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!darbas\!LEI\Straipsniai\2025\Saulininkai\"/>
    </mc:Choice>
  </mc:AlternateContent>
  <xr:revisionPtr revIDLastSave="0" documentId="13_ncr:1_{A5E9C7C9-C6C2-4C5E-AD5C-4CDEB12C110E}" xr6:coauthVersionLast="47" xr6:coauthVersionMax="47" xr10:uidLastSave="{00000000-0000-0000-0000-000000000000}"/>
  <bookViews>
    <workbookView xWindow="-41400" yWindow="4485" windowWidth="31485" windowHeight="17175" activeTab="2" xr2:uid="{168AC1D3-A51C-46B8-93CF-E29ECAA6A9BF}"/>
  </bookViews>
  <sheets>
    <sheet name="Info" sheetId="5" r:id="rId1"/>
    <sheet name="VartojimasGamyba" sheetId="6" r:id="rId2"/>
    <sheet name="Price-Battery" sheetId="2" r:id="rId3"/>
    <sheet name="Sheet2" sheetId="8" r:id="rId4"/>
  </sheets>
  <definedNames>
    <definedName name="_xlnm._FilterDatabase" localSheetId="2" hidden="1">'Price-Battery'!$A$5:$AC$8765</definedName>
    <definedName name="_xlnm._FilterDatabase" localSheetId="1" hidden="1">VartojimasGamyba!$A$1:$H$8785</definedName>
    <definedName name="_xleta.IF" hidden="1" xlm="1">#NAME?</definedName>
    <definedName name="_xleta.MIN" hidden="1" xlm="1">#NAME?</definedName>
    <definedName name="_xleta.T" hidden="1" xlm="1">#NAME?</definedName>
    <definedName name="solver_adj" localSheetId="2" hidden="1">'Price-Battery'!$H$8742:$J$8765</definedName>
    <definedName name="solver_cvg" localSheetId="2" hidden="1">0.0001</definedName>
    <definedName name="solver_drv" localSheetId="2" hidden="1">2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1" localSheetId="2" hidden="1">'Price-Battery'!$I$8742:$I$8765</definedName>
    <definedName name="solver_lhs2" localSheetId="2" hidden="1">'Price-Battery'!$H$8742:$H$8765</definedName>
    <definedName name="solver_lhs3" localSheetId="2" hidden="1">'Price-Battery'!$G$8765</definedName>
    <definedName name="solver_lhs4" localSheetId="2" hidden="1">'Price-Battery'!$G$8742:$G$8765</definedName>
    <definedName name="solver_lhs5" localSheetId="2" hidden="1">'Price-Battery'!$G$8742:$G$8765</definedName>
    <definedName name="solver_lhs6" localSheetId="2" hidden="1">'Price-Battery'!$M$8742:$M$8765</definedName>
    <definedName name="solver_lhs7" localSheetId="2" hidden="1">'Price-Battery'!$J$8742:$J$8765</definedName>
    <definedName name="solver_lhs8" localSheetId="2" hidden="1">'Price-Battery'!$M$78:$M$101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7</definedName>
    <definedName name="solver_nwt" localSheetId="2" hidden="1">1</definedName>
    <definedName name="solver_opt" localSheetId="2" hidden="1">'Price-Battery'!$P$8763</definedName>
    <definedName name="solver_pre" localSheetId="2" hidden="1">0.000001</definedName>
    <definedName name="solver_rbv" localSheetId="2" hidden="1">2</definedName>
    <definedName name="solver_rel1" localSheetId="2" hidden="1">1</definedName>
    <definedName name="solver_rel2" localSheetId="2" hidden="1">1</definedName>
    <definedName name="solver_rel3" localSheetId="2" hidden="1">2</definedName>
    <definedName name="solver_rel4" localSheetId="2" hidden="1">1</definedName>
    <definedName name="solver_rel5" localSheetId="2" hidden="1">3</definedName>
    <definedName name="solver_rel6" localSheetId="2" hidden="1">3</definedName>
    <definedName name="solver_rel7" localSheetId="2" hidden="1">1</definedName>
    <definedName name="solver_rel8" localSheetId="2" hidden="1">3</definedName>
    <definedName name="solver_rhs1" localSheetId="2" hidden="1">'Price-Battery'!$G$2</definedName>
    <definedName name="solver_rhs2" localSheetId="2" hidden="1">'Price-Battery'!$G$2</definedName>
    <definedName name="solver_rhs3" localSheetId="2" hidden="1">'Price-Battery'!$K$2</definedName>
    <definedName name="solver_rhs4" localSheetId="2" hidden="1">'Price-Battery'!$H$2</definedName>
    <definedName name="solver_rhs5" localSheetId="2" hidden="1">0</definedName>
    <definedName name="solver_rhs6" localSheetId="2" hidden="1">0</definedName>
    <definedName name="solver_rhs7" localSheetId="2" hidden="1">'Price-Battery'!$T$8742:$T$8765</definedName>
    <definedName name="solver_rhs8" localSheetId="2" hidden="1">0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7" i="2" l="1"/>
  <c r="Y13" i="2" a="1"/>
  <c r="Y13" i="2" s="1"/>
  <c r="Q8765" i="2" l="1"/>
  <c r="Q8741" i="2"/>
  <c r="Q8717" i="2"/>
  <c r="Q8693" i="2"/>
  <c r="Q8669" i="2"/>
  <c r="Q8645" i="2"/>
  <c r="Q8621" i="2"/>
  <c r="Q8597" i="2"/>
  <c r="Q8573" i="2"/>
  <c r="Q8525" i="2"/>
  <c r="Q8501" i="2"/>
  <c r="Q8477" i="2"/>
  <c r="Q8453" i="2"/>
  <c r="Q8429" i="2"/>
  <c r="Q8405" i="2"/>
  <c r="Q8381" i="2"/>
  <c r="Q8357" i="2"/>
  <c r="Q8333" i="2"/>
  <c r="Q8309" i="2"/>
  <c r="Q8285" i="2"/>
  <c r="Q8261" i="2"/>
  <c r="Q8237" i="2"/>
  <c r="Q8213" i="2"/>
  <c r="Q8189" i="2"/>
  <c r="Q8165" i="2"/>
  <c r="Q8141" i="2"/>
  <c r="Q8117" i="2"/>
  <c r="Q8093" i="2"/>
  <c r="Q8069" i="2"/>
  <c r="Q8045" i="2"/>
  <c r="Q8021" i="2"/>
  <c r="Q7973" i="2"/>
  <c r="Q7949" i="2"/>
  <c r="Q7925" i="2"/>
  <c r="Q7901" i="2"/>
  <c r="Q7853" i="2"/>
  <c r="Q7829" i="2"/>
  <c r="Q7805" i="2"/>
  <c r="Q7781" i="2"/>
  <c r="Q7757" i="2"/>
  <c r="Q7733" i="2"/>
  <c r="Q7709" i="2"/>
  <c r="Q7685" i="2"/>
  <c r="Q7661" i="2"/>
  <c r="Q7637" i="2"/>
  <c r="Q7613" i="2"/>
  <c r="Q7589" i="2"/>
  <c r="Q7565" i="2"/>
  <c r="Q7541" i="2"/>
  <c r="Q7517" i="2"/>
  <c r="Q7493" i="2"/>
  <c r="Q7469" i="2"/>
  <c r="Q7445" i="2"/>
  <c r="Q7421" i="2"/>
  <c r="Q7397" i="2"/>
  <c r="Q7373" i="2"/>
  <c r="Q7349" i="2"/>
  <c r="Q7325" i="2"/>
  <c r="Q7301" i="2"/>
  <c r="Q7277" i="2"/>
  <c r="Q7253" i="2"/>
  <c r="Q7229" i="2"/>
  <c r="Q7205" i="2"/>
  <c r="Q7181" i="2"/>
  <c r="Q7157" i="2"/>
  <c r="Q7133" i="2"/>
  <c r="Q7109" i="2"/>
  <c r="Q7085" i="2"/>
  <c r="Q7061" i="2"/>
  <c r="Q7037" i="2"/>
  <c r="Q7013" i="2"/>
  <c r="Q6989" i="2"/>
  <c r="Q6965" i="2"/>
  <c r="Q6941" i="2"/>
  <c r="Q6917" i="2"/>
  <c r="Q6893" i="2"/>
  <c r="Q6869" i="2"/>
  <c r="Q6845" i="2"/>
  <c r="Q6821" i="2"/>
  <c r="Q6797" i="2"/>
  <c r="Q6773" i="2"/>
  <c r="Q6749" i="2"/>
  <c r="Q6725" i="2"/>
  <c r="Q6701" i="2"/>
  <c r="Q6677" i="2"/>
  <c r="Q6653" i="2"/>
  <c r="Q6629" i="2"/>
  <c r="Q6605" i="2"/>
  <c r="Q6581" i="2"/>
  <c r="Q6557" i="2"/>
  <c r="Q6533" i="2"/>
  <c r="Q6509" i="2"/>
  <c r="Q6485" i="2"/>
  <c r="Q6461" i="2"/>
  <c r="Q6437" i="2"/>
  <c r="Q6413" i="2"/>
  <c r="Q6389" i="2"/>
  <c r="Q6365" i="2"/>
  <c r="Q6341" i="2"/>
  <c r="Q6317" i="2"/>
  <c r="Q6293" i="2"/>
  <c r="Q6269" i="2"/>
  <c r="Q6245" i="2"/>
  <c r="Q6221" i="2"/>
  <c r="Q6197" i="2"/>
  <c r="Q6173" i="2"/>
  <c r="Q6149" i="2"/>
  <c r="Q6125" i="2"/>
  <c r="Q6101" i="2"/>
  <c r="Q6077" i="2"/>
  <c r="Q6053" i="2"/>
  <c r="Q6029" i="2"/>
  <c r="Q6005" i="2"/>
  <c r="Q5981" i="2"/>
  <c r="Q5957" i="2"/>
  <c r="Q5933" i="2"/>
  <c r="Q5909" i="2"/>
  <c r="Q5885" i="2"/>
  <c r="Q5861" i="2"/>
  <c r="Q5837" i="2"/>
  <c r="Q5813" i="2"/>
  <c r="Q5789" i="2"/>
  <c r="Q5765" i="2"/>
  <c r="Q5741" i="2"/>
  <c r="Q5717" i="2"/>
  <c r="Q5693" i="2"/>
  <c r="Q5669" i="2"/>
  <c r="Q5645" i="2"/>
  <c r="Q5621" i="2"/>
  <c r="Q5597" i="2"/>
  <c r="Q5573" i="2"/>
  <c r="Q5549" i="2"/>
  <c r="Q5525" i="2"/>
  <c r="Q5501" i="2"/>
  <c r="Q5477" i="2"/>
  <c r="Q5453" i="2"/>
  <c r="Q5429" i="2"/>
  <c r="Q5405" i="2"/>
  <c r="Q5381" i="2"/>
  <c r="Q5357" i="2"/>
  <c r="Q5333" i="2"/>
  <c r="Q5309" i="2"/>
  <c r="Q5285" i="2"/>
  <c r="Q5261" i="2"/>
  <c r="Q5237" i="2"/>
  <c r="Q5213" i="2"/>
  <c r="Q5189" i="2"/>
  <c r="Q5165" i="2"/>
  <c r="Q5141" i="2"/>
  <c r="Q5117" i="2"/>
  <c r="Q5093" i="2"/>
  <c r="Q5069" i="2"/>
  <c r="Q5045" i="2"/>
  <c r="Q5021" i="2"/>
  <c r="Q4997" i="2"/>
  <c r="Q4973" i="2"/>
  <c r="Q4949" i="2"/>
  <c r="Q4925" i="2"/>
  <c r="Q4901" i="2"/>
  <c r="Q4877" i="2"/>
  <c r="Q4853" i="2"/>
  <c r="Q4829" i="2"/>
  <c r="Q4805" i="2"/>
  <c r="Q4781" i="2"/>
  <c r="Q4757" i="2"/>
  <c r="Q4733" i="2"/>
  <c r="Q4709" i="2"/>
  <c r="Q4685" i="2"/>
  <c r="Q4661" i="2"/>
  <c r="Q4637" i="2"/>
  <c r="Q4613" i="2"/>
  <c r="Q4589" i="2"/>
  <c r="Q4565" i="2"/>
  <c r="Q4541" i="2"/>
  <c r="Q4517" i="2"/>
  <c r="Q4493" i="2"/>
  <c r="Q4469" i="2"/>
  <c r="Q4445" i="2"/>
  <c r="Q4421" i="2"/>
  <c r="Q4397" i="2"/>
  <c r="Q4373" i="2"/>
  <c r="Q4349" i="2"/>
  <c r="Q4325" i="2"/>
  <c r="Q4301" i="2"/>
  <c r="Q4277" i="2"/>
  <c r="Q4253" i="2"/>
  <c r="Q4229" i="2"/>
  <c r="Q4205" i="2"/>
  <c r="Q4181" i="2"/>
  <c r="Q4157" i="2"/>
  <c r="Q4133" i="2"/>
  <c r="Q4109" i="2"/>
  <c r="Q4085" i="2"/>
  <c r="Q4061" i="2"/>
  <c r="Q4037" i="2"/>
  <c r="Q4013" i="2"/>
  <c r="Q3989" i="2"/>
  <c r="Q3965" i="2"/>
  <c r="Q3941" i="2"/>
  <c r="Q3917" i="2"/>
  <c r="Q3893" i="2"/>
  <c r="Q3869" i="2"/>
  <c r="Q3845" i="2"/>
  <c r="Q3821" i="2"/>
  <c r="Q3797" i="2"/>
  <c r="Q3773" i="2"/>
  <c r="Q3749" i="2"/>
  <c r="Q3725" i="2"/>
  <c r="Q3701" i="2"/>
  <c r="Q3677" i="2"/>
  <c r="Q3653" i="2"/>
  <c r="Q3629" i="2"/>
  <c r="Q3605" i="2"/>
  <c r="Q3581" i="2"/>
  <c r="Q3557" i="2"/>
  <c r="Q3533" i="2"/>
  <c r="Q3509" i="2"/>
  <c r="Q3485" i="2"/>
  <c r="Q3461" i="2"/>
  <c r="Q3437" i="2"/>
  <c r="Q3413" i="2"/>
  <c r="Q3389" i="2"/>
  <c r="Q3365" i="2"/>
  <c r="Q3341" i="2"/>
  <c r="Q3317" i="2"/>
  <c r="Q3293" i="2"/>
  <c r="Q3269" i="2"/>
  <c r="Q3245" i="2"/>
  <c r="Q3197" i="2"/>
  <c r="Q3173" i="2"/>
  <c r="Q3149" i="2"/>
  <c r="Q3125" i="2"/>
  <c r="Q3101" i="2"/>
  <c r="Q3077" i="2"/>
  <c r="Q3053" i="2"/>
  <c r="Q3029" i="2"/>
  <c r="Q3005" i="2"/>
  <c r="Q2981" i="2"/>
  <c r="Q2957" i="2"/>
  <c r="Q2933" i="2"/>
  <c r="Q2909" i="2"/>
  <c r="Q2885" i="2"/>
  <c r="Q2861" i="2"/>
  <c r="Q2837" i="2"/>
  <c r="Q2813" i="2"/>
  <c r="Q2789" i="2"/>
  <c r="Q2765" i="2"/>
  <c r="Q2741" i="2"/>
  <c r="Q2717" i="2"/>
  <c r="Q2693" i="2"/>
  <c r="Q2669" i="2"/>
  <c r="Q2645" i="2"/>
  <c r="Q2621" i="2"/>
  <c r="Q2597" i="2"/>
  <c r="Q2573" i="2"/>
  <c r="Q2549" i="2"/>
  <c r="Q2525" i="2"/>
  <c r="Q2501" i="2"/>
  <c r="Q2477" i="2"/>
  <c r="Q2453" i="2"/>
  <c r="Q2429" i="2"/>
  <c r="Q2405" i="2"/>
  <c r="Q2381" i="2"/>
  <c r="Q2357" i="2"/>
  <c r="Q2333" i="2"/>
  <c r="Q2309" i="2"/>
  <c r="Q2285" i="2"/>
  <c r="Q2261" i="2"/>
  <c r="Q2237" i="2"/>
  <c r="Q2213" i="2"/>
  <c r="Q2189" i="2"/>
  <c r="Q2165" i="2"/>
  <c r="Q2141" i="2"/>
  <c r="Q2117" i="2"/>
  <c r="Q2093" i="2"/>
  <c r="Q2069" i="2"/>
  <c r="Q2045" i="2"/>
  <c r="Q2021" i="2"/>
  <c r="Q1997" i="2"/>
  <c r="Q1973" i="2"/>
  <c r="Q1949" i="2"/>
  <c r="Q1925" i="2"/>
  <c r="Q1901" i="2"/>
  <c r="Q1877" i="2"/>
  <c r="Q1853" i="2"/>
  <c r="Q1829" i="2"/>
  <c r="Q1805" i="2"/>
  <c r="Q1781" i="2"/>
  <c r="Q1757" i="2"/>
  <c r="Q1733" i="2"/>
  <c r="Q1709" i="2"/>
  <c r="Q1685" i="2"/>
  <c r="Q1661" i="2"/>
  <c r="Q1637" i="2"/>
  <c r="Q1613" i="2"/>
  <c r="Q1589" i="2"/>
  <c r="Q1565" i="2"/>
  <c r="Q1541" i="2"/>
  <c r="Q1517" i="2"/>
  <c r="Q1493" i="2"/>
  <c r="Q1469" i="2"/>
  <c r="Q1445" i="2"/>
  <c r="Q1421" i="2"/>
  <c r="Q1397" i="2"/>
  <c r="Q1373" i="2"/>
  <c r="Q1349" i="2"/>
  <c r="Q1325" i="2"/>
  <c r="Q1301" i="2"/>
  <c r="Q1277" i="2"/>
  <c r="Q1253" i="2"/>
  <c r="Q1229" i="2"/>
  <c r="Q1205" i="2"/>
  <c r="Q1181" i="2"/>
  <c r="Q1157" i="2"/>
  <c r="Q1133" i="2"/>
  <c r="Q1109" i="2"/>
  <c r="Q1085" i="2"/>
  <c r="Q1061" i="2"/>
  <c r="Q1037" i="2"/>
  <c r="Q1013" i="2"/>
  <c r="Q989" i="2"/>
  <c r="Q965" i="2"/>
  <c r="Q941" i="2"/>
  <c r="Q917" i="2"/>
  <c r="Q893" i="2"/>
  <c r="Q869" i="2"/>
  <c r="Q845" i="2"/>
  <c r="Q821" i="2"/>
  <c r="Q797" i="2"/>
  <c r="Q773" i="2"/>
  <c r="Q749" i="2"/>
  <c r="Q725" i="2"/>
  <c r="Q701" i="2"/>
  <c r="Q677" i="2"/>
  <c r="Q653" i="2"/>
  <c r="Q629" i="2"/>
  <c r="Q605" i="2"/>
  <c r="Q581" i="2"/>
  <c r="Q557" i="2"/>
  <c r="Q533" i="2"/>
  <c r="Q509" i="2"/>
  <c r="Q485" i="2"/>
  <c r="Q461" i="2"/>
  <c r="Q437" i="2"/>
  <c r="Q413" i="2"/>
  <c r="Q389" i="2"/>
  <c r="Q365" i="2"/>
  <c r="Q341" i="2"/>
  <c r="Q317" i="2"/>
  <c r="Q269" i="2"/>
  <c r="Q221" i="2"/>
  <c r="Q197" i="2"/>
  <c r="Q173" i="2"/>
  <c r="Q149" i="2"/>
  <c r="Q125" i="2"/>
  <c r="Q101" i="2"/>
  <c r="Q77" i="2"/>
  <c r="Q53" i="2"/>
  <c r="Q29" i="2"/>
  <c r="P27" i="2"/>
  <c r="V728" i="2" l="1"/>
  <c r="V319" i="2"/>
  <c r="Z20" i="2"/>
  <c r="V984" i="2" s="1"/>
  <c r="V370" i="2" l="1"/>
  <c r="V831" i="2"/>
  <c r="V472" i="2"/>
  <c r="V882" i="2"/>
  <c r="V575" i="2"/>
  <c r="V8765" i="2"/>
  <c r="V8761" i="2"/>
  <c r="V8757" i="2"/>
  <c r="V8753" i="2"/>
  <c r="V8749" i="2"/>
  <c r="V8745" i="2"/>
  <c r="V8741" i="2"/>
  <c r="V8737" i="2"/>
  <c r="V8733" i="2"/>
  <c r="V8729" i="2"/>
  <c r="V8725" i="2"/>
  <c r="V8721" i="2"/>
  <c r="V8717" i="2"/>
  <c r="V8713" i="2"/>
  <c r="V8709" i="2"/>
  <c r="V8705" i="2"/>
  <c r="V8701" i="2"/>
  <c r="V8697" i="2"/>
  <c r="V8693" i="2"/>
  <c r="V8689" i="2"/>
  <c r="V8685" i="2"/>
  <c r="V8681" i="2"/>
  <c r="V8677" i="2"/>
  <c r="V8673" i="2"/>
  <c r="V8669" i="2"/>
  <c r="V8665" i="2"/>
  <c r="V8661" i="2"/>
  <c r="V8657" i="2"/>
  <c r="V8653" i="2"/>
  <c r="V8649" i="2"/>
  <c r="V8645" i="2"/>
  <c r="V8641" i="2"/>
  <c r="V8637" i="2"/>
  <c r="V8633" i="2"/>
  <c r="V8629" i="2"/>
  <c r="V8625" i="2"/>
  <c r="V8621" i="2"/>
  <c r="V8617" i="2"/>
  <c r="V8613" i="2"/>
  <c r="V8609" i="2"/>
  <c r="V8605" i="2"/>
  <c r="V8601" i="2"/>
  <c r="V8597" i="2"/>
  <c r="V8593" i="2"/>
  <c r="V8589" i="2"/>
  <c r="V8585" i="2"/>
  <c r="V8581" i="2"/>
  <c r="V8577" i="2"/>
  <c r="V8573" i="2"/>
  <c r="V8569" i="2"/>
  <c r="V8565" i="2"/>
  <c r="V8561" i="2"/>
  <c r="V8557" i="2"/>
  <c r="V8553" i="2"/>
  <c r="V8549" i="2"/>
  <c r="V8760" i="2"/>
  <c r="V8754" i="2"/>
  <c r="V8747" i="2"/>
  <c r="V8728" i="2"/>
  <c r="V8722" i="2"/>
  <c r="V8715" i="2"/>
  <c r="V8696" i="2"/>
  <c r="V8690" i="2"/>
  <c r="V8683" i="2"/>
  <c r="V8664" i="2"/>
  <c r="V8658" i="2"/>
  <c r="V8651" i="2"/>
  <c r="V8632" i="2"/>
  <c r="V8626" i="2"/>
  <c r="V8619" i="2"/>
  <c r="V8600" i="2"/>
  <c r="V8594" i="2"/>
  <c r="V8587" i="2"/>
  <c r="V8575" i="2"/>
  <c r="V8570" i="2"/>
  <c r="V8564" i="2"/>
  <c r="V8559" i="2"/>
  <c r="V8554" i="2"/>
  <c r="V8545" i="2"/>
  <c r="V8541" i="2"/>
  <c r="V8537" i="2"/>
  <c r="V8533" i="2"/>
  <c r="V8529" i="2"/>
  <c r="V8525" i="2"/>
  <c r="V8521" i="2"/>
  <c r="V8517" i="2"/>
  <c r="V8513" i="2"/>
  <c r="V8509" i="2"/>
  <c r="V8505" i="2"/>
  <c r="V8501" i="2"/>
  <c r="V8497" i="2"/>
  <c r="V8493" i="2"/>
  <c r="V8489" i="2"/>
  <c r="V8485" i="2"/>
  <c r="V8481" i="2"/>
  <c r="V8477" i="2"/>
  <c r="V8473" i="2"/>
  <c r="V8469" i="2"/>
  <c r="V8465" i="2"/>
  <c r="V8461" i="2"/>
  <c r="V8457" i="2"/>
  <c r="V8453" i="2"/>
  <c r="V8449" i="2"/>
  <c r="V8445" i="2"/>
  <c r="V8441" i="2"/>
  <c r="V8437" i="2"/>
  <c r="V8433" i="2"/>
  <c r="V8429" i="2"/>
  <c r="V8425" i="2"/>
  <c r="V8421" i="2"/>
  <c r="V8417" i="2"/>
  <c r="V8413" i="2"/>
  <c r="V8409" i="2"/>
  <c r="V8405" i="2"/>
  <c r="V8401" i="2"/>
  <c r="V8397" i="2"/>
  <c r="V8393" i="2"/>
  <c r="V8389" i="2"/>
  <c r="V8385" i="2"/>
  <c r="V8381" i="2"/>
  <c r="V8377" i="2"/>
  <c r="V8373" i="2"/>
  <c r="V8369" i="2"/>
  <c r="V8365" i="2"/>
  <c r="V8361" i="2"/>
  <c r="V8357" i="2"/>
  <c r="V8353" i="2"/>
  <c r="V8349" i="2"/>
  <c r="V8345" i="2"/>
  <c r="V8341" i="2"/>
  <c r="V8337" i="2"/>
  <c r="V8333" i="2"/>
  <c r="V8329" i="2"/>
  <c r="V8325" i="2"/>
  <c r="V8321" i="2"/>
  <c r="V8317" i="2"/>
  <c r="V8313" i="2"/>
  <c r="V8309" i="2"/>
  <c r="V8305" i="2"/>
  <c r="V8301" i="2"/>
  <c r="V8297" i="2"/>
  <c r="V8293" i="2"/>
  <c r="V8289" i="2"/>
  <c r="V8285" i="2"/>
  <c r="V8281" i="2"/>
  <c r="V8277" i="2"/>
  <c r="V8273" i="2"/>
  <c r="V8269" i="2"/>
  <c r="V8265" i="2"/>
  <c r="V8261" i="2"/>
  <c r="V8257" i="2"/>
  <c r="V8253" i="2"/>
  <c r="V8249" i="2"/>
  <c r="V8245" i="2"/>
  <c r="V8241" i="2"/>
  <c r="V8237" i="2"/>
  <c r="V8233" i="2"/>
  <c r="V8229" i="2"/>
  <c r="V8225" i="2"/>
  <c r="V8221" i="2"/>
  <c r="V8217" i="2"/>
  <c r="V8213" i="2"/>
  <c r="V8209" i="2"/>
  <c r="V8205" i="2"/>
  <c r="V8201" i="2"/>
  <c r="V8197" i="2"/>
  <c r="V8193" i="2"/>
  <c r="V8189" i="2"/>
  <c r="V8185" i="2"/>
  <c r="V8181" i="2"/>
  <c r="V8177" i="2"/>
  <c r="V8173" i="2"/>
  <c r="V8169" i="2"/>
  <c r="V8165" i="2"/>
  <c r="V8161" i="2"/>
  <c r="V8157" i="2"/>
  <c r="V8153" i="2"/>
  <c r="V8149" i="2"/>
  <c r="V8145" i="2"/>
  <c r="V8141" i="2"/>
  <c r="V8137" i="2"/>
  <c r="V8133" i="2"/>
  <c r="V8129" i="2"/>
  <c r="V8125" i="2"/>
  <c r="V8121" i="2"/>
  <c r="V8117" i="2"/>
  <c r="V8113" i="2"/>
  <c r="V8109" i="2"/>
  <c r="V8105" i="2"/>
  <c r="V8101" i="2"/>
  <c r="V8097" i="2"/>
  <c r="V8093" i="2"/>
  <c r="V8089" i="2"/>
  <c r="V8759" i="2"/>
  <c r="V8740" i="2"/>
  <c r="V8734" i="2"/>
  <c r="V8727" i="2"/>
  <c r="V8708" i="2"/>
  <c r="V8702" i="2"/>
  <c r="V8695" i="2"/>
  <c r="V8676" i="2"/>
  <c r="V8670" i="2"/>
  <c r="V8663" i="2"/>
  <c r="V8644" i="2"/>
  <c r="V8638" i="2"/>
  <c r="V8631" i="2"/>
  <c r="V8612" i="2"/>
  <c r="V8606" i="2"/>
  <c r="V8599" i="2"/>
  <c r="V8752" i="2"/>
  <c r="V8746" i="2"/>
  <c r="V8739" i="2"/>
  <c r="V8720" i="2"/>
  <c r="V8714" i="2"/>
  <c r="V8707" i="2"/>
  <c r="V8688" i="2"/>
  <c r="V8682" i="2"/>
  <c r="V8675" i="2"/>
  <c r="V8656" i="2"/>
  <c r="V8650" i="2"/>
  <c r="V8643" i="2"/>
  <c r="V8624" i="2"/>
  <c r="V8618" i="2"/>
  <c r="V8611" i="2"/>
  <c r="V8592" i="2"/>
  <c r="V8764" i="2"/>
  <c r="V8758" i="2"/>
  <c r="V8751" i="2"/>
  <c r="V8732" i="2"/>
  <c r="V8726" i="2"/>
  <c r="V8719" i="2"/>
  <c r="V8700" i="2"/>
  <c r="V8694" i="2"/>
  <c r="V8687" i="2"/>
  <c r="V8668" i="2"/>
  <c r="V8662" i="2"/>
  <c r="V8655" i="2"/>
  <c r="V8636" i="2"/>
  <c r="V8630" i="2"/>
  <c r="V8623" i="2"/>
  <c r="V8604" i="2"/>
  <c r="V8598" i="2"/>
  <c r="V8591" i="2"/>
  <c r="V8763" i="2"/>
  <c r="V8744" i="2"/>
  <c r="V8738" i="2"/>
  <c r="V8731" i="2"/>
  <c r="V8712" i="2"/>
  <c r="V8706" i="2"/>
  <c r="V8699" i="2"/>
  <c r="V8680" i="2"/>
  <c r="V8674" i="2"/>
  <c r="V8667" i="2"/>
  <c r="V8648" i="2"/>
  <c r="V8642" i="2"/>
  <c r="V8635" i="2"/>
  <c r="V8616" i="2"/>
  <c r="V8610" i="2"/>
  <c r="V8603" i="2"/>
  <c r="V8755" i="2"/>
  <c r="V8704" i="2"/>
  <c r="V8686" i="2"/>
  <c r="V8671" i="2"/>
  <c r="V8620" i="2"/>
  <c r="V8602" i="2"/>
  <c r="V8586" i="2"/>
  <c r="V8572" i="2"/>
  <c r="V8560" i="2"/>
  <c r="V8544" i="2"/>
  <c r="V8535" i="2"/>
  <c r="V8526" i="2"/>
  <c r="V8512" i="2"/>
  <c r="V8503" i="2"/>
  <c r="V8494" i="2"/>
  <c r="V8480" i="2"/>
  <c r="V8471" i="2"/>
  <c r="V8462" i="2"/>
  <c r="V8448" i="2"/>
  <c r="V8439" i="2"/>
  <c r="V8430" i="2"/>
  <c r="V8416" i="2"/>
  <c r="V8407" i="2"/>
  <c r="V8398" i="2"/>
  <c r="V8384" i="2"/>
  <c r="V8375" i="2"/>
  <c r="V8366" i="2"/>
  <c r="V8352" i="2"/>
  <c r="V8343" i="2"/>
  <c r="V8334" i="2"/>
  <c r="V8320" i="2"/>
  <c r="V8311" i="2"/>
  <c r="V8302" i="2"/>
  <c r="V8288" i="2"/>
  <c r="V8279" i="2"/>
  <c r="V8270" i="2"/>
  <c r="V8256" i="2"/>
  <c r="V8247" i="2"/>
  <c r="V8238" i="2"/>
  <c r="V8224" i="2"/>
  <c r="V8215" i="2"/>
  <c r="V8206" i="2"/>
  <c r="V8192" i="2"/>
  <c r="V8183" i="2"/>
  <c r="V8174" i="2"/>
  <c r="V8160" i="2"/>
  <c r="V8151" i="2"/>
  <c r="V8142" i="2"/>
  <c r="V8128" i="2"/>
  <c r="V8119" i="2"/>
  <c r="V8110" i="2"/>
  <c r="V8096" i="2"/>
  <c r="V8087" i="2"/>
  <c r="V8083" i="2"/>
  <c r="V8079" i="2"/>
  <c r="V8075" i="2"/>
  <c r="V8071" i="2"/>
  <c r="V8067" i="2"/>
  <c r="V8063" i="2"/>
  <c r="V8059" i="2"/>
  <c r="V8055" i="2"/>
  <c r="V8051" i="2"/>
  <c r="V8047" i="2"/>
  <c r="V8043" i="2"/>
  <c r="V8039" i="2"/>
  <c r="V8035" i="2"/>
  <c r="V8031" i="2"/>
  <c r="V8027" i="2"/>
  <c r="V8023" i="2"/>
  <c r="V8019" i="2"/>
  <c r="V8015" i="2"/>
  <c r="V8011" i="2"/>
  <c r="V8007" i="2"/>
  <c r="V8003" i="2"/>
  <c r="V7999" i="2"/>
  <c r="V7995" i="2"/>
  <c r="V7991" i="2"/>
  <c r="V7987" i="2"/>
  <c r="V7983" i="2"/>
  <c r="V7979" i="2"/>
  <c r="V7975" i="2"/>
  <c r="V7971" i="2"/>
  <c r="V7967" i="2"/>
  <c r="V7963" i="2"/>
  <c r="V7959" i="2"/>
  <c r="V7955" i="2"/>
  <c r="V7951" i="2"/>
  <c r="V7947" i="2"/>
  <c r="V7943" i="2"/>
  <c r="V7939" i="2"/>
  <c r="V7935" i="2"/>
  <c r="V7931" i="2"/>
  <c r="V8736" i="2"/>
  <c r="V8718" i="2"/>
  <c r="V8703" i="2"/>
  <c r="V8652" i="2"/>
  <c r="V8634" i="2"/>
  <c r="V8615" i="2"/>
  <c r="V8578" i="2"/>
  <c r="V8566" i="2"/>
  <c r="V8548" i="2"/>
  <c r="V8539" i="2"/>
  <c r="V8530" i="2"/>
  <c r="V8516" i="2"/>
  <c r="V8507" i="2"/>
  <c r="V8498" i="2"/>
  <c r="V8484" i="2"/>
  <c r="V8475" i="2"/>
  <c r="V8466" i="2"/>
  <c r="V8452" i="2"/>
  <c r="V8443" i="2"/>
  <c r="V8434" i="2"/>
  <c r="V8420" i="2"/>
  <c r="V8411" i="2"/>
  <c r="V8402" i="2"/>
  <c r="V8388" i="2"/>
  <c r="V8379" i="2"/>
  <c r="V8370" i="2"/>
  <c r="V8356" i="2"/>
  <c r="V8347" i="2"/>
  <c r="V8338" i="2"/>
  <c r="V8324" i="2"/>
  <c r="V8315" i="2"/>
  <c r="V8306" i="2"/>
  <c r="V8292" i="2"/>
  <c r="V8283" i="2"/>
  <c r="V8274" i="2"/>
  <c r="V8260" i="2"/>
  <c r="V8251" i="2"/>
  <c r="V8242" i="2"/>
  <c r="V8228" i="2"/>
  <c r="V8219" i="2"/>
  <c r="V8210" i="2"/>
  <c r="V8196" i="2"/>
  <c r="V8187" i="2"/>
  <c r="V8178" i="2"/>
  <c r="V8164" i="2"/>
  <c r="V8155" i="2"/>
  <c r="V8146" i="2"/>
  <c r="V8132" i="2"/>
  <c r="V8123" i="2"/>
  <c r="V8114" i="2"/>
  <c r="V8100" i="2"/>
  <c r="V8091" i="2"/>
  <c r="V8750" i="2"/>
  <c r="V8735" i="2"/>
  <c r="V8684" i="2"/>
  <c r="V8666" i="2"/>
  <c r="V8647" i="2"/>
  <c r="V8596" i="2"/>
  <c r="V8584" i="2"/>
  <c r="V8571" i="2"/>
  <c r="V8543" i="2"/>
  <c r="V8534" i="2"/>
  <c r="V8520" i="2"/>
  <c r="V8511" i="2"/>
  <c r="V8502" i="2"/>
  <c r="V8488" i="2"/>
  <c r="V8479" i="2"/>
  <c r="V8470" i="2"/>
  <c r="V8456" i="2"/>
  <c r="V8447" i="2"/>
  <c r="V8438" i="2"/>
  <c r="V8424" i="2"/>
  <c r="V8415" i="2"/>
  <c r="V8406" i="2"/>
  <c r="V8392" i="2"/>
  <c r="V8383" i="2"/>
  <c r="V8716" i="2"/>
  <c r="V8698" i="2"/>
  <c r="V8679" i="2"/>
  <c r="V8628" i="2"/>
  <c r="V8614" i="2"/>
  <c r="V8595" i="2"/>
  <c r="V8583" i="2"/>
  <c r="V8576" i="2"/>
  <c r="V8558" i="2"/>
  <c r="V8552" i="2"/>
  <c r="V8547" i="2"/>
  <c r="V8538" i="2"/>
  <c r="V8524" i="2"/>
  <c r="V8515" i="2"/>
  <c r="V8506" i="2"/>
  <c r="V8492" i="2"/>
  <c r="V8483" i="2"/>
  <c r="V8474" i="2"/>
  <c r="V8460" i="2"/>
  <c r="V8451" i="2"/>
  <c r="V8442" i="2"/>
  <c r="V8428" i="2"/>
  <c r="V8419" i="2"/>
  <c r="V8410" i="2"/>
  <c r="V8396" i="2"/>
  <c r="V8387" i="2"/>
  <c r="V8748" i="2"/>
  <c r="V8730" i="2"/>
  <c r="V8711" i="2"/>
  <c r="V8660" i="2"/>
  <c r="V8646" i="2"/>
  <c r="V8627" i="2"/>
  <c r="V8563" i="2"/>
  <c r="V8542" i="2"/>
  <c r="V8528" i="2"/>
  <c r="V8519" i="2"/>
  <c r="V8510" i="2"/>
  <c r="V8496" i="2"/>
  <c r="V8487" i="2"/>
  <c r="V8478" i="2"/>
  <c r="V8464" i="2"/>
  <c r="V8455" i="2"/>
  <c r="V8446" i="2"/>
  <c r="V8432" i="2"/>
  <c r="V8423" i="2"/>
  <c r="V8414" i="2"/>
  <c r="V8400" i="2"/>
  <c r="V8391" i="2"/>
  <c r="V8382" i="2"/>
  <c r="V8762" i="2"/>
  <c r="V8743" i="2"/>
  <c r="V8692" i="2"/>
  <c r="V8678" i="2"/>
  <c r="V8659" i="2"/>
  <c r="V8608" i="2"/>
  <c r="V8590" i="2"/>
  <c r="V8582" i="2"/>
  <c r="V8568" i="2"/>
  <c r="V8556" i="2"/>
  <c r="V8551" i="2"/>
  <c r="V8546" i="2"/>
  <c r="V8532" i="2"/>
  <c r="V8523" i="2"/>
  <c r="V8514" i="2"/>
  <c r="V8500" i="2"/>
  <c r="V8491" i="2"/>
  <c r="V8482" i="2"/>
  <c r="V8468" i="2"/>
  <c r="V8459" i="2"/>
  <c r="V8450" i="2"/>
  <c r="V8436" i="2"/>
  <c r="V8427" i="2"/>
  <c r="V8418" i="2"/>
  <c r="V8404" i="2"/>
  <c r="V8395" i="2"/>
  <c r="V8386" i="2"/>
  <c r="V8710" i="2"/>
  <c r="V8640" i="2"/>
  <c r="V8580" i="2"/>
  <c r="V8536" i="2"/>
  <c r="V8518" i="2"/>
  <c r="V8463" i="2"/>
  <c r="V8408" i="2"/>
  <c r="V8390" i="2"/>
  <c r="V8371" i="2"/>
  <c r="V8364" i="2"/>
  <c r="V8346" i="2"/>
  <c r="V8340" i="2"/>
  <c r="V8322" i="2"/>
  <c r="V8316" i="2"/>
  <c r="V8298" i="2"/>
  <c r="V8291" i="2"/>
  <c r="V8267" i="2"/>
  <c r="V8243" i="2"/>
  <c r="V8236" i="2"/>
  <c r="V8218" i="2"/>
  <c r="V8212" i="2"/>
  <c r="V8194" i="2"/>
  <c r="V8188" i="2"/>
  <c r="V8170" i="2"/>
  <c r="V8163" i="2"/>
  <c r="V8139" i="2"/>
  <c r="V8115" i="2"/>
  <c r="V8108" i="2"/>
  <c r="V8090" i="2"/>
  <c r="V7925" i="2"/>
  <c r="V7916" i="2"/>
  <c r="V7907" i="2"/>
  <c r="V7902" i="2"/>
  <c r="V7898" i="2"/>
  <c r="V7894" i="2"/>
  <c r="V7890" i="2"/>
  <c r="V7886" i="2"/>
  <c r="V7882" i="2"/>
  <c r="V7878" i="2"/>
  <c r="V7874" i="2"/>
  <c r="V7870" i="2"/>
  <c r="V7866" i="2"/>
  <c r="V7862" i="2"/>
  <c r="V7858" i="2"/>
  <c r="V7854" i="2"/>
  <c r="V7850" i="2"/>
  <c r="V7846" i="2"/>
  <c r="V7842" i="2"/>
  <c r="V7838" i="2"/>
  <c r="V7834" i="2"/>
  <c r="V7830" i="2"/>
  <c r="V7826" i="2"/>
  <c r="V7822" i="2"/>
  <c r="V7818" i="2"/>
  <c r="V7814" i="2"/>
  <c r="V7810" i="2"/>
  <c r="V7806" i="2"/>
  <c r="V7802" i="2"/>
  <c r="V7798" i="2"/>
  <c r="V7794" i="2"/>
  <c r="V7790" i="2"/>
  <c r="V7786" i="2"/>
  <c r="V7782" i="2"/>
  <c r="V7778" i="2"/>
  <c r="V7774" i="2"/>
  <c r="V7770" i="2"/>
  <c r="V7766" i="2"/>
  <c r="V7762" i="2"/>
  <c r="V7758" i="2"/>
  <c r="V7754" i="2"/>
  <c r="V7750" i="2"/>
  <c r="V7746" i="2"/>
  <c r="V7742" i="2"/>
  <c r="V7738" i="2"/>
  <c r="V7734" i="2"/>
  <c r="V7730" i="2"/>
  <c r="V7726" i="2"/>
  <c r="V7722" i="2"/>
  <c r="V7718" i="2"/>
  <c r="V7714" i="2"/>
  <c r="V7710" i="2"/>
  <c r="V7706" i="2"/>
  <c r="V7702" i="2"/>
  <c r="V7698" i="2"/>
  <c r="V7694" i="2"/>
  <c r="V7690" i="2"/>
  <c r="V7686" i="2"/>
  <c r="V7682" i="2"/>
  <c r="V7678" i="2"/>
  <c r="V7674" i="2"/>
  <c r="V7670" i="2"/>
  <c r="V7666" i="2"/>
  <c r="V7662" i="2"/>
  <c r="V7658" i="2"/>
  <c r="V7654" i="2"/>
  <c r="V7650" i="2"/>
  <c r="V7646" i="2"/>
  <c r="V7642" i="2"/>
  <c r="V7638" i="2"/>
  <c r="V7634" i="2"/>
  <c r="V7630" i="2"/>
  <c r="V7626" i="2"/>
  <c r="V7622" i="2"/>
  <c r="V8639" i="2"/>
  <c r="V8579" i="2"/>
  <c r="V8555" i="2"/>
  <c r="V8499" i="2"/>
  <c r="V8444" i="2"/>
  <c r="V8426" i="2"/>
  <c r="V8376" i="2"/>
  <c r="V8358" i="2"/>
  <c r="V8351" i="2"/>
  <c r="V8327" i="2"/>
  <c r="V8303" i="2"/>
  <c r="V8296" i="2"/>
  <c r="V8278" i="2"/>
  <c r="V8272" i="2"/>
  <c r="V8254" i="2"/>
  <c r="V8248" i="2"/>
  <c r="V8230" i="2"/>
  <c r="V8223" i="2"/>
  <c r="V8199" i="2"/>
  <c r="V8175" i="2"/>
  <c r="V8168" i="2"/>
  <c r="V8150" i="2"/>
  <c r="V8144" i="2"/>
  <c r="V8126" i="2"/>
  <c r="V8120" i="2"/>
  <c r="V8102" i="2"/>
  <c r="V8095" i="2"/>
  <c r="V8084" i="2"/>
  <c r="V8078" i="2"/>
  <c r="V8073" i="2"/>
  <c r="V8068" i="2"/>
  <c r="V8062" i="2"/>
  <c r="V8057" i="2"/>
  <c r="V8052" i="2"/>
  <c r="V8046" i="2"/>
  <c r="V8691" i="2"/>
  <c r="V8622" i="2"/>
  <c r="V8574" i="2"/>
  <c r="V8495" i="2"/>
  <c r="V8440" i="2"/>
  <c r="V8422" i="2"/>
  <c r="V8363" i="2"/>
  <c r="V8339" i="2"/>
  <c r="V8332" i="2"/>
  <c r="V8314" i="2"/>
  <c r="V8308" i="2"/>
  <c r="V8290" i="2"/>
  <c r="V8284" i="2"/>
  <c r="V8266" i="2"/>
  <c r="V8259" i="2"/>
  <c r="V8235" i="2"/>
  <c r="V8211" i="2"/>
  <c r="V8204" i="2"/>
  <c r="V8186" i="2"/>
  <c r="V8180" i="2"/>
  <c r="V8162" i="2"/>
  <c r="V8156" i="2"/>
  <c r="V8138" i="2"/>
  <c r="V8131" i="2"/>
  <c r="V8107" i="2"/>
  <c r="V8756" i="2"/>
  <c r="V8550" i="2"/>
  <c r="V8531" i="2"/>
  <c r="V8476" i="2"/>
  <c r="V8458" i="2"/>
  <c r="V8403" i="2"/>
  <c r="V8374" i="2"/>
  <c r="V8368" i="2"/>
  <c r="V8350" i="2"/>
  <c r="V8344" i="2"/>
  <c r="V8326" i="2"/>
  <c r="V8319" i="2"/>
  <c r="V8295" i="2"/>
  <c r="V8271" i="2"/>
  <c r="V8264" i="2"/>
  <c r="V8246" i="2"/>
  <c r="V8240" i="2"/>
  <c r="V8222" i="2"/>
  <c r="V8216" i="2"/>
  <c r="V8198" i="2"/>
  <c r="V8191" i="2"/>
  <c r="V8167" i="2"/>
  <c r="V8143" i="2"/>
  <c r="V8136" i="2"/>
  <c r="V8118" i="2"/>
  <c r="V8112" i="2"/>
  <c r="V8094" i="2"/>
  <c r="V8088" i="2"/>
  <c r="V8082" i="2"/>
  <c r="V8077" i="2"/>
  <c r="V8072" i="2"/>
  <c r="V8066" i="2"/>
  <c r="V8061" i="2"/>
  <c r="V8056" i="2"/>
  <c r="V8050" i="2"/>
  <c r="V8045" i="2"/>
  <c r="V8607" i="2"/>
  <c r="V8527" i="2"/>
  <c r="V8472" i="2"/>
  <c r="V8454" i="2"/>
  <c r="V8399" i="2"/>
  <c r="V8362" i="2"/>
  <c r="V8355" i="2"/>
  <c r="V8331" i="2"/>
  <c r="V8307" i="2"/>
  <c r="V8300" i="2"/>
  <c r="V8282" i="2"/>
  <c r="V8276" i="2"/>
  <c r="V8258" i="2"/>
  <c r="V8252" i="2"/>
  <c r="V8234" i="2"/>
  <c r="V8227" i="2"/>
  <c r="V8203" i="2"/>
  <c r="V8179" i="2"/>
  <c r="V8172" i="2"/>
  <c r="V8154" i="2"/>
  <c r="V8148" i="2"/>
  <c r="V8130" i="2"/>
  <c r="V8124" i="2"/>
  <c r="V8106" i="2"/>
  <c r="V8099" i="2"/>
  <c r="V8742" i="2"/>
  <c r="V8672" i="2"/>
  <c r="V8567" i="2"/>
  <c r="V8508" i="2"/>
  <c r="V8490" i="2"/>
  <c r="V8435" i="2"/>
  <c r="V8380" i="2"/>
  <c r="V8367" i="2"/>
  <c r="V8360" i="2"/>
  <c r="V8342" i="2"/>
  <c r="V8336" i="2"/>
  <c r="V8318" i="2"/>
  <c r="V8312" i="2"/>
  <c r="V8294" i="2"/>
  <c r="V8287" i="2"/>
  <c r="V8263" i="2"/>
  <c r="V8239" i="2"/>
  <c r="V8232" i="2"/>
  <c r="V8214" i="2"/>
  <c r="V8208" i="2"/>
  <c r="V8190" i="2"/>
  <c r="V8184" i="2"/>
  <c r="V8166" i="2"/>
  <c r="V8159" i="2"/>
  <c r="V8135" i="2"/>
  <c r="V8111" i="2"/>
  <c r="V8104" i="2"/>
  <c r="V8086" i="2"/>
  <c r="V8081" i="2"/>
  <c r="V8076" i="2"/>
  <c r="V8070" i="2"/>
  <c r="V8065" i="2"/>
  <c r="V8060" i="2"/>
  <c r="V8054" i="2"/>
  <c r="V8049" i="2"/>
  <c r="V8044" i="2"/>
  <c r="V8038" i="2"/>
  <c r="V8033" i="2"/>
  <c r="V8028" i="2"/>
  <c r="V8022" i="2"/>
  <c r="V8017" i="2"/>
  <c r="V8012" i="2"/>
  <c r="V8006" i="2"/>
  <c r="V8001" i="2"/>
  <c r="V7996" i="2"/>
  <c r="V7990" i="2"/>
  <c r="V7985" i="2"/>
  <c r="V7980" i="2"/>
  <c r="V7974" i="2"/>
  <c r="V7969" i="2"/>
  <c r="V7964" i="2"/>
  <c r="V7958" i="2"/>
  <c r="V7953" i="2"/>
  <c r="V7948" i="2"/>
  <c r="V7942" i="2"/>
  <c r="V7937" i="2"/>
  <c r="V7932" i="2"/>
  <c r="V7927" i="2"/>
  <c r="V7922" i="2"/>
  <c r="V7913" i="2"/>
  <c r="V7904" i="2"/>
  <c r="V8562" i="2"/>
  <c r="V8486" i="2"/>
  <c r="V8268" i="2"/>
  <c r="V8244" i="2"/>
  <c r="V8220" i="2"/>
  <c r="V8195" i="2"/>
  <c r="V8171" i="2"/>
  <c r="V8147" i="2"/>
  <c r="V8122" i="2"/>
  <c r="V8098" i="2"/>
  <c r="V8040" i="2"/>
  <c r="V8025" i="2"/>
  <c r="V8018" i="2"/>
  <c r="V8004" i="2"/>
  <c r="V7997" i="2"/>
  <c r="V7982" i="2"/>
  <c r="V7976" i="2"/>
  <c r="V7961" i="2"/>
  <c r="V7954" i="2"/>
  <c r="V7940" i="2"/>
  <c r="V7933" i="2"/>
  <c r="V7926" i="2"/>
  <c r="V7920" i="2"/>
  <c r="V7914" i="2"/>
  <c r="V7908" i="2"/>
  <c r="V7891" i="2"/>
  <c r="V7875" i="2"/>
  <c r="V7859" i="2"/>
  <c r="V7843" i="2"/>
  <c r="V7827" i="2"/>
  <c r="V7811" i="2"/>
  <c r="V7795" i="2"/>
  <c r="V7779" i="2"/>
  <c r="V7763" i="2"/>
  <c r="V7747" i="2"/>
  <c r="V7731" i="2"/>
  <c r="V7715" i="2"/>
  <c r="V7699" i="2"/>
  <c r="V7683" i="2"/>
  <c r="V7667" i="2"/>
  <c r="V7651" i="2"/>
  <c r="V7635" i="2"/>
  <c r="V7619" i="2"/>
  <c r="V8412" i="2"/>
  <c r="V8074" i="2"/>
  <c r="V8053" i="2"/>
  <c r="V8032" i="2"/>
  <c r="V8010" i="2"/>
  <c r="V7989" i="2"/>
  <c r="V7968" i="2"/>
  <c r="V7946" i="2"/>
  <c r="V7901" i="2"/>
  <c r="V7896" i="2"/>
  <c r="V7885" i="2"/>
  <c r="V7880" i="2"/>
  <c r="V7869" i="2"/>
  <c r="V7864" i="2"/>
  <c r="V7853" i="2"/>
  <c r="V7848" i="2"/>
  <c r="V7837" i="2"/>
  <c r="V7832" i="2"/>
  <c r="V7821" i="2"/>
  <c r="V7816" i="2"/>
  <c r="V7805" i="2"/>
  <c r="V7800" i="2"/>
  <c r="V7789" i="2"/>
  <c r="V7784" i="2"/>
  <c r="V7773" i="2"/>
  <c r="V7768" i="2"/>
  <c r="V7757" i="2"/>
  <c r="V7752" i="2"/>
  <c r="V7741" i="2"/>
  <c r="V7736" i="2"/>
  <c r="V7725" i="2"/>
  <c r="V7720" i="2"/>
  <c r="V7709" i="2"/>
  <c r="V7704" i="2"/>
  <c r="V7693" i="2"/>
  <c r="V7688" i="2"/>
  <c r="V7677" i="2"/>
  <c r="V7672" i="2"/>
  <c r="V7661" i="2"/>
  <c r="V7656" i="2"/>
  <c r="V8724" i="2"/>
  <c r="V8140" i="2"/>
  <c r="V8116" i="2"/>
  <c r="V8092" i="2"/>
  <c r="V8030" i="2"/>
  <c r="V8024" i="2"/>
  <c r="V8009" i="2"/>
  <c r="V8002" i="2"/>
  <c r="V7988" i="2"/>
  <c r="V7981" i="2"/>
  <c r="V7966" i="2"/>
  <c r="V7960" i="2"/>
  <c r="V7945" i="2"/>
  <c r="V7938" i="2"/>
  <c r="V7919" i="2"/>
  <c r="V7906" i="2"/>
  <c r="V7895" i="2"/>
  <c r="V7879" i="2"/>
  <c r="V7863" i="2"/>
  <c r="V7847" i="2"/>
  <c r="V7831" i="2"/>
  <c r="V7815" i="2"/>
  <c r="V7799" i="2"/>
  <c r="V7783" i="2"/>
  <c r="V7767" i="2"/>
  <c r="V7751" i="2"/>
  <c r="V7735" i="2"/>
  <c r="V7719" i="2"/>
  <c r="V7703" i="2"/>
  <c r="V7687" i="2"/>
  <c r="V7671" i="2"/>
  <c r="V7655" i="2"/>
  <c r="V8723" i="2"/>
  <c r="V8540" i="2"/>
  <c r="V8467" i="2"/>
  <c r="V8394" i="2"/>
  <c r="V8359" i="2"/>
  <c r="V8335" i="2"/>
  <c r="V8310" i="2"/>
  <c r="V8286" i="2"/>
  <c r="V8262" i="2"/>
  <c r="V8069" i="2"/>
  <c r="V8048" i="2"/>
  <c r="V8037" i="2"/>
  <c r="V8016" i="2"/>
  <c r="V7994" i="2"/>
  <c r="V7973" i="2"/>
  <c r="V7952" i="2"/>
  <c r="V7930" i="2"/>
  <c r="V7924" i="2"/>
  <c r="V7918" i="2"/>
  <c r="V7912" i="2"/>
  <c r="V7900" i="2"/>
  <c r="V7889" i="2"/>
  <c r="V7884" i="2"/>
  <c r="V7873" i="2"/>
  <c r="V7868" i="2"/>
  <c r="V7857" i="2"/>
  <c r="V7852" i="2"/>
  <c r="V7841" i="2"/>
  <c r="V7836" i="2"/>
  <c r="V7825" i="2"/>
  <c r="V7820" i="2"/>
  <c r="V7809" i="2"/>
  <c r="V7804" i="2"/>
  <c r="V7793" i="2"/>
  <c r="V7788" i="2"/>
  <c r="V7777" i="2"/>
  <c r="V7772" i="2"/>
  <c r="V7761" i="2"/>
  <c r="V7756" i="2"/>
  <c r="V7745" i="2"/>
  <c r="V7740" i="2"/>
  <c r="V7729" i="2"/>
  <c r="V7724" i="2"/>
  <c r="V7713" i="2"/>
  <c r="V7708" i="2"/>
  <c r="V7697" i="2"/>
  <c r="V7692" i="2"/>
  <c r="V7681" i="2"/>
  <c r="V7676" i="2"/>
  <c r="V7665" i="2"/>
  <c r="V7660" i="2"/>
  <c r="V7649" i="2"/>
  <c r="V8354" i="2"/>
  <c r="V8330" i="2"/>
  <c r="V8036" i="2"/>
  <c r="V8029" i="2"/>
  <c r="V8014" i="2"/>
  <c r="V8008" i="2"/>
  <c r="V7993" i="2"/>
  <c r="V7986" i="2"/>
  <c r="V7972" i="2"/>
  <c r="V7965" i="2"/>
  <c r="V7950" i="2"/>
  <c r="V7944" i="2"/>
  <c r="V7929" i="2"/>
  <c r="V7917" i="2"/>
  <c r="V7911" i="2"/>
  <c r="V7905" i="2"/>
  <c r="V7899" i="2"/>
  <c r="V7883" i="2"/>
  <c r="V7867" i="2"/>
  <c r="V7851" i="2"/>
  <c r="V7835" i="2"/>
  <c r="V7819" i="2"/>
  <c r="V7803" i="2"/>
  <c r="V7787" i="2"/>
  <c r="V7771" i="2"/>
  <c r="V7755" i="2"/>
  <c r="V7739" i="2"/>
  <c r="V7723" i="2"/>
  <c r="V7707" i="2"/>
  <c r="V7691" i="2"/>
  <c r="V7675" i="2"/>
  <c r="V7659" i="2"/>
  <c r="V8654" i="2"/>
  <c r="V8522" i="2"/>
  <c r="V8378" i="2"/>
  <c r="V8328" i="2"/>
  <c r="V8304" i="2"/>
  <c r="V8280" i="2"/>
  <c r="V8255" i="2"/>
  <c r="V8231" i="2"/>
  <c r="V8207" i="2"/>
  <c r="V8182" i="2"/>
  <c r="V8158" i="2"/>
  <c r="V8134" i="2"/>
  <c r="V8085" i="2"/>
  <c r="V8064" i="2"/>
  <c r="V8042" i="2"/>
  <c r="V8021" i="2"/>
  <c r="V8000" i="2"/>
  <c r="V7978" i="2"/>
  <c r="V7957" i="2"/>
  <c r="V7936" i="2"/>
  <c r="V7923" i="2"/>
  <c r="V7910" i="2"/>
  <c r="V7893" i="2"/>
  <c r="V7888" i="2"/>
  <c r="V7877" i="2"/>
  <c r="V7872" i="2"/>
  <c r="V7861" i="2"/>
  <c r="V7856" i="2"/>
  <c r="V7845" i="2"/>
  <c r="V7840" i="2"/>
  <c r="V7829" i="2"/>
  <c r="V7824" i="2"/>
  <c r="V7813" i="2"/>
  <c r="V7808" i="2"/>
  <c r="V7797" i="2"/>
  <c r="V7792" i="2"/>
  <c r="V7781" i="2"/>
  <c r="V7776" i="2"/>
  <c r="V7765" i="2"/>
  <c r="V7760" i="2"/>
  <c r="V7749" i="2"/>
  <c r="V7744" i="2"/>
  <c r="V7733" i="2"/>
  <c r="V7728" i="2"/>
  <c r="V7717" i="2"/>
  <c r="V7712" i="2"/>
  <c r="V7701" i="2"/>
  <c r="V7696" i="2"/>
  <c r="V7685" i="2"/>
  <c r="V7680" i="2"/>
  <c r="V7669" i="2"/>
  <c r="V7664" i="2"/>
  <c r="V7653" i="2"/>
  <c r="V7648" i="2"/>
  <c r="V7637" i="2"/>
  <c r="V7632" i="2"/>
  <c r="V7621" i="2"/>
  <c r="V7612" i="2"/>
  <c r="V7608" i="2"/>
  <c r="V7604" i="2"/>
  <c r="V7600" i="2"/>
  <c r="V7596" i="2"/>
  <c r="V7592" i="2"/>
  <c r="V7588" i="2"/>
  <c r="V7584" i="2"/>
  <c r="V7580" i="2"/>
  <c r="V7576" i="2"/>
  <c r="V7572" i="2"/>
  <c r="V7568" i="2"/>
  <c r="V7564" i="2"/>
  <c r="V7560" i="2"/>
  <c r="V7556" i="2"/>
  <c r="V7552" i="2"/>
  <c r="V7548" i="2"/>
  <c r="V7544" i="2"/>
  <c r="V7540" i="2"/>
  <c r="V7536" i="2"/>
  <c r="V7532" i="2"/>
  <c r="V7528" i="2"/>
  <c r="V7524" i="2"/>
  <c r="V7520" i="2"/>
  <c r="V7516" i="2"/>
  <c r="V7512" i="2"/>
  <c r="V7508" i="2"/>
  <c r="V7504" i="2"/>
  <c r="V7500" i="2"/>
  <c r="V7496" i="2"/>
  <c r="V7492" i="2"/>
  <c r="V7488" i="2"/>
  <c r="V7484" i="2"/>
  <c r="V7480" i="2"/>
  <c r="V7476" i="2"/>
  <c r="V7472" i="2"/>
  <c r="V7468" i="2"/>
  <c r="V7464" i="2"/>
  <c r="V7460" i="2"/>
  <c r="V7456" i="2"/>
  <c r="V7452" i="2"/>
  <c r="V7448" i="2"/>
  <c r="V7444" i="2"/>
  <c r="V7440" i="2"/>
  <c r="V7436" i="2"/>
  <c r="V7432" i="2"/>
  <c r="V7428" i="2"/>
  <c r="V7424" i="2"/>
  <c r="V7420" i="2"/>
  <c r="V7416" i="2"/>
  <c r="V7412" i="2"/>
  <c r="V7408" i="2"/>
  <c r="V7404" i="2"/>
  <c r="V7400" i="2"/>
  <c r="V7396" i="2"/>
  <c r="V7392" i="2"/>
  <c r="V7388" i="2"/>
  <c r="V7384" i="2"/>
  <c r="V7380" i="2"/>
  <c r="V7376" i="2"/>
  <c r="V7372" i="2"/>
  <c r="V7368" i="2"/>
  <c r="V7364" i="2"/>
  <c r="V7360" i="2"/>
  <c r="V7356" i="2"/>
  <c r="V7352" i="2"/>
  <c r="V7348" i="2"/>
  <c r="V7344" i="2"/>
  <c r="V7340" i="2"/>
  <c r="V7336" i="2"/>
  <c r="V7332" i="2"/>
  <c r="V7328" i="2"/>
  <c r="V7324" i="2"/>
  <c r="V7320" i="2"/>
  <c r="V7316" i="2"/>
  <c r="V7312" i="2"/>
  <c r="V7308" i="2"/>
  <c r="V7304" i="2"/>
  <c r="V7300" i="2"/>
  <c r="V7296" i="2"/>
  <c r="V7292" i="2"/>
  <c r="V7288" i="2"/>
  <c r="V7284" i="2"/>
  <c r="V7280" i="2"/>
  <c r="V7276" i="2"/>
  <c r="V7272" i="2"/>
  <c r="V7268" i="2"/>
  <c r="V7264" i="2"/>
  <c r="V7260" i="2"/>
  <c r="V7256" i="2"/>
  <c r="V7252" i="2"/>
  <c r="V7248" i="2"/>
  <c r="V7244" i="2"/>
  <c r="V7240" i="2"/>
  <c r="V7236" i="2"/>
  <c r="V7232" i="2"/>
  <c r="V7228" i="2"/>
  <c r="V7224" i="2"/>
  <c r="V7220" i="2"/>
  <c r="V7216" i="2"/>
  <c r="V7212" i="2"/>
  <c r="V7208" i="2"/>
  <c r="V7204" i="2"/>
  <c r="V7200" i="2"/>
  <c r="V7196" i="2"/>
  <c r="V7192" i="2"/>
  <c r="V7188" i="2"/>
  <c r="V8348" i="2"/>
  <c r="V8250" i="2"/>
  <c r="V8020" i="2"/>
  <c r="V7992" i="2"/>
  <c r="V7934" i="2"/>
  <c r="V7887" i="2"/>
  <c r="V7823" i="2"/>
  <c r="V7759" i="2"/>
  <c r="V7695" i="2"/>
  <c r="V7644" i="2"/>
  <c r="V7629" i="2"/>
  <c r="V7616" i="2"/>
  <c r="V7610" i="2"/>
  <c r="V7605" i="2"/>
  <c r="V7594" i="2"/>
  <c r="V7589" i="2"/>
  <c r="V7578" i="2"/>
  <c r="V7573" i="2"/>
  <c r="V7562" i="2"/>
  <c r="V7557" i="2"/>
  <c r="V7546" i="2"/>
  <c r="V7541" i="2"/>
  <c r="V7530" i="2"/>
  <c r="V7525" i="2"/>
  <c r="V7514" i="2"/>
  <c r="V7509" i="2"/>
  <c r="V7498" i="2"/>
  <c r="V7493" i="2"/>
  <c r="V7482" i="2"/>
  <c r="V7477" i="2"/>
  <c r="V7466" i="2"/>
  <c r="V7461" i="2"/>
  <c r="V7450" i="2"/>
  <c r="V7445" i="2"/>
  <c r="V7434" i="2"/>
  <c r="V7429" i="2"/>
  <c r="V7418" i="2"/>
  <c r="V7413" i="2"/>
  <c r="V7402" i="2"/>
  <c r="V7397" i="2"/>
  <c r="V7386" i="2"/>
  <c r="V7381" i="2"/>
  <c r="V7370" i="2"/>
  <c r="V7365" i="2"/>
  <c r="V7354" i="2"/>
  <c r="V7349" i="2"/>
  <c r="V7338" i="2"/>
  <c r="V7333" i="2"/>
  <c r="V7322" i="2"/>
  <c r="V7317" i="2"/>
  <c r="V7306" i="2"/>
  <c r="V7301" i="2"/>
  <c r="V7290" i="2"/>
  <c r="V7285" i="2"/>
  <c r="V7274" i="2"/>
  <c r="V7269" i="2"/>
  <c r="V7258" i="2"/>
  <c r="V7253" i="2"/>
  <c r="V7242" i="2"/>
  <c r="V7237" i="2"/>
  <c r="V7226" i="2"/>
  <c r="V7221" i="2"/>
  <c r="V7210" i="2"/>
  <c r="V7205" i="2"/>
  <c r="V7191" i="2"/>
  <c r="V8588" i="2"/>
  <c r="V8152" i="2"/>
  <c r="V8058" i="2"/>
  <c r="V7962" i="2"/>
  <c r="V7909" i="2"/>
  <c r="V7865" i="2"/>
  <c r="V7844" i="2"/>
  <c r="V7801" i="2"/>
  <c r="V7780" i="2"/>
  <c r="V7737" i="2"/>
  <c r="V7716" i="2"/>
  <c r="V7673" i="2"/>
  <c r="V7652" i="2"/>
  <c r="V7643" i="2"/>
  <c r="V7636" i="2"/>
  <c r="V7615" i="2"/>
  <c r="V7599" i="2"/>
  <c r="V7583" i="2"/>
  <c r="V7567" i="2"/>
  <c r="V7551" i="2"/>
  <c r="V7535" i="2"/>
  <c r="V7519" i="2"/>
  <c r="V7503" i="2"/>
  <c r="V7487" i="2"/>
  <c r="V7471" i="2"/>
  <c r="V7455" i="2"/>
  <c r="V7439" i="2"/>
  <c r="V7423" i="2"/>
  <c r="V7407" i="2"/>
  <c r="V7391" i="2"/>
  <c r="V7375" i="2"/>
  <c r="V7359" i="2"/>
  <c r="V7343" i="2"/>
  <c r="V7327" i="2"/>
  <c r="V7311" i="2"/>
  <c r="V7295" i="2"/>
  <c r="V7279" i="2"/>
  <c r="V7263" i="2"/>
  <c r="V7247" i="2"/>
  <c r="V7231" i="2"/>
  <c r="V7215" i="2"/>
  <c r="V7195" i="2"/>
  <c r="V7186" i="2"/>
  <c r="V7182" i="2"/>
  <c r="V7178" i="2"/>
  <c r="V7174" i="2"/>
  <c r="V7170" i="2"/>
  <c r="V7166" i="2"/>
  <c r="V7162" i="2"/>
  <c r="V7158" i="2"/>
  <c r="V7154" i="2"/>
  <c r="V7150" i="2"/>
  <c r="V7146" i="2"/>
  <c r="V7142" i="2"/>
  <c r="V7138" i="2"/>
  <c r="V7134" i="2"/>
  <c r="V7130" i="2"/>
  <c r="V7126" i="2"/>
  <c r="V7122" i="2"/>
  <c r="V7118" i="2"/>
  <c r="V7114" i="2"/>
  <c r="V7110" i="2"/>
  <c r="V7106" i="2"/>
  <c r="V7102" i="2"/>
  <c r="V7098" i="2"/>
  <c r="V7094" i="2"/>
  <c r="V7090" i="2"/>
  <c r="V7086" i="2"/>
  <c r="V7082" i="2"/>
  <c r="V7078" i="2"/>
  <c r="V7074" i="2"/>
  <c r="V7070" i="2"/>
  <c r="V7066" i="2"/>
  <c r="V7062" i="2"/>
  <c r="V7058" i="2"/>
  <c r="V7054" i="2"/>
  <c r="V7050" i="2"/>
  <c r="V7046" i="2"/>
  <c r="V7042" i="2"/>
  <c r="V7038" i="2"/>
  <c r="V7034" i="2"/>
  <c r="V7030" i="2"/>
  <c r="V7026" i="2"/>
  <c r="V7022" i="2"/>
  <c r="V7018" i="2"/>
  <c r="V7014" i="2"/>
  <c r="V7010" i="2"/>
  <c r="V7006" i="2"/>
  <c r="V7002" i="2"/>
  <c r="V6998" i="2"/>
  <c r="V6994" i="2"/>
  <c r="V6990" i="2"/>
  <c r="V6986" i="2"/>
  <c r="V6982" i="2"/>
  <c r="V6978" i="2"/>
  <c r="V6974" i="2"/>
  <c r="V6970" i="2"/>
  <c r="V6966" i="2"/>
  <c r="V8504" i="2"/>
  <c r="V8323" i="2"/>
  <c r="V8226" i="2"/>
  <c r="V8041" i="2"/>
  <c r="V8013" i="2"/>
  <c r="V7956" i="2"/>
  <c r="V7928" i="2"/>
  <c r="V7839" i="2"/>
  <c r="V7775" i="2"/>
  <c r="V7711" i="2"/>
  <c r="V7628" i="2"/>
  <c r="V7614" i="2"/>
  <c r="V7609" i="2"/>
  <c r="V7598" i="2"/>
  <c r="V7593" i="2"/>
  <c r="V7582" i="2"/>
  <c r="V7577" i="2"/>
  <c r="V7566" i="2"/>
  <c r="V7561" i="2"/>
  <c r="V7550" i="2"/>
  <c r="V7545" i="2"/>
  <c r="V7534" i="2"/>
  <c r="V7529" i="2"/>
  <c r="V7518" i="2"/>
  <c r="V7513" i="2"/>
  <c r="V7502" i="2"/>
  <c r="V7497" i="2"/>
  <c r="V7486" i="2"/>
  <c r="V7481" i="2"/>
  <c r="V7470" i="2"/>
  <c r="V7465" i="2"/>
  <c r="V7454" i="2"/>
  <c r="V7449" i="2"/>
  <c r="V7438" i="2"/>
  <c r="V7433" i="2"/>
  <c r="V7422" i="2"/>
  <c r="V7417" i="2"/>
  <c r="V7406" i="2"/>
  <c r="V7401" i="2"/>
  <c r="V7390" i="2"/>
  <c r="V7385" i="2"/>
  <c r="V7374" i="2"/>
  <c r="V7369" i="2"/>
  <c r="V7358" i="2"/>
  <c r="V7353" i="2"/>
  <c r="V7342" i="2"/>
  <c r="V7337" i="2"/>
  <c r="V7326" i="2"/>
  <c r="V7321" i="2"/>
  <c r="V7310" i="2"/>
  <c r="V7305" i="2"/>
  <c r="V7294" i="2"/>
  <c r="V7289" i="2"/>
  <c r="V7278" i="2"/>
  <c r="V7273" i="2"/>
  <c r="V7262" i="2"/>
  <c r="V7257" i="2"/>
  <c r="V7246" i="2"/>
  <c r="V7241" i="2"/>
  <c r="V7230" i="2"/>
  <c r="V7225" i="2"/>
  <c r="V7214" i="2"/>
  <c r="V7209" i="2"/>
  <c r="V7199" i="2"/>
  <c r="V7190" i="2"/>
  <c r="V8127" i="2"/>
  <c r="V7984" i="2"/>
  <c r="V7903" i="2"/>
  <c r="V7881" i="2"/>
  <c r="V7860" i="2"/>
  <c r="V7817" i="2"/>
  <c r="V7796" i="2"/>
  <c r="V7753" i="2"/>
  <c r="V7732" i="2"/>
  <c r="V7689" i="2"/>
  <c r="V7668" i="2"/>
  <c r="V7641" i="2"/>
  <c r="V7627" i="2"/>
  <c r="V7620" i="2"/>
  <c r="V7603" i="2"/>
  <c r="V7587" i="2"/>
  <c r="V7571" i="2"/>
  <c r="V7555" i="2"/>
  <c r="V7539" i="2"/>
  <c r="V7523" i="2"/>
  <c r="V7507" i="2"/>
  <c r="V7491" i="2"/>
  <c r="V7475" i="2"/>
  <c r="V7459" i="2"/>
  <c r="V7443" i="2"/>
  <c r="V7427" i="2"/>
  <c r="V7411" i="2"/>
  <c r="V7395" i="2"/>
  <c r="V7379" i="2"/>
  <c r="V7363" i="2"/>
  <c r="V7347" i="2"/>
  <c r="V7331" i="2"/>
  <c r="V7315" i="2"/>
  <c r="V7299" i="2"/>
  <c r="V7283" i="2"/>
  <c r="V7267" i="2"/>
  <c r="V7251" i="2"/>
  <c r="V7235" i="2"/>
  <c r="V7219" i="2"/>
  <c r="V7203" i="2"/>
  <c r="V7194" i="2"/>
  <c r="V7185" i="2"/>
  <c r="V7181" i="2"/>
  <c r="V7177" i="2"/>
  <c r="V7173" i="2"/>
  <c r="V7169" i="2"/>
  <c r="V7165" i="2"/>
  <c r="V7161" i="2"/>
  <c r="V7157" i="2"/>
  <c r="V7153" i="2"/>
  <c r="V7149" i="2"/>
  <c r="V7145" i="2"/>
  <c r="V7141" i="2"/>
  <c r="V7137" i="2"/>
  <c r="V7133" i="2"/>
  <c r="V7129" i="2"/>
  <c r="V7125" i="2"/>
  <c r="V7121" i="2"/>
  <c r="V7117" i="2"/>
  <c r="V7113" i="2"/>
  <c r="V7109" i="2"/>
  <c r="V7105" i="2"/>
  <c r="V7101" i="2"/>
  <c r="V7097" i="2"/>
  <c r="V7093" i="2"/>
  <c r="V7089" i="2"/>
  <c r="V7085" i="2"/>
  <c r="V7081" i="2"/>
  <c r="V7077" i="2"/>
  <c r="V7073" i="2"/>
  <c r="V7069" i="2"/>
  <c r="V7065" i="2"/>
  <c r="V7061" i="2"/>
  <c r="V7057" i="2"/>
  <c r="V7053" i="2"/>
  <c r="V7049" i="2"/>
  <c r="V7045" i="2"/>
  <c r="V7041" i="2"/>
  <c r="V7037" i="2"/>
  <c r="V7033" i="2"/>
  <c r="V7029" i="2"/>
  <c r="V7025" i="2"/>
  <c r="V7021" i="2"/>
  <c r="V7017" i="2"/>
  <c r="V7013" i="2"/>
  <c r="V7009" i="2"/>
  <c r="V7005" i="2"/>
  <c r="V7001" i="2"/>
  <c r="V6997" i="2"/>
  <c r="V6993" i="2"/>
  <c r="V6989" i="2"/>
  <c r="V6985" i="2"/>
  <c r="V6981" i="2"/>
  <c r="V6977" i="2"/>
  <c r="V6973" i="2"/>
  <c r="V6969" i="2"/>
  <c r="V6965" i="2"/>
  <c r="V8431" i="2"/>
  <c r="V8299" i="2"/>
  <c r="V8202" i="2"/>
  <c r="V8034" i="2"/>
  <c r="V7977" i="2"/>
  <c r="V7949" i="2"/>
  <c r="V7855" i="2"/>
  <c r="V7791" i="2"/>
  <c r="V7727" i="2"/>
  <c r="V7663" i="2"/>
  <c r="V7647" i="2"/>
  <c r="V7640" i="2"/>
  <c r="V7633" i="2"/>
  <c r="V7613" i="2"/>
  <c r="V7602" i="2"/>
  <c r="V7597" i="2"/>
  <c r="V7586" i="2"/>
  <c r="V7581" i="2"/>
  <c r="V7570" i="2"/>
  <c r="V7565" i="2"/>
  <c r="V7554" i="2"/>
  <c r="V7549" i="2"/>
  <c r="V7538" i="2"/>
  <c r="V7533" i="2"/>
  <c r="V7522" i="2"/>
  <c r="V7517" i="2"/>
  <c r="V7506" i="2"/>
  <c r="V7501" i="2"/>
  <c r="V7490" i="2"/>
  <c r="V7485" i="2"/>
  <c r="V7474" i="2"/>
  <c r="V7469" i="2"/>
  <c r="V7458" i="2"/>
  <c r="V7453" i="2"/>
  <c r="V7442" i="2"/>
  <c r="V7437" i="2"/>
  <c r="V7426" i="2"/>
  <c r="V7421" i="2"/>
  <c r="V7410" i="2"/>
  <c r="V7405" i="2"/>
  <c r="V7394" i="2"/>
  <c r="V7389" i="2"/>
  <c r="V7378" i="2"/>
  <c r="V7373" i="2"/>
  <c r="V7362" i="2"/>
  <c r="V7357" i="2"/>
  <c r="V7346" i="2"/>
  <c r="V7341" i="2"/>
  <c r="V7330" i="2"/>
  <c r="V7325" i="2"/>
  <c r="V7314" i="2"/>
  <c r="V7309" i="2"/>
  <c r="V7298" i="2"/>
  <c r="V7293" i="2"/>
  <c r="V7282" i="2"/>
  <c r="V7277" i="2"/>
  <c r="V7266" i="2"/>
  <c r="V7261" i="2"/>
  <c r="V7250" i="2"/>
  <c r="V7245" i="2"/>
  <c r="V7234" i="2"/>
  <c r="V7229" i="2"/>
  <c r="V7218" i="2"/>
  <c r="V7213" i="2"/>
  <c r="V7198" i="2"/>
  <c r="V7189" i="2"/>
  <c r="V8200" i="2"/>
  <c r="V8103" i="2"/>
  <c r="V8005" i="2"/>
  <c r="V7921" i="2"/>
  <c r="V7897" i="2"/>
  <c r="V7876" i="2"/>
  <c r="V7833" i="2"/>
  <c r="V7812" i="2"/>
  <c r="V7769" i="2"/>
  <c r="V7748" i="2"/>
  <c r="V7705" i="2"/>
  <c r="V7684" i="2"/>
  <c r="V7639" i="2"/>
  <c r="V7625" i="2"/>
  <c r="V7618" i="2"/>
  <c r="V7607" i="2"/>
  <c r="V7591" i="2"/>
  <c r="V7575" i="2"/>
  <c r="V7559" i="2"/>
  <c r="V7543" i="2"/>
  <c r="V7527" i="2"/>
  <c r="V7511" i="2"/>
  <c r="V7495" i="2"/>
  <c r="V7479" i="2"/>
  <c r="V7463" i="2"/>
  <c r="V7447" i="2"/>
  <c r="V7431" i="2"/>
  <c r="V7415" i="2"/>
  <c r="V7399" i="2"/>
  <c r="V7383" i="2"/>
  <c r="V7367" i="2"/>
  <c r="V7351" i="2"/>
  <c r="V7335" i="2"/>
  <c r="V7319" i="2"/>
  <c r="V7303" i="2"/>
  <c r="V7287" i="2"/>
  <c r="V7271" i="2"/>
  <c r="V7255" i="2"/>
  <c r="V7239" i="2"/>
  <c r="V7223" i="2"/>
  <c r="V7207" i="2"/>
  <c r="V7202" i="2"/>
  <c r="V7193" i="2"/>
  <c r="V7184" i="2"/>
  <c r="V7180" i="2"/>
  <c r="V7176" i="2"/>
  <c r="V7172" i="2"/>
  <c r="V7168" i="2"/>
  <c r="V7164" i="2"/>
  <c r="V7160" i="2"/>
  <c r="V7156" i="2"/>
  <c r="V7152" i="2"/>
  <c r="V7148" i="2"/>
  <c r="V7144" i="2"/>
  <c r="V7140" i="2"/>
  <c r="V7136" i="2"/>
  <c r="V7132" i="2"/>
  <c r="V7128" i="2"/>
  <c r="V7124" i="2"/>
  <c r="V7120" i="2"/>
  <c r="V7116" i="2"/>
  <c r="V7112" i="2"/>
  <c r="V7108" i="2"/>
  <c r="V7104" i="2"/>
  <c r="V7100" i="2"/>
  <c r="V7096" i="2"/>
  <c r="V7092" i="2"/>
  <c r="V7088" i="2"/>
  <c r="V7084" i="2"/>
  <c r="V7080" i="2"/>
  <c r="V7076" i="2"/>
  <c r="V7072" i="2"/>
  <c r="V7068" i="2"/>
  <c r="V7064" i="2"/>
  <c r="V7060" i="2"/>
  <c r="V7056" i="2"/>
  <c r="V7052" i="2"/>
  <c r="V7048" i="2"/>
  <c r="V7044" i="2"/>
  <c r="V7040" i="2"/>
  <c r="V7036" i="2"/>
  <c r="V7032" i="2"/>
  <c r="V7028" i="2"/>
  <c r="V7024" i="2"/>
  <c r="V7020" i="2"/>
  <c r="V7016" i="2"/>
  <c r="V7012" i="2"/>
  <c r="V7008" i="2"/>
  <c r="V7004" i="2"/>
  <c r="V7000" i="2"/>
  <c r="V6996" i="2"/>
  <c r="V6992" i="2"/>
  <c r="V6988" i="2"/>
  <c r="V6984" i="2"/>
  <c r="V6980" i="2"/>
  <c r="V6976" i="2"/>
  <c r="V6972" i="2"/>
  <c r="V6968" i="2"/>
  <c r="V6964" i="2"/>
  <c r="V6960" i="2"/>
  <c r="V6956" i="2"/>
  <c r="V6952" i="2"/>
  <c r="V6948" i="2"/>
  <c r="V6944" i="2"/>
  <c r="V6940" i="2"/>
  <c r="V6936" i="2"/>
  <c r="V6932" i="2"/>
  <c r="V6928" i="2"/>
  <c r="V6924" i="2"/>
  <c r="V6920" i="2"/>
  <c r="V6916" i="2"/>
  <c r="V6912" i="2"/>
  <c r="V6908" i="2"/>
  <c r="V6904" i="2"/>
  <c r="V6900" i="2"/>
  <c r="V6896" i="2"/>
  <c r="V6892" i="2"/>
  <c r="V6888" i="2"/>
  <c r="V6884" i="2"/>
  <c r="V6880" i="2"/>
  <c r="V6876" i="2"/>
  <c r="V6872" i="2"/>
  <c r="V6868" i="2"/>
  <c r="V6864" i="2"/>
  <c r="V6860" i="2"/>
  <c r="V6856" i="2"/>
  <c r="V6852" i="2"/>
  <c r="V6848" i="2"/>
  <c r="V6844" i="2"/>
  <c r="V6840" i="2"/>
  <c r="V6836" i="2"/>
  <c r="V6832" i="2"/>
  <c r="V6828" i="2"/>
  <c r="V6824" i="2"/>
  <c r="V6820" i="2"/>
  <c r="V6816" i="2"/>
  <c r="V6812" i="2"/>
  <c r="V6808" i="2"/>
  <c r="V6804" i="2"/>
  <c r="V6800" i="2"/>
  <c r="V6796" i="2"/>
  <c r="V6792" i="2"/>
  <c r="V6788" i="2"/>
  <c r="V6784" i="2"/>
  <c r="V6780" i="2"/>
  <c r="V6776" i="2"/>
  <c r="V6772" i="2"/>
  <c r="V6768" i="2"/>
  <c r="V6764" i="2"/>
  <c r="V6760" i="2"/>
  <c r="V6756" i="2"/>
  <c r="V6752" i="2"/>
  <c r="V6748" i="2"/>
  <c r="V6744" i="2"/>
  <c r="V6740" i="2"/>
  <c r="V6736" i="2"/>
  <c r="V6732" i="2"/>
  <c r="V6728" i="2"/>
  <c r="V6724" i="2"/>
  <c r="V6720" i="2"/>
  <c r="V6716" i="2"/>
  <c r="V6712" i="2"/>
  <c r="V6708" i="2"/>
  <c r="V6704" i="2"/>
  <c r="V6700" i="2"/>
  <c r="V6696" i="2"/>
  <c r="V6692" i="2"/>
  <c r="V6688" i="2"/>
  <c r="V6684" i="2"/>
  <c r="V6680" i="2"/>
  <c r="V6676" i="2"/>
  <c r="V6672" i="2"/>
  <c r="V6668" i="2"/>
  <c r="V6664" i="2"/>
  <c r="V6660" i="2"/>
  <c r="V6656" i="2"/>
  <c r="V6652" i="2"/>
  <c r="V6648" i="2"/>
  <c r="V6644" i="2"/>
  <c r="V6640" i="2"/>
  <c r="V6636" i="2"/>
  <c r="V6632" i="2"/>
  <c r="V6628" i="2"/>
  <c r="V6624" i="2"/>
  <c r="V6620" i="2"/>
  <c r="V6616" i="2"/>
  <c r="V6612" i="2"/>
  <c r="V6608" i="2"/>
  <c r="V6604" i="2"/>
  <c r="V6600" i="2"/>
  <c r="V6596" i="2"/>
  <c r="V6592" i="2"/>
  <c r="V6588" i="2"/>
  <c r="V6584" i="2"/>
  <c r="V6580" i="2"/>
  <c r="V6576" i="2"/>
  <c r="V6572" i="2"/>
  <c r="V6568" i="2"/>
  <c r="V6564" i="2"/>
  <c r="V6560" i="2"/>
  <c r="V6556" i="2"/>
  <c r="V6552" i="2"/>
  <c r="V6548" i="2"/>
  <c r="V6544" i="2"/>
  <c r="V6540" i="2"/>
  <c r="V6536" i="2"/>
  <c r="V6532" i="2"/>
  <c r="V6528" i="2"/>
  <c r="V6524" i="2"/>
  <c r="V6520" i="2"/>
  <c r="V6516" i="2"/>
  <c r="V6512" i="2"/>
  <c r="V6508" i="2"/>
  <c r="V6504" i="2"/>
  <c r="V6500" i="2"/>
  <c r="V6496" i="2"/>
  <c r="V6492" i="2"/>
  <c r="V6488" i="2"/>
  <c r="V6484" i="2"/>
  <c r="V6480" i="2"/>
  <c r="V6476" i="2"/>
  <c r="V6472" i="2"/>
  <c r="V6468" i="2"/>
  <c r="V6464" i="2"/>
  <c r="V6460" i="2"/>
  <c r="V6456" i="2"/>
  <c r="V6452" i="2"/>
  <c r="V6448" i="2"/>
  <c r="V6444" i="2"/>
  <c r="V6440" i="2"/>
  <c r="V6436" i="2"/>
  <c r="V6432" i="2"/>
  <c r="V6428" i="2"/>
  <c r="V6424" i="2"/>
  <c r="V6420" i="2"/>
  <c r="V6416" i="2"/>
  <c r="V6412" i="2"/>
  <c r="V6408" i="2"/>
  <c r="V6404" i="2"/>
  <c r="V6400" i="2"/>
  <c r="V6396" i="2"/>
  <c r="V6392" i="2"/>
  <c r="V6388" i="2"/>
  <c r="V6384" i="2"/>
  <c r="V6380" i="2"/>
  <c r="V6376" i="2"/>
  <c r="V6372" i="2"/>
  <c r="V6368" i="2"/>
  <c r="V6364" i="2"/>
  <c r="V6360" i="2"/>
  <c r="V6356" i="2"/>
  <c r="V6352" i="2"/>
  <c r="V6348" i="2"/>
  <c r="V6344" i="2"/>
  <c r="V6340" i="2"/>
  <c r="V6336" i="2"/>
  <c r="V6332" i="2"/>
  <c r="V6328" i="2"/>
  <c r="V6324" i="2"/>
  <c r="V6320" i="2"/>
  <c r="V6316" i="2"/>
  <c r="V6312" i="2"/>
  <c r="V6308" i="2"/>
  <c r="V6304" i="2"/>
  <c r="V6300" i="2"/>
  <c r="V6296" i="2"/>
  <c r="V6292" i="2"/>
  <c r="V6288" i="2"/>
  <c r="V6284" i="2"/>
  <c r="V6280" i="2"/>
  <c r="V6276" i="2"/>
  <c r="V6272" i="2"/>
  <c r="V6268" i="2"/>
  <c r="V6264" i="2"/>
  <c r="V6260" i="2"/>
  <c r="V6256" i="2"/>
  <c r="V6252" i="2"/>
  <c r="V8372" i="2"/>
  <c r="V7743" i="2"/>
  <c r="V7624" i="2"/>
  <c r="V7601" i="2"/>
  <c r="V7558" i="2"/>
  <c r="V7537" i="2"/>
  <c r="V7494" i="2"/>
  <c r="V7473" i="2"/>
  <c r="V7430" i="2"/>
  <c r="V7409" i="2"/>
  <c r="V7366" i="2"/>
  <c r="V7345" i="2"/>
  <c r="V7302" i="2"/>
  <c r="V7281" i="2"/>
  <c r="V7238" i="2"/>
  <c r="V7217" i="2"/>
  <c r="V7197" i="2"/>
  <c r="V6963" i="2"/>
  <c r="V6947" i="2"/>
  <c r="V6931" i="2"/>
  <c r="V6915" i="2"/>
  <c r="V6899" i="2"/>
  <c r="V6883" i="2"/>
  <c r="V6867" i="2"/>
  <c r="V6851" i="2"/>
  <c r="V6835" i="2"/>
  <c r="V6819" i="2"/>
  <c r="V6803" i="2"/>
  <c r="V6787" i="2"/>
  <c r="V6771" i="2"/>
  <c r="V6755" i="2"/>
  <c r="V6739" i="2"/>
  <c r="V6723" i="2"/>
  <c r="V6707" i="2"/>
  <c r="V6691" i="2"/>
  <c r="V6675" i="2"/>
  <c r="V6659" i="2"/>
  <c r="V6643" i="2"/>
  <c r="V6627" i="2"/>
  <c r="V6611" i="2"/>
  <c r="V6595" i="2"/>
  <c r="V6579" i="2"/>
  <c r="V6563" i="2"/>
  <c r="V6547" i="2"/>
  <c r="V6531" i="2"/>
  <c r="V6515" i="2"/>
  <c r="V6499" i="2"/>
  <c r="V6483" i="2"/>
  <c r="V6467" i="2"/>
  <c r="V6451" i="2"/>
  <c r="V6435" i="2"/>
  <c r="V6419" i="2"/>
  <c r="V6403" i="2"/>
  <c r="V6387" i="2"/>
  <c r="V6371" i="2"/>
  <c r="V6355" i="2"/>
  <c r="V6339" i="2"/>
  <c r="V6323" i="2"/>
  <c r="V6307" i="2"/>
  <c r="V6291" i="2"/>
  <c r="V6275" i="2"/>
  <c r="V6259" i="2"/>
  <c r="V6249" i="2"/>
  <c r="V6245" i="2"/>
  <c r="V6241" i="2"/>
  <c r="V6237" i="2"/>
  <c r="V6233" i="2"/>
  <c r="V6229" i="2"/>
  <c r="V6225" i="2"/>
  <c r="V6221" i="2"/>
  <c r="V6217" i="2"/>
  <c r="V6213" i="2"/>
  <c r="V6209" i="2"/>
  <c r="V6205" i="2"/>
  <c r="V6201" i="2"/>
  <c r="V6197" i="2"/>
  <c r="V6193" i="2"/>
  <c r="V6189" i="2"/>
  <c r="V6185" i="2"/>
  <c r="V6181" i="2"/>
  <c r="V6177" i="2"/>
  <c r="V6173" i="2"/>
  <c r="V6169" i="2"/>
  <c r="V6165" i="2"/>
  <c r="V6161" i="2"/>
  <c r="V6157" i="2"/>
  <c r="V6153" i="2"/>
  <c r="V6149" i="2"/>
  <c r="V6145" i="2"/>
  <c r="V6141" i="2"/>
  <c r="V6137" i="2"/>
  <c r="V6133" i="2"/>
  <c r="V6129" i="2"/>
  <c r="V6125" i="2"/>
  <c r="V6121" i="2"/>
  <c r="V6117" i="2"/>
  <c r="V6113" i="2"/>
  <c r="V6109" i="2"/>
  <c r="V6105" i="2"/>
  <c r="V6101" i="2"/>
  <c r="V6097" i="2"/>
  <c r="V6093" i="2"/>
  <c r="V6089" i="2"/>
  <c r="V6085" i="2"/>
  <c r="V6081" i="2"/>
  <c r="V6077" i="2"/>
  <c r="V6073" i="2"/>
  <c r="V6069" i="2"/>
  <c r="V6065" i="2"/>
  <c r="V6061" i="2"/>
  <c r="V6057" i="2"/>
  <c r="V6053" i="2"/>
  <c r="V6049" i="2"/>
  <c r="V6045" i="2"/>
  <c r="V6041" i="2"/>
  <c r="V6037" i="2"/>
  <c r="V6033" i="2"/>
  <c r="V6029" i="2"/>
  <c r="V6025" i="2"/>
  <c r="V6021" i="2"/>
  <c r="V6017" i="2"/>
  <c r="V6013" i="2"/>
  <c r="V6009" i="2"/>
  <c r="V6005" i="2"/>
  <c r="V6001" i="2"/>
  <c r="V5997" i="2"/>
  <c r="V5993" i="2"/>
  <c r="V5989" i="2"/>
  <c r="V5985" i="2"/>
  <c r="V5981" i="2"/>
  <c r="V5977" i="2"/>
  <c r="V5973" i="2"/>
  <c r="V5969" i="2"/>
  <c r="V5965" i="2"/>
  <c r="V5961" i="2"/>
  <c r="V5957" i="2"/>
  <c r="V5953" i="2"/>
  <c r="V5949" i="2"/>
  <c r="V5945" i="2"/>
  <c r="V5941" i="2"/>
  <c r="V5937" i="2"/>
  <c r="V5933" i="2"/>
  <c r="V5929" i="2"/>
  <c r="V5925" i="2"/>
  <c r="V5921" i="2"/>
  <c r="V5917" i="2"/>
  <c r="V5913" i="2"/>
  <c r="V5909" i="2"/>
  <c r="V5905" i="2"/>
  <c r="V5901" i="2"/>
  <c r="V5897" i="2"/>
  <c r="V5893" i="2"/>
  <c r="V5889" i="2"/>
  <c r="V5885" i="2"/>
  <c r="V5881" i="2"/>
  <c r="V5877" i="2"/>
  <c r="V5873" i="2"/>
  <c r="V5869" i="2"/>
  <c r="V5865" i="2"/>
  <c r="V5861" i="2"/>
  <c r="V5857" i="2"/>
  <c r="V5853" i="2"/>
  <c r="V5849" i="2"/>
  <c r="V5845" i="2"/>
  <c r="V5841" i="2"/>
  <c r="V5837" i="2"/>
  <c r="V5833" i="2"/>
  <c r="V5829" i="2"/>
  <c r="V5825" i="2"/>
  <c r="V5821" i="2"/>
  <c r="V5817" i="2"/>
  <c r="V5813" i="2"/>
  <c r="V5809" i="2"/>
  <c r="V5805" i="2"/>
  <c r="V5801" i="2"/>
  <c r="V5797" i="2"/>
  <c r="V5793" i="2"/>
  <c r="V5789" i="2"/>
  <c r="V5785" i="2"/>
  <c r="V5781" i="2"/>
  <c r="V5777" i="2"/>
  <c r="V5773" i="2"/>
  <c r="V5769" i="2"/>
  <c r="V5765" i="2"/>
  <c r="V5761" i="2"/>
  <c r="V5757" i="2"/>
  <c r="V5753" i="2"/>
  <c r="V5749" i="2"/>
  <c r="V5745" i="2"/>
  <c r="V5741" i="2"/>
  <c r="V5737" i="2"/>
  <c r="V5733" i="2"/>
  <c r="V5729" i="2"/>
  <c r="V5725" i="2"/>
  <c r="V5721" i="2"/>
  <c r="V5717" i="2"/>
  <c r="V5713" i="2"/>
  <c r="V5709" i="2"/>
  <c r="V5705" i="2"/>
  <c r="V5701" i="2"/>
  <c r="V5697" i="2"/>
  <c r="V5693" i="2"/>
  <c r="V5689" i="2"/>
  <c r="V5685" i="2"/>
  <c r="V5681" i="2"/>
  <c r="V5677" i="2"/>
  <c r="V5673" i="2"/>
  <c r="V5669" i="2"/>
  <c r="V5665" i="2"/>
  <c r="V5661" i="2"/>
  <c r="V5657" i="2"/>
  <c r="V5653" i="2"/>
  <c r="V5649" i="2"/>
  <c r="V5645" i="2"/>
  <c r="V5641" i="2"/>
  <c r="V5637" i="2"/>
  <c r="V5633" i="2"/>
  <c r="V5629" i="2"/>
  <c r="V5625" i="2"/>
  <c r="V5621" i="2"/>
  <c r="V5617" i="2"/>
  <c r="V5613" i="2"/>
  <c r="V5609" i="2"/>
  <c r="V5605" i="2"/>
  <c r="V5601" i="2"/>
  <c r="V5597" i="2"/>
  <c r="V5593" i="2"/>
  <c r="V5589" i="2"/>
  <c r="V5585" i="2"/>
  <c r="V8026" i="2"/>
  <c r="V7915" i="2"/>
  <c r="V7828" i="2"/>
  <c r="V7657" i="2"/>
  <c r="V7623" i="2"/>
  <c r="V7579" i="2"/>
  <c r="V7515" i="2"/>
  <c r="V7451" i="2"/>
  <c r="V7387" i="2"/>
  <c r="V7323" i="2"/>
  <c r="V7259" i="2"/>
  <c r="V7179" i="2"/>
  <c r="V7163" i="2"/>
  <c r="V7147" i="2"/>
  <c r="V7131" i="2"/>
  <c r="V7115" i="2"/>
  <c r="V7099" i="2"/>
  <c r="V7083" i="2"/>
  <c r="V7067" i="2"/>
  <c r="V7051" i="2"/>
  <c r="V7035" i="2"/>
  <c r="V7019" i="2"/>
  <c r="V7003" i="2"/>
  <c r="V6987" i="2"/>
  <c r="V6962" i="2"/>
  <c r="V6957" i="2"/>
  <c r="V6946" i="2"/>
  <c r="V6941" i="2"/>
  <c r="V6930" i="2"/>
  <c r="V6925" i="2"/>
  <c r="V6914" i="2"/>
  <c r="V6909" i="2"/>
  <c r="V6898" i="2"/>
  <c r="V6893" i="2"/>
  <c r="V6882" i="2"/>
  <c r="V6877" i="2"/>
  <c r="V6866" i="2"/>
  <c r="V6861" i="2"/>
  <c r="V6850" i="2"/>
  <c r="V6845" i="2"/>
  <c r="V6834" i="2"/>
  <c r="V6829" i="2"/>
  <c r="V6818" i="2"/>
  <c r="V6813" i="2"/>
  <c r="V6802" i="2"/>
  <c r="V6797" i="2"/>
  <c r="V6786" i="2"/>
  <c r="V6781" i="2"/>
  <c r="V6770" i="2"/>
  <c r="V6765" i="2"/>
  <c r="V6754" i="2"/>
  <c r="V6749" i="2"/>
  <c r="V6738" i="2"/>
  <c r="V6733" i="2"/>
  <c r="V6722" i="2"/>
  <c r="V6717" i="2"/>
  <c r="V6706" i="2"/>
  <c r="V6701" i="2"/>
  <c r="V6690" i="2"/>
  <c r="V6685" i="2"/>
  <c r="V6674" i="2"/>
  <c r="V6669" i="2"/>
  <c r="V6658" i="2"/>
  <c r="V6653" i="2"/>
  <c r="V6642" i="2"/>
  <c r="V6637" i="2"/>
  <c r="V6626" i="2"/>
  <c r="V6621" i="2"/>
  <c r="V6610" i="2"/>
  <c r="V6605" i="2"/>
  <c r="V6594" i="2"/>
  <c r="V6589" i="2"/>
  <c r="V6578" i="2"/>
  <c r="V6573" i="2"/>
  <c r="V6562" i="2"/>
  <c r="V6557" i="2"/>
  <c r="V6546" i="2"/>
  <c r="V6541" i="2"/>
  <c r="V6530" i="2"/>
  <c r="V6525" i="2"/>
  <c r="V6514" i="2"/>
  <c r="V6509" i="2"/>
  <c r="V6498" i="2"/>
  <c r="V6493" i="2"/>
  <c r="V6482" i="2"/>
  <c r="V6477" i="2"/>
  <c r="V6466" i="2"/>
  <c r="V6461" i="2"/>
  <c r="V6450" i="2"/>
  <c r="V6445" i="2"/>
  <c r="V6434" i="2"/>
  <c r="V6429" i="2"/>
  <c r="V6418" i="2"/>
  <c r="V6413" i="2"/>
  <c r="V6402" i="2"/>
  <c r="V6397" i="2"/>
  <c r="V6386" i="2"/>
  <c r="V6381" i="2"/>
  <c r="V6370" i="2"/>
  <c r="V6365" i="2"/>
  <c r="V6354" i="2"/>
  <c r="V6349" i="2"/>
  <c r="V6338" i="2"/>
  <c r="V6333" i="2"/>
  <c r="V6322" i="2"/>
  <c r="V6317" i="2"/>
  <c r="V6306" i="2"/>
  <c r="V6301" i="2"/>
  <c r="V6290" i="2"/>
  <c r="V6285" i="2"/>
  <c r="V8275" i="2"/>
  <c r="V7998" i="2"/>
  <c r="V7807" i="2"/>
  <c r="V7645" i="2"/>
  <c r="V7574" i="2"/>
  <c r="V7553" i="2"/>
  <c r="V7510" i="2"/>
  <c r="V7489" i="2"/>
  <c r="V7446" i="2"/>
  <c r="V7425" i="2"/>
  <c r="V7382" i="2"/>
  <c r="V7361" i="2"/>
  <c r="V7318" i="2"/>
  <c r="V7297" i="2"/>
  <c r="V7254" i="2"/>
  <c r="V7233" i="2"/>
  <c r="V6971" i="2"/>
  <c r="V6951" i="2"/>
  <c r="V6935" i="2"/>
  <c r="V6919" i="2"/>
  <c r="V6903" i="2"/>
  <c r="V6887" i="2"/>
  <c r="V6871" i="2"/>
  <c r="V6855" i="2"/>
  <c r="V6839" i="2"/>
  <c r="V6823" i="2"/>
  <c r="V6807" i="2"/>
  <c r="V6791" i="2"/>
  <c r="V6775" i="2"/>
  <c r="V6759" i="2"/>
  <c r="V6743" i="2"/>
  <c r="V6727" i="2"/>
  <c r="V6711" i="2"/>
  <c r="V6695" i="2"/>
  <c r="V6679" i="2"/>
  <c r="V6663" i="2"/>
  <c r="V6647" i="2"/>
  <c r="V6631" i="2"/>
  <c r="V6615" i="2"/>
  <c r="V6599" i="2"/>
  <c r="V6583" i="2"/>
  <c r="V6567" i="2"/>
  <c r="V6551" i="2"/>
  <c r="V6535" i="2"/>
  <c r="V6519" i="2"/>
  <c r="V6503" i="2"/>
  <c r="V6487" i="2"/>
  <c r="V6471" i="2"/>
  <c r="V6455" i="2"/>
  <c r="V6439" i="2"/>
  <c r="V6423" i="2"/>
  <c r="V6407" i="2"/>
  <c r="V6391" i="2"/>
  <c r="V6375" i="2"/>
  <c r="V6359" i="2"/>
  <c r="V6343" i="2"/>
  <c r="V6327" i="2"/>
  <c r="V6311" i="2"/>
  <c r="V6295" i="2"/>
  <c r="V6279" i="2"/>
  <c r="V7892" i="2"/>
  <c r="V7721" i="2"/>
  <c r="V7617" i="2"/>
  <c r="V7595" i="2"/>
  <c r="V7531" i="2"/>
  <c r="V7467" i="2"/>
  <c r="V7403" i="2"/>
  <c r="V7339" i="2"/>
  <c r="V7275" i="2"/>
  <c r="V7211" i="2"/>
  <c r="V7175" i="2"/>
  <c r="V7159" i="2"/>
  <c r="V7143" i="2"/>
  <c r="V7127" i="2"/>
  <c r="V7111" i="2"/>
  <c r="V7095" i="2"/>
  <c r="V7079" i="2"/>
  <c r="V7063" i="2"/>
  <c r="V7047" i="2"/>
  <c r="V7031" i="2"/>
  <c r="V7015" i="2"/>
  <c r="V6999" i="2"/>
  <c r="V6983" i="2"/>
  <c r="V6961" i="2"/>
  <c r="V6950" i="2"/>
  <c r="V6945" i="2"/>
  <c r="V6934" i="2"/>
  <c r="V6929" i="2"/>
  <c r="V6918" i="2"/>
  <c r="V6913" i="2"/>
  <c r="V6902" i="2"/>
  <c r="V6897" i="2"/>
  <c r="V6886" i="2"/>
  <c r="V6881" i="2"/>
  <c r="V6870" i="2"/>
  <c r="V6865" i="2"/>
  <c r="V6854" i="2"/>
  <c r="V6849" i="2"/>
  <c r="V6838" i="2"/>
  <c r="V6833" i="2"/>
  <c r="V6822" i="2"/>
  <c r="V6817" i="2"/>
  <c r="V6806" i="2"/>
  <c r="V6801" i="2"/>
  <c r="V6790" i="2"/>
  <c r="V6785" i="2"/>
  <c r="V6774" i="2"/>
  <c r="V6769" i="2"/>
  <c r="V6758" i="2"/>
  <c r="V6753" i="2"/>
  <c r="V6742" i="2"/>
  <c r="V6737" i="2"/>
  <c r="V6726" i="2"/>
  <c r="V6721" i="2"/>
  <c r="V6710" i="2"/>
  <c r="V6705" i="2"/>
  <c r="V6694" i="2"/>
  <c r="V6689" i="2"/>
  <c r="V6678" i="2"/>
  <c r="V6673" i="2"/>
  <c r="V6662" i="2"/>
  <c r="V6657" i="2"/>
  <c r="V6646" i="2"/>
  <c r="V6641" i="2"/>
  <c r="V6630" i="2"/>
  <c r="V6625" i="2"/>
  <c r="V6614" i="2"/>
  <c r="V6609" i="2"/>
  <c r="V6598" i="2"/>
  <c r="V6593" i="2"/>
  <c r="V6582" i="2"/>
  <c r="V6577" i="2"/>
  <c r="V6566" i="2"/>
  <c r="V6561" i="2"/>
  <c r="V6550" i="2"/>
  <c r="V6545" i="2"/>
  <c r="V6534" i="2"/>
  <c r="V6529" i="2"/>
  <c r="V6518" i="2"/>
  <c r="V6513" i="2"/>
  <c r="V6502" i="2"/>
  <c r="V6497" i="2"/>
  <c r="V6486" i="2"/>
  <c r="V6481" i="2"/>
  <c r="V6470" i="2"/>
  <c r="V6465" i="2"/>
  <c r="V6454" i="2"/>
  <c r="V6449" i="2"/>
  <c r="V6438" i="2"/>
  <c r="V6433" i="2"/>
  <c r="V6422" i="2"/>
  <c r="V6417" i="2"/>
  <c r="V6406" i="2"/>
  <c r="V6401" i="2"/>
  <c r="V6390" i="2"/>
  <c r="V6385" i="2"/>
  <c r="V6374" i="2"/>
  <c r="V6369" i="2"/>
  <c r="V6358" i="2"/>
  <c r="V6353" i="2"/>
  <c r="V6342" i="2"/>
  <c r="V6337" i="2"/>
  <c r="V6326" i="2"/>
  <c r="V6321" i="2"/>
  <c r="V6310" i="2"/>
  <c r="V6305" i="2"/>
  <c r="V6294" i="2"/>
  <c r="V6289" i="2"/>
  <c r="V6278" i="2"/>
  <c r="V7970" i="2"/>
  <c r="V7871" i="2"/>
  <c r="V7590" i="2"/>
  <c r="V7569" i="2"/>
  <c r="V7526" i="2"/>
  <c r="V7505" i="2"/>
  <c r="V7462" i="2"/>
  <c r="V7441" i="2"/>
  <c r="V7398" i="2"/>
  <c r="V7377" i="2"/>
  <c r="V7334" i="2"/>
  <c r="V7313" i="2"/>
  <c r="V7270" i="2"/>
  <c r="V7249" i="2"/>
  <c r="V7206" i="2"/>
  <c r="V6955" i="2"/>
  <c r="V6939" i="2"/>
  <c r="V6923" i="2"/>
  <c r="V6907" i="2"/>
  <c r="V6891" i="2"/>
  <c r="V6875" i="2"/>
  <c r="V6859" i="2"/>
  <c r="V6843" i="2"/>
  <c r="V6827" i="2"/>
  <c r="V6811" i="2"/>
  <c r="V6795" i="2"/>
  <c r="V6779" i="2"/>
  <c r="V6763" i="2"/>
  <c r="V6747" i="2"/>
  <c r="V6731" i="2"/>
  <c r="V6715" i="2"/>
  <c r="V6699" i="2"/>
  <c r="V6683" i="2"/>
  <c r="V6667" i="2"/>
  <c r="V6651" i="2"/>
  <c r="V6635" i="2"/>
  <c r="V6619" i="2"/>
  <c r="V6603" i="2"/>
  <c r="V6587" i="2"/>
  <c r="V6571" i="2"/>
  <c r="V6555" i="2"/>
  <c r="V6539" i="2"/>
  <c r="V6523" i="2"/>
  <c r="V6507" i="2"/>
  <c r="V6491" i="2"/>
  <c r="V6475" i="2"/>
  <c r="V6459" i="2"/>
  <c r="V6443" i="2"/>
  <c r="V6427" i="2"/>
  <c r="V6411" i="2"/>
  <c r="V6395" i="2"/>
  <c r="V6379" i="2"/>
  <c r="V6363" i="2"/>
  <c r="V6347" i="2"/>
  <c r="V6331" i="2"/>
  <c r="V6315" i="2"/>
  <c r="V6299" i="2"/>
  <c r="V6283" i="2"/>
  <c r="V8176" i="2"/>
  <c r="V7785" i="2"/>
  <c r="V7700" i="2"/>
  <c r="V7611" i="2"/>
  <c r="V7547" i="2"/>
  <c r="V7483" i="2"/>
  <c r="V7419" i="2"/>
  <c r="V7355" i="2"/>
  <c r="V7291" i="2"/>
  <c r="V7227" i="2"/>
  <c r="V7187" i="2"/>
  <c r="V7171" i="2"/>
  <c r="V7155" i="2"/>
  <c r="V7139" i="2"/>
  <c r="V7123" i="2"/>
  <c r="V7107" i="2"/>
  <c r="V7091" i="2"/>
  <c r="V7075" i="2"/>
  <c r="V7059" i="2"/>
  <c r="V7043" i="2"/>
  <c r="V7027" i="2"/>
  <c r="V7011" i="2"/>
  <c r="V6995" i="2"/>
  <c r="V6979" i="2"/>
  <c r="V6967" i="2"/>
  <c r="V6954" i="2"/>
  <c r="V6949" i="2"/>
  <c r="V6938" i="2"/>
  <c r="V6933" i="2"/>
  <c r="V6922" i="2"/>
  <c r="V6917" i="2"/>
  <c r="V6906" i="2"/>
  <c r="V6901" i="2"/>
  <c r="V6890" i="2"/>
  <c r="V6885" i="2"/>
  <c r="V6874" i="2"/>
  <c r="V6869" i="2"/>
  <c r="V6858" i="2"/>
  <c r="V6853" i="2"/>
  <c r="V6842" i="2"/>
  <c r="V6837" i="2"/>
  <c r="V6826" i="2"/>
  <c r="V6821" i="2"/>
  <c r="V6810" i="2"/>
  <c r="V6805" i="2"/>
  <c r="V6794" i="2"/>
  <c r="V6789" i="2"/>
  <c r="V6778" i="2"/>
  <c r="V6773" i="2"/>
  <c r="V6762" i="2"/>
  <c r="V6757" i="2"/>
  <c r="V6746" i="2"/>
  <c r="V6741" i="2"/>
  <c r="V6730" i="2"/>
  <c r="V6725" i="2"/>
  <c r="V6714" i="2"/>
  <c r="V6709" i="2"/>
  <c r="V6698" i="2"/>
  <c r="V6693" i="2"/>
  <c r="V6682" i="2"/>
  <c r="V6677" i="2"/>
  <c r="V6666" i="2"/>
  <c r="V6661" i="2"/>
  <c r="V6650" i="2"/>
  <c r="V6645" i="2"/>
  <c r="V6634" i="2"/>
  <c r="V6629" i="2"/>
  <c r="V6618" i="2"/>
  <c r="V6613" i="2"/>
  <c r="V6602" i="2"/>
  <c r="V6597" i="2"/>
  <c r="V6586" i="2"/>
  <c r="V6581" i="2"/>
  <c r="V6570" i="2"/>
  <c r="V6565" i="2"/>
  <c r="V6554" i="2"/>
  <c r="V6549" i="2"/>
  <c r="V6538" i="2"/>
  <c r="V6533" i="2"/>
  <c r="V6522" i="2"/>
  <c r="V6517" i="2"/>
  <c r="V6506" i="2"/>
  <c r="V6501" i="2"/>
  <c r="V6490" i="2"/>
  <c r="V6485" i="2"/>
  <c r="V6474" i="2"/>
  <c r="V6469" i="2"/>
  <c r="V6458" i="2"/>
  <c r="V6453" i="2"/>
  <c r="V6442" i="2"/>
  <c r="V6437" i="2"/>
  <c r="V6426" i="2"/>
  <c r="V6421" i="2"/>
  <c r="V6410" i="2"/>
  <c r="V6405" i="2"/>
  <c r="V6394" i="2"/>
  <c r="V6389" i="2"/>
  <c r="V6378" i="2"/>
  <c r="V6373" i="2"/>
  <c r="V6362" i="2"/>
  <c r="V6357" i="2"/>
  <c r="V6346" i="2"/>
  <c r="V6341" i="2"/>
  <c r="V6330" i="2"/>
  <c r="V6325" i="2"/>
  <c r="V6314" i="2"/>
  <c r="V6309" i="2"/>
  <c r="V6298" i="2"/>
  <c r="V6293" i="2"/>
  <c r="V6282" i="2"/>
  <c r="V6277" i="2"/>
  <c r="V6266" i="2"/>
  <c r="V6261" i="2"/>
  <c r="V7679" i="2"/>
  <c r="V7478" i="2"/>
  <c r="V7393" i="2"/>
  <c r="V7222" i="2"/>
  <c r="V6943" i="2"/>
  <c r="V6879" i="2"/>
  <c r="V6815" i="2"/>
  <c r="V6751" i="2"/>
  <c r="V6687" i="2"/>
  <c r="V6623" i="2"/>
  <c r="V6559" i="2"/>
  <c r="V6495" i="2"/>
  <c r="V6431" i="2"/>
  <c r="V6367" i="2"/>
  <c r="V6303" i="2"/>
  <c r="V6271" i="2"/>
  <c r="V6257" i="2"/>
  <c r="V6250" i="2"/>
  <c r="V6234" i="2"/>
  <c r="V6218" i="2"/>
  <c r="V6202" i="2"/>
  <c r="V6186" i="2"/>
  <c r="V6170" i="2"/>
  <c r="V6154" i="2"/>
  <c r="V6138" i="2"/>
  <c r="V6122" i="2"/>
  <c r="V6106" i="2"/>
  <c r="V6090" i="2"/>
  <c r="V6074" i="2"/>
  <c r="V6058" i="2"/>
  <c r="V6042" i="2"/>
  <c r="V6026" i="2"/>
  <c r="V6010" i="2"/>
  <c r="V5994" i="2"/>
  <c r="V5978" i="2"/>
  <c r="V5962" i="2"/>
  <c r="V5946" i="2"/>
  <c r="V5930" i="2"/>
  <c r="V5914" i="2"/>
  <c r="V5898" i="2"/>
  <c r="V5882" i="2"/>
  <c r="V5866" i="2"/>
  <c r="V5850" i="2"/>
  <c r="V5834" i="2"/>
  <c r="V5818" i="2"/>
  <c r="V5802" i="2"/>
  <c r="V5786" i="2"/>
  <c r="V8080" i="2"/>
  <c r="V7563" i="2"/>
  <c r="V7307" i="2"/>
  <c r="V7151" i="2"/>
  <c r="V7087" i="2"/>
  <c r="V7023" i="2"/>
  <c r="V6942" i="2"/>
  <c r="V6921" i="2"/>
  <c r="V6878" i="2"/>
  <c r="V6857" i="2"/>
  <c r="V6814" i="2"/>
  <c r="V6793" i="2"/>
  <c r="V6750" i="2"/>
  <c r="V6729" i="2"/>
  <c r="V6686" i="2"/>
  <c r="V6665" i="2"/>
  <c r="V6622" i="2"/>
  <c r="V6601" i="2"/>
  <c r="V6558" i="2"/>
  <c r="V6537" i="2"/>
  <c r="V6494" i="2"/>
  <c r="V6473" i="2"/>
  <c r="V6430" i="2"/>
  <c r="V6409" i="2"/>
  <c r="V6366" i="2"/>
  <c r="V6345" i="2"/>
  <c r="V6302" i="2"/>
  <c r="V6281" i="2"/>
  <c r="V6270" i="2"/>
  <c r="V6263" i="2"/>
  <c r="V6244" i="2"/>
  <c r="V6239" i="2"/>
  <c r="V6228" i="2"/>
  <c r="V6223" i="2"/>
  <c r="V6212" i="2"/>
  <c r="V6207" i="2"/>
  <c r="V6196" i="2"/>
  <c r="V6191" i="2"/>
  <c r="V6180" i="2"/>
  <c r="V6175" i="2"/>
  <c r="V6164" i="2"/>
  <c r="V6159" i="2"/>
  <c r="V6148" i="2"/>
  <c r="V6143" i="2"/>
  <c r="V6132" i="2"/>
  <c r="V6127" i="2"/>
  <c r="V6116" i="2"/>
  <c r="V6111" i="2"/>
  <c r="V6100" i="2"/>
  <c r="V6095" i="2"/>
  <c r="V6084" i="2"/>
  <c r="V6079" i="2"/>
  <c r="V6068" i="2"/>
  <c r="V6063" i="2"/>
  <c r="V6052" i="2"/>
  <c r="V6047" i="2"/>
  <c r="V6036" i="2"/>
  <c r="V6031" i="2"/>
  <c r="V6020" i="2"/>
  <c r="V6015" i="2"/>
  <c r="V6004" i="2"/>
  <c r="V5999" i="2"/>
  <c r="V5988" i="2"/>
  <c r="V5983" i="2"/>
  <c r="V5972" i="2"/>
  <c r="V5967" i="2"/>
  <c r="V5956" i="2"/>
  <c r="V5951" i="2"/>
  <c r="V5940" i="2"/>
  <c r="V5935" i="2"/>
  <c r="V5924" i="2"/>
  <c r="V5919" i="2"/>
  <c r="V5908" i="2"/>
  <c r="V5903" i="2"/>
  <c r="V5892" i="2"/>
  <c r="V5887" i="2"/>
  <c r="V5876" i="2"/>
  <c r="V5871" i="2"/>
  <c r="V5860" i="2"/>
  <c r="V5855" i="2"/>
  <c r="V5844" i="2"/>
  <c r="V5839" i="2"/>
  <c r="V5828" i="2"/>
  <c r="V5823" i="2"/>
  <c r="V5812" i="2"/>
  <c r="V5807" i="2"/>
  <c r="V5796" i="2"/>
  <c r="V5791" i="2"/>
  <c r="V7631" i="2"/>
  <c r="V7542" i="2"/>
  <c r="V7457" i="2"/>
  <c r="V7286" i="2"/>
  <c r="V6959" i="2"/>
  <c r="V6895" i="2"/>
  <c r="V6831" i="2"/>
  <c r="V6767" i="2"/>
  <c r="V6703" i="2"/>
  <c r="V6639" i="2"/>
  <c r="V6575" i="2"/>
  <c r="V6511" i="2"/>
  <c r="V6447" i="2"/>
  <c r="V6383" i="2"/>
  <c r="V6319" i="2"/>
  <c r="V6269" i="2"/>
  <c r="V6262" i="2"/>
  <c r="V6255" i="2"/>
  <c r="V6238" i="2"/>
  <c r="V6222" i="2"/>
  <c r="V6206" i="2"/>
  <c r="V6190" i="2"/>
  <c r="V6174" i="2"/>
  <c r="V6158" i="2"/>
  <c r="V6142" i="2"/>
  <c r="V6126" i="2"/>
  <c r="V6110" i="2"/>
  <c r="V6094" i="2"/>
  <c r="V6078" i="2"/>
  <c r="V6062" i="2"/>
  <c r="V6046" i="2"/>
  <c r="V6030" i="2"/>
  <c r="V6014" i="2"/>
  <c r="V5998" i="2"/>
  <c r="V5982" i="2"/>
  <c r="V5966" i="2"/>
  <c r="V5950" i="2"/>
  <c r="V5934" i="2"/>
  <c r="V5918" i="2"/>
  <c r="V5902" i="2"/>
  <c r="V5886" i="2"/>
  <c r="V5870" i="2"/>
  <c r="V5854" i="2"/>
  <c r="V5838" i="2"/>
  <c r="V5822" i="2"/>
  <c r="V5806" i="2"/>
  <c r="V5790" i="2"/>
  <c r="V7941" i="2"/>
  <c r="V7371" i="2"/>
  <c r="V7201" i="2"/>
  <c r="V7135" i="2"/>
  <c r="V7071" i="2"/>
  <c r="V7007" i="2"/>
  <c r="V6958" i="2"/>
  <c r="V6937" i="2"/>
  <c r="V6894" i="2"/>
  <c r="V6873" i="2"/>
  <c r="V6830" i="2"/>
  <c r="V6809" i="2"/>
  <c r="V6766" i="2"/>
  <c r="V6745" i="2"/>
  <c r="V6702" i="2"/>
  <c r="V6681" i="2"/>
  <c r="V6638" i="2"/>
  <c r="V6617" i="2"/>
  <c r="V6574" i="2"/>
  <c r="V6553" i="2"/>
  <c r="V6510" i="2"/>
  <c r="V6489" i="2"/>
  <c r="V6446" i="2"/>
  <c r="V6425" i="2"/>
  <c r="V6382" i="2"/>
  <c r="V6361" i="2"/>
  <c r="V6318" i="2"/>
  <c r="V6297" i="2"/>
  <c r="V6254" i="2"/>
  <c r="V6248" i="2"/>
  <c r="V6243" i="2"/>
  <c r="V6232" i="2"/>
  <c r="V6227" i="2"/>
  <c r="V6216" i="2"/>
  <c r="V6211" i="2"/>
  <c r="V6200" i="2"/>
  <c r="V6195" i="2"/>
  <c r="V6184" i="2"/>
  <c r="V6179" i="2"/>
  <c r="V6168" i="2"/>
  <c r="V6163" i="2"/>
  <c r="V6152" i="2"/>
  <c r="V6147" i="2"/>
  <c r="V6136" i="2"/>
  <c r="V6131" i="2"/>
  <c r="V6120" i="2"/>
  <c r="V6115" i="2"/>
  <c r="V6104" i="2"/>
  <c r="V6099" i="2"/>
  <c r="V6088" i="2"/>
  <c r="V6083" i="2"/>
  <c r="V6072" i="2"/>
  <c r="V6067" i="2"/>
  <c r="V6056" i="2"/>
  <c r="V6051" i="2"/>
  <c r="V6040" i="2"/>
  <c r="V6035" i="2"/>
  <c r="V6024" i="2"/>
  <c r="V6019" i="2"/>
  <c r="V6008" i="2"/>
  <c r="V6003" i="2"/>
  <c r="V5992" i="2"/>
  <c r="V5987" i="2"/>
  <c r="V5976" i="2"/>
  <c r="V5971" i="2"/>
  <c r="V5960" i="2"/>
  <c r="V5955" i="2"/>
  <c r="V5944" i="2"/>
  <c r="V5939" i="2"/>
  <c r="V5928" i="2"/>
  <c r="V5923" i="2"/>
  <c r="V5912" i="2"/>
  <c r="V5907" i="2"/>
  <c r="V5896" i="2"/>
  <c r="V5891" i="2"/>
  <c r="V5880" i="2"/>
  <c r="V5875" i="2"/>
  <c r="V5864" i="2"/>
  <c r="V5859" i="2"/>
  <c r="V5848" i="2"/>
  <c r="V5843" i="2"/>
  <c r="V5832" i="2"/>
  <c r="V5827" i="2"/>
  <c r="V5816" i="2"/>
  <c r="V5811" i="2"/>
  <c r="V5800" i="2"/>
  <c r="V5795" i="2"/>
  <c r="V5784" i="2"/>
  <c r="V7606" i="2"/>
  <c r="V7521" i="2"/>
  <c r="V7350" i="2"/>
  <c r="V7265" i="2"/>
  <c r="V6911" i="2"/>
  <c r="V6847" i="2"/>
  <c r="V6783" i="2"/>
  <c r="V6719" i="2"/>
  <c r="V6655" i="2"/>
  <c r="V6591" i="2"/>
  <c r="V6527" i="2"/>
  <c r="V6463" i="2"/>
  <c r="V6399" i="2"/>
  <c r="V6335" i="2"/>
  <c r="V6274" i="2"/>
  <c r="V6253" i="2"/>
  <c r="V6242" i="2"/>
  <c r="V6226" i="2"/>
  <c r="V6210" i="2"/>
  <c r="V6194" i="2"/>
  <c r="V6178" i="2"/>
  <c r="V6162" i="2"/>
  <c r="V6146" i="2"/>
  <c r="V6130" i="2"/>
  <c r="V6114" i="2"/>
  <c r="V6098" i="2"/>
  <c r="V6082" i="2"/>
  <c r="V6066" i="2"/>
  <c r="V6050" i="2"/>
  <c r="V6034" i="2"/>
  <c r="V6018" i="2"/>
  <c r="V6002" i="2"/>
  <c r="V5986" i="2"/>
  <c r="V5970" i="2"/>
  <c r="V5954" i="2"/>
  <c r="V5938" i="2"/>
  <c r="V5922" i="2"/>
  <c r="V5906" i="2"/>
  <c r="V5890" i="2"/>
  <c r="V5874" i="2"/>
  <c r="V5858" i="2"/>
  <c r="V5842" i="2"/>
  <c r="V5826" i="2"/>
  <c r="V5810" i="2"/>
  <c r="V5794" i="2"/>
  <c r="V5778" i="2"/>
  <c r="V5762" i="2"/>
  <c r="V5746" i="2"/>
  <c r="V5730" i="2"/>
  <c r="V5714" i="2"/>
  <c r="V5698" i="2"/>
  <c r="V5682" i="2"/>
  <c r="V5666" i="2"/>
  <c r="V5650" i="2"/>
  <c r="V5634" i="2"/>
  <c r="V5618" i="2"/>
  <c r="V5602" i="2"/>
  <c r="V5586" i="2"/>
  <c r="V5581" i="2"/>
  <c r="V5577" i="2"/>
  <c r="V5573" i="2"/>
  <c r="V5569" i="2"/>
  <c r="V5565" i="2"/>
  <c r="V5561" i="2"/>
  <c r="V5557" i="2"/>
  <c r="V5553" i="2"/>
  <c r="V5549" i="2"/>
  <c r="V5545" i="2"/>
  <c r="V5541" i="2"/>
  <c r="V5537" i="2"/>
  <c r="V5533" i="2"/>
  <c r="V5529" i="2"/>
  <c r="V5525" i="2"/>
  <c r="V5521" i="2"/>
  <c r="V5517" i="2"/>
  <c r="V5513" i="2"/>
  <c r="V5509" i="2"/>
  <c r="V5505" i="2"/>
  <c r="V5501" i="2"/>
  <c r="V5497" i="2"/>
  <c r="V5493" i="2"/>
  <c r="V5489" i="2"/>
  <c r="V5485" i="2"/>
  <c r="V5481" i="2"/>
  <c r="V5477" i="2"/>
  <c r="V5473" i="2"/>
  <c r="V5469" i="2"/>
  <c r="V5465" i="2"/>
  <c r="V5461" i="2"/>
  <c r="V5457" i="2"/>
  <c r="V5453" i="2"/>
  <c r="V5449" i="2"/>
  <c r="V5445" i="2"/>
  <c r="V5441" i="2"/>
  <c r="V5437" i="2"/>
  <c r="V5433" i="2"/>
  <c r="V5429" i="2"/>
  <c r="V5425" i="2"/>
  <c r="V5421" i="2"/>
  <c r="V5417" i="2"/>
  <c r="V5413" i="2"/>
  <c r="V5409" i="2"/>
  <c r="V5405" i="2"/>
  <c r="V5401" i="2"/>
  <c r="V5397" i="2"/>
  <c r="V5393" i="2"/>
  <c r="V5389" i="2"/>
  <c r="V5385" i="2"/>
  <c r="V5381" i="2"/>
  <c r="V5377" i="2"/>
  <c r="V5373" i="2"/>
  <c r="V5369" i="2"/>
  <c r="V5365" i="2"/>
  <c r="V5361" i="2"/>
  <c r="V5357" i="2"/>
  <c r="V5353" i="2"/>
  <c r="V5349" i="2"/>
  <c r="V5345" i="2"/>
  <c r="V5341" i="2"/>
  <c r="V5337" i="2"/>
  <c r="V5333" i="2"/>
  <c r="V5329" i="2"/>
  <c r="V5325" i="2"/>
  <c r="V5321" i="2"/>
  <c r="V5317" i="2"/>
  <c r="V5313" i="2"/>
  <c r="V5309" i="2"/>
  <c r="V5305" i="2"/>
  <c r="V5301" i="2"/>
  <c r="V5297" i="2"/>
  <c r="V5293" i="2"/>
  <c r="V5289" i="2"/>
  <c r="V5285" i="2"/>
  <c r="V5281" i="2"/>
  <c r="V5277" i="2"/>
  <c r="V5273" i="2"/>
  <c r="V5269" i="2"/>
  <c r="V5265" i="2"/>
  <c r="V5261" i="2"/>
  <c r="V5257" i="2"/>
  <c r="V5253" i="2"/>
  <c r="V5249" i="2"/>
  <c r="V5245" i="2"/>
  <c r="V5241" i="2"/>
  <c r="V5237" i="2"/>
  <c r="V5233" i="2"/>
  <c r="V5229" i="2"/>
  <c r="V5225" i="2"/>
  <c r="V5221" i="2"/>
  <c r="V5217" i="2"/>
  <c r="V5213" i="2"/>
  <c r="V5209" i="2"/>
  <c r="V5205" i="2"/>
  <c r="V5201" i="2"/>
  <c r="V5197" i="2"/>
  <c r="V5193" i="2"/>
  <c r="V5189" i="2"/>
  <c r="V5185" i="2"/>
  <c r="V5181" i="2"/>
  <c r="V5177" i="2"/>
  <c r="V5173" i="2"/>
  <c r="V5169" i="2"/>
  <c r="V5165" i="2"/>
  <c r="V5161" i="2"/>
  <c r="V5157" i="2"/>
  <c r="V5153" i="2"/>
  <c r="V5149" i="2"/>
  <c r="V5145" i="2"/>
  <c r="V5141" i="2"/>
  <c r="V5137" i="2"/>
  <c r="V5133" i="2"/>
  <c r="V5129" i="2"/>
  <c r="V5125" i="2"/>
  <c r="V5121" i="2"/>
  <c r="V5117" i="2"/>
  <c r="V5113" i="2"/>
  <c r="V5109" i="2"/>
  <c r="V5105" i="2"/>
  <c r="V5101" i="2"/>
  <c r="V5097" i="2"/>
  <c r="V5093" i="2"/>
  <c r="V5089" i="2"/>
  <c r="V5085" i="2"/>
  <c r="V5081" i="2"/>
  <c r="V5077" i="2"/>
  <c r="V5073" i="2"/>
  <c r="V5069" i="2"/>
  <c r="V5065" i="2"/>
  <c r="V5061" i="2"/>
  <c r="V5057" i="2"/>
  <c r="V5053" i="2"/>
  <c r="V5049" i="2"/>
  <c r="V5045" i="2"/>
  <c r="V5041" i="2"/>
  <c r="V5037" i="2"/>
  <c r="V5033" i="2"/>
  <c r="V5029" i="2"/>
  <c r="V5025" i="2"/>
  <c r="V5021" i="2"/>
  <c r="V5017" i="2"/>
  <c r="V5013" i="2"/>
  <c r="V5009" i="2"/>
  <c r="V5005" i="2"/>
  <c r="V5001" i="2"/>
  <c r="V4997" i="2"/>
  <c r="V4993" i="2"/>
  <c r="V4989" i="2"/>
  <c r="V4985" i="2"/>
  <c r="V4981" i="2"/>
  <c r="V4977" i="2"/>
  <c r="V4973" i="2"/>
  <c r="V4969" i="2"/>
  <c r="V4965" i="2"/>
  <c r="V4961" i="2"/>
  <c r="V4957" i="2"/>
  <c r="V4953" i="2"/>
  <c r="V4949" i="2"/>
  <c r="V4945" i="2"/>
  <c r="V4941" i="2"/>
  <c r="V4937" i="2"/>
  <c r="V4933" i="2"/>
  <c r="V4929" i="2"/>
  <c r="V4925" i="2"/>
  <c r="V4921" i="2"/>
  <c r="V4917" i="2"/>
  <c r="V4913" i="2"/>
  <c r="V4909" i="2"/>
  <c r="V4905" i="2"/>
  <c r="V7849" i="2"/>
  <c r="V7435" i="2"/>
  <c r="V7183" i="2"/>
  <c r="V7119" i="2"/>
  <c r="V7055" i="2"/>
  <c r="V6991" i="2"/>
  <c r="V6953" i="2"/>
  <c r="V6910" i="2"/>
  <c r="V6889" i="2"/>
  <c r="V6846" i="2"/>
  <c r="V6825" i="2"/>
  <c r="V6782" i="2"/>
  <c r="V6761" i="2"/>
  <c r="V6718" i="2"/>
  <c r="V6697" i="2"/>
  <c r="V6654" i="2"/>
  <c r="V7329" i="2"/>
  <c r="V6735" i="2"/>
  <c r="V6590" i="2"/>
  <c r="V6542" i="2"/>
  <c r="V6479" i="2"/>
  <c r="V6267" i="2"/>
  <c r="V6251" i="2"/>
  <c r="V6220" i="2"/>
  <c r="V6208" i="2"/>
  <c r="V6150" i="2"/>
  <c r="V6135" i="2"/>
  <c r="V6123" i="2"/>
  <c r="V6092" i="2"/>
  <c r="V6080" i="2"/>
  <c r="V6022" i="2"/>
  <c r="V6007" i="2"/>
  <c r="V5995" i="2"/>
  <c r="V5964" i="2"/>
  <c r="V5952" i="2"/>
  <c r="V5894" i="2"/>
  <c r="V5879" i="2"/>
  <c r="V5867" i="2"/>
  <c r="V5836" i="2"/>
  <c r="V5824" i="2"/>
  <c r="V5751" i="2"/>
  <c r="V5739" i="2"/>
  <c r="V5727" i="2"/>
  <c r="V5715" i="2"/>
  <c r="V5708" i="2"/>
  <c r="V5702" i="2"/>
  <c r="V5696" i="2"/>
  <c r="V5690" i="2"/>
  <c r="V5684" i="2"/>
  <c r="V5678" i="2"/>
  <c r="V5672" i="2"/>
  <c r="V5623" i="2"/>
  <c r="V5611" i="2"/>
  <c r="V5599" i="2"/>
  <c r="V5587" i="2"/>
  <c r="V5576" i="2"/>
  <c r="V5567" i="2"/>
  <c r="V5558" i="2"/>
  <c r="V5544" i="2"/>
  <c r="V5535" i="2"/>
  <c r="V5526" i="2"/>
  <c r="V5512" i="2"/>
  <c r="V5503" i="2"/>
  <c r="V5494" i="2"/>
  <c r="V5480" i="2"/>
  <c r="V5471" i="2"/>
  <c r="V5462" i="2"/>
  <c r="V5448" i="2"/>
  <c r="V5439" i="2"/>
  <c r="V5430" i="2"/>
  <c r="V5416" i="2"/>
  <c r="V5407" i="2"/>
  <c r="V5398" i="2"/>
  <c r="V5384" i="2"/>
  <c r="V5375" i="2"/>
  <c r="V5366" i="2"/>
  <c r="V5352" i="2"/>
  <c r="V5343" i="2"/>
  <c r="V5334" i="2"/>
  <c r="V5320" i="2"/>
  <c r="V5311" i="2"/>
  <c r="V5302" i="2"/>
  <c r="V5288" i="2"/>
  <c r="V5279" i="2"/>
  <c r="V5270" i="2"/>
  <c r="V5256" i="2"/>
  <c r="V5247" i="2"/>
  <c r="V5238" i="2"/>
  <c r="V5224" i="2"/>
  <c r="V5215" i="2"/>
  <c r="V5206" i="2"/>
  <c r="V5192" i="2"/>
  <c r="V5183" i="2"/>
  <c r="V5174" i="2"/>
  <c r="V5160" i="2"/>
  <c r="V5151" i="2"/>
  <c r="V5142" i="2"/>
  <c r="V5128" i="2"/>
  <c r="V5119" i="2"/>
  <c r="V5110" i="2"/>
  <c r="V5096" i="2"/>
  <c r="V5087" i="2"/>
  <c r="V5078" i="2"/>
  <c r="V5064" i="2"/>
  <c r="V5055" i="2"/>
  <c r="V5046" i="2"/>
  <c r="V5032" i="2"/>
  <c r="V5023" i="2"/>
  <c r="V5014" i="2"/>
  <c r="V5000" i="2"/>
  <c r="V4991" i="2"/>
  <c r="V4982" i="2"/>
  <c r="V4968" i="2"/>
  <c r="V4959" i="2"/>
  <c r="V4950" i="2"/>
  <c r="V4936" i="2"/>
  <c r="V4927" i="2"/>
  <c r="V4918" i="2"/>
  <c r="V4904" i="2"/>
  <c r="V4900" i="2"/>
  <c r="V4896" i="2"/>
  <c r="V4892" i="2"/>
  <c r="V4888" i="2"/>
  <c r="V4884" i="2"/>
  <c r="V4880" i="2"/>
  <c r="V4876" i="2"/>
  <c r="V4872" i="2"/>
  <c r="V4868" i="2"/>
  <c r="V4864" i="2"/>
  <c r="V4860" i="2"/>
  <c r="V4856" i="2"/>
  <c r="V4852" i="2"/>
  <c r="V4848" i="2"/>
  <c r="V4844" i="2"/>
  <c r="V4840" i="2"/>
  <c r="V4836" i="2"/>
  <c r="V4832" i="2"/>
  <c r="V4828" i="2"/>
  <c r="V4824" i="2"/>
  <c r="V4820" i="2"/>
  <c r="V4816" i="2"/>
  <c r="V4812" i="2"/>
  <c r="V4808" i="2"/>
  <c r="V4804" i="2"/>
  <c r="V4800" i="2"/>
  <c r="V4796" i="2"/>
  <c r="V4792" i="2"/>
  <c r="V4788" i="2"/>
  <c r="V4784" i="2"/>
  <c r="V4780" i="2"/>
  <c r="V4776" i="2"/>
  <c r="V4772" i="2"/>
  <c r="V4768" i="2"/>
  <c r="V4764" i="2"/>
  <c r="V4760" i="2"/>
  <c r="V4756" i="2"/>
  <c r="V4752" i="2"/>
  <c r="V4748" i="2"/>
  <c r="V4744" i="2"/>
  <c r="V4740" i="2"/>
  <c r="V4736" i="2"/>
  <c r="V4732" i="2"/>
  <c r="V4728" i="2"/>
  <c r="V4724" i="2"/>
  <c r="V4720" i="2"/>
  <c r="V4716" i="2"/>
  <c r="V4712" i="2"/>
  <c r="V4708" i="2"/>
  <c r="V4704" i="2"/>
  <c r="V4700" i="2"/>
  <c r="V4696" i="2"/>
  <c r="V4692" i="2"/>
  <c r="V4688" i="2"/>
  <c r="V4684" i="2"/>
  <c r="V4680" i="2"/>
  <c r="V4676" i="2"/>
  <c r="V4672" i="2"/>
  <c r="V4668" i="2"/>
  <c r="V4664" i="2"/>
  <c r="V4660" i="2"/>
  <c r="V4656" i="2"/>
  <c r="V4652" i="2"/>
  <c r="V4648" i="2"/>
  <c r="V4644" i="2"/>
  <c r="V4640" i="2"/>
  <c r="V4636" i="2"/>
  <c r="V4632" i="2"/>
  <c r="V4628" i="2"/>
  <c r="V4624" i="2"/>
  <c r="V4620" i="2"/>
  <c r="V4616" i="2"/>
  <c r="V4612" i="2"/>
  <c r="V4608" i="2"/>
  <c r="V4604" i="2"/>
  <c r="V4600" i="2"/>
  <c r="V4596" i="2"/>
  <c r="V4592" i="2"/>
  <c r="V4588" i="2"/>
  <c r="V4584" i="2"/>
  <c r="V4580" i="2"/>
  <c r="V4576" i="2"/>
  <c r="V4572" i="2"/>
  <c r="V4568" i="2"/>
  <c r="V4564" i="2"/>
  <c r="V4560" i="2"/>
  <c r="V4556" i="2"/>
  <c r="V4552" i="2"/>
  <c r="V4548" i="2"/>
  <c r="V4544" i="2"/>
  <c r="V4540" i="2"/>
  <c r="V4536" i="2"/>
  <c r="V4532" i="2"/>
  <c r="V4528" i="2"/>
  <c r="V4524" i="2"/>
  <c r="V4520" i="2"/>
  <c r="V4516" i="2"/>
  <c r="V4512" i="2"/>
  <c r="V4508" i="2"/>
  <c r="V4504" i="2"/>
  <c r="V4500" i="2"/>
  <c r="V4496" i="2"/>
  <c r="V4492" i="2"/>
  <c r="V4488" i="2"/>
  <c r="V4484" i="2"/>
  <c r="V4480" i="2"/>
  <c r="V4476" i="2"/>
  <c r="V4472" i="2"/>
  <c r="V4468" i="2"/>
  <c r="V4464" i="2"/>
  <c r="V4460" i="2"/>
  <c r="V4456" i="2"/>
  <c r="V4452" i="2"/>
  <c r="V4448" i="2"/>
  <c r="V4444" i="2"/>
  <c r="V4440" i="2"/>
  <c r="V4436" i="2"/>
  <c r="V4432" i="2"/>
  <c r="V4428" i="2"/>
  <c r="V4424" i="2"/>
  <c r="V4420" i="2"/>
  <c r="V4416" i="2"/>
  <c r="V4412" i="2"/>
  <c r="V4408" i="2"/>
  <c r="V4404" i="2"/>
  <c r="V4400" i="2"/>
  <c r="V4396" i="2"/>
  <c r="V4392" i="2"/>
  <c r="V4388" i="2"/>
  <c r="V4384" i="2"/>
  <c r="V4380" i="2"/>
  <c r="V4376" i="2"/>
  <c r="V4372" i="2"/>
  <c r="V4368" i="2"/>
  <c r="V4364" i="2"/>
  <c r="V4360" i="2"/>
  <c r="V4356" i="2"/>
  <c r="V4352" i="2"/>
  <c r="V4348" i="2"/>
  <c r="V4344" i="2"/>
  <c r="V4340" i="2"/>
  <c r="V4336" i="2"/>
  <c r="V4332" i="2"/>
  <c r="V4328" i="2"/>
  <c r="V4324" i="2"/>
  <c r="V4320" i="2"/>
  <c r="V4316" i="2"/>
  <c r="V4312" i="2"/>
  <c r="V4308" i="2"/>
  <c r="V4304" i="2"/>
  <c r="V4300" i="2"/>
  <c r="V4296" i="2"/>
  <c r="V4292" i="2"/>
  <c r="V4288" i="2"/>
  <c r="V4284" i="2"/>
  <c r="V4280" i="2"/>
  <c r="V4276" i="2"/>
  <c r="V4272" i="2"/>
  <c r="V4268" i="2"/>
  <c r="V4264" i="2"/>
  <c r="V4260" i="2"/>
  <c r="V4256" i="2"/>
  <c r="V4252" i="2"/>
  <c r="V4248" i="2"/>
  <c r="V4244" i="2"/>
  <c r="V4240" i="2"/>
  <c r="V4236" i="2"/>
  <c r="V4232" i="2"/>
  <c r="V4228" i="2"/>
  <c r="V4224" i="2"/>
  <c r="V4220" i="2"/>
  <c r="V4216" i="2"/>
  <c r="V4212" i="2"/>
  <c r="V4208" i="2"/>
  <c r="V4204" i="2"/>
  <c r="V4200" i="2"/>
  <c r="V4196" i="2"/>
  <c r="V4192" i="2"/>
  <c r="V4188" i="2"/>
  <c r="V4184" i="2"/>
  <c r="V4180" i="2"/>
  <c r="V4176" i="2"/>
  <c r="V4172" i="2"/>
  <c r="V4168" i="2"/>
  <c r="V4164" i="2"/>
  <c r="V4160" i="2"/>
  <c r="V4156" i="2"/>
  <c r="V4152" i="2"/>
  <c r="V4148" i="2"/>
  <c r="V4144" i="2"/>
  <c r="V4140" i="2"/>
  <c r="V4136" i="2"/>
  <c r="V4132" i="2"/>
  <c r="V4128" i="2"/>
  <c r="V4124" i="2"/>
  <c r="V4120" i="2"/>
  <c r="V4116" i="2"/>
  <c r="V4112" i="2"/>
  <c r="V4108" i="2"/>
  <c r="V4104" i="2"/>
  <c r="V4100" i="2"/>
  <c r="V4096" i="2"/>
  <c r="V4092" i="2"/>
  <c r="V4088" i="2"/>
  <c r="V4084" i="2"/>
  <c r="V4080" i="2"/>
  <c r="V4076" i="2"/>
  <c r="V4072" i="2"/>
  <c r="V4068" i="2"/>
  <c r="V4064" i="2"/>
  <c r="V4060" i="2"/>
  <c r="V4056" i="2"/>
  <c r="V4052" i="2"/>
  <c r="V4048" i="2"/>
  <c r="V4044" i="2"/>
  <c r="V4040" i="2"/>
  <c r="V4036" i="2"/>
  <c r="V4032" i="2"/>
  <c r="V4028" i="2"/>
  <c r="V4024" i="2"/>
  <c r="V4020" i="2"/>
  <c r="V4016" i="2"/>
  <c r="V4012" i="2"/>
  <c r="V4008" i="2"/>
  <c r="V4004" i="2"/>
  <c r="V4000" i="2"/>
  <c r="V3996" i="2"/>
  <c r="V3992" i="2"/>
  <c r="V3988" i="2"/>
  <c r="V3984" i="2"/>
  <c r="V3980" i="2"/>
  <c r="V3976" i="2"/>
  <c r="V3972" i="2"/>
  <c r="V3968" i="2"/>
  <c r="V3964" i="2"/>
  <c r="V3960" i="2"/>
  <c r="V3956" i="2"/>
  <c r="V3952" i="2"/>
  <c r="V3948" i="2"/>
  <c r="V3944" i="2"/>
  <c r="V3940" i="2"/>
  <c r="V3936" i="2"/>
  <c r="V3932" i="2"/>
  <c r="V3928" i="2"/>
  <c r="V3924" i="2"/>
  <c r="V3920" i="2"/>
  <c r="V3916" i="2"/>
  <c r="V3912" i="2"/>
  <c r="V3908" i="2"/>
  <c r="V3904" i="2"/>
  <c r="V3900" i="2"/>
  <c r="V3896" i="2"/>
  <c r="V3892" i="2"/>
  <c r="V3888" i="2"/>
  <c r="V3884" i="2"/>
  <c r="V3880" i="2"/>
  <c r="V3876" i="2"/>
  <c r="V3872" i="2"/>
  <c r="V3868" i="2"/>
  <c r="V3864" i="2"/>
  <c r="V3860" i="2"/>
  <c r="V3856" i="2"/>
  <c r="V3852" i="2"/>
  <c r="V3848" i="2"/>
  <c r="V3844" i="2"/>
  <c r="V3840" i="2"/>
  <c r="V3836" i="2"/>
  <c r="V3832" i="2"/>
  <c r="V3828" i="2"/>
  <c r="V3824" i="2"/>
  <c r="V3820" i="2"/>
  <c r="V3816" i="2"/>
  <c r="V3812" i="2"/>
  <c r="V3808" i="2"/>
  <c r="V3804" i="2"/>
  <c r="V3800" i="2"/>
  <c r="V3796" i="2"/>
  <c r="V3792" i="2"/>
  <c r="V3788" i="2"/>
  <c r="V3784" i="2"/>
  <c r="V3780" i="2"/>
  <c r="V3776" i="2"/>
  <c r="V3772" i="2"/>
  <c r="V3768" i="2"/>
  <c r="V3764" i="2"/>
  <c r="V3760" i="2"/>
  <c r="V3756" i="2"/>
  <c r="V3752" i="2"/>
  <c r="V3748" i="2"/>
  <c r="V3744" i="2"/>
  <c r="V3740" i="2"/>
  <c r="V3736" i="2"/>
  <c r="V3732" i="2"/>
  <c r="V3728" i="2"/>
  <c r="V3724" i="2"/>
  <c r="V3720" i="2"/>
  <c r="V3716" i="2"/>
  <c r="V3712" i="2"/>
  <c r="V3708" i="2"/>
  <c r="V3704" i="2"/>
  <c r="V3700" i="2"/>
  <c r="V3696" i="2"/>
  <c r="V3692" i="2"/>
  <c r="V3688" i="2"/>
  <c r="V3684" i="2"/>
  <c r="V3680" i="2"/>
  <c r="V3676" i="2"/>
  <c r="V3672" i="2"/>
  <c r="V3668" i="2"/>
  <c r="V3664" i="2"/>
  <c r="V3660" i="2"/>
  <c r="V3656" i="2"/>
  <c r="V3652" i="2"/>
  <c r="V3648" i="2"/>
  <c r="V3644" i="2"/>
  <c r="V3640" i="2"/>
  <c r="V3636" i="2"/>
  <c r="V3632" i="2"/>
  <c r="V3628" i="2"/>
  <c r="V3624" i="2"/>
  <c r="V3620" i="2"/>
  <c r="V3616" i="2"/>
  <c r="V3612" i="2"/>
  <c r="V3608" i="2"/>
  <c r="V3604" i="2"/>
  <c r="V3600" i="2"/>
  <c r="V3596" i="2"/>
  <c r="V3592" i="2"/>
  <c r="V3588" i="2"/>
  <c r="V3584" i="2"/>
  <c r="V3580" i="2"/>
  <c r="V3576" i="2"/>
  <c r="V3572" i="2"/>
  <c r="V3568" i="2"/>
  <c r="V3564" i="2"/>
  <c r="V3560" i="2"/>
  <c r="V3556" i="2"/>
  <c r="V3552" i="2"/>
  <c r="V3548" i="2"/>
  <c r="V3544" i="2"/>
  <c r="V3540" i="2"/>
  <c r="V3536" i="2"/>
  <c r="V3532" i="2"/>
  <c r="V3528" i="2"/>
  <c r="V3524" i="2"/>
  <c r="V3520" i="2"/>
  <c r="V3516" i="2"/>
  <c r="V3512" i="2"/>
  <c r="V3508" i="2"/>
  <c r="V3504" i="2"/>
  <c r="V3500" i="2"/>
  <c r="V3496" i="2"/>
  <c r="V3492" i="2"/>
  <c r="V3488" i="2"/>
  <c r="V3484" i="2"/>
  <c r="V3480" i="2"/>
  <c r="V3476" i="2"/>
  <c r="V3472" i="2"/>
  <c r="V3468" i="2"/>
  <c r="V3464" i="2"/>
  <c r="V3460" i="2"/>
  <c r="V3456" i="2"/>
  <c r="V3452" i="2"/>
  <c r="V3448" i="2"/>
  <c r="V3444" i="2"/>
  <c r="V3440" i="2"/>
  <c r="V3436" i="2"/>
  <c r="V3432" i="2"/>
  <c r="V3428" i="2"/>
  <c r="V3424" i="2"/>
  <c r="V3420" i="2"/>
  <c r="V3416" i="2"/>
  <c r="V3412" i="2"/>
  <c r="V3408" i="2"/>
  <c r="V3404" i="2"/>
  <c r="V3400" i="2"/>
  <c r="V3396" i="2"/>
  <c r="V3392" i="2"/>
  <c r="V3388" i="2"/>
  <c r="V3384" i="2"/>
  <c r="V3380" i="2"/>
  <c r="V3376" i="2"/>
  <c r="V3372" i="2"/>
  <c r="V3368" i="2"/>
  <c r="V3364" i="2"/>
  <c r="V3360" i="2"/>
  <c r="V3356" i="2"/>
  <c r="V3352" i="2"/>
  <c r="V3348" i="2"/>
  <c r="V3344" i="2"/>
  <c r="V3340" i="2"/>
  <c r="V3336" i="2"/>
  <c r="V3332" i="2"/>
  <c r="V3328" i="2"/>
  <c r="V3324" i="2"/>
  <c r="V3320" i="2"/>
  <c r="V3316" i="2"/>
  <c r="V3312" i="2"/>
  <c r="V3308" i="2"/>
  <c r="V3304" i="2"/>
  <c r="V3300" i="2"/>
  <c r="V3296" i="2"/>
  <c r="V3292" i="2"/>
  <c r="V3288" i="2"/>
  <c r="V3284" i="2"/>
  <c r="V3280" i="2"/>
  <c r="V3276" i="2"/>
  <c r="V3272" i="2"/>
  <c r="V3268" i="2"/>
  <c r="V3264" i="2"/>
  <c r="V3260" i="2"/>
  <c r="V3256" i="2"/>
  <c r="V3252" i="2"/>
  <c r="V3248" i="2"/>
  <c r="V3244" i="2"/>
  <c r="V3240" i="2"/>
  <c r="V3236" i="2"/>
  <c r="V3232" i="2"/>
  <c r="V3228" i="2"/>
  <c r="V3224" i="2"/>
  <c r="V3220" i="2"/>
  <c r="V3216" i="2"/>
  <c r="V3212" i="2"/>
  <c r="V3208" i="2"/>
  <c r="V3204" i="2"/>
  <c r="V3200" i="2"/>
  <c r="V3196" i="2"/>
  <c r="V3192" i="2"/>
  <c r="V3188" i="2"/>
  <c r="V3184" i="2"/>
  <c r="V3180" i="2"/>
  <c r="V3176" i="2"/>
  <c r="V3172" i="2"/>
  <c r="V3168" i="2"/>
  <c r="V3164" i="2"/>
  <c r="V3160" i="2"/>
  <c r="V3156" i="2"/>
  <c r="V3152" i="2"/>
  <c r="V3148" i="2"/>
  <c r="V3144" i="2"/>
  <c r="V3140" i="2"/>
  <c r="V3136" i="2"/>
  <c r="V3132" i="2"/>
  <c r="V3128" i="2"/>
  <c r="V3124" i="2"/>
  <c r="V3120" i="2"/>
  <c r="V7764" i="2"/>
  <c r="V7039" i="2"/>
  <c r="V6905" i="2"/>
  <c r="V6734" i="2"/>
  <c r="V6649" i="2"/>
  <c r="V6526" i="2"/>
  <c r="V6478" i="2"/>
  <c r="V6415" i="2"/>
  <c r="V6247" i="2"/>
  <c r="V6235" i="2"/>
  <c r="V6204" i="2"/>
  <c r="V6192" i="2"/>
  <c r="V6134" i="2"/>
  <c r="V6119" i="2"/>
  <c r="V6107" i="2"/>
  <c r="V6076" i="2"/>
  <c r="V6064" i="2"/>
  <c r="V6006" i="2"/>
  <c r="V5991" i="2"/>
  <c r="V5979" i="2"/>
  <c r="V5948" i="2"/>
  <c r="V5936" i="2"/>
  <c r="V5878" i="2"/>
  <c r="V5863" i="2"/>
  <c r="V5851" i="2"/>
  <c r="V5820" i="2"/>
  <c r="V5808" i="2"/>
  <c r="V5775" i="2"/>
  <c r="V5763" i="2"/>
  <c r="V5756" i="2"/>
  <c r="V5750" i="2"/>
  <c r="V5744" i="2"/>
  <c r="V5738" i="2"/>
  <c r="V5732" i="2"/>
  <c r="V5726" i="2"/>
  <c r="V5720" i="2"/>
  <c r="V5671" i="2"/>
  <c r="V5659" i="2"/>
  <c r="V5647" i="2"/>
  <c r="V5635" i="2"/>
  <c r="V5628" i="2"/>
  <c r="V5622" i="2"/>
  <c r="V5616" i="2"/>
  <c r="V5610" i="2"/>
  <c r="V5604" i="2"/>
  <c r="V5598" i="2"/>
  <c r="V5592" i="2"/>
  <c r="V5580" i="2"/>
  <c r="V5571" i="2"/>
  <c r="V5562" i="2"/>
  <c r="V5548" i="2"/>
  <c r="V5539" i="2"/>
  <c r="V5530" i="2"/>
  <c r="V5516" i="2"/>
  <c r="V5507" i="2"/>
  <c r="V5498" i="2"/>
  <c r="V5484" i="2"/>
  <c r="V5475" i="2"/>
  <c r="V5466" i="2"/>
  <c r="V5452" i="2"/>
  <c r="V5443" i="2"/>
  <c r="V5434" i="2"/>
  <c r="V5420" i="2"/>
  <c r="V5411" i="2"/>
  <c r="V5402" i="2"/>
  <c r="V5388" i="2"/>
  <c r="V5379" i="2"/>
  <c r="V5370" i="2"/>
  <c r="V5356" i="2"/>
  <c r="V5347" i="2"/>
  <c r="V5338" i="2"/>
  <c r="V5324" i="2"/>
  <c r="V5315" i="2"/>
  <c r="V5306" i="2"/>
  <c r="V5292" i="2"/>
  <c r="V5283" i="2"/>
  <c r="V5274" i="2"/>
  <c r="V5260" i="2"/>
  <c r="V5251" i="2"/>
  <c r="V5242" i="2"/>
  <c r="V5228" i="2"/>
  <c r="V5219" i="2"/>
  <c r="V5210" i="2"/>
  <c r="V5196" i="2"/>
  <c r="V5187" i="2"/>
  <c r="V5178" i="2"/>
  <c r="V5164" i="2"/>
  <c r="V5155" i="2"/>
  <c r="V5146" i="2"/>
  <c r="V5132" i="2"/>
  <c r="V5123" i="2"/>
  <c r="V5114" i="2"/>
  <c r="V5100" i="2"/>
  <c r="V5091" i="2"/>
  <c r="V5082" i="2"/>
  <c r="V5068" i="2"/>
  <c r="V5059" i="2"/>
  <c r="V5050" i="2"/>
  <c r="V5036" i="2"/>
  <c r="V5027" i="2"/>
  <c r="V5018" i="2"/>
  <c r="V5004" i="2"/>
  <c r="V4995" i="2"/>
  <c r="V4986" i="2"/>
  <c r="V4972" i="2"/>
  <c r="V4963" i="2"/>
  <c r="V4954" i="2"/>
  <c r="V4940" i="2"/>
  <c r="V4931" i="2"/>
  <c r="V4922" i="2"/>
  <c r="V4908" i="2"/>
  <c r="V7585" i="2"/>
  <c r="V6799" i="2"/>
  <c r="V6633" i="2"/>
  <c r="V6585" i="2"/>
  <c r="V6462" i="2"/>
  <c r="V6414" i="2"/>
  <c r="V6351" i="2"/>
  <c r="V6265" i="2"/>
  <c r="V6246" i="2"/>
  <c r="V6231" i="2"/>
  <c r="V6219" i="2"/>
  <c r="V6188" i="2"/>
  <c r="V6176" i="2"/>
  <c r="V6118" i="2"/>
  <c r="V6103" i="2"/>
  <c r="V6091" i="2"/>
  <c r="V6060" i="2"/>
  <c r="V6048" i="2"/>
  <c r="V5990" i="2"/>
  <c r="V5975" i="2"/>
  <c r="V5963" i="2"/>
  <c r="V5932" i="2"/>
  <c r="V5920" i="2"/>
  <c r="V5862" i="2"/>
  <c r="V5847" i="2"/>
  <c r="V5835" i="2"/>
  <c r="V5804" i="2"/>
  <c r="V5792" i="2"/>
  <c r="V5780" i="2"/>
  <c r="V5774" i="2"/>
  <c r="V5768" i="2"/>
  <c r="V5719" i="2"/>
  <c r="V5707" i="2"/>
  <c r="V5695" i="2"/>
  <c r="V5683" i="2"/>
  <c r="V5676" i="2"/>
  <c r="V5670" i="2"/>
  <c r="V5664" i="2"/>
  <c r="V5658" i="2"/>
  <c r="V5652" i="2"/>
  <c r="V5646" i="2"/>
  <c r="V5640" i="2"/>
  <c r="V5591" i="2"/>
  <c r="V5575" i="2"/>
  <c r="V5566" i="2"/>
  <c r="V5552" i="2"/>
  <c r="V5543" i="2"/>
  <c r="V5534" i="2"/>
  <c r="V5520" i="2"/>
  <c r="V5511" i="2"/>
  <c r="V5502" i="2"/>
  <c r="V5488" i="2"/>
  <c r="V5479" i="2"/>
  <c r="V5470" i="2"/>
  <c r="V5456" i="2"/>
  <c r="V5447" i="2"/>
  <c r="V5438" i="2"/>
  <c r="V5424" i="2"/>
  <c r="V5415" i="2"/>
  <c r="V5406" i="2"/>
  <c r="V5392" i="2"/>
  <c r="V5383" i="2"/>
  <c r="V5374" i="2"/>
  <c r="V5360" i="2"/>
  <c r="V5351" i="2"/>
  <c r="V5342" i="2"/>
  <c r="V5328" i="2"/>
  <c r="V5319" i="2"/>
  <c r="V5310" i="2"/>
  <c r="V5296" i="2"/>
  <c r="V5287" i="2"/>
  <c r="V5278" i="2"/>
  <c r="V5264" i="2"/>
  <c r="V5255" i="2"/>
  <c r="V5246" i="2"/>
  <c r="V5232" i="2"/>
  <c r="V5223" i="2"/>
  <c r="V5214" i="2"/>
  <c r="V5200" i="2"/>
  <c r="V5191" i="2"/>
  <c r="V5182" i="2"/>
  <c r="V5168" i="2"/>
  <c r="V5159" i="2"/>
  <c r="V5150" i="2"/>
  <c r="V5136" i="2"/>
  <c r="V5127" i="2"/>
  <c r="V5118" i="2"/>
  <c r="V5104" i="2"/>
  <c r="V5095" i="2"/>
  <c r="V5086" i="2"/>
  <c r="V5072" i="2"/>
  <c r="V5063" i="2"/>
  <c r="V5054" i="2"/>
  <c r="V5040" i="2"/>
  <c r="V5031" i="2"/>
  <c r="V5022" i="2"/>
  <c r="V5008" i="2"/>
  <c r="V4999" i="2"/>
  <c r="V4990" i="2"/>
  <c r="V4976" i="2"/>
  <c r="V4967" i="2"/>
  <c r="V4958" i="2"/>
  <c r="V4944" i="2"/>
  <c r="V4935" i="2"/>
  <c r="V4926" i="2"/>
  <c r="V4912" i="2"/>
  <c r="V4903" i="2"/>
  <c r="V4899" i="2"/>
  <c r="V4895" i="2"/>
  <c r="V4891" i="2"/>
  <c r="V4887" i="2"/>
  <c r="V4883" i="2"/>
  <c r="V4879" i="2"/>
  <c r="V4875" i="2"/>
  <c r="V4871" i="2"/>
  <c r="V4867" i="2"/>
  <c r="V4863" i="2"/>
  <c r="V4859" i="2"/>
  <c r="V4855" i="2"/>
  <c r="V4851" i="2"/>
  <c r="V4847" i="2"/>
  <c r="V4843" i="2"/>
  <c r="V4839" i="2"/>
  <c r="V4835" i="2"/>
  <c r="V4831" i="2"/>
  <c r="V4827" i="2"/>
  <c r="V4823" i="2"/>
  <c r="V4819" i="2"/>
  <c r="V4815" i="2"/>
  <c r="V4811" i="2"/>
  <c r="V4807" i="2"/>
  <c r="V4803" i="2"/>
  <c r="V4799" i="2"/>
  <c r="V4795" i="2"/>
  <c r="V4791" i="2"/>
  <c r="V4787" i="2"/>
  <c r="V4783" i="2"/>
  <c r="V4779" i="2"/>
  <c r="V4775" i="2"/>
  <c r="V4771" i="2"/>
  <c r="V4767" i="2"/>
  <c r="V4763" i="2"/>
  <c r="V4759" i="2"/>
  <c r="V4755" i="2"/>
  <c r="V4751" i="2"/>
  <c r="V4747" i="2"/>
  <c r="V4743" i="2"/>
  <c r="V4739" i="2"/>
  <c r="V4735" i="2"/>
  <c r="V4731" i="2"/>
  <c r="V4727" i="2"/>
  <c r="V4723" i="2"/>
  <c r="V4719" i="2"/>
  <c r="V4715" i="2"/>
  <c r="V4711" i="2"/>
  <c r="V4707" i="2"/>
  <c r="V4703" i="2"/>
  <c r="V4699" i="2"/>
  <c r="V4695" i="2"/>
  <c r="V4691" i="2"/>
  <c r="V4687" i="2"/>
  <c r="V4683" i="2"/>
  <c r="V4679" i="2"/>
  <c r="V4675" i="2"/>
  <c r="V4671" i="2"/>
  <c r="V4667" i="2"/>
  <c r="V4663" i="2"/>
  <c r="V4659" i="2"/>
  <c r="V4655" i="2"/>
  <c r="V4651" i="2"/>
  <c r="V4647" i="2"/>
  <c r="V4643" i="2"/>
  <c r="V4639" i="2"/>
  <c r="V4635" i="2"/>
  <c r="V4631" i="2"/>
  <c r="V4627" i="2"/>
  <c r="V4623" i="2"/>
  <c r="V4619" i="2"/>
  <c r="V4615" i="2"/>
  <c r="V4611" i="2"/>
  <c r="V4607" i="2"/>
  <c r="V4603" i="2"/>
  <c r="V4599" i="2"/>
  <c r="V4595" i="2"/>
  <c r="V4591" i="2"/>
  <c r="V4587" i="2"/>
  <c r="V4583" i="2"/>
  <c r="V4579" i="2"/>
  <c r="V4575" i="2"/>
  <c r="V4571" i="2"/>
  <c r="V4567" i="2"/>
  <c r="V4563" i="2"/>
  <c r="V4559" i="2"/>
  <c r="V4555" i="2"/>
  <c r="V4551" i="2"/>
  <c r="V4547" i="2"/>
  <c r="V4543" i="2"/>
  <c r="V4539" i="2"/>
  <c r="V4535" i="2"/>
  <c r="V4531" i="2"/>
  <c r="V4527" i="2"/>
  <c r="V4523" i="2"/>
  <c r="V4519" i="2"/>
  <c r="V4515" i="2"/>
  <c r="V4511" i="2"/>
  <c r="V4507" i="2"/>
  <c r="V4503" i="2"/>
  <c r="V4499" i="2"/>
  <c r="V4495" i="2"/>
  <c r="V4491" i="2"/>
  <c r="V4487" i="2"/>
  <c r="V4483" i="2"/>
  <c r="V4479" i="2"/>
  <c r="V4475" i="2"/>
  <c r="V7243" i="2"/>
  <c r="V6975" i="2"/>
  <c r="V6798" i="2"/>
  <c r="V6713" i="2"/>
  <c r="V6569" i="2"/>
  <c r="V6521" i="2"/>
  <c r="V6398" i="2"/>
  <c r="V6350" i="2"/>
  <c r="V6287" i="2"/>
  <c r="V6230" i="2"/>
  <c r="V6215" i="2"/>
  <c r="V6203" i="2"/>
  <c r="V6172" i="2"/>
  <c r="V6160" i="2"/>
  <c r="V6102" i="2"/>
  <c r="V6087" i="2"/>
  <c r="V6075" i="2"/>
  <c r="V6044" i="2"/>
  <c r="V6032" i="2"/>
  <c r="V5974" i="2"/>
  <c r="V5959" i="2"/>
  <c r="V5947" i="2"/>
  <c r="V5916" i="2"/>
  <c r="V5904" i="2"/>
  <c r="V5846" i="2"/>
  <c r="V5831" i="2"/>
  <c r="V5819" i="2"/>
  <c r="V5788" i="2"/>
  <c r="V5767" i="2"/>
  <c r="V5755" i="2"/>
  <c r="V5743" i="2"/>
  <c r="V5731" i="2"/>
  <c r="V5724" i="2"/>
  <c r="V5718" i="2"/>
  <c r="V5712" i="2"/>
  <c r="V5706" i="2"/>
  <c r="V5700" i="2"/>
  <c r="V5694" i="2"/>
  <c r="V5688" i="2"/>
  <c r="V5639" i="2"/>
  <c r="V5627" i="2"/>
  <c r="V5615" i="2"/>
  <c r="V5603" i="2"/>
  <c r="V5596" i="2"/>
  <c r="V5590" i="2"/>
  <c r="V5584" i="2"/>
  <c r="V5579" i="2"/>
  <c r="V5570" i="2"/>
  <c r="V5556" i="2"/>
  <c r="V5547" i="2"/>
  <c r="V5538" i="2"/>
  <c r="V5524" i="2"/>
  <c r="V5515" i="2"/>
  <c r="V5506" i="2"/>
  <c r="V5492" i="2"/>
  <c r="V5483" i="2"/>
  <c r="V5474" i="2"/>
  <c r="V5460" i="2"/>
  <c r="V5451" i="2"/>
  <c r="V5442" i="2"/>
  <c r="V5428" i="2"/>
  <c r="V5419" i="2"/>
  <c r="V5410" i="2"/>
  <c r="V5396" i="2"/>
  <c r="V5387" i="2"/>
  <c r="V5378" i="2"/>
  <c r="V5364" i="2"/>
  <c r="V5355" i="2"/>
  <c r="V5346" i="2"/>
  <c r="V5332" i="2"/>
  <c r="V5323" i="2"/>
  <c r="V5314" i="2"/>
  <c r="V5300" i="2"/>
  <c r="V5291" i="2"/>
  <c r="V5282" i="2"/>
  <c r="V5268" i="2"/>
  <c r="V5259" i="2"/>
  <c r="V5250" i="2"/>
  <c r="V5236" i="2"/>
  <c r="V5227" i="2"/>
  <c r="V5218" i="2"/>
  <c r="V5204" i="2"/>
  <c r="V5195" i="2"/>
  <c r="V5186" i="2"/>
  <c r="V5172" i="2"/>
  <c r="V5163" i="2"/>
  <c r="V5154" i="2"/>
  <c r="V5140" i="2"/>
  <c r="V5131" i="2"/>
  <c r="V5122" i="2"/>
  <c r="V5108" i="2"/>
  <c r="V5099" i="2"/>
  <c r="V5090" i="2"/>
  <c r="V5076" i="2"/>
  <c r="V5067" i="2"/>
  <c r="V5058" i="2"/>
  <c r="V5044" i="2"/>
  <c r="V5035" i="2"/>
  <c r="V5026" i="2"/>
  <c r="V5012" i="2"/>
  <c r="V5003" i="2"/>
  <c r="V4994" i="2"/>
  <c r="V4980" i="2"/>
  <c r="V4971" i="2"/>
  <c r="V4962" i="2"/>
  <c r="V4948" i="2"/>
  <c r="V4939" i="2"/>
  <c r="V4930" i="2"/>
  <c r="V4916" i="2"/>
  <c r="V4907" i="2"/>
  <c r="V6863" i="2"/>
  <c r="V6505" i="2"/>
  <c r="V6457" i="2"/>
  <c r="V6334" i="2"/>
  <c r="V6286" i="2"/>
  <c r="V6258" i="2"/>
  <c r="V6214" i="2"/>
  <c r="V6199" i="2"/>
  <c r="V6187" i="2"/>
  <c r="V6156" i="2"/>
  <c r="V6144" i="2"/>
  <c r="V6086" i="2"/>
  <c r="V6071" i="2"/>
  <c r="V6059" i="2"/>
  <c r="V6028" i="2"/>
  <c r="V6016" i="2"/>
  <c r="V5958" i="2"/>
  <c r="V5943" i="2"/>
  <c r="V5931" i="2"/>
  <c r="V5900" i="2"/>
  <c r="V5888" i="2"/>
  <c r="V5830" i="2"/>
  <c r="V5815" i="2"/>
  <c r="V5803" i="2"/>
  <c r="V5779" i="2"/>
  <c r="V5772" i="2"/>
  <c r="V5766" i="2"/>
  <c r="V5760" i="2"/>
  <c r="V5754" i="2"/>
  <c r="V5748" i="2"/>
  <c r="V5742" i="2"/>
  <c r="V5736" i="2"/>
  <c r="V5687" i="2"/>
  <c r="V5675" i="2"/>
  <c r="V5663" i="2"/>
  <c r="V5651" i="2"/>
  <c r="V5644" i="2"/>
  <c r="V5638" i="2"/>
  <c r="V5632" i="2"/>
  <c r="V5626" i="2"/>
  <c r="V5620" i="2"/>
  <c r="V5614" i="2"/>
  <c r="V5608" i="2"/>
  <c r="V5574" i="2"/>
  <c r="V5560" i="2"/>
  <c r="V5551" i="2"/>
  <c r="V5542" i="2"/>
  <c r="V5528" i="2"/>
  <c r="V5519" i="2"/>
  <c r="V5510" i="2"/>
  <c r="V5496" i="2"/>
  <c r="V5487" i="2"/>
  <c r="V5478" i="2"/>
  <c r="V5464" i="2"/>
  <c r="V5455" i="2"/>
  <c r="V5446" i="2"/>
  <c r="V5432" i="2"/>
  <c r="V5423" i="2"/>
  <c r="V5414" i="2"/>
  <c r="V5400" i="2"/>
  <c r="V5391" i="2"/>
  <c r="V5382" i="2"/>
  <c r="V5368" i="2"/>
  <c r="V5359" i="2"/>
  <c r="V5350" i="2"/>
  <c r="V5336" i="2"/>
  <c r="V5327" i="2"/>
  <c r="V5318" i="2"/>
  <c r="V5304" i="2"/>
  <c r="V5295" i="2"/>
  <c r="V5286" i="2"/>
  <c r="V5272" i="2"/>
  <c r="V5263" i="2"/>
  <c r="V5254" i="2"/>
  <c r="V5240" i="2"/>
  <c r="V5231" i="2"/>
  <c r="V5222" i="2"/>
  <c r="V5208" i="2"/>
  <c r="V5199" i="2"/>
  <c r="V5190" i="2"/>
  <c r="V5176" i="2"/>
  <c r="V5167" i="2"/>
  <c r="V5158" i="2"/>
  <c r="V5144" i="2"/>
  <c r="V5135" i="2"/>
  <c r="V5126" i="2"/>
  <c r="V5112" i="2"/>
  <c r="V5103" i="2"/>
  <c r="V5094" i="2"/>
  <c r="V5080" i="2"/>
  <c r="V5071" i="2"/>
  <c r="V5062" i="2"/>
  <c r="V5048" i="2"/>
  <c r="V5039" i="2"/>
  <c r="V5030" i="2"/>
  <c r="V5016" i="2"/>
  <c r="V5007" i="2"/>
  <c r="V4998" i="2"/>
  <c r="V4984" i="2"/>
  <c r="V4975" i="2"/>
  <c r="V4966" i="2"/>
  <c r="V4952" i="2"/>
  <c r="V4943" i="2"/>
  <c r="V4934" i="2"/>
  <c r="V4920" i="2"/>
  <c r="V4911" i="2"/>
  <c r="V4902" i="2"/>
  <c r="V4898" i="2"/>
  <c r="V4894" i="2"/>
  <c r="V4890" i="2"/>
  <c r="V4886" i="2"/>
  <c r="V4882" i="2"/>
  <c r="V4878" i="2"/>
  <c r="V4874" i="2"/>
  <c r="V4870" i="2"/>
  <c r="V4866" i="2"/>
  <c r="V4862" i="2"/>
  <c r="V4858" i="2"/>
  <c r="V4854" i="2"/>
  <c r="V4850" i="2"/>
  <c r="V4846" i="2"/>
  <c r="V4842" i="2"/>
  <c r="V4838" i="2"/>
  <c r="V4834" i="2"/>
  <c r="V4830" i="2"/>
  <c r="V4826" i="2"/>
  <c r="V4822" i="2"/>
  <c r="V4818" i="2"/>
  <c r="V4814" i="2"/>
  <c r="V4810" i="2"/>
  <c r="V4806" i="2"/>
  <c r="V4802" i="2"/>
  <c r="V4798" i="2"/>
  <c r="V4794" i="2"/>
  <c r="V4790" i="2"/>
  <c r="V4786" i="2"/>
  <c r="V4782" i="2"/>
  <c r="V4778" i="2"/>
  <c r="V4774" i="2"/>
  <c r="V4770" i="2"/>
  <c r="V4766" i="2"/>
  <c r="V4762" i="2"/>
  <c r="V4758" i="2"/>
  <c r="V4754" i="2"/>
  <c r="V4750" i="2"/>
  <c r="V4746" i="2"/>
  <c r="V4742" i="2"/>
  <c r="V4738" i="2"/>
  <c r="V4734" i="2"/>
  <c r="V4730" i="2"/>
  <c r="V4726" i="2"/>
  <c r="V4722" i="2"/>
  <c r="V4718" i="2"/>
  <c r="V4714" i="2"/>
  <c r="V4710" i="2"/>
  <c r="V4706" i="2"/>
  <c r="V4702" i="2"/>
  <c r="V4698" i="2"/>
  <c r="V4694" i="2"/>
  <c r="V4690" i="2"/>
  <c r="V4686" i="2"/>
  <c r="V4682" i="2"/>
  <c r="V4678" i="2"/>
  <c r="V4674" i="2"/>
  <c r="V4670" i="2"/>
  <c r="V4666" i="2"/>
  <c r="V4662" i="2"/>
  <c r="V4658" i="2"/>
  <c r="V4654" i="2"/>
  <c r="V4650" i="2"/>
  <c r="V4646" i="2"/>
  <c r="V4642" i="2"/>
  <c r="V4638" i="2"/>
  <c r="V4634" i="2"/>
  <c r="V4630" i="2"/>
  <c r="V4626" i="2"/>
  <c r="V4622" i="2"/>
  <c r="V4618" i="2"/>
  <c r="V4614" i="2"/>
  <c r="V4610" i="2"/>
  <c r="V4606" i="2"/>
  <c r="V4602" i="2"/>
  <c r="V4598" i="2"/>
  <c r="V4594" i="2"/>
  <c r="V4590" i="2"/>
  <c r="V4586" i="2"/>
  <c r="V4582" i="2"/>
  <c r="V4578" i="2"/>
  <c r="V4574" i="2"/>
  <c r="V4570" i="2"/>
  <c r="V4566" i="2"/>
  <c r="V4562" i="2"/>
  <c r="V4558" i="2"/>
  <c r="V4554" i="2"/>
  <c r="V4550" i="2"/>
  <c r="V4546" i="2"/>
  <c r="V4542" i="2"/>
  <c r="V4538" i="2"/>
  <c r="V4534" i="2"/>
  <c r="V4530" i="2"/>
  <c r="V4526" i="2"/>
  <c r="V4522" i="2"/>
  <c r="V4518" i="2"/>
  <c r="V4514" i="2"/>
  <c r="V4510" i="2"/>
  <c r="V4506" i="2"/>
  <c r="V4502" i="2"/>
  <c r="V4498" i="2"/>
  <c r="V4494" i="2"/>
  <c r="V4490" i="2"/>
  <c r="V4486" i="2"/>
  <c r="V4482" i="2"/>
  <c r="V7499" i="2"/>
  <c r="V7167" i="2"/>
  <c r="V6862" i="2"/>
  <c r="V6777" i="2"/>
  <c r="V6441" i="2"/>
  <c r="V6393" i="2"/>
  <c r="V6198" i="2"/>
  <c r="V6183" i="2"/>
  <c r="V6171" i="2"/>
  <c r="V6140" i="2"/>
  <c r="V6128" i="2"/>
  <c r="V6070" i="2"/>
  <c r="V6055" i="2"/>
  <c r="V6043" i="2"/>
  <c r="V6012" i="2"/>
  <c r="V6000" i="2"/>
  <c r="V5942" i="2"/>
  <c r="V5927" i="2"/>
  <c r="V5915" i="2"/>
  <c r="V5884" i="2"/>
  <c r="V5872" i="2"/>
  <c r="V5814" i="2"/>
  <c r="V5799" i="2"/>
  <c r="V5787" i="2"/>
  <c r="V5735" i="2"/>
  <c r="V5723" i="2"/>
  <c r="V5711" i="2"/>
  <c r="V5699" i="2"/>
  <c r="V5692" i="2"/>
  <c r="V5686" i="2"/>
  <c r="V5680" i="2"/>
  <c r="V5674" i="2"/>
  <c r="V5668" i="2"/>
  <c r="V5662" i="2"/>
  <c r="V5656" i="2"/>
  <c r="V5607" i="2"/>
  <c r="V5595" i="2"/>
  <c r="V5583" i="2"/>
  <c r="V5578" i="2"/>
  <c r="V5564" i="2"/>
  <c r="V5555" i="2"/>
  <c r="V5546" i="2"/>
  <c r="V5532" i="2"/>
  <c r="V5523" i="2"/>
  <c r="V5514" i="2"/>
  <c r="V5500" i="2"/>
  <c r="V5491" i="2"/>
  <c r="V5482" i="2"/>
  <c r="V5468" i="2"/>
  <c r="V5459" i="2"/>
  <c r="V5450" i="2"/>
  <c r="V5436" i="2"/>
  <c r="V5427" i="2"/>
  <c r="V5418" i="2"/>
  <c r="V5404" i="2"/>
  <c r="V5395" i="2"/>
  <c r="V5386" i="2"/>
  <c r="V5372" i="2"/>
  <c r="V5363" i="2"/>
  <c r="V5354" i="2"/>
  <c r="V5340" i="2"/>
  <c r="V5331" i="2"/>
  <c r="V5322" i="2"/>
  <c r="V5308" i="2"/>
  <c r="V5299" i="2"/>
  <c r="V5290" i="2"/>
  <c r="V5276" i="2"/>
  <c r="V5267" i="2"/>
  <c r="V5258" i="2"/>
  <c r="V5244" i="2"/>
  <c r="V5235" i="2"/>
  <c r="V5226" i="2"/>
  <c r="V5212" i="2"/>
  <c r="V5203" i="2"/>
  <c r="V5194" i="2"/>
  <c r="V5180" i="2"/>
  <c r="V5171" i="2"/>
  <c r="V5162" i="2"/>
  <c r="V5148" i="2"/>
  <c r="V5139" i="2"/>
  <c r="V5130" i="2"/>
  <c r="V5116" i="2"/>
  <c r="V5107" i="2"/>
  <c r="V5098" i="2"/>
  <c r="V5084" i="2"/>
  <c r="V5075" i="2"/>
  <c r="V5066" i="2"/>
  <c r="V5052" i="2"/>
  <c r="V5043" i="2"/>
  <c r="V5034" i="2"/>
  <c r="V5020" i="2"/>
  <c r="V5011" i="2"/>
  <c r="V5002" i="2"/>
  <c r="V4988" i="2"/>
  <c r="V4979" i="2"/>
  <c r="V4970" i="2"/>
  <c r="V4956" i="2"/>
  <c r="V4947" i="2"/>
  <c r="V4938" i="2"/>
  <c r="V4924" i="2"/>
  <c r="V4915" i="2"/>
  <c r="V4906" i="2"/>
  <c r="V7414" i="2"/>
  <c r="V6273" i="2"/>
  <c r="V6155" i="2"/>
  <c r="V6039" i="2"/>
  <c r="V5984" i="2"/>
  <c r="V5926" i="2"/>
  <c r="V5868" i="2"/>
  <c r="V5771" i="2"/>
  <c r="V5747" i="2"/>
  <c r="V5722" i="2"/>
  <c r="V5600" i="2"/>
  <c r="V5559" i="2"/>
  <c r="V5504" i="2"/>
  <c r="V5486" i="2"/>
  <c r="V5431" i="2"/>
  <c r="V5376" i="2"/>
  <c r="V5358" i="2"/>
  <c r="V5303" i="2"/>
  <c r="V5248" i="2"/>
  <c r="V5230" i="2"/>
  <c r="V5175" i="2"/>
  <c r="V5120" i="2"/>
  <c r="V5102" i="2"/>
  <c r="V5047" i="2"/>
  <c r="V4992" i="2"/>
  <c r="V4974" i="2"/>
  <c r="V4919" i="2"/>
  <c r="V4901" i="2"/>
  <c r="V4885" i="2"/>
  <c r="V4869" i="2"/>
  <c r="V4853" i="2"/>
  <c r="V4837" i="2"/>
  <c r="V4821" i="2"/>
  <c r="V4805" i="2"/>
  <c r="V4789" i="2"/>
  <c r="V4773" i="2"/>
  <c r="V4757" i="2"/>
  <c r="V4741" i="2"/>
  <c r="V4725" i="2"/>
  <c r="V4709" i="2"/>
  <c r="V4693" i="2"/>
  <c r="V4677" i="2"/>
  <c r="V4661" i="2"/>
  <c r="V4645" i="2"/>
  <c r="V4629" i="2"/>
  <c r="V4613" i="2"/>
  <c r="V4597" i="2"/>
  <c r="V4581" i="2"/>
  <c r="V4565" i="2"/>
  <c r="V4549" i="2"/>
  <c r="V4533" i="2"/>
  <c r="V4517" i="2"/>
  <c r="V4501" i="2"/>
  <c r="V4485" i="2"/>
  <c r="V4474" i="2"/>
  <c r="V4463" i="2"/>
  <c r="V4458" i="2"/>
  <c r="V4447" i="2"/>
  <c r="V4442" i="2"/>
  <c r="V4431" i="2"/>
  <c r="V4426" i="2"/>
  <c r="V4415" i="2"/>
  <c r="V4410" i="2"/>
  <c r="V4399" i="2"/>
  <c r="V4394" i="2"/>
  <c r="V4383" i="2"/>
  <c r="V4378" i="2"/>
  <c r="V4367" i="2"/>
  <c r="V4362" i="2"/>
  <c r="V4351" i="2"/>
  <c r="V4346" i="2"/>
  <c r="V4335" i="2"/>
  <c r="V4330" i="2"/>
  <c r="V4319" i="2"/>
  <c r="V4314" i="2"/>
  <c r="V4303" i="2"/>
  <c r="V4298" i="2"/>
  <c r="V4287" i="2"/>
  <c r="V4282" i="2"/>
  <c r="V4271" i="2"/>
  <c r="V4266" i="2"/>
  <c r="V4255" i="2"/>
  <c r="V4250" i="2"/>
  <c r="V4239" i="2"/>
  <c r="V4234" i="2"/>
  <c r="V4223" i="2"/>
  <c r="V4218" i="2"/>
  <c r="V4207" i="2"/>
  <c r="V4202" i="2"/>
  <c r="V4191" i="2"/>
  <c r="V4186" i="2"/>
  <c r="V4175" i="2"/>
  <c r="V4170" i="2"/>
  <c r="V4159" i="2"/>
  <c r="V4154" i="2"/>
  <c r="V4143" i="2"/>
  <c r="V4138" i="2"/>
  <c r="V4127" i="2"/>
  <c r="V4122" i="2"/>
  <c r="V4111" i="2"/>
  <c r="V4106" i="2"/>
  <c r="V4095" i="2"/>
  <c r="V4090" i="2"/>
  <c r="V4079" i="2"/>
  <c r="V4074" i="2"/>
  <c r="V4063" i="2"/>
  <c r="V4058" i="2"/>
  <c r="V4047" i="2"/>
  <c r="V4042" i="2"/>
  <c r="V4031" i="2"/>
  <c r="V4026" i="2"/>
  <c r="V4015" i="2"/>
  <c r="V4010" i="2"/>
  <c r="V3999" i="2"/>
  <c r="V3994" i="2"/>
  <c r="V3983" i="2"/>
  <c r="V3978" i="2"/>
  <c r="V3967" i="2"/>
  <c r="V3962" i="2"/>
  <c r="V3951" i="2"/>
  <c r="V3946" i="2"/>
  <c r="V3935" i="2"/>
  <c r="V3930" i="2"/>
  <c r="V3919" i="2"/>
  <c r="V3914" i="2"/>
  <c r="V3903" i="2"/>
  <c r="V3898" i="2"/>
  <c r="V3887" i="2"/>
  <c r="V3882" i="2"/>
  <c r="V3871" i="2"/>
  <c r="V3866" i="2"/>
  <c r="V3855" i="2"/>
  <c r="V3850" i="2"/>
  <c r="V3839" i="2"/>
  <c r="V3834" i="2"/>
  <c r="V3823" i="2"/>
  <c r="V3818" i="2"/>
  <c r="V3807" i="2"/>
  <c r="V3802" i="2"/>
  <c r="V3791" i="2"/>
  <c r="V3786" i="2"/>
  <c r="V3775" i="2"/>
  <c r="V3770" i="2"/>
  <c r="V3759" i="2"/>
  <c r="V3754" i="2"/>
  <c r="V3743" i="2"/>
  <c r="V3738" i="2"/>
  <c r="V3727" i="2"/>
  <c r="V3722" i="2"/>
  <c r="V3711" i="2"/>
  <c r="V3706" i="2"/>
  <c r="V3695" i="2"/>
  <c r="V3690" i="2"/>
  <c r="V3679" i="2"/>
  <c r="V3674" i="2"/>
  <c r="V3663" i="2"/>
  <c r="V3658" i="2"/>
  <c r="V3647" i="2"/>
  <c r="V3642" i="2"/>
  <c r="V3631" i="2"/>
  <c r="V3626" i="2"/>
  <c r="V3615" i="2"/>
  <c r="V3610" i="2"/>
  <c r="V3599" i="2"/>
  <c r="V3594" i="2"/>
  <c r="V3583" i="2"/>
  <c r="V3578" i="2"/>
  <c r="V3567" i="2"/>
  <c r="V3562" i="2"/>
  <c r="V3551" i="2"/>
  <c r="V3546" i="2"/>
  <c r="V3535" i="2"/>
  <c r="V3530" i="2"/>
  <c r="V3519" i="2"/>
  <c r="V3514" i="2"/>
  <c r="V3503" i="2"/>
  <c r="V3498" i="2"/>
  <c r="V3487" i="2"/>
  <c r="V3482" i="2"/>
  <c r="V3471" i="2"/>
  <c r="V3466" i="2"/>
  <c r="V3455" i="2"/>
  <c r="V3450" i="2"/>
  <c r="V3439" i="2"/>
  <c r="V3434" i="2"/>
  <c r="V3423" i="2"/>
  <c r="V3418" i="2"/>
  <c r="V3407" i="2"/>
  <c r="V3402" i="2"/>
  <c r="V3391" i="2"/>
  <c r="V3386" i="2"/>
  <c r="V3375" i="2"/>
  <c r="V3370" i="2"/>
  <c r="V3359" i="2"/>
  <c r="V3354" i="2"/>
  <c r="V3343" i="2"/>
  <c r="V3338" i="2"/>
  <c r="V3327" i="2"/>
  <c r="V3322" i="2"/>
  <c r="V3311" i="2"/>
  <c r="V3306" i="2"/>
  <c r="V3295" i="2"/>
  <c r="V3290" i="2"/>
  <c r="V3279" i="2"/>
  <c r="V3274" i="2"/>
  <c r="V3263" i="2"/>
  <c r="V3258" i="2"/>
  <c r="V3247" i="2"/>
  <c r="V3242" i="2"/>
  <c r="V3231" i="2"/>
  <c r="V3226" i="2"/>
  <c r="V3215" i="2"/>
  <c r="V3210" i="2"/>
  <c r="V3199" i="2"/>
  <c r="V3194" i="2"/>
  <c r="V3183" i="2"/>
  <c r="V3178" i="2"/>
  <c r="V3167" i="2"/>
  <c r="V3162" i="2"/>
  <c r="V3151" i="2"/>
  <c r="V3146" i="2"/>
  <c r="V3135" i="2"/>
  <c r="V3130" i="2"/>
  <c r="V3119" i="2"/>
  <c r="V3110" i="2"/>
  <c r="V3105" i="2"/>
  <c r="V6151" i="2"/>
  <c r="V6096" i="2"/>
  <c r="V6038" i="2"/>
  <c r="V5980" i="2"/>
  <c r="V5770" i="2"/>
  <c r="V5648" i="2"/>
  <c r="V5624" i="2"/>
  <c r="V5540" i="2"/>
  <c r="V5522" i="2"/>
  <c r="V5467" i="2"/>
  <c r="V5412" i="2"/>
  <c r="V5394" i="2"/>
  <c r="V5339" i="2"/>
  <c r="V5284" i="2"/>
  <c r="V5266" i="2"/>
  <c r="V5211" i="2"/>
  <c r="V5156" i="2"/>
  <c r="V5138" i="2"/>
  <c r="V5083" i="2"/>
  <c r="V5028" i="2"/>
  <c r="V5010" i="2"/>
  <c r="V4955" i="2"/>
  <c r="V4473" i="2"/>
  <c r="V4457" i="2"/>
  <c r="V4441" i="2"/>
  <c r="V4425" i="2"/>
  <c r="V4409" i="2"/>
  <c r="V4393" i="2"/>
  <c r="V4377" i="2"/>
  <c r="V4361" i="2"/>
  <c r="V4345" i="2"/>
  <c r="V4329" i="2"/>
  <c r="V4313" i="2"/>
  <c r="V4297" i="2"/>
  <c r="V4281" i="2"/>
  <c r="V4265" i="2"/>
  <c r="V4249" i="2"/>
  <c r="V4233" i="2"/>
  <c r="V4217" i="2"/>
  <c r="V4201" i="2"/>
  <c r="V4185" i="2"/>
  <c r="V4169" i="2"/>
  <c r="V4153" i="2"/>
  <c r="V4137" i="2"/>
  <c r="V4121" i="2"/>
  <c r="V4105" i="2"/>
  <c r="V4089" i="2"/>
  <c r="V4073" i="2"/>
  <c r="V4057" i="2"/>
  <c r="V4041" i="2"/>
  <c r="V4025" i="2"/>
  <c r="V4009" i="2"/>
  <c r="V3993" i="2"/>
  <c r="V3977" i="2"/>
  <c r="V3961" i="2"/>
  <c r="V3945" i="2"/>
  <c r="V3929" i="2"/>
  <c r="V3913" i="2"/>
  <c r="V3897" i="2"/>
  <c r="V3881" i="2"/>
  <c r="V3865" i="2"/>
  <c r="V3849" i="2"/>
  <c r="V3833" i="2"/>
  <c r="V3817" i="2"/>
  <c r="V3801" i="2"/>
  <c r="V3785" i="2"/>
  <c r="V3769" i="2"/>
  <c r="V3753" i="2"/>
  <c r="V3737" i="2"/>
  <c r="V3721" i="2"/>
  <c r="V3705" i="2"/>
  <c r="V3689" i="2"/>
  <c r="V3673" i="2"/>
  <c r="V3657" i="2"/>
  <c r="V3641" i="2"/>
  <c r="V3625" i="2"/>
  <c r="V3609" i="2"/>
  <c r="V3593" i="2"/>
  <c r="V3577" i="2"/>
  <c r="V3561" i="2"/>
  <c r="V3545" i="2"/>
  <c r="V3529" i="2"/>
  <c r="V3513" i="2"/>
  <c r="V3497" i="2"/>
  <c r="V3481" i="2"/>
  <c r="V3465" i="2"/>
  <c r="V3449" i="2"/>
  <c r="V3433" i="2"/>
  <c r="V3417" i="2"/>
  <c r="V3401" i="2"/>
  <c r="V3385" i="2"/>
  <c r="V3369" i="2"/>
  <c r="V3353" i="2"/>
  <c r="V3337" i="2"/>
  <c r="V3321" i="2"/>
  <c r="V3305" i="2"/>
  <c r="V3289" i="2"/>
  <c r="V3273" i="2"/>
  <c r="V3257" i="2"/>
  <c r="V3241" i="2"/>
  <c r="V3225" i="2"/>
  <c r="V3209" i="2"/>
  <c r="V3193" i="2"/>
  <c r="V3177" i="2"/>
  <c r="V3161" i="2"/>
  <c r="V3145" i="2"/>
  <c r="V3129" i="2"/>
  <c r="V3114" i="2"/>
  <c r="V3109" i="2"/>
  <c r="V6671" i="2"/>
  <c r="V6027" i="2"/>
  <c r="V5911" i="2"/>
  <c r="V5856" i="2"/>
  <c r="V5798" i="2"/>
  <c r="V5740" i="2"/>
  <c r="V5716" i="2"/>
  <c r="V5643" i="2"/>
  <c r="V5619" i="2"/>
  <c r="V5594" i="2"/>
  <c r="V5536" i="2"/>
  <c r="V5518" i="2"/>
  <c r="V5463" i="2"/>
  <c r="V5408" i="2"/>
  <c r="V5390" i="2"/>
  <c r="V5335" i="2"/>
  <c r="V5280" i="2"/>
  <c r="V5262" i="2"/>
  <c r="V5207" i="2"/>
  <c r="V5152" i="2"/>
  <c r="V5134" i="2"/>
  <c r="V5079" i="2"/>
  <c r="V5024" i="2"/>
  <c r="V5006" i="2"/>
  <c r="V4951" i="2"/>
  <c r="V4897" i="2"/>
  <c r="V4881" i="2"/>
  <c r="V4865" i="2"/>
  <c r="V4849" i="2"/>
  <c r="V4833" i="2"/>
  <c r="V4817" i="2"/>
  <c r="V4801" i="2"/>
  <c r="V4785" i="2"/>
  <c r="V4769" i="2"/>
  <c r="V4753" i="2"/>
  <c r="V4737" i="2"/>
  <c r="V4721" i="2"/>
  <c r="V4705" i="2"/>
  <c r="V4689" i="2"/>
  <c r="V4673" i="2"/>
  <c r="V4657" i="2"/>
  <c r="V4641" i="2"/>
  <c r="V4625" i="2"/>
  <c r="V4609" i="2"/>
  <c r="V4593" i="2"/>
  <c r="V4577" i="2"/>
  <c r="V4561" i="2"/>
  <c r="V4545" i="2"/>
  <c r="V4529" i="2"/>
  <c r="V4513" i="2"/>
  <c r="V4497" i="2"/>
  <c r="V4481" i="2"/>
  <c r="V4467" i="2"/>
  <c r="V4462" i="2"/>
  <c r="V4451" i="2"/>
  <c r="V4446" i="2"/>
  <c r="V4435" i="2"/>
  <c r="V4430" i="2"/>
  <c r="V4419" i="2"/>
  <c r="V4414" i="2"/>
  <c r="V4403" i="2"/>
  <c r="V4398" i="2"/>
  <c r="V4387" i="2"/>
  <c r="V4382" i="2"/>
  <c r="V4371" i="2"/>
  <c r="V4366" i="2"/>
  <c r="V4355" i="2"/>
  <c r="V4350" i="2"/>
  <c r="V4339" i="2"/>
  <c r="V4334" i="2"/>
  <c r="V4323" i="2"/>
  <c r="V4318" i="2"/>
  <c r="V4307" i="2"/>
  <c r="V4302" i="2"/>
  <c r="V4291" i="2"/>
  <c r="V4286" i="2"/>
  <c r="V4275" i="2"/>
  <c r="V4270" i="2"/>
  <c r="V4259" i="2"/>
  <c r="V4254" i="2"/>
  <c r="V4243" i="2"/>
  <c r="V4238" i="2"/>
  <c r="V4227" i="2"/>
  <c r="V4222" i="2"/>
  <c r="V4211" i="2"/>
  <c r="V4206" i="2"/>
  <c r="V4195" i="2"/>
  <c r="V4190" i="2"/>
  <c r="V4179" i="2"/>
  <c r="V4174" i="2"/>
  <c r="V4163" i="2"/>
  <c r="V4158" i="2"/>
  <c r="V4147" i="2"/>
  <c r="V4142" i="2"/>
  <c r="V4131" i="2"/>
  <c r="V4126" i="2"/>
  <c r="V4115" i="2"/>
  <c r="V4110" i="2"/>
  <c r="V4099" i="2"/>
  <c r="V4094" i="2"/>
  <c r="V4083" i="2"/>
  <c r="V4078" i="2"/>
  <c r="V4067" i="2"/>
  <c r="V4062" i="2"/>
  <c r="V4051" i="2"/>
  <c r="V4046" i="2"/>
  <c r="V4035" i="2"/>
  <c r="V4030" i="2"/>
  <c r="V4019" i="2"/>
  <c r="V4014" i="2"/>
  <c r="V4003" i="2"/>
  <c r="V3998" i="2"/>
  <c r="V3987" i="2"/>
  <c r="V3982" i="2"/>
  <c r="V3971" i="2"/>
  <c r="V3966" i="2"/>
  <c r="V3955" i="2"/>
  <c r="V3950" i="2"/>
  <c r="V3939" i="2"/>
  <c r="V3934" i="2"/>
  <c r="V3923" i="2"/>
  <c r="V3918" i="2"/>
  <c r="V3907" i="2"/>
  <c r="V3902" i="2"/>
  <c r="V3891" i="2"/>
  <c r="V3886" i="2"/>
  <c r="V3875" i="2"/>
  <c r="V3870" i="2"/>
  <c r="V3859" i="2"/>
  <c r="V3854" i="2"/>
  <c r="V3843" i="2"/>
  <c r="V3838" i="2"/>
  <c r="V3827" i="2"/>
  <c r="V3822" i="2"/>
  <c r="V3811" i="2"/>
  <c r="V3806" i="2"/>
  <c r="V3795" i="2"/>
  <c r="V3790" i="2"/>
  <c r="V3779" i="2"/>
  <c r="V3774" i="2"/>
  <c r="V3763" i="2"/>
  <c r="V3758" i="2"/>
  <c r="V3747" i="2"/>
  <c r="V3742" i="2"/>
  <c r="V3731" i="2"/>
  <c r="V3726" i="2"/>
  <c r="V3715" i="2"/>
  <c r="V3710" i="2"/>
  <c r="V3699" i="2"/>
  <c r="V3694" i="2"/>
  <c r="V3683" i="2"/>
  <c r="V3678" i="2"/>
  <c r="V3667" i="2"/>
  <c r="V3662" i="2"/>
  <c r="V3651" i="2"/>
  <c r="V3646" i="2"/>
  <c r="V3635" i="2"/>
  <c r="V3630" i="2"/>
  <c r="V3619" i="2"/>
  <c r="V3614" i="2"/>
  <c r="V3603" i="2"/>
  <c r="V3598" i="2"/>
  <c r="V3587" i="2"/>
  <c r="V3582" i="2"/>
  <c r="V3571" i="2"/>
  <c r="V3566" i="2"/>
  <c r="V3555" i="2"/>
  <c r="V3550" i="2"/>
  <c r="V3539" i="2"/>
  <c r="V3534" i="2"/>
  <c r="V3523" i="2"/>
  <c r="V3518" i="2"/>
  <c r="V3507" i="2"/>
  <c r="V3502" i="2"/>
  <c r="V3491" i="2"/>
  <c r="V3486" i="2"/>
  <c r="V3475" i="2"/>
  <c r="V3470" i="2"/>
  <c r="V3459" i="2"/>
  <c r="V3454" i="2"/>
  <c r="V3443" i="2"/>
  <c r="V3438" i="2"/>
  <c r="V3427" i="2"/>
  <c r="V3422" i="2"/>
  <c r="V3411" i="2"/>
  <c r="V3406" i="2"/>
  <c r="V3395" i="2"/>
  <c r="V3390" i="2"/>
  <c r="V3379" i="2"/>
  <c r="V3374" i="2"/>
  <c r="V3363" i="2"/>
  <c r="V3358" i="2"/>
  <c r="V3347" i="2"/>
  <c r="V3342" i="2"/>
  <c r="V3331" i="2"/>
  <c r="V3326" i="2"/>
  <c r="V3315" i="2"/>
  <c r="V3310" i="2"/>
  <c r="V3299" i="2"/>
  <c r="V3294" i="2"/>
  <c r="V3283" i="2"/>
  <c r="V3278" i="2"/>
  <c r="V3267" i="2"/>
  <c r="V3262" i="2"/>
  <c r="V3251" i="2"/>
  <c r="V3246" i="2"/>
  <c r="V3235" i="2"/>
  <c r="V3230" i="2"/>
  <c r="V3219" i="2"/>
  <c r="V3214" i="2"/>
  <c r="V3203" i="2"/>
  <c r="V3198" i="2"/>
  <c r="V3187" i="2"/>
  <c r="V3182" i="2"/>
  <c r="V3171" i="2"/>
  <c r="V3166" i="2"/>
  <c r="V3155" i="2"/>
  <c r="V3150" i="2"/>
  <c r="V3139" i="2"/>
  <c r="V3134" i="2"/>
  <c r="V3123" i="2"/>
  <c r="V3118" i="2"/>
  <c r="V3113" i="2"/>
  <c r="V7103" i="2"/>
  <c r="V6670" i="2"/>
  <c r="V6139" i="2"/>
  <c r="V6023" i="2"/>
  <c r="V5968" i="2"/>
  <c r="V5910" i="2"/>
  <c r="V5852" i="2"/>
  <c r="V5764" i="2"/>
  <c r="V5691" i="2"/>
  <c r="V5667" i="2"/>
  <c r="V5642" i="2"/>
  <c r="V5572" i="2"/>
  <c r="V5554" i="2"/>
  <c r="V5499" i="2"/>
  <c r="V5444" i="2"/>
  <c r="V5426" i="2"/>
  <c r="V5371" i="2"/>
  <c r="V5316" i="2"/>
  <c r="V5298" i="2"/>
  <c r="V5243" i="2"/>
  <c r="V5188" i="2"/>
  <c r="V5170" i="2"/>
  <c r="V5115" i="2"/>
  <c r="V5060" i="2"/>
  <c r="V5042" i="2"/>
  <c r="V4987" i="2"/>
  <c r="V4932" i="2"/>
  <c r="V4914" i="2"/>
  <c r="V4461" i="2"/>
  <c r="V4445" i="2"/>
  <c r="V4429" i="2"/>
  <c r="V4413" i="2"/>
  <c r="V4397" i="2"/>
  <c r="V4381" i="2"/>
  <c r="V4365" i="2"/>
  <c r="V4349" i="2"/>
  <c r="V4333" i="2"/>
  <c r="V4317" i="2"/>
  <c r="V4301" i="2"/>
  <c r="V4285" i="2"/>
  <c r="V4269" i="2"/>
  <c r="V4253" i="2"/>
  <c r="V4237" i="2"/>
  <c r="V4221" i="2"/>
  <c r="V4205" i="2"/>
  <c r="V4189" i="2"/>
  <c r="V4173" i="2"/>
  <c r="V4157" i="2"/>
  <c r="V4141" i="2"/>
  <c r="V4125" i="2"/>
  <c r="V4109" i="2"/>
  <c r="V4093" i="2"/>
  <c r="V4077" i="2"/>
  <c r="V4061" i="2"/>
  <c r="V4045" i="2"/>
  <c r="V4029" i="2"/>
  <c r="V4013" i="2"/>
  <c r="V3997" i="2"/>
  <c r="V3981" i="2"/>
  <c r="V3965" i="2"/>
  <c r="V3949" i="2"/>
  <c r="V3933" i="2"/>
  <c r="V3917" i="2"/>
  <c r="V3901" i="2"/>
  <c r="V3885" i="2"/>
  <c r="V3869" i="2"/>
  <c r="V3853" i="2"/>
  <c r="V3837" i="2"/>
  <c r="V3821" i="2"/>
  <c r="V3805" i="2"/>
  <c r="V3789" i="2"/>
  <c r="V3773" i="2"/>
  <c r="V3757" i="2"/>
  <c r="V3741" i="2"/>
  <c r="V3725" i="2"/>
  <c r="V3709" i="2"/>
  <c r="V3693" i="2"/>
  <c r="V3677" i="2"/>
  <c r="V3661" i="2"/>
  <c r="V3645" i="2"/>
  <c r="V3629" i="2"/>
  <c r="V3613" i="2"/>
  <c r="V3597" i="2"/>
  <c r="V3581" i="2"/>
  <c r="V3565" i="2"/>
  <c r="V3549" i="2"/>
  <c r="V3533" i="2"/>
  <c r="V3517" i="2"/>
  <c r="V3501" i="2"/>
  <c r="V3485" i="2"/>
  <c r="V3469" i="2"/>
  <c r="V3453" i="2"/>
  <c r="V3437" i="2"/>
  <c r="V3421" i="2"/>
  <c r="V3405" i="2"/>
  <c r="V3389" i="2"/>
  <c r="V3373" i="2"/>
  <c r="V3357" i="2"/>
  <c r="V3341" i="2"/>
  <c r="V3325" i="2"/>
  <c r="V3309" i="2"/>
  <c r="V3293" i="2"/>
  <c r="V3277" i="2"/>
  <c r="V3261" i="2"/>
  <c r="V3245" i="2"/>
  <c r="V3229" i="2"/>
  <c r="V3213" i="2"/>
  <c r="V3197" i="2"/>
  <c r="V3181" i="2"/>
  <c r="V3165" i="2"/>
  <c r="V3149" i="2"/>
  <c r="V3133" i="2"/>
  <c r="V3117" i="2"/>
  <c r="V3108" i="2"/>
  <c r="V6927" i="2"/>
  <c r="V6607" i="2"/>
  <c r="V6377" i="2"/>
  <c r="V6240" i="2"/>
  <c r="V6182" i="2"/>
  <c r="V6124" i="2"/>
  <c r="V5899" i="2"/>
  <c r="V5783" i="2"/>
  <c r="V5759" i="2"/>
  <c r="V5734" i="2"/>
  <c r="V5710" i="2"/>
  <c r="V5612" i="2"/>
  <c r="V5588" i="2"/>
  <c r="V5568" i="2"/>
  <c r="V5550" i="2"/>
  <c r="V5495" i="2"/>
  <c r="V5440" i="2"/>
  <c r="V5422" i="2"/>
  <c r="V5367" i="2"/>
  <c r="V5312" i="2"/>
  <c r="V5294" i="2"/>
  <c r="V5239" i="2"/>
  <c r="V5184" i="2"/>
  <c r="V5166" i="2"/>
  <c r="V5111" i="2"/>
  <c r="V5056" i="2"/>
  <c r="V5038" i="2"/>
  <c r="V4983" i="2"/>
  <c r="V4928" i="2"/>
  <c r="V4910" i="2"/>
  <c r="V4893" i="2"/>
  <c r="V4877" i="2"/>
  <c r="V4861" i="2"/>
  <c r="V4845" i="2"/>
  <c r="V4829" i="2"/>
  <c r="V4813" i="2"/>
  <c r="V4797" i="2"/>
  <c r="V4781" i="2"/>
  <c r="V4765" i="2"/>
  <c r="V4749" i="2"/>
  <c r="V4733" i="2"/>
  <c r="V4717" i="2"/>
  <c r="V4701" i="2"/>
  <c r="V4685" i="2"/>
  <c r="V4669" i="2"/>
  <c r="V4653" i="2"/>
  <c r="V4637" i="2"/>
  <c r="V4621" i="2"/>
  <c r="V4605" i="2"/>
  <c r="V4589" i="2"/>
  <c r="V4573" i="2"/>
  <c r="V4557" i="2"/>
  <c r="V4541" i="2"/>
  <c r="V4525" i="2"/>
  <c r="V4509" i="2"/>
  <c r="V4493" i="2"/>
  <c r="V4478" i="2"/>
  <c r="V4471" i="2"/>
  <c r="V4466" i="2"/>
  <c r="V4455" i="2"/>
  <c r="V4450" i="2"/>
  <c r="V4439" i="2"/>
  <c r="V4434" i="2"/>
  <c r="V4423" i="2"/>
  <c r="V4418" i="2"/>
  <c r="V4407" i="2"/>
  <c r="V4402" i="2"/>
  <c r="V4391" i="2"/>
  <c r="V4386" i="2"/>
  <c r="V4375" i="2"/>
  <c r="V4370" i="2"/>
  <c r="V4359" i="2"/>
  <c r="V4354" i="2"/>
  <c r="V4343" i="2"/>
  <c r="V4338" i="2"/>
  <c r="V4327" i="2"/>
  <c r="V4322" i="2"/>
  <c r="V4311" i="2"/>
  <c r="V4306" i="2"/>
  <c r="V4295" i="2"/>
  <c r="V4290" i="2"/>
  <c r="V4279" i="2"/>
  <c r="V4274" i="2"/>
  <c r="V4263" i="2"/>
  <c r="V4258" i="2"/>
  <c r="V4247" i="2"/>
  <c r="V4242" i="2"/>
  <c r="V4231" i="2"/>
  <c r="V4226" i="2"/>
  <c r="V4215" i="2"/>
  <c r="V4210" i="2"/>
  <c r="V4199" i="2"/>
  <c r="V4194" i="2"/>
  <c r="V4183" i="2"/>
  <c r="V4178" i="2"/>
  <c r="V4167" i="2"/>
  <c r="V4162" i="2"/>
  <c r="V4151" i="2"/>
  <c r="V4146" i="2"/>
  <c r="V4135" i="2"/>
  <c r="V4130" i="2"/>
  <c r="V4119" i="2"/>
  <c r="V4114" i="2"/>
  <c r="V4103" i="2"/>
  <c r="V4098" i="2"/>
  <c r="V4087" i="2"/>
  <c r="V4082" i="2"/>
  <c r="V4071" i="2"/>
  <c r="V4066" i="2"/>
  <c r="V4055" i="2"/>
  <c r="V4050" i="2"/>
  <c r="V4039" i="2"/>
  <c r="V4034" i="2"/>
  <c r="V4023" i="2"/>
  <c r="V4018" i="2"/>
  <c r="V4007" i="2"/>
  <c r="V4002" i="2"/>
  <c r="V3991" i="2"/>
  <c r="V3986" i="2"/>
  <c r="V3975" i="2"/>
  <c r="V3970" i="2"/>
  <c r="V3959" i="2"/>
  <c r="V3954" i="2"/>
  <c r="V3943" i="2"/>
  <c r="V3938" i="2"/>
  <c r="V3927" i="2"/>
  <c r="V3922" i="2"/>
  <c r="V3911" i="2"/>
  <c r="V3906" i="2"/>
  <c r="V3895" i="2"/>
  <c r="V3890" i="2"/>
  <c r="V3879" i="2"/>
  <c r="V3874" i="2"/>
  <c r="V3863" i="2"/>
  <c r="V3858" i="2"/>
  <c r="V3847" i="2"/>
  <c r="V3842" i="2"/>
  <c r="V3831" i="2"/>
  <c r="V3826" i="2"/>
  <c r="V3815" i="2"/>
  <c r="V3810" i="2"/>
  <c r="V3799" i="2"/>
  <c r="V3794" i="2"/>
  <c r="V3783" i="2"/>
  <c r="V3778" i="2"/>
  <c r="V3767" i="2"/>
  <c r="V3762" i="2"/>
  <c r="V3751" i="2"/>
  <c r="V3746" i="2"/>
  <c r="V3735" i="2"/>
  <c r="V3730" i="2"/>
  <c r="V3719" i="2"/>
  <c r="V3714" i="2"/>
  <c r="V3703" i="2"/>
  <c r="V3698" i="2"/>
  <c r="V3687" i="2"/>
  <c r="V3682" i="2"/>
  <c r="V3671" i="2"/>
  <c r="V3666" i="2"/>
  <c r="V3655" i="2"/>
  <c r="V3650" i="2"/>
  <c r="V3639" i="2"/>
  <c r="V3634" i="2"/>
  <c r="V3623" i="2"/>
  <c r="V3618" i="2"/>
  <c r="V3607" i="2"/>
  <c r="V3602" i="2"/>
  <c r="V3591" i="2"/>
  <c r="V3586" i="2"/>
  <c r="V3575" i="2"/>
  <c r="V3570" i="2"/>
  <c r="V3559" i="2"/>
  <c r="V3554" i="2"/>
  <c r="V3543" i="2"/>
  <c r="V3538" i="2"/>
  <c r="V3527" i="2"/>
  <c r="V3522" i="2"/>
  <c r="V3511" i="2"/>
  <c r="V3506" i="2"/>
  <c r="V3495" i="2"/>
  <c r="V3490" i="2"/>
  <c r="V3479" i="2"/>
  <c r="V3474" i="2"/>
  <c r="V3463" i="2"/>
  <c r="V3458" i="2"/>
  <c r="V3447" i="2"/>
  <c r="V3442" i="2"/>
  <c r="V3431" i="2"/>
  <c r="V3426" i="2"/>
  <c r="V3415" i="2"/>
  <c r="V3410" i="2"/>
  <c r="V3399" i="2"/>
  <c r="V3394" i="2"/>
  <c r="V3383" i="2"/>
  <c r="V3378" i="2"/>
  <c r="V3367" i="2"/>
  <c r="V3362" i="2"/>
  <c r="V3351" i="2"/>
  <c r="V3346" i="2"/>
  <c r="V3335" i="2"/>
  <c r="V3330" i="2"/>
  <c r="V3319" i="2"/>
  <c r="V3314" i="2"/>
  <c r="V3303" i="2"/>
  <c r="V3298" i="2"/>
  <c r="V3287" i="2"/>
  <c r="V3282" i="2"/>
  <c r="V3271" i="2"/>
  <c r="V3266" i="2"/>
  <c r="V3255" i="2"/>
  <c r="V3250" i="2"/>
  <c r="V3239" i="2"/>
  <c r="V3234" i="2"/>
  <c r="V3223" i="2"/>
  <c r="V3218" i="2"/>
  <c r="V3207" i="2"/>
  <c r="V3202" i="2"/>
  <c r="V3191" i="2"/>
  <c r="V3186" i="2"/>
  <c r="V3175" i="2"/>
  <c r="V3170" i="2"/>
  <c r="V3159" i="2"/>
  <c r="V3154" i="2"/>
  <c r="V3143" i="2"/>
  <c r="V3138" i="2"/>
  <c r="V3127" i="2"/>
  <c r="V3122" i="2"/>
  <c r="V3112" i="2"/>
  <c r="V3103" i="2"/>
  <c r="V3094" i="2"/>
  <c r="V3089" i="2"/>
  <c r="V3085" i="2"/>
  <c r="V3081" i="2"/>
  <c r="V3077" i="2"/>
  <c r="V3073" i="2"/>
  <c r="V3069" i="2"/>
  <c r="V3065" i="2"/>
  <c r="V3061" i="2"/>
  <c r="V3057" i="2"/>
  <c r="V3053" i="2"/>
  <c r="V3049" i="2"/>
  <c r="V3045" i="2"/>
  <c r="V3041" i="2"/>
  <c r="V3037" i="2"/>
  <c r="V3033" i="2"/>
  <c r="V3029" i="2"/>
  <c r="V3025" i="2"/>
  <c r="V3021" i="2"/>
  <c r="V3017" i="2"/>
  <c r="V3013" i="2"/>
  <c r="V3009" i="2"/>
  <c r="V3005" i="2"/>
  <c r="V3001" i="2"/>
  <c r="V2997" i="2"/>
  <c r="V2993" i="2"/>
  <c r="V2989" i="2"/>
  <c r="V2985" i="2"/>
  <c r="V2981" i="2"/>
  <c r="V2977" i="2"/>
  <c r="V2973" i="2"/>
  <c r="V2969" i="2"/>
  <c r="V2965" i="2"/>
  <c r="V2961" i="2"/>
  <c r="V2957" i="2"/>
  <c r="V2953" i="2"/>
  <c r="V2949" i="2"/>
  <c r="V2945" i="2"/>
  <c r="V2941" i="2"/>
  <c r="V2937" i="2"/>
  <c r="V2933" i="2"/>
  <c r="V2929" i="2"/>
  <c r="V2925" i="2"/>
  <c r="V2921" i="2"/>
  <c r="V2917" i="2"/>
  <c r="V2913" i="2"/>
  <c r="V2909" i="2"/>
  <c r="V2905" i="2"/>
  <c r="V2901" i="2"/>
  <c r="V2897" i="2"/>
  <c r="V2893" i="2"/>
  <c r="V2889" i="2"/>
  <c r="V2885" i="2"/>
  <c r="V2881" i="2"/>
  <c r="V2877" i="2"/>
  <c r="V2873" i="2"/>
  <c r="V2869" i="2"/>
  <c r="V2865" i="2"/>
  <c r="V2861" i="2"/>
  <c r="V2857" i="2"/>
  <c r="V2853" i="2"/>
  <c r="V2849" i="2"/>
  <c r="V2845" i="2"/>
  <c r="V2841" i="2"/>
  <c r="V2837" i="2"/>
  <c r="V2833" i="2"/>
  <c r="V2829" i="2"/>
  <c r="V2825" i="2"/>
  <c r="V2821" i="2"/>
  <c r="V2817" i="2"/>
  <c r="V2813" i="2"/>
  <c r="V2809" i="2"/>
  <c r="V2805" i="2"/>
  <c r="V2801" i="2"/>
  <c r="V2797" i="2"/>
  <c r="V2793" i="2"/>
  <c r="V2789" i="2"/>
  <c r="V2785" i="2"/>
  <c r="V2781" i="2"/>
  <c r="V2777" i="2"/>
  <c r="V2773" i="2"/>
  <c r="V2769" i="2"/>
  <c r="V2765" i="2"/>
  <c r="V2761" i="2"/>
  <c r="V2757" i="2"/>
  <c r="V2753" i="2"/>
  <c r="V2749" i="2"/>
  <c r="V2745" i="2"/>
  <c r="V2741" i="2"/>
  <c r="V2737" i="2"/>
  <c r="V2733" i="2"/>
  <c r="V2729" i="2"/>
  <c r="V2725" i="2"/>
  <c r="V2721" i="2"/>
  <c r="V2717" i="2"/>
  <c r="V6926" i="2"/>
  <c r="V6313" i="2"/>
  <c r="V6112" i="2"/>
  <c r="V5728" i="2"/>
  <c r="V5660" i="2"/>
  <c r="V5399" i="2"/>
  <c r="V5348" i="2"/>
  <c r="V5307" i="2"/>
  <c r="V5202" i="2"/>
  <c r="V4960" i="2"/>
  <c r="V4825" i="2"/>
  <c r="V4697" i="2"/>
  <c r="V4569" i="2"/>
  <c r="V4449" i="2"/>
  <c r="V4437" i="2"/>
  <c r="V4422" i="2"/>
  <c r="V4379" i="2"/>
  <c r="V4321" i="2"/>
  <c r="V4309" i="2"/>
  <c r="V4294" i="2"/>
  <c r="V4251" i="2"/>
  <c r="V4193" i="2"/>
  <c r="V4181" i="2"/>
  <c r="V4166" i="2"/>
  <c r="V4123" i="2"/>
  <c r="V4065" i="2"/>
  <c r="V4053" i="2"/>
  <c r="V4038" i="2"/>
  <c r="V3995" i="2"/>
  <c r="V3937" i="2"/>
  <c r="V3925" i="2"/>
  <c r="V3910" i="2"/>
  <c r="V3867" i="2"/>
  <c r="V3809" i="2"/>
  <c r="V3797" i="2"/>
  <c r="V3782" i="2"/>
  <c r="V3739" i="2"/>
  <c r="V3681" i="2"/>
  <c r="V3669" i="2"/>
  <c r="V3654" i="2"/>
  <c r="V3611" i="2"/>
  <c r="V3553" i="2"/>
  <c r="V3541" i="2"/>
  <c r="V3526" i="2"/>
  <c r="V3483" i="2"/>
  <c r="V3425" i="2"/>
  <c r="V3413" i="2"/>
  <c r="V3398" i="2"/>
  <c r="V3355" i="2"/>
  <c r="V3297" i="2"/>
  <c r="V3285" i="2"/>
  <c r="V3270" i="2"/>
  <c r="V3227" i="2"/>
  <c r="V3169" i="2"/>
  <c r="V3157" i="2"/>
  <c r="V3142" i="2"/>
  <c r="V3115" i="2"/>
  <c r="V3104" i="2"/>
  <c r="V3099" i="2"/>
  <c r="V3093" i="2"/>
  <c r="V3088" i="2"/>
  <c r="V3079" i="2"/>
  <c r="V3070" i="2"/>
  <c r="V3056" i="2"/>
  <c r="V3047" i="2"/>
  <c r="V3038" i="2"/>
  <c r="V3024" i="2"/>
  <c r="V3015" i="2"/>
  <c r="V3006" i="2"/>
  <c r="V2992" i="2"/>
  <c r="V2983" i="2"/>
  <c r="V2974" i="2"/>
  <c r="V2960" i="2"/>
  <c r="V2951" i="2"/>
  <c r="V2942" i="2"/>
  <c r="V2928" i="2"/>
  <c r="V2919" i="2"/>
  <c r="V2910" i="2"/>
  <c r="V2896" i="2"/>
  <c r="V2887" i="2"/>
  <c r="V2878" i="2"/>
  <c r="V2864" i="2"/>
  <c r="V2855" i="2"/>
  <c r="V2846" i="2"/>
  <c r="V2832" i="2"/>
  <c r="V2823" i="2"/>
  <c r="V2814" i="2"/>
  <c r="V2800" i="2"/>
  <c r="V2791" i="2"/>
  <c r="V2782" i="2"/>
  <c r="V2768" i="2"/>
  <c r="V2759" i="2"/>
  <c r="V2750" i="2"/>
  <c r="V2736" i="2"/>
  <c r="V2727" i="2"/>
  <c r="V2718" i="2"/>
  <c r="V6236" i="2"/>
  <c r="V6108" i="2"/>
  <c r="V5782" i="2"/>
  <c r="V5655" i="2"/>
  <c r="V5344" i="2"/>
  <c r="V5252" i="2"/>
  <c r="V5198" i="2"/>
  <c r="V5147" i="2"/>
  <c r="V5106" i="2"/>
  <c r="V4777" i="2"/>
  <c r="V4649" i="2"/>
  <c r="V4521" i="2"/>
  <c r="V4477" i="2"/>
  <c r="V4433" i="2"/>
  <c r="V4421" i="2"/>
  <c r="V4406" i="2"/>
  <c r="V4363" i="2"/>
  <c r="V4305" i="2"/>
  <c r="V4293" i="2"/>
  <c r="V4278" i="2"/>
  <c r="V4235" i="2"/>
  <c r="V4177" i="2"/>
  <c r="V4165" i="2"/>
  <c r="V4150" i="2"/>
  <c r="V4107" i="2"/>
  <c r="V4049" i="2"/>
  <c r="V4037" i="2"/>
  <c r="V4022" i="2"/>
  <c r="V3979" i="2"/>
  <c r="V3921" i="2"/>
  <c r="V3909" i="2"/>
  <c r="V3894" i="2"/>
  <c r="V3851" i="2"/>
  <c r="V3793" i="2"/>
  <c r="V3781" i="2"/>
  <c r="V3766" i="2"/>
  <c r="V3723" i="2"/>
  <c r="V3665" i="2"/>
  <c r="V3653" i="2"/>
  <c r="V3638" i="2"/>
  <c r="V3595" i="2"/>
  <c r="V3537" i="2"/>
  <c r="V3525" i="2"/>
  <c r="V3510" i="2"/>
  <c r="V3467" i="2"/>
  <c r="V3409" i="2"/>
  <c r="V3397" i="2"/>
  <c r="V3382" i="2"/>
  <c r="V3339" i="2"/>
  <c r="V3281" i="2"/>
  <c r="V3269" i="2"/>
  <c r="V3254" i="2"/>
  <c r="V3211" i="2"/>
  <c r="V3153" i="2"/>
  <c r="V3141" i="2"/>
  <c r="V3126" i="2"/>
  <c r="V3098" i="2"/>
  <c r="V3083" i="2"/>
  <c r="V3074" i="2"/>
  <c r="V3060" i="2"/>
  <c r="V3051" i="2"/>
  <c r="V3042" i="2"/>
  <c r="V3028" i="2"/>
  <c r="V3019" i="2"/>
  <c r="V3010" i="2"/>
  <c r="V2996" i="2"/>
  <c r="V2987" i="2"/>
  <c r="V2978" i="2"/>
  <c r="V2964" i="2"/>
  <c r="V2955" i="2"/>
  <c r="V2946" i="2"/>
  <c r="V2932" i="2"/>
  <c r="V2923" i="2"/>
  <c r="V2914" i="2"/>
  <c r="V2900" i="2"/>
  <c r="V2891" i="2"/>
  <c r="V2882" i="2"/>
  <c r="V2868" i="2"/>
  <c r="V2859" i="2"/>
  <c r="V2850" i="2"/>
  <c r="V2836" i="2"/>
  <c r="V2827" i="2"/>
  <c r="V2818" i="2"/>
  <c r="V2804" i="2"/>
  <c r="V2795" i="2"/>
  <c r="V2786" i="2"/>
  <c r="V2772" i="2"/>
  <c r="V2763" i="2"/>
  <c r="V2754" i="2"/>
  <c r="V2740" i="2"/>
  <c r="V2731" i="2"/>
  <c r="V2722" i="2"/>
  <c r="V2713" i="2"/>
  <c r="V2709" i="2"/>
  <c r="V2705" i="2"/>
  <c r="V2701" i="2"/>
  <c r="V2697" i="2"/>
  <c r="V2693" i="2"/>
  <c r="V2689" i="2"/>
  <c r="V2685" i="2"/>
  <c r="V2681" i="2"/>
  <c r="V2677" i="2"/>
  <c r="V2673" i="2"/>
  <c r="V2669" i="2"/>
  <c r="V2665" i="2"/>
  <c r="V2661" i="2"/>
  <c r="V2657" i="2"/>
  <c r="V2653" i="2"/>
  <c r="V2649" i="2"/>
  <c r="V2645" i="2"/>
  <c r="V2641" i="2"/>
  <c r="V2637" i="2"/>
  <c r="V2633" i="2"/>
  <c r="V2629" i="2"/>
  <c r="V2625" i="2"/>
  <c r="V2621" i="2"/>
  <c r="V2617" i="2"/>
  <c r="V2613" i="2"/>
  <c r="V2609" i="2"/>
  <c r="V2605" i="2"/>
  <c r="V2601" i="2"/>
  <c r="V2597" i="2"/>
  <c r="V2593" i="2"/>
  <c r="V2589" i="2"/>
  <c r="V2585" i="2"/>
  <c r="V2581" i="2"/>
  <c r="V2577" i="2"/>
  <c r="V2573" i="2"/>
  <c r="V2569" i="2"/>
  <c r="V2565" i="2"/>
  <c r="V2561" i="2"/>
  <c r="V2557" i="2"/>
  <c r="V2553" i="2"/>
  <c r="V2549" i="2"/>
  <c r="V2545" i="2"/>
  <c r="V2541" i="2"/>
  <c r="V2537" i="2"/>
  <c r="V2533" i="2"/>
  <c r="V2529" i="2"/>
  <c r="V2525" i="2"/>
  <c r="V2521" i="2"/>
  <c r="V2517" i="2"/>
  <c r="V2513" i="2"/>
  <c r="V2509" i="2"/>
  <c r="V2505" i="2"/>
  <c r="V2501" i="2"/>
  <c r="V2497" i="2"/>
  <c r="V2493" i="2"/>
  <c r="V2489" i="2"/>
  <c r="V2485" i="2"/>
  <c r="V2481" i="2"/>
  <c r="V2477" i="2"/>
  <c r="V2473" i="2"/>
  <c r="V2469" i="2"/>
  <c r="V2465" i="2"/>
  <c r="V2461" i="2"/>
  <c r="V2457" i="2"/>
  <c r="V2453" i="2"/>
  <c r="V2449" i="2"/>
  <c r="V2445" i="2"/>
  <c r="V2441" i="2"/>
  <c r="V2437" i="2"/>
  <c r="V2433" i="2"/>
  <c r="V2429" i="2"/>
  <c r="V2425" i="2"/>
  <c r="V2421" i="2"/>
  <c r="V2417" i="2"/>
  <c r="V2413" i="2"/>
  <c r="V2409" i="2"/>
  <c r="V2405" i="2"/>
  <c r="V2401" i="2"/>
  <c r="V2397" i="2"/>
  <c r="V2393" i="2"/>
  <c r="V2389" i="2"/>
  <c r="V2385" i="2"/>
  <c r="V2381" i="2"/>
  <c r="V2377" i="2"/>
  <c r="V2373" i="2"/>
  <c r="V2369" i="2"/>
  <c r="V2365" i="2"/>
  <c r="V2361" i="2"/>
  <c r="V2357" i="2"/>
  <c r="V2353" i="2"/>
  <c r="V2349" i="2"/>
  <c r="V2345" i="2"/>
  <c r="V2341" i="2"/>
  <c r="V2337" i="2"/>
  <c r="V2333" i="2"/>
  <c r="V2329" i="2"/>
  <c r="V2325" i="2"/>
  <c r="V2321" i="2"/>
  <c r="V2317" i="2"/>
  <c r="V2313" i="2"/>
  <c r="V2309" i="2"/>
  <c r="V2305" i="2"/>
  <c r="V2301" i="2"/>
  <c r="V2297" i="2"/>
  <c r="V2293" i="2"/>
  <c r="V2289" i="2"/>
  <c r="V2285" i="2"/>
  <c r="V2281" i="2"/>
  <c r="V2277" i="2"/>
  <c r="V2273" i="2"/>
  <c r="V2269" i="2"/>
  <c r="V2265" i="2"/>
  <c r="V2261" i="2"/>
  <c r="V2257" i="2"/>
  <c r="V2253" i="2"/>
  <c r="V2249" i="2"/>
  <c r="V2245" i="2"/>
  <c r="V2241" i="2"/>
  <c r="V2237" i="2"/>
  <c r="V2233" i="2"/>
  <c r="V2229" i="2"/>
  <c r="V2225" i="2"/>
  <c r="V2221" i="2"/>
  <c r="V2217" i="2"/>
  <c r="V2213" i="2"/>
  <c r="V2209" i="2"/>
  <c r="V2205" i="2"/>
  <c r="V2201" i="2"/>
  <c r="V2197" i="2"/>
  <c r="V2193" i="2"/>
  <c r="V2189" i="2"/>
  <c r="V2185" i="2"/>
  <c r="V2181" i="2"/>
  <c r="V2177" i="2"/>
  <c r="V2173" i="2"/>
  <c r="V2169" i="2"/>
  <c r="V2165" i="2"/>
  <c r="V2161" i="2"/>
  <c r="V2157" i="2"/>
  <c r="V2153" i="2"/>
  <c r="V2149" i="2"/>
  <c r="V2145" i="2"/>
  <c r="V2141" i="2"/>
  <c r="V2137" i="2"/>
  <c r="V2133" i="2"/>
  <c r="V2129" i="2"/>
  <c r="V2125" i="2"/>
  <c r="V2121" i="2"/>
  <c r="V2117" i="2"/>
  <c r="V2113" i="2"/>
  <c r="V2109" i="2"/>
  <c r="V2105" i="2"/>
  <c r="V2101" i="2"/>
  <c r="V2097" i="2"/>
  <c r="V2093" i="2"/>
  <c r="V2089" i="2"/>
  <c r="V2085" i="2"/>
  <c r="V2081" i="2"/>
  <c r="V2077" i="2"/>
  <c r="V2073" i="2"/>
  <c r="V2069" i="2"/>
  <c r="V2065" i="2"/>
  <c r="V2061" i="2"/>
  <c r="V2057" i="2"/>
  <c r="V2053" i="2"/>
  <c r="V2049" i="2"/>
  <c r="V2045" i="2"/>
  <c r="V2041" i="2"/>
  <c r="V2037" i="2"/>
  <c r="V2033" i="2"/>
  <c r="V2029" i="2"/>
  <c r="V2025" i="2"/>
  <c r="V2021" i="2"/>
  <c r="V2017" i="2"/>
  <c r="V2013" i="2"/>
  <c r="V2009" i="2"/>
  <c r="V2005" i="2"/>
  <c r="V2001" i="2"/>
  <c r="V1997" i="2"/>
  <c r="V1993" i="2"/>
  <c r="V1989" i="2"/>
  <c r="V1985" i="2"/>
  <c r="V1981" i="2"/>
  <c r="V1977" i="2"/>
  <c r="V1973" i="2"/>
  <c r="V1969" i="2"/>
  <c r="V1965" i="2"/>
  <c r="V1961" i="2"/>
  <c r="V1957" i="2"/>
  <c r="V1953" i="2"/>
  <c r="V1949" i="2"/>
  <c r="V1945" i="2"/>
  <c r="V1941" i="2"/>
  <c r="V1937" i="2"/>
  <c r="V1933" i="2"/>
  <c r="V1929" i="2"/>
  <c r="V1925" i="2"/>
  <c r="V1921" i="2"/>
  <c r="V1917" i="2"/>
  <c r="V1913" i="2"/>
  <c r="V1909" i="2"/>
  <c r="V1905" i="2"/>
  <c r="V1901" i="2"/>
  <c r="V1897" i="2"/>
  <c r="V1893" i="2"/>
  <c r="V1889" i="2"/>
  <c r="V1885" i="2"/>
  <c r="V1881" i="2"/>
  <c r="V1877" i="2"/>
  <c r="V1873" i="2"/>
  <c r="V1869" i="2"/>
  <c r="V1865" i="2"/>
  <c r="V1861" i="2"/>
  <c r="V1857" i="2"/>
  <c r="V1853" i="2"/>
  <c r="V1849" i="2"/>
  <c r="V1845" i="2"/>
  <c r="V1841" i="2"/>
  <c r="V1837" i="2"/>
  <c r="V1833" i="2"/>
  <c r="V1829" i="2"/>
  <c r="V1825" i="2"/>
  <c r="V1821" i="2"/>
  <c r="V1817" i="2"/>
  <c r="V1813" i="2"/>
  <c r="V1809" i="2"/>
  <c r="V1805" i="2"/>
  <c r="V1801" i="2"/>
  <c r="V1797" i="2"/>
  <c r="V1793" i="2"/>
  <c r="V1789" i="2"/>
  <c r="V1785" i="2"/>
  <c r="V6841" i="2"/>
  <c r="V5654" i="2"/>
  <c r="V5582" i="2"/>
  <c r="V5531" i="2"/>
  <c r="V5490" i="2"/>
  <c r="V5143" i="2"/>
  <c r="V5092" i="2"/>
  <c r="V5051" i="2"/>
  <c r="V4946" i="2"/>
  <c r="V4857" i="2"/>
  <c r="V4729" i="2"/>
  <c r="V4601" i="2"/>
  <c r="V4417" i="2"/>
  <c r="V4405" i="2"/>
  <c r="V4390" i="2"/>
  <c r="V4347" i="2"/>
  <c r="V4289" i="2"/>
  <c r="V4277" i="2"/>
  <c r="V4262" i="2"/>
  <c r="V4219" i="2"/>
  <c r="V4161" i="2"/>
  <c r="V4149" i="2"/>
  <c r="V4134" i="2"/>
  <c r="V4091" i="2"/>
  <c r="V4033" i="2"/>
  <c r="V4021" i="2"/>
  <c r="V4006" i="2"/>
  <c r="V3963" i="2"/>
  <c r="V3905" i="2"/>
  <c r="V3893" i="2"/>
  <c r="V3878" i="2"/>
  <c r="V3835" i="2"/>
  <c r="V3777" i="2"/>
  <c r="V3765" i="2"/>
  <c r="V3750" i="2"/>
  <c r="V3707" i="2"/>
  <c r="V3649" i="2"/>
  <c r="V3637" i="2"/>
  <c r="V3622" i="2"/>
  <c r="V3579" i="2"/>
  <c r="V3521" i="2"/>
  <c r="V3509" i="2"/>
  <c r="V3494" i="2"/>
  <c r="V3451" i="2"/>
  <c r="V3393" i="2"/>
  <c r="V3381" i="2"/>
  <c r="V3366" i="2"/>
  <c r="V3323" i="2"/>
  <c r="V3265" i="2"/>
  <c r="V3253" i="2"/>
  <c r="V3238" i="2"/>
  <c r="V3195" i="2"/>
  <c r="V3137" i="2"/>
  <c r="V3125" i="2"/>
  <c r="V3111" i="2"/>
  <c r="V3097" i="2"/>
  <c r="V3092" i="2"/>
  <c r="V3087" i="2"/>
  <c r="V3078" i="2"/>
  <c r="V3064" i="2"/>
  <c r="V3055" i="2"/>
  <c r="V3046" i="2"/>
  <c r="V3032" i="2"/>
  <c r="V3023" i="2"/>
  <c r="V3014" i="2"/>
  <c r="V3000" i="2"/>
  <c r="V2991" i="2"/>
  <c r="V2982" i="2"/>
  <c r="V2968" i="2"/>
  <c r="V2959" i="2"/>
  <c r="V2950" i="2"/>
  <c r="V2936" i="2"/>
  <c r="V2927" i="2"/>
  <c r="V2918" i="2"/>
  <c r="V2904" i="2"/>
  <c r="V2895" i="2"/>
  <c r="V2886" i="2"/>
  <c r="V2872" i="2"/>
  <c r="V2863" i="2"/>
  <c r="V2854" i="2"/>
  <c r="V2840" i="2"/>
  <c r="V2831" i="2"/>
  <c r="V2822" i="2"/>
  <c r="V2808" i="2"/>
  <c r="V2799" i="2"/>
  <c r="V2790" i="2"/>
  <c r="V2776" i="2"/>
  <c r="V2767" i="2"/>
  <c r="V2758" i="2"/>
  <c r="V2744" i="2"/>
  <c r="V2735" i="2"/>
  <c r="V2726" i="2"/>
  <c r="V6606" i="2"/>
  <c r="V6224" i="2"/>
  <c r="V6054" i="2"/>
  <c r="V5895" i="2"/>
  <c r="V5776" i="2"/>
  <c r="V5704" i="2"/>
  <c r="V5636" i="2"/>
  <c r="V5527" i="2"/>
  <c r="V5476" i="2"/>
  <c r="V5435" i="2"/>
  <c r="V5330" i="2"/>
  <c r="V5088" i="2"/>
  <c r="V4996" i="2"/>
  <c r="V4942" i="2"/>
  <c r="V4809" i="2"/>
  <c r="V4681" i="2"/>
  <c r="V4553" i="2"/>
  <c r="V4459" i="2"/>
  <c r="V4401" i="2"/>
  <c r="V4389" i="2"/>
  <c r="V4374" i="2"/>
  <c r="V4331" i="2"/>
  <c r="V4273" i="2"/>
  <c r="V4261" i="2"/>
  <c r="V4246" i="2"/>
  <c r="V4203" i="2"/>
  <c r="V4145" i="2"/>
  <c r="V4133" i="2"/>
  <c r="V4118" i="2"/>
  <c r="V4075" i="2"/>
  <c r="V4017" i="2"/>
  <c r="V4005" i="2"/>
  <c r="V3990" i="2"/>
  <c r="V3947" i="2"/>
  <c r="V3889" i="2"/>
  <c r="V3877" i="2"/>
  <c r="V3862" i="2"/>
  <c r="V3819" i="2"/>
  <c r="V3761" i="2"/>
  <c r="V3749" i="2"/>
  <c r="V3734" i="2"/>
  <c r="V3691" i="2"/>
  <c r="V3633" i="2"/>
  <c r="V3621" i="2"/>
  <c r="V3606" i="2"/>
  <c r="V3563" i="2"/>
  <c r="V3505" i="2"/>
  <c r="V3493" i="2"/>
  <c r="V3478" i="2"/>
  <c r="V3435" i="2"/>
  <c r="V3377" i="2"/>
  <c r="V3365" i="2"/>
  <c r="V3350" i="2"/>
  <c r="V3307" i="2"/>
  <c r="V3249" i="2"/>
  <c r="V3237" i="2"/>
  <c r="V3222" i="2"/>
  <c r="V3179" i="2"/>
  <c r="V3121" i="2"/>
  <c r="V3102" i="2"/>
  <c r="V3082" i="2"/>
  <c r="V3068" i="2"/>
  <c r="V3059" i="2"/>
  <c r="V3050" i="2"/>
  <c r="V3036" i="2"/>
  <c r="V3027" i="2"/>
  <c r="V3018" i="2"/>
  <c r="V3004" i="2"/>
  <c r="V2995" i="2"/>
  <c r="V2986" i="2"/>
  <c r="V2972" i="2"/>
  <c r="V2963" i="2"/>
  <c r="V2954" i="2"/>
  <c r="V2940" i="2"/>
  <c r="V2931" i="2"/>
  <c r="V2922" i="2"/>
  <c r="V2908" i="2"/>
  <c r="V2899" i="2"/>
  <c r="V2890" i="2"/>
  <c r="V2876" i="2"/>
  <c r="V2867" i="2"/>
  <c r="V2858" i="2"/>
  <c r="V2844" i="2"/>
  <c r="V2835" i="2"/>
  <c r="V2826" i="2"/>
  <c r="V2812" i="2"/>
  <c r="V2803" i="2"/>
  <c r="V2794" i="2"/>
  <c r="V2780" i="2"/>
  <c r="V2771" i="2"/>
  <c r="V2762" i="2"/>
  <c r="V2748" i="2"/>
  <c r="V2739" i="2"/>
  <c r="V2730" i="2"/>
  <c r="V2716" i="2"/>
  <c r="V2712" i="2"/>
  <c r="V2708" i="2"/>
  <c r="V2704" i="2"/>
  <c r="V2700" i="2"/>
  <c r="V2696" i="2"/>
  <c r="V2692" i="2"/>
  <c r="V2688" i="2"/>
  <c r="V2684" i="2"/>
  <c r="V2680" i="2"/>
  <c r="V2676" i="2"/>
  <c r="V2672" i="2"/>
  <c r="V2668" i="2"/>
  <c r="V2664" i="2"/>
  <c r="V2660" i="2"/>
  <c r="V2656" i="2"/>
  <c r="V2652" i="2"/>
  <c r="V2648" i="2"/>
  <c r="V2644" i="2"/>
  <c r="V2640" i="2"/>
  <c r="V2636" i="2"/>
  <c r="V2632" i="2"/>
  <c r="V2628" i="2"/>
  <c r="V2624" i="2"/>
  <c r="V2620" i="2"/>
  <c r="V2616" i="2"/>
  <c r="V2612" i="2"/>
  <c r="V2608" i="2"/>
  <c r="V2604" i="2"/>
  <c r="V2600" i="2"/>
  <c r="V2596" i="2"/>
  <c r="V2592" i="2"/>
  <c r="V2588" i="2"/>
  <c r="V2584" i="2"/>
  <c r="V2580" i="2"/>
  <c r="V2576" i="2"/>
  <c r="V2572" i="2"/>
  <c r="V2568" i="2"/>
  <c r="V2564" i="2"/>
  <c r="V2560" i="2"/>
  <c r="V2556" i="2"/>
  <c r="V2552" i="2"/>
  <c r="V2548" i="2"/>
  <c r="V2544" i="2"/>
  <c r="V2540" i="2"/>
  <c r="V2536" i="2"/>
  <c r="V2532" i="2"/>
  <c r="V2528" i="2"/>
  <c r="V2524" i="2"/>
  <c r="V2520" i="2"/>
  <c r="V2516" i="2"/>
  <c r="V2512" i="2"/>
  <c r="V2508" i="2"/>
  <c r="V2504" i="2"/>
  <c r="V2500" i="2"/>
  <c r="V2496" i="2"/>
  <c r="V2492" i="2"/>
  <c r="V2488" i="2"/>
  <c r="V2484" i="2"/>
  <c r="V2480" i="2"/>
  <c r="V2476" i="2"/>
  <c r="V2472" i="2"/>
  <c r="V2468" i="2"/>
  <c r="V2464" i="2"/>
  <c r="V2460" i="2"/>
  <c r="V2456" i="2"/>
  <c r="V2452" i="2"/>
  <c r="V2448" i="2"/>
  <c r="V2444" i="2"/>
  <c r="V2440" i="2"/>
  <c r="V2436" i="2"/>
  <c r="V2432" i="2"/>
  <c r="V2428" i="2"/>
  <c r="V2424" i="2"/>
  <c r="V2420" i="2"/>
  <c r="V2416" i="2"/>
  <c r="V2412" i="2"/>
  <c r="V2408" i="2"/>
  <c r="V2404" i="2"/>
  <c r="V2400" i="2"/>
  <c r="V2396" i="2"/>
  <c r="V2392" i="2"/>
  <c r="V2388" i="2"/>
  <c r="V2384" i="2"/>
  <c r="V2380" i="2"/>
  <c r="V2376" i="2"/>
  <c r="V2372" i="2"/>
  <c r="V2368" i="2"/>
  <c r="V2364" i="2"/>
  <c r="V2360" i="2"/>
  <c r="V2356" i="2"/>
  <c r="V2352" i="2"/>
  <c r="V2348" i="2"/>
  <c r="V2344" i="2"/>
  <c r="V2340" i="2"/>
  <c r="V2336" i="2"/>
  <c r="V2332" i="2"/>
  <c r="V2328" i="2"/>
  <c r="V2324" i="2"/>
  <c r="V2320" i="2"/>
  <c r="V2316" i="2"/>
  <c r="V2312" i="2"/>
  <c r="V2308" i="2"/>
  <c r="V2304" i="2"/>
  <c r="V2300" i="2"/>
  <c r="V2296" i="2"/>
  <c r="V2292" i="2"/>
  <c r="V2288" i="2"/>
  <c r="V2284" i="2"/>
  <c r="V2280" i="2"/>
  <c r="V2276" i="2"/>
  <c r="V2272" i="2"/>
  <c r="V2268" i="2"/>
  <c r="V2264" i="2"/>
  <c r="V2260" i="2"/>
  <c r="V2256" i="2"/>
  <c r="V2252" i="2"/>
  <c r="V2248" i="2"/>
  <c r="V2244" i="2"/>
  <c r="V2240" i="2"/>
  <c r="V2236" i="2"/>
  <c r="V2232" i="2"/>
  <c r="V2228" i="2"/>
  <c r="V2224" i="2"/>
  <c r="V2220" i="2"/>
  <c r="V2216" i="2"/>
  <c r="V2212" i="2"/>
  <c r="V2208" i="2"/>
  <c r="V2204" i="2"/>
  <c r="V2200" i="2"/>
  <c r="V2196" i="2"/>
  <c r="V2192" i="2"/>
  <c r="V2188" i="2"/>
  <c r="V2184" i="2"/>
  <c r="V2180" i="2"/>
  <c r="V2176" i="2"/>
  <c r="V2172" i="2"/>
  <c r="V2168" i="2"/>
  <c r="V2164" i="2"/>
  <c r="V2160" i="2"/>
  <c r="V2156" i="2"/>
  <c r="V2152" i="2"/>
  <c r="V2148" i="2"/>
  <c r="V2144" i="2"/>
  <c r="V2140" i="2"/>
  <c r="V2136" i="2"/>
  <c r="V2132" i="2"/>
  <c r="V2128" i="2"/>
  <c r="V2124" i="2"/>
  <c r="V2120" i="2"/>
  <c r="V2116" i="2"/>
  <c r="V2112" i="2"/>
  <c r="V2108" i="2"/>
  <c r="V2104" i="2"/>
  <c r="V2100" i="2"/>
  <c r="V2096" i="2"/>
  <c r="V2092" i="2"/>
  <c r="V2088" i="2"/>
  <c r="V2084" i="2"/>
  <c r="V2080" i="2"/>
  <c r="V2076" i="2"/>
  <c r="V2072" i="2"/>
  <c r="V2068" i="2"/>
  <c r="V2064" i="2"/>
  <c r="V2060" i="2"/>
  <c r="V2056" i="2"/>
  <c r="V2052" i="2"/>
  <c r="V2048" i="2"/>
  <c r="V2044" i="2"/>
  <c r="V2040" i="2"/>
  <c r="V2036" i="2"/>
  <c r="V2032" i="2"/>
  <c r="V2028" i="2"/>
  <c r="V2024" i="2"/>
  <c r="V2020" i="2"/>
  <c r="V2016" i="2"/>
  <c r="V2012" i="2"/>
  <c r="V2008" i="2"/>
  <c r="V2004" i="2"/>
  <c r="V2000" i="2"/>
  <c r="V1996" i="2"/>
  <c r="V1992" i="2"/>
  <c r="V1988" i="2"/>
  <c r="V1984" i="2"/>
  <c r="V1980" i="2"/>
  <c r="V1976" i="2"/>
  <c r="V1972" i="2"/>
  <c r="V1968" i="2"/>
  <c r="V1964" i="2"/>
  <c r="V1960" i="2"/>
  <c r="V1956" i="2"/>
  <c r="V1952" i="2"/>
  <c r="V1948" i="2"/>
  <c r="V1944" i="2"/>
  <c r="V1940" i="2"/>
  <c r="V1936" i="2"/>
  <c r="V1932" i="2"/>
  <c r="V1928" i="2"/>
  <c r="V1924" i="2"/>
  <c r="V1920" i="2"/>
  <c r="V1916" i="2"/>
  <c r="V1912" i="2"/>
  <c r="V1908" i="2"/>
  <c r="V1904" i="2"/>
  <c r="V1900" i="2"/>
  <c r="V1896" i="2"/>
  <c r="V1892" i="2"/>
  <c r="V1888" i="2"/>
  <c r="V1884" i="2"/>
  <c r="V1880" i="2"/>
  <c r="V1876" i="2"/>
  <c r="V1872" i="2"/>
  <c r="V1868" i="2"/>
  <c r="V1864" i="2"/>
  <c r="V1860" i="2"/>
  <c r="V1856" i="2"/>
  <c r="V1852" i="2"/>
  <c r="V1848" i="2"/>
  <c r="V1844" i="2"/>
  <c r="V1840" i="2"/>
  <c r="V1836" i="2"/>
  <c r="V1832" i="2"/>
  <c r="V1828" i="2"/>
  <c r="V1824" i="2"/>
  <c r="V1820" i="2"/>
  <c r="V1816" i="2"/>
  <c r="V1812" i="2"/>
  <c r="V1808" i="2"/>
  <c r="V1804" i="2"/>
  <c r="V1800" i="2"/>
  <c r="V1796" i="2"/>
  <c r="V1792" i="2"/>
  <c r="V1788" i="2"/>
  <c r="V5758" i="2"/>
  <c r="V5703" i="2"/>
  <c r="V5631" i="2"/>
  <c r="V5472" i="2"/>
  <c r="V5380" i="2"/>
  <c r="V5326" i="2"/>
  <c r="V5275" i="2"/>
  <c r="V5234" i="2"/>
  <c r="V4889" i="2"/>
  <c r="V4761" i="2"/>
  <c r="V4633" i="2"/>
  <c r="V4505" i="2"/>
  <c r="V4443" i="2"/>
  <c r="V4385" i="2"/>
  <c r="V4373" i="2"/>
  <c r="V4358" i="2"/>
  <c r="V4315" i="2"/>
  <c r="V4257" i="2"/>
  <c r="V4245" i="2"/>
  <c r="V4230" i="2"/>
  <c r="V4187" i="2"/>
  <c r="V4129" i="2"/>
  <c r="V4117" i="2"/>
  <c r="V4102" i="2"/>
  <c r="V4059" i="2"/>
  <c r="V4001" i="2"/>
  <c r="V3989" i="2"/>
  <c r="V3974" i="2"/>
  <c r="V3931" i="2"/>
  <c r="V3873" i="2"/>
  <c r="V3861" i="2"/>
  <c r="V3846" i="2"/>
  <c r="V3803" i="2"/>
  <c r="V3745" i="2"/>
  <c r="V3733" i="2"/>
  <c r="V3718" i="2"/>
  <c r="V3675" i="2"/>
  <c r="V3617" i="2"/>
  <c r="V3605" i="2"/>
  <c r="V3590" i="2"/>
  <c r="V3547" i="2"/>
  <c r="V3489" i="2"/>
  <c r="V3477" i="2"/>
  <c r="V3462" i="2"/>
  <c r="V3419" i="2"/>
  <c r="V3361" i="2"/>
  <c r="V3349" i="2"/>
  <c r="V3334" i="2"/>
  <c r="V3291" i="2"/>
  <c r="V3233" i="2"/>
  <c r="V3221" i="2"/>
  <c r="V3206" i="2"/>
  <c r="V3163" i="2"/>
  <c r="V3107" i="2"/>
  <c r="V3101" i="2"/>
  <c r="V3096" i="2"/>
  <c r="V3091" i="2"/>
  <c r="V3086" i="2"/>
  <c r="V3072" i="2"/>
  <c r="V3063" i="2"/>
  <c r="V3054" i="2"/>
  <c r="V3040" i="2"/>
  <c r="V3031" i="2"/>
  <c r="V3022" i="2"/>
  <c r="V3008" i="2"/>
  <c r="V2999" i="2"/>
  <c r="V2990" i="2"/>
  <c r="V2976" i="2"/>
  <c r="V2967" i="2"/>
  <c r="V2958" i="2"/>
  <c r="V2944" i="2"/>
  <c r="V2935" i="2"/>
  <c r="V2926" i="2"/>
  <c r="V2912" i="2"/>
  <c r="V2903" i="2"/>
  <c r="V2894" i="2"/>
  <c r="V2880" i="2"/>
  <c r="V2871" i="2"/>
  <c r="V2862" i="2"/>
  <c r="V2848" i="2"/>
  <c r="V2839" i="2"/>
  <c r="V2830" i="2"/>
  <c r="V2816" i="2"/>
  <c r="V2807" i="2"/>
  <c r="V2798" i="2"/>
  <c r="V2784" i="2"/>
  <c r="V2775" i="2"/>
  <c r="V2766" i="2"/>
  <c r="V2752" i="2"/>
  <c r="V2743" i="2"/>
  <c r="V2734" i="2"/>
  <c r="V2720" i="2"/>
  <c r="V6543" i="2"/>
  <c r="V6167" i="2"/>
  <c r="V6011" i="2"/>
  <c r="V5883" i="2"/>
  <c r="V5630" i="2"/>
  <c r="V5271" i="2"/>
  <c r="V5220" i="2"/>
  <c r="V5179" i="2"/>
  <c r="V5074" i="2"/>
  <c r="V4841" i="2"/>
  <c r="V4713" i="2"/>
  <c r="V4585" i="2"/>
  <c r="V4470" i="2"/>
  <c r="V4427" i="2"/>
  <c r="V4369" i="2"/>
  <c r="V4357" i="2"/>
  <c r="V4342" i="2"/>
  <c r="V4299" i="2"/>
  <c r="V4241" i="2"/>
  <c r="V4229" i="2"/>
  <c r="V4214" i="2"/>
  <c r="V4171" i="2"/>
  <c r="V4113" i="2"/>
  <c r="V4101" i="2"/>
  <c r="V4086" i="2"/>
  <c r="V4043" i="2"/>
  <c r="V3985" i="2"/>
  <c r="V3973" i="2"/>
  <c r="V3958" i="2"/>
  <c r="V3915" i="2"/>
  <c r="V3857" i="2"/>
  <c r="V3845" i="2"/>
  <c r="V3830" i="2"/>
  <c r="V3787" i="2"/>
  <c r="V3729" i="2"/>
  <c r="V3717" i="2"/>
  <c r="V3702" i="2"/>
  <c r="V3659" i="2"/>
  <c r="V3601" i="2"/>
  <c r="V3589" i="2"/>
  <c r="V3574" i="2"/>
  <c r="V3531" i="2"/>
  <c r="V3473" i="2"/>
  <c r="V3461" i="2"/>
  <c r="V3446" i="2"/>
  <c r="V3403" i="2"/>
  <c r="V3345" i="2"/>
  <c r="V3333" i="2"/>
  <c r="V3318" i="2"/>
  <c r="V3275" i="2"/>
  <c r="V6166" i="2"/>
  <c r="V5996" i="2"/>
  <c r="V5840" i="2"/>
  <c r="V5752" i="2"/>
  <c r="V5563" i="2"/>
  <c r="V5458" i="2"/>
  <c r="V5216" i="2"/>
  <c r="V5124" i="2"/>
  <c r="V5070" i="2"/>
  <c r="V5019" i="2"/>
  <c r="V4978" i="2"/>
  <c r="V4793" i="2"/>
  <c r="V4665" i="2"/>
  <c r="V4537" i="2"/>
  <c r="V4469" i="2"/>
  <c r="V4454" i="2"/>
  <c r="V4411" i="2"/>
  <c r="V4353" i="2"/>
  <c r="V4341" i="2"/>
  <c r="V4326" i="2"/>
  <c r="V4283" i="2"/>
  <c r="V4225" i="2"/>
  <c r="V4213" i="2"/>
  <c r="V4198" i="2"/>
  <c r="V4155" i="2"/>
  <c r="V4097" i="2"/>
  <c r="V4085" i="2"/>
  <c r="V4070" i="2"/>
  <c r="V4027" i="2"/>
  <c r="V3969" i="2"/>
  <c r="V3957" i="2"/>
  <c r="V3942" i="2"/>
  <c r="V3899" i="2"/>
  <c r="V3841" i="2"/>
  <c r="V3829" i="2"/>
  <c r="V3814" i="2"/>
  <c r="V3771" i="2"/>
  <c r="V3713" i="2"/>
  <c r="V6329" i="2"/>
  <c r="V5508" i="2"/>
  <c r="V4745" i="2"/>
  <c r="V4453" i="2"/>
  <c r="V4337" i="2"/>
  <c r="V3883" i="2"/>
  <c r="V3685" i="2"/>
  <c r="V3627" i="2"/>
  <c r="V3569" i="2"/>
  <c r="V3286" i="2"/>
  <c r="V3243" i="2"/>
  <c r="V3201" i="2"/>
  <c r="V3100" i="2"/>
  <c r="V3075" i="2"/>
  <c r="V3062" i="2"/>
  <c r="V3012" i="2"/>
  <c r="V3002" i="2"/>
  <c r="V2952" i="2"/>
  <c r="V2939" i="2"/>
  <c r="V2892" i="2"/>
  <c r="V2879" i="2"/>
  <c r="V2866" i="2"/>
  <c r="V2819" i="2"/>
  <c r="V2806" i="2"/>
  <c r="V2756" i="2"/>
  <c r="V2746" i="2"/>
  <c r="V2710" i="2"/>
  <c r="V2687" i="2"/>
  <c r="V2678" i="2"/>
  <c r="V2655" i="2"/>
  <c r="V2646" i="2"/>
  <c r="V2623" i="2"/>
  <c r="V2614" i="2"/>
  <c r="V2591" i="2"/>
  <c r="V2582" i="2"/>
  <c r="V2559" i="2"/>
  <c r="V2550" i="2"/>
  <c r="V2527" i="2"/>
  <c r="V2518" i="2"/>
  <c r="V2495" i="2"/>
  <c r="V2486" i="2"/>
  <c r="V2463" i="2"/>
  <c r="V2454" i="2"/>
  <c r="V2431" i="2"/>
  <c r="V2422" i="2"/>
  <c r="V2399" i="2"/>
  <c r="V2390" i="2"/>
  <c r="V2367" i="2"/>
  <c r="V2358" i="2"/>
  <c r="V2335" i="2"/>
  <c r="V2326" i="2"/>
  <c r="V2303" i="2"/>
  <c r="V2294" i="2"/>
  <c r="V2271" i="2"/>
  <c r="V2262" i="2"/>
  <c r="V2239" i="2"/>
  <c r="V2230" i="2"/>
  <c r="V2207" i="2"/>
  <c r="V2198" i="2"/>
  <c r="V2175" i="2"/>
  <c r="V2166" i="2"/>
  <c r="V2143" i="2"/>
  <c r="V2134" i="2"/>
  <c r="V2111" i="2"/>
  <c r="V2102" i="2"/>
  <c r="V2074" i="2"/>
  <c r="V2067" i="2"/>
  <c r="V2042" i="2"/>
  <c r="V2035" i="2"/>
  <c r="V2010" i="2"/>
  <c r="V2003" i="2"/>
  <c r="V1978" i="2"/>
  <c r="V1971" i="2"/>
  <c r="V1946" i="2"/>
  <c r="V1939" i="2"/>
  <c r="V1914" i="2"/>
  <c r="V1907" i="2"/>
  <c r="V1882" i="2"/>
  <c r="V1875" i="2"/>
  <c r="V1850" i="2"/>
  <c r="V1843" i="2"/>
  <c r="V1818" i="2"/>
  <c r="V1811" i="2"/>
  <c r="V1786" i="2"/>
  <c r="V1781" i="2"/>
  <c r="V1777" i="2"/>
  <c r="V1773" i="2"/>
  <c r="V1769" i="2"/>
  <c r="V1765" i="2"/>
  <c r="V1761" i="2"/>
  <c r="V1757" i="2"/>
  <c r="V1753" i="2"/>
  <c r="V1749" i="2"/>
  <c r="V1745" i="2"/>
  <c r="V1741" i="2"/>
  <c r="V1737" i="2"/>
  <c r="V1733" i="2"/>
  <c r="V1729" i="2"/>
  <c r="V1725" i="2"/>
  <c r="V1721" i="2"/>
  <c r="V1717" i="2"/>
  <c r="V1713" i="2"/>
  <c r="V1709" i="2"/>
  <c r="V1705" i="2"/>
  <c r="V1701" i="2"/>
  <c r="V1697" i="2"/>
  <c r="V1693" i="2"/>
  <c r="V1689" i="2"/>
  <c r="V1685" i="2"/>
  <c r="V1681" i="2"/>
  <c r="V1677" i="2"/>
  <c r="V1673" i="2"/>
  <c r="V1669" i="2"/>
  <c r="V1665" i="2"/>
  <c r="V1661" i="2"/>
  <c r="V1657" i="2"/>
  <c r="V1653" i="2"/>
  <c r="V1649" i="2"/>
  <c r="V1645" i="2"/>
  <c r="V1641" i="2"/>
  <c r="V1637" i="2"/>
  <c r="V1633" i="2"/>
  <c r="V1629" i="2"/>
  <c r="V1625" i="2"/>
  <c r="V1621" i="2"/>
  <c r="V1617" i="2"/>
  <c r="V1613" i="2"/>
  <c r="V1609" i="2"/>
  <c r="V1605" i="2"/>
  <c r="V1601" i="2"/>
  <c r="V1597" i="2"/>
  <c r="V1593" i="2"/>
  <c r="V1589" i="2"/>
  <c r="V1585" i="2"/>
  <c r="V1581" i="2"/>
  <c r="V1577" i="2"/>
  <c r="V1573" i="2"/>
  <c r="V1569" i="2"/>
  <c r="V1565" i="2"/>
  <c r="V1561" i="2"/>
  <c r="V1557" i="2"/>
  <c r="V1553" i="2"/>
  <c r="V1549" i="2"/>
  <c r="V1545" i="2"/>
  <c r="V1541" i="2"/>
  <c r="V1537" i="2"/>
  <c r="V1533" i="2"/>
  <c r="V1529" i="2"/>
  <c r="V1525" i="2"/>
  <c r="V1521" i="2"/>
  <c r="V1517" i="2"/>
  <c r="V1513" i="2"/>
  <c r="V1509" i="2"/>
  <c r="V1505" i="2"/>
  <c r="V1501" i="2"/>
  <c r="V1497" i="2"/>
  <c r="V1493" i="2"/>
  <c r="V1489" i="2"/>
  <c r="V1485" i="2"/>
  <c r="V1481" i="2"/>
  <c r="V1477" i="2"/>
  <c r="V1473" i="2"/>
  <c r="V1469" i="2"/>
  <c r="V1465" i="2"/>
  <c r="V1461" i="2"/>
  <c r="V1457" i="2"/>
  <c r="V1453" i="2"/>
  <c r="V1449" i="2"/>
  <c r="V1445" i="2"/>
  <c r="V1441" i="2"/>
  <c r="V1437" i="2"/>
  <c r="V1433" i="2"/>
  <c r="V1429" i="2"/>
  <c r="V1425" i="2"/>
  <c r="V1421" i="2"/>
  <c r="V1417" i="2"/>
  <c r="V1413" i="2"/>
  <c r="V1409" i="2"/>
  <c r="V1405" i="2"/>
  <c r="V1401" i="2"/>
  <c r="V1397" i="2"/>
  <c r="V1393" i="2"/>
  <c r="V1389" i="2"/>
  <c r="V1385" i="2"/>
  <c r="V1381" i="2"/>
  <c r="V1377" i="2"/>
  <c r="V1373" i="2"/>
  <c r="V1369" i="2"/>
  <c r="V1365" i="2"/>
  <c r="V1361" i="2"/>
  <c r="V1357" i="2"/>
  <c r="V1353" i="2"/>
  <c r="V1349" i="2"/>
  <c r="V5454" i="2"/>
  <c r="V4438" i="2"/>
  <c r="V4325" i="2"/>
  <c r="V4209" i="2"/>
  <c r="V3755" i="2"/>
  <c r="V3558" i="2"/>
  <c r="V3445" i="2"/>
  <c r="V3387" i="2"/>
  <c r="V3329" i="2"/>
  <c r="V3048" i="2"/>
  <c r="V3035" i="2"/>
  <c r="V2988" i="2"/>
  <c r="V2975" i="2"/>
  <c r="V2962" i="2"/>
  <c r="V2915" i="2"/>
  <c r="V2902" i="2"/>
  <c r="V2852" i="2"/>
  <c r="V2842" i="2"/>
  <c r="V2792" i="2"/>
  <c r="V2779" i="2"/>
  <c r="V2732" i="2"/>
  <c r="V2719" i="2"/>
  <c r="V2707" i="2"/>
  <c r="V2698" i="2"/>
  <c r="V2675" i="2"/>
  <c r="V2666" i="2"/>
  <c r="V2643" i="2"/>
  <c r="V2634" i="2"/>
  <c r="V2611" i="2"/>
  <c r="V2602" i="2"/>
  <c r="V2579" i="2"/>
  <c r="V2570" i="2"/>
  <c r="V2547" i="2"/>
  <c r="V2538" i="2"/>
  <c r="V2515" i="2"/>
  <c r="V2506" i="2"/>
  <c r="V2483" i="2"/>
  <c r="V2474" i="2"/>
  <c r="V2451" i="2"/>
  <c r="V2442" i="2"/>
  <c r="V2419" i="2"/>
  <c r="V2410" i="2"/>
  <c r="V2387" i="2"/>
  <c r="V2378" i="2"/>
  <c r="V2355" i="2"/>
  <c r="V2346" i="2"/>
  <c r="V2323" i="2"/>
  <c r="V2314" i="2"/>
  <c r="V2291" i="2"/>
  <c r="V2282" i="2"/>
  <c r="V2259" i="2"/>
  <c r="V2250" i="2"/>
  <c r="V2227" i="2"/>
  <c r="V2218" i="2"/>
  <c r="V2195" i="2"/>
  <c r="V2186" i="2"/>
  <c r="V2163" i="2"/>
  <c r="V2154" i="2"/>
  <c r="V2131" i="2"/>
  <c r="V2122" i="2"/>
  <c r="V2099" i="2"/>
  <c r="V2090" i="2"/>
  <c r="V2079" i="2"/>
  <c r="V2054" i="2"/>
  <c r="V2047" i="2"/>
  <c r="V2022" i="2"/>
  <c r="V2015" i="2"/>
  <c r="V1990" i="2"/>
  <c r="V1983" i="2"/>
  <c r="V1958" i="2"/>
  <c r="V1951" i="2"/>
  <c r="V1926" i="2"/>
  <c r="V1919" i="2"/>
  <c r="V1894" i="2"/>
  <c r="V1887" i="2"/>
  <c r="V1862" i="2"/>
  <c r="V1855" i="2"/>
  <c r="V1830" i="2"/>
  <c r="V1823" i="2"/>
  <c r="V1798" i="2"/>
  <c r="V1791" i="2"/>
  <c r="V5403" i="2"/>
  <c r="V5015" i="2"/>
  <c r="V4310" i="2"/>
  <c r="V4197" i="2"/>
  <c r="V4081" i="2"/>
  <c r="V3670" i="2"/>
  <c r="V3557" i="2"/>
  <c r="V3499" i="2"/>
  <c r="V3441" i="2"/>
  <c r="V3190" i="2"/>
  <c r="V3158" i="2"/>
  <c r="V3116" i="2"/>
  <c r="V3084" i="2"/>
  <c r="V3071" i="2"/>
  <c r="V3058" i="2"/>
  <c r="V3011" i="2"/>
  <c r="V2998" i="2"/>
  <c r="V2948" i="2"/>
  <c r="V2938" i="2"/>
  <c r="V2888" i="2"/>
  <c r="V2875" i="2"/>
  <c r="V2828" i="2"/>
  <c r="V2815" i="2"/>
  <c r="V2802" i="2"/>
  <c r="V2755" i="2"/>
  <c r="V2742" i="2"/>
  <c r="V2695" i="2"/>
  <c r="V2686" i="2"/>
  <c r="V2663" i="2"/>
  <c r="V2654" i="2"/>
  <c r="V2631" i="2"/>
  <c r="V2622" i="2"/>
  <c r="V2599" i="2"/>
  <c r="V2590" i="2"/>
  <c r="V2567" i="2"/>
  <c r="V2558" i="2"/>
  <c r="V2535" i="2"/>
  <c r="V2526" i="2"/>
  <c r="V2503" i="2"/>
  <c r="V2494" i="2"/>
  <c r="V2471" i="2"/>
  <c r="V2462" i="2"/>
  <c r="V2439" i="2"/>
  <c r="V2430" i="2"/>
  <c r="V2407" i="2"/>
  <c r="V2398" i="2"/>
  <c r="V2375" i="2"/>
  <c r="V2366" i="2"/>
  <c r="V2343" i="2"/>
  <c r="V2334" i="2"/>
  <c r="V2311" i="2"/>
  <c r="V2302" i="2"/>
  <c r="V2279" i="2"/>
  <c r="V2270" i="2"/>
  <c r="V2247" i="2"/>
  <c r="V2238" i="2"/>
  <c r="V2215" i="2"/>
  <c r="V2206" i="2"/>
  <c r="V2183" i="2"/>
  <c r="V2174" i="2"/>
  <c r="V2151" i="2"/>
  <c r="V2142" i="2"/>
  <c r="V2119" i="2"/>
  <c r="V2110" i="2"/>
  <c r="V2087" i="2"/>
  <c r="V2066" i="2"/>
  <c r="V2059" i="2"/>
  <c r="V2034" i="2"/>
  <c r="V2027" i="2"/>
  <c r="V2002" i="2"/>
  <c r="V1995" i="2"/>
  <c r="V1970" i="2"/>
  <c r="V1963" i="2"/>
  <c r="V1938" i="2"/>
  <c r="V1931" i="2"/>
  <c r="V1906" i="2"/>
  <c r="V1899" i="2"/>
  <c r="V1874" i="2"/>
  <c r="V1867" i="2"/>
  <c r="V1842" i="2"/>
  <c r="V1835" i="2"/>
  <c r="V1810" i="2"/>
  <c r="V1803" i="2"/>
  <c r="V1784" i="2"/>
  <c r="V1780" i="2"/>
  <c r="V1776" i="2"/>
  <c r="V1772" i="2"/>
  <c r="V1768" i="2"/>
  <c r="V1764" i="2"/>
  <c r="V1760" i="2"/>
  <c r="V1756" i="2"/>
  <c r="V1752" i="2"/>
  <c r="V1748" i="2"/>
  <c r="V1744" i="2"/>
  <c r="V1740" i="2"/>
  <c r="V1736" i="2"/>
  <c r="V1732" i="2"/>
  <c r="V1728" i="2"/>
  <c r="V1724" i="2"/>
  <c r="V1720" i="2"/>
  <c r="V1716" i="2"/>
  <c r="V1712" i="2"/>
  <c r="V1708" i="2"/>
  <c r="V1704" i="2"/>
  <c r="V1700" i="2"/>
  <c r="V1696" i="2"/>
  <c r="V1692" i="2"/>
  <c r="V1688" i="2"/>
  <c r="V1684" i="2"/>
  <c r="V1680" i="2"/>
  <c r="V1676" i="2"/>
  <c r="V1672" i="2"/>
  <c r="V1668" i="2"/>
  <c r="V1664" i="2"/>
  <c r="V1660" i="2"/>
  <c r="V1656" i="2"/>
  <c r="V1652" i="2"/>
  <c r="V1648" i="2"/>
  <c r="V1644" i="2"/>
  <c r="V1640" i="2"/>
  <c r="V1636" i="2"/>
  <c r="V1632" i="2"/>
  <c r="V1628" i="2"/>
  <c r="V1624" i="2"/>
  <c r="V1620" i="2"/>
  <c r="V1616" i="2"/>
  <c r="V1612" i="2"/>
  <c r="V1608" i="2"/>
  <c r="V1604" i="2"/>
  <c r="V1600" i="2"/>
  <c r="V1596" i="2"/>
  <c r="V1592" i="2"/>
  <c r="V1588" i="2"/>
  <c r="V1584" i="2"/>
  <c r="V1580" i="2"/>
  <c r="V1576" i="2"/>
  <c r="V1572" i="2"/>
  <c r="V1568" i="2"/>
  <c r="V1564" i="2"/>
  <c r="V1560" i="2"/>
  <c r="V1556" i="2"/>
  <c r="V1552" i="2"/>
  <c r="V1548" i="2"/>
  <c r="V1544" i="2"/>
  <c r="V1540" i="2"/>
  <c r="V1536" i="2"/>
  <c r="V1532" i="2"/>
  <c r="V1528" i="2"/>
  <c r="V1524" i="2"/>
  <c r="V1520" i="2"/>
  <c r="V1516" i="2"/>
  <c r="V1512" i="2"/>
  <c r="V1508" i="2"/>
  <c r="V1504" i="2"/>
  <c r="V1500" i="2"/>
  <c r="V1496" i="2"/>
  <c r="V1492" i="2"/>
  <c r="V1488" i="2"/>
  <c r="V1484" i="2"/>
  <c r="V1480" i="2"/>
  <c r="V1476" i="2"/>
  <c r="V1472" i="2"/>
  <c r="V1468" i="2"/>
  <c r="V1464" i="2"/>
  <c r="V1460" i="2"/>
  <c r="V1456" i="2"/>
  <c r="V1452" i="2"/>
  <c r="V1448" i="2"/>
  <c r="V1444" i="2"/>
  <c r="V1440" i="2"/>
  <c r="V1436" i="2"/>
  <c r="V1432" i="2"/>
  <c r="V1428" i="2"/>
  <c r="V1424" i="2"/>
  <c r="V1420" i="2"/>
  <c r="V1416" i="2"/>
  <c r="V1412" i="2"/>
  <c r="V1408" i="2"/>
  <c r="V1404" i="2"/>
  <c r="V1400" i="2"/>
  <c r="V1396" i="2"/>
  <c r="V1392" i="2"/>
  <c r="V1388" i="2"/>
  <c r="V1384" i="2"/>
  <c r="V1380" i="2"/>
  <c r="V1376" i="2"/>
  <c r="V1372" i="2"/>
  <c r="V1368" i="2"/>
  <c r="V1364" i="2"/>
  <c r="V1360" i="2"/>
  <c r="V1356" i="2"/>
  <c r="V1352" i="2"/>
  <c r="V1348" i="2"/>
  <c r="V5362" i="2"/>
  <c r="V4964" i="2"/>
  <c r="V4617" i="2"/>
  <c r="V4182" i="2"/>
  <c r="V4069" i="2"/>
  <c r="V3953" i="2"/>
  <c r="V3430" i="2"/>
  <c r="V3317" i="2"/>
  <c r="V3189" i="2"/>
  <c r="V3147" i="2"/>
  <c r="V3095" i="2"/>
  <c r="V3044" i="2"/>
  <c r="V3034" i="2"/>
  <c r="V2984" i="2"/>
  <c r="V2971" i="2"/>
  <c r="V2924" i="2"/>
  <c r="V2911" i="2"/>
  <c r="V2898" i="2"/>
  <c r="V2851" i="2"/>
  <c r="V2838" i="2"/>
  <c r="V2788" i="2"/>
  <c r="V2778" i="2"/>
  <c r="V2728" i="2"/>
  <c r="V2715" i="2"/>
  <c r="V2706" i="2"/>
  <c r="V2683" i="2"/>
  <c r="V2674" i="2"/>
  <c r="V2651" i="2"/>
  <c r="V2642" i="2"/>
  <c r="V2619" i="2"/>
  <c r="V2610" i="2"/>
  <c r="V2587" i="2"/>
  <c r="V2578" i="2"/>
  <c r="V2555" i="2"/>
  <c r="V2546" i="2"/>
  <c r="V2523" i="2"/>
  <c r="V2514" i="2"/>
  <c r="V2491" i="2"/>
  <c r="V2482" i="2"/>
  <c r="V2459" i="2"/>
  <c r="V2450" i="2"/>
  <c r="V2427" i="2"/>
  <c r="V2418" i="2"/>
  <c r="V2395" i="2"/>
  <c r="V2386" i="2"/>
  <c r="V2363" i="2"/>
  <c r="V2354" i="2"/>
  <c r="V2331" i="2"/>
  <c r="V2322" i="2"/>
  <c r="V2299" i="2"/>
  <c r="V2290" i="2"/>
  <c r="V2267" i="2"/>
  <c r="V2258" i="2"/>
  <c r="V2235" i="2"/>
  <c r="V2226" i="2"/>
  <c r="V2203" i="2"/>
  <c r="V2194" i="2"/>
  <c r="V2171" i="2"/>
  <c r="V2162" i="2"/>
  <c r="V2139" i="2"/>
  <c r="V2130" i="2"/>
  <c r="V2107" i="2"/>
  <c r="V2098" i="2"/>
  <c r="V2078" i="2"/>
  <c r="V2071" i="2"/>
  <c r="V2046" i="2"/>
  <c r="V2039" i="2"/>
  <c r="V2014" i="2"/>
  <c r="V2007" i="2"/>
  <c r="V1982" i="2"/>
  <c r="V1975" i="2"/>
  <c r="V1950" i="2"/>
  <c r="V1943" i="2"/>
  <c r="V1918" i="2"/>
  <c r="V1911" i="2"/>
  <c r="V1886" i="2"/>
  <c r="V1879" i="2"/>
  <c r="V1854" i="2"/>
  <c r="V1847" i="2"/>
  <c r="V1822" i="2"/>
  <c r="V1815" i="2"/>
  <c r="V1790" i="2"/>
  <c r="V4923" i="2"/>
  <c r="V4395" i="2"/>
  <c r="V4054" i="2"/>
  <c r="V3941" i="2"/>
  <c r="V3825" i="2"/>
  <c r="V3542" i="2"/>
  <c r="V3429" i="2"/>
  <c r="V3371" i="2"/>
  <c r="V3313" i="2"/>
  <c r="V3259" i="2"/>
  <c r="V3217" i="2"/>
  <c r="V3185" i="2"/>
  <c r="V3080" i="2"/>
  <c r="V3067" i="2"/>
  <c r="V3020" i="2"/>
  <c r="V3007" i="2"/>
  <c r="V2994" i="2"/>
  <c r="V2947" i="2"/>
  <c r="V2934" i="2"/>
  <c r="V2884" i="2"/>
  <c r="V2874" i="2"/>
  <c r="V2824" i="2"/>
  <c r="V2811" i="2"/>
  <c r="V2764" i="2"/>
  <c r="V2751" i="2"/>
  <c r="V2738" i="2"/>
  <c r="V2703" i="2"/>
  <c r="V2694" i="2"/>
  <c r="V2671" i="2"/>
  <c r="V2662" i="2"/>
  <c r="V2639" i="2"/>
  <c r="V2630" i="2"/>
  <c r="V2607" i="2"/>
  <c r="V2598" i="2"/>
  <c r="V2575" i="2"/>
  <c r="V2566" i="2"/>
  <c r="V2543" i="2"/>
  <c r="V2534" i="2"/>
  <c r="V2511" i="2"/>
  <c r="V2502" i="2"/>
  <c r="V2479" i="2"/>
  <c r="V2470" i="2"/>
  <c r="V2447" i="2"/>
  <c r="V2438" i="2"/>
  <c r="V2415" i="2"/>
  <c r="V2406" i="2"/>
  <c r="V2383" i="2"/>
  <c r="V2374" i="2"/>
  <c r="V2351" i="2"/>
  <c r="V2342" i="2"/>
  <c r="V2319" i="2"/>
  <c r="V2310" i="2"/>
  <c r="V2287" i="2"/>
  <c r="V2278" i="2"/>
  <c r="V2255" i="2"/>
  <c r="V2246" i="2"/>
  <c r="V2223" i="2"/>
  <c r="V2214" i="2"/>
  <c r="V2191" i="2"/>
  <c r="V2182" i="2"/>
  <c r="V2159" i="2"/>
  <c r="V2150" i="2"/>
  <c r="V2127" i="2"/>
  <c r="V2118" i="2"/>
  <c r="V2095" i="2"/>
  <c r="V2086" i="2"/>
  <c r="V2058" i="2"/>
  <c r="V2051" i="2"/>
  <c r="V2026" i="2"/>
  <c r="V2019" i="2"/>
  <c r="V1994" i="2"/>
  <c r="V1987" i="2"/>
  <c r="V1962" i="2"/>
  <c r="V1955" i="2"/>
  <c r="V1930" i="2"/>
  <c r="V1923" i="2"/>
  <c r="V1898" i="2"/>
  <c r="V1891" i="2"/>
  <c r="V1866" i="2"/>
  <c r="V1859" i="2"/>
  <c r="V1834" i="2"/>
  <c r="V1827" i="2"/>
  <c r="V1802" i="2"/>
  <c r="V1795" i="2"/>
  <c r="V1783" i="2"/>
  <c r="V1779" i="2"/>
  <c r="V1775" i="2"/>
  <c r="V1771" i="2"/>
  <c r="V1767" i="2"/>
  <c r="V1763" i="2"/>
  <c r="V1759" i="2"/>
  <c r="V1755" i="2"/>
  <c r="V1751" i="2"/>
  <c r="V1747" i="2"/>
  <c r="V1743" i="2"/>
  <c r="V5679" i="2"/>
  <c r="V4873" i="2"/>
  <c r="V4267" i="2"/>
  <c r="V3926" i="2"/>
  <c r="V3813" i="2"/>
  <c r="V3701" i="2"/>
  <c r="V3643" i="2"/>
  <c r="V3585" i="2"/>
  <c r="V3302" i="2"/>
  <c r="V3106" i="2"/>
  <c r="V3043" i="2"/>
  <c r="V3030" i="2"/>
  <c r="V2980" i="2"/>
  <c r="V2970" i="2"/>
  <c r="V2920" i="2"/>
  <c r="V2907" i="2"/>
  <c r="V2860" i="2"/>
  <c r="V2847" i="2"/>
  <c r="V2834" i="2"/>
  <c r="V2787" i="2"/>
  <c r="V2774" i="2"/>
  <c r="V2724" i="2"/>
  <c r="V2714" i="2"/>
  <c r="V2691" i="2"/>
  <c r="V2682" i="2"/>
  <c r="V2659" i="2"/>
  <c r="V2650" i="2"/>
  <c r="V2627" i="2"/>
  <c r="V2618" i="2"/>
  <c r="V2595" i="2"/>
  <c r="V2586" i="2"/>
  <c r="V2563" i="2"/>
  <c r="V2554" i="2"/>
  <c r="V2531" i="2"/>
  <c r="V2522" i="2"/>
  <c r="V2499" i="2"/>
  <c r="V2490" i="2"/>
  <c r="V2467" i="2"/>
  <c r="V2458" i="2"/>
  <c r="V2435" i="2"/>
  <c r="V2426" i="2"/>
  <c r="V2403" i="2"/>
  <c r="V2394" i="2"/>
  <c r="V2371" i="2"/>
  <c r="V2362" i="2"/>
  <c r="V2339" i="2"/>
  <c r="V2330" i="2"/>
  <c r="V2307" i="2"/>
  <c r="V2298" i="2"/>
  <c r="V2275" i="2"/>
  <c r="V2266" i="2"/>
  <c r="V2243" i="2"/>
  <c r="V2234" i="2"/>
  <c r="V2211" i="2"/>
  <c r="V2202" i="2"/>
  <c r="V2179" i="2"/>
  <c r="V2170" i="2"/>
  <c r="V2147" i="2"/>
  <c r="V2138" i="2"/>
  <c r="V2115" i="2"/>
  <c r="V2106" i="2"/>
  <c r="V2083" i="2"/>
  <c r="V2070" i="2"/>
  <c r="V2063" i="2"/>
  <c r="V2038" i="2"/>
  <c r="V2031" i="2"/>
  <c r="V2006" i="2"/>
  <c r="V1999" i="2"/>
  <c r="V1974" i="2"/>
  <c r="V1967" i="2"/>
  <c r="V1942" i="2"/>
  <c r="V1935" i="2"/>
  <c r="V1910" i="2"/>
  <c r="V1903" i="2"/>
  <c r="V1878" i="2"/>
  <c r="V1871" i="2"/>
  <c r="V1846" i="2"/>
  <c r="V1839" i="2"/>
  <c r="V1814" i="2"/>
  <c r="V1807" i="2"/>
  <c r="V5606" i="2"/>
  <c r="V4489" i="2"/>
  <c r="V4139" i="2"/>
  <c r="V3798" i="2"/>
  <c r="V3697" i="2"/>
  <c r="V3414" i="2"/>
  <c r="V3301" i="2"/>
  <c r="V3174" i="2"/>
  <c r="V3090" i="2"/>
  <c r="V3076" i="2"/>
  <c r="V3066" i="2"/>
  <c r="V3016" i="2"/>
  <c r="V3003" i="2"/>
  <c r="V2956" i="2"/>
  <c r="V2943" i="2"/>
  <c r="V2930" i="2"/>
  <c r="V2883" i="2"/>
  <c r="V2870" i="2"/>
  <c r="V2820" i="2"/>
  <c r="V2810" i="2"/>
  <c r="V2760" i="2"/>
  <c r="V2747" i="2"/>
  <c r="V2711" i="2"/>
  <c r="V2702" i="2"/>
  <c r="V2679" i="2"/>
  <c r="V2670" i="2"/>
  <c r="V2647" i="2"/>
  <c r="V2638" i="2"/>
  <c r="V2615" i="2"/>
  <c r="V2606" i="2"/>
  <c r="V2583" i="2"/>
  <c r="V2574" i="2"/>
  <c r="V2551" i="2"/>
  <c r="V2542" i="2"/>
  <c r="V2519" i="2"/>
  <c r="V2510" i="2"/>
  <c r="V2487" i="2"/>
  <c r="V2478" i="2"/>
  <c r="V2455" i="2"/>
  <c r="V2446" i="2"/>
  <c r="V2423" i="2"/>
  <c r="V2414" i="2"/>
  <c r="V2391" i="2"/>
  <c r="V2382" i="2"/>
  <c r="V2359" i="2"/>
  <c r="V2350" i="2"/>
  <c r="V2327" i="2"/>
  <c r="V2318" i="2"/>
  <c r="V2295" i="2"/>
  <c r="V2286" i="2"/>
  <c r="V2263" i="2"/>
  <c r="V2254" i="2"/>
  <c r="V2231" i="2"/>
  <c r="V2222" i="2"/>
  <c r="V2199" i="2"/>
  <c r="V2190" i="2"/>
  <c r="V2167" i="2"/>
  <c r="V2158" i="2"/>
  <c r="V2135" i="2"/>
  <c r="V2126" i="2"/>
  <c r="V2103" i="2"/>
  <c r="V2094" i="2"/>
  <c r="V2075" i="2"/>
  <c r="V2050" i="2"/>
  <c r="V2043" i="2"/>
  <c r="V2018" i="2"/>
  <c r="V2011" i="2"/>
  <c r="V1986" i="2"/>
  <c r="V1979" i="2"/>
  <c r="V1954" i="2"/>
  <c r="V1947" i="2"/>
  <c r="V1922" i="2"/>
  <c r="V1915" i="2"/>
  <c r="V1890" i="2"/>
  <c r="V1883" i="2"/>
  <c r="V1858" i="2"/>
  <c r="V1851" i="2"/>
  <c r="V1826" i="2"/>
  <c r="V1819" i="2"/>
  <c r="V1794" i="2"/>
  <c r="V1787" i="2"/>
  <c r="V1782" i="2"/>
  <c r="V1778" i="2"/>
  <c r="V1774" i="2"/>
  <c r="V1770" i="2"/>
  <c r="V1766" i="2"/>
  <c r="V1762" i="2"/>
  <c r="V1758" i="2"/>
  <c r="V1754" i="2"/>
  <c r="V1750" i="2"/>
  <c r="V1746" i="2"/>
  <c r="V2979" i="2"/>
  <c r="V2783" i="2"/>
  <c r="V2690" i="2"/>
  <c r="V2603" i="2"/>
  <c r="V2434" i="2"/>
  <c r="V2347" i="2"/>
  <c r="V2178" i="2"/>
  <c r="V2091" i="2"/>
  <c r="V1934" i="2"/>
  <c r="V1831" i="2"/>
  <c r="V1730" i="2"/>
  <c r="V1723" i="2"/>
  <c r="V1698" i="2"/>
  <c r="V1691" i="2"/>
  <c r="V1666" i="2"/>
  <c r="V1659" i="2"/>
  <c r="V1634" i="2"/>
  <c r="V1627" i="2"/>
  <c r="V1602" i="2"/>
  <c r="V1595" i="2"/>
  <c r="V1570" i="2"/>
  <c r="V1563" i="2"/>
  <c r="V1538" i="2"/>
  <c r="V1531" i="2"/>
  <c r="V1506" i="2"/>
  <c r="V1499" i="2"/>
  <c r="V1474" i="2"/>
  <c r="V1467" i="2"/>
  <c r="V1442" i="2"/>
  <c r="V1435" i="2"/>
  <c r="V1410" i="2"/>
  <c r="V1403" i="2"/>
  <c r="V1378" i="2"/>
  <c r="V1371" i="2"/>
  <c r="V1346" i="2"/>
  <c r="V1337" i="2"/>
  <c r="V1332" i="2"/>
  <c r="V1323" i="2"/>
  <c r="V1314" i="2"/>
  <c r="V1305" i="2"/>
  <c r="V1300" i="2"/>
  <c r="V1291" i="2"/>
  <c r="V1282" i="2"/>
  <c r="V2966" i="2"/>
  <c r="V2770" i="2"/>
  <c r="V2594" i="2"/>
  <c r="V2507" i="2"/>
  <c r="V2338" i="2"/>
  <c r="V2251" i="2"/>
  <c r="V2082" i="2"/>
  <c r="V2030" i="2"/>
  <c r="V1927" i="2"/>
  <c r="V1735" i="2"/>
  <c r="V1710" i="2"/>
  <c r="V1703" i="2"/>
  <c r="V1678" i="2"/>
  <c r="V1671" i="2"/>
  <c r="V1646" i="2"/>
  <c r="V1639" i="2"/>
  <c r="V1614" i="2"/>
  <c r="V1607" i="2"/>
  <c r="V1582" i="2"/>
  <c r="V1575" i="2"/>
  <c r="V1550" i="2"/>
  <c r="V1543" i="2"/>
  <c r="V1518" i="2"/>
  <c r="V1511" i="2"/>
  <c r="V1486" i="2"/>
  <c r="V1479" i="2"/>
  <c r="V1454" i="2"/>
  <c r="V1447" i="2"/>
  <c r="V1422" i="2"/>
  <c r="V1415" i="2"/>
  <c r="V1390" i="2"/>
  <c r="V1383" i="2"/>
  <c r="V1358" i="2"/>
  <c r="V1351" i="2"/>
  <c r="V1341" i="2"/>
  <c r="V1336" i="2"/>
  <c r="V1327" i="2"/>
  <c r="V1318" i="2"/>
  <c r="V1309" i="2"/>
  <c r="V1304" i="2"/>
  <c r="V1295" i="2"/>
  <c r="V1286" i="2"/>
  <c r="V1277" i="2"/>
  <c r="V1273" i="2"/>
  <c r="V1269" i="2"/>
  <c r="V1265" i="2"/>
  <c r="V1261" i="2"/>
  <c r="V1257" i="2"/>
  <c r="V1253" i="2"/>
  <c r="V1249" i="2"/>
  <c r="V1245" i="2"/>
  <c r="V1241" i="2"/>
  <c r="V1237" i="2"/>
  <c r="V1233" i="2"/>
  <c r="V1229" i="2"/>
  <c r="V1225" i="2"/>
  <c r="V1221" i="2"/>
  <c r="V1217" i="2"/>
  <c r="V1213" i="2"/>
  <c r="V1209" i="2"/>
  <c r="V1205" i="2"/>
  <c r="V1201" i="2"/>
  <c r="V1197" i="2"/>
  <c r="V1193" i="2"/>
  <c r="V1189" i="2"/>
  <c r="V1185" i="2"/>
  <c r="V1181" i="2"/>
  <c r="V1177" i="2"/>
  <c r="V1173" i="2"/>
  <c r="V1169" i="2"/>
  <c r="V1165" i="2"/>
  <c r="V1161" i="2"/>
  <c r="V1157" i="2"/>
  <c r="V1153" i="2"/>
  <c r="V1149" i="2"/>
  <c r="V1145" i="2"/>
  <c r="V1141" i="2"/>
  <c r="V1137" i="2"/>
  <c r="V1133" i="2"/>
  <c r="V1129" i="2"/>
  <c r="V1125" i="2"/>
  <c r="V1121" i="2"/>
  <c r="V1117" i="2"/>
  <c r="V1113" i="2"/>
  <c r="V1109" i="2"/>
  <c r="V1105" i="2"/>
  <c r="V1101" i="2"/>
  <c r="V1097" i="2"/>
  <c r="V1093" i="2"/>
  <c r="V1089" i="2"/>
  <c r="V1085" i="2"/>
  <c r="V1081" i="2"/>
  <c r="V1077" i="2"/>
  <c r="V1073" i="2"/>
  <c r="V1069" i="2"/>
  <c r="V1065" i="2"/>
  <c r="V1061" i="2"/>
  <c r="V1057" i="2"/>
  <c r="V1053" i="2"/>
  <c r="V1049" i="2"/>
  <c r="V1045" i="2"/>
  <c r="V1041" i="2"/>
  <c r="V1037" i="2"/>
  <c r="V1033" i="2"/>
  <c r="V1029" i="2"/>
  <c r="V1025" i="2"/>
  <c r="V1021" i="2"/>
  <c r="V1017" i="2"/>
  <c r="V1013" i="2"/>
  <c r="V1009" i="2"/>
  <c r="V1005" i="2"/>
  <c r="V1001" i="2"/>
  <c r="V997" i="2"/>
  <c r="V993" i="2"/>
  <c r="V989" i="2"/>
  <c r="V985" i="2"/>
  <c r="V981" i="2"/>
  <c r="V977" i="2"/>
  <c r="V973" i="2"/>
  <c r="V969" i="2"/>
  <c r="V965" i="2"/>
  <c r="V961" i="2"/>
  <c r="V957" i="2"/>
  <c r="V953" i="2"/>
  <c r="V949" i="2"/>
  <c r="V945" i="2"/>
  <c r="V941" i="2"/>
  <c r="V937" i="2"/>
  <c r="V933" i="2"/>
  <c r="V929" i="2"/>
  <c r="V925" i="2"/>
  <c r="V921" i="2"/>
  <c r="V917" i="2"/>
  <c r="V913" i="2"/>
  <c r="V909" i="2"/>
  <c r="V905" i="2"/>
  <c r="V901" i="2"/>
  <c r="V897" i="2"/>
  <c r="V893" i="2"/>
  <c r="V889" i="2"/>
  <c r="V885" i="2"/>
  <c r="V881" i="2"/>
  <c r="V877" i="2"/>
  <c r="V873" i="2"/>
  <c r="V869" i="2"/>
  <c r="V865" i="2"/>
  <c r="V861" i="2"/>
  <c r="V857" i="2"/>
  <c r="V853" i="2"/>
  <c r="V849" i="2"/>
  <c r="V845" i="2"/>
  <c r="V841" i="2"/>
  <c r="V837" i="2"/>
  <c r="V833" i="2"/>
  <c r="V829" i="2"/>
  <c r="V825" i="2"/>
  <c r="V821" i="2"/>
  <c r="V817" i="2"/>
  <c r="V813" i="2"/>
  <c r="V809" i="2"/>
  <c r="V805" i="2"/>
  <c r="V801" i="2"/>
  <c r="V797" i="2"/>
  <c r="V793" i="2"/>
  <c r="V789" i="2"/>
  <c r="V785" i="2"/>
  <c r="V781" i="2"/>
  <c r="V777" i="2"/>
  <c r="V773" i="2"/>
  <c r="V769" i="2"/>
  <c r="V765" i="2"/>
  <c r="V761" i="2"/>
  <c r="V757" i="2"/>
  <c r="V753" i="2"/>
  <c r="V749" i="2"/>
  <c r="V745" i="2"/>
  <c r="V741" i="2"/>
  <c r="V737" i="2"/>
  <c r="V733" i="2"/>
  <c r="V729" i="2"/>
  <c r="V725" i="2"/>
  <c r="V721" i="2"/>
  <c r="V717" i="2"/>
  <c r="V713" i="2"/>
  <c r="V709" i="2"/>
  <c r="V705" i="2"/>
  <c r="V701" i="2"/>
  <c r="V697" i="2"/>
  <c r="V693" i="2"/>
  <c r="V689" i="2"/>
  <c r="V685" i="2"/>
  <c r="V681" i="2"/>
  <c r="V677" i="2"/>
  <c r="V673" i="2"/>
  <c r="V669" i="2"/>
  <c r="V665" i="2"/>
  <c r="V661" i="2"/>
  <c r="V657" i="2"/>
  <c r="V653" i="2"/>
  <c r="V649" i="2"/>
  <c r="V645" i="2"/>
  <c r="V641" i="2"/>
  <c r="V637" i="2"/>
  <c r="V633" i="2"/>
  <c r="V629" i="2"/>
  <c r="V625" i="2"/>
  <c r="V621" i="2"/>
  <c r="V617" i="2"/>
  <c r="V613" i="2"/>
  <c r="V609" i="2"/>
  <c r="V605" i="2"/>
  <c r="V601" i="2"/>
  <c r="V597" i="2"/>
  <c r="V593" i="2"/>
  <c r="V589" i="2"/>
  <c r="V585" i="2"/>
  <c r="V581" i="2"/>
  <c r="V577" i="2"/>
  <c r="V573" i="2"/>
  <c r="V569" i="2"/>
  <c r="V565" i="2"/>
  <c r="V561" i="2"/>
  <c r="V557" i="2"/>
  <c r="V553" i="2"/>
  <c r="V549" i="2"/>
  <c r="V545" i="2"/>
  <c r="V541" i="2"/>
  <c r="V537" i="2"/>
  <c r="V533" i="2"/>
  <c r="V529" i="2"/>
  <c r="V525" i="2"/>
  <c r="V521" i="2"/>
  <c r="V517" i="2"/>
  <c r="V513" i="2"/>
  <c r="V509" i="2"/>
  <c r="V505" i="2"/>
  <c r="V501" i="2"/>
  <c r="V497" i="2"/>
  <c r="V493" i="2"/>
  <c r="V489" i="2"/>
  <c r="V485" i="2"/>
  <c r="V481" i="2"/>
  <c r="V477" i="2"/>
  <c r="V473" i="2"/>
  <c r="V469" i="2"/>
  <c r="V465" i="2"/>
  <c r="V461" i="2"/>
  <c r="V457" i="2"/>
  <c r="V453" i="2"/>
  <c r="V449" i="2"/>
  <c r="V445" i="2"/>
  <c r="V441" i="2"/>
  <c r="V437" i="2"/>
  <c r="V433" i="2"/>
  <c r="V429" i="2"/>
  <c r="V425" i="2"/>
  <c r="V421" i="2"/>
  <c r="V417" i="2"/>
  <c r="V413" i="2"/>
  <c r="V409" i="2"/>
  <c r="V405" i="2"/>
  <c r="V401" i="2"/>
  <c r="V397" i="2"/>
  <c r="V393" i="2"/>
  <c r="V389" i="2"/>
  <c r="V385" i="2"/>
  <c r="V381" i="2"/>
  <c r="V377" i="2"/>
  <c r="V373" i="2"/>
  <c r="V369" i="2"/>
  <c r="V365" i="2"/>
  <c r="V361" i="2"/>
  <c r="V357" i="2"/>
  <c r="V353" i="2"/>
  <c r="V349" i="2"/>
  <c r="V345" i="2"/>
  <c r="V341" i="2"/>
  <c r="V337" i="2"/>
  <c r="V333" i="2"/>
  <c r="V329" i="2"/>
  <c r="V325" i="2"/>
  <c r="V321" i="2"/>
  <c r="V317" i="2"/>
  <c r="V313" i="2"/>
  <c r="V309" i="2"/>
  <c r="V305" i="2"/>
  <c r="V301" i="2"/>
  <c r="V297" i="2"/>
  <c r="V3686" i="2"/>
  <c r="V3052" i="2"/>
  <c r="V2856" i="2"/>
  <c r="V2667" i="2"/>
  <c r="V2498" i="2"/>
  <c r="V2411" i="2"/>
  <c r="V2242" i="2"/>
  <c r="V2155" i="2"/>
  <c r="V2023" i="2"/>
  <c r="V1870" i="2"/>
  <c r="V1742" i="2"/>
  <c r="V1722" i="2"/>
  <c r="V1715" i="2"/>
  <c r="V1690" i="2"/>
  <c r="V1683" i="2"/>
  <c r="V1658" i="2"/>
  <c r="V1651" i="2"/>
  <c r="V1626" i="2"/>
  <c r="V1619" i="2"/>
  <c r="V1594" i="2"/>
  <c r="V1587" i="2"/>
  <c r="V1562" i="2"/>
  <c r="V1555" i="2"/>
  <c r="V1530" i="2"/>
  <c r="V1523" i="2"/>
  <c r="V1498" i="2"/>
  <c r="V1491" i="2"/>
  <c r="V1466" i="2"/>
  <c r="V1459" i="2"/>
  <c r="V1434" i="2"/>
  <c r="V1427" i="2"/>
  <c r="V1402" i="2"/>
  <c r="V1395" i="2"/>
  <c r="V1370" i="2"/>
  <c r="V1363" i="2"/>
  <c r="V1345" i="2"/>
  <c r="V1340" i="2"/>
  <c r="V1331" i="2"/>
  <c r="V1322" i="2"/>
  <c r="V1313" i="2"/>
  <c r="V1308" i="2"/>
  <c r="V1299" i="2"/>
  <c r="V1290" i="2"/>
  <c r="V1281" i="2"/>
  <c r="V4465" i="2"/>
  <c r="V3205" i="2"/>
  <c r="V3039" i="2"/>
  <c r="V2843" i="2"/>
  <c r="V2658" i="2"/>
  <c r="V2571" i="2"/>
  <c r="V2402" i="2"/>
  <c r="V2315" i="2"/>
  <c r="V2146" i="2"/>
  <c r="V1966" i="2"/>
  <c r="V1863" i="2"/>
  <c r="V1734" i="2"/>
  <c r="V1727" i="2"/>
  <c r="V1702" i="2"/>
  <c r="V1695" i="2"/>
  <c r="V1670" i="2"/>
  <c r="V1663" i="2"/>
  <c r="V1638" i="2"/>
  <c r="V1631" i="2"/>
  <c r="V1606" i="2"/>
  <c r="V1599" i="2"/>
  <c r="V1574" i="2"/>
  <c r="V1567" i="2"/>
  <c r="V1542" i="2"/>
  <c r="V1535" i="2"/>
  <c r="V1510" i="2"/>
  <c r="V1503" i="2"/>
  <c r="V1478" i="2"/>
  <c r="V1471" i="2"/>
  <c r="V1446" i="2"/>
  <c r="V1439" i="2"/>
  <c r="V1414" i="2"/>
  <c r="V1407" i="2"/>
  <c r="V1382" i="2"/>
  <c r="V1375" i="2"/>
  <c r="V1350" i="2"/>
  <c r="V1344" i="2"/>
  <c r="V1335" i="2"/>
  <c r="V1326" i="2"/>
  <c r="V1317" i="2"/>
  <c r="V1312" i="2"/>
  <c r="V1303" i="2"/>
  <c r="V1294" i="2"/>
  <c r="V1285" i="2"/>
  <c r="V1280" i="2"/>
  <c r="V1276" i="2"/>
  <c r="V1272" i="2"/>
  <c r="V1268" i="2"/>
  <c r="V1264" i="2"/>
  <c r="V1260" i="2"/>
  <c r="V1256" i="2"/>
  <c r="V1252" i="2"/>
  <c r="V1248" i="2"/>
  <c r="V1244" i="2"/>
  <c r="V1240" i="2"/>
  <c r="V1236" i="2"/>
  <c r="V1232" i="2"/>
  <c r="V1228" i="2"/>
  <c r="V1224" i="2"/>
  <c r="V1220" i="2"/>
  <c r="V1216" i="2"/>
  <c r="V1212" i="2"/>
  <c r="V1208" i="2"/>
  <c r="V1204" i="2"/>
  <c r="V1200" i="2"/>
  <c r="V1196" i="2"/>
  <c r="V1192" i="2"/>
  <c r="V1188" i="2"/>
  <c r="V1184" i="2"/>
  <c r="V1180" i="2"/>
  <c r="V1176" i="2"/>
  <c r="V1172" i="2"/>
  <c r="V1168" i="2"/>
  <c r="V1164" i="2"/>
  <c r="V1160" i="2"/>
  <c r="V1156" i="2"/>
  <c r="V1152" i="2"/>
  <c r="V1148" i="2"/>
  <c r="V1144" i="2"/>
  <c r="V1140" i="2"/>
  <c r="V1136" i="2"/>
  <c r="V1132" i="2"/>
  <c r="V1128" i="2"/>
  <c r="V1124" i="2"/>
  <c r="V1120" i="2"/>
  <c r="V1116" i="2"/>
  <c r="V1112" i="2"/>
  <c r="V1108" i="2"/>
  <c r="V1104" i="2"/>
  <c r="V1100" i="2"/>
  <c r="V1096" i="2"/>
  <c r="V1092" i="2"/>
  <c r="V1088" i="2"/>
  <c r="V1084" i="2"/>
  <c r="V1080" i="2"/>
  <c r="V1076" i="2"/>
  <c r="V1072" i="2"/>
  <c r="V1068" i="2"/>
  <c r="V1064" i="2"/>
  <c r="V1060" i="2"/>
  <c r="V1056" i="2"/>
  <c r="V1052" i="2"/>
  <c r="V1048" i="2"/>
  <c r="V1044" i="2"/>
  <c r="V1040" i="2"/>
  <c r="V1036" i="2"/>
  <c r="V1032" i="2"/>
  <c r="V1028" i="2"/>
  <c r="V1024" i="2"/>
  <c r="V1020" i="2"/>
  <c r="V1016" i="2"/>
  <c r="V1012" i="2"/>
  <c r="V1008" i="2"/>
  <c r="V3573" i="2"/>
  <c r="V3173" i="2"/>
  <c r="V3026" i="2"/>
  <c r="V2562" i="2"/>
  <c r="V2475" i="2"/>
  <c r="V2306" i="2"/>
  <c r="V2219" i="2"/>
  <c r="V2062" i="2"/>
  <c r="V1959" i="2"/>
  <c r="V1806" i="2"/>
  <c r="V1739" i="2"/>
  <c r="V1714" i="2"/>
  <c r="V1707" i="2"/>
  <c r="V1682" i="2"/>
  <c r="V1675" i="2"/>
  <c r="V1650" i="2"/>
  <c r="V1643" i="2"/>
  <c r="V1618" i="2"/>
  <c r="V1611" i="2"/>
  <c r="V1586" i="2"/>
  <c r="V1579" i="2"/>
  <c r="V1554" i="2"/>
  <c r="V1547" i="2"/>
  <c r="V1522" i="2"/>
  <c r="V1515" i="2"/>
  <c r="V1490" i="2"/>
  <c r="V1483" i="2"/>
  <c r="V1458" i="2"/>
  <c r="V1451" i="2"/>
  <c r="V1426" i="2"/>
  <c r="V1419" i="2"/>
  <c r="V1394" i="2"/>
  <c r="V1387" i="2"/>
  <c r="V1362" i="2"/>
  <c r="V1355" i="2"/>
  <c r="V1339" i="2"/>
  <c r="V1330" i="2"/>
  <c r="V1321" i="2"/>
  <c r="V1316" i="2"/>
  <c r="V1307" i="2"/>
  <c r="V1298" i="2"/>
  <c r="V1289" i="2"/>
  <c r="V1284" i="2"/>
  <c r="V3515" i="2"/>
  <c r="V3131" i="2"/>
  <c r="V2916" i="2"/>
  <c r="V2723" i="2"/>
  <c r="V2635" i="2"/>
  <c r="V2466" i="2"/>
  <c r="V2379" i="2"/>
  <c r="V2210" i="2"/>
  <c r="V2123" i="2"/>
  <c r="V2055" i="2"/>
  <c r="V1902" i="2"/>
  <c r="V1799" i="2"/>
  <c r="V1726" i="2"/>
  <c r="V1719" i="2"/>
  <c r="V1694" i="2"/>
  <c r="V1687" i="2"/>
  <c r="V1662" i="2"/>
  <c r="V1655" i="2"/>
  <c r="V1630" i="2"/>
  <c r="V1623" i="2"/>
  <c r="V1598" i="2"/>
  <c r="V1591" i="2"/>
  <c r="V1566" i="2"/>
  <c r="V1559" i="2"/>
  <c r="V1534" i="2"/>
  <c r="V1527" i="2"/>
  <c r="V1502" i="2"/>
  <c r="V1495" i="2"/>
  <c r="V1470" i="2"/>
  <c r="V1463" i="2"/>
  <c r="V1438" i="2"/>
  <c r="V1431" i="2"/>
  <c r="V1406" i="2"/>
  <c r="V1399" i="2"/>
  <c r="V1374" i="2"/>
  <c r="V1367" i="2"/>
  <c r="V1343" i="2"/>
  <c r="V1334" i="2"/>
  <c r="V1325" i="2"/>
  <c r="V1320" i="2"/>
  <c r="V1311" i="2"/>
  <c r="V1302" i="2"/>
  <c r="V1293" i="2"/>
  <c r="V1288" i="2"/>
  <c r="V1279" i="2"/>
  <c r="V1275" i="2"/>
  <c r="V1271" i="2"/>
  <c r="V1267" i="2"/>
  <c r="V1263" i="2"/>
  <c r="V1259" i="2"/>
  <c r="V1255" i="2"/>
  <c r="V1251" i="2"/>
  <c r="V1247" i="2"/>
  <c r="V1243" i="2"/>
  <c r="V1239" i="2"/>
  <c r="V1235" i="2"/>
  <c r="V1231" i="2"/>
  <c r="V1227" i="2"/>
  <c r="V1223" i="2"/>
  <c r="V1219" i="2"/>
  <c r="V1215" i="2"/>
  <c r="V1211" i="2"/>
  <c r="V1207" i="2"/>
  <c r="V1203" i="2"/>
  <c r="V1199" i="2"/>
  <c r="V1195" i="2"/>
  <c r="V1191" i="2"/>
  <c r="V1187" i="2"/>
  <c r="V1183" i="2"/>
  <c r="V1179" i="2"/>
  <c r="V1175" i="2"/>
  <c r="V1171" i="2"/>
  <c r="V1167" i="2"/>
  <c r="V1163" i="2"/>
  <c r="V1159" i="2"/>
  <c r="V1155" i="2"/>
  <c r="V1151" i="2"/>
  <c r="V1147" i="2"/>
  <c r="V1143" i="2"/>
  <c r="V1139" i="2"/>
  <c r="V1135" i="2"/>
  <c r="V1131" i="2"/>
  <c r="V1127" i="2"/>
  <c r="V1123" i="2"/>
  <c r="V1119" i="2"/>
  <c r="V1115" i="2"/>
  <c r="V1111" i="2"/>
  <c r="V1107" i="2"/>
  <c r="V1103" i="2"/>
  <c r="V1099" i="2"/>
  <c r="V1095" i="2"/>
  <c r="V1091" i="2"/>
  <c r="V1087" i="2"/>
  <c r="V1083" i="2"/>
  <c r="V1079" i="2"/>
  <c r="V1075" i="2"/>
  <c r="V1071" i="2"/>
  <c r="V1067" i="2"/>
  <c r="V1063" i="2"/>
  <c r="V1059" i="2"/>
  <c r="V1055" i="2"/>
  <c r="V1051" i="2"/>
  <c r="V1047" i="2"/>
  <c r="V1043" i="2"/>
  <c r="V1039" i="2"/>
  <c r="V1035" i="2"/>
  <c r="V1031" i="2"/>
  <c r="V1027" i="2"/>
  <c r="V1023" i="2"/>
  <c r="V1019" i="2"/>
  <c r="V1015" i="2"/>
  <c r="V1011" i="2"/>
  <c r="V1007" i="2"/>
  <c r="V3457" i="2"/>
  <c r="V2906" i="2"/>
  <c r="V2626" i="2"/>
  <c r="V2539" i="2"/>
  <c r="V2370" i="2"/>
  <c r="V2283" i="2"/>
  <c r="V2114" i="2"/>
  <c r="V1998" i="2"/>
  <c r="V1895" i="2"/>
  <c r="V1738" i="2"/>
  <c r="V1731" i="2"/>
  <c r="V1706" i="2"/>
  <c r="V1699" i="2"/>
  <c r="V1674" i="2"/>
  <c r="V1667" i="2"/>
  <c r="V1642" i="2"/>
  <c r="V1635" i="2"/>
  <c r="V1610" i="2"/>
  <c r="V1603" i="2"/>
  <c r="V1578" i="2"/>
  <c r="V1571" i="2"/>
  <c r="V1546" i="2"/>
  <c r="V1539" i="2"/>
  <c r="V1514" i="2"/>
  <c r="V1507" i="2"/>
  <c r="V1482" i="2"/>
  <c r="V1475" i="2"/>
  <c r="V1450" i="2"/>
  <c r="V1443" i="2"/>
  <c r="V1418" i="2"/>
  <c r="V1411" i="2"/>
  <c r="V1386" i="2"/>
  <c r="V1379" i="2"/>
  <c r="V1354" i="2"/>
  <c r="V1347" i="2"/>
  <c r="V1338" i="2"/>
  <c r="V1329" i="2"/>
  <c r="V1324" i="2"/>
  <c r="V1315" i="2"/>
  <c r="V1306" i="2"/>
  <c r="V1297" i="2"/>
  <c r="V1292" i="2"/>
  <c r="V1283" i="2"/>
  <c r="V4011" i="2"/>
  <c r="V2530" i="2"/>
  <c r="V1718" i="2"/>
  <c r="V1615" i="2"/>
  <c r="V1462" i="2"/>
  <c r="V1359" i="2"/>
  <c r="V1319" i="2"/>
  <c r="V1250" i="2"/>
  <c r="V1218" i="2"/>
  <c r="V1186" i="2"/>
  <c r="V1154" i="2"/>
  <c r="V1122" i="2"/>
  <c r="V1090" i="2"/>
  <c r="V1058" i="2"/>
  <c r="V1026" i="2"/>
  <c r="V1003" i="2"/>
  <c r="V996" i="2"/>
  <c r="V990" i="2"/>
  <c r="V971" i="2"/>
  <c r="V964" i="2"/>
  <c r="V958" i="2"/>
  <c r="V939" i="2"/>
  <c r="V932" i="2"/>
  <c r="V926" i="2"/>
  <c r="V907" i="2"/>
  <c r="V900" i="2"/>
  <c r="V894" i="2"/>
  <c r="V875" i="2"/>
  <c r="V868" i="2"/>
  <c r="V862" i="2"/>
  <c r="V843" i="2"/>
  <c r="V836" i="2"/>
  <c r="V830" i="2"/>
  <c r="V811" i="2"/>
  <c r="V804" i="2"/>
  <c r="V798" i="2"/>
  <c r="V779" i="2"/>
  <c r="V772" i="2"/>
  <c r="V766" i="2"/>
  <c r="V747" i="2"/>
  <c r="V740" i="2"/>
  <c r="V734" i="2"/>
  <c r="V715" i="2"/>
  <c r="V708" i="2"/>
  <c r="V702" i="2"/>
  <c r="V683" i="2"/>
  <c r="V676" i="2"/>
  <c r="V670" i="2"/>
  <c r="V651" i="2"/>
  <c r="V644" i="2"/>
  <c r="V638" i="2"/>
  <c r="V619" i="2"/>
  <c r="V612" i="2"/>
  <c r="V606" i="2"/>
  <c r="V587" i="2"/>
  <c r="V580" i="2"/>
  <c r="V574" i="2"/>
  <c r="V555" i="2"/>
  <c r="V548" i="2"/>
  <c r="V542" i="2"/>
  <c r="V523" i="2"/>
  <c r="V516" i="2"/>
  <c r="V510" i="2"/>
  <c r="V491" i="2"/>
  <c r="V484" i="2"/>
  <c r="V478" i="2"/>
  <c r="V459" i="2"/>
  <c r="V452" i="2"/>
  <c r="V446" i="2"/>
  <c r="V427" i="2"/>
  <c r="V420" i="2"/>
  <c r="V414" i="2"/>
  <c r="V395" i="2"/>
  <c r="V388" i="2"/>
  <c r="V382" i="2"/>
  <c r="V363" i="2"/>
  <c r="V356" i="2"/>
  <c r="V350" i="2"/>
  <c r="V331" i="2"/>
  <c r="V324" i="2"/>
  <c r="V318" i="2"/>
  <c r="V295" i="2"/>
  <c r="V291" i="2"/>
  <c r="V287" i="2"/>
  <c r="V283" i="2"/>
  <c r="V279" i="2"/>
  <c r="V275" i="2"/>
  <c r="V271" i="2"/>
  <c r="V267" i="2"/>
  <c r="V263" i="2"/>
  <c r="V259" i="2"/>
  <c r="V255" i="2"/>
  <c r="V251" i="2"/>
  <c r="V247" i="2"/>
  <c r="V243" i="2"/>
  <c r="V239" i="2"/>
  <c r="V235" i="2"/>
  <c r="V231" i="2"/>
  <c r="V227" i="2"/>
  <c r="V223" i="2"/>
  <c r="V219" i="2"/>
  <c r="V215" i="2"/>
  <c r="V211" i="2"/>
  <c r="V207" i="2"/>
  <c r="V203" i="2"/>
  <c r="V199" i="2"/>
  <c r="V195" i="2"/>
  <c r="V191" i="2"/>
  <c r="V187" i="2"/>
  <c r="V183" i="2"/>
  <c r="V179" i="2"/>
  <c r="V175" i="2"/>
  <c r="V171" i="2"/>
  <c r="V167" i="2"/>
  <c r="V163" i="2"/>
  <c r="V159" i="2"/>
  <c r="V155" i="2"/>
  <c r="V151" i="2"/>
  <c r="V147" i="2"/>
  <c r="V143" i="2"/>
  <c r="V139" i="2"/>
  <c r="V135" i="2"/>
  <c r="V131" i="2"/>
  <c r="V127" i="2"/>
  <c r="V123" i="2"/>
  <c r="V119" i="2"/>
  <c r="V115" i="2"/>
  <c r="V111" i="2"/>
  <c r="V107" i="2"/>
  <c r="V103" i="2"/>
  <c r="V99" i="2"/>
  <c r="V95" i="2"/>
  <c r="V91" i="2"/>
  <c r="V87" i="2"/>
  <c r="V83" i="2"/>
  <c r="V79" i="2"/>
  <c r="V75" i="2"/>
  <c r="V71" i="2"/>
  <c r="V67" i="2"/>
  <c r="V63" i="2"/>
  <c r="V59" i="2"/>
  <c r="V55" i="2"/>
  <c r="V51" i="2"/>
  <c r="V47" i="2"/>
  <c r="V43" i="2"/>
  <c r="V39" i="2"/>
  <c r="V35" i="2"/>
  <c r="V31" i="2"/>
  <c r="V27" i="2"/>
  <c r="V23" i="2"/>
  <c r="V19" i="2"/>
  <c r="V15" i="2"/>
  <c r="V11" i="2"/>
  <c r="V7" i="2"/>
  <c r="V2443" i="2"/>
  <c r="V1711" i="2"/>
  <c r="V1558" i="2"/>
  <c r="V1455" i="2"/>
  <c r="V1278" i="2"/>
  <c r="V1246" i="2"/>
  <c r="V1214" i="2"/>
  <c r="V1182" i="2"/>
  <c r="V1150" i="2"/>
  <c r="V1118" i="2"/>
  <c r="V1086" i="2"/>
  <c r="V1054" i="2"/>
  <c r="V1022" i="2"/>
  <c r="V1002" i="2"/>
  <c r="V983" i="2"/>
  <c r="V976" i="2"/>
  <c r="V970" i="2"/>
  <c r="V951" i="2"/>
  <c r="V944" i="2"/>
  <c r="V938" i="2"/>
  <c r="V919" i="2"/>
  <c r="V912" i="2"/>
  <c r="V906" i="2"/>
  <c r="V887" i="2"/>
  <c r="V880" i="2"/>
  <c r="V874" i="2"/>
  <c r="V855" i="2"/>
  <c r="V848" i="2"/>
  <c r="V842" i="2"/>
  <c r="V823" i="2"/>
  <c r="V816" i="2"/>
  <c r="V810" i="2"/>
  <c r="V791" i="2"/>
  <c r="V784" i="2"/>
  <c r="V778" i="2"/>
  <c r="V759" i="2"/>
  <c r="V752" i="2"/>
  <c r="V746" i="2"/>
  <c r="V727" i="2"/>
  <c r="V720" i="2"/>
  <c r="V714" i="2"/>
  <c r="V695" i="2"/>
  <c r="V688" i="2"/>
  <c r="V682" i="2"/>
  <c r="V663" i="2"/>
  <c r="V656" i="2"/>
  <c r="V650" i="2"/>
  <c r="V631" i="2"/>
  <c r="V624" i="2"/>
  <c r="V618" i="2"/>
  <c r="V599" i="2"/>
  <c r="V592" i="2"/>
  <c r="V586" i="2"/>
  <c r="V567" i="2"/>
  <c r="V560" i="2"/>
  <c r="V554" i="2"/>
  <c r="V535" i="2"/>
  <c r="V528" i="2"/>
  <c r="V522" i="2"/>
  <c r="V503" i="2"/>
  <c r="V496" i="2"/>
  <c r="V490" i="2"/>
  <c r="V471" i="2"/>
  <c r="V464" i="2"/>
  <c r="V458" i="2"/>
  <c r="V439" i="2"/>
  <c r="V432" i="2"/>
  <c r="V426" i="2"/>
  <c r="V407" i="2"/>
  <c r="V400" i="2"/>
  <c r="V394" i="2"/>
  <c r="V375" i="2"/>
  <c r="V368" i="2"/>
  <c r="V362" i="2"/>
  <c r="V343" i="2"/>
  <c r="V336" i="2"/>
  <c r="V330" i="2"/>
  <c r="V311" i="2"/>
  <c r="V304" i="2"/>
  <c r="V299" i="2"/>
  <c r="V1838" i="2"/>
  <c r="V1654" i="2"/>
  <c r="V1551" i="2"/>
  <c r="V1398" i="2"/>
  <c r="V1310" i="2"/>
  <c r="V1274" i="2"/>
  <c r="V1242" i="2"/>
  <c r="V1210" i="2"/>
  <c r="V1178" i="2"/>
  <c r="V1146" i="2"/>
  <c r="V1114" i="2"/>
  <c r="V1082" i="2"/>
  <c r="V1050" i="2"/>
  <c r="V1018" i="2"/>
  <c r="V995" i="2"/>
  <c r="V988" i="2"/>
  <c r="V982" i="2"/>
  <c r="V963" i="2"/>
  <c r="V956" i="2"/>
  <c r="V950" i="2"/>
  <c r="V931" i="2"/>
  <c r="V924" i="2"/>
  <c r="V918" i="2"/>
  <c r="V899" i="2"/>
  <c r="V892" i="2"/>
  <c r="V886" i="2"/>
  <c r="V867" i="2"/>
  <c r="V860" i="2"/>
  <c r="V854" i="2"/>
  <c r="V835" i="2"/>
  <c r="V828" i="2"/>
  <c r="V822" i="2"/>
  <c r="V803" i="2"/>
  <c r="V796" i="2"/>
  <c r="V790" i="2"/>
  <c r="V771" i="2"/>
  <c r="V764" i="2"/>
  <c r="V758" i="2"/>
  <c r="V739" i="2"/>
  <c r="V732" i="2"/>
  <c r="V726" i="2"/>
  <c r="V707" i="2"/>
  <c r="V700" i="2"/>
  <c r="V694" i="2"/>
  <c r="V675" i="2"/>
  <c r="V668" i="2"/>
  <c r="V662" i="2"/>
  <c r="V643" i="2"/>
  <c r="V636" i="2"/>
  <c r="V630" i="2"/>
  <c r="V611" i="2"/>
  <c r="V604" i="2"/>
  <c r="V598" i="2"/>
  <c r="V579" i="2"/>
  <c r="V572" i="2"/>
  <c r="V566" i="2"/>
  <c r="V547" i="2"/>
  <c r="V540" i="2"/>
  <c r="V534" i="2"/>
  <c r="V515" i="2"/>
  <c r="V508" i="2"/>
  <c r="V502" i="2"/>
  <c r="V483" i="2"/>
  <c r="V476" i="2"/>
  <c r="V470" i="2"/>
  <c r="V451" i="2"/>
  <c r="V444" i="2"/>
  <c r="V438" i="2"/>
  <c r="V419" i="2"/>
  <c r="V412" i="2"/>
  <c r="V406" i="2"/>
  <c r="V387" i="2"/>
  <c r="V380" i="2"/>
  <c r="V374" i="2"/>
  <c r="V355" i="2"/>
  <c r="V348" i="2"/>
  <c r="V342" i="2"/>
  <c r="V323" i="2"/>
  <c r="V316" i="2"/>
  <c r="V310" i="2"/>
  <c r="V294" i="2"/>
  <c r="V290" i="2"/>
  <c r="V286" i="2"/>
  <c r="V282" i="2"/>
  <c r="V278" i="2"/>
  <c r="V274" i="2"/>
  <c r="V270" i="2"/>
  <c r="V266" i="2"/>
  <c r="V262" i="2"/>
  <c r="V258" i="2"/>
  <c r="V254" i="2"/>
  <c r="V250" i="2"/>
  <c r="V246" i="2"/>
  <c r="V242" i="2"/>
  <c r="V238" i="2"/>
  <c r="V234" i="2"/>
  <c r="V230" i="2"/>
  <c r="V226" i="2"/>
  <c r="V222" i="2"/>
  <c r="V218" i="2"/>
  <c r="V214" i="2"/>
  <c r="V210" i="2"/>
  <c r="V206" i="2"/>
  <c r="V202" i="2"/>
  <c r="V198" i="2"/>
  <c r="V194" i="2"/>
  <c r="V190" i="2"/>
  <c r="V186" i="2"/>
  <c r="V182" i="2"/>
  <c r="V178" i="2"/>
  <c r="V174" i="2"/>
  <c r="V170" i="2"/>
  <c r="V166" i="2"/>
  <c r="V162" i="2"/>
  <c r="V158" i="2"/>
  <c r="V154" i="2"/>
  <c r="V150" i="2"/>
  <c r="V146" i="2"/>
  <c r="V142" i="2"/>
  <c r="V138" i="2"/>
  <c r="V134" i="2"/>
  <c r="V130" i="2"/>
  <c r="V126" i="2"/>
  <c r="V122" i="2"/>
  <c r="V118" i="2"/>
  <c r="V114" i="2"/>
  <c r="V110" i="2"/>
  <c r="V106" i="2"/>
  <c r="V102" i="2"/>
  <c r="V98" i="2"/>
  <c r="V94" i="2"/>
  <c r="V90" i="2"/>
  <c r="V86" i="2"/>
  <c r="V82" i="2"/>
  <c r="V78" i="2"/>
  <c r="V74" i="2"/>
  <c r="V70" i="2"/>
  <c r="V66" i="2"/>
  <c r="V62" i="2"/>
  <c r="V58" i="2"/>
  <c r="V54" i="2"/>
  <c r="V50" i="2"/>
  <c r="V46" i="2"/>
  <c r="V42" i="2"/>
  <c r="V38" i="2"/>
  <c r="V34" i="2"/>
  <c r="V30" i="2"/>
  <c r="V26" i="2"/>
  <c r="V22" i="2"/>
  <c r="V18" i="2"/>
  <c r="V14" i="2"/>
  <c r="V10" i="2"/>
  <c r="V6" i="2"/>
  <c r="V2274" i="2"/>
  <c r="V1647" i="2"/>
  <c r="V1494" i="2"/>
  <c r="V1391" i="2"/>
  <c r="V1342" i="2"/>
  <c r="V1270" i="2"/>
  <c r="V1238" i="2"/>
  <c r="V1206" i="2"/>
  <c r="V1174" i="2"/>
  <c r="V1142" i="2"/>
  <c r="V1110" i="2"/>
  <c r="V1078" i="2"/>
  <c r="V1046" i="2"/>
  <c r="V1014" i="2"/>
  <c r="V1000" i="2"/>
  <c r="V994" i="2"/>
  <c r="V975" i="2"/>
  <c r="V968" i="2"/>
  <c r="V962" i="2"/>
  <c r="V943" i="2"/>
  <c r="V936" i="2"/>
  <c r="V930" i="2"/>
  <c r="V911" i="2"/>
  <c r="V904" i="2"/>
  <c r="V898" i="2"/>
  <c r="V879" i="2"/>
  <c r="V872" i="2"/>
  <c r="V866" i="2"/>
  <c r="V847" i="2"/>
  <c r="V840" i="2"/>
  <c r="V834" i="2"/>
  <c r="V815" i="2"/>
  <c r="V808" i="2"/>
  <c r="V802" i="2"/>
  <c r="V783" i="2"/>
  <c r="V776" i="2"/>
  <c r="V770" i="2"/>
  <c r="V751" i="2"/>
  <c r="V744" i="2"/>
  <c r="V738" i="2"/>
  <c r="V719" i="2"/>
  <c r="V712" i="2"/>
  <c r="V706" i="2"/>
  <c r="V687" i="2"/>
  <c r="V680" i="2"/>
  <c r="V674" i="2"/>
  <c r="V655" i="2"/>
  <c r="V648" i="2"/>
  <c r="V642" i="2"/>
  <c r="V623" i="2"/>
  <c r="V616" i="2"/>
  <c r="V610" i="2"/>
  <c r="V591" i="2"/>
  <c r="V584" i="2"/>
  <c r="V578" i="2"/>
  <c r="V559" i="2"/>
  <c r="V552" i="2"/>
  <c r="V546" i="2"/>
  <c r="V527" i="2"/>
  <c r="V520" i="2"/>
  <c r="V514" i="2"/>
  <c r="V495" i="2"/>
  <c r="V488" i="2"/>
  <c r="V482" i="2"/>
  <c r="V463" i="2"/>
  <c r="V456" i="2"/>
  <c r="V450" i="2"/>
  <c r="V431" i="2"/>
  <c r="V424" i="2"/>
  <c r="V418" i="2"/>
  <c r="V399" i="2"/>
  <c r="V392" i="2"/>
  <c r="V386" i="2"/>
  <c r="V367" i="2"/>
  <c r="V360" i="2"/>
  <c r="V354" i="2"/>
  <c r="V335" i="2"/>
  <c r="V328" i="2"/>
  <c r="V322" i="2"/>
  <c r="V303" i="2"/>
  <c r="V298" i="2"/>
  <c r="V2187" i="2"/>
  <c r="V1590" i="2"/>
  <c r="V1487" i="2"/>
  <c r="V1301" i="2"/>
  <c r="V1266" i="2"/>
  <c r="V1234" i="2"/>
  <c r="V1202" i="2"/>
  <c r="V1170" i="2"/>
  <c r="V1138" i="2"/>
  <c r="V1106" i="2"/>
  <c r="V1074" i="2"/>
  <c r="V1042" i="2"/>
  <c r="V1010" i="2"/>
  <c r="V987" i="2"/>
  <c r="V980" i="2"/>
  <c r="V974" i="2"/>
  <c r="V955" i="2"/>
  <c r="V948" i="2"/>
  <c r="V942" i="2"/>
  <c r="V923" i="2"/>
  <c r="V916" i="2"/>
  <c r="V910" i="2"/>
  <c r="V891" i="2"/>
  <c r="V884" i="2"/>
  <c r="V878" i="2"/>
  <c r="V859" i="2"/>
  <c r="V852" i="2"/>
  <c r="V846" i="2"/>
  <c r="V827" i="2"/>
  <c r="V820" i="2"/>
  <c r="V814" i="2"/>
  <c r="V795" i="2"/>
  <c r="V788" i="2"/>
  <c r="V782" i="2"/>
  <c r="V763" i="2"/>
  <c r="V756" i="2"/>
  <c r="V750" i="2"/>
  <c r="V731" i="2"/>
  <c r="V724" i="2"/>
  <c r="V718" i="2"/>
  <c r="V699" i="2"/>
  <c r="V692" i="2"/>
  <c r="V686" i="2"/>
  <c r="V667" i="2"/>
  <c r="V660" i="2"/>
  <c r="V654" i="2"/>
  <c r="V635" i="2"/>
  <c r="V628" i="2"/>
  <c r="V622" i="2"/>
  <c r="V603" i="2"/>
  <c r="V596" i="2"/>
  <c r="V590" i="2"/>
  <c r="V571" i="2"/>
  <c r="V564" i="2"/>
  <c r="V558" i="2"/>
  <c r="V539" i="2"/>
  <c r="V532" i="2"/>
  <c r="V526" i="2"/>
  <c r="V507" i="2"/>
  <c r="V500" i="2"/>
  <c r="V494" i="2"/>
  <c r="V475" i="2"/>
  <c r="V468" i="2"/>
  <c r="V462" i="2"/>
  <c r="V443" i="2"/>
  <c r="V436" i="2"/>
  <c r="V430" i="2"/>
  <c r="V411" i="2"/>
  <c r="V404" i="2"/>
  <c r="V398" i="2"/>
  <c r="V379" i="2"/>
  <c r="V372" i="2"/>
  <c r="V366" i="2"/>
  <c r="V347" i="2"/>
  <c r="V340" i="2"/>
  <c r="V334" i="2"/>
  <c r="V315" i="2"/>
  <c r="V308" i="2"/>
  <c r="V293" i="2"/>
  <c r="V289" i="2"/>
  <c r="V285" i="2"/>
  <c r="V281" i="2"/>
  <c r="V277" i="2"/>
  <c r="V273" i="2"/>
  <c r="V269" i="2"/>
  <c r="V265" i="2"/>
  <c r="V261" i="2"/>
  <c r="V257" i="2"/>
  <c r="V253" i="2"/>
  <c r="V249" i="2"/>
  <c r="V245" i="2"/>
  <c r="V241" i="2"/>
  <c r="V237" i="2"/>
  <c r="V233" i="2"/>
  <c r="V229" i="2"/>
  <c r="V225" i="2"/>
  <c r="V221" i="2"/>
  <c r="V217" i="2"/>
  <c r="V213" i="2"/>
  <c r="V209" i="2"/>
  <c r="V205" i="2"/>
  <c r="V201" i="2"/>
  <c r="V197" i="2"/>
  <c r="V193" i="2"/>
  <c r="V189" i="2"/>
  <c r="V185" i="2"/>
  <c r="V181" i="2"/>
  <c r="V177" i="2"/>
  <c r="V173" i="2"/>
  <c r="V169" i="2"/>
  <c r="V165" i="2"/>
  <c r="V161" i="2"/>
  <c r="V157" i="2"/>
  <c r="V153" i="2"/>
  <c r="V149" i="2"/>
  <c r="V145" i="2"/>
  <c r="V141" i="2"/>
  <c r="V137" i="2"/>
  <c r="V133" i="2"/>
  <c r="V129" i="2"/>
  <c r="V125" i="2"/>
  <c r="V121" i="2"/>
  <c r="V117" i="2"/>
  <c r="V113" i="2"/>
  <c r="V109" i="2"/>
  <c r="V105" i="2"/>
  <c r="V101" i="2"/>
  <c r="V97" i="2"/>
  <c r="V93" i="2"/>
  <c r="V89" i="2"/>
  <c r="V85" i="2"/>
  <c r="V81" i="2"/>
  <c r="V77" i="2"/>
  <c r="V73" i="2"/>
  <c r="V69" i="2"/>
  <c r="V65" i="2"/>
  <c r="V61" i="2"/>
  <c r="V57" i="2"/>
  <c r="V53" i="2"/>
  <c r="V49" i="2"/>
  <c r="V45" i="2"/>
  <c r="V41" i="2"/>
  <c r="V37" i="2"/>
  <c r="V33" i="2"/>
  <c r="V29" i="2"/>
  <c r="V25" i="2"/>
  <c r="V21" i="2"/>
  <c r="V17" i="2"/>
  <c r="V13" i="2"/>
  <c r="V9" i="2"/>
  <c r="V2796" i="2"/>
  <c r="V1686" i="2"/>
  <c r="V1583" i="2"/>
  <c r="V1430" i="2"/>
  <c r="V1333" i="2"/>
  <c r="V1296" i="2"/>
  <c r="V1262" i="2"/>
  <c r="V1230" i="2"/>
  <c r="V1198" i="2"/>
  <c r="V1166" i="2"/>
  <c r="V1134" i="2"/>
  <c r="V1102" i="2"/>
  <c r="V1070" i="2"/>
  <c r="V1038" i="2"/>
  <c r="V1006" i="2"/>
  <c r="V999" i="2"/>
  <c r="V992" i="2"/>
  <c r="V986" i="2"/>
  <c r="V967" i="2"/>
  <c r="V960" i="2"/>
  <c r="V954" i="2"/>
  <c r="V935" i="2"/>
  <c r="V928" i="2"/>
  <c r="V922" i="2"/>
  <c r="V903" i="2"/>
  <c r="V896" i="2"/>
  <c r="V890" i="2"/>
  <c r="V871" i="2"/>
  <c r="V864" i="2"/>
  <c r="V858" i="2"/>
  <c r="V839" i="2"/>
  <c r="V832" i="2"/>
  <c r="V826" i="2"/>
  <c r="V807" i="2"/>
  <c r="V800" i="2"/>
  <c r="V794" i="2"/>
  <c r="V775" i="2"/>
  <c r="V768" i="2"/>
  <c r="V762" i="2"/>
  <c r="V743" i="2"/>
  <c r="V736" i="2"/>
  <c r="V730" i="2"/>
  <c r="V711" i="2"/>
  <c r="V704" i="2"/>
  <c r="V698" i="2"/>
  <c r="V679" i="2"/>
  <c r="V672" i="2"/>
  <c r="V666" i="2"/>
  <c r="V647" i="2"/>
  <c r="V640" i="2"/>
  <c r="V634" i="2"/>
  <c r="V615" i="2"/>
  <c r="V608" i="2"/>
  <c r="V602" i="2"/>
  <c r="V583" i="2"/>
  <c r="V576" i="2"/>
  <c r="V570" i="2"/>
  <c r="V551" i="2"/>
  <c r="V544" i="2"/>
  <c r="V538" i="2"/>
  <c r="V519" i="2"/>
  <c r="V512" i="2"/>
  <c r="V506" i="2"/>
  <c r="V487" i="2"/>
  <c r="V480" i="2"/>
  <c r="V474" i="2"/>
  <c r="V455" i="2"/>
  <c r="V448" i="2"/>
  <c r="V442" i="2"/>
  <c r="V423" i="2"/>
  <c r="V416" i="2"/>
  <c r="V410" i="2"/>
  <c r="V391" i="2"/>
  <c r="V384" i="2"/>
  <c r="V378" i="2"/>
  <c r="V359" i="2"/>
  <c r="V352" i="2"/>
  <c r="V346" i="2"/>
  <c r="V327" i="2"/>
  <c r="V320" i="2"/>
  <c r="V314" i="2"/>
  <c r="V302" i="2"/>
  <c r="V2699" i="2"/>
  <c r="V1679" i="2"/>
  <c r="V1526" i="2"/>
  <c r="V1423" i="2"/>
  <c r="V1328" i="2"/>
  <c r="V1258" i="2"/>
  <c r="V1226" i="2"/>
  <c r="V1194" i="2"/>
  <c r="V1162" i="2"/>
  <c r="V1130" i="2"/>
  <c r="V1098" i="2"/>
  <c r="V1066" i="2"/>
  <c r="V1034" i="2"/>
  <c r="V1004" i="2"/>
  <c r="V998" i="2"/>
  <c r="V979" i="2"/>
  <c r="V972" i="2"/>
  <c r="V966" i="2"/>
  <c r="V947" i="2"/>
  <c r="V940" i="2"/>
  <c r="V934" i="2"/>
  <c r="V915" i="2"/>
  <c r="V908" i="2"/>
  <c r="V902" i="2"/>
  <c r="V883" i="2"/>
  <c r="V876" i="2"/>
  <c r="V870" i="2"/>
  <c r="V851" i="2"/>
  <c r="V844" i="2"/>
  <c r="V838" i="2"/>
  <c r="V819" i="2"/>
  <c r="V812" i="2"/>
  <c r="V806" i="2"/>
  <c r="V787" i="2"/>
  <c r="V780" i="2"/>
  <c r="V774" i="2"/>
  <c r="V755" i="2"/>
  <c r="V748" i="2"/>
  <c r="V742" i="2"/>
  <c r="V723" i="2"/>
  <c r="V716" i="2"/>
  <c r="V710" i="2"/>
  <c r="V691" i="2"/>
  <c r="V684" i="2"/>
  <c r="V678" i="2"/>
  <c r="V659" i="2"/>
  <c r="V652" i="2"/>
  <c r="V646" i="2"/>
  <c r="V627" i="2"/>
  <c r="V620" i="2"/>
  <c r="V614" i="2"/>
  <c r="V595" i="2"/>
  <c r="V588" i="2"/>
  <c r="V582" i="2"/>
  <c r="V563" i="2"/>
  <c r="V556" i="2"/>
  <c r="V550" i="2"/>
  <c r="V531" i="2"/>
  <c r="V524" i="2"/>
  <c r="V518" i="2"/>
  <c r="V499" i="2"/>
  <c r="V492" i="2"/>
  <c r="V486" i="2"/>
  <c r="V467" i="2"/>
  <c r="V460" i="2"/>
  <c r="V454" i="2"/>
  <c r="V435" i="2"/>
  <c r="V428" i="2"/>
  <c r="V422" i="2"/>
  <c r="V403" i="2"/>
  <c r="V396" i="2"/>
  <c r="V390" i="2"/>
  <c r="V371" i="2"/>
  <c r="V364" i="2"/>
  <c r="V358" i="2"/>
  <c r="V339" i="2"/>
  <c r="V332" i="2"/>
  <c r="V326" i="2"/>
  <c r="V307" i="2"/>
  <c r="V296" i="2"/>
  <c r="V292" i="2"/>
  <c r="V288" i="2"/>
  <c r="V284" i="2"/>
  <c r="V280" i="2"/>
  <c r="V276" i="2"/>
  <c r="V272" i="2"/>
  <c r="V268" i="2"/>
  <c r="V264" i="2"/>
  <c r="V260" i="2"/>
  <c r="V256" i="2"/>
  <c r="V252" i="2"/>
  <c r="V248" i="2"/>
  <c r="V244" i="2"/>
  <c r="V240" i="2"/>
  <c r="V236" i="2"/>
  <c r="V232" i="2"/>
  <c r="V228" i="2"/>
  <c r="V224" i="2"/>
  <c r="V220" i="2"/>
  <c r="V216" i="2"/>
  <c r="V212" i="2"/>
  <c r="V208" i="2"/>
  <c r="V204" i="2"/>
  <c r="V200" i="2"/>
  <c r="V196" i="2"/>
  <c r="V192" i="2"/>
  <c r="V188" i="2"/>
  <c r="V184" i="2"/>
  <c r="V180" i="2"/>
  <c r="V176" i="2"/>
  <c r="V172" i="2"/>
  <c r="V168" i="2"/>
  <c r="V164" i="2"/>
  <c r="V160" i="2"/>
  <c r="V156" i="2"/>
  <c r="V152" i="2"/>
  <c r="V148" i="2"/>
  <c r="V144" i="2"/>
  <c r="V140" i="2"/>
  <c r="V136" i="2"/>
  <c r="V132" i="2"/>
  <c r="V128" i="2"/>
  <c r="V124" i="2"/>
  <c r="V120" i="2"/>
  <c r="V116" i="2"/>
  <c r="V112" i="2"/>
  <c r="V108" i="2"/>
  <c r="V104" i="2"/>
  <c r="V100" i="2"/>
  <c r="V96" i="2"/>
  <c r="V92" i="2"/>
  <c r="V88" i="2"/>
  <c r="V84" i="2"/>
  <c r="V80" i="2"/>
  <c r="V76" i="2"/>
  <c r="V72" i="2"/>
  <c r="V68" i="2"/>
  <c r="V64" i="2"/>
  <c r="V60" i="2"/>
  <c r="V56" i="2"/>
  <c r="V52" i="2"/>
  <c r="V48" i="2"/>
  <c r="V44" i="2"/>
  <c r="V40" i="2"/>
  <c r="V36" i="2"/>
  <c r="V32" i="2"/>
  <c r="V28" i="2"/>
  <c r="V24" i="2"/>
  <c r="V20" i="2"/>
  <c r="V16" i="2"/>
  <c r="V12" i="2"/>
  <c r="V8" i="2"/>
  <c r="V1126" i="2"/>
  <c r="V978" i="2"/>
  <c r="V927" i="2"/>
  <c r="V824" i="2"/>
  <c r="V722" i="2"/>
  <c r="V671" i="2"/>
  <c r="V568" i="2"/>
  <c r="V466" i="2"/>
  <c r="V415" i="2"/>
  <c r="V312" i="2"/>
  <c r="V1991" i="2"/>
  <c r="V1366" i="2"/>
  <c r="V1094" i="2"/>
  <c r="V920" i="2"/>
  <c r="V818" i="2"/>
  <c r="V767" i="2"/>
  <c r="V664" i="2"/>
  <c r="V562" i="2"/>
  <c r="V511" i="2"/>
  <c r="V408" i="2"/>
  <c r="V306" i="2"/>
  <c r="V1062" i="2"/>
  <c r="V914" i="2"/>
  <c r="V863" i="2"/>
  <c r="V760" i="2"/>
  <c r="V658" i="2"/>
  <c r="V607" i="2"/>
  <c r="V504" i="2"/>
  <c r="V402" i="2"/>
  <c r="V351" i="2"/>
  <c r="V300" i="2"/>
  <c r="V1287" i="2"/>
  <c r="V1030" i="2"/>
  <c r="V959" i="2"/>
  <c r="V856" i="2"/>
  <c r="V754" i="2"/>
  <c r="V703" i="2"/>
  <c r="V600" i="2"/>
  <c r="V498" i="2"/>
  <c r="V447" i="2"/>
  <c r="V344" i="2"/>
  <c r="V1622" i="2"/>
  <c r="V1254" i="2"/>
  <c r="V952" i="2"/>
  <c r="V850" i="2"/>
  <c r="V799" i="2"/>
  <c r="V696" i="2"/>
  <c r="V594" i="2"/>
  <c r="V543" i="2"/>
  <c r="V440" i="2"/>
  <c r="V338" i="2"/>
  <c r="V1222" i="2"/>
  <c r="V946" i="2"/>
  <c r="V895" i="2"/>
  <c r="V792" i="2"/>
  <c r="V690" i="2"/>
  <c r="V639" i="2"/>
  <c r="V536" i="2"/>
  <c r="V434" i="2"/>
  <c r="V383" i="2"/>
  <c r="V1519" i="2"/>
  <c r="V1190" i="2"/>
  <c r="V991" i="2"/>
  <c r="V888" i="2"/>
  <c r="V786" i="2"/>
  <c r="V735" i="2"/>
  <c r="V632" i="2"/>
  <c r="V530" i="2"/>
  <c r="V479" i="2"/>
  <c r="V376" i="2"/>
  <c r="V626" i="2"/>
  <c r="V1158" i="2"/>
  <c r="AE26" i="2"/>
  <c r="Z21" i="2" l="1"/>
  <c r="U8762" i="2" l="1"/>
  <c r="U8758" i="2"/>
  <c r="U8754" i="2"/>
  <c r="U8750" i="2"/>
  <c r="U8746" i="2"/>
  <c r="U8742" i="2"/>
  <c r="U8738" i="2"/>
  <c r="U8734" i="2"/>
  <c r="U8730" i="2"/>
  <c r="U8726" i="2"/>
  <c r="U8722" i="2"/>
  <c r="U8718" i="2"/>
  <c r="U8714" i="2"/>
  <c r="U8710" i="2"/>
  <c r="U8706" i="2"/>
  <c r="U8702" i="2"/>
  <c r="U8698" i="2"/>
  <c r="U8694" i="2"/>
  <c r="U8690" i="2"/>
  <c r="U8686" i="2"/>
  <c r="U8682" i="2"/>
  <c r="U8678" i="2"/>
  <c r="U8674" i="2"/>
  <c r="U8670" i="2"/>
  <c r="U8666" i="2"/>
  <c r="U8662" i="2"/>
  <c r="U8658" i="2"/>
  <c r="U8654" i="2"/>
  <c r="U8650" i="2"/>
  <c r="U8646" i="2"/>
  <c r="U8642" i="2"/>
  <c r="U8638" i="2"/>
  <c r="U8634" i="2"/>
  <c r="U8630" i="2"/>
  <c r="U8626" i="2"/>
  <c r="U8622" i="2"/>
  <c r="U8618" i="2"/>
  <c r="U8614" i="2"/>
  <c r="U8610" i="2"/>
  <c r="U8606" i="2"/>
  <c r="U8602" i="2"/>
  <c r="U8598" i="2"/>
  <c r="U8594" i="2"/>
  <c r="U8590" i="2"/>
  <c r="U8586" i="2"/>
  <c r="U8582" i="2"/>
  <c r="U8578" i="2"/>
  <c r="U8574" i="2"/>
  <c r="U8570" i="2"/>
  <c r="U8566" i="2"/>
  <c r="U8562" i="2"/>
  <c r="U8558" i="2"/>
  <c r="U8764" i="2"/>
  <c r="U8760" i="2"/>
  <c r="U8756" i="2"/>
  <c r="U8752" i="2"/>
  <c r="U8748" i="2"/>
  <c r="U8744" i="2"/>
  <c r="U8740" i="2"/>
  <c r="U8736" i="2"/>
  <c r="U8732" i="2"/>
  <c r="U8728" i="2"/>
  <c r="U8724" i="2"/>
  <c r="U8720" i="2"/>
  <c r="U8716" i="2"/>
  <c r="U8712" i="2"/>
  <c r="U8708" i="2"/>
  <c r="U8704" i="2"/>
  <c r="U8700" i="2"/>
  <c r="U8696" i="2"/>
  <c r="U8692" i="2"/>
  <c r="U8688" i="2"/>
  <c r="U8684" i="2"/>
  <c r="U8680" i="2"/>
  <c r="U8676" i="2"/>
  <c r="U8672" i="2"/>
  <c r="U8668" i="2"/>
  <c r="U8664" i="2"/>
  <c r="U8660" i="2"/>
  <c r="U8656" i="2"/>
  <c r="U8652" i="2"/>
  <c r="U8648" i="2"/>
  <c r="U8644" i="2"/>
  <c r="U8640" i="2"/>
  <c r="U8636" i="2"/>
  <c r="U8632" i="2"/>
  <c r="U8628" i="2"/>
  <c r="U8624" i="2"/>
  <c r="U8620" i="2"/>
  <c r="U8616" i="2"/>
  <c r="U8612" i="2"/>
  <c r="U8608" i="2"/>
  <c r="U8604" i="2"/>
  <c r="U8600" i="2"/>
  <c r="U8596" i="2"/>
  <c r="U8592" i="2"/>
  <c r="U8588" i="2"/>
  <c r="U8584" i="2"/>
  <c r="U8580" i="2"/>
  <c r="U8741" i="2"/>
  <c r="U8735" i="2"/>
  <c r="U8709" i="2"/>
  <c r="U8703" i="2"/>
  <c r="U8677" i="2"/>
  <c r="U8671" i="2"/>
  <c r="U8645" i="2"/>
  <c r="U8639" i="2"/>
  <c r="U8613" i="2"/>
  <c r="U8607" i="2"/>
  <c r="U8581" i="2"/>
  <c r="U8550" i="2"/>
  <c r="U8753" i="2"/>
  <c r="U8747" i="2"/>
  <c r="U8721" i="2"/>
  <c r="U8715" i="2"/>
  <c r="U8689" i="2"/>
  <c r="U8683" i="2"/>
  <c r="U8657" i="2"/>
  <c r="U8651" i="2"/>
  <c r="U8625" i="2"/>
  <c r="U8619" i="2"/>
  <c r="U8593" i="2"/>
  <c r="U8587" i="2"/>
  <c r="U8765" i="2"/>
  <c r="U8759" i="2"/>
  <c r="U8733" i="2"/>
  <c r="U8727" i="2"/>
  <c r="U8701" i="2"/>
  <c r="U8695" i="2"/>
  <c r="U8669" i="2"/>
  <c r="U8663" i="2"/>
  <c r="U8637" i="2"/>
  <c r="U8631" i="2"/>
  <c r="U8605" i="2"/>
  <c r="U8599" i="2"/>
  <c r="U8745" i="2"/>
  <c r="U8739" i="2"/>
  <c r="U8713" i="2"/>
  <c r="U8707" i="2"/>
  <c r="U8681" i="2"/>
  <c r="U8675" i="2"/>
  <c r="U8649" i="2"/>
  <c r="U8643" i="2"/>
  <c r="U8617" i="2"/>
  <c r="U8611" i="2"/>
  <c r="U8757" i="2"/>
  <c r="U8751" i="2"/>
  <c r="U8725" i="2"/>
  <c r="U8719" i="2"/>
  <c r="U8693" i="2"/>
  <c r="U8687" i="2"/>
  <c r="U8661" i="2"/>
  <c r="U8655" i="2"/>
  <c r="U8629" i="2"/>
  <c r="U8623" i="2"/>
  <c r="U8597" i="2"/>
  <c r="U8591" i="2"/>
  <c r="U8737" i="2"/>
  <c r="U8723" i="2"/>
  <c r="U8653" i="2"/>
  <c r="U8635" i="2"/>
  <c r="U8579" i="2"/>
  <c r="U8567" i="2"/>
  <c r="U8555" i="2"/>
  <c r="U8549" i="2"/>
  <c r="U8540" i="2"/>
  <c r="U8531" i="2"/>
  <c r="U8522" i="2"/>
  <c r="U8517" i="2"/>
  <c r="U8508" i="2"/>
  <c r="U8499" i="2"/>
  <c r="U8490" i="2"/>
  <c r="U8485" i="2"/>
  <c r="U8476" i="2"/>
  <c r="U8467" i="2"/>
  <c r="U8458" i="2"/>
  <c r="U8453" i="2"/>
  <c r="U8444" i="2"/>
  <c r="U8435" i="2"/>
  <c r="U8426" i="2"/>
  <c r="U8421" i="2"/>
  <c r="U8412" i="2"/>
  <c r="U8403" i="2"/>
  <c r="U8394" i="2"/>
  <c r="U8389" i="2"/>
  <c r="U8380" i="2"/>
  <c r="U8371" i="2"/>
  <c r="U8362" i="2"/>
  <c r="U8357" i="2"/>
  <c r="U8348" i="2"/>
  <c r="U8339" i="2"/>
  <c r="U8330" i="2"/>
  <c r="U8325" i="2"/>
  <c r="U8316" i="2"/>
  <c r="U8307" i="2"/>
  <c r="U8298" i="2"/>
  <c r="U8293" i="2"/>
  <c r="U8284" i="2"/>
  <c r="U8275" i="2"/>
  <c r="U8266" i="2"/>
  <c r="U8261" i="2"/>
  <c r="U8252" i="2"/>
  <c r="U8243" i="2"/>
  <c r="U8234" i="2"/>
  <c r="U8229" i="2"/>
  <c r="U8220" i="2"/>
  <c r="U8211" i="2"/>
  <c r="U8202" i="2"/>
  <c r="U8197" i="2"/>
  <c r="U8188" i="2"/>
  <c r="U8179" i="2"/>
  <c r="U8170" i="2"/>
  <c r="U8165" i="2"/>
  <c r="U8156" i="2"/>
  <c r="U8147" i="2"/>
  <c r="U8138" i="2"/>
  <c r="U8133" i="2"/>
  <c r="U8124" i="2"/>
  <c r="U8115" i="2"/>
  <c r="U8106" i="2"/>
  <c r="U8101" i="2"/>
  <c r="U8092" i="2"/>
  <c r="U8755" i="2"/>
  <c r="U8685" i="2"/>
  <c r="U8667" i="2"/>
  <c r="U8601" i="2"/>
  <c r="U8585" i="2"/>
  <c r="U8572" i="2"/>
  <c r="U8560" i="2"/>
  <c r="U8554" i="2"/>
  <c r="U8544" i="2"/>
  <c r="U8535" i="2"/>
  <c r="U8526" i="2"/>
  <c r="U8521" i="2"/>
  <c r="U8512" i="2"/>
  <c r="U8503" i="2"/>
  <c r="U8494" i="2"/>
  <c r="U8489" i="2"/>
  <c r="U8480" i="2"/>
  <c r="U8471" i="2"/>
  <c r="U8462" i="2"/>
  <c r="U8457" i="2"/>
  <c r="U8448" i="2"/>
  <c r="U8439" i="2"/>
  <c r="U8430" i="2"/>
  <c r="U8425" i="2"/>
  <c r="U8416" i="2"/>
  <c r="U8407" i="2"/>
  <c r="U8398" i="2"/>
  <c r="U8393" i="2"/>
  <c r="U8384" i="2"/>
  <c r="U8375" i="2"/>
  <c r="U8366" i="2"/>
  <c r="U8361" i="2"/>
  <c r="U8352" i="2"/>
  <c r="U8343" i="2"/>
  <c r="U8334" i="2"/>
  <c r="U8329" i="2"/>
  <c r="U8320" i="2"/>
  <c r="U8311" i="2"/>
  <c r="U8302" i="2"/>
  <c r="U8297" i="2"/>
  <c r="U8288" i="2"/>
  <c r="U8279" i="2"/>
  <c r="U8270" i="2"/>
  <c r="U8265" i="2"/>
  <c r="U8256" i="2"/>
  <c r="U8247" i="2"/>
  <c r="U8238" i="2"/>
  <c r="U8233" i="2"/>
  <c r="U8224" i="2"/>
  <c r="U8215" i="2"/>
  <c r="U8206" i="2"/>
  <c r="U8201" i="2"/>
  <c r="U8192" i="2"/>
  <c r="U8183" i="2"/>
  <c r="U8174" i="2"/>
  <c r="U8169" i="2"/>
  <c r="U8160" i="2"/>
  <c r="U8151" i="2"/>
  <c r="U8142" i="2"/>
  <c r="U8137" i="2"/>
  <c r="U8128" i="2"/>
  <c r="U8119" i="2"/>
  <c r="U8110" i="2"/>
  <c r="U8105" i="2"/>
  <c r="U8096" i="2"/>
  <c r="U8087" i="2"/>
  <c r="U8083" i="2"/>
  <c r="U8079" i="2"/>
  <c r="U8075" i="2"/>
  <c r="U8071" i="2"/>
  <c r="U8067" i="2"/>
  <c r="U8063" i="2"/>
  <c r="U8059" i="2"/>
  <c r="U8055" i="2"/>
  <c r="U8051" i="2"/>
  <c r="U8047" i="2"/>
  <c r="U8043" i="2"/>
  <c r="U8039" i="2"/>
  <c r="U8035" i="2"/>
  <c r="U8031" i="2"/>
  <c r="U8027" i="2"/>
  <c r="U8023" i="2"/>
  <c r="U8019" i="2"/>
  <c r="U8015" i="2"/>
  <c r="U8011" i="2"/>
  <c r="U8007" i="2"/>
  <c r="U8003" i="2"/>
  <c r="U7999" i="2"/>
  <c r="U7995" i="2"/>
  <c r="U7991" i="2"/>
  <c r="U7987" i="2"/>
  <c r="U7983" i="2"/>
  <c r="U7979" i="2"/>
  <c r="U7975" i="2"/>
  <c r="U7971" i="2"/>
  <c r="U7967" i="2"/>
  <c r="U7963" i="2"/>
  <c r="U7959" i="2"/>
  <c r="U7955" i="2"/>
  <c r="U7951" i="2"/>
  <c r="U7947" i="2"/>
  <c r="U7943" i="2"/>
  <c r="U7939" i="2"/>
  <c r="U7935" i="2"/>
  <c r="U7931" i="2"/>
  <c r="U7927" i="2"/>
  <c r="U7923" i="2"/>
  <c r="U7919" i="2"/>
  <c r="U7915" i="2"/>
  <c r="U7911" i="2"/>
  <c r="U7907" i="2"/>
  <c r="U7903" i="2"/>
  <c r="U8717" i="2"/>
  <c r="U8699" i="2"/>
  <c r="U8633" i="2"/>
  <c r="U8615" i="2"/>
  <c r="U8577" i="2"/>
  <c r="U8565" i="2"/>
  <c r="U8559" i="2"/>
  <c r="U8553" i="2"/>
  <c r="U8548" i="2"/>
  <c r="U8539" i="2"/>
  <c r="U8530" i="2"/>
  <c r="U8525" i="2"/>
  <c r="U8516" i="2"/>
  <c r="U8507" i="2"/>
  <c r="U8498" i="2"/>
  <c r="U8493" i="2"/>
  <c r="U8484" i="2"/>
  <c r="U8475" i="2"/>
  <c r="U8466" i="2"/>
  <c r="U8461" i="2"/>
  <c r="U8452" i="2"/>
  <c r="U8443" i="2"/>
  <c r="U8434" i="2"/>
  <c r="U8429" i="2"/>
  <c r="U8420" i="2"/>
  <c r="U8411" i="2"/>
  <c r="U8402" i="2"/>
  <c r="U8397" i="2"/>
  <c r="U8388" i="2"/>
  <c r="U8749" i="2"/>
  <c r="U8731" i="2"/>
  <c r="U8665" i="2"/>
  <c r="U8647" i="2"/>
  <c r="U8571" i="2"/>
  <c r="U8564" i="2"/>
  <c r="U8543" i="2"/>
  <c r="U8534" i="2"/>
  <c r="U8529" i="2"/>
  <c r="U8520" i="2"/>
  <c r="U8511" i="2"/>
  <c r="U8502" i="2"/>
  <c r="U8497" i="2"/>
  <c r="U8488" i="2"/>
  <c r="U8479" i="2"/>
  <c r="U8470" i="2"/>
  <c r="U8465" i="2"/>
  <c r="U8456" i="2"/>
  <c r="U8447" i="2"/>
  <c r="U8438" i="2"/>
  <c r="U8433" i="2"/>
  <c r="U8424" i="2"/>
  <c r="U8415" i="2"/>
  <c r="U8406" i="2"/>
  <c r="U8401" i="2"/>
  <c r="U8392" i="2"/>
  <c r="U8383" i="2"/>
  <c r="U8763" i="2"/>
  <c r="U8697" i="2"/>
  <c r="U8679" i="2"/>
  <c r="U8609" i="2"/>
  <c r="U8595" i="2"/>
  <c r="U8583" i="2"/>
  <c r="U8576" i="2"/>
  <c r="U8569" i="2"/>
  <c r="U8557" i="2"/>
  <c r="U8552" i="2"/>
  <c r="U8547" i="2"/>
  <c r="U8538" i="2"/>
  <c r="U8533" i="2"/>
  <c r="U8524" i="2"/>
  <c r="U8515" i="2"/>
  <c r="U8506" i="2"/>
  <c r="U8501" i="2"/>
  <c r="U8492" i="2"/>
  <c r="U8483" i="2"/>
  <c r="U8474" i="2"/>
  <c r="U8469" i="2"/>
  <c r="U8460" i="2"/>
  <c r="U8451" i="2"/>
  <c r="U8442" i="2"/>
  <c r="U8437" i="2"/>
  <c r="U8428" i="2"/>
  <c r="U8419" i="2"/>
  <c r="U8410" i="2"/>
  <c r="U8405" i="2"/>
  <c r="U8396" i="2"/>
  <c r="U8387" i="2"/>
  <c r="U8378" i="2"/>
  <c r="U8729" i="2"/>
  <c r="U8711" i="2"/>
  <c r="U8641" i="2"/>
  <c r="U8627" i="2"/>
  <c r="U8575" i="2"/>
  <c r="U8563" i="2"/>
  <c r="U8542" i="2"/>
  <c r="U8537" i="2"/>
  <c r="U8528" i="2"/>
  <c r="U8519" i="2"/>
  <c r="U8510" i="2"/>
  <c r="U8505" i="2"/>
  <c r="U8496" i="2"/>
  <c r="U8487" i="2"/>
  <c r="U8478" i="2"/>
  <c r="U8473" i="2"/>
  <c r="U8464" i="2"/>
  <c r="U8455" i="2"/>
  <c r="U8446" i="2"/>
  <c r="U8441" i="2"/>
  <c r="U8432" i="2"/>
  <c r="U8423" i="2"/>
  <c r="U8414" i="2"/>
  <c r="U8409" i="2"/>
  <c r="U8400" i="2"/>
  <c r="U8391" i="2"/>
  <c r="U8382" i="2"/>
  <c r="U8556" i="2"/>
  <c r="U8500" i="2"/>
  <c r="U8482" i="2"/>
  <c r="U8445" i="2"/>
  <c r="U8427" i="2"/>
  <c r="U8377" i="2"/>
  <c r="U8359" i="2"/>
  <c r="U8353" i="2"/>
  <c r="U8335" i="2"/>
  <c r="U8328" i="2"/>
  <c r="U8310" i="2"/>
  <c r="U8304" i="2"/>
  <c r="U8286" i="2"/>
  <c r="U8280" i="2"/>
  <c r="U8273" i="2"/>
  <c r="U8262" i="2"/>
  <c r="U8255" i="2"/>
  <c r="U8249" i="2"/>
  <c r="U8231" i="2"/>
  <c r="U8225" i="2"/>
  <c r="U8207" i="2"/>
  <c r="U8200" i="2"/>
  <c r="U8182" i="2"/>
  <c r="U8176" i="2"/>
  <c r="U8158" i="2"/>
  <c r="U8152" i="2"/>
  <c r="U8145" i="2"/>
  <c r="U8134" i="2"/>
  <c r="U8127" i="2"/>
  <c r="U8121" i="2"/>
  <c r="U8103" i="2"/>
  <c r="U8097" i="2"/>
  <c r="U8085" i="2"/>
  <c r="U8080" i="2"/>
  <c r="U8074" i="2"/>
  <c r="U8069" i="2"/>
  <c r="U8064" i="2"/>
  <c r="U8058" i="2"/>
  <c r="U8053" i="2"/>
  <c r="U8048" i="2"/>
  <c r="U8042" i="2"/>
  <c r="U8037" i="2"/>
  <c r="U8032" i="2"/>
  <c r="U8026" i="2"/>
  <c r="U8021" i="2"/>
  <c r="U8016" i="2"/>
  <c r="U8010" i="2"/>
  <c r="U8005" i="2"/>
  <c r="U8000" i="2"/>
  <c r="U7994" i="2"/>
  <c r="U7989" i="2"/>
  <c r="U7984" i="2"/>
  <c r="U7978" i="2"/>
  <c r="U7973" i="2"/>
  <c r="U7968" i="2"/>
  <c r="U7962" i="2"/>
  <c r="U7957" i="2"/>
  <c r="U7952" i="2"/>
  <c r="U7946" i="2"/>
  <c r="U7941" i="2"/>
  <c r="U7936" i="2"/>
  <c r="U7930" i="2"/>
  <c r="U7921" i="2"/>
  <c r="U7912" i="2"/>
  <c r="U8705" i="2"/>
  <c r="U8536" i="2"/>
  <c r="U8518" i="2"/>
  <c r="U8481" i="2"/>
  <c r="U8463" i="2"/>
  <c r="U8408" i="2"/>
  <c r="U8390" i="2"/>
  <c r="U8370" i="2"/>
  <c r="U8364" i="2"/>
  <c r="U8346" i="2"/>
  <c r="U8340" i="2"/>
  <c r="U8333" i="2"/>
  <c r="U8322" i="2"/>
  <c r="U8315" i="2"/>
  <c r="U8309" i="2"/>
  <c r="U8291" i="2"/>
  <c r="U8285" i="2"/>
  <c r="U8267" i="2"/>
  <c r="U8260" i="2"/>
  <c r="U8242" i="2"/>
  <c r="U8236" i="2"/>
  <c r="U8218" i="2"/>
  <c r="U8212" i="2"/>
  <c r="U8205" i="2"/>
  <c r="U8194" i="2"/>
  <c r="U8187" i="2"/>
  <c r="U8181" i="2"/>
  <c r="U8163" i="2"/>
  <c r="U8157" i="2"/>
  <c r="U8139" i="2"/>
  <c r="U8132" i="2"/>
  <c r="U8114" i="2"/>
  <c r="U8108" i="2"/>
  <c r="U8090" i="2"/>
  <c r="U8761" i="2"/>
  <c r="U8551" i="2"/>
  <c r="U8532" i="2"/>
  <c r="U8514" i="2"/>
  <c r="U8477" i="2"/>
  <c r="U8459" i="2"/>
  <c r="U8404" i="2"/>
  <c r="U8386" i="2"/>
  <c r="U8376" i="2"/>
  <c r="U8369" i="2"/>
  <c r="U8358" i="2"/>
  <c r="U8351" i="2"/>
  <c r="U8345" i="2"/>
  <c r="U8327" i="2"/>
  <c r="U8321" i="2"/>
  <c r="U8303" i="2"/>
  <c r="U8296" i="2"/>
  <c r="U8278" i="2"/>
  <c r="U8272" i="2"/>
  <c r="U8254" i="2"/>
  <c r="U8248" i="2"/>
  <c r="U8241" i="2"/>
  <c r="U8230" i="2"/>
  <c r="U8223" i="2"/>
  <c r="U8217" i="2"/>
  <c r="U8199" i="2"/>
  <c r="U8193" i="2"/>
  <c r="U8175" i="2"/>
  <c r="U8168" i="2"/>
  <c r="U8150" i="2"/>
  <c r="U8144" i="2"/>
  <c r="U8126" i="2"/>
  <c r="U8120" i="2"/>
  <c r="U8113" i="2"/>
  <c r="U8102" i="2"/>
  <c r="U8095" i="2"/>
  <c r="U8089" i="2"/>
  <c r="U8084" i="2"/>
  <c r="U8078" i="2"/>
  <c r="U8073" i="2"/>
  <c r="U8068" i="2"/>
  <c r="U8062" i="2"/>
  <c r="U8057" i="2"/>
  <c r="U8052" i="2"/>
  <c r="U8046" i="2"/>
  <c r="U8691" i="2"/>
  <c r="U8621" i="2"/>
  <c r="U8573" i="2"/>
  <c r="U8513" i="2"/>
  <c r="U8495" i="2"/>
  <c r="U8440" i="2"/>
  <c r="U8422" i="2"/>
  <c r="U8385" i="2"/>
  <c r="U8363" i="2"/>
  <c r="U8356" i="2"/>
  <c r="U8338" i="2"/>
  <c r="U8332" i="2"/>
  <c r="U8314" i="2"/>
  <c r="U8308" i="2"/>
  <c r="U8301" i="2"/>
  <c r="U8290" i="2"/>
  <c r="U8283" i="2"/>
  <c r="U8277" i="2"/>
  <c r="U8259" i="2"/>
  <c r="U8253" i="2"/>
  <c r="U8235" i="2"/>
  <c r="U8228" i="2"/>
  <c r="U8210" i="2"/>
  <c r="U8204" i="2"/>
  <c r="U8186" i="2"/>
  <c r="U8180" i="2"/>
  <c r="U8173" i="2"/>
  <c r="U8162" i="2"/>
  <c r="U8155" i="2"/>
  <c r="U8149" i="2"/>
  <c r="U8131" i="2"/>
  <c r="U8125" i="2"/>
  <c r="U8107" i="2"/>
  <c r="U8100" i="2"/>
  <c r="U8743" i="2"/>
  <c r="U8673" i="2"/>
  <c r="U8568" i="2"/>
  <c r="U8546" i="2"/>
  <c r="U8509" i="2"/>
  <c r="U8491" i="2"/>
  <c r="U8436" i="2"/>
  <c r="U8418" i="2"/>
  <c r="U8381" i="2"/>
  <c r="U8374" i="2"/>
  <c r="U8368" i="2"/>
  <c r="U8350" i="2"/>
  <c r="U8344" i="2"/>
  <c r="U8337" i="2"/>
  <c r="U8326" i="2"/>
  <c r="U8319" i="2"/>
  <c r="U8313" i="2"/>
  <c r="U8295" i="2"/>
  <c r="U8289" i="2"/>
  <c r="U8271" i="2"/>
  <c r="U8264" i="2"/>
  <c r="U8246" i="2"/>
  <c r="U8240" i="2"/>
  <c r="U8222" i="2"/>
  <c r="U8216" i="2"/>
  <c r="U8209" i="2"/>
  <c r="U8198" i="2"/>
  <c r="U8191" i="2"/>
  <c r="U8185" i="2"/>
  <c r="U8167" i="2"/>
  <c r="U8161" i="2"/>
  <c r="U8143" i="2"/>
  <c r="U8136" i="2"/>
  <c r="U8118" i="2"/>
  <c r="U8112" i="2"/>
  <c r="U8094" i="2"/>
  <c r="U8088" i="2"/>
  <c r="U8082" i="2"/>
  <c r="U8077" i="2"/>
  <c r="U8072" i="2"/>
  <c r="U8066" i="2"/>
  <c r="U8061" i="2"/>
  <c r="U8056" i="2"/>
  <c r="U8050" i="2"/>
  <c r="U8045" i="2"/>
  <c r="U8603" i="2"/>
  <c r="U8545" i="2"/>
  <c r="U8527" i="2"/>
  <c r="U8472" i="2"/>
  <c r="U8454" i="2"/>
  <c r="U8417" i="2"/>
  <c r="U8399" i="2"/>
  <c r="U8373" i="2"/>
  <c r="U8355" i="2"/>
  <c r="U8349" i="2"/>
  <c r="U8331" i="2"/>
  <c r="U8324" i="2"/>
  <c r="U8306" i="2"/>
  <c r="U8300" i="2"/>
  <c r="U8282" i="2"/>
  <c r="U8276" i="2"/>
  <c r="U8269" i="2"/>
  <c r="U8258" i="2"/>
  <c r="U8251" i="2"/>
  <c r="U8245" i="2"/>
  <c r="U8227" i="2"/>
  <c r="U8221" i="2"/>
  <c r="U8203" i="2"/>
  <c r="U8196" i="2"/>
  <c r="U8178" i="2"/>
  <c r="U8172" i="2"/>
  <c r="U8154" i="2"/>
  <c r="U8148" i="2"/>
  <c r="U8141" i="2"/>
  <c r="U8130" i="2"/>
  <c r="U8123" i="2"/>
  <c r="U8117" i="2"/>
  <c r="U8099" i="2"/>
  <c r="U8093" i="2"/>
  <c r="U7918" i="2"/>
  <c r="U7909" i="2"/>
  <c r="U7900" i="2"/>
  <c r="U7896" i="2"/>
  <c r="U7892" i="2"/>
  <c r="U7888" i="2"/>
  <c r="U7884" i="2"/>
  <c r="U7880" i="2"/>
  <c r="U7876" i="2"/>
  <c r="U7872" i="2"/>
  <c r="U7868" i="2"/>
  <c r="U7864" i="2"/>
  <c r="U7860" i="2"/>
  <c r="U7856" i="2"/>
  <c r="U7852" i="2"/>
  <c r="U7848" i="2"/>
  <c r="U7844" i="2"/>
  <c r="U7840" i="2"/>
  <c r="U7836" i="2"/>
  <c r="U7832" i="2"/>
  <c r="U7828" i="2"/>
  <c r="U7824" i="2"/>
  <c r="U7820" i="2"/>
  <c r="U7816" i="2"/>
  <c r="U7812" i="2"/>
  <c r="U7808" i="2"/>
  <c r="U7804" i="2"/>
  <c r="U7800" i="2"/>
  <c r="U7796" i="2"/>
  <c r="U7792" i="2"/>
  <c r="U7788" i="2"/>
  <c r="U7784" i="2"/>
  <c r="U7780" i="2"/>
  <c r="U7776" i="2"/>
  <c r="U7772" i="2"/>
  <c r="U7768" i="2"/>
  <c r="U7764" i="2"/>
  <c r="U7760" i="2"/>
  <c r="U7756" i="2"/>
  <c r="U7752" i="2"/>
  <c r="U7748" i="2"/>
  <c r="U7744" i="2"/>
  <c r="U7740" i="2"/>
  <c r="U7736" i="2"/>
  <c r="U7732" i="2"/>
  <c r="U7728" i="2"/>
  <c r="U7724" i="2"/>
  <c r="U7720" i="2"/>
  <c r="U7716" i="2"/>
  <c r="U7712" i="2"/>
  <c r="U7708" i="2"/>
  <c r="U7704" i="2"/>
  <c r="U7700" i="2"/>
  <c r="U7696" i="2"/>
  <c r="U7692" i="2"/>
  <c r="U7688" i="2"/>
  <c r="U7684" i="2"/>
  <c r="U7680" i="2"/>
  <c r="U7676" i="2"/>
  <c r="U7672" i="2"/>
  <c r="U7668" i="2"/>
  <c r="U7664" i="2"/>
  <c r="U7660" i="2"/>
  <c r="U7656" i="2"/>
  <c r="U7652" i="2"/>
  <c r="U7648" i="2"/>
  <c r="U7644" i="2"/>
  <c r="U7640" i="2"/>
  <c r="U7636" i="2"/>
  <c r="U7632" i="2"/>
  <c r="U7628" i="2"/>
  <c r="U7624" i="2"/>
  <c r="U7620" i="2"/>
  <c r="U7616" i="2"/>
  <c r="U8413" i="2"/>
  <c r="U8367" i="2"/>
  <c r="U8342" i="2"/>
  <c r="U8318" i="2"/>
  <c r="U8294" i="2"/>
  <c r="U8076" i="2"/>
  <c r="U8054" i="2"/>
  <c r="U8033" i="2"/>
  <c r="U8012" i="2"/>
  <c r="U7990" i="2"/>
  <c r="U7969" i="2"/>
  <c r="U7948" i="2"/>
  <c r="U7902" i="2"/>
  <c r="U7897" i="2"/>
  <c r="U7886" i="2"/>
  <c r="U7881" i="2"/>
  <c r="U7870" i="2"/>
  <c r="U7865" i="2"/>
  <c r="U7854" i="2"/>
  <c r="U7849" i="2"/>
  <c r="U7838" i="2"/>
  <c r="U7833" i="2"/>
  <c r="U7822" i="2"/>
  <c r="U7817" i="2"/>
  <c r="U7806" i="2"/>
  <c r="U7801" i="2"/>
  <c r="U7790" i="2"/>
  <c r="U7785" i="2"/>
  <c r="U7774" i="2"/>
  <c r="U7769" i="2"/>
  <c r="U7758" i="2"/>
  <c r="U7753" i="2"/>
  <c r="U7742" i="2"/>
  <c r="U7737" i="2"/>
  <c r="U7726" i="2"/>
  <c r="U7721" i="2"/>
  <c r="U7710" i="2"/>
  <c r="U7705" i="2"/>
  <c r="U7694" i="2"/>
  <c r="U7689" i="2"/>
  <c r="U7678" i="2"/>
  <c r="U7673" i="2"/>
  <c r="U7662" i="2"/>
  <c r="U7657" i="2"/>
  <c r="U7646" i="2"/>
  <c r="U7641" i="2"/>
  <c r="U7630" i="2"/>
  <c r="U7625" i="2"/>
  <c r="U7615" i="2"/>
  <c r="U7611" i="2"/>
  <c r="U7607" i="2"/>
  <c r="U7603" i="2"/>
  <c r="U7599" i="2"/>
  <c r="U7595" i="2"/>
  <c r="U7591" i="2"/>
  <c r="U7587" i="2"/>
  <c r="U7583" i="2"/>
  <c r="U7579" i="2"/>
  <c r="U7575" i="2"/>
  <c r="U7571" i="2"/>
  <c r="U7567" i="2"/>
  <c r="U7563" i="2"/>
  <c r="U7559" i="2"/>
  <c r="U7555" i="2"/>
  <c r="U7551" i="2"/>
  <c r="U7547" i="2"/>
  <c r="U7543" i="2"/>
  <c r="U7539" i="2"/>
  <c r="U7535" i="2"/>
  <c r="U7531" i="2"/>
  <c r="U7527" i="2"/>
  <c r="U7523" i="2"/>
  <c r="U7519" i="2"/>
  <c r="U7515" i="2"/>
  <c r="U7511" i="2"/>
  <c r="U7507" i="2"/>
  <c r="U7503" i="2"/>
  <c r="U7499" i="2"/>
  <c r="U7495" i="2"/>
  <c r="U7491" i="2"/>
  <c r="U7487" i="2"/>
  <c r="U7483" i="2"/>
  <c r="U7479" i="2"/>
  <c r="U7475" i="2"/>
  <c r="U7471" i="2"/>
  <c r="U7467" i="2"/>
  <c r="U7463" i="2"/>
  <c r="U7459" i="2"/>
  <c r="U7455" i="2"/>
  <c r="U7451" i="2"/>
  <c r="U7447" i="2"/>
  <c r="U7443" i="2"/>
  <c r="U7439" i="2"/>
  <c r="U7435" i="2"/>
  <c r="U7431" i="2"/>
  <c r="U7427" i="2"/>
  <c r="U7423" i="2"/>
  <c r="U7419" i="2"/>
  <c r="U7415" i="2"/>
  <c r="U7411" i="2"/>
  <c r="U7407" i="2"/>
  <c r="U7403" i="2"/>
  <c r="U7399" i="2"/>
  <c r="U7395" i="2"/>
  <c r="U7391" i="2"/>
  <c r="U7387" i="2"/>
  <c r="U7383" i="2"/>
  <c r="U7379" i="2"/>
  <c r="U7375" i="2"/>
  <c r="U7371" i="2"/>
  <c r="U7367" i="2"/>
  <c r="U7363" i="2"/>
  <c r="U7359" i="2"/>
  <c r="U7355" i="2"/>
  <c r="U7351" i="2"/>
  <c r="U7347" i="2"/>
  <c r="U7343" i="2"/>
  <c r="U7339" i="2"/>
  <c r="U7335" i="2"/>
  <c r="U7331" i="2"/>
  <c r="U7327" i="2"/>
  <c r="U7323" i="2"/>
  <c r="U7319" i="2"/>
  <c r="U7315" i="2"/>
  <c r="U7311" i="2"/>
  <c r="U7307" i="2"/>
  <c r="U7303" i="2"/>
  <c r="U7299" i="2"/>
  <c r="U7295" i="2"/>
  <c r="U7291" i="2"/>
  <c r="U7287" i="2"/>
  <c r="U7283" i="2"/>
  <c r="U7279" i="2"/>
  <c r="U7275" i="2"/>
  <c r="U7271" i="2"/>
  <c r="U7267" i="2"/>
  <c r="U7263" i="2"/>
  <c r="U7259" i="2"/>
  <c r="U7255" i="2"/>
  <c r="U7251" i="2"/>
  <c r="U7247" i="2"/>
  <c r="U7243" i="2"/>
  <c r="U7239" i="2"/>
  <c r="U7235" i="2"/>
  <c r="U7231" i="2"/>
  <c r="U7227" i="2"/>
  <c r="U7223" i="2"/>
  <c r="U7219" i="2"/>
  <c r="U7215" i="2"/>
  <c r="U7211" i="2"/>
  <c r="U7207" i="2"/>
  <c r="U8561" i="2"/>
  <c r="U8486" i="2"/>
  <c r="U8365" i="2"/>
  <c r="U8341" i="2"/>
  <c r="U8317" i="2"/>
  <c r="U8292" i="2"/>
  <c r="U8268" i="2"/>
  <c r="U8244" i="2"/>
  <c r="U8219" i="2"/>
  <c r="U8195" i="2"/>
  <c r="U8171" i="2"/>
  <c r="U8146" i="2"/>
  <c r="U8122" i="2"/>
  <c r="U8098" i="2"/>
  <c r="U8040" i="2"/>
  <c r="U8025" i="2"/>
  <c r="U8018" i="2"/>
  <c r="U8004" i="2"/>
  <c r="U7997" i="2"/>
  <c r="U7982" i="2"/>
  <c r="U7976" i="2"/>
  <c r="U7961" i="2"/>
  <c r="U7954" i="2"/>
  <c r="U7940" i="2"/>
  <c r="U7933" i="2"/>
  <c r="U7926" i="2"/>
  <c r="U7920" i="2"/>
  <c r="U7914" i="2"/>
  <c r="U7908" i="2"/>
  <c r="U7891" i="2"/>
  <c r="U7875" i="2"/>
  <c r="U7859" i="2"/>
  <c r="U7843" i="2"/>
  <c r="U7827" i="2"/>
  <c r="U7811" i="2"/>
  <c r="U7795" i="2"/>
  <c r="U7779" i="2"/>
  <c r="U7763" i="2"/>
  <c r="U7747" i="2"/>
  <c r="U7731" i="2"/>
  <c r="U7715" i="2"/>
  <c r="U7699" i="2"/>
  <c r="U7683" i="2"/>
  <c r="U7667" i="2"/>
  <c r="U8541" i="2"/>
  <c r="U8468" i="2"/>
  <c r="U8395" i="2"/>
  <c r="U8360" i="2"/>
  <c r="U8336" i="2"/>
  <c r="U8312" i="2"/>
  <c r="U8287" i="2"/>
  <c r="U8263" i="2"/>
  <c r="U8239" i="2"/>
  <c r="U8214" i="2"/>
  <c r="U8190" i="2"/>
  <c r="U8166" i="2"/>
  <c r="U8070" i="2"/>
  <c r="U8049" i="2"/>
  <c r="U8038" i="2"/>
  <c r="U8017" i="2"/>
  <c r="U7996" i="2"/>
  <c r="U7974" i="2"/>
  <c r="U7953" i="2"/>
  <c r="U7932" i="2"/>
  <c r="U7925" i="2"/>
  <c r="U7913" i="2"/>
  <c r="U7901" i="2"/>
  <c r="U7890" i="2"/>
  <c r="U7885" i="2"/>
  <c r="U7874" i="2"/>
  <c r="U7869" i="2"/>
  <c r="U7858" i="2"/>
  <c r="U7853" i="2"/>
  <c r="U7842" i="2"/>
  <c r="U7837" i="2"/>
  <c r="U7826" i="2"/>
  <c r="U7821" i="2"/>
  <c r="U7810" i="2"/>
  <c r="U7805" i="2"/>
  <c r="U7794" i="2"/>
  <c r="U7789" i="2"/>
  <c r="U7778" i="2"/>
  <c r="U7773" i="2"/>
  <c r="U7762" i="2"/>
  <c r="U7757" i="2"/>
  <c r="U7746" i="2"/>
  <c r="U7741" i="2"/>
  <c r="U7730" i="2"/>
  <c r="U7725" i="2"/>
  <c r="U7714" i="2"/>
  <c r="U7709" i="2"/>
  <c r="U7698" i="2"/>
  <c r="U7693" i="2"/>
  <c r="U7682" i="2"/>
  <c r="U7677" i="2"/>
  <c r="U7666" i="2"/>
  <c r="U7661" i="2"/>
  <c r="U8237" i="2"/>
  <c r="U8213" i="2"/>
  <c r="U8189" i="2"/>
  <c r="U8164" i="2"/>
  <c r="U8140" i="2"/>
  <c r="U8116" i="2"/>
  <c r="U8091" i="2"/>
  <c r="U8030" i="2"/>
  <c r="U8024" i="2"/>
  <c r="U8009" i="2"/>
  <c r="U8002" i="2"/>
  <c r="U7988" i="2"/>
  <c r="U7981" i="2"/>
  <c r="U7966" i="2"/>
  <c r="U7960" i="2"/>
  <c r="U7945" i="2"/>
  <c r="U7938" i="2"/>
  <c r="U7906" i="2"/>
  <c r="U7895" i="2"/>
  <c r="U7879" i="2"/>
  <c r="U7863" i="2"/>
  <c r="U7847" i="2"/>
  <c r="U7831" i="2"/>
  <c r="U7815" i="2"/>
  <c r="U7799" i="2"/>
  <c r="U7783" i="2"/>
  <c r="U7767" i="2"/>
  <c r="U7751" i="2"/>
  <c r="U7735" i="2"/>
  <c r="U7719" i="2"/>
  <c r="U7703" i="2"/>
  <c r="U7687" i="2"/>
  <c r="U7671" i="2"/>
  <c r="U7655" i="2"/>
  <c r="U8659" i="2"/>
  <c r="U8523" i="2"/>
  <c r="U8450" i="2"/>
  <c r="U8379" i="2"/>
  <c r="U8305" i="2"/>
  <c r="U8281" i="2"/>
  <c r="U8257" i="2"/>
  <c r="U8232" i="2"/>
  <c r="U8208" i="2"/>
  <c r="U8184" i="2"/>
  <c r="U8159" i="2"/>
  <c r="U8135" i="2"/>
  <c r="U8111" i="2"/>
  <c r="U8086" i="2"/>
  <c r="U8065" i="2"/>
  <c r="U8044" i="2"/>
  <c r="U8022" i="2"/>
  <c r="U8001" i="2"/>
  <c r="U7980" i="2"/>
  <c r="U7958" i="2"/>
  <c r="U7937" i="2"/>
  <c r="U7924" i="2"/>
  <c r="U7894" i="2"/>
  <c r="U7889" i="2"/>
  <c r="U7878" i="2"/>
  <c r="U7873" i="2"/>
  <c r="U7862" i="2"/>
  <c r="U7857" i="2"/>
  <c r="U7846" i="2"/>
  <c r="U7841" i="2"/>
  <c r="U7830" i="2"/>
  <c r="U7825" i="2"/>
  <c r="U7814" i="2"/>
  <c r="U7809" i="2"/>
  <c r="U7798" i="2"/>
  <c r="U7793" i="2"/>
  <c r="U7782" i="2"/>
  <c r="U7777" i="2"/>
  <c r="U7766" i="2"/>
  <c r="U7761" i="2"/>
  <c r="U7750" i="2"/>
  <c r="U7745" i="2"/>
  <c r="U7734" i="2"/>
  <c r="U7729" i="2"/>
  <c r="U7718" i="2"/>
  <c r="U7713" i="2"/>
  <c r="U7702" i="2"/>
  <c r="U7697" i="2"/>
  <c r="U7686" i="2"/>
  <c r="U7681" i="2"/>
  <c r="U7670" i="2"/>
  <c r="U7665" i="2"/>
  <c r="U7654" i="2"/>
  <c r="U7649" i="2"/>
  <c r="U8449" i="2"/>
  <c r="U8354" i="2"/>
  <c r="U8109" i="2"/>
  <c r="U8036" i="2"/>
  <c r="U8029" i="2"/>
  <c r="U8014" i="2"/>
  <c r="U8008" i="2"/>
  <c r="U7993" i="2"/>
  <c r="U7986" i="2"/>
  <c r="U7972" i="2"/>
  <c r="U7965" i="2"/>
  <c r="U7950" i="2"/>
  <c r="U7944" i="2"/>
  <c r="U7929" i="2"/>
  <c r="U7917" i="2"/>
  <c r="U7905" i="2"/>
  <c r="U7899" i="2"/>
  <c r="U7883" i="2"/>
  <c r="U7867" i="2"/>
  <c r="U7851" i="2"/>
  <c r="U7835" i="2"/>
  <c r="U7819" i="2"/>
  <c r="U7803" i="2"/>
  <c r="U7787" i="2"/>
  <c r="U7771" i="2"/>
  <c r="U7755" i="2"/>
  <c r="U7739" i="2"/>
  <c r="U7723" i="2"/>
  <c r="U7707" i="2"/>
  <c r="U7691" i="2"/>
  <c r="U7675" i="2"/>
  <c r="U7659" i="2"/>
  <c r="U7643" i="2"/>
  <c r="U7627" i="2"/>
  <c r="U7617" i="2"/>
  <c r="U8589" i="2"/>
  <c r="U8153" i="2"/>
  <c r="U8060" i="2"/>
  <c r="U7964" i="2"/>
  <c r="U7910" i="2"/>
  <c r="U7866" i="2"/>
  <c r="U7845" i="2"/>
  <c r="U7802" i="2"/>
  <c r="U7781" i="2"/>
  <c r="U7738" i="2"/>
  <c r="U7717" i="2"/>
  <c r="U7674" i="2"/>
  <c r="U7653" i="2"/>
  <c r="U7637" i="2"/>
  <c r="U7623" i="2"/>
  <c r="U7600" i="2"/>
  <c r="U7584" i="2"/>
  <c r="U7568" i="2"/>
  <c r="U7552" i="2"/>
  <c r="U7536" i="2"/>
  <c r="U7520" i="2"/>
  <c r="U7504" i="2"/>
  <c r="U7488" i="2"/>
  <c r="U7472" i="2"/>
  <c r="U7456" i="2"/>
  <c r="U7440" i="2"/>
  <c r="U7424" i="2"/>
  <c r="U7408" i="2"/>
  <c r="U7392" i="2"/>
  <c r="U7376" i="2"/>
  <c r="U7360" i="2"/>
  <c r="U7344" i="2"/>
  <c r="U7328" i="2"/>
  <c r="U7312" i="2"/>
  <c r="U7296" i="2"/>
  <c r="U7280" i="2"/>
  <c r="U7264" i="2"/>
  <c r="U7248" i="2"/>
  <c r="U7232" i="2"/>
  <c r="U7216" i="2"/>
  <c r="U7201" i="2"/>
  <c r="U7196" i="2"/>
  <c r="U7187" i="2"/>
  <c r="U7183" i="2"/>
  <c r="U7179" i="2"/>
  <c r="U7175" i="2"/>
  <c r="U7171" i="2"/>
  <c r="U7167" i="2"/>
  <c r="U7163" i="2"/>
  <c r="U7159" i="2"/>
  <c r="U7155" i="2"/>
  <c r="U7151" i="2"/>
  <c r="U7147" i="2"/>
  <c r="U7143" i="2"/>
  <c r="U7139" i="2"/>
  <c r="U7135" i="2"/>
  <c r="U7131" i="2"/>
  <c r="U7127" i="2"/>
  <c r="U7123" i="2"/>
  <c r="U7119" i="2"/>
  <c r="U7115" i="2"/>
  <c r="U7111" i="2"/>
  <c r="U7107" i="2"/>
  <c r="U7103" i="2"/>
  <c r="U7099" i="2"/>
  <c r="U7095" i="2"/>
  <c r="U7091" i="2"/>
  <c r="U7087" i="2"/>
  <c r="U7083" i="2"/>
  <c r="U7079" i="2"/>
  <c r="U7075" i="2"/>
  <c r="U7071" i="2"/>
  <c r="U7067" i="2"/>
  <c r="U7063" i="2"/>
  <c r="U7059" i="2"/>
  <c r="U7055" i="2"/>
  <c r="U7051" i="2"/>
  <c r="U7047" i="2"/>
  <c r="U7043" i="2"/>
  <c r="U7039" i="2"/>
  <c r="U7035" i="2"/>
  <c r="U7031" i="2"/>
  <c r="U7027" i="2"/>
  <c r="U7023" i="2"/>
  <c r="U7019" i="2"/>
  <c r="U7015" i="2"/>
  <c r="U7011" i="2"/>
  <c r="U7007" i="2"/>
  <c r="U7003" i="2"/>
  <c r="U6999" i="2"/>
  <c r="U6995" i="2"/>
  <c r="U6991" i="2"/>
  <c r="U6987" i="2"/>
  <c r="U6983" i="2"/>
  <c r="U6979" i="2"/>
  <c r="U6975" i="2"/>
  <c r="U6971" i="2"/>
  <c r="U6967" i="2"/>
  <c r="U6963" i="2"/>
  <c r="U6959" i="2"/>
  <c r="U6955" i="2"/>
  <c r="U6951" i="2"/>
  <c r="U6947" i="2"/>
  <c r="U6943" i="2"/>
  <c r="U6939" i="2"/>
  <c r="U6935" i="2"/>
  <c r="U6931" i="2"/>
  <c r="U6927" i="2"/>
  <c r="U6923" i="2"/>
  <c r="U6919" i="2"/>
  <c r="U6915" i="2"/>
  <c r="U6911" i="2"/>
  <c r="U6907" i="2"/>
  <c r="U6903" i="2"/>
  <c r="U6899" i="2"/>
  <c r="U6895" i="2"/>
  <c r="U6891" i="2"/>
  <c r="U6887" i="2"/>
  <c r="U6883" i="2"/>
  <c r="U6879" i="2"/>
  <c r="U6875" i="2"/>
  <c r="U6871" i="2"/>
  <c r="U6867" i="2"/>
  <c r="U6863" i="2"/>
  <c r="U6859" i="2"/>
  <c r="U6855" i="2"/>
  <c r="U6851" i="2"/>
  <c r="U6847" i="2"/>
  <c r="U6843" i="2"/>
  <c r="U6839" i="2"/>
  <c r="U6835" i="2"/>
  <c r="U6831" i="2"/>
  <c r="U6827" i="2"/>
  <c r="U6823" i="2"/>
  <c r="U6819" i="2"/>
  <c r="U6815" i="2"/>
  <c r="U6811" i="2"/>
  <c r="U6807" i="2"/>
  <c r="U6803" i="2"/>
  <c r="U6799" i="2"/>
  <c r="U6795" i="2"/>
  <c r="U6791" i="2"/>
  <c r="U6787" i="2"/>
  <c r="U6783" i="2"/>
  <c r="U6779" i="2"/>
  <c r="U6775" i="2"/>
  <c r="U6771" i="2"/>
  <c r="U6767" i="2"/>
  <c r="U6763" i="2"/>
  <c r="U6759" i="2"/>
  <c r="U6755" i="2"/>
  <c r="U6751" i="2"/>
  <c r="U6747" i="2"/>
  <c r="U6743" i="2"/>
  <c r="U6739" i="2"/>
  <c r="U6735" i="2"/>
  <c r="U6731" i="2"/>
  <c r="U6727" i="2"/>
  <c r="U6723" i="2"/>
  <c r="U6719" i="2"/>
  <c r="U6715" i="2"/>
  <c r="U6711" i="2"/>
  <c r="U6707" i="2"/>
  <c r="U6703" i="2"/>
  <c r="U6699" i="2"/>
  <c r="U6695" i="2"/>
  <c r="U6691" i="2"/>
  <c r="U6687" i="2"/>
  <c r="U6683" i="2"/>
  <c r="U6679" i="2"/>
  <c r="U6675" i="2"/>
  <c r="U6671" i="2"/>
  <c r="U6667" i="2"/>
  <c r="U6663" i="2"/>
  <c r="U6659" i="2"/>
  <c r="U6655" i="2"/>
  <c r="U6651" i="2"/>
  <c r="U6647" i="2"/>
  <c r="U6643" i="2"/>
  <c r="U6639" i="2"/>
  <c r="U6635" i="2"/>
  <c r="U6631" i="2"/>
  <c r="U6627" i="2"/>
  <c r="U6623" i="2"/>
  <c r="U6619" i="2"/>
  <c r="U6615" i="2"/>
  <c r="U6611" i="2"/>
  <c r="U6607" i="2"/>
  <c r="U6603" i="2"/>
  <c r="U6599" i="2"/>
  <c r="U6595" i="2"/>
  <c r="U6591" i="2"/>
  <c r="U6587" i="2"/>
  <c r="U6583" i="2"/>
  <c r="U6579" i="2"/>
  <c r="U6575" i="2"/>
  <c r="U6571" i="2"/>
  <c r="U6567" i="2"/>
  <c r="U6563" i="2"/>
  <c r="U6559" i="2"/>
  <c r="U6555" i="2"/>
  <c r="U6551" i="2"/>
  <c r="U6547" i="2"/>
  <c r="U6543" i="2"/>
  <c r="U6539" i="2"/>
  <c r="U6535" i="2"/>
  <c r="U6531" i="2"/>
  <c r="U6527" i="2"/>
  <c r="U6523" i="2"/>
  <c r="U6519" i="2"/>
  <c r="U6515" i="2"/>
  <c r="U6511" i="2"/>
  <c r="U6507" i="2"/>
  <c r="U6503" i="2"/>
  <c r="U6499" i="2"/>
  <c r="U6495" i="2"/>
  <c r="U6491" i="2"/>
  <c r="U6487" i="2"/>
  <c r="U6483" i="2"/>
  <c r="U6479" i="2"/>
  <c r="U6475" i="2"/>
  <c r="U6471" i="2"/>
  <c r="U6467" i="2"/>
  <c r="U6463" i="2"/>
  <c r="U6459" i="2"/>
  <c r="U6455" i="2"/>
  <c r="U6451" i="2"/>
  <c r="U6447" i="2"/>
  <c r="U6443" i="2"/>
  <c r="U6439" i="2"/>
  <c r="U6435" i="2"/>
  <c r="U6431" i="2"/>
  <c r="U6427" i="2"/>
  <c r="U6423" i="2"/>
  <c r="U6419" i="2"/>
  <c r="U6415" i="2"/>
  <c r="U6411" i="2"/>
  <c r="U6407" i="2"/>
  <c r="U6403" i="2"/>
  <c r="U6399" i="2"/>
  <c r="U6395" i="2"/>
  <c r="U6391" i="2"/>
  <c r="U6387" i="2"/>
  <c r="U6383" i="2"/>
  <c r="U6379" i="2"/>
  <c r="U6375" i="2"/>
  <c r="U6371" i="2"/>
  <c r="U6367" i="2"/>
  <c r="U6363" i="2"/>
  <c r="U6359" i="2"/>
  <c r="U6355" i="2"/>
  <c r="U6351" i="2"/>
  <c r="U6347" i="2"/>
  <c r="U6343" i="2"/>
  <c r="U6339" i="2"/>
  <c r="U6335" i="2"/>
  <c r="U6331" i="2"/>
  <c r="U6327" i="2"/>
  <c r="U6323" i="2"/>
  <c r="U6319" i="2"/>
  <c r="U6315" i="2"/>
  <c r="U6311" i="2"/>
  <c r="U6307" i="2"/>
  <c r="U6303" i="2"/>
  <c r="U6299" i="2"/>
  <c r="U6295" i="2"/>
  <c r="U6291" i="2"/>
  <c r="U6287" i="2"/>
  <c r="U6283" i="2"/>
  <c r="U6279" i="2"/>
  <c r="U6275" i="2"/>
  <c r="U6271" i="2"/>
  <c r="U6267" i="2"/>
  <c r="U6263" i="2"/>
  <c r="U6259" i="2"/>
  <c r="U6255" i="2"/>
  <c r="U8347" i="2"/>
  <c r="U8250" i="2"/>
  <c r="U8020" i="2"/>
  <c r="U7992" i="2"/>
  <c r="U7934" i="2"/>
  <c r="U7887" i="2"/>
  <c r="U7823" i="2"/>
  <c r="U7759" i="2"/>
  <c r="U7695" i="2"/>
  <c r="U7629" i="2"/>
  <c r="U7622" i="2"/>
  <c r="U7610" i="2"/>
  <c r="U7605" i="2"/>
  <c r="U7594" i="2"/>
  <c r="U7589" i="2"/>
  <c r="U7578" i="2"/>
  <c r="U7573" i="2"/>
  <c r="U7562" i="2"/>
  <c r="U7557" i="2"/>
  <c r="U7546" i="2"/>
  <c r="U7541" i="2"/>
  <c r="U7530" i="2"/>
  <c r="U7525" i="2"/>
  <c r="U7514" i="2"/>
  <c r="U7509" i="2"/>
  <c r="U7498" i="2"/>
  <c r="U7493" i="2"/>
  <c r="U7482" i="2"/>
  <c r="U7477" i="2"/>
  <c r="U7466" i="2"/>
  <c r="U7461" i="2"/>
  <c r="U7450" i="2"/>
  <c r="U7445" i="2"/>
  <c r="U7434" i="2"/>
  <c r="U7429" i="2"/>
  <c r="U7418" i="2"/>
  <c r="U7413" i="2"/>
  <c r="U7402" i="2"/>
  <c r="U7397" i="2"/>
  <c r="U7386" i="2"/>
  <c r="U7381" i="2"/>
  <c r="U7370" i="2"/>
  <c r="U7365" i="2"/>
  <c r="U7354" i="2"/>
  <c r="U7349" i="2"/>
  <c r="U7338" i="2"/>
  <c r="U7333" i="2"/>
  <c r="U7322" i="2"/>
  <c r="U7317" i="2"/>
  <c r="U7306" i="2"/>
  <c r="U7301" i="2"/>
  <c r="U7290" i="2"/>
  <c r="U7285" i="2"/>
  <c r="U7274" i="2"/>
  <c r="U7269" i="2"/>
  <c r="U7258" i="2"/>
  <c r="U7253" i="2"/>
  <c r="U7242" i="2"/>
  <c r="U7237" i="2"/>
  <c r="U7226" i="2"/>
  <c r="U7221" i="2"/>
  <c r="U7210" i="2"/>
  <c r="U7205" i="2"/>
  <c r="U7200" i="2"/>
  <c r="U7191" i="2"/>
  <c r="U8129" i="2"/>
  <c r="U7985" i="2"/>
  <c r="U7904" i="2"/>
  <c r="U7882" i="2"/>
  <c r="U7861" i="2"/>
  <c r="U7818" i="2"/>
  <c r="U7797" i="2"/>
  <c r="U7754" i="2"/>
  <c r="U7733" i="2"/>
  <c r="U7690" i="2"/>
  <c r="U7669" i="2"/>
  <c r="U7651" i="2"/>
  <c r="U7642" i="2"/>
  <c r="U7635" i="2"/>
  <c r="U7621" i="2"/>
  <c r="U7604" i="2"/>
  <c r="U7588" i="2"/>
  <c r="U7572" i="2"/>
  <c r="U7556" i="2"/>
  <c r="U7540" i="2"/>
  <c r="U7524" i="2"/>
  <c r="U7508" i="2"/>
  <c r="U7492" i="2"/>
  <c r="U7476" i="2"/>
  <c r="U7460" i="2"/>
  <c r="U7444" i="2"/>
  <c r="U7428" i="2"/>
  <c r="U7412" i="2"/>
  <c r="U7396" i="2"/>
  <c r="U7380" i="2"/>
  <c r="U7364" i="2"/>
  <c r="U7348" i="2"/>
  <c r="U7332" i="2"/>
  <c r="U7316" i="2"/>
  <c r="U7300" i="2"/>
  <c r="U7284" i="2"/>
  <c r="U7268" i="2"/>
  <c r="U7252" i="2"/>
  <c r="U7236" i="2"/>
  <c r="U7220" i="2"/>
  <c r="U7204" i="2"/>
  <c r="U7195" i="2"/>
  <c r="U7186" i="2"/>
  <c r="U7182" i="2"/>
  <c r="U7178" i="2"/>
  <c r="U7174" i="2"/>
  <c r="U7170" i="2"/>
  <c r="U7166" i="2"/>
  <c r="U7162" i="2"/>
  <c r="U7158" i="2"/>
  <c r="U7154" i="2"/>
  <c r="U7150" i="2"/>
  <c r="U7146" i="2"/>
  <c r="U7142" i="2"/>
  <c r="U7138" i="2"/>
  <c r="U7134" i="2"/>
  <c r="U7130" i="2"/>
  <c r="U7126" i="2"/>
  <c r="U7122" i="2"/>
  <c r="U7118" i="2"/>
  <c r="U7114" i="2"/>
  <c r="U7110" i="2"/>
  <c r="U7106" i="2"/>
  <c r="U7102" i="2"/>
  <c r="U7098" i="2"/>
  <c r="U7094" i="2"/>
  <c r="U7090" i="2"/>
  <c r="U7086" i="2"/>
  <c r="U7082" i="2"/>
  <c r="U7078" i="2"/>
  <c r="U7074" i="2"/>
  <c r="U7070" i="2"/>
  <c r="U7066" i="2"/>
  <c r="U7062" i="2"/>
  <c r="U7058" i="2"/>
  <c r="U7054" i="2"/>
  <c r="U7050" i="2"/>
  <c r="U7046" i="2"/>
  <c r="U7042" i="2"/>
  <c r="U7038" i="2"/>
  <c r="U7034" i="2"/>
  <c r="U7030" i="2"/>
  <c r="U7026" i="2"/>
  <c r="U7022" i="2"/>
  <c r="U7018" i="2"/>
  <c r="U7014" i="2"/>
  <c r="U7010" i="2"/>
  <c r="U7006" i="2"/>
  <c r="U7002" i="2"/>
  <c r="U6998" i="2"/>
  <c r="U6994" i="2"/>
  <c r="U6990" i="2"/>
  <c r="U6986" i="2"/>
  <c r="U6982" i="2"/>
  <c r="U6978" i="2"/>
  <c r="U8504" i="2"/>
  <c r="U8323" i="2"/>
  <c r="U8226" i="2"/>
  <c r="U8041" i="2"/>
  <c r="U8013" i="2"/>
  <c r="U7956" i="2"/>
  <c r="U7928" i="2"/>
  <c r="U7839" i="2"/>
  <c r="U7775" i="2"/>
  <c r="U7711" i="2"/>
  <c r="U7650" i="2"/>
  <c r="U7634" i="2"/>
  <c r="U7614" i="2"/>
  <c r="U7609" i="2"/>
  <c r="U7598" i="2"/>
  <c r="U7593" i="2"/>
  <c r="U7582" i="2"/>
  <c r="U7577" i="2"/>
  <c r="U7566" i="2"/>
  <c r="U7561" i="2"/>
  <c r="U7550" i="2"/>
  <c r="U7545" i="2"/>
  <c r="U7534" i="2"/>
  <c r="U7529" i="2"/>
  <c r="U7518" i="2"/>
  <c r="U7513" i="2"/>
  <c r="U7502" i="2"/>
  <c r="U7497" i="2"/>
  <c r="U7486" i="2"/>
  <c r="U7481" i="2"/>
  <c r="U7470" i="2"/>
  <c r="U7465" i="2"/>
  <c r="U7454" i="2"/>
  <c r="U7449" i="2"/>
  <c r="U7438" i="2"/>
  <c r="U7433" i="2"/>
  <c r="U7422" i="2"/>
  <c r="U7417" i="2"/>
  <c r="U7406" i="2"/>
  <c r="U7401" i="2"/>
  <c r="U7390" i="2"/>
  <c r="U7385" i="2"/>
  <c r="U7374" i="2"/>
  <c r="U7369" i="2"/>
  <c r="U7358" i="2"/>
  <c r="U7353" i="2"/>
  <c r="U7342" i="2"/>
  <c r="U7337" i="2"/>
  <c r="U7326" i="2"/>
  <c r="U7321" i="2"/>
  <c r="U7310" i="2"/>
  <c r="U7305" i="2"/>
  <c r="U7294" i="2"/>
  <c r="U7289" i="2"/>
  <c r="U7278" i="2"/>
  <c r="U7273" i="2"/>
  <c r="U7262" i="2"/>
  <c r="U7257" i="2"/>
  <c r="U7246" i="2"/>
  <c r="U7241" i="2"/>
  <c r="U7230" i="2"/>
  <c r="U7225" i="2"/>
  <c r="U7214" i="2"/>
  <c r="U7209" i="2"/>
  <c r="U7199" i="2"/>
  <c r="U7190" i="2"/>
  <c r="U8104" i="2"/>
  <c r="U8006" i="2"/>
  <c r="U7922" i="2"/>
  <c r="U7898" i="2"/>
  <c r="U7877" i="2"/>
  <c r="U7834" i="2"/>
  <c r="U7813" i="2"/>
  <c r="U7770" i="2"/>
  <c r="U7749" i="2"/>
  <c r="U7706" i="2"/>
  <c r="U7685" i="2"/>
  <c r="U7626" i="2"/>
  <c r="U7619" i="2"/>
  <c r="U7608" i="2"/>
  <c r="U7592" i="2"/>
  <c r="U7576" i="2"/>
  <c r="U7560" i="2"/>
  <c r="U7544" i="2"/>
  <c r="U7528" i="2"/>
  <c r="U7512" i="2"/>
  <c r="U7496" i="2"/>
  <c r="U7480" i="2"/>
  <c r="U7464" i="2"/>
  <c r="U7448" i="2"/>
  <c r="U7432" i="2"/>
  <c r="U7416" i="2"/>
  <c r="U7400" i="2"/>
  <c r="U7384" i="2"/>
  <c r="U7368" i="2"/>
  <c r="U7352" i="2"/>
  <c r="U7336" i="2"/>
  <c r="U7320" i="2"/>
  <c r="U7304" i="2"/>
  <c r="U7288" i="2"/>
  <c r="U7272" i="2"/>
  <c r="U7256" i="2"/>
  <c r="U7240" i="2"/>
  <c r="U7224" i="2"/>
  <c r="U7208" i="2"/>
  <c r="U7203" i="2"/>
  <c r="U7194" i="2"/>
  <c r="U7185" i="2"/>
  <c r="U7181" i="2"/>
  <c r="U7177" i="2"/>
  <c r="U7173" i="2"/>
  <c r="U7169" i="2"/>
  <c r="U7165" i="2"/>
  <c r="U7161" i="2"/>
  <c r="U7157" i="2"/>
  <c r="U7153" i="2"/>
  <c r="U7149" i="2"/>
  <c r="U7145" i="2"/>
  <c r="U7141" i="2"/>
  <c r="U7137" i="2"/>
  <c r="U7133" i="2"/>
  <c r="U7129" i="2"/>
  <c r="U7125" i="2"/>
  <c r="U7121" i="2"/>
  <c r="U7117" i="2"/>
  <c r="U7113" i="2"/>
  <c r="U7109" i="2"/>
  <c r="U7105" i="2"/>
  <c r="U7101" i="2"/>
  <c r="U7097" i="2"/>
  <c r="U7093" i="2"/>
  <c r="U7089" i="2"/>
  <c r="U7085" i="2"/>
  <c r="U7081" i="2"/>
  <c r="U7077" i="2"/>
  <c r="U7073" i="2"/>
  <c r="U7069" i="2"/>
  <c r="U7065" i="2"/>
  <c r="U7061" i="2"/>
  <c r="U7057" i="2"/>
  <c r="U7053" i="2"/>
  <c r="U7049" i="2"/>
  <c r="U7045" i="2"/>
  <c r="U7041" i="2"/>
  <c r="U7037" i="2"/>
  <c r="U7033" i="2"/>
  <c r="U7029" i="2"/>
  <c r="U7025" i="2"/>
  <c r="U7021" i="2"/>
  <c r="U7017" i="2"/>
  <c r="U7013" i="2"/>
  <c r="U7009" i="2"/>
  <c r="U7005" i="2"/>
  <c r="U7001" i="2"/>
  <c r="U6997" i="2"/>
  <c r="U6993" i="2"/>
  <c r="U6989" i="2"/>
  <c r="U6985" i="2"/>
  <c r="U6981" i="2"/>
  <c r="U6977" i="2"/>
  <c r="U6973" i="2"/>
  <c r="U6969" i="2"/>
  <c r="U6965" i="2"/>
  <c r="U8431" i="2"/>
  <c r="U8299" i="2"/>
  <c r="U8034" i="2"/>
  <c r="U7977" i="2"/>
  <c r="U7949" i="2"/>
  <c r="U7855" i="2"/>
  <c r="U7791" i="2"/>
  <c r="U7727" i="2"/>
  <c r="U7663" i="2"/>
  <c r="U7647" i="2"/>
  <c r="U7633" i="2"/>
  <c r="U7613" i="2"/>
  <c r="U7602" i="2"/>
  <c r="U7597" i="2"/>
  <c r="U7586" i="2"/>
  <c r="U7581" i="2"/>
  <c r="U7570" i="2"/>
  <c r="U7565" i="2"/>
  <c r="U7554" i="2"/>
  <c r="U7549" i="2"/>
  <c r="U7538" i="2"/>
  <c r="U7533" i="2"/>
  <c r="U7522" i="2"/>
  <c r="U7517" i="2"/>
  <c r="U7506" i="2"/>
  <c r="U7501" i="2"/>
  <c r="U7490" i="2"/>
  <c r="U7485" i="2"/>
  <c r="U7474" i="2"/>
  <c r="U7469" i="2"/>
  <c r="U7458" i="2"/>
  <c r="U7453" i="2"/>
  <c r="U7442" i="2"/>
  <c r="U7437" i="2"/>
  <c r="U7426" i="2"/>
  <c r="U7421" i="2"/>
  <c r="U7410" i="2"/>
  <c r="U7405" i="2"/>
  <c r="U7394" i="2"/>
  <c r="U7389" i="2"/>
  <c r="U7378" i="2"/>
  <c r="U7373" i="2"/>
  <c r="U7362" i="2"/>
  <c r="U7357" i="2"/>
  <c r="U7346" i="2"/>
  <c r="U7341" i="2"/>
  <c r="U7330" i="2"/>
  <c r="U7325" i="2"/>
  <c r="U7314" i="2"/>
  <c r="U7309" i="2"/>
  <c r="U7298" i="2"/>
  <c r="U7293" i="2"/>
  <c r="U7282" i="2"/>
  <c r="U7277" i="2"/>
  <c r="U7266" i="2"/>
  <c r="U7261" i="2"/>
  <c r="U7250" i="2"/>
  <c r="U7245" i="2"/>
  <c r="U7234" i="2"/>
  <c r="U7229" i="2"/>
  <c r="U7218" i="2"/>
  <c r="U7213" i="2"/>
  <c r="U7198" i="2"/>
  <c r="U7189" i="2"/>
  <c r="U8028" i="2"/>
  <c r="U7916" i="2"/>
  <c r="U7829" i="2"/>
  <c r="U7658" i="2"/>
  <c r="U7580" i="2"/>
  <c r="U7516" i="2"/>
  <c r="U7452" i="2"/>
  <c r="U7388" i="2"/>
  <c r="U7324" i="2"/>
  <c r="U7260" i="2"/>
  <c r="U7180" i="2"/>
  <c r="U7164" i="2"/>
  <c r="U7148" i="2"/>
  <c r="U7132" i="2"/>
  <c r="U7116" i="2"/>
  <c r="U7100" i="2"/>
  <c r="U7084" i="2"/>
  <c r="U7068" i="2"/>
  <c r="U7052" i="2"/>
  <c r="U7036" i="2"/>
  <c r="U7020" i="2"/>
  <c r="U7004" i="2"/>
  <c r="U6988" i="2"/>
  <c r="U6974" i="2"/>
  <c r="U6958" i="2"/>
  <c r="U6953" i="2"/>
  <c r="U6942" i="2"/>
  <c r="U6937" i="2"/>
  <c r="U6926" i="2"/>
  <c r="U6921" i="2"/>
  <c r="U6910" i="2"/>
  <c r="U6905" i="2"/>
  <c r="U6894" i="2"/>
  <c r="U6889" i="2"/>
  <c r="U6878" i="2"/>
  <c r="U6873" i="2"/>
  <c r="U6862" i="2"/>
  <c r="U6857" i="2"/>
  <c r="U6846" i="2"/>
  <c r="U6841" i="2"/>
  <c r="U6830" i="2"/>
  <c r="U6825" i="2"/>
  <c r="U6814" i="2"/>
  <c r="U6809" i="2"/>
  <c r="U6798" i="2"/>
  <c r="U6793" i="2"/>
  <c r="U6782" i="2"/>
  <c r="U6777" i="2"/>
  <c r="U6766" i="2"/>
  <c r="U6761" i="2"/>
  <c r="U6750" i="2"/>
  <c r="U6745" i="2"/>
  <c r="U6734" i="2"/>
  <c r="U6729" i="2"/>
  <c r="U6718" i="2"/>
  <c r="U6713" i="2"/>
  <c r="U6702" i="2"/>
  <c r="U6697" i="2"/>
  <c r="U6686" i="2"/>
  <c r="U6681" i="2"/>
  <c r="U6670" i="2"/>
  <c r="U6665" i="2"/>
  <c r="U6654" i="2"/>
  <c r="U6649" i="2"/>
  <c r="U6638" i="2"/>
  <c r="U6633" i="2"/>
  <c r="U6622" i="2"/>
  <c r="U6617" i="2"/>
  <c r="U6606" i="2"/>
  <c r="U6601" i="2"/>
  <c r="U6590" i="2"/>
  <c r="U6585" i="2"/>
  <c r="U6574" i="2"/>
  <c r="U6569" i="2"/>
  <c r="U6558" i="2"/>
  <c r="U6553" i="2"/>
  <c r="U6542" i="2"/>
  <c r="U6537" i="2"/>
  <c r="U6526" i="2"/>
  <c r="U6521" i="2"/>
  <c r="U6510" i="2"/>
  <c r="U6505" i="2"/>
  <c r="U6494" i="2"/>
  <c r="U6489" i="2"/>
  <c r="U6478" i="2"/>
  <c r="U6473" i="2"/>
  <c r="U6462" i="2"/>
  <c r="U6457" i="2"/>
  <c r="U6446" i="2"/>
  <c r="U6441" i="2"/>
  <c r="U6430" i="2"/>
  <c r="U6425" i="2"/>
  <c r="U6414" i="2"/>
  <c r="U6409" i="2"/>
  <c r="U6398" i="2"/>
  <c r="U6393" i="2"/>
  <c r="U6382" i="2"/>
  <c r="U6377" i="2"/>
  <c r="U6366" i="2"/>
  <c r="U6361" i="2"/>
  <c r="U6350" i="2"/>
  <c r="U6345" i="2"/>
  <c r="U6334" i="2"/>
  <c r="U6329" i="2"/>
  <c r="U6318" i="2"/>
  <c r="U6313" i="2"/>
  <c r="U6302" i="2"/>
  <c r="U6297" i="2"/>
  <c r="U6286" i="2"/>
  <c r="U6281" i="2"/>
  <c r="U6270" i="2"/>
  <c r="U6265" i="2"/>
  <c r="U6254" i="2"/>
  <c r="U8372" i="2"/>
  <c r="U7743" i="2"/>
  <c r="U7601" i="2"/>
  <c r="U7558" i="2"/>
  <c r="U7537" i="2"/>
  <c r="U7494" i="2"/>
  <c r="U7473" i="2"/>
  <c r="U7430" i="2"/>
  <c r="U7409" i="2"/>
  <c r="U7366" i="2"/>
  <c r="U7345" i="2"/>
  <c r="U7302" i="2"/>
  <c r="U7281" i="2"/>
  <c r="U7238" i="2"/>
  <c r="U7217" i="2"/>
  <c r="U7197" i="2"/>
  <c r="U6972" i="2"/>
  <c r="U6952" i="2"/>
  <c r="U6936" i="2"/>
  <c r="U6920" i="2"/>
  <c r="U6904" i="2"/>
  <c r="U6888" i="2"/>
  <c r="U6872" i="2"/>
  <c r="U6856" i="2"/>
  <c r="U6840" i="2"/>
  <c r="U6824" i="2"/>
  <c r="U6808" i="2"/>
  <c r="U6792" i="2"/>
  <c r="U6776" i="2"/>
  <c r="U6760" i="2"/>
  <c r="U6744" i="2"/>
  <c r="U6728" i="2"/>
  <c r="U6712" i="2"/>
  <c r="U6696" i="2"/>
  <c r="U6680" i="2"/>
  <c r="U6664" i="2"/>
  <c r="U6648" i="2"/>
  <c r="U6632" i="2"/>
  <c r="U6616" i="2"/>
  <c r="U6600" i="2"/>
  <c r="U6584" i="2"/>
  <c r="U6568" i="2"/>
  <c r="U6552" i="2"/>
  <c r="U6536" i="2"/>
  <c r="U6520" i="2"/>
  <c r="U6504" i="2"/>
  <c r="U6488" i="2"/>
  <c r="U6472" i="2"/>
  <c r="U6456" i="2"/>
  <c r="U6440" i="2"/>
  <c r="U6424" i="2"/>
  <c r="U6408" i="2"/>
  <c r="U6392" i="2"/>
  <c r="U6376" i="2"/>
  <c r="U6360" i="2"/>
  <c r="U6344" i="2"/>
  <c r="U6328" i="2"/>
  <c r="U6312" i="2"/>
  <c r="U6296" i="2"/>
  <c r="U6280" i="2"/>
  <c r="U7893" i="2"/>
  <c r="U7722" i="2"/>
  <c r="U7618" i="2"/>
  <c r="U7596" i="2"/>
  <c r="U7532" i="2"/>
  <c r="U7468" i="2"/>
  <c r="U7404" i="2"/>
  <c r="U7340" i="2"/>
  <c r="U7276" i="2"/>
  <c r="U7212" i="2"/>
  <c r="U7193" i="2"/>
  <c r="U7176" i="2"/>
  <c r="U7160" i="2"/>
  <c r="U7144" i="2"/>
  <c r="U7128" i="2"/>
  <c r="U7112" i="2"/>
  <c r="U7096" i="2"/>
  <c r="U7080" i="2"/>
  <c r="U7064" i="2"/>
  <c r="U7048" i="2"/>
  <c r="U7032" i="2"/>
  <c r="U7016" i="2"/>
  <c r="U7000" i="2"/>
  <c r="U6984" i="2"/>
  <c r="U6962" i="2"/>
  <c r="U6957" i="2"/>
  <c r="U6946" i="2"/>
  <c r="U6941" i="2"/>
  <c r="U6930" i="2"/>
  <c r="U6925" i="2"/>
  <c r="U6914" i="2"/>
  <c r="U6909" i="2"/>
  <c r="U6898" i="2"/>
  <c r="U6893" i="2"/>
  <c r="U6882" i="2"/>
  <c r="U6877" i="2"/>
  <c r="U6866" i="2"/>
  <c r="U6861" i="2"/>
  <c r="U6850" i="2"/>
  <c r="U6845" i="2"/>
  <c r="U6834" i="2"/>
  <c r="U6829" i="2"/>
  <c r="U6818" i="2"/>
  <c r="U6813" i="2"/>
  <c r="U6802" i="2"/>
  <c r="U6797" i="2"/>
  <c r="U6786" i="2"/>
  <c r="U6781" i="2"/>
  <c r="U6770" i="2"/>
  <c r="U6765" i="2"/>
  <c r="U6754" i="2"/>
  <c r="U6749" i="2"/>
  <c r="U6738" i="2"/>
  <c r="U6733" i="2"/>
  <c r="U6722" i="2"/>
  <c r="U6717" i="2"/>
  <c r="U6706" i="2"/>
  <c r="U6701" i="2"/>
  <c r="U6690" i="2"/>
  <c r="U6685" i="2"/>
  <c r="U6674" i="2"/>
  <c r="U6669" i="2"/>
  <c r="U6658" i="2"/>
  <c r="U6653" i="2"/>
  <c r="U6642" i="2"/>
  <c r="U6637" i="2"/>
  <c r="U6626" i="2"/>
  <c r="U6621" i="2"/>
  <c r="U6610" i="2"/>
  <c r="U6605" i="2"/>
  <c r="U6594" i="2"/>
  <c r="U6589" i="2"/>
  <c r="U6578" i="2"/>
  <c r="U6573" i="2"/>
  <c r="U6562" i="2"/>
  <c r="U6557" i="2"/>
  <c r="U6546" i="2"/>
  <c r="U6541" i="2"/>
  <c r="U6530" i="2"/>
  <c r="U6525" i="2"/>
  <c r="U6514" i="2"/>
  <c r="U6509" i="2"/>
  <c r="U6498" i="2"/>
  <c r="U6493" i="2"/>
  <c r="U6482" i="2"/>
  <c r="U6477" i="2"/>
  <c r="U6466" i="2"/>
  <c r="U6461" i="2"/>
  <c r="U6450" i="2"/>
  <c r="U6445" i="2"/>
  <c r="U6434" i="2"/>
  <c r="U6429" i="2"/>
  <c r="U6418" i="2"/>
  <c r="U6413" i="2"/>
  <c r="U6402" i="2"/>
  <c r="U6397" i="2"/>
  <c r="U6386" i="2"/>
  <c r="U6381" i="2"/>
  <c r="U6370" i="2"/>
  <c r="U6365" i="2"/>
  <c r="U6354" i="2"/>
  <c r="U6349" i="2"/>
  <c r="U6338" i="2"/>
  <c r="U6333" i="2"/>
  <c r="U6322" i="2"/>
  <c r="U6317" i="2"/>
  <c r="U6306" i="2"/>
  <c r="U6301" i="2"/>
  <c r="U6290" i="2"/>
  <c r="U6285" i="2"/>
  <c r="U8274" i="2"/>
  <c r="U7998" i="2"/>
  <c r="U7807" i="2"/>
  <c r="U7645" i="2"/>
  <c r="U7574" i="2"/>
  <c r="U7553" i="2"/>
  <c r="U7510" i="2"/>
  <c r="U7489" i="2"/>
  <c r="U7446" i="2"/>
  <c r="U7425" i="2"/>
  <c r="U7382" i="2"/>
  <c r="U7361" i="2"/>
  <c r="U7318" i="2"/>
  <c r="U7297" i="2"/>
  <c r="U7254" i="2"/>
  <c r="U7233" i="2"/>
  <c r="U7192" i="2"/>
  <c r="U6970" i="2"/>
  <c r="U6956" i="2"/>
  <c r="U6940" i="2"/>
  <c r="U6924" i="2"/>
  <c r="U6908" i="2"/>
  <c r="U6892" i="2"/>
  <c r="U6876" i="2"/>
  <c r="U6860" i="2"/>
  <c r="U6844" i="2"/>
  <c r="U6828" i="2"/>
  <c r="U6812" i="2"/>
  <c r="U6796" i="2"/>
  <c r="U6780" i="2"/>
  <c r="U6764" i="2"/>
  <c r="U6748" i="2"/>
  <c r="U6732" i="2"/>
  <c r="U6716" i="2"/>
  <c r="U6700" i="2"/>
  <c r="U6684" i="2"/>
  <c r="U6668" i="2"/>
  <c r="U6652" i="2"/>
  <c r="U6636" i="2"/>
  <c r="U6620" i="2"/>
  <c r="U6604" i="2"/>
  <c r="U6588" i="2"/>
  <c r="U6572" i="2"/>
  <c r="U6556" i="2"/>
  <c r="U6540" i="2"/>
  <c r="U6524" i="2"/>
  <c r="U6508" i="2"/>
  <c r="U6492" i="2"/>
  <c r="U6476" i="2"/>
  <c r="U6460" i="2"/>
  <c r="U6444" i="2"/>
  <c r="U6428" i="2"/>
  <c r="U6412" i="2"/>
  <c r="U6396" i="2"/>
  <c r="U6380" i="2"/>
  <c r="U6364" i="2"/>
  <c r="U6348" i="2"/>
  <c r="U6332" i="2"/>
  <c r="U6316" i="2"/>
  <c r="U6300" i="2"/>
  <c r="U6284" i="2"/>
  <c r="U8177" i="2"/>
  <c r="U7786" i="2"/>
  <c r="U7701" i="2"/>
  <c r="U7639" i="2"/>
  <c r="U7612" i="2"/>
  <c r="U7548" i="2"/>
  <c r="U7484" i="2"/>
  <c r="U7420" i="2"/>
  <c r="U7356" i="2"/>
  <c r="U7292" i="2"/>
  <c r="U7228" i="2"/>
  <c r="U7188" i="2"/>
  <c r="U7172" i="2"/>
  <c r="U7156" i="2"/>
  <c r="U7140" i="2"/>
  <c r="U7124" i="2"/>
  <c r="U7108" i="2"/>
  <c r="U7092" i="2"/>
  <c r="U7076" i="2"/>
  <c r="U7060" i="2"/>
  <c r="U7044" i="2"/>
  <c r="U7028" i="2"/>
  <c r="U7012" i="2"/>
  <c r="U6996" i="2"/>
  <c r="U6980" i="2"/>
  <c r="U6968" i="2"/>
  <c r="U6961" i="2"/>
  <c r="U6950" i="2"/>
  <c r="U6945" i="2"/>
  <c r="U6934" i="2"/>
  <c r="U6929" i="2"/>
  <c r="U6918" i="2"/>
  <c r="U6913" i="2"/>
  <c r="U6902" i="2"/>
  <c r="U6897" i="2"/>
  <c r="U6886" i="2"/>
  <c r="U6881" i="2"/>
  <c r="U6870" i="2"/>
  <c r="U6865" i="2"/>
  <c r="U6854" i="2"/>
  <c r="U6849" i="2"/>
  <c r="U6838" i="2"/>
  <c r="U6833" i="2"/>
  <c r="U6822" i="2"/>
  <c r="U6817" i="2"/>
  <c r="U6806" i="2"/>
  <c r="U6801" i="2"/>
  <c r="U6790" i="2"/>
  <c r="U6785" i="2"/>
  <c r="U6774" i="2"/>
  <c r="U6769" i="2"/>
  <c r="U6758" i="2"/>
  <c r="U6753" i="2"/>
  <c r="U6742" i="2"/>
  <c r="U6737" i="2"/>
  <c r="U6726" i="2"/>
  <c r="U6721" i="2"/>
  <c r="U6710" i="2"/>
  <c r="U6705" i="2"/>
  <c r="U6694" i="2"/>
  <c r="U6689" i="2"/>
  <c r="U6678" i="2"/>
  <c r="U6673" i="2"/>
  <c r="U6662" i="2"/>
  <c r="U6657" i="2"/>
  <c r="U6646" i="2"/>
  <c r="U6641" i="2"/>
  <c r="U6630" i="2"/>
  <c r="U6625" i="2"/>
  <c r="U6614" i="2"/>
  <c r="U6609" i="2"/>
  <c r="U6598" i="2"/>
  <c r="U6593" i="2"/>
  <c r="U6582" i="2"/>
  <c r="U6577" i="2"/>
  <c r="U6566" i="2"/>
  <c r="U6561" i="2"/>
  <c r="U6550" i="2"/>
  <c r="U6545" i="2"/>
  <c r="U6534" i="2"/>
  <c r="U6529" i="2"/>
  <c r="U6518" i="2"/>
  <c r="U6513" i="2"/>
  <c r="U6502" i="2"/>
  <c r="U6497" i="2"/>
  <c r="U6486" i="2"/>
  <c r="U6481" i="2"/>
  <c r="U6470" i="2"/>
  <c r="U6465" i="2"/>
  <c r="U6454" i="2"/>
  <c r="U6449" i="2"/>
  <c r="U6438" i="2"/>
  <c r="U6433" i="2"/>
  <c r="U6422" i="2"/>
  <c r="U6417" i="2"/>
  <c r="U6406" i="2"/>
  <c r="U6401" i="2"/>
  <c r="U6390" i="2"/>
  <c r="U6385" i="2"/>
  <c r="U6374" i="2"/>
  <c r="U6369" i="2"/>
  <c r="U6358" i="2"/>
  <c r="U6353" i="2"/>
  <c r="U6342" i="2"/>
  <c r="U6337" i="2"/>
  <c r="U6326" i="2"/>
  <c r="U6321" i="2"/>
  <c r="U6310" i="2"/>
  <c r="U6305" i="2"/>
  <c r="U6294" i="2"/>
  <c r="U6289" i="2"/>
  <c r="U6278" i="2"/>
  <c r="U7970" i="2"/>
  <c r="U7871" i="2"/>
  <c r="U7638" i="2"/>
  <c r="U7590" i="2"/>
  <c r="U7569" i="2"/>
  <c r="U7526" i="2"/>
  <c r="U7505" i="2"/>
  <c r="U7462" i="2"/>
  <c r="U7441" i="2"/>
  <c r="U7398" i="2"/>
  <c r="U7377" i="2"/>
  <c r="U7334" i="2"/>
  <c r="U7313" i="2"/>
  <c r="U7270" i="2"/>
  <c r="U7249" i="2"/>
  <c r="U7206" i="2"/>
  <c r="U6960" i="2"/>
  <c r="U6944" i="2"/>
  <c r="U6928" i="2"/>
  <c r="U6912" i="2"/>
  <c r="U6896" i="2"/>
  <c r="U6880" i="2"/>
  <c r="U6864" i="2"/>
  <c r="U6848" i="2"/>
  <c r="U6832" i="2"/>
  <c r="U6816" i="2"/>
  <c r="U6800" i="2"/>
  <c r="U6784" i="2"/>
  <c r="U6768" i="2"/>
  <c r="U6752" i="2"/>
  <c r="U6736" i="2"/>
  <c r="U6720" i="2"/>
  <c r="U6704" i="2"/>
  <c r="U6688" i="2"/>
  <c r="U6672" i="2"/>
  <c r="U6656" i="2"/>
  <c r="U6640" i="2"/>
  <c r="U6624" i="2"/>
  <c r="U6608" i="2"/>
  <c r="U6592" i="2"/>
  <c r="U6576" i="2"/>
  <c r="U6560" i="2"/>
  <c r="U6544" i="2"/>
  <c r="U6528" i="2"/>
  <c r="U6512" i="2"/>
  <c r="U6496" i="2"/>
  <c r="U6480" i="2"/>
  <c r="U6464" i="2"/>
  <c r="U6448" i="2"/>
  <c r="U6432" i="2"/>
  <c r="U6416" i="2"/>
  <c r="U6400" i="2"/>
  <c r="U6384" i="2"/>
  <c r="U6368" i="2"/>
  <c r="U6352" i="2"/>
  <c r="U6336" i="2"/>
  <c r="U6320" i="2"/>
  <c r="U6304" i="2"/>
  <c r="U6288" i="2"/>
  <c r="U6272" i="2"/>
  <c r="U6256" i="2"/>
  <c r="U6251" i="2"/>
  <c r="U6247" i="2"/>
  <c r="U6243" i="2"/>
  <c r="U6239" i="2"/>
  <c r="U6235" i="2"/>
  <c r="U6231" i="2"/>
  <c r="U6227" i="2"/>
  <c r="U6223" i="2"/>
  <c r="U6219" i="2"/>
  <c r="U6215" i="2"/>
  <c r="U6211" i="2"/>
  <c r="U6207" i="2"/>
  <c r="U6203" i="2"/>
  <c r="U6199" i="2"/>
  <c r="U6195" i="2"/>
  <c r="U6191" i="2"/>
  <c r="U6187" i="2"/>
  <c r="U6183" i="2"/>
  <c r="U6179" i="2"/>
  <c r="U6175" i="2"/>
  <c r="U6171" i="2"/>
  <c r="U6167" i="2"/>
  <c r="U6163" i="2"/>
  <c r="U6159" i="2"/>
  <c r="U6155" i="2"/>
  <c r="U6151" i="2"/>
  <c r="U6147" i="2"/>
  <c r="U6143" i="2"/>
  <c r="U6139" i="2"/>
  <c r="U6135" i="2"/>
  <c r="U6131" i="2"/>
  <c r="U6127" i="2"/>
  <c r="U6123" i="2"/>
  <c r="U6119" i="2"/>
  <c r="U6115" i="2"/>
  <c r="U6111" i="2"/>
  <c r="U6107" i="2"/>
  <c r="U6103" i="2"/>
  <c r="U6099" i="2"/>
  <c r="U6095" i="2"/>
  <c r="U6091" i="2"/>
  <c r="U6087" i="2"/>
  <c r="U6083" i="2"/>
  <c r="U6079" i="2"/>
  <c r="U6075" i="2"/>
  <c r="U6071" i="2"/>
  <c r="U6067" i="2"/>
  <c r="U6063" i="2"/>
  <c r="U6059" i="2"/>
  <c r="U6055" i="2"/>
  <c r="U6051" i="2"/>
  <c r="U6047" i="2"/>
  <c r="U6043" i="2"/>
  <c r="U6039" i="2"/>
  <c r="U6035" i="2"/>
  <c r="U6031" i="2"/>
  <c r="U6027" i="2"/>
  <c r="U6023" i="2"/>
  <c r="U6019" i="2"/>
  <c r="U6015" i="2"/>
  <c r="U6011" i="2"/>
  <c r="U6007" i="2"/>
  <c r="U6003" i="2"/>
  <c r="U5999" i="2"/>
  <c r="U5995" i="2"/>
  <c r="U5991" i="2"/>
  <c r="U5987" i="2"/>
  <c r="U5983" i="2"/>
  <c r="U5979" i="2"/>
  <c r="U5975" i="2"/>
  <c r="U5971" i="2"/>
  <c r="U5967" i="2"/>
  <c r="U5963" i="2"/>
  <c r="U5959" i="2"/>
  <c r="U5955" i="2"/>
  <c r="U5951" i="2"/>
  <c r="U5947" i="2"/>
  <c r="U5943" i="2"/>
  <c r="U5939" i="2"/>
  <c r="U5935" i="2"/>
  <c r="U5931" i="2"/>
  <c r="U5927" i="2"/>
  <c r="U5923" i="2"/>
  <c r="U5919" i="2"/>
  <c r="U5915" i="2"/>
  <c r="U5911" i="2"/>
  <c r="U5907" i="2"/>
  <c r="U5903" i="2"/>
  <c r="U5899" i="2"/>
  <c r="U5895" i="2"/>
  <c r="U5891" i="2"/>
  <c r="U5887" i="2"/>
  <c r="U5883" i="2"/>
  <c r="U5879" i="2"/>
  <c r="U5875" i="2"/>
  <c r="U5871" i="2"/>
  <c r="U5867" i="2"/>
  <c r="U5863" i="2"/>
  <c r="U5859" i="2"/>
  <c r="U5855" i="2"/>
  <c r="U5851" i="2"/>
  <c r="U5847" i="2"/>
  <c r="U5843" i="2"/>
  <c r="U5839" i="2"/>
  <c r="U5835" i="2"/>
  <c r="U5831" i="2"/>
  <c r="U5827" i="2"/>
  <c r="U5823" i="2"/>
  <c r="U5819" i="2"/>
  <c r="U5815" i="2"/>
  <c r="U5811" i="2"/>
  <c r="U5807" i="2"/>
  <c r="U5803" i="2"/>
  <c r="U5799" i="2"/>
  <c r="U5795" i="2"/>
  <c r="U5791" i="2"/>
  <c r="U5787" i="2"/>
  <c r="U5783" i="2"/>
  <c r="U5779" i="2"/>
  <c r="U5775" i="2"/>
  <c r="U5771" i="2"/>
  <c r="U5767" i="2"/>
  <c r="U5763" i="2"/>
  <c r="U5759" i="2"/>
  <c r="U5755" i="2"/>
  <c r="U5751" i="2"/>
  <c r="U5747" i="2"/>
  <c r="U5743" i="2"/>
  <c r="U5739" i="2"/>
  <c r="U5735" i="2"/>
  <c r="U5731" i="2"/>
  <c r="U5727" i="2"/>
  <c r="U5723" i="2"/>
  <c r="U5719" i="2"/>
  <c r="U5715" i="2"/>
  <c r="U5711" i="2"/>
  <c r="U5707" i="2"/>
  <c r="U5703" i="2"/>
  <c r="U5699" i="2"/>
  <c r="U5695" i="2"/>
  <c r="U5691" i="2"/>
  <c r="U5687" i="2"/>
  <c r="U5683" i="2"/>
  <c r="U5679" i="2"/>
  <c r="U5675" i="2"/>
  <c r="U5671" i="2"/>
  <c r="U5667" i="2"/>
  <c r="U5663" i="2"/>
  <c r="U5659" i="2"/>
  <c r="U5655" i="2"/>
  <c r="U5651" i="2"/>
  <c r="U5647" i="2"/>
  <c r="U5643" i="2"/>
  <c r="U5639" i="2"/>
  <c r="U5635" i="2"/>
  <c r="U5631" i="2"/>
  <c r="U5627" i="2"/>
  <c r="U5623" i="2"/>
  <c r="U5619" i="2"/>
  <c r="U5615" i="2"/>
  <c r="U5611" i="2"/>
  <c r="U5607" i="2"/>
  <c r="U5603" i="2"/>
  <c r="U5599" i="2"/>
  <c r="U5595" i="2"/>
  <c r="U5591" i="2"/>
  <c r="U5587" i="2"/>
  <c r="U5583" i="2"/>
  <c r="U8081" i="2"/>
  <c r="U7564" i="2"/>
  <c r="U7308" i="2"/>
  <c r="U7152" i="2"/>
  <c r="U7088" i="2"/>
  <c r="U7024" i="2"/>
  <c r="U6966" i="2"/>
  <c r="U6922" i="2"/>
  <c r="U6901" i="2"/>
  <c r="U6858" i="2"/>
  <c r="U6837" i="2"/>
  <c r="U6794" i="2"/>
  <c r="U6773" i="2"/>
  <c r="U6730" i="2"/>
  <c r="U6709" i="2"/>
  <c r="U6666" i="2"/>
  <c r="U6645" i="2"/>
  <c r="U6602" i="2"/>
  <c r="U6581" i="2"/>
  <c r="U6538" i="2"/>
  <c r="U6517" i="2"/>
  <c r="U6474" i="2"/>
  <c r="U6453" i="2"/>
  <c r="U6410" i="2"/>
  <c r="U6389" i="2"/>
  <c r="U6346" i="2"/>
  <c r="U6325" i="2"/>
  <c r="U6282" i="2"/>
  <c r="U6264" i="2"/>
  <c r="U6245" i="2"/>
  <c r="U6240" i="2"/>
  <c r="U6229" i="2"/>
  <c r="U6224" i="2"/>
  <c r="U6213" i="2"/>
  <c r="U6208" i="2"/>
  <c r="U6197" i="2"/>
  <c r="U6192" i="2"/>
  <c r="U6181" i="2"/>
  <c r="U6176" i="2"/>
  <c r="U6165" i="2"/>
  <c r="U6160" i="2"/>
  <c r="U6149" i="2"/>
  <c r="U6144" i="2"/>
  <c r="U6133" i="2"/>
  <c r="U6128" i="2"/>
  <c r="U6117" i="2"/>
  <c r="U6112" i="2"/>
  <c r="U6101" i="2"/>
  <c r="U6096" i="2"/>
  <c r="U6085" i="2"/>
  <c r="U6080" i="2"/>
  <c r="U6069" i="2"/>
  <c r="U6064" i="2"/>
  <c r="U6053" i="2"/>
  <c r="U6048" i="2"/>
  <c r="U6037" i="2"/>
  <c r="U6032" i="2"/>
  <c r="U6021" i="2"/>
  <c r="U6016" i="2"/>
  <c r="U6005" i="2"/>
  <c r="U6000" i="2"/>
  <c r="U5989" i="2"/>
  <c r="U5984" i="2"/>
  <c r="U5973" i="2"/>
  <c r="U5968" i="2"/>
  <c r="U5957" i="2"/>
  <c r="U5952" i="2"/>
  <c r="U5941" i="2"/>
  <c r="U5936" i="2"/>
  <c r="U5925" i="2"/>
  <c r="U5920" i="2"/>
  <c r="U5909" i="2"/>
  <c r="U5904" i="2"/>
  <c r="U5893" i="2"/>
  <c r="U5888" i="2"/>
  <c r="U5877" i="2"/>
  <c r="U5872" i="2"/>
  <c r="U5861" i="2"/>
  <c r="U5856" i="2"/>
  <c r="U5845" i="2"/>
  <c r="U5840" i="2"/>
  <c r="U5829" i="2"/>
  <c r="U5824" i="2"/>
  <c r="U5813" i="2"/>
  <c r="U5808" i="2"/>
  <c r="U5797" i="2"/>
  <c r="U5792" i="2"/>
  <c r="U7679" i="2"/>
  <c r="U7478" i="2"/>
  <c r="U7393" i="2"/>
  <c r="U7222" i="2"/>
  <c r="U6964" i="2"/>
  <c r="U6900" i="2"/>
  <c r="U6836" i="2"/>
  <c r="U6772" i="2"/>
  <c r="U6708" i="2"/>
  <c r="U6644" i="2"/>
  <c r="U6580" i="2"/>
  <c r="U6516" i="2"/>
  <c r="U6452" i="2"/>
  <c r="U6388" i="2"/>
  <c r="U6324" i="2"/>
  <c r="U6257" i="2"/>
  <c r="U6250" i="2"/>
  <c r="U6234" i="2"/>
  <c r="U6218" i="2"/>
  <c r="U6202" i="2"/>
  <c r="U6186" i="2"/>
  <c r="U6170" i="2"/>
  <c r="U6154" i="2"/>
  <c r="U6138" i="2"/>
  <c r="U6122" i="2"/>
  <c r="U6106" i="2"/>
  <c r="U6090" i="2"/>
  <c r="U6074" i="2"/>
  <c r="U6058" i="2"/>
  <c r="U6042" i="2"/>
  <c r="U6026" i="2"/>
  <c r="U6010" i="2"/>
  <c r="U5994" i="2"/>
  <c r="U5978" i="2"/>
  <c r="U5962" i="2"/>
  <c r="U5946" i="2"/>
  <c r="U5930" i="2"/>
  <c r="U5914" i="2"/>
  <c r="U5898" i="2"/>
  <c r="U5882" i="2"/>
  <c r="U5866" i="2"/>
  <c r="U5850" i="2"/>
  <c r="U5834" i="2"/>
  <c r="U5818" i="2"/>
  <c r="U5802" i="2"/>
  <c r="U5786" i="2"/>
  <c r="U7942" i="2"/>
  <c r="U7372" i="2"/>
  <c r="U7202" i="2"/>
  <c r="U7136" i="2"/>
  <c r="U7072" i="2"/>
  <c r="U7008" i="2"/>
  <c r="U6938" i="2"/>
  <c r="U6917" i="2"/>
  <c r="U6874" i="2"/>
  <c r="U6853" i="2"/>
  <c r="U6810" i="2"/>
  <c r="U6789" i="2"/>
  <c r="U6746" i="2"/>
  <c r="U6725" i="2"/>
  <c r="U6682" i="2"/>
  <c r="U6661" i="2"/>
  <c r="U6618" i="2"/>
  <c r="U6597" i="2"/>
  <c r="U6554" i="2"/>
  <c r="U6533" i="2"/>
  <c r="U6490" i="2"/>
  <c r="U6469" i="2"/>
  <c r="U6426" i="2"/>
  <c r="U6405" i="2"/>
  <c r="U6362" i="2"/>
  <c r="U6341" i="2"/>
  <c r="U6298" i="2"/>
  <c r="U6277" i="2"/>
  <c r="U6249" i="2"/>
  <c r="U6244" i="2"/>
  <c r="U6233" i="2"/>
  <c r="U6228" i="2"/>
  <c r="U6217" i="2"/>
  <c r="U6212" i="2"/>
  <c r="U6201" i="2"/>
  <c r="U6196" i="2"/>
  <c r="U6185" i="2"/>
  <c r="U6180" i="2"/>
  <c r="U6169" i="2"/>
  <c r="U6164" i="2"/>
  <c r="U6153" i="2"/>
  <c r="U6148" i="2"/>
  <c r="U6137" i="2"/>
  <c r="U6132" i="2"/>
  <c r="U6121" i="2"/>
  <c r="U6116" i="2"/>
  <c r="U6105" i="2"/>
  <c r="U6100" i="2"/>
  <c r="U6089" i="2"/>
  <c r="U6084" i="2"/>
  <c r="U6073" i="2"/>
  <c r="U6068" i="2"/>
  <c r="U6057" i="2"/>
  <c r="U6052" i="2"/>
  <c r="U6041" i="2"/>
  <c r="U6036" i="2"/>
  <c r="U6025" i="2"/>
  <c r="U6020" i="2"/>
  <c r="U6009" i="2"/>
  <c r="U6004" i="2"/>
  <c r="U5993" i="2"/>
  <c r="U5988" i="2"/>
  <c r="U5977" i="2"/>
  <c r="U5972" i="2"/>
  <c r="U5961" i="2"/>
  <c r="U5956" i="2"/>
  <c r="U5945" i="2"/>
  <c r="U5940" i="2"/>
  <c r="U5929" i="2"/>
  <c r="U5924" i="2"/>
  <c r="U5913" i="2"/>
  <c r="U5908" i="2"/>
  <c r="U5897" i="2"/>
  <c r="U5892" i="2"/>
  <c r="U5881" i="2"/>
  <c r="U5876" i="2"/>
  <c r="U5865" i="2"/>
  <c r="U5860" i="2"/>
  <c r="U5849" i="2"/>
  <c r="U5844" i="2"/>
  <c r="U5833" i="2"/>
  <c r="U5828" i="2"/>
  <c r="U5817" i="2"/>
  <c r="U5812" i="2"/>
  <c r="U5801" i="2"/>
  <c r="U5796" i="2"/>
  <c r="U5785" i="2"/>
  <c r="U7631" i="2"/>
  <c r="U7542" i="2"/>
  <c r="U7457" i="2"/>
  <c r="U7286" i="2"/>
  <c r="U6916" i="2"/>
  <c r="U6852" i="2"/>
  <c r="U6788" i="2"/>
  <c r="U6724" i="2"/>
  <c r="U6660" i="2"/>
  <c r="U6596" i="2"/>
  <c r="U6532" i="2"/>
  <c r="U6468" i="2"/>
  <c r="U6404" i="2"/>
  <c r="U6340" i="2"/>
  <c r="U6276" i="2"/>
  <c r="U6269" i="2"/>
  <c r="U6262" i="2"/>
  <c r="U6238" i="2"/>
  <c r="U6222" i="2"/>
  <c r="U6206" i="2"/>
  <c r="U6190" i="2"/>
  <c r="U6174" i="2"/>
  <c r="U6158" i="2"/>
  <c r="U6142" i="2"/>
  <c r="U6126" i="2"/>
  <c r="U6110" i="2"/>
  <c r="U6094" i="2"/>
  <c r="U6078" i="2"/>
  <c r="U6062" i="2"/>
  <c r="U6046" i="2"/>
  <c r="U6030" i="2"/>
  <c r="U6014" i="2"/>
  <c r="U5998" i="2"/>
  <c r="U5982" i="2"/>
  <c r="U5966" i="2"/>
  <c r="U5950" i="2"/>
  <c r="U5934" i="2"/>
  <c r="U5918" i="2"/>
  <c r="U5902" i="2"/>
  <c r="U5886" i="2"/>
  <c r="U5870" i="2"/>
  <c r="U5854" i="2"/>
  <c r="U5838" i="2"/>
  <c r="U5822" i="2"/>
  <c r="U5806" i="2"/>
  <c r="U5790" i="2"/>
  <c r="U7850" i="2"/>
  <c r="U7436" i="2"/>
  <c r="U7184" i="2"/>
  <c r="U7120" i="2"/>
  <c r="U7056" i="2"/>
  <c r="U6992" i="2"/>
  <c r="U6954" i="2"/>
  <c r="U6933" i="2"/>
  <c r="U6890" i="2"/>
  <c r="U6869" i="2"/>
  <c r="U6826" i="2"/>
  <c r="U6805" i="2"/>
  <c r="U6762" i="2"/>
  <c r="U6741" i="2"/>
  <c r="U6698" i="2"/>
  <c r="U6677" i="2"/>
  <c r="U6634" i="2"/>
  <c r="U6613" i="2"/>
  <c r="U6570" i="2"/>
  <c r="U6549" i="2"/>
  <c r="U6506" i="2"/>
  <c r="U6485" i="2"/>
  <c r="U6442" i="2"/>
  <c r="U6421" i="2"/>
  <c r="U6378" i="2"/>
  <c r="U6357" i="2"/>
  <c r="U6314" i="2"/>
  <c r="U6293" i="2"/>
  <c r="U6268" i="2"/>
  <c r="U6261" i="2"/>
  <c r="U6248" i="2"/>
  <c r="U6237" i="2"/>
  <c r="U6232" i="2"/>
  <c r="U6221" i="2"/>
  <c r="U6216" i="2"/>
  <c r="U6205" i="2"/>
  <c r="U6200" i="2"/>
  <c r="U6189" i="2"/>
  <c r="U6184" i="2"/>
  <c r="U6173" i="2"/>
  <c r="U6168" i="2"/>
  <c r="U6157" i="2"/>
  <c r="U6152" i="2"/>
  <c r="U6141" i="2"/>
  <c r="U6136" i="2"/>
  <c r="U6125" i="2"/>
  <c r="U6120" i="2"/>
  <c r="U6109" i="2"/>
  <c r="U6104" i="2"/>
  <c r="U6093" i="2"/>
  <c r="U6088" i="2"/>
  <c r="U6077" i="2"/>
  <c r="U6072" i="2"/>
  <c r="U6061" i="2"/>
  <c r="U6056" i="2"/>
  <c r="U6045" i="2"/>
  <c r="U6040" i="2"/>
  <c r="U6029" i="2"/>
  <c r="U6024" i="2"/>
  <c r="U6013" i="2"/>
  <c r="U6008" i="2"/>
  <c r="U5997" i="2"/>
  <c r="U5992" i="2"/>
  <c r="U5981" i="2"/>
  <c r="U5976" i="2"/>
  <c r="U5965" i="2"/>
  <c r="U5960" i="2"/>
  <c r="U5949" i="2"/>
  <c r="U5944" i="2"/>
  <c r="U5933" i="2"/>
  <c r="U5928" i="2"/>
  <c r="U5917" i="2"/>
  <c r="U5912" i="2"/>
  <c r="U5901" i="2"/>
  <c r="U5896" i="2"/>
  <c r="U5885" i="2"/>
  <c r="U5880" i="2"/>
  <c r="U5869" i="2"/>
  <c r="U5864" i="2"/>
  <c r="U5853" i="2"/>
  <c r="U5848" i="2"/>
  <c r="U5837" i="2"/>
  <c r="U5832" i="2"/>
  <c r="U5821" i="2"/>
  <c r="U5816" i="2"/>
  <c r="U5805" i="2"/>
  <c r="U5800" i="2"/>
  <c r="U5789" i="2"/>
  <c r="U5784" i="2"/>
  <c r="U5773" i="2"/>
  <c r="U5768" i="2"/>
  <c r="U5757" i="2"/>
  <c r="U5752" i="2"/>
  <c r="U5741" i="2"/>
  <c r="U5736" i="2"/>
  <c r="U5725" i="2"/>
  <c r="U5720" i="2"/>
  <c r="U5709" i="2"/>
  <c r="U5704" i="2"/>
  <c r="U5693" i="2"/>
  <c r="U5688" i="2"/>
  <c r="U5677" i="2"/>
  <c r="U5672" i="2"/>
  <c r="U5661" i="2"/>
  <c r="U5656" i="2"/>
  <c r="U5645" i="2"/>
  <c r="U5640" i="2"/>
  <c r="U5629" i="2"/>
  <c r="U5624" i="2"/>
  <c r="U5613" i="2"/>
  <c r="U5608" i="2"/>
  <c r="U5597" i="2"/>
  <c r="U5592" i="2"/>
  <c r="U7606" i="2"/>
  <c r="U7521" i="2"/>
  <c r="U7350" i="2"/>
  <c r="U7265" i="2"/>
  <c r="U6932" i="2"/>
  <c r="U6868" i="2"/>
  <c r="U6804" i="2"/>
  <c r="U6740" i="2"/>
  <c r="U6676" i="2"/>
  <c r="U7765" i="2"/>
  <c r="U7040" i="2"/>
  <c r="U6906" i="2"/>
  <c r="U6821" i="2"/>
  <c r="U6650" i="2"/>
  <c r="U6420" i="2"/>
  <c r="U6372" i="2"/>
  <c r="U6309" i="2"/>
  <c r="U6236" i="2"/>
  <c r="U6193" i="2"/>
  <c r="U6178" i="2"/>
  <c r="U6166" i="2"/>
  <c r="U6108" i="2"/>
  <c r="U6065" i="2"/>
  <c r="U6050" i="2"/>
  <c r="U6038" i="2"/>
  <c r="U5980" i="2"/>
  <c r="U5937" i="2"/>
  <c r="U5922" i="2"/>
  <c r="U5910" i="2"/>
  <c r="U5852" i="2"/>
  <c r="U5809" i="2"/>
  <c r="U5794" i="2"/>
  <c r="U5782" i="2"/>
  <c r="U5776" i="2"/>
  <c r="U5770" i="2"/>
  <c r="U5764" i="2"/>
  <c r="U5758" i="2"/>
  <c r="U5745" i="2"/>
  <c r="U5733" i="2"/>
  <c r="U5721" i="2"/>
  <c r="U5666" i="2"/>
  <c r="U5660" i="2"/>
  <c r="U5654" i="2"/>
  <c r="U5648" i="2"/>
  <c r="U5642" i="2"/>
  <c r="U5636" i="2"/>
  <c r="U5630" i="2"/>
  <c r="U5617" i="2"/>
  <c r="U5605" i="2"/>
  <c r="U5593" i="2"/>
  <c r="U5581" i="2"/>
  <c r="U5572" i="2"/>
  <c r="U5563" i="2"/>
  <c r="U5554" i="2"/>
  <c r="U5549" i="2"/>
  <c r="U5540" i="2"/>
  <c r="U5531" i="2"/>
  <c r="U5522" i="2"/>
  <c r="U5517" i="2"/>
  <c r="U5508" i="2"/>
  <c r="U5499" i="2"/>
  <c r="U5490" i="2"/>
  <c r="U5485" i="2"/>
  <c r="U5476" i="2"/>
  <c r="U5467" i="2"/>
  <c r="U5458" i="2"/>
  <c r="U5453" i="2"/>
  <c r="U5444" i="2"/>
  <c r="U5435" i="2"/>
  <c r="U5426" i="2"/>
  <c r="U5421" i="2"/>
  <c r="U5412" i="2"/>
  <c r="U5403" i="2"/>
  <c r="U5394" i="2"/>
  <c r="U5389" i="2"/>
  <c r="U5380" i="2"/>
  <c r="U5371" i="2"/>
  <c r="U5362" i="2"/>
  <c r="U5357" i="2"/>
  <c r="U5348" i="2"/>
  <c r="U5339" i="2"/>
  <c r="U5330" i="2"/>
  <c r="U5325" i="2"/>
  <c r="U5316" i="2"/>
  <c r="U5307" i="2"/>
  <c r="U5298" i="2"/>
  <c r="U5293" i="2"/>
  <c r="U5284" i="2"/>
  <c r="U5275" i="2"/>
  <c r="U5266" i="2"/>
  <c r="U5261" i="2"/>
  <c r="U5252" i="2"/>
  <c r="U5243" i="2"/>
  <c r="U5234" i="2"/>
  <c r="U5229" i="2"/>
  <c r="U5220" i="2"/>
  <c r="U5211" i="2"/>
  <c r="U5202" i="2"/>
  <c r="U5197" i="2"/>
  <c r="U5188" i="2"/>
  <c r="U5179" i="2"/>
  <c r="U5170" i="2"/>
  <c r="U5165" i="2"/>
  <c r="U5156" i="2"/>
  <c r="U5147" i="2"/>
  <c r="U5138" i="2"/>
  <c r="U5133" i="2"/>
  <c r="U5124" i="2"/>
  <c r="U5115" i="2"/>
  <c r="U5106" i="2"/>
  <c r="U5101" i="2"/>
  <c r="U5092" i="2"/>
  <c r="U5083" i="2"/>
  <c r="U5074" i="2"/>
  <c r="U5069" i="2"/>
  <c r="U5060" i="2"/>
  <c r="U5051" i="2"/>
  <c r="U5042" i="2"/>
  <c r="U5037" i="2"/>
  <c r="U5028" i="2"/>
  <c r="U5019" i="2"/>
  <c r="U5010" i="2"/>
  <c r="U5005" i="2"/>
  <c r="U4996" i="2"/>
  <c r="U4987" i="2"/>
  <c r="U4978" i="2"/>
  <c r="U4973" i="2"/>
  <c r="U4964" i="2"/>
  <c r="U4955" i="2"/>
  <c r="U4946" i="2"/>
  <c r="U4941" i="2"/>
  <c r="U4932" i="2"/>
  <c r="U4923" i="2"/>
  <c r="U4914" i="2"/>
  <c r="U4909" i="2"/>
  <c r="U7329" i="2"/>
  <c r="U6820" i="2"/>
  <c r="U6586" i="2"/>
  <c r="U6356" i="2"/>
  <c r="U6308" i="2"/>
  <c r="U6266" i="2"/>
  <c r="U6220" i="2"/>
  <c r="U6177" i="2"/>
  <c r="U6162" i="2"/>
  <c r="U6150" i="2"/>
  <c r="U6092" i="2"/>
  <c r="U6049" i="2"/>
  <c r="U6034" i="2"/>
  <c r="U6022" i="2"/>
  <c r="U5964" i="2"/>
  <c r="U5921" i="2"/>
  <c r="U5906" i="2"/>
  <c r="U5894" i="2"/>
  <c r="U5836" i="2"/>
  <c r="U5793" i="2"/>
  <c r="U5781" i="2"/>
  <c r="U5769" i="2"/>
  <c r="U5714" i="2"/>
  <c r="U5708" i="2"/>
  <c r="U5702" i="2"/>
  <c r="U5696" i="2"/>
  <c r="U5690" i="2"/>
  <c r="U5684" i="2"/>
  <c r="U5678" i="2"/>
  <c r="U5665" i="2"/>
  <c r="U5653" i="2"/>
  <c r="U5641" i="2"/>
  <c r="U5586" i="2"/>
  <c r="U5576" i="2"/>
  <c r="U5567" i="2"/>
  <c r="U5558" i="2"/>
  <c r="U5553" i="2"/>
  <c r="U5544" i="2"/>
  <c r="U5535" i="2"/>
  <c r="U5526" i="2"/>
  <c r="U5521" i="2"/>
  <c r="U5512" i="2"/>
  <c r="U5503" i="2"/>
  <c r="U5494" i="2"/>
  <c r="U5489" i="2"/>
  <c r="U5480" i="2"/>
  <c r="U5471" i="2"/>
  <c r="U5462" i="2"/>
  <c r="U5457" i="2"/>
  <c r="U5448" i="2"/>
  <c r="U5439" i="2"/>
  <c r="U5430" i="2"/>
  <c r="U5425" i="2"/>
  <c r="U5416" i="2"/>
  <c r="U5407" i="2"/>
  <c r="U5398" i="2"/>
  <c r="U5393" i="2"/>
  <c r="U5384" i="2"/>
  <c r="U5375" i="2"/>
  <c r="U5366" i="2"/>
  <c r="U5361" i="2"/>
  <c r="U5352" i="2"/>
  <c r="U5343" i="2"/>
  <c r="U5334" i="2"/>
  <c r="U5329" i="2"/>
  <c r="U5320" i="2"/>
  <c r="U5311" i="2"/>
  <c r="U5302" i="2"/>
  <c r="U5297" i="2"/>
  <c r="U5288" i="2"/>
  <c r="U5279" i="2"/>
  <c r="U5270" i="2"/>
  <c r="U5265" i="2"/>
  <c r="U5256" i="2"/>
  <c r="U5247" i="2"/>
  <c r="U5238" i="2"/>
  <c r="U5233" i="2"/>
  <c r="U5224" i="2"/>
  <c r="U5215" i="2"/>
  <c r="U5206" i="2"/>
  <c r="U5201" i="2"/>
  <c r="U5192" i="2"/>
  <c r="U5183" i="2"/>
  <c r="U5174" i="2"/>
  <c r="U5169" i="2"/>
  <c r="U5160" i="2"/>
  <c r="U5151" i="2"/>
  <c r="U5142" i="2"/>
  <c r="U5137" i="2"/>
  <c r="U5128" i="2"/>
  <c r="U5119" i="2"/>
  <c r="U5110" i="2"/>
  <c r="U5105" i="2"/>
  <c r="U5096" i="2"/>
  <c r="U5087" i="2"/>
  <c r="U5078" i="2"/>
  <c r="U5073" i="2"/>
  <c r="U5064" i="2"/>
  <c r="U5055" i="2"/>
  <c r="U5046" i="2"/>
  <c r="U5041" i="2"/>
  <c r="U5032" i="2"/>
  <c r="U5023" i="2"/>
  <c r="U5014" i="2"/>
  <c r="U5009" i="2"/>
  <c r="U5000" i="2"/>
  <c r="U4991" i="2"/>
  <c r="U4982" i="2"/>
  <c r="U4977" i="2"/>
  <c r="U4968" i="2"/>
  <c r="U4959" i="2"/>
  <c r="U4950" i="2"/>
  <c r="U4945" i="2"/>
  <c r="U4936" i="2"/>
  <c r="U4927" i="2"/>
  <c r="U4918" i="2"/>
  <c r="U4913" i="2"/>
  <c r="U4904" i="2"/>
  <c r="U4900" i="2"/>
  <c r="U4896" i="2"/>
  <c r="U4892" i="2"/>
  <c r="U4888" i="2"/>
  <c r="U4884" i="2"/>
  <c r="U4880" i="2"/>
  <c r="U4876" i="2"/>
  <c r="U4872" i="2"/>
  <c r="U4868" i="2"/>
  <c r="U4864" i="2"/>
  <c r="U4860" i="2"/>
  <c r="U4856" i="2"/>
  <c r="U4852" i="2"/>
  <c r="U4848" i="2"/>
  <c r="U4844" i="2"/>
  <c r="U4840" i="2"/>
  <c r="U4836" i="2"/>
  <c r="U4832" i="2"/>
  <c r="U4828" i="2"/>
  <c r="U4824" i="2"/>
  <c r="U4820" i="2"/>
  <c r="U4816" i="2"/>
  <c r="U4812" i="2"/>
  <c r="U4808" i="2"/>
  <c r="U4804" i="2"/>
  <c r="U4800" i="2"/>
  <c r="U4796" i="2"/>
  <c r="U4792" i="2"/>
  <c r="U4788" i="2"/>
  <c r="U4784" i="2"/>
  <c r="U4780" i="2"/>
  <c r="U4776" i="2"/>
  <c r="U4772" i="2"/>
  <c r="U4768" i="2"/>
  <c r="U4764" i="2"/>
  <c r="U4760" i="2"/>
  <c r="U4756" i="2"/>
  <c r="U4752" i="2"/>
  <c r="U4748" i="2"/>
  <c r="U4744" i="2"/>
  <c r="U4740" i="2"/>
  <c r="U4736" i="2"/>
  <c r="U4732" i="2"/>
  <c r="U4728" i="2"/>
  <c r="U4724" i="2"/>
  <c r="U4720" i="2"/>
  <c r="U4716" i="2"/>
  <c r="U4712" i="2"/>
  <c r="U4708" i="2"/>
  <c r="U4704" i="2"/>
  <c r="U4700" i="2"/>
  <c r="U4696" i="2"/>
  <c r="U4692" i="2"/>
  <c r="U4688" i="2"/>
  <c r="U4684" i="2"/>
  <c r="U4680" i="2"/>
  <c r="U4676" i="2"/>
  <c r="U4672" i="2"/>
  <c r="U4668" i="2"/>
  <c r="U4664" i="2"/>
  <c r="U4660" i="2"/>
  <c r="U4656" i="2"/>
  <c r="U4652" i="2"/>
  <c r="U4648" i="2"/>
  <c r="U4644" i="2"/>
  <c r="U4640" i="2"/>
  <c r="U4636" i="2"/>
  <c r="U4632" i="2"/>
  <c r="U4628" i="2"/>
  <c r="U4624" i="2"/>
  <c r="U4620" i="2"/>
  <c r="U4616" i="2"/>
  <c r="U4612" i="2"/>
  <c r="U4608" i="2"/>
  <c r="U4604" i="2"/>
  <c r="U4600" i="2"/>
  <c r="U4596" i="2"/>
  <c r="U4592" i="2"/>
  <c r="U4588" i="2"/>
  <c r="U4584" i="2"/>
  <c r="U4580" i="2"/>
  <c r="U4576" i="2"/>
  <c r="U4572" i="2"/>
  <c r="U4568" i="2"/>
  <c r="U4564" i="2"/>
  <c r="U4560" i="2"/>
  <c r="U4556" i="2"/>
  <c r="U4552" i="2"/>
  <c r="U4548" i="2"/>
  <c r="U4544" i="2"/>
  <c r="U4540" i="2"/>
  <c r="U4536" i="2"/>
  <c r="U4532" i="2"/>
  <c r="U4528" i="2"/>
  <c r="U4524" i="2"/>
  <c r="U4520" i="2"/>
  <c r="U4516" i="2"/>
  <c r="U4512" i="2"/>
  <c r="U4508" i="2"/>
  <c r="U4504" i="2"/>
  <c r="U4500" i="2"/>
  <c r="U4496" i="2"/>
  <c r="U4492" i="2"/>
  <c r="U4488" i="2"/>
  <c r="U4484" i="2"/>
  <c r="U4480" i="2"/>
  <c r="U7244" i="2"/>
  <c r="U6976" i="2"/>
  <c r="U6885" i="2"/>
  <c r="U6714" i="2"/>
  <c r="U6522" i="2"/>
  <c r="U6292" i="2"/>
  <c r="U6204" i="2"/>
  <c r="U6161" i="2"/>
  <c r="U6146" i="2"/>
  <c r="U6134" i="2"/>
  <c r="U6076" i="2"/>
  <c r="U6033" i="2"/>
  <c r="U6018" i="2"/>
  <c r="U6006" i="2"/>
  <c r="U5948" i="2"/>
  <c r="U5905" i="2"/>
  <c r="U5890" i="2"/>
  <c r="U5878" i="2"/>
  <c r="U5820" i="2"/>
  <c r="U5762" i="2"/>
  <c r="U5756" i="2"/>
  <c r="U5750" i="2"/>
  <c r="U5744" i="2"/>
  <c r="U5738" i="2"/>
  <c r="U5732" i="2"/>
  <c r="U5726" i="2"/>
  <c r="U5713" i="2"/>
  <c r="U5701" i="2"/>
  <c r="U5689" i="2"/>
  <c r="U5634" i="2"/>
  <c r="U5628" i="2"/>
  <c r="U5622" i="2"/>
  <c r="U5616" i="2"/>
  <c r="U5610" i="2"/>
  <c r="U5604" i="2"/>
  <c r="U5598" i="2"/>
  <c r="U5585" i="2"/>
  <c r="U5580" i="2"/>
  <c r="U5571" i="2"/>
  <c r="U5562" i="2"/>
  <c r="U5557" i="2"/>
  <c r="U5548" i="2"/>
  <c r="U5539" i="2"/>
  <c r="U5530" i="2"/>
  <c r="U5525" i="2"/>
  <c r="U5516" i="2"/>
  <c r="U5507" i="2"/>
  <c r="U5498" i="2"/>
  <c r="U5493" i="2"/>
  <c r="U5484" i="2"/>
  <c r="U5475" i="2"/>
  <c r="U5466" i="2"/>
  <c r="U5461" i="2"/>
  <c r="U5452" i="2"/>
  <c r="U5443" i="2"/>
  <c r="U5434" i="2"/>
  <c r="U5429" i="2"/>
  <c r="U5420" i="2"/>
  <c r="U5411" i="2"/>
  <c r="U5402" i="2"/>
  <c r="U5397" i="2"/>
  <c r="U5388" i="2"/>
  <c r="U5379" i="2"/>
  <c r="U5370" i="2"/>
  <c r="U5365" i="2"/>
  <c r="U5356" i="2"/>
  <c r="U5347" i="2"/>
  <c r="U5338" i="2"/>
  <c r="U5333" i="2"/>
  <c r="U5324" i="2"/>
  <c r="U5315" i="2"/>
  <c r="U5306" i="2"/>
  <c r="U5301" i="2"/>
  <c r="U5292" i="2"/>
  <c r="U5283" i="2"/>
  <c r="U5274" i="2"/>
  <c r="U5269" i="2"/>
  <c r="U5260" i="2"/>
  <c r="U5251" i="2"/>
  <c r="U5242" i="2"/>
  <c r="U5237" i="2"/>
  <c r="U5228" i="2"/>
  <c r="U5219" i="2"/>
  <c r="U5210" i="2"/>
  <c r="U5205" i="2"/>
  <c r="U5196" i="2"/>
  <c r="U5187" i="2"/>
  <c r="U5178" i="2"/>
  <c r="U5173" i="2"/>
  <c r="U5164" i="2"/>
  <c r="U5155" i="2"/>
  <c r="U5146" i="2"/>
  <c r="U5141" i="2"/>
  <c r="U5132" i="2"/>
  <c r="U5123" i="2"/>
  <c r="U5114" i="2"/>
  <c r="U5109" i="2"/>
  <c r="U5100" i="2"/>
  <c r="U5091" i="2"/>
  <c r="U5082" i="2"/>
  <c r="U5077" i="2"/>
  <c r="U5068" i="2"/>
  <c r="U5059" i="2"/>
  <c r="U5050" i="2"/>
  <c r="U5045" i="2"/>
  <c r="U5036" i="2"/>
  <c r="U5027" i="2"/>
  <c r="U5018" i="2"/>
  <c r="U5013" i="2"/>
  <c r="U5004" i="2"/>
  <c r="U4995" i="2"/>
  <c r="U4986" i="2"/>
  <c r="U4981" i="2"/>
  <c r="U4972" i="2"/>
  <c r="U4963" i="2"/>
  <c r="U4954" i="2"/>
  <c r="U4949" i="2"/>
  <c r="U4940" i="2"/>
  <c r="U4931" i="2"/>
  <c r="U4922" i="2"/>
  <c r="U4917" i="2"/>
  <c r="U4908" i="2"/>
  <c r="U7585" i="2"/>
  <c r="U6884" i="2"/>
  <c r="U6629" i="2"/>
  <c r="U6458" i="2"/>
  <c r="U6260" i="2"/>
  <c r="U6246" i="2"/>
  <c r="U6188" i="2"/>
  <c r="U6145" i="2"/>
  <c r="U6130" i="2"/>
  <c r="U6118" i="2"/>
  <c r="U6060" i="2"/>
  <c r="U6017" i="2"/>
  <c r="U6002" i="2"/>
  <c r="U5990" i="2"/>
  <c r="U5932" i="2"/>
  <c r="U5889" i="2"/>
  <c r="U5874" i="2"/>
  <c r="U5862" i="2"/>
  <c r="U5804" i="2"/>
  <c r="U5780" i="2"/>
  <c r="U5774" i="2"/>
  <c r="U5761" i="2"/>
  <c r="U5749" i="2"/>
  <c r="U5737" i="2"/>
  <c r="U5682" i="2"/>
  <c r="U5676" i="2"/>
  <c r="U5670" i="2"/>
  <c r="U5664" i="2"/>
  <c r="U5658" i="2"/>
  <c r="U5652" i="2"/>
  <c r="U5646" i="2"/>
  <c r="U5633" i="2"/>
  <c r="U5621" i="2"/>
  <c r="U5609" i="2"/>
  <c r="U5575" i="2"/>
  <c r="U5566" i="2"/>
  <c r="U5561" i="2"/>
  <c r="U5552" i="2"/>
  <c r="U5543" i="2"/>
  <c r="U5534" i="2"/>
  <c r="U5529" i="2"/>
  <c r="U5520" i="2"/>
  <c r="U5511" i="2"/>
  <c r="U5502" i="2"/>
  <c r="U5497" i="2"/>
  <c r="U5488" i="2"/>
  <c r="U5479" i="2"/>
  <c r="U5470" i="2"/>
  <c r="U5465" i="2"/>
  <c r="U5456" i="2"/>
  <c r="U5447" i="2"/>
  <c r="U5438" i="2"/>
  <c r="U5433" i="2"/>
  <c r="U5424" i="2"/>
  <c r="U5415" i="2"/>
  <c r="U5406" i="2"/>
  <c r="U5401" i="2"/>
  <c r="U5392" i="2"/>
  <c r="U5383" i="2"/>
  <c r="U5374" i="2"/>
  <c r="U5369" i="2"/>
  <c r="U5360" i="2"/>
  <c r="U5351" i="2"/>
  <c r="U5342" i="2"/>
  <c r="U5337" i="2"/>
  <c r="U5328" i="2"/>
  <c r="U5319" i="2"/>
  <c r="U5310" i="2"/>
  <c r="U5305" i="2"/>
  <c r="U5296" i="2"/>
  <c r="U5287" i="2"/>
  <c r="U5278" i="2"/>
  <c r="U5273" i="2"/>
  <c r="U5264" i="2"/>
  <c r="U5255" i="2"/>
  <c r="U5246" i="2"/>
  <c r="U5241" i="2"/>
  <c r="U5232" i="2"/>
  <c r="U5223" i="2"/>
  <c r="U5214" i="2"/>
  <c r="U5209" i="2"/>
  <c r="U5200" i="2"/>
  <c r="U5191" i="2"/>
  <c r="U5182" i="2"/>
  <c r="U5177" i="2"/>
  <c r="U5168" i="2"/>
  <c r="U5159" i="2"/>
  <c r="U5150" i="2"/>
  <c r="U5145" i="2"/>
  <c r="U5136" i="2"/>
  <c r="U5127" i="2"/>
  <c r="U5118" i="2"/>
  <c r="U5113" i="2"/>
  <c r="U5104" i="2"/>
  <c r="U5095" i="2"/>
  <c r="U5086" i="2"/>
  <c r="U5081" i="2"/>
  <c r="U5072" i="2"/>
  <c r="U5063" i="2"/>
  <c r="U5054" i="2"/>
  <c r="U5049" i="2"/>
  <c r="U5040" i="2"/>
  <c r="U5031" i="2"/>
  <c r="U5022" i="2"/>
  <c r="U5017" i="2"/>
  <c r="U5008" i="2"/>
  <c r="U4999" i="2"/>
  <c r="U4990" i="2"/>
  <c r="U4985" i="2"/>
  <c r="U4976" i="2"/>
  <c r="U4967" i="2"/>
  <c r="U4958" i="2"/>
  <c r="U4953" i="2"/>
  <c r="U4944" i="2"/>
  <c r="U4935" i="2"/>
  <c r="U4926" i="2"/>
  <c r="U4921" i="2"/>
  <c r="U4912" i="2"/>
  <c r="U4903" i="2"/>
  <c r="U4899" i="2"/>
  <c r="U4895" i="2"/>
  <c r="U4891" i="2"/>
  <c r="U4887" i="2"/>
  <c r="U4883" i="2"/>
  <c r="U4879" i="2"/>
  <c r="U4875" i="2"/>
  <c r="U4871" i="2"/>
  <c r="U4867" i="2"/>
  <c r="U4863" i="2"/>
  <c r="U4859" i="2"/>
  <c r="U4855" i="2"/>
  <c r="U4851" i="2"/>
  <c r="U4847" i="2"/>
  <c r="U4843" i="2"/>
  <c r="U4839" i="2"/>
  <c r="U4835" i="2"/>
  <c r="U4831" i="2"/>
  <c r="U4827" i="2"/>
  <c r="U4823" i="2"/>
  <c r="U4819" i="2"/>
  <c r="U4815" i="2"/>
  <c r="U4811" i="2"/>
  <c r="U4807" i="2"/>
  <c r="U4803" i="2"/>
  <c r="U4799" i="2"/>
  <c r="U4795" i="2"/>
  <c r="U4791" i="2"/>
  <c r="U4787" i="2"/>
  <c r="U4783" i="2"/>
  <c r="U4779" i="2"/>
  <c r="U4775" i="2"/>
  <c r="U4771" i="2"/>
  <c r="U4767" i="2"/>
  <c r="U4763" i="2"/>
  <c r="U4759" i="2"/>
  <c r="U4755" i="2"/>
  <c r="U4751" i="2"/>
  <c r="U4747" i="2"/>
  <c r="U4743" i="2"/>
  <c r="U4739" i="2"/>
  <c r="U4735" i="2"/>
  <c r="U4731" i="2"/>
  <c r="U4727" i="2"/>
  <c r="U4723" i="2"/>
  <c r="U4719" i="2"/>
  <c r="U4715" i="2"/>
  <c r="U4711" i="2"/>
  <c r="U4707" i="2"/>
  <c r="U4703" i="2"/>
  <c r="U4699" i="2"/>
  <c r="U4695" i="2"/>
  <c r="U4691" i="2"/>
  <c r="U4687" i="2"/>
  <c r="U4683" i="2"/>
  <c r="U4679" i="2"/>
  <c r="U4675" i="2"/>
  <c r="U4671" i="2"/>
  <c r="U4667" i="2"/>
  <c r="U4663" i="2"/>
  <c r="U4659" i="2"/>
  <c r="U4655" i="2"/>
  <c r="U4651" i="2"/>
  <c r="U4647" i="2"/>
  <c r="U4643" i="2"/>
  <c r="U4639" i="2"/>
  <c r="U4635" i="2"/>
  <c r="U4631" i="2"/>
  <c r="U4627" i="2"/>
  <c r="U4623" i="2"/>
  <c r="U4619" i="2"/>
  <c r="U4615" i="2"/>
  <c r="U4611" i="2"/>
  <c r="U4607" i="2"/>
  <c r="U4603" i="2"/>
  <c r="U4599" i="2"/>
  <c r="U4595" i="2"/>
  <c r="U4591" i="2"/>
  <c r="U4587" i="2"/>
  <c r="U4583" i="2"/>
  <c r="U4579" i="2"/>
  <c r="U4575" i="2"/>
  <c r="U4571" i="2"/>
  <c r="U4567" i="2"/>
  <c r="U4563" i="2"/>
  <c r="U4559" i="2"/>
  <c r="U4555" i="2"/>
  <c r="U4551" i="2"/>
  <c r="U4547" i="2"/>
  <c r="U4543" i="2"/>
  <c r="U4539" i="2"/>
  <c r="U4535" i="2"/>
  <c r="U4531" i="2"/>
  <c r="U4527" i="2"/>
  <c r="U4523" i="2"/>
  <c r="U4519" i="2"/>
  <c r="U4515" i="2"/>
  <c r="U4511" i="2"/>
  <c r="U4507" i="2"/>
  <c r="U4503" i="2"/>
  <c r="U4499" i="2"/>
  <c r="U4495" i="2"/>
  <c r="U4491" i="2"/>
  <c r="U4487" i="2"/>
  <c r="U4483" i="2"/>
  <c r="U4479" i="2"/>
  <c r="U4475" i="2"/>
  <c r="U7500" i="2"/>
  <c r="U7168" i="2"/>
  <c r="U6949" i="2"/>
  <c r="U6778" i="2"/>
  <c r="U6693" i="2"/>
  <c r="U6628" i="2"/>
  <c r="U6565" i="2"/>
  <c r="U6394" i="2"/>
  <c r="U6242" i="2"/>
  <c r="U6230" i="2"/>
  <c r="U6172" i="2"/>
  <c r="U6129" i="2"/>
  <c r="U6114" i="2"/>
  <c r="U6102" i="2"/>
  <c r="U6044" i="2"/>
  <c r="U6001" i="2"/>
  <c r="U5986" i="2"/>
  <c r="U5974" i="2"/>
  <c r="U5916" i="2"/>
  <c r="U5873" i="2"/>
  <c r="U5858" i="2"/>
  <c r="U5846" i="2"/>
  <c r="U5788" i="2"/>
  <c r="U5730" i="2"/>
  <c r="U5724" i="2"/>
  <c r="U5718" i="2"/>
  <c r="U5712" i="2"/>
  <c r="U5706" i="2"/>
  <c r="U5700" i="2"/>
  <c r="U5694" i="2"/>
  <c r="U5681" i="2"/>
  <c r="U5669" i="2"/>
  <c r="U5657" i="2"/>
  <c r="U5602" i="2"/>
  <c r="U5596" i="2"/>
  <c r="U5590" i="2"/>
  <c r="U5584" i="2"/>
  <c r="U5579" i="2"/>
  <c r="U5570" i="2"/>
  <c r="U5565" i="2"/>
  <c r="U5556" i="2"/>
  <c r="U5547" i="2"/>
  <c r="U5538" i="2"/>
  <c r="U5533" i="2"/>
  <c r="U5524" i="2"/>
  <c r="U5515" i="2"/>
  <c r="U5506" i="2"/>
  <c r="U5501" i="2"/>
  <c r="U5492" i="2"/>
  <c r="U5483" i="2"/>
  <c r="U5474" i="2"/>
  <c r="U5469" i="2"/>
  <c r="U5460" i="2"/>
  <c r="U5451" i="2"/>
  <c r="U5442" i="2"/>
  <c r="U5437" i="2"/>
  <c r="U5428" i="2"/>
  <c r="U5419" i="2"/>
  <c r="U5410" i="2"/>
  <c r="U5405" i="2"/>
  <c r="U5396" i="2"/>
  <c r="U5387" i="2"/>
  <c r="U5378" i="2"/>
  <c r="U5373" i="2"/>
  <c r="U5364" i="2"/>
  <c r="U5355" i="2"/>
  <c r="U5346" i="2"/>
  <c r="U5341" i="2"/>
  <c r="U5332" i="2"/>
  <c r="U5323" i="2"/>
  <c r="U5314" i="2"/>
  <c r="U5309" i="2"/>
  <c r="U5300" i="2"/>
  <c r="U5291" i="2"/>
  <c r="U5282" i="2"/>
  <c r="U5277" i="2"/>
  <c r="U5268" i="2"/>
  <c r="U5259" i="2"/>
  <c r="U5250" i="2"/>
  <c r="U5245" i="2"/>
  <c r="U5236" i="2"/>
  <c r="U5227" i="2"/>
  <c r="U5218" i="2"/>
  <c r="U5213" i="2"/>
  <c r="U5204" i="2"/>
  <c r="U5195" i="2"/>
  <c r="U5186" i="2"/>
  <c r="U5181" i="2"/>
  <c r="U5172" i="2"/>
  <c r="U5163" i="2"/>
  <c r="U5154" i="2"/>
  <c r="U5149" i="2"/>
  <c r="U5140" i="2"/>
  <c r="U5131" i="2"/>
  <c r="U5122" i="2"/>
  <c r="U5117" i="2"/>
  <c r="U5108" i="2"/>
  <c r="U5099" i="2"/>
  <c r="U5090" i="2"/>
  <c r="U5085" i="2"/>
  <c r="U5076" i="2"/>
  <c r="U5067" i="2"/>
  <c r="U5058" i="2"/>
  <c r="U5053" i="2"/>
  <c r="U5044" i="2"/>
  <c r="U5035" i="2"/>
  <c r="U5026" i="2"/>
  <c r="U5021" i="2"/>
  <c r="U5012" i="2"/>
  <c r="U5003" i="2"/>
  <c r="U4994" i="2"/>
  <c r="U4989" i="2"/>
  <c r="U4980" i="2"/>
  <c r="U4971" i="2"/>
  <c r="U4962" i="2"/>
  <c r="U4957" i="2"/>
  <c r="U4948" i="2"/>
  <c r="U4939" i="2"/>
  <c r="U4930" i="2"/>
  <c r="U4925" i="2"/>
  <c r="U4916" i="2"/>
  <c r="U4907" i="2"/>
  <c r="U6948" i="2"/>
  <c r="U6692" i="2"/>
  <c r="U6612" i="2"/>
  <c r="U6564" i="2"/>
  <c r="U6501" i="2"/>
  <c r="U6330" i="2"/>
  <c r="U6274" i="2"/>
  <c r="U6258" i="2"/>
  <c r="U6241" i="2"/>
  <c r="U6226" i="2"/>
  <c r="U6214" i="2"/>
  <c r="U6156" i="2"/>
  <c r="U6113" i="2"/>
  <c r="U6098" i="2"/>
  <c r="U6086" i="2"/>
  <c r="U6028" i="2"/>
  <c r="U5985" i="2"/>
  <c r="U5970" i="2"/>
  <c r="U5958" i="2"/>
  <c r="U5900" i="2"/>
  <c r="U5857" i="2"/>
  <c r="U5842" i="2"/>
  <c r="U5830" i="2"/>
  <c r="U5778" i="2"/>
  <c r="U5772" i="2"/>
  <c r="U5766" i="2"/>
  <c r="U5760" i="2"/>
  <c r="U5754" i="2"/>
  <c r="U5748" i="2"/>
  <c r="U5742" i="2"/>
  <c r="U5729" i="2"/>
  <c r="U5717" i="2"/>
  <c r="U5705" i="2"/>
  <c r="U5650" i="2"/>
  <c r="U5644" i="2"/>
  <c r="U5638" i="2"/>
  <c r="U5632" i="2"/>
  <c r="U5626" i="2"/>
  <c r="U5620" i="2"/>
  <c r="U5614" i="2"/>
  <c r="U5601" i="2"/>
  <c r="U5589" i="2"/>
  <c r="U5574" i="2"/>
  <c r="U5569" i="2"/>
  <c r="U5560" i="2"/>
  <c r="U5551" i="2"/>
  <c r="U5542" i="2"/>
  <c r="U5537" i="2"/>
  <c r="U5528" i="2"/>
  <c r="U5519" i="2"/>
  <c r="U5510" i="2"/>
  <c r="U5505" i="2"/>
  <c r="U5496" i="2"/>
  <c r="U5487" i="2"/>
  <c r="U5478" i="2"/>
  <c r="U5473" i="2"/>
  <c r="U5464" i="2"/>
  <c r="U5455" i="2"/>
  <c r="U5446" i="2"/>
  <c r="U5441" i="2"/>
  <c r="U5432" i="2"/>
  <c r="U5423" i="2"/>
  <c r="U5414" i="2"/>
  <c r="U5409" i="2"/>
  <c r="U5400" i="2"/>
  <c r="U5391" i="2"/>
  <c r="U5382" i="2"/>
  <c r="U5377" i="2"/>
  <c r="U5368" i="2"/>
  <c r="U5359" i="2"/>
  <c r="U5350" i="2"/>
  <c r="U5345" i="2"/>
  <c r="U5336" i="2"/>
  <c r="U5327" i="2"/>
  <c r="U5318" i="2"/>
  <c r="U5313" i="2"/>
  <c r="U5304" i="2"/>
  <c r="U5295" i="2"/>
  <c r="U5286" i="2"/>
  <c r="U5281" i="2"/>
  <c r="U5272" i="2"/>
  <c r="U5263" i="2"/>
  <c r="U5254" i="2"/>
  <c r="U5249" i="2"/>
  <c r="U5240" i="2"/>
  <c r="U5231" i="2"/>
  <c r="U5222" i="2"/>
  <c r="U5217" i="2"/>
  <c r="U5208" i="2"/>
  <c r="U5199" i="2"/>
  <c r="U5190" i="2"/>
  <c r="U5185" i="2"/>
  <c r="U5176" i="2"/>
  <c r="U5167" i="2"/>
  <c r="U5158" i="2"/>
  <c r="U5153" i="2"/>
  <c r="U5144" i="2"/>
  <c r="U5135" i="2"/>
  <c r="U5126" i="2"/>
  <c r="U5121" i="2"/>
  <c r="U5112" i="2"/>
  <c r="U5103" i="2"/>
  <c r="U5094" i="2"/>
  <c r="U5089" i="2"/>
  <c r="U5080" i="2"/>
  <c r="U5071" i="2"/>
  <c r="U5062" i="2"/>
  <c r="U5057" i="2"/>
  <c r="U5048" i="2"/>
  <c r="U5039" i="2"/>
  <c r="U5030" i="2"/>
  <c r="U5025" i="2"/>
  <c r="U5016" i="2"/>
  <c r="U5007" i="2"/>
  <c r="U4998" i="2"/>
  <c r="U4993" i="2"/>
  <c r="U4984" i="2"/>
  <c r="U4975" i="2"/>
  <c r="U4966" i="2"/>
  <c r="U4961" i="2"/>
  <c r="U4952" i="2"/>
  <c r="U4943" i="2"/>
  <c r="U4934" i="2"/>
  <c r="U4929" i="2"/>
  <c r="U4920" i="2"/>
  <c r="U4911" i="2"/>
  <c r="U4902" i="2"/>
  <c r="U4898" i="2"/>
  <c r="U4894" i="2"/>
  <c r="U4890" i="2"/>
  <c r="U4886" i="2"/>
  <c r="U4882" i="2"/>
  <c r="U4878" i="2"/>
  <c r="U4874" i="2"/>
  <c r="U4870" i="2"/>
  <c r="U4866" i="2"/>
  <c r="U4862" i="2"/>
  <c r="U4858" i="2"/>
  <c r="U4854" i="2"/>
  <c r="U4850" i="2"/>
  <c r="U4846" i="2"/>
  <c r="U4842" i="2"/>
  <c r="U4838" i="2"/>
  <c r="U4834" i="2"/>
  <c r="U4830" i="2"/>
  <c r="U4826" i="2"/>
  <c r="U4822" i="2"/>
  <c r="U4818" i="2"/>
  <c r="U4814" i="2"/>
  <c r="U4810" i="2"/>
  <c r="U4806" i="2"/>
  <c r="U4802" i="2"/>
  <c r="U4798" i="2"/>
  <c r="U4794" i="2"/>
  <c r="U4790" i="2"/>
  <c r="U4786" i="2"/>
  <c r="U4782" i="2"/>
  <c r="U4778" i="2"/>
  <c r="U4774" i="2"/>
  <c r="U4770" i="2"/>
  <c r="U4766" i="2"/>
  <c r="U4762" i="2"/>
  <c r="U4758" i="2"/>
  <c r="U4754" i="2"/>
  <c r="U4750" i="2"/>
  <c r="U4746" i="2"/>
  <c r="U4742" i="2"/>
  <c r="U4738" i="2"/>
  <c r="U4734" i="2"/>
  <c r="U4730" i="2"/>
  <c r="U4726" i="2"/>
  <c r="U4722" i="2"/>
  <c r="U4718" i="2"/>
  <c r="U4714" i="2"/>
  <c r="U4710" i="2"/>
  <c r="U4706" i="2"/>
  <c r="U4702" i="2"/>
  <c r="U4698" i="2"/>
  <c r="U4694" i="2"/>
  <c r="U4690" i="2"/>
  <c r="U4686" i="2"/>
  <c r="U4682" i="2"/>
  <c r="U4678" i="2"/>
  <c r="U4674" i="2"/>
  <c r="U4670" i="2"/>
  <c r="U4666" i="2"/>
  <c r="U4662" i="2"/>
  <c r="U4658" i="2"/>
  <c r="U4654" i="2"/>
  <c r="U4650" i="2"/>
  <c r="U4646" i="2"/>
  <c r="U4642" i="2"/>
  <c r="U4638" i="2"/>
  <c r="U4634" i="2"/>
  <c r="U4630" i="2"/>
  <c r="U4626" i="2"/>
  <c r="U4622" i="2"/>
  <c r="U4618" i="2"/>
  <c r="U4614" i="2"/>
  <c r="U4610" i="2"/>
  <c r="U4606" i="2"/>
  <c r="U4602" i="2"/>
  <c r="U4598" i="2"/>
  <c r="U4594" i="2"/>
  <c r="U4590" i="2"/>
  <c r="U4586" i="2"/>
  <c r="U4582" i="2"/>
  <c r="U4578" i="2"/>
  <c r="U4574" i="2"/>
  <c r="U4570" i="2"/>
  <c r="U4566" i="2"/>
  <c r="U4562" i="2"/>
  <c r="U4558" i="2"/>
  <c r="U4554" i="2"/>
  <c r="U4550" i="2"/>
  <c r="U4546" i="2"/>
  <c r="U4542" i="2"/>
  <c r="U4538" i="2"/>
  <c r="U4534" i="2"/>
  <c r="U4530" i="2"/>
  <c r="U4526" i="2"/>
  <c r="U4522" i="2"/>
  <c r="U4518" i="2"/>
  <c r="U4514" i="2"/>
  <c r="U4510" i="2"/>
  <c r="U4506" i="2"/>
  <c r="U4502" i="2"/>
  <c r="U4498" i="2"/>
  <c r="U4494" i="2"/>
  <c r="U4490" i="2"/>
  <c r="U4486" i="2"/>
  <c r="U4482" i="2"/>
  <c r="U4478" i="2"/>
  <c r="U4474" i="2"/>
  <c r="U4470" i="2"/>
  <c r="U4466" i="2"/>
  <c r="U4462" i="2"/>
  <c r="U4458" i="2"/>
  <c r="U4454" i="2"/>
  <c r="U4450" i="2"/>
  <c r="U4446" i="2"/>
  <c r="U4442" i="2"/>
  <c r="U4438" i="2"/>
  <c r="U4434" i="2"/>
  <c r="U4430" i="2"/>
  <c r="U4426" i="2"/>
  <c r="U4422" i="2"/>
  <c r="U4418" i="2"/>
  <c r="U4414" i="2"/>
  <c r="U4410" i="2"/>
  <c r="U4406" i="2"/>
  <c r="U4402" i="2"/>
  <c r="U4398" i="2"/>
  <c r="U4394" i="2"/>
  <c r="U4390" i="2"/>
  <c r="U4386" i="2"/>
  <c r="U4382" i="2"/>
  <c r="U4378" i="2"/>
  <c r="U4374" i="2"/>
  <c r="U4370" i="2"/>
  <c r="U4366" i="2"/>
  <c r="U4362" i="2"/>
  <c r="U4358" i="2"/>
  <c r="U4354" i="2"/>
  <c r="U4350" i="2"/>
  <c r="U4346" i="2"/>
  <c r="U4342" i="2"/>
  <c r="U4338" i="2"/>
  <c r="U4334" i="2"/>
  <c r="U4330" i="2"/>
  <c r="U4326" i="2"/>
  <c r="U4322" i="2"/>
  <c r="U4318" i="2"/>
  <c r="U4314" i="2"/>
  <c r="U4310" i="2"/>
  <c r="U4306" i="2"/>
  <c r="U4302" i="2"/>
  <c r="U4298" i="2"/>
  <c r="U4294" i="2"/>
  <c r="U4290" i="2"/>
  <c r="U4286" i="2"/>
  <c r="U4282" i="2"/>
  <c r="U4278" i="2"/>
  <c r="U4274" i="2"/>
  <c r="U4270" i="2"/>
  <c r="U4266" i="2"/>
  <c r="U4262" i="2"/>
  <c r="U4258" i="2"/>
  <c r="U4254" i="2"/>
  <c r="U4250" i="2"/>
  <c r="U4246" i="2"/>
  <c r="U4242" i="2"/>
  <c r="U4238" i="2"/>
  <c r="U4234" i="2"/>
  <c r="U4230" i="2"/>
  <c r="U4226" i="2"/>
  <c r="U4222" i="2"/>
  <c r="U4218" i="2"/>
  <c r="U4214" i="2"/>
  <c r="U4210" i="2"/>
  <c r="U4206" i="2"/>
  <c r="U4202" i="2"/>
  <c r="U4198" i="2"/>
  <c r="U4194" i="2"/>
  <c r="U4190" i="2"/>
  <c r="U4186" i="2"/>
  <c r="U4182" i="2"/>
  <c r="U4178" i="2"/>
  <c r="U4174" i="2"/>
  <c r="U4170" i="2"/>
  <c r="U4166" i="2"/>
  <c r="U4162" i="2"/>
  <c r="U4158" i="2"/>
  <c r="U4154" i="2"/>
  <c r="U4150" i="2"/>
  <c r="U4146" i="2"/>
  <c r="U4142" i="2"/>
  <c r="U4138" i="2"/>
  <c r="U4134" i="2"/>
  <c r="U4130" i="2"/>
  <c r="U4126" i="2"/>
  <c r="U4122" i="2"/>
  <c r="U4118" i="2"/>
  <c r="U4114" i="2"/>
  <c r="U4110" i="2"/>
  <c r="U4106" i="2"/>
  <c r="U4102" i="2"/>
  <c r="U4098" i="2"/>
  <c r="U4094" i="2"/>
  <c r="U4090" i="2"/>
  <c r="U4086" i="2"/>
  <c r="U4082" i="2"/>
  <c r="U4078" i="2"/>
  <c r="U4074" i="2"/>
  <c r="U4070" i="2"/>
  <c r="U4066" i="2"/>
  <c r="U4062" i="2"/>
  <c r="U4058" i="2"/>
  <c r="U4054" i="2"/>
  <c r="U4050" i="2"/>
  <c r="U4046" i="2"/>
  <c r="U4042" i="2"/>
  <c r="U4038" i="2"/>
  <c r="U4034" i="2"/>
  <c r="U4030" i="2"/>
  <c r="U4026" i="2"/>
  <c r="U4022" i="2"/>
  <c r="U4018" i="2"/>
  <c r="U4014" i="2"/>
  <c r="U4010" i="2"/>
  <c r="U4006" i="2"/>
  <c r="U4002" i="2"/>
  <c r="U3998" i="2"/>
  <c r="U3994" i="2"/>
  <c r="U3990" i="2"/>
  <c r="U3986" i="2"/>
  <c r="U3982" i="2"/>
  <c r="U3978" i="2"/>
  <c r="U3974" i="2"/>
  <c r="U3970" i="2"/>
  <c r="U3966" i="2"/>
  <c r="U3962" i="2"/>
  <c r="U3958" i="2"/>
  <c r="U3954" i="2"/>
  <c r="U3950" i="2"/>
  <c r="U3946" i="2"/>
  <c r="U3942" i="2"/>
  <c r="U3938" i="2"/>
  <c r="U3934" i="2"/>
  <c r="U3930" i="2"/>
  <c r="U3926" i="2"/>
  <c r="U3922" i="2"/>
  <c r="U3918" i="2"/>
  <c r="U3914" i="2"/>
  <c r="U3910" i="2"/>
  <c r="U3906" i="2"/>
  <c r="U3902" i="2"/>
  <c r="U3898" i="2"/>
  <c r="U3894" i="2"/>
  <c r="U3890" i="2"/>
  <c r="U3886" i="2"/>
  <c r="U3882" i="2"/>
  <c r="U3878" i="2"/>
  <c r="U3874" i="2"/>
  <c r="U3870" i="2"/>
  <c r="U3866" i="2"/>
  <c r="U3862" i="2"/>
  <c r="U3858" i="2"/>
  <c r="U3854" i="2"/>
  <c r="U3850" i="2"/>
  <c r="U3846" i="2"/>
  <c r="U3842" i="2"/>
  <c r="U3838" i="2"/>
  <c r="U3834" i="2"/>
  <c r="U3830" i="2"/>
  <c r="U3826" i="2"/>
  <c r="U3822" i="2"/>
  <c r="U3818" i="2"/>
  <c r="U3814" i="2"/>
  <c r="U3810" i="2"/>
  <c r="U3806" i="2"/>
  <c r="U3802" i="2"/>
  <c r="U3798" i="2"/>
  <c r="U3794" i="2"/>
  <c r="U3790" i="2"/>
  <c r="U3786" i="2"/>
  <c r="U3782" i="2"/>
  <c r="U3778" i="2"/>
  <c r="U3774" i="2"/>
  <c r="U3770" i="2"/>
  <c r="U3766" i="2"/>
  <c r="U3762" i="2"/>
  <c r="U3758" i="2"/>
  <c r="U3754" i="2"/>
  <c r="U3750" i="2"/>
  <c r="U3746" i="2"/>
  <c r="U3742" i="2"/>
  <c r="U3738" i="2"/>
  <c r="U3734" i="2"/>
  <c r="U3730" i="2"/>
  <c r="U3726" i="2"/>
  <c r="U3722" i="2"/>
  <c r="U3718" i="2"/>
  <c r="U3714" i="2"/>
  <c r="U3710" i="2"/>
  <c r="U3706" i="2"/>
  <c r="U3702" i="2"/>
  <c r="U3698" i="2"/>
  <c r="U3694" i="2"/>
  <c r="U3690" i="2"/>
  <c r="U3686" i="2"/>
  <c r="U3682" i="2"/>
  <c r="U3678" i="2"/>
  <c r="U3674" i="2"/>
  <c r="U3670" i="2"/>
  <c r="U3666" i="2"/>
  <c r="U3662" i="2"/>
  <c r="U3658" i="2"/>
  <c r="U3654" i="2"/>
  <c r="U3650" i="2"/>
  <c r="U3646" i="2"/>
  <c r="U3642" i="2"/>
  <c r="U3638" i="2"/>
  <c r="U3634" i="2"/>
  <c r="U3630" i="2"/>
  <c r="U3626" i="2"/>
  <c r="U3622" i="2"/>
  <c r="U3618" i="2"/>
  <c r="U3614" i="2"/>
  <c r="U3610" i="2"/>
  <c r="U3606" i="2"/>
  <c r="U3602" i="2"/>
  <c r="U3598" i="2"/>
  <c r="U3594" i="2"/>
  <c r="U3590" i="2"/>
  <c r="U3586" i="2"/>
  <c r="U3582" i="2"/>
  <c r="U3578" i="2"/>
  <c r="U3574" i="2"/>
  <c r="U3570" i="2"/>
  <c r="U3566" i="2"/>
  <c r="U3562" i="2"/>
  <c r="U3558" i="2"/>
  <c r="U3554" i="2"/>
  <c r="U3550" i="2"/>
  <c r="U3546" i="2"/>
  <c r="U3542" i="2"/>
  <c r="U3538" i="2"/>
  <c r="U3534" i="2"/>
  <c r="U3530" i="2"/>
  <c r="U3526" i="2"/>
  <c r="U3522" i="2"/>
  <c r="U3518" i="2"/>
  <c r="U3514" i="2"/>
  <c r="U3510" i="2"/>
  <c r="U3506" i="2"/>
  <c r="U3502" i="2"/>
  <c r="U3498" i="2"/>
  <c r="U3494" i="2"/>
  <c r="U3490" i="2"/>
  <c r="U3486" i="2"/>
  <c r="U3482" i="2"/>
  <c r="U3478" i="2"/>
  <c r="U3474" i="2"/>
  <c r="U3470" i="2"/>
  <c r="U3466" i="2"/>
  <c r="U3462" i="2"/>
  <c r="U3458" i="2"/>
  <c r="U3454" i="2"/>
  <c r="U3450" i="2"/>
  <c r="U3446" i="2"/>
  <c r="U3442" i="2"/>
  <c r="U3438" i="2"/>
  <c r="U3434" i="2"/>
  <c r="U3430" i="2"/>
  <c r="U3426" i="2"/>
  <c r="U3422" i="2"/>
  <c r="U3418" i="2"/>
  <c r="U3414" i="2"/>
  <c r="U3410" i="2"/>
  <c r="U3406" i="2"/>
  <c r="U3402" i="2"/>
  <c r="U3398" i="2"/>
  <c r="U3394" i="2"/>
  <c r="U3390" i="2"/>
  <c r="U3386" i="2"/>
  <c r="U3382" i="2"/>
  <c r="U3378" i="2"/>
  <c r="U3374" i="2"/>
  <c r="U3370" i="2"/>
  <c r="U3366" i="2"/>
  <c r="U3362" i="2"/>
  <c r="U3358" i="2"/>
  <c r="U3354" i="2"/>
  <c r="U3350" i="2"/>
  <c r="U3346" i="2"/>
  <c r="U3342" i="2"/>
  <c r="U3338" i="2"/>
  <c r="U3334" i="2"/>
  <c r="U3330" i="2"/>
  <c r="U3326" i="2"/>
  <c r="U3322" i="2"/>
  <c r="U3318" i="2"/>
  <c r="U3314" i="2"/>
  <c r="U3310" i="2"/>
  <c r="U3306" i="2"/>
  <c r="U3302" i="2"/>
  <c r="U3298" i="2"/>
  <c r="U3294" i="2"/>
  <c r="U3290" i="2"/>
  <c r="U3286" i="2"/>
  <c r="U3282" i="2"/>
  <c r="U3278" i="2"/>
  <c r="U3274" i="2"/>
  <c r="U3270" i="2"/>
  <c r="U3266" i="2"/>
  <c r="U3262" i="2"/>
  <c r="U3258" i="2"/>
  <c r="U3254" i="2"/>
  <c r="U3250" i="2"/>
  <c r="U3246" i="2"/>
  <c r="U3242" i="2"/>
  <c r="U3238" i="2"/>
  <c r="U3234" i="2"/>
  <c r="U3230" i="2"/>
  <c r="U3226" i="2"/>
  <c r="U3222" i="2"/>
  <c r="U3218" i="2"/>
  <c r="U3214" i="2"/>
  <c r="U3210" i="2"/>
  <c r="U3206" i="2"/>
  <c r="U3202" i="2"/>
  <c r="U3198" i="2"/>
  <c r="U3194" i="2"/>
  <c r="U3190" i="2"/>
  <c r="U3186" i="2"/>
  <c r="U3182" i="2"/>
  <c r="U3178" i="2"/>
  <c r="U3174" i="2"/>
  <c r="U3170" i="2"/>
  <c r="U3166" i="2"/>
  <c r="U3162" i="2"/>
  <c r="U3158" i="2"/>
  <c r="U3154" i="2"/>
  <c r="U3150" i="2"/>
  <c r="U3146" i="2"/>
  <c r="U3142" i="2"/>
  <c r="U3138" i="2"/>
  <c r="U3134" i="2"/>
  <c r="U3130" i="2"/>
  <c r="U3126" i="2"/>
  <c r="U3122" i="2"/>
  <c r="U3118" i="2"/>
  <c r="U3114" i="2"/>
  <c r="U3110" i="2"/>
  <c r="U3106" i="2"/>
  <c r="U3102" i="2"/>
  <c r="U3098" i="2"/>
  <c r="U3094" i="2"/>
  <c r="U3090" i="2"/>
  <c r="U6757" i="2"/>
  <c r="U6500" i="2"/>
  <c r="U6210" i="2"/>
  <c r="U6097" i="2"/>
  <c r="U5814" i="2"/>
  <c r="U5698" i="2"/>
  <c r="U5674" i="2"/>
  <c r="U5649" i="2"/>
  <c r="U5625" i="2"/>
  <c r="U5578" i="2"/>
  <c r="U5541" i="2"/>
  <c r="U5523" i="2"/>
  <c r="U5468" i="2"/>
  <c r="U5450" i="2"/>
  <c r="U5413" i="2"/>
  <c r="U5395" i="2"/>
  <c r="U5340" i="2"/>
  <c r="U5322" i="2"/>
  <c r="U5285" i="2"/>
  <c r="U5267" i="2"/>
  <c r="U5212" i="2"/>
  <c r="U5194" i="2"/>
  <c r="U5157" i="2"/>
  <c r="U5139" i="2"/>
  <c r="U5084" i="2"/>
  <c r="U5066" i="2"/>
  <c r="U5029" i="2"/>
  <c r="U5011" i="2"/>
  <c r="U4956" i="2"/>
  <c r="U4938" i="2"/>
  <c r="U4469" i="2"/>
  <c r="U4453" i="2"/>
  <c r="U4437" i="2"/>
  <c r="U4421" i="2"/>
  <c r="U4405" i="2"/>
  <c r="U4389" i="2"/>
  <c r="U4373" i="2"/>
  <c r="U4357" i="2"/>
  <c r="U4341" i="2"/>
  <c r="U4325" i="2"/>
  <c r="U4309" i="2"/>
  <c r="U4293" i="2"/>
  <c r="U4277" i="2"/>
  <c r="U4261" i="2"/>
  <c r="U4245" i="2"/>
  <c r="U4229" i="2"/>
  <c r="U4213" i="2"/>
  <c r="U4197" i="2"/>
  <c r="U4181" i="2"/>
  <c r="U4165" i="2"/>
  <c r="U4149" i="2"/>
  <c r="U4133" i="2"/>
  <c r="U4117" i="2"/>
  <c r="U4101" i="2"/>
  <c r="U4085" i="2"/>
  <c r="U4069" i="2"/>
  <c r="U4053" i="2"/>
  <c r="U4037" i="2"/>
  <c r="U4021" i="2"/>
  <c r="U4005" i="2"/>
  <c r="U3989" i="2"/>
  <c r="U3973" i="2"/>
  <c r="U3957" i="2"/>
  <c r="U3941" i="2"/>
  <c r="U3925" i="2"/>
  <c r="U3909" i="2"/>
  <c r="U3893" i="2"/>
  <c r="U3877" i="2"/>
  <c r="U3861" i="2"/>
  <c r="U3845" i="2"/>
  <c r="U3829" i="2"/>
  <c r="U3813" i="2"/>
  <c r="U3797" i="2"/>
  <c r="U3781" i="2"/>
  <c r="U3765" i="2"/>
  <c r="U3749" i="2"/>
  <c r="U3733" i="2"/>
  <c r="U3717" i="2"/>
  <c r="U3701" i="2"/>
  <c r="U3685" i="2"/>
  <c r="U3669" i="2"/>
  <c r="U3653" i="2"/>
  <c r="U3637" i="2"/>
  <c r="U3621" i="2"/>
  <c r="U3605" i="2"/>
  <c r="U3589" i="2"/>
  <c r="U3573" i="2"/>
  <c r="U3557" i="2"/>
  <c r="U3541" i="2"/>
  <c r="U3525" i="2"/>
  <c r="U3509" i="2"/>
  <c r="U3493" i="2"/>
  <c r="U3477" i="2"/>
  <c r="U3461" i="2"/>
  <c r="U3445" i="2"/>
  <c r="U3429" i="2"/>
  <c r="U3413" i="2"/>
  <c r="U3397" i="2"/>
  <c r="U3381" i="2"/>
  <c r="U3365" i="2"/>
  <c r="U3349" i="2"/>
  <c r="U3333" i="2"/>
  <c r="U3317" i="2"/>
  <c r="U3301" i="2"/>
  <c r="U3285" i="2"/>
  <c r="U3269" i="2"/>
  <c r="U3253" i="2"/>
  <c r="U3237" i="2"/>
  <c r="U3221" i="2"/>
  <c r="U3205" i="2"/>
  <c r="U3189" i="2"/>
  <c r="U3173" i="2"/>
  <c r="U3157" i="2"/>
  <c r="U3141" i="2"/>
  <c r="U3125" i="2"/>
  <c r="U3115" i="2"/>
  <c r="U7414" i="2"/>
  <c r="U6756" i="2"/>
  <c r="U6484" i="2"/>
  <c r="U6273" i="2"/>
  <c r="U6209" i="2"/>
  <c r="U5926" i="2"/>
  <c r="U5868" i="2"/>
  <c r="U5810" i="2"/>
  <c r="U5746" i="2"/>
  <c r="U5722" i="2"/>
  <c r="U5697" i="2"/>
  <c r="U5673" i="2"/>
  <c r="U5600" i="2"/>
  <c r="U5577" i="2"/>
  <c r="U5559" i="2"/>
  <c r="U5504" i="2"/>
  <c r="U5486" i="2"/>
  <c r="U5449" i="2"/>
  <c r="U5431" i="2"/>
  <c r="U5376" i="2"/>
  <c r="U5358" i="2"/>
  <c r="U5321" i="2"/>
  <c r="U5303" i="2"/>
  <c r="U5248" i="2"/>
  <c r="U5230" i="2"/>
  <c r="U5193" i="2"/>
  <c r="U5175" i="2"/>
  <c r="U5120" i="2"/>
  <c r="U5102" i="2"/>
  <c r="U5065" i="2"/>
  <c r="U5047" i="2"/>
  <c r="U4992" i="2"/>
  <c r="U4974" i="2"/>
  <c r="U4937" i="2"/>
  <c r="U4919" i="2"/>
  <c r="U4901" i="2"/>
  <c r="U4885" i="2"/>
  <c r="U4869" i="2"/>
  <c r="U4853" i="2"/>
  <c r="U4837" i="2"/>
  <c r="U4821" i="2"/>
  <c r="U4805" i="2"/>
  <c r="U4789" i="2"/>
  <c r="U4773" i="2"/>
  <c r="U4757" i="2"/>
  <c r="U4741" i="2"/>
  <c r="U4725" i="2"/>
  <c r="U4709" i="2"/>
  <c r="U4693" i="2"/>
  <c r="U4677" i="2"/>
  <c r="U4661" i="2"/>
  <c r="U4645" i="2"/>
  <c r="U4629" i="2"/>
  <c r="U4613" i="2"/>
  <c r="U4597" i="2"/>
  <c r="U4581" i="2"/>
  <c r="U4565" i="2"/>
  <c r="U4549" i="2"/>
  <c r="U4533" i="2"/>
  <c r="U4517" i="2"/>
  <c r="U4501" i="2"/>
  <c r="U4485" i="2"/>
  <c r="U4468" i="2"/>
  <c r="U4463" i="2"/>
  <c r="U4452" i="2"/>
  <c r="U4447" i="2"/>
  <c r="U4436" i="2"/>
  <c r="U4431" i="2"/>
  <c r="U4420" i="2"/>
  <c r="U4415" i="2"/>
  <c r="U4404" i="2"/>
  <c r="U4399" i="2"/>
  <c r="U4388" i="2"/>
  <c r="U4383" i="2"/>
  <c r="U4372" i="2"/>
  <c r="U4367" i="2"/>
  <c r="U4356" i="2"/>
  <c r="U4351" i="2"/>
  <c r="U4340" i="2"/>
  <c r="U4335" i="2"/>
  <c r="U4324" i="2"/>
  <c r="U4319" i="2"/>
  <c r="U4308" i="2"/>
  <c r="U4303" i="2"/>
  <c r="U4292" i="2"/>
  <c r="U4287" i="2"/>
  <c r="U4276" i="2"/>
  <c r="U4271" i="2"/>
  <c r="U4260" i="2"/>
  <c r="U4255" i="2"/>
  <c r="U4244" i="2"/>
  <c r="U4239" i="2"/>
  <c r="U4228" i="2"/>
  <c r="U4223" i="2"/>
  <c r="U4212" i="2"/>
  <c r="U4207" i="2"/>
  <c r="U4196" i="2"/>
  <c r="U4191" i="2"/>
  <c r="U4180" i="2"/>
  <c r="U4175" i="2"/>
  <c r="U4164" i="2"/>
  <c r="U4159" i="2"/>
  <c r="U4148" i="2"/>
  <c r="U4143" i="2"/>
  <c r="U4132" i="2"/>
  <c r="U4127" i="2"/>
  <c r="U4116" i="2"/>
  <c r="U4111" i="2"/>
  <c r="U4100" i="2"/>
  <c r="U4095" i="2"/>
  <c r="U4084" i="2"/>
  <c r="U4079" i="2"/>
  <c r="U4068" i="2"/>
  <c r="U4063" i="2"/>
  <c r="U4052" i="2"/>
  <c r="U4047" i="2"/>
  <c r="U4036" i="2"/>
  <c r="U4031" i="2"/>
  <c r="U4020" i="2"/>
  <c r="U4015" i="2"/>
  <c r="U4004" i="2"/>
  <c r="U3999" i="2"/>
  <c r="U3988" i="2"/>
  <c r="U3983" i="2"/>
  <c r="U3972" i="2"/>
  <c r="U3967" i="2"/>
  <c r="U3956" i="2"/>
  <c r="U3951" i="2"/>
  <c r="U3940" i="2"/>
  <c r="U3935" i="2"/>
  <c r="U3924" i="2"/>
  <c r="U3919" i="2"/>
  <c r="U3908" i="2"/>
  <c r="U3903" i="2"/>
  <c r="U3892" i="2"/>
  <c r="U3887" i="2"/>
  <c r="U3876" i="2"/>
  <c r="U3871" i="2"/>
  <c r="U3860" i="2"/>
  <c r="U3855" i="2"/>
  <c r="U3844" i="2"/>
  <c r="U3839" i="2"/>
  <c r="U3828" i="2"/>
  <c r="U3823" i="2"/>
  <c r="U3812" i="2"/>
  <c r="U3807" i="2"/>
  <c r="U3796" i="2"/>
  <c r="U3791" i="2"/>
  <c r="U3780" i="2"/>
  <c r="U3775" i="2"/>
  <c r="U3764" i="2"/>
  <c r="U3759" i="2"/>
  <c r="U3748" i="2"/>
  <c r="U3743" i="2"/>
  <c r="U3732" i="2"/>
  <c r="U3727" i="2"/>
  <c r="U3716" i="2"/>
  <c r="U3711" i="2"/>
  <c r="U3700" i="2"/>
  <c r="U3695" i="2"/>
  <c r="U3684" i="2"/>
  <c r="U3679" i="2"/>
  <c r="U3668" i="2"/>
  <c r="U3663" i="2"/>
  <c r="U3652" i="2"/>
  <c r="U3647" i="2"/>
  <c r="U3636" i="2"/>
  <c r="U3631" i="2"/>
  <c r="U3620" i="2"/>
  <c r="U3615" i="2"/>
  <c r="U3604" i="2"/>
  <c r="U3599" i="2"/>
  <c r="U3588" i="2"/>
  <c r="U3583" i="2"/>
  <c r="U3572" i="2"/>
  <c r="U3567" i="2"/>
  <c r="U3556" i="2"/>
  <c r="U3551" i="2"/>
  <c r="U3540" i="2"/>
  <c r="U3535" i="2"/>
  <c r="U3524" i="2"/>
  <c r="U3519" i="2"/>
  <c r="U3508" i="2"/>
  <c r="U3503" i="2"/>
  <c r="U3492" i="2"/>
  <c r="U3487" i="2"/>
  <c r="U3476" i="2"/>
  <c r="U3471" i="2"/>
  <c r="U3460" i="2"/>
  <c r="U3455" i="2"/>
  <c r="U3444" i="2"/>
  <c r="U3439" i="2"/>
  <c r="U3428" i="2"/>
  <c r="U3423" i="2"/>
  <c r="U3412" i="2"/>
  <c r="U3407" i="2"/>
  <c r="U3396" i="2"/>
  <c r="U3391" i="2"/>
  <c r="U3380" i="2"/>
  <c r="U3375" i="2"/>
  <c r="U3364" i="2"/>
  <c r="U3359" i="2"/>
  <c r="U3348" i="2"/>
  <c r="U3343" i="2"/>
  <c r="U3332" i="2"/>
  <c r="U3327" i="2"/>
  <c r="U3316" i="2"/>
  <c r="U3311" i="2"/>
  <c r="U3300" i="2"/>
  <c r="U3295" i="2"/>
  <c r="U3284" i="2"/>
  <c r="U3279" i="2"/>
  <c r="U3268" i="2"/>
  <c r="U3263" i="2"/>
  <c r="U3252" i="2"/>
  <c r="U3247" i="2"/>
  <c r="U3236" i="2"/>
  <c r="U3231" i="2"/>
  <c r="U3220" i="2"/>
  <c r="U3215" i="2"/>
  <c r="U3204" i="2"/>
  <c r="U3199" i="2"/>
  <c r="U3188" i="2"/>
  <c r="U3183" i="2"/>
  <c r="U3172" i="2"/>
  <c r="U3167" i="2"/>
  <c r="U3156" i="2"/>
  <c r="U3151" i="2"/>
  <c r="U3140" i="2"/>
  <c r="U3135" i="2"/>
  <c r="U3124" i="2"/>
  <c r="U3119" i="2"/>
  <c r="U7104" i="2"/>
  <c r="U6437" i="2"/>
  <c r="U6253" i="2"/>
  <c r="U6198" i="2"/>
  <c r="U6140" i="2"/>
  <c r="U6082" i="2"/>
  <c r="U5969" i="2"/>
  <c r="U5765" i="2"/>
  <c r="U5692" i="2"/>
  <c r="U5668" i="2"/>
  <c r="U5573" i="2"/>
  <c r="U5555" i="2"/>
  <c r="U5500" i="2"/>
  <c r="U5482" i="2"/>
  <c r="U5445" i="2"/>
  <c r="U5427" i="2"/>
  <c r="U5372" i="2"/>
  <c r="U5354" i="2"/>
  <c r="U5317" i="2"/>
  <c r="U5299" i="2"/>
  <c r="U5244" i="2"/>
  <c r="U5226" i="2"/>
  <c r="U5189" i="2"/>
  <c r="U5171" i="2"/>
  <c r="U5116" i="2"/>
  <c r="U5098" i="2"/>
  <c r="U5061" i="2"/>
  <c r="U5043" i="2"/>
  <c r="U4988" i="2"/>
  <c r="U4970" i="2"/>
  <c r="U4933" i="2"/>
  <c r="U4915" i="2"/>
  <c r="U4473" i="2"/>
  <c r="U4457" i="2"/>
  <c r="U4441" i="2"/>
  <c r="U4425" i="2"/>
  <c r="U4409" i="2"/>
  <c r="U4393" i="2"/>
  <c r="U4377" i="2"/>
  <c r="U4361" i="2"/>
  <c r="U4345" i="2"/>
  <c r="U4329" i="2"/>
  <c r="U4313" i="2"/>
  <c r="U4297" i="2"/>
  <c r="U4281" i="2"/>
  <c r="U4265" i="2"/>
  <c r="U4249" i="2"/>
  <c r="U4233" i="2"/>
  <c r="U4217" i="2"/>
  <c r="U4201" i="2"/>
  <c r="U4185" i="2"/>
  <c r="U4169" i="2"/>
  <c r="U4153" i="2"/>
  <c r="U4137" i="2"/>
  <c r="U4121" i="2"/>
  <c r="U4105" i="2"/>
  <c r="U4089" i="2"/>
  <c r="U4073" i="2"/>
  <c r="U4057" i="2"/>
  <c r="U4041" i="2"/>
  <c r="U4025" i="2"/>
  <c r="U4009" i="2"/>
  <c r="U3993" i="2"/>
  <c r="U3977" i="2"/>
  <c r="U3961" i="2"/>
  <c r="U3945" i="2"/>
  <c r="U3929" i="2"/>
  <c r="U3913" i="2"/>
  <c r="U3897" i="2"/>
  <c r="U3881" i="2"/>
  <c r="U3865" i="2"/>
  <c r="U3849" i="2"/>
  <c r="U3833" i="2"/>
  <c r="U3817" i="2"/>
  <c r="U3801" i="2"/>
  <c r="U3785" i="2"/>
  <c r="U3769" i="2"/>
  <c r="U3753" i="2"/>
  <c r="U3737" i="2"/>
  <c r="U3721" i="2"/>
  <c r="U3705" i="2"/>
  <c r="U3689" i="2"/>
  <c r="U3673" i="2"/>
  <c r="U3657" i="2"/>
  <c r="U3641" i="2"/>
  <c r="U3625" i="2"/>
  <c r="U3609" i="2"/>
  <c r="U3593" i="2"/>
  <c r="U3577" i="2"/>
  <c r="U3561" i="2"/>
  <c r="U3545" i="2"/>
  <c r="U3529" i="2"/>
  <c r="U3513" i="2"/>
  <c r="U3497" i="2"/>
  <c r="U3481" i="2"/>
  <c r="U3465" i="2"/>
  <c r="U3449" i="2"/>
  <c r="U3433" i="2"/>
  <c r="U3417" i="2"/>
  <c r="U3401" i="2"/>
  <c r="U3385" i="2"/>
  <c r="U3369" i="2"/>
  <c r="U3353" i="2"/>
  <c r="U3337" i="2"/>
  <c r="U3321" i="2"/>
  <c r="U3305" i="2"/>
  <c r="U3289" i="2"/>
  <c r="U3273" i="2"/>
  <c r="U3257" i="2"/>
  <c r="U3241" i="2"/>
  <c r="U3225" i="2"/>
  <c r="U3209" i="2"/>
  <c r="U3193" i="2"/>
  <c r="U3177" i="2"/>
  <c r="U3161" i="2"/>
  <c r="U3145" i="2"/>
  <c r="U3129" i="2"/>
  <c r="U3109" i="2"/>
  <c r="U6436" i="2"/>
  <c r="U6252" i="2"/>
  <c r="U6194" i="2"/>
  <c r="U6081" i="2"/>
  <c r="U5798" i="2"/>
  <c r="U5740" i="2"/>
  <c r="U5716" i="2"/>
  <c r="U5618" i="2"/>
  <c r="U5594" i="2"/>
  <c r="U5536" i="2"/>
  <c r="U5518" i="2"/>
  <c r="U5481" i="2"/>
  <c r="U5463" i="2"/>
  <c r="U5408" i="2"/>
  <c r="U5390" i="2"/>
  <c r="U5353" i="2"/>
  <c r="U5335" i="2"/>
  <c r="U5280" i="2"/>
  <c r="U5262" i="2"/>
  <c r="U5225" i="2"/>
  <c r="U5207" i="2"/>
  <c r="U5152" i="2"/>
  <c r="U5134" i="2"/>
  <c r="U5097" i="2"/>
  <c r="U5079" i="2"/>
  <c r="U5024" i="2"/>
  <c r="U5006" i="2"/>
  <c r="U4969" i="2"/>
  <c r="U4951" i="2"/>
  <c r="U4897" i="2"/>
  <c r="U4881" i="2"/>
  <c r="U4865" i="2"/>
  <c r="U4849" i="2"/>
  <c r="U4833" i="2"/>
  <c r="U4817" i="2"/>
  <c r="U4801" i="2"/>
  <c r="U4785" i="2"/>
  <c r="U4769" i="2"/>
  <c r="U4753" i="2"/>
  <c r="U4737" i="2"/>
  <c r="U4721" i="2"/>
  <c r="U4705" i="2"/>
  <c r="U4689" i="2"/>
  <c r="U4673" i="2"/>
  <c r="U4657" i="2"/>
  <c r="U4641" i="2"/>
  <c r="U4625" i="2"/>
  <c r="U4609" i="2"/>
  <c r="U4593" i="2"/>
  <c r="U4577" i="2"/>
  <c r="U4561" i="2"/>
  <c r="U4545" i="2"/>
  <c r="U4529" i="2"/>
  <c r="U4513" i="2"/>
  <c r="U4497" i="2"/>
  <c r="U4481" i="2"/>
  <c r="U4472" i="2"/>
  <c r="U4467" i="2"/>
  <c r="U4456" i="2"/>
  <c r="U4451" i="2"/>
  <c r="U4440" i="2"/>
  <c r="U4435" i="2"/>
  <c r="U4424" i="2"/>
  <c r="U4419" i="2"/>
  <c r="U4408" i="2"/>
  <c r="U4403" i="2"/>
  <c r="U4392" i="2"/>
  <c r="U4387" i="2"/>
  <c r="U4376" i="2"/>
  <c r="U4371" i="2"/>
  <c r="U4360" i="2"/>
  <c r="U4355" i="2"/>
  <c r="U4344" i="2"/>
  <c r="U4339" i="2"/>
  <c r="U4328" i="2"/>
  <c r="U4323" i="2"/>
  <c r="U4312" i="2"/>
  <c r="U4307" i="2"/>
  <c r="U4296" i="2"/>
  <c r="U4291" i="2"/>
  <c r="U4280" i="2"/>
  <c r="U4275" i="2"/>
  <c r="U4264" i="2"/>
  <c r="U4259" i="2"/>
  <c r="U4248" i="2"/>
  <c r="U4243" i="2"/>
  <c r="U4232" i="2"/>
  <c r="U4227" i="2"/>
  <c r="U4216" i="2"/>
  <c r="U4211" i="2"/>
  <c r="U4200" i="2"/>
  <c r="U4195" i="2"/>
  <c r="U4184" i="2"/>
  <c r="U4179" i="2"/>
  <c r="U4168" i="2"/>
  <c r="U4163" i="2"/>
  <c r="U4152" i="2"/>
  <c r="U4147" i="2"/>
  <c r="U4136" i="2"/>
  <c r="U4131" i="2"/>
  <c r="U4120" i="2"/>
  <c r="U4115" i="2"/>
  <c r="U4104" i="2"/>
  <c r="U4099" i="2"/>
  <c r="U4088" i="2"/>
  <c r="U4083" i="2"/>
  <c r="U4072" i="2"/>
  <c r="U4067" i="2"/>
  <c r="U4056" i="2"/>
  <c r="U4051" i="2"/>
  <c r="U4040" i="2"/>
  <c r="U4035" i="2"/>
  <c r="U4024" i="2"/>
  <c r="U4019" i="2"/>
  <c r="U4008" i="2"/>
  <c r="U4003" i="2"/>
  <c r="U3992" i="2"/>
  <c r="U3987" i="2"/>
  <c r="U3976" i="2"/>
  <c r="U3971" i="2"/>
  <c r="U3960" i="2"/>
  <c r="U3955" i="2"/>
  <c r="U3944" i="2"/>
  <c r="U3939" i="2"/>
  <c r="U3928" i="2"/>
  <c r="U3923" i="2"/>
  <c r="U3912" i="2"/>
  <c r="U3907" i="2"/>
  <c r="U3896" i="2"/>
  <c r="U3891" i="2"/>
  <c r="U3880" i="2"/>
  <c r="U3875" i="2"/>
  <c r="U3864" i="2"/>
  <c r="U3859" i="2"/>
  <c r="U3848" i="2"/>
  <c r="U3843" i="2"/>
  <c r="U3832" i="2"/>
  <c r="U3827" i="2"/>
  <c r="U3816" i="2"/>
  <c r="U3811" i="2"/>
  <c r="U3800" i="2"/>
  <c r="U3795" i="2"/>
  <c r="U3784" i="2"/>
  <c r="U3779" i="2"/>
  <c r="U3768" i="2"/>
  <c r="U3763" i="2"/>
  <c r="U3752" i="2"/>
  <c r="U3747" i="2"/>
  <c r="U3736" i="2"/>
  <c r="U3731" i="2"/>
  <c r="U3720" i="2"/>
  <c r="U3715" i="2"/>
  <c r="U3704" i="2"/>
  <c r="U3699" i="2"/>
  <c r="U3688" i="2"/>
  <c r="U3683" i="2"/>
  <c r="U3672" i="2"/>
  <c r="U3667" i="2"/>
  <c r="U3656" i="2"/>
  <c r="U3651" i="2"/>
  <c r="U3640" i="2"/>
  <c r="U3635" i="2"/>
  <c r="U3624" i="2"/>
  <c r="U3619" i="2"/>
  <c r="U3608" i="2"/>
  <c r="U3603" i="2"/>
  <c r="U3592" i="2"/>
  <c r="U3587" i="2"/>
  <c r="U3576" i="2"/>
  <c r="U3571" i="2"/>
  <c r="U3560" i="2"/>
  <c r="U3555" i="2"/>
  <c r="U3544" i="2"/>
  <c r="U3539" i="2"/>
  <c r="U3528" i="2"/>
  <c r="U3523" i="2"/>
  <c r="U3512" i="2"/>
  <c r="U3507" i="2"/>
  <c r="U3496" i="2"/>
  <c r="U3491" i="2"/>
  <c r="U3480" i="2"/>
  <c r="U3475" i="2"/>
  <c r="U3464" i="2"/>
  <c r="U3459" i="2"/>
  <c r="U3448" i="2"/>
  <c r="U3443" i="2"/>
  <c r="U3432" i="2"/>
  <c r="U3427" i="2"/>
  <c r="U3416" i="2"/>
  <c r="U3411" i="2"/>
  <c r="U3400" i="2"/>
  <c r="U3395" i="2"/>
  <c r="U3384" i="2"/>
  <c r="U3379" i="2"/>
  <c r="U3368" i="2"/>
  <c r="U3363" i="2"/>
  <c r="U3352" i="2"/>
  <c r="U3347" i="2"/>
  <c r="U3336" i="2"/>
  <c r="U3331" i="2"/>
  <c r="U3320" i="2"/>
  <c r="U3315" i="2"/>
  <c r="U3304" i="2"/>
  <c r="U3299" i="2"/>
  <c r="U3288" i="2"/>
  <c r="U3283" i="2"/>
  <c r="U3272" i="2"/>
  <c r="U3267" i="2"/>
  <c r="U3256" i="2"/>
  <c r="U3251" i="2"/>
  <c r="U3240" i="2"/>
  <c r="U3235" i="2"/>
  <c r="U3224" i="2"/>
  <c r="U3219" i="2"/>
  <c r="U3208" i="2"/>
  <c r="U3203" i="2"/>
  <c r="U3192" i="2"/>
  <c r="U3187" i="2"/>
  <c r="U3176" i="2"/>
  <c r="U3171" i="2"/>
  <c r="U3160" i="2"/>
  <c r="U3155" i="2"/>
  <c r="U3144" i="2"/>
  <c r="U3139" i="2"/>
  <c r="U3128" i="2"/>
  <c r="U3123" i="2"/>
  <c r="U3113" i="2"/>
  <c r="U6070" i="2"/>
  <c r="U6012" i="2"/>
  <c r="U5954" i="2"/>
  <c r="U5841" i="2"/>
  <c r="U5686" i="2"/>
  <c r="U5662" i="2"/>
  <c r="U5637" i="2"/>
  <c r="U5532" i="2"/>
  <c r="U5514" i="2"/>
  <c r="U5477" i="2"/>
  <c r="U5459" i="2"/>
  <c r="U5404" i="2"/>
  <c r="U5386" i="2"/>
  <c r="U5349" i="2"/>
  <c r="U5331" i="2"/>
  <c r="U5276" i="2"/>
  <c r="U5258" i="2"/>
  <c r="U5221" i="2"/>
  <c r="U5203" i="2"/>
  <c r="U5148" i="2"/>
  <c r="U5130" i="2"/>
  <c r="U5093" i="2"/>
  <c r="U5075" i="2"/>
  <c r="U5020" i="2"/>
  <c r="U5002" i="2"/>
  <c r="U4965" i="2"/>
  <c r="U4947" i="2"/>
  <c r="U4461" i="2"/>
  <c r="U4445" i="2"/>
  <c r="U4429" i="2"/>
  <c r="U4413" i="2"/>
  <c r="U4397" i="2"/>
  <c r="U4381" i="2"/>
  <c r="U4365" i="2"/>
  <c r="U4349" i="2"/>
  <c r="U4333" i="2"/>
  <c r="U4317" i="2"/>
  <c r="U4301" i="2"/>
  <c r="U4285" i="2"/>
  <c r="U4269" i="2"/>
  <c r="U4253" i="2"/>
  <c r="U4237" i="2"/>
  <c r="U4221" i="2"/>
  <c r="U4205" i="2"/>
  <c r="U4189" i="2"/>
  <c r="U4173" i="2"/>
  <c r="U4157" i="2"/>
  <c r="U4141" i="2"/>
  <c r="U4125" i="2"/>
  <c r="U4109" i="2"/>
  <c r="U4093" i="2"/>
  <c r="U4077" i="2"/>
  <c r="U4061" i="2"/>
  <c r="U4045" i="2"/>
  <c r="U4029" i="2"/>
  <c r="U4013" i="2"/>
  <c r="U3997" i="2"/>
  <c r="U3981" i="2"/>
  <c r="U3965" i="2"/>
  <c r="U3949" i="2"/>
  <c r="U3933" i="2"/>
  <c r="U3917" i="2"/>
  <c r="U3901" i="2"/>
  <c r="U3885" i="2"/>
  <c r="U3869" i="2"/>
  <c r="U3853" i="2"/>
  <c r="U3837" i="2"/>
  <c r="U3821" i="2"/>
  <c r="U3805" i="2"/>
  <c r="U3789" i="2"/>
  <c r="U3773" i="2"/>
  <c r="U3757" i="2"/>
  <c r="U3741" i="2"/>
  <c r="U3725" i="2"/>
  <c r="U3709" i="2"/>
  <c r="U3693" i="2"/>
  <c r="U3677" i="2"/>
  <c r="U3661" i="2"/>
  <c r="U3645" i="2"/>
  <c r="U3629" i="2"/>
  <c r="U3613" i="2"/>
  <c r="U3597" i="2"/>
  <c r="U3581" i="2"/>
  <c r="U3565" i="2"/>
  <c r="U3549" i="2"/>
  <c r="U3533" i="2"/>
  <c r="U3517" i="2"/>
  <c r="U3501" i="2"/>
  <c r="U3485" i="2"/>
  <c r="U3469" i="2"/>
  <c r="U3453" i="2"/>
  <c r="U3437" i="2"/>
  <c r="U3421" i="2"/>
  <c r="U3405" i="2"/>
  <c r="U3389" i="2"/>
  <c r="U3373" i="2"/>
  <c r="U3357" i="2"/>
  <c r="U3341" i="2"/>
  <c r="U3325" i="2"/>
  <c r="U3309" i="2"/>
  <c r="U3293" i="2"/>
  <c r="U3277" i="2"/>
  <c r="U3261" i="2"/>
  <c r="U3245" i="2"/>
  <c r="U3229" i="2"/>
  <c r="U3213" i="2"/>
  <c r="U3197" i="2"/>
  <c r="U3181" i="2"/>
  <c r="U3165" i="2"/>
  <c r="U3149" i="2"/>
  <c r="U3133" i="2"/>
  <c r="U3117" i="2"/>
  <c r="U3108" i="2"/>
  <c r="U3099" i="2"/>
  <c r="U5953" i="2"/>
  <c r="U5825" i="2"/>
  <c r="U5606" i="2"/>
  <c r="U5546" i="2"/>
  <c r="U5495" i="2"/>
  <c r="U5454" i="2"/>
  <c r="U5253" i="2"/>
  <c r="U5161" i="2"/>
  <c r="U5107" i="2"/>
  <c r="U5056" i="2"/>
  <c r="U5015" i="2"/>
  <c r="U4910" i="2"/>
  <c r="U4873" i="2"/>
  <c r="U4781" i="2"/>
  <c r="U4745" i="2"/>
  <c r="U4653" i="2"/>
  <c r="U4617" i="2"/>
  <c r="U4525" i="2"/>
  <c r="U4489" i="2"/>
  <c r="U4465" i="2"/>
  <c r="U4407" i="2"/>
  <c r="U4395" i="2"/>
  <c r="U4364" i="2"/>
  <c r="U4352" i="2"/>
  <c r="U4337" i="2"/>
  <c r="U4279" i="2"/>
  <c r="U4267" i="2"/>
  <c r="U4236" i="2"/>
  <c r="U4224" i="2"/>
  <c r="U4209" i="2"/>
  <c r="U4151" i="2"/>
  <c r="U4139" i="2"/>
  <c r="U4108" i="2"/>
  <c r="U4096" i="2"/>
  <c r="U4081" i="2"/>
  <c r="U4023" i="2"/>
  <c r="U4011" i="2"/>
  <c r="U3980" i="2"/>
  <c r="U3968" i="2"/>
  <c r="U3953" i="2"/>
  <c r="U3895" i="2"/>
  <c r="U3883" i="2"/>
  <c r="U3852" i="2"/>
  <c r="U3840" i="2"/>
  <c r="U3825" i="2"/>
  <c r="U3767" i="2"/>
  <c r="U3755" i="2"/>
  <c r="U3724" i="2"/>
  <c r="U3712" i="2"/>
  <c r="U3697" i="2"/>
  <c r="U3639" i="2"/>
  <c r="U3627" i="2"/>
  <c r="U3596" i="2"/>
  <c r="U3584" i="2"/>
  <c r="U3569" i="2"/>
  <c r="U3511" i="2"/>
  <c r="U3499" i="2"/>
  <c r="U3468" i="2"/>
  <c r="U3456" i="2"/>
  <c r="U3441" i="2"/>
  <c r="U3383" i="2"/>
  <c r="U3371" i="2"/>
  <c r="U3340" i="2"/>
  <c r="U3328" i="2"/>
  <c r="U3313" i="2"/>
  <c r="U3255" i="2"/>
  <c r="U3243" i="2"/>
  <c r="U3212" i="2"/>
  <c r="U3200" i="2"/>
  <c r="U3185" i="2"/>
  <c r="U3127" i="2"/>
  <c r="U3084" i="2"/>
  <c r="U3075" i="2"/>
  <c r="U3066" i="2"/>
  <c r="U3061" i="2"/>
  <c r="U3052" i="2"/>
  <c r="U3043" i="2"/>
  <c r="U3034" i="2"/>
  <c r="U3029" i="2"/>
  <c r="U3020" i="2"/>
  <c r="U3011" i="2"/>
  <c r="U3002" i="2"/>
  <c r="U2997" i="2"/>
  <c r="U2988" i="2"/>
  <c r="U2979" i="2"/>
  <c r="U2970" i="2"/>
  <c r="U2965" i="2"/>
  <c r="U2956" i="2"/>
  <c r="U2947" i="2"/>
  <c r="U2938" i="2"/>
  <c r="U2933" i="2"/>
  <c r="U2924" i="2"/>
  <c r="U2915" i="2"/>
  <c r="U2906" i="2"/>
  <c r="U2901" i="2"/>
  <c r="U2892" i="2"/>
  <c r="U2883" i="2"/>
  <c r="U2874" i="2"/>
  <c r="U2869" i="2"/>
  <c r="U2860" i="2"/>
  <c r="U2851" i="2"/>
  <c r="U2842" i="2"/>
  <c r="U2837" i="2"/>
  <c r="U2828" i="2"/>
  <c r="U2819" i="2"/>
  <c r="U2810" i="2"/>
  <c r="U2805" i="2"/>
  <c r="U2796" i="2"/>
  <c r="U2787" i="2"/>
  <c r="U2778" i="2"/>
  <c r="U2773" i="2"/>
  <c r="U2764" i="2"/>
  <c r="U2755" i="2"/>
  <c r="U2746" i="2"/>
  <c r="U2741" i="2"/>
  <c r="U2732" i="2"/>
  <c r="U2723" i="2"/>
  <c r="U2714" i="2"/>
  <c r="U2710" i="2"/>
  <c r="U2706" i="2"/>
  <c r="U2702" i="2"/>
  <c r="U2698" i="2"/>
  <c r="U2694" i="2"/>
  <c r="U2690" i="2"/>
  <c r="U2686" i="2"/>
  <c r="U2682" i="2"/>
  <c r="U2678" i="2"/>
  <c r="U2674" i="2"/>
  <c r="U2670" i="2"/>
  <c r="U2666" i="2"/>
  <c r="U2662" i="2"/>
  <c r="U2658" i="2"/>
  <c r="U2654" i="2"/>
  <c r="U2650" i="2"/>
  <c r="U2646" i="2"/>
  <c r="U2642" i="2"/>
  <c r="U2638" i="2"/>
  <c r="U2634" i="2"/>
  <c r="U2630" i="2"/>
  <c r="U2626" i="2"/>
  <c r="U2622" i="2"/>
  <c r="U2618" i="2"/>
  <c r="U2614" i="2"/>
  <c r="U2610" i="2"/>
  <c r="U2606" i="2"/>
  <c r="U2602" i="2"/>
  <c r="U2598" i="2"/>
  <c r="U2594" i="2"/>
  <c r="U2590" i="2"/>
  <c r="U2586" i="2"/>
  <c r="U2582" i="2"/>
  <c r="U2578" i="2"/>
  <c r="U2574" i="2"/>
  <c r="U2570" i="2"/>
  <c r="U2566" i="2"/>
  <c r="U2562" i="2"/>
  <c r="U2558" i="2"/>
  <c r="U2554" i="2"/>
  <c r="U2550" i="2"/>
  <c r="U2546" i="2"/>
  <c r="U2542" i="2"/>
  <c r="U2538" i="2"/>
  <c r="U2534" i="2"/>
  <c r="U2530" i="2"/>
  <c r="U2526" i="2"/>
  <c r="U2522" i="2"/>
  <c r="U2518" i="2"/>
  <c r="U2514" i="2"/>
  <c r="U2510" i="2"/>
  <c r="U2506" i="2"/>
  <c r="U2502" i="2"/>
  <c r="U2498" i="2"/>
  <c r="U2494" i="2"/>
  <c r="U2490" i="2"/>
  <c r="U2486" i="2"/>
  <c r="U2482" i="2"/>
  <c r="U2478" i="2"/>
  <c r="U2474" i="2"/>
  <c r="U2470" i="2"/>
  <c r="U2466" i="2"/>
  <c r="U2462" i="2"/>
  <c r="U2458" i="2"/>
  <c r="U2454" i="2"/>
  <c r="U2450" i="2"/>
  <c r="U2446" i="2"/>
  <c r="U2442" i="2"/>
  <c r="U2438" i="2"/>
  <c r="U2434" i="2"/>
  <c r="U2430" i="2"/>
  <c r="U2426" i="2"/>
  <c r="U2422" i="2"/>
  <c r="U2418" i="2"/>
  <c r="U2414" i="2"/>
  <c r="U2410" i="2"/>
  <c r="U2406" i="2"/>
  <c r="U2402" i="2"/>
  <c r="U2398" i="2"/>
  <c r="U2394" i="2"/>
  <c r="U2390" i="2"/>
  <c r="U2386" i="2"/>
  <c r="U2382" i="2"/>
  <c r="U2378" i="2"/>
  <c r="U2374" i="2"/>
  <c r="U2370" i="2"/>
  <c r="U2366" i="2"/>
  <c r="U2362" i="2"/>
  <c r="U2358" i="2"/>
  <c r="U2354" i="2"/>
  <c r="U2350" i="2"/>
  <c r="U2346" i="2"/>
  <c r="U2342" i="2"/>
  <c r="U2338" i="2"/>
  <c r="U2334" i="2"/>
  <c r="U2330" i="2"/>
  <c r="U2326" i="2"/>
  <c r="U2322" i="2"/>
  <c r="U2318" i="2"/>
  <c r="U2314" i="2"/>
  <c r="U2310" i="2"/>
  <c r="U2306" i="2"/>
  <c r="U2302" i="2"/>
  <c r="U2298" i="2"/>
  <c r="U2294" i="2"/>
  <c r="U2290" i="2"/>
  <c r="U2286" i="2"/>
  <c r="U2282" i="2"/>
  <c r="U2278" i="2"/>
  <c r="U2274" i="2"/>
  <c r="U2270" i="2"/>
  <c r="U2266" i="2"/>
  <c r="U2262" i="2"/>
  <c r="U2258" i="2"/>
  <c r="U2254" i="2"/>
  <c r="U2250" i="2"/>
  <c r="U2246" i="2"/>
  <c r="U2242" i="2"/>
  <c r="U2238" i="2"/>
  <c r="U2234" i="2"/>
  <c r="U2230" i="2"/>
  <c r="U2226" i="2"/>
  <c r="U2222" i="2"/>
  <c r="U2218" i="2"/>
  <c r="U2214" i="2"/>
  <c r="U2210" i="2"/>
  <c r="U2206" i="2"/>
  <c r="U2202" i="2"/>
  <c r="U2198" i="2"/>
  <c r="U2194" i="2"/>
  <c r="U2190" i="2"/>
  <c r="U2186" i="2"/>
  <c r="U2182" i="2"/>
  <c r="U2178" i="2"/>
  <c r="U2174" i="2"/>
  <c r="U2170" i="2"/>
  <c r="U2166" i="2"/>
  <c r="U2162" i="2"/>
  <c r="U2158" i="2"/>
  <c r="U2154" i="2"/>
  <c r="U2150" i="2"/>
  <c r="U2146" i="2"/>
  <c r="U2142" i="2"/>
  <c r="U2138" i="2"/>
  <c r="U2134" i="2"/>
  <c r="U2130" i="2"/>
  <c r="U2126" i="2"/>
  <c r="U2122" i="2"/>
  <c r="U2118" i="2"/>
  <c r="U2114" i="2"/>
  <c r="U2110" i="2"/>
  <c r="U2106" i="2"/>
  <c r="U2102" i="2"/>
  <c r="U2098" i="2"/>
  <c r="U2094" i="2"/>
  <c r="U2090" i="2"/>
  <c r="U2086" i="2"/>
  <c r="U2082" i="2"/>
  <c r="U2078" i="2"/>
  <c r="U2074" i="2"/>
  <c r="U2070" i="2"/>
  <c r="U2066" i="2"/>
  <c r="U2062" i="2"/>
  <c r="U2058" i="2"/>
  <c r="U2054" i="2"/>
  <c r="U2050" i="2"/>
  <c r="U2046" i="2"/>
  <c r="U2042" i="2"/>
  <c r="U2038" i="2"/>
  <c r="U2034" i="2"/>
  <c r="U2030" i="2"/>
  <c r="U2026" i="2"/>
  <c r="U2022" i="2"/>
  <c r="U2018" i="2"/>
  <c r="U2014" i="2"/>
  <c r="U2010" i="2"/>
  <c r="U2006" i="2"/>
  <c r="U2002" i="2"/>
  <c r="U1998" i="2"/>
  <c r="U1994" i="2"/>
  <c r="U1990" i="2"/>
  <c r="U1986" i="2"/>
  <c r="U1982" i="2"/>
  <c r="U1978" i="2"/>
  <c r="U1974" i="2"/>
  <c r="U1970" i="2"/>
  <c r="U1966" i="2"/>
  <c r="U1962" i="2"/>
  <c r="U1958" i="2"/>
  <c r="U1954" i="2"/>
  <c r="U1950" i="2"/>
  <c r="U1946" i="2"/>
  <c r="U1942" i="2"/>
  <c r="U1938" i="2"/>
  <c r="U1934" i="2"/>
  <c r="U1930" i="2"/>
  <c r="U1926" i="2"/>
  <c r="U1922" i="2"/>
  <c r="U1918" i="2"/>
  <c r="U1914" i="2"/>
  <c r="U1910" i="2"/>
  <c r="U1906" i="2"/>
  <c r="U1902" i="2"/>
  <c r="U1898" i="2"/>
  <c r="U1894" i="2"/>
  <c r="U1890" i="2"/>
  <c r="U1886" i="2"/>
  <c r="U1882" i="2"/>
  <c r="U1878" i="2"/>
  <c r="U1874" i="2"/>
  <c r="U1870" i="2"/>
  <c r="U1866" i="2"/>
  <c r="U1862" i="2"/>
  <c r="U1858" i="2"/>
  <c r="U1854" i="2"/>
  <c r="U1850" i="2"/>
  <c r="U1846" i="2"/>
  <c r="U1842" i="2"/>
  <c r="U1838" i="2"/>
  <c r="U1834" i="2"/>
  <c r="U1830" i="2"/>
  <c r="U1826" i="2"/>
  <c r="U1822" i="2"/>
  <c r="U1818" i="2"/>
  <c r="U1814" i="2"/>
  <c r="U1810" i="2"/>
  <c r="U1806" i="2"/>
  <c r="U1802" i="2"/>
  <c r="U1798" i="2"/>
  <c r="U1794" i="2"/>
  <c r="U1790" i="2"/>
  <c r="U1786" i="2"/>
  <c r="U6842" i="2"/>
  <c r="U5942" i="2"/>
  <c r="U5728" i="2"/>
  <c r="U5588" i="2"/>
  <c r="U5545" i="2"/>
  <c r="U5491" i="2"/>
  <c r="U5440" i="2"/>
  <c r="U5399" i="2"/>
  <c r="U5294" i="2"/>
  <c r="U5052" i="2"/>
  <c r="U5001" i="2"/>
  <c r="U4960" i="2"/>
  <c r="U4906" i="2"/>
  <c r="U4861" i="2"/>
  <c r="U4825" i="2"/>
  <c r="U4733" i="2"/>
  <c r="U4697" i="2"/>
  <c r="U4605" i="2"/>
  <c r="U4569" i="2"/>
  <c r="U4464" i="2"/>
  <c r="U4449" i="2"/>
  <c r="U4391" i="2"/>
  <c r="U4379" i="2"/>
  <c r="U4348" i="2"/>
  <c r="U4336" i="2"/>
  <c r="U4321" i="2"/>
  <c r="U4263" i="2"/>
  <c r="U4251" i="2"/>
  <c r="U4220" i="2"/>
  <c r="U4208" i="2"/>
  <c r="U4193" i="2"/>
  <c r="U4135" i="2"/>
  <c r="U4123" i="2"/>
  <c r="U4092" i="2"/>
  <c r="U4080" i="2"/>
  <c r="U4065" i="2"/>
  <c r="U4007" i="2"/>
  <c r="U3995" i="2"/>
  <c r="U3964" i="2"/>
  <c r="U3952" i="2"/>
  <c r="U3937" i="2"/>
  <c r="U3879" i="2"/>
  <c r="U3867" i="2"/>
  <c r="U3836" i="2"/>
  <c r="U3824" i="2"/>
  <c r="U3809" i="2"/>
  <c r="U3751" i="2"/>
  <c r="U3739" i="2"/>
  <c r="U3708" i="2"/>
  <c r="U3696" i="2"/>
  <c r="U3681" i="2"/>
  <c r="U3623" i="2"/>
  <c r="U3611" i="2"/>
  <c r="U3580" i="2"/>
  <c r="U3568" i="2"/>
  <c r="U3553" i="2"/>
  <c r="U3495" i="2"/>
  <c r="U3483" i="2"/>
  <c r="U3452" i="2"/>
  <c r="U3440" i="2"/>
  <c r="U3425" i="2"/>
  <c r="U3367" i="2"/>
  <c r="U3355" i="2"/>
  <c r="U3324" i="2"/>
  <c r="U3312" i="2"/>
  <c r="U3297" i="2"/>
  <c r="U3239" i="2"/>
  <c r="U3227" i="2"/>
  <c r="U3196" i="2"/>
  <c r="U3184" i="2"/>
  <c r="U3169" i="2"/>
  <c r="U3112" i="2"/>
  <c r="U3104" i="2"/>
  <c r="U3093" i="2"/>
  <c r="U3088" i="2"/>
  <c r="U3079" i="2"/>
  <c r="U3070" i="2"/>
  <c r="U3065" i="2"/>
  <c r="U3056" i="2"/>
  <c r="U3047" i="2"/>
  <c r="U3038" i="2"/>
  <c r="U3033" i="2"/>
  <c r="U3024" i="2"/>
  <c r="U3015" i="2"/>
  <c r="U3006" i="2"/>
  <c r="U3001" i="2"/>
  <c r="U2992" i="2"/>
  <c r="U2983" i="2"/>
  <c r="U2974" i="2"/>
  <c r="U2969" i="2"/>
  <c r="U2960" i="2"/>
  <c r="U2951" i="2"/>
  <c r="U2942" i="2"/>
  <c r="U2937" i="2"/>
  <c r="U2928" i="2"/>
  <c r="U2919" i="2"/>
  <c r="U2910" i="2"/>
  <c r="U2905" i="2"/>
  <c r="U2896" i="2"/>
  <c r="U2887" i="2"/>
  <c r="U2878" i="2"/>
  <c r="U2873" i="2"/>
  <c r="U2864" i="2"/>
  <c r="U2855" i="2"/>
  <c r="U2846" i="2"/>
  <c r="U2841" i="2"/>
  <c r="U2832" i="2"/>
  <c r="U2823" i="2"/>
  <c r="U2814" i="2"/>
  <c r="U2809" i="2"/>
  <c r="U2800" i="2"/>
  <c r="U2791" i="2"/>
  <c r="U2782" i="2"/>
  <c r="U2777" i="2"/>
  <c r="U2768" i="2"/>
  <c r="U2759" i="2"/>
  <c r="U2750" i="2"/>
  <c r="U2745" i="2"/>
  <c r="U2736" i="2"/>
  <c r="U2727" i="2"/>
  <c r="U2718" i="2"/>
  <c r="U6225" i="2"/>
  <c r="U6066" i="2"/>
  <c r="U5938" i="2"/>
  <c r="U5777" i="2"/>
  <c r="U5710" i="2"/>
  <c r="U5436" i="2"/>
  <c r="U5385" i="2"/>
  <c r="U5344" i="2"/>
  <c r="U5290" i="2"/>
  <c r="U5239" i="2"/>
  <c r="U5198" i="2"/>
  <c r="U4997" i="2"/>
  <c r="U4905" i="2"/>
  <c r="U4813" i="2"/>
  <c r="U4777" i="2"/>
  <c r="U4685" i="2"/>
  <c r="U4649" i="2"/>
  <c r="U4557" i="2"/>
  <c r="U4521" i="2"/>
  <c r="U4477" i="2"/>
  <c r="U4460" i="2"/>
  <c r="U4448" i="2"/>
  <c r="U4433" i="2"/>
  <c r="U4375" i="2"/>
  <c r="U4363" i="2"/>
  <c r="U4332" i="2"/>
  <c r="U4320" i="2"/>
  <c r="U4305" i="2"/>
  <c r="U4247" i="2"/>
  <c r="U4235" i="2"/>
  <c r="U4204" i="2"/>
  <c r="U4192" i="2"/>
  <c r="U4177" i="2"/>
  <c r="U4119" i="2"/>
  <c r="U4107" i="2"/>
  <c r="U4076" i="2"/>
  <c r="U4064" i="2"/>
  <c r="U4049" i="2"/>
  <c r="U3991" i="2"/>
  <c r="U3979" i="2"/>
  <c r="U3948" i="2"/>
  <c r="U3936" i="2"/>
  <c r="U3921" i="2"/>
  <c r="U3863" i="2"/>
  <c r="U3851" i="2"/>
  <c r="U3820" i="2"/>
  <c r="U3808" i="2"/>
  <c r="U3793" i="2"/>
  <c r="U3735" i="2"/>
  <c r="U3723" i="2"/>
  <c r="U3692" i="2"/>
  <c r="U3680" i="2"/>
  <c r="U3665" i="2"/>
  <c r="U3607" i="2"/>
  <c r="U3595" i="2"/>
  <c r="U3564" i="2"/>
  <c r="U3552" i="2"/>
  <c r="U3537" i="2"/>
  <c r="U3479" i="2"/>
  <c r="U3467" i="2"/>
  <c r="U3436" i="2"/>
  <c r="U3424" i="2"/>
  <c r="U3409" i="2"/>
  <c r="U3351" i="2"/>
  <c r="U3339" i="2"/>
  <c r="U3308" i="2"/>
  <c r="U3296" i="2"/>
  <c r="U3281" i="2"/>
  <c r="U3223" i="2"/>
  <c r="U3211" i="2"/>
  <c r="U3180" i="2"/>
  <c r="U3168" i="2"/>
  <c r="U3153" i="2"/>
  <c r="U3103" i="2"/>
  <c r="U3083" i="2"/>
  <c r="U3074" i="2"/>
  <c r="U3069" i="2"/>
  <c r="U3060" i="2"/>
  <c r="U3051" i="2"/>
  <c r="U3042" i="2"/>
  <c r="U3037" i="2"/>
  <c r="U3028" i="2"/>
  <c r="U3019" i="2"/>
  <c r="U3010" i="2"/>
  <c r="U3005" i="2"/>
  <c r="U2996" i="2"/>
  <c r="U2987" i="2"/>
  <c r="U2978" i="2"/>
  <c r="U2973" i="2"/>
  <c r="U2964" i="2"/>
  <c r="U2955" i="2"/>
  <c r="U2946" i="2"/>
  <c r="U2941" i="2"/>
  <c r="U2932" i="2"/>
  <c r="U2923" i="2"/>
  <c r="U2914" i="2"/>
  <c r="U2909" i="2"/>
  <c r="U2900" i="2"/>
  <c r="U2891" i="2"/>
  <c r="U2882" i="2"/>
  <c r="U2877" i="2"/>
  <c r="U2868" i="2"/>
  <c r="U2859" i="2"/>
  <c r="U2850" i="2"/>
  <c r="U2845" i="2"/>
  <c r="U2836" i="2"/>
  <c r="U2827" i="2"/>
  <c r="U2818" i="2"/>
  <c r="U2813" i="2"/>
  <c r="U2804" i="2"/>
  <c r="U2795" i="2"/>
  <c r="U2786" i="2"/>
  <c r="U2781" i="2"/>
  <c r="U2772" i="2"/>
  <c r="U2763" i="2"/>
  <c r="U2754" i="2"/>
  <c r="U2749" i="2"/>
  <c r="U2740" i="2"/>
  <c r="U2731" i="2"/>
  <c r="U2722" i="2"/>
  <c r="U2717" i="2"/>
  <c r="U2713" i="2"/>
  <c r="U2709" i="2"/>
  <c r="U2705" i="2"/>
  <c r="U2701" i="2"/>
  <c r="U2697" i="2"/>
  <c r="U2693" i="2"/>
  <c r="U2689" i="2"/>
  <c r="U2685" i="2"/>
  <c r="U2681" i="2"/>
  <c r="U2677" i="2"/>
  <c r="U2673" i="2"/>
  <c r="U2669" i="2"/>
  <c r="U2665" i="2"/>
  <c r="U2661" i="2"/>
  <c r="U2657" i="2"/>
  <c r="U2653" i="2"/>
  <c r="U2649" i="2"/>
  <c r="U2645" i="2"/>
  <c r="U2641" i="2"/>
  <c r="U2637" i="2"/>
  <c r="U2633" i="2"/>
  <c r="U2629" i="2"/>
  <c r="U2625" i="2"/>
  <c r="U2621" i="2"/>
  <c r="U2617" i="2"/>
  <c r="U2613" i="2"/>
  <c r="U2609" i="2"/>
  <c r="U2605" i="2"/>
  <c r="U2601" i="2"/>
  <c r="U2597" i="2"/>
  <c r="U2593" i="2"/>
  <c r="U2589" i="2"/>
  <c r="U2585" i="2"/>
  <c r="U2581" i="2"/>
  <c r="U2577" i="2"/>
  <c r="U2573" i="2"/>
  <c r="U2569" i="2"/>
  <c r="U2565" i="2"/>
  <c r="U2561" i="2"/>
  <c r="U2557" i="2"/>
  <c r="U2553" i="2"/>
  <c r="U2549" i="2"/>
  <c r="U2545" i="2"/>
  <c r="U2541" i="2"/>
  <c r="U2537" i="2"/>
  <c r="U2533" i="2"/>
  <c r="U2529" i="2"/>
  <c r="U2525" i="2"/>
  <c r="U2521" i="2"/>
  <c r="U2517" i="2"/>
  <c r="U2513" i="2"/>
  <c r="U2509" i="2"/>
  <c r="U2505" i="2"/>
  <c r="U2501" i="2"/>
  <c r="U2497" i="2"/>
  <c r="U2493" i="2"/>
  <c r="U2489" i="2"/>
  <c r="U2485" i="2"/>
  <c r="U2481" i="2"/>
  <c r="U2477" i="2"/>
  <c r="U2473" i="2"/>
  <c r="U2469" i="2"/>
  <c r="U2465" i="2"/>
  <c r="U2461" i="2"/>
  <c r="U2457" i="2"/>
  <c r="U2453" i="2"/>
  <c r="U2449" i="2"/>
  <c r="U2445" i="2"/>
  <c r="U2441" i="2"/>
  <c r="U2437" i="2"/>
  <c r="U2433" i="2"/>
  <c r="U2429" i="2"/>
  <c r="U2425" i="2"/>
  <c r="U2421" i="2"/>
  <c r="U2417" i="2"/>
  <c r="U2413" i="2"/>
  <c r="U2409" i="2"/>
  <c r="U2405" i="2"/>
  <c r="U2401" i="2"/>
  <c r="U2397" i="2"/>
  <c r="U2393" i="2"/>
  <c r="U2389" i="2"/>
  <c r="U2385" i="2"/>
  <c r="U2381" i="2"/>
  <c r="U2377" i="2"/>
  <c r="U2373" i="2"/>
  <c r="U2369" i="2"/>
  <c r="U2365" i="2"/>
  <c r="U2361" i="2"/>
  <c r="U2357" i="2"/>
  <c r="U2353" i="2"/>
  <c r="U2349" i="2"/>
  <c r="U2345" i="2"/>
  <c r="U2341" i="2"/>
  <c r="U2337" i="2"/>
  <c r="U2333" i="2"/>
  <c r="U2329" i="2"/>
  <c r="U2325" i="2"/>
  <c r="U2321" i="2"/>
  <c r="U2317" i="2"/>
  <c r="U2313" i="2"/>
  <c r="U2309" i="2"/>
  <c r="U2305" i="2"/>
  <c r="U2301" i="2"/>
  <c r="U2297" i="2"/>
  <c r="U2293" i="2"/>
  <c r="U2289" i="2"/>
  <c r="U2285" i="2"/>
  <c r="U2281" i="2"/>
  <c r="U2277" i="2"/>
  <c r="U2273" i="2"/>
  <c r="U2269" i="2"/>
  <c r="U2265" i="2"/>
  <c r="U2261" i="2"/>
  <c r="U2257" i="2"/>
  <c r="U2253" i="2"/>
  <c r="U2249" i="2"/>
  <c r="U2245" i="2"/>
  <c r="U2241" i="2"/>
  <c r="U2237" i="2"/>
  <c r="U2233" i="2"/>
  <c r="U2229" i="2"/>
  <c r="U2225" i="2"/>
  <c r="U2221" i="2"/>
  <c r="U2217" i="2"/>
  <c r="U2213" i="2"/>
  <c r="U2209" i="2"/>
  <c r="U2205" i="2"/>
  <c r="U2201" i="2"/>
  <c r="U2197" i="2"/>
  <c r="U2193" i="2"/>
  <c r="U2189" i="2"/>
  <c r="U2185" i="2"/>
  <c r="U2181" i="2"/>
  <c r="U2177" i="2"/>
  <c r="U2173" i="2"/>
  <c r="U2169" i="2"/>
  <c r="U2165" i="2"/>
  <c r="U2161" i="2"/>
  <c r="U2157" i="2"/>
  <c r="U2153" i="2"/>
  <c r="U2149" i="2"/>
  <c r="U2145" i="2"/>
  <c r="U2141" i="2"/>
  <c r="U2137" i="2"/>
  <c r="U2133" i="2"/>
  <c r="U2129" i="2"/>
  <c r="U2125" i="2"/>
  <c r="U2121" i="2"/>
  <c r="U2117" i="2"/>
  <c r="U2113" i="2"/>
  <c r="U2109" i="2"/>
  <c r="U2105" i="2"/>
  <c r="U2101" i="2"/>
  <c r="U2097" i="2"/>
  <c r="U2093" i="2"/>
  <c r="U2089" i="2"/>
  <c r="U2085" i="2"/>
  <c r="U2081" i="2"/>
  <c r="U5582" i="2"/>
  <c r="U5381" i="2"/>
  <c r="U5289" i="2"/>
  <c r="U5235" i="2"/>
  <c r="U5184" i="2"/>
  <c r="U5143" i="2"/>
  <c r="U5038" i="2"/>
  <c r="U4893" i="2"/>
  <c r="U4857" i="2"/>
  <c r="U4765" i="2"/>
  <c r="U4729" i="2"/>
  <c r="U4637" i="2"/>
  <c r="U4601" i="2"/>
  <c r="U4509" i="2"/>
  <c r="U4476" i="2"/>
  <c r="U4444" i="2"/>
  <c r="U4432" i="2"/>
  <c r="U4417" i="2"/>
  <c r="U4359" i="2"/>
  <c r="U4347" i="2"/>
  <c r="U4316" i="2"/>
  <c r="U4304" i="2"/>
  <c r="U4289" i="2"/>
  <c r="U4231" i="2"/>
  <c r="U4219" i="2"/>
  <c r="U4188" i="2"/>
  <c r="U4176" i="2"/>
  <c r="U4161" i="2"/>
  <c r="U4103" i="2"/>
  <c r="U4091" i="2"/>
  <c r="U4060" i="2"/>
  <c r="U4048" i="2"/>
  <c r="U4033" i="2"/>
  <c r="U3975" i="2"/>
  <c r="U3963" i="2"/>
  <c r="U3932" i="2"/>
  <c r="U3920" i="2"/>
  <c r="U3905" i="2"/>
  <c r="U3847" i="2"/>
  <c r="U3835" i="2"/>
  <c r="U3804" i="2"/>
  <c r="U3792" i="2"/>
  <c r="U3777" i="2"/>
  <c r="U3719" i="2"/>
  <c r="U3707" i="2"/>
  <c r="U3676" i="2"/>
  <c r="U3664" i="2"/>
  <c r="U3649" i="2"/>
  <c r="U3591" i="2"/>
  <c r="U3579" i="2"/>
  <c r="U3548" i="2"/>
  <c r="U3536" i="2"/>
  <c r="U3521" i="2"/>
  <c r="U3463" i="2"/>
  <c r="U3451" i="2"/>
  <c r="U3420" i="2"/>
  <c r="U3408" i="2"/>
  <c r="U3393" i="2"/>
  <c r="U3335" i="2"/>
  <c r="U3323" i="2"/>
  <c r="U3292" i="2"/>
  <c r="U3280" i="2"/>
  <c r="U3265" i="2"/>
  <c r="U3207" i="2"/>
  <c r="U3195" i="2"/>
  <c r="U3164" i="2"/>
  <c r="U3152" i="2"/>
  <c r="U3137" i="2"/>
  <c r="U3111" i="2"/>
  <c r="U3097" i="2"/>
  <c r="U3092" i="2"/>
  <c r="U3087" i="2"/>
  <c r="U3078" i="2"/>
  <c r="U3073" i="2"/>
  <c r="U3064" i="2"/>
  <c r="U3055" i="2"/>
  <c r="U3046" i="2"/>
  <c r="U3041" i="2"/>
  <c r="U3032" i="2"/>
  <c r="U3023" i="2"/>
  <c r="U3014" i="2"/>
  <c r="U3009" i="2"/>
  <c r="U3000" i="2"/>
  <c r="U2991" i="2"/>
  <c r="U2982" i="2"/>
  <c r="U2977" i="2"/>
  <c r="U2968" i="2"/>
  <c r="U2959" i="2"/>
  <c r="U2950" i="2"/>
  <c r="U2945" i="2"/>
  <c r="U2936" i="2"/>
  <c r="U2927" i="2"/>
  <c r="U2918" i="2"/>
  <c r="U2913" i="2"/>
  <c r="U2904" i="2"/>
  <c r="U2895" i="2"/>
  <c r="U2886" i="2"/>
  <c r="U2881" i="2"/>
  <c r="U2872" i="2"/>
  <c r="U2863" i="2"/>
  <c r="U2854" i="2"/>
  <c r="U2849" i="2"/>
  <c r="U2840" i="2"/>
  <c r="U2831" i="2"/>
  <c r="U2822" i="2"/>
  <c r="U2817" i="2"/>
  <c r="U2808" i="2"/>
  <c r="U2799" i="2"/>
  <c r="U2790" i="2"/>
  <c r="U2785" i="2"/>
  <c r="U2776" i="2"/>
  <c r="U2767" i="2"/>
  <c r="U2758" i="2"/>
  <c r="U2753" i="2"/>
  <c r="U2744" i="2"/>
  <c r="U2735" i="2"/>
  <c r="U2726" i="2"/>
  <c r="U2721" i="2"/>
  <c r="U6548" i="2"/>
  <c r="U6182" i="2"/>
  <c r="U6054" i="2"/>
  <c r="U5884" i="2"/>
  <c r="U5568" i="2"/>
  <c r="U5527" i="2"/>
  <c r="U5422" i="2"/>
  <c r="U5180" i="2"/>
  <c r="U5129" i="2"/>
  <c r="U5088" i="2"/>
  <c r="U5034" i="2"/>
  <c r="U4983" i="2"/>
  <c r="U4942" i="2"/>
  <c r="U4845" i="2"/>
  <c r="U4809" i="2"/>
  <c r="U4717" i="2"/>
  <c r="U4681" i="2"/>
  <c r="U4589" i="2"/>
  <c r="U4553" i="2"/>
  <c r="U4471" i="2"/>
  <c r="U4459" i="2"/>
  <c r="U4428" i="2"/>
  <c r="U4416" i="2"/>
  <c r="U4401" i="2"/>
  <c r="U4343" i="2"/>
  <c r="U4331" i="2"/>
  <c r="U4300" i="2"/>
  <c r="U4288" i="2"/>
  <c r="U4273" i="2"/>
  <c r="U4215" i="2"/>
  <c r="U4203" i="2"/>
  <c r="U4172" i="2"/>
  <c r="U4160" i="2"/>
  <c r="U4145" i="2"/>
  <c r="U4087" i="2"/>
  <c r="U4075" i="2"/>
  <c r="U4044" i="2"/>
  <c r="U4032" i="2"/>
  <c r="U4017" i="2"/>
  <c r="U3959" i="2"/>
  <c r="U3947" i="2"/>
  <c r="U3916" i="2"/>
  <c r="U3904" i="2"/>
  <c r="U3889" i="2"/>
  <c r="U3831" i="2"/>
  <c r="U3819" i="2"/>
  <c r="U3788" i="2"/>
  <c r="U3776" i="2"/>
  <c r="U3761" i="2"/>
  <c r="U3703" i="2"/>
  <c r="U3691" i="2"/>
  <c r="U3660" i="2"/>
  <c r="U3648" i="2"/>
  <c r="U3633" i="2"/>
  <c r="U3575" i="2"/>
  <c r="U3563" i="2"/>
  <c r="U3532" i="2"/>
  <c r="U3520" i="2"/>
  <c r="U3505" i="2"/>
  <c r="U3447" i="2"/>
  <c r="U3435" i="2"/>
  <c r="U3404" i="2"/>
  <c r="U3392" i="2"/>
  <c r="U3377" i="2"/>
  <c r="U3319" i="2"/>
  <c r="U3307" i="2"/>
  <c r="U3276" i="2"/>
  <c r="U3264" i="2"/>
  <c r="U3249" i="2"/>
  <c r="U3191" i="2"/>
  <c r="U3179" i="2"/>
  <c r="U3148" i="2"/>
  <c r="U3136" i="2"/>
  <c r="U3121" i="2"/>
  <c r="U3082" i="2"/>
  <c r="U3077" i="2"/>
  <c r="U3068" i="2"/>
  <c r="U3059" i="2"/>
  <c r="U3050" i="2"/>
  <c r="U3045" i="2"/>
  <c r="U3036" i="2"/>
  <c r="U3027" i="2"/>
  <c r="U3018" i="2"/>
  <c r="U3013" i="2"/>
  <c r="U3004" i="2"/>
  <c r="U2995" i="2"/>
  <c r="U2986" i="2"/>
  <c r="U2981" i="2"/>
  <c r="U2972" i="2"/>
  <c r="U2963" i="2"/>
  <c r="U2954" i="2"/>
  <c r="U2949" i="2"/>
  <c r="U2940" i="2"/>
  <c r="U2931" i="2"/>
  <c r="U2922" i="2"/>
  <c r="U2917" i="2"/>
  <c r="U2908" i="2"/>
  <c r="U2899" i="2"/>
  <c r="U2890" i="2"/>
  <c r="U2885" i="2"/>
  <c r="U2876" i="2"/>
  <c r="U2867" i="2"/>
  <c r="U2858" i="2"/>
  <c r="U2853" i="2"/>
  <c r="U2844" i="2"/>
  <c r="U2835" i="2"/>
  <c r="U2826" i="2"/>
  <c r="U2821" i="2"/>
  <c r="U2812" i="2"/>
  <c r="U2803" i="2"/>
  <c r="U2794" i="2"/>
  <c r="U2789" i="2"/>
  <c r="U2780" i="2"/>
  <c r="U2771" i="2"/>
  <c r="U2762" i="2"/>
  <c r="U2757" i="2"/>
  <c r="U2748" i="2"/>
  <c r="U2739" i="2"/>
  <c r="U2730" i="2"/>
  <c r="U2725" i="2"/>
  <c r="U2716" i="2"/>
  <c r="U2712" i="2"/>
  <c r="U2708" i="2"/>
  <c r="U2704" i="2"/>
  <c r="U2700" i="2"/>
  <c r="U2696" i="2"/>
  <c r="U2692" i="2"/>
  <c r="U2688" i="2"/>
  <c r="U2684" i="2"/>
  <c r="U2680" i="2"/>
  <c r="U2676" i="2"/>
  <c r="U2672" i="2"/>
  <c r="U2668" i="2"/>
  <c r="U2664" i="2"/>
  <c r="U2660" i="2"/>
  <c r="U2656" i="2"/>
  <c r="U2652" i="2"/>
  <c r="U2648" i="2"/>
  <c r="U2644" i="2"/>
  <c r="U2640" i="2"/>
  <c r="U2636" i="2"/>
  <c r="U2632" i="2"/>
  <c r="U2628" i="2"/>
  <c r="U2624" i="2"/>
  <c r="U2620" i="2"/>
  <c r="U2616" i="2"/>
  <c r="U2612" i="2"/>
  <c r="U2608" i="2"/>
  <c r="U2604" i="2"/>
  <c r="U2600" i="2"/>
  <c r="U2596" i="2"/>
  <c r="U2592" i="2"/>
  <c r="U2588" i="2"/>
  <c r="U2584" i="2"/>
  <c r="U2580" i="2"/>
  <c r="U2576" i="2"/>
  <c r="U2572" i="2"/>
  <c r="U2568" i="2"/>
  <c r="U2564" i="2"/>
  <c r="U2560" i="2"/>
  <c r="U2556" i="2"/>
  <c r="U2552" i="2"/>
  <c r="U2548" i="2"/>
  <c r="U2544" i="2"/>
  <c r="U2540" i="2"/>
  <c r="U2536" i="2"/>
  <c r="U2532" i="2"/>
  <c r="U2528" i="2"/>
  <c r="U2524" i="2"/>
  <c r="U2520" i="2"/>
  <c r="U2516" i="2"/>
  <c r="U2512" i="2"/>
  <c r="U2508" i="2"/>
  <c r="U2504" i="2"/>
  <c r="U2500" i="2"/>
  <c r="U2496" i="2"/>
  <c r="U2492" i="2"/>
  <c r="U2488" i="2"/>
  <c r="U2484" i="2"/>
  <c r="U2480" i="2"/>
  <c r="U2476" i="2"/>
  <c r="U2472" i="2"/>
  <c r="U2468" i="2"/>
  <c r="U2464" i="2"/>
  <c r="U2460" i="2"/>
  <c r="U2456" i="2"/>
  <c r="U2452" i="2"/>
  <c r="U2448" i="2"/>
  <c r="U2444" i="2"/>
  <c r="U2440" i="2"/>
  <c r="U2436" i="2"/>
  <c r="U2432" i="2"/>
  <c r="U2428" i="2"/>
  <c r="U2424" i="2"/>
  <c r="U2420" i="2"/>
  <c r="U2416" i="2"/>
  <c r="U2412" i="2"/>
  <c r="U2408" i="2"/>
  <c r="U2404" i="2"/>
  <c r="U2400" i="2"/>
  <c r="U2396" i="2"/>
  <c r="U2392" i="2"/>
  <c r="U2388" i="2"/>
  <c r="U2384" i="2"/>
  <c r="U2380" i="2"/>
  <c r="U2376" i="2"/>
  <c r="U2372" i="2"/>
  <c r="U2368" i="2"/>
  <c r="U2364" i="2"/>
  <c r="U2360" i="2"/>
  <c r="U2356" i="2"/>
  <c r="U2352" i="2"/>
  <c r="U2348" i="2"/>
  <c r="U2344" i="2"/>
  <c r="U2340" i="2"/>
  <c r="U2336" i="2"/>
  <c r="U2332" i="2"/>
  <c r="U2328" i="2"/>
  <c r="U2324" i="2"/>
  <c r="U2320" i="2"/>
  <c r="U2316" i="2"/>
  <c r="U2312" i="2"/>
  <c r="U2308" i="2"/>
  <c r="U2304" i="2"/>
  <c r="U2300" i="2"/>
  <c r="U2296" i="2"/>
  <c r="U2292" i="2"/>
  <c r="U2288" i="2"/>
  <c r="U2284" i="2"/>
  <c r="U2280" i="2"/>
  <c r="U2276" i="2"/>
  <c r="U2272" i="2"/>
  <c r="U2268" i="2"/>
  <c r="U2264" i="2"/>
  <c r="U2260" i="2"/>
  <c r="U2256" i="2"/>
  <c r="U2252" i="2"/>
  <c r="U2248" i="2"/>
  <c r="U2244" i="2"/>
  <c r="U2240" i="2"/>
  <c r="U2236" i="2"/>
  <c r="U2232" i="2"/>
  <c r="U2228" i="2"/>
  <c r="U2224" i="2"/>
  <c r="U2220" i="2"/>
  <c r="U2216" i="2"/>
  <c r="U2212" i="2"/>
  <c r="U2208" i="2"/>
  <c r="U2204" i="2"/>
  <c r="U2200" i="2"/>
  <c r="U2196" i="2"/>
  <c r="U2192" i="2"/>
  <c r="U2188" i="2"/>
  <c r="U2184" i="2"/>
  <c r="U2180" i="2"/>
  <c r="U2176" i="2"/>
  <c r="U2172" i="2"/>
  <c r="U2168" i="2"/>
  <c r="U2164" i="2"/>
  <c r="U2160" i="2"/>
  <c r="U2156" i="2"/>
  <c r="U2152" i="2"/>
  <c r="U2148" i="2"/>
  <c r="U2144" i="2"/>
  <c r="U2140" i="2"/>
  <c r="U2136" i="2"/>
  <c r="U2132" i="2"/>
  <c r="U2128" i="2"/>
  <c r="U2124" i="2"/>
  <c r="U2120" i="2"/>
  <c r="U2116" i="2"/>
  <c r="U2112" i="2"/>
  <c r="U2108" i="2"/>
  <c r="U2104" i="2"/>
  <c r="U2100" i="2"/>
  <c r="U2096" i="2"/>
  <c r="U2092" i="2"/>
  <c r="U2088" i="2"/>
  <c r="U2084" i="2"/>
  <c r="U5753" i="2"/>
  <c r="U5685" i="2"/>
  <c r="U5564" i="2"/>
  <c r="U5513" i="2"/>
  <c r="U5472" i="2"/>
  <c r="U5418" i="2"/>
  <c r="U5367" i="2"/>
  <c r="U5326" i="2"/>
  <c r="U5125" i="2"/>
  <c r="U5033" i="2"/>
  <c r="U4979" i="2"/>
  <c r="U4928" i="2"/>
  <c r="U4889" i="2"/>
  <c r="U4797" i="2"/>
  <c r="U4761" i="2"/>
  <c r="U4669" i="2"/>
  <c r="U4633" i="2"/>
  <c r="U4541" i="2"/>
  <c r="U4505" i="2"/>
  <c r="U4455" i="2"/>
  <c r="U4443" i="2"/>
  <c r="U4412" i="2"/>
  <c r="U4400" i="2"/>
  <c r="U4385" i="2"/>
  <c r="U4327" i="2"/>
  <c r="U4315" i="2"/>
  <c r="U4284" i="2"/>
  <c r="U4272" i="2"/>
  <c r="U4257" i="2"/>
  <c r="U4199" i="2"/>
  <c r="U4187" i="2"/>
  <c r="U4156" i="2"/>
  <c r="U4144" i="2"/>
  <c r="U4129" i="2"/>
  <c r="U4071" i="2"/>
  <c r="U4059" i="2"/>
  <c r="U4028" i="2"/>
  <c r="U4016" i="2"/>
  <c r="U4001" i="2"/>
  <c r="U3943" i="2"/>
  <c r="U3931" i="2"/>
  <c r="U3900" i="2"/>
  <c r="U3888" i="2"/>
  <c r="U3873" i="2"/>
  <c r="U3815" i="2"/>
  <c r="U3803" i="2"/>
  <c r="U3772" i="2"/>
  <c r="U3760" i="2"/>
  <c r="U3745" i="2"/>
  <c r="U3687" i="2"/>
  <c r="U3675" i="2"/>
  <c r="U3644" i="2"/>
  <c r="U3632" i="2"/>
  <c r="U3617" i="2"/>
  <c r="U3559" i="2"/>
  <c r="U3547" i="2"/>
  <c r="U3516" i="2"/>
  <c r="U3504" i="2"/>
  <c r="U3489" i="2"/>
  <c r="U3431" i="2"/>
  <c r="U3419" i="2"/>
  <c r="U3388" i="2"/>
  <c r="U3376" i="2"/>
  <c r="U3361" i="2"/>
  <c r="U3303" i="2"/>
  <c r="U3291" i="2"/>
  <c r="U6373" i="2"/>
  <c r="U5680" i="2"/>
  <c r="U5612" i="2"/>
  <c r="U5509" i="2"/>
  <c r="U5417" i="2"/>
  <c r="U5363" i="2"/>
  <c r="U5312" i="2"/>
  <c r="U5271" i="2"/>
  <c r="U5166" i="2"/>
  <c r="U4924" i="2"/>
  <c r="U4877" i="2"/>
  <c r="U4841" i="2"/>
  <c r="U4749" i="2"/>
  <c r="U4713" i="2"/>
  <c r="U4621" i="2"/>
  <c r="U4585" i="2"/>
  <c r="U4493" i="2"/>
  <c r="U4439" i="2"/>
  <c r="U4427" i="2"/>
  <c r="U4396" i="2"/>
  <c r="U4384" i="2"/>
  <c r="U4369" i="2"/>
  <c r="U4311" i="2"/>
  <c r="U4299" i="2"/>
  <c r="U4268" i="2"/>
  <c r="U4256" i="2"/>
  <c r="U4241" i="2"/>
  <c r="U4183" i="2"/>
  <c r="U4171" i="2"/>
  <c r="U4140" i="2"/>
  <c r="U4128" i="2"/>
  <c r="U4113" i="2"/>
  <c r="U4055" i="2"/>
  <c r="U4043" i="2"/>
  <c r="U4012" i="2"/>
  <c r="U4000" i="2"/>
  <c r="U3985" i="2"/>
  <c r="U3927" i="2"/>
  <c r="U3915" i="2"/>
  <c r="U3884" i="2"/>
  <c r="U3872" i="2"/>
  <c r="U3857" i="2"/>
  <c r="U3799" i="2"/>
  <c r="U3787" i="2"/>
  <c r="U3756" i="2"/>
  <c r="U3744" i="2"/>
  <c r="U3729" i="2"/>
  <c r="U5111" i="2"/>
  <c r="U4225" i="2"/>
  <c r="U4112" i="2"/>
  <c r="U3996" i="2"/>
  <c r="U3771" i="2"/>
  <c r="U3515" i="2"/>
  <c r="U3457" i="2"/>
  <c r="U3399" i="2"/>
  <c r="U3344" i="2"/>
  <c r="U3163" i="2"/>
  <c r="U3131" i="2"/>
  <c r="U3086" i="2"/>
  <c r="U3049" i="2"/>
  <c r="U3039" i="2"/>
  <c r="U3026" i="2"/>
  <c r="U2989" i="2"/>
  <c r="U2976" i="2"/>
  <c r="U2966" i="2"/>
  <c r="U2929" i="2"/>
  <c r="U2916" i="2"/>
  <c r="U2903" i="2"/>
  <c r="U2856" i="2"/>
  <c r="U2843" i="2"/>
  <c r="U2830" i="2"/>
  <c r="U2793" i="2"/>
  <c r="U2783" i="2"/>
  <c r="U2770" i="2"/>
  <c r="U2733" i="2"/>
  <c r="U2720" i="2"/>
  <c r="U2699" i="2"/>
  <c r="U2667" i="2"/>
  <c r="U2635" i="2"/>
  <c r="U2603" i="2"/>
  <c r="U2571" i="2"/>
  <c r="U2539" i="2"/>
  <c r="U2507" i="2"/>
  <c r="U2475" i="2"/>
  <c r="U2443" i="2"/>
  <c r="U2411" i="2"/>
  <c r="U2379" i="2"/>
  <c r="U2347" i="2"/>
  <c r="U2315" i="2"/>
  <c r="U2283" i="2"/>
  <c r="U2251" i="2"/>
  <c r="U2219" i="2"/>
  <c r="U2187" i="2"/>
  <c r="U2155" i="2"/>
  <c r="U2123" i="2"/>
  <c r="U2091" i="2"/>
  <c r="U2080" i="2"/>
  <c r="U2061" i="2"/>
  <c r="U2055" i="2"/>
  <c r="U2048" i="2"/>
  <c r="U2029" i="2"/>
  <c r="U2023" i="2"/>
  <c r="U2016" i="2"/>
  <c r="U1997" i="2"/>
  <c r="U1991" i="2"/>
  <c r="U1984" i="2"/>
  <c r="U1965" i="2"/>
  <c r="U1959" i="2"/>
  <c r="U1952" i="2"/>
  <c r="U1933" i="2"/>
  <c r="U1927" i="2"/>
  <c r="U1920" i="2"/>
  <c r="U1901" i="2"/>
  <c r="U1895" i="2"/>
  <c r="U1888" i="2"/>
  <c r="U1869" i="2"/>
  <c r="U1863" i="2"/>
  <c r="U1856" i="2"/>
  <c r="U1837" i="2"/>
  <c r="U1831" i="2"/>
  <c r="U1824" i="2"/>
  <c r="U1805" i="2"/>
  <c r="U1799" i="2"/>
  <c r="U1792" i="2"/>
  <c r="U6124" i="2"/>
  <c r="U5070" i="2"/>
  <c r="U4701" i="2"/>
  <c r="U4097" i="2"/>
  <c r="U3984" i="2"/>
  <c r="U3868" i="2"/>
  <c r="U3671" i="2"/>
  <c r="U3616" i="2"/>
  <c r="U3500" i="2"/>
  <c r="U3275" i="2"/>
  <c r="U3233" i="2"/>
  <c r="U3201" i="2"/>
  <c r="U3159" i="2"/>
  <c r="U3120" i="2"/>
  <c r="U3100" i="2"/>
  <c r="U3085" i="2"/>
  <c r="U3072" i="2"/>
  <c r="U3062" i="2"/>
  <c r="U3025" i="2"/>
  <c r="U3012" i="2"/>
  <c r="U2999" i="2"/>
  <c r="U2952" i="2"/>
  <c r="U2939" i="2"/>
  <c r="U2926" i="2"/>
  <c r="U2889" i="2"/>
  <c r="U2879" i="2"/>
  <c r="U2866" i="2"/>
  <c r="U2829" i="2"/>
  <c r="U2816" i="2"/>
  <c r="U2806" i="2"/>
  <c r="U2769" i="2"/>
  <c r="U2756" i="2"/>
  <c r="U2743" i="2"/>
  <c r="U2687" i="2"/>
  <c r="U2655" i="2"/>
  <c r="U2623" i="2"/>
  <c r="U2591" i="2"/>
  <c r="U2559" i="2"/>
  <c r="U2527" i="2"/>
  <c r="U2495" i="2"/>
  <c r="U2463" i="2"/>
  <c r="U2431" i="2"/>
  <c r="U2399" i="2"/>
  <c r="U2367" i="2"/>
  <c r="U2335" i="2"/>
  <c r="U2303" i="2"/>
  <c r="U2271" i="2"/>
  <c r="U2239" i="2"/>
  <c r="U2207" i="2"/>
  <c r="U2175" i="2"/>
  <c r="U2143" i="2"/>
  <c r="U2111" i="2"/>
  <c r="U2073" i="2"/>
  <c r="U2067" i="2"/>
  <c r="U2060" i="2"/>
  <c r="U2041" i="2"/>
  <c r="U2035" i="2"/>
  <c r="U2028" i="2"/>
  <c r="U2009" i="2"/>
  <c r="U2003" i="2"/>
  <c r="U1996" i="2"/>
  <c r="U1977" i="2"/>
  <c r="U1971" i="2"/>
  <c r="U1964" i="2"/>
  <c r="U1945" i="2"/>
  <c r="U1939" i="2"/>
  <c r="U1932" i="2"/>
  <c r="U1913" i="2"/>
  <c r="U1907" i="2"/>
  <c r="U1900" i="2"/>
  <c r="U1881" i="2"/>
  <c r="U1875" i="2"/>
  <c r="U1868" i="2"/>
  <c r="U1849" i="2"/>
  <c r="U1843" i="2"/>
  <c r="U1836" i="2"/>
  <c r="U1817" i="2"/>
  <c r="U1811" i="2"/>
  <c r="U1804" i="2"/>
  <c r="U1785" i="2"/>
  <c r="U1781" i="2"/>
  <c r="U1777" i="2"/>
  <c r="U1773" i="2"/>
  <c r="U1769" i="2"/>
  <c r="U1765" i="2"/>
  <c r="U1761" i="2"/>
  <c r="U1757" i="2"/>
  <c r="U1753" i="2"/>
  <c r="U1749" i="2"/>
  <c r="U1745" i="2"/>
  <c r="U1741" i="2"/>
  <c r="U1737" i="2"/>
  <c r="U1733" i="2"/>
  <c r="U1729" i="2"/>
  <c r="U1725" i="2"/>
  <c r="U1721" i="2"/>
  <c r="U1717" i="2"/>
  <c r="U1713" i="2"/>
  <c r="U1709" i="2"/>
  <c r="U1705" i="2"/>
  <c r="U1701" i="2"/>
  <c r="U1697" i="2"/>
  <c r="U1693" i="2"/>
  <c r="U1689" i="2"/>
  <c r="U1685" i="2"/>
  <c r="U1681" i="2"/>
  <c r="U1677" i="2"/>
  <c r="U1673" i="2"/>
  <c r="U1669" i="2"/>
  <c r="U1665" i="2"/>
  <c r="U1661" i="2"/>
  <c r="U1657" i="2"/>
  <c r="U1653" i="2"/>
  <c r="U1649" i="2"/>
  <c r="U1645" i="2"/>
  <c r="U1641" i="2"/>
  <c r="U1637" i="2"/>
  <c r="U1633" i="2"/>
  <c r="U1629" i="2"/>
  <c r="U1625" i="2"/>
  <c r="U1621" i="2"/>
  <c r="U1617" i="2"/>
  <c r="U1613" i="2"/>
  <c r="U1609" i="2"/>
  <c r="U1605" i="2"/>
  <c r="U1601" i="2"/>
  <c r="U1597" i="2"/>
  <c r="U1593" i="2"/>
  <c r="U1589" i="2"/>
  <c r="U1585" i="2"/>
  <c r="U1581" i="2"/>
  <c r="U1577" i="2"/>
  <c r="U1573" i="2"/>
  <c r="U1569" i="2"/>
  <c r="U1565" i="2"/>
  <c r="U1561" i="2"/>
  <c r="U1557" i="2"/>
  <c r="U1553" i="2"/>
  <c r="U1549" i="2"/>
  <c r="U1545" i="2"/>
  <c r="U1541" i="2"/>
  <c r="U1537" i="2"/>
  <c r="U1533" i="2"/>
  <c r="U1529" i="2"/>
  <c r="U1525" i="2"/>
  <c r="U1521" i="2"/>
  <c r="U1517" i="2"/>
  <c r="U1513" i="2"/>
  <c r="U1509" i="2"/>
  <c r="U1505" i="2"/>
  <c r="U1501" i="2"/>
  <c r="U1497" i="2"/>
  <c r="U1493" i="2"/>
  <c r="U1489" i="2"/>
  <c r="U1485" i="2"/>
  <c r="U1481" i="2"/>
  <c r="U1477" i="2"/>
  <c r="U1473" i="2"/>
  <c r="U1469" i="2"/>
  <c r="U1465" i="2"/>
  <c r="U1461" i="2"/>
  <c r="U1457" i="2"/>
  <c r="U1453" i="2"/>
  <c r="U1449" i="2"/>
  <c r="U1445" i="2"/>
  <c r="U1441" i="2"/>
  <c r="U1437" i="2"/>
  <c r="U1433" i="2"/>
  <c r="U1429" i="2"/>
  <c r="U1425" i="2"/>
  <c r="U1421" i="2"/>
  <c r="U1417" i="2"/>
  <c r="U1413" i="2"/>
  <c r="U1409" i="2"/>
  <c r="U1405" i="2"/>
  <c r="U1401" i="2"/>
  <c r="U1397" i="2"/>
  <c r="U1393" i="2"/>
  <c r="U1389" i="2"/>
  <c r="U1385" i="2"/>
  <c r="U1381" i="2"/>
  <c r="U1377" i="2"/>
  <c r="U1373" i="2"/>
  <c r="U1369" i="2"/>
  <c r="U1365" i="2"/>
  <c r="U1361" i="2"/>
  <c r="U1357" i="2"/>
  <c r="U1353" i="2"/>
  <c r="U1349" i="2"/>
  <c r="U1345" i="2"/>
  <c r="U1341" i="2"/>
  <c r="U1337" i="2"/>
  <c r="U1333" i="2"/>
  <c r="U1329" i="2"/>
  <c r="U1325" i="2"/>
  <c r="U1321" i="2"/>
  <c r="U1317" i="2"/>
  <c r="U1313" i="2"/>
  <c r="U1309" i="2"/>
  <c r="U1305" i="2"/>
  <c r="U1301" i="2"/>
  <c r="U1297" i="2"/>
  <c r="U1293" i="2"/>
  <c r="U1289" i="2"/>
  <c r="U1285" i="2"/>
  <c r="U1281" i="2"/>
  <c r="U5996" i="2"/>
  <c r="U4665" i="2"/>
  <c r="U4423" i="2"/>
  <c r="U3969" i="2"/>
  <c r="U3856" i="2"/>
  <c r="U3740" i="2"/>
  <c r="U3612" i="2"/>
  <c r="U3387" i="2"/>
  <c r="U3329" i="2"/>
  <c r="U3271" i="2"/>
  <c r="U3232" i="2"/>
  <c r="U3096" i="2"/>
  <c r="U3048" i="2"/>
  <c r="U3035" i="2"/>
  <c r="U3022" i="2"/>
  <c r="U2985" i="2"/>
  <c r="U2975" i="2"/>
  <c r="U2962" i="2"/>
  <c r="U2925" i="2"/>
  <c r="U2912" i="2"/>
  <c r="U2902" i="2"/>
  <c r="U2865" i="2"/>
  <c r="U2852" i="2"/>
  <c r="U2839" i="2"/>
  <c r="U2792" i="2"/>
  <c r="U2779" i="2"/>
  <c r="U2766" i="2"/>
  <c r="U2729" i="2"/>
  <c r="U2719" i="2"/>
  <c r="U2707" i="2"/>
  <c r="U2675" i="2"/>
  <c r="U2643" i="2"/>
  <c r="U2611" i="2"/>
  <c r="U2579" i="2"/>
  <c r="U2547" i="2"/>
  <c r="U2515" i="2"/>
  <c r="U2483" i="2"/>
  <c r="U2451" i="2"/>
  <c r="U2419" i="2"/>
  <c r="U2387" i="2"/>
  <c r="U2355" i="2"/>
  <c r="U2323" i="2"/>
  <c r="U2291" i="2"/>
  <c r="U2259" i="2"/>
  <c r="U2227" i="2"/>
  <c r="U2195" i="2"/>
  <c r="U2163" i="2"/>
  <c r="U2131" i="2"/>
  <c r="U2099" i="2"/>
  <c r="U2079" i="2"/>
  <c r="U2072" i="2"/>
  <c r="U2053" i="2"/>
  <c r="U2047" i="2"/>
  <c r="U2040" i="2"/>
  <c r="U2021" i="2"/>
  <c r="U2015" i="2"/>
  <c r="U2008" i="2"/>
  <c r="U1989" i="2"/>
  <c r="U1983" i="2"/>
  <c r="U1976" i="2"/>
  <c r="U1957" i="2"/>
  <c r="U1951" i="2"/>
  <c r="U1944" i="2"/>
  <c r="U1925" i="2"/>
  <c r="U1919" i="2"/>
  <c r="U1912" i="2"/>
  <c r="U1893" i="2"/>
  <c r="U1887" i="2"/>
  <c r="U1880" i="2"/>
  <c r="U1861" i="2"/>
  <c r="U1855" i="2"/>
  <c r="U1848" i="2"/>
  <c r="U1829" i="2"/>
  <c r="U1823" i="2"/>
  <c r="U1816" i="2"/>
  <c r="U1797" i="2"/>
  <c r="U1791" i="2"/>
  <c r="U5826" i="2"/>
  <c r="U4411" i="2"/>
  <c r="U4295" i="2"/>
  <c r="U3841" i="2"/>
  <c r="U3728" i="2"/>
  <c r="U3659" i="2"/>
  <c r="U3601" i="2"/>
  <c r="U3543" i="2"/>
  <c r="U3488" i="2"/>
  <c r="U3372" i="2"/>
  <c r="U3260" i="2"/>
  <c r="U3228" i="2"/>
  <c r="U3116" i="2"/>
  <c r="U3081" i="2"/>
  <c r="U3071" i="2"/>
  <c r="U3058" i="2"/>
  <c r="U3021" i="2"/>
  <c r="U3008" i="2"/>
  <c r="U2998" i="2"/>
  <c r="U2961" i="2"/>
  <c r="U2948" i="2"/>
  <c r="U2935" i="2"/>
  <c r="U2888" i="2"/>
  <c r="U2875" i="2"/>
  <c r="U2862" i="2"/>
  <c r="U2825" i="2"/>
  <c r="U2815" i="2"/>
  <c r="U2802" i="2"/>
  <c r="U2765" i="2"/>
  <c r="U2752" i="2"/>
  <c r="U2742" i="2"/>
  <c r="U2695" i="2"/>
  <c r="U2663" i="2"/>
  <c r="U2631" i="2"/>
  <c r="U2599" i="2"/>
  <c r="U2567" i="2"/>
  <c r="U2535" i="2"/>
  <c r="U2503" i="2"/>
  <c r="U2471" i="2"/>
  <c r="U2439" i="2"/>
  <c r="U2407" i="2"/>
  <c r="U2375" i="2"/>
  <c r="U2343" i="2"/>
  <c r="U2311" i="2"/>
  <c r="U2279" i="2"/>
  <c r="U2247" i="2"/>
  <c r="U2215" i="2"/>
  <c r="U2183" i="2"/>
  <c r="U2151" i="2"/>
  <c r="U2119" i="2"/>
  <c r="U2087" i="2"/>
  <c r="U2065" i="2"/>
  <c r="U2059" i="2"/>
  <c r="U2052" i="2"/>
  <c r="U2033" i="2"/>
  <c r="U2027" i="2"/>
  <c r="U2020" i="2"/>
  <c r="U2001" i="2"/>
  <c r="U1995" i="2"/>
  <c r="U1988" i="2"/>
  <c r="U1969" i="2"/>
  <c r="U1963" i="2"/>
  <c r="U1956" i="2"/>
  <c r="U1937" i="2"/>
  <c r="U1931" i="2"/>
  <c r="U1924" i="2"/>
  <c r="U1905" i="2"/>
  <c r="U1899" i="2"/>
  <c r="U1892" i="2"/>
  <c r="U1873" i="2"/>
  <c r="U1867" i="2"/>
  <c r="U1860" i="2"/>
  <c r="U1841" i="2"/>
  <c r="U1835" i="2"/>
  <c r="U1828" i="2"/>
  <c r="U1809" i="2"/>
  <c r="U1803" i="2"/>
  <c r="U1796" i="2"/>
  <c r="U1784" i="2"/>
  <c r="U1780" i="2"/>
  <c r="U1776" i="2"/>
  <c r="U1772" i="2"/>
  <c r="U1768" i="2"/>
  <c r="U1764" i="2"/>
  <c r="U1760" i="2"/>
  <c r="U1756" i="2"/>
  <c r="U1752" i="2"/>
  <c r="U1748" i="2"/>
  <c r="U1744" i="2"/>
  <c r="U1740" i="2"/>
  <c r="U5734" i="2"/>
  <c r="U5308" i="2"/>
  <c r="U4573" i="2"/>
  <c r="U4283" i="2"/>
  <c r="U4167" i="2"/>
  <c r="U3713" i="2"/>
  <c r="U3655" i="2"/>
  <c r="U3600" i="2"/>
  <c r="U3484" i="2"/>
  <c r="U3147" i="2"/>
  <c r="U3107" i="2"/>
  <c r="U3095" i="2"/>
  <c r="U3057" i="2"/>
  <c r="U3044" i="2"/>
  <c r="U3031" i="2"/>
  <c r="U2984" i="2"/>
  <c r="U2971" i="2"/>
  <c r="U2958" i="2"/>
  <c r="U2921" i="2"/>
  <c r="U2911" i="2"/>
  <c r="U2898" i="2"/>
  <c r="U2861" i="2"/>
  <c r="U2848" i="2"/>
  <c r="U2838" i="2"/>
  <c r="U2801" i="2"/>
  <c r="U2788" i="2"/>
  <c r="U2775" i="2"/>
  <c r="U2728" i="2"/>
  <c r="U2715" i="2"/>
  <c r="U2683" i="2"/>
  <c r="U2651" i="2"/>
  <c r="U2619" i="2"/>
  <c r="U2587" i="2"/>
  <c r="U2555" i="2"/>
  <c r="U2523" i="2"/>
  <c r="U2491" i="2"/>
  <c r="U2459" i="2"/>
  <c r="U2427" i="2"/>
  <c r="U2395" i="2"/>
  <c r="U2363" i="2"/>
  <c r="U2331" i="2"/>
  <c r="U2299" i="2"/>
  <c r="U2267" i="2"/>
  <c r="U2235" i="2"/>
  <c r="U2203" i="2"/>
  <c r="U2171" i="2"/>
  <c r="U2139" i="2"/>
  <c r="U2107" i="2"/>
  <c r="U2077" i="2"/>
  <c r="U2071" i="2"/>
  <c r="U2064" i="2"/>
  <c r="U2045" i="2"/>
  <c r="U2039" i="2"/>
  <c r="U2032" i="2"/>
  <c r="U2013" i="2"/>
  <c r="U2007" i="2"/>
  <c r="U2000" i="2"/>
  <c r="U1981" i="2"/>
  <c r="U1975" i="2"/>
  <c r="U1968" i="2"/>
  <c r="U1949" i="2"/>
  <c r="U1943" i="2"/>
  <c r="U1936" i="2"/>
  <c r="U1917" i="2"/>
  <c r="U1911" i="2"/>
  <c r="U1904" i="2"/>
  <c r="U1885" i="2"/>
  <c r="U1879" i="2"/>
  <c r="U1872" i="2"/>
  <c r="U1853" i="2"/>
  <c r="U1847" i="2"/>
  <c r="U1840" i="2"/>
  <c r="U1821" i="2"/>
  <c r="U1815" i="2"/>
  <c r="U1808" i="2"/>
  <c r="U1789" i="2"/>
  <c r="U5257" i="2"/>
  <c r="U4537" i="2"/>
  <c r="U4380" i="2"/>
  <c r="U4155" i="2"/>
  <c r="U4039" i="2"/>
  <c r="U3531" i="2"/>
  <c r="U3473" i="2"/>
  <c r="U3415" i="2"/>
  <c r="U3360" i="2"/>
  <c r="U3259" i="2"/>
  <c r="U3217" i="2"/>
  <c r="U3175" i="2"/>
  <c r="U3143" i="2"/>
  <c r="U3091" i="2"/>
  <c r="U3080" i="2"/>
  <c r="U3067" i="2"/>
  <c r="U3054" i="2"/>
  <c r="U3017" i="2"/>
  <c r="U3007" i="2"/>
  <c r="U2994" i="2"/>
  <c r="U2957" i="2"/>
  <c r="U2944" i="2"/>
  <c r="U2934" i="2"/>
  <c r="U2897" i="2"/>
  <c r="U2884" i="2"/>
  <c r="U2871" i="2"/>
  <c r="U2824" i="2"/>
  <c r="U2811" i="2"/>
  <c r="U2798" i="2"/>
  <c r="U2761" i="2"/>
  <c r="U2751" i="2"/>
  <c r="U2738" i="2"/>
  <c r="U2703" i="2"/>
  <c r="U2671" i="2"/>
  <c r="U2639" i="2"/>
  <c r="U2607" i="2"/>
  <c r="U2575" i="2"/>
  <c r="U2543" i="2"/>
  <c r="U2511" i="2"/>
  <c r="U2479" i="2"/>
  <c r="U2447" i="2"/>
  <c r="U2415" i="2"/>
  <c r="U2383" i="2"/>
  <c r="U2351" i="2"/>
  <c r="U2319" i="2"/>
  <c r="U2287" i="2"/>
  <c r="U2255" i="2"/>
  <c r="U2223" i="2"/>
  <c r="U2191" i="2"/>
  <c r="U2159" i="2"/>
  <c r="U2127" i="2"/>
  <c r="U2095" i="2"/>
  <c r="U2076" i="2"/>
  <c r="U2057" i="2"/>
  <c r="U2051" i="2"/>
  <c r="U2044" i="2"/>
  <c r="U2025" i="2"/>
  <c r="U2019" i="2"/>
  <c r="U2012" i="2"/>
  <c r="U1993" i="2"/>
  <c r="U1987" i="2"/>
  <c r="U1980" i="2"/>
  <c r="U1961" i="2"/>
  <c r="U1955" i="2"/>
  <c r="U1948" i="2"/>
  <c r="U1929" i="2"/>
  <c r="U1923" i="2"/>
  <c r="U1916" i="2"/>
  <c r="U1897" i="2"/>
  <c r="U1891" i="2"/>
  <c r="U1884" i="2"/>
  <c r="U1865" i="2"/>
  <c r="U1859" i="2"/>
  <c r="U1852" i="2"/>
  <c r="U1833" i="2"/>
  <c r="U1827" i="2"/>
  <c r="U1820" i="2"/>
  <c r="U1801" i="2"/>
  <c r="U1795" i="2"/>
  <c r="U1788" i="2"/>
  <c r="U1783" i="2"/>
  <c r="U1779" i="2"/>
  <c r="U1775" i="2"/>
  <c r="U1771" i="2"/>
  <c r="U1767" i="2"/>
  <c r="U1763" i="2"/>
  <c r="U1759" i="2"/>
  <c r="U1755" i="2"/>
  <c r="U1751" i="2"/>
  <c r="U1747" i="2"/>
  <c r="U1743" i="2"/>
  <c r="U5216" i="2"/>
  <c r="U4829" i="2"/>
  <c r="U4368" i="2"/>
  <c r="U4252" i="2"/>
  <c r="U4027" i="2"/>
  <c r="U3911" i="2"/>
  <c r="U3643" i="2"/>
  <c r="U3585" i="2"/>
  <c r="U3527" i="2"/>
  <c r="U3472" i="2"/>
  <c r="U3356" i="2"/>
  <c r="U3248" i="2"/>
  <c r="U3216" i="2"/>
  <c r="U3132" i="2"/>
  <c r="U3105" i="2"/>
  <c r="U3053" i="2"/>
  <c r="U3040" i="2"/>
  <c r="U3030" i="2"/>
  <c r="U2993" i="2"/>
  <c r="U2980" i="2"/>
  <c r="U2967" i="2"/>
  <c r="U2920" i="2"/>
  <c r="U2907" i="2"/>
  <c r="U2894" i="2"/>
  <c r="U2857" i="2"/>
  <c r="U2847" i="2"/>
  <c r="U2834" i="2"/>
  <c r="U2797" i="2"/>
  <c r="U2784" i="2"/>
  <c r="U2774" i="2"/>
  <c r="U2737" i="2"/>
  <c r="U2724" i="2"/>
  <c r="U2691" i="2"/>
  <c r="U2659" i="2"/>
  <c r="U2627" i="2"/>
  <c r="U2595" i="2"/>
  <c r="U2563" i="2"/>
  <c r="U2531" i="2"/>
  <c r="U2499" i="2"/>
  <c r="U2467" i="2"/>
  <c r="U2435" i="2"/>
  <c r="U2403" i="2"/>
  <c r="U2371" i="2"/>
  <c r="U2339" i="2"/>
  <c r="U2307" i="2"/>
  <c r="U2275" i="2"/>
  <c r="U2243" i="2"/>
  <c r="U2211" i="2"/>
  <c r="U2179" i="2"/>
  <c r="U2147" i="2"/>
  <c r="U2115" i="2"/>
  <c r="U2083" i="2"/>
  <c r="U2069" i="2"/>
  <c r="U2063" i="2"/>
  <c r="U2056" i="2"/>
  <c r="U2037" i="2"/>
  <c r="U2031" i="2"/>
  <c r="U2024" i="2"/>
  <c r="U2005" i="2"/>
  <c r="U1999" i="2"/>
  <c r="U1992" i="2"/>
  <c r="U1973" i="2"/>
  <c r="U1967" i="2"/>
  <c r="U1960" i="2"/>
  <c r="U1941" i="2"/>
  <c r="U1935" i="2"/>
  <c r="U1928" i="2"/>
  <c r="U1909" i="2"/>
  <c r="U1903" i="2"/>
  <c r="U1896" i="2"/>
  <c r="U1877" i="2"/>
  <c r="U1871" i="2"/>
  <c r="U1864" i="2"/>
  <c r="U1845" i="2"/>
  <c r="U1839" i="2"/>
  <c r="U1832" i="2"/>
  <c r="U1813" i="2"/>
  <c r="U1807" i="2"/>
  <c r="U1800" i="2"/>
  <c r="U5550" i="2"/>
  <c r="U3899" i="2"/>
  <c r="U3345" i="2"/>
  <c r="U3076" i="2"/>
  <c r="U2880" i="2"/>
  <c r="U2519" i="2"/>
  <c r="U2263" i="2"/>
  <c r="U2036" i="2"/>
  <c r="U1985" i="2"/>
  <c r="U1883" i="2"/>
  <c r="U1782" i="2"/>
  <c r="U1750" i="2"/>
  <c r="U1736" i="2"/>
  <c r="U1718" i="2"/>
  <c r="U1711" i="2"/>
  <c r="U1704" i="2"/>
  <c r="U1686" i="2"/>
  <c r="U1679" i="2"/>
  <c r="U1672" i="2"/>
  <c r="U1654" i="2"/>
  <c r="U1647" i="2"/>
  <c r="U1640" i="2"/>
  <c r="U1622" i="2"/>
  <c r="U1615" i="2"/>
  <c r="U1608" i="2"/>
  <c r="U1590" i="2"/>
  <c r="U1583" i="2"/>
  <c r="U1576" i="2"/>
  <c r="U1558" i="2"/>
  <c r="U1551" i="2"/>
  <c r="U1544" i="2"/>
  <c r="U1526" i="2"/>
  <c r="U1519" i="2"/>
  <c r="U1512" i="2"/>
  <c r="U1494" i="2"/>
  <c r="U1487" i="2"/>
  <c r="U1480" i="2"/>
  <c r="U1462" i="2"/>
  <c r="U1455" i="2"/>
  <c r="U1448" i="2"/>
  <c r="U1430" i="2"/>
  <c r="U1423" i="2"/>
  <c r="U1416" i="2"/>
  <c r="U1398" i="2"/>
  <c r="U1391" i="2"/>
  <c r="U1384" i="2"/>
  <c r="U1366" i="2"/>
  <c r="U1359" i="2"/>
  <c r="U1352" i="2"/>
  <c r="U1342" i="2"/>
  <c r="U1328" i="2"/>
  <c r="U1319" i="2"/>
  <c r="U1310" i="2"/>
  <c r="U1296" i="2"/>
  <c r="U1287" i="2"/>
  <c r="U1278" i="2"/>
  <c r="U1274" i="2"/>
  <c r="U1270" i="2"/>
  <c r="U1266" i="2"/>
  <c r="U1262" i="2"/>
  <c r="U1258" i="2"/>
  <c r="U1254" i="2"/>
  <c r="U1250" i="2"/>
  <c r="U1246" i="2"/>
  <c r="U1242" i="2"/>
  <c r="U1238" i="2"/>
  <c r="U1234" i="2"/>
  <c r="U1230" i="2"/>
  <c r="U1226" i="2"/>
  <c r="U1222" i="2"/>
  <c r="U1218" i="2"/>
  <c r="U1214" i="2"/>
  <c r="U1210" i="2"/>
  <c r="U1206" i="2"/>
  <c r="U1202" i="2"/>
  <c r="U1198" i="2"/>
  <c r="U1194" i="2"/>
  <c r="U1190" i="2"/>
  <c r="U1186" i="2"/>
  <c r="U1182" i="2"/>
  <c r="U1178" i="2"/>
  <c r="U1174" i="2"/>
  <c r="U1170" i="2"/>
  <c r="U1166" i="2"/>
  <c r="U1162" i="2"/>
  <c r="U1158" i="2"/>
  <c r="U1154" i="2"/>
  <c r="U1150" i="2"/>
  <c r="U1146" i="2"/>
  <c r="U1142" i="2"/>
  <c r="U1138" i="2"/>
  <c r="U1134" i="2"/>
  <c r="U1130" i="2"/>
  <c r="U1126" i="2"/>
  <c r="U1122" i="2"/>
  <c r="U1118" i="2"/>
  <c r="U1114" i="2"/>
  <c r="U1110" i="2"/>
  <c r="U1106" i="2"/>
  <c r="U1102" i="2"/>
  <c r="U1098" i="2"/>
  <c r="U1094" i="2"/>
  <c r="U1090" i="2"/>
  <c r="U1086" i="2"/>
  <c r="U1082" i="2"/>
  <c r="U1078" i="2"/>
  <c r="U1074" i="2"/>
  <c r="U1070" i="2"/>
  <c r="U1066" i="2"/>
  <c r="U1062" i="2"/>
  <c r="U1058" i="2"/>
  <c r="U1054" i="2"/>
  <c r="U1050" i="2"/>
  <c r="U1046" i="2"/>
  <c r="U1042" i="2"/>
  <c r="U1038" i="2"/>
  <c r="U1034" i="2"/>
  <c r="U1030" i="2"/>
  <c r="U1026" i="2"/>
  <c r="U1022" i="2"/>
  <c r="U1018" i="2"/>
  <c r="U1014" i="2"/>
  <c r="U1010" i="2"/>
  <c r="U1006" i="2"/>
  <c r="U1002" i="2"/>
  <c r="U998" i="2"/>
  <c r="U994" i="2"/>
  <c r="U990" i="2"/>
  <c r="U986" i="2"/>
  <c r="U982" i="2"/>
  <c r="U978" i="2"/>
  <c r="U974" i="2"/>
  <c r="U970" i="2"/>
  <c r="U966" i="2"/>
  <c r="U962" i="2"/>
  <c r="U958" i="2"/>
  <c r="U954" i="2"/>
  <c r="U950" i="2"/>
  <c r="U946" i="2"/>
  <c r="U942" i="2"/>
  <c r="U938" i="2"/>
  <c r="U934" i="2"/>
  <c r="U930" i="2"/>
  <c r="U926" i="2"/>
  <c r="U922" i="2"/>
  <c r="U918" i="2"/>
  <c r="U914" i="2"/>
  <c r="U910" i="2"/>
  <c r="U906" i="2"/>
  <c r="U902" i="2"/>
  <c r="U898" i="2"/>
  <c r="U894" i="2"/>
  <c r="U890" i="2"/>
  <c r="U886" i="2"/>
  <c r="U882" i="2"/>
  <c r="U878" i="2"/>
  <c r="U874" i="2"/>
  <c r="U870" i="2"/>
  <c r="U866" i="2"/>
  <c r="U862" i="2"/>
  <c r="U858" i="2"/>
  <c r="U854" i="2"/>
  <c r="U850" i="2"/>
  <c r="U846" i="2"/>
  <c r="U842" i="2"/>
  <c r="U838" i="2"/>
  <c r="U834" i="2"/>
  <c r="U830" i="2"/>
  <c r="U826" i="2"/>
  <c r="U822" i="2"/>
  <c r="U818" i="2"/>
  <c r="U814" i="2"/>
  <c r="U810" i="2"/>
  <c r="U806" i="2"/>
  <c r="U802" i="2"/>
  <c r="U798" i="2"/>
  <c r="U794" i="2"/>
  <c r="U790" i="2"/>
  <c r="U786" i="2"/>
  <c r="U782" i="2"/>
  <c r="U778" i="2"/>
  <c r="U774" i="2"/>
  <c r="U770" i="2"/>
  <c r="U766" i="2"/>
  <c r="U762" i="2"/>
  <c r="U758" i="2"/>
  <c r="U754" i="2"/>
  <c r="U750" i="2"/>
  <c r="U746" i="2"/>
  <c r="U742" i="2"/>
  <c r="U738" i="2"/>
  <c r="U734" i="2"/>
  <c r="U730" i="2"/>
  <c r="U726" i="2"/>
  <c r="U722" i="2"/>
  <c r="U718" i="2"/>
  <c r="U714" i="2"/>
  <c r="U710" i="2"/>
  <c r="U706" i="2"/>
  <c r="U702" i="2"/>
  <c r="U698" i="2"/>
  <c r="U694" i="2"/>
  <c r="U690" i="2"/>
  <c r="U686" i="2"/>
  <c r="U682" i="2"/>
  <c r="U678" i="2"/>
  <c r="U674" i="2"/>
  <c r="U670" i="2"/>
  <c r="U666" i="2"/>
  <c r="U662" i="2"/>
  <c r="U658" i="2"/>
  <c r="U654" i="2"/>
  <c r="U650" i="2"/>
  <c r="U646" i="2"/>
  <c r="U642" i="2"/>
  <c r="U638" i="2"/>
  <c r="U634" i="2"/>
  <c r="U630" i="2"/>
  <c r="U626" i="2"/>
  <c r="U622" i="2"/>
  <c r="U618" i="2"/>
  <c r="U614" i="2"/>
  <c r="U610" i="2"/>
  <c r="U606" i="2"/>
  <c r="U602" i="2"/>
  <c r="U598" i="2"/>
  <c r="U594" i="2"/>
  <c r="U590" i="2"/>
  <c r="U586" i="2"/>
  <c r="U582" i="2"/>
  <c r="U578" i="2"/>
  <c r="U574" i="2"/>
  <c r="U570" i="2"/>
  <c r="U566" i="2"/>
  <c r="U562" i="2"/>
  <c r="U558" i="2"/>
  <c r="U554" i="2"/>
  <c r="U550" i="2"/>
  <c r="U546" i="2"/>
  <c r="U542" i="2"/>
  <c r="U538" i="2"/>
  <c r="U534" i="2"/>
  <c r="U530" i="2"/>
  <c r="U526" i="2"/>
  <c r="U522" i="2"/>
  <c r="U518" i="2"/>
  <c r="U514" i="2"/>
  <c r="U510" i="2"/>
  <c r="U506" i="2"/>
  <c r="U502" i="2"/>
  <c r="U498" i="2"/>
  <c r="U494" i="2"/>
  <c r="U490" i="2"/>
  <c r="U486" i="2"/>
  <c r="U482" i="2"/>
  <c r="U478" i="2"/>
  <c r="U474" i="2"/>
  <c r="U470" i="2"/>
  <c r="U466" i="2"/>
  <c r="U462" i="2"/>
  <c r="U458" i="2"/>
  <c r="U454" i="2"/>
  <c r="U450" i="2"/>
  <c r="U446" i="2"/>
  <c r="U442" i="2"/>
  <c r="U438" i="2"/>
  <c r="U434" i="2"/>
  <c r="U430" i="2"/>
  <c r="U426" i="2"/>
  <c r="U422" i="2"/>
  <c r="U418" i="2"/>
  <c r="U414" i="2"/>
  <c r="U410" i="2"/>
  <c r="U406" i="2"/>
  <c r="U402" i="2"/>
  <c r="U398" i="2"/>
  <c r="U394" i="2"/>
  <c r="U390" i="2"/>
  <c r="U386" i="2"/>
  <c r="U382" i="2"/>
  <c r="U378" i="2"/>
  <c r="U374" i="2"/>
  <c r="U370" i="2"/>
  <c r="U366" i="2"/>
  <c r="U362" i="2"/>
  <c r="U358" i="2"/>
  <c r="U354" i="2"/>
  <c r="U350" i="2"/>
  <c r="U346" i="2"/>
  <c r="U342" i="2"/>
  <c r="U338" i="2"/>
  <c r="U334" i="2"/>
  <c r="U330" i="2"/>
  <c r="U326" i="2"/>
  <c r="U322" i="2"/>
  <c r="U318" i="2"/>
  <c r="U314" i="2"/>
  <c r="U310" i="2"/>
  <c r="U306" i="2"/>
  <c r="U302" i="2"/>
  <c r="U5162" i="2"/>
  <c r="U3783" i="2"/>
  <c r="U3287" i="2"/>
  <c r="U3063" i="2"/>
  <c r="U2870" i="2"/>
  <c r="U2679" i="2"/>
  <c r="U2423" i="2"/>
  <c r="U2167" i="2"/>
  <c r="U1979" i="2"/>
  <c r="U1876" i="2"/>
  <c r="U1825" i="2"/>
  <c r="U1778" i="2"/>
  <c r="U1746" i="2"/>
  <c r="U1730" i="2"/>
  <c r="U1723" i="2"/>
  <c r="U1716" i="2"/>
  <c r="U1698" i="2"/>
  <c r="U1691" i="2"/>
  <c r="U1684" i="2"/>
  <c r="U1666" i="2"/>
  <c r="U1659" i="2"/>
  <c r="U1652" i="2"/>
  <c r="U1634" i="2"/>
  <c r="U1627" i="2"/>
  <c r="U1620" i="2"/>
  <c r="U1602" i="2"/>
  <c r="U1595" i="2"/>
  <c r="U1588" i="2"/>
  <c r="U1570" i="2"/>
  <c r="U1563" i="2"/>
  <c r="U1556" i="2"/>
  <c r="U1538" i="2"/>
  <c r="U1531" i="2"/>
  <c r="U1524" i="2"/>
  <c r="U1506" i="2"/>
  <c r="U1499" i="2"/>
  <c r="U1492" i="2"/>
  <c r="U1474" i="2"/>
  <c r="U1467" i="2"/>
  <c r="U1460" i="2"/>
  <c r="U1442" i="2"/>
  <c r="U1435" i="2"/>
  <c r="U1428" i="2"/>
  <c r="U1410" i="2"/>
  <c r="U1403" i="2"/>
  <c r="U1396" i="2"/>
  <c r="U1378" i="2"/>
  <c r="U1371" i="2"/>
  <c r="U1364" i="2"/>
  <c r="U1346" i="2"/>
  <c r="U1332" i="2"/>
  <c r="U1323" i="2"/>
  <c r="U1314" i="2"/>
  <c r="U1300" i="2"/>
  <c r="U1291" i="2"/>
  <c r="U1282" i="2"/>
  <c r="U4793" i="2"/>
  <c r="U3244" i="2"/>
  <c r="U2953" i="2"/>
  <c r="U2760" i="2"/>
  <c r="U2583" i="2"/>
  <c r="U2327" i="2"/>
  <c r="U2075" i="2"/>
  <c r="U1972" i="2"/>
  <c r="U1921" i="2"/>
  <c r="U1819" i="2"/>
  <c r="U1774" i="2"/>
  <c r="U1735" i="2"/>
  <c r="U1728" i="2"/>
  <c r="U1710" i="2"/>
  <c r="U1703" i="2"/>
  <c r="U1696" i="2"/>
  <c r="U1678" i="2"/>
  <c r="U1671" i="2"/>
  <c r="U1664" i="2"/>
  <c r="U1646" i="2"/>
  <c r="U1639" i="2"/>
  <c r="U1632" i="2"/>
  <c r="U1614" i="2"/>
  <c r="U1607" i="2"/>
  <c r="U1600" i="2"/>
  <c r="U1582" i="2"/>
  <c r="U1575" i="2"/>
  <c r="U1568" i="2"/>
  <c r="U1550" i="2"/>
  <c r="U1543" i="2"/>
  <c r="U1536" i="2"/>
  <c r="U1518" i="2"/>
  <c r="U1511" i="2"/>
  <c r="U1504" i="2"/>
  <c r="U1486" i="2"/>
  <c r="U1479" i="2"/>
  <c r="U1472" i="2"/>
  <c r="U1454" i="2"/>
  <c r="U1447" i="2"/>
  <c r="U1440" i="2"/>
  <c r="U1422" i="2"/>
  <c r="U1415" i="2"/>
  <c r="U1408" i="2"/>
  <c r="U1390" i="2"/>
  <c r="U1383" i="2"/>
  <c r="U1376" i="2"/>
  <c r="U1358" i="2"/>
  <c r="U1351" i="2"/>
  <c r="U1336" i="2"/>
  <c r="U1327" i="2"/>
  <c r="U1318" i="2"/>
  <c r="U1304" i="2"/>
  <c r="U1295" i="2"/>
  <c r="U1286" i="2"/>
  <c r="U1277" i="2"/>
  <c r="U1273" i="2"/>
  <c r="U1269" i="2"/>
  <c r="U1265" i="2"/>
  <c r="U1261" i="2"/>
  <c r="U1257" i="2"/>
  <c r="U1253" i="2"/>
  <c r="U1249" i="2"/>
  <c r="U1245" i="2"/>
  <c r="U1241" i="2"/>
  <c r="U1237" i="2"/>
  <c r="U1233" i="2"/>
  <c r="U1229" i="2"/>
  <c r="U1225" i="2"/>
  <c r="U1221" i="2"/>
  <c r="U1217" i="2"/>
  <c r="U1213" i="2"/>
  <c r="U1209" i="2"/>
  <c r="U1205" i="2"/>
  <c r="U1201" i="2"/>
  <c r="U1197" i="2"/>
  <c r="U1193" i="2"/>
  <c r="U1189" i="2"/>
  <c r="U1185" i="2"/>
  <c r="U1181" i="2"/>
  <c r="U1177" i="2"/>
  <c r="U1173" i="2"/>
  <c r="U1169" i="2"/>
  <c r="U1165" i="2"/>
  <c r="U1161" i="2"/>
  <c r="U1157" i="2"/>
  <c r="U1153" i="2"/>
  <c r="U1149" i="2"/>
  <c r="U1145" i="2"/>
  <c r="U1141" i="2"/>
  <c r="U1137" i="2"/>
  <c r="U1133" i="2"/>
  <c r="U1129" i="2"/>
  <c r="U1125" i="2"/>
  <c r="U1121" i="2"/>
  <c r="U1117" i="2"/>
  <c r="U1113" i="2"/>
  <c r="U1109" i="2"/>
  <c r="U1105" i="2"/>
  <c r="U1101" i="2"/>
  <c r="U1097" i="2"/>
  <c r="U1093" i="2"/>
  <c r="U1089" i="2"/>
  <c r="U1085" i="2"/>
  <c r="U1081" i="2"/>
  <c r="U1077" i="2"/>
  <c r="U1073" i="2"/>
  <c r="U1069" i="2"/>
  <c r="U1065" i="2"/>
  <c r="U1061" i="2"/>
  <c r="U1057" i="2"/>
  <c r="U1053" i="2"/>
  <c r="U1049" i="2"/>
  <c r="U1045" i="2"/>
  <c r="U1041" i="2"/>
  <c r="U1037" i="2"/>
  <c r="U1033" i="2"/>
  <c r="U1029" i="2"/>
  <c r="U1025" i="2"/>
  <c r="U1021" i="2"/>
  <c r="U1017" i="2"/>
  <c r="U1013" i="2"/>
  <c r="U1009" i="2"/>
  <c r="U1005" i="2"/>
  <c r="U3628" i="2"/>
  <c r="U2943" i="2"/>
  <c r="U2747" i="2"/>
  <c r="U2487" i="2"/>
  <c r="U2231" i="2"/>
  <c r="U2068" i="2"/>
  <c r="U2017" i="2"/>
  <c r="U1915" i="2"/>
  <c r="U1812" i="2"/>
  <c r="U1770" i="2"/>
  <c r="U1742" i="2"/>
  <c r="U1722" i="2"/>
  <c r="U1715" i="2"/>
  <c r="U1708" i="2"/>
  <c r="U1690" i="2"/>
  <c r="U1683" i="2"/>
  <c r="U1676" i="2"/>
  <c r="U1658" i="2"/>
  <c r="U1651" i="2"/>
  <c r="U1644" i="2"/>
  <c r="U1626" i="2"/>
  <c r="U1619" i="2"/>
  <c r="U1612" i="2"/>
  <c r="U1594" i="2"/>
  <c r="U1587" i="2"/>
  <c r="U1580" i="2"/>
  <c r="U1562" i="2"/>
  <c r="U1555" i="2"/>
  <c r="U1548" i="2"/>
  <c r="U1530" i="2"/>
  <c r="U1523" i="2"/>
  <c r="U1516" i="2"/>
  <c r="U1498" i="2"/>
  <c r="U1491" i="2"/>
  <c r="U1484" i="2"/>
  <c r="U1466" i="2"/>
  <c r="U1459" i="2"/>
  <c r="U1452" i="2"/>
  <c r="U1434" i="2"/>
  <c r="U1427" i="2"/>
  <c r="U1420" i="2"/>
  <c r="U1402" i="2"/>
  <c r="U1395" i="2"/>
  <c r="U1388" i="2"/>
  <c r="U1370" i="2"/>
  <c r="U1363" i="2"/>
  <c r="U1356" i="2"/>
  <c r="U1340" i="2"/>
  <c r="U1331" i="2"/>
  <c r="U1322" i="2"/>
  <c r="U1308" i="2"/>
  <c r="U1299" i="2"/>
  <c r="U1290" i="2"/>
  <c r="U4353" i="2"/>
  <c r="U2930" i="2"/>
  <c r="U2833" i="2"/>
  <c r="U2734" i="2"/>
  <c r="U2647" i="2"/>
  <c r="U2391" i="2"/>
  <c r="U2135" i="2"/>
  <c r="U2011" i="2"/>
  <c r="U1908" i="2"/>
  <c r="U1857" i="2"/>
  <c r="U1766" i="2"/>
  <c r="U1734" i="2"/>
  <c r="U1727" i="2"/>
  <c r="U1720" i="2"/>
  <c r="U1702" i="2"/>
  <c r="U1695" i="2"/>
  <c r="U1688" i="2"/>
  <c r="U1670" i="2"/>
  <c r="U1663" i="2"/>
  <c r="U1656" i="2"/>
  <c r="U1638" i="2"/>
  <c r="U1631" i="2"/>
  <c r="U1624" i="2"/>
  <c r="U1606" i="2"/>
  <c r="U1599" i="2"/>
  <c r="U1592" i="2"/>
  <c r="U1574" i="2"/>
  <c r="U1567" i="2"/>
  <c r="U1560" i="2"/>
  <c r="U1542" i="2"/>
  <c r="U1535" i="2"/>
  <c r="U1528" i="2"/>
  <c r="U1510" i="2"/>
  <c r="U1503" i="2"/>
  <c r="U1496" i="2"/>
  <c r="U1478" i="2"/>
  <c r="U1471" i="2"/>
  <c r="U1464" i="2"/>
  <c r="U1446" i="2"/>
  <c r="U1439" i="2"/>
  <c r="U1432" i="2"/>
  <c r="U1414" i="2"/>
  <c r="U1407" i="2"/>
  <c r="U1400" i="2"/>
  <c r="U1382" i="2"/>
  <c r="U1375" i="2"/>
  <c r="U1368" i="2"/>
  <c r="U1350" i="2"/>
  <c r="U1344" i="2"/>
  <c r="U1335" i="2"/>
  <c r="U1326" i="2"/>
  <c r="U1312" i="2"/>
  <c r="U1303" i="2"/>
  <c r="U1294" i="2"/>
  <c r="U1280" i="2"/>
  <c r="U1276" i="2"/>
  <c r="U1272" i="2"/>
  <c r="U1268" i="2"/>
  <c r="U1264" i="2"/>
  <c r="U1260" i="2"/>
  <c r="U1256" i="2"/>
  <c r="U1252" i="2"/>
  <c r="U1248" i="2"/>
  <c r="U1244" i="2"/>
  <c r="U1240" i="2"/>
  <c r="U1236" i="2"/>
  <c r="U1232" i="2"/>
  <c r="U1228" i="2"/>
  <c r="U1224" i="2"/>
  <c r="U1220" i="2"/>
  <c r="U1216" i="2"/>
  <c r="U1212" i="2"/>
  <c r="U1208" i="2"/>
  <c r="U1204" i="2"/>
  <c r="U1200" i="2"/>
  <c r="U1196" i="2"/>
  <c r="U1192" i="2"/>
  <c r="U1188" i="2"/>
  <c r="U1184" i="2"/>
  <c r="U1180" i="2"/>
  <c r="U1176" i="2"/>
  <c r="U1172" i="2"/>
  <c r="U1168" i="2"/>
  <c r="U1164" i="2"/>
  <c r="U1160" i="2"/>
  <c r="U1156" i="2"/>
  <c r="U1152" i="2"/>
  <c r="U1148" i="2"/>
  <c r="U1144" i="2"/>
  <c r="U1140" i="2"/>
  <c r="U1136" i="2"/>
  <c r="U1132" i="2"/>
  <c r="U1128" i="2"/>
  <c r="U1124" i="2"/>
  <c r="U1120" i="2"/>
  <c r="U1116" i="2"/>
  <c r="U1112" i="2"/>
  <c r="U1108" i="2"/>
  <c r="U1104" i="2"/>
  <c r="U1100" i="2"/>
  <c r="U1096" i="2"/>
  <c r="U1092" i="2"/>
  <c r="U1088" i="2"/>
  <c r="U1084" i="2"/>
  <c r="U1080" i="2"/>
  <c r="U1076" i="2"/>
  <c r="U1072" i="2"/>
  <c r="U1068" i="2"/>
  <c r="U1064" i="2"/>
  <c r="U1060" i="2"/>
  <c r="U1056" i="2"/>
  <c r="U1052" i="2"/>
  <c r="U1048" i="2"/>
  <c r="U1044" i="2"/>
  <c r="U1040" i="2"/>
  <c r="U1036" i="2"/>
  <c r="U1032" i="2"/>
  <c r="U1028" i="2"/>
  <c r="U1024" i="2"/>
  <c r="U1020" i="2"/>
  <c r="U1016" i="2"/>
  <c r="U1012" i="2"/>
  <c r="U1008" i="2"/>
  <c r="U4240" i="2"/>
  <c r="U3016" i="2"/>
  <c r="U2820" i="2"/>
  <c r="U2551" i="2"/>
  <c r="U2295" i="2"/>
  <c r="U2004" i="2"/>
  <c r="U1953" i="2"/>
  <c r="U1851" i="2"/>
  <c r="U1762" i="2"/>
  <c r="U1739" i="2"/>
  <c r="U1732" i="2"/>
  <c r="U1714" i="2"/>
  <c r="U1707" i="2"/>
  <c r="U1700" i="2"/>
  <c r="U1682" i="2"/>
  <c r="U1675" i="2"/>
  <c r="U1668" i="2"/>
  <c r="U1650" i="2"/>
  <c r="U1643" i="2"/>
  <c r="U1636" i="2"/>
  <c r="U1618" i="2"/>
  <c r="U1611" i="2"/>
  <c r="U1604" i="2"/>
  <c r="U1586" i="2"/>
  <c r="U1579" i="2"/>
  <c r="U1572" i="2"/>
  <c r="U1554" i="2"/>
  <c r="U1547" i="2"/>
  <c r="U1540" i="2"/>
  <c r="U1522" i="2"/>
  <c r="U1515" i="2"/>
  <c r="U1508" i="2"/>
  <c r="U1490" i="2"/>
  <c r="U1483" i="2"/>
  <c r="U1476" i="2"/>
  <c r="U1458" i="2"/>
  <c r="U1451" i="2"/>
  <c r="U1444" i="2"/>
  <c r="U1426" i="2"/>
  <c r="U1419" i="2"/>
  <c r="U1412" i="2"/>
  <c r="U1394" i="2"/>
  <c r="U1387" i="2"/>
  <c r="U1380" i="2"/>
  <c r="U1362" i="2"/>
  <c r="U1355" i="2"/>
  <c r="U1348" i="2"/>
  <c r="U1339" i="2"/>
  <c r="U1330" i="2"/>
  <c r="U1316" i="2"/>
  <c r="U1307" i="2"/>
  <c r="U1298" i="2"/>
  <c r="U1284" i="2"/>
  <c r="U4124" i="2"/>
  <c r="U3101" i="2"/>
  <c r="U3003" i="2"/>
  <c r="U2807" i="2"/>
  <c r="U2711" i="2"/>
  <c r="U2455" i="2"/>
  <c r="U2199" i="2"/>
  <c r="U2049" i="2"/>
  <c r="U1947" i="2"/>
  <c r="U1844" i="2"/>
  <c r="U1793" i="2"/>
  <c r="U1758" i="2"/>
  <c r="U1726" i="2"/>
  <c r="U1719" i="2"/>
  <c r="U1712" i="2"/>
  <c r="U1694" i="2"/>
  <c r="U1687" i="2"/>
  <c r="U1680" i="2"/>
  <c r="U1662" i="2"/>
  <c r="U1655" i="2"/>
  <c r="U1648" i="2"/>
  <c r="U1630" i="2"/>
  <c r="U1623" i="2"/>
  <c r="U1616" i="2"/>
  <c r="U1598" i="2"/>
  <c r="U1591" i="2"/>
  <c r="U1584" i="2"/>
  <c r="U1566" i="2"/>
  <c r="U1559" i="2"/>
  <c r="U1552" i="2"/>
  <c r="U1534" i="2"/>
  <c r="U1527" i="2"/>
  <c r="U1520" i="2"/>
  <c r="U1502" i="2"/>
  <c r="U1495" i="2"/>
  <c r="U1488" i="2"/>
  <c r="U1470" i="2"/>
  <c r="U1463" i="2"/>
  <c r="U1456" i="2"/>
  <c r="U1438" i="2"/>
  <c r="U1431" i="2"/>
  <c r="U1424" i="2"/>
  <c r="U1406" i="2"/>
  <c r="U1399" i="2"/>
  <c r="U1392" i="2"/>
  <c r="U1374" i="2"/>
  <c r="U1367" i="2"/>
  <c r="U1360" i="2"/>
  <c r="U1343" i="2"/>
  <c r="U1334" i="2"/>
  <c r="U1320" i="2"/>
  <c r="U1311" i="2"/>
  <c r="U1302" i="2"/>
  <c r="U1288" i="2"/>
  <c r="U1279" i="2"/>
  <c r="U1275" i="2"/>
  <c r="U1271" i="2"/>
  <c r="U1267" i="2"/>
  <c r="U1263" i="2"/>
  <c r="U1259" i="2"/>
  <c r="U1255" i="2"/>
  <c r="U1251" i="2"/>
  <c r="U1247" i="2"/>
  <c r="U1243" i="2"/>
  <c r="U1239" i="2"/>
  <c r="U1235" i="2"/>
  <c r="U1231" i="2"/>
  <c r="U1227" i="2"/>
  <c r="U1223" i="2"/>
  <c r="U1219" i="2"/>
  <c r="U1215" i="2"/>
  <c r="U1211" i="2"/>
  <c r="U1207" i="2"/>
  <c r="U1203" i="2"/>
  <c r="U1199" i="2"/>
  <c r="U1195" i="2"/>
  <c r="U1191" i="2"/>
  <c r="U1187" i="2"/>
  <c r="U1183" i="2"/>
  <c r="U1179" i="2"/>
  <c r="U1175" i="2"/>
  <c r="U1171" i="2"/>
  <c r="U1167" i="2"/>
  <c r="U1163" i="2"/>
  <c r="U1159" i="2"/>
  <c r="U1155" i="2"/>
  <c r="U1151" i="2"/>
  <c r="U1147" i="2"/>
  <c r="U1143" i="2"/>
  <c r="U1139" i="2"/>
  <c r="U1135" i="2"/>
  <c r="U1131" i="2"/>
  <c r="U1127" i="2"/>
  <c r="U1123" i="2"/>
  <c r="U1119" i="2"/>
  <c r="U1115" i="2"/>
  <c r="U1111" i="2"/>
  <c r="U1107" i="2"/>
  <c r="U1103" i="2"/>
  <c r="U1099" i="2"/>
  <c r="U1095" i="2"/>
  <c r="U1091" i="2"/>
  <c r="U1087" i="2"/>
  <c r="U1083" i="2"/>
  <c r="U1079" i="2"/>
  <c r="U1075" i="2"/>
  <c r="U1071" i="2"/>
  <c r="U1067" i="2"/>
  <c r="U1063" i="2"/>
  <c r="U1059" i="2"/>
  <c r="U1055" i="2"/>
  <c r="U1051" i="2"/>
  <c r="U1047" i="2"/>
  <c r="U1043" i="2"/>
  <c r="U1039" i="2"/>
  <c r="U1035" i="2"/>
  <c r="U1031" i="2"/>
  <c r="U1027" i="2"/>
  <c r="U1023" i="2"/>
  <c r="U1019" i="2"/>
  <c r="U1015" i="2"/>
  <c r="U1011" i="2"/>
  <c r="U1007" i="2"/>
  <c r="U1003" i="2"/>
  <c r="U999" i="2"/>
  <c r="U995" i="2"/>
  <c r="U991" i="2"/>
  <c r="U987" i="2"/>
  <c r="U983" i="2"/>
  <c r="U979" i="2"/>
  <c r="U975" i="2"/>
  <c r="U971" i="2"/>
  <c r="U967" i="2"/>
  <c r="U963" i="2"/>
  <c r="U959" i="2"/>
  <c r="U955" i="2"/>
  <c r="U951" i="2"/>
  <c r="U947" i="2"/>
  <c r="U943" i="2"/>
  <c r="U939" i="2"/>
  <c r="U935" i="2"/>
  <c r="U931" i="2"/>
  <c r="U927" i="2"/>
  <c r="U923" i="2"/>
  <c r="U919" i="2"/>
  <c r="U915" i="2"/>
  <c r="U911" i="2"/>
  <c r="U907" i="2"/>
  <c r="U903" i="2"/>
  <c r="U899" i="2"/>
  <c r="U895" i="2"/>
  <c r="U891" i="2"/>
  <c r="U887" i="2"/>
  <c r="U883" i="2"/>
  <c r="U879" i="2"/>
  <c r="U875" i="2"/>
  <c r="U871" i="2"/>
  <c r="U867" i="2"/>
  <c r="U863" i="2"/>
  <c r="U859" i="2"/>
  <c r="U855" i="2"/>
  <c r="U851" i="2"/>
  <c r="U847" i="2"/>
  <c r="U843" i="2"/>
  <c r="U839" i="2"/>
  <c r="U835" i="2"/>
  <c r="U831" i="2"/>
  <c r="U827" i="2"/>
  <c r="U823" i="2"/>
  <c r="U819" i="2"/>
  <c r="U815" i="2"/>
  <c r="U811" i="2"/>
  <c r="U807" i="2"/>
  <c r="U803" i="2"/>
  <c r="U799" i="2"/>
  <c r="U795" i="2"/>
  <c r="U791" i="2"/>
  <c r="U787" i="2"/>
  <c r="U783" i="2"/>
  <c r="U779" i="2"/>
  <c r="U775" i="2"/>
  <c r="U771" i="2"/>
  <c r="U767" i="2"/>
  <c r="U763" i="2"/>
  <c r="U759" i="2"/>
  <c r="U755" i="2"/>
  <c r="U751" i="2"/>
  <c r="U747" i="2"/>
  <c r="U743" i="2"/>
  <c r="U739" i="2"/>
  <c r="U735" i="2"/>
  <c r="U731" i="2"/>
  <c r="U727" i="2"/>
  <c r="U723" i="2"/>
  <c r="U719" i="2"/>
  <c r="U715" i="2"/>
  <c r="U711" i="2"/>
  <c r="U707" i="2"/>
  <c r="U703" i="2"/>
  <c r="U699" i="2"/>
  <c r="U695" i="2"/>
  <c r="U691" i="2"/>
  <c r="U687" i="2"/>
  <c r="U683" i="2"/>
  <c r="U679" i="2"/>
  <c r="U675" i="2"/>
  <c r="U671" i="2"/>
  <c r="U667" i="2"/>
  <c r="U663" i="2"/>
  <c r="U659" i="2"/>
  <c r="U655" i="2"/>
  <c r="U651" i="2"/>
  <c r="U647" i="2"/>
  <c r="U643" i="2"/>
  <c r="U639" i="2"/>
  <c r="U635" i="2"/>
  <c r="U631" i="2"/>
  <c r="U627" i="2"/>
  <c r="U623" i="2"/>
  <c r="U619" i="2"/>
  <c r="U615" i="2"/>
  <c r="U611" i="2"/>
  <c r="U607" i="2"/>
  <c r="U603" i="2"/>
  <c r="U599" i="2"/>
  <c r="U595" i="2"/>
  <c r="U591" i="2"/>
  <c r="U587" i="2"/>
  <c r="U583" i="2"/>
  <c r="U579" i="2"/>
  <c r="U575" i="2"/>
  <c r="U571" i="2"/>
  <c r="U567" i="2"/>
  <c r="U563" i="2"/>
  <c r="U559" i="2"/>
  <c r="U555" i="2"/>
  <c r="U551" i="2"/>
  <c r="U547" i="2"/>
  <c r="U543" i="2"/>
  <c r="U539" i="2"/>
  <c r="U535" i="2"/>
  <c r="U531" i="2"/>
  <c r="U527" i="2"/>
  <c r="U523" i="2"/>
  <c r="U519" i="2"/>
  <c r="U515" i="2"/>
  <c r="U511" i="2"/>
  <c r="U507" i="2"/>
  <c r="U503" i="2"/>
  <c r="U499" i="2"/>
  <c r="U495" i="2"/>
  <c r="U491" i="2"/>
  <c r="U487" i="2"/>
  <c r="U483" i="2"/>
  <c r="U479" i="2"/>
  <c r="U475" i="2"/>
  <c r="U471" i="2"/>
  <c r="U467" i="2"/>
  <c r="U463" i="2"/>
  <c r="U459" i="2"/>
  <c r="U455" i="2"/>
  <c r="U451" i="2"/>
  <c r="U447" i="2"/>
  <c r="U443" i="2"/>
  <c r="U439" i="2"/>
  <c r="U435" i="2"/>
  <c r="U431" i="2"/>
  <c r="U427" i="2"/>
  <c r="U423" i="2"/>
  <c r="U419" i="2"/>
  <c r="U415" i="2"/>
  <c r="U411" i="2"/>
  <c r="U407" i="2"/>
  <c r="U403" i="2"/>
  <c r="U399" i="2"/>
  <c r="U395" i="2"/>
  <c r="U391" i="2"/>
  <c r="U387" i="2"/>
  <c r="U383" i="2"/>
  <c r="U379" i="2"/>
  <c r="U375" i="2"/>
  <c r="U371" i="2"/>
  <c r="U367" i="2"/>
  <c r="U363" i="2"/>
  <c r="U359" i="2"/>
  <c r="U355" i="2"/>
  <c r="U351" i="2"/>
  <c r="U347" i="2"/>
  <c r="U343" i="2"/>
  <c r="U339" i="2"/>
  <c r="U335" i="2"/>
  <c r="U331" i="2"/>
  <c r="U327" i="2"/>
  <c r="U323" i="2"/>
  <c r="U319" i="2"/>
  <c r="U315" i="2"/>
  <c r="U311" i="2"/>
  <c r="U307" i="2"/>
  <c r="U1940" i="2"/>
  <c r="U1667" i="2"/>
  <c r="U1564" i="2"/>
  <c r="U1514" i="2"/>
  <c r="U1411" i="2"/>
  <c r="U1283" i="2"/>
  <c r="U984" i="2"/>
  <c r="U977" i="2"/>
  <c r="U952" i="2"/>
  <c r="U945" i="2"/>
  <c r="U920" i="2"/>
  <c r="U913" i="2"/>
  <c r="U888" i="2"/>
  <c r="U881" i="2"/>
  <c r="U856" i="2"/>
  <c r="U849" i="2"/>
  <c r="U824" i="2"/>
  <c r="U817" i="2"/>
  <c r="U792" i="2"/>
  <c r="U785" i="2"/>
  <c r="U760" i="2"/>
  <c r="U753" i="2"/>
  <c r="U728" i="2"/>
  <c r="U721" i="2"/>
  <c r="U696" i="2"/>
  <c r="U689" i="2"/>
  <c r="U664" i="2"/>
  <c r="U657" i="2"/>
  <c r="U632" i="2"/>
  <c r="U625" i="2"/>
  <c r="U600" i="2"/>
  <c r="U593" i="2"/>
  <c r="U568" i="2"/>
  <c r="U561" i="2"/>
  <c r="U536" i="2"/>
  <c r="U529" i="2"/>
  <c r="U504" i="2"/>
  <c r="U497" i="2"/>
  <c r="U472" i="2"/>
  <c r="U465" i="2"/>
  <c r="U440" i="2"/>
  <c r="U433" i="2"/>
  <c r="U408" i="2"/>
  <c r="U401" i="2"/>
  <c r="U376" i="2"/>
  <c r="U369" i="2"/>
  <c r="U344" i="2"/>
  <c r="U337" i="2"/>
  <c r="U312" i="2"/>
  <c r="U305" i="2"/>
  <c r="U300" i="2"/>
  <c r="U3403" i="2"/>
  <c r="U1889" i="2"/>
  <c r="U1660" i="2"/>
  <c r="U1610" i="2"/>
  <c r="U1507" i="2"/>
  <c r="U1404" i="2"/>
  <c r="U1354" i="2"/>
  <c r="U1315" i="2"/>
  <c r="U996" i="2"/>
  <c r="U989" i="2"/>
  <c r="U964" i="2"/>
  <c r="U957" i="2"/>
  <c r="U932" i="2"/>
  <c r="U925" i="2"/>
  <c r="U900" i="2"/>
  <c r="U893" i="2"/>
  <c r="U868" i="2"/>
  <c r="U861" i="2"/>
  <c r="U836" i="2"/>
  <c r="U829" i="2"/>
  <c r="U804" i="2"/>
  <c r="U797" i="2"/>
  <c r="U772" i="2"/>
  <c r="U765" i="2"/>
  <c r="U740" i="2"/>
  <c r="U733" i="2"/>
  <c r="U708" i="2"/>
  <c r="U701" i="2"/>
  <c r="U676" i="2"/>
  <c r="U669" i="2"/>
  <c r="U644" i="2"/>
  <c r="U637" i="2"/>
  <c r="U612" i="2"/>
  <c r="U605" i="2"/>
  <c r="U580" i="2"/>
  <c r="U573" i="2"/>
  <c r="U548" i="2"/>
  <c r="U541" i="2"/>
  <c r="U516" i="2"/>
  <c r="U509" i="2"/>
  <c r="U484" i="2"/>
  <c r="U477" i="2"/>
  <c r="U452" i="2"/>
  <c r="U445" i="2"/>
  <c r="U420" i="2"/>
  <c r="U413" i="2"/>
  <c r="U388" i="2"/>
  <c r="U381" i="2"/>
  <c r="U356" i="2"/>
  <c r="U349" i="2"/>
  <c r="U324" i="2"/>
  <c r="U317" i="2"/>
  <c r="U295" i="2"/>
  <c r="U291" i="2"/>
  <c r="U287" i="2"/>
  <c r="U283" i="2"/>
  <c r="U279" i="2"/>
  <c r="U275" i="2"/>
  <c r="U271" i="2"/>
  <c r="U267" i="2"/>
  <c r="U263" i="2"/>
  <c r="U259" i="2"/>
  <c r="U255" i="2"/>
  <c r="U251" i="2"/>
  <c r="U247" i="2"/>
  <c r="U243" i="2"/>
  <c r="U239" i="2"/>
  <c r="U235" i="2"/>
  <c r="U231" i="2"/>
  <c r="U227" i="2"/>
  <c r="U223" i="2"/>
  <c r="U219" i="2"/>
  <c r="U215" i="2"/>
  <c r="U211" i="2"/>
  <c r="U207" i="2"/>
  <c r="U203" i="2"/>
  <c r="U199" i="2"/>
  <c r="U195" i="2"/>
  <c r="U191" i="2"/>
  <c r="U187" i="2"/>
  <c r="U183" i="2"/>
  <c r="U179" i="2"/>
  <c r="U175" i="2"/>
  <c r="U171" i="2"/>
  <c r="U167" i="2"/>
  <c r="U163" i="2"/>
  <c r="U159" i="2"/>
  <c r="U155" i="2"/>
  <c r="U151" i="2"/>
  <c r="U147" i="2"/>
  <c r="U143" i="2"/>
  <c r="U139" i="2"/>
  <c r="U135" i="2"/>
  <c r="U131" i="2"/>
  <c r="U127" i="2"/>
  <c r="U123" i="2"/>
  <c r="U119" i="2"/>
  <c r="U115" i="2"/>
  <c r="U111" i="2"/>
  <c r="U107" i="2"/>
  <c r="U103" i="2"/>
  <c r="U99" i="2"/>
  <c r="U95" i="2"/>
  <c r="U91" i="2"/>
  <c r="U87" i="2"/>
  <c r="U83" i="2"/>
  <c r="U79" i="2"/>
  <c r="U75" i="2"/>
  <c r="U71" i="2"/>
  <c r="U67" i="2"/>
  <c r="U63" i="2"/>
  <c r="U59" i="2"/>
  <c r="U55" i="2"/>
  <c r="U51" i="2"/>
  <c r="U47" i="2"/>
  <c r="U43" i="2"/>
  <c r="U39" i="2"/>
  <c r="U35" i="2"/>
  <c r="U31" i="2"/>
  <c r="U27" i="2"/>
  <c r="U23" i="2"/>
  <c r="U19" i="2"/>
  <c r="U15" i="2"/>
  <c r="U11" i="2"/>
  <c r="U7" i="2"/>
  <c r="U3089" i="2"/>
  <c r="U2359" i="2"/>
  <c r="U1706" i="2"/>
  <c r="U1603" i="2"/>
  <c r="U1500" i="2"/>
  <c r="U1450" i="2"/>
  <c r="U1347" i="2"/>
  <c r="U1001" i="2"/>
  <c r="U976" i="2"/>
  <c r="U969" i="2"/>
  <c r="U944" i="2"/>
  <c r="U937" i="2"/>
  <c r="U912" i="2"/>
  <c r="U905" i="2"/>
  <c r="U880" i="2"/>
  <c r="U873" i="2"/>
  <c r="U848" i="2"/>
  <c r="U841" i="2"/>
  <c r="U816" i="2"/>
  <c r="U809" i="2"/>
  <c r="U784" i="2"/>
  <c r="U777" i="2"/>
  <c r="U752" i="2"/>
  <c r="U745" i="2"/>
  <c r="U720" i="2"/>
  <c r="U713" i="2"/>
  <c r="U688" i="2"/>
  <c r="U681" i="2"/>
  <c r="U656" i="2"/>
  <c r="U649" i="2"/>
  <c r="U624" i="2"/>
  <c r="U617" i="2"/>
  <c r="U592" i="2"/>
  <c r="U585" i="2"/>
  <c r="U560" i="2"/>
  <c r="U553" i="2"/>
  <c r="U528" i="2"/>
  <c r="U521" i="2"/>
  <c r="U496" i="2"/>
  <c r="U489" i="2"/>
  <c r="U464" i="2"/>
  <c r="U457" i="2"/>
  <c r="U432" i="2"/>
  <c r="U425" i="2"/>
  <c r="U400" i="2"/>
  <c r="U393" i="2"/>
  <c r="U368" i="2"/>
  <c r="U361" i="2"/>
  <c r="U336" i="2"/>
  <c r="U329" i="2"/>
  <c r="U304" i="2"/>
  <c r="U299" i="2"/>
  <c r="U2990" i="2"/>
  <c r="U1787" i="2"/>
  <c r="U1699" i="2"/>
  <c r="U1596" i="2"/>
  <c r="U1546" i="2"/>
  <c r="U1443" i="2"/>
  <c r="U1306" i="2"/>
  <c r="U988" i="2"/>
  <c r="U981" i="2"/>
  <c r="U956" i="2"/>
  <c r="U949" i="2"/>
  <c r="U924" i="2"/>
  <c r="U917" i="2"/>
  <c r="U892" i="2"/>
  <c r="U885" i="2"/>
  <c r="U860" i="2"/>
  <c r="U853" i="2"/>
  <c r="U828" i="2"/>
  <c r="U821" i="2"/>
  <c r="U796" i="2"/>
  <c r="U789" i="2"/>
  <c r="U764" i="2"/>
  <c r="U757" i="2"/>
  <c r="U732" i="2"/>
  <c r="U725" i="2"/>
  <c r="U700" i="2"/>
  <c r="U693" i="2"/>
  <c r="U668" i="2"/>
  <c r="U661" i="2"/>
  <c r="U636" i="2"/>
  <c r="U629" i="2"/>
  <c r="U604" i="2"/>
  <c r="U597" i="2"/>
  <c r="U572" i="2"/>
  <c r="U565" i="2"/>
  <c r="U540" i="2"/>
  <c r="U533" i="2"/>
  <c r="U508" i="2"/>
  <c r="U501" i="2"/>
  <c r="U476" i="2"/>
  <c r="U469" i="2"/>
  <c r="U444" i="2"/>
  <c r="U437" i="2"/>
  <c r="U412" i="2"/>
  <c r="U405" i="2"/>
  <c r="U380" i="2"/>
  <c r="U373" i="2"/>
  <c r="U348" i="2"/>
  <c r="U341" i="2"/>
  <c r="U316" i="2"/>
  <c r="U309" i="2"/>
  <c r="U294" i="2"/>
  <c r="U290" i="2"/>
  <c r="U286" i="2"/>
  <c r="U282" i="2"/>
  <c r="U278" i="2"/>
  <c r="U274" i="2"/>
  <c r="U270" i="2"/>
  <c r="U266" i="2"/>
  <c r="U262" i="2"/>
  <c r="U258" i="2"/>
  <c r="U254" i="2"/>
  <c r="U250" i="2"/>
  <c r="U246" i="2"/>
  <c r="U242" i="2"/>
  <c r="U238" i="2"/>
  <c r="U234" i="2"/>
  <c r="U230" i="2"/>
  <c r="U226" i="2"/>
  <c r="U222" i="2"/>
  <c r="U218" i="2"/>
  <c r="U214" i="2"/>
  <c r="U210" i="2"/>
  <c r="U206" i="2"/>
  <c r="U202" i="2"/>
  <c r="U198" i="2"/>
  <c r="U194" i="2"/>
  <c r="U190" i="2"/>
  <c r="U186" i="2"/>
  <c r="U182" i="2"/>
  <c r="U178" i="2"/>
  <c r="U174" i="2"/>
  <c r="U170" i="2"/>
  <c r="U166" i="2"/>
  <c r="U162" i="2"/>
  <c r="U158" i="2"/>
  <c r="U154" i="2"/>
  <c r="U150" i="2"/>
  <c r="U146" i="2"/>
  <c r="U142" i="2"/>
  <c r="U138" i="2"/>
  <c r="U134" i="2"/>
  <c r="U130" i="2"/>
  <c r="U126" i="2"/>
  <c r="U122" i="2"/>
  <c r="U118" i="2"/>
  <c r="U114" i="2"/>
  <c r="U110" i="2"/>
  <c r="U106" i="2"/>
  <c r="U102" i="2"/>
  <c r="U98" i="2"/>
  <c r="U94" i="2"/>
  <c r="U90" i="2"/>
  <c r="U86" i="2"/>
  <c r="U82" i="2"/>
  <c r="U78" i="2"/>
  <c r="U74" i="2"/>
  <c r="U70" i="2"/>
  <c r="U66" i="2"/>
  <c r="U62" i="2"/>
  <c r="U58" i="2"/>
  <c r="U54" i="2"/>
  <c r="U50" i="2"/>
  <c r="U46" i="2"/>
  <c r="U42" i="2"/>
  <c r="U38" i="2"/>
  <c r="U34" i="2"/>
  <c r="U30" i="2"/>
  <c r="U26" i="2"/>
  <c r="U22" i="2"/>
  <c r="U18" i="2"/>
  <c r="U14" i="2"/>
  <c r="U10" i="2"/>
  <c r="U6" i="2"/>
  <c r="U2893" i="2"/>
  <c r="U1754" i="2"/>
  <c r="U1692" i="2"/>
  <c r="U1642" i="2"/>
  <c r="U1539" i="2"/>
  <c r="U1436" i="2"/>
  <c r="U1386" i="2"/>
  <c r="U1338" i="2"/>
  <c r="U1000" i="2"/>
  <c r="U993" i="2"/>
  <c r="U968" i="2"/>
  <c r="U961" i="2"/>
  <c r="U936" i="2"/>
  <c r="U929" i="2"/>
  <c r="U904" i="2"/>
  <c r="U897" i="2"/>
  <c r="U872" i="2"/>
  <c r="U865" i="2"/>
  <c r="U840" i="2"/>
  <c r="U833" i="2"/>
  <c r="U808" i="2"/>
  <c r="U801" i="2"/>
  <c r="U776" i="2"/>
  <c r="U769" i="2"/>
  <c r="U744" i="2"/>
  <c r="U737" i="2"/>
  <c r="U712" i="2"/>
  <c r="U705" i="2"/>
  <c r="U680" i="2"/>
  <c r="U673" i="2"/>
  <c r="U648" i="2"/>
  <c r="U641" i="2"/>
  <c r="U616" i="2"/>
  <c r="U609" i="2"/>
  <c r="U584" i="2"/>
  <c r="U577" i="2"/>
  <c r="U552" i="2"/>
  <c r="U545" i="2"/>
  <c r="U520" i="2"/>
  <c r="U513" i="2"/>
  <c r="U488" i="2"/>
  <c r="U481" i="2"/>
  <c r="U456" i="2"/>
  <c r="U449" i="2"/>
  <c r="U424" i="2"/>
  <c r="U417" i="2"/>
  <c r="U392" i="2"/>
  <c r="U385" i="2"/>
  <c r="U360" i="2"/>
  <c r="U353" i="2"/>
  <c r="U328" i="2"/>
  <c r="U321" i="2"/>
  <c r="U303" i="2"/>
  <c r="U298" i="2"/>
  <c r="U2103" i="2"/>
  <c r="U1738" i="2"/>
  <c r="U1635" i="2"/>
  <c r="U1532" i="2"/>
  <c r="U1482" i="2"/>
  <c r="U1379" i="2"/>
  <c r="U980" i="2"/>
  <c r="U973" i="2"/>
  <c r="U948" i="2"/>
  <c r="U941" i="2"/>
  <c r="U916" i="2"/>
  <c r="U909" i="2"/>
  <c r="U884" i="2"/>
  <c r="U877" i="2"/>
  <c r="U852" i="2"/>
  <c r="U845" i="2"/>
  <c r="U820" i="2"/>
  <c r="U813" i="2"/>
  <c r="U788" i="2"/>
  <c r="U781" i="2"/>
  <c r="U756" i="2"/>
  <c r="U749" i="2"/>
  <c r="U724" i="2"/>
  <c r="U717" i="2"/>
  <c r="U692" i="2"/>
  <c r="U685" i="2"/>
  <c r="U660" i="2"/>
  <c r="U653" i="2"/>
  <c r="U628" i="2"/>
  <c r="U621" i="2"/>
  <c r="U596" i="2"/>
  <c r="U589" i="2"/>
  <c r="U564" i="2"/>
  <c r="U557" i="2"/>
  <c r="U532" i="2"/>
  <c r="U525" i="2"/>
  <c r="U500" i="2"/>
  <c r="U493" i="2"/>
  <c r="U468" i="2"/>
  <c r="U461" i="2"/>
  <c r="U436" i="2"/>
  <c r="U429" i="2"/>
  <c r="U404" i="2"/>
  <c r="U397" i="2"/>
  <c r="U372" i="2"/>
  <c r="U365" i="2"/>
  <c r="U340" i="2"/>
  <c r="U333" i="2"/>
  <c r="U308" i="2"/>
  <c r="U297" i="2"/>
  <c r="U293" i="2"/>
  <c r="U289" i="2"/>
  <c r="U285" i="2"/>
  <c r="U281" i="2"/>
  <c r="U277" i="2"/>
  <c r="U273" i="2"/>
  <c r="U269" i="2"/>
  <c r="U265" i="2"/>
  <c r="U261" i="2"/>
  <c r="U257" i="2"/>
  <c r="U253" i="2"/>
  <c r="U249" i="2"/>
  <c r="U245" i="2"/>
  <c r="U241" i="2"/>
  <c r="U237" i="2"/>
  <c r="U233" i="2"/>
  <c r="U229" i="2"/>
  <c r="U225" i="2"/>
  <c r="U221" i="2"/>
  <c r="U217" i="2"/>
  <c r="U213" i="2"/>
  <c r="U209" i="2"/>
  <c r="U205" i="2"/>
  <c r="U201" i="2"/>
  <c r="U197" i="2"/>
  <c r="U193" i="2"/>
  <c r="U189" i="2"/>
  <c r="U185" i="2"/>
  <c r="U181" i="2"/>
  <c r="U177" i="2"/>
  <c r="U173" i="2"/>
  <c r="U169" i="2"/>
  <c r="U165" i="2"/>
  <c r="U161" i="2"/>
  <c r="U157" i="2"/>
  <c r="U153" i="2"/>
  <c r="U149" i="2"/>
  <c r="U145" i="2"/>
  <c r="U141" i="2"/>
  <c r="U137" i="2"/>
  <c r="U133" i="2"/>
  <c r="U129" i="2"/>
  <c r="U125" i="2"/>
  <c r="U121" i="2"/>
  <c r="U117" i="2"/>
  <c r="U113" i="2"/>
  <c r="U109" i="2"/>
  <c r="U105" i="2"/>
  <c r="U101" i="2"/>
  <c r="U97" i="2"/>
  <c r="U93" i="2"/>
  <c r="U89" i="2"/>
  <c r="U85" i="2"/>
  <c r="U81" i="2"/>
  <c r="U77" i="2"/>
  <c r="U73" i="2"/>
  <c r="U69" i="2"/>
  <c r="U65" i="2"/>
  <c r="U61" i="2"/>
  <c r="U57" i="2"/>
  <c r="U53" i="2"/>
  <c r="U49" i="2"/>
  <c r="U45" i="2"/>
  <c r="U41" i="2"/>
  <c r="U37" i="2"/>
  <c r="U33" i="2"/>
  <c r="U29" i="2"/>
  <c r="U25" i="2"/>
  <c r="U21" i="2"/>
  <c r="U17" i="2"/>
  <c r="U13" i="2"/>
  <c r="U9" i="2"/>
  <c r="U2043" i="2"/>
  <c r="U1731" i="2"/>
  <c r="U1628" i="2"/>
  <c r="U1578" i="2"/>
  <c r="U1475" i="2"/>
  <c r="U1372" i="2"/>
  <c r="U1292" i="2"/>
  <c r="U992" i="2"/>
  <c r="U985" i="2"/>
  <c r="U960" i="2"/>
  <c r="U953" i="2"/>
  <c r="U928" i="2"/>
  <c r="U921" i="2"/>
  <c r="U896" i="2"/>
  <c r="U889" i="2"/>
  <c r="U864" i="2"/>
  <c r="U857" i="2"/>
  <c r="U832" i="2"/>
  <c r="U825" i="2"/>
  <c r="U800" i="2"/>
  <c r="U793" i="2"/>
  <c r="U768" i="2"/>
  <c r="U761" i="2"/>
  <c r="U736" i="2"/>
  <c r="U729" i="2"/>
  <c r="U704" i="2"/>
  <c r="U697" i="2"/>
  <c r="U672" i="2"/>
  <c r="U665" i="2"/>
  <c r="U640" i="2"/>
  <c r="U633" i="2"/>
  <c r="U608" i="2"/>
  <c r="U601" i="2"/>
  <c r="U576" i="2"/>
  <c r="U569" i="2"/>
  <c r="U544" i="2"/>
  <c r="U537" i="2"/>
  <c r="U512" i="2"/>
  <c r="U505" i="2"/>
  <c r="U480" i="2"/>
  <c r="U473" i="2"/>
  <c r="U448" i="2"/>
  <c r="U441" i="2"/>
  <c r="U416" i="2"/>
  <c r="U409" i="2"/>
  <c r="U384" i="2"/>
  <c r="U377" i="2"/>
  <c r="U352" i="2"/>
  <c r="U345" i="2"/>
  <c r="U320" i="2"/>
  <c r="U313" i="2"/>
  <c r="U301" i="2"/>
  <c r="U2615" i="2"/>
  <c r="U1418" i="2"/>
  <c r="U876" i="2"/>
  <c r="U773" i="2"/>
  <c r="U620" i="2"/>
  <c r="U517" i="2"/>
  <c r="U364" i="2"/>
  <c r="U276" i="2"/>
  <c r="U244" i="2"/>
  <c r="U212" i="2"/>
  <c r="U180" i="2"/>
  <c r="U148" i="2"/>
  <c r="U116" i="2"/>
  <c r="U84" i="2"/>
  <c r="U52" i="2"/>
  <c r="U20" i="2"/>
  <c r="U972" i="2"/>
  <c r="U869" i="2"/>
  <c r="U716" i="2"/>
  <c r="U613" i="2"/>
  <c r="U460" i="2"/>
  <c r="U357" i="2"/>
  <c r="U272" i="2"/>
  <c r="U240" i="2"/>
  <c r="U208" i="2"/>
  <c r="U176" i="2"/>
  <c r="U144" i="2"/>
  <c r="U112" i="2"/>
  <c r="U80" i="2"/>
  <c r="U48" i="2"/>
  <c r="U16" i="2"/>
  <c r="U1724" i="2"/>
  <c r="U1324" i="2"/>
  <c r="U965" i="2"/>
  <c r="U812" i="2"/>
  <c r="U709" i="2"/>
  <c r="U556" i="2"/>
  <c r="U453" i="2"/>
  <c r="U268" i="2"/>
  <c r="U236" i="2"/>
  <c r="U204" i="2"/>
  <c r="U172" i="2"/>
  <c r="U140" i="2"/>
  <c r="U108" i="2"/>
  <c r="U76" i="2"/>
  <c r="U44" i="2"/>
  <c r="U12" i="2"/>
  <c r="U1674" i="2"/>
  <c r="U908" i="2"/>
  <c r="U805" i="2"/>
  <c r="U652" i="2"/>
  <c r="U549" i="2"/>
  <c r="U396" i="2"/>
  <c r="U296" i="2"/>
  <c r="U264" i="2"/>
  <c r="U232" i="2"/>
  <c r="U200" i="2"/>
  <c r="U168" i="2"/>
  <c r="U136" i="2"/>
  <c r="U104" i="2"/>
  <c r="U72" i="2"/>
  <c r="U40" i="2"/>
  <c r="U8" i="2"/>
  <c r="U1004" i="2"/>
  <c r="U901" i="2"/>
  <c r="U748" i="2"/>
  <c r="U645" i="2"/>
  <c r="U492" i="2"/>
  <c r="U389" i="2"/>
  <c r="U292" i="2"/>
  <c r="U260" i="2"/>
  <c r="U228" i="2"/>
  <c r="U196" i="2"/>
  <c r="U164" i="2"/>
  <c r="U132" i="2"/>
  <c r="U100" i="2"/>
  <c r="U68" i="2"/>
  <c r="U36" i="2"/>
  <c r="U1571" i="2"/>
  <c r="U997" i="2"/>
  <c r="U844" i="2"/>
  <c r="U741" i="2"/>
  <c r="U588" i="2"/>
  <c r="U485" i="2"/>
  <c r="U332" i="2"/>
  <c r="U288" i="2"/>
  <c r="U256" i="2"/>
  <c r="U224" i="2"/>
  <c r="U192" i="2"/>
  <c r="U160" i="2"/>
  <c r="U128" i="2"/>
  <c r="U96" i="2"/>
  <c r="U64" i="2"/>
  <c r="U32" i="2"/>
  <c r="U940" i="2"/>
  <c r="U837" i="2"/>
  <c r="U684" i="2"/>
  <c r="U581" i="2"/>
  <c r="U428" i="2"/>
  <c r="U325" i="2"/>
  <c r="U284" i="2"/>
  <c r="U252" i="2"/>
  <c r="U220" i="2"/>
  <c r="U188" i="2"/>
  <c r="U156" i="2"/>
  <c r="U124" i="2"/>
  <c r="U92" i="2"/>
  <c r="U60" i="2"/>
  <c r="U28" i="2"/>
  <c r="U1468" i="2"/>
  <c r="U677" i="2"/>
  <c r="U280" i="2"/>
  <c r="U24" i="2"/>
  <c r="U248" i="2"/>
  <c r="U216" i="2"/>
  <c r="U933" i="2"/>
  <c r="U524" i="2"/>
  <c r="U184" i="2"/>
  <c r="U152" i="2"/>
  <c r="U421" i="2"/>
  <c r="U120" i="2"/>
  <c r="U780" i="2"/>
  <c r="U88" i="2"/>
  <c r="U56" i="2"/>
  <c r="Y14" i="2"/>
  <c r="Y15" i="2" s="1"/>
  <c r="L8765" i="2"/>
  <c r="L8764" i="2"/>
  <c r="L8763" i="2"/>
  <c r="L8762" i="2"/>
  <c r="L8761" i="2"/>
  <c r="L8760" i="2"/>
  <c r="L8759" i="2"/>
  <c r="L8758" i="2"/>
  <c r="L8757" i="2"/>
  <c r="L8756" i="2"/>
  <c r="L8755" i="2"/>
  <c r="L8754" i="2"/>
  <c r="L8753" i="2"/>
  <c r="L8752" i="2"/>
  <c r="L8751" i="2"/>
  <c r="L8750" i="2"/>
  <c r="L8749" i="2"/>
  <c r="L8748" i="2"/>
  <c r="L8747" i="2"/>
  <c r="L8746" i="2"/>
  <c r="L8745" i="2"/>
  <c r="L8744" i="2"/>
  <c r="L8743" i="2"/>
  <c r="L8742" i="2"/>
  <c r="L8741" i="2"/>
  <c r="L8740" i="2"/>
  <c r="L8739" i="2"/>
  <c r="L8738" i="2"/>
  <c r="L8737" i="2"/>
  <c r="L8736" i="2"/>
  <c r="L8735" i="2"/>
  <c r="L8734" i="2"/>
  <c r="L8733" i="2"/>
  <c r="L8732" i="2"/>
  <c r="L8731" i="2"/>
  <c r="L8730" i="2"/>
  <c r="L8729" i="2"/>
  <c r="L8728" i="2"/>
  <c r="L8727" i="2"/>
  <c r="L8726" i="2"/>
  <c r="L8725" i="2"/>
  <c r="L8724" i="2"/>
  <c r="L8723" i="2"/>
  <c r="L8722" i="2"/>
  <c r="L8721" i="2"/>
  <c r="L8720" i="2"/>
  <c r="L8719" i="2"/>
  <c r="L8718" i="2"/>
  <c r="L8717" i="2"/>
  <c r="L8716" i="2"/>
  <c r="L8715" i="2"/>
  <c r="L8714" i="2"/>
  <c r="L8713" i="2"/>
  <c r="L8712" i="2"/>
  <c r="L8711" i="2"/>
  <c r="L8710" i="2"/>
  <c r="L8709" i="2"/>
  <c r="L8708" i="2"/>
  <c r="L8707" i="2"/>
  <c r="L8706" i="2"/>
  <c r="L8705" i="2"/>
  <c r="L8704" i="2"/>
  <c r="L8703" i="2"/>
  <c r="L8702" i="2"/>
  <c r="L8701" i="2"/>
  <c r="L8700" i="2"/>
  <c r="L8699" i="2"/>
  <c r="L8698" i="2"/>
  <c r="L8697" i="2"/>
  <c r="L8696" i="2"/>
  <c r="L8695" i="2"/>
  <c r="L8694" i="2"/>
  <c r="L8693" i="2"/>
  <c r="L8692" i="2"/>
  <c r="L8691" i="2"/>
  <c r="L8690" i="2"/>
  <c r="L8689" i="2"/>
  <c r="L8688" i="2"/>
  <c r="L8687" i="2"/>
  <c r="L8686" i="2"/>
  <c r="L8685" i="2"/>
  <c r="L8684" i="2"/>
  <c r="L8683" i="2"/>
  <c r="L8682" i="2"/>
  <c r="L8681" i="2"/>
  <c r="L8680" i="2"/>
  <c r="L8679" i="2"/>
  <c r="L8678" i="2"/>
  <c r="L8677" i="2"/>
  <c r="L8676" i="2"/>
  <c r="L8675" i="2"/>
  <c r="L8674" i="2"/>
  <c r="L8673" i="2"/>
  <c r="L8672" i="2"/>
  <c r="L8671" i="2"/>
  <c r="L8670" i="2"/>
  <c r="L8669" i="2"/>
  <c r="L8668" i="2"/>
  <c r="L8667" i="2"/>
  <c r="L8666" i="2"/>
  <c r="L8665" i="2"/>
  <c r="L8664" i="2"/>
  <c r="L8663" i="2"/>
  <c r="L8662" i="2"/>
  <c r="L8661" i="2"/>
  <c r="L8660" i="2"/>
  <c r="L8659" i="2"/>
  <c r="L8658" i="2"/>
  <c r="L8657" i="2"/>
  <c r="L8656" i="2"/>
  <c r="L8655" i="2"/>
  <c r="L8654" i="2"/>
  <c r="L8653" i="2"/>
  <c r="L8652" i="2"/>
  <c r="L8651" i="2"/>
  <c r="L8650" i="2"/>
  <c r="L8649" i="2"/>
  <c r="L8648" i="2"/>
  <c r="L8647" i="2"/>
  <c r="L8646" i="2"/>
  <c r="L8645" i="2"/>
  <c r="L8644" i="2"/>
  <c r="L8643" i="2"/>
  <c r="L8642" i="2"/>
  <c r="L8641" i="2"/>
  <c r="L8640" i="2"/>
  <c r="L8639" i="2"/>
  <c r="L8638" i="2"/>
  <c r="L8637" i="2"/>
  <c r="L8636" i="2"/>
  <c r="L8635" i="2"/>
  <c r="L8634" i="2"/>
  <c r="L8633" i="2"/>
  <c r="L8632" i="2"/>
  <c r="L8631" i="2"/>
  <c r="L8630" i="2"/>
  <c r="L8629" i="2"/>
  <c r="L8628" i="2"/>
  <c r="L8627" i="2"/>
  <c r="L8626" i="2"/>
  <c r="L8625" i="2"/>
  <c r="L8624" i="2"/>
  <c r="L8623" i="2"/>
  <c r="L8622" i="2"/>
  <c r="L8621" i="2"/>
  <c r="L8620" i="2"/>
  <c r="L8619" i="2"/>
  <c r="L8618" i="2"/>
  <c r="L8617" i="2"/>
  <c r="L8616" i="2"/>
  <c r="L8615" i="2"/>
  <c r="L8614" i="2"/>
  <c r="L8613" i="2"/>
  <c r="L8612" i="2"/>
  <c r="L8611" i="2"/>
  <c r="L8610" i="2"/>
  <c r="L8609" i="2"/>
  <c r="L8608" i="2"/>
  <c r="L8607" i="2"/>
  <c r="L8606" i="2"/>
  <c r="L8605" i="2"/>
  <c r="L8604" i="2"/>
  <c r="L8603" i="2"/>
  <c r="L8602" i="2"/>
  <c r="L8601" i="2"/>
  <c r="L8600" i="2"/>
  <c r="L8599" i="2"/>
  <c r="L8598" i="2"/>
  <c r="L8597" i="2"/>
  <c r="L8596" i="2"/>
  <c r="L8595" i="2"/>
  <c r="L8594" i="2"/>
  <c r="L8593" i="2"/>
  <c r="L8592" i="2"/>
  <c r="L8591" i="2"/>
  <c r="L8590" i="2"/>
  <c r="L8589" i="2"/>
  <c r="L8588" i="2"/>
  <c r="L8587" i="2"/>
  <c r="L8586" i="2"/>
  <c r="L8585" i="2"/>
  <c r="L8584" i="2"/>
  <c r="L8583" i="2"/>
  <c r="L8582" i="2"/>
  <c r="L8581" i="2"/>
  <c r="L8580" i="2"/>
  <c r="L8579" i="2"/>
  <c r="L8578" i="2"/>
  <c r="L8577" i="2"/>
  <c r="L8576" i="2"/>
  <c r="L8575" i="2"/>
  <c r="L8574" i="2"/>
  <c r="L8573" i="2"/>
  <c r="L8572" i="2"/>
  <c r="L8571" i="2"/>
  <c r="L8570" i="2"/>
  <c r="L8569" i="2"/>
  <c r="L8568" i="2"/>
  <c r="L8567" i="2"/>
  <c r="L8566" i="2"/>
  <c r="L8565" i="2"/>
  <c r="L8564" i="2"/>
  <c r="L8563" i="2"/>
  <c r="L8562" i="2"/>
  <c r="L8561" i="2"/>
  <c r="L8560" i="2"/>
  <c r="L8559" i="2"/>
  <c r="L8558" i="2"/>
  <c r="L8557" i="2"/>
  <c r="L8556" i="2"/>
  <c r="L8555" i="2"/>
  <c r="L8554" i="2"/>
  <c r="L8553" i="2"/>
  <c r="L8552" i="2"/>
  <c r="L8551" i="2"/>
  <c r="L8550" i="2"/>
  <c r="L8549" i="2"/>
  <c r="L8548" i="2"/>
  <c r="L8547" i="2"/>
  <c r="L8546" i="2"/>
  <c r="L8545" i="2"/>
  <c r="L8544" i="2"/>
  <c r="L8543" i="2"/>
  <c r="L8542" i="2"/>
  <c r="L8541" i="2"/>
  <c r="L8540" i="2"/>
  <c r="L8539" i="2"/>
  <c r="L8538" i="2"/>
  <c r="L8537" i="2"/>
  <c r="L8536" i="2"/>
  <c r="L8535" i="2"/>
  <c r="L8534" i="2"/>
  <c r="L8533" i="2"/>
  <c r="L8532" i="2"/>
  <c r="L8531" i="2"/>
  <c r="L8530" i="2"/>
  <c r="L8529" i="2"/>
  <c r="L8528" i="2"/>
  <c r="L8527" i="2"/>
  <c r="L8526" i="2"/>
  <c r="L8525" i="2"/>
  <c r="L8524" i="2"/>
  <c r="L8523" i="2"/>
  <c r="L8522" i="2"/>
  <c r="L8521" i="2"/>
  <c r="L8520" i="2"/>
  <c r="L8519" i="2"/>
  <c r="L8518" i="2"/>
  <c r="L8517" i="2"/>
  <c r="L8516" i="2"/>
  <c r="L8515" i="2"/>
  <c r="L8514" i="2"/>
  <c r="L8513" i="2"/>
  <c r="L8512" i="2"/>
  <c r="L8511" i="2"/>
  <c r="L8510" i="2"/>
  <c r="L8509" i="2"/>
  <c r="L8508" i="2"/>
  <c r="L8507" i="2"/>
  <c r="L8506" i="2"/>
  <c r="L8505" i="2"/>
  <c r="L8504" i="2"/>
  <c r="L8503" i="2"/>
  <c r="L8502" i="2"/>
  <c r="L8501" i="2"/>
  <c r="L8500" i="2"/>
  <c r="L8499" i="2"/>
  <c r="L8498" i="2"/>
  <c r="L8497" i="2"/>
  <c r="L8496" i="2"/>
  <c r="L8495" i="2"/>
  <c r="L8494" i="2"/>
  <c r="L8493" i="2"/>
  <c r="L8492" i="2"/>
  <c r="L8491" i="2"/>
  <c r="L8490" i="2"/>
  <c r="L8489" i="2"/>
  <c r="L8488" i="2"/>
  <c r="L8487" i="2"/>
  <c r="L8486" i="2"/>
  <c r="L8485" i="2"/>
  <c r="L8484" i="2"/>
  <c r="L8483" i="2"/>
  <c r="L8482" i="2"/>
  <c r="L8481" i="2"/>
  <c r="L8480" i="2"/>
  <c r="L8479" i="2"/>
  <c r="L8478" i="2"/>
  <c r="L8477" i="2"/>
  <c r="L8476" i="2"/>
  <c r="L8475" i="2"/>
  <c r="L8474" i="2"/>
  <c r="L8473" i="2"/>
  <c r="L8472" i="2"/>
  <c r="L8471" i="2"/>
  <c r="L8470" i="2"/>
  <c r="L8469" i="2"/>
  <c r="L8468" i="2"/>
  <c r="L8467" i="2"/>
  <c r="L8466" i="2"/>
  <c r="L8465" i="2"/>
  <c r="L8464" i="2"/>
  <c r="L8463" i="2"/>
  <c r="L8462" i="2"/>
  <c r="L8461" i="2"/>
  <c r="L8460" i="2"/>
  <c r="L8459" i="2"/>
  <c r="L8458" i="2"/>
  <c r="L8457" i="2"/>
  <c r="L8456" i="2"/>
  <c r="L8455" i="2"/>
  <c r="L8454" i="2"/>
  <c r="L8453" i="2"/>
  <c r="L8452" i="2"/>
  <c r="L8451" i="2"/>
  <c r="L8450" i="2"/>
  <c r="L8449" i="2"/>
  <c r="L8448" i="2"/>
  <c r="L8447" i="2"/>
  <c r="L8446" i="2"/>
  <c r="L8445" i="2"/>
  <c r="L8444" i="2"/>
  <c r="L8443" i="2"/>
  <c r="L8442" i="2"/>
  <c r="L8441" i="2"/>
  <c r="L8440" i="2"/>
  <c r="L8439" i="2"/>
  <c r="L8438" i="2"/>
  <c r="L8437" i="2"/>
  <c r="L8436" i="2"/>
  <c r="L8435" i="2"/>
  <c r="L8434" i="2"/>
  <c r="L8433" i="2"/>
  <c r="L8432" i="2"/>
  <c r="L8431" i="2"/>
  <c r="L8430" i="2"/>
  <c r="L8429" i="2"/>
  <c r="L8428" i="2"/>
  <c r="L8427" i="2"/>
  <c r="L8426" i="2"/>
  <c r="L8425" i="2"/>
  <c r="L8424" i="2"/>
  <c r="L8423" i="2"/>
  <c r="L8422" i="2"/>
  <c r="L8421" i="2"/>
  <c r="L8420" i="2"/>
  <c r="L8419" i="2"/>
  <c r="L8418" i="2"/>
  <c r="L8417" i="2"/>
  <c r="L8416" i="2"/>
  <c r="L8415" i="2"/>
  <c r="L8414" i="2"/>
  <c r="L8413" i="2"/>
  <c r="L8412" i="2"/>
  <c r="L8411" i="2"/>
  <c r="L8410" i="2"/>
  <c r="L8409" i="2"/>
  <c r="L8408" i="2"/>
  <c r="L8407" i="2"/>
  <c r="L8406" i="2"/>
  <c r="L8405" i="2"/>
  <c r="L8404" i="2"/>
  <c r="L8403" i="2"/>
  <c r="L8402" i="2"/>
  <c r="L8401" i="2"/>
  <c r="L8400" i="2"/>
  <c r="L8399" i="2"/>
  <c r="L8398" i="2"/>
  <c r="L8397" i="2"/>
  <c r="L8396" i="2"/>
  <c r="L8395" i="2"/>
  <c r="L8394" i="2"/>
  <c r="L8393" i="2"/>
  <c r="L8392" i="2"/>
  <c r="L8391" i="2"/>
  <c r="L8390" i="2"/>
  <c r="L8389" i="2"/>
  <c r="L8388" i="2"/>
  <c r="L8387" i="2"/>
  <c r="L8386" i="2"/>
  <c r="L8385" i="2"/>
  <c r="L8384" i="2"/>
  <c r="L8383" i="2"/>
  <c r="L8382" i="2"/>
  <c r="L8381" i="2"/>
  <c r="L8380" i="2"/>
  <c r="L8379" i="2"/>
  <c r="L8378" i="2"/>
  <c r="L8377" i="2"/>
  <c r="L8376" i="2"/>
  <c r="L8375" i="2"/>
  <c r="L8374" i="2"/>
  <c r="L8373" i="2"/>
  <c r="L8372" i="2"/>
  <c r="L8371" i="2"/>
  <c r="L8370" i="2"/>
  <c r="L8369" i="2"/>
  <c r="L8368" i="2"/>
  <c r="L8367" i="2"/>
  <c r="L8366" i="2"/>
  <c r="L8365" i="2"/>
  <c r="L8364" i="2"/>
  <c r="L8363" i="2"/>
  <c r="L8362" i="2"/>
  <c r="L8361" i="2"/>
  <c r="L8360" i="2"/>
  <c r="L8359" i="2"/>
  <c r="L8358" i="2"/>
  <c r="L8357" i="2"/>
  <c r="L8356" i="2"/>
  <c r="L8355" i="2"/>
  <c r="L8354" i="2"/>
  <c r="L8353" i="2"/>
  <c r="L8352" i="2"/>
  <c r="L8351" i="2"/>
  <c r="L8350" i="2"/>
  <c r="L8349" i="2"/>
  <c r="L8348" i="2"/>
  <c r="L8347" i="2"/>
  <c r="L8346" i="2"/>
  <c r="L8345" i="2"/>
  <c r="L8344" i="2"/>
  <c r="L8343" i="2"/>
  <c r="L8342" i="2"/>
  <c r="L8341" i="2"/>
  <c r="L8340" i="2"/>
  <c r="L8339" i="2"/>
  <c r="L8338" i="2"/>
  <c r="L8337" i="2"/>
  <c r="L8336" i="2"/>
  <c r="L8335" i="2"/>
  <c r="L8334" i="2"/>
  <c r="L8333" i="2"/>
  <c r="L8332" i="2"/>
  <c r="L8331" i="2"/>
  <c r="L8330" i="2"/>
  <c r="L8329" i="2"/>
  <c r="L8328" i="2"/>
  <c r="L8327" i="2"/>
  <c r="L8326" i="2"/>
  <c r="L8325" i="2"/>
  <c r="L8324" i="2"/>
  <c r="L8323" i="2"/>
  <c r="L8322" i="2"/>
  <c r="L8321" i="2"/>
  <c r="L8320" i="2"/>
  <c r="L8319" i="2"/>
  <c r="L8318" i="2"/>
  <c r="L8317" i="2"/>
  <c r="L8316" i="2"/>
  <c r="L8315" i="2"/>
  <c r="L8314" i="2"/>
  <c r="L8313" i="2"/>
  <c r="L8312" i="2"/>
  <c r="L8311" i="2"/>
  <c r="L8310" i="2"/>
  <c r="L8309" i="2"/>
  <c r="L8308" i="2"/>
  <c r="L8307" i="2"/>
  <c r="L8306" i="2"/>
  <c r="L8305" i="2"/>
  <c r="L8304" i="2"/>
  <c r="L8303" i="2"/>
  <c r="L8302" i="2"/>
  <c r="L8301" i="2"/>
  <c r="L8300" i="2"/>
  <c r="L8299" i="2"/>
  <c r="L8298" i="2"/>
  <c r="L8297" i="2"/>
  <c r="L8296" i="2"/>
  <c r="L8295" i="2"/>
  <c r="L8294" i="2"/>
  <c r="L8293" i="2"/>
  <c r="L8292" i="2"/>
  <c r="L8291" i="2"/>
  <c r="L8290" i="2"/>
  <c r="L8289" i="2"/>
  <c r="L8288" i="2"/>
  <c r="L8287" i="2"/>
  <c r="L8286" i="2"/>
  <c r="L8285" i="2"/>
  <c r="L8284" i="2"/>
  <c r="L8283" i="2"/>
  <c r="L8282" i="2"/>
  <c r="L8281" i="2"/>
  <c r="L8280" i="2"/>
  <c r="L8279" i="2"/>
  <c r="L8278" i="2"/>
  <c r="L8277" i="2"/>
  <c r="L8276" i="2"/>
  <c r="L8275" i="2"/>
  <c r="L8274" i="2"/>
  <c r="L8273" i="2"/>
  <c r="L8272" i="2"/>
  <c r="L8271" i="2"/>
  <c r="L8270" i="2"/>
  <c r="L8269" i="2"/>
  <c r="L8268" i="2"/>
  <c r="L8267" i="2"/>
  <c r="L8266" i="2"/>
  <c r="L8265" i="2"/>
  <c r="L8264" i="2"/>
  <c r="L8263" i="2"/>
  <c r="L8262" i="2"/>
  <c r="L8261" i="2"/>
  <c r="L8260" i="2"/>
  <c r="L8259" i="2"/>
  <c r="L8258" i="2"/>
  <c r="L8257" i="2"/>
  <c r="L8256" i="2"/>
  <c r="L8255" i="2"/>
  <c r="L8254" i="2"/>
  <c r="L8253" i="2"/>
  <c r="L8252" i="2"/>
  <c r="L8251" i="2"/>
  <c r="L8250" i="2"/>
  <c r="L8249" i="2"/>
  <c r="L8248" i="2"/>
  <c r="L8247" i="2"/>
  <c r="L8246" i="2"/>
  <c r="L8245" i="2"/>
  <c r="L8244" i="2"/>
  <c r="L8243" i="2"/>
  <c r="L8242" i="2"/>
  <c r="L8241" i="2"/>
  <c r="L8240" i="2"/>
  <c r="L8239" i="2"/>
  <c r="L8238" i="2"/>
  <c r="L8237" i="2"/>
  <c r="L8236" i="2"/>
  <c r="L8235" i="2"/>
  <c r="L8234" i="2"/>
  <c r="L8233" i="2"/>
  <c r="L8232" i="2"/>
  <c r="L8231" i="2"/>
  <c r="L8230" i="2"/>
  <c r="L8229" i="2"/>
  <c r="L8228" i="2"/>
  <c r="L8227" i="2"/>
  <c r="L8226" i="2"/>
  <c r="L8225" i="2"/>
  <c r="L8224" i="2"/>
  <c r="L8223" i="2"/>
  <c r="L8222" i="2"/>
  <c r="L8221" i="2"/>
  <c r="L8220" i="2"/>
  <c r="L8219" i="2"/>
  <c r="L8218" i="2"/>
  <c r="L8217" i="2"/>
  <c r="L8216" i="2"/>
  <c r="L8215" i="2"/>
  <c r="L8214" i="2"/>
  <c r="L8213" i="2"/>
  <c r="L8212" i="2"/>
  <c r="L8211" i="2"/>
  <c r="L8210" i="2"/>
  <c r="L8209" i="2"/>
  <c r="L8208" i="2"/>
  <c r="L8207" i="2"/>
  <c r="L8206" i="2"/>
  <c r="L8205" i="2"/>
  <c r="L8204" i="2"/>
  <c r="L8203" i="2"/>
  <c r="L8202" i="2"/>
  <c r="L8201" i="2"/>
  <c r="L8200" i="2"/>
  <c r="L8199" i="2"/>
  <c r="L8198" i="2"/>
  <c r="L8197" i="2"/>
  <c r="L8196" i="2"/>
  <c r="L8195" i="2"/>
  <c r="L8194" i="2"/>
  <c r="L8193" i="2"/>
  <c r="L8192" i="2"/>
  <c r="L8191" i="2"/>
  <c r="L8190" i="2"/>
  <c r="L8189" i="2"/>
  <c r="L8188" i="2"/>
  <c r="L8187" i="2"/>
  <c r="L8186" i="2"/>
  <c r="L8185" i="2"/>
  <c r="L8184" i="2"/>
  <c r="L8183" i="2"/>
  <c r="L8182" i="2"/>
  <c r="L8181" i="2"/>
  <c r="L8180" i="2"/>
  <c r="L8179" i="2"/>
  <c r="L8178" i="2"/>
  <c r="L8177" i="2"/>
  <c r="L8176" i="2"/>
  <c r="L8175" i="2"/>
  <c r="L8174" i="2"/>
  <c r="L8173" i="2"/>
  <c r="L8172" i="2"/>
  <c r="L8171" i="2"/>
  <c r="L8170" i="2"/>
  <c r="L8169" i="2"/>
  <c r="L8168" i="2"/>
  <c r="L8167" i="2"/>
  <c r="L8166" i="2"/>
  <c r="L8165" i="2"/>
  <c r="L8164" i="2"/>
  <c r="L8163" i="2"/>
  <c r="L8162" i="2"/>
  <c r="L8161" i="2"/>
  <c r="L8160" i="2"/>
  <c r="L8159" i="2"/>
  <c r="L8158" i="2"/>
  <c r="L8157" i="2"/>
  <c r="L8156" i="2"/>
  <c r="L8155" i="2"/>
  <c r="L8154" i="2"/>
  <c r="L8153" i="2"/>
  <c r="L8152" i="2"/>
  <c r="L8151" i="2"/>
  <c r="L8150" i="2"/>
  <c r="L8149" i="2"/>
  <c r="L8148" i="2"/>
  <c r="L8147" i="2"/>
  <c r="L8146" i="2"/>
  <c r="L8145" i="2"/>
  <c r="L8144" i="2"/>
  <c r="L8143" i="2"/>
  <c r="L8142" i="2"/>
  <c r="L8141" i="2"/>
  <c r="L8140" i="2"/>
  <c r="L8139" i="2"/>
  <c r="L8138" i="2"/>
  <c r="L8137" i="2"/>
  <c r="L8136" i="2"/>
  <c r="L8135" i="2"/>
  <c r="L8134" i="2"/>
  <c r="L8133" i="2"/>
  <c r="L8132" i="2"/>
  <c r="L8131" i="2"/>
  <c r="L8130" i="2"/>
  <c r="L8129" i="2"/>
  <c r="L8128" i="2"/>
  <c r="L8127" i="2"/>
  <c r="L8126" i="2"/>
  <c r="L8125" i="2"/>
  <c r="L8124" i="2"/>
  <c r="L8123" i="2"/>
  <c r="L8122" i="2"/>
  <c r="L8121" i="2"/>
  <c r="L8120" i="2"/>
  <c r="L8119" i="2"/>
  <c r="L8118" i="2"/>
  <c r="L8117" i="2"/>
  <c r="L8116" i="2"/>
  <c r="L8115" i="2"/>
  <c r="L8114" i="2"/>
  <c r="L8113" i="2"/>
  <c r="L8112" i="2"/>
  <c r="L8111" i="2"/>
  <c r="L8110" i="2"/>
  <c r="L8109" i="2"/>
  <c r="L8108" i="2"/>
  <c r="L8107" i="2"/>
  <c r="L8106" i="2"/>
  <c r="L8105" i="2"/>
  <c r="L8104" i="2"/>
  <c r="L8103" i="2"/>
  <c r="L8102" i="2"/>
  <c r="L8101" i="2"/>
  <c r="L8100" i="2"/>
  <c r="L8099" i="2"/>
  <c r="L8098" i="2"/>
  <c r="L8097" i="2"/>
  <c r="L8096" i="2"/>
  <c r="L8095" i="2"/>
  <c r="L8094" i="2"/>
  <c r="L8093" i="2"/>
  <c r="L8092" i="2"/>
  <c r="L8091" i="2"/>
  <c r="L8090" i="2"/>
  <c r="L8089" i="2"/>
  <c r="L8088" i="2"/>
  <c r="L8087" i="2"/>
  <c r="L8086" i="2"/>
  <c r="L8085" i="2"/>
  <c r="L8084" i="2"/>
  <c r="L8083" i="2"/>
  <c r="L8082" i="2"/>
  <c r="L8081" i="2"/>
  <c r="L8080" i="2"/>
  <c r="L8079" i="2"/>
  <c r="L8078" i="2"/>
  <c r="L8077" i="2"/>
  <c r="L8076" i="2"/>
  <c r="L8075" i="2"/>
  <c r="L8074" i="2"/>
  <c r="L8073" i="2"/>
  <c r="L8072" i="2"/>
  <c r="L8071" i="2"/>
  <c r="L8070" i="2"/>
  <c r="L8069" i="2"/>
  <c r="L8068" i="2"/>
  <c r="L8067" i="2"/>
  <c r="L8066" i="2"/>
  <c r="L8065" i="2"/>
  <c r="L8064" i="2"/>
  <c r="L8063" i="2"/>
  <c r="L8062" i="2"/>
  <c r="L8061" i="2"/>
  <c r="L8060" i="2"/>
  <c r="L8059" i="2"/>
  <c r="L8058" i="2"/>
  <c r="L8057" i="2"/>
  <c r="L8056" i="2"/>
  <c r="L8055" i="2"/>
  <c r="L8054" i="2"/>
  <c r="L8053" i="2"/>
  <c r="L8052" i="2"/>
  <c r="L8051" i="2"/>
  <c r="L8050" i="2"/>
  <c r="L8049" i="2"/>
  <c r="L8048" i="2"/>
  <c r="L8047" i="2"/>
  <c r="L8046" i="2"/>
  <c r="L8045" i="2"/>
  <c r="L8044" i="2"/>
  <c r="L8043" i="2"/>
  <c r="L8042" i="2"/>
  <c r="L8041" i="2"/>
  <c r="L8040" i="2"/>
  <c r="L8039" i="2"/>
  <c r="L8038" i="2"/>
  <c r="L8037" i="2"/>
  <c r="L8036" i="2"/>
  <c r="L8035" i="2"/>
  <c r="L8034" i="2"/>
  <c r="L8033" i="2"/>
  <c r="L8032" i="2"/>
  <c r="L8031" i="2"/>
  <c r="L8030" i="2"/>
  <c r="L8029" i="2"/>
  <c r="L8028" i="2"/>
  <c r="L8027" i="2"/>
  <c r="L8026" i="2"/>
  <c r="L8025" i="2"/>
  <c r="L8024" i="2"/>
  <c r="L8023" i="2"/>
  <c r="L8022" i="2"/>
  <c r="L8021" i="2"/>
  <c r="L8020" i="2"/>
  <c r="L8019" i="2"/>
  <c r="L8018" i="2"/>
  <c r="L8017" i="2"/>
  <c r="L8016" i="2"/>
  <c r="L8015" i="2"/>
  <c r="L8014" i="2"/>
  <c r="L8013" i="2"/>
  <c r="L8012" i="2"/>
  <c r="L8011" i="2"/>
  <c r="L8010" i="2"/>
  <c r="L8009" i="2"/>
  <c r="L8008" i="2"/>
  <c r="L8007" i="2"/>
  <c r="L8006" i="2"/>
  <c r="L8005" i="2"/>
  <c r="L8004" i="2"/>
  <c r="L8003" i="2"/>
  <c r="L8002" i="2"/>
  <c r="L8001" i="2"/>
  <c r="L8000" i="2"/>
  <c r="L7999" i="2"/>
  <c r="L7998" i="2"/>
  <c r="L7997" i="2"/>
  <c r="L7996" i="2"/>
  <c r="L7995" i="2"/>
  <c r="L7994" i="2"/>
  <c r="L7993" i="2"/>
  <c r="L7992" i="2"/>
  <c r="L7991" i="2"/>
  <c r="L7990" i="2"/>
  <c r="L7989" i="2"/>
  <c r="L7988" i="2"/>
  <c r="L7987" i="2"/>
  <c r="L7986" i="2"/>
  <c r="L7985" i="2"/>
  <c r="L7984" i="2"/>
  <c r="L7983" i="2"/>
  <c r="L7982" i="2"/>
  <c r="L7981" i="2"/>
  <c r="L7980" i="2"/>
  <c r="L7979" i="2"/>
  <c r="L7978" i="2"/>
  <c r="L7977" i="2"/>
  <c r="L7976" i="2"/>
  <c r="L7975" i="2"/>
  <c r="L7974" i="2"/>
  <c r="L7973" i="2"/>
  <c r="L7972" i="2"/>
  <c r="L7971" i="2"/>
  <c r="L7970" i="2"/>
  <c r="L7969" i="2"/>
  <c r="L7968" i="2"/>
  <c r="L7967" i="2"/>
  <c r="L7966" i="2"/>
  <c r="L7965" i="2"/>
  <c r="L7964" i="2"/>
  <c r="L7963" i="2"/>
  <c r="L7962" i="2"/>
  <c r="L7961" i="2"/>
  <c r="L7960" i="2"/>
  <c r="L7959" i="2"/>
  <c r="L7958" i="2"/>
  <c r="L7957" i="2"/>
  <c r="L7956" i="2"/>
  <c r="L7955" i="2"/>
  <c r="L7954" i="2"/>
  <c r="L7953" i="2"/>
  <c r="L7952" i="2"/>
  <c r="L7951" i="2"/>
  <c r="L7950" i="2"/>
  <c r="L7949" i="2"/>
  <c r="L7948" i="2"/>
  <c r="L7947" i="2"/>
  <c r="L7946" i="2"/>
  <c r="L7945" i="2"/>
  <c r="L7944" i="2"/>
  <c r="L7943" i="2"/>
  <c r="L7942" i="2"/>
  <c r="L7941" i="2"/>
  <c r="L7940" i="2"/>
  <c r="L7939" i="2"/>
  <c r="L7938" i="2"/>
  <c r="L7937" i="2"/>
  <c r="L7936" i="2"/>
  <c r="L7935" i="2"/>
  <c r="L7934" i="2"/>
  <c r="L7933" i="2"/>
  <c r="L7932" i="2"/>
  <c r="L7931" i="2"/>
  <c r="L7930" i="2"/>
  <c r="L7929" i="2"/>
  <c r="L7928" i="2"/>
  <c r="L7927" i="2"/>
  <c r="L7926" i="2"/>
  <c r="L7925" i="2"/>
  <c r="L7924" i="2"/>
  <c r="L7923" i="2"/>
  <c r="L7922" i="2"/>
  <c r="L7921" i="2"/>
  <c r="L7920" i="2"/>
  <c r="L7919" i="2"/>
  <c r="L7918" i="2"/>
  <c r="L7917" i="2"/>
  <c r="L7916" i="2"/>
  <c r="L7915" i="2"/>
  <c r="L7914" i="2"/>
  <c r="L7913" i="2"/>
  <c r="L7912" i="2"/>
  <c r="L7911" i="2"/>
  <c r="L7910" i="2"/>
  <c r="L7909" i="2"/>
  <c r="L7908" i="2"/>
  <c r="L7907" i="2"/>
  <c r="L7906" i="2"/>
  <c r="L7905" i="2"/>
  <c r="L7904" i="2"/>
  <c r="L7903" i="2"/>
  <c r="L7902" i="2"/>
  <c r="L7901" i="2"/>
  <c r="L7900" i="2"/>
  <c r="L7899" i="2"/>
  <c r="L7898" i="2"/>
  <c r="L7897" i="2"/>
  <c r="L7896" i="2"/>
  <c r="L7895" i="2"/>
  <c r="L7894" i="2"/>
  <c r="L7893" i="2"/>
  <c r="L7892" i="2"/>
  <c r="L7891" i="2"/>
  <c r="L7890" i="2"/>
  <c r="L7889" i="2"/>
  <c r="L7888" i="2"/>
  <c r="L7887" i="2"/>
  <c r="L7886" i="2"/>
  <c r="L7885" i="2"/>
  <c r="L7884" i="2"/>
  <c r="L7883" i="2"/>
  <c r="L7882" i="2"/>
  <c r="L7881" i="2"/>
  <c r="L7880" i="2"/>
  <c r="L7879" i="2"/>
  <c r="L7878" i="2"/>
  <c r="L7877" i="2"/>
  <c r="L7876" i="2"/>
  <c r="L7875" i="2"/>
  <c r="L7874" i="2"/>
  <c r="L7873" i="2"/>
  <c r="L7872" i="2"/>
  <c r="L7871" i="2"/>
  <c r="L7870" i="2"/>
  <c r="L7869" i="2"/>
  <c r="L7868" i="2"/>
  <c r="L7867" i="2"/>
  <c r="L7866" i="2"/>
  <c r="L7865" i="2"/>
  <c r="L7864" i="2"/>
  <c r="L7863" i="2"/>
  <c r="L7862" i="2"/>
  <c r="L7861" i="2"/>
  <c r="L7860" i="2"/>
  <c r="L7859" i="2"/>
  <c r="L7858" i="2"/>
  <c r="L7857" i="2"/>
  <c r="L7856" i="2"/>
  <c r="L7855" i="2"/>
  <c r="L7854" i="2"/>
  <c r="L7853" i="2"/>
  <c r="L7852" i="2"/>
  <c r="L7851" i="2"/>
  <c r="L7850" i="2"/>
  <c r="L7849" i="2"/>
  <c r="L7848" i="2"/>
  <c r="L7847" i="2"/>
  <c r="L7846" i="2"/>
  <c r="L7845" i="2"/>
  <c r="L7844" i="2"/>
  <c r="L7843" i="2"/>
  <c r="L7842" i="2"/>
  <c r="L7841" i="2"/>
  <c r="L7840" i="2"/>
  <c r="L7839" i="2"/>
  <c r="L7838" i="2"/>
  <c r="L7837" i="2"/>
  <c r="L7836" i="2"/>
  <c r="L7835" i="2"/>
  <c r="L7834" i="2"/>
  <c r="L7833" i="2"/>
  <c r="L7832" i="2"/>
  <c r="L7831" i="2"/>
  <c r="L7830" i="2"/>
  <c r="L7829" i="2"/>
  <c r="L7828" i="2"/>
  <c r="L7827" i="2"/>
  <c r="L7826" i="2"/>
  <c r="L7825" i="2"/>
  <c r="L7824" i="2"/>
  <c r="L7823" i="2"/>
  <c r="L7822" i="2"/>
  <c r="L7821" i="2"/>
  <c r="L7820" i="2"/>
  <c r="L7819" i="2"/>
  <c r="L7818" i="2"/>
  <c r="L7817" i="2"/>
  <c r="L7816" i="2"/>
  <c r="L7815" i="2"/>
  <c r="L7814" i="2"/>
  <c r="L7813" i="2"/>
  <c r="L7812" i="2"/>
  <c r="L7811" i="2"/>
  <c r="L7810" i="2"/>
  <c r="L7809" i="2"/>
  <c r="L7808" i="2"/>
  <c r="L7807" i="2"/>
  <c r="L7806" i="2"/>
  <c r="L7805" i="2"/>
  <c r="L7804" i="2"/>
  <c r="L7803" i="2"/>
  <c r="L7802" i="2"/>
  <c r="L7801" i="2"/>
  <c r="L7800" i="2"/>
  <c r="L7799" i="2"/>
  <c r="L7798" i="2"/>
  <c r="L7797" i="2"/>
  <c r="L7796" i="2"/>
  <c r="L7795" i="2"/>
  <c r="L7794" i="2"/>
  <c r="L7793" i="2"/>
  <c r="L7792" i="2"/>
  <c r="L7791" i="2"/>
  <c r="L7790" i="2"/>
  <c r="L7789" i="2"/>
  <c r="L7788" i="2"/>
  <c r="L7787" i="2"/>
  <c r="L7786" i="2"/>
  <c r="L7785" i="2"/>
  <c r="L7784" i="2"/>
  <c r="L7783" i="2"/>
  <c r="L7782" i="2"/>
  <c r="L7781" i="2"/>
  <c r="L7780" i="2"/>
  <c r="L7779" i="2"/>
  <c r="L7778" i="2"/>
  <c r="L7777" i="2"/>
  <c r="L7776" i="2"/>
  <c r="L7775" i="2"/>
  <c r="L7774" i="2"/>
  <c r="L7773" i="2"/>
  <c r="L7772" i="2"/>
  <c r="L7771" i="2"/>
  <c r="L7770" i="2"/>
  <c r="L7769" i="2"/>
  <c r="L7768" i="2"/>
  <c r="L7767" i="2"/>
  <c r="L7766" i="2"/>
  <c r="L7765" i="2"/>
  <c r="L7764" i="2"/>
  <c r="L7763" i="2"/>
  <c r="L7762" i="2"/>
  <c r="L7761" i="2"/>
  <c r="L7760" i="2"/>
  <c r="L7759" i="2"/>
  <c r="L7758" i="2"/>
  <c r="L7757" i="2"/>
  <c r="L7756" i="2"/>
  <c r="L7755" i="2"/>
  <c r="L7754" i="2"/>
  <c r="L7753" i="2"/>
  <c r="L7752" i="2"/>
  <c r="L7751" i="2"/>
  <c r="L7750" i="2"/>
  <c r="L7749" i="2"/>
  <c r="L7748" i="2"/>
  <c r="L7747" i="2"/>
  <c r="L7746" i="2"/>
  <c r="L7745" i="2"/>
  <c r="L7744" i="2"/>
  <c r="L7743" i="2"/>
  <c r="L7742" i="2"/>
  <c r="L7741" i="2"/>
  <c r="L7740" i="2"/>
  <c r="L7739" i="2"/>
  <c r="L7738" i="2"/>
  <c r="L7737" i="2"/>
  <c r="L7736" i="2"/>
  <c r="L7735" i="2"/>
  <c r="L7734" i="2"/>
  <c r="L7733" i="2"/>
  <c r="L7732" i="2"/>
  <c r="L7731" i="2"/>
  <c r="L7730" i="2"/>
  <c r="L7729" i="2"/>
  <c r="L7728" i="2"/>
  <c r="L7727" i="2"/>
  <c r="L7726" i="2"/>
  <c r="L7725" i="2"/>
  <c r="L7724" i="2"/>
  <c r="L7723" i="2"/>
  <c r="L7722" i="2"/>
  <c r="L7721" i="2"/>
  <c r="L7720" i="2"/>
  <c r="L7719" i="2"/>
  <c r="L7718" i="2"/>
  <c r="L7717" i="2"/>
  <c r="L7716" i="2"/>
  <c r="L7715" i="2"/>
  <c r="L7714" i="2"/>
  <c r="L7713" i="2"/>
  <c r="L7712" i="2"/>
  <c r="L7711" i="2"/>
  <c r="L7710" i="2"/>
  <c r="L7709" i="2"/>
  <c r="L7708" i="2"/>
  <c r="L7707" i="2"/>
  <c r="L7706" i="2"/>
  <c r="L7705" i="2"/>
  <c r="L7704" i="2"/>
  <c r="L7703" i="2"/>
  <c r="L7702" i="2"/>
  <c r="L7701" i="2"/>
  <c r="L7700" i="2"/>
  <c r="L7699" i="2"/>
  <c r="L7698" i="2"/>
  <c r="L7697" i="2"/>
  <c r="L7696" i="2"/>
  <c r="L7695" i="2"/>
  <c r="L7694" i="2"/>
  <c r="L7693" i="2"/>
  <c r="L7692" i="2"/>
  <c r="L7691" i="2"/>
  <c r="L7690" i="2"/>
  <c r="L7689" i="2"/>
  <c r="L7688" i="2"/>
  <c r="L7687" i="2"/>
  <c r="L7686" i="2"/>
  <c r="L7685" i="2"/>
  <c r="L7684" i="2"/>
  <c r="L7683" i="2"/>
  <c r="L7682" i="2"/>
  <c r="L7681" i="2"/>
  <c r="L7680" i="2"/>
  <c r="L7679" i="2"/>
  <c r="L7678" i="2"/>
  <c r="L7677" i="2"/>
  <c r="L7676" i="2"/>
  <c r="L7675" i="2"/>
  <c r="L7674" i="2"/>
  <c r="L7673" i="2"/>
  <c r="L7672" i="2"/>
  <c r="L7671" i="2"/>
  <c r="L7670" i="2"/>
  <c r="L7669" i="2"/>
  <c r="L7668" i="2"/>
  <c r="L7667" i="2"/>
  <c r="L7666" i="2"/>
  <c r="L7665" i="2"/>
  <c r="L7664" i="2"/>
  <c r="L7663" i="2"/>
  <c r="L7662" i="2"/>
  <c r="L7661" i="2"/>
  <c r="L7660" i="2"/>
  <c r="L7659" i="2"/>
  <c r="L7658" i="2"/>
  <c r="L7657" i="2"/>
  <c r="L7656" i="2"/>
  <c r="L7655" i="2"/>
  <c r="L7654" i="2"/>
  <c r="L7653" i="2"/>
  <c r="L7652" i="2"/>
  <c r="L7651" i="2"/>
  <c r="L7650" i="2"/>
  <c r="L7649" i="2"/>
  <c r="L7648" i="2"/>
  <c r="L7647" i="2"/>
  <c r="L7646" i="2"/>
  <c r="L7645" i="2"/>
  <c r="L7644" i="2"/>
  <c r="L7643" i="2"/>
  <c r="L7642" i="2"/>
  <c r="L7641" i="2"/>
  <c r="L7640" i="2"/>
  <c r="L7639" i="2"/>
  <c r="L7638" i="2"/>
  <c r="L7637" i="2"/>
  <c r="L7636" i="2"/>
  <c r="L7635" i="2"/>
  <c r="L7634" i="2"/>
  <c r="L7633" i="2"/>
  <c r="L7632" i="2"/>
  <c r="L7631" i="2"/>
  <c r="L7630" i="2"/>
  <c r="L7629" i="2"/>
  <c r="L7628" i="2"/>
  <c r="L7627" i="2"/>
  <c r="L7626" i="2"/>
  <c r="L7625" i="2"/>
  <c r="L7624" i="2"/>
  <c r="L7623" i="2"/>
  <c r="L7622" i="2"/>
  <c r="L7621" i="2"/>
  <c r="L7620" i="2"/>
  <c r="L7619" i="2"/>
  <c r="L7618" i="2"/>
  <c r="L7617" i="2"/>
  <c r="L7616" i="2"/>
  <c r="L7615" i="2"/>
  <c r="L7614" i="2"/>
  <c r="L7613" i="2"/>
  <c r="L7612" i="2"/>
  <c r="L7611" i="2"/>
  <c r="L7610" i="2"/>
  <c r="L7609" i="2"/>
  <c r="L7608" i="2"/>
  <c r="L7607" i="2"/>
  <c r="L7606" i="2"/>
  <c r="L7605" i="2"/>
  <c r="L7604" i="2"/>
  <c r="L7603" i="2"/>
  <c r="L7602" i="2"/>
  <c r="L7601" i="2"/>
  <c r="L7600" i="2"/>
  <c r="L7599" i="2"/>
  <c r="L7598" i="2"/>
  <c r="L7597" i="2"/>
  <c r="L7596" i="2"/>
  <c r="L7595" i="2"/>
  <c r="L7594" i="2"/>
  <c r="L7593" i="2"/>
  <c r="L7592" i="2"/>
  <c r="L7591" i="2"/>
  <c r="L7590" i="2"/>
  <c r="L7589" i="2"/>
  <c r="L7588" i="2"/>
  <c r="L7587" i="2"/>
  <c r="L7586" i="2"/>
  <c r="L7585" i="2"/>
  <c r="L7584" i="2"/>
  <c r="L7583" i="2"/>
  <c r="L7582" i="2"/>
  <c r="L7581" i="2"/>
  <c r="L7580" i="2"/>
  <c r="L7579" i="2"/>
  <c r="L7578" i="2"/>
  <c r="L7577" i="2"/>
  <c r="L7576" i="2"/>
  <c r="L7575" i="2"/>
  <c r="L7574" i="2"/>
  <c r="L7573" i="2"/>
  <c r="L7572" i="2"/>
  <c r="L7571" i="2"/>
  <c r="L7570" i="2"/>
  <c r="L7569" i="2"/>
  <c r="L7568" i="2"/>
  <c r="L7567" i="2"/>
  <c r="L7566" i="2"/>
  <c r="L7565" i="2"/>
  <c r="L7564" i="2"/>
  <c r="L7563" i="2"/>
  <c r="L7562" i="2"/>
  <c r="L7561" i="2"/>
  <c r="L7560" i="2"/>
  <c r="L7559" i="2"/>
  <c r="L7558" i="2"/>
  <c r="L7557" i="2"/>
  <c r="L7556" i="2"/>
  <c r="L7555" i="2"/>
  <c r="L7554" i="2"/>
  <c r="L7553" i="2"/>
  <c r="L7552" i="2"/>
  <c r="L7551" i="2"/>
  <c r="L7550" i="2"/>
  <c r="L7549" i="2"/>
  <c r="L7548" i="2"/>
  <c r="L7547" i="2"/>
  <c r="L7546" i="2"/>
  <c r="L7545" i="2"/>
  <c r="L7544" i="2"/>
  <c r="L7543" i="2"/>
  <c r="L7542" i="2"/>
  <c r="L7541" i="2"/>
  <c r="L7540" i="2"/>
  <c r="L7539" i="2"/>
  <c r="L7538" i="2"/>
  <c r="L7537" i="2"/>
  <c r="L7536" i="2"/>
  <c r="L7535" i="2"/>
  <c r="L7534" i="2"/>
  <c r="L7533" i="2"/>
  <c r="L7532" i="2"/>
  <c r="L7531" i="2"/>
  <c r="L7530" i="2"/>
  <c r="L7529" i="2"/>
  <c r="L7528" i="2"/>
  <c r="L7527" i="2"/>
  <c r="L7526" i="2"/>
  <c r="L7525" i="2"/>
  <c r="L7524" i="2"/>
  <c r="L7523" i="2"/>
  <c r="L7522" i="2"/>
  <c r="L7521" i="2"/>
  <c r="L7520" i="2"/>
  <c r="L7519" i="2"/>
  <c r="L7518" i="2"/>
  <c r="L7517" i="2"/>
  <c r="L7516" i="2"/>
  <c r="L7515" i="2"/>
  <c r="L7514" i="2"/>
  <c r="L7513" i="2"/>
  <c r="L7512" i="2"/>
  <c r="L7511" i="2"/>
  <c r="L7510" i="2"/>
  <c r="L7509" i="2"/>
  <c r="L7508" i="2"/>
  <c r="L7507" i="2"/>
  <c r="L7506" i="2"/>
  <c r="L7505" i="2"/>
  <c r="L7504" i="2"/>
  <c r="L7503" i="2"/>
  <c r="L7502" i="2"/>
  <c r="L7501" i="2"/>
  <c r="L7500" i="2"/>
  <c r="L7499" i="2"/>
  <c r="L7498" i="2"/>
  <c r="L7497" i="2"/>
  <c r="L7496" i="2"/>
  <c r="L7495" i="2"/>
  <c r="L7494" i="2"/>
  <c r="L7493" i="2"/>
  <c r="L7492" i="2"/>
  <c r="L7491" i="2"/>
  <c r="L7490" i="2"/>
  <c r="L7489" i="2"/>
  <c r="L7488" i="2"/>
  <c r="L7487" i="2"/>
  <c r="L7486" i="2"/>
  <c r="L7485" i="2"/>
  <c r="L7484" i="2"/>
  <c r="L7483" i="2"/>
  <c r="L7482" i="2"/>
  <c r="L7481" i="2"/>
  <c r="L7480" i="2"/>
  <c r="L7479" i="2"/>
  <c r="L7478" i="2"/>
  <c r="L7477" i="2"/>
  <c r="L7476" i="2"/>
  <c r="L7475" i="2"/>
  <c r="L7474" i="2"/>
  <c r="L7473" i="2"/>
  <c r="L7472" i="2"/>
  <c r="L7471" i="2"/>
  <c r="L7470" i="2"/>
  <c r="L7469" i="2"/>
  <c r="L7468" i="2"/>
  <c r="L7467" i="2"/>
  <c r="L7466" i="2"/>
  <c r="L7465" i="2"/>
  <c r="L7464" i="2"/>
  <c r="L7463" i="2"/>
  <c r="L7462" i="2"/>
  <c r="L7461" i="2"/>
  <c r="L7460" i="2"/>
  <c r="L7459" i="2"/>
  <c r="L7458" i="2"/>
  <c r="L7457" i="2"/>
  <c r="L7456" i="2"/>
  <c r="L7455" i="2"/>
  <c r="L7454" i="2"/>
  <c r="L7453" i="2"/>
  <c r="L7452" i="2"/>
  <c r="L7451" i="2"/>
  <c r="L7450" i="2"/>
  <c r="L7449" i="2"/>
  <c r="L7448" i="2"/>
  <c r="L7447" i="2"/>
  <c r="L7446" i="2"/>
  <c r="L7445" i="2"/>
  <c r="L7444" i="2"/>
  <c r="L7443" i="2"/>
  <c r="L7442" i="2"/>
  <c r="L7441" i="2"/>
  <c r="L7440" i="2"/>
  <c r="L7439" i="2"/>
  <c r="L7438" i="2"/>
  <c r="L7437" i="2"/>
  <c r="L7436" i="2"/>
  <c r="L7435" i="2"/>
  <c r="L7434" i="2"/>
  <c r="L7433" i="2"/>
  <c r="L7432" i="2"/>
  <c r="L7431" i="2"/>
  <c r="L7430" i="2"/>
  <c r="L7429" i="2"/>
  <c r="L7428" i="2"/>
  <c r="L7427" i="2"/>
  <c r="L7426" i="2"/>
  <c r="L7425" i="2"/>
  <c r="L7424" i="2"/>
  <c r="L7423" i="2"/>
  <c r="L7422" i="2"/>
  <c r="L7421" i="2"/>
  <c r="L7420" i="2"/>
  <c r="L7419" i="2"/>
  <c r="L7418" i="2"/>
  <c r="L7417" i="2"/>
  <c r="L7416" i="2"/>
  <c r="L7415" i="2"/>
  <c r="L7414" i="2"/>
  <c r="L7413" i="2"/>
  <c r="L7412" i="2"/>
  <c r="L7411" i="2"/>
  <c r="L7410" i="2"/>
  <c r="L7409" i="2"/>
  <c r="L7408" i="2"/>
  <c r="L7407" i="2"/>
  <c r="L7406" i="2"/>
  <c r="L7405" i="2"/>
  <c r="L7404" i="2"/>
  <c r="L7403" i="2"/>
  <c r="L7402" i="2"/>
  <c r="L7401" i="2"/>
  <c r="L7400" i="2"/>
  <c r="L7399" i="2"/>
  <c r="L7398" i="2"/>
  <c r="L7397" i="2"/>
  <c r="L7396" i="2"/>
  <c r="L7395" i="2"/>
  <c r="L7394" i="2"/>
  <c r="L7393" i="2"/>
  <c r="L7392" i="2"/>
  <c r="L7391" i="2"/>
  <c r="L7390" i="2"/>
  <c r="L7389" i="2"/>
  <c r="L7388" i="2"/>
  <c r="L7387" i="2"/>
  <c r="L7386" i="2"/>
  <c r="L7385" i="2"/>
  <c r="L7384" i="2"/>
  <c r="L7383" i="2"/>
  <c r="L7382" i="2"/>
  <c r="L7381" i="2"/>
  <c r="L7380" i="2"/>
  <c r="L7379" i="2"/>
  <c r="L7378" i="2"/>
  <c r="L7377" i="2"/>
  <c r="L7376" i="2"/>
  <c r="L7375" i="2"/>
  <c r="L7374" i="2"/>
  <c r="L7373" i="2"/>
  <c r="L7372" i="2"/>
  <c r="L7371" i="2"/>
  <c r="L7370" i="2"/>
  <c r="L7369" i="2"/>
  <c r="L7368" i="2"/>
  <c r="L7367" i="2"/>
  <c r="L7366" i="2"/>
  <c r="L7365" i="2"/>
  <c r="L7364" i="2"/>
  <c r="L7363" i="2"/>
  <c r="L7362" i="2"/>
  <c r="L7361" i="2"/>
  <c r="L7360" i="2"/>
  <c r="L7359" i="2"/>
  <c r="L7358" i="2"/>
  <c r="L7357" i="2"/>
  <c r="L7356" i="2"/>
  <c r="L7355" i="2"/>
  <c r="L7354" i="2"/>
  <c r="L7353" i="2"/>
  <c r="L7352" i="2"/>
  <c r="L7351" i="2"/>
  <c r="L7350" i="2"/>
  <c r="L7349" i="2"/>
  <c r="L7348" i="2"/>
  <c r="L7347" i="2"/>
  <c r="L7346" i="2"/>
  <c r="L7345" i="2"/>
  <c r="L7344" i="2"/>
  <c r="L7343" i="2"/>
  <c r="L7342" i="2"/>
  <c r="L7341" i="2"/>
  <c r="L7340" i="2"/>
  <c r="L7339" i="2"/>
  <c r="L7338" i="2"/>
  <c r="L7337" i="2"/>
  <c r="L7336" i="2"/>
  <c r="L7335" i="2"/>
  <c r="L7334" i="2"/>
  <c r="L7333" i="2"/>
  <c r="L7332" i="2"/>
  <c r="L7331" i="2"/>
  <c r="L7330" i="2"/>
  <c r="L7329" i="2"/>
  <c r="L7328" i="2"/>
  <c r="L7327" i="2"/>
  <c r="L7326" i="2"/>
  <c r="L7325" i="2"/>
  <c r="L7324" i="2"/>
  <c r="L7323" i="2"/>
  <c r="L7322" i="2"/>
  <c r="L7321" i="2"/>
  <c r="L7320" i="2"/>
  <c r="L7319" i="2"/>
  <c r="L7318" i="2"/>
  <c r="L7317" i="2"/>
  <c r="L7316" i="2"/>
  <c r="L7315" i="2"/>
  <c r="L7314" i="2"/>
  <c r="L7313" i="2"/>
  <c r="L7312" i="2"/>
  <c r="L7311" i="2"/>
  <c r="L7310" i="2"/>
  <c r="L7309" i="2"/>
  <c r="L7308" i="2"/>
  <c r="L7307" i="2"/>
  <c r="L7306" i="2"/>
  <c r="L7305" i="2"/>
  <c r="L7304" i="2"/>
  <c r="L7303" i="2"/>
  <c r="L7302" i="2"/>
  <c r="L7301" i="2"/>
  <c r="L7300" i="2"/>
  <c r="L7299" i="2"/>
  <c r="L7298" i="2"/>
  <c r="L7297" i="2"/>
  <c r="L7296" i="2"/>
  <c r="L7295" i="2"/>
  <c r="L7294" i="2"/>
  <c r="L7293" i="2"/>
  <c r="L7292" i="2"/>
  <c r="L7291" i="2"/>
  <c r="L7290" i="2"/>
  <c r="L7289" i="2"/>
  <c r="L7288" i="2"/>
  <c r="L7287" i="2"/>
  <c r="L7286" i="2"/>
  <c r="L7285" i="2"/>
  <c r="L7284" i="2"/>
  <c r="L7283" i="2"/>
  <c r="L7282" i="2"/>
  <c r="L7281" i="2"/>
  <c r="L7280" i="2"/>
  <c r="L7279" i="2"/>
  <c r="L7278" i="2"/>
  <c r="L7277" i="2"/>
  <c r="L7276" i="2"/>
  <c r="L7275" i="2"/>
  <c r="L7274" i="2"/>
  <c r="L7273" i="2"/>
  <c r="L7272" i="2"/>
  <c r="L7271" i="2"/>
  <c r="L7270" i="2"/>
  <c r="L7269" i="2"/>
  <c r="L7268" i="2"/>
  <c r="L7267" i="2"/>
  <c r="L7266" i="2"/>
  <c r="L7265" i="2"/>
  <c r="L7264" i="2"/>
  <c r="L7263" i="2"/>
  <c r="L7262" i="2"/>
  <c r="L7261" i="2"/>
  <c r="L7260" i="2"/>
  <c r="L7259" i="2"/>
  <c r="L7258" i="2"/>
  <c r="L7257" i="2"/>
  <c r="L7256" i="2"/>
  <c r="L7255" i="2"/>
  <c r="L7254" i="2"/>
  <c r="L7253" i="2"/>
  <c r="L7252" i="2"/>
  <c r="L7251" i="2"/>
  <c r="L7250" i="2"/>
  <c r="L7249" i="2"/>
  <c r="L7248" i="2"/>
  <c r="L7247" i="2"/>
  <c r="L7246" i="2"/>
  <c r="L7245" i="2"/>
  <c r="L7244" i="2"/>
  <c r="L7243" i="2"/>
  <c r="L7242" i="2"/>
  <c r="L7241" i="2"/>
  <c r="L7240" i="2"/>
  <c r="L7239" i="2"/>
  <c r="L7238" i="2"/>
  <c r="L7237" i="2"/>
  <c r="L7236" i="2"/>
  <c r="L7235" i="2"/>
  <c r="L7234" i="2"/>
  <c r="L7233" i="2"/>
  <c r="L7232" i="2"/>
  <c r="L7231" i="2"/>
  <c r="L7230" i="2"/>
  <c r="L7229" i="2"/>
  <c r="L7228" i="2"/>
  <c r="L7227" i="2"/>
  <c r="L7226" i="2"/>
  <c r="L7225" i="2"/>
  <c r="L7224" i="2"/>
  <c r="L7223" i="2"/>
  <c r="L7222" i="2"/>
  <c r="L7221" i="2"/>
  <c r="L7220" i="2"/>
  <c r="L7219" i="2"/>
  <c r="L7218" i="2"/>
  <c r="L7217" i="2"/>
  <c r="L7216" i="2"/>
  <c r="L7215" i="2"/>
  <c r="L7214" i="2"/>
  <c r="L7213" i="2"/>
  <c r="L7212" i="2"/>
  <c r="L7211" i="2"/>
  <c r="L7210" i="2"/>
  <c r="L7209" i="2"/>
  <c r="L7208" i="2"/>
  <c r="L7207" i="2"/>
  <c r="L7206" i="2"/>
  <c r="L7205" i="2"/>
  <c r="L7204" i="2"/>
  <c r="L7203" i="2"/>
  <c r="L7202" i="2"/>
  <c r="L7201" i="2"/>
  <c r="L7200" i="2"/>
  <c r="L7199" i="2"/>
  <c r="L7198" i="2"/>
  <c r="L7197" i="2"/>
  <c r="L7196" i="2"/>
  <c r="L7195" i="2"/>
  <c r="L7194" i="2"/>
  <c r="L7193" i="2"/>
  <c r="L7192" i="2"/>
  <c r="L7191" i="2"/>
  <c r="L7190" i="2"/>
  <c r="L7189" i="2"/>
  <c r="L7188" i="2"/>
  <c r="L7187" i="2"/>
  <c r="L7186" i="2"/>
  <c r="L7185" i="2"/>
  <c r="L7184" i="2"/>
  <c r="L7183" i="2"/>
  <c r="L7182" i="2"/>
  <c r="L7181" i="2"/>
  <c r="L7180" i="2"/>
  <c r="L7179" i="2"/>
  <c r="L7178" i="2"/>
  <c r="L7177" i="2"/>
  <c r="L7176" i="2"/>
  <c r="L7175" i="2"/>
  <c r="L7174" i="2"/>
  <c r="L7173" i="2"/>
  <c r="L7172" i="2"/>
  <c r="L7171" i="2"/>
  <c r="L7170" i="2"/>
  <c r="L7169" i="2"/>
  <c r="L7168" i="2"/>
  <c r="L7167" i="2"/>
  <c r="L7166" i="2"/>
  <c r="L7165" i="2"/>
  <c r="L7164" i="2"/>
  <c r="L7163" i="2"/>
  <c r="L7162" i="2"/>
  <c r="L7161" i="2"/>
  <c r="L7160" i="2"/>
  <c r="L7159" i="2"/>
  <c r="L7158" i="2"/>
  <c r="L7157" i="2"/>
  <c r="L7156" i="2"/>
  <c r="L7155" i="2"/>
  <c r="L7154" i="2"/>
  <c r="L7153" i="2"/>
  <c r="L7152" i="2"/>
  <c r="L7151" i="2"/>
  <c r="L7150" i="2"/>
  <c r="L7149" i="2"/>
  <c r="L7148" i="2"/>
  <c r="L7147" i="2"/>
  <c r="L7146" i="2"/>
  <c r="L7145" i="2"/>
  <c r="L7144" i="2"/>
  <c r="L7143" i="2"/>
  <c r="L7142" i="2"/>
  <c r="L7141" i="2"/>
  <c r="L7140" i="2"/>
  <c r="L7139" i="2"/>
  <c r="L7138" i="2"/>
  <c r="L7137" i="2"/>
  <c r="L7136" i="2"/>
  <c r="L7135" i="2"/>
  <c r="L7134" i="2"/>
  <c r="L7133" i="2"/>
  <c r="L7132" i="2"/>
  <c r="L7131" i="2"/>
  <c r="L7130" i="2"/>
  <c r="L7129" i="2"/>
  <c r="L7128" i="2"/>
  <c r="L7127" i="2"/>
  <c r="L7126" i="2"/>
  <c r="L7125" i="2"/>
  <c r="L7124" i="2"/>
  <c r="L7123" i="2"/>
  <c r="L7122" i="2"/>
  <c r="L7121" i="2"/>
  <c r="L7120" i="2"/>
  <c r="L7119" i="2"/>
  <c r="L7118" i="2"/>
  <c r="L7117" i="2"/>
  <c r="L7116" i="2"/>
  <c r="L7115" i="2"/>
  <c r="L7114" i="2"/>
  <c r="L7113" i="2"/>
  <c r="L7112" i="2"/>
  <c r="L7111" i="2"/>
  <c r="L7110" i="2"/>
  <c r="L7109" i="2"/>
  <c r="L7108" i="2"/>
  <c r="L7107" i="2"/>
  <c r="L7106" i="2"/>
  <c r="L7105" i="2"/>
  <c r="L7104" i="2"/>
  <c r="L7103" i="2"/>
  <c r="L7102" i="2"/>
  <c r="L7101" i="2"/>
  <c r="L7100" i="2"/>
  <c r="L7099" i="2"/>
  <c r="L7098" i="2"/>
  <c r="L7097" i="2"/>
  <c r="L7096" i="2"/>
  <c r="L7095" i="2"/>
  <c r="L7094" i="2"/>
  <c r="L7093" i="2"/>
  <c r="L7092" i="2"/>
  <c r="L7091" i="2"/>
  <c r="L7090" i="2"/>
  <c r="L7089" i="2"/>
  <c r="L7088" i="2"/>
  <c r="L7087" i="2"/>
  <c r="L7086" i="2"/>
  <c r="L7085" i="2"/>
  <c r="L7084" i="2"/>
  <c r="L7083" i="2"/>
  <c r="L7082" i="2"/>
  <c r="L7081" i="2"/>
  <c r="L7080" i="2"/>
  <c r="L7079" i="2"/>
  <c r="L7078" i="2"/>
  <c r="L7077" i="2"/>
  <c r="L7076" i="2"/>
  <c r="L7075" i="2"/>
  <c r="L7074" i="2"/>
  <c r="L7073" i="2"/>
  <c r="L7072" i="2"/>
  <c r="L7071" i="2"/>
  <c r="L7070" i="2"/>
  <c r="L7069" i="2"/>
  <c r="L7068" i="2"/>
  <c r="L7067" i="2"/>
  <c r="L7066" i="2"/>
  <c r="L7065" i="2"/>
  <c r="L7064" i="2"/>
  <c r="L7063" i="2"/>
  <c r="L7062" i="2"/>
  <c r="L7061" i="2"/>
  <c r="L7060" i="2"/>
  <c r="L7059" i="2"/>
  <c r="L7058" i="2"/>
  <c r="L7057" i="2"/>
  <c r="L7056" i="2"/>
  <c r="L7055" i="2"/>
  <c r="L7054" i="2"/>
  <c r="L7053" i="2"/>
  <c r="L7052" i="2"/>
  <c r="L7051" i="2"/>
  <c r="L7050" i="2"/>
  <c r="L7049" i="2"/>
  <c r="L7048" i="2"/>
  <c r="L7047" i="2"/>
  <c r="L7046" i="2"/>
  <c r="L7045" i="2"/>
  <c r="L7044" i="2"/>
  <c r="L7043" i="2"/>
  <c r="L7042" i="2"/>
  <c r="L7041" i="2"/>
  <c r="L7040" i="2"/>
  <c r="L7039" i="2"/>
  <c r="L7038" i="2"/>
  <c r="L7037" i="2"/>
  <c r="L7036" i="2"/>
  <c r="L7035" i="2"/>
  <c r="L7034" i="2"/>
  <c r="L7033" i="2"/>
  <c r="L7032" i="2"/>
  <c r="L7031" i="2"/>
  <c r="L7030" i="2"/>
  <c r="L7029" i="2"/>
  <c r="L7028" i="2"/>
  <c r="L7027" i="2"/>
  <c r="L7026" i="2"/>
  <c r="L7025" i="2"/>
  <c r="L7024" i="2"/>
  <c r="L7023" i="2"/>
  <c r="L7022" i="2"/>
  <c r="L7021" i="2"/>
  <c r="L7020" i="2"/>
  <c r="L7019" i="2"/>
  <c r="L7018" i="2"/>
  <c r="L7017" i="2"/>
  <c r="L7016" i="2"/>
  <c r="L7015" i="2"/>
  <c r="L7014" i="2"/>
  <c r="L7013" i="2"/>
  <c r="L7012" i="2"/>
  <c r="L7011" i="2"/>
  <c r="L7010" i="2"/>
  <c r="L7009" i="2"/>
  <c r="L7008" i="2"/>
  <c r="L7007" i="2"/>
  <c r="L7006" i="2"/>
  <c r="L7005" i="2"/>
  <c r="L7004" i="2"/>
  <c r="L7003" i="2"/>
  <c r="L7002" i="2"/>
  <c r="L7001" i="2"/>
  <c r="L7000" i="2"/>
  <c r="L6999" i="2"/>
  <c r="L6998" i="2"/>
  <c r="L6997" i="2"/>
  <c r="L6996" i="2"/>
  <c r="L6995" i="2"/>
  <c r="L6994" i="2"/>
  <c r="L6993" i="2"/>
  <c r="L6992" i="2"/>
  <c r="L6991" i="2"/>
  <c r="L6990" i="2"/>
  <c r="L6989" i="2"/>
  <c r="L6988" i="2"/>
  <c r="L6987" i="2"/>
  <c r="L6986" i="2"/>
  <c r="L6985" i="2"/>
  <c r="L6984" i="2"/>
  <c r="L6983" i="2"/>
  <c r="L6982" i="2"/>
  <c r="L6981" i="2"/>
  <c r="L6980" i="2"/>
  <c r="L6979" i="2"/>
  <c r="L6978" i="2"/>
  <c r="L6977" i="2"/>
  <c r="L6976" i="2"/>
  <c r="L6975" i="2"/>
  <c r="L6974" i="2"/>
  <c r="L6973" i="2"/>
  <c r="L6972" i="2"/>
  <c r="L6971" i="2"/>
  <c r="L6970" i="2"/>
  <c r="L6969" i="2"/>
  <c r="L6968" i="2"/>
  <c r="L6967" i="2"/>
  <c r="L6966" i="2"/>
  <c r="L6965" i="2"/>
  <c r="L6964" i="2"/>
  <c r="L6963" i="2"/>
  <c r="L6962" i="2"/>
  <c r="L6961" i="2"/>
  <c r="L6960" i="2"/>
  <c r="L6959" i="2"/>
  <c r="L6958" i="2"/>
  <c r="L6957" i="2"/>
  <c r="L6956" i="2"/>
  <c r="L6955" i="2"/>
  <c r="L6954" i="2"/>
  <c r="L6953" i="2"/>
  <c r="L6952" i="2"/>
  <c r="L6951" i="2"/>
  <c r="L6950" i="2"/>
  <c r="L6949" i="2"/>
  <c r="L6948" i="2"/>
  <c r="L6947" i="2"/>
  <c r="L6946" i="2"/>
  <c r="L6945" i="2"/>
  <c r="L6944" i="2"/>
  <c r="L6943" i="2"/>
  <c r="L6942" i="2"/>
  <c r="L6941" i="2"/>
  <c r="L6940" i="2"/>
  <c r="L6939" i="2"/>
  <c r="L6938" i="2"/>
  <c r="L6937" i="2"/>
  <c r="L6936" i="2"/>
  <c r="L6935" i="2"/>
  <c r="L6934" i="2"/>
  <c r="L6933" i="2"/>
  <c r="L6932" i="2"/>
  <c r="L6931" i="2"/>
  <c r="L6930" i="2"/>
  <c r="L6929" i="2"/>
  <c r="L6928" i="2"/>
  <c r="L6927" i="2"/>
  <c r="L6926" i="2"/>
  <c r="L6925" i="2"/>
  <c r="L6924" i="2"/>
  <c r="L6923" i="2"/>
  <c r="L6922" i="2"/>
  <c r="L6921" i="2"/>
  <c r="L6920" i="2"/>
  <c r="L6919" i="2"/>
  <c r="L6918" i="2"/>
  <c r="L6917" i="2"/>
  <c r="L6916" i="2"/>
  <c r="L6915" i="2"/>
  <c r="L6914" i="2"/>
  <c r="L6913" i="2"/>
  <c r="L6912" i="2"/>
  <c r="L6911" i="2"/>
  <c r="L6910" i="2"/>
  <c r="L6909" i="2"/>
  <c r="L6908" i="2"/>
  <c r="L6907" i="2"/>
  <c r="L6906" i="2"/>
  <c r="L6905" i="2"/>
  <c r="L6904" i="2"/>
  <c r="L6903" i="2"/>
  <c r="L6902" i="2"/>
  <c r="L6901" i="2"/>
  <c r="L6900" i="2"/>
  <c r="L6899" i="2"/>
  <c r="L6898" i="2"/>
  <c r="L6897" i="2"/>
  <c r="L6896" i="2"/>
  <c r="L6895" i="2"/>
  <c r="L6894" i="2"/>
  <c r="L6893" i="2"/>
  <c r="L6892" i="2"/>
  <c r="L6891" i="2"/>
  <c r="L6890" i="2"/>
  <c r="L6889" i="2"/>
  <c r="L6888" i="2"/>
  <c r="L6887" i="2"/>
  <c r="L6886" i="2"/>
  <c r="L6885" i="2"/>
  <c r="L6884" i="2"/>
  <c r="L6883" i="2"/>
  <c r="L6882" i="2"/>
  <c r="L6881" i="2"/>
  <c r="L6880" i="2"/>
  <c r="L6879" i="2"/>
  <c r="L6878" i="2"/>
  <c r="L6877" i="2"/>
  <c r="L6876" i="2"/>
  <c r="L6875" i="2"/>
  <c r="L6874" i="2"/>
  <c r="L6873" i="2"/>
  <c r="L6872" i="2"/>
  <c r="L6871" i="2"/>
  <c r="L6870" i="2"/>
  <c r="L6869" i="2"/>
  <c r="L6868" i="2"/>
  <c r="L6867" i="2"/>
  <c r="L6866" i="2"/>
  <c r="L6865" i="2"/>
  <c r="L6864" i="2"/>
  <c r="L6863" i="2"/>
  <c r="L6862" i="2"/>
  <c r="L6861" i="2"/>
  <c r="L6860" i="2"/>
  <c r="L6859" i="2"/>
  <c r="L6858" i="2"/>
  <c r="L6857" i="2"/>
  <c r="L6856" i="2"/>
  <c r="L6855" i="2"/>
  <c r="L6854" i="2"/>
  <c r="L6853" i="2"/>
  <c r="L6852" i="2"/>
  <c r="L6851" i="2"/>
  <c r="L6850" i="2"/>
  <c r="L6849" i="2"/>
  <c r="L6848" i="2"/>
  <c r="L6847" i="2"/>
  <c r="L6846" i="2"/>
  <c r="L6845" i="2"/>
  <c r="L6844" i="2"/>
  <c r="L6843" i="2"/>
  <c r="L6842" i="2"/>
  <c r="L6841" i="2"/>
  <c r="L6840" i="2"/>
  <c r="L6839" i="2"/>
  <c r="L6838" i="2"/>
  <c r="L6837" i="2"/>
  <c r="L6836" i="2"/>
  <c r="L6835" i="2"/>
  <c r="L6834" i="2"/>
  <c r="L6833" i="2"/>
  <c r="L6832" i="2"/>
  <c r="L6831" i="2"/>
  <c r="L6830" i="2"/>
  <c r="L6829" i="2"/>
  <c r="L6828" i="2"/>
  <c r="L6827" i="2"/>
  <c r="L6826" i="2"/>
  <c r="L6825" i="2"/>
  <c r="L6824" i="2"/>
  <c r="L6823" i="2"/>
  <c r="L6822" i="2"/>
  <c r="L6821" i="2"/>
  <c r="L6820" i="2"/>
  <c r="L6819" i="2"/>
  <c r="L6818" i="2"/>
  <c r="L6817" i="2"/>
  <c r="L6816" i="2"/>
  <c r="L6815" i="2"/>
  <c r="L6814" i="2"/>
  <c r="L6813" i="2"/>
  <c r="L6812" i="2"/>
  <c r="L6811" i="2"/>
  <c r="L6810" i="2"/>
  <c r="L6809" i="2"/>
  <c r="L6808" i="2"/>
  <c r="L6807" i="2"/>
  <c r="L6806" i="2"/>
  <c r="L6805" i="2"/>
  <c r="L6804" i="2"/>
  <c r="L6803" i="2"/>
  <c r="L6802" i="2"/>
  <c r="L6801" i="2"/>
  <c r="L6800" i="2"/>
  <c r="L6799" i="2"/>
  <c r="L6798" i="2"/>
  <c r="L6797" i="2"/>
  <c r="L6796" i="2"/>
  <c r="L6795" i="2"/>
  <c r="L6794" i="2"/>
  <c r="L6793" i="2"/>
  <c r="L6792" i="2"/>
  <c r="L6791" i="2"/>
  <c r="L6790" i="2"/>
  <c r="L6789" i="2"/>
  <c r="L6788" i="2"/>
  <c r="L6787" i="2"/>
  <c r="L6786" i="2"/>
  <c r="L6785" i="2"/>
  <c r="L6784" i="2"/>
  <c r="L6783" i="2"/>
  <c r="L6782" i="2"/>
  <c r="L6781" i="2"/>
  <c r="L6780" i="2"/>
  <c r="L6779" i="2"/>
  <c r="L6778" i="2"/>
  <c r="L6777" i="2"/>
  <c r="L6776" i="2"/>
  <c r="L6775" i="2"/>
  <c r="L6774" i="2"/>
  <c r="L6773" i="2"/>
  <c r="L6772" i="2"/>
  <c r="L6771" i="2"/>
  <c r="L6770" i="2"/>
  <c r="L6769" i="2"/>
  <c r="L6768" i="2"/>
  <c r="L6767" i="2"/>
  <c r="L6766" i="2"/>
  <c r="L6765" i="2"/>
  <c r="L6764" i="2"/>
  <c r="L6763" i="2"/>
  <c r="L6762" i="2"/>
  <c r="L6761" i="2"/>
  <c r="L6760" i="2"/>
  <c r="L6759" i="2"/>
  <c r="L6758" i="2"/>
  <c r="L6757" i="2"/>
  <c r="L6756" i="2"/>
  <c r="L6755" i="2"/>
  <c r="L6754" i="2"/>
  <c r="L6753" i="2"/>
  <c r="L6752" i="2"/>
  <c r="L6751" i="2"/>
  <c r="L6750" i="2"/>
  <c r="L6749" i="2"/>
  <c r="L6748" i="2"/>
  <c r="L6747" i="2"/>
  <c r="L6746" i="2"/>
  <c r="L6745" i="2"/>
  <c r="L6744" i="2"/>
  <c r="L6743" i="2"/>
  <c r="L6742" i="2"/>
  <c r="L6741" i="2"/>
  <c r="L6740" i="2"/>
  <c r="L6739" i="2"/>
  <c r="L6738" i="2"/>
  <c r="L6737" i="2"/>
  <c r="L6736" i="2"/>
  <c r="L6735" i="2"/>
  <c r="L6734" i="2"/>
  <c r="L6733" i="2"/>
  <c r="L6732" i="2"/>
  <c r="L6731" i="2"/>
  <c r="L6730" i="2"/>
  <c r="L6729" i="2"/>
  <c r="L6728" i="2"/>
  <c r="L6727" i="2"/>
  <c r="L6726" i="2"/>
  <c r="L6725" i="2"/>
  <c r="L6724" i="2"/>
  <c r="L6723" i="2"/>
  <c r="L6722" i="2"/>
  <c r="L6721" i="2"/>
  <c r="L6720" i="2"/>
  <c r="L6719" i="2"/>
  <c r="L6718" i="2"/>
  <c r="L6717" i="2"/>
  <c r="L6716" i="2"/>
  <c r="L6715" i="2"/>
  <c r="L6714" i="2"/>
  <c r="L6713" i="2"/>
  <c r="L6712" i="2"/>
  <c r="L6711" i="2"/>
  <c r="L6710" i="2"/>
  <c r="L6709" i="2"/>
  <c r="L6708" i="2"/>
  <c r="L6707" i="2"/>
  <c r="L6706" i="2"/>
  <c r="L6705" i="2"/>
  <c r="L6704" i="2"/>
  <c r="L6703" i="2"/>
  <c r="L6702" i="2"/>
  <c r="L6701" i="2"/>
  <c r="L6700" i="2"/>
  <c r="L6699" i="2"/>
  <c r="L6698" i="2"/>
  <c r="L6697" i="2"/>
  <c r="L6696" i="2"/>
  <c r="L6695" i="2"/>
  <c r="L6694" i="2"/>
  <c r="L6693" i="2"/>
  <c r="L6692" i="2"/>
  <c r="L6691" i="2"/>
  <c r="L6690" i="2"/>
  <c r="L6689" i="2"/>
  <c r="L6688" i="2"/>
  <c r="L6687" i="2"/>
  <c r="L6686" i="2"/>
  <c r="L6685" i="2"/>
  <c r="L6684" i="2"/>
  <c r="L6683" i="2"/>
  <c r="L6682" i="2"/>
  <c r="L6681" i="2"/>
  <c r="L6680" i="2"/>
  <c r="L6679" i="2"/>
  <c r="L6678" i="2"/>
  <c r="L6677" i="2"/>
  <c r="L6676" i="2"/>
  <c r="L6675" i="2"/>
  <c r="L6674" i="2"/>
  <c r="L6673" i="2"/>
  <c r="L6672" i="2"/>
  <c r="L6671" i="2"/>
  <c r="L6670" i="2"/>
  <c r="L6669" i="2"/>
  <c r="L6668" i="2"/>
  <c r="L6667" i="2"/>
  <c r="L6666" i="2"/>
  <c r="L6665" i="2"/>
  <c r="L6664" i="2"/>
  <c r="L6663" i="2"/>
  <c r="L6662" i="2"/>
  <c r="L6661" i="2"/>
  <c r="L6660" i="2"/>
  <c r="L6659" i="2"/>
  <c r="L6658" i="2"/>
  <c r="L6657" i="2"/>
  <c r="L6656" i="2"/>
  <c r="L6655" i="2"/>
  <c r="L6654" i="2"/>
  <c r="L6653" i="2"/>
  <c r="L6652" i="2"/>
  <c r="L6651" i="2"/>
  <c r="L6650" i="2"/>
  <c r="L6649" i="2"/>
  <c r="L6648" i="2"/>
  <c r="L6647" i="2"/>
  <c r="L6646" i="2"/>
  <c r="L6645" i="2"/>
  <c r="L6644" i="2"/>
  <c r="L6643" i="2"/>
  <c r="L6642" i="2"/>
  <c r="L6641" i="2"/>
  <c r="L6640" i="2"/>
  <c r="L6639" i="2"/>
  <c r="L6638" i="2"/>
  <c r="L6637" i="2"/>
  <c r="L6636" i="2"/>
  <c r="L6635" i="2"/>
  <c r="L6634" i="2"/>
  <c r="L6633" i="2"/>
  <c r="L6632" i="2"/>
  <c r="L6631" i="2"/>
  <c r="L6630" i="2"/>
  <c r="L6629" i="2"/>
  <c r="L6628" i="2"/>
  <c r="L6627" i="2"/>
  <c r="L6626" i="2"/>
  <c r="L6625" i="2"/>
  <c r="L6624" i="2"/>
  <c r="L6623" i="2"/>
  <c r="L6622" i="2"/>
  <c r="L6621" i="2"/>
  <c r="L6620" i="2"/>
  <c r="L6619" i="2"/>
  <c r="L6618" i="2"/>
  <c r="L6617" i="2"/>
  <c r="L6616" i="2"/>
  <c r="L6615" i="2"/>
  <c r="L6614" i="2"/>
  <c r="L6613" i="2"/>
  <c r="L6612" i="2"/>
  <c r="L6611" i="2"/>
  <c r="L6610" i="2"/>
  <c r="L6609" i="2"/>
  <c r="L6608" i="2"/>
  <c r="L6607" i="2"/>
  <c r="L6606" i="2"/>
  <c r="L6605" i="2"/>
  <c r="L6604" i="2"/>
  <c r="L6603" i="2"/>
  <c r="L6602" i="2"/>
  <c r="L6601" i="2"/>
  <c r="L6600" i="2"/>
  <c r="L6599" i="2"/>
  <c r="L6598" i="2"/>
  <c r="L6597" i="2"/>
  <c r="L6596" i="2"/>
  <c r="L6595" i="2"/>
  <c r="L6594" i="2"/>
  <c r="L6593" i="2"/>
  <c r="L6592" i="2"/>
  <c r="L6591" i="2"/>
  <c r="L6590" i="2"/>
  <c r="L6589" i="2"/>
  <c r="L6588" i="2"/>
  <c r="L6587" i="2"/>
  <c r="L6586" i="2"/>
  <c r="L6585" i="2"/>
  <c r="L6584" i="2"/>
  <c r="L6583" i="2"/>
  <c r="L6582" i="2"/>
  <c r="L6581" i="2"/>
  <c r="L6580" i="2"/>
  <c r="L6579" i="2"/>
  <c r="L6578" i="2"/>
  <c r="L6577" i="2"/>
  <c r="L6576" i="2"/>
  <c r="L6575" i="2"/>
  <c r="L6574" i="2"/>
  <c r="L6573" i="2"/>
  <c r="L6572" i="2"/>
  <c r="L6571" i="2"/>
  <c r="L6570" i="2"/>
  <c r="L6569" i="2"/>
  <c r="L6568" i="2"/>
  <c r="L6567" i="2"/>
  <c r="L6566" i="2"/>
  <c r="L6565" i="2"/>
  <c r="L6564" i="2"/>
  <c r="L6563" i="2"/>
  <c r="L6562" i="2"/>
  <c r="L6561" i="2"/>
  <c r="L6560" i="2"/>
  <c r="L6559" i="2"/>
  <c r="L6558" i="2"/>
  <c r="L6557" i="2"/>
  <c r="L6556" i="2"/>
  <c r="L6555" i="2"/>
  <c r="L6554" i="2"/>
  <c r="L6553" i="2"/>
  <c r="L6552" i="2"/>
  <c r="L6551" i="2"/>
  <c r="L6550" i="2"/>
  <c r="L6549" i="2"/>
  <c r="L6548" i="2"/>
  <c r="L6547" i="2"/>
  <c r="L6546" i="2"/>
  <c r="L6545" i="2"/>
  <c r="L6544" i="2"/>
  <c r="L6543" i="2"/>
  <c r="L6542" i="2"/>
  <c r="L6541" i="2"/>
  <c r="L6540" i="2"/>
  <c r="L6539" i="2"/>
  <c r="L6538" i="2"/>
  <c r="L6537" i="2"/>
  <c r="L6536" i="2"/>
  <c r="L6535" i="2"/>
  <c r="L6534" i="2"/>
  <c r="L6533" i="2"/>
  <c r="L6532" i="2"/>
  <c r="L6531" i="2"/>
  <c r="L6530" i="2"/>
  <c r="L6529" i="2"/>
  <c r="L6528" i="2"/>
  <c r="L6527" i="2"/>
  <c r="L6526" i="2"/>
  <c r="L6525" i="2"/>
  <c r="L6524" i="2"/>
  <c r="L6523" i="2"/>
  <c r="L6522" i="2"/>
  <c r="L6521" i="2"/>
  <c r="L6520" i="2"/>
  <c r="L6519" i="2"/>
  <c r="L6518" i="2"/>
  <c r="L6517" i="2"/>
  <c r="L6516" i="2"/>
  <c r="L6515" i="2"/>
  <c r="L6514" i="2"/>
  <c r="L6513" i="2"/>
  <c r="L6512" i="2"/>
  <c r="L6511" i="2"/>
  <c r="L6510" i="2"/>
  <c r="L6509" i="2"/>
  <c r="L6508" i="2"/>
  <c r="L6507" i="2"/>
  <c r="L6506" i="2"/>
  <c r="L6505" i="2"/>
  <c r="L6504" i="2"/>
  <c r="L6503" i="2"/>
  <c r="L6502" i="2"/>
  <c r="L6501" i="2"/>
  <c r="L6500" i="2"/>
  <c r="L6499" i="2"/>
  <c r="L6498" i="2"/>
  <c r="L6497" i="2"/>
  <c r="L6496" i="2"/>
  <c r="L6495" i="2"/>
  <c r="L6494" i="2"/>
  <c r="L6493" i="2"/>
  <c r="L6492" i="2"/>
  <c r="L6491" i="2"/>
  <c r="L6490" i="2"/>
  <c r="L6489" i="2"/>
  <c r="L6488" i="2"/>
  <c r="L6487" i="2"/>
  <c r="L6486" i="2"/>
  <c r="L6485" i="2"/>
  <c r="L6484" i="2"/>
  <c r="L6483" i="2"/>
  <c r="L6482" i="2"/>
  <c r="L6481" i="2"/>
  <c r="L6480" i="2"/>
  <c r="L6479" i="2"/>
  <c r="L6478" i="2"/>
  <c r="L6477" i="2"/>
  <c r="L6476" i="2"/>
  <c r="L6475" i="2"/>
  <c r="L6474" i="2"/>
  <c r="L6473" i="2"/>
  <c r="L6472" i="2"/>
  <c r="L6471" i="2"/>
  <c r="L6470" i="2"/>
  <c r="L6469" i="2"/>
  <c r="L6468" i="2"/>
  <c r="L6467" i="2"/>
  <c r="L6466" i="2"/>
  <c r="L6465" i="2"/>
  <c r="L6464" i="2"/>
  <c r="L6463" i="2"/>
  <c r="L6462" i="2"/>
  <c r="L6461" i="2"/>
  <c r="L6460" i="2"/>
  <c r="L6459" i="2"/>
  <c r="L6458" i="2"/>
  <c r="L6457" i="2"/>
  <c r="L6456" i="2"/>
  <c r="L6455" i="2"/>
  <c r="L6454" i="2"/>
  <c r="L6453" i="2"/>
  <c r="L6452" i="2"/>
  <c r="L6451" i="2"/>
  <c r="L6450" i="2"/>
  <c r="L6449" i="2"/>
  <c r="L6448" i="2"/>
  <c r="L6447" i="2"/>
  <c r="L6446" i="2"/>
  <c r="L6445" i="2"/>
  <c r="L6444" i="2"/>
  <c r="L6443" i="2"/>
  <c r="L6442" i="2"/>
  <c r="L6441" i="2"/>
  <c r="L6440" i="2"/>
  <c r="L6439" i="2"/>
  <c r="L6438" i="2"/>
  <c r="L6437" i="2"/>
  <c r="L6436" i="2"/>
  <c r="L6435" i="2"/>
  <c r="L6434" i="2"/>
  <c r="L6433" i="2"/>
  <c r="L6432" i="2"/>
  <c r="L6431" i="2"/>
  <c r="L6430" i="2"/>
  <c r="L6429" i="2"/>
  <c r="L6428" i="2"/>
  <c r="L6427" i="2"/>
  <c r="L6426" i="2"/>
  <c r="L6425" i="2"/>
  <c r="L6424" i="2"/>
  <c r="L6423" i="2"/>
  <c r="L6422" i="2"/>
  <c r="L6421" i="2"/>
  <c r="L6420" i="2"/>
  <c r="L6419" i="2"/>
  <c r="L6418" i="2"/>
  <c r="L6417" i="2"/>
  <c r="L6416" i="2"/>
  <c r="L6415" i="2"/>
  <c r="L6414" i="2"/>
  <c r="L6413" i="2"/>
  <c r="L6412" i="2"/>
  <c r="L6411" i="2"/>
  <c r="L6410" i="2"/>
  <c r="L6409" i="2"/>
  <c r="L6408" i="2"/>
  <c r="L6407" i="2"/>
  <c r="L6406" i="2"/>
  <c r="L6405" i="2"/>
  <c r="L6404" i="2"/>
  <c r="L6403" i="2"/>
  <c r="L6402" i="2"/>
  <c r="L6401" i="2"/>
  <c r="L6400" i="2"/>
  <c r="L6399" i="2"/>
  <c r="L6398" i="2"/>
  <c r="L6397" i="2"/>
  <c r="L6396" i="2"/>
  <c r="L6395" i="2"/>
  <c r="L6394" i="2"/>
  <c r="L6393" i="2"/>
  <c r="L6392" i="2"/>
  <c r="L6391" i="2"/>
  <c r="L6390" i="2"/>
  <c r="L6389" i="2"/>
  <c r="L6388" i="2"/>
  <c r="L6387" i="2"/>
  <c r="L6386" i="2"/>
  <c r="L6385" i="2"/>
  <c r="L6384" i="2"/>
  <c r="L6383" i="2"/>
  <c r="L6382" i="2"/>
  <c r="L6381" i="2"/>
  <c r="L6380" i="2"/>
  <c r="L6379" i="2"/>
  <c r="L6378" i="2"/>
  <c r="L6377" i="2"/>
  <c r="L6376" i="2"/>
  <c r="L6375" i="2"/>
  <c r="L6374" i="2"/>
  <c r="L6373" i="2"/>
  <c r="L6372" i="2"/>
  <c r="L6371" i="2"/>
  <c r="L6370" i="2"/>
  <c r="L6369" i="2"/>
  <c r="L6368" i="2"/>
  <c r="L6367" i="2"/>
  <c r="L6366" i="2"/>
  <c r="L6365" i="2"/>
  <c r="L6364" i="2"/>
  <c r="L6363" i="2"/>
  <c r="L6362" i="2"/>
  <c r="L6361" i="2"/>
  <c r="L6360" i="2"/>
  <c r="L6359" i="2"/>
  <c r="L6358" i="2"/>
  <c r="L6357" i="2"/>
  <c r="L6356" i="2"/>
  <c r="L6355" i="2"/>
  <c r="L6354" i="2"/>
  <c r="L6353" i="2"/>
  <c r="L6352" i="2"/>
  <c r="L6351" i="2"/>
  <c r="L6350" i="2"/>
  <c r="L6349" i="2"/>
  <c r="L6348" i="2"/>
  <c r="L6347" i="2"/>
  <c r="L6346" i="2"/>
  <c r="L6345" i="2"/>
  <c r="L6344" i="2"/>
  <c r="L6343" i="2"/>
  <c r="L6342" i="2"/>
  <c r="L6341" i="2"/>
  <c r="L6340" i="2"/>
  <c r="L6339" i="2"/>
  <c r="L6338" i="2"/>
  <c r="L6337" i="2"/>
  <c r="L6336" i="2"/>
  <c r="L6335" i="2"/>
  <c r="L6334" i="2"/>
  <c r="L6333" i="2"/>
  <c r="L6332" i="2"/>
  <c r="L6331" i="2"/>
  <c r="L6330" i="2"/>
  <c r="L6329" i="2"/>
  <c r="L6328" i="2"/>
  <c r="L6327" i="2"/>
  <c r="L6326" i="2"/>
  <c r="L6325" i="2"/>
  <c r="L6324" i="2"/>
  <c r="L6323" i="2"/>
  <c r="L6322" i="2"/>
  <c r="L6321" i="2"/>
  <c r="L6320" i="2"/>
  <c r="L6319" i="2"/>
  <c r="L6318" i="2"/>
  <c r="L6317" i="2"/>
  <c r="L6316" i="2"/>
  <c r="L6315" i="2"/>
  <c r="L6314" i="2"/>
  <c r="L6313" i="2"/>
  <c r="L6312" i="2"/>
  <c r="L6311" i="2"/>
  <c r="L6310" i="2"/>
  <c r="L6309" i="2"/>
  <c r="L6308" i="2"/>
  <c r="L6307" i="2"/>
  <c r="L6306" i="2"/>
  <c r="L6305" i="2"/>
  <c r="L6304" i="2"/>
  <c r="L6303" i="2"/>
  <c r="L6302" i="2"/>
  <c r="L6301" i="2"/>
  <c r="L6300" i="2"/>
  <c r="L6299" i="2"/>
  <c r="L6298" i="2"/>
  <c r="L6297" i="2"/>
  <c r="L6296" i="2"/>
  <c r="L6295" i="2"/>
  <c r="L6294" i="2"/>
  <c r="L6293" i="2"/>
  <c r="L6292" i="2"/>
  <c r="L6291" i="2"/>
  <c r="L6290" i="2"/>
  <c r="L6289" i="2"/>
  <c r="L6288" i="2"/>
  <c r="L6287" i="2"/>
  <c r="L6286" i="2"/>
  <c r="L6285" i="2"/>
  <c r="L6284" i="2"/>
  <c r="L6283" i="2"/>
  <c r="L6282" i="2"/>
  <c r="L6281" i="2"/>
  <c r="L6280" i="2"/>
  <c r="L6279" i="2"/>
  <c r="L6278" i="2"/>
  <c r="L6277" i="2"/>
  <c r="L6276" i="2"/>
  <c r="L6275" i="2"/>
  <c r="L6274" i="2"/>
  <c r="L6273" i="2"/>
  <c r="L6272" i="2"/>
  <c r="L6271" i="2"/>
  <c r="L6270" i="2"/>
  <c r="L6269" i="2"/>
  <c r="L6268" i="2"/>
  <c r="L6267" i="2"/>
  <c r="L6266" i="2"/>
  <c r="L6265" i="2"/>
  <c r="L6264" i="2"/>
  <c r="L6263" i="2"/>
  <c r="L6262" i="2"/>
  <c r="L6261" i="2"/>
  <c r="L6260" i="2"/>
  <c r="L6259" i="2"/>
  <c r="L6258" i="2"/>
  <c r="L6257" i="2"/>
  <c r="L6256" i="2"/>
  <c r="L6255" i="2"/>
  <c r="L6254" i="2"/>
  <c r="L6253" i="2"/>
  <c r="L6252" i="2"/>
  <c r="L6251" i="2"/>
  <c r="L6250" i="2"/>
  <c r="L6249" i="2"/>
  <c r="L6248" i="2"/>
  <c r="L6247" i="2"/>
  <c r="L6246" i="2"/>
  <c r="L6245" i="2"/>
  <c r="L6244" i="2"/>
  <c r="L6243" i="2"/>
  <c r="L6242" i="2"/>
  <c r="L6241" i="2"/>
  <c r="L6240" i="2"/>
  <c r="L6239" i="2"/>
  <c r="L6238" i="2"/>
  <c r="L6237" i="2"/>
  <c r="L6236" i="2"/>
  <c r="L6235" i="2"/>
  <c r="L6234" i="2"/>
  <c r="L6233" i="2"/>
  <c r="L6232" i="2"/>
  <c r="L6231" i="2"/>
  <c r="L6230" i="2"/>
  <c r="L6229" i="2"/>
  <c r="L6228" i="2"/>
  <c r="L6227" i="2"/>
  <c r="L6226" i="2"/>
  <c r="L6225" i="2"/>
  <c r="L6224" i="2"/>
  <c r="L6223" i="2"/>
  <c r="L6222" i="2"/>
  <c r="L6221" i="2"/>
  <c r="L6220" i="2"/>
  <c r="L6219" i="2"/>
  <c r="L6218" i="2"/>
  <c r="L6217" i="2"/>
  <c r="L6216" i="2"/>
  <c r="L6215" i="2"/>
  <c r="L6214" i="2"/>
  <c r="L6213" i="2"/>
  <c r="L6212" i="2"/>
  <c r="L6211" i="2"/>
  <c r="L6210" i="2"/>
  <c r="L6209" i="2"/>
  <c r="L6208" i="2"/>
  <c r="L6207" i="2"/>
  <c r="L6206" i="2"/>
  <c r="L6205" i="2"/>
  <c r="L6204" i="2"/>
  <c r="L6203" i="2"/>
  <c r="L6202" i="2"/>
  <c r="L6201" i="2"/>
  <c r="L6200" i="2"/>
  <c r="L6199" i="2"/>
  <c r="L6198" i="2"/>
  <c r="L6197" i="2"/>
  <c r="L6196" i="2"/>
  <c r="L6195" i="2"/>
  <c r="L6194" i="2"/>
  <c r="L6193" i="2"/>
  <c r="L6192" i="2"/>
  <c r="L6191" i="2"/>
  <c r="L6190" i="2"/>
  <c r="L6189" i="2"/>
  <c r="L6188" i="2"/>
  <c r="L6187" i="2"/>
  <c r="L6186" i="2"/>
  <c r="L6185" i="2"/>
  <c r="L6184" i="2"/>
  <c r="L6183" i="2"/>
  <c r="L6182" i="2"/>
  <c r="L6181" i="2"/>
  <c r="L6180" i="2"/>
  <c r="L6179" i="2"/>
  <c r="L6178" i="2"/>
  <c r="L6177" i="2"/>
  <c r="L6176" i="2"/>
  <c r="L6175" i="2"/>
  <c r="L6174" i="2"/>
  <c r="L6173" i="2"/>
  <c r="L6172" i="2"/>
  <c r="L6171" i="2"/>
  <c r="L6170" i="2"/>
  <c r="L6169" i="2"/>
  <c r="L6168" i="2"/>
  <c r="L6167" i="2"/>
  <c r="L6166" i="2"/>
  <c r="L6165" i="2"/>
  <c r="L6164" i="2"/>
  <c r="L6163" i="2"/>
  <c r="L6162" i="2"/>
  <c r="L6161" i="2"/>
  <c r="L6160" i="2"/>
  <c r="L6159" i="2"/>
  <c r="L6158" i="2"/>
  <c r="L6157" i="2"/>
  <c r="L6156" i="2"/>
  <c r="L6155" i="2"/>
  <c r="L6154" i="2"/>
  <c r="L6153" i="2"/>
  <c r="L6152" i="2"/>
  <c r="L6151" i="2"/>
  <c r="L6150" i="2"/>
  <c r="L6149" i="2"/>
  <c r="L6148" i="2"/>
  <c r="L6147" i="2"/>
  <c r="L6146" i="2"/>
  <c r="L6145" i="2"/>
  <c r="L6144" i="2"/>
  <c r="L6143" i="2"/>
  <c r="L6142" i="2"/>
  <c r="L6141" i="2"/>
  <c r="L6140" i="2"/>
  <c r="L6139" i="2"/>
  <c r="L6138" i="2"/>
  <c r="L6137" i="2"/>
  <c r="L6136" i="2"/>
  <c r="L6135" i="2"/>
  <c r="L6134" i="2"/>
  <c r="L6133" i="2"/>
  <c r="L6132" i="2"/>
  <c r="L6131" i="2"/>
  <c r="L6130" i="2"/>
  <c r="L6129" i="2"/>
  <c r="L6128" i="2"/>
  <c r="L6127" i="2"/>
  <c r="L6126" i="2"/>
  <c r="L6125" i="2"/>
  <c r="L6124" i="2"/>
  <c r="L6123" i="2"/>
  <c r="L6122" i="2"/>
  <c r="L6121" i="2"/>
  <c r="L6120" i="2"/>
  <c r="L6119" i="2"/>
  <c r="L6118" i="2"/>
  <c r="L6117" i="2"/>
  <c r="L6116" i="2"/>
  <c r="L6115" i="2"/>
  <c r="L6114" i="2"/>
  <c r="L6113" i="2"/>
  <c r="L6112" i="2"/>
  <c r="L6111" i="2"/>
  <c r="L6110" i="2"/>
  <c r="L6109" i="2"/>
  <c r="L6108" i="2"/>
  <c r="L6107" i="2"/>
  <c r="L6106" i="2"/>
  <c r="L6105" i="2"/>
  <c r="L6104" i="2"/>
  <c r="L6103" i="2"/>
  <c r="L6102" i="2"/>
  <c r="L6101" i="2"/>
  <c r="L6100" i="2"/>
  <c r="L6099" i="2"/>
  <c r="L6098" i="2"/>
  <c r="L6097" i="2"/>
  <c r="L6096" i="2"/>
  <c r="L6095" i="2"/>
  <c r="L6094" i="2"/>
  <c r="L6093" i="2"/>
  <c r="L6092" i="2"/>
  <c r="L6091" i="2"/>
  <c r="L6090" i="2"/>
  <c r="L6089" i="2"/>
  <c r="L6088" i="2"/>
  <c r="L6087" i="2"/>
  <c r="L6086" i="2"/>
  <c r="L6085" i="2"/>
  <c r="L6084" i="2"/>
  <c r="L6083" i="2"/>
  <c r="L6082" i="2"/>
  <c r="L6081" i="2"/>
  <c r="L6080" i="2"/>
  <c r="L6079" i="2"/>
  <c r="L6078" i="2"/>
  <c r="L6077" i="2"/>
  <c r="L6076" i="2"/>
  <c r="L6075" i="2"/>
  <c r="L6074" i="2"/>
  <c r="L6073" i="2"/>
  <c r="L6072" i="2"/>
  <c r="L6071" i="2"/>
  <c r="L6070" i="2"/>
  <c r="L6069" i="2"/>
  <c r="L6068" i="2"/>
  <c r="L6067" i="2"/>
  <c r="L6066" i="2"/>
  <c r="L6065" i="2"/>
  <c r="L6064" i="2"/>
  <c r="L6063" i="2"/>
  <c r="L6062" i="2"/>
  <c r="L6061" i="2"/>
  <c r="L6060" i="2"/>
  <c r="L6059" i="2"/>
  <c r="L6058" i="2"/>
  <c r="L6057" i="2"/>
  <c r="L6056" i="2"/>
  <c r="L6055" i="2"/>
  <c r="L6054" i="2"/>
  <c r="L6053" i="2"/>
  <c r="L6052" i="2"/>
  <c r="L6051" i="2"/>
  <c r="L6050" i="2"/>
  <c r="L6049" i="2"/>
  <c r="L6048" i="2"/>
  <c r="L6047" i="2"/>
  <c r="L6046" i="2"/>
  <c r="L6045" i="2"/>
  <c r="L6044" i="2"/>
  <c r="L6043" i="2"/>
  <c r="L6042" i="2"/>
  <c r="L6041" i="2"/>
  <c r="L6040" i="2"/>
  <c r="L6039" i="2"/>
  <c r="L6038" i="2"/>
  <c r="L6037" i="2"/>
  <c r="L6036" i="2"/>
  <c r="L6035" i="2"/>
  <c r="L6034" i="2"/>
  <c r="L6033" i="2"/>
  <c r="L6032" i="2"/>
  <c r="L6031" i="2"/>
  <c r="L6030" i="2"/>
  <c r="L6029" i="2"/>
  <c r="L6028" i="2"/>
  <c r="L6027" i="2"/>
  <c r="L6026" i="2"/>
  <c r="L6025" i="2"/>
  <c r="L6024" i="2"/>
  <c r="L6023" i="2"/>
  <c r="L6022" i="2"/>
  <c r="L6021" i="2"/>
  <c r="L6020" i="2"/>
  <c r="L6019" i="2"/>
  <c r="L6018" i="2"/>
  <c r="L6017" i="2"/>
  <c r="L6016" i="2"/>
  <c r="L6015" i="2"/>
  <c r="L6014" i="2"/>
  <c r="L6013" i="2"/>
  <c r="L6012" i="2"/>
  <c r="L6011" i="2"/>
  <c r="L6010" i="2"/>
  <c r="L6009" i="2"/>
  <c r="L6008" i="2"/>
  <c r="L6007" i="2"/>
  <c r="L6006" i="2"/>
  <c r="L6005" i="2"/>
  <c r="L6004" i="2"/>
  <c r="L6003" i="2"/>
  <c r="L6002" i="2"/>
  <c r="L6001" i="2"/>
  <c r="L6000" i="2"/>
  <c r="L5999" i="2"/>
  <c r="L5998" i="2"/>
  <c r="L5997" i="2"/>
  <c r="L5996" i="2"/>
  <c r="L5995" i="2"/>
  <c r="L5994" i="2"/>
  <c r="L5993" i="2"/>
  <c r="L5992" i="2"/>
  <c r="L5991" i="2"/>
  <c r="L5990" i="2"/>
  <c r="L5989" i="2"/>
  <c r="L5988" i="2"/>
  <c r="L5987" i="2"/>
  <c r="L5986" i="2"/>
  <c r="L5985" i="2"/>
  <c r="L5984" i="2"/>
  <c r="L5983" i="2"/>
  <c r="L5982" i="2"/>
  <c r="L5981" i="2"/>
  <c r="L5980" i="2"/>
  <c r="L5979" i="2"/>
  <c r="L5978" i="2"/>
  <c r="L5977" i="2"/>
  <c r="L5976" i="2"/>
  <c r="L5975" i="2"/>
  <c r="L5974" i="2"/>
  <c r="L5973" i="2"/>
  <c r="L5972" i="2"/>
  <c r="L5971" i="2"/>
  <c r="L5970" i="2"/>
  <c r="L5969" i="2"/>
  <c r="L5968" i="2"/>
  <c r="L5967" i="2"/>
  <c r="L5966" i="2"/>
  <c r="L5965" i="2"/>
  <c r="L5964" i="2"/>
  <c r="L5963" i="2"/>
  <c r="L5962" i="2"/>
  <c r="L5961" i="2"/>
  <c r="L5960" i="2"/>
  <c r="L5959" i="2"/>
  <c r="L5958" i="2"/>
  <c r="L5957" i="2"/>
  <c r="L5956" i="2"/>
  <c r="L5955" i="2"/>
  <c r="L5954" i="2"/>
  <c r="L5953" i="2"/>
  <c r="L5952" i="2"/>
  <c r="L5951" i="2"/>
  <c r="L5950" i="2"/>
  <c r="L5949" i="2"/>
  <c r="L5948" i="2"/>
  <c r="L5947" i="2"/>
  <c r="L5946" i="2"/>
  <c r="L5945" i="2"/>
  <c r="L5944" i="2"/>
  <c r="L5943" i="2"/>
  <c r="L5942" i="2"/>
  <c r="L5941" i="2"/>
  <c r="L5940" i="2"/>
  <c r="L5939" i="2"/>
  <c r="L5938" i="2"/>
  <c r="L5937" i="2"/>
  <c r="L5936" i="2"/>
  <c r="L5935" i="2"/>
  <c r="L5934" i="2"/>
  <c r="L5933" i="2"/>
  <c r="L5932" i="2"/>
  <c r="L5931" i="2"/>
  <c r="L5930" i="2"/>
  <c r="L5929" i="2"/>
  <c r="L5928" i="2"/>
  <c r="L5927" i="2"/>
  <c r="L5926" i="2"/>
  <c r="L5925" i="2"/>
  <c r="L5924" i="2"/>
  <c r="L5923" i="2"/>
  <c r="L5922" i="2"/>
  <c r="L5921" i="2"/>
  <c r="L5920" i="2"/>
  <c r="L5919" i="2"/>
  <c r="L5918" i="2"/>
  <c r="L5917" i="2"/>
  <c r="L5916" i="2"/>
  <c r="L5915" i="2"/>
  <c r="L5914" i="2"/>
  <c r="L5913" i="2"/>
  <c r="L5912" i="2"/>
  <c r="L5911" i="2"/>
  <c r="L5910" i="2"/>
  <c r="L5909" i="2"/>
  <c r="L5908" i="2"/>
  <c r="L5907" i="2"/>
  <c r="L5906" i="2"/>
  <c r="L5905" i="2"/>
  <c r="L5904" i="2"/>
  <c r="L5903" i="2"/>
  <c r="L5902" i="2"/>
  <c r="L5901" i="2"/>
  <c r="L5900" i="2"/>
  <c r="L5899" i="2"/>
  <c r="L5898" i="2"/>
  <c r="L5897" i="2"/>
  <c r="L5896" i="2"/>
  <c r="L5895" i="2"/>
  <c r="L5894" i="2"/>
  <c r="L5893" i="2"/>
  <c r="L5892" i="2"/>
  <c r="L5891" i="2"/>
  <c r="L5890" i="2"/>
  <c r="L5889" i="2"/>
  <c r="L5888" i="2"/>
  <c r="L5887" i="2"/>
  <c r="L5886" i="2"/>
  <c r="L5885" i="2"/>
  <c r="L5884" i="2"/>
  <c r="L5883" i="2"/>
  <c r="L5882" i="2"/>
  <c r="L5881" i="2"/>
  <c r="L5880" i="2"/>
  <c r="L5879" i="2"/>
  <c r="L5878" i="2"/>
  <c r="L5877" i="2"/>
  <c r="L5876" i="2"/>
  <c r="L5875" i="2"/>
  <c r="L5874" i="2"/>
  <c r="L5873" i="2"/>
  <c r="L5872" i="2"/>
  <c r="L5871" i="2"/>
  <c r="L5870" i="2"/>
  <c r="L5869" i="2"/>
  <c r="L5868" i="2"/>
  <c r="L5867" i="2"/>
  <c r="L5866" i="2"/>
  <c r="L5865" i="2"/>
  <c r="L5864" i="2"/>
  <c r="L5863" i="2"/>
  <c r="L5862" i="2"/>
  <c r="L5861" i="2"/>
  <c r="L5860" i="2"/>
  <c r="L5859" i="2"/>
  <c r="L5858" i="2"/>
  <c r="L5857" i="2"/>
  <c r="L5856" i="2"/>
  <c r="L5855" i="2"/>
  <c r="L5854" i="2"/>
  <c r="L5853" i="2"/>
  <c r="L5852" i="2"/>
  <c r="L5851" i="2"/>
  <c r="L5850" i="2"/>
  <c r="L5849" i="2"/>
  <c r="L5848" i="2"/>
  <c r="L5847" i="2"/>
  <c r="L5846" i="2"/>
  <c r="L5845" i="2"/>
  <c r="L5844" i="2"/>
  <c r="L5843" i="2"/>
  <c r="L5842" i="2"/>
  <c r="L5841" i="2"/>
  <c r="L5840" i="2"/>
  <c r="L5839" i="2"/>
  <c r="L5838" i="2"/>
  <c r="L5837" i="2"/>
  <c r="L5836" i="2"/>
  <c r="L5835" i="2"/>
  <c r="L5834" i="2"/>
  <c r="L5833" i="2"/>
  <c r="L5832" i="2"/>
  <c r="L5831" i="2"/>
  <c r="L5830" i="2"/>
  <c r="L5829" i="2"/>
  <c r="L5828" i="2"/>
  <c r="L5827" i="2"/>
  <c r="L5826" i="2"/>
  <c r="L5825" i="2"/>
  <c r="L5824" i="2"/>
  <c r="L5823" i="2"/>
  <c r="L5822" i="2"/>
  <c r="L5821" i="2"/>
  <c r="L5820" i="2"/>
  <c r="L5819" i="2"/>
  <c r="L5818" i="2"/>
  <c r="L5817" i="2"/>
  <c r="L5816" i="2"/>
  <c r="L5815" i="2"/>
  <c r="L5814" i="2"/>
  <c r="L5813" i="2"/>
  <c r="L5812" i="2"/>
  <c r="L5811" i="2"/>
  <c r="L5810" i="2"/>
  <c r="L5809" i="2"/>
  <c r="L5808" i="2"/>
  <c r="L5807" i="2"/>
  <c r="L5806" i="2"/>
  <c r="L5805" i="2"/>
  <c r="L5804" i="2"/>
  <c r="L5803" i="2"/>
  <c r="L5802" i="2"/>
  <c r="L5801" i="2"/>
  <c r="L5800" i="2"/>
  <c r="L5799" i="2"/>
  <c r="L5798" i="2"/>
  <c r="L5797" i="2"/>
  <c r="L5796" i="2"/>
  <c r="L5795" i="2"/>
  <c r="L5794" i="2"/>
  <c r="L5793" i="2"/>
  <c r="L5792" i="2"/>
  <c r="L5791" i="2"/>
  <c r="L5790" i="2"/>
  <c r="L5789" i="2"/>
  <c r="L5788" i="2"/>
  <c r="L5787" i="2"/>
  <c r="L5786" i="2"/>
  <c r="L5785" i="2"/>
  <c r="L5784" i="2"/>
  <c r="L5783" i="2"/>
  <c r="L5782" i="2"/>
  <c r="L5781" i="2"/>
  <c r="L5780" i="2"/>
  <c r="L5779" i="2"/>
  <c r="L5778" i="2"/>
  <c r="L5777" i="2"/>
  <c r="L5776" i="2"/>
  <c r="L5775" i="2"/>
  <c r="L5774" i="2"/>
  <c r="L5773" i="2"/>
  <c r="L5772" i="2"/>
  <c r="L5771" i="2"/>
  <c r="L5770" i="2"/>
  <c r="L5769" i="2"/>
  <c r="L5768" i="2"/>
  <c r="L5767" i="2"/>
  <c r="L5766" i="2"/>
  <c r="L5765" i="2"/>
  <c r="L5764" i="2"/>
  <c r="L5763" i="2"/>
  <c r="L5762" i="2"/>
  <c r="L5761" i="2"/>
  <c r="L5760" i="2"/>
  <c r="L5759" i="2"/>
  <c r="L5758" i="2"/>
  <c r="L5757" i="2"/>
  <c r="L5756" i="2"/>
  <c r="L5755" i="2"/>
  <c r="L5754" i="2"/>
  <c r="L5753" i="2"/>
  <c r="L5752" i="2"/>
  <c r="L5751" i="2"/>
  <c r="L5750" i="2"/>
  <c r="L5749" i="2"/>
  <c r="L5748" i="2"/>
  <c r="L5747" i="2"/>
  <c r="L5746" i="2"/>
  <c r="L5745" i="2"/>
  <c r="L5744" i="2"/>
  <c r="L5743" i="2"/>
  <c r="L5742" i="2"/>
  <c r="L5741" i="2"/>
  <c r="L5740" i="2"/>
  <c r="L5739" i="2"/>
  <c r="L5738" i="2"/>
  <c r="L5737" i="2"/>
  <c r="L5736" i="2"/>
  <c r="L5735" i="2"/>
  <c r="L5734" i="2"/>
  <c r="L5733" i="2"/>
  <c r="L5732" i="2"/>
  <c r="L5731" i="2"/>
  <c r="L5730" i="2"/>
  <c r="L5729" i="2"/>
  <c r="L5728" i="2"/>
  <c r="L5727" i="2"/>
  <c r="L5726" i="2"/>
  <c r="L5725" i="2"/>
  <c r="L5724" i="2"/>
  <c r="L5723" i="2"/>
  <c r="L5722" i="2"/>
  <c r="L5721" i="2"/>
  <c r="L5720" i="2"/>
  <c r="L5719" i="2"/>
  <c r="L5718" i="2"/>
  <c r="L5717" i="2"/>
  <c r="L5716" i="2"/>
  <c r="L5715" i="2"/>
  <c r="L5714" i="2"/>
  <c r="L5713" i="2"/>
  <c r="L5712" i="2"/>
  <c r="L5711" i="2"/>
  <c r="L5710" i="2"/>
  <c r="L5709" i="2"/>
  <c r="L5708" i="2"/>
  <c r="L5707" i="2"/>
  <c r="L5706" i="2"/>
  <c r="L5705" i="2"/>
  <c r="L5704" i="2"/>
  <c r="L5703" i="2"/>
  <c r="L5702" i="2"/>
  <c r="L5701" i="2"/>
  <c r="L5700" i="2"/>
  <c r="L5699" i="2"/>
  <c r="L5698" i="2"/>
  <c r="L5697" i="2"/>
  <c r="L5696" i="2"/>
  <c r="L5695" i="2"/>
  <c r="L5694" i="2"/>
  <c r="L5693" i="2"/>
  <c r="L5692" i="2"/>
  <c r="L5691" i="2"/>
  <c r="L5690" i="2"/>
  <c r="L5689" i="2"/>
  <c r="L5688" i="2"/>
  <c r="L5687" i="2"/>
  <c r="L5686" i="2"/>
  <c r="L5685" i="2"/>
  <c r="L5684" i="2"/>
  <c r="L5683" i="2"/>
  <c r="L5682" i="2"/>
  <c r="L5681" i="2"/>
  <c r="L5680" i="2"/>
  <c r="L5679" i="2"/>
  <c r="L5678" i="2"/>
  <c r="L5677" i="2"/>
  <c r="L5676" i="2"/>
  <c r="L5675" i="2"/>
  <c r="L5674" i="2"/>
  <c r="L5673" i="2"/>
  <c r="L5672" i="2"/>
  <c r="L5671" i="2"/>
  <c r="L5670" i="2"/>
  <c r="L5669" i="2"/>
  <c r="L5668" i="2"/>
  <c r="L5667" i="2"/>
  <c r="L5666" i="2"/>
  <c r="L5665" i="2"/>
  <c r="L5664" i="2"/>
  <c r="L5663" i="2"/>
  <c r="L5662" i="2"/>
  <c r="L5661" i="2"/>
  <c r="L5660" i="2"/>
  <c r="L5659" i="2"/>
  <c r="L5658" i="2"/>
  <c r="L5657" i="2"/>
  <c r="L5656" i="2"/>
  <c r="L5655" i="2"/>
  <c r="L5654" i="2"/>
  <c r="L5653" i="2"/>
  <c r="L5652" i="2"/>
  <c r="L5651" i="2"/>
  <c r="L5650" i="2"/>
  <c r="L5649" i="2"/>
  <c r="L5648" i="2"/>
  <c r="L5647" i="2"/>
  <c r="L5646" i="2"/>
  <c r="L5645" i="2"/>
  <c r="L5644" i="2"/>
  <c r="L5643" i="2"/>
  <c r="L5642" i="2"/>
  <c r="L5641" i="2"/>
  <c r="L5640" i="2"/>
  <c r="L5639" i="2"/>
  <c r="L5638" i="2"/>
  <c r="L5637" i="2"/>
  <c r="L5636" i="2"/>
  <c r="L5635" i="2"/>
  <c r="L5634" i="2"/>
  <c r="L5633" i="2"/>
  <c r="L5632" i="2"/>
  <c r="L5631" i="2"/>
  <c r="L5630" i="2"/>
  <c r="L5629" i="2"/>
  <c r="L5628" i="2"/>
  <c r="L5627" i="2"/>
  <c r="L5626" i="2"/>
  <c r="L5625" i="2"/>
  <c r="L5624" i="2"/>
  <c r="L5623" i="2"/>
  <c r="L5622" i="2"/>
  <c r="L5621" i="2"/>
  <c r="L5620" i="2"/>
  <c r="L5619" i="2"/>
  <c r="L5618" i="2"/>
  <c r="L5617" i="2"/>
  <c r="L5616" i="2"/>
  <c r="L5615" i="2"/>
  <c r="L5614" i="2"/>
  <c r="L5613" i="2"/>
  <c r="L5612" i="2"/>
  <c r="L5611" i="2"/>
  <c r="L5610" i="2"/>
  <c r="L5609" i="2"/>
  <c r="L5608" i="2"/>
  <c r="L5607" i="2"/>
  <c r="L5606" i="2"/>
  <c r="L5605" i="2"/>
  <c r="L5604" i="2"/>
  <c r="L5603" i="2"/>
  <c r="L5602" i="2"/>
  <c r="L5601" i="2"/>
  <c r="L5600" i="2"/>
  <c r="L5599" i="2"/>
  <c r="L5598" i="2"/>
  <c r="L5597" i="2"/>
  <c r="L5596" i="2"/>
  <c r="L5595" i="2"/>
  <c r="L5594" i="2"/>
  <c r="L5593" i="2"/>
  <c r="L5592" i="2"/>
  <c r="L5591" i="2"/>
  <c r="L5590" i="2"/>
  <c r="L5589" i="2"/>
  <c r="L5588" i="2"/>
  <c r="L5587" i="2"/>
  <c r="L5586" i="2"/>
  <c r="L5585" i="2"/>
  <c r="L5584" i="2"/>
  <c r="L5583" i="2"/>
  <c r="L5582" i="2"/>
  <c r="L5581" i="2"/>
  <c r="L5580" i="2"/>
  <c r="L5579" i="2"/>
  <c r="L5578" i="2"/>
  <c r="L5577" i="2"/>
  <c r="L5576" i="2"/>
  <c r="L5575" i="2"/>
  <c r="L5574" i="2"/>
  <c r="L5573" i="2"/>
  <c r="L5572" i="2"/>
  <c r="L5571" i="2"/>
  <c r="L5570" i="2"/>
  <c r="L5569" i="2"/>
  <c r="L5568" i="2"/>
  <c r="L5567" i="2"/>
  <c r="L5566" i="2"/>
  <c r="L5565" i="2"/>
  <c r="L5564" i="2"/>
  <c r="L5563" i="2"/>
  <c r="L5562" i="2"/>
  <c r="L5561" i="2"/>
  <c r="L5560" i="2"/>
  <c r="L5559" i="2"/>
  <c r="L5558" i="2"/>
  <c r="L5557" i="2"/>
  <c r="L5556" i="2"/>
  <c r="L5555" i="2"/>
  <c r="L5554" i="2"/>
  <c r="L5553" i="2"/>
  <c r="L5552" i="2"/>
  <c r="L5551" i="2"/>
  <c r="L5550" i="2"/>
  <c r="L5549" i="2"/>
  <c r="L5548" i="2"/>
  <c r="L5547" i="2"/>
  <c r="L5546" i="2"/>
  <c r="L5545" i="2"/>
  <c r="L5544" i="2"/>
  <c r="L5543" i="2"/>
  <c r="L5542" i="2"/>
  <c r="L5541" i="2"/>
  <c r="L5540" i="2"/>
  <c r="L5539" i="2"/>
  <c r="L5538" i="2"/>
  <c r="L5537" i="2"/>
  <c r="L5536" i="2"/>
  <c r="L5535" i="2"/>
  <c r="L5534" i="2"/>
  <c r="L5533" i="2"/>
  <c r="L5532" i="2"/>
  <c r="L5531" i="2"/>
  <c r="L5530" i="2"/>
  <c r="L5529" i="2"/>
  <c r="L5528" i="2"/>
  <c r="L5527" i="2"/>
  <c r="L5526" i="2"/>
  <c r="L5525" i="2"/>
  <c r="L5524" i="2"/>
  <c r="L5523" i="2"/>
  <c r="L5522" i="2"/>
  <c r="L5521" i="2"/>
  <c r="L5520" i="2"/>
  <c r="L5519" i="2"/>
  <c r="L5518" i="2"/>
  <c r="L5517" i="2"/>
  <c r="L5516" i="2"/>
  <c r="L5515" i="2"/>
  <c r="L5514" i="2"/>
  <c r="L5513" i="2"/>
  <c r="L5512" i="2"/>
  <c r="L5511" i="2"/>
  <c r="L5510" i="2"/>
  <c r="L5509" i="2"/>
  <c r="L5508" i="2"/>
  <c r="L5507" i="2"/>
  <c r="L5506" i="2"/>
  <c r="L5505" i="2"/>
  <c r="L5504" i="2"/>
  <c r="L5503" i="2"/>
  <c r="L5502" i="2"/>
  <c r="L5501" i="2"/>
  <c r="L5500" i="2"/>
  <c r="L5499" i="2"/>
  <c r="L5498" i="2"/>
  <c r="L5497" i="2"/>
  <c r="L5496" i="2"/>
  <c r="L5495" i="2"/>
  <c r="L5494" i="2"/>
  <c r="L5493" i="2"/>
  <c r="L5492" i="2"/>
  <c r="L5491" i="2"/>
  <c r="L5490" i="2"/>
  <c r="L5489" i="2"/>
  <c r="L5488" i="2"/>
  <c r="L5487" i="2"/>
  <c r="L5486" i="2"/>
  <c r="L5485" i="2"/>
  <c r="L5484" i="2"/>
  <c r="L5483" i="2"/>
  <c r="L5482" i="2"/>
  <c r="L5481" i="2"/>
  <c r="L5480" i="2"/>
  <c r="L5479" i="2"/>
  <c r="L5478" i="2"/>
  <c r="L5477" i="2"/>
  <c r="L5476" i="2"/>
  <c r="L5475" i="2"/>
  <c r="L5474" i="2"/>
  <c r="L5473" i="2"/>
  <c r="L5472" i="2"/>
  <c r="L5471" i="2"/>
  <c r="L5470" i="2"/>
  <c r="L5469" i="2"/>
  <c r="L5468" i="2"/>
  <c r="L5467" i="2"/>
  <c r="L5466" i="2"/>
  <c r="L5465" i="2"/>
  <c r="L5464" i="2"/>
  <c r="L5463" i="2"/>
  <c r="L5462" i="2"/>
  <c r="L5461" i="2"/>
  <c r="L5460" i="2"/>
  <c r="L5459" i="2"/>
  <c r="L5458" i="2"/>
  <c r="L5457" i="2"/>
  <c r="L5456" i="2"/>
  <c r="L5455" i="2"/>
  <c r="L5454" i="2"/>
  <c r="L5453" i="2"/>
  <c r="L5452" i="2"/>
  <c r="L5451" i="2"/>
  <c r="L5450" i="2"/>
  <c r="L5449" i="2"/>
  <c r="L5448" i="2"/>
  <c r="L5447" i="2"/>
  <c r="L5446" i="2"/>
  <c r="L5445" i="2"/>
  <c r="L5444" i="2"/>
  <c r="L5443" i="2"/>
  <c r="L5442" i="2"/>
  <c r="L5441" i="2"/>
  <c r="L5440" i="2"/>
  <c r="L5439" i="2"/>
  <c r="L5438" i="2"/>
  <c r="L5437" i="2"/>
  <c r="L5436" i="2"/>
  <c r="L5435" i="2"/>
  <c r="L5434" i="2"/>
  <c r="L5433" i="2"/>
  <c r="L5432" i="2"/>
  <c r="L5431" i="2"/>
  <c r="L5430" i="2"/>
  <c r="L5429" i="2"/>
  <c r="L5428" i="2"/>
  <c r="L5427" i="2"/>
  <c r="L5426" i="2"/>
  <c r="L5425" i="2"/>
  <c r="L5424" i="2"/>
  <c r="L5423" i="2"/>
  <c r="L5422" i="2"/>
  <c r="L5421" i="2"/>
  <c r="L5420" i="2"/>
  <c r="L5419" i="2"/>
  <c r="L5418" i="2"/>
  <c r="L5417" i="2"/>
  <c r="L5416" i="2"/>
  <c r="L5415" i="2"/>
  <c r="L5414" i="2"/>
  <c r="L5413" i="2"/>
  <c r="L5412" i="2"/>
  <c r="L5411" i="2"/>
  <c r="L5410" i="2"/>
  <c r="L5409" i="2"/>
  <c r="L5408" i="2"/>
  <c r="L5407" i="2"/>
  <c r="L5406" i="2"/>
  <c r="L5405" i="2"/>
  <c r="L5404" i="2"/>
  <c r="L5403" i="2"/>
  <c r="L5402" i="2"/>
  <c r="L5401" i="2"/>
  <c r="L5400" i="2"/>
  <c r="L5399" i="2"/>
  <c r="L5398" i="2"/>
  <c r="L5397" i="2"/>
  <c r="L5396" i="2"/>
  <c r="L5395" i="2"/>
  <c r="L5394" i="2"/>
  <c r="L5393" i="2"/>
  <c r="L5392" i="2"/>
  <c r="L5391" i="2"/>
  <c r="L5390" i="2"/>
  <c r="L5389" i="2"/>
  <c r="L5388" i="2"/>
  <c r="L5387" i="2"/>
  <c r="L5386" i="2"/>
  <c r="L5385" i="2"/>
  <c r="L5384" i="2"/>
  <c r="L5383" i="2"/>
  <c r="L5382" i="2"/>
  <c r="L5381" i="2"/>
  <c r="L5380" i="2"/>
  <c r="L5379" i="2"/>
  <c r="L5378" i="2"/>
  <c r="L5377" i="2"/>
  <c r="L5376" i="2"/>
  <c r="L5375" i="2"/>
  <c r="L5374" i="2"/>
  <c r="L5373" i="2"/>
  <c r="L5372" i="2"/>
  <c r="L5371" i="2"/>
  <c r="L5370" i="2"/>
  <c r="L5369" i="2"/>
  <c r="L5368" i="2"/>
  <c r="L5367" i="2"/>
  <c r="L5366" i="2"/>
  <c r="L5365" i="2"/>
  <c r="L5364" i="2"/>
  <c r="L5363" i="2"/>
  <c r="L5362" i="2"/>
  <c r="L5361" i="2"/>
  <c r="L5360" i="2"/>
  <c r="L5359" i="2"/>
  <c r="L5358" i="2"/>
  <c r="L5357" i="2"/>
  <c r="L5356" i="2"/>
  <c r="L5355" i="2"/>
  <c r="L5354" i="2"/>
  <c r="L5353" i="2"/>
  <c r="L5352" i="2"/>
  <c r="L5351" i="2"/>
  <c r="L5350" i="2"/>
  <c r="L5349" i="2"/>
  <c r="L5348" i="2"/>
  <c r="L5347" i="2"/>
  <c r="L5346" i="2"/>
  <c r="L5345" i="2"/>
  <c r="L5344" i="2"/>
  <c r="L5343" i="2"/>
  <c r="L5342" i="2"/>
  <c r="L5341" i="2"/>
  <c r="L5340" i="2"/>
  <c r="L5339" i="2"/>
  <c r="L5338" i="2"/>
  <c r="L5337" i="2"/>
  <c r="L5336" i="2"/>
  <c r="L5335" i="2"/>
  <c r="L5334" i="2"/>
  <c r="L5333" i="2"/>
  <c r="L5332" i="2"/>
  <c r="L5331" i="2"/>
  <c r="L5330" i="2"/>
  <c r="L5329" i="2"/>
  <c r="L5328" i="2"/>
  <c r="L5327" i="2"/>
  <c r="L5326" i="2"/>
  <c r="L5325" i="2"/>
  <c r="L5324" i="2"/>
  <c r="L5323" i="2"/>
  <c r="L5322" i="2"/>
  <c r="L5321" i="2"/>
  <c r="L5320" i="2"/>
  <c r="L5319" i="2"/>
  <c r="L5318" i="2"/>
  <c r="L5317" i="2"/>
  <c r="L5316" i="2"/>
  <c r="L5315" i="2"/>
  <c r="L5314" i="2"/>
  <c r="L5313" i="2"/>
  <c r="L5312" i="2"/>
  <c r="L5311" i="2"/>
  <c r="L5310" i="2"/>
  <c r="L5309" i="2"/>
  <c r="L5308" i="2"/>
  <c r="L5307" i="2"/>
  <c r="L5306" i="2"/>
  <c r="L5305" i="2"/>
  <c r="L5304" i="2"/>
  <c r="L5303" i="2"/>
  <c r="L5302" i="2"/>
  <c r="L5301" i="2"/>
  <c r="L5300" i="2"/>
  <c r="L5299" i="2"/>
  <c r="L5298" i="2"/>
  <c r="L5297" i="2"/>
  <c r="L5296" i="2"/>
  <c r="L5295" i="2"/>
  <c r="L5294" i="2"/>
  <c r="L5293" i="2"/>
  <c r="L5292" i="2"/>
  <c r="L5291" i="2"/>
  <c r="L5290" i="2"/>
  <c r="L5289" i="2"/>
  <c r="L5288" i="2"/>
  <c r="L5287" i="2"/>
  <c r="L5286" i="2"/>
  <c r="L5285" i="2"/>
  <c r="L5284" i="2"/>
  <c r="L5283" i="2"/>
  <c r="L5282" i="2"/>
  <c r="L5281" i="2"/>
  <c r="L5280" i="2"/>
  <c r="L5279" i="2"/>
  <c r="L5278" i="2"/>
  <c r="L5277" i="2"/>
  <c r="L5276" i="2"/>
  <c r="L5275" i="2"/>
  <c r="L5274" i="2"/>
  <c r="L5273" i="2"/>
  <c r="L5272" i="2"/>
  <c r="L5271" i="2"/>
  <c r="L5270" i="2"/>
  <c r="L5269" i="2"/>
  <c r="L5268" i="2"/>
  <c r="L5267" i="2"/>
  <c r="L5266" i="2"/>
  <c r="L5265" i="2"/>
  <c r="L5264" i="2"/>
  <c r="L5263" i="2"/>
  <c r="L5262" i="2"/>
  <c r="L5261" i="2"/>
  <c r="L5260" i="2"/>
  <c r="L5259" i="2"/>
  <c r="L5258" i="2"/>
  <c r="L5257" i="2"/>
  <c r="L5256" i="2"/>
  <c r="L5255" i="2"/>
  <c r="L5254" i="2"/>
  <c r="L5253" i="2"/>
  <c r="L5252" i="2"/>
  <c r="L5251" i="2"/>
  <c r="L5250" i="2"/>
  <c r="L5249" i="2"/>
  <c r="L5248" i="2"/>
  <c r="L5247" i="2"/>
  <c r="L5246" i="2"/>
  <c r="L5245" i="2"/>
  <c r="L5244" i="2"/>
  <c r="L5243" i="2"/>
  <c r="L5242" i="2"/>
  <c r="L5241" i="2"/>
  <c r="L5240" i="2"/>
  <c r="L5239" i="2"/>
  <c r="L5238" i="2"/>
  <c r="L5237" i="2"/>
  <c r="L5236" i="2"/>
  <c r="L5235" i="2"/>
  <c r="L5234" i="2"/>
  <c r="L5233" i="2"/>
  <c r="L5232" i="2"/>
  <c r="L5231" i="2"/>
  <c r="L5230" i="2"/>
  <c r="L5229" i="2"/>
  <c r="L5228" i="2"/>
  <c r="L5227" i="2"/>
  <c r="L5226" i="2"/>
  <c r="L5225" i="2"/>
  <c r="L5224" i="2"/>
  <c r="L5223" i="2"/>
  <c r="L5222" i="2"/>
  <c r="L5221" i="2"/>
  <c r="L5220" i="2"/>
  <c r="L5219" i="2"/>
  <c r="L5218" i="2"/>
  <c r="L5217" i="2"/>
  <c r="L5216" i="2"/>
  <c r="L5215" i="2"/>
  <c r="L5214" i="2"/>
  <c r="L5213" i="2"/>
  <c r="L5212" i="2"/>
  <c r="L5211" i="2"/>
  <c r="L5210" i="2"/>
  <c r="L5209" i="2"/>
  <c r="L5208" i="2"/>
  <c r="L5207" i="2"/>
  <c r="L5206" i="2"/>
  <c r="L5205" i="2"/>
  <c r="L5204" i="2"/>
  <c r="L5203" i="2"/>
  <c r="L5202" i="2"/>
  <c r="L5201" i="2"/>
  <c r="L5200" i="2"/>
  <c r="L5199" i="2"/>
  <c r="L5198" i="2"/>
  <c r="L5197" i="2"/>
  <c r="L5196" i="2"/>
  <c r="L5195" i="2"/>
  <c r="L5194" i="2"/>
  <c r="L5193" i="2"/>
  <c r="L5192" i="2"/>
  <c r="L5191" i="2"/>
  <c r="L5190" i="2"/>
  <c r="L5189" i="2"/>
  <c r="L5188" i="2"/>
  <c r="L5187" i="2"/>
  <c r="L5186" i="2"/>
  <c r="L5185" i="2"/>
  <c r="L5184" i="2"/>
  <c r="L5183" i="2"/>
  <c r="L5182" i="2"/>
  <c r="L5181" i="2"/>
  <c r="L5180" i="2"/>
  <c r="L5179" i="2"/>
  <c r="L5178" i="2"/>
  <c r="L5177" i="2"/>
  <c r="L5176" i="2"/>
  <c r="L5175" i="2"/>
  <c r="L5174" i="2"/>
  <c r="L5173" i="2"/>
  <c r="L5172" i="2"/>
  <c r="L5171" i="2"/>
  <c r="L5170" i="2"/>
  <c r="L5169" i="2"/>
  <c r="L5168" i="2"/>
  <c r="L5167" i="2"/>
  <c r="L5166" i="2"/>
  <c r="L5165" i="2"/>
  <c r="L5164" i="2"/>
  <c r="L5163" i="2"/>
  <c r="L5162" i="2"/>
  <c r="L5161" i="2"/>
  <c r="L5160" i="2"/>
  <c r="L5159" i="2"/>
  <c r="L5158" i="2"/>
  <c r="L5157" i="2"/>
  <c r="L5156" i="2"/>
  <c r="L5155" i="2"/>
  <c r="L5154" i="2"/>
  <c r="L5153" i="2"/>
  <c r="L5152" i="2"/>
  <c r="L5151" i="2"/>
  <c r="L5150" i="2"/>
  <c r="L5149" i="2"/>
  <c r="L5148" i="2"/>
  <c r="L5147" i="2"/>
  <c r="L5146" i="2"/>
  <c r="L5145" i="2"/>
  <c r="L5144" i="2"/>
  <c r="L5143" i="2"/>
  <c r="L5142" i="2"/>
  <c r="L5141" i="2"/>
  <c r="L5140" i="2"/>
  <c r="L5139" i="2"/>
  <c r="L5138" i="2"/>
  <c r="L5137" i="2"/>
  <c r="L5136" i="2"/>
  <c r="L5135" i="2"/>
  <c r="L5134" i="2"/>
  <c r="L5133" i="2"/>
  <c r="L5132" i="2"/>
  <c r="L5131" i="2"/>
  <c r="L5130" i="2"/>
  <c r="L5129" i="2"/>
  <c r="L5128" i="2"/>
  <c r="L5127" i="2"/>
  <c r="L5126" i="2"/>
  <c r="L5125" i="2"/>
  <c r="L5124" i="2"/>
  <c r="L5123" i="2"/>
  <c r="L5122" i="2"/>
  <c r="L5121" i="2"/>
  <c r="L5120" i="2"/>
  <c r="L5119" i="2"/>
  <c r="L5118" i="2"/>
  <c r="L5117" i="2"/>
  <c r="L5116" i="2"/>
  <c r="L5115" i="2"/>
  <c r="L5114" i="2"/>
  <c r="L5113" i="2"/>
  <c r="L5112" i="2"/>
  <c r="L5111" i="2"/>
  <c r="L5110" i="2"/>
  <c r="L5109" i="2"/>
  <c r="L5108" i="2"/>
  <c r="L5107" i="2"/>
  <c r="L5106" i="2"/>
  <c r="L5105" i="2"/>
  <c r="L5104" i="2"/>
  <c r="L5103" i="2"/>
  <c r="L5102" i="2"/>
  <c r="L5101" i="2"/>
  <c r="L5100" i="2"/>
  <c r="L5099" i="2"/>
  <c r="L5098" i="2"/>
  <c r="L5097" i="2"/>
  <c r="L5096" i="2"/>
  <c r="L5095" i="2"/>
  <c r="L5094" i="2"/>
  <c r="L5093" i="2"/>
  <c r="L5092" i="2"/>
  <c r="L5091" i="2"/>
  <c r="L5090" i="2"/>
  <c r="L5089" i="2"/>
  <c r="L5088" i="2"/>
  <c r="L5087" i="2"/>
  <c r="L5086" i="2"/>
  <c r="L5085" i="2"/>
  <c r="L5084" i="2"/>
  <c r="L5083" i="2"/>
  <c r="L5082" i="2"/>
  <c r="L5081" i="2"/>
  <c r="L5080" i="2"/>
  <c r="L5079" i="2"/>
  <c r="L5078" i="2"/>
  <c r="L5077" i="2"/>
  <c r="L5076" i="2"/>
  <c r="L5075" i="2"/>
  <c r="L5074" i="2"/>
  <c r="L5073" i="2"/>
  <c r="L5072" i="2"/>
  <c r="L5071" i="2"/>
  <c r="L5070" i="2"/>
  <c r="L5069" i="2"/>
  <c r="L5068" i="2"/>
  <c r="L5067" i="2"/>
  <c r="L5066" i="2"/>
  <c r="L5065" i="2"/>
  <c r="L5064" i="2"/>
  <c r="L5063" i="2"/>
  <c r="L5062" i="2"/>
  <c r="L5061" i="2"/>
  <c r="L5060" i="2"/>
  <c r="L5059" i="2"/>
  <c r="L5058" i="2"/>
  <c r="L5057" i="2"/>
  <c r="L5056" i="2"/>
  <c r="L5055" i="2"/>
  <c r="L5054" i="2"/>
  <c r="L5053" i="2"/>
  <c r="L5052" i="2"/>
  <c r="L5051" i="2"/>
  <c r="L5050" i="2"/>
  <c r="L5049" i="2"/>
  <c r="L5048" i="2"/>
  <c r="L5047" i="2"/>
  <c r="L5046" i="2"/>
  <c r="L5045" i="2"/>
  <c r="L5044" i="2"/>
  <c r="L5043" i="2"/>
  <c r="L5042" i="2"/>
  <c r="L5041" i="2"/>
  <c r="L5040" i="2"/>
  <c r="L5039" i="2"/>
  <c r="L5038" i="2"/>
  <c r="L5037" i="2"/>
  <c r="L5036" i="2"/>
  <c r="L5035" i="2"/>
  <c r="L5034" i="2"/>
  <c r="L5033" i="2"/>
  <c r="L5032" i="2"/>
  <c r="L5031" i="2"/>
  <c r="L5030" i="2"/>
  <c r="L5029" i="2"/>
  <c r="L5028" i="2"/>
  <c r="L5027" i="2"/>
  <c r="L5026" i="2"/>
  <c r="L5025" i="2"/>
  <c r="L5024" i="2"/>
  <c r="L5023" i="2"/>
  <c r="L5022" i="2"/>
  <c r="L5021" i="2"/>
  <c r="L5020" i="2"/>
  <c r="L5019" i="2"/>
  <c r="L5018" i="2"/>
  <c r="L5017" i="2"/>
  <c r="L5016" i="2"/>
  <c r="L5015" i="2"/>
  <c r="L5014" i="2"/>
  <c r="L5013" i="2"/>
  <c r="L5012" i="2"/>
  <c r="L5011" i="2"/>
  <c r="L5010" i="2"/>
  <c r="L5009" i="2"/>
  <c r="L5008" i="2"/>
  <c r="L5007" i="2"/>
  <c r="L5006" i="2"/>
  <c r="L5005" i="2"/>
  <c r="L5004" i="2"/>
  <c r="L5003" i="2"/>
  <c r="L5002" i="2"/>
  <c r="L5001" i="2"/>
  <c r="L5000" i="2"/>
  <c r="L4999" i="2"/>
  <c r="L4998" i="2"/>
  <c r="L4997" i="2"/>
  <c r="L4996" i="2"/>
  <c r="L4995" i="2"/>
  <c r="L4994" i="2"/>
  <c r="L4993" i="2"/>
  <c r="L4992" i="2"/>
  <c r="L4991" i="2"/>
  <c r="L4990" i="2"/>
  <c r="L4989" i="2"/>
  <c r="L4988" i="2"/>
  <c r="L4987" i="2"/>
  <c r="L4986" i="2"/>
  <c r="L4985" i="2"/>
  <c r="L4984" i="2"/>
  <c r="L4983" i="2"/>
  <c r="L4982" i="2"/>
  <c r="L4981" i="2"/>
  <c r="L4980" i="2"/>
  <c r="L4979" i="2"/>
  <c r="L4978" i="2"/>
  <c r="L4977" i="2"/>
  <c r="L4976" i="2"/>
  <c r="L4975" i="2"/>
  <c r="L4974" i="2"/>
  <c r="L4973" i="2"/>
  <c r="L4972" i="2"/>
  <c r="L4971" i="2"/>
  <c r="L4970" i="2"/>
  <c r="L4969" i="2"/>
  <c r="L4968" i="2"/>
  <c r="L4967" i="2"/>
  <c r="L4966" i="2"/>
  <c r="L4965" i="2"/>
  <c r="L4964" i="2"/>
  <c r="L4963" i="2"/>
  <c r="L4962" i="2"/>
  <c r="L4961" i="2"/>
  <c r="L4960" i="2"/>
  <c r="L4959" i="2"/>
  <c r="L4958" i="2"/>
  <c r="L4957" i="2"/>
  <c r="L4956" i="2"/>
  <c r="L4955" i="2"/>
  <c r="L4954" i="2"/>
  <c r="L4953" i="2"/>
  <c r="L4952" i="2"/>
  <c r="L4951" i="2"/>
  <c r="L4950" i="2"/>
  <c r="L4949" i="2"/>
  <c r="L4948" i="2"/>
  <c r="L4947" i="2"/>
  <c r="L4946" i="2"/>
  <c r="L4945" i="2"/>
  <c r="L4944" i="2"/>
  <c r="L4943" i="2"/>
  <c r="L4942" i="2"/>
  <c r="L4941" i="2"/>
  <c r="L4940" i="2"/>
  <c r="L4939" i="2"/>
  <c r="L4938" i="2"/>
  <c r="L4937" i="2"/>
  <c r="L4936" i="2"/>
  <c r="L4935" i="2"/>
  <c r="L4934" i="2"/>
  <c r="L4933" i="2"/>
  <c r="L4932" i="2"/>
  <c r="L4931" i="2"/>
  <c r="L4930" i="2"/>
  <c r="L4929" i="2"/>
  <c r="L4928" i="2"/>
  <c r="L4927" i="2"/>
  <c r="L4926" i="2"/>
  <c r="L4925" i="2"/>
  <c r="L4924" i="2"/>
  <c r="L4923" i="2"/>
  <c r="L4922" i="2"/>
  <c r="L4921" i="2"/>
  <c r="L4920" i="2"/>
  <c r="L4919" i="2"/>
  <c r="L4918" i="2"/>
  <c r="L4917" i="2"/>
  <c r="L4916" i="2"/>
  <c r="L4915" i="2"/>
  <c r="L4914" i="2"/>
  <c r="L4913" i="2"/>
  <c r="L4912" i="2"/>
  <c r="L4911" i="2"/>
  <c r="L4910" i="2"/>
  <c r="L4909" i="2"/>
  <c r="L4908" i="2"/>
  <c r="L4907" i="2"/>
  <c r="L4906" i="2"/>
  <c r="L4905" i="2"/>
  <c r="L4904" i="2"/>
  <c r="L4903" i="2"/>
  <c r="L4902" i="2"/>
  <c r="L4901" i="2"/>
  <c r="L4900" i="2"/>
  <c r="L4899" i="2"/>
  <c r="L4898" i="2"/>
  <c r="L4897" i="2"/>
  <c r="L4896" i="2"/>
  <c r="L4895" i="2"/>
  <c r="L4894" i="2"/>
  <c r="L4893" i="2"/>
  <c r="L4892" i="2"/>
  <c r="L4891" i="2"/>
  <c r="L4890" i="2"/>
  <c r="L4889" i="2"/>
  <c r="L4888" i="2"/>
  <c r="L4887" i="2"/>
  <c r="L4886" i="2"/>
  <c r="L4885" i="2"/>
  <c r="L4884" i="2"/>
  <c r="L4883" i="2"/>
  <c r="L4882" i="2"/>
  <c r="L4881" i="2"/>
  <c r="L4880" i="2"/>
  <c r="L4879" i="2"/>
  <c r="L4878" i="2"/>
  <c r="L4877" i="2"/>
  <c r="L4876" i="2"/>
  <c r="L4875" i="2"/>
  <c r="L4874" i="2"/>
  <c r="L4873" i="2"/>
  <c r="L4872" i="2"/>
  <c r="L4871" i="2"/>
  <c r="L4870" i="2"/>
  <c r="L4869" i="2"/>
  <c r="L4868" i="2"/>
  <c r="L4867" i="2"/>
  <c r="L4866" i="2"/>
  <c r="L4865" i="2"/>
  <c r="L4864" i="2"/>
  <c r="L4863" i="2"/>
  <c r="L4862" i="2"/>
  <c r="L4861" i="2"/>
  <c r="L4860" i="2"/>
  <c r="L4859" i="2"/>
  <c r="L4858" i="2"/>
  <c r="L4857" i="2"/>
  <c r="L4856" i="2"/>
  <c r="L4855" i="2"/>
  <c r="L4854" i="2"/>
  <c r="L4853" i="2"/>
  <c r="L4852" i="2"/>
  <c r="L4851" i="2"/>
  <c r="L4850" i="2"/>
  <c r="L4849" i="2"/>
  <c r="L4848" i="2"/>
  <c r="L4847" i="2"/>
  <c r="L4846" i="2"/>
  <c r="L4845" i="2"/>
  <c r="L4844" i="2"/>
  <c r="L4843" i="2"/>
  <c r="L4842" i="2"/>
  <c r="L4841" i="2"/>
  <c r="L4840" i="2"/>
  <c r="L4839" i="2"/>
  <c r="L4838" i="2"/>
  <c r="L4837" i="2"/>
  <c r="L4836" i="2"/>
  <c r="L4835" i="2"/>
  <c r="L4834" i="2"/>
  <c r="L4833" i="2"/>
  <c r="L4832" i="2"/>
  <c r="L4831" i="2"/>
  <c r="L4830" i="2"/>
  <c r="L4829" i="2"/>
  <c r="L4828" i="2"/>
  <c r="L4827" i="2"/>
  <c r="L4826" i="2"/>
  <c r="L4825" i="2"/>
  <c r="L4824" i="2"/>
  <c r="L4823" i="2"/>
  <c r="L4822" i="2"/>
  <c r="L4821" i="2"/>
  <c r="L4820" i="2"/>
  <c r="L4819" i="2"/>
  <c r="L4818" i="2"/>
  <c r="L4817" i="2"/>
  <c r="L4816" i="2"/>
  <c r="L4815" i="2"/>
  <c r="L4814" i="2"/>
  <c r="L4813" i="2"/>
  <c r="L4812" i="2"/>
  <c r="L4811" i="2"/>
  <c r="L4810" i="2"/>
  <c r="L4809" i="2"/>
  <c r="L4808" i="2"/>
  <c r="L4807" i="2"/>
  <c r="L4806" i="2"/>
  <c r="L4805" i="2"/>
  <c r="L4804" i="2"/>
  <c r="L4803" i="2"/>
  <c r="L4802" i="2"/>
  <c r="L4801" i="2"/>
  <c r="L4800" i="2"/>
  <c r="L4799" i="2"/>
  <c r="L4798" i="2"/>
  <c r="L4797" i="2"/>
  <c r="L4796" i="2"/>
  <c r="L4795" i="2"/>
  <c r="L4794" i="2"/>
  <c r="L4793" i="2"/>
  <c r="L4792" i="2"/>
  <c r="L4791" i="2"/>
  <c r="L4790" i="2"/>
  <c r="L4789" i="2"/>
  <c r="L4788" i="2"/>
  <c r="L4787" i="2"/>
  <c r="L4786" i="2"/>
  <c r="L4785" i="2"/>
  <c r="L4784" i="2"/>
  <c r="L4783" i="2"/>
  <c r="L4782" i="2"/>
  <c r="L4781" i="2"/>
  <c r="L4780" i="2"/>
  <c r="L4779" i="2"/>
  <c r="L4778" i="2"/>
  <c r="L4777" i="2"/>
  <c r="L4776" i="2"/>
  <c r="L4775" i="2"/>
  <c r="L4774" i="2"/>
  <c r="L4773" i="2"/>
  <c r="L4772" i="2"/>
  <c r="L4771" i="2"/>
  <c r="L4770" i="2"/>
  <c r="L4769" i="2"/>
  <c r="L4768" i="2"/>
  <c r="L4767" i="2"/>
  <c r="L4766" i="2"/>
  <c r="L4765" i="2"/>
  <c r="L4764" i="2"/>
  <c r="L4763" i="2"/>
  <c r="L4762" i="2"/>
  <c r="L4761" i="2"/>
  <c r="L4760" i="2"/>
  <c r="L4759" i="2"/>
  <c r="L4758" i="2"/>
  <c r="L4757" i="2"/>
  <c r="L4756" i="2"/>
  <c r="L4755" i="2"/>
  <c r="L4754" i="2"/>
  <c r="L4753" i="2"/>
  <c r="L4752" i="2"/>
  <c r="L4751" i="2"/>
  <c r="L4750" i="2"/>
  <c r="L4749" i="2"/>
  <c r="L4748" i="2"/>
  <c r="L4747" i="2"/>
  <c r="L4746" i="2"/>
  <c r="L4745" i="2"/>
  <c r="L4744" i="2"/>
  <c r="L4743" i="2"/>
  <c r="L4742" i="2"/>
  <c r="L4741" i="2"/>
  <c r="L4740" i="2"/>
  <c r="L4739" i="2"/>
  <c r="L4738" i="2"/>
  <c r="L4737" i="2"/>
  <c r="L4736" i="2"/>
  <c r="L4735" i="2"/>
  <c r="L4734" i="2"/>
  <c r="L4733" i="2"/>
  <c r="L4732" i="2"/>
  <c r="L4731" i="2"/>
  <c r="L4730" i="2"/>
  <c r="L4729" i="2"/>
  <c r="L4728" i="2"/>
  <c r="L4727" i="2"/>
  <c r="L4726" i="2"/>
  <c r="L4725" i="2"/>
  <c r="L4724" i="2"/>
  <c r="L4723" i="2"/>
  <c r="L4722" i="2"/>
  <c r="L4721" i="2"/>
  <c r="L4720" i="2"/>
  <c r="L4719" i="2"/>
  <c r="L4718" i="2"/>
  <c r="L4717" i="2"/>
  <c r="L4716" i="2"/>
  <c r="L4715" i="2"/>
  <c r="L4714" i="2"/>
  <c r="L4713" i="2"/>
  <c r="L4712" i="2"/>
  <c r="L4711" i="2"/>
  <c r="L4710" i="2"/>
  <c r="L4709" i="2"/>
  <c r="L4708" i="2"/>
  <c r="L4707" i="2"/>
  <c r="L4706" i="2"/>
  <c r="L4705" i="2"/>
  <c r="L4704" i="2"/>
  <c r="L4703" i="2"/>
  <c r="L4702" i="2"/>
  <c r="L4701" i="2"/>
  <c r="L4700" i="2"/>
  <c r="L4699" i="2"/>
  <c r="L4698" i="2"/>
  <c r="L4697" i="2"/>
  <c r="L4696" i="2"/>
  <c r="L4695" i="2"/>
  <c r="L4694" i="2"/>
  <c r="L4693" i="2"/>
  <c r="L4692" i="2"/>
  <c r="L4691" i="2"/>
  <c r="L4690" i="2"/>
  <c r="L4689" i="2"/>
  <c r="L4688" i="2"/>
  <c r="L4687" i="2"/>
  <c r="L4686" i="2"/>
  <c r="L4685" i="2"/>
  <c r="L4684" i="2"/>
  <c r="L4683" i="2"/>
  <c r="L4682" i="2"/>
  <c r="L4681" i="2"/>
  <c r="L4680" i="2"/>
  <c r="L4679" i="2"/>
  <c r="L4678" i="2"/>
  <c r="L4677" i="2"/>
  <c r="L4676" i="2"/>
  <c r="L4675" i="2"/>
  <c r="L4674" i="2"/>
  <c r="L4673" i="2"/>
  <c r="L4672" i="2"/>
  <c r="L4671" i="2"/>
  <c r="L4670" i="2"/>
  <c r="L4669" i="2"/>
  <c r="L4668" i="2"/>
  <c r="L4667" i="2"/>
  <c r="L4666" i="2"/>
  <c r="L4665" i="2"/>
  <c r="L4664" i="2"/>
  <c r="L4663" i="2"/>
  <c r="L4662" i="2"/>
  <c r="L4661" i="2"/>
  <c r="L4660" i="2"/>
  <c r="L4659" i="2"/>
  <c r="L4658" i="2"/>
  <c r="L4657" i="2"/>
  <c r="L4656" i="2"/>
  <c r="L4655" i="2"/>
  <c r="L4654" i="2"/>
  <c r="L4653" i="2"/>
  <c r="L4652" i="2"/>
  <c r="L4651" i="2"/>
  <c r="L4650" i="2"/>
  <c r="L4649" i="2"/>
  <c r="L4648" i="2"/>
  <c r="L4647" i="2"/>
  <c r="L4646" i="2"/>
  <c r="L4645" i="2"/>
  <c r="L4644" i="2"/>
  <c r="L4643" i="2"/>
  <c r="L4642" i="2"/>
  <c r="L4641" i="2"/>
  <c r="L4640" i="2"/>
  <c r="L4639" i="2"/>
  <c r="L4638" i="2"/>
  <c r="L4637" i="2"/>
  <c r="L4636" i="2"/>
  <c r="L4635" i="2"/>
  <c r="L4634" i="2"/>
  <c r="L4633" i="2"/>
  <c r="L4632" i="2"/>
  <c r="L4631" i="2"/>
  <c r="L4630" i="2"/>
  <c r="L4629" i="2"/>
  <c r="L4628" i="2"/>
  <c r="L4627" i="2"/>
  <c r="L4626" i="2"/>
  <c r="L4625" i="2"/>
  <c r="L4624" i="2"/>
  <c r="L4623" i="2"/>
  <c r="L4622" i="2"/>
  <c r="L4621" i="2"/>
  <c r="L4620" i="2"/>
  <c r="L4619" i="2"/>
  <c r="L4618" i="2"/>
  <c r="L4617" i="2"/>
  <c r="L4616" i="2"/>
  <c r="L4615" i="2"/>
  <c r="L4614" i="2"/>
  <c r="L4613" i="2"/>
  <c r="L4612" i="2"/>
  <c r="L4611" i="2"/>
  <c r="L4610" i="2"/>
  <c r="L4609" i="2"/>
  <c r="L4608" i="2"/>
  <c r="L4607" i="2"/>
  <c r="L4606" i="2"/>
  <c r="L4605" i="2"/>
  <c r="L4604" i="2"/>
  <c r="L4603" i="2"/>
  <c r="L4602" i="2"/>
  <c r="L4601" i="2"/>
  <c r="L4600" i="2"/>
  <c r="L4599" i="2"/>
  <c r="L4598" i="2"/>
  <c r="L4597" i="2"/>
  <c r="L4596" i="2"/>
  <c r="L4595" i="2"/>
  <c r="L4594" i="2"/>
  <c r="L4593" i="2"/>
  <c r="L4592" i="2"/>
  <c r="L4591" i="2"/>
  <c r="L4590" i="2"/>
  <c r="L4589" i="2"/>
  <c r="L4588" i="2"/>
  <c r="L4587" i="2"/>
  <c r="L4586" i="2"/>
  <c r="L4585" i="2"/>
  <c r="L4584" i="2"/>
  <c r="L4583" i="2"/>
  <c r="L4582" i="2"/>
  <c r="L4581" i="2"/>
  <c r="L4580" i="2"/>
  <c r="L4579" i="2"/>
  <c r="L4578" i="2"/>
  <c r="L4577" i="2"/>
  <c r="L4576" i="2"/>
  <c r="L4575" i="2"/>
  <c r="L4574" i="2"/>
  <c r="L4573" i="2"/>
  <c r="L4572" i="2"/>
  <c r="L4571" i="2"/>
  <c r="L4570" i="2"/>
  <c r="L4569" i="2"/>
  <c r="L4568" i="2"/>
  <c r="L4567" i="2"/>
  <c r="L4566" i="2"/>
  <c r="L4565" i="2"/>
  <c r="L4564" i="2"/>
  <c r="L4563" i="2"/>
  <c r="L4562" i="2"/>
  <c r="L4561" i="2"/>
  <c r="L4560" i="2"/>
  <c r="L4559" i="2"/>
  <c r="L4558" i="2"/>
  <c r="L4557" i="2"/>
  <c r="L4556" i="2"/>
  <c r="L4555" i="2"/>
  <c r="L4554" i="2"/>
  <c r="L4553" i="2"/>
  <c r="L4552" i="2"/>
  <c r="L4551" i="2"/>
  <c r="L4550" i="2"/>
  <c r="L4549" i="2"/>
  <c r="L4548" i="2"/>
  <c r="L4547" i="2"/>
  <c r="L4546" i="2"/>
  <c r="L4545" i="2"/>
  <c r="L4544" i="2"/>
  <c r="L4543" i="2"/>
  <c r="L4542" i="2"/>
  <c r="L4541" i="2"/>
  <c r="L4540" i="2"/>
  <c r="L4539" i="2"/>
  <c r="L4538" i="2"/>
  <c r="L4537" i="2"/>
  <c r="L4536" i="2"/>
  <c r="L4535" i="2"/>
  <c r="L4534" i="2"/>
  <c r="L4533" i="2"/>
  <c r="L4532" i="2"/>
  <c r="L4531" i="2"/>
  <c r="L4530" i="2"/>
  <c r="L4529" i="2"/>
  <c r="L4528" i="2"/>
  <c r="L4527" i="2"/>
  <c r="L4526" i="2"/>
  <c r="L4525" i="2"/>
  <c r="L4524" i="2"/>
  <c r="L4523" i="2"/>
  <c r="L4522" i="2"/>
  <c r="L4521" i="2"/>
  <c r="L4520" i="2"/>
  <c r="L4519" i="2"/>
  <c r="L4518" i="2"/>
  <c r="L4517" i="2"/>
  <c r="L4516" i="2"/>
  <c r="L4515" i="2"/>
  <c r="L4514" i="2"/>
  <c r="L4513" i="2"/>
  <c r="L4512" i="2"/>
  <c r="L4511" i="2"/>
  <c r="L4510" i="2"/>
  <c r="L4509" i="2"/>
  <c r="L4508" i="2"/>
  <c r="L4507" i="2"/>
  <c r="L4506" i="2"/>
  <c r="L4505" i="2"/>
  <c r="L4504" i="2"/>
  <c r="L4503" i="2"/>
  <c r="L4502" i="2"/>
  <c r="L4501" i="2"/>
  <c r="L4500" i="2"/>
  <c r="L4499" i="2"/>
  <c r="L4498" i="2"/>
  <c r="L4497" i="2"/>
  <c r="L4496" i="2"/>
  <c r="L4495" i="2"/>
  <c r="L4494" i="2"/>
  <c r="L4493" i="2"/>
  <c r="L4492" i="2"/>
  <c r="L4491" i="2"/>
  <c r="L4490" i="2"/>
  <c r="L4489" i="2"/>
  <c r="L4488" i="2"/>
  <c r="L4487" i="2"/>
  <c r="L4486" i="2"/>
  <c r="L4485" i="2"/>
  <c r="L4484" i="2"/>
  <c r="L4483" i="2"/>
  <c r="L4482" i="2"/>
  <c r="L4481" i="2"/>
  <c r="L4480" i="2"/>
  <c r="L4479" i="2"/>
  <c r="L4478" i="2"/>
  <c r="L4477" i="2"/>
  <c r="L4476" i="2"/>
  <c r="L4475" i="2"/>
  <c r="L4474" i="2"/>
  <c r="L4473" i="2"/>
  <c r="L4472" i="2"/>
  <c r="L4471" i="2"/>
  <c r="L4470" i="2"/>
  <c r="L4469" i="2"/>
  <c r="L4468" i="2"/>
  <c r="L4467" i="2"/>
  <c r="L4466" i="2"/>
  <c r="L4465" i="2"/>
  <c r="L4464" i="2"/>
  <c r="L4463" i="2"/>
  <c r="L4462" i="2"/>
  <c r="L4461" i="2"/>
  <c r="L4460" i="2"/>
  <c r="L4459" i="2"/>
  <c r="L4458" i="2"/>
  <c r="L4457" i="2"/>
  <c r="L4456" i="2"/>
  <c r="L4455" i="2"/>
  <c r="L4454" i="2"/>
  <c r="L4453" i="2"/>
  <c r="L4452" i="2"/>
  <c r="L4451" i="2"/>
  <c r="L4450" i="2"/>
  <c r="L4449" i="2"/>
  <c r="L4448" i="2"/>
  <c r="L4447" i="2"/>
  <c r="L4446" i="2"/>
  <c r="L4445" i="2"/>
  <c r="L4444" i="2"/>
  <c r="L4443" i="2"/>
  <c r="L4442" i="2"/>
  <c r="L4441" i="2"/>
  <c r="L4440" i="2"/>
  <c r="L4439" i="2"/>
  <c r="L4438" i="2"/>
  <c r="L4437" i="2"/>
  <c r="L4436" i="2"/>
  <c r="L4435" i="2"/>
  <c r="L4434" i="2"/>
  <c r="L4433" i="2"/>
  <c r="L4432" i="2"/>
  <c r="L4431" i="2"/>
  <c r="L4430" i="2"/>
  <c r="L4429" i="2"/>
  <c r="L4428" i="2"/>
  <c r="L4427" i="2"/>
  <c r="L4426" i="2"/>
  <c r="L4425" i="2"/>
  <c r="L4424" i="2"/>
  <c r="L4423" i="2"/>
  <c r="L4422" i="2"/>
  <c r="L4421" i="2"/>
  <c r="L4420" i="2"/>
  <c r="L4419" i="2"/>
  <c r="L4418" i="2"/>
  <c r="L4417" i="2"/>
  <c r="L4416" i="2"/>
  <c r="L4415" i="2"/>
  <c r="L4414" i="2"/>
  <c r="L4413" i="2"/>
  <c r="L4412" i="2"/>
  <c r="L4411" i="2"/>
  <c r="L4410" i="2"/>
  <c r="L4409" i="2"/>
  <c r="L4408" i="2"/>
  <c r="L4407" i="2"/>
  <c r="L4406" i="2"/>
  <c r="L4405" i="2"/>
  <c r="L4404" i="2"/>
  <c r="L4403" i="2"/>
  <c r="L4402" i="2"/>
  <c r="L4401" i="2"/>
  <c r="L4400" i="2"/>
  <c r="L4399" i="2"/>
  <c r="L4398" i="2"/>
  <c r="L4397" i="2"/>
  <c r="L4396" i="2"/>
  <c r="L4395" i="2"/>
  <c r="L4394" i="2"/>
  <c r="L4393" i="2"/>
  <c r="L4392" i="2"/>
  <c r="L4391" i="2"/>
  <c r="L4390" i="2"/>
  <c r="L4389" i="2"/>
  <c r="L4388" i="2"/>
  <c r="L4387" i="2"/>
  <c r="L4386" i="2"/>
  <c r="L4385" i="2"/>
  <c r="L4384" i="2"/>
  <c r="L4383" i="2"/>
  <c r="L4382" i="2"/>
  <c r="L4381" i="2"/>
  <c r="L4380" i="2"/>
  <c r="L4379" i="2"/>
  <c r="L4378" i="2"/>
  <c r="L4377" i="2"/>
  <c r="L4376" i="2"/>
  <c r="L4375" i="2"/>
  <c r="L4374" i="2"/>
  <c r="L4373" i="2"/>
  <c r="L4372" i="2"/>
  <c r="L4371" i="2"/>
  <c r="L4370" i="2"/>
  <c r="L4369" i="2"/>
  <c r="L4368" i="2"/>
  <c r="L4367" i="2"/>
  <c r="L4366" i="2"/>
  <c r="L4365" i="2"/>
  <c r="L4364" i="2"/>
  <c r="L4363" i="2"/>
  <c r="L4362" i="2"/>
  <c r="L4361" i="2"/>
  <c r="L4360" i="2"/>
  <c r="L4359" i="2"/>
  <c r="L4358" i="2"/>
  <c r="L4357" i="2"/>
  <c r="L4356" i="2"/>
  <c r="L4355" i="2"/>
  <c r="L4354" i="2"/>
  <c r="L4353" i="2"/>
  <c r="L4352" i="2"/>
  <c r="L4351" i="2"/>
  <c r="L4350" i="2"/>
  <c r="L4349" i="2"/>
  <c r="L4348" i="2"/>
  <c r="L4347" i="2"/>
  <c r="L4346" i="2"/>
  <c r="L4345" i="2"/>
  <c r="L4344" i="2"/>
  <c r="L4343" i="2"/>
  <c r="L4342" i="2"/>
  <c r="L4341" i="2"/>
  <c r="L4340" i="2"/>
  <c r="L4339" i="2"/>
  <c r="L4338" i="2"/>
  <c r="L4337" i="2"/>
  <c r="L4336" i="2"/>
  <c r="L4335" i="2"/>
  <c r="L4334" i="2"/>
  <c r="L4333" i="2"/>
  <c r="L4332" i="2"/>
  <c r="L4331" i="2"/>
  <c r="L4330" i="2"/>
  <c r="L4329" i="2"/>
  <c r="L4328" i="2"/>
  <c r="L4327" i="2"/>
  <c r="L4326" i="2"/>
  <c r="L4325" i="2"/>
  <c r="L4324" i="2"/>
  <c r="L4323" i="2"/>
  <c r="L4322" i="2"/>
  <c r="L4321" i="2"/>
  <c r="L4320" i="2"/>
  <c r="L4319" i="2"/>
  <c r="L4318" i="2"/>
  <c r="L4317" i="2"/>
  <c r="L4316" i="2"/>
  <c r="L4315" i="2"/>
  <c r="L4314" i="2"/>
  <c r="L4313" i="2"/>
  <c r="L4312" i="2"/>
  <c r="L4311" i="2"/>
  <c r="L4310" i="2"/>
  <c r="L4309" i="2"/>
  <c r="L4308" i="2"/>
  <c r="L4307" i="2"/>
  <c r="L4306" i="2"/>
  <c r="L4305" i="2"/>
  <c r="L4304" i="2"/>
  <c r="L4303" i="2"/>
  <c r="L4302" i="2"/>
  <c r="L4301" i="2"/>
  <c r="L4300" i="2"/>
  <c r="L4299" i="2"/>
  <c r="L4298" i="2"/>
  <c r="L4297" i="2"/>
  <c r="L4296" i="2"/>
  <c r="L4295" i="2"/>
  <c r="L4294" i="2"/>
  <c r="L4293" i="2"/>
  <c r="L4292" i="2"/>
  <c r="L4291" i="2"/>
  <c r="L4290" i="2"/>
  <c r="L4289" i="2"/>
  <c r="L4288" i="2"/>
  <c r="L4287" i="2"/>
  <c r="L4286" i="2"/>
  <c r="L4285" i="2"/>
  <c r="L4284" i="2"/>
  <c r="L4283" i="2"/>
  <c r="L4282" i="2"/>
  <c r="L4281" i="2"/>
  <c r="L4280" i="2"/>
  <c r="L4279" i="2"/>
  <c r="L4278" i="2"/>
  <c r="L4277" i="2"/>
  <c r="L4276" i="2"/>
  <c r="L4275" i="2"/>
  <c r="L4274" i="2"/>
  <c r="L4273" i="2"/>
  <c r="L4272" i="2"/>
  <c r="L4271" i="2"/>
  <c r="L4270" i="2"/>
  <c r="L4269" i="2"/>
  <c r="L4268" i="2"/>
  <c r="L4267" i="2"/>
  <c r="L4266" i="2"/>
  <c r="L4265" i="2"/>
  <c r="L4264" i="2"/>
  <c r="L4263" i="2"/>
  <c r="L4262" i="2"/>
  <c r="L4261" i="2"/>
  <c r="L4260" i="2"/>
  <c r="L4259" i="2"/>
  <c r="L4258" i="2"/>
  <c r="L4257" i="2"/>
  <c r="L4256" i="2"/>
  <c r="L4255" i="2"/>
  <c r="L4254" i="2"/>
  <c r="L4253" i="2"/>
  <c r="L4252" i="2"/>
  <c r="L4251" i="2"/>
  <c r="L4250" i="2"/>
  <c r="L4249" i="2"/>
  <c r="L4248" i="2"/>
  <c r="L4247" i="2"/>
  <c r="L4246" i="2"/>
  <c r="L4245" i="2"/>
  <c r="L4244" i="2"/>
  <c r="L4243" i="2"/>
  <c r="L4242" i="2"/>
  <c r="L4241" i="2"/>
  <c r="L4240" i="2"/>
  <c r="L4239" i="2"/>
  <c r="L4238" i="2"/>
  <c r="L4237" i="2"/>
  <c r="L4236" i="2"/>
  <c r="L4235" i="2"/>
  <c r="L4234" i="2"/>
  <c r="L4233" i="2"/>
  <c r="L4232" i="2"/>
  <c r="L4231" i="2"/>
  <c r="L4230" i="2"/>
  <c r="L4229" i="2"/>
  <c r="L4228" i="2"/>
  <c r="L4227" i="2"/>
  <c r="L4226" i="2"/>
  <c r="L4225" i="2"/>
  <c r="L4224" i="2"/>
  <c r="L4223" i="2"/>
  <c r="L4222" i="2"/>
  <c r="L4221" i="2"/>
  <c r="L4220" i="2"/>
  <c r="L4219" i="2"/>
  <c r="L4218" i="2"/>
  <c r="L4217" i="2"/>
  <c r="L4216" i="2"/>
  <c r="L4215" i="2"/>
  <c r="L4214" i="2"/>
  <c r="L4213" i="2"/>
  <c r="L4212" i="2"/>
  <c r="L4211" i="2"/>
  <c r="L4210" i="2"/>
  <c r="L4209" i="2"/>
  <c r="L4208" i="2"/>
  <c r="L4207" i="2"/>
  <c r="L4206" i="2"/>
  <c r="L4205" i="2"/>
  <c r="L4204" i="2"/>
  <c r="L4203" i="2"/>
  <c r="L4202" i="2"/>
  <c r="L4201" i="2"/>
  <c r="L4200" i="2"/>
  <c r="L4199" i="2"/>
  <c r="L4198" i="2"/>
  <c r="L4197" i="2"/>
  <c r="L4196" i="2"/>
  <c r="L4195" i="2"/>
  <c r="L4194" i="2"/>
  <c r="L4193" i="2"/>
  <c r="L4192" i="2"/>
  <c r="L4191" i="2"/>
  <c r="L4190" i="2"/>
  <c r="L4189" i="2"/>
  <c r="L4188" i="2"/>
  <c r="L4187" i="2"/>
  <c r="L4186" i="2"/>
  <c r="L4185" i="2"/>
  <c r="L4184" i="2"/>
  <c r="L4183" i="2"/>
  <c r="L4182" i="2"/>
  <c r="L4181" i="2"/>
  <c r="L4180" i="2"/>
  <c r="L4179" i="2"/>
  <c r="L4178" i="2"/>
  <c r="L4177" i="2"/>
  <c r="L4176" i="2"/>
  <c r="L4175" i="2"/>
  <c r="L4174" i="2"/>
  <c r="L4173" i="2"/>
  <c r="L4172" i="2"/>
  <c r="L4171" i="2"/>
  <c r="L4170" i="2"/>
  <c r="L4169" i="2"/>
  <c r="L4168" i="2"/>
  <c r="L4167" i="2"/>
  <c r="L4166" i="2"/>
  <c r="L4165" i="2"/>
  <c r="L4164" i="2"/>
  <c r="L4163" i="2"/>
  <c r="L4162" i="2"/>
  <c r="L4161" i="2"/>
  <c r="L4160" i="2"/>
  <c r="L4159" i="2"/>
  <c r="L4158" i="2"/>
  <c r="L4157" i="2"/>
  <c r="L4156" i="2"/>
  <c r="L4155" i="2"/>
  <c r="L4154" i="2"/>
  <c r="L4153" i="2"/>
  <c r="L4152" i="2"/>
  <c r="L4151" i="2"/>
  <c r="L4150" i="2"/>
  <c r="L4149" i="2"/>
  <c r="L4148" i="2"/>
  <c r="L4147" i="2"/>
  <c r="L4146" i="2"/>
  <c r="L4145" i="2"/>
  <c r="L4144" i="2"/>
  <c r="L4143" i="2"/>
  <c r="L4142" i="2"/>
  <c r="L4141" i="2"/>
  <c r="L4140" i="2"/>
  <c r="L4139" i="2"/>
  <c r="L4138" i="2"/>
  <c r="L4137" i="2"/>
  <c r="L4136" i="2"/>
  <c r="L4135" i="2"/>
  <c r="L4134" i="2"/>
  <c r="L4133" i="2"/>
  <c r="L4132" i="2"/>
  <c r="L4131" i="2"/>
  <c r="L4130" i="2"/>
  <c r="L4129" i="2"/>
  <c r="L4128" i="2"/>
  <c r="L4127" i="2"/>
  <c r="L4126" i="2"/>
  <c r="L4125" i="2"/>
  <c r="L4124" i="2"/>
  <c r="L4123" i="2"/>
  <c r="L4122" i="2"/>
  <c r="L4121" i="2"/>
  <c r="L4120" i="2"/>
  <c r="L4119" i="2"/>
  <c r="L4118" i="2"/>
  <c r="L4117" i="2"/>
  <c r="L4116" i="2"/>
  <c r="L4115" i="2"/>
  <c r="L4114" i="2"/>
  <c r="L4113" i="2"/>
  <c r="L4112" i="2"/>
  <c r="L4111" i="2"/>
  <c r="L4110" i="2"/>
  <c r="L4109" i="2"/>
  <c r="L4108" i="2"/>
  <c r="L4107" i="2"/>
  <c r="L4106" i="2"/>
  <c r="L4105" i="2"/>
  <c r="L4104" i="2"/>
  <c r="L4103" i="2"/>
  <c r="L4102" i="2"/>
  <c r="L4101" i="2"/>
  <c r="L4100" i="2"/>
  <c r="L4099" i="2"/>
  <c r="L4098" i="2"/>
  <c r="L4097" i="2"/>
  <c r="L4096" i="2"/>
  <c r="L4095" i="2"/>
  <c r="L4094" i="2"/>
  <c r="L4093" i="2"/>
  <c r="L4092" i="2"/>
  <c r="L4091" i="2"/>
  <c r="L4090" i="2"/>
  <c r="L4089" i="2"/>
  <c r="L4088" i="2"/>
  <c r="L4087" i="2"/>
  <c r="L4086" i="2"/>
  <c r="L4085" i="2"/>
  <c r="L4084" i="2"/>
  <c r="L4083" i="2"/>
  <c r="L4082" i="2"/>
  <c r="L4081" i="2"/>
  <c r="L4080" i="2"/>
  <c r="L4079" i="2"/>
  <c r="L4078" i="2"/>
  <c r="L4077" i="2"/>
  <c r="L4076" i="2"/>
  <c r="L4075" i="2"/>
  <c r="L4074" i="2"/>
  <c r="L4073" i="2"/>
  <c r="L4072" i="2"/>
  <c r="L4071" i="2"/>
  <c r="L4070" i="2"/>
  <c r="L4069" i="2"/>
  <c r="L4068" i="2"/>
  <c r="L4067" i="2"/>
  <c r="L4066" i="2"/>
  <c r="L4065" i="2"/>
  <c r="L4064" i="2"/>
  <c r="L4063" i="2"/>
  <c r="L4062" i="2"/>
  <c r="L4061" i="2"/>
  <c r="L4060" i="2"/>
  <c r="L4059" i="2"/>
  <c r="L4058" i="2"/>
  <c r="L4057" i="2"/>
  <c r="L4056" i="2"/>
  <c r="L4055" i="2"/>
  <c r="L4054" i="2"/>
  <c r="L4053" i="2"/>
  <c r="L4052" i="2"/>
  <c r="L4051" i="2"/>
  <c r="L4050" i="2"/>
  <c r="L4049" i="2"/>
  <c r="L4048" i="2"/>
  <c r="L4047" i="2"/>
  <c r="L4046" i="2"/>
  <c r="L4045" i="2"/>
  <c r="L4044" i="2"/>
  <c r="L4043" i="2"/>
  <c r="L4042" i="2"/>
  <c r="L4041" i="2"/>
  <c r="L4040" i="2"/>
  <c r="L4039" i="2"/>
  <c r="L4038" i="2"/>
  <c r="L4037" i="2"/>
  <c r="L4036" i="2"/>
  <c r="L4035" i="2"/>
  <c r="L4034" i="2"/>
  <c r="L4033" i="2"/>
  <c r="L4032" i="2"/>
  <c r="L4031" i="2"/>
  <c r="L4030" i="2"/>
  <c r="L4029" i="2"/>
  <c r="L4028" i="2"/>
  <c r="L4027" i="2"/>
  <c r="L4026" i="2"/>
  <c r="L4025" i="2"/>
  <c r="L4024" i="2"/>
  <c r="L4023" i="2"/>
  <c r="L4022" i="2"/>
  <c r="L4021" i="2"/>
  <c r="L4020" i="2"/>
  <c r="L4019" i="2"/>
  <c r="L4018" i="2"/>
  <c r="L4017" i="2"/>
  <c r="L4016" i="2"/>
  <c r="L4015" i="2"/>
  <c r="L4014" i="2"/>
  <c r="L4013" i="2"/>
  <c r="L4012" i="2"/>
  <c r="L4011" i="2"/>
  <c r="L4010" i="2"/>
  <c r="L4009" i="2"/>
  <c r="L4008" i="2"/>
  <c r="L4007" i="2"/>
  <c r="L4006" i="2"/>
  <c r="L4005" i="2"/>
  <c r="L4004" i="2"/>
  <c r="L4003" i="2"/>
  <c r="L4002" i="2"/>
  <c r="L4001" i="2"/>
  <c r="L4000" i="2"/>
  <c r="L3999" i="2"/>
  <c r="L3998" i="2"/>
  <c r="L3997" i="2"/>
  <c r="L3996" i="2"/>
  <c r="L3995" i="2"/>
  <c r="L3994" i="2"/>
  <c r="L3993" i="2"/>
  <c r="L3992" i="2"/>
  <c r="L3991" i="2"/>
  <c r="L3990" i="2"/>
  <c r="L3989" i="2"/>
  <c r="L3988" i="2"/>
  <c r="L3987" i="2"/>
  <c r="L3986" i="2"/>
  <c r="L3985" i="2"/>
  <c r="L3984" i="2"/>
  <c r="L3983" i="2"/>
  <c r="L3982" i="2"/>
  <c r="L3981" i="2"/>
  <c r="L3980" i="2"/>
  <c r="L3979" i="2"/>
  <c r="L3978" i="2"/>
  <c r="L3977" i="2"/>
  <c r="L3976" i="2"/>
  <c r="L3975" i="2"/>
  <c r="L3974" i="2"/>
  <c r="L3973" i="2"/>
  <c r="L3972" i="2"/>
  <c r="L3971" i="2"/>
  <c r="L3970" i="2"/>
  <c r="L3969" i="2"/>
  <c r="L3968" i="2"/>
  <c r="L3967" i="2"/>
  <c r="L3966" i="2"/>
  <c r="L3965" i="2"/>
  <c r="L3964" i="2"/>
  <c r="L3963" i="2"/>
  <c r="L3962" i="2"/>
  <c r="L3961" i="2"/>
  <c r="L3960" i="2"/>
  <c r="L3959" i="2"/>
  <c r="L3958" i="2"/>
  <c r="L3957" i="2"/>
  <c r="L3956" i="2"/>
  <c r="L3955" i="2"/>
  <c r="L3954" i="2"/>
  <c r="L3953" i="2"/>
  <c r="L3952" i="2"/>
  <c r="L3951" i="2"/>
  <c r="L3950" i="2"/>
  <c r="L3949" i="2"/>
  <c r="L3948" i="2"/>
  <c r="L3947" i="2"/>
  <c r="L3946" i="2"/>
  <c r="L3945" i="2"/>
  <c r="L3944" i="2"/>
  <c r="L3943" i="2"/>
  <c r="L3942" i="2"/>
  <c r="L3941" i="2"/>
  <c r="L3940" i="2"/>
  <c r="L3939" i="2"/>
  <c r="L3938" i="2"/>
  <c r="L3937" i="2"/>
  <c r="L3936" i="2"/>
  <c r="L3935" i="2"/>
  <c r="L3934" i="2"/>
  <c r="L3933" i="2"/>
  <c r="L3932" i="2"/>
  <c r="L3931" i="2"/>
  <c r="L3930" i="2"/>
  <c r="L3929" i="2"/>
  <c r="L3928" i="2"/>
  <c r="L3927" i="2"/>
  <c r="L3926" i="2"/>
  <c r="L3925" i="2"/>
  <c r="L3924" i="2"/>
  <c r="L3923" i="2"/>
  <c r="L3922" i="2"/>
  <c r="L3921" i="2"/>
  <c r="L3920" i="2"/>
  <c r="L3919" i="2"/>
  <c r="L3918" i="2"/>
  <c r="L3917" i="2"/>
  <c r="L3916" i="2"/>
  <c r="L3915" i="2"/>
  <c r="L3914" i="2"/>
  <c r="L3913" i="2"/>
  <c r="L3912" i="2"/>
  <c r="L3911" i="2"/>
  <c r="L3910" i="2"/>
  <c r="L3909" i="2"/>
  <c r="L3908" i="2"/>
  <c r="L3907" i="2"/>
  <c r="L3906" i="2"/>
  <c r="L3905" i="2"/>
  <c r="L3904" i="2"/>
  <c r="L3903" i="2"/>
  <c r="L3902" i="2"/>
  <c r="L3901" i="2"/>
  <c r="L3900" i="2"/>
  <c r="L3899" i="2"/>
  <c r="L3898" i="2"/>
  <c r="L3897" i="2"/>
  <c r="L3896" i="2"/>
  <c r="L3895" i="2"/>
  <c r="L3894" i="2"/>
  <c r="L3893" i="2"/>
  <c r="L3892" i="2"/>
  <c r="L3891" i="2"/>
  <c r="L3890" i="2"/>
  <c r="L3889" i="2"/>
  <c r="L3888" i="2"/>
  <c r="L3887" i="2"/>
  <c r="L3886" i="2"/>
  <c r="L3885" i="2"/>
  <c r="L3884" i="2"/>
  <c r="L3883" i="2"/>
  <c r="L3882" i="2"/>
  <c r="L3881" i="2"/>
  <c r="L3880" i="2"/>
  <c r="L3879" i="2"/>
  <c r="L3878" i="2"/>
  <c r="L3877" i="2"/>
  <c r="L3876" i="2"/>
  <c r="L3875" i="2"/>
  <c r="L3874" i="2"/>
  <c r="L3873" i="2"/>
  <c r="L3872" i="2"/>
  <c r="L3871" i="2"/>
  <c r="L3870" i="2"/>
  <c r="L3869" i="2"/>
  <c r="L3868" i="2"/>
  <c r="L3867" i="2"/>
  <c r="L3866" i="2"/>
  <c r="L3865" i="2"/>
  <c r="L3864" i="2"/>
  <c r="L3863" i="2"/>
  <c r="L3862" i="2"/>
  <c r="L3861" i="2"/>
  <c r="L3860" i="2"/>
  <c r="L3859" i="2"/>
  <c r="L3858" i="2"/>
  <c r="L3857" i="2"/>
  <c r="L3856" i="2"/>
  <c r="L3855" i="2"/>
  <c r="L3854" i="2"/>
  <c r="L3853" i="2"/>
  <c r="L3852" i="2"/>
  <c r="L3851" i="2"/>
  <c r="L3850" i="2"/>
  <c r="L3849" i="2"/>
  <c r="L3848" i="2"/>
  <c r="L3847" i="2"/>
  <c r="L3846" i="2"/>
  <c r="L3845" i="2"/>
  <c r="L3844" i="2"/>
  <c r="L3843" i="2"/>
  <c r="L3842" i="2"/>
  <c r="L3841" i="2"/>
  <c r="L3840" i="2"/>
  <c r="L3839" i="2"/>
  <c r="L3838" i="2"/>
  <c r="L3837" i="2"/>
  <c r="L3836" i="2"/>
  <c r="L3835" i="2"/>
  <c r="L3834" i="2"/>
  <c r="L3833" i="2"/>
  <c r="L3832" i="2"/>
  <c r="L3831" i="2"/>
  <c r="L3830" i="2"/>
  <c r="L3829" i="2"/>
  <c r="L3828" i="2"/>
  <c r="L3827" i="2"/>
  <c r="L3826" i="2"/>
  <c r="L3825" i="2"/>
  <c r="L3824" i="2"/>
  <c r="L3823" i="2"/>
  <c r="L3822" i="2"/>
  <c r="L3821" i="2"/>
  <c r="L3820" i="2"/>
  <c r="L3819" i="2"/>
  <c r="L3818" i="2"/>
  <c r="L3817" i="2"/>
  <c r="L3816" i="2"/>
  <c r="L3815" i="2"/>
  <c r="L3814" i="2"/>
  <c r="L3813" i="2"/>
  <c r="L3812" i="2"/>
  <c r="L3811" i="2"/>
  <c r="L3810" i="2"/>
  <c r="L3809" i="2"/>
  <c r="L3808" i="2"/>
  <c r="L3807" i="2"/>
  <c r="L3806" i="2"/>
  <c r="L3805" i="2"/>
  <c r="L3804" i="2"/>
  <c r="L3803" i="2"/>
  <c r="L3802" i="2"/>
  <c r="L3801" i="2"/>
  <c r="L3800" i="2"/>
  <c r="L3799" i="2"/>
  <c r="L3798" i="2"/>
  <c r="L3797" i="2"/>
  <c r="L3796" i="2"/>
  <c r="L3795" i="2"/>
  <c r="L3794" i="2"/>
  <c r="L3793" i="2"/>
  <c r="L3792" i="2"/>
  <c r="L3791" i="2"/>
  <c r="L3790" i="2"/>
  <c r="L3789" i="2"/>
  <c r="L3788" i="2"/>
  <c r="L3787" i="2"/>
  <c r="L3786" i="2"/>
  <c r="L3785" i="2"/>
  <c r="L3784" i="2"/>
  <c r="L3783" i="2"/>
  <c r="L3782" i="2"/>
  <c r="L3781" i="2"/>
  <c r="L3780" i="2"/>
  <c r="L3779" i="2"/>
  <c r="L3778" i="2"/>
  <c r="L3777" i="2"/>
  <c r="L3776" i="2"/>
  <c r="L3775" i="2"/>
  <c r="L3774" i="2"/>
  <c r="L3773" i="2"/>
  <c r="L3772" i="2"/>
  <c r="L3771" i="2"/>
  <c r="L3770" i="2"/>
  <c r="L3769" i="2"/>
  <c r="L3768" i="2"/>
  <c r="L3767" i="2"/>
  <c r="L3766" i="2"/>
  <c r="L3765" i="2"/>
  <c r="L3764" i="2"/>
  <c r="L3763" i="2"/>
  <c r="L3762" i="2"/>
  <c r="L3761" i="2"/>
  <c r="L3760" i="2"/>
  <c r="L3759" i="2"/>
  <c r="L3758" i="2"/>
  <c r="L3757" i="2"/>
  <c r="L3756" i="2"/>
  <c r="L3755" i="2"/>
  <c r="L3754" i="2"/>
  <c r="L3753" i="2"/>
  <c r="L3752" i="2"/>
  <c r="L3751" i="2"/>
  <c r="L3750" i="2"/>
  <c r="L3749" i="2"/>
  <c r="L3748" i="2"/>
  <c r="L3747" i="2"/>
  <c r="L3746" i="2"/>
  <c r="L3745" i="2"/>
  <c r="L3744" i="2"/>
  <c r="L3743" i="2"/>
  <c r="L3742" i="2"/>
  <c r="L3741" i="2"/>
  <c r="L3740" i="2"/>
  <c r="L3739" i="2"/>
  <c r="L3738" i="2"/>
  <c r="L3737" i="2"/>
  <c r="L3736" i="2"/>
  <c r="L3735" i="2"/>
  <c r="L3734" i="2"/>
  <c r="L3733" i="2"/>
  <c r="L3732" i="2"/>
  <c r="L3731" i="2"/>
  <c r="L3730" i="2"/>
  <c r="L3729" i="2"/>
  <c r="L3728" i="2"/>
  <c r="L3727" i="2"/>
  <c r="L3726" i="2"/>
  <c r="L3725" i="2"/>
  <c r="L3724" i="2"/>
  <c r="L3723" i="2"/>
  <c r="L3722" i="2"/>
  <c r="L3721" i="2"/>
  <c r="L3720" i="2"/>
  <c r="L3719" i="2"/>
  <c r="L3718" i="2"/>
  <c r="L3717" i="2"/>
  <c r="L3716" i="2"/>
  <c r="L3715" i="2"/>
  <c r="L3714" i="2"/>
  <c r="L3713" i="2"/>
  <c r="L3712" i="2"/>
  <c r="L3711" i="2"/>
  <c r="L3710" i="2"/>
  <c r="L3709" i="2"/>
  <c r="L3708" i="2"/>
  <c r="L3707" i="2"/>
  <c r="L3706" i="2"/>
  <c r="L3705" i="2"/>
  <c r="L3704" i="2"/>
  <c r="L3703" i="2"/>
  <c r="L3702" i="2"/>
  <c r="L3701" i="2"/>
  <c r="L3700" i="2"/>
  <c r="L3699" i="2"/>
  <c r="L3698" i="2"/>
  <c r="L3697" i="2"/>
  <c r="L3696" i="2"/>
  <c r="L3695" i="2"/>
  <c r="L3694" i="2"/>
  <c r="L3693" i="2"/>
  <c r="L3692" i="2"/>
  <c r="L3691" i="2"/>
  <c r="L3690" i="2"/>
  <c r="L3689" i="2"/>
  <c r="L3688" i="2"/>
  <c r="L3687" i="2"/>
  <c r="L3686" i="2"/>
  <c r="L3685" i="2"/>
  <c r="L3684" i="2"/>
  <c r="L3683" i="2"/>
  <c r="L3682" i="2"/>
  <c r="L3681" i="2"/>
  <c r="L3680" i="2"/>
  <c r="L3679" i="2"/>
  <c r="L3678" i="2"/>
  <c r="L3677" i="2"/>
  <c r="L3676" i="2"/>
  <c r="L3675" i="2"/>
  <c r="L3674" i="2"/>
  <c r="L3673" i="2"/>
  <c r="L3672" i="2"/>
  <c r="L3671" i="2"/>
  <c r="L3670" i="2"/>
  <c r="L3669" i="2"/>
  <c r="L3668" i="2"/>
  <c r="L3667" i="2"/>
  <c r="L3666" i="2"/>
  <c r="L3665" i="2"/>
  <c r="L3664" i="2"/>
  <c r="L3663" i="2"/>
  <c r="L3662" i="2"/>
  <c r="L3661" i="2"/>
  <c r="L3660" i="2"/>
  <c r="L3659" i="2"/>
  <c r="L3658" i="2"/>
  <c r="L3657" i="2"/>
  <c r="L3656" i="2"/>
  <c r="L3655" i="2"/>
  <c r="L3654" i="2"/>
  <c r="L3653" i="2"/>
  <c r="L3652" i="2"/>
  <c r="L3651" i="2"/>
  <c r="L3650" i="2"/>
  <c r="L3649" i="2"/>
  <c r="L3648" i="2"/>
  <c r="L3647" i="2"/>
  <c r="L3646" i="2"/>
  <c r="L3645" i="2"/>
  <c r="L3644" i="2"/>
  <c r="L3643" i="2"/>
  <c r="L3642" i="2"/>
  <c r="L3641" i="2"/>
  <c r="L3640" i="2"/>
  <c r="L3639" i="2"/>
  <c r="L3638" i="2"/>
  <c r="L3637" i="2"/>
  <c r="L3636" i="2"/>
  <c r="L3635" i="2"/>
  <c r="L3634" i="2"/>
  <c r="L3633" i="2"/>
  <c r="L3632" i="2"/>
  <c r="L3631" i="2"/>
  <c r="L3630" i="2"/>
  <c r="L3629" i="2"/>
  <c r="L3628" i="2"/>
  <c r="L3627" i="2"/>
  <c r="L3626" i="2"/>
  <c r="L3625" i="2"/>
  <c r="L3624" i="2"/>
  <c r="L3623" i="2"/>
  <c r="L3622" i="2"/>
  <c r="L3621" i="2"/>
  <c r="L3620" i="2"/>
  <c r="L3619" i="2"/>
  <c r="L3618" i="2"/>
  <c r="L3617" i="2"/>
  <c r="L3616" i="2"/>
  <c r="L3615" i="2"/>
  <c r="L3614" i="2"/>
  <c r="L3613" i="2"/>
  <c r="L3612" i="2"/>
  <c r="L3611" i="2"/>
  <c r="L3610" i="2"/>
  <c r="L3609" i="2"/>
  <c r="L3608" i="2"/>
  <c r="L3607" i="2"/>
  <c r="L3606" i="2"/>
  <c r="L3605" i="2"/>
  <c r="L3604" i="2"/>
  <c r="L3603" i="2"/>
  <c r="L3602" i="2"/>
  <c r="L3601" i="2"/>
  <c r="L3600" i="2"/>
  <c r="L3599" i="2"/>
  <c r="L3598" i="2"/>
  <c r="L3597" i="2"/>
  <c r="L3596" i="2"/>
  <c r="L3595" i="2"/>
  <c r="L3594" i="2"/>
  <c r="L3593" i="2"/>
  <c r="L3592" i="2"/>
  <c r="L3591" i="2"/>
  <c r="L3590" i="2"/>
  <c r="L3589" i="2"/>
  <c r="L3588" i="2"/>
  <c r="L3587" i="2"/>
  <c r="L3586" i="2"/>
  <c r="L3585" i="2"/>
  <c r="L3584" i="2"/>
  <c r="L3583" i="2"/>
  <c r="L3582" i="2"/>
  <c r="L3581" i="2"/>
  <c r="L3580" i="2"/>
  <c r="L3579" i="2"/>
  <c r="L3578" i="2"/>
  <c r="L3577" i="2"/>
  <c r="L3576" i="2"/>
  <c r="L3575" i="2"/>
  <c r="L3574" i="2"/>
  <c r="L3573" i="2"/>
  <c r="L3572" i="2"/>
  <c r="L3571" i="2"/>
  <c r="L3570" i="2"/>
  <c r="L3569" i="2"/>
  <c r="L3568" i="2"/>
  <c r="L3567" i="2"/>
  <c r="L3566" i="2"/>
  <c r="L3565" i="2"/>
  <c r="L3564" i="2"/>
  <c r="L3563" i="2"/>
  <c r="L3562" i="2"/>
  <c r="L3561" i="2"/>
  <c r="L3560" i="2"/>
  <c r="L3559" i="2"/>
  <c r="L3558" i="2"/>
  <c r="L3557" i="2"/>
  <c r="L3556" i="2"/>
  <c r="L3555" i="2"/>
  <c r="L3554" i="2"/>
  <c r="L3553" i="2"/>
  <c r="L3552" i="2"/>
  <c r="L3551" i="2"/>
  <c r="L3550" i="2"/>
  <c r="L3549" i="2"/>
  <c r="L3548" i="2"/>
  <c r="L3547" i="2"/>
  <c r="L3546" i="2"/>
  <c r="L3545" i="2"/>
  <c r="L3544" i="2"/>
  <c r="L3543" i="2"/>
  <c r="L3542" i="2"/>
  <c r="L3541" i="2"/>
  <c r="L3540" i="2"/>
  <c r="L3539" i="2"/>
  <c r="L3538" i="2"/>
  <c r="L3537" i="2"/>
  <c r="L3536" i="2"/>
  <c r="L3535" i="2"/>
  <c r="L3534" i="2"/>
  <c r="L3533" i="2"/>
  <c r="L3532" i="2"/>
  <c r="L3531" i="2"/>
  <c r="L3530" i="2"/>
  <c r="L3529" i="2"/>
  <c r="L3528" i="2"/>
  <c r="L3527" i="2"/>
  <c r="L3526" i="2"/>
  <c r="L3525" i="2"/>
  <c r="L3524" i="2"/>
  <c r="L3523" i="2"/>
  <c r="L3522" i="2"/>
  <c r="L3521" i="2"/>
  <c r="L3520" i="2"/>
  <c r="L3519" i="2"/>
  <c r="L3518" i="2"/>
  <c r="L3517" i="2"/>
  <c r="L3516" i="2"/>
  <c r="L3515" i="2"/>
  <c r="L3514" i="2"/>
  <c r="L3513" i="2"/>
  <c r="L3512" i="2"/>
  <c r="L3511" i="2"/>
  <c r="L3510" i="2"/>
  <c r="L3509" i="2"/>
  <c r="L3508" i="2"/>
  <c r="L3507" i="2"/>
  <c r="L3506" i="2"/>
  <c r="L3505" i="2"/>
  <c r="L3504" i="2"/>
  <c r="L3503" i="2"/>
  <c r="L3502" i="2"/>
  <c r="L3501" i="2"/>
  <c r="L3500" i="2"/>
  <c r="L3499" i="2"/>
  <c r="L3498" i="2"/>
  <c r="L3497" i="2"/>
  <c r="L3496" i="2"/>
  <c r="L3495" i="2"/>
  <c r="L3494" i="2"/>
  <c r="L3493" i="2"/>
  <c r="L3492" i="2"/>
  <c r="L3491" i="2"/>
  <c r="L3490" i="2"/>
  <c r="L3489" i="2"/>
  <c r="L3488" i="2"/>
  <c r="L3487" i="2"/>
  <c r="L3486" i="2"/>
  <c r="L3485" i="2"/>
  <c r="L3484" i="2"/>
  <c r="L3483" i="2"/>
  <c r="L3482" i="2"/>
  <c r="L3481" i="2"/>
  <c r="L3480" i="2"/>
  <c r="L3479" i="2"/>
  <c r="L3478" i="2"/>
  <c r="L3477" i="2"/>
  <c r="L3476" i="2"/>
  <c r="L3475" i="2"/>
  <c r="L3474" i="2"/>
  <c r="L3473" i="2"/>
  <c r="L3472" i="2"/>
  <c r="L3471" i="2"/>
  <c r="L3470" i="2"/>
  <c r="L3469" i="2"/>
  <c r="L3468" i="2"/>
  <c r="L3467" i="2"/>
  <c r="L3466" i="2"/>
  <c r="L3465" i="2"/>
  <c r="L3464" i="2"/>
  <c r="L3463" i="2"/>
  <c r="L3462" i="2"/>
  <c r="L3461" i="2"/>
  <c r="L3460" i="2"/>
  <c r="L3459" i="2"/>
  <c r="L3458" i="2"/>
  <c r="L3457" i="2"/>
  <c r="L3456" i="2"/>
  <c r="L3455" i="2"/>
  <c r="L3454" i="2"/>
  <c r="L3453" i="2"/>
  <c r="L3452" i="2"/>
  <c r="L3451" i="2"/>
  <c r="L3450" i="2"/>
  <c r="L3449" i="2"/>
  <c r="L3448" i="2"/>
  <c r="L3447" i="2"/>
  <c r="L3446" i="2"/>
  <c r="L3445" i="2"/>
  <c r="L3444" i="2"/>
  <c r="L3443" i="2"/>
  <c r="L3442" i="2"/>
  <c r="L3441" i="2"/>
  <c r="L3440" i="2"/>
  <c r="L3439" i="2"/>
  <c r="L3438" i="2"/>
  <c r="L3437" i="2"/>
  <c r="L3436" i="2"/>
  <c r="L3435" i="2"/>
  <c r="L3434" i="2"/>
  <c r="L3433" i="2"/>
  <c r="L3432" i="2"/>
  <c r="L3431" i="2"/>
  <c r="L3430" i="2"/>
  <c r="L3429" i="2"/>
  <c r="L3428" i="2"/>
  <c r="L3427" i="2"/>
  <c r="L3426" i="2"/>
  <c r="L3425" i="2"/>
  <c r="L3424" i="2"/>
  <c r="L3423" i="2"/>
  <c r="L3422" i="2"/>
  <c r="L3421" i="2"/>
  <c r="L3420" i="2"/>
  <c r="L3419" i="2"/>
  <c r="L3418" i="2"/>
  <c r="L3417" i="2"/>
  <c r="L3416" i="2"/>
  <c r="L3415" i="2"/>
  <c r="L3414" i="2"/>
  <c r="L3413" i="2"/>
  <c r="L3412" i="2"/>
  <c r="L3411" i="2"/>
  <c r="L3410" i="2"/>
  <c r="L3409" i="2"/>
  <c r="L3408" i="2"/>
  <c r="L3407" i="2"/>
  <c r="L3406" i="2"/>
  <c r="L3405" i="2"/>
  <c r="L3404" i="2"/>
  <c r="L3403" i="2"/>
  <c r="L3402" i="2"/>
  <c r="L3401" i="2"/>
  <c r="L3400" i="2"/>
  <c r="L3399" i="2"/>
  <c r="L3398" i="2"/>
  <c r="L3397" i="2"/>
  <c r="L3396" i="2"/>
  <c r="L3395" i="2"/>
  <c r="L3394" i="2"/>
  <c r="L3393" i="2"/>
  <c r="L3392" i="2"/>
  <c r="L3391" i="2"/>
  <c r="L3390" i="2"/>
  <c r="L3389" i="2"/>
  <c r="L3388" i="2"/>
  <c r="L3387" i="2"/>
  <c r="L3386" i="2"/>
  <c r="L3385" i="2"/>
  <c r="L3384" i="2"/>
  <c r="L3383" i="2"/>
  <c r="L3382" i="2"/>
  <c r="L3381" i="2"/>
  <c r="L3380" i="2"/>
  <c r="L3379" i="2"/>
  <c r="L3378" i="2"/>
  <c r="L3377" i="2"/>
  <c r="L3376" i="2"/>
  <c r="L3375" i="2"/>
  <c r="L3374" i="2"/>
  <c r="L3373" i="2"/>
  <c r="L3372" i="2"/>
  <c r="L3371" i="2"/>
  <c r="L3370" i="2"/>
  <c r="L3369" i="2"/>
  <c r="L3368" i="2"/>
  <c r="L3367" i="2"/>
  <c r="L3366" i="2"/>
  <c r="L3365" i="2"/>
  <c r="L3364" i="2"/>
  <c r="L3363" i="2"/>
  <c r="L3362" i="2"/>
  <c r="L3361" i="2"/>
  <c r="L3360" i="2"/>
  <c r="L3359" i="2"/>
  <c r="L3358" i="2"/>
  <c r="L3357" i="2"/>
  <c r="L3356" i="2"/>
  <c r="L3355" i="2"/>
  <c r="L3354" i="2"/>
  <c r="L3353" i="2"/>
  <c r="L3352" i="2"/>
  <c r="L3351" i="2"/>
  <c r="L3350" i="2"/>
  <c r="L3349" i="2"/>
  <c r="L3348" i="2"/>
  <c r="L3347" i="2"/>
  <c r="L3346" i="2"/>
  <c r="L3345" i="2"/>
  <c r="L3344" i="2"/>
  <c r="L3343" i="2"/>
  <c r="L3342" i="2"/>
  <c r="L3341" i="2"/>
  <c r="L3340" i="2"/>
  <c r="L3339" i="2"/>
  <c r="L3338" i="2"/>
  <c r="L3337" i="2"/>
  <c r="L3336" i="2"/>
  <c r="L3335" i="2"/>
  <c r="L3334" i="2"/>
  <c r="L3333" i="2"/>
  <c r="L3332" i="2"/>
  <c r="L3331" i="2"/>
  <c r="L3330" i="2"/>
  <c r="L3329" i="2"/>
  <c r="L3328" i="2"/>
  <c r="L3327" i="2"/>
  <c r="L3326" i="2"/>
  <c r="L3325" i="2"/>
  <c r="L3324" i="2"/>
  <c r="L3323" i="2"/>
  <c r="L3322" i="2"/>
  <c r="L3321" i="2"/>
  <c r="L3320" i="2"/>
  <c r="L3319" i="2"/>
  <c r="L3318" i="2"/>
  <c r="L3317" i="2"/>
  <c r="L3316" i="2"/>
  <c r="L3315" i="2"/>
  <c r="L3314" i="2"/>
  <c r="L3313" i="2"/>
  <c r="L3312" i="2"/>
  <c r="L3311" i="2"/>
  <c r="L3310" i="2"/>
  <c r="L3309" i="2"/>
  <c r="L3308" i="2"/>
  <c r="L3307" i="2"/>
  <c r="L3306" i="2"/>
  <c r="L3305" i="2"/>
  <c r="L3304" i="2"/>
  <c r="L3303" i="2"/>
  <c r="L3302" i="2"/>
  <c r="L3301" i="2"/>
  <c r="L3300" i="2"/>
  <c r="L3299" i="2"/>
  <c r="L3298" i="2"/>
  <c r="L3297" i="2"/>
  <c r="L3296" i="2"/>
  <c r="L3295" i="2"/>
  <c r="L3294" i="2"/>
  <c r="L3293" i="2"/>
  <c r="L3292" i="2"/>
  <c r="L3291" i="2"/>
  <c r="L3290" i="2"/>
  <c r="L3289" i="2"/>
  <c r="L3288" i="2"/>
  <c r="L3287" i="2"/>
  <c r="L3286" i="2"/>
  <c r="L3285" i="2"/>
  <c r="L3284" i="2"/>
  <c r="L3283" i="2"/>
  <c r="L3282" i="2"/>
  <c r="L3281" i="2"/>
  <c r="L3280" i="2"/>
  <c r="L3279" i="2"/>
  <c r="L3278" i="2"/>
  <c r="L3277" i="2"/>
  <c r="L3276" i="2"/>
  <c r="L3275" i="2"/>
  <c r="L3274" i="2"/>
  <c r="L3273" i="2"/>
  <c r="L3272" i="2"/>
  <c r="L3271" i="2"/>
  <c r="L3270" i="2"/>
  <c r="L3269" i="2"/>
  <c r="L3268" i="2"/>
  <c r="L3267" i="2"/>
  <c r="L3266" i="2"/>
  <c r="L3265" i="2"/>
  <c r="L3264" i="2"/>
  <c r="L3263" i="2"/>
  <c r="L3262" i="2"/>
  <c r="L3261" i="2"/>
  <c r="L3260" i="2"/>
  <c r="L3259" i="2"/>
  <c r="L3258" i="2"/>
  <c r="L3257" i="2"/>
  <c r="L3256" i="2"/>
  <c r="L3255" i="2"/>
  <c r="L3254" i="2"/>
  <c r="L3253" i="2"/>
  <c r="L3252" i="2"/>
  <c r="L3251" i="2"/>
  <c r="L3250" i="2"/>
  <c r="L3249" i="2"/>
  <c r="L3248" i="2"/>
  <c r="L3247" i="2"/>
  <c r="L3246" i="2"/>
  <c r="L3245" i="2"/>
  <c r="L3244" i="2"/>
  <c r="L3243" i="2"/>
  <c r="L3242" i="2"/>
  <c r="L3241" i="2"/>
  <c r="L3240" i="2"/>
  <c r="L3239" i="2"/>
  <c r="L3238" i="2"/>
  <c r="L3237" i="2"/>
  <c r="L3236" i="2"/>
  <c r="L3235" i="2"/>
  <c r="L3234" i="2"/>
  <c r="L3233" i="2"/>
  <c r="L3232" i="2"/>
  <c r="L3231" i="2"/>
  <c r="L3230" i="2"/>
  <c r="L3229" i="2"/>
  <c r="L3228" i="2"/>
  <c r="L3227" i="2"/>
  <c r="L3226" i="2"/>
  <c r="L3225" i="2"/>
  <c r="L3224" i="2"/>
  <c r="L3223" i="2"/>
  <c r="L3222" i="2"/>
  <c r="L3221" i="2"/>
  <c r="L3220" i="2"/>
  <c r="L3219" i="2"/>
  <c r="L3218" i="2"/>
  <c r="L3217" i="2"/>
  <c r="L3216" i="2"/>
  <c r="L3215" i="2"/>
  <c r="L3214" i="2"/>
  <c r="L3213" i="2"/>
  <c r="L3212" i="2"/>
  <c r="L3211" i="2"/>
  <c r="L3210" i="2"/>
  <c r="L3209" i="2"/>
  <c r="L3208" i="2"/>
  <c r="L3207" i="2"/>
  <c r="L3206" i="2"/>
  <c r="L3205" i="2"/>
  <c r="L3204" i="2"/>
  <c r="L3203" i="2"/>
  <c r="L3202" i="2"/>
  <c r="L3201" i="2"/>
  <c r="L3200" i="2"/>
  <c r="L3199" i="2"/>
  <c r="L3198" i="2"/>
  <c r="L3197" i="2"/>
  <c r="L3196" i="2"/>
  <c r="L3195" i="2"/>
  <c r="L3194" i="2"/>
  <c r="L3193" i="2"/>
  <c r="L3192" i="2"/>
  <c r="L3191" i="2"/>
  <c r="L3190" i="2"/>
  <c r="L3189" i="2"/>
  <c r="L3188" i="2"/>
  <c r="L3187" i="2"/>
  <c r="L3186" i="2"/>
  <c r="L3185" i="2"/>
  <c r="L3184" i="2"/>
  <c r="L3183" i="2"/>
  <c r="L3182" i="2"/>
  <c r="L3181" i="2"/>
  <c r="L3180" i="2"/>
  <c r="L3179" i="2"/>
  <c r="L3178" i="2"/>
  <c r="L3177" i="2"/>
  <c r="L3176" i="2"/>
  <c r="L3175" i="2"/>
  <c r="L3174" i="2"/>
  <c r="L3173" i="2"/>
  <c r="L3172" i="2"/>
  <c r="L3171" i="2"/>
  <c r="L3170" i="2"/>
  <c r="L3169" i="2"/>
  <c r="L3168" i="2"/>
  <c r="L3167" i="2"/>
  <c r="L3166" i="2"/>
  <c r="L3165" i="2"/>
  <c r="L3164" i="2"/>
  <c r="L3163" i="2"/>
  <c r="L3162" i="2"/>
  <c r="L3161" i="2"/>
  <c r="L3160" i="2"/>
  <c r="L3159" i="2"/>
  <c r="L3158" i="2"/>
  <c r="L3157" i="2"/>
  <c r="L3156" i="2"/>
  <c r="L3155" i="2"/>
  <c r="L3154" i="2"/>
  <c r="L3153" i="2"/>
  <c r="L3152" i="2"/>
  <c r="L3151" i="2"/>
  <c r="L3150" i="2"/>
  <c r="L3149" i="2"/>
  <c r="L3148" i="2"/>
  <c r="L3147" i="2"/>
  <c r="L3146" i="2"/>
  <c r="L3145" i="2"/>
  <c r="L3144" i="2"/>
  <c r="L3143" i="2"/>
  <c r="L3142" i="2"/>
  <c r="L3141" i="2"/>
  <c r="L3140" i="2"/>
  <c r="L3139" i="2"/>
  <c r="L3138" i="2"/>
  <c r="L3137" i="2"/>
  <c r="L3136" i="2"/>
  <c r="L3135" i="2"/>
  <c r="L3134" i="2"/>
  <c r="L3133" i="2"/>
  <c r="L3132" i="2"/>
  <c r="L3131" i="2"/>
  <c r="L3130" i="2"/>
  <c r="L3129" i="2"/>
  <c r="L3128" i="2"/>
  <c r="L3127" i="2"/>
  <c r="L3126" i="2"/>
  <c r="L3125" i="2"/>
  <c r="L3124" i="2"/>
  <c r="L3123" i="2"/>
  <c r="L3122" i="2"/>
  <c r="L3121" i="2"/>
  <c r="L3120" i="2"/>
  <c r="L3119" i="2"/>
  <c r="L3118" i="2"/>
  <c r="L3117" i="2"/>
  <c r="L3116" i="2"/>
  <c r="L3115" i="2"/>
  <c r="L3114" i="2"/>
  <c r="L3113" i="2"/>
  <c r="L3112" i="2"/>
  <c r="L3111" i="2"/>
  <c r="L3110" i="2"/>
  <c r="L3109" i="2"/>
  <c r="L3108" i="2"/>
  <c r="L3107" i="2"/>
  <c r="L3106" i="2"/>
  <c r="L3105" i="2"/>
  <c r="L3104" i="2"/>
  <c r="L3103" i="2"/>
  <c r="L3102" i="2"/>
  <c r="L3101" i="2"/>
  <c r="L3100" i="2"/>
  <c r="L3099" i="2"/>
  <c r="L3098" i="2"/>
  <c r="L3097" i="2"/>
  <c r="L3096" i="2"/>
  <c r="L3095" i="2"/>
  <c r="L3094" i="2"/>
  <c r="L3093" i="2"/>
  <c r="L3092" i="2"/>
  <c r="L3091" i="2"/>
  <c r="L3090" i="2"/>
  <c r="L3089" i="2"/>
  <c r="L3088" i="2"/>
  <c r="L3087" i="2"/>
  <c r="L3086" i="2"/>
  <c r="L3085" i="2"/>
  <c r="L3084" i="2"/>
  <c r="L3083" i="2"/>
  <c r="L3082" i="2"/>
  <c r="L3081" i="2"/>
  <c r="L3080" i="2"/>
  <c r="L3079" i="2"/>
  <c r="L3078" i="2"/>
  <c r="L3077" i="2"/>
  <c r="L3076" i="2"/>
  <c r="L3075" i="2"/>
  <c r="L3074" i="2"/>
  <c r="L3073" i="2"/>
  <c r="L3072" i="2"/>
  <c r="L3071" i="2"/>
  <c r="L3070" i="2"/>
  <c r="L3069" i="2"/>
  <c r="L3068" i="2"/>
  <c r="L3067" i="2"/>
  <c r="L3066" i="2"/>
  <c r="L3065" i="2"/>
  <c r="L3064" i="2"/>
  <c r="L3063" i="2"/>
  <c r="L3062" i="2"/>
  <c r="L3061" i="2"/>
  <c r="L3060" i="2"/>
  <c r="L3059" i="2"/>
  <c r="L3058" i="2"/>
  <c r="L3057" i="2"/>
  <c r="L3056" i="2"/>
  <c r="L3055" i="2"/>
  <c r="L3054" i="2"/>
  <c r="L3053" i="2"/>
  <c r="L3052" i="2"/>
  <c r="L3051" i="2"/>
  <c r="L3050" i="2"/>
  <c r="L3049" i="2"/>
  <c r="L3048" i="2"/>
  <c r="L3047" i="2"/>
  <c r="L3046" i="2"/>
  <c r="L3045" i="2"/>
  <c r="L3044" i="2"/>
  <c r="L3043" i="2"/>
  <c r="L3042" i="2"/>
  <c r="L3041" i="2"/>
  <c r="L3040" i="2"/>
  <c r="L3039" i="2"/>
  <c r="L3038" i="2"/>
  <c r="L3037" i="2"/>
  <c r="L3036" i="2"/>
  <c r="L3035" i="2"/>
  <c r="L3034" i="2"/>
  <c r="L3033" i="2"/>
  <c r="L3032" i="2"/>
  <c r="L3031" i="2"/>
  <c r="L3030" i="2"/>
  <c r="L3029" i="2"/>
  <c r="L3028" i="2"/>
  <c r="L3027" i="2"/>
  <c r="L3026" i="2"/>
  <c r="L3025" i="2"/>
  <c r="L3024" i="2"/>
  <c r="L3023" i="2"/>
  <c r="L3022" i="2"/>
  <c r="L3021" i="2"/>
  <c r="L3020" i="2"/>
  <c r="L3019" i="2"/>
  <c r="L3018" i="2"/>
  <c r="L3017" i="2"/>
  <c r="L3016" i="2"/>
  <c r="L3015" i="2"/>
  <c r="L3014" i="2"/>
  <c r="L3013" i="2"/>
  <c r="L3012" i="2"/>
  <c r="L3011" i="2"/>
  <c r="L3010" i="2"/>
  <c r="L3009" i="2"/>
  <c r="L3008" i="2"/>
  <c r="L3007" i="2"/>
  <c r="L3006" i="2"/>
  <c r="L3005" i="2"/>
  <c r="L3004" i="2"/>
  <c r="L3003" i="2"/>
  <c r="L3002" i="2"/>
  <c r="L3001" i="2"/>
  <c r="L3000" i="2"/>
  <c r="L2999" i="2"/>
  <c r="L2998" i="2"/>
  <c r="L2997" i="2"/>
  <c r="L2996" i="2"/>
  <c r="L2995" i="2"/>
  <c r="L2994" i="2"/>
  <c r="L2993" i="2"/>
  <c r="L2992" i="2"/>
  <c r="L2991" i="2"/>
  <c r="L2990" i="2"/>
  <c r="L2989" i="2"/>
  <c r="L2988" i="2"/>
  <c r="L2987" i="2"/>
  <c r="L2986" i="2"/>
  <c r="L2985" i="2"/>
  <c r="L2984" i="2"/>
  <c r="L2983" i="2"/>
  <c r="L2982" i="2"/>
  <c r="L2981" i="2"/>
  <c r="L2980" i="2"/>
  <c r="L2979" i="2"/>
  <c r="L2978" i="2"/>
  <c r="L2977" i="2"/>
  <c r="L2976" i="2"/>
  <c r="L2975" i="2"/>
  <c r="L2974" i="2"/>
  <c r="L2973" i="2"/>
  <c r="L2972" i="2"/>
  <c r="L2971" i="2"/>
  <c r="L2970" i="2"/>
  <c r="L2969" i="2"/>
  <c r="L2968" i="2"/>
  <c r="L2967" i="2"/>
  <c r="L2966" i="2"/>
  <c r="L2965" i="2"/>
  <c r="L2964" i="2"/>
  <c r="L2963" i="2"/>
  <c r="L2962" i="2"/>
  <c r="L2961" i="2"/>
  <c r="L2960" i="2"/>
  <c r="L2959" i="2"/>
  <c r="L2958" i="2"/>
  <c r="L2957" i="2"/>
  <c r="L2956" i="2"/>
  <c r="L2955" i="2"/>
  <c r="L2954" i="2"/>
  <c r="L2953" i="2"/>
  <c r="L2952" i="2"/>
  <c r="L2951" i="2"/>
  <c r="L2950" i="2"/>
  <c r="L2949" i="2"/>
  <c r="L2948" i="2"/>
  <c r="L2947" i="2"/>
  <c r="L2946" i="2"/>
  <c r="L2945" i="2"/>
  <c r="L2944" i="2"/>
  <c r="L2943" i="2"/>
  <c r="L2942" i="2"/>
  <c r="L2941" i="2"/>
  <c r="L2940" i="2"/>
  <c r="L2939" i="2"/>
  <c r="L2938" i="2"/>
  <c r="L2937" i="2"/>
  <c r="L2936" i="2"/>
  <c r="L2935" i="2"/>
  <c r="L2934" i="2"/>
  <c r="L2933" i="2"/>
  <c r="L2932" i="2"/>
  <c r="L2931" i="2"/>
  <c r="L2930" i="2"/>
  <c r="L2929" i="2"/>
  <c r="L2928" i="2"/>
  <c r="L2927" i="2"/>
  <c r="L2926" i="2"/>
  <c r="L2925" i="2"/>
  <c r="L2924" i="2"/>
  <c r="L2923" i="2"/>
  <c r="L2922" i="2"/>
  <c r="L2921" i="2"/>
  <c r="L2920" i="2"/>
  <c r="L2919" i="2"/>
  <c r="L2918" i="2"/>
  <c r="L2917" i="2"/>
  <c r="L2916" i="2"/>
  <c r="L2915" i="2"/>
  <c r="L2914" i="2"/>
  <c r="L2913" i="2"/>
  <c r="L2912" i="2"/>
  <c r="L2911" i="2"/>
  <c r="L2910" i="2"/>
  <c r="L2909" i="2"/>
  <c r="L2908" i="2"/>
  <c r="L2907" i="2"/>
  <c r="L2906" i="2"/>
  <c r="L2905" i="2"/>
  <c r="L2904" i="2"/>
  <c r="L2903" i="2"/>
  <c r="L2902" i="2"/>
  <c r="L2901" i="2"/>
  <c r="L2900" i="2"/>
  <c r="L2899" i="2"/>
  <c r="L2898" i="2"/>
  <c r="L2897" i="2"/>
  <c r="L2896" i="2"/>
  <c r="L2895" i="2"/>
  <c r="L2894" i="2"/>
  <c r="L2893" i="2"/>
  <c r="L2892" i="2"/>
  <c r="L2891" i="2"/>
  <c r="L2890" i="2"/>
  <c r="L2889" i="2"/>
  <c r="L2888" i="2"/>
  <c r="L2887" i="2"/>
  <c r="L2886" i="2"/>
  <c r="L2885" i="2"/>
  <c r="L2884" i="2"/>
  <c r="L2883" i="2"/>
  <c r="L2882" i="2"/>
  <c r="L2881" i="2"/>
  <c r="L2880" i="2"/>
  <c r="L2879" i="2"/>
  <c r="L2878" i="2"/>
  <c r="L2877" i="2"/>
  <c r="L2876" i="2"/>
  <c r="L2875" i="2"/>
  <c r="L2874" i="2"/>
  <c r="L2873" i="2"/>
  <c r="L2872" i="2"/>
  <c r="L2871" i="2"/>
  <c r="L2870" i="2"/>
  <c r="L2869" i="2"/>
  <c r="L2868" i="2"/>
  <c r="L2867" i="2"/>
  <c r="L2866" i="2"/>
  <c r="L2865" i="2"/>
  <c r="L2864" i="2"/>
  <c r="L2863" i="2"/>
  <c r="L2862" i="2"/>
  <c r="L2861" i="2"/>
  <c r="L2860" i="2"/>
  <c r="L2859" i="2"/>
  <c r="L2858" i="2"/>
  <c r="L2857" i="2"/>
  <c r="L2856" i="2"/>
  <c r="L2855" i="2"/>
  <c r="L2854" i="2"/>
  <c r="L2853" i="2"/>
  <c r="L2852" i="2"/>
  <c r="L2851" i="2"/>
  <c r="L2850" i="2"/>
  <c r="L2849" i="2"/>
  <c r="L2848" i="2"/>
  <c r="L2847" i="2"/>
  <c r="L2846" i="2"/>
  <c r="L2845" i="2"/>
  <c r="L2844" i="2"/>
  <c r="L2843" i="2"/>
  <c r="L2842" i="2"/>
  <c r="L2841" i="2"/>
  <c r="L2840" i="2"/>
  <c r="L2839" i="2"/>
  <c r="L2838" i="2"/>
  <c r="L2837" i="2"/>
  <c r="L2836" i="2"/>
  <c r="L2835" i="2"/>
  <c r="L2834" i="2"/>
  <c r="L2833" i="2"/>
  <c r="L2832" i="2"/>
  <c r="L2831" i="2"/>
  <c r="L2830" i="2"/>
  <c r="L2829" i="2"/>
  <c r="L2828" i="2"/>
  <c r="L2827" i="2"/>
  <c r="L2826" i="2"/>
  <c r="L2825" i="2"/>
  <c r="L2824" i="2"/>
  <c r="L2823" i="2"/>
  <c r="L2822" i="2"/>
  <c r="L2821" i="2"/>
  <c r="L2820" i="2"/>
  <c r="L2819" i="2"/>
  <c r="L2818" i="2"/>
  <c r="L2817" i="2"/>
  <c r="L2816" i="2"/>
  <c r="L2815" i="2"/>
  <c r="L2814" i="2"/>
  <c r="L2813" i="2"/>
  <c r="L2812" i="2"/>
  <c r="L2811" i="2"/>
  <c r="L2810" i="2"/>
  <c r="L2809" i="2"/>
  <c r="L2808" i="2"/>
  <c r="L2807" i="2"/>
  <c r="L2806" i="2"/>
  <c r="L2805" i="2"/>
  <c r="L2804" i="2"/>
  <c r="L2803" i="2"/>
  <c r="L2802" i="2"/>
  <c r="L2801" i="2"/>
  <c r="L2800" i="2"/>
  <c r="L2799" i="2"/>
  <c r="L2798" i="2"/>
  <c r="L2797" i="2"/>
  <c r="L2796" i="2"/>
  <c r="L2795" i="2"/>
  <c r="L2794" i="2"/>
  <c r="L2793" i="2"/>
  <c r="L2792" i="2"/>
  <c r="L2791" i="2"/>
  <c r="L2790" i="2"/>
  <c r="L2789" i="2"/>
  <c r="L2788" i="2"/>
  <c r="L2787" i="2"/>
  <c r="L2786" i="2"/>
  <c r="L2785" i="2"/>
  <c r="L2784" i="2"/>
  <c r="L2783" i="2"/>
  <c r="L2782" i="2"/>
  <c r="L2781" i="2"/>
  <c r="L2780" i="2"/>
  <c r="L2779" i="2"/>
  <c r="L2778" i="2"/>
  <c r="L2777" i="2"/>
  <c r="L2776" i="2"/>
  <c r="L2775" i="2"/>
  <c r="L2774" i="2"/>
  <c r="L2773" i="2"/>
  <c r="L2772" i="2"/>
  <c r="L2771" i="2"/>
  <c r="L2770" i="2"/>
  <c r="L2769" i="2"/>
  <c r="L2768" i="2"/>
  <c r="L2767" i="2"/>
  <c r="L2766" i="2"/>
  <c r="L2765" i="2"/>
  <c r="L2764" i="2"/>
  <c r="L2763" i="2"/>
  <c r="L2762" i="2"/>
  <c r="L2761" i="2"/>
  <c r="L2760" i="2"/>
  <c r="L2759" i="2"/>
  <c r="L2758" i="2"/>
  <c r="L2757" i="2"/>
  <c r="L2756" i="2"/>
  <c r="L2755" i="2"/>
  <c r="L2754" i="2"/>
  <c r="L2753" i="2"/>
  <c r="L2752" i="2"/>
  <c r="L2751" i="2"/>
  <c r="L2750" i="2"/>
  <c r="L2749" i="2"/>
  <c r="L2748" i="2"/>
  <c r="L2747" i="2"/>
  <c r="L2746" i="2"/>
  <c r="L2745" i="2"/>
  <c r="L2744" i="2"/>
  <c r="L2743" i="2"/>
  <c r="L2742" i="2"/>
  <c r="L2741" i="2"/>
  <c r="L2740" i="2"/>
  <c r="L2739" i="2"/>
  <c r="L2738" i="2"/>
  <c r="L2737" i="2"/>
  <c r="L2736" i="2"/>
  <c r="L2735" i="2"/>
  <c r="L2734" i="2"/>
  <c r="L2733" i="2"/>
  <c r="L2732" i="2"/>
  <c r="L2731" i="2"/>
  <c r="L2730" i="2"/>
  <c r="L2729" i="2"/>
  <c r="L2728" i="2"/>
  <c r="L2727" i="2"/>
  <c r="L2726" i="2"/>
  <c r="L2725" i="2"/>
  <c r="L2724" i="2"/>
  <c r="L2723" i="2"/>
  <c r="L2722" i="2"/>
  <c r="L2721" i="2"/>
  <c r="L2720" i="2"/>
  <c r="L2719" i="2"/>
  <c r="L2718" i="2"/>
  <c r="L2717" i="2"/>
  <c r="L2716" i="2"/>
  <c r="L2715" i="2"/>
  <c r="L2714" i="2"/>
  <c r="L2713" i="2"/>
  <c r="L2712" i="2"/>
  <c r="L2711" i="2"/>
  <c r="L2710" i="2"/>
  <c r="L2709" i="2"/>
  <c r="L2708" i="2"/>
  <c r="L2707" i="2"/>
  <c r="L2706" i="2"/>
  <c r="L2705" i="2"/>
  <c r="L2704" i="2"/>
  <c r="L2703" i="2"/>
  <c r="L2702" i="2"/>
  <c r="L2701" i="2"/>
  <c r="L2700" i="2"/>
  <c r="L2699" i="2"/>
  <c r="L2698" i="2"/>
  <c r="L2697" i="2"/>
  <c r="L2696" i="2"/>
  <c r="L2695" i="2"/>
  <c r="L2694" i="2"/>
  <c r="L2693" i="2"/>
  <c r="L2692" i="2"/>
  <c r="L2691" i="2"/>
  <c r="L2690" i="2"/>
  <c r="L2689" i="2"/>
  <c r="L2688" i="2"/>
  <c r="L2687" i="2"/>
  <c r="L2686" i="2"/>
  <c r="L2685" i="2"/>
  <c r="L2684" i="2"/>
  <c r="L2683" i="2"/>
  <c r="L2682" i="2"/>
  <c r="L2681" i="2"/>
  <c r="L2680" i="2"/>
  <c r="L2679" i="2"/>
  <c r="L2678" i="2"/>
  <c r="L2677" i="2"/>
  <c r="L2676" i="2"/>
  <c r="L2675" i="2"/>
  <c r="L2674" i="2"/>
  <c r="L2673" i="2"/>
  <c r="L2672" i="2"/>
  <c r="L2671" i="2"/>
  <c r="L2670" i="2"/>
  <c r="L2669" i="2"/>
  <c r="L2668" i="2"/>
  <c r="L2667" i="2"/>
  <c r="L2666" i="2"/>
  <c r="L2665" i="2"/>
  <c r="L2664" i="2"/>
  <c r="L2663" i="2"/>
  <c r="L2662" i="2"/>
  <c r="L2661" i="2"/>
  <c r="L2660" i="2"/>
  <c r="L2659" i="2"/>
  <c r="L2658" i="2"/>
  <c r="L2657" i="2"/>
  <c r="L2656" i="2"/>
  <c r="L2655" i="2"/>
  <c r="L2654" i="2"/>
  <c r="L2653" i="2"/>
  <c r="L2652" i="2"/>
  <c r="L2651" i="2"/>
  <c r="L2650" i="2"/>
  <c r="L2649" i="2"/>
  <c r="L2648" i="2"/>
  <c r="L2647" i="2"/>
  <c r="L2646" i="2"/>
  <c r="L2645" i="2"/>
  <c r="L2644" i="2"/>
  <c r="L2643" i="2"/>
  <c r="L2642" i="2"/>
  <c r="L2641" i="2"/>
  <c r="L2640" i="2"/>
  <c r="L2639" i="2"/>
  <c r="L2638" i="2"/>
  <c r="L2637" i="2"/>
  <c r="L2636" i="2"/>
  <c r="L2635" i="2"/>
  <c r="L2634" i="2"/>
  <c r="L2633" i="2"/>
  <c r="L2632" i="2"/>
  <c r="L2631" i="2"/>
  <c r="L2630" i="2"/>
  <c r="L2629" i="2"/>
  <c r="L2628" i="2"/>
  <c r="L2627" i="2"/>
  <c r="L2626" i="2"/>
  <c r="L2625" i="2"/>
  <c r="L2624" i="2"/>
  <c r="L2623" i="2"/>
  <c r="L2622" i="2"/>
  <c r="L2621" i="2"/>
  <c r="L2620" i="2"/>
  <c r="L2619" i="2"/>
  <c r="L2618" i="2"/>
  <c r="L2617" i="2"/>
  <c r="L2616" i="2"/>
  <c r="L2615" i="2"/>
  <c r="L2614" i="2"/>
  <c r="L2613" i="2"/>
  <c r="L2612" i="2"/>
  <c r="L2611" i="2"/>
  <c r="L2610" i="2"/>
  <c r="L2609" i="2"/>
  <c r="L2608" i="2"/>
  <c r="L2607" i="2"/>
  <c r="L2606" i="2"/>
  <c r="L2605" i="2"/>
  <c r="L2604" i="2"/>
  <c r="L2603" i="2"/>
  <c r="L2602" i="2"/>
  <c r="L2601" i="2"/>
  <c r="L2600" i="2"/>
  <c r="L2599" i="2"/>
  <c r="L2598" i="2"/>
  <c r="L2597" i="2"/>
  <c r="L2596" i="2"/>
  <c r="L2595" i="2"/>
  <c r="L2594" i="2"/>
  <c r="L2593" i="2"/>
  <c r="L2592" i="2"/>
  <c r="L2591" i="2"/>
  <c r="L2590" i="2"/>
  <c r="L2589" i="2"/>
  <c r="L2588" i="2"/>
  <c r="L2587" i="2"/>
  <c r="L2586" i="2"/>
  <c r="L2585" i="2"/>
  <c r="L2584" i="2"/>
  <c r="L2583" i="2"/>
  <c r="L2582" i="2"/>
  <c r="L2581" i="2"/>
  <c r="L2580" i="2"/>
  <c r="L2579" i="2"/>
  <c r="L2578" i="2"/>
  <c r="L2577" i="2"/>
  <c r="L2576" i="2"/>
  <c r="L2575" i="2"/>
  <c r="L2574" i="2"/>
  <c r="L2573" i="2"/>
  <c r="L2572" i="2"/>
  <c r="L2571" i="2"/>
  <c r="L2570" i="2"/>
  <c r="L2569" i="2"/>
  <c r="L2568" i="2"/>
  <c r="L2567" i="2"/>
  <c r="L2566" i="2"/>
  <c r="L2565" i="2"/>
  <c r="L2564" i="2"/>
  <c r="L2563" i="2"/>
  <c r="L2562" i="2"/>
  <c r="L2561" i="2"/>
  <c r="L2560" i="2"/>
  <c r="L2559" i="2"/>
  <c r="L2558" i="2"/>
  <c r="L2557" i="2"/>
  <c r="L2556" i="2"/>
  <c r="L2555" i="2"/>
  <c r="L2554" i="2"/>
  <c r="L2553" i="2"/>
  <c r="L2552" i="2"/>
  <c r="L2551" i="2"/>
  <c r="L2550" i="2"/>
  <c r="L2549" i="2"/>
  <c r="L2548" i="2"/>
  <c r="L2547" i="2"/>
  <c r="L2546" i="2"/>
  <c r="L2545" i="2"/>
  <c r="L2544" i="2"/>
  <c r="L2543" i="2"/>
  <c r="L2542" i="2"/>
  <c r="L2541" i="2"/>
  <c r="L2540" i="2"/>
  <c r="L2539" i="2"/>
  <c r="L2538" i="2"/>
  <c r="L2537" i="2"/>
  <c r="L2536" i="2"/>
  <c r="L2535" i="2"/>
  <c r="L2534" i="2"/>
  <c r="L2533" i="2"/>
  <c r="L2532" i="2"/>
  <c r="L2531" i="2"/>
  <c r="L2530" i="2"/>
  <c r="L2529" i="2"/>
  <c r="L2528" i="2"/>
  <c r="L2527" i="2"/>
  <c r="L2526" i="2"/>
  <c r="L2525" i="2"/>
  <c r="L2524" i="2"/>
  <c r="L2523" i="2"/>
  <c r="L2522" i="2"/>
  <c r="L2521" i="2"/>
  <c r="L2520" i="2"/>
  <c r="L2519" i="2"/>
  <c r="L2518" i="2"/>
  <c r="L2517" i="2"/>
  <c r="L2516" i="2"/>
  <c r="L2515" i="2"/>
  <c r="L2514" i="2"/>
  <c r="L2513" i="2"/>
  <c r="L2512" i="2"/>
  <c r="L2511" i="2"/>
  <c r="L2510" i="2"/>
  <c r="L2509" i="2"/>
  <c r="L2508" i="2"/>
  <c r="L2507" i="2"/>
  <c r="L2506" i="2"/>
  <c r="L2505" i="2"/>
  <c r="L2504" i="2"/>
  <c r="L2503" i="2"/>
  <c r="L2502" i="2"/>
  <c r="L2501" i="2"/>
  <c r="L2500" i="2"/>
  <c r="L2499" i="2"/>
  <c r="L2498" i="2"/>
  <c r="L2497" i="2"/>
  <c r="L2496" i="2"/>
  <c r="L2495" i="2"/>
  <c r="L2494" i="2"/>
  <c r="L2493" i="2"/>
  <c r="L2492" i="2"/>
  <c r="L2491" i="2"/>
  <c r="L2490" i="2"/>
  <c r="L2489" i="2"/>
  <c r="L2488" i="2"/>
  <c r="L2487" i="2"/>
  <c r="L2486" i="2"/>
  <c r="L2485" i="2"/>
  <c r="L2484" i="2"/>
  <c r="L2483" i="2"/>
  <c r="L2482" i="2"/>
  <c r="L2481" i="2"/>
  <c r="L2480" i="2"/>
  <c r="L2479" i="2"/>
  <c r="L2478" i="2"/>
  <c r="L2477" i="2"/>
  <c r="L2476" i="2"/>
  <c r="L2475" i="2"/>
  <c r="L2474" i="2"/>
  <c r="L2473" i="2"/>
  <c r="L2472" i="2"/>
  <c r="L2471" i="2"/>
  <c r="L2470" i="2"/>
  <c r="L2469" i="2"/>
  <c r="L2468" i="2"/>
  <c r="L2467" i="2"/>
  <c r="L2466" i="2"/>
  <c r="L2465" i="2"/>
  <c r="L2464" i="2"/>
  <c r="L2463" i="2"/>
  <c r="L2462" i="2"/>
  <c r="L2461" i="2"/>
  <c r="L2460" i="2"/>
  <c r="L2459" i="2"/>
  <c r="L2458" i="2"/>
  <c r="L2457" i="2"/>
  <c r="L2456" i="2"/>
  <c r="L2455" i="2"/>
  <c r="L2454" i="2"/>
  <c r="L2453" i="2"/>
  <c r="L2452" i="2"/>
  <c r="L2451" i="2"/>
  <c r="L2450" i="2"/>
  <c r="L2449" i="2"/>
  <c r="L2448" i="2"/>
  <c r="L2447" i="2"/>
  <c r="L2446" i="2"/>
  <c r="L2445" i="2"/>
  <c r="L2444" i="2"/>
  <c r="L2443" i="2"/>
  <c r="L2442" i="2"/>
  <c r="L2441" i="2"/>
  <c r="L2440" i="2"/>
  <c r="L2439" i="2"/>
  <c r="L2438" i="2"/>
  <c r="L2437" i="2"/>
  <c r="L2436" i="2"/>
  <c r="L2435" i="2"/>
  <c r="L2434" i="2"/>
  <c r="L2433" i="2"/>
  <c r="L2432" i="2"/>
  <c r="L2431" i="2"/>
  <c r="L2430" i="2"/>
  <c r="L2429" i="2"/>
  <c r="L2428" i="2"/>
  <c r="L2427" i="2"/>
  <c r="L2426" i="2"/>
  <c r="L2425" i="2"/>
  <c r="L2424" i="2"/>
  <c r="L2423" i="2"/>
  <c r="L2422" i="2"/>
  <c r="L2421" i="2"/>
  <c r="L2420" i="2"/>
  <c r="L2419" i="2"/>
  <c r="L2418" i="2"/>
  <c r="L2417" i="2"/>
  <c r="L2416" i="2"/>
  <c r="L2415" i="2"/>
  <c r="L2414" i="2"/>
  <c r="L2413" i="2"/>
  <c r="L2412" i="2"/>
  <c r="L2411" i="2"/>
  <c r="L2410" i="2"/>
  <c r="L2409" i="2"/>
  <c r="L2408" i="2"/>
  <c r="L2407" i="2"/>
  <c r="L2406" i="2"/>
  <c r="L2405" i="2"/>
  <c r="L2404" i="2"/>
  <c r="L2403" i="2"/>
  <c r="L2402" i="2"/>
  <c r="L2401" i="2"/>
  <c r="L2400" i="2"/>
  <c r="L2399" i="2"/>
  <c r="L2398" i="2"/>
  <c r="L2397" i="2"/>
  <c r="L2396" i="2"/>
  <c r="L2395" i="2"/>
  <c r="L2394" i="2"/>
  <c r="L2393" i="2"/>
  <c r="L2392" i="2"/>
  <c r="L2391" i="2"/>
  <c r="L2390" i="2"/>
  <c r="L2389" i="2"/>
  <c r="L2388" i="2"/>
  <c r="L2387" i="2"/>
  <c r="L2386" i="2"/>
  <c r="L2385" i="2"/>
  <c r="L2384" i="2"/>
  <c r="L2383" i="2"/>
  <c r="L2382" i="2"/>
  <c r="L2381" i="2"/>
  <c r="L2380" i="2"/>
  <c r="L2379" i="2"/>
  <c r="L2378" i="2"/>
  <c r="L2377" i="2"/>
  <c r="L2376" i="2"/>
  <c r="L2375" i="2"/>
  <c r="L2374" i="2"/>
  <c r="L2373" i="2"/>
  <c r="L2372" i="2"/>
  <c r="L2371" i="2"/>
  <c r="L2370" i="2"/>
  <c r="L2369" i="2"/>
  <c r="L2368" i="2"/>
  <c r="L2367" i="2"/>
  <c r="L2366" i="2"/>
  <c r="L2365" i="2"/>
  <c r="L2364" i="2"/>
  <c r="L2363" i="2"/>
  <c r="L2362" i="2"/>
  <c r="L2361" i="2"/>
  <c r="L2360" i="2"/>
  <c r="L2359" i="2"/>
  <c r="L2358" i="2"/>
  <c r="L2357" i="2"/>
  <c r="L2356" i="2"/>
  <c r="L2355" i="2"/>
  <c r="L2354" i="2"/>
  <c r="L2353" i="2"/>
  <c r="L2352" i="2"/>
  <c r="L2351" i="2"/>
  <c r="L2350" i="2"/>
  <c r="L2349" i="2"/>
  <c r="L2348" i="2"/>
  <c r="L2347" i="2"/>
  <c r="L2346" i="2"/>
  <c r="L2345" i="2"/>
  <c r="L2344" i="2"/>
  <c r="L2343" i="2"/>
  <c r="L2342" i="2"/>
  <c r="L2341" i="2"/>
  <c r="L2340" i="2"/>
  <c r="L2339" i="2"/>
  <c r="L2338" i="2"/>
  <c r="L2337" i="2"/>
  <c r="L2336" i="2"/>
  <c r="L2335" i="2"/>
  <c r="L2334" i="2"/>
  <c r="L2333" i="2"/>
  <c r="L2332" i="2"/>
  <c r="L2331" i="2"/>
  <c r="L2330" i="2"/>
  <c r="L2329" i="2"/>
  <c r="L2328" i="2"/>
  <c r="L2327" i="2"/>
  <c r="L2326" i="2"/>
  <c r="L2325" i="2"/>
  <c r="L2324" i="2"/>
  <c r="L2323" i="2"/>
  <c r="L2322" i="2"/>
  <c r="L2321" i="2"/>
  <c r="L2320" i="2"/>
  <c r="L2319" i="2"/>
  <c r="L2318" i="2"/>
  <c r="L2317" i="2"/>
  <c r="L2316" i="2"/>
  <c r="L2315" i="2"/>
  <c r="L2314" i="2"/>
  <c r="L2313" i="2"/>
  <c r="L2312" i="2"/>
  <c r="L2311" i="2"/>
  <c r="L2310" i="2"/>
  <c r="L2309" i="2"/>
  <c r="L2308" i="2"/>
  <c r="L2307" i="2"/>
  <c r="L2306" i="2"/>
  <c r="L2305" i="2"/>
  <c r="L2304" i="2"/>
  <c r="L2303" i="2"/>
  <c r="L2302" i="2"/>
  <c r="L2301" i="2"/>
  <c r="L2300" i="2"/>
  <c r="L2299" i="2"/>
  <c r="L2298" i="2"/>
  <c r="L2297" i="2"/>
  <c r="L2296" i="2"/>
  <c r="L2295" i="2"/>
  <c r="L2294" i="2"/>
  <c r="L2293" i="2"/>
  <c r="L2292" i="2"/>
  <c r="L2291" i="2"/>
  <c r="L2290" i="2"/>
  <c r="L2289" i="2"/>
  <c r="L2288" i="2"/>
  <c r="L2287" i="2"/>
  <c r="L2286" i="2"/>
  <c r="L2285" i="2"/>
  <c r="L2284" i="2"/>
  <c r="L2283" i="2"/>
  <c r="L2282" i="2"/>
  <c r="L2281" i="2"/>
  <c r="L2280" i="2"/>
  <c r="L2279" i="2"/>
  <c r="L2278" i="2"/>
  <c r="L2277" i="2"/>
  <c r="L2276" i="2"/>
  <c r="L2275" i="2"/>
  <c r="L2274" i="2"/>
  <c r="L2273" i="2"/>
  <c r="L2272" i="2"/>
  <c r="L2271" i="2"/>
  <c r="L2270" i="2"/>
  <c r="L2269" i="2"/>
  <c r="L2268" i="2"/>
  <c r="L2267" i="2"/>
  <c r="L2266" i="2"/>
  <c r="L2265" i="2"/>
  <c r="L2264" i="2"/>
  <c r="L2263" i="2"/>
  <c r="L2262" i="2"/>
  <c r="L2261" i="2"/>
  <c r="L2260" i="2"/>
  <c r="L2259" i="2"/>
  <c r="L2258" i="2"/>
  <c r="L2257" i="2"/>
  <c r="L2256" i="2"/>
  <c r="L2255" i="2"/>
  <c r="L2254" i="2"/>
  <c r="L2253" i="2"/>
  <c r="L2252" i="2"/>
  <c r="L2251" i="2"/>
  <c r="L2250" i="2"/>
  <c r="L2249" i="2"/>
  <c r="L2248" i="2"/>
  <c r="L2247" i="2"/>
  <c r="L2246" i="2"/>
  <c r="L2245" i="2"/>
  <c r="L2244" i="2"/>
  <c r="L2243" i="2"/>
  <c r="L2242" i="2"/>
  <c r="L2241" i="2"/>
  <c r="L2240" i="2"/>
  <c r="L2239" i="2"/>
  <c r="L2238" i="2"/>
  <c r="L2237" i="2"/>
  <c r="L2236" i="2"/>
  <c r="L2235" i="2"/>
  <c r="L2234" i="2"/>
  <c r="L2233" i="2"/>
  <c r="L2232" i="2"/>
  <c r="L2231" i="2"/>
  <c r="L2230" i="2"/>
  <c r="L2229" i="2"/>
  <c r="L2228" i="2"/>
  <c r="L2227" i="2"/>
  <c r="L2226" i="2"/>
  <c r="L2225" i="2"/>
  <c r="L2224" i="2"/>
  <c r="L2223" i="2"/>
  <c r="L2222" i="2"/>
  <c r="L2221" i="2"/>
  <c r="L2220" i="2"/>
  <c r="L2219" i="2"/>
  <c r="L2218" i="2"/>
  <c r="L2217" i="2"/>
  <c r="L2216" i="2"/>
  <c r="L2215" i="2"/>
  <c r="L2214" i="2"/>
  <c r="L2213" i="2"/>
  <c r="L2212" i="2"/>
  <c r="L2211" i="2"/>
  <c r="L2210" i="2"/>
  <c r="L2209" i="2"/>
  <c r="L2208" i="2"/>
  <c r="L2207" i="2"/>
  <c r="L2206" i="2"/>
  <c r="L2205" i="2"/>
  <c r="L2204" i="2"/>
  <c r="L2203" i="2"/>
  <c r="L2202" i="2"/>
  <c r="L2201" i="2"/>
  <c r="L2200" i="2"/>
  <c r="L2199" i="2"/>
  <c r="L2198" i="2"/>
  <c r="L2197" i="2"/>
  <c r="L2196" i="2"/>
  <c r="L2195" i="2"/>
  <c r="L2194" i="2"/>
  <c r="L2193" i="2"/>
  <c r="L2192" i="2"/>
  <c r="L2191" i="2"/>
  <c r="L2190" i="2"/>
  <c r="L2189" i="2"/>
  <c r="L2188" i="2"/>
  <c r="L2187" i="2"/>
  <c r="L2186" i="2"/>
  <c r="L2185" i="2"/>
  <c r="L2184" i="2"/>
  <c r="L2183" i="2"/>
  <c r="L2182" i="2"/>
  <c r="L2181" i="2"/>
  <c r="L2180" i="2"/>
  <c r="L2179" i="2"/>
  <c r="L2178" i="2"/>
  <c r="L2177" i="2"/>
  <c r="L2176" i="2"/>
  <c r="L2175" i="2"/>
  <c r="L2174" i="2"/>
  <c r="L2173" i="2"/>
  <c r="L2172" i="2"/>
  <c r="L2171" i="2"/>
  <c r="L2170" i="2"/>
  <c r="L2169" i="2"/>
  <c r="L2168" i="2"/>
  <c r="L2167" i="2"/>
  <c r="L2166" i="2"/>
  <c r="L2165" i="2"/>
  <c r="L2164" i="2"/>
  <c r="L2163" i="2"/>
  <c r="L2162" i="2"/>
  <c r="L2161" i="2"/>
  <c r="L2160" i="2"/>
  <c r="L2159" i="2"/>
  <c r="L2158" i="2"/>
  <c r="L2157" i="2"/>
  <c r="L2156" i="2"/>
  <c r="L2155" i="2"/>
  <c r="L2154" i="2"/>
  <c r="L2153" i="2"/>
  <c r="L2152" i="2"/>
  <c r="L2151" i="2"/>
  <c r="L2150" i="2"/>
  <c r="L2149" i="2"/>
  <c r="L2148" i="2"/>
  <c r="L2147" i="2"/>
  <c r="L2146" i="2"/>
  <c r="L2145" i="2"/>
  <c r="L2144" i="2"/>
  <c r="L2143" i="2"/>
  <c r="L2142" i="2"/>
  <c r="L2141" i="2"/>
  <c r="L2140" i="2"/>
  <c r="L2139" i="2"/>
  <c r="L2138" i="2"/>
  <c r="L2137" i="2"/>
  <c r="L2136" i="2"/>
  <c r="L2135" i="2"/>
  <c r="L2134" i="2"/>
  <c r="L2133" i="2"/>
  <c r="L2132" i="2"/>
  <c r="L2131" i="2"/>
  <c r="L2130" i="2"/>
  <c r="L2129" i="2"/>
  <c r="L2128" i="2"/>
  <c r="L2127" i="2"/>
  <c r="L2126" i="2"/>
  <c r="L2125" i="2"/>
  <c r="L2124" i="2"/>
  <c r="L2123" i="2"/>
  <c r="L2122" i="2"/>
  <c r="L2121" i="2"/>
  <c r="L2120" i="2"/>
  <c r="L2119" i="2"/>
  <c r="L2118" i="2"/>
  <c r="L2117" i="2"/>
  <c r="L2116" i="2"/>
  <c r="L2115" i="2"/>
  <c r="L2114" i="2"/>
  <c r="L2113" i="2"/>
  <c r="L2112" i="2"/>
  <c r="L2111" i="2"/>
  <c r="L2110" i="2"/>
  <c r="L2109" i="2"/>
  <c r="L2108" i="2"/>
  <c r="L2107" i="2"/>
  <c r="L2106" i="2"/>
  <c r="L2105" i="2"/>
  <c r="L2104" i="2"/>
  <c r="L2103" i="2"/>
  <c r="L2102" i="2"/>
  <c r="L2101" i="2"/>
  <c r="L2100" i="2"/>
  <c r="L2099" i="2"/>
  <c r="L2098" i="2"/>
  <c r="L2097" i="2"/>
  <c r="L2096" i="2"/>
  <c r="L2095" i="2"/>
  <c r="L2094" i="2"/>
  <c r="L2093" i="2"/>
  <c r="L2092" i="2"/>
  <c r="L2091" i="2"/>
  <c r="L2090" i="2"/>
  <c r="L2089" i="2"/>
  <c r="L2088" i="2"/>
  <c r="L2087" i="2"/>
  <c r="L2086" i="2"/>
  <c r="L2085" i="2"/>
  <c r="L2084" i="2"/>
  <c r="L2083" i="2"/>
  <c r="L2082" i="2"/>
  <c r="L2081" i="2"/>
  <c r="L2080" i="2"/>
  <c r="L2079" i="2"/>
  <c r="L2078" i="2"/>
  <c r="L2077" i="2"/>
  <c r="L2076" i="2"/>
  <c r="L2075" i="2"/>
  <c r="L2074" i="2"/>
  <c r="L2073" i="2"/>
  <c r="L2072" i="2"/>
  <c r="L2071" i="2"/>
  <c r="L2070" i="2"/>
  <c r="L2069" i="2"/>
  <c r="L2068" i="2"/>
  <c r="L2067" i="2"/>
  <c r="L2066" i="2"/>
  <c r="L2065" i="2"/>
  <c r="L2064" i="2"/>
  <c r="L2063" i="2"/>
  <c r="L2062" i="2"/>
  <c r="L2061" i="2"/>
  <c r="L2060" i="2"/>
  <c r="L2059" i="2"/>
  <c r="L2058" i="2"/>
  <c r="L2057" i="2"/>
  <c r="L2056" i="2"/>
  <c r="L2055" i="2"/>
  <c r="L2054" i="2"/>
  <c r="L2053" i="2"/>
  <c r="L2052" i="2"/>
  <c r="L2051" i="2"/>
  <c r="L2050" i="2"/>
  <c r="L2049" i="2"/>
  <c r="L2048" i="2"/>
  <c r="L2047" i="2"/>
  <c r="L2046" i="2"/>
  <c r="L2045" i="2"/>
  <c r="L2044" i="2"/>
  <c r="L2043" i="2"/>
  <c r="L2042" i="2"/>
  <c r="L2041" i="2"/>
  <c r="L2040" i="2"/>
  <c r="L2039" i="2"/>
  <c r="L2038" i="2"/>
  <c r="L2037" i="2"/>
  <c r="L2036" i="2"/>
  <c r="L2035" i="2"/>
  <c r="L2034" i="2"/>
  <c r="L2033" i="2"/>
  <c r="L2032" i="2"/>
  <c r="L2031" i="2"/>
  <c r="L2030" i="2"/>
  <c r="L2029" i="2"/>
  <c r="L2028" i="2"/>
  <c r="L2027" i="2"/>
  <c r="L2026" i="2"/>
  <c r="L2025" i="2"/>
  <c r="L2024" i="2"/>
  <c r="L2023" i="2"/>
  <c r="L2022" i="2"/>
  <c r="L2021" i="2"/>
  <c r="L2020" i="2"/>
  <c r="L2019" i="2"/>
  <c r="L2018" i="2"/>
  <c r="L2017" i="2"/>
  <c r="L2016" i="2"/>
  <c r="L2015" i="2"/>
  <c r="L2014" i="2"/>
  <c r="L2013" i="2"/>
  <c r="L2012" i="2"/>
  <c r="L2011" i="2"/>
  <c r="L2010" i="2"/>
  <c r="L2009" i="2"/>
  <c r="L2008" i="2"/>
  <c r="L2007" i="2"/>
  <c r="L2006" i="2"/>
  <c r="L2005" i="2"/>
  <c r="L2004" i="2"/>
  <c r="L2003" i="2"/>
  <c r="L2002" i="2"/>
  <c r="L2001" i="2"/>
  <c r="L2000" i="2"/>
  <c r="L1999" i="2"/>
  <c r="L1998" i="2"/>
  <c r="L1997" i="2"/>
  <c r="L1996" i="2"/>
  <c r="L1995" i="2"/>
  <c r="L1994" i="2"/>
  <c r="L1993" i="2"/>
  <c r="L1992" i="2"/>
  <c r="L1991" i="2"/>
  <c r="L1990" i="2"/>
  <c r="L1989" i="2"/>
  <c r="L1988" i="2"/>
  <c r="L1987" i="2"/>
  <c r="L1986" i="2"/>
  <c r="L1985" i="2"/>
  <c r="L1984" i="2"/>
  <c r="L1983" i="2"/>
  <c r="L1982" i="2"/>
  <c r="L1981" i="2"/>
  <c r="L1980" i="2"/>
  <c r="L1979" i="2"/>
  <c r="L1978" i="2"/>
  <c r="L1977" i="2"/>
  <c r="L1976" i="2"/>
  <c r="L1975" i="2"/>
  <c r="L1974" i="2"/>
  <c r="L1973" i="2"/>
  <c r="L1972" i="2"/>
  <c r="L1971" i="2"/>
  <c r="L1970" i="2"/>
  <c r="L1969" i="2"/>
  <c r="L1968" i="2"/>
  <c r="L1967" i="2"/>
  <c r="L1966" i="2"/>
  <c r="L1965" i="2"/>
  <c r="L1964" i="2"/>
  <c r="L1963" i="2"/>
  <c r="L1962" i="2"/>
  <c r="L1961" i="2"/>
  <c r="L1960" i="2"/>
  <c r="L1959" i="2"/>
  <c r="L1958" i="2"/>
  <c r="L1957" i="2"/>
  <c r="L1956" i="2"/>
  <c r="L1955" i="2"/>
  <c r="L1954" i="2"/>
  <c r="L1953" i="2"/>
  <c r="L1952" i="2"/>
  <c r="L1951" i="2"/>
  <c r="L1950" i="2"/>
  <c r="L1949" i="2"/>
  <c r="L1948" i="2"/>
  <c r="L1947" i="2"/>
  <c r="L1946" i="2"/>
  <c r="L1945" i="2"/>
  <c r="L1944" i="2"/>
  <c r="L1943" i="2"/>
  <c r="L1942" i="2"/>
  <c r="L1941" i="2"/>
  <c r="L1940" i="2"/>
  <c r="L1939" i="2"/>
  <c r="L1938" i="2"/>
  <c r="L1937" i="2"/>
  <c r="L1936" i="2"/>
  <c r="L1935" i="2"/>
  <c r="L1934" i="2"/>
  <c r="L1933" i="2"/>
  <c r="L1932" i="2"/>
  <c r="L1931" i="2"/>
  <c r="L1930" i="2"/>
  <c r="L1929" i="2"/>
  <c r="L1928" i="2"/>
  <c r="L1927" i="2"/>
  <c r="L1926" i="2"/>
  <c r="L1925" i="2"/>
  <c r="L1924" i="2"/>
  <c r="L1923" i="2"/>
  <c r="L1922" i="2"/>
  <c r="L1921" i="2"/>
  <c r="L1920" i="2"/>
  <c r="L1919" i="2"/>
  <c r="L1918" i="2"/>
  <c r="L1917" i="2"/>
  <c r="L1916" i="2"/>
  <c r="L1915" i="2"/>
  <c r="L1914" i="2"/>
  <c r="L1913" i="2"/>
  <c r="L1912" i="2"/>
  <c r="L1911" i="2"/>
  <c r="L1910" i="2"/>
  <c r="L1909" i="2"/>
  <c r="L1908" i="2"/>
  <c r="L1907" i="2"/>
  <c r="L1906" i="2"/>
  <c r="L1905" i="2"/>
  <c r="L1904" i="2"/>
  <c r="L1903" i="2"/>
  <c r="L1902" i="2"/>
  <c r="L1901" i="2"/>
  <c r="L1900" i="2"/>
  <c r="L1899" i="2"/>
  <c r="L1898" i="2"/>
  <c r="L1897" i="2"/>
  <c r="L1896" i="2"/>
  <c r="L1895" i="2"/>
  <c r="L1894" i="2"/>
  <c r="L1893" i="2"/>
  <c r="L1892" i="2"/>
  <c r="L1891" i="2"/>
  <c r="L1890" i="2"/>
  <c r="L1889" i="2"/>
  <c r="L1888" i="2"/>
  <c r="L1887" i="2"/>
  <c r="L1886" i="2"/>
  <c r="L1885" i="2"/>
  <c r="L1884" i="2"/>
  <c r="L1883" i="2"/>
  <c r="L1882" i="2"/>
  <c r="L1881" i="2"/>
  <c r="L1880" i="2"/>
  <c r="L1879" i="2"/>
  <c r="L1878" i="2"/>
  <c r="L1877" i="2"/>
  <c r="L1876" i="2"/>
  <c r="L1875" i="2"/>
  <c r="L1874" i="2"/>
  <c r="L1873" i="2"/>
  <c r="L1872" i="2"/>
  <c r="L1871" i="2"/>
  <c r="L1870" i="2"/>
  <c r="L1869" i="2"/>
  <c r="L1868" i="2"/>
  <c r="L1867" i="2"/>
  <c r="L1866" i="2"/>
  <c r="L1865" i="2"/>
  <c r="L1864" i="2"/>
  <c r="L1863" i="2"/>
  <c r="L1862" i="2"/>
  <c r="L1861" i="2"/>
  <c r="L1860" i="2"/>
  <c r="L1859" i="2"/>
  <c r="L1858" i="2"/>
  <c r="L1857" i="2"/>
  <c r="L1856" i="2"/>
  <c r="L1855" i="2"/>
  <c r="L1854" i="2"/>
  <c r="L1853" i="2"/>
  <c r="L1852" i="2"/>
  <c r="L1851" i="2"/>
  <c r="L1850" i="2"/>
  <c r="L1849" i="2"/>
  <c r="L1848" i="2"/>
  <c r="L1847" i="2"/>
  <c r="L1846" i="2"/>
  <c r="L1845" i="2"/>
  <c r="L1844" i="2"/>
  <c r="L1843" i="2"/>
  <c r="L1842" i="2"/>
  <c r="L1841" i="2"/>
  <c r="L1840" i="2"/>
  <c r="L1839" i="2"/>
  <c r="L1838" i="2"/>
  <c r="L1837" i="2"/>
  <c r="L1836" i="2"/>
  <c r="L1835" i="2"/>
  <c r="L1834" i="2"/>
  <c r="L1833" i="2"/>
  <c r="L1832" i="2"/>
  <c r="L1831" i="2"/>
  <c r="L1830" i="2"/>
  <c r="L1829" i="2"/>
  <c r="L1828" i="2"/>
  <c r="L1827" i="2"/>
  <c r="L1826" i="2"/>
  <c r="L1825" i="2"/>
  <c r="L1824" i="2"/>
  <c r="L1823" i="2"/>
  <c r="L1822" i="2"/>
  <c r="L1821" i="2"/>
  <c r="L1820" i="2"/>
  <c r="L1819" i="2"/>
  <c r="L1818" i="2"/>
  <c r="L1817" i="2"/>
  <c r="L1816" i="2"/>
  <c r="L1815" i="2"/>
  <c r="L1814" i="2"/>
  <c r="L1813" i="2"/>
  <c r="L1812" i="2"/>
  <c r="L1811" i="2"/>
  <c r="L1810" i="2"/>
  <c r="L1809" i="2"/>
  <c r="L1808" i="2"/>
  <c r="L1807" i="2"/>
  <c r="L1806" i="2"/>
  <c r="L1805" i="2"/>
  <c r="L1804" i="2"/>
  <c r="L1803" i="2"/>
  <c r="L1802" i="2"/>
  <c r="L1801" i="2"/>
  <c r="L1800" i="2"/>
  <c r="L1799" i="2"/>
  <c r="L1798" i="2"/>
  <c r="L1797" i="2"/>
  <c r="L1796" i="2"/>
  <c r="L1795" i="2"/>
  <c r="L1794" i="2"/>
  <c r="L1793" i="2"/>
  <c r="L1792" i="2"/>
  <c r="L1791" i="2"/>
  <c r="L1790" i="2"/>
  <c r="L1789" i="2"/>
  <c r="L1788" i="2"/>
  <c r="L1787" i="2"/>
  <c r="L1786" i="2"/>
  <c r="L1785" i="2"/>
  <c r="L1784" i="2"/>
  <c r="L1783" i="2"/>
  <c r="L1782" i="2"/>
  <c r="L1781" i="2"/>
  <c r="L1780" i="2"/>
  <c r="L1779" i="2"/>
  <c r="L1778" i="2"/>
  <c r="L1777" i="2"/>
  <c r="L1776" i="2"/>
  <c r="L1775" i="2"/>
  <c r="L1774" i="2"/>
  <c r="L1773" i="2"/>
  <c r="L1772" i="2"/>
  <c r="L1771" i="2"/>
  <c r="L1770" i="2"/>
  <c r="L1769" i="2"/>
  <c r="L1768" i="2"/>
  <c r="L1767" i="2"/>
  <c r="L1766" i="2"/>
  <c r="L1765" i="2"/>
  <c r="L1764" i="2"/>
  <c r="L1763" i="2"/>
  <c r="L1762" i="2"/>
  <c r="L1761" i="2"/>
  <c r="L1760" i="2"/>
  <c r="L1759" i="2"/>
  <c r="L1758" i="2"/>
  <c r="L1757" i="2"/>
  <c r="L1756" i="2"/>
  <c r="L1755" i="2"/>
  <c r="L1754" i="2"/>
  <c r="L1753" i="2"/>
  <c r="L1752" i="2"/>
  <c r="L1751" i="2"/>
  <c r="L1750" i="2"/>
  <c r="L1749" i="2"/>
  <c r="L1748" i="2"/>
  <c r="L1747" i="2"/>
  <c r="L1746" i="2"/>
  <c r="L1745" i="2"/>
  <c r="L1744" i="2"/>
  <c r="L1743" i="2"/>
  <c r="L1742" i="2"/>
  <c r="L1741" i="2"/>
  <c r="L1740" i="2"/>
  <c r="L1739" i="2"/>
  <c r="L1738" i="2"/>
  <c r="L1737" i="2"/>
  <c r="L1736" i="2"/>
  <c r="L1735" i="2"/>
  <c r="L1734" i="2"/>
  <c r="L1733" i="2"/>
  <c r="L1732" i="2"/>
  <c r="L1731" i="2"/>
  <c r="L1730" i="2"/>
  <c r="L1729" i="2"/>
  <c r="L1728" i="2"/>
  <c r="L1727" i="2"/>
  <c r="L1726" i="2"/>
  <c r="L1725" i="2"/>
  <c r="L1724" i="2"/>
  <c r="L1723" i="2"/>
  <c r="L1722" i="2"/>
  <c r="L1721" i="2"/>
  <c r="L1720" i="2"/>
  <c r="L1719" i="2"/>
  <c r="L1718" i="2"/>
  <c r="L1717" i="2"/>
  <c r="L1716" i="2"/>
  <c r="L1715" i="2"/>
  <c r="L1714" i="2"/>
  <c r="L1713" i="2"/>
  <c r="L1712" i="2"/>
  <c r="L1711" i="2"/>
  <c r="L1710" i="2"/>
  <c r="L1709" i="2"/>
  <c r="L1708" i="2"/>
  <c r="L1707" i="2"/>
  <c r="L1706" i="2"/>
  <c r="L1705" i="2"/>
  <c r="L1704" i="2"/>
  <c r="L1703" i="2"/>
  <c r="L1702" i="2"/>
  <c r="L1701" i="2"/>
  <c r="L1700" i="2"/>
  <c r="L1699" i="2"/>
  <c r="L1698" i="2"/>
  <c r="L1697" i="2"/>
  <c r="L1696" i="2"/>
  <c r="L1695" i="2"/>
  <c r="L1694" i="2"/>
  <c r="L1693" i="2"/>
  <c r="L1692" i="2"/>
  <c r="L1691" i="2"/>
  <c r="L1690" i="2"/>
  <c r="L1689" i="2"/>
  <c r="L1688" i="2"/>
  <c r="L1687" i="2"/>
  <c r="L1686" i="2"/>
  <c r="L1685" i="2"/>
  <c r="L1684" i="2"/>
  <c r="L1683" i="2"/>
  <c r="L1682" i="2"/>
  <c r="L1681" i="2"/>
  <c r="L1680" i="2"/>
  <c r="L1679" i="2"/>
  <c r="L1678" i="2"/>
  <c r="L1677" i="2"/>
  <c r="L1676" i="2"/>
  <c r="L1675" i="2"/>
  <c r="L1674" i="2"/>
  <c r="L1673" i="2"/>
  <c r="L1672" i="2"/>
  <c r="L1671" i="2"/>
  <c r="L1670" i="2"/>
  <c r="L1669" i="2"/>
  <c r="L1668" i="2"/>
  <c r="L1667" i="2"/>
  <c r="L1666" i="2"/>
  <c r="L1665" i="2"/>
  <c r="L1664" i="2"/>
  <c r="L1663" i="2"/>
  <c r="L1662" i="2"/>
  <c r="L1661" i="2"/>
  <c r="L1660" i="2"/>
  <c r="L1659" i="2"/>
  <c r="L1658" i="2"/>
  <c r="L1657" i="2"/>
  <c r="L1656" i="2"/>
  <c r="L1655" i="2"/>
  <c r="L1654" i="2"/>
  <c r="L1653" i="2"/>
  <c r="L1652" i="2"/>
  <c r="L1651" i="2"/>
  <c r="L1650" i="2"/>
  <c r="L1649" i="2"/>
  <c r="L1648" i="2"/>
  <c r="L1647" i="2"/>
  <c r="L1646" i="2"/>
  <c r="L1645" i="2"/>
  <c r="L1644" i="2"/>
  <c r="L1643" i="2"/>
  <c r="L1642" i="2"/>
  <c r="L1641" i="2"/>
  <c r="L1640" i="2"/>
  <c r="L1639" i="2"/>
  <c r="L1638" i="2"/>
  <c r="L1637" i="2"/>
  <c r="L1636" i="2"/>
  <c r="L1635" i="2"/>
  <c r="L1634" i="2"/>
  <c r="L1633" i="2"/>
  <c r="L1632" i="2"/>
  <c r="L1631" i="2"/>
  <c r="L1630" i="2"/>
  <c r="L1629" i="2"/>
  <c r="L1628" i="2"/>
  <c r="L1627" i="2"/>
  <c r="L1626" i="2"/>
  <c r="L1625" i="2"/>
  <c r="L1624" i="2"/>
  <c r="L1623" i="2"/>
  <c r="L1622" i="2"/>
  <c r="L1621" i="2"/>
  <c r="L1620" i="2"/>
  <c r="L1619" i="2"/>
  <c r="L1618" i="2"/>
  <c r="L1617" i="2"/>
  <c r="L1616" i="2"/>
  <c r="L1615" i="2"/>
  <c r="L1614" i="2"/>
  <c r="L1613" i="2"/>
  <c r="L1612" i="2"/>
  <c r="L1611" i="2"/>
  <c r="L1610" i="2"/>
  <c r="L1609" i="2"/>
  <c r="L1608" i="2"/>
  <c r="L1607" i="2"/>
  <c r="L1606" i="2"/>
  <c r="L1605" i="2"/>
  <c r="L1604" i="2"/>
  <c r="L1603" i="2"/>
  <c r="L1602" i="2"/>
  <c r="L1601" i="2"/>
  <c r="L1600" i="2"/>
  <c r="L1599" i="2"/>
  <c r="L1598" i="2"/>
  <c r="L1597" i="2"/>
  <c r="L1596" i="2"/>
  <c r="L1595" i="2"/>
  <c r="L1594" i="2"/>
  <c r="L1593" i="2"/>
  <c r="L1592" i="2"/>
  <c r="L1591" i="2"/>
  <c r="L1590" i="2"/>
  <c r="L1589" i="2"/>
  <c r="L1588" i="2"/>
  <c r="L1587" i="2"/>
  <c r="L1586" i="2"/>
  <c r="L1585" i="2"/>
  <c r="L1584" i="2"/>
  <c r="L1583" i="2"/>
  <c r="L1582" i="2"/>
  <c r="L1581" i="2"/>
  <c r="L1580" i="2"/>
  <c r="L1579" i="2"/>
  <c r="L1578" i="2"/>
  <c r="L1577" i="2"/>
  <c r="L1576" i="2"/>
  <c r="L1575" i="2"/>
  <c r="L1574" i="2"/>
  <c r="L1573" i="2"/>
  <c r="L1572" i="2"/>
  <c r="L1571" i="2"/>
  <c r="L1570" i="2"/>
  <c r="L1569" i="2"/>
  <c r="L1568" i="2"/>
  <c r="L1567" i="2"/>
  <c r="L1566" i="2"/>
  <c r="L1565" i="2"/>
  <c r="L1564" i="2"/>
  <c r="L1563" i="2"/>
  <c r="L1562" i="2"/>
  <c r="L1561" i="2"/>
  <c r="L1560" i="2"/>
  <c r="L1559" i="2"/>
  <c r="L1558" i="2"/>
  <c r="L1557" i="2"/>
  <c r="L1556" i="2"/>
  <c r="L1555" i="2"/>
  <c r="L1554" i="2"/>
  <c r="L1553" i="2"/>
  <c r="L1552" i="2"/>
  <c r="L1551" i="2"/>
  <c r="L1550" i="2"/>
  <c r="L1549" i="2"/>
  <c r="L1548" i="2"/>
  <c r="L1547" i="2"/>
  <c r="L1546" i="2"/>
  <c r="L1545" i="2"/>
  <c r="L1544" i="2"/>
  <c r="L1543" i="2"/>
  <c r="L1542" i="2"/>
  <c r="L1541" i="2"/>
  <c r="L1540" i="2"/>
  <c r="L1539" i="2"/>
  <c r="L1538" i="2"/>
  <c r="L1537" i="2"/>
  <c r="L1536" i="2"/>
  <c r="L1535" i="2"/>
  <c r="L1534" i="2"/>
  <c r="L1533" i="2"/>
  <c r="L1532" i="2"/>
  <c r="L1531" i="2"/>
  <c r="L1530" i="2"/>
  <c r="L1529" i="2"/>
  <c r="L1528" i="2"/>
  <c r="L1527" i="2"/>
  <c r="L1526" i="2"/>
  <c r="L1525" i="2"/>
  <c r="L1524" i="2"/>
  <c r="L1523" i="2"/>
  <c r="L1522" i="2"/>
  <c r="L1521" i="2"/>
  <c r="L1520" i="2"/>
  <c r="L1519" i="2"/>
  <c r="L1518" i="2"/>
  <c r="L1517" i="2"/>
  <c r="L1516" i="2"/>
  <c r="L1515" i="2"/>
  <c r="L1514" i="2"/>
  <c r="L1513" i="2"/>
  <c r="L1512" i="2"/>
  <c r="L1511" i="2"/>
  <c r="L1510" i="2"/>
  <c r="L1509" i="2"/>
  <c r="L1508" i="2"/>
  <c r="L1507" i="2"/>
  <c r="L1506" i="2"/>
  <c r="L1505" i="2"/>
  <c r="L1504" i="2"/>
  <c r="L1503" i="2"/>
  <c r="L1502" i="2"/>
  <c r="L1501" i="2"/>
  <c r="L1500" i="2"/>
  <c r="L1499" i="2"/>
  <c r="L1498" i="2"/>
  <c r="L1497" i="2"/>
  <c r="L1496" i="2"/>
  <c r="L1495" i="2"/>
  <c r="L1494" i="2"/>
  <c r="L1493" i="2"/>
  <c r="L1492" i="2"/>
  <c r="L1491" i="2"/>
  <c r="L1490" i="2"/>
  <c r="L1489" i="2"/>
  <c r="L1488" i="2"/>
  <c r="L1487" i="2"/>
  <c r="L1486" i="2"/>
  <c r="L1485" i="2"/>
  <c r="L1484" i="2"/>
  <c r="L1483" i="2"/>
  <c r="L1482" i="2"/>
  <c r="L1481" i="2"/>
  <c r="L1480" i="2"/>
  <c r="L1479" i="2"/>
  <c r="L1478" i="2"/>
  <c r="L1477" i="2"/>
  <c r="L1476" i="2"/>
  <c r="L1475" i="2"/>
  <c r="L1474" i="2"/>
  <c r="L1473" i="2"/>
  <c r="L1472" i="2"/>
  <c r="L1471" i="2"/>
  <c r="L1470" i="2"/>
  <c r="L1469" i="2"/>
  <c r="L1468" i="2"/>
  <c r="L1467" i="2"/>
  <c r="L1466" i="2"/>
  <c r="L1465" i="2"/>
  <c r="L1464" i="2"/>
  <c r="L1463" i="2"/>
  <c r="L1462" i="2"/>
  <c r="L1461" i="2"/>
  <c r="L1460" i="2"/>
  <c r="L1459" i="2"/>
  <c r="L1458" i="2"/>
  <c r="L1457" i="2"/>
  <c r="L1456" i="2"/>
  <c r="L1455" i="2"/>
  <c r="L1454" i="2"/>
  <c r="L1453" i="2"/>
  <c r="L1452" i="2"/>
  <c r="L1451" i="2"/>
  <c r="L1450" i="2"/>
  <c r="L1449" i="2"/>
  <c r="L1448" i="2"/>
  <c r="L1447" i="2"/>
  <c r="L1446" i="2"/>
  <c r="L1445" i="2"/>
  <c r="L1444" i="2"/>
  <c r="L1443" i="2"/>
  <c r="L1442" i="2"/>
  <c r="L1441" i="2"/>
  <c r="L1440" i="2"/>
  <c r="L1439" i="2"/>
  <c r="L1438" i="2"/>
  <c r="L1437" i="2"/>
  <c r="L1436" i="2"/>
  <c r="L1435" i="2"/>
  <c r="L1434" i="2"/>
  <c r="L1433" i="2"/>
  <c r="L1432" i="2"/>
  <c r="L1431" i="2"/>
  <c r="L1430" i="2"/>
  <c r="L1429" i="2"/>
  <c r="L1428" i="2"/>
  <c r="L1427" i="2"/>
  <c r="L1426" i="2"/>
  <c r="L1425" i="2"/>
  <c r="L1424" i="2"/>
  <c r="L1423" i="2"/>
  <c r="L1422" i="2"/>
  <c r="L1421" i="2"/>
  <c r="L1420" i="2"/>
  <c r="L1419" i="2"/>
  <c r="L1418" i="2"/>
  <c r="L1417" i="2"/>
  <c r="L1416" i="2"/>
  <c r="L1415" i="2"/>
  <c r="L1414" i="2"/>
  <c r="L1413" i="2"/>
  <c r="L1412" i="2"/>
  <c r="L1411" i="2"/>
  <c r="L1410" i="2"/>
  <c r="L1409" i="2"/>
  <c r="L1408" i="2"/>
  <c r="L1407" i="2"/>
  <c r="L1406" i="2"/>
  <c r="L1405" i="2"/>
  <c r="L1404" i="2"/>
  <c r="L1403" i="2"/>
  <c r="L1402" i="2"/>
  <c r="L1401" i="2"/>
  <c r="L1400" i="2"/>
  <c r="L1399" i="2"/>
  <c r="L1398" i="2"/>
  <c r="L1397" i="2"/>
  <c r="L1396" i="2"/>
  <c r="L1395" i="2"/>
  <c r="L1394" i="2"/>
  <c r="L1393" i="2"/>
  <c r="L1392" i="2"/>
  <c r="L1391" i="2"/>
  <c r="L1390" i="2"/>
  <c r="L1389" i="2"/>
  <c r="L1388" i="2"/>
  <c r="L1387" i="2"/>
  <c r="L1386" i="2"/>
  <c r="L1385" i="2"/>
  <c r="L1384" i="2"/>
  <c r="L1383" i="2"/>
  <c r="L1382" i="2"/>
  <c r="L1381" i="2"/>
  <c r="L1380" i="2"/>
  <c r="L1379" i="2"/>
  <c r="L1378" i="2"/>
  <c r="L1377" i="2"/>
  <c r="L1376" i="2"/>
  <c r="L1375" i="2"/>
  <c r="L1374" i="2"/>
  <c r="L1373" i="2"/>
  <c r="L1372" i="2"/>
  <c r="L1371" i="2"/>
  <c r="L1370" i="2"/>
  <c r="L1369" i="2"/>
  <c r="L1368" i="2"/>
  <c r="L1367" i="2"/>
  <c r="L1366" i="2"/>
  <c r="L1365" i="2"/>
  <c r="L1364" i="2"/>
  <c r="L1363" i="2"/>
  <c r="L1362" i="2"/>
  <c r="L1361" i="2"/>
  <c r="L1360" i="2"/>
  <c r="L1359" i="2"/>
  <c r="L1358" i="2"/>
  <c r="L1357" i="2"/>
  <c r="L1356" i="2"/>
  <c r="L1355" i="2"/>
  <c r="L1354" i="2"/>
  <c r="L1353" i="2"/>
  <c r="L1352" i="2"/>
  <c r="L1351" i="2"/>
  <c r="L1350" i="2"/>
  <c r="L1349" i="2"/>
  <c r="L1348" i="2"/>
  <c r="L1347" i="2"/>
  <c r="L1346" i="2"/>
  <c r="L1345" i="2"/>
  <c r="L1344" i="2"/>
  <c r="L1343" i="2"/>
  <c r="L1342" i="2"/>
  <c r="L1341" i="2"/>
  <c r="L1340" i="2"/>
  <c r="L1339" i="2"/>
  <c r="L1338" i="2"/>
  <c r="L1337" i="2"/>
  <c r="L1336" i="2"/>
  <c r="L1335" i="2"/>
  <c r="L1334" i="2"/>
  <c r="L1333" i="2"/>
  <c r="L1332" i="2"/>
  <c r="L1331" i="2"/>
  <c r="L1330" i="2"/>
  <c r="L1329" i="2"/>
  <c r="L1328" i="2"/>
  <c r="L1327" i="2"/>
  <c r="L1326" i="2"/>
  <c r="L1325" i="2"/>
  <c r="L1324" i="2"/>
  <c r="L1323" i="2"/>
  <c r="L1322" i="2"/>
  <c r="L1321" i="2"/>
  <c r="L1320" i="2"/>
  <c r="L1319" i="2"/>
  <c r="L1318" i="2"/>
  <c r="L1317" i="2"/>
  <c r="L1316" i="2"/>
  <c r="L1315" i="2"/>
  <c r="L1314" i="2"/>
  <c r="L1313" i="2"/>
  <c r="L1312" i="2"/>
  <c r="L1311" i="2"/>
  <c r="L1310" i="2"/>
  <c r="L1309" i="2"/>
  <c r="L1308" i="2"/>
  <c r="L1307" i="2"/>
  <c r="L1306" i="2"/>
  <c r="L1305" i="2"/>
  <c r="L1304" i="2"/>
  <c r="L1303" i="2"/>
  <c r="L1302" i="2"/>
  <c r="L1301" i="2"/>
  <c r="L1300" i="2"/>
  <c r="L1299" i="2"/>
  <c r="L1298" i="2"/>
  <c r="L1297" i="2"/>
  <c r="L1296" i="2"/>
  <c r="L1295" i="2"/>
  <c r="L1294" i="2"/>
  <c r="L1293" i="2"/>
  <c r="L1292" i="2"/>
  <c r="L1291" i="2"/>
  <c r="L1290" i="2"/>
  <c r="L1289" i="2"/>
  <c r="L1288" i="2"/>
  <c r="L1287" i="2"/>
  <c r="L1286" i="2"/>
  <c r="L1285" i="2"/>
  <c r="L1284" i="2"/>
  <c r="L1283" i="2"/>
  <c r="L1282" i="2"/>
  <c r="L1281" i="2"/>
  <c r="L1280" i="2"/>
  <c r="L1279" i="2"/>
  <c r="L1278" i="2"/>
  <c r="L1277" i="2"/>
  <c r="L1276" i="2"/>
  <c r="L1275" i="2"/>
  <c r="L1274" i="2"/>
  <c r="L1273" i="2"/>
  <c r="L1272" i="2"/>
  <c r="L1271" i="2"/>
  <c r="L1270" i="2"/>
  <c r="L1269" i="2"/>
  <c r="L1268" i="2"/>
  <c r="L1267" i="2"/>
  <c r="L1266" i="2"/>
  <c r="L1265" i="2"/>
  <c r="L1264" i="2"/>
  <c r="L1263" i="2"/>
  <c r="L1262" i="2"/>
  <c r="L1261" i="2"/>
  <c r="L1260" i="2"/>
  <c r="L1259" i="2"/>
  <c r="L1258" i="2"/>
  <c r="L1257" i="2"/>
  <c r="L1256" i="2"/>
  <c r="L1255" i="2"/>
  <c r="L1254" i="2"/>
  <c r="L1253" i="2"/>
  <c r="L1252" i="2"/>
  <c r="L1251" i="2"/>
  <c r="L1250" i="2"/>
  <c r="L1249" i="2"/>
  <c r="L1248" i="2"/>
  <c r="L1247" i="2"/>
  <c r="L1246" i="2"/>
  <c r="L1245" i="2"/>
  <c r="L1244" i="2"/>
  <c r="L1243" i="2"/>
  <c r="L1242" i="2"/>
  <c r="L1241" i="2"/>
  <c r="L1240" i="2"/>
  <c r="L1239" i="2"/>
  <c r="L1238" i="2"/>
  <c r="L1237" i="2"/>
  <c r="L1236" i="2"/>
  <c r="L1235" i="2"/>
  <c r="L1234" i="2"/>
  <c r="L1233" i="2"/>
  <c r="L1232" i="2"/>
  <c r="L1231" i="2"/>
  <c r="L1230" i="2"/>
  <c r="L1229" i="2"/>
  <c r="L1228" i="2"/>
  <c r="L1227" i="2"/>
  <c r="L1226" i="2"/>
  <c r="L1225" i="2"/>
  <c r="L1224" i="2"/>
  <c r="L1223" i="2"/>
  <c r="L1222" i="2"/>
  <c r="L1221" i="2"/>
  <c r="L1220" i="2"/>
  <c r="L1219" i="2"/>
  <c r="L1218" i="2"/>
  <c r="L1217" i="2"/>
  <c r="L1216" i="2"/>
  <c r="L1215" i="2"/>
  <c r="L1214" i="2"/>
  <c r="L1213" i="2"/>
  <c r="L1212" i="2"/>
  <c r="L1211" i="2"/>
  <c r="L1210" i="2"/>
  <c r="L1209" i="2"/>
  <c r="L1208" i="2"/>
  <c r="L1207" i="2"/>
  <c r="L1206" i="2"/>
  <c r="L1205" i="2"/>
  <c r="L1204" i="2"/>
  <c r="L1203" i="2"/>
  <c r="L1202" i="2"/>
  <c r="L1201" i="2"/>
  <c r="L1200" i="2"/>
  <c r="L1199" i="2"/>
  <c r="L1198" i="2"/>
  <c r="L1197" i="2"/>
  <c r="L1196" i="2"/>
  <c r="L1195" i="2"/>
  <c r="L1194" i="2"/>
  <c r="L1193" i="2"/>
  <c r="L1192" i="2"/>
  <c r="L1191" i="2"/>
  <c r="L1190" i="2"/>
  <c r="L1189" i="2"/>
  <c r="L1188" i="2"/>
  <c r="L1187" i="2"/>
  <c r="L1186" i="2"/>
  <c r="L1185" i="2"/>
  <c r="L1184" i="2"/>
  <c r="L1183" i="2"/>
  <c r="L1182" i="2"/>
  <c r="L1181" i="2"/>
  <c r="L1180" i="2"/>
  <c r="L1179" i="2"/>
  <c r="L1178" i="2"/>
  <c r="L1177" i="2"/>
  <c r="L1176" i="2"/>
  <c r="L1175" i="2"/>
  <c r="L1174" i="2"/>
  <c r="L1173" i="2"/>
  <c r="L1172" i="2"/>
  <c r="L1171" i="2"/>
  <c r="L1170" i="2"/>
  <c r="L1169" i="2"/>
  <c r="L1168" i="2"/>
  <c r="L1167" i="2"/>
  <c r="L1166" i="2"/>
  <c r="L1165" i="2"/>
  <c r="L1164" i="2"/>
  <c r="L1163" i="2"/>
  <c r="L1162" i="2"/>
  <c r="L1161" i="2"/>
  <c r="L1160" i="2"/>
  <c r="L1159" i="2"/>
  <c r="L1158" i="2"/>
  <c r="L1157" i="2"/>
  <c r="L1156" i="2"/>
  <c r="L1155" i="2"/>
  <c r="L1154" i="2"/>
  <c r="L1153" i="2"/>
  <c r="L1152" i="2"/>
  <c r="L1151" i="2"/>
  <c r="L1150" i="2"/>
  <c r="L1149" i="2"/>
  <c r="L1148" i="2"/>
  <c r="L1147" i="2"/>
  <c r="L1146" i="2"/>
  <c r="L1145" i="2"/>
  <c r="L1144" i="2"/>
  <c r="L1143" i="2"/>
  <c r="L1142" i="2"/>
  <c r="L1141" i="2"/>
  <c r="L1140" i="2"/>
  <c r="L1139" i="2"/>
  <c r="L1138" i="2"/>
  <c r="L1137" i="2"/>
  <c r="L1136" i="2"/>
  <c r="L1135" i="2"/>
  <c r="L1134" i="2"/>
  <c r="L1133" i="2"/>
  <c r="L1132" i="2"/>
  <c r="L1131" i="2"/>
  <c r="L1130" i="2"/>
  <c r="L1129" i="2"/>
  <c r="L1128" i="2"/>
  <c r="L1127" i="2"/>
  <c r="L1126" i="2"/>
  <c r="L1125" i="2"/>
  <c r="L1124" i="2"/>
  <c r="L1123" i="2"/>
  <c r="L1122" i="2"/>
  <c r="L1121" i="2"/>
  <c r="L1120" i="2"/>
  <c r="L1119" i="2"/>
  <c r="L1118" i="2"/>
  <c r="L1117" i="2"/>
  <c r="L1116" i="2"/>
  <c r="L1115" i="2"/>
  <c r="L1114" i="2"/>
  <c r="L1113" i="2"/>
  <c r="L1112" i="2"/>
  <c r="L1111" i="2"/>
  <c r="L1110" i="2"/>
  <c r="L1109" i="2"/>
  <c r="L1108" i="2"/>
  <c r="L1107" i="2"/>
  <c r="L1106" i="2"/>
  <c r="L1105" i="2"/>
  <c r="L1104" i="2"/>
  <c r="L1103" i="2"/>
  <c r="L1102" i="2"/>
  <c r="L1101" i="2"/>
  <c r="L1100" i="2"/>
  <c r="L1099" i="2"/>
  <c r="L1098" i="2"/>
  <c r="L1097" i="2"/>
  <c r="L1096" i="2"/>
  <c r="L1095" i="2"/>
  <c r="L1094" i="2"/>
  <c r="L1093" i="2"/>
  <c r="L1092" i="2"/>
  <c r="L1091" i="2"/>
  <c r="L1090" i="2"/>
  <c r="L1089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J6" i="6"/>
  <c r="E8765" i="2"/>
  <c r="M8765" i="2" s="1"/>
  <c r="E8764" i="2"/>
  <c r="M8764" i="2" s="1"/>
  <c r="E8763" i="2"/>
  <c r="M8763" i="2" s="1"/>
  <c r="E8762" i="2"/>
  <c r="M8762" i="2" s="1"/>
  <c r="E8761" i="2"/>
  <c r="M8761" i="2" s="1"/>
  <c r="E8760" i="2"/>
  <c r="M8760" i="2" s="1"/>
  <c r="E8759" i="2"/>
  <c r="E8758" i="2"/>
  <c r="M8758" i="2" s="1"/>
  <c r="E8757" i="2"/>
  <c r="M8757" i="2" s="1"/>
  <c r="E8756" i="2"/>
  <c r="M8756" i="2" s="1"/>
  <c r="E8755" i="2"/>
  <c r="M8755" i="2" s="1"/>
  <c r="E8754" i="2"/>
  <c r="E8753" i="2"/>
  <c r="M8753" i="2" s="1"/>
  <c r="E8752" i="2"/>
  <c r="M8752" i="2" s="1"/>
  <c r="E8751" i="2"/>
  <c r="E8750" i="2"/>
  <c r="M8750" i="2" s="1"/>
  <c r="O8750" i="2" s="1"/>
  <c r="E8749" i="2"/>
  <c r="M8749" i="2" s="1"/>
  <c r="E8748" i="2"/>
  <c r="M8748" i="2" s="1"/>
  <c r="E8747" i="2"/>
  <c r="M8747" i="2" s="1"/>
  <c r="E8746" i="2"/>
  <c r="E8745" i="2"/>
  <c r="M8745" i="2" s="1"/>
  <c r="E8744" i="2"/>
  <c r="M8744" i="2" s="1"/>
  <c r="E8743" i="2"/>
  <c r="E8742" i="2"/>
  <c r="M8742" i="2" s="1"/>
  <c r="O8742" i="2" s="1"/>
  <c r="E8741" i="2"/>
  <c r="M8741" i="2" s="1"/>
  <c r="E8740" i="2"/>
  <c r="M8740" i="2" s="1"/>
  <c r="E8739" i="2"/>
  <c r="M8739" i="2" s="1"/>
  <c r="E8738" i="2"/>
  <c r="E8737" i="2"/>
  <c r="M8737" i="2" s="1"/>
  <c r="E8736" i="2"/>
  <c r="M8736" i="2" s="1"/>
  <c r="E8735" i="2"/>
  <c r="E8734" i="2"/>
  <c r="M8734" i="2" s="1"/>
  <c r="O8734" i="2" s="1"/>
  <c r="E8733" i="2"/>
  <c r="M8733" i="2" s="1"/>
  <c r="E8732" i="2"/>
  <c r="M8732" i="2" s="1"/>
  <c r="E8731" i="2"/>
  <c r="M8731" i="2" s="1"/>
  <c r="E8730" i="2"/>
  <c r="E8729" i="2"/>
  <c r="M8729" i="2" s="1"/>
  <c r="E8728" i="2"/>
  <c r="M8728" i="2" s="1"/>
  <c r="E8727" i="2"/>
  <c r="E8726" i="2"/>
  <c r="M8726" i="2" s="1"/>
  <c r="O8726" i="2" s="1"/>
  <c r="E8725" i="2"/>
  <c r="M8725" i="2" s="1"/>
  <c r="E8724" i="2"/>
  <c r="M8724" i="2" s="1"/>
  <c r="E8723" i="2"/>
  <c r="M8723" i="2" s="1"/>
  <c r="E8722" i="2"/>
  <c r="E8721" i="2"/>
  <c r="M8721" i="2" s="1"/>
  <c r="E8720" i="2"/>
  <c r="M8720" i="2" s="1"/>
  <c r="E8719" i="2"/>
  <c r="E8718" i="2"/>
  <c r="M8718" i="2" s="1"/>
  <c r="O8718" i="2" s="1"/>
  <c r="E8717" i="2"/>
  <c r="M8717" i="2" s="1"/>
  <c r="E8716" i="2"/>
  <c r="M8716" i="2" s="1"/>
  <c r="E8715" i="2"/>
  <c r="M8715" i="2" s="1"/>
  <c r="E8714" i="2"/>
  <c r="E8713" i="2"/>
  <c r="M8713" i="2" s="1"/>
  <c r="E8712" i="2"/>
  <c r="M8712" i="2" s="1"/>
  <c r="E8711" i="2"/>
  <c r="E8710" i="2"/>
  <c r="M8710" i="2" s="1"/>
  <c r="O8710" i="2" s="1"/>
  <c r="E8709" i="2"/>
  <c r="M8709" i="2" s="1"/>
  <c r="E8708" i="2"/>
  <c r="M8708" i="2" s="1"/>
  <c r="E8707" i="2"/>
  <c r="M8707" i="2" s="1"/>
  <c r="E8706" i="2"/>
  <c r="E8705" i="2"/>
  <c r="M8705" i="2" s="1"/>
  <c r="E8704" i="2"/>
  <c r="M8704" i="2" s="1"/>
  <c r="E8703" i="2"/>
  <c r="E8702" i="2"/>
  <c r="M8702" i="2" s="1"/>
  <c r="O8702" i="2" s="1"/>
  <c r="E8701" i="2"/>
  <c r="M8701" i="2" s="1"/>
  <c r="E8700" i="2"/>
  <c r="M8700" i="2" s="1"/>
  <c r="E8699" i="2"/>
  <c r="M8699" i="2" s="1"/>
  <c r="E8698" i="2"/>
  <c r="E8697" i="2"/>
  <c r="M8697" i="2" s="1"/>
  <c r="E8696" i="2"/>
  <c r="M8696" i="2" s="1"/>
  <c r="E8695" i="2"/>
  <c r="E8694" i="2"/>
  <c r="M8694" i="2" s="1"/>
  <c r="O8694" i="2" s="1"/>
  <c r="E8693" i="2"/>
  <c r="M8693" i="2" s="1"/>
  <c r="E8692" i="2"/>
  <c r="M8692" i="2" s="1"/>
  <c r="E8691" i="2"/>
  <c r="M8691" i="2" s="1"/>
  <c r="E8690" i="2"/>
  <c r="E8689" i="2"/>
  <c r="M8689" i="2" s="1"/>
  <c r="E8688" i="2"/>
  <c r="M8688" i="2" s="1"/>
  <c r="E8687" i="2"/>
  <c r="E8686" i="2"/>
  <c r="M8686" i="2" s="1"/>
  <c r="O8686" i="2" s="1"/>
  <c r="E8685" i="2"/>
  <c r="M8685" i="2" s="1"/>
  <c r="E8684" i="2"/>
  <c r="M8684" i="2" s="1"/>
  <c r="E8683" i="2"/>
  <c r="M8683" i="2" s="1"/>
  <c r="E8682" i="2"/>
  <c r="E8681" i="2"/>
  <c r="M8681" i="2" s="1"/>
  <c r="E8680" i="2"/>
  <c r="M8680" i="2" s="1"/>
  <c r="E8679" i="2"/>
  <c r="E8678" i="2"/>
  <c r="M8678" i="2" s="1"/>
  <c r="O8678" i="2" s="1"/>
  <c r="E8677" i="2"/>
  <c r="M8677" i="2" s="1"/>
  <c r="E8676" i="2"/>
  <c r="M8676" i="2" s="1"/>
  <c r="E8675" i="2"/>
  <c r="M8675" i="2" s="1"/>
  <c r="E8674" i="2"/>
  <c r="E8673" i="2"/>
  <c r="M8673" i="2" s="1"/>
  <c r="E8672" i="2"/>
  <c r="M8672" i="2" s="1"/>
  <c r="E8671" i="2"/>
  <c r="E8670" i="2"/>
  <c r="M8670" i="2" s="1"/>
  <c r="O8670" i="2" s="1"/>
  <c r="E8669" i="2"/>
  <c r="M8669" i="2" s="1"/>
  <c r="E8668" i="2"/>
  <c r="M8668" i="2" s="1"/>
  <c r="E8667" i="2"/>
  <c r="M8667" i="2" s="1"/>
  <c r="E8666" i="2"/>
  <c r="E8665" i="2"/>
  <c r="M8665" i="2" s="1"/>
  <c r="E8664" i="2"/>
  <c r="M8664" i="2" s="1"/>
  <c r="E8663" i="2"/>
  <c r="E8662" i="2"/>
  <c r="M8662" i="2" s="1"/>
  <c r="O8662" i="2" s="1"/>
  <c r="E8661" i="2"/>
  <c r="M8661" i="2" s="1"/>
  <c r="E8660" i="2"/>
  <c r="M8660" i="2" s="1"/>
  <c r="E8659" i="2"/>
  <c r="M8659" i="2" s="1"/>
  <c r="E8658" i="2"/>
  <c r="E8657" i="2"/>
  <c r="M8657" i="2" s="1"/>
  <c r="E8656" i="2"/>
  <c r="M8656" i="2" s="1"/>
  <c r="E8655" i="2"/>
  <c r="E8654" i="2"/>
  <c r="M8654" i="2" s="1"/>
  <c r="O8654" i="2" s="1"/>
  <c r="E8653" i="2"/>
  <c r="M8653" i="2" s="1"/>
  <c r="E8652" i="2"/>
  <c r="M8652" i="2" s="1"/>
  <c r="E8651" i="2"/>
  <c r="M8651" i="2" s="1"/>
  <c r="E8650" i="2"/>
  <c r="E8649" i="2"/>
  <c r="M8649" i="2" s="1"/>
  <c r="E8648" i="2"/>
  <c r="M8648" i="2" s="1"/>
  <c r="E8647" i="2"/>
  <c r="E8646" i="2"/>
  <c r="M8646" i="2" s="1"/>
  <c r="O8646" i="2" s="1"/>
  <c r="E8645" i="2"/>
  <c r="M8645" i="2" s="1"/>
  <c r="E8644" i="2"/>
  <c r="M8644" i="2" s="1"/>
  <c r="E8643" i="2"/>
  <c r="M8643" i="2" s="1"/>
  <c r="E8642" i="2"/>
  <c r="E8641" i="2"/>
  <c r="M8641" i="2" s="1"/>
  <c r="E8640" i="2"/>
  <c r="M8640" i="2" s="1"/>
  <c r="E8639" i="2"/>
  <c r="E8638" i="2"/>
  <c r="M8638" i="2" s="1"/>
  <c r="O8638" i="2" s="1"/>
  <c r="E8637" i="2"/>
  <c r="M8637" i="2" s="1"/>
  <c r="E8636" i="2"/>
  <c r="M8636" i="2" s="1"/>
  <c r="E8635" i="2"/>
  <c r="M8635" i="2" s="1"/>
  <c r="E8634" i="2"/>
  <c r="E8633" i="2"/>
  <c r="M8633" i="2" s="1"/>
  <c r="E8632" i="2"/>
  <c r="M8632" i="2" s="1"/>
  <c r="E8631" i="2"/>
  <c r="E8630" i="2"/>
  <c r="M8630" i="2" s="1"/>
  <c r="O8630" i="2" s="1"/>
  <c r="E8629" i="2"/>
  <c r="M8629" i="2" s="1"/>
  <c r="E8628" i="2"/>
  <c r="M8628" i="2" s="1"/>
  <c r="E8627" i="2"/>
  <c r="M8627" i="2" s="1"/>
  <c r="E8626" i="2"/>
  <c r="E8625" i="2"/>
  <c r="M8625" i="2" s="1"/>
  <c r="E8624" i="2"/>
  <c r="M8624" i="2" s="1"/>
  <c r="E8623" i="2"/>
  <c r="E8622" i="2"/>
  <c r="M8622" i="2" s="1"/>
  <c r="O8622" i="2" s="1"/>
  <c r="E8621" i="2"/>
  <c r="M8621" i="2" s="1"/>
  <c r="E8620" i="2"/>
  <c r="M8620" i="2" s="1"/>
  <c r="E8619" i="2"/>
  <c r="M8619" i="2" s="1"/>
  <c r="E8618" i="2"/>
  <c r="E8617" i="2"/>
  <c r="M8617" i="2" s="1"/>
  <c r="E8616" i="2"/>
  <c r="M8616" i="2" s="1"/>
  <c r="E8615" i="2"/>
  <c r="E8614" i="2"/>
  <c r="M8614" i="2" s="1"/>
  <c r="O8614" i="2" s="1"/>
  <c r="E8613" i="2"/>
  <c r="M8613" i="2" s="1"/>
  <c r="E8612" i="2"/>
  <c r="M8612" i="2" s="1"/>
  <c r="E8611" i="2"/>
  <c r="M8611" i="2" s="1"/>
  <c r="E8610" i="2"/>
  <c r="E8609" i="2"/>
  <c r="M8609" i="2" s="1"/>
  <c r="E8608" i="2"/>
  <c r="M8608" i="2" s="1"/>
  <c r="E8607" i="2"/>
  <c r="E8606" i="2"/>
  <c r="M8606" i="2" s="1"/>
  <c r="O8606" i="2" s="1"/>
  <c r="E8605" i="2"/>
  <c r="M8605" i="2" s="1"/>
  <c r="E8604" i="2"/>
  <c r="M8604" i="2" s="1"/>
  <c r="E8603" i="2"/>
  <c r="M8603" i="2" s="1"/>
  <c r="E8602" i="2"/>
  <c r="E8601" i="2"/>
  <c r="M8601" i="2" s="1"/>
  <c r="E8600" i="2"/>
  <c r="M8600" i="2" s="1"/>
  <c r="E8599" i="2"/>
  <c r="E8598" i="2"/>
  <c r="M8598" i="2" s="1"/>
  <c r="O8598" i="2" s="1"/>
  <c r="E8597" i="2"/>
  <c r="M8597" i="2" s="1"/>
  <c r="E8596" i="2"/>
  <c r="M8596" i="2" s="1"/>
  <c r="E8595" i="2"/>
  <c r="M8595" i="2" s="1"/>
  <c r="E8594" i="2"/>
  <c r="E8593" i="2"/>
  <c r="M8593" i="2" s="1"/>
  <c r="E8592" i="2"/>
  <c r="M8592" i="2" s="1"/>
  <c r="E8591" i="2"/>
  <c r="E8590" i="2"/>
  <c r="M8590" i="2" s="1"/>
  <c r="O8590" i="2" s="1"/>
  <c r="E8589" i="2"/>
  <c r="M8589" i="2" s="1"/>
  <c r="E8588" i="2"/>
  <c r="M8588" i="2" s="1"/>
  <c r="E8587" i="2"/>
  <c r="M8587" i="2" s="1"/>
  <c r="E8586" i="2"/>
  <c r="E8585" i="2"/>
  <c r="M8585" i="2" s="1"/>
  <c r="E8584" i="2"/>
  <c r="M8584" i="2" s="1"/>
  <c r="E8583" i="2"/>
  <c r="E8582" i="2"/>
  <c r="M8582" i="2" s="1"/>
  <c r="O8582" i="2" s="1"/>
  <c r="E8581" i="2"/>
  <c r="M8581" i="2" s="1"/>
  <c r="E8580" i="2"/>
  <c r="M8580" i="2" s="1"/>
  <c r="E8579" i="2"/>
  <c r="M8579" i="2" s="1"/>
  <c r="E8578" i="2"/>
  <c r="E8577" i="2"/>
  <c r="M8577" i="2" s="1"/>
  <c r="E8576" i="2"/>
  <c r="M8576" i="2" s="1"/>
  <c r="E8575" i="2"/>
  <c r="E8574" i="2"/>
  <c r="M8574" i="2" s="1"/>
  <c r="O8574" i="2" s="1"/>
  <c r="E8573" i="2"/>
  <c r="M8573" i="2" s="1"/>
  <c r="E8572" i="2"/>
  <c r="M8572" i="2" s="1"/>
  <c r="E8571" i="2"/>
  <c r="M8571" i="2" s="1"/>
  <c r="E8570" i="2"/>
  <c r="E8569" i="2"/>
  <c r="M8569" i="2" s="1"/>
  <c r="E8568" i="2"/>
  <c r="M8568" i="2" s="1"/>
  <c r="E8567" i="2"/>
  <c r="E8566" i="2"/>
  <c r="M8566" i="2" s="1"/>
  <c r="O8566" i="2" s="1"/>
  <c r="E8565" i="2"/>
  <c r="M8565" i="2" s="1"/>
  <c r="E8564" i="2"/>
  <c r="M8564" i="2" s="1"/>
  <c r="E8563" i="2"/>
  <c r="M8563" i="2" s="1"/>
  <c r="E8562" i="2"/>
  <c r="E8561" i="2"/>
  <c r="M8561" i="2" s="1"/>
  <c r="E8560" i="2"/>
  <c r="M8560" i="2" s="1"/>
  <c r="E8559" i="2"/>
  <c r="E8558" i="2"/>
  <c r="M8558" i="2" s="1"/>
  <c r="O8558" i="2" s="1"/>
  <c r="E8557" i="2"/>
  <c r="M8557" i="2" s="1"/>
  <c r="E8556" i="2"/>
  <c r="M8556" i="2" s="1"/>
  <c r="E8555" i="2"/>
  <c r="M8555" i="2" s="1"/>
  <c r="E8554" i="2"/>
  <c r="E8553" i="2"/>
  <c r="M8553" i="2" s="1"/>
  <c r="E8552" i="2"/>
  <c r="M8552" i="2" s="1"/>
  <c r="E8551" i="2"/>
  <c r="E8550" i="2"/>
  <c r="M8550" i="2" s="1"/>
  <c r="O8550" i="2" s="1"/>
  <c r="E8549" i="2"/>
  <c r="M8549" i="2" s="1"/>
  <c r="E8548" i="2"/>
  <c r="M8548" i="2" s="1"/>
  <c r="E8547" i="2"/>
  <c r="M8547" i="2" s="1"/>
  <c r="E8546" i="2"/>
  <c r="E8545" i="2"/>
  <c r="M8545" i="2" s="1"/>
  <c r="E8544" i="2"/>
  <c r="M8544" i="2" s="1"/>
  <c r="E8543" i="2"/>
  <c r="E8542" i="2"/>
  <c r="M8542" i="2" s="1"/>
  <c r="O8542" i="2" s="1"/>
  <c r="E8541" i="2"/>
  <c r="M8541" i="2" s="1"/>
  <c r="E8540" i="2"/>
  <c r="M8540" i="2" s="1"/>
  <c r="E8539" i="2"/>
  <c r="M8539" i="2" s="1"/>
  <c r="E8538" i="2"/>
  <c r="E8537" i="2"/>
  <c r="M8537" i="2" s="1"/>
  <c r="E8536" i="2"/>
  <c r="M8536" i="2" s="1"/>
  <c r="E8535" i="2"/>
  <c r="E8534" i="2"/>
  <c r="M8534" i="2" s="1"/>
  <c r="O8534" i="2" s="1"/>
  <c r="E8533" i="2"/>
  <c r="M8533" i="2" s="1"/>
  <c r="E8532" i="2"/>
  <c r="M8532" i="2" s="1"/>
  <c r="E8531" i="2"/>
  <c r="M8531" i="2" s="1"/>
  <c r="E8530" i="2"/>
  <c r="E8529" i="2"/>
  <c r="M8529" i="2" s="1"/>
  <c r="E8528" i="2"/>
  <c r="M8528" i="2" s="1"/>
  <c r="E8527" i="2"/>
  <c r="E8526" i="2"/>
  <c r="M8526" i="2" s="1"/>
  <c r="O8526" i="2" s="1"/>
  <c r="E8525" i="2"/>
  <c r="M8525" i="2" s="1"/>
  <c r="E8524" i="2"/>
  <c r="M8524" i="2" s="1"/>
  <c r="E8523" i="2"/>
  <c r="M8523" i="2" s="1"/>
  <c r="E8522" i="2"/>
  <c r="E8521" i="2"/>
  <c r="M8521" i="2" s="1"/>
  <c r="E8520" i="2"/>
  <c r="M8520" i="2" s="1"/>
  <c r="E8519" i="2"/>
  <c r="E8518" i="2"/>
  <c r="M8518" i="2" s="1"/>
  <c r="O8518" i="2" s="1"/>
  <c r="E8517" i="2"/>
  <c r="M8517" i="2" s="1"/>
  <c r="E8516" i="2"/>
  <c r="M8516" i="2" s="1"/>
  <c r="E8515" i="2"/>
  <c r="M8515" i="2" s="1"/>
  <c r="E8514" i="2"/>
  <c r="E8513" i="2"/>
  <c r="M8513" i="2" s="1"/>
  <c r="E8512" i="2"/>
  <c r="M8512" i="2" s="1"/>
  <c r="E8511" i="2"/>
  <c r="E8510" i="2"/>
  <c r="M8510" i="2" s="1"/>
  <c r="O8510" i="2" s="1"/>
  <c r="E8509" i="2"/>
  <c r="M8509" i="2" s="1"/>
  <c r="E8508" i="2"/>
  <c r="M8508" i="2" s="1"/>
  <c r="E8507" i="2"/>
  <c r="M8507" i="2" s="1"/>
  <c r="E8506" i="2"/>
  <c r="E8505" i="2"/>
  <c r="M8505" i="2" s="1"/>
  <c r="E8504" i="2"/>
  <c r="M8504" i="2" s="1"/>
  <c r="E8503" i="2"/>
  <c r="E8502" i="2"/>
  <c r="M8502" i="2" s="1"/>
  <c r="O8502" i="2" s="1"/>
  <c r="E8501" i="2"/>
  <c r="M8501" i="2" s="1"/>
  <c r="E8500" i="2"/>
  <c r="M8500" i="2" s="1"/>
  <c r="E8499" i="2"/>
  <c r="M8499" i="2" s="1"/>
  <c r="E8498" i="2"/>
  <c r="E8497" i="2"/>
  <c r="M8497" i="2" s="1"/>
  <c r="E8496" i="2"/>
  <c r="M8496" i="2" s="1"/>
  <c r="E8495" i="2"/>
  <c r="E8494" i="2"/>
  <c r="M8494" i="2" s="1"/>
  <c r="O8494" i="2" s="1"/>
  <c r="E8493" i="2"/>
  <c r="M8493" i="2" s="1"/>
  <c r="E8492" i="2"/>
  <c r="M8492" i="2" s="1"/>
  <c r="E8491" i="2"/>
  <c r="M8491" i="2" s="1"/>
  <c r="E8490" i="2"/>
  <c r="E8489" i="2"/>
  <c r="M8489" i="2" s="1"/>
  <c r="E8488" i="2"/>
  <c r="M8488" i="2" s="1"/>
  <c r="E8487" i="2"/>
  <c r="E8486" i="2"/>
  <c r="M8486" i="2" s="1"/>
  <c r="O8486" i="2" s="1"/>
  <c r="E8485" i="2"/>
  <c r="M8485" i="2" s="1"/>
  <c r="E8484" i="2"/>
  <c r="M8484" i="2" s="1"/>
  <c r="E8483" i="2"/>
  <c r="M8483" i="2" s="1"/>
  <c r="E8482" i="2"/>
  <c r="E8481" i="2"/>
  <c r="M8481" i="2" s="1"/>
  <c r="E8480" i="2"/>
  <c r="M8480" i="2" s="1"/>
  <c r="E8479" i="2"/>
  <c r="E8478" i="2"/>
  <c r="M8478" i="2" s="1"/>
  <c r="O8478" i="2" s="1"/>
  <c r="E8477" i="2"/>
  <c r="M8477" i="2" s="1"/>
  <c r="E8476" i="2"/>
  <c r="M8476" i="2" s="1"/>
  <c r="E8475" i="2"/>
  <c r="M8475" i="2" s="1"/>
  <c r="E8474" i="2"/>
  <c r="E8473" i="2"/>
  <c r="M8473" i="2" s="1"/>
  <c r="E8472" i="2"/>
  <c r="M8472" i="2" s="1"/>
  <c r="E8471" i="2"/>
  <c r="E8470" i="2"/>
  <c r="M8470" i="2" s="1"/>
  <c r="O8470" i="2" s="1"/>
  <c r="E8469" i="2"/>
  <c r="M8469" i="2" s="1"/>
  <c r="E8468" i="2"/>
  <c r="M8468" i="2" s="1"/>
  <c r="E8467" i="2"/>
  <c r="M8467" i="2" s="1"/>
  <c r="E8466" i="2"/>
  <c r="E8465" i="2"/>
  <c r="M8465" i="2" s="1"/>
  <c r="E8464" i="2"/>
  <c r="M8464" i="2" s="1"/>
  <c r="E8463" i="2"/>
  <c r="E8462" i="2"/>
  <c r="M8462" i="2" s="1"/>
  <c r="O8462" i="2" s="1"/>
  <c r="E8461" i="2"/>
  <c r="M8461" i="2" s="1"/>
  <c r="E8460" i="2"/>
  <c r="M8460" i="2" s="1"/>
  <c r="E8459" i="2"/>
  <c r="M8459" i="2" s="1"/>
  <c r="E8458" i="2"/>
  <c r="E8457" i="2"/>
  <c r="M8457" i="2" s="1"/>
  <c r="E8456" i="2"/>
  <c r="M8456" i="2" s="1"/>
  <c r="E8455" i="2"/>
  <c r="E8454" i="2"/>
  <c r="M8454" i="2" s="1"/>
  <c r="O8454" i="2" s="1"/>
  <c r="E8453" i="2"/>
  <c r="M8453" i="2" s="1"/>
  <c r="E8452" i="2"/>
  <c r="M8452" i="2" s="1"/>
  <c r="E8451" i="2"/>
  <c r="M8451" i="2" s="1"/>
  <c r="E8450" i="2"/>
  <c r="E8449" i="2"/>
  <c r="M8449" i="2" s="1"/>
  <c r="E8448" i="2"/>
  <c r="M8448" i="2" s="1"/>
  <c r="E8447" i="2"/>
  <c r="E8446" i="2"/>
  <c r="M8446" i="2" s="1"/>
  <c r="O8446" i="2" s="1"/>
  <c r="E8445" i="2"/>
  <c r="M8445" i="2" s="1"/>
  <c r="E8444" i="2"/>
  <c r="M8444" i="2" s="1"/>
  <c r="E8443" i="2"/>
  <c r="M8443" i="2" s="1"/>
  <c r="E8442" i="2"/>
  <c r="E8441" i="2"/>
  <c r="M8441" i="2" s="1"/>
  <c r="E8440" i="2"/>
  <c r="M8440" i="2" s="1"/>
  <c r="E8439" i="2"/>
  <c r="E8438" i="2"/>
  <c r="M8438" i="2" s="1"/>
  <c r="O8438" i="2" s="1"/>
  <c r="E8437" i="2"/>
  <c r="M8437" i="2" s="1"/>
  <c r="E8436" i="2"/>
  <c r="M8436" i="2" s="1"/>
  <c r="E8435" i="2"/>
  <c r="M8435" i="2" s="1"/>
  <c r="E8434" i="2"/>
  <c r="E8433" i="2"/>
  <c r="M8433" i="2" s="1"/>
  <c r="E8432" i="2"/>
  <c r="M8432" i="2" s="1"/>
  <c r="E8431" i="2"/>
  <c r="E8430" i="2"/>
  <c r="M8430" i="2" s="1"/>
  <c r="O8430" i="2" s="1"/>
  <c r="E8429" i="2"/>
  <c r="M8429" i="2" s="1"/>
  <c r="E8428" i="2"/>
  <c r="M8428" i="2" s="1"/>
  <c r="E8427" i="2"/>
  <c r="M8427" i="2" s="1"/>
  <c r="E8426" i="2"/>
  <c r="E8425" i="2"/>
  <c r="M8425" i="2" s="1"/>
  <c r="E8424" i="2"/>
  <c r="M8424" i="2" s="1"/>
  <c r="E8423" i="2"/>
  <c r="E8422" i="2"/>
  <c r="M8422" i="2" s="1"/>
  <c r="O8422" i="2" s="1"/>
  <c r="E8421" i="2"/>
  <c r="M8421" i="2" s="1"/>
  <c r="E8420" i="2"/>
  <c r="M8420" i="2" s="1"/>
  <c r="E8419" i="2"/>
  <c r="M8419" i="2" s="1"/>
  <c r="E8418" i="2"/>
  <c r="E8417" i="2"/>
  <c r="M8417" i="2" s="1"/>
  <c r="E8416" i="2"/>
  <c r="M8416" i="2" s="1"/>
  <c r="E8415" i="2"/>
  <c r="E8414" i="2"/>
  <c r="M8414" i="2" s="1"/>
  <c r="O8414" i="2" s="1"/>
  <c r="E8413" i="2"/>
  <c r="M8413" i="2" s="1"/>
  <c r="E8412" i="2"/>
  <c r="M8412" i="2" s="1"/>
  <c r="E8411" i="2"/>
  <c r="M8411" i="2" s="1"/>
  <c r="E8410" i="2"/>
  <c r="E8409" i="2"/>
  <c r="M8409" i="2" s="1"/>
  <c r="E8408" i="2"/>
  <c r="M8408" i="2" s="1"/>
  <c r="E8407" i="2"/>
  <c r="E8406" i="2"/>
  <c r="M8406" i="2" s="1"/>
  <c r="O8406" i="2" s="1"/>
  <c r="E8405" i="2"/>
  <c r="M8405" i="2" s="1"/>
  <c r="E8404" i="2"/>
  <c r="M8404" i="2" s="1"/>
  <c r="E8403" i="2"/>
  <c r="M8403" i="2" s="1"/>
  <c r="E8402" i="2"/>
  <c r="E8401" i="2"/>
  <c r="M8401" i="2" s="1"/>
  <c r="E8400" i="2"/>
  <c r="M8400" i="2" s="1"/>
  <c r="E8399" i="2"/>
  <c r="E8398" i="2"/>
  <c r="M8398" i="2" s="1"/>
  <c r="O8398" i="2" s="1"/>
  <c r="E8397" i="2"/>
  <c r="M8397" i="2" s="1"/>
  <c r="E8396" i="2"/>
  <c r="M8396" i="2" s="1"/>
  <c r="E8395" i="2"/>
  <c r="M8395" i="2" s="1"/>
  <c r="E8394" i="2"/>
  <c r="E8393" i="2"/>
  <c r="M8393" i="2" s="1"/>
  <c r="E8392" i="2"/>
  <c r="M8392" i="2" s="1"/>
  <c r="E8391" i="2"/>
  <c r="E8390" i="2"/>
  <c r="M8390" i="2" s="1"/>
  <c r="O8390" i="2" s="1"/>
  <c r="E8389" i="2"/>
  <c r="M8389" i="2" s="1"/>
  <c r="E8388" i="2"/>
  <c r="M8388" i="2" s="1"/>
  <c r="E8387" i="2"/>
  <c r="M8387" i="2" s="1"/>
  <c r="E8386" i="2"/>
  <c r="E8385" i="2"/>
  <c r="M8385" i="2" s="1"/>
  <c r="E8384" i="2"/>
  <c r="M8384" i="2" s="1"/>
  <c r="E8383" i="2"/>
  <c r="E8382" i="2"/>
  <c r="M8382" i="2" s="1"/>
  <c r="O8382" i="2" s="1"/>
  <c r="E8381" i="2"/>
  <c r="M8381" i="2" s="1"/>
  <c r="E8380" i="2"/>
  <c r="M8380" i="2" s="1"/>
  <c r="E8379" i="2"/>
  <c r="M8379" i="2" s="1"/>
  <c r="E8378" i="2"/>
  <c r="E8377" i="2"/>
  <c r="M8377" i="2" s="1"/>
  <c r="E8376" i="2"/>
  <c r="M8376" i="2" s="1"/>
  <c r="E8375" i="2"/>
  <c r="E8374" i="2"/>
  <c r="M8374" i="2" s="1"/>
  <c r="O8374" i="2" s="1"/>
  <c r="E8373" i="2"/>
  <c r="M8373" i="2" s="1"/>
  <c r="E8372" i="2"/>
  <c r="M8372" i="2" s="1"/>
  <c r="E8371" i="2"/>
  <c r="M8371" i="2" s="1"/>
  <c r="E8370" i="2"/>
  <c r="E8369" i="2"/>
  <c r="M8369" i="2" s="1"/>
  <c r="E8368" i="2"/>
  <c r="M8368" i="2" s="1"/>
  <c r="E8367" i="2"/>
  <c r="E8366" i="2"/>
  <c r="M8366" i="2" s="1"/>
  <c r="O8366" i="2" s="1"/>
  <c r="E8365" i="2"/>
  <c r="M8365" i="2" s="1"/>
  <c r="E8364" i="2"/>
  <c r="M8364" i="2" s="1"/>
  <c r="E8363" i="2"/>
  <c r="M8363" i="2" s="1"/>
  <c r="E8362" i="2"/>
  <c r="E8361" i="2"/>
  <c r="M8361" i="2" s="1"/>
  <c r="E8360" i="2"/>
  <c r="M8360" i="2" s="1"/>
  <c r="E8359" i="2"/>
  <c r="E8358" i="2"/>
  <c r="M8358" i="2" s="1"/>
  <c r="O8358" i="2" s="1"/>
  <c r="E8357" i="2"/>
  <c r="M8357" i="2" s="1"/>
  <c r="E8356" i="2"/>
  <c r="M8356" i="2" s="1"/>
  <c r="E8355" i="2"/>
  <c r="M8355" i="2" s="1"/>
  <c r="E8354" i="2"/>
  <c r="E8353" i="2"/>
  <c r="M8353" i="2" s="1"/>
  <c r="E8352" i="2"/>
  <c r="M8352" i="2" s="1"/>
  <c r="E8351" i="2"/>
  <c r="E8350" i="2"/>
  <c r="M8350" i="2" s="1"/>
  <c r="O8350" i="2" s="1"/>
  <c r="E8349" i="2"/>
  <c r="M8349" i="2" s="1"/>
  <c r="E8348" i="2"/>
  <c r="M8348" i="2" s="1"/>
  <c r="E8347" i="2"/>
  <c r="M8347" i="2" s="1"/>
  <c r="E8346" i="2"/>
  <c r="E8345" i="2"/>
  <c r="M8345" i="2" s="1"/>
  <c r="E8344" i="2"/>
  <c r="M8344" i="2" s="1"/>
  <c r="E8343" i="2"/>
  <c r="E8342" i="2"/>
  <c r="M8342" i="2" s="1"/>
  <c r="O8342" i="2" s="1"/>
  <c r="E8341" i="2"/>
  <c r="M8341" i="2" s="1"/>
  <c r="E8340" i="2"/>
  <c r="M8340" i="2" s="1"/>
  <c r="E8339" i="2"/>
  <c r="M8339" i="2" s="1"/>
  <c r="E8338" i="2"/>
  <c r="E8337" i="2"/>
  <c r="M8337" i="2" s="1"/>
  <c r="E8336" i="2"/>
  <c r="M8336" i="2" s="1"/>
  <c r="E8335" i="2"/>
  <c r="E8334" i="2"/>
  <c r="M8334" i="2" s="1"/>
  <c r="O8334" i="2" s="1"/>
  <c r="E8333" i="2"/>
  <c r="M8333" i="2" s="1"/>
  <c r="E8332" i="2"/>
  <c r="M8332" i="2" s="1"/>
  <c r="E8331" i="2"/>
  <c r="M8331" i="2" s="1"/>
  <c r="E8330" i="2"/>
  <c r="E8329" i="2"/>
  <c r="M8329" i="2" s="1"/>
  <c r="E8328" i="2"/>
  <c r="M8328" i="2" s="1"/>
  <c r="E8327" i="2"/>
  <c r="E8326" i="2"/>
  <c r="M8326" i="2" s="1"/>
  <c r="O8326" i="2" s="1"/>
  <c r="E8325" i="2"/>
  <c r="M8325" i="2" s="1"/>
  <c r="E8324" i="2"/>
  <c r="M8324" i="2" s="1"/>
  <c r="E8323" i="2"/>
  <c r="M8323" i="2" s="1"/>
  <c r="E8322" i="2"/>
  <c r="E8321" i="2"/>
  <c r="M8321" i="2" s="1"/>
  <c r="E8320" i="2"/>
  <c r="M8320" i="2" s="1"/>
  <c r="E8319" i="2"/>
  <c r="E8318" i="2"/>
  <c r="M8318" i="2" s="1"/>
  <c r="O8318" i="2" s="1"/>
  <c r="E8317" i="2"/>
  <c r="M8317" i="2" s="1"/>
  <c r="E8316" i="2"/>
  <c r="M8316" i="2" s="1"/>
  <c r="E8315" i="2"/>
  <c r="M8315" i="2" s="1"/>
  <c r="E8314" i="2"/>
  <c r="E8313" i="2"/>
  <c r="M8313" i="2" s="1"/>
  <c r="E8312" i="2"/>
  <c r="M8312" i="2" s="1"/>
  <c r="E8311" i="2"/>
  <c r="E8310" i="2"/>
  <c r="M8310" i="2" s="1"/>
  <c r="O8310" i="2" s="1"/>
  <c r="E8309" i="2"/>
  <c r="M8309" i="2" s="1"/>
  <c r="E8308" i="2"/>
  <c r="M8308" i="2" s="1"/>
  <c r="E8307" i="2"/>
  <c r="M8307" i="2" s="1"/>
  <c r="E8306" i="2"/>
  <c r="E8305" i="2"/>
  <c r="M8305" i="2" s="1"/>
  <c r="E8304" i="2"/>
  <c r="M8304" i="2" s="1"/>
  <c r="E8303" i="2"/>
  <c r="E8302" i="2"/>
  <c r="M8302" i="2" s="1"/>
  <c r="O8302" i="2" s="1"/>
  <c r="E8301" i="2"/>
  <c r="M8301" i="2" s="1"/>
  <c r="E8300" i="2"/>
  <c r="M8300" i="2" s="1"/>
  <c r="E8299" i="2"/>
  <c r="M8299" i="2" s="1"/>
  <c r="E8298" i="2"/>
  <c r="E8297" i="2"/>
  <c r="M8297" i="2" s="1"/>
  <c r="E8296" i="2"/>
  <c r="M8296" i="2" s="1"/>
  <c r="E8295" i="2"/>
  <c r="E8294" i="2"/>
  <c r="M8294" i="2" s="1"/>
  <c r="O8294" i="2" s="1"/>
  <c r="E8293" i="2"/>
  <c r="M8293" i="2" s="1"/>
  <c r="E8292" i="2"/>
  <c r="M8292" i="2" s="1"/>
  <c r="E8291" i="2"/>
  <c r="M8291" i="2" s="1"/>
  <c r="E8290" i="2"/>
  <c r="E8289" i="2"/>
  <c r="M8289" i="2" s="1"/>
  <c r="E8288" i="2"/>
  <c r="M8288" i="2" s="1"/>
  <c r="E8287" i="2"/>
  <c r="E8286" i="2"/>
  <c r="M8286" i="2" s="1"/>
  <c r="O8286" i="2" s="1"/>
  <c r="E8285" i="2"/>
  <c r="M8285" i="2" s="1"/>
  <c r="E8284" i="2"/>
  <c r="M8284" i="2" s="1"/>
  <c r="E8283" i="2"/>
  <c r="M8283" i="2" s="1"/>
  <c r="E8282" i="2"/>
  <c r="E8281" i="2"/>
  <c r="M8281" i="2" s="1"/>
  <c r="E8280" i="2"/>
  <c r="M8280" i="2" s="1"/>
  <c r="E8279" i="2"/>
  <c r="E8278" i="2"/>
  <c r="M8278" i="2" s="1"/>
  <c r="O8278" i="2" s="1"/>
  <c r="E8277" i="2"/>
  <c r="M8277" i="2" s="1"/>
  <c r="E8276" i="2"/>
  <c r="M8276" i="2" s="1"/>
  <c r="E8275" i="2"/>
  <c r="M8275" i="2" s="1"/>
  <c r="E8274" i="2"/>
  <c r="E8273" i="2"/>
  <c r="M8273" i="2" s="1"/>
  <c r="E8272" i="2"/>
  <c r="M8272" i="2" s="1"/>
  <c r="E8271" i="2"/>
  <c r="E8270" i="2"/>
  <c r="M8270" i="2" s="1"/>
  <c r="O8270" i="2" s="1"/>
  <c r="E8269" i="2"/>
  <c r="M8269" i="2" s="1"/>
  <c r="E8268" i="2"/>
  <c r="M8268" i="2" s="1"/>
  <c r="E8267" i="2"/>
  <c r="M8267" i="2" s="1"/>
  <c r="E8266" i="2"/>
  <c r="E8265" i="2"/>
  <c r="M8265" i="2" s="1"/>
  <c r="E8264" i="2"/>
  <c r="M8264" i="2" s="1"/>
  <c r="E8263" i="2"/>
  <c r="E8262" i="2"/>
  <c r="M8262" i="2" s="1"/>
  <c r="O8262" i="2" s="1"/>
  <c r="E8261" i="2"/>
  <c r="M8261" i="2" s="1"/>
  <c r="E8260" i="2"/>
  <c r="M8260" i="2" s="1"/>
  <c r="E8259" i="2"/>
  <c r="M8259" i="2" s="1"/>
  <c r="E8258" i="2"/>
  <c r="E8257" i="2"/>
  <c r="M8257" i="2" s="1"/>
  <c r="E8256" i="2"/>
  <c r="M8256" i="2" s="1"/>
  <c r="E8255" i="2"/>
  <c r="E8254" i="2"/>
  <c r="M8254" i="2" s="1"/>
  <c r="O8254" i="2" s="1"/>
  <c r="E8253" i="2"/>
  <c r="M8253" i="2" s="1"/>
  <c r="E8252" i="2"/>
  <c r="M8252" i="2" s="1"/>
  <c r="E8251" i="2"/>
  <c r="M8251" i="2" s="1"/>
  <c r="E8250" i="2"/>
  <c r="E8249" i="2"/>
  <c r="M8249" i="2" s="1"/>
  <c r="E8248" i="2"/>
  <c r="M8248" i="2" s="1"/>
  <c r="E8247" i="2"/>
  <c r="E8246" i="2"/>
  <c r="M8246" i="2" s="1"/>
  <c r="O8246" i="2" s="1"/>
  <c r="E8245" i="2"/>
  <c r="M8245" i="2" s="1"/>
  <c r="E8244" i="2"/>
  <c r="M8244" i="2" s="1"/>
  <c r="E8243" i="2"/>
  <c r="M8243" i="2" s="1"/>
  <c r="E8242" i="2"/>
  <c r="E8241" i="2"/>
  <c r="M8241" i="2" s="1"/>
  <c r="E8240" i="2"/>
  <c r="M8240" i="2" s="1"/>
  <c r="E8239" i="2"/>
  <c r="E8238" i="2"/>
  <c r="M8238" i="2" s="1"/>
  <c r="O8238" i="2" s="1"/>
  <c r="E8237" i="2"/>
  <c r="M8237" i="2" s="1"/>
  <c r="E8236" i="2"/>
  <c r="M8236" i="2" s="1"/>
  <c r="E8235" i="2"/>
  <c r="M8235" i="2" s="1"/>
  <c r="E8234" i="2"/>
  <c r="E8233" i="2"/>
  <c r="M8233" i="2" s="1"/>
  <c r="E8232" i="2"/>
  <c r="M8232" i="2" s="1"/>
  <c r="E8231" i="2"/>
  <c r="E8230" i="2"/>
  <c r="M8230" i="2" s="1"/>
  <c r="O8230" i="2" s="1"/>
  <c r="E8229" i="2"/>
  <c r="M8229" i="2" s="1"/>
  <c r="E8228" i="2"/>
  <c r="M8228" i="2" s="1"/>
  <c r="E8227" i="2"/>
  <c r="M8227" i="2" s="1"/>
  <c r="E8226" i="2"/>
  <c r="E8225" i="2"/>
  <c r="M8225" i="2" s="1"/>
  <c r="E8224" i="2"/>
  <c r="M8224" i="2" s="1"/>
  <c r="E8223" i="2"/>
  <c r="E8222" i="2"/>
  <c r="M8222" i="2" s="1"/>
  <c r="O8222" i="2" s="1"/>
  <c r="E8221" i="2"/>
  <c r="M8221" i="2" s="1"/>
  <c r="E8220" i="2"/>
  <c r="M8220" i="2" s="1"/>
  <c r="E8219" i="2"/>
  <c r="M8219" i="2" s="1"/>
  <c r="E8218" i="2"/>
  <c r="E8217" i="2"/>
  <c r="M8217" i="2" s="1"/>
  <c r="E8216" i="2"/>
  <c r="M8216" i="2" s="1"/>
  <c r="E8215" i="2"/>
  <c r="E8214" i="2"/>
  <c r="M8214" i="2" s="1"/>
  <c r="O8214" i="2" s="1"/>
  <c r="E8213" i="2"/>
  <c r="M8213" i="2" s="1"/>
  <c r="E8212" i="2"/>
  <c r="M8212" i="2" s="1"/>
  <c r="E8211" i="2"/>
  <c r="M8211" i="2" s="1"/>
  <c r="E8210" i="2"/>
  <c r="E8209" i="2"/>
  <c r="M8209" i="2" s="1"/>
  <c r="E8208" i="2"/>
  <c r="M8208" i="2" s="1"/>
  <c r="E8207" i="2"/>
  <c r="E8206" i="2"/>
  <c r="M8206" i="2" s="1"/>
  <c r="O8206" i="2" s="1"/>
  <c r="E8205" i="2"/>
  <c r="M8205" i="2" s="1"/>
  <c r="E8204" i="2"/>
  <c r="M8204" i="2" s="1"/>
  <c r="E8203" i="2"/>
  <c r="M8203" i="2" s="1"/>
  <c r="E8202" i="2"/>
  <c r="E8201" i="2"/>
  <c r="M8201" i="2" s="1"/>
  <c r="E8200" i="2"/>
  <c r="M8200" i="2" s="1"/>
  <c r="E8199" i="2"/>
  <c r="E8198" i="2"/>
  <c r="M8198" i="2" s="1"/>
  <c r="O8198" i="2" s="1"/>
  <c r="E8197" i="2"/>
  <c r="M8197" i="2" s="1"/>
  <c r="E8196" i="2"/>
  <c r="M8196" i="2" s="1"/>
  <c r="E8195" i="2"/>
  <c r="M8195" i="2" s="1"/>
  <c r="E8194" i="2"/>
  <c r="E8193" i="2"/>
  <c r="M8193" i="2" s="1"/>
  <c r="E8192" i="2"/>
  <c r="M8192" i="2" s="1"/>
  <c r="E8191" i="2"/>
  <c r="E8190" i="2"/>
  <c r="M8190" i="2" s="1"/>
  <c r="O8190" i="2" s="1"/>
  <c r="E8189" i="2"/>
  <c r="M8189" i="2" s="1"/>
  <c r="E8188" i="2"/>
  <c r="M8188" i="2" s="1"/>
  <c r="E8187" i="2"/>
  <c r="M8187" i="2" s="1"/>
  <c r="E8186" i="2"/>
  <c r="E8185" i="2"/>
  <c r="M8185" i="2" s="1"/>
  <c r="E8184" i="2"/>
  <c r="M8184" i="2" s="1"/>
  <c r="E8183" i="2"/>
  <c r="E8182" i="2"/>
  <c r="M8182" i="2" s="1"/>
  <c r="O8182" i="2" s="1"/>
  <c r="E8181" i="2"/>
  <c r="M8181" i="2" s="1"/>
  <c r="E8180" i="2"/>
  <c r="M8180" i="2" s="1"/>
  <c r="E8179" i="2"/>
  <c r="M8179" i="2" s="1"/>
  <c r="E8178" i="2"/>
  <c r="E8177" i="2"/>
  <c r="M8177" i="2" s="1"/>
  <c r="E8176" i="2"/>
  <c r="M8176" i="2" s="1"/>
  <c r="E8175" i="2"/>
  <c r="E8174" i="2"/>
  <c r="M8174" i="2" s="1"/>
  <c r="O8174" i="2" s="1"/>
  <c r="E8173" i="2"/>
  <c r="M8173" i="2" s="1"/>
  <c r="E8172" i="2"/>
  <c r="M8172" i="2" s="1"/>
  <c r="E8171" i="2"/>
  <c r="M8171" i="2" s="1"/>
  <c r="E8170" i="2"/>
  <c r="E8169" i="2"/>
  <c r="M8169" i="2" s="1"/>
  <c r="E8168" i="2"/>
  <c r="M8168" i="2" s="1"/>
  <c r="E8167" i="2"/>
  <c r="E8166" i="2"/>
  <c r="M8166" i="2" s="1"/>
  <c r="O8166" i="2" s="1"/>
  <c r="E8165" i="2"/>
  <c r="M8165" i="2" s="1"/>
  <c r="E8164" i="2"/>
  <c r="M8164" i="2" s="1"/>
  <c r="E8163" i="2"/>
  <c r="M8163" i="2" s="1"/>
  <c r="E8162" i="2"/>
  <c r="E8161" i="2"/>
  <c r="M8161" i="2" s="1"/>
  <c r="E8160" i="2"/>
  <c r="M8160" i="2" s="1"/>
  <c r="E8159" i="2"/>
  <c r="E8158" i="2"/>
  <c r="M8158" i="2" s="1"/>
  <c r="O8158" i="2" s="1"/>
  <c r="E8157" i="2"/>
  <c r="M8157" i="2" s="1"/>
  <c r="E8156" i="2"/>
  <c r="M8156" i="2" s="1"/>
  <c r="E8155" i="2"/>
  <c r="M8155" i="2" s="1"/>
  <c r="E8154" i="2"/>
  <c r="E8153" i="2"/>
  <c r="M8153" i="2" s="1"/>
  <c r="E8152" i="2"/>
  <c r="M8152" i="2" s="1"/>
  <c r="E8151" i="2"/>
  <c r="E8150" i="2"/>
  <c r="M8150" i="2" s="1"/>
  <c r="O8150" i="2" s="1"/>
  <c r="E8149" i="2"/>
  <c r="M8149" i="2" s="1"/>
  <c r="E8148" i="2"/>
  <c r="M8148" i="2" s="1"/>
  <c r="E8147" i="2"/>
  <c r="M8147" i="2" s="1"/>
  <c r="E8146" i="2"/>
  <c r="E8145" i="2"/>
  <c r="M8145" i="2" s="1"/>
  <c r="E8144" i="2"/>
  <c r="M8144" i="2" s="1"/>
  <c r="E8143" i="2"/>
  <c r="E8142" i="2"/>
  <c r="M8142" i="2" s="1"/>
  <c r="O8142" i="2" s="1"/>
  <c r="E8141" i="2"/>
  <c r="M8141" i="2" s="1"/>
  <c r="E8140" i="2"/>
  <c r="M8140" i="2" s="1"/>
  <c r="E8139" i="2"/>
  <c r="M8139" i="2" s="1"/>
  <c r="E8138" i="2"/>
  <c r="E8137" i="2"/>
  <c r="M8137" i="2" s="1"/>
  <c r="E8136" i="2"/>
  <c r="M8136" i="2" s="1"/>
  <c r="E8135" i="2"/>
  <c r="E8134" i="2"/>
  <c r="M8134" i="2" s="1"/>
  <c r="O8134" i="2" s="1"/>
  <c r="E8133" i="2"/>
  <c r="M8133" i="2" s="1"/>
  <c r="E8132" i="2"/>
  <c r="M8132" i="2" s="1"/>
  <c r="E8131" i="2"/>
  <c r="M8131" i="2" s="1"/>
  <c r="E8130" i="2"/>
  <c r="E8129" i="2"/>
  <c r="M8129" i="2" s="1"/>
  <c r="E8128" i="2"/>
  <c r="M8128" i="2" s="1"/>
  <c r="E8127" i="2"/>
  <c r="E8126" i="2"/>
  <c r="M8126" i="2" s="1"/>
  <c r="O8126" i="2" s="1"/>
  <c r="E8125" i="2"/>
  <c r="M8125" i="2" s="1"/>
  <c r="E8124" i="2"/>
  <c r="M8124" i="2" s="1"/>
  <c r="E8123" i="2"/>
  <c r="M8123" i="2" s="1"/>
  <c r="E8122" i="2"/>
  <c r="E8121" i="2"/>
  <c r="M8121" i="2" s="1"/>
  <c r="E8120" i="2"/>
  <c r="M8120" i="2" s="1"/>
  <c r="E8119" i="2"/>
  <c r="E8118" i="2"/>
  <c r="M8118" i="2" s="1"/>
  <c r="O8118" i="2" s="1"/>
  <c r="E8117" i="2"/>
  <c r="M8117" i="2" s="1"/>
  <c r="E8116" i="2"/>
  <c r="M8116" i="2" s="1"/>
  <c r="E8115" i="2"/>
  <c r="M8115" i="2" s="1"/>
  <c r="E8114" i="2"/>
  <c r="E8113" i="2"/>
  <c r="M8113" i="2" s="1"/>
  <c r="E8112" i="2"/>
  <c r="M8112" i="2" s="1"/>
  <c r="E8111" i="2"/>
  <c r="E8110" i="2"/>
  <c r="M8110" i="2" s="1"/>
  <c r="O8110" i="2" s="1"/>
  <c r="E8109" i="2"/>
  <c r="M8109" i="2" s="1"/>
  <c r="E8108" i="2"/>
  <c r="M8108" i="2" s="1"/>
  <c r="E8107" i="2"/>
  <c r="M8107" i="2" s="1"/>
  <c r="E8106" i="2"/>
  <c r="E8105" i="2"/>
  <c r="M8105" i="2" s="1"/>
  <c r="E8104" i="2"/>
  <c r="M8104" i="2" s="1"/>
  <c r="E8103" i="2"/>
  <c r="E8102" i="2"/>
  <c r="M8102" i="2" s="1"/>
  <c r="O8102" i="2" s="1"/>
  <c r="E8101" i="2"/>
  <c r="M8101" i="2" s="1"/>
  <c r="E8100" i="2"/>
  <c r="M8100" i="2" s="1"/>
  <c r="E8099" i="2"/>
  <c r="M8099" i="2" s="1"/>
  <c r="E8098" i="2"/>
  <c r="E8097" i="2"/>
  <c r="M8097" i="2" s="1"/>
  <c r="E8096" i="2"/>
  <c r="M8096" i="2" s="1"/>
  <c r="E8095" i="2"/>
  <c r="E8094" i="2"/>
  <c r="M8094" i="2" s="1"/>
  <c r="O8094" i="2" s="1"/>
  <c r="E8093" i="2"/>
  <c r="M8093" i="2" s="1"/>
  <c r="E8092" i="2"/>
  <c r="M8092" i="2" s="1"/>
  <c r="E8091" i="2"/>
  <c r="M8091" i="2" s="1"/>
  <c r="E8090" i="2"/>
  <c r="E8089" i="2"/>
  <c r="M8089" i="2" s="1"/>
  <c r="E8088" i="2"/>
  <c r="M8088" i="2" s="1"/>
  <c r="E8087" i="2"/>
  <c r="E8086" i="2"/>
  <c r="M8086" i="2" s="1"/>
  <c r="O8086" i="2" s="1"/>
  <c r="E8085" i="2"/>
  <c r="M8085" i="2" s="1"/>
  <c r="E8084" i="2"/>
  <c r="M8084" i="2" s="1"/>
  <c r="E8083" i="2"/>
  <c r="M8083" i="2" s="1"/>
  <c r="E8082" i="2"/>
  <c r="E8081" i="2"/>
  <c r="M8081" i="2" s="1"/>
  <c r="E8080" i="2"/>
  <c r="M8080" i="2" s="1"/>
  <c r="E8079" i="2"/>
  <c r="E8078" i="2"/>
  <c r="M8078" i="2" s="1"/>
  <c r="E8077" i="2"/>
  <c r="M8077" i="2" s="1"/>
  <c r="E8076" i="2"/>
  <c r="M8076" i="2" s="1"/>
  <c r="E8075" i="2"/>
  <c r="M8075" i="2" s="1"/>
  <c r="E8074" i="2"/>
  <c r="E8073" i="2"/>
  <c r="M8073" i="2" s="1"/>
  <c r="E8072" i="2"/>
  <c r="M8072" i="2" s="1"/>
  <c r="E8071" i="2"/>
  <c r="E8070" i="2"/>
  <c r="M8070" i="2" s="1"/>
  <c r="O8070" i="2" s="1"/>
  <c r="E8069" i="2"/>
  <c r="M8069" i="2" s="1"/>
  <c r="E8068" i="2"/>
  <c r="M8068" i="2" s="1"/>
  <c r="E8067" i="2"/>
  <c r="M8067" i="2" s="1"/>
  <c r="E8066" i="2"/>
  <c r="E8065" i="2"/>
  <c r="M8065" i="2" s="1"/>
  <c r="E8064" i="2"/>
  <c r="M8064" i="2" s="1"/>
  <c r="E8063" i="2"/>
  <c r="E8062" i="2"/>
  <c r="M8062" i="2" s="1"/>
  <c r="E8061" i="2"/>
  <c r="M8061" i="2" s="1"/>
  <c r="E8060" i="2"/>
  <c r="M8060" i="2" s="1"/>
  <c r="E8059" i="2"/>
  <c r="M8059" i="2" s="1"/>
  <c r="E8058" i="2"/>
  <c r="E8057" i="2"/>
  <c r="M8057" i="2" s="1"/>
  <c r="E8056" i="2"/>
  <c r="M8056" i="2" s="1"/>
  <c r="E8055" i="2"/>
  <c r="E8054" i="2"/>
  <c r="M8054" i="2" s="1"/>
  <c r="E8053" i="2"/>
  <c r="M8053" i="2" s="1"/>
  <c r="E8052" i="2"/>
  <c r="M8052" i="2" s="1"/>
  <c r="E8051" i="2"/>
  <c r="M8051" i="2" s="1"/>
  <c r="E8050" i="2"/>
  <c r="E8049" i="2"/>
  <c r="M8049" i="2" s="1"/>
  <c r="E8048" i="2"/>
  <c r="M8048" i="2" s="1"/>
  <c r="E8047" i="2"/>
  <c r="E8046" i="2"/>
  <c r="M8046" i="2" s="1"/>
  <c r="O8046" i="2" s="1"/>
  <c r="E8045" i="2"/>
  <c r="M8045" i="2" s="1"/>
  <c r="E8044" i="2"/>
  <c r="M8044" i="2" s="1"/>
  <c r="E8043" i="2"/>
  <c r="M8043" i="2" s="1"/>
  <c r="E8042" i="2"/>
  <c r="E8041" i="2"/>
  <c r="M8041" i="2" s="1"/>
  <c r="E8040" i="2"/>
  <c r="M8040" i="2" s="1"/>
  <c r="E8039" i="2"/>
  <c r="E8038" i="2"/>
  <c r="M8038" i="2" s="1"/>
  <c r="E8037" i="2"/>
  <c r="M8037" i="2" s="1"/>
  <c r="E8036" i="2"/>
  <c r="M8036" i="2" s="1"/>
  <c r="E8035" i="2"/>
  <c r="M8035" i="2" s="1"/>
  <c r="E8034" i="2"/>
  <c r="E8033" i="2"/>
  <c r="M8033" i="2" s="1"/>
  <c r="E8032" i="2"/>
  <c r="M8032" i="2" s="1"/>
  <c r="E8031" i="2"/>
  <c r="E8030" i="2"/>
  <c r="M8030" i="2" s="1"/>
  <c r="E8029" i="2"/>
  <c r="M8029" i="2" s="1"/>
  <c r="E8028" i="2"/>
  <c r="M8028" i="2" s="1"/>
  <c r="E8027" i="2"/>
  <c r="M8027" i="2" s="1"/>
  <c r="E8026" i="2"/>
  <c r="E8025" i="2"/>
  <c r="M8025" i="2" s="1"/>
  <c r="E8024" i="2"/>
  <c r="M8024" i="2" s="1"/>
  <c r="E8023" i="2"/>
  <c r="E8022" i="2"/>
  <c r="M8022" i="2" s="1"/>
  <c r="O8022" i="2" s="1"/>
  <c r="E8021" i="2"/>
  <c r="M8021" i="2" s="1"/>
  <c r="E8020" i="2"/>
  <c r="M8020" i="2" s="1"/>
  <c r="E8019" i="2"/>
  <c r="M8019" i="2" s="1"/>
  <c r="E8018" i="2"/>
  <c r="E8017" i="2"/>
  <c r="M8017" i="2" s="1"/>
  <c r="E8016" i="2"/>
  <c r="M8016" i="2" s="1"/>
  <c r="E8015" i="2"/>
  <c r="E8014" i="2"/>
  <c r="M8014" i="2" s="1"/>
  <c r="E8013" i="2"/>
  <c r="M8013" i="2" s="1"/>
  <c r="E8012" i="2"/>
  <c r="M8012" i="2" s="1"/>
  <c r="E8011" i="2"/>
  <c r="M8011" i="2" s="1"/>
  <c r="E8010" i="2"/>
  <c r="E8009" i="2"/>
  <c r="M8009" i="2" s="1"/>
  <c r="E8008" i="2"/>
  <c r="M8008" i="2" s="1"/>
  <c r="E8007" i="2"/>
  <c r="E8006" i="2"/>
  <c r="M8006" i="2" s="1"/>
  <c r="E8005" i="2"/>
  <c r="M8005" i="2" s="1"/>
  <c r="E8004" i="2"/>
  <c r="M8004" i="2" s="1"/>
  <c r="E8003" i="2"/>
  <c r="M8003" i="2" s="1"/>
  <c r="E8002" i="2"/>
  <c r="E8001" i="2"/>
  <c r="M8001" i="2" s="1"/>
  <c r="E8000" i="2"/>
  <c r="M8000" i="2" s="1"/>
  <c r="E7999" i="2"/>
  <c r="E7998" i="2"/>
  <c r="M7998" i="2" s="1"/>
  <c r="O7998" i="2" s="1"/>
  <c r="E7997" i="2"/>
  <c r="M7997" i="2" s="1"/>
  <c r="E7996" i="2"/>
  <c r="M7996" i="2" s="1"/>
  <c r="E7995" i="2"/>
  <c r="M7995" i="2" s="1"/>
  <c r="E7994" i="2"/>
  <c r="E7993" i="2"/>
  <c r="M7993" i="2" s="1"/>
  <c r="E7992" i="2"/>
  <c r="M7992" i="2" s="1"/>
  <c r="E7991" i="2"/>
  <c r="E7990" i="2"/>
  <c r="M7990" i="2" s="1"/>
  <c r="E7989" i="2"/>
  <c r="M7989" i="2" s="1"/>
  <c r="E7988" i="2"/>
  <c r="M7988" i="2" s="1"/>
  <c r="E7987" i="2"/>
  <c r="M7987" i="2" s="1"/>
  <c r="E7986" i="2"/>
  <c r="E7985" i="2"/>
  <c r="M7985" i="2" s="1"/>
  <c r="E7984" i="2"/>
  <c r="M7984" i="2" s="1"/>
  <c r="E7983" i="2"/>
  <c r="E7982" i="2"/>
  <c r="M7982" i="2" s="1"/>
  <c r="E7981" i="2"/>
  <c r="M7981" i="2" s="1"/>
  <c r="E7980" i="2"/>
  <c r="M7980" i="2" s="1"/>
  <c r="E7979" i="2"/>
  <c r="M7979" i="2" s="1"/>
  <c r="E7978" i="2"/>
  <c r="E7977" i="2"/>
  <c r="M7977" i="2" s="1"/>
  <c r="E7976" i="2"/>
  <c r="M7976" i="2" s="1"/>
  <c r="E7975" i="2"/>
  <c r="E7974" i="2"/>
  <c r="M7974" i="2" s="1"/>
  <c r="O7974" i="2" s="1"/>
  <c r="E7973" i="2"/>
  <c r="M7973" i="2" s="1"/>
  <c r="E7972" i="2"/>
  <c r="M7972" i="2" s="1"/>
  <c r="E7971" i="2"/>
  <c r="M7971" i="2" s="1"/>
  <c r="E7970" i="2"/>
  <c r="E7969" i="2"/>
  <c r="M7969" i="2" s="1"/>
  <c r="E7968" i="2"/>
  <c r="M7968" i="2" s="1"/>
  <c r="E7967" i="2"/>
  <c r="E7966" i="2"/>
  <c r="M7966" i="2" s="1"/>
  <c r="E7965" i="2"/>
  <c r="M7965" i="2" s="1"/>
  <c r="E7964" i="2"/>
  <c r="M7964" i="2" s="1"/>
  <c r="E7963" i="2"/>
  <c r="M7963" i="2" s="1"/>
  <c r="E7962" i="2"/>
  <c r="E7961" i="2"/>
  <c r="M7961" i="2" s="1"/>
  <c r="E7960" i="2"/>
  <c r="M7960" i="2" s="1"/>
  <c r="E7959" i="2"/>
  <c r="E7958" i="2"/>
  <c r="M7958" i="2" s="1"/>
  <c r="E7957" i="2"/>
  <c r="M7957" i="2" s="1"/>
  <c r="E7956" i="2"/>
  <c r="M7956" i="2" s="1"/>
  <c r="E7955" i="2"/>
  <c r="M7955" i="2" s="1"/>
  <c r="E7954" i="2"/>
  <c r="E7953" i="2"/>
  <c r="M7953" i="2" s="1"/>
  <c r="E7952" i="2"/>
  <c r="M7952" i="2" s="1"/>
  <c r="E7951" i="2"/>
  <c r="E7950" i="2"/>
  <c r="M7950" i="2" s="1"/>
  <c r="O7950" i="2" s="1"/>
  <c r="E7949" i="2"/>
  <c r="M7949" i="2" s="1"/>
  <c r="E7948" i="2"/>
  <c r="M7948" i="2" s="1"/>
  <c r="E7947" i="2"/>
  <c r="M7947" i="2" s="1"/>
  <c r="E7946" i="2"/>
  <c r="E7945" i="2"/>
  <c r="M7945" i="2" s="1"/>
  <c r="E7944" i="2"/>
  <c r="M7944" i="2" s="1"/>
  <c r="E7943" i="2"/>
  <c r="E7942" i="2"/>
  <c r="M7942" i="2" s="1"/>
  <c r="E7941" i="2"/>
  <c r="M7941" i="2" s="1"/>
  <c r="E7940" i="2"/>
  <c r="M7940" i="2" s="1"/>
  <c r="E7939" i="2"/>
  <c r="M7939" i="2" s="1"/>
  <c r="E7938" i="2"/>
  <c r="E7937" i="2"/>
  <c r="M7937" i="2" s="1"/>
  <c r="E7936" i="2"/>
  <c r="M7936" i="2" s="1"/>
  <c r="E7935" i="2"/>
  <c r="E7934" i="2"/>
  <c r="M7934" i="2" s="1"/>
  <c r="E7933" i="2"/>
  <c r="M7933" i="2" s="1"/>
  <c r="E7932" i="2"/>
  <c r="M7932" i="2" s="1"/>
  <c r="E7931" i="2"/>
  <c r="M7931" i="2" s="1"/>
  <c r="E7930" i="2"/>
  <c r="E7929" i="2"/>
  <c r="M7929" i="2" s="1"/>
  <c r="E7928" i="2"/>
  <c r="M7928" i="2" s="1"/>
  <c r="E7927" i="2"/>
  <c r="E7926" i="2"/>
  <c r="M7926" i="2" s="1"/>
  <c r="O7926" i="2" s="1"/>
  <c r="E7925" i="2"/>
  <c r="M7925" i="2" s="1"/>
  <c r="E7924" i="2"/>
  <c r="M7924" i="2" s="1"/>
  <c r="E7923" i="2"/>
  <c r="M7923" i="2" s="1"/>
  <c r="E7922" i="2"/>
  <c r="E7921" i="2"/>
  <c r="M7921" i="2" s="1"/>
  <c r="E7920" i="2"/>
  <c r="M7920" i="2" s="1"/>
  <c r="E7919" i="2"/>
  <c r="E7918" i="2"/>
  <c r="M7918" i="2" s="1"/>
  <c r="E7917" i="2"/>
  <c r="M7917" i="2" s="1"/>
  <c r="E7916" i="2"/>
  <c r="M7916" i="2" s="1"/>
  <c r="E7915" i="2"/>
  <c r="M7915" i="2" s="1"/>
  <c r="E7914" i="2"/>
  <c r="E7913" i="2"/>
  <c r="M7913" i="2" s="1"/>
  <c r="E7912" i="2"/>
  <c r="M7912" i="2" s="1"/>
  <c r="E7911" i="2"/>
  <c r="E7910" i="2"/>
  <c r="M7910" i="2" s="1"/>
  <c r="E7909" i="2"/>
  <c r="M7909" i="2" s="1"/>
  <c r="E7908" i="2"/>
  <c r="M7908" i="2" s="1"/>
  <c r="E7907" i="2"/>
  <c r="M7907" i="2" s="1"/>
  <c r="E7906" i="2"/>
  <c r="E7905" i="2"/>
  <c r="M7905" i="2" s="1"/>
  <c r="E7904" i="2"/>
  <c r="M7904" i="2" s="1"/>
  <c r="E7903" i="2"/>
  <c r="E7902" i="2"/>
  <c r="M7902" i="2" s="1"/>
  <c r="O7902" i="2" s="1"/>
  <c r="E7901" i="2"/>
  <c r="M7901" i="2" s="1"/>
  <c r="E7900" i="2"/>
  <c r="M7900" i="2" s="1"/>
  <c r="E7899" i="2"/>
  <c r="M7899" i="2" s="1"/>
  <c r="E7898" i="2"/>
  <c r="E7897" i="2"/>
  <c r="M7897" i="2" s="1"/>
  <c r="E7896" i="2"/>
  <c r="M7896" i="2" s="1"/>
  <c r="E7895" i="2"/>
  <c r="E7894" i="2"/>
  <c r="M7894" i="2" s="1"/>
  <c r="E7893" i="2"/>
  <c r="M7893" i="2" s="1"/>
  <c r="E7892" i="2"/>
  <c r="M7892" i="2" s="1"/>
  <c r="E7891" i="2"/>
  <c r="M7891" i="2" s="1"/>
  <c r="E7890" i="2"/>
  <c r="E7889" i="2"/>
  <c r="M7889" i="2" s="1"/>
  <c r="E7888" i="2"/>
  <c r="M7888" i="2" s="1"/>
  <c r="E7887" i="2"/>
  <c r="E7886" i="2"/>
  <c r="M7886" i="2" s="1"/>
  <c r="E7885" i="2"/>
  <c r="M7885" i="2" s="1"/>
  <c r="E7884" i="2"/>
  <c r="M7884" i="2" s="1"/>
  <c r="E7883" i="2"/>
  <c r="M7883" i="2" s="1"/>
  <c r="E7882" i="2"/>
  <c r="E7881" i="2"/>
  <c r="M7881" i="2" s="1"/>
  <c r="E7880" i="2"/>
  <c r="M7880" i="2" s="1"/>
  <c r="E7879" i="2"/>
  <c r="E7878" i="2"/>
  <c r="M7878" i="2" s="1"/>
  <c r="O7878" i="2" s="1"/>
  <c r="E7877" i="2"/>
  <c r="M7877" i="2" s="1"/>
  <c r="E7876" i="2"/>
  <c r="M7876" i="2" s="1"/>
  <c r="E7875" i="2"/>
  <c r="M7875" i="2" s="1"/>
  <c r="E7874" i="2"/>
  <c r="E7873" i="2"/>
  <c r="M7873" i="2" s="1"/>
  <c r="E7872" i="2"/>
  <c r="M7872" i="2" s="1"/>
  <c r="E7871" i="2"/>
  <c r="E7870" i="2"/>
  <c r="M7870" i="2" s="1"/>
  <c r="E7869" i="2"/>
  <c r="M7869" i="2" s="1"/>
  <c r="E7868" i="2"/>
  <c r="M7868" i="2" s="1"/>
  <c r="E7867" i="2"/>
  <c r="M7867" i="2" s="1"/>
  <c r="E7866" i="2"/>
  <c r="E7865" i="2"/>
  <c r="M7865" i="2" s="1"/>
  <c r="E7864" i="2"/>
  <c r="M7864" i="2" s="1"/>
  <c r="E7863" i="2"/>
  <c r="E7862" i="2"/>
  <c r="M7862" i="2" s="1"/>
  <c r="E7861" i="2"/>
  <c r="M7861" i="2" s="1"/>
  <c r="E7860" i="2"/>
  <c r="M7860" i="2" s="1"/>
  <c r="E7859" i="2"/>
  <c r="M7859" i="2" s="1"/>
  <c r="E7858" i="2"/>
  <c r="E7857" i="2"/>
  <c r="M7857" i="2" s="1"/>
  <c r="E7856" i="2"/>
  <c r="M7856" i="2" s="1"/>
  <c r="E7855" i="2"/>
  <c r="E7854" i="2"/>
  <c r="M7854" i="2" s="1"/>
  <c r="O7854" i="2" s="1"/>
  <c r="E7853" i="2"/>
  <c r="M7853" i="2" s="1"/>
  <c r="E7852" i="2"/>
  <c r="M7852" i="2" s="1"/>
  <c r="E7851" i="2"/>
  <c r="M7851" i="2" s="1"/>
  <c r="E7850" i="2"/>
  <c r="E7849" i="2"/>
  <c r="M7849" i="2" s="1"/>
  <c r="E7848" i="2"/>
  <c r="M7848" i="2" s="1"/>
  <c r="E7847" i="2"/>
  <c r="E7846" i="2"/>
  <c r="M7846" i="2" s="1"/>
  <c r="E7845" i="2"/>
  <c r="M7845" i="2" s="1"/>
  <c r="E7844" i="2"/>
  <c r="M7844" i="2" s="1"/>
  <c r="E7843" i="2"/>
  <c r="M7843" i="2" s="1"/>
  <c r="E7842" i="2"/>
  <c r="E7841" i="2"/>
  <c r="M7841" i="2" s="1"/>
  <c r="E7840" i="2"/>
  <c r="M7840" i="2" s="1"/>
  <c r="E7839" i="2"/>
  <c r="E7838" i="2"/>
  <c r="M7838" i="2" s="1"/>
  <c r="E7837" i="2"/>
  <c r="M7837" i="2" s="1"/>
  <c r="E7836" i="2"/>
  <c r="M7836" i="2" s="1"/>
  <c r="E7835" i="2"/>
  <c r="M7835" i="2" s="1"/>
  <c r="E7834" i="2"/>
  <c r="E7833" i="2"/>
  <c r="M7833" i="2" s="1"/>
  <c r="E7832" i="2"/>
  <c r="M7832" i="2" s="1"/>
  <c r="E7831" i="2"/>
  <c r="E7830" i="2"/>
  <c r="M7830" i="2" s="1"/>
  <c r="O7830" i="2" s="1"/>
  <c r="E7829" i="2"/>
  <c r="M7829" i="2" s="1"/>
  <c r="E7828" i="2"/>
  <c r="M7828" i="2" s="1"/>
  <c r="E7827" i="2"/>
  <c r="M7827" i="2" s="1"/>
  <c r="E7826" i="2"/>
  <c r="E7825" i="2"/>
  <c r="M7825" i="2" s="1"/>
  <c r="E7824" i="2"/>
  <c r="M7824" i="2" s="1"/>
  <c r="E7823" i="2"/>
  <c r="E7822" i="2"/>
  <c r="M7822" i="2" s="1"/>
  <c r="E7821" i="2"/>
  <c r="M7821" i="2" s="1"/>
  <c r="E7820" i="2"/>
  <c r="M7820" i="2" s="1"/>
  <c r="E7819" i="2"/>
  <c r="M7819" i="2" s="1"/>
  <c r="E7818" i="2"/>
  <c r="E7817" i="2"/>
  <c r="M7817" i="2" s="1"/>
  <c r="E7816" i="2"/>
  <c r="M7816" i="2" s="1"/>
  <c r="E7815" i="2"/>
  <c r="E7814" i="2"/>
  <c r="M7814" i="2" s="1"/>
  <c r="E7813" i="2"/>
  <c r="M7813" i="2" s="1"/>
  <c r="E7812" i="2"/>
  <c r="M7812" i="2" s="1"/>
  <c r="E7811" i="2"/>
  <c r="M7811" i="2" s="1"/>
  <c r="E7810" i="2"/>
  <c r="E7809" i="2"/>
  <c r="M7809" i="2" s="1"/>
  <c r="E7808" i="2"/>
  <c r="M7808" i="2" s="1"/>
  <c r="E7807" i="2"/>
  <c r="E7806" i="2"/>
  <c r="M7806" i="2" s="1"/>
  <c r="O7806" i="2" s="1"/>
  <c r="E7805" i="2"/>
  <c r="M7805" i="2" s="1"/>
  <c r="E7804" i="2"/>
  <c r="M7804" i="2" s="1"/>
  <c r="E7803" i="2"/>
  <c r="M7803" i="2" s="1"/>
  <c r="E7802" i="2"/>
  <c r="E7801" i="2"/>
  <c r="M7801" i="2" s="1"/>
  <c r="E7800" i="2"/>
  <c r="M7800" i="2" s="1"/>
  <c r="E7799" i="2"/>
  <c r="E7798" i="2"/>
  <c r="M7798" i="2" s="1"/>
  <c r="E7797" i="2"/>
  <c r="M7797" i="2" s="1"/>
  <c r="E7796" i="2"/>
  <c r="M7796" i="2" s="1"/>
  <c r="E7795" i="2"/>
  <c r="M7795" i="2" s="1"/>
  <c r="E7794" i="2"/>
  <c r="E7793" i="2"/>
  <c r="M7793" i="2" s="1"/>
  <c r="E7792" i="2"/>
  <c r="M7792" i="2" s="1"/>
  <c r="E7791" i="2"/>
  <c r="E7790" i="2"/>
  <c r="M7790" i="2" s="1"/>
  <c r="E7789" i="2"/>
  <c r="M7789" i="2" s="1"/>
  <c r="E7788" i="2"/>
  <c r="M7788" i="2" s="1"/>
  <c r="E7787" i="2"/>
  <c r="M7787" i="2" s="1"/>
  <c r="E7786" i="2"/>
  <c r="E7785" i="2"/>
  <c r="M7785" i="2" s="1"/>
  <c r="E7784" i="2"/>
  <c r="M7784" i="2" s="1"/>
  <c r="E7783" i="2"/>
  <c r="E7782" i="2"/>
  <c r="M7782" i="2" s="1"/>
  <c r="O7782" i="2" s="1"/>
  <c r="E7781" i="2"/>
  <c r="M7781" i="2" s="1"/>
  <c r="E7780" i="2"/>
  <c r="M7780" i="2" s="1"/>
  <c r="E7779" i="2"/>
  <c r="M7779" i="2" s="1"/>
  <c r="E7778" i="2"/>
  <c r="E7777" i="2"/>
  <c r="M7777" i="2" s="1"/>
  <c r="E7776" i="2"/>
  <c r="M7776" i="2" s="1"/>
  <c r="E7775" i="2"/>
  <c r="E7774" i="2"/>
  <c r="M7774" i="2" s="1"/>
  <c r="E7773" i="2"/>
  <c r="M7773" i="2" s="1"/>
  <c r="E7772" i="2"/>
  <c r="M7772" i="2" s="1"/>
  <c r="E7771" i="2"/>
  <c r="M7771" i="2" s="1"/>
  <c r="E7770" i="2"/>
  <c r="E7769" i="2"/>
  <c r="M7769" i="2" s="1"/>
  <c r="E7768" i="2"/>
  <c r="M7768" i="2" s="1"/>
  <c r="E7767" i="2"/>
  <c r="E7766" i="2"/>
  <c r="M7766" i="2" s="1"/>
  <c r="E7765" i="2"/>
  <c r="M7765" i="2" s="1"/>
  <c r="E7764" i="2"/>
  <c r="M7764" i="2" s="1"/>
  <c r="E7763" i="2"/>
  <c r="M7763" i="2" s="1"/>
  <c r="E7762" i="2"/>
  <c r="E7761" i="2"/>
  <c r="M7761" i="2" s="1"/>
  <c r="E7760" i="2"/>
  <c r="M7760" i="2" s="1"/>
  <c r="E7759" i="2"/>
  <c r="E7758" i="2"/>
  <c r="M7758" i="2" s="1"/>
  <c r="O7758" i="2" s="1"/>
  <c r="E7757" i="2"/>
  <c r="M7757" i="2" s="1"/>
  <c r="E7756" i="2"/>
  <c r="M7756" i="2" s="1"/>
  <c r="E7755" i="2"/>
  <c r="M7755" i="2" s="1"/>
  <c r="E7754" i="2"/>
  <c r="E7753" i="2"/>
  <c r="M7753" i="2" s="1"/>
  <c r="E7752" i="2"/>
  <c r="M7752" i="2" s="1"/>
  <c r="E7751" i="2"/>
  <c r="E7750" i="2"/>
  <c r="M7750" i="2" s="1"/>
  <c r="E7749" i="2"/>
  <c r="M7749" i="2" s="1"/>
  <c r="E7748" i="2"/>
  <c r="M7748" i="2" s="1"/>
  <c r="E7747" i="2"/>
  <c r="M7747" i="2" s="1"/>
  <c r="E7746" i="2"/>
  <c r="E7745" i="2"/>
  <c r="M7745" i="2" s="1"/>
  <c r="E7744" i="2"/>
  <c r="M7744" i="2" s="1"/>
  <c r="E7743" i="2"/>
  <c r="E7742" i="2"/>
  <c r="M7742" i="2" s="1"/>
  <c r="E7741" i="2"/>
  <c r="M7741" i="2" s="1"/>
  <c r="E7740" i="2"/>
  <c r="M7740" i="2" s="1"/>
  <c r="E7739" i="2"/>
  <c r="M7739" i="2" s="1"/>
  <c r="E7738" i="2"/>
  <c r="E7737" i="2"/>
  <c r="M7737" i="2" s="1"/>
  <c r="E7736" i="2"/>
  <c r="M7736" i="2" s="1"/>
  <c r="E7735" i="2"/>
  <c r="E7734" i="2"/>
  <c r="M7734" i="2" s="1"/>
  <c r="O7734" i="2" s="1"/>
  <c r="E7733" i="2"/>
  <c r="M7733" i="2" s="1"/>
  <c r="E7732" i="2"/>
  <c r="M7732" i="2" s="1"/>
  <c r="E7731" i="2"/>
  <c r="M7731" i="2" s="1"/>
  <c r="E7730" i="2"/>
  <c r="E7729" i="2"/>
  <c r="M7729" i="2" s="1"/>
  <c r="E7728" i="2"/>
  <c r="M7728" i="2" s="1"/>
  <c r="E7727" i="2"/>
  <c r="E7726" i="2"/>
  <c r="M7726" i="2" s="1"/>
  <c r="E7725" i="2"/>
  <c r="M7725" i="2" s="1"/>
  <c r="E7724" i="2"/>
  <c r="M7724" i="2" s="1"/>
  <c r="E7723" i="2"/>
  <c r="M7723" i="2" s="1"/>
  <c r="E7722" i="2"/>
  <c r="E7721" i="2"/>
  <c r="M7721" i="2" s="1"/>
  <c r="E7720" i="2"/>
  <c r="M7720" i="2" s="1"/>
  <c r="E7719" i="2"/>
  <c r="E7718" i="2"/>
  <c r="M7718" i="2" s="1"/>
  <c r="E7717" i="2"/>
  <c r="M7717" i="2" s="1"/>
  <c r="E7716" i="2"/>
  <c r="M7716" i="2" s="1"/>
  <c r="E7715" i="2"/>
  <c r="M7715" i="2" s="1"/>
  <c r="E7714" i="2"/>
  <c r="E7713" i="2"/>
  <c r="M7713" i="2" s="1"/>
  <c r="E7712" i="2"/>
  <c r="M7712" i="2" s="1"/>
  <c r="E7711" i="2"/>
  <c r="E7710" i="2"/>
  <c r="M7710" i="2" s="1"/>
  <c r="O7710" i="2" s="1"/>
  <c r="E7709" i="2"/>
  <c r="M7709" i="2" s="1"/>
  <c r="E7708" i="2"/>
  <c r="M7708" i="2" s="1"/>
  <c r="E7707" i="2"/>
  <c r="M7707" i="2" s="1"/>
  <c r="E7706" i="2"/>
  <c r="E7705" i="2"/>
  <c r="M7705" i="2" s="1"/>
  <c r="E7704" i="2"/>
  <c r="M7704" i="2" s="1"/>
  <c r="E7703" i="2"/>
  <c r="E7702" i="2"/>
  <c r="M7702" i="2" s="1"/>
  <c r="E7701" i="2"/>
  <c r="M7701" i="2" s="1"/>
  <c r="E7700" i="2"/>
  <c r="M7700" i="2" s="1"/>
  <c r="E7699" i="2"/>
  <c r="M7699" i="2" s="1"/>
  <c r="E7698" i="2"/>
  <c r="E7697" i="2"/>
  <c r="M7697" i="2" s="1"/>
  <c r="E7696" i="2"/>
  <c r="M7696" i="2" s="1"/>
  <c r="E7695" i="2"/>
  <c r="E7694" i="2"/>
  <c r="M7694" i="2" s="1"/>
  <c r="E7693" i="2"/>
  <c r="M7693" i="2" s="1"/>
  <c r="E7692" i="2"/>
  <c r="M7692" i="2" s="1"/>
  <c r="E7691" i="2"/>
  <c r="M7691" i="2" s="1"/>
  <c r="E7690" i="2"/>
  <c r="E7689" i="2"/>
  <c r="M7689" i="2" s="1"/>
  <c r="E7688" i="2"/>
  <c r="M7688" i="2" s="1"/>
  <c r="E7687" i="2"/>
  <c r="E7686" i="2"/>
  <c r="M7686" i="2" s="1"/>
  <c r="O7686" i="2" s="1"/>
  <c r="E7685" i="2"/>
  <c r="M7685" i="2" s="1"/>
  <c r="E7684" i="2"/>
  <c r="M7684" i="2" s="1"/>
  <c r="E7683" i="2"/>
  <c r="M7683" i="2" s="1"/>
  <c r="E7682" i="2"/>
  <c r="E7681" i="2"/>
  <c r="M7681" i="2" s="1"/>
  <c r="E7680" i="2"/>
  <c r="M7680" i="2" s="1"/>
  <c r="E7679" i="2"/>
  <c r="E7678" i="2"/>
  <c r="M7678" i="2" s="1"/>
  <c r="E7677" i="2"/>
  <c r="M7677" i="2" s="1"/>
  <c r="E7676" i="2"/>
  <c r="M7676" i="2" s="1"/>
  <c r="E7675" i="2"/>
  <c r="M7675" i="2" s="1"/>
  <c r="E7674" i="2"/>
  <c r="E7673" i="2"/>
  <c r="M7673" i="2" s="1"/>
  <c r="E7672" i="2"/>
  <c r="M7672" i="2" s="1"/>
  <c r="E7671" i="2"/>
  <c r="E7670" i="2"/>
  <c r="M7670" i="2" s="1"/>
  <c r="E7669" i="2"/>
  <c r="M7669" i="2" s="1"/>
  <c r="E7668" i="2"/>
  <c r="M7668" i="2" s="1"/>
  <c r="E7667" i="2"/>
  <c r="M7667" i="2" s="1"/>
  <c r="E7666" i="2"/>
  <c r="E7665" i="2"/>
  <c r="M7665" i="2" s="1"/>
  <c r="E7664" i="2"/>
  <c r="M7664" i="2" s="1"/>
  <c r="E7663" i="2"/>
  <c r="E7662" i="2"/>
  <c r="M7662" i="2" s="1"/>
  <c r="O7662" i="2" s="1"/>
  <c r="E7661" i="2"/>
  <c r="M7661" i="2" s="1"/>
  <c r="E7660" i="2"/>
  <c r="M7660" i="2" s="1"/>
  <c r="E7659" i="2"/>
  <c r="M7659" i="2" s="1"/>
  <c r="E7658" i="2"/>
  <c r="E7657" i="2"/>
  <c r="M7657" i="2" s="1"/>
  <c r="E7656" i="2"/>
  <c r="M7656" i="2" s="1"/>
  <c r="E7655" i="2"/>
  <c r="E7654" i="2"/>
  <c r="M7654" i="2" s="1"/>
  <c r="E7653" i="2"/>
  <c r="M7653" i="2" s="1"/>
  <c r="E7652" i="2"/>
  <c r="M7652" i="2" s="1"/>
  <c r="E7651" i="2"/>
  <c r="M7651" i="2" s="1"/>
  <c r="E7650" i="2"/>
  <c r="E7649" i="2"/>
  <c r="M7649" i="2" s="1"/>
  <c r="E7648" i="2"/>
  <c r="M7648" i="2" s="1"/>
  <c r="E7647" i="2"/>
  <c r="E7646" i="2"/>
  <c r="M7646" i="2" s="1"/>
  <c r="E7645" i="2"/>
  <c r="M7645" i="2" s="1"/>
  <c r="E7644" i="2"/>
  <c r="M7644" i="2" s="1"/>
  <c r="E7643" i="2"/>
  <c r="M7643" i="2" s="1"/>
  <c r="E7642" i="2"/>
  <c r="E7641" i="2"/>
  <c r="M7641" i="2" s="1"/>
  <c r="E7640" i="2"/>
  <c r="M7640" i="2" s="1"/>
  <c r="E7639" i="2"/>
  <c r="E7638" i="2"/>
  <c r="M7638" i="2" s="1"/>
  <c r="O7638" i="2" s="1"/>
  <c r="E7637" i="2"/>
  <c r="M7637" i="2" s="1"/>
  <c r="E7636" i="2"/>
  <c r="M7636" i="2" s="1"/>
  <c r="E7635" i="2"/>
  <c r="M7635" i="2" s="1"/>
  <c r="E7634" i="2"/>
  <c r="E7633" i="2"/>
  <c r="M7633" i="2" s="1"/>
  <c r="E7632" i="2"/>
  <c r="M7632" i="2" s="1"/>
  <c r="E7631" i="2"/>
  <c r="E7630" i="2"/>
  <c r="M7630" i="2" s="1"/>
  <c r="E7629" i="2"/>
  <c r="M7629" i="2" s="1"/>
  <c r="E7628" i="2"/>
  <c r="M7628" i="2" s="1"/>
  <c r="E7627" i="2"/>
  <c r="M7627" i="2" s="1"/>
  <c r="E7626" i="2"/>
  <c r="E7625" i="2"/>
  <c r="M7625" i="2" s="1"/>
  <c r="E7624" i="2"/>
  <c r="M7624" i="2" s="1"/>
  <c r="E7623" i="2"/>
  <c r="E7622" i="2"/>
  <c r="M7622" i="2" s="1"/>
  <c r="E7621" i="2"/>
  <c r="M7621" i="2" s="1"/>
  <c r="E7620" i="2"/>
  <c r="M7620" i="2" s="1"/>
  <c r="E7619" i="2"/>
  <c r="M7619" i="2" s="1"/>
  <c r="E7618" i="2"/>
  <c r="E7617" i="2"/>
  <c r="M7617" i="2" s="1"/>
  <c r="E7616" i="2"/>
  <c r="M7616" i="2" s="1"/>
  <c r="E7615" i="2"/>
  <c r="E7614" i="2"/>
  <c r="M7614" i="2" s="1"/>
  <c r="O7614" i="2" s="1"/>
  <c r="E7613" i="2"/>
  <c r="M7613" i="2" s="1"/>
  <c r="E7612" i="2"/>
  <c r="M7612" i="2" s="1"/>
  <c r="E7611" i="2"/>
  <c r="M7611" i="2" s="1"/>
  <c r="E7610" i="2"/>
  <c r="E7609" i="2"/>
  <c r="M7609" i="2" s="1"/>
  <c r="E7608" i="2"/>
  <c r="M7608" i="2" s="1"/>
  <c r="E7607" i="2"/>
  <c r="E7606" i="2"/>
  <c r="M7606" i="2" s="1"/>
  <c r="E7605" i="2"/>
  <c r="M7605" i="2" s="1"/>
  <c r="E7604" i="2"/>
  <c r="M7604" i="2" s="1"/>
  <c r="E7603" i="2"/>
  <c r="M7603" i="2" s="1"/>
  <c r="E7602" i="2"/>
  <c r="E7601" i="2"/>
  <c r="M7601" i="2" s="1"/>
  <c r="E7600" i="2"/>
  <c r="M7600" i="2" s="1"/>
  <c r="E7599" i="2"/>
  <c r="E7598" i="2"/>
  <c r="M7598" i="2" s="1"/>
  <c r="E7597" i="2"/>
  <c r="M7597" i="2" s="1"/>
  <c r="E7596" i="2"/>
  <c r="M7596" i="2" s="1"/>
  <c r="E7595" i="2"/>
  <c r="M7595" i="2" s="1"/>
  <c r="E7594" i="2"/>
  <c r="E7593" i="2"/>
  <c r="M7593" i="2" s="1"/>
  <c r="E7592" i="2"/>
  <c r="M7592" i="2" s="1"/>
  <c r="E7591" i="2"/>
  <c r="E7590" i="2"/>
  <c r="M7590" i="2" s="1"/>
  <c r="O7590" i="2" s="1"/>
  <c r="E7589" i="2"/>
  <c r="M7589" i="2" s="1"/>
  <c r="E7588" i="2"/>
  <c r="M7588" i="2" s="1"/>
  <c r="E7587" i="2"/>
  <c r="M7587" i="2" s="1"/>
  <c r="E7586" i="2"/>
  <c r="E7585" i="2"/>
  <c r="M7585" i="2" s="1"/>
  <c r="E7584" i="2"/>
  <c r="M7584" i="2" s="1"/>
  <c r="E7583" i="2"/>
  <c r="E7582" i="2"/>
  <c r="M7582" i="2" s="1"/>
  <c r="E7581" i="2"/>
  <c r="M7581" i="2" s="1"/>
  <c r="E7580" i="2"/>
  <c r="M7580" i="2" s="1"/>
  <c r="E7579" i="2"/>
  <c r="M7579" i="2" s="1"/>
  <c r="E7578" i="2"/>
  <c r="E7577" i="2"/>
  <c r="M7577" i="2" s="1"/>
  <c r="E7576" i="2"/>
  <c r="M7576" i="2" s="1"/>
  <c r="E7575" i="2"/>
  <c r="E7574" i="2"/>
  <c r="M7574" i="2" s="1"/>
  <c r="E7573" i="2"/>
  <c r="M7573" i="2" s="1"/>
  <c r="E7572" i="2"/>
  <c r="M7572" i="2" s="1"/>
  <c r="E7571" i="2"/>
  <c r="M7571" i="2" s="1"/>
  <c r="E7570" i="2"/>
  <c r="E7569" i="2"/>
  <c r="M7569" i="2" s="1"/>
  <c r="E7568" i="2"/>
  <c r="M7568" i="2" s="1"/>
  <c r="E7567" i="2"/>
  <c r="E7566" i="2"/>
  <c r="M7566" i="2" s="1"/>
  <c r="O7566" i="2" s="1"/>
  <c r="E7565" i="2"/>
  <c r="M7565" i="2" s="1"/>
  <c r="E7564" i="2"/>
  <c r="M7564" i="2" s="1"/>
  <c r="E7563" i="2"/>
  <c r="M7563" i="2" s="1"/>
  <c r="E7562" i="2"/>
  <c r="E7561" i="2"/>
  <c r="M7561" i="2" s="1"/>
  <c r="E7560" i="2"/>
  <c r="M7560" i="2" s="1"/>
  <c r="E7559" i="2"/>
  <c r="E7558" i="2"/>
  <c r="M7558" i="2" s="1"/>
  <c r="E7557" i="2"/>
  <c r="M7557" i="2" s="1"/>
  <c r="E7556" i="2"/>
  <c r="M7556" i="2" s="1"/>
  <c r="E7555" i="2"/>
  <c r="M7555" i="2" s="1"/>
  <c r="E7554" i="2"/>
  <c r="E7553" i="2"/>
  <c r="M7553" i="2" s="1"/>
  <c r="E7552" i="2"/>
  <c r="M7552" i="2" s="1"/>
  <c r="E7551" i="2"/>
  <c r="E7550" i="2"/>
  <c r="M7550" i="2" s="1"/>
  <c r="E7549" i="2"/>
  <c r="M7549" i="2" s="1"/>
  <c r="E7548" i="2"/>
  <c r="M7548" i="2" s="1"/>
  <c r="E7547" i="2"/>
  <c r="M7547" i="2" s="1"/>
  <c r="E7546" i="2"/>
  <c r="E7545" i="2"/>
  <c r="M7545" i="2" s="1"/>
  <c r="E7544" i="2"/>
  <c r="M7544" i="2" s="1"/>
  <c r="E7543" i="2"/>
  <c r="E7542" i="2"/>
  <c r="M7542" i="2" s="1"/>
  <c r="O7542" i="2" s="1"/>
  <c r="E7541" i="2"/>
  <c r="M7541" i="2" s="1"/>
  <c r="E7540" i="2"/>
  <c r="M7540" i="2" s="1"/>
  <c r="E7539" i="2"/>
  <c r="M7539" i="2" s="1"/>
  <c r="E7538" i="2"/>
  <c r="E7537" i="2"/>
  <c r="M7537" i="2" s="1"/>
  <c r="E7536" i="2"/>
  <c r="M7536" i="2" s="1"/>
  <c r="E7535" i="2"/>
  <c r="E7534" i="2"/>
  <c r="M7534" i="2" s="1"/>
  <c r="E7533" i="2"/>
  <c r="M7533" i="2" s="1"/>
  <c r="E7532" i="2"/>
  <c r="M7532" i="2" s="1"/>
  <c r="E7531" i="2"/>
  <c r="M7531" i="2" s="1"/>
  <c r="E7530" i="2"/>
  <c r="E7529" i="2"/>
  <c r="M7529" i="2" s="1"/>
  <c r="E7528" i="2"/>
  <c r="M7528" i="2" s="1"/>
  <c r="E7527" i="2"/>
  <c r="E7526" i="2"/>
  <c r="M7526" i="2" s="1"/>
  <c r="E7525" i="2"/>
  <c r="M7525" i="2" s="1"/>
  <c r="E7524" i="2"/>
  <c r="M7524" i="2" s="1"/>
  <c r="E7523" i="2"/>
  <c r="M7523" i="2" s="1"/>
  <c r="E7522" i="2"/>
  <c r="E7521" i="2"/>
  <c r="M7521" i="2" s="1"/>
  <c r="E7520" i="2"/>
  <c r="M7520" i="2" s="1"/>
  <c r="E7519" i="2"/>
  <c r="E7518" i="2"/>
  <c r="M7518" i="2" s="1"/>
  <c r="O7518" i="2" s="1"/>
  <c r="E7517" i="2"/>
  <c r="M7517" i="2" s="1"/>
  <c r="E7516" i="2"/>
  <c r="M7516" i="2" s="1"/>
  <c r="E7515" i="2"/>
  <c r="M7515" i="2" s="1"/>
  <c r="E7514" i="2"/>
  <c r="E7513" i="2"/>
  <c r="M7513" i="2" s="1"/>
  <c r="E7512" i="2"/>
  <c r="M7512" i="2" s="1"/>
  <c r="E7511" i="2"/>
  <c r="E7510" i="2"/>
  <c r="M7510" i="2" s="1"/>
  <c r="E7509" i="2"/>
  <c r="M7509" i="2" s="1"/>
  <c r="E7508" i="2"/>
  <c r="M7508" i="2" s="1"/>
  <c r="E7507" i="2"/>
  <c r="M7507" i="2" s="1"/>
  <c r="E7506" i="2"/>
  <c r="E7505" i="2"/>
  <c r="M7505" i="2" s="1"/>
  <c r="E7504" i="2"/>
  <c r="M7504" i="2" s="1"/>
  <c r="E7503" i="2"/>
  <c r="E7502" i="2"/>
  <c r="M7502" i="2" s="1"/>
  <c r="E7501" i="2"/>
  <c r="M7501" i="2" s="1"/>
  <c r="E7500" i="2"/>
  <c r="M7500" i="2" s="1"/>
  <c r="E7499" i="2"/>
  <c r="M7499" i="2" s="1"/>
  <c r="E7498" i="2"/>
  <c r="E7497" i="2"/>
  <c r="M7497" i="2" s="1"/>
  <c r="E7496" i="2"/>
  <c r="M7496" i="2" s="1"/>
  <c r="E7495" i="2"/>
  <c r="E7494" i="2"/>
  <c r="M7494" i="2" s="1"/>
  <c r="O7494" i="2" s="1"/>
  <c r="E7493" i="2"/>
  <c r="M7493" i="2" s="1"/>
  <c r="E7492" i="2"/>
  <c r="M7492" i="2" s="1"/>
  <c r="E7491" i="2"/>
  <c r="M7491" i="2" s="1"/>
  <c r="E7490" i="2"/>
  <c r="E7489" i="2"/>
  <c r="M7489" i="2" s="1"/>
  <c r="E7488" i="2"/>
  <c r="M7488" i="2" s="1"/>
  <c r="E7487" i="2"/>
  <c r="E7486" i="2"/>
  <c r="M7486" i="2" s="1"/>
  <c r="E7485" i="2"/>
  <c r="M7485" i="2" s="1"/>
  <c r="E7484" i="2"/>
  <c r="M7484" i="2" s="1"/>
  <c r="E7483" i="2"/>
  <c r="M7483" i="2" s="1"/>
  <c r="E7482" i="2"/>
  <c r="E7481" i="2"/>
  <c r="M7481" i="2" s="1"/>
  <c r="E7480" i="2"/>
  <c r="M7480" i="2" s="1"/>
  <c r="E7479" i="2"/>
  <c r="E7478" i="2"/>
  <c r="M7478" i="2" s="1"/>
  <c r="E7477" i="2"/>
  <c r="M7477" i="2" s="1"/>
  <c r="E7476" i="2"/>
  <c r="M7476" i="2" s="1"/>
  <c r="E7475" i="2"/>
  <c r="M7475" i="2" s="1"/>
  <c r="E7474" i="2"/>
  <c r="E7473" i="2"/>
  <c r="M7473" i="2" s="1"/>
  <c r="E7472" i="2"/>
  <c r="M7472" i="2" s="1"/>
  <c r="E7471" i="2"/>
  <c r="E7470" i="2"/>
  <c r="M7470" i="2" s="1"/>
  <c r="O7470" i="2" s="1"/>
  <c r="E7469" i="2"/>
  <c r="M7469" i="2" s="1"/>
  <c r="E7468" i="2"/>
  <c r="M7468" i="2" s="1"/>
  <c r="E7467" i="2"/>
  <c r="M7467" i="2" s="1"/>
  <c r="E7466" i="2"/>
  <c r="E7465" i="2"/>
  <c r="M7465" i="2" s="1"/>
  <c r="E7464" i="2"/>
  <c r="M7464" i="2" s="1"/>
  <c r="E7463" i="2"/>
  <c r="E7462" i="2"/>
  <c r="M7462" i="2" s="1"/>
  <c r="E7461" i="2"/>
  <c r="M7461" i="2" s="1"/>
  <c r="E7460" i="2"/>
  <c r="M7460" i="2" s="1"/>
  <c r="E7459" i="2"/>
  <c r="M7459" i="2" s="1"/>
  <c r="E7458" i="2"/>
  <c r="E7457" i="2"/>
  <c r="M7457" i="2" s="1"/>
  <c r="E7456" i="2"/>
  <c r="M7456" i="2" s="1"/>
  <c r="E7455" i="2"/>
  <c r="E7454" i="2"/>
  <c r="M7454" i="2" s="1"/>
  <c r="E7453" i="2"/>
  <c r="M7453" i="2" s="1"/>
  <c r="E7452" i="2"/>
  <c r="M7452" i="2" s="1"/>
  <c r="E7451" i="2"/>
  <c r="M7451" i="2" s="1"/>
  <c r="E7450" i="2"/>
  <c r="E7449" i="2"/>
  <c r="M7449" i="2" s="1"/>
  <c r="E7448" i="2"/>
  <c r="M7448" i="2" s="1"/>
  <c r="E7447" i="2"/>
  <c r="E7446" i="2"/>
  <c r="M7446" i="2" s="1"/>
  <c r="O7446" i="2" s="1"/>
  <c r="E7445" i="2"/>
  <c r="M7445" i="2" s="1"/>
  <c r="E7444" i="2"/>
  <c r="M7444" i="2" s="1"/>
  <c r="E7443" i="2"/>
  <c r="M7443" i="2" s="1"/>
  <c r="E7442" i="2"/>
  <c r="E7441" i="2"/>
  <c r="M7441" i="2" s="1"/>
  <c r="E7440" i="2"/>
  <c r="M7440" i="2" s="1"/>
  <c r="E7439" i="2"/>
  <c r="E7438" i="2"/>
  <c r="M7438" i="2" s="1"/>
  <c r="E7437" i="2"/>
  <c r="M7437" i="2" s="1"/>
  <c r="E7436" i="2"/>
  <c r="M7436" i="2" s="1"/>
  <c r="E7435" i="2"/>
  <c r="M7435" i="2" s="1"/>
  <c r="E7434" i="2"/>
  <c r="E7433" i="2"/>
  <c r="M7433" i="2" s="1"/>
  <c r="E7432" i="2"/>
  <c r="M7432" i="2" s="1"/>
  <c r="E7431" i="2"/>
  <c r="E7430" i="2"/>
  <c r="M7430" i="2" s="1"/>
  <c r="E7429" i="2"/>
  <c r="M7429" i="2" s="1"/>
  <c r="E7428" i="2"/>
  <c r="M7428" i="2" s="1"/>
  <c r="E7427" i="2"/>
  <c r="M7427" i="2" s="1"/>
  <c r="E7426" i="2"/>
  <c r="E7425" i="2"/>
  <c r="M7425" i="2" s="1"/>
  <c r="E7424" i="2"/>
  <c r="M7424" i="2" s="1"/>
  <c r="E7423" i="2"/>
  <c r="E7422" i="2"/>
  <c r="M7422" i="2" s="1"/>
  <c r="O7422" i="2" s="1"/>
  <c r="E7421" i="2"/>
  <c r="M7421" i="2" s="1"/>
  <c r="E7420" i="2"/>
  <c r="M7420" i="2" s="1"/>
  <c r="E7419" i="2"/>
  <c r="M7419" i="2" s="1"/>
  <c r="E7418" i="2"/>
  <c r="E7417" i="2"/>
  <c r="M7417" i="2" s="1"/>
  <c r="E7416" i="2"/>
  <c r="M7416" i="2" s="1"/>
  <c r="E7415" i="2"/>
  <c r="E7414" i="2"/>
  <c r="M7414" i="2" s="1"/>
  <c r="E7413" i="2"/>
  <c r="M7413" i="2" s="1"/>
  <c r="E7412" i="2"/>
  <c r="M7412" i="2" s="1"/>
  <c r="E7411" i="2"/>
  <c r="M7411" i="2" s="1"/>
  <c r="E7410" i="2"/>
  <c r="E7409" i="2"/>
  <c r="M7409" i="2" s="1"/>
  <c r="E7408" i="2"/>
  <c r="M7408" i="2" s="1"/>
  <c r="E7407" i="2"/>
  <c r="E7406" i="2"/>
  <c r="M7406" i="2" s="1"/>
  <c r="E7405" i="2"/>
  <c r="M7405" i="2" s="1"/>
  <c r="E7404" i="2"/>
  <c r="M7404" i="2" s="1"/>
  <c r="E7403" i="2"/>
  <c r="M7403" i="2" s="1"/>
  <c r="E7402" i="2"/>
  <c r="E7401" i="2"/>
  <c r="M7401" i="2" s="1"/>
  <c r="E7400" i="2"/>
  <c r="M7400" i="2" s="1"/>
  <c r="E7399" i="2"/>
  <c r="E7398" i="2"/>
  <c r="M7398" i="2" s="1"/>
  <c r="O7398" i="2" s="1"/>
  <c r="E7397" i="2"/>
  <c r="M7397" i="2" s="1"/>
  <c r="E7396" i="2"/>
  <c r="M7396" i="2" s="1"/>
  <c r="E7395" i="2"/>
  <c r="M7395" i="2" s="1"/>
  <c r="E7394" i="2"/>
  <c r="E7393" i="2"/>
  <c r="M7393" i="2" s="1"/>
  <c r="E7392" i="2"/>
  <c r="M7392" i="2" s="1"/>
  <c r="E7391" i="2"/>
  <c r="E7390" i="2"/>
  <c r="M7390" i="2" s="1"/>
  <c r="E7389" i="2"/>
  <c r="M7389" i="2" s="1"/>
  <c r="E7388" i="2"/>
  <c r="M7388" i="2" s="1"/>
  <c r="E7387" i="2"/>
  <c r="M7387" i="2" s="1"/>
  <c r="E7386" i="2"/>
  <c r="E7385" i="2"/>
  <c r="M7385" i="2" s="1"/>
  <c r="E7384" i="2"/>
  <c r="M7384" i="2" s="1"/>
  <c r="E7383" i="2"/>
  <c r="E7382" i="2"/>
  <c r="M7382" i="2" s="1"/>
  <c r="E7381" i="2"/>
  <c r="M7381" i="2" s="1"/>
  <c r="E7380" i="2"/>
  <c r="M7380" i="2" s="1"/>
  <c r="E7379" i="2"/>
  <c r="M7379" i="2" s="1"/>
  <c r="E7378" i="2"/>
  <c r="E7377" i="2"/>
  <c r="M7377" i="2" s="1"/>
  <c r="E7376" i="2"/>
  <c r="M7376" i="2" s="1"/>
  <c r="E7375" i="2"/>
  <c r="E7374" i="2"/>
  <c r="M7374" i="2" s="1"/>
  <c r="O7374" i="2" s="1"/>
  <c r="E7373" i="2"/>
  <c r="M7373" i="2" s="1"/>
  <c r="E7372" i="2"/>
  <c r="M7372" i="2" s="1"/>
  <c r="E7371" i="2"/>
  <c r="M7371" i="2" s="1"/>
  <c r="E7370" i="2"/>
  <c r="E7369" i="2"/>
  <c r="M7369" i="2" s="1"/>
  <c r="E7368" i="2"/>
  <c r="M7368" i="2" s="1"/>
  <c r="E7367" i="2"/>
  <c r="E7366" i="2"/>
  <c r="M7366" i="2" s="1"/>
  <c r="E7365" i="2"/>
  <c r="M7365" i="2" s="1"/>
  <c r="E7364" i="2"/>
  <c r="M7364" i="2" s="1"/>
  <c r="E7363" i="2"/>
  <c r="M7363" i="2" s="1"/>
  <c r="E7362" i="2"/>
  <c r="E7361" i="2"/>
  <c r="M7361" i="2" s="1"/>
  <c r="E7360" i="2"/>
  <c r="M7360" i="2" s="1"/>
  <c r="E7359" i="2"/>
  <c r="E7358" i="2"/>
  <c r="M7358" i="2" s="1"/>
  <c r="E7357" i="2"/>
  <c r="M7357" i="2" s="1"/>
  <c r="E7356" i="2"/>
  <c r="M7356" i="2" s="1"/>
  <c r="E7355" i="2"/>
  <c r="M7355" i="2" s="1"/>
  <c r="E7354" i="2"/>
  <c r="E7353" i="2"/>
  <c r="M7353" i="2" s="1"/>
  <c r="E7352" i="2"/>
  <c r="M7352" i="2" s="1"/>
  <c r="E7351" i="2"/>
  <c r="E7350" i="2"/>
  <c r="M7350" i="2" s="1"/>
  <c r="O7350" i="2" s="1"/>
  <c r="E7349" i="2"/>
  <c r="M7349" i="2" s="1"/>
  <c r="E7348" i="2"/>
  <c r="M7348" i="2" s="1"/>
  <c r="E7347" i="2"/>
  <c r="M7347" i="2" s="1"/>
  <c r="E7346" i="2"/>
  <c r="E7345" i="2"/>
  <c r="M7345" i="2" s="1"/>
  <c r="E7344" i="2"/>
  <c r="M7344" i="2" s="1"/>
  <c r="E7343" i="2"/>
  <c r="E7342" i="2"/>
  <c r="M7342" i="2" s="1"/>
  <c r="E7341" i="2"/>
  <c r="M7341" i="2" s="1"/>
  <c r="E7340" i="2"/>
  <c r="M7340" i="2" s="1"/>
  <c r="E7339" i="2"/>
  <c r="M7339" i="2" s="1"/>
  <c r="E7338" i="2"/>
  <c r="E7337" i="2"/>
  <c r="M7337" i="2" s="1"/>
  <c r="E7336" i="2"/>
  <c r="M7336" i="2" s="1"/>
  <c r="E7335" i="2"/>
  <c r="E7334" i="2"/>
  <c r="M7334" i="2" s="1"/>
  <c r="E7333" i="2"/>
  <c r="M7333" i="2" s="1"/>
  <c r="E7332" i="2"/>
  <c r="M7332" i="2" s="1"/>
  <c r="E7331" i="2"/>
  <c r="M7331" i="2" s="1"/>
  <c r="E7330" i="2"/>
  <c r="E7329" i="2"/>
  <c r="M7329" i="2" s="1"/>
  <c r="E7328" i="2"/>
  <c r="M7328" i="2" s="1"/>
  <c r="E7327" i="2"/>
  <c r="E7326" i="2"/>
  <c r="M7326" i="2" s="1"/>
  <c r="O7326" i="2" s="1"/>
  <c r="E7325" i="2"/>
  <c r="M7325" i="2" s="1"/>
  <c r="E7324" i="2"/>
  <c r="M7324" i="2" s="1"/>
  <c r="E7323" i="2"/>
  <c r="M7323" i="2" s="1"/>
  <c r="E7322" i="2"/>
  <c r="E7321" i="2"/>
  <c r="M7321" i="2" s="1"/>
  <c r="E7320" i="2"/>
  <c r="M7320" i="2" s="1"/>
  <c r="E7319" i="2"/>
  <c r="E7318" i="2"/>
  <c r="M7318" i="2" s="1"/>
  <c r="E7317" i="2"/>
  <c r="M7317" i="2" s="1"/>
  <c r="E7316" i="2"/>
  <c r="M7316" i="2" s="1"/>
  <c r="E7315" i="2"/>
  <c r="M7315" i="2" s="1"/>
  <c r="E7314" i="2"/>
  <c r="E7313" i="2"/>
  <c r="M7313" i="2" s="1"/>
  <c r="E7312" i="2"/>
  <c r="M7312" i="2" s="1"/>
  <c r="E7311" i="2"/>
  <c r="E7310" i="2"/>
  <c r="M7310" i="2" s="1"/>
  <c r="E7309" i="2"/>
  <c r="M7309" i="2" s="1"/>
  <c r="E7308" i="2"/>
  <c r="M7308" i="2" s="1"/>
  <c r="E7307" i="2"/>
  <c r="M7307" i="2" s="1"/>
  <c r="E7306" i="2"/>
  <c r="E7305" i="2"/>
  <c r="M7305" i="2" s="1"/>
  <c r="E7304" i="2"/>
  <c r="M7304" i="2" s="1"/>
  <c r="E7303" i="2"/>
  <c r="E7302" i="2"/>
  <c r="M7302" i="2" s="1"/>
  <c r="O7302" i="2" s="1"/>
  <c r="E7301" i="2"/>
  <c r="M7301" i="2" s="1"/>
  <c r="E7300" i="2"/>
  <c r="M7300" i="2" s="1"/>
  <c r="E7299" i="2"/>
  <c r="M7299" i="2" s="1"/>
  <c r="E7298" i="2"/>
  <c r="E7297" i="2"/>
  <c r="M7297" i="2" s="1"/>
  <c r="E7296" i="2"/>
  <c r="M7296" i="2" s="1"/>
  <c r="E7295" i="2"/>
  <c r="E7294" i="2"/>
  <c r="M7294" i="2" s="1"/>
  <c r="E7293" i="2"/>
  <c r="M7293" i="2" s="1"/>
  <c r="E7292" i="2"/>
  <c r="M7292" i="2" s="1"/>
  <c r="E7291" i="2"/>
  <c r="M7291" i="2" s="1"/>
  <c r="E7290" i="2"/>
  <c r="E7289" i="2"/>
  <c r="M7289" i="2" s="1"/>
  <c r="E7288" i="2"/>
  <c r="M7288" i="2" s="1"/>
  <c r="E7287" i="2"/>
  <c r="E7286" i="2"/>
  <c r="M7286" i="2" s="1"/>
  <c r="E7285" i="2"/>
  <c r="M7285" i="2" s="1"/>
  <c r="E7284" i="2"/>
  <c r="M7284" i="2" s="1"/>
  <c r="E7283" i="2"/>
  <c r="M7283" i="2" s="1"/>
  <c r="E7282" i="2"/>
  <c r="E7281" i="2"/>
  <c r="M7281" i="2" s="1"/>
  <c r="E7280" i="2"/>
  <c r="M7280" i="2" s="1"/>
  <c r="E7279" i="2"/>
  <c r="E7278" i="2"/>
  <c r="M7278" i="2" s="1"/>
  <c r="O7278" i="2" s="1"/>
  <c r="E7277" i="2"/>
  <c r="M7277" i="2" s="1"/>
  <c r="E7276" i="2"/>
  <c r="M7276" i="2" s="1"/>
  <c r="E7275" i="2"/>
  <c r="M7275" i="2" s="1"/>
  <c r="E7274" i="2"/>
  <c r="E7273" i="2"/>
  <c r="M7273" i="2" s="1"/>
  <c r="E7272" i="2"/>
  <c r="M7272" i="2" s="1"/>
  <c r="E7271" i="2"/>
  <c r="E7270" i="2"/>
  <c r="M7270" i="2" s="1"/>
  <c r="E7269" i="2"/>
  <c r="M7269" i="2" s="1"/>
  <c r="E7268" i="2"/>
  <c r="M7268" i="2" s="1"/>
  <c r="E7267" i="2"/>
  <c r="M7267" i="2" s="1"/>
  <c r="E7266" i="2"/>
  <c r="E7265" i="2"/>
  <c r="M7265" i="2" s="1"/>
  <c r="E7264" i="2"/>
  <c r="M7264" i="2" s="1"/>
  <c r="E7263" i="2"/>
  <c r="E7262" i="2"/>
  <c r="M7262" i="2" s="1"/>
  <c r="E7261" i="2"/>
  <c r="M7261" i="2" s="1"/>
  <c r="E7260" i="2"/>
  <c r="M7260" i="2" s="1"/>
  <c r="E7259" i="2"/>
  <c r="M7259" i="2" s="1"/>
  <c r="E7258" i="2"/>
  <c r="E7257" i="2"/>
  <c r="M7257" i="2" s="1"/>
  <c r="E7256" i="2"/>
  <c r="M7256" i="2" s="1"/>
  <c r="E7255" i="2"/>
  <c r="E7254" i="2"/>
  <c r="M7254" i="2" s="1"/>
  <c r="O7254" i="2" s="1"/>
  <c r="E7253" i="2"/>
  <c r="M7253" i="2" s="1"/>
  <c r="E7252" i="2"/>
  <c r="M7252" i="2" s="1"/>
  <c r="E7251" i="2"/>
  <c r="M7251" i="2" s="1"/>
  <c r="E7250" i="2"/>
  <c r="E7249" i="2"/>
  <c r="M7249" i="2" s="1"/>
  <c r="E7248" i="2"/>
  <c r="M7248" i="2" s="1"/>
  <c r="E7247" i="2"/>
  <c r="E7246" i="2"/>
  <c r="M7246" i="2" s="1"/>
  <c r="E7245" i="2"/>
  <c r="M7245" i="2" s="1"/>
  <c r="E7244" i="2"/>
  <c r="M7244" i="2" s="1"/>
  <c r="E7243" i="2"/>
  <c r="M7243" i="2" s="1"/>
  <c r="E7242" i="2"/>
  <c r="E7241" i="2"/>
  <c r="M7241" i="2" s="1"/>
  <c r="E7240" i="2"/>
  <c r="M7240" i="2" s="1"/>
  <c r="E7239" i="2"/>
  <c r="E7238" i="2"/>
  <c r="M7238" i="2" s="1"/>
  <c r="E7237" i="2"/>
  <c r="M7237" i="2" s="1"/>
  <c r="E7236" i="2"/>
  <c r="M7236" i="2" s="1"/>
  <c r="E7235" i="2"/>
  <c r="M7235" i="2" s="1"/>
  <c r="E7234" i="2"/>
  <c r="E7233" i="2"/>
  <c r="M7233" i="2" s="1"/>
  <c r="E7232" i="2"/>
  <c r="M7232" i="2" s="1"/>
  <c r="E7231" i="2"/>
  <c r="E7230" i="2"/>
  <c r="M7230" i="2" s="1"/>
  <c r="O7230" i="2" s="1"/>
  <c r="E7229" i="2"/>
  <c r="M7229" i="2" s="1"/>
  <c r="E7228" i="2"/>
  <c r="M7228" i="2" s="1"/>
  <c r="E7227" i="2"/>
  <c r="M7227" i="2" s="1"/>
  <c r="E7226" i="2"/>
  <c r="E7225" i="2"/>
  <c r="M7225" i="2" s="1"/>
  <c r="E7224" i="2"/>
  <c r="M7224" i="2" s="1"/>
  <c r="E7223" i="2"/>
  <c r="E7222" i="2"/>
  <c r="M7222" i="2" s="1"/>
  <c r="E7221" i="2"/>
  <c r="M7221" i="2" s="1"/>
  <c r="E7220" i="2"/>
  <c r="M7220" i="2" s="1"/>
  <c r="E7219" i="2"/>
  <c r="M7219" i="2" s="1"/>
  <c r="E7218" i="2"/>
  <c r="E7217" i="2"/>
  <c r="M7217" i="2" s="1"/>
  <c r="E7216" i="2"/>
  <c r="M7216" i="2" s="1"/>
  <c r="E7215" i="2"/>
  <c r="E7214" i="2"/>
  <c r="M7214" i="2" s="1"/>
  <c r="E7213" i="2"/>
  <c r="M7213" i="2" s="1"/>
  <c r="E7212" i="2"/>
  <c r="M7212" i="2" s="1"/>
  <c r="E7211" i="2"/>
  <c r="M7211" i="2" s="1"/>
  <c r="E7210" i="2"/>
  <c r="E7209" i="2"/>
  <c r="M7209" i="2" s="1"/>
  <c r="E7208" i="2"/>
  <c r="M7208" i="2" s="1"/>
  <c r="E7207" i="2"/>
  <c r="E7206" i="2"/>
  <c r="M7206" i="2" s="1"/>
  <c r="O7206" i="2" s="1"/>
  <c r="E7205" i="2"/>
  <c r="M7205" i="2" s="1"/>
  <c r="E7204" i="2"/>
  <c r="M7204" i="2" s="1"/>
  <c r="E7203" i="2"/>
  <c r="M7203" i="2" s="1"/>
  <c r="E7202" i="2"/>
  <c r="E7201" i="2"/>
  <c r="M7201" i="2" s="1"/>
  <c r="E7200" i="2"/>
  <c r="M7200" i="2" s="1"/>
  <c r="E7199" i="2"/>
  <c r="E7198" i="2"/>
  <c r="M7198" i="2" s="1"/>
  <c r="E7197" i="2"/>
  <c r="M7197" i="2" s="1"/>
  <c r="E7196" i="2"/>
  <c r="M7196" i="2" s="1"/>
  <c r="E7195" i="2"/>
  <c r="M7195" i="2" s="1"/>
  <c r="E7194" i="2"/>
  <c r="E7193" i="2"/>
  <c r="M7193" i="2" s="1"/>
  <c r="E7192" i="2"/>
  <c r="M7192" i="2" s="1"/>
  <c r="E7191" i="2"/>
  <c r="E7190" i="2"/>
  <c r="M7190" i="2" s="1"/>
  <c r="E7189" i="2"/>
  <c r="M7189" i="2" s="1"/>
  <c r="E7188" i="2"/>
  <c r="M7188" i="2" s="1"/>
  <c r="E7187" i="2"/>
  <c r="M7187" i="2" s="1"/>
  <c r="E7186" i="2"/>
  <c r="E7185" i="2"/>
  <c r="M7185" i="2" s="1"/>
  <c r="E7184" i="2"/>
  <c r="M7184" i="2" s="1"/>
  <c r="E7183" i="2"/>
  <c r="E7182" i="2"/>
  <c r="M7182" i="2" s="1"/>
  <c r="O7182" i="2" s="1"/>
  <c r="E7181" i="2"/>
  <c r="M7181" i="2" s="1"/>
  <c r="E7180" i="2"/>
  <c r="M7180" i="2" s="1"/>
  <c r="E7179" i="2"/>
  <c r="M7179" i="2" s="1"/>
  <c r="E7178" i="2"/>
  <c r="E7177" i="2"/>
  <c r="M7177" i="2" s="1"/>
  <c r="E7176" i="2"/>
  <c r="M7176" i="2" s="1"/>
  <c r="E7175" i="2"/>
  <c r="E7174" i="2"/>
  <c r="M7174" i="2" s="1"/>
  <c r="E7173" i="2"/>
  <c r="M7173" i="2" s="1"/>
  <c r="E7172" i="2"/>
  <c r="M7172" i="2" s="1"/>
  <c r="E7171" i="2"/>
  <c r="M7171" i="2" s="1"/>
  <c r="E7170" i="2"/>
  <c r="E7169" i="2"/>
  <c r="M7169" i="2" s="1"/>
  <c r="E7168" i="2"/>
  <c r="M7168" i="2" s="1"/>
  <c r="E7167" i="2"/>
  <c r="E7166" i="2"/>
  <c r="M7166" i="2" s="1"/>
  <c r="E7165" i="2"/>
  <c r="M7165" i="2" s="1"/>
  <c r="E7164" i="2"/>
  <c r="M7164" i="2" s="1"/>
  <c r="E7163" i="2"/>
  <c r="M7163" i="2" s="1"/>
  <c r="E7162" i="2"/>
  <c r="E7161" i="2"/>
  <c r="M7161" i="2" s="1"/>
  <c r="E7160" i="2"/>
  <c r="M7160" i="2" s="1"/>
  <c r="E7159" i="2"/>
  <c r="E7158" i="2"/>
  <c r="M7158" i="2" s="1"/>
  <c r="O7158" i="2" s="1"/>
  <c r="E7157" i="2"/>
  <c r="M7157" i="2" s="1"/>
  <c r="E7156" i="2"/>
  <c r="M7156" i="2" s="1"/>
  <c r="E7155" i="2"/>
  <c r="M7155" i="2" s="1"/>
  <c r="E7154" i="2"/>
  <c r="E7153" i="2"/>
  <c r="M7153" i="2" s="1"/>
  <c r="E7152" i="2"/>
  <c r="M7152" i="2" s="1"/>
  <c r="E7151" i="2"/>
  <c r="E7150" i="2"/>
  <c r="M7150" i="2" s="1"/>
  <c r="E7149" i="2"/>
  <c r="M7149" i="2" s="1"/>
  <c r="E7148" i="2"/>
  <c r="M7148" i="2" s="1"/>
  <c r="E7147" i="2"/>
  <c r="M7147" i="2" s="1"/>
  <c r="E7146" i="2"/>
  <c r="E7145" i="2"/>
  <c r="M7145" i="2" s="1"/>
  <c r="E7144" i="2"/>
  <c r="M7144" i="2" s="1"/>
  <c r="E7143" i="2"/>
  <c r="E7142" i="2"/>
  <c r="M7142" i="2" s="1"/>
  <c r="E7141" i="2"/>
  <c r="M7141" i="2" s="1"/>
  <c r="E7140" i="2"/>
  <c r="M7140" i="2" s="1"/>
  <c r="E7139" i="2"/>
  <c r="M7139" i="2" s="1"/>
  <c r="E7138" i="2"/>
  <c r="E7137" i="2"/>
  <c r="M7137" i="2" s="1"/>
  <c r="E7136" i="2"/>
  <c r="M7136" i="2" s="1"/>
  <c r="E7135" i="2"/>
  <c r="E7134" i="2"/>
  <c r="M7134" i="2" s="1"/>
  <c r="O7134" i="2" s="1"/>
  <c r="E7133" i="2"/>
  <c r="M7133" i="2" s="1"/>
  <c r="E7132" i="2"/>
  <c r="M7132" i="2" s="1"/>
  <c r="E7131" i="2"/>
  <c r="M7131" i="2" s="1"/>
  <c r="E7130" i="2"/>
  <c r="E7129" i="2"/>
  <c r="M7129" i="2" s="1"/>
  <c r="E7128" i="2"/>
  <c r="M7128" i="2" s="1"/>
  <c r="E7127" i="2"/>
  <c r="E7126" i="2"/>
  <c r="M7126" i="2" s="1"/>
  <c r="E7125" i="2"/>
  <c r="M7125" i="2" s="1"/>
  <c r="E7124" i="2"/>
  <c r="M7124" i="2" s="1"/>
  <c r="E7123" i="2"/>
  <c r="M7123" i="2" s="1"/>
  <c r="E7122" i="2"/>
  <c r="E7121" i="2"/>
  <c r="M7121" i="2" s="1"/>
  <c r="E7120" i="2"/>
  <c r="M7120" i="2" s="1"/>
  <c r="E7119" i="2"/>
  <c r="E7118" i="2"/>
  <c r="M7118" i="2" s="1"/>
  <c r="E7117" i="2"/>
  <c r="M7117" i="2" s="1"/>
  <c r="E7116" i="2"/>
  <c r="M7116" i="2" s="1"/>
  <c r="E7115" i="2"/>
  <c r="M7115" i="2" s="1"/>
  <c r="E7114" i="2"/>
  <c r="E7113" i="2"/>
  <c r="M7113" i="2" s="1"/>
  <c r="E7112" i="2"/>
  <c r="M7112" i="2" s="1"/>
  <c r="E7111" i="2"/>
  <c r="E7110" i="2"/>
  <c r="M7110" i="2" s="1"/>
  <c r="O7110" i="2" s="1"/>
  <c r="E7109" i="2"/>
  <c r="M7109" i="2" s="1"/>
  <c r="E7108" i="2"/>
  <c r="M7108" i="2" s="1"/>
  <c r="E7107" i="2"/>
  <c r="M7107" i="2" s="1"/>
  <c r="E7106" i="2"/>
  <c r="E7105" i="2"/>
  <c r="M7105" i="2" s="1"/>
  <c r="E7104" i="2"/>
  <c r="M7104" i="2" s="1"/>
  <c r="E7103" i="2"/>
  <c r="E7102" i="2"/>
  <c r="M7102" i="2" s="1"/>
  <c r="E7101" i="2"/>
  <c r="M7101" i="2" s="1"/>
  <c r="E7100" i="2"/>
  <c r="M7100" i="2" s="1"/>
  <c r="E7099" i="2"/>
  <c r="M7099" i="2" s="1"/>
  <c r="E7098" i="2"/>
  <c r="E7097" i="2"/>
  <c r="M7097" i="2" s="1"/>
  <c r="E7096" i="2"/>
  <c r="M7096" i="2" s="1"/>
  <c r="E7095" i="2"/>
  <c r="E7094" i="2"/>
  <c r="M7094" i="2" s="1"/>
  <c r="E7093" i="2"/>
  <c r="M7093" i="2" s="1"/>
  <c r="E7092" i="2"/>
  <c r="M7092" i="2" s="1"/>
  <c r="E7091" i="2"/>
  <c r="M7091" i="2" s="1"/>
  <c r="E7090" i="2"/>
  <c r="E7089" i="2"/>
  <c r="M7089" i="2" s="1"/>
  <c r="E7088" i="2"/>
  <c r="M7088" i="2" s="1"/>
  <c r="E7087" i="2"/>
  <c r="E7086" i="2"/>
  <c r="M7086" i="2" s="1"/>
  <c r="O7086" i="2" s="1"/>
  <c r="E7085" i="2"/>
  <c r="M7085" i="2" s="1"/>
  <c r="E7084" i="2"/>
  <c r="M7084" i="2" s="1"/>
  <c r="E7083" i="2"/>
  <c r="M7083" i="2" s="1"/>
  <c r="E7082" i="2"/>
  <c r="E7081" i="2"/>
  <c r="M7081" i="2" s="1"/>
  <c r="E7080" i="2"/>
  <c r="M7080" i="2" s="1"/>
  <c r="E7079" i="2"/>
  <c r="E7078" i="2"/>
  <c r="M7078" i="2" s="1"/>
  <c r="E7077" i="2"/>
  <c r="M7077" i="2" s="1"/>
  <c r="E7076" i="2"/>
  <c r="M7076" i="2" s="1"/>
  <c r="E7075" i="2"/>
  <c r="M7075" i="2" s="1"/>
  <c r="E7074" i="2"/>
  <c r="E7073" i="2"/>
  <c r="M7073" i="2" s="1"/>
  <c r="E7072" i="2"/>
  <c r="M7072" i="2" s="1"/>
  <c r="E7071" i="2"/>
  <c r="E7070" i="2"/>
  <c r="M7070" i="2" s="1"/>
  <c r="E7069" i="2"/>
  <c r="M7069" i="2" s="1"/>
  <c r="E7068" i="2"/>
  <c r="M7068" i="2" s="1"/>
  <c r="E7067" i="2"/>
  <c r="M7067" i="2" s="1"/>
  <c r="E7066" i="2"/>
  <c r="E7065" i="2"/>
  <c r="M7065" i="2" s="1"/>
  <c r="E7064" i="2"/>
  <c r="M7064" i="2" s="1"/>
  <c r="E7063" i="2"/>
  <c r="E7062" i="2"/>
  <c r="M7062" i="2" s="1"/>
  <c r="O7062" i="2" s="1"/>
  <c r="E7061" i="2"/>
  <c r="M7061" i="2" s="1"/>
  <c r="E7060" i="2"/>
  <c r="M7060" i="2" s="1"/>
  <c r="E7059" i="2"/>
  <c r="M7059" i="2" s="1"/>
  <c r="E7058" i="2"/>
  <c r="E7057" i="2"/>
  <c r="M7057" i="2" s="1"/>
  <c r="E7056" i="2"/>
  <c r="M7056" i="2" s="1"/>
  <c r="E7055" i="2"/>
  <c r="E7054" i="2"/>
  <c r="M7054" i="2" s="1"/>
  <c r="E7053" i="2"/>
  <c r="M7053" i="2" s="1"/>
  <c r="E7052" i="2"/>
  <c r="M7052" i="2" s="1"/>
  <c r="E7051" i="2"/>
  <c r="M7051" i="2" s="1"/>
  <c r="E7050" i="2"/>
  <c r="E7049" i="2"/>
  <c r="M7049" i="2" s="1"/>
  <c r="E7048" i="2"/>
  <c r="M7048" i="2" s="1"/>
  <c r="E7047" i="2"/>
  <c r="E7046" i="2"/>
  <c r="M7046" i="2" s="1"/>
  <c r="E7045" i="2"/>
  <c r="M7045" i="2" s="1"/>
  <c r="E7044" i="2"/>
  <c r="M7044" i="2" s="1"/>
  <c r="E7043" i="2"/>
  <c r="M7043" i="2" s="1"/>
  <c r="E7042" i="2"/>
  <c r="E7041" i="2"/>
  <c r="M7041" i="2" s="1"/>
  <c r="E7040" i="2"/>
  <c r="M7040" i="2" s="1"/>
  <c r="E7039" i="2"/>
  <c r="E7038" i="2"/>
  <c r="M7038" i="2" s="1"/>
  <c r="O7038" i="2" s="1"/>
  <c r="E7037" i="2"/>
  <c r="M7037" i="2" s="1"/>
  <c r="E7036" i="2"/>
  <c r="M7036" i="2" s="1"/>
  <c r="E7035" i="2"/>
  <c r="M7035" i="2" s="1"/>
  <c r="E7034" i="2"/>
  <c r="E7033" i="2"/>
  <c r="M7033" i="2" s="1"/>
  <c r="E7032" i="2"/>
  <c r="M7032" i="2" s="1"/>
  <c r="E7031" i="2"/>
  <c r="E7030" i="2"/>
  <c r="M7030" i="2" s="1"/>
  <c r="E7029" i="2"/>
  <c r="M7029" i="2" s="1"/>
  <c r="E7028" i="2"/>
  <c r="M7028" i="2" s="1"/>
  <c r="E7027" i="2"/>
  <c r="M7027" i="2" s="1"/>
  <c r="E7026" i="2"/>
  <c r="E7025" i="2"/>
  <c r="M7025" i="2" s="1"/>
  <c r="E7024" i="2"/>
  <c r="M7024" i="2" s="1"/>
  <c r="E7023" i="2"/>
  <c r="E7022" i="2"/>
  <c r="M7022" i="2" s="1"/>
  <c r="E7021" i="2"/>
  <c r="M7021" i="2" s="1"/>
  <c r="E7020" i="2"/>
  <c r="M7020" i="2" s="1"/>
  <c r="E7019" i="2"/>
  <c r="M7019" i="2" s="1"/>
  <c r="E7018" i="2"/>
  <c r="E7017" i="2"/>
  <c r="M7017" i="2" s="1"/>
  <c r="E7016" i="2"/>
  <c r="M7016" i="2" s="1"/>
  <c r="E7015" i="2"/>
  <c r="E7014" i="2"/>
  <c r="M7014" i="2" s="1"/>
  <c r="O7014" i="2" s="1"/>
  <c r="E7013" i="2"/>
  <c r="M7013" i="2" s="1"/>
  <c r="E7012" i="2"/>
  <c r="M7012" i="2" s="1"/>
  <c r="E7011" i="2"/>
  <c r="M7011" i="2" s="1"/>
  <c r="E7010" i="2"/>
  <c r="E7009" i="2"/>
  <c r="M7009" i="2" s="1"/>
  <c r="E7008" i="2"/>
  <c r="M7008" i="2" s="1"/>
  <c r="E7007" i="2"/>
  <c r="E7006" i="2"/>
  <c r="M7006" i="2" s="1"/>
  <c r="E7005" i="2"/>
  <c r="M7005" i="2" s="1"/>
  <c r="E7004" i="2"/>
  <c r="M7004" i="2" s="1"/>
  <c r="E7003" i="2"/>
  <c r="M7003" i="2" s="1"/>
  <c r="E7002" i="2"/>
  <c r="E7001" i="2"/>
  <c r="M7001" i="2" s="1"/>
  <c r="E7000" i="2"/>
  <c r="M7000" i="2" s="1"/>
  <c r="E6999" i="2"/>
  <c r="E6998" i="2"/>
  <c r="M6998" i="2" s="1"/>
  <c r="E6997" i="2"/>
  <c r="M6997" i="2" s="1"/>
  <c r="E6996" i="2"/>
  <c r="M6996" i="2" s="1"/>
  <c r="E6995" i="2"/>
  <c r="M6995" i="2" s="1"/>
  <c r="E6994" i="2"/>
  <c r="E6993" i="2"/>
  <c r="M6993" i="2" s="1"/>
  <c r="E6992" i="2"/>
  <c r="M6992" i="2" s="1"/>
  <c r="E6991" i="2"/>
  <c r="E6990" i="2"/>
  <c r="M6990" i="2" s="1"/>
  <c r="O6990" i="2" s="1"/>
  <c r="E6989" i="2"/>
  <c r="M6989" i="2" s="1"/>
  <c r="E6988" i="2"/>
  <c r="M6988" i="2" s="1"/>
  <c r="E6987" i="2"/>
  <c r="M6987" i="2" s="1"/>
  <c r="E6986" i="2"/>
  <c r="E6985" i="2"/>
  <c r="M6985" i="2" s="1"/>
  <c r="E6984" i="2"/>
  <c r="M6984" i="2" s="1"/>
  <c r="E6983" i="2"/>
  <c r="E6982" i="2"/>
  <c r="M6982" i="2" s="1"/>
  <c r="E6981" i="2"/>
  <c r="M6981" i="2" s="1"/>
  <c r="E6980" i="2"/>
  <c r="M6980" i="2" s="1"/>
  <c r="E6979" i="2"/>
  <c r="M6979" i="2" s="1"/>
  <c r="E6978" i="2"/>
  <c r="E6977" i="2"/>
  <c r="M6977" i="2" s="1"/>
  <c r="E6976" i="2"/>
  <c r="M6976" i="2" s="1"/>
  <c r="E6975" i="2"/>
  <c r="E6974" i="2"/>
  <c r="M6974" i="2" s="1"/>
  <c r="E6973" i="2"/>
  <c r="M6973" i="2" s="1"/>
  <c r="E6972" i="2"/>
  <c r="M6972" i="2" s="1"/>
  <c r="E6971" i="2"/>
  <c r="M6971" i="2" s="1"/>
  <c r="E6970" i="2"/>
  <c r="E6969" i="2"/>
  <c r="M6969" i="2" s="1"/>
  <c r="E6968" i="2"/>
  <c r="M6968" i="2" s="1"/>
  <c r="E6967" i="2"/>
  <c r="E6966" i="2"/>
  <c r="M6966" i="2" s="1"/>
  <c r="O6966" i="2" s="1"/>
  <c r="E6965" i="2"/>
  <c r="M6965" i="2" s="1"/>
  <c r="E6964" i="2"/>
  <c r="M6964" i="2" s="1"/>
  <c r="E6963" i="2"/>
  <c r="M6963" i="2" s="1"/>
  <c r="E6962" i="2"/>
  <c r="E6961" i="2"/>
  <c r="M6961" i="2" s="1"/>
  <c r="E6960" i="2"/>
  <c r="M6960" i="2" s="1"/>
  <c r="E6959" i="2"/>
  <c r="E6958" i="2"/>
  <c r="M6958" i="2" s="1"/>
  <c r="E6957" i="2"/>
  <c r="M6957" i="2" s="1"/>
  <c r="E6956" i="2"/>
  <c r="M6956" i="2" s="1"/>
  <c r="E6955" i="2"/>
  <c r="M6955" i="2" s="1"/>
  <c r="E6954" i="2"/>
  <c r="E6953" i="2"/>
  <c r="M6953" i="2" s="1"/>
  <c r="E6952" i="2"/>
  <c r="M6952" i="2" s="1"/>
  <c r="E6951" i="2"/>
  <c r="E6950" i="2"/>
  <c r="M6950" i="2" s="1"/>
  <c r="E6949" i="2"/>
  <c r="M6949" i="2" s="1"/>
  <c r="E6948" i="2"/>
  <c r="M6948" i="2" s="1"/>
  <c r="E6947" i="2"/>
  <c r="M6947" i="2" s="1"/>
  <c r="E6946" i="2"/>
  <c r="E6945" i="2"/>
  <c r="M6945" i="2" s="1"/>
  <c r="E6944" i="2"/>
  <c r="M6944" i="2" s="1"/>
  <c r="E6943" i="2"/>
  <c r="E6942" i="2"/>
  <c r="M6942" i="2" s="1"/>
  <c r="O6942" i="2" s="1"/>
  <c r="E6941" i="2"/>
  <c r="M6941" i="2" s="1"/>
  <c r="E6940" i="2"/>
  <c r="M6940" i="2" s="1"/>
  <c r="E6939" i="2"/>
  <c r="M6939" i="2" s="1"/>
  <c r="E6938" i="2"/>
  <c r="E6937" i="2"/>
  <c r="M6937" i="2" s="1"/>
  <c r="E6936" i="2"/>
  <c r="M6936" i="2" s="1"/>
  <c r="E6935" i="2"/>
  <c r="E6934" i="2"/>
  <c r="M6934" i="2" s="1"/>
  <c r="E6933" i="2"/>
  <c r="M6933" i="2" s="1"/>
  <c r="E6932" i="2"/>
  <c r="M6932" i="2" s="1"/>
  <c r="E6931" i="2"/>
  <c r="M6931" i="2" s="1"/>
  <c r="E6930" i="2"/>
  <c r="E6929" i="2"/>
  <c r="M6929" i="2" s="1"/>
  <c r="E6928" i="2"/>
  <c r="M6928" i="2" s="1"/>
  <c r="E6927" i="2"/>
  <c r="E6926" i="2"/>
  <c r="M6926" i="2" s="1"/>
  <c r="E6925" i="2"/>
  <c r="M6925" i="2" s="1"/>
  <c r="E6924" i="2"/>
  <c r="M6924" i="2" s="1"/>
  <c r="E6923" i="2"/>
  <c r="M6923" i="2" s="1"/>
  <c r="E6922" i="2"/>
  <c r="E6921" i="2"/>
  <c r="M6921" i="2" s="1"/>
  <c r="E6920" i="2"/>
  <c r="M6920" i="2" s="1"/>
  <c r="E6919" i="2"/>
  <c r="E6918" i="2"/>
  <c r="M6918" i="2" s="1"/>
  <c r="O6918" i="2" s="1"/>
  <c r="E6917" i="2"/>
  <c r="M6917" i="2" s="1"/>
  <c r="E6916" i="2"/>
  <c r="M6916" i="2" s="1"/>
  <c r="E6915" i="2"/>
  <c r="M6915" i="2" s="1"/>
  <c r="E6914" i="2"/>
  <c r="E6913" i="2"/>
  <c r="M6913" i="2" s="1"/>
  <c r="E6912" i="2"/>
  <c r="M6912" i="2" s="1"/>
  <c r="E6911" i="2"/>
  <c r="E6910" i="2"/>
  <c r="M6910" i="2" s="1"/>
  <c r="E6909" i="2"/>
  <c r="M6909" i="2" s="1"/>
  <c r="E6908" i="2"/>
  <c r="M6908" i="2" s="1"/>
  <c r="E6907" i="2"/>
  <c r="M6907" i="2" s="1"/>
  <c r="E6906" i="2"/>
  <c r="E6905" i="2"/>
  <c r="M6905" i="2" s="1"/>
  <c r="E6904" i="2"/>
  <c r="M6904" i="2" s="1"/>
  <c r="E6903" i="2"/>
  <c r="E6902" i="2"/>
  <c r="M6902" i="2" s="1"/>
  <c r="E6901" i="2"/>
  <c r="M6901" i="2" s="1"/>
  <c r="E6900" i="2"/>
  <c r="M6900" i="2" s="1"/>
  <c r="E6899" i="2"/>
  <c r="M6899" i="2" s="1"/>
  <c r="E6898" i="2"/>
  <c r="E6897" i="2"/>
  <c r="M6897" i="2" s="1"/>
  <c r="E6896" i="2"/>
  <c r="M6896" i="2" s="1"/>
  <c r="E6895" i="2"/>
  <c r="E6894" i="2"/>
  <c r="M6894" i="2" s="1"/>
  <c r="O6894" i="2" s="1"/>
  <c r="E6893" i="2"/>
  <c r="M6893" i="2" s="1"/>
  <c r="E6892" i="2"/>
  <c r="M6892" i="2" s="1"/>
  <c r="E6891" i="2"/>
  <c r="M6891" i="2" s="1"/>
  <c r="E6890" i="2"/>
  <c r="E6889" i="2"/>
  <c r="M6889" i="2" s="1"/>
  <c r="E6888" i="2"/>
  <c r="M6888" i="2" s="1"/>
  <c r="E6887" i="2"/>
  <c r="E6886" i="2"/>
  <c r="M6886" i="2" s="1"/>
  <c r="E6885" i="2"/>
  <c r="M6885" i="2" s="1"/>
  <c r="E6884" i="2"/>
  <c r="M6884" i="2" s="1"/>
  <c r="E6883" i="2"/>
  <c r="M6883" i="2" s="1"/>
  <c r="E6882" i="2"/>
  <c r="E6881" i="2"/>
  <c r="M6881" i="2" s="1"/>
  <c r="E6880" i="2"/>
  <c r="M6880" i="2" s="1"/>
  <c r="E6879" i="2"/>
  <c r="E6878" i="2"/>
  <c r="M6878" i="2" s="1"/>
  <c r="E6877" i="2"/>
  <c r="M6877" i="2" s="1"/>
  <c r="E6876" i="2"/>
  <c r="M6876" i="2" s="1"/>
  <c r="E6875" i="2"/>
  <c r="M6875" i="2" s="1"/>
  <c r="E6874" i="2"/>
  <c r="E6873" i="2"/>
  <c r="M6873" i="2" s="1"/>
  <c r="E6872" i="2"/>
  <c r="M6872" i="2" s="1"/>
  <c r="E6871" i="2"/>
  <c r="E6870" i="2"/>
  <c r="M6870" i="2" s="1"/>
  <c r="O6870" i="2" s="1"/>
  <c r="E6869" i="2"/>
  <c r="M6869" i="2" s="1"/>
  <c r="E6868" i="2"/>
  <c r="M6868" i="2" s="1"/>
  <c r="E6867" i="2"/>
  <c r="M6867" i="2" s="1"/>
  <c r="E6866" i="2"/>
  <c r="E6865" i="2"/>
  <c r="M6865" i="2" s="1"/>
  <c r="E6864" i="2"/>
  <c r="M6864" i="2" s="1"/>
  <c r="E6863" i="2"/>
  <c r="E6862" i="2"/>
  <c r="M6862" i="2" s="1"/>
  <c r="E6861" i="2"/>
  <c r="M6861" i="2" s="1"/>
  <c r="E6860" i="2"/>
  <c r="M6860" i="2" s="1"/>
  <c r="E6859" i="2"/>
  <c r="M6859" i="2" s="1"/>
  <c r="E6858" i="2"/>
  <c r="E6857" i="2"/>
  <c r="M6857" i="2" s="1"/>
  <c r="E6856" i="2"/>
  <c r="M6856" i="2" s="1"/>
  <c r="E6855" i="2"/>
  <c r="E6854" i="2"/>
  <c r="M6854" i="2" s="1"/>
  <c r="E6853" i="2"/>
  <c r="M6853" i="2" s="1"/>
  <c r="E6852" i="2"/>
  <c r="M6852" i="2" s="1"/>
  <c r="E6851" i="2"/>
  <c r="M6851" i="2" s="1"/>
  <c r="E6850" i="2"/>
  <c r="E6849" i="2"/>
  <c r="M6849" i="2" s="1"/>
  <c r="E6848" i="2"/>
  <c r="M6848" i="2" s="1"/>
  <c r="E6847" i="2"/>
  <c r="E6846" i="2"/>
  <c r="M6846" i="2" s="1"/>
  <c r="O6846" i="2" s="1"/>
  <c r="E6845" i="2"/>
  <c r="M6845" i="2" s="1"/>
  <c r="E6844" i="2"/>
  <c r="M6844" i="2" s="1"/>
  <c r="E6843" i="2"/>
  <c r="M6843" i="2" s="1"/>
  <c r="E6842" i="2"/>
  <c r="E6841" i="2"/>
  <c r="M6841" i="2" s="1"/>
  <c r="E6840" i="2"/>
  <c r="M6840" i="2" s="1"/>
  <c r="E6839" i="2"/>
  <c r="E6838" i="2"/>
  <c r="M6838" i="2" s="1"/>
  <c r="E6837" i="2"/>
  <c r="M6837" i="2" s="1"/>
  <c r="E6836" i="2"/>
  <c r="M6836" i="2" s="1"/>
  <c r="E6835" i="2"/>
  <c r="M6835" i="2" s="1"/>
  <c r="E6834" i="2"/>
  <c r="E6833" i="2"/>
  <c r="M6833" i="2" s="1"/>
  <c r="E6832" i="2"/>
  <c r="M6832" i="2" s="1"/>
  <c r="E6831" i="2"/>
  <c r="E6830" i="2"/>
  <c r="M6830" i="2" s="1"/>
  <c r="E6829" i="2"/>
  <c r="M6829" i="2" s="1"/>
  <c r="E6828" i="2"/>
  <c r="M6828" i="2" s="1"/>
  <c r="E6827" i="2"/>
  <c r="M6827" i="2" s="1"/>
  <c r="E6826" i="2"/>
  <c r="E6825" i="2"/>
  <c r="M6825" i="2" s="1"/>
  <c r="E6824" i="2"/>
  <c r="M6824" i="2" s="1"/>
  <c r="E6823" i="2"/>
  <c r="E6822" i="2"/>
  <c r="M6822" i="2" s="1"/>
  <c r="O6822" i="2" s="1"/>
  <c r="E6821" i="2"/>
  <c r="M6821" i="2" s="1"/>
  <c r="E6820" i="2"/>
  <c r="M6820" i="2" s="1"/>
  <c r="E6819" i="2"/>
  <c r="M6819" i="2" s="1"/>
  <c r="E6818" i="2"/>
  <c r="E6817" i="2"/>
  <c r="M6817" i="2" s="1"/>
  <c r="E6816" i="2"/>
  <c r="M6816" i="2" s="1"/>
  <c r="E6815" i="2"/>
  <c r="E6814" i="2"/>
  <c r="M6814" i="2" s="1"/>
  <c r="E6813" i="2"/>
  <c r="M6813" i="2" s="1"/>
  <c r="E6812" i="2"/>
  <c r="M6812" i="2" s="1"/>
  <c r="E6811" i="2"/>
  <c r="M6811" i="2" s="1"/>
  <c r="E6810" i="2"/>
  <c r="E6809" i="2"/>
  <c r="M6809" i="2" s="1"/>
  <c r="E6808" i="2"/>
  <c r="M6808" i="2" s="1"/>
  <c r="E6807" i="2"/>
  <c r="E6806" i="2"/>
  <c r="M6806" i="2" s="1"/>
  <c r="E6805" i="2"/>
  <c r="M6805" i="2" s="1"/>
  <c r="E6804" i="2"/>
  <c r="M6804" i="2" s="1"/>
  <c r="E6803" i="2"/>
  <c r="M6803" i="2" s="1"/>
  <c r="E6802" i="2"/>
  <c r="E6801" i="2"/>
  <c r="M6801" i="2" s="1"/>
  <c r="E6800" i="2"/>
  <c r="M6800" i="2" s="1"/>
  <c r="E6799" i="2"/>
  <c r="E6798" i="2"/>
  <c r="M6798" i="2" s="1"/>
  <c r="O6798" i="2" s="1"/>
  <c r="E6797" i="2"/>
  <c r="M6797" i="2" s="1"/>
  <c r="E6796" i="2"/>
  <c r="M6796" i="2" s="1"/>
  <c r="E6795" i="2"/>
  <c r="M6795" i="2" s="1"/>
  <c r="E6794" i="2"/>
  <c r="E6793" i="2"/>
  <c r="M6793" i="2" s="1"/>
  <c r="E6792" i="2"/>
  <c r="M6792" i="2" s="1"/>
  <c r="E6791" i="2"/>
  <c r="E6790" i="2"/>
  <c r="M6790" i="2" s="1"/>
  <c r="E6789" i="2"/>
  <c r="M6789" i="2" s="1"/>
  <c r="E6788" i="2"/>
  <c r="M6788" i="2" s="1"/>
  <c r="E6787" i="2"/>
  <c r="M6787" i="2" s="1"/>
  <c r="E6786" i="2"/>
  <c r="E6785" i="2"/>
  <c r="M6785" i="2" s="1"/>
  <c r="E6784" i="2"/>
  <c r="M6784" i="2" s="1"/>
  <c r="E6783" i="2"/>
  <c r="E6782" i="2"/>
  <c r="M6782" i="2" s="1"/>
  <c r="E6781" i="2"/>
  <c r="M6781" i="2" s="1"/>
  <c r="E6780" i="2"/>
  <c r="M6780" i="2" s="1"/>
  <c r="E6779" i="2"/>
  <c r="M6779" i="2" s="1"/>
  <c r="E6778" i="2"/>
  <c r="E6777" i="2"/>
  <c r="M6777" i="2" s="1"/>
  <c r="E6776" i="2"/>
  <c r="M6776" i="2" s="1"/>
  <c r="E6775" i="2"/>
  <c r="E6774" i="2"/>
  <c r="M6774" i="2" s="1"/>
  <c r="O6774" i="2" s="1"/>
  <c r="E6773" i="2"/>
  <c r="M6773" i="2" s="1"/>
  <c r="E6772" i="2"/>
  <c r="M6772" i="2" s="1"/>
  <c r="E6771" i="2"/>
  <c r="M6771" i="2" s="1"/>
  <c r="E6770" i="2"/>
  <c r="E6769" i="2"/>
  <c r="M6769" i="2" s="1"/>
  <c r="E6768" i="2"/>
  <c r="M6768" i="2" s="1"/>
  <c r="E6767" i="2"/>
  <c r="E6766" i="2"/>
  <c r="M6766" i="2" s="1"/>
  <c r="E6765" i="2"/>
  <c r="M6765" i="2" s="1"/>
  <c r="E6764" i="2"/>
  <c r="M6764" i="2" s="1"/>
  <c r="E6763" i="2"/>
  <c r="M6763" i="2" s="1"/>
  <c r="E6762" i="2"/>
  <c r="E6761" i="2"/>
  <c r="M6761" i="2" s="1"/>
  <c r="E6760" i="2"/>
  <c r="M6760" i="2" s="1"/>
  <c r="E6759" i="2"/>
  <c r="E6758" i="2"/>
  <c r="M6758" i="2" s="1"/>
  <c r="E6757" i="2"/>
  <c r="M6757" i="2" s="1"/>
  <c r="E6756" i="2"/>
  <c r="M6756" i="2" s="1"/>
  <c r="E6755" i="2"/>
  <c r="M6755" i="2" s="1"/>
  <c r="E6754" i="2"/>
  <c r="E6753" i="2"/>
  <c r="M6753" i="2" s="1"/>
  <c r="E6752" i="2"/>
  <c r="M6752" i="2" s="1"/>
  <c r="E6751" i="2"/>
  <c r="E6750" i="2"/>
  <c r="M6750" i="2" s="1"/>
  <c r="O6750" i="2" s="1"/>
  <c r="E6749" i="2"/>
  <c r="M6749" i="2" s="1"/>
  <c r="E6748" i="2"/>
  <c r="M6748" i="2" s="1"/>
  <c r="E6747" i="2"/>
  <c r="M6747" i="2" s="1"/>
  <c r="E6746" i="2"/>
  <c r="E6745" i="2"/>
  <c r="M6745" i="2" s="1"/>
  <c r="E6744" i="2"/>
  <c r="M6744" i="2" s="1"/>
  <c r="E6743" i="2"/>
  <c r="E6742" i="2"/>
  <c r="M6742" i="2" s="1"/>
  <c r="E6741" i="2"/>
  <c r="M6741" i="2" s="1"/>
  <c r="E6740" i="2"/>
  <c r="M6740" i="2" s="1"/>
  <c r="E6739" i="2"/>
  <c r="M6739" i="2" s="1"/>
  <c r="E6738" i="2"/>
  <c r="E6737" i="2"/>
  <c r="M6737" i="2" s="1"/>
  <c r="E6736" i="2"/>
  <c r="M6736" i="2" s="1"/>
  <c r="E6735" i="2"/>
  <c r="E6734" i="2"/>
  <c r="M6734" i="2" s="1"/>
  <c r="E6733" i="2"/>
  <c r="M6733" i="2" s="1"/>
  <c r="E6732" i="2"/>
  <c r="M6732" i="2" s="1"/>
  <c r="E6731" i="2"/>
  <c r="M6731" i="2" s="1"/>
  <c r="E6730" i="2"/>
  <c r="E6729" i="2"/>
  <c r="M6729" i="2" s="1"/>
  <c r="E6728" i="2"/>
  <c r="M6728" i="2" s="1"/>
  <c r="E6727" i="2"/>
  <c r="E6726" i="2"/>
  <c r="M6726" i="2" s="1"/>
  <c r="O6726" i="2" s="1"/>
  <c r="E6725" i="2"/>
  <c r="M6725" i="2" s="1"/>
  <c r="E6724" i="2"/>
  <c r="M6724" i="2" s="1"/>
  <c r="E6723" i="2"/>
  <c r="M6723" i="2" s="1"/>
  <c r="E6722" i="2"/>
  <c r="E6721" i="2"/>
  <c r="M6721" i="2" s="1"/>
  <c r="E6720" i="2"/>
  <c r="M6720" i="2" s="1"/>
  <c r="E6719" i="2"/>
  <c r="E6718" i="2"/>
  <c r="M6718" i="2" s="1"/>
  <c r="E6717" i="2"/>
  <c r="M6717" i="2" s="1"/>
  <c r="E6716" i="2"/>
  <c r="M6716" i="2" s="1"/>
  <c r="E6715" i="2"/>
  <c r="M6715" i="2" s="1"/>
  <c r="E6714" i="2"/>
  <c r="E6713" i="2"/>
  <c r="M6713" i="2" s="1"/>
  <c r="E6712" i="2"/>
  <c r="M6712" i="2" s="1"/>
  <c r="E6711" i="2"/>
  <c r="E6710" i="2"/>
  <c r="M6710" i="2" s="1"/>
  <c r="E6709" i="2"/>
  <c r="M6709" i="2" s="1"/>
  <c r="E6708" i="2"/>
  <c r="M6708" i="2" s="1"/>
  <c r="E6707" i="2"/>
  <c r="M6707" i="2" s="1"/>
  <c r="E6706" i="2"/>
  <c r="E6705" i="2"/>
  <c r="M6705" i="2" s="1"/>
  <c r="E6704" i="2"/>
  <c r="M6704" i="2" s="1"/>
  <c r="E6703" i="2"/>
  <c r="E6702" i="2"/>
  <c r="M6702" i="2" s="1"/>
  <c r="O6702" i="2" s="1"/>
  <c r="E6701" i="2"/>
  <c r="M6701" i="2" s="1"/>
  <c r="E6700" i="2"/>
  <c r="M6700" i="2" s="1"/>
  <c r="E6699" i="2"/>
  <c r="M6699" i="2" s="1"/>
  <c r="E6698" i="2"/>
  <c r="E6697" i="2"/>
  <c r="M6697" i="2" s="1"/>
  <c r="E6696" i="2"/>
  <c r="M6696" i="2" s="1"/>
  <c r="E6695" i="2"/>
  <c r="E6694" i="2"/>
  <c r="M6694" i="2" s="1"/>
  <c r="E6693" i="2"/>
  <c r="M6693" i="2" s="1"/>
  <c r="E6692" i="2"/>
  <c r="M6692" i="2" s="1"/>
  <c r="E6691" i="2"/>
  <c r="M6691" i="2" s="1"/>
  <c r="E6690" i="2"/>
  <c r="E6689" i="2"/>
  <c r="M6689" i="2" s="1"/>
  <c r="E6688" i="2"/>
  <c r="M6688" i="2" s="1"/>
  <c r="E6687" i="2"/>
  <c r="E6686" i="2"/>
  <c r="M6686" i="2" s="1"/>
  <c r="E6685" i="2"/>
  <c r="M6685" i="2" s="1"/>
  <c r="E6684" i="2"/>
  <c r="M6684" i="2" s="1"/>
  <c r="E6683" i="2"/>
  <c r="M6683" i="2" s="1"/>
  <c r="E6682" i="2"/>
  <c r="E6681" i="2"/>
  <c r="M6681" i="2" s="1"/>
  <c r="E6680" i="2"/>
  <c r="M6680" i="2" s="1"/>
  <c r="E6679" i="2"/>
  <c r="E6678" i="2"/>
  <c r="M6678" i="2" s="1"/>
  <c r="O6678" i="2" s="1"/>
  <c r="E6677" i="2"/>
  <c r="M6677" i="2" s="1"/>
  <c r="E6676" i="2"/>
  <c r="M6676" i="2" s="1"/>
  <c r="E6675" i="2"/>
  <c r="M6675" i="2" s="1"/>
  <c r="E6674" i="2"/>
  <c r="E6673" i="2"/>
  <c r="M6673" i="2" s="1"/>
  <c r="E6672" i="2"/>
  <c r="M6672" i="2" s="1"/>
  <c r="E6671" i="2"/>
  <c r="E6670" i="2"/>
  <c r="M6670" i="2" s="1"/>
  <c r="E6669" i="2"/>
  <c r="M6669" i="2" s="1"/>
  <c r="E6668" i="2"/>
  <c r="M6668" i="2" s="1"/>
  <c r="E6667" i="2"/>
  <c r="M6667" i="2" s="1"/>
  <c r="E6666" i="2"/>
  <c r="E6665" i="2"/>
  <c r="M6665" i="2" s="1"/>
  <c r="E6664" i="2"/>
  <c r="M6664" i="2" s="1"/>
  <c r="E6663" i="2"/>
  <c r="E6662" i="2"/>
  <c r="M6662" i="2" s="1"/>
  <c r="E6661" i="2"/>
  <c r="M6661" i="2" s="1"/>
  <c r="E6660" i="2"/>
  <c r="M6660" i="2" s="1"/>
  <c r="E6659" i="2"/>
  <c r="M6659" i="2" s="1"/>
  <c r="E6658" i="2"/>
  <c r="E6657" i="2"/>
  <c r="M6657" i="2" s="1"/>
  <c r="E6656" i="2"/>
  <c r="M6656" i="2" s="1"/>
  <c r="E6655" i="2"/>
  <c r="E6654" i="2"/>
  <c r="M6654" i="2" s="1"/>
  <c r="O6654" i="2" s="1"/>
  <c r="E6653" i="2"/>
  <c r="M6653" i="2" s="1"/>
  <c r="E6652" i="2"/>
  <c r="M6652" i="2" s="1"/>
  <c r="E6651" i="2"/>
  <c r="M6651" i="2" s="1"/>
  <c r="E6650" i="2"/>
  <c r="E6649" i="2"/>
  <c r="M6649" i="2" s="1"/>
  <c r="E6648" i="2"/>
  <c r="M6648" i="2" s="1"/>
  <c r="E6647" i="2"/>
  <c r="E6646" i="2"/>
  <c r="M6646" i="2" s="1"/>
  <c r="E6645" i="2"/>
  <c r="M6645" i="2" s="1"/>
  <c r="E6644" i="2"/>
  <c r="M6644" i="2" s="1"/>
  <c r="E6643" i="2"/>
  <c r="M6643" i="2" s="1"/>
  <c r="E6642" i="2"/>
  <c r="E6641" i="2"/>
  <c r="M6641" i="2" s="1"/>
  <c r="E6640" i="2"/>
  <c r="M6640" i="2" s="1"/>
  <c r="E6639" i="2"/>
  <c r="E6638" i="2"/>
  <c r="M6638" i="2" s="1"/>
  <c r="E6637" i="2"/>
  <c r="M6637" i="2" s="1"/>
  <c r="E6636" i="2"/>
  <c r="M6636" i="2" s="1"/>
  <c r="E6635" i="2"/>
  <c r="M6635" i="2" s="1"/>
  <c r="E6634" i="2"/>
  <c r="E6633" i="2"/>
  <c r="M6633" i="2" s="1"/>
  <c r="E6632" i="2"/>
  <c r="M6632" i="2" s="1"/>
  <c r="E6631" i="2"/>
  <c r="E6630" i="2"/>
  <c r="M6630" i="2" s="1"/>
  <c r="O6630" i="2" s="1"/>
  <c r="E6629" i="2"/>
  <c r="M6629" i="2" s="1"/>
  <c r="E6628" i="2"/>
  <c r="M6628" i="2" s="1"/>
  <c r="E6627" i="2"/>
  <c r="M6627" i="2" s="1"/>
  <c r="E6626" i="2"/>
  <c r="E6625" i="2"/>
  <c r="M6625" i="2" s="1"/>
  <c r="E6624" i="2"/>
  <c r="M6624" i="2" s="1"/>
  <c r="E6623" i="2"/>
  <c r="E6622" i="2"/>
  <c r="M6622" i="2" s="1"/>
  <c r="E6621" i="2"/>
  <c r="M6621" i="2" s="1"/>
  <c r="E6620" i="2"/>
  <c r="M6620" i="2" s="1"/>
  <c r="E6619" i="2"/>
  <c r="M6619" i="2" s="1"/>
  <c r="E6618" i="2"/>
  <c r="E6617" i="2"/>
  <c r="M6617" i="2" s="1"/>
  <c r="E6616" i="2"/>
  <c r="M6616" i="2" s="1"/>
  <c r="E6615" i="2"/>
  <c r="E6614" i="2"/>
  <c r="M6614" i="2" s="1"/>
  <c r="E6613" i="2"/>
  <c r="M6613" i="2" s="1"/>
  <c r="E6612" i="2"/>
  <c r="M6612" i="2" s="1"/>
  <c r="E6611" i="2"/>
  <c r="M6611" i="2" s="1"/>
  <c r="E6610" i="2"/>
  <c r="E6609" i="2"/>
  <c r="M6609" i="2" s="1"/>
  <c r="E6608" i="2"/>
  <c r="M6608" i="2" s="1"/>
  <c r="E6607" i="2"/>
  <c r="E6606" i="2"/>
  <c r="M6606" i="2" s="1"/>
  <c r="O6606" i="2" s="1"/>
  <c r="E6605" i="2"/>
  <c r="M6605" i="2" s="1"/>
  <c r="E6604" i="2"/>
  <c r="M6604" i="2" s="1"/>
  <c r="E6603" i="2"/>
  <c r="M6603" i="2" s="1"/>
  <c r="E6602" i="2"/>
  <c r="E6601" i="2"/>
  <c r="M6601" i="2" s="1"/>
  <c r="E6600" i="2"/>
  <c r="M6600" i="2" s="1"/>
  <c r="E6599" i="2"/>
  <c r="E6598" i="2"/>
  <c r="M6598" i="2" s="1"/>
  <c r="E6597" i="2"/>
  <c r="M6597" i="2" s="1"/>
  <c r="E6596" i="2"/>
  <c r="M6596" i="2" s="1"/>
  <c r="E6595" i="2"/>
  <c r="M6595" i="2" s="1"/>
  <c r="E6594" i="2"/>
  <c r="E6593" i="2"/>
  <c r="M6593" i="2" s="1"/>
  <c r="E6592" i="2"/>
  <c r="M6592" i="2" s="1"/>
  <c r="E6591" i="2"/>
  <c r="E6590" i="2"/>
  <c r="M6590" i="2" s="1"/>
  <c r="E6589" i="2"/>
  <c r="M6589" i="2" s="1"/>
  <c r="E6588" i="2"/>
  <c r="M6588" i="2" s="1"/>
  <c r="E6587" i="2"/>
  <c r="M6587" i="2" s="1"/>
  <c r="E6586" i="2"/>
  <c r="E6585" i="2"/>
  <c r="M6585" i="2" s="1"/>
  <c r="E6584" i="2"/>
  <c r="M6584" i="2" s="1"/>
  <c r="E6583" i="2"/>
  <c r="E6582" i="2"/>
  <c r="M6582" i="2" s="1"/>
  <c r="O6582" i="2" s="1"/>
  <c r="E6581" i="2"/>
  <c r="M6581" i="2" s="1"/>
  <c r="E6580" i="2"/>
  <c r="M6580" i="2" s="1"/>
  <c r="E6579" i="2"/>
  <c r="M6579" i="2" s="1"/>
  <c r="E6578" i="2"/>
  <c r="E6577" i="2"/>
  <c r="M6577" i="2" s="1"/>
  <c r="E6576" i="2"/>
  <c r="M6576" i="2" s="1"/>
  <c r="E6575" i="2"/>
  <c r="E6574" i="2"/>
  <c r="M6574" i="2" s="1"/>
  <c r="E6573" i="2"/>
  <c r="M6573" i="2" s="1"/>
  <c r="E6572" i="2"/>
  <c r="M6572" i="2" s="1"/>
  <c r="E6571" i="2"/>
  <c r="M6571" i="2" s="1"/>
  <c r="E6570" i="2"/>
  <c r="E6569" i="2"/>
  <c r="M6569" i="2" s="1"/>
  <c r="E6568" i="2"/>
  <c r="M6568" i="2" s="1"/>
  <c r="E6567" i="2"/>
  <c r="E6566" i="2"/>
  <c r="M6566" i="2" s="1"/>
  <c r="E6565" i="2"/>
  <c r="M6565" i="2" s="1"/>
  <c r="E6564" i="2"/>
  <c r="M6564" i="2" s="1"/>
  <c r="E6563" i="2"/>
  <c r="M6563" i="2" s="1"/>
  <c r="E6562" i="2"/>
  <c r="E6561" i="2"/>
  <c r="M6561" i="2" s="1"/>
  <c r="E6560" i="2"/>
  <c r="M6560" i="2" s="1"/>
  <c r="E6559" i="2"/>
  <c r="E6558" i="2"/>
  <c r="M6558" i="2" s="1"/>
  <c r="O6558" i="2" s="1"/>
  <c r="E6557" i="2"/>
  <c r="M6557" i="2" s="1"/>
  <c r="E6556" i="2"/>
  <c r="M6556" i="2" s="1"/>
  <c r="E6555" i="2"/>
  <c r="M6555" i="2" s="1"/>
  <c r="E6554" i="2"/>
  <c r="E6553" i="2"/>
  <c r="M6553" i="2" s="1"/>
  <c r="E6552" i="2"/>
  <c r="M6552" i="2" s="1"/>
  <c r="E6551" i="2"/>
  <c r="E6550" i="2"/>
  <c r="M6550" i="2" s="1"/>
  <c r="E6549" i="2"/>
  <c r="M6549" i="2" s="1"/>
  <c r="E6548" i="2"/>
  <c r="M6548" i="2" s="1"/>
  <c r="E6547" i="2"/>
  <c r="M6547" i="2" s="1"/>
  <c r="E6546" i="2"/>
  <c r="E6545" i="2"/>
  <c r="M6545" i="2" s="1"/>
  <c r="E6544" i="2"/>
  <c r="M6544" i="2" s="1"/>
  <c r="E6543" i="2"/>
  <c r="E6542" i="2"/>
  <c r="M6542" i="2" s="1"/>
  <c r="E6541" i="2"/>
  <c r="M6541" i="2" s="1"/>
  <c r="E6540" i="2"/>
  <c r="M6540" i="2" s="1"/>
  <c r="E6539" i="2"/>
  <c r="M6539" i="2" s="1"/>
  <c r="E6538" i="2"/>
  <c r="E6537" i="2"/>
  <c r="M6537" i="2" s="1"/>
  <c r="E6536" i="2"/>
  <c r="M6536" i="2" s="1"/>
  <c r="E6535" i="2"/>
  <c r="E6534" i="2"/>
  <c r="M6534" i="2" s="1"/>
  <c r="O6534" i="2" s="1"/>
  <c r="E6533" i="2"/>
  <c r="M6533" i="2" s="1"/>
  <c r="E6532" i="2"/>
  <c r="M6532" i="2" s="1"/>
  <c r="E6531" i="2"/>
  <c r="M6531" i="2" s="1"/>
  <c r="E6530" i="2"/>
  <c r="E6529" i="2"/>
  <c r="M6529" i="2" s="1"/>
  <c r="E6528" i="2"/>
  <c r="M6528" i="2" s="1"/>
  <c r="E6527" i="2"/>
  <c r="E6526" i="2"/>
  <c r="M6526" i="2" s="1"/>
  <c r="E6525" i="2"/>
  <c r="M6525" i="2" s="1"/>
  <c r="E6524" i="2"/>
  <c r="M6524" i="2" s="1"/>
  <c r="E6523" i="2"/>
  <c r="M6523" i="2" s="1"/>
  <c r="E6522" i="2"/>
  <c r="E6521" i="2"/>
  <c r="M6521" i="2" s="1"/>
  <c r="E6520" i="2"/>
  <c r="M6520" i="2" s="1"/>
  <c r="E6519" i="2"/>
  <c r="E6518" i="2"/>
  <c r="M6518" i="2" s="1"/>
  <c r="E6517" i="2"/>
  <c r="M6517" i="2" s="1"/>
  <c r="E6516" i="2"/>
  <c r="M6516" i="2" s="1"/>
  <c r="E6515" i="2"/>
  <c r="M6515" i="2" s="1"/>
  <c r="E6514" i="2"/>
  <c r="E6513" i="2"/>
  <c r="M6513" i="2" s="1"/>
  <c r="E6512" i="2"/>
  <c r="M6512" i="2" s="1"/>
  <c r="E6511" i="2"/>
  <c r="E6510" i="2"/>
  <c r="M6510" i="2" s="1"/>
  <c r="O6510" i="2" s="1"/>
  <c r="E6509" i="2"/>
  <c r="M6509" i="2" s="1"/>
  <c r="E6508" i="2"/>
  <c r="M6508" i="2" s="1"/>
  <c r="E6507" i="2"/>
  <c r="M6507" i="2" s="1"/>
  <c r="E6506" i="2"/>
  <c r="E6505" i="2"/>
  <c r="M6505" i="2" s="1"/>
  <c r="E6504" i="2"/>
  <c r="M6504" i="2" s="1"/>
  <c r="E6503" i="2"/>
  <c r="E6502" i="2"/>
  <c r="M6502" i="2" s="1"/>
  <c r="E6501" i="2"/>
  <c r="M6501" i="2" s="1"/>
  <c r="E6500" i="2"/>
  <c r="M6500" i="2" s="1"/>
  <c r="E6499" i="2"/>
  <c r="M6499" i="2" s="1"/>
  <c r="E6498" i="2"/>
  <c r="E6497" i="2"/>
  <c r="M6497" i="2" s="1"/>
  <c r="E6496" i="2"/>
  <c r="M6496" i="2" s="1"/>
  <c r="E6495" i="2"/>
  <c r="E6494" i="2"/>
  <c r="M6494" i="2" s="1"/>
  <c r="E6493" i="2"/>
  <c r="M6493" i="2" s="1"/>
  <c r="E6492" i="2"/>
  <c r="M6492" i="2" s="1"/>
  <c r="E6491" i="2"/>
  <c r="M6491" i="2" s="1"/>
  <c r="E6490" i="2"/>
  <c r="E6489" i="2"/>
  <c r="M6489" i="2" s="1"/>
  <c r="E6488" i="2"/>
  <c r="M6488" i="2" s="1"/>
  <c r="E6487" i="2"/>
  <c r="E6486" i="2"/>
  <c r="M6486" i="2" s="1"/>
  <c r="O6486" i="2" s="1"/>
  <c r="E6485" i="2"/>
  <c r="M6485" i="2" s="1"/>
  <c r="E6484" i="2"/>
  <c r="M6484" i="2" s="1"/>
  <c r="E6483" i="2"/>
  <c r="M6483" i="2" s="1"/>
  <c r="E6482" i="2"/>
  <c r="E6481" i="2"/>
  <c r="M6481" i="2" s="1"/>
  <c r="E6480" i="2"/>
  <c r="M6480" i="2" s="1"/>
  <c r="E6479" i="2"/>
  <c r="E6478" i="2"/>
  <c r="M6478" i="2" s="1"/>
  <c r="E6477" i="2"/>
  <c r="M6477" i="2" s="1"/>
  <c r="E6476" i="2"/>
  <c r="M6476" i="2" s="1"/>
  <c r="E6475" i="2"/>
  <c r="M6475" i="2" s="1"/>
  <c r="E6474" i="2"/>
  <c r="E6473" i="2"/>
  <c r="M6473" i="2" s="1"/>
  <c r="E6472" i="2"/>
  <c r="M6472" i="2" s="1"/>
  <c r="E6471" i="2"/>
  <c r="E6470" i="2"/>
  <c r="M6470" i="2" s="1"/>
  <c r="E6469" i="2"/>
  <c r="M6469" i="2" s="1"/>
  <c r="E6468" i="2"/>
  <c r="M6468" i="2" s="1"/>
  <c r="E6467" i="2"/>
  <c r="M6467" i="2" s="1"/>
  <c r="E6466" i="2"/>
  <c r="E6465" i="2"/>
  <c r="M6465" i="2" s="1"/>
  <c r="E6464" i="2"/>
  <c r="M6464" i="2" s="1"/>
  <c r="E6463" i="2"/>
  <c r="E6462" i="2"/>
  <c r="M6462" i="2" s="1"/>
  <c r="O6462" i="2" s="1"/>
  <c r="E6461" i="2"/>
  <c r="M6461" i="2" s="1"/>
  <c r="E6460" i="2"/>
  <c r="M6460" i="2" s="1"/>
  <c r="E6459" i="2"/>
  <c r="M6459" i="2" s="1"/>
  <c r="E6458" i="2"/>
  <c r="E6457" i="2"/>
  <c r="M6457" i="2" s="1"/>
  <c r="E6456" i="2"/>
  <c r="M6456" i="2" s="1"/>
  <c r="E6455" i="2"/>
  <c r="E6454" i="2"/>
  <c r="M6454" i="2" s="1"/>
  <c r="E6453" i="2"/>
  <c r="M6453" i="2" s="1"/>
  <c r="E6452" i="2"/>
  <c r="M6452" i="2" s="1"/>
  <c r="E6451" i="2"/>
  <c r="M6451" i="2" s="1"/>
  <c r="E6450" i="2"/>
  <c r="E6449" i="2"/>
  <c r="M6449" i="2" s="1"/>
  <c r="E6448" i="2"/>
  <c r="M6448" i="2" s="1"/>
  <c r="E6447" i="2"/>
  <c r="E6446" i="2"/>
  <c r="M6446" i="2" s="1"/>
  <c r="E6445" i="2"/>
  <c r="M6445" i="2" s="1"/>
  <c r="E6444" i="2"/>
  <c r="M6444" i="2" s="1"/>
  <c r="E6443" i="2"/>
  <c r="M6443" i="2" s="1"/>
  <c r="E6442" i="2"/>
  <c r="E6441" i="2"/>
  <c r="M6441" i="2" s="1"/>
  <c r="E6440" i="2"/>
  <c r="M6440" i="2" s="1"/>
  <c r="E6439" i="2"/>
  <c r="E6438" i="2"/>
  <c r="M6438" i="2" s="1"/>
  <c r="O6438" i="2" s="1"/>
  <c r="E6437" i="2"/>
  <c r="M6437" i="2" s="1"/>
  <c r="E6436" i="2"/>
  <c r="M6436" i="2" s="1"/>
  <c r="E6435" i="2"/>
  <c r="M6435" i="2" s="1"/>
  <c r="E6434" i="2"/>
  <c r="E6433" i="2"/>
  <c r="M6433" i="2" s="1"/>
  <c r="E6432" i="2"/>
  <c r="M6432" i="2" s="1"/>
  <c r="E6431" i="2"/>
  <c r="E6430" i="2"/>
  <c r="M6430" i="2" s="1"/>
  <c r="E6429" i="2"/>
  <c r="M6429" i="2" s="1"/>
  <c r="E6428" i="2"/>
  <c r="M6428" i="2" s="1"/>
  <c r="E6427" i="2"/>
  <c r="M6427" i="2" s="1"/>
  <c r="E6426" i="2"/>
  <c r="E6425" i="2"/>
  <c r="M6425" i="2" s="1"/>
  <c r="E6424" i="2"/>
  <c r="M6424" i="2" s="1"/>
  <c r="E6423" i="2"/>
  <c r="E6422" i="2"/>
  <c r="M6422" i="2" s="1"/>
  <c r="E6421" i="2"/>
  <c r="M6421" i="2" s="1"/>
  <c r="E6420" i="2"/>
  <c r="M6420" i="2" s="1"/>
  <c r="E6419" i="2"/>
  <c r="M6419" i="2" s="1"/>
  <c r="E6418" i="2"/>
  <c r="E6417" i="2"/>
  <c r="M6417" i="2" s="1"/>
  <c r="E6416" i="2"/>
  <c r="M6416" i="2" s="1"/>
  <c r="E6415" i="2"/>
  <c r="E6414" i="2"/>
  <c r="M6414" i="2" s="1"/>
  <c r="O6414" i="2" s="1"/>
  <c r="E6413" i="2"/>
  <c r="M6413" i="2" s="1"/>
  <c r="E6412" i="2"/>
  <c r="M6412" i="2" s="1"/>
  <c r="E6411" i="2"/>
  <c r="M6411" i="2" s="1"/>
  <c r="E6410" i="2"/>
  <c r="E6409" i="2"/>
  <c r="M6409" i="2" s="1"/>
  <c r="E6408" i="2"/>
  <c r="M6408" i="2" s="1"/>
  <c r="E6407" i="2"/>
  <c r="E6406" i="2"/>
  <c r="M6406" i="2" s="1"/>
  <c r="E6405" i="2"/>
  <c r="M6405" i="2" s="1"/>
  <c r="E6404" i="2"/>
  <c r="M6404" i="2" s="1"/>
  <c r="E6403" i="2"/>
  <c r="M6403" i="2" s="1"/>
  <c r="E6402" i="2"/>
  <c r="E6401" i="2"/>
  <c r="M6401" i="2" s="1"/>
  <c r="E6400" i="2"/>
  <c r="M6400" i="2" s="1"/>
  <c r="E6399" i="2"/>
  <c r="E6398" i="2"/>
  <c r="M6398" i="2" s="1"/>
  <c r="E6397" i="2"/>
  <c r="M6397" i="2" s="1"/>
  <c r="E6396" i="2"/>
  <c r="M6396" i="2" s="1"/>
  <c r="E6395" i="2"/>
  <c r="M6395" i="2" s="1"/>
  <c r="E6394" i="2"/>
  <c r="E6393" i="2"/>
  <c r="M6393" i="2" s="1"/>
  <c r="E6392" i="2"/>
  <c r="M6392" i="2" s="1"/>
  <c r="E6391" i="2"/>
  <c r="E6390" i="2"/>
  <c r="M6390" i="2" s="1"/>
  <c r="O6390" i="2" s="1"/>
  <c r="E6389" i="2"/>
  <c r="M6389" i="2" s="1"/>
  <c r="E6388" i="2"/>
  <c r="M6388" i="2" s="1"/>
  <c r="E6387" i="2"/>
  <c r="M6387" i="2" s="1"/>
  <c r="E6386" i="2"/>
  <c r="E6385" i="2"/>
  <c r="M6385" i="2" s="1"/>
  <c r="E6384" i="2"/>
  <c r="M6384" i="2" s="1"/>
  <c r="E6383" i="2"/>
  <c r="E6382" i="2"/>
  <c r="M6382" i="2" s="1"/>
  <c r="E6381" i="2"/>
  <c r="M6381" i="2" s="1"/>
  <c r="E6380" i="2"/>
  <c r="M6380" i="2" s="1"/>
  <c r="E6379" i="2"/>
  <c r="M6379" i="2" s="1"/>
  <c r="E6378" i="2"/>
  <c r="E6377" i="2"/>
  <c r="M6377" i="2" s="1"/>
  <c r="E6376" i="2"/>
  <c r="M6376" i="2" s="1"/>
  <c r="E6375" i="2"/>
  <c r="E6374" i="2"/>
  <c r="M6374" i="2" s="1"/>
  <c r="E6373" i="2"/>
  <c r="M6373" i="2" s="1"/>
  <c r="E6372" i="2"/>
  <c r="M6372" i="2" s="1"/>
  <c r="E6371" i="2"/>
  <c r="M6371" i="2" s="1"/>
  <c r="E6370" i="2"/>
  <c r="E6369" i="2"/>
  <c r="M6369" i="2" s="1"/>
  <c r="E6368" i="2"/>
  <c r="M6368" i="2" s="1"/>
  <c r="E6367" i="2"/>
  <c r="E6366" i="2"/>
  <c r="M6366" i="2" s="1"/>
  <c r="O6366" i="2" s="1"/>
  <c r="E6365" i="2"/>
  <c r="M6365" i="2" s="1"/>
  <c r="E6364" i="2"/>
  <c r="M6364" i="2" s="1"/>
  <c r="E6363" i="2"/>
  <c r="M6363" i="2" s="1"/>
  <c r="E6362" i="2"/>
  <c r="E6361" i="2"/>
  <c r="M6361" i="2" s="1"/>
  <c r="E6360" i="2"/>
  <c r="M6360" i="2" s="1"/>
  <c r="E6359" i="2"/>
  <c r="E6358" i="2"/>
  <c r="M6358" i="2" s="1"/>
  <c r="E6357" i="2"/>
  <c r="M6357" i="2" s="1"/>
  <c r="E6356" i="2"/>
  <c r="M6356" i="2" s="1"/>
  <c r="E6355" i="2"/>
  <c r="M6355" i="2" s="1"/>
  <c r="E6354" i="2"/>
  <c r="E6353" i="2"/>
  <c r="M6353" i="2" s="1"/>
  <c r="E6352" i="2"/>
  <c r="M6352" i="2" s="1"/>
  <c r="E6351" i="2"/>
  <c r="E6350" i="2"/>
  <c r="M6350" i="2" s="1"/>
  <c r="E6349" i="2"/>
  <c r="M6349" i="2" s="1"/>
  <c r="E6348" i="2"/>
  <c r="M6348" i="2" s="1"/>
  <c r="E6347" i="2"/>
  <c r="M6347" i="2" s="1"/>
  <c r="E6346" i="2"/>
  <c r="E6345" i="2"/>
  <c r="M6345" i="2" s="1"/>
  <c r="E6344" i="2"/>
  <c r="M6344" i="2" s="1"/>
  <c r="E6343" i="2"/>
  <c r="E6342" i="2"/>
  <c r="M6342" i="2" s="1"/>
  <c r="O6342" i="2" s="1"/>
  <c r="E6341" i="2"/>
  <c r="M6341" i="2" s="1"/>
  <c r="E6340" i="2"/>
  <c r="M6340" i="2" s="1"/>
  <c r="E6339" i="2"/>
  <c r="M6339" i="2" s="1"/>
  <c r="E6338" i="2"/>
  <c r="E6337" i="2"/>
  <c r="M6337" i="2" s="1"/>
  <c r="E6336" i="2"/>
  <c r="M6336" i="2" s="1"/>
  <c r="E6335" i="2"/>
  <c r="E6334" i="2"/>
  <c r="M6334" i="2" s="1"/>
  <c r="E6333" i="2"/>
  <c r="M6333" i="2" s="1"/>
  <c r="E6332" i="2"/>
  <c r="M6332" i="2" s="1"/>
  <c r="E6331" i="2"/>
  <c r="M6331" i="2" s="1"/>
  <c r="E6330" i="2"/>
  <c r="E6329" i="2"/>
  <c r="M6329" i="2" s="1"/>
  <c r="E6328" i="2"/>
  <c r="M6328" i="2" s="1"/>
  <c r="E6327" i="2"/>
  <c r="E6326" i="2"/>
  <c r="M6326" i="2" s="1"/>
  <c r="E6325" i="2"/>
  <c r="M6325" i="2" s="1"/>
  <c r="E6324" i="2"/>
  <c r="M6324" i="2" s="1"/>
  <c r="E6323" i="2"/>
  <c r="M6323" i="2" s="1"/>
  <c r="E6322" i="2"/>
  <c r="E6321" i="2"/>
  <c r="M6321" i="2" s="1"/>
  <c r="E6320" i="2"/>
  <c r="M6320" i="2" s="1"/>
  <c r="E6319" i="2"/>
  <c r="E6318" i="2"/>
  <c r="M6318" i="2" s="1"/>
  <c r="O6318" i="2" s="1"/>
  <c r="E6317" i="2"/>
  <c r="M6317" i="2" s="1"/>
  <c r="E6316" i="2"/>
  <c r="M6316" i="2" s="1"/>
  <c r="E6315" i="2"/>
  <c r="M6315" i="2" s="1"/>
  <c r="E6314" i="2"/>
  <c r="E6313" i="2"/>
  <c r="M6313" i="2" s="1"/>
  <c r="E6312" i="2"/>
  <c r="M6312" i="2" s="1"/>
  <c r="E6311" i="2"/>
  <c r="E6310" i="2"/>
  <c r="M6310" i="2" s="1"/>
  <c r="E6309" i="2"/>
  <c r="M6309" i="2" s="1"/>
  <c r="E6308" i="2"/>
  <c r="M6308" i="2" s="1"/>
  <c r="E6307" i="2"/>
  <c r="M6307" i="2" s="1"/>
  <c r="E6306" i="2"/>
  <c r="E6305" i="2"/>
  <c r="M6305" i="2" s="1"/>
  <c r="E6304" i="2"/>
  <c r="M6304" i="2" s="1"/>
  <c r="E6303" i="2"/>
  <c r="E6302" i="2"/>
  <c r="M6302" i="2" s="1"/>
  <c r="E6301" i="2"/>
  <c r="M6301" i="2" s="1"/>
  <c r="E6300" i="2"/>
  <c r="M6300" i="2" s="1"/>
  <c r="E6299" i="2"/>
  <c r="M6299" i="2" s="1"/>
  <c r="E6298" i="2"/>
  <c r="E6297" i="2"/>
  <c r="M6297" i="2" s="1"/>
  <c r="E6296" i="2"/>
  <c r="M6296" i="2" s="1"/>
  <c r="E6295" i="2"/>
  <c r="E6294" i="2"/>
  <c r="M6294" i="2" s="1"/>
  <c r="O6294" i="2" s="1"/>
  <c r="E6293" i="2"/>
  <c r="M6293" i="2" s="1"/>
  <c r="E6292" i="2"/>
  <c r="M6292" i="2" s="1"/>
  <c r="E6291" i="2"/>
  <c r="M6291" i="2" s="1"/>
  <c r="E6290" i="2"/>
  <c r="E6289" i="2"/>
  <c r="M6289" i="2" s="1"/>
  <c r="E6288" i="2"/>
  <c r="M6288" i="2" s="1"/>
  <c r="E6287" i="2"/>
  <c r="E6286" i="2"/>
  <c r="M6286" i="2" s="1"/>
  <c r="E6285" i="2"/>
  <c r="M6285" i="2" s="1"/>
  <c r="E6284" i="2"/>
  <c r="M6284" i="2" s="1"/>
  <c r="E6283" i="2"/>
  <c r="M6283" i="2" s="1"/>
  <c r="E6282" i="2"/>
  <c r="E6281" i="2"/>
  <c r="M6281" i="2" s="1"/>
  <c r="E6280" i="2"/>
  <c r="M6280" i="2" s="1"/>
  <c r="E6279" i="2"/>
  <c r="E6278" i="2"/>
  <c r="M6278" i="2" s="1"/>
  <c r="E6277" i="2"/>
  <c r="M6277" i="2" s="1"/>
  <c r="E6276" i="2"/>
  <c r="M6276" i="2" s="1"/>
  <c r="E6275" i="2"/>
  <c r="M6275" i="2" s="1"/>
  <c r="E6274" i="2"/>
  <c r="E6273" i="2"/>
  <c r="M6273" i="2" s="1"/>
  <c r="E6272" i="2"/>
  <c r="M6272" i="2" s="1"/>
  <c r="E6271" i="2"/>
  <c r="E6270" i="2"/>
  <c r="M6270" i="2" s="1"/>
  <c r="O6270" i="2" s="1"/>
  <c r="E6269" i="2"/>
  <c r="M6269" i="2" s="1"/>
  <c r="E6268" i="2"/>
  <c r="M6268" i="2" s="1"/>
  <c r="E6267" i="2"/>
  <c r="M6267" i="2" s="1"/>
  <c r="E6266" i="2"/>
  <c r="E6265" i="2"/>
  <c r="M6265" i="2" s="1"/>
  <c r="E6264" i="2"/>
  <c r="M6264" i="2" s="1"/>
  <c r="E6263" i="2"/>
  <c r="E6262" i="2"/>
  <c r="M6262" i="2" s="1"/>
  <c r="E6261" i="2"/>
  <c r="M6261" i="2" s="1"/>
  <c r="E6260" i="2"/>
  <c r="M6260" i="2" s="1"/>
  <c r="E6259" i="2"/>
  <c r="M6259" i="2" s="1"/>
  <c r="E6258" i="2"/>
  <c r="E6257" i="2"/>
  <c r="M6257" i="2" s="1"/>
  <c r="E6256" i="2"/>
  <c r="M6256" i="2" s="1"/>
  <c r="E6255" i="2"/>
  <c r="E6254" i="2"/>
  <c r="M6254" i="2" s="1"/>
  <c r="E6253" i="2"/>
  <c r="M6253" i="2" s="1"/>
  <c r="E6252" i="2"/>
  <c r="M6252" i="2" s="1"/>
  <c r="E6251" i="2"/>
  <c r="M6251" i="2" s="1"/>
  <c r="E6250" i="2"/>
  <c r="E6249" i="2"/>
  <c r="M6249" i="2" s="1"/>
  <c r="E6248" i="2"/>
  <c r="M6248" i="2" s="1"/>
  <c r="E6247" i="2"/>
  <c r="E6246" i="2"/>
  <c r="M6246" i="2" s="1"/>
  <c r="O6246" i="2" s="1"/>
  <c r="E6245" i="2"/>
  <c r="M6245" i="2" s="1"/>
  <c r="E6244" i="2"/>
  <c r="M6244" i="2" s="1"/>
  <c r="E6243" i="2"/>
  <c r="M6243" i="2" s="1"/>
  <c r="E6242" i="2"/>
  <c r="E6241" i="2"/>
  <c r="M6241" i="2" s="1"/>
  <c r="E6240" i="2"/>
  <c r="M6240" i="2" s="1"/>
  <c r="E6239" i="2"/>
  <c r="E6238" i="2"/>
  <c r="M6238" i="2" s="1"/>
  <c r="E6237" i="2"/>
  <c r="M6237" i="2" s="1"/>
  <c r="E6236" i="2"/>
  <c r="M6236" i="2" s="1"/>
  <c r="E6235" i="2"/>
  <c r="M6235" i="2" s="1"/>
  <c r="E6234" i="2"/>
  <c r="E6233" i="2"/>
  <c r="M6233" i="2" s="1"/>
  <c r="E6232" i="2"/>
  <c r="M6232" i="2" s="1"/>
  <c r="E6231" i="2"/>
  <c r="E6230" i="2"/>
  <c r="M6230" i="2" s="1"/>
  <c r="E6229" i="2"/>
  <c r="M6229" i="2" s="1"/>
  <c r="E6228" i="2"/>
  <c r="M6228" i="2" s="1"/>
  <c r="E6227" i="2"/>
  <c r="M6227" i="2" s="1"/>
  <c r="E6226" i="2"/>
  <c r="E6225" i="2"/>
  <c r="M6225" i="2" s="1"/>
  <c r="E6224" i="2"/>
  <c r="M6224" i="2" s="1"/>
  <c r="E6223" i="2"/>
  <c r="E6222" i="2"/>
  <c r="M6222" i="2" s="1"/>
  <c r="O6222" i="2" s="1"/>
  <c r="E6221" i="2"/>
  <c r="M6221" i="2" s="1"/>
  <c r="E6220" i="2"/>
  <c r="M6220" i="2" s="1"/>
  <c r="E6219" i="2"/>
  <c r="M6219" i="2" s="1"/>
  <c r="E6218" i="2"/>
  <c r="E6217" i="2"/>
  <c r="M6217" i="2" s="1"/>
  <c r="E6216" i="2"/>
  <c r="M6216" i="2" s="1"/>
  <c r="E6215" i="2"/>
  <c r="E6214" i="2"/>
  <c r="M6214" i="2" s="1"/>
  <c r="E6213" i="2"/>
  <c r="M6213" i="2" s="1"/>
  <c r="E6212" i="2"/>
  <c r="M6212" i="2" s="1"/>
  <c r="E6211" i="2"/>
  <c r="M6211" i="2" s="1"/>
  <c r="E6210" i="2"/>
  <c r="E6209" i="2"/>
  <c r="M6209" i="2" s="1"/>
  <c r="E6208" i="2"/>
  <c r="M6208" i="2" s="1"/>
  <c r="E6207" i="2"/>
  <c r="E6206" i="2"/>
  <c r="M6206" i="2" s="1"/>
  <c r="E6205" i="2"/>
  <c r="M6205" i="2" s="1"/>
  <c r="E6204" i="2"/>
  <c r="M6204" i="2" s="1"/>
  <c r="E6203" i="2"/>
  <c r="M6203" i="2" s="1"/>
  <c r="E6202" i="2"/>
  <c r="E6201" i="2"/>
  <c r="M6201" i="2" s="1"/>
  <c r="E6200" i="2"/>
  <c r="M6200" i="2" s="1"/>
  <c r="E6199" i="2"/>
  <c r="E6198" i="2"/>
  <c r="M6198" i="2" s="1"/>
  <c r="O6198" i="2" s="1"/>
  <c r="E6197" i="2"/>
  <c r="M6197" i="2" s="1"/>
  <c r="E6196" i="2"/>
  <c r="M6196" i="2" s="1"/>
  <c r="E6195" i="2"/>
  <c r="M6195" i="2" s="1"/>
  <c r="E6194" i="2"/>
  <c r="E6193" i="2"/>
  <c r="M6193" i="2" s="1"/>
  <c r="E6192" i="2"/>
  <c r="M6192" i="2" s="1"/>
  <c r="E6191" i="2"/>
  <c r="E6190" i="2"/>
  <c r="M6190" i="2" s="1"/>
  <c r="E6189" i="2"/>
  <c r="M6189" i="2" s="1"/>
  <c r="E6188" i="2"/>
  <c r="M6188" i="2" s="1"/>
  <c r="E6187" i="2"/>
  <c r="M6187" i="2" s="1"/>
  <c r="E6186" i="2"/>
  <c r="E6185" i="2"/>
  <c r="M6185" i="2" s="1"/>
  <c r="E6184" i="2"/>
  <c r="M6184" i="2" s="1"/>
  <c r="E6183" i="2"/>
  <c r="E6182" i="2"/>
  <c r="M6182" i="2" s="1"/>
  <c r="E6181" i="2"/>
  <c r="M6181" i="2" s="1"/>
  <c r="E6180" i="2"/>
  <c r="M6180" i="2" s="1"/>
  <c r="E6179" i="2"/>
  <c r="M6179" i="2" s="1"/>
  <c r="E6178" i="2"/>
  <c r="E6177" i="2"/>
  <c r="M6177" i="2" s="1"/>
  <c r="E6176" i="2"/>
  <c r="M6176" i="2" s="1"/>
  <c r="E6175" i="2"/>
  <c r="E6174" i="2"/>
  <c r="M6174" i="2" s="1"/>
  <c r="O6174" i="2" s="1"/>
  <c r="E6173" i="2"/>
  <c r="M6173" i="2" s="1"/>
  <c r="E6172" i="2"/>
  <c r="M6172" i="2" s="1"/>
  <c r="E6171" i="2"/>
  <c r="M6171" i="2" s="1"/>
  <c r="E6170" i="2"/>
  <c r="E6169" i="2"/>
  <c r="M6169" i="2" s="1"/>
  <c r="E6168" i="2"/>
  <c r="M6168" i="2" s="1"/>
  <c r="E6167" i="2"/>
  <c r="E6166" i="2"/>
  <c r="M6166" i="2" s="1"/>
  <c r="E6165" i="2"/>
  <c r="M6165" i="2" s="1"/>
  <c r="E6164" i="2"/>
  <c r="M6164" i="2" s="1"/>
  <c r="E6163" i="2"/>
  <c r="M6163" i="2" s="1"/>
  <c r="E6162" i="2"/>
  <c r="E6161" i="2"/>
  <c r="M6161" i="2" s="1"/>
  <c r="E6160" i="2"/>
  <c r="M6160" i="2" s="1"/>
  <c r="E6159" i="2"/>
  <c r="E6158" i="2"/>
  <c r="M6158" i="2" s="1"/>
  <c r="E6157" i="2"/>
  <c r="M6157" i="2" s="1"/>
  <c r="E6156" i="2"/>
  <c r="M6156" i="2" s="1"/>
  <c r="E6155" i="2"/>
  <c r="M6155" i="2" s="1"/>
  <c r="E6154" i="2"/>
  <c r="E6153" i="2"/>
  <c r="M6153" i="2" s="1"/>
  <c r="E6152" i="2"/>
  <c r="M6152" i="2" s="1"/>
  <c r="E6151" i="2"/>
  <c r="E6150" i="2"/>
  <c r="M6150" i="2" s="1"/>
  <c r="O6150" i="2" s="1"/>
  <c r="E6149" i="2"/>
  <c r="M6149" i="2" s="1"/>
  <c r="E6148" i="2"/>
  <c r="M6148" i="2" s="1"/>
  <c r="E6147" i="2"/>
  <c r="M6147" i="2" s="1"/>
  <c r="E6146" i="2"/>
  <c r="E6145" i="2"/>
  <c r="M6145" i="2" s="1"/>
  <c r="E6144" i="2"/>
  <c r="M6144" i="2" s="1"/>
  <c r="E6143" i="2"/>
  <c r="E6142" i="2"/>
  <c r="M6142" i="2" s="1"/>
  <c r="E6141" i="2"/>
  <c r="M6141" i="2" s="1"/>
  <c r="E6140" i="2"/>
  <c r="M6140" i="2" s="1"/>
  <c r="E6139" i="2"/>
  <c r="M6139" i="2" s="1"/>
  <c r="E6138" i="2"/>
  <c r="E6137" i="2"/>
  <c r="M6137" i="2" s="1"/>
  <c r="E6136" i="2"/>
  <c r="M6136" i="2" s="1"/>
  <c r="E6135" i="2"/>
  <c r="E6134" i="2"/>
  <c r="M6134" i="2" s="1"/>
  <c r="E6133" i="2"/>
  <c r="M6133" i="2" s="1"/>
  <c r="E6132" i="2"/>
  <c r="M6132" i="2" s="1"/>
  <c r="E6131" i="2"/>
  <c r="M6131" i="2" s="1"/>
  <c r="E6130" i="2"/>
  <c r="E6129" i="2"/>
  <c r="M6129" i="2" s="1"/>
  <c r="E6128" i="2"/>
  <c r="M6128" i="2" s="1"/>
  <c r="E6127" i="2"/>
  <c r="E6126" i="2"/>
  <c r="M6126" i="2" s="1"/>
  <c r="O6126" i="2" s="1"/>
  <c r="E6125" i="2"/>
  <c r="M6125" i="2" s="1"/>
  <c r="E6124" i="2"/>
  <c r="M6124" i="2" s="1"/>
  <c r="O6124" i="2" s="1"/>
  <c r="E6123" i="2"/>
  <c r="M6123" i="2" s="1"/>
  <c r="E6122" i="2"/>
  <c r="E6121" i="2"/>
  <c r="M6121" i="2" s="1"/>
  <c r="E6120" i="2"/>
  <c r="M6120" i="2" s="1"/>
  <c r="E6119" i="2"/>
  <c r="E6118" i="2"/>
  <c r="M6118" i="2" s="1"/>
  <c r="E6117" i="2"/>
  <c r="M6117" i="2" s="1"/>
  <c r="E6116" i="2"/>
  <c r="M6116" i="2" s="1"/>
  <c r="E6115" i="2"/>
  <c r="M6115" i="2" s="1"/>
  <c r="E6114" i="2"/>
  <c r="E6113" i="2"/>
  <c r="M6113" i="2" s="1"/>
  <c r="E6112" i="2"/>
  <c r="M6112" i="2" s="1"/>
  <c r="E6111" i="2"/>
  <c r="E6110" i="2"/>
  <c r="M6110" i="2" s="1"/>
  <c r="E6109" i="2"/>
  <c r="M6109" i="2" s="1"/>
  <c r="E6108" i="2"/>
  <c r="M6108" i="2" s="1"/>
  <c r="E6107" i="2"/>
  <c r="M6107" i="2" s="1"/>
  <c r="E6106" i="2"/>
  <c r="E6105" i="2"/>
  <c r="M6105" i="2" s="1"/>
  <c r="E6104" i="2"/>
  <c r="M6104" i="2" s="1"/>
  <c r="E6103" i="2"/>
  <c r="E6102" i="2"/>
  <c r="M6102" i="2" s="1"/>
  <c r="O6102" i="2" s="1"/>
  <c r="E6101" i="2"/>
  <c r="M6101" i="2" s="1"/>
  <c r="E6100" i="2"/>
  <c r="M6100" i="2" s="1"/>
  <c r="E6099" i="2"/>
  <c r="M6099" i="2" s="1"/>
  <c r="E6098" i="2"/>
  <c r="E6097" i="2"/>
  <c r="M6097" i="2" s="1"/>
  <c r="E6096" i="2"/>
  <c r="M6096" i="2" s="1"/>
  <c r="E6095" i="2"/>
  <c r="E6094" i="2"/>
  <c r="M6094" i="2" s="1"/>
  <c r="E6093" i="2"/>
  <c r="M6093" i="2" s="1"/>
  <c r="E6092" i="2"/>
  <c r="M6092" i="2" s="1"/>
  <c r="E6091" i="2"/>
  <c r="M6091" i="2" s="1"/>
  <c r="E6090" i="2"/>
  <c r="E6089" i="2"/>
  <c r="M6089" i="2" s="1"/>
  <c r="E6088" i="2"/>
  <c r="M6088" i="2" s="1"/>
  <c r="E6087" i="2"/>
  <c r="E6086" i="2"/>
  <c r="M6086" i="2" s="1"/>
  <c r="E6085" i="2"/>
  <c r="M6085" i="2" s="1"/>
  <c r="E6084" i="2"/>
  <c r="M6084" i="2" s="1"/>
  <c r="E6083" i="2"/>
  <c r="M6083" i="2" s="1"/>
  <c r="E6082" i="2"/>
  <c r="E6081" i="2"/>
  <c r="M6081" i="2" s="1"/>
  <c r="E6080" i="2"/>
  <c r="M6080" i="2" s="1"/>
  <c r="E6079" i="2"/>
  <c r="E6078" i="2"/>
  <c r="M6078" i="2" s="1"/>
  <c r="O6078" i="2" s="1"/>
  <c r="E6077" i="2"/>
  <c r="M6077" i="2" s="1"/>
  <c r="E6076" i="2"/>
  <c r="M6076" i="2" s="1"/>
  <c r="E6075" i="2"/>
  <c r="M6075" i="2" s="1"/>
  <c r="E6074" i="2"/>
  <c r="E6073" i="2"/>
  <c r="M6073" i="2" s="1"/>
  <c r="E6072" i="2"/>
  <c r="M6072" i="2" s="1"/>
  <c r="E6071" i="2"/>
  <c r="E6070" i="2"/>
  <c r="M6070" i="2" s="1"/>
  <c r="E6069" i="2"/>
  <c r="M6069" i="2" s="1"/>
  <c r="E6068" i="2"/>
  <c r="M6068" i="2" s="1"/>
  <c r="E6067" i="2"/>
  <c r="M6067" i="2" s="1"/>
  <c r="E6066" i="2"/>
  <c r="E6065" i="2"/>
  <c r="M6065" i="2" s="1"/>
  <c r="E6064" i="2"/>
  <c r="M6064" i="2" s="1"/>
  <c r="E6063" i="2"/>
  <c r="E6062" i="2"/>
  <c r="M6062" i="2" s="1"/>
  <c r="E6061" i="2"/>
  <c r="M6061" i="2" s="1"/>
  <c r="E6060" i="2"/>
  <c r="M6060" i="2" s="1"/>
  <c r="E6059" i="2"/>
  <c r="M6059" i="2" s="1"/>
  <c r="E6058" i="2"/>
  <c r="E6057" i="2"/>
  <c r="M6057" i="2" s="1"/>
  <c r="E6056" i="2"/>
  <c r="M6056" i="2" s="1"/>
  <c r="E6055" i="2"/>
  <c r="E6054" i="2"/>
  <c r="M6054" i="2" s="1"/>
  <c r="O6054" i="2" s="1"/>
  <c r="E6053" i="2"/>
  <c r="M6053" i="2" s="1"/>
  <c r="E6052" i="2"/>
  <c r="M6052" i="2" s="1"/>
  <c r="E6051" i="2"/>
  <c r="M6051" i="2" s="1"/>
  <c r="E6050" i="2"/>
  <c r="E6049" i="2"/>
  <c r="M6049" i="2" s="1"/>
  <c r="E6048" i="2"/>
  <c r="M6048" i="2" s="1"/>
  <c r="E6047" i="2"/>
  <c r="E6046" i="2"/>
  <c r="M6046" i="2" s="1"/>
  <c r="E6045" i="2"/>
  <c r="M6045" i="2" s="1"/>
  <c r="E6044" i="2"/>
  <c r="M6044" i="2" s="1"/>
  <c r="E6043" i="2"/>
  <c r="M6043" i="2" s="1"/>
  <c r="E6042" i="2"/>
  <c r="E6041" i="2"/>
  <c r="M6041" i="2" s="1"/>
  <c r="E6040" i="2"/>
  <c r="M6040" i="2" s="1"/>
  <c r="E6039" i="2"/>
  <c r="E6038" i="2"/>
  <c r="M6038" i="2" s="1"/>
  <c r="E6037" i="2"/>
  <c r="M6037" i="2" s="1"/>
  <c r="E6036" i="2"/>
  <c r="M6036" i="2" s="1"/>
  <c r="E6035" i="2"/>
  <c r="M6035" i="2" s="1"/>
  <c r="E6034" i="2"/>
  <c r="E6033" i="2"/>
  <c r="M6033" i="2" s="1"/>
  <c r="E6032" i="2"/>
  <c r="M6032" i="2" s="1"/>
  <c r="E6031" i="2"/>
  <c r="E6030" i="2"/>
  <c r="M6030" i="2" s="1"/>
  <c r="O6030" i="2" s="1"/>
  <c r="E6029" i="2"/>
  <c r="M6029" i="2" s="1"/>
  <c r="E6028" i="2"/>
  <c r="M6028" i="2" s="1"/>
  <c r="E6027" i="2"/>
  <c r="M6027" i="2" s="1"/>
  <c r="E6026" i="2"/>
  <c r="E6025" i="2"/>
  <c r="M6025" i="2" s="1"/>
  <c r="E6024" i="2"/>
  <c r="M6024" i="2" s="1"/>
  <c r="E6023" i="2"/>
  <c r="E6022" i="2"/>
  <c r="M6022" i="2" s="1"/>
  <c r="E6021" i="2"/>
  <c r="M6021" i="2" s="1"/>
  <c r="E6020" i="2"/>
  <c r="M6020" i="2" s="1"/>
  <c r="E6019" i="2"/>
  <c r="M6019" i="2" s="1"/>
  <c r="E6018" i="2"/>
  <c r="E6017" i="2"/>
  <c r="M6017" i="2" s="1"/>
  <c r="E6016" i="2"/>
  <c r="M6016" i="2" s="1"/>
  <c r="E6015" i="2"/>
  <c r="E6014" i="2"/>
  <c r="M6014" i="2" s="1"/>
  <c r="E6013" i="2"/>
  <c r="M6013" i="2" s="1"/>
  <c r="E6012" i="2"/>
  <c r="M6012" i="2" s="1"/>
  <c r="E6011" i="2"/>
  <c r="M6011" i="2" s="1"/>
  <c r="E6010" i="2"/>
  <c r="E6009" i="2"/>
  <c r="M6009" i="2" s="1"/>
  <c r="E6008" i="2"/>
  <c r="M6008" i="2" s="1"/>
  <c r="E6007" i="2"/>
  <c r="E6006" i="2"/>
  <c r="M6006" i="2" s="1"/>
  <c r="O6006" i="2" s="1"/>
  <c r="E6005" i="2"/>
  <c r="M6005" i="2" s="1"/>
  <c r="E6004" i="2"/>
  <c r="M6004" i="2" s="1"/>
  <c r="E6003" i="2"/>
  <c r="M6003" i="2" s="1"/>
  <c r="E6002" i="2"/>
  <c r="E6001" i="2"/>
  <c r="M6001" i="2" s="1"/>
  <c r="E6000" i="2"/>
  <c r="M6000" i="2" s="1"/>
  <c r="E5999" i="2"/>
  <c r="E5998" i="2"/>
  <c r="M5998" i="2" s="1"/>
  <c r="O5998" i="2" s="1"/>
  <c r="E5997" i="2"/>
  <c r="M5997" i="2" s="1"/>
  <c r="E5996" i="2"/>
  <c r="M5996" i="2" s="1"/>
  <c r="E5995" i="2"/>
  <c r="M5995" i="2" s="1"/>
  <c r="E5994" i="2"/>
  <c r="E5993" i="2"/>
  <c r="M5993" i="2" s="1"/>
  <c r="E5992" i="2"/>
  <c r="M5992" i="2" s="1"/>
  <c r="E5991" i="2"/>
  <c r="E5990" i="2"/>
  <c r="M5990" i="2" s="1"/>
  <c r="O5990" i="2" s="1"/>
  <c r="E5989" i="2"/>
  <c r="M5989" i="2" s="1"/>
  <c r="E5988" i="2"/>
  <c r="M5988" i="2" s="1"/>
  <c r="E5987" i="2"/>
  <c r="M5987" i="2" s="1"/>
  <c r="E5986" i="2"/>
  <c r="E5985" i="2"/>
  <c r="M5985" i="2" s="1"/>
  <c r="E5984" i="2"/>
  <c r="M5984" i="2" s="1"/>
  <c r="E5983" i="2"/>
  <c r="E5982" i="2"/>
  <c r="M5982" i="2" s="1"/>
  <c r="O5982" i="2" s="1"/>
  <c r="E5981" i="2"/>
  <c r="M5981" i="2" s="1"/>
  <c r="E5980" i="2"/>
  <c r="M5980" i="2" s="1"/>
  <c r="E5979" i="2"/>
  <c r="M5979" i="2" s="1"/>
  <c r="E5978" i="2"/>
  <c r="E5977" i="2"/>
  <c r="M5977" i="2" s="1"/>
  <c r="E5976" i="2"/>
  <c r="M5976" i="2" s="1"/>
  <c r="E5975" i="2"/>
  <c r="E5974" i="2"/>
  <c r="M5974" i="2" s="1"/>
  <c r="O5974" i="2" s="1"/>
  <c r="E5973" i="2"/>
  <c r="M5973" i="2" s="1"/>
  <c r="E5972" i="2"/>
  <c r="M5972" i="2" s="1"/>
  <c r="E5971" i="2"/>
  <c r="M5971" i="2" s="1"/>
  <c r="E5970" i="2"/>
  <c r="E5969" i="2"/>
  <c r="M5969" i="2" s="1"/>
  <c r="E5968" i="2"/>
  <c r="M5968" i="2" s="1"/>
  <c r="E5967" i="2"/>
  <c r="E5966" i="2"/>
  <c r="M5966" i="2" s="1"/>
  <c r="O5966" i="2" s="1"/>
  <c r="E5965" i="2"/>
  <c r="M5965" i="2" s="1"/>
  <c r="E5964" i="2"/>
  <c r="M5964" i="2" s="1"/>
  <c r="E5963" i="2"/>
  <c r="M5963" i="2" s="1"/>
  <c r="E5962" i="2"/>
  <c r="E5961" i="2"/>
  <c r="M5961" i="2" s="1"/>
  <c r="E5960" i="2"/>
  <c r="M5960" i="2" s="1"/>
  <c r="E5959" i="2"/>
  <c r="E5958" i="2"/>
  <c r="M5958" i="2" s="1"/>
  <c r="O5958" i="2" s="1"/>
  <c r="E5957" i="2"/>
  <c r="M5957" i="2" s="1"/>
  <c r="E5956" i="2"/>
  <c r="M5956" i="2" s="1"/>
  <c r="E5955" i="2"/>
  <c r="M5955" i="2" s="1"/>
  <c r="E5954" i="2"/>
  <c r="E5953" i="2"/>
  <c r="M5953" i="2" s="1"/>
  <c r="E5952" i="2"/>
  <c r="M5952" i="2" s="1"/>
  <c r="E5951" i="2"/>
  <c r="E5950" i="2"/>
  <c r="M5950" i="2" s="1"/>
  <c r="O5950" i="2" s="1"/>
  <c r="E5949" i="2"/>
  <c r="M5949" i="2" s="1"/>
  <c r="E5948" i="2"/>
  <c r="M5948" i="2" s="1"/>
  <c r="E5947" i="2"/>
  <c r="M5947" i="2" s="1"/>
  <c r="E5946" i="2"/>
  <c r="E5945" i="2"/>
  <c r="M5945" i="2" s="1"/>
  <c r="E5944" i="2"/>
  <c r="M5944" i="2" s="1"/>
  <c r="E5943" i="2"/>
  <c r="E5942" i="2"/>
  <c r="M5942" i="2" s="1"/>
  <c r="O5942" i="2" s="1"/>
  <c r="E5941" i="2"/>
  <c r="M5941" i="2" s="1"/>
  <c r="E5940" i="2"/>
  <c r="M5940" i="2" s="1"/>
  <c r="E5939" i="2"/>
  <c r="M5939" i="2" s="1"/>
  <c r="E5938" i="2"/>
  <c r="E5937" i="2"/>
  <c r="M5937" i="2" s="1"/>
  <c r="E5936" i="2"/>
  <c r="M5936" i="2" s="1"/>
  <c r="E5935" i="2"/>
  <c r="E5934" i="2"/>
  <c r="M5934" i="2" s="1"/>
  <c r="O5934" i="2" s="1"/>
  <c r="E5933" i="2"/>
  <c r="M5933" i="2" s="1"/>
  <c r="E5932" i="2"/>
  <c r="M5932" i="2" s="1"/>
  <c r="E5931" i="2"/>
  <c r="M5931" i="2" s="1"/>
  <c r="E5930" i="2"/>
  <c r="E5929" i="2"/>
  <c r="M5929" i="2" s="1"/>
  <c r="E5928" i="2"/>
  <c r="M5928" i="2" s="1"/>
  <c r="E5927" i="2"/>
  <c r="E5926" i="2"/>
  <c r="M5926" i="2" s="1"/>
  <c r="O5926" i="2" s="1"/>
  <c r="E5925" i="2"/>
  <c r="M5925" i="2" s="1"/>
  <c r="E5924" i="2"/>
  <c r="M5924" i="2" s="1"/>
  <c r="E5923" i="2"/>
  <c r="M5923" i="2" s="1"/>
  <c r="E5922" i="2"/>
  <c r="E5921" i="2"/>
  <c r="M5921" i="2" s="1"/>
  <c r="E5920" i="2"/>
  <c r="M5920" i="2" s="1"/>
  <c r="E5919" i="2"/>
  <c r="E5918" i="2"/>
  <c r="M5918" i="2" s="1"/>
  <c r="O5918" i="2" s="1"/>
  <c r="E5917" i="2"/>
  <c r="M5917" i="2" s="1"/>
  <c r="E5916" i="2"/>
  <c r="M5916" i="2" s="1"/>
  <c r="E5915" i="2"/>
  <c r="M5915" i="2" s="1"/>
  <c r="E5914" i="2"/>
  <c r="E5913" i="2"/>
  <c r="M5913" i="2" s="1"/>
  <c r="E5912" i="2"/>
  <c r="M5912" i="2" s="1"/>
  <c r="E5911" i="2"/>
  <c r="E5910" i="2"/>
  <c r="M5910" i="2" s="1"/>
  <c r="O5910" i="2" s="1"/>
  <c r="E5909" i="2"/>
  <c r="M5909" i="2" s="1"/>
  <c r="E5908" i="2"/>
  <c r="M5908" i="2" s="1"/>
  <c r="E5907" i="2"/>
  <c r="M5907" i="2" s="1"/>
  <c r="E5906" i="2"/>
  <c r="E5905" i="2"/>
  <c r="M5905" i="2" s="1"/>
  <c r="E5904" i="2"/>
  <c r="M5904" i="2" s="1"/>
  <c r="E5903" i="2"/>
  <c r="E5902" i="2"/>
  <c r="M5902" i="2" s="1"/>
  <c r="O5902" i="2" s="1"/>
  <c r="E5901" i="2"/>
  <c r="M5901" i="2" s="1"/>
  <c r="E5900" i="2"/>
  <c r="M5900" i="2" s="1"/>
  <c r="E5899" i="2"/>
  <c r="M5899" i="2" s="1"/>
  <c r="E5898" i="2"/>
  <c r="E5897" i="2"/>
  <c r="M5897" i="2" s="1"/>
  <c r="E5896" i="2"/>
  <c r="M5896" i="2" s="1"/>
  <c r="E5895" i="2"/>
  <c r="E5894" i="2"/>
  <c r="M5894" i="2" s="1"/>
  <c r="O5894" i="2" s="1"/>
  <c r="E5893" i="2"/>
  <c r="M5893" i="2" s="1"/>
  <c r="E5892" i="2"/>
  <c r="M5892" i="2" s="1"/>
  <c r="E5891" i="2"/>
  <c r="M5891" i="2" s="1"/>
  <c r="E5890" i="2"/>
  <c r="E5889" i="2"/>
  <c r="M5889" i="2" s="1"/>
  <c r="E5888" i="2"/>
  <c r="M5888" i="2" s="1"/>
  <c r="E5887" i="2"/>
  <c r="E5886" i="2"/>
  <c r="M5886" i="2" s="1"/>
  <c r="O5886" i="2" s="1"/>
  <c r="E5885" i="2"/>
  <c r="M5885" i="2" s="1"/>
  <c r="E5884" i="2"/>
  <c r="M5884" i="2" s="1"/>
  <c r="E5883" i="2"/>
  <c r="M5883" i="2" s="1"/>
  <c r="E5882" i="2"/>
  <c r="E5881" i="2"/>
  <c r="M5881" i="2" s="1"/>
  <c r="E5880" i="2"/>
  <c r="M5880" i="2" s="1"/>
  <c r="E5879" i="2"/>
  <c r="E5878" i="2"/>
  <c r="M5878" i="2" s="1"/>
  <c r="O5878" i="2" s="1"/>
  <c r="E5877" i="2"/>
  <c r="M5877" i="2" s="1"/>
  <c r="E5876" i="2"/>
  <c r="M5876" i="2" s="1"/>
  <c r="E5875" i="2"/>
  <c r="M5875" i="2" s="1"/>
  <c r="E5874" i="2"/>
  <c r="E5873" i="2"/>
  <c r="M5873" i="2" s="1"/>
  <c r="E5872" i="2"/>
  <c r="M5872" i="2" s="1"/>
  <c r="E5871" i="2"/>
  <c r="E5870" i="2"/>
  <c r="M5870" i="2" s="1"/>
  <c r="O5870" i="2" s="1"/>
  <c r="E5869" i="2"/>
  <c r="M5869" i="2" s="1"/>
  <c r="E5868" i="2"/>
  <c r="M5868" i="2" s="1"/>
  <c r="E5867" i="2"/>
  <c r="M5867" i="2" s="1"/>
  <c r="E5866" i="2"/>
  <c r="E5865" i="2"/>
  <c r="M5865" i="2" s="1"/>
  <c r="E5864" i="2"/>
  <c r="M5864" i="2" s="1"/>
  <c r="E5863" i="2"/>
  <c r="E5862" i="2"/>
  <c r="M5862" i="2" s="1"/>
  <c r="O5862" i="2" s="1"/>
  <c r="E5861" i="2"/>
  <c r="M5861" i="2" s="1"/>
  <c r="E5860" i="2"/>
  <c r="M5860" i="2" s="1"/>
  <c r="E5859" i="2"/>
  <c r="M5859" i="2" s="1"/>
  <c r="E5858" i="2"/>
  <c r="E5857" i="2"/>
  <c r="M5857" i="2" s="1"/>
  <c r="E5856" i="2"/>
  <c r="M5856" i="2" s="1"/>
  <c r="E5855" i="2"/>
  <c r="E5854" i="2"/>
  <c r="M5854" i="2" s="1"/>
  <c r="O5854" i="2" s="1"/>
  <c r="E5853" i="2"/>
  <c r="M5853" i="2" s="1"/>
  <c r="E5852" i="2"/>
  <c r="M5852" i="2" s="1"/>
  <c r="E5851" i="2"/>
  <c r="M5851" i="2" s="1"/>
  <c r="E5850" i="2"/>
  <c r="E5849" i="2"/>
  <c r="M5849" i="2" s="1"/>
  <c r="E5848" i="2"/>
  <c r="M5848" i="2" s="1"/>
  <c r="E5847" i="2"/>
  <c r="E5846" i="2"/>
  <c r="M5846" i="2" s="1"/>
  <c r="O5846" i="2" s="1"/>
  <c r="E5845" i="2"/>
  <c r="M5845" i="2" s="1"/>
  <c r="E5844" i="2"/>
  <c r="M5844" i="2" s="1"/>
  <c r="E5843" i="2"/>
  <c r="M5843" i="2" s="1"/>
  <c r="E5842" i="2"/>
  <c r="E5841" i="2"/>
  <c r="M5841" i="2" s="1"/>
  <c r="E5840" i="2"/>
  <c r="M5840" i="2" s="1"/>
  <c r="E5839" i="2"/>
  <c r="E5838" i="2"/>
  <c r="M5838" i="2" s="1"/>
  <c r="O5838" i="2" s="1"/>
  <c r="E5837" i="2"/>
  <c r="M5837" i="2" s="1"/>
  <c r="E5836" i="2"/>
  <c r="M5836" i="2" s="1"/>
  <c r="E5835" i="2"/>
  <c r="M5835" i="2" s="1"/>
  <c r="E5834" i="2"/>
  <c r="E5833" i="2"/>
  <c r="M5833" i="2" s="1"/>
  <c r="E5832" i="2"/>
  <c r="M5832" i="2" s="1"/>
  <c r="E5831" i="2"/>
  <c r="E5830" i="2"/>
  <c r="M5830" i="2" s="1"/>
  <c r="O5830" i="2" s="1"/>
  <c r="E5829" i="2"/>
  <c r="M5829" i="2" s="1"/>
  <c r="E5828" i="2"/>
  <c r="M5828" i="2" s="1"/>
  <c r="E5827" i="2"/>
  <c r="M5827" i="2" s="1"/>
  <c r="E5826" i="2"/>
  <c r="E5825" i="2"/>
  <c r="M5825" i="2" s="1"/>
  <c r="E5824" i="2"/>
  <c r="M5824" i="2" s="1"/>
  <c r="E5823" i="2"/>
  <c r="E5822" i="2"/>
  <c r="M5822" i="2" s="1"/>
  <c r="O5822" i="2" s="1"/>
  <c r="E5821" i="2"/>
  <c r="M5821" i="2" s="1"/>
  <c r="E5820" i="2"/>
  <c r="M5820" i="2" s="1"/>
  <c r="E5819" i="2"/>
  <c r="M5819" i="2" s="1"/>
  <c r="E5818" i="2"/>
  <c r="E5817" i="2"/>
  <c r="M5817" i="2" s="1"/>
  <c r="E5816" i="2"/>
  <c r="M5816" i="2" s="1"/>
  <c r="E5815" i="2"/>
  <c r="E5814" i="2"/>
  <c r="M5814" i="2" s="1"/>
  <c r="O5814" i="2" s="1"/>
  <c r="E5813" i="2"/>
  <c r="M5813" i="2" s="1"/>
  <c r="E5812" i="2"/>
  <c r="M5812" i="2" s="1"/>
  <c r="E5811" i="2"/>
  <c r="M5811" i="2" s="1"/>
  <c r="E5810" i="2"/>
  <c r="E5809" i="2"/>
  <c r="M5809" i="2" s="1"/>
  <c r="E5808" i="2"/>
  <c r="M5808" i="2" s="1"/>
  <c r="E5807" i="2"/>
  <c r="E5806" i="2"/>
  <c r="M5806" i="2" s="1"/>
  <c r="O5806" i="2" s="1"/>
  <c r="E5805" i="2"/>
  <c r="M5805" i="2" s="1"/>
  <c r="E5804" i="2"/>
  <c r="M5804" i="2" s="1"/>
  <c r="E5803" i="2"/>
  <c r="M5803" i="2" s="1"/>
  <c r="E5802" i="2"/>
  <c r="E5801" i="2"/>
  <c r="M5801" i="2" s="1"/>
  <c r="E5800" i="2"/>
  <c r="M5800" i="2" s="1"/>
  <c r="E5799" i="2"/>
  <c r="E5798" i="2"/>
  <c r="M5798" i="2" s="1"/>
  <c r="O5798" i="2" s="1"/>
  <c r="E5797" i="2"/>
  <c r="M5797" i="2" s="1"/>
  <c r="E5796" i="2"/>
  <c r="M5796" i="2" s="1"/>
  <c r="E5795" i="2"/>
  <c r="M5795" i="2" s="1"/>
  <c r="E5794" i="2"/>
  <c r="E5793" i="2"/>
  <c r="M5793" i="2" s="1"/>
  <c r="E5792" i="2"/>
  <c r="M5792" i="2" s="1"/>
  <c r="E5791" i="2"/>
  <c r="E5790" i="2"/>
  <c r="M5790" i="2" s="1"/>
  <c r="O5790" i="2" s="1"/>
  <c r="E5789" i="2"/>
  <c r="M5789" i="2" s="1"/>
  <c r="E5788" i="2"/>
  <c r="M5788" i="2" s="1"/>
  <c r="E5787" i="2"/>
  <c r="M5787" i="2" s="1"/>
  <c r="E5786" i="2"/>
  <c r="E5785" i="2"/>
  <c r="M5785" i="2" s="1"/>
  <c r="E5784" i="2"/>
  <c r="M5784" i="2" s="1"/>
  <c r="E5783" i="2"/>
  <c r="E5782" i="2"/>
  <c r="M5782" i="2" s="1"/>
  <c r="O5782" i="2" s="1"/>
  <c r="E5781" i="2"/>
  <c r="M5781" i="2" s="1"/>
  <c r="E5780" i="2"/>
  <c r="M5780" i="2" s="1"/>
  <c r="E5779" i="2"/>
  <c r="M5779" i="2" s="1"/>
  <c r="E5778" i="2"/>
  <c r="E5777" i="2"/>
  <c r="M5777" i="2" s="1"/>
  <c r="E5776" i="2"/>
  <c r="M5776" i="2" s="1"/>
  <c r="E5775" i="2"/>
  <c r="E5774" i="2"/>
  <c r="M5774" i="2" s="1"/>
  <c r="O5774" i="2" s="1"/>
  <c r="E5773" i="2"/>
  <c r="M5773" i="2" s="1"/>
  <c r="E5772" i="2"/>
  <c r="M5772" i="2" s="1"/>
  <c r="E5771" i="2"/>
  <c r="M5771" i="2" s="1"/>
  <c r="E5770" i="2"/>
  <c r="E5769" i="2"/>
  <c r="M5769" i="2" s="1"/>
  <c r="E5768" i="2"/>
  <c r="M5768" i="2" s="1"/>
  <c r="E5767" i="2"/>
  <c r="E5766" i="2"/>
  <c r="M5766" i="2" s="1"/>
  <c r="O5766" i="2" s="1"/>
  <c r="E5765" i="2"/>
  <c r="M5765" i="2" s="1"/>
  <c r="E5764" i="2"/>
  <c r="M5764" i="2" s="1"/>
  <c r="E5763" i="2"/>
  <c r="M5763" i="2" s="1"/>
  <c r="E5762" i="2"/>
  <c r="E5761" i="2"/>
  <c r="M5761" i="2" s="1"/>
  <c r="E5760" i="2"/>
  <c r="M5760" i="2" s="1"/>
  <c r="E5759" i="2"/>
  <c r="E5758" i="2"/>
  <c r="M5758" i="2" s="1"/>
  <c r="O5758" i="2" s="1"/>
  <c r="E5757" i="2"/>
  <c r="M5757" i="2" s="1"/>
  <c r="E5756" i="2"/>
  <c r="M5756" i="2" s="1"/>
  <c r="E5755" i="2"/>
  <c r="M5755" i="2" s="1"/>
  <c r="E5754" i="2"/>
  <c r="E5753" i="2"/>
  <c r="M5753" i="2" s="1"/>
  <c r="E5752" i="2"/>
  <c r="M5752" i="2" s="1"/>
  <c r="E5751" i="2"/>
  <c r="E5750" i="2"/>
  <c r="M5750" i="2" s="1"/>
  <c r="O5750" i="2" s="1"/>
  <c r="E5749" i="2"/>
  <c r="M5749" i="2" s="1"/>
  <c r="E5748" i="2"/>
  <c r="M5748" i="2" s="1"/>
  <c r="E5747" i="2"/>
  <c r="M5747" i="2" s="1"/>
  <c r="E5746" i="2"/>
  <c r="E5745" i="2"/>
  <c r="M5745" i="2" s="1"/>
  <c r="E5744" i="2"/>
  <c r="M5744" i="2" s="1"/>
  <c r="E5743" i="2"/>
  <c r="E5742" i="2"/>
  <c r="M5742" i="2" s="1"/>
  <c r="O5742" i="2" s="1"/>
  <c r="E5741" i="2"/>
  <c r="M5741" i="2" s="1"/>
  <c r="E5740" i="2"/>
  <c r="M5740" i="2" s="1"/>
  <c r="E5739" i="2"/>
  <c r="M5739" i="2" s="1"/>
  <c r="E5738" i="2"/>
  <c r="E5737" i="2"/>
  <c r="M5737" i="2" s="1"/>
  <c r="E5736" i="2"/>
  <c r="M5736" i="2" s="1"/>
  <c r="E5735" i="2"/>
  <c r="E5734" i="2"/>
  <c r="M5734" i="2" s="1"/>
  <c r="O5734" i="2" s="1"/>
  <c r="E5733" i="2"/>
  <c r="M5733" i="2" s="1"/>
  <c r="E5732" i="2"/>
  <c r="M5732" i="2" s="1"/>
  <c r="E5731" i="2"/>
  <c r="M5731" i="2" s="1"/>
  <c r="E5730" i="2"/>
  <c r="E5729" i="2"/>
  <c r="M5729" i="2" s="1"/>
  <c r="E5728" i="2"/>
  <c r="M5728" i="2" s="1"/>
  <c r="E5727" i="2"/>
  <c r="E5726" i="2"/>
  <c r="M5726" i="2" s="1"/>
  <c r="O5726" i="2" s="1"/>
  <c r="E5725" i="2"/>
  <c r="M5725" i="2" s="1"/>
  <c r="E5724" i="2"/>
  <c r="M5724" i="2" s="1"/>
  <c r="E5723" i="2"/>
  <c r="M5723" i="2" s="1"/>
  <c r="E5722" i="2"/>
  <c r="E5721" i="2"/>
  <c r="M5721" i="2" s="1"/>
  <c r="E5720" i="2"/>
  <c r="M5720" i="2" s="1"/>
  <c r="E5719" i="2"/>
  <c r="E5718" i="2"/>
  <c r="M5718" i="2" s="1"/>
  <c r="O5718" i="2" s="1"/>
  <c r="E5717" i="2"/>
  <c r="M5717" i="2" s="1"/>
  <c r="E5716" i="2"/>
  <c r="M5716" i="2" s="1"/>
  <c r="E5715" i="2"/>
  <c r="M5715" i="2" s="1"/>
  <c r="E5714" i="2"/>
  <c r="E5713" i="2"/>
  <c r="M5713" i="2" s="1"/>
  <c r="E5712" i="2"/>
  <c r="M5712" i="2" s="1"/>
  <c r="E5711" i="2"/>
  <c r="E5710" i="2"/>
  <c r="M5710" i="2" s="1"/>
  <c r="O5710" i="2" s="1"/>
  <c r="E5709" i="2"/>
  <c r="M5709" i="2" s="1"/>
  <c r="E5708" i="2"/>
  <c r="M5708" i="2" s="1"/>
  <c r="E5707" i="2"/>
  <c r="M5707" i="2" s="1"/>
  <c r="E5706" i="2"/>
  <c r="E5705" i="2"/>
  <c r="M5705" i="2" s="1"/>
  <c r="E5704" i="2"/>
  <c r="M5704" i="2" s="1"/>
  <c r="E5703" i="2"/>
  <c r="E5702" i="2"/>
  <c r="M5702" i="2" s="1"/>
  <c r="O5702" i="2" s="1"/>
  <c r="E5701" i="2"/>
  <c r="M5701" i="2" s="1"/>
  <c r="E5700" i="2"/>
  <c r="M5700" i="2" s="1"/>
  <c r="E5699" i="2"/>
  <c r="M5699" i="2" s="1"/>
  <c r="E5698" i="2"/>
  <c r="E5697" i="2"/>
  <c r="M5697" i="2" s="1"/>
  <c r="E5696" i="2"/>
  <c r="M5696" i="2" s="1"/>
  <c r="E5695" i="2"/>
  <c r="E5694" i="2"/>
  <c r="M5694" i="2" s="1"/>
  <c r="O5694" i="2" s="1"/>
  <c r="E5693" i="2"/>
  <c r="M5693" i="2" s="1"/>
  <c r="E5692" i="2"/>
  <c r="M5692" i="2" s="1"/>
  <c r="E5691" i="2"/>
  <c r="M5691" i="2" s="1"/>
  <c r="E5690" i="2"/>
  <c r="E5689" i="2"/>
  <c r="M5689" i="2" s="1"/>
  <c r="E5688" i="2"/>
  <c r="M5688" i="2" s="1"/>
  <c r="E5687" i="2"/>
  <c r="E5686" i="2"/>
  <c r="M5686" i="2" s="1"/>
  <c r="O5686" i="2" s="1"/>
  <c r="E5685" i="2"/>
  <c r="M5685" i="2" s="1"/>
  <c r="E5684" i="2"/>
  <c r="M5684" i="2" s="1"/>
  <c r="E5683" i="2"/>
  <c r="M5683" i="2" s="1"/>
  <c r="E5682" i="2"/>
  <c r="E5681" i="2"/>
  <c r="M5681" i="2" s="1"/>
  <c r="E5680" i="2"/>
  <c r="M5680" i="2" s="1"/>
  <c r="E5679" i="2"/>
  <c r="E5678" i="2"/>
  <c r="M5678" i="2" s="1"/>
  <c r="O5678" i="2" s="1"/>
  <c r="E5677" i="2"/>
  <c r="M5677" i="2" s="1"/>
  <c r="E5676" i="2"/>
  <c r="M5676" i="2" s="1"/>
  <c r="E5675" i="2"/>
  <c r="M5675" i="2" s="1"/>
  <c r="E5674" i="2"/>
  <c r="E5673" i="2"/>
  <c r="M5673" i="2" s="1"/>
  <c r="E5672" i="2"/>
  <c r="M5672" i="2" s="1"/>
  <c r="E5671" i="2"/>
  <c r="E5670" i="2"/>
  <c r="M5670" i="2" s="1"/>
  <c r="O5670" i="2" s="1"/>
  <c r="E5669" i="2"/>
  <c r="M5669" i="2" s="1"/>
  <c r="E5668" i="2"/>
  <c r="M5668" i="2" s="1"/>
  <c r="E5667" i="2"/>
  <c r="M5667" i="2" s="1"/>
  <c r="E5666" i="2"/>
  <c r="E5665" i="2"/>
  <c r="M5665" i="2" s="1"/>
  <c r="E5664" i="2"/>
  <c r="M5664" i="2" s="1"/>
  <c r="E5663" i="2"/>
  <c r="E5662" i="2"/>
  <c r="M5662" i="2" s="1"/>
  <c r="O5662" i="2" s="1"/>
  <c r="E5661" i="2"/>
  <c r="M5661" i="2" s="1"/>
  <c r="E5660" i="2"/>
  <c r="M5660" i="2" s="1"/>
  <c r="E5659" i="2"/>
  <c r="M5659" i="2" s="1"/>
  <c r="E5658" i="2"/>
  <c r="E5657" i="2"/>
  <c r="M5657" i="2" s="1"/>
  <c r="E5656" i="2"/>
  <c r="M5656" i="2" s="1"/>
  <c r="E5655" i="2"/>
  <c r="E5654" i="2"/>
  <c r="M5654" i="2" s="1"/>
  <c r="O5654" i="2" s="1"/>
  <c r="E5653" i="2"/>
  <c r="M5653" i="2" s="1"/>
  <c r="E5652" i="2"/>
  <c r="M5652" i="2" s="1"/>
  <c r="E5651" i="2"/>
  <c r="M5651" i="2" s="1"/>
  <c r="E5650" i="2"/>
  <c r="E5649" i="2"/>
  <c r="M5649" i="2" s="1"/>
  <c r="E5648" i="2"/>
  <c r="M5648" i="2" s="1"/>
  <c r="E5647" i="2"/>
  <c r="E5646" i="2"/>
  <c r="M5646" i="2" s="1"/>
  <c r="O5646" i="2" s="1"/>
  <c r="E5645" i="2"/>
  <c r="M5645" i="2" s="1"/>
  <c r="E5644" i="2"/>
  <c r="M5644" i="2" s="1"/>
  <c r="E5643" i="2"/>
  <c r="M5643" i="2" s="1"/>
  <c r="E5642" i="2"/>
  <c r="E5641" i="2"/>
  <c r="M5641" i="2" s="1"/>
  <c r="E5640" i="2"/>
  <c r="M5640" i="2" s="1"/>
  <c r="E5639" i="2"/>
  <c r="E5638" i="2"/>
  <c r="M5638" i="2" s="1"/>
  <c r="O5638" i="2" s="1"/>
  <c r="E5637" i="2"/>
  <c r="M5637" i="2" s="1"/>
  <c r="E5636" i="2"/>
  <c r="M5636" i="2" s="1"/>
  <c r="E5635" i="2"/>
  <c r="M5635" i="2" s="1"/>
  <c r="E5634" i="2"/>
  <c r="E5633" i="2"/>
  <c r="M5633" i="2" s="1"/>
  <c r="E5632" i="2"/>
  <c r="M5632" i="2" s="1"/>
  <c r="E5631" i="2"/>
  <c r="E5630" i="2"/>
  <c r="M5630" i="2" s="1"/>
  <c r="O5630" i="2" s="1"/>
  <c r="E5629" i="2"/>
  <c r="M5629" i="2" s="1"/>
  <c r="E5628" i="2"/>
  <c r="M5628" i="2" s="1"/>
  <c r="E5627" i="2"/>
  <c r="M5627" i="2" s="1"/>
  <c r="E5626" i="2"/>
  <c r="E5625" i="2"/>
  <c r="M5625" i="2" s="1"/>
  <c r="E5624" i="2"/>
  <c r="M5624" i="2" s="1"/>
  <c r="E5623" i="2"/>
  <c r="E5622" i="2"/>
  <c r="M5622" i="2" s="1"/>
  <c r="O5622" i="2" s="1"/>
  <c r="E5621" i="2"/>
  <c r="M5621" i="2" s="1"/>
  <c r="E5620" i="2"/>
  <c r="M5620" i="2" s="1"/>
  <c r="E5619" i="2"/>
  <c r="M5619" i="2" s="1"/>
  <c r="E5618" i="2"/>
  <c r="E5617" i="2"/>
  <c r="M5617" i="2" s="1"/>
  <c r="E5616" i="2"/>
  <c r="M5616" i="2" s="1"/>
  <c r="E5615" i="2"/>
  <c r="E5614" i="2"/>
  <c r="M5614" i="2" s="1"/>
  <c r="O5614" i="2" s="1"/>
  <c r="E5613" i="2"/>
  <c r="M5613" i="2" s="1"/>
  <c r="E5612" i="2"/>
  <c r="M5612" i="2" s="1"/>
  <c r="E5611" i="2"/>
  <c r="M5611" i="2" s="1"/>
  <c r="E5610" i="2"/>
  <c r="E5609" i="2"/>
  <c r="M5609" i="2" s="1"/>
  <c r="E5608" i="2"/>
  <c r="M5608" i="2" s="1"/>
  <c r="E5607" i="2"/>
  <c r="E5606" i="2"/>
  <c r="M5606" i="2" s="1"/>
  <c r="O5606" i="2" s="1"/>
  <c r="E5605" i="2"/>
  <c r="M5605" i="2" s="1"/>
  <c r="E5604" i="2"/>
  <c r="M5604" i="2" s="1"/>
  <c r="E5603" i="2"/>
  <c r="M5603" i="2" s="1"/>
  <c r="E5602" i="2"/>
  <c r="E5601" i="2"/>
  <c r="M5601" i="2" s="1"/>
  <c r="E5600" i="2"/>
  <c r="M5600" i="2" s="1"/>
  <c r="E5599" i="2"/>
  <c r="E5598" i="2"/>
  <c r="M5598" i="2" s="1"/>
  <c r="O5598" i="2" s="1"/>
  <c r="E5597" i="2"/>
  <c r="M5597" i="2" s="1"/>
  <c r="E5596" i="2"/>
  <c r="M5596" i="2" s="1"/>
  <c r="E5595" i="2"/>
  <c r="M5595" i="2" s="1"/>
  <c r="E5594" i="2"/>
  <c r="E5593" i="2"/>
  <c r="M5593" i="2" s="1"/>
  <c r="E5592" i="2"/>
  <c r="M5592" i="2" s="1"/>
  <c r="E5591" i="2"/>
  <c r="E5590" i="2"/>
  <c r="M5590" i="2" s="1"/>
  <c r="O5590" i="2" s="1"/>
  <c r="E5589" i="2"/>
  <c r="M5589" i="2" s="1"/>
  <c r="E5588" i="2"/>
  <c r="M5588" i="2" s="1"/>
  <c r="E5587" i="2"/>
  <c r="M5587" i="2" s="1"/>
  <c r="E5586" i="2"/>
  <c r="E5585" i="2"/>
  <c r="M5585" i="2" s="1"/>
  <c r="E5584" i="2"/>
  <c r="M5584" i="2" s="1"/>
  <c r="E5583" i="2"/>
  <c r="E5582" i="2"/>
  <c r="M5582" i="2" s="1"/>
  <c r="O5582" i="2" s="1"/>
  <c r="E5581" i="2"/>
  <c r="M5581" i="2" s="1"/>
  <c r="E5580" i="2"/>
  <c r="M5580" i="2" s="1"/>
  <c r="E5579" i="2"/>
  <c r="M5579" i="2" s="1"/>
  <c r="E5578" i="2"/>
  <c r="E5577" i="2"/>
  <c r="M5577" i="2" s="1"/>
  <c r="E5576" i="2"/>
  <c r="M5576" i="2" s="1"/>
  <c r="E5575" i="2"/>
  <c r="E5574" i="2"/>
  <c r="M5574" i="2" s="1"/>
  <c r="O5574" i="2" s="1"/>
  <c r="E5573" i="2"/>
  <c r="M5573" i="2" s="1"/>
  <c r="E5572" i="2"/>
  <c r="M5572" i="2" s="1"/>
  <c r="E5571" i="2"/>
  <c r="M5571" i="2" s="1"/>
  <c r="E5570" i="2"/>
  <c r="E5569" i="2"/>
  <c r="M5569" i="2" s="1"/>
  <c r="E5568" i="2"/>
  <c r="M5568" i="2" s="1"/>
  <c r="E5567" i="2"/>
  <c r="E5566" i="2"/>
  <c r="M5566" i="2" s="1"/>
  <c r="O5566" i="2" s="1"/>
  <c r="E5565" i="2"/>
  <c r="M5565" i="2" s="1"/>
  <c r="E5564" i="2"/>
  <c r="M5564" i="2" s="1"/>
  <c r="E5563" i="2"/>
  <c r="M5563" i="2" s="1"/>
  <c r="E5562" i="2"/>
  <c r="E5561" i="2"/>
  <c r="M5561" i="2" s="1"/>
  <c r="E5560" i="2"/>
  <c r="M5560" i="2" s="1"/>
  <c r="E5559" i="2"/>
  <c r="E5558" i="2"/>
  <c r="M5558" i="2" s="1"/>
  <c r="O5558" i="2" s="1"/>
  <c r="E5557" i="2"/>
  <c r="M5557" i="2" s="1"/>
  <c r="E5556" i="2"/>
  <c r="M5556" i="2" s="1"/>
  <c r="E5555" i="2"/>
  <c r="M5555" i="2" s="1"/>
  <c r="E5554" i="2"/>
  <c r="E5553" i="2"/>
  <c r="M5553" i="2" s="1"/>
  <c r="E5552" i="2"/>
  <c r="M5552" i="2" s="1"/>
  <c r="E5551" i="2"/>
  <c r="E5550" i="2"/>
  <c r="M5550" i="2" s="1"/>
  <c r="O5550" i="2" s="1"/>
  <c r="E5549" i="2"/>
  <c r="M5549" i="2" s="1"/>
  <c r="E5548" i="2"/>
  <c r="M5548" i="2" s="1"/>
  <c r="E5547" i="2"/>
  <c r="M5547" i="2" s="1"/>
  <c r="E5546" i="2"/>
  <c r="E5545" i="2"/>
  <c r="M5545" i="2" s="1"/>
  <c r="E5544" i="2"/>
  <c r="M5544" i="2" s="1"/>
  <c r="E5543" i="2"/>
  <c r="E5542" i="2"/>
  <c r="M5542" i="2" s="1"/>
  <c r="O5542" i="2" s="1"/>
  <c r="E5541" i="2"/>
  <c r="M5541" i="2" s="1"/>
  <c r="E5540" i="2"/>
  <c r="M5540" i="2" s="1"/>
  <c r="E5539" i="2"/>
  <c r="M5539" i="2" s="1"/>
  <c r="E5538" i="2"/>
  <c r="E5537" i="2"/>
  <c r="M5537" i="2" s="1"/>
  <c r="E5536" i="2"/>
  <c r="M5536" i="2" s="1"/>
  <c r="E5535" i="2"/>
  <c r="E5534" i="2"/>
  <c r="M5534" i="2" s="1"/>
  <c r="O5534" i="2" s="1"/>
  <c r="E5533" i="2"/>
  <c r="M5533" i="2" s="1"/>
  <c r="E5532" i="2"/>
  <c r="M5532" i="2" s="1"/>
  <c r="E5531" i="2"/>
  <c r="M5531" i="2" s="1"/>
  <c r="E5530" i="2"/>
  <c r="E5529" i="2"/>
  <c r="M5529" i="2" s="1"/>
  <c r="E5528" i="2"/>
  <c r="M5528" i="2" s="1"/>
  <c r="E5527" i="2"/>
  <c r="E5526" i="2"/>
  <c r="M5526" i="2" s="1"/>
  <c r="O5526" i="2" s="1"/>
  <c r="E5525" i="2"/>
  <c r="M5525" i="2" s="1"/>
  <c r="E5524" i="2"/>
  <c r="M5524" i="2" s="1"/>
  <c r="E5523" i="2"/>
  <c r="M5523" i="2" s="1"/>
  <c r="E5522" i="2"/>
  <c r="E5521" i="2"/>
  <c r="M5521" i="2" s="1"/>
  <c r="E5520" i="2"/>
  <c r="M5520" i="2" s="1"/>
  <c r="E5519" i="2"/>
  <c r="E5518" i="2"/>
  <c r="M5518" i="2" s="1"/>
  <c r="O5518" i="2" s="1"/>
  <c r="E5517" i="2"/>
  <c r="M5517" i="2" s="1"/>
  <c r="E5516" i="2"/>
  <c r="M5516" i="2" s="1"/>
  <c r="E5515" i="2"/>
  <c r="M5515" i="2" s="1"/>
  <c r="E5514" i="2"/>
  <c r="E5513" i="2"/>
  <c r="M5513" i="2" s="1"/>
  <c r="E5512" i="2"/>
  <c r="M5512" i="2" s="1"/>
  <c r="E5511" i="2"/>
  <c r="E5510" i="2"/>
  <c r="M5510" i="2" s="1"/>
  <c r="O5510" i="2" s="1"/>
  <c r="E5509" i="2"/>
  <c r="M5509" i="2" s="1"/>
  <c r="E5508" i="2"/>
  <c r="M5508" i="2" s="1"/>
  <c r="E5507" i="2"/>
  <c r="M5507" i="2" s="1"/>
  <c r="E5506" i="2"/>
  <c r="E5505" i="2"/>
  <c r="M5505" i="2" s="1"/>
  <c r="E5504" i="2"/>
  <c r="M5504" i="2" s="1"/>
  <c r="E5503" i="2"/>
  <c r="E5502" i="2"/>
  <c r="M5502" i="2" s="1"/>
  <c r="O5502" i="2" s="1"/>
  <c r="E5501" i="2"/>
  <c r="M5501" i="2" s="1"/>
  <c r="E5500" i="2"/>
  <c r="M5500" i="2" s="1"/>
  <c r="E5499" i="2"/>
  <c r="M5499" i="2" s="1"/>
  <c r="E5498" i="2"/>
  <c r="E5497" i="2"/>
  <c r="M5497" i="2" s="1"/>
  <c r="E5496" i="2"/>
  <c r="M5496" i="2" s="1"/>
  <c r="E5495" i="2"/>
  <c r="E5494" i="2"/>
  <c r="M5494" i="2" s="1"/>
  <c r="O5494" i="2" s="1"/>
  <c r="E5493" i="2"/>
  <c r="M5493" i="2" s="1"/>
  <c r="E5492" i="2"/>
  <c r="M5492" i="2" s="1"/>
  <c r="E5491" i="2"/>
  <c r="M5491" i="2" s="1"/>
  <c r="E5490" i="2"/>
  <c r="E5489" i="2"/>
  <c r="M5489" i="2" s="1"/>
  <c r="E5488" i="2"/>
  <c r="M5488" i="2" s="1"/>
  <c r="E5487" i="2"/>
  <c r="E5486" i="2"/>
  <c r="M5486" i="2" s="1"/>
  <c r="O5486" i="2" s="1"/>
  <c r="E5485" i="2"/>
  <c r="M5485" i="2" s="1"/>
  <c r="E5484" i="2"/>
  <c r="M5484" i="2" s="1"/>
  <c r="E5483" i="2"/>
  <c r="M5483" i="2" s="1"/>
  <c r="E5482" i="2"/>
  <c r="E5481" i="2"/>
  <c r="M5481" i="2" s="1"/>
  <c r="E5480" i="2"/>
  <c r="M5480" i="2" s="1"/>
  <c r="E5479" i="2"/>
  <c r="E5478" i="2"/>
  <c r="M5478" i="2" s="1"/>
  <c r="O5478" i="2" s="1"/>
  <c r="E5477" i="2"/>
  <c r="M5477" i="2" s="1"/>
  <c r="E5476" i="2"/>
  <c r="M5476" i="2" s="1"/>
  <c r="E5475" i="2"/>
  <c r="M5475" i="2" s="1"/>
  <c r="E5474" i="2"/>
  <c r="E5473" i="2"/>
  <c r="M5473" i="2" s="1"/>
  <c r="E5472" i="2"/>
  <c r="M5472" i="2" s="1"/>
  <c r="E5471" i="2"/>
  <c r="E5470" i="2"/>
  <c r="M5470" i="2" s="1"/>
  <c r="O5470" i="2" s="1"/>
  <c r="E5469" i="2"/>
  <c r="M5469" i="2" s="1"/>
  <c r="E5468" i="2"/>
  <c r="M5468" i="2" s="1"/>
  <c r="E5467" i="2"/>
  <c r="M5467" i="2" s="1"/>
  <c r="E5466" i="2"/>
  <c r="E5465" i="2"/>
  <c r="M5465" i="2" s="1"/>
  <c r="E5464" i="2"/>
  <c r="M5464" i="2" s="1"/>
  <c r="E5463" i="2"/>
  <c r="E5462" i="2"/>
  <c r="M5462" i="2" s="1"/>
  <c r="O5462" i="2" s="1"/>
  <c r="E5461" i="2"/>
  <c r="M5461" i="2" s="1"/>
  <c r="E5460" i="2"/>
  <c r="M5460" i="2" s="1"/>
  <c r="E5459" i="2"/>
  <c r="M5459" i="2" s="1"/>
  <c r="E5458" i="2"/>
  <c r="E5457" i="2"/>
  <c r="M5457" i="2" s="1"/>
  <c r="E5456" i="2"/>
  <c r="M5456" i="2" s="1"/>
  <c r="E5455" i="2"/>
  <c r="E5454" i="2"/>
  <c r="M5454" i="2" s="1"/>
  <c r="O5454" i="2" s="1"/>
  <c r="E5453" i="2"/>
  <c r="M5453" i="2" s="1"/>
  <c r="E5452" i="2"/>
  <c r="M5452" i="2" s="1"/>
  <c r="E5451" i="2"/>
  <c r="M5451" i="2" s="1"/>
  <c r="E5450" i="2"/>
  <c r="E5449" i="2"/>
  <c r="M5449" i="2" s="1"/>
  <c r="E5448" i="2"/>
  <c r="M5448" i="2" s="1"/>
  <c r="E5447" i="2"/>
  <c r="E5446" i="2"/>
  <c r="M5446" i="2" s="1"/>
  <c r="O5446" i="2" s="1"/>
  <c r="E5445" i="2"/>
  <c r="M5445" i="2" s="1"/>
  <c r="E5444" i="2"/>
  <c r="M5444" i="2" s="1"/>
  <c r="E5443" i="2"/>
  <c r="M5443" i="2" s="1"/>
  <c r="E5442" i="2"/>
  <c r="E5441" i="2"/>
  <c r="M5441" i="2" s="1"/>
  <c r="E5440" i="2"/>
  <c r="M5440" i="2" s="1"/>
  <c r="E5439" i="2"/>
  <c r="E5438" i="2"/>
  <c r="M5438" i="2" s="1"/>
  <c r="O5438" i="2" s="1"/>
  <c r="E5437" i="2"/>
  <c r="M5437" i="2" s="1"/>
  <c r="E5436" i="2"/>
  <c r="M5436" i="2" s="1"/>
  <c r="E5435" i="2"/>
  <c r="M5435" i="2" s="1"/>
  <c r="E5434" i="2"/>
  <c r="E5433" i="2"/>
  <c r="M5433" i="2" s="1"/>
  <c r="E5432" i="2"/>
  <c r="M5432" i="2" s="1"/>
  <c r="E5431" i="2"/>
  <c r="E5430" i="2"/>
  <c r="M5430" i="2" s="1"/>
  <c r="O5430" i="2" s="1"/>
  <c r="E5429" i="2"/>
  <c r="M5429" i="2" s="1"/>
  <c r="E5428" i="2"/>
  <c r="M5428" i="2" s="1"/>
  <c r="E5427" i="2"/>
  <c r="M5427" i="2" s="1"/>
  <c r="E5426" i="2"/>
  <c r="E5425" i="2"/>
  <c r="M5425" i="2" s="1"/>
  <c r="E5424" i="2"/>
  <c r="M5424" i="2" s="1"/>
  <c r="E5423" i="2"/>
  <c r="E5422" i="2"/>
  <c r="M5422" i="2" s="1"/>
  <c r="O5422" i="2" s="1"/>
  <c r="E5421" i="2"/>
  <c r="M5421" i="2" s="1"/>
  <c r="E5420" i="2"/>
  <c r="M5420" i="2" s="1"/>
  <c r="E5419" i="2"/>
  <c r="M5419" i="2" s="1"/>
  <c r="E5418" i="2"/>
  <c r="E5417" i="2"/>
  <c r="M5417" i="2" s="1"/>
  <c r="E5416" i="2"/>
  <c r="M5416" i="2" s="1"/>
  <c r="E5415" i="2"/>
  <c r="E5414" i="2"/>
  <c r="M5414" i="2" s="1"/>
  <c r="O5414" i="2" s="1"/>
  <c r="E5413" i="2"/>
  <c r="M5413" i="2" s="1"/>
  <c r="E5412" i="2"/>
  <c r="M5412" i="2" s="1"/>
  <c r="E5411" i="2"/>
  <c r="M5411" i="2" s="1"/>
  <c r="E5410" i="2"/>
  <c r="E5409" i="2"/>
  <c r="M5409" i="2" s="1"/>
  <c r="E5408" i="2"/>
  <c r="M5408" i="2" s="1"/>
  <c r="E5407" i="2"/>
  <c r="E5406" i="2"/>
  <c r="M5406" i="2" s="1"/>
  <c r="O5406" i="2" s="1"/>
  <c r="E5405" i="2"/>
  <c r="M5405" i="2" s="1"/>
  <c r="E5404" i="2"/>
  <c r="M5404" i="2" s="1"/>
  <c r="E5403" i="2"/>
  <c r="M5403" i="2" s="1"/>
  <c r="E5402" i="2"/>
  <c r="E5401" i="2"/>
  <c r="M5401" i="2" s="1"/>
  <c r="E5400" i="2"/>
  <c r="M5400" i="2" s="1"/>
  <c r="E5399" i="2"/>
  <c r="E5398" i="2"/>
  <c r="M5398" i="2" s="1"/>
  <c r="O5398" i="2" s="1"/>
  <c r="E5397" i="2"/>
  <c r="M5397" i="2" s="1"/>
  <c r="E5396" i="2"/>
  <c r="M5396" i="2" s="1"/>
  <c r="E5395" i="2"/>
  <c r="M5395" i="2" s="1"/>
  <c r="E5394" i="2"/>
  <c r="E5393" i="2"/>
  <c r="M5393" i="2" s="1"/>
  <c r="E5392" i="2"/>
  <c r="M5392" i="2" s="1"/>
  <c r="E5391" i="2"/>
  <c r="E5390" i="2"/>
  <c r="M5390" i="2" s="1"/>
  <c r="O5390" i="2" s="1"/>
  <c r="E5389" i="2"/>
  <c r="M5389" i="2" s="1"/>
  <c r="E5388" i="2"/>
  <c r="M5388" i="2" s="1"/>
  <c r="E5387" i="2"/>
  <c r="M5387" i="2" s="1"/>
  <c r="E5386" i="2"/>
  <c r="E5385" i="2"/>
  <c r="M5385" i="2" s="1"/>
  <c r="E5384" i="2"/>
  <c r="M5384" i="2" s="1"/>
  <c r="E5383" i="2"/>
  <c r="E5382" i="2"/>
  <c r="M5382" i="2" s="1"/>
  <c r="O5382" i="2" s="1"/>
  <c r="E5381" i="2"/>
  <c r="M5381" i="2" s="1"/>
  <c r="E5380" i="2"/>
  <c r="M5380" i="2" s="1"/>
  <c r="E5379" i="2"/>
  <c r="M5379" i="2" s="1"/>
  <c r="E5378" i="2"/>
  <c r="E5377" i="2"/>
  <c r="M5377" i="2" s="1"/>
  <c r="E5376" i="2"/>
  <c r="M5376" i="2" s="1"/>
  <c r="E5375" i="2"/>
  <c r="E5374" i="2"/>
  <c r="M5374" i="2" s="1"/>
  <c r="O5374" i="2" s="1"/>
  <c r="E5373" i="2"/>
  <c r="M5373" i="2" s="1"/>
  <c r="E5372" i="2"/>
  <c r="M5372" i="2" s="1"/>
  <c r="E5371" i="2"/>
  <c r="M5371" i="2" s="1"/>
  <c r="E5370" i="2"/>
  <c r="E5369" i="2"/>
  <c r="M5369" i="2" s="1"/>
  <c r="E5368" i="2"/>
  <c r="M5368" i="2" s="1"/>
  <c r="E5367" i="2"/>
  <c r="E5366" i="2"/>
  <c r="M5366" i="2" s="1"/>
  <c r="O5366" i="2" s="1"/>
  <c r="E5365" i="2"/>
  <c r="M5365" i="2" s="1"/>
  <c r="E5364" i="2"/>
  <c r="M5364" i="2" s="1"/>
  <c r="E5363" i="2"/>
  <c r="M5363" i="2" s="1"/>
  <c r="E5362" i="2"/>
  <c r="E5361" i="2"/>
  <c r="M5361" i="2" s="1"/>
  <c r="E5360" i="2"/>
  <c r="M5360" i="2" s="1"/>
  <c r="E5359" i="2"/>
  <c r="E5358" i="2"/>
  <c r="M5358" i="2" s="1"/>
  <c r="O5358" i="2" s="1"/>
  <c r="E5357" i="2"/>
  <c r="M5357" i="2" s="1"/>
  <c r="E5356" i="2"/>
  <c r="M5356" i="2" s="1"/>
  <c r="E5355" i="2"/>
  <c r="M5355" i="2" s="1"/>
  <c r="E5354" i="2"/>
  <c r="E5353" i="2"/>
  <c r="M5353" i="2" s="1"/>
  <c r="E5352" i="2"/>
  <c r="M5352" i="2" s="1"/>
  <c r="E5351" i="2"/>
  <c r="E5350" i="2"/>
  <c r="M5350" i="2" s="1"/>
  <c r="O5350" i="2" s="1"/>
  <c r="E5349" i="2"/>
  <c r="M5349" i="2" s="1"/>
  <c r="E5348" i="2"/>
  <c r="M5348" i="2" s="1"/>
  <c r="E5347" i="2"/>
  <c r="M5347" i="2" s="1"/>
  <c r="E5346" i="2"/>
  <c r="E5345" i="2"/>
  <c r="M5345" i="2" s="1"/>
  <c r="E5344" i="2"/>
  <c r="M5344" i="2" s="1"/>
  <c r="E5343" i="2"/>
  <c r="E5342" i="2"/>
  <c r="M5342" i="2" s="1"/>
  <c r="O5342" i="2" s="1"/>
  <c r="E5341" i="2"/>
  <c r="M5341" i="2" s="1"/>
  <c r="E5340" i="2"/>
  <c r="M5340" i="2" s="1"/>
  <c r="E5339" i="2"/>
  <c r="M5339" i="2" s="1"/>
  <c r="E5338" i="2"/>
  <c r="E5337" i="2"/>
  <c r="M5337" i="2" s="1"/>
  <c r="E5336" i="2"/>
  <c r="M5336" i="2" s="1"/>
  <c r="E5335" i="2"/>
  <c r="E5334" i="2"/>
  <c r="M5334" i="2" s="1"/>
  <c r="O5334" i="2" s="1"/>
  <c r="E5333" i="2"/>
  <c r="M5333" i="2" s="1"/>
  <c r="E5332" i="2"/>
  <c r="M5332" i="2" s="1"/>
  <c r="E5331" i="2"/>
  <c r="M5331" i="2" s="1"/>
  <c r="E5330" i="2"/>
  <c r="E5329" i="2"/>
  <c r="M5329" i="2" s="1"/>
  <c r="E5328" i="2"/>
  <c r="M5328" i="2" s="1"/>
  <c r="E5327" i="2"/>
  <c r="E5326" i="2"/>
  <c r="M5326" i="2" s="1"/>
  <c r="O5326" i="2" s="1"/>
  <c r="E5325" i="2"/>
  <c r="M5325" i="2" s="1"/>
  <c r="E5324" i="2"/>
  <c r="M5324" i="2" s="1"/>
  <c r="E5323" i="2"/>
  <c r="M5323" i="2" s="1"/>
  <c r="E5322" i="2"/>
  <c r="E5321" i="2"/>
  <c r="M5321" i="2" s="1"/>
  <c r="E5320" i="2"/>
  <c r="M5320" i="2" s="1"/>
  <c r="E5319" i="2"/>
  <c r="E5318" i="2"/>
  <c r="M5318" i="2" s="1"/>
  <c r="O5318" i="2" s="1"/>
  <c r="E5317" i="2"/>
  <c r="M5317" i="2" s="1"/>
  <c r="E5316" i="2"/>
  <c r="M5316" i="2" s="1"/>
  <c r="E5315" i="2"/>
  <c r="M5315" i="2" s="1"/>
  <c r="E5314" i="2"/>
  <c r="E5313" i="2"/>
  <c r="M5313" i="2" s="1"/>
  <c r="E5312" i="2"/>
  <c r="M5312" i="2" s="1"/>
  <c r="E5311" i="2"/>
  <c r="E5310" i="2"/>
  <c r="M5310" i="2" s="1"/>
  <c r="O5310" i="2" s="1"/>
  <c r="E5309" i="2"/>
  <c r="M5309" i="2" s="1"/>
  <c r="E5308" i="2"/>
  <c r="M5308" i="2" s="1"/>
  <c r="E5307" i="2"/>
  <c r="M5307" i="2" s="1"/>
  <c r="E5306" i="2"/>
  <c r="E5305" i="2"/>
  <c r="M5305" i="2" s="1"/>
  <c r="E5304" i="2"/>
  <c r="M5304" i="2" s="1"/>
  <c r="E5303" i="2"/>
  <c r="E5302" i="2"/>
  <c r="M5302" i="2" s="1"/>
  <c r="O5302" i="2" s="1"/>
  <c r="E5301" i="2"/>
  <c r="M5301" i="2" s="1"/>
  <c r="E5300" i="2"/>
  <c r="M5300" i="2" s="1"/>
  <c r="E5299" i="2"/>
  <c r="M5299" i="2" s="1"/>
  <c r="E5298" i="2"/>
  <c r="E5297" i="2"/>
  <c r="M5297" i="2" s="1"/>
  <c r="E5296" i="2"/>
  <c r="M5296" i="2" s="1"/>
  <c r="E5295" i="2"/>
  <c r="E5294" i="2"/>
  <c r="M5294" i="2" s="1"/>
  <c r="O5294" i="2" s="1"/>
  <c r="E5293" i="2"/>
  <c r="M5293" i="2" s="1"/>
  <c r="E5292" i="2"/>
  <c r="M5292" i="2" s="1"/>
  <c r="E5291" i="2"/>
  <c r="M5291" i="2" s="1"/>
  <c r="E5290" i="2"/>
  <c r="E5289" i="2"/>
  <c r="M5289" i="2" s="1"/>
  <c r="E5288" i="2"/>
  <c r="M5288" i="2" s="1"/>
  <c r="E5287" i="2"/>
  <c r="E5286" i="2"/>
  <c r="M5286" i="2" s="1"/>
  <c r="O5286" i="2" s="1"/>
  <c r="E5285" i="2"/>
  <c r="M5285" i="2" s="1"/>
  <c r="E5284" i="2"/>
  <c r="M5284" i="2" s="1"/>
  <c r="E5283" i="2"/>
  <c r="M5283" i="2" s="1"/>
  <c r="E5282" i="2"/>
  <c r="E5281" i="2"/>
  <c r="M5281" i="2" s="1"/>
  <c r="E5280" i="2"/>
  <c r="M5280" i="2" s="1"/>
  <c r="E5279" i="2"/>
  <c r="E5278" i="2"/>
  <c r="M5278" i="2" s="1"/>
  <c r="O5278" i="2" s="1"/>
  <c r="E5277" i="2"/>
  <c r="M5277" i="2" s="1"/>
  <c r="E5276" i="2"/>
  <c r="M5276" i="2" s="1"/>
  <c r="E5275" i="2"/>
  <c r="M5275" i="2" s="1"/>
  <c r="E5274" i="2"/>
  <c r="E5273" i="2"/>
  <c r="M5273" i="2" s="1"/>
  <c r="E5272" i="2"/>
  <c r="M5272" i="2" s="1"/>
  <c r="E5271" i="2"/>
  <c r="E5270" i="2"/>
  <c r="M5270" i="2" s="1"/>
  <c r="O5270" i="2" s="1"/>
  <c r="E5269" i="2"/>
  <c r="M5269" i="2" s="1"/>
  <c r="E5268" i="2"/>
  <c r="M5268" i="2" s="1"/>
  <c r="E5267" i="2"/>
  <c r="M5267" i="2" s="1"/>
  <c r="E5266" i="2"/>
  <c r="E5265" i="2"/>
  <c r="M5265" i="2" s="1"/>
  <c r="E5264" i="2"/>
  <c r="M5264" i="2" s="1"/>
  <c r="E5263" i="2"/>
  <c r="E5262" i="2"/>
  <c r="M5262" i="2" s="1"/>
  <c r="O5262" i="2" s="1"/>
  <c r="E5261" i="2"/>
  <c r="M5261" i="2" s="1"/>
  <c r="E5260" i="2"/>
  <c r="M5260" i="2" s="1"/>
  <c r="E5259" i="2"/>
  <c r="M5259" i="2" s="1"/>
  <c r="E5258" i="2"/>
  <c r="E5257" i="2"/>
  <c r="M5257" i="2" s="1"/>
  <c r="E5256" i="2"/>
  <c r="M5256" i="2" s="1"/>
  <c r="E5255" i="2"/>
  <c r="E5254" i="2"/>
  <c r="M5254" i="2" s="1"/>
  <c r="O5254" i="2" s="1"/>
  <c r="E5253" i="2"/>
  <c r="M5253" i="2" s="1"/>
  <c r="E5252" i="2"/>
  <c r="M5252" i="2" s="1"/>
  <c r="E5251" i="2"/>
  <c r="M5251" i="2" s="1"/>
  <c r="E5250" i="2"/>
  <c r="E5249" i="2"/>
  <c r="M5249" i="2" s="1"/>
  <c r="E5248" i="2"/>
  <c r="M5248" i="2" s="1"/>
  <c r="E5247" i="2"/>
  <c r="E5246" i="2"/>
  <c r="M5246" i="2" s="1"/>
  <c r="O5246" i="2" s="1"/>
  <c r="E5245" i="2"/>
  <c r="M5245" i="2" s="1"/>
  <c r="E5244" i="2"/>
  <c r="M5244" i="2" s="1"/>
  <c r="E5243" i="2"/>
  <c r="M5243" i="2" s="1"/>
  <c r="E5242" i="2"/>
  <c r="E5241" i="2"/>
  <c r="M5241" i="2" s="1"/>
  <c r="E5240" i="2"/>
  <c r="M5240" i="2" s="1"/>
  <c r="E5239" i="2"/>
  <c r="E5238" i="2"/>
  <c r="M5238" i="2" s="1"/>
  <c r="O5238" i="2" s="1"/>
  <c r="E5237" i="2"/>
  <c r="M5237" i="2" s="1"/>
  <c r="E5236" i="2"/>
  <c r="M5236" i="2" s="1"/>
  <c r="E5235" i="2"/>
  <c r="M5235" i="2" s="1"/>
  <c r="O5235" i="2" s="1"/>
  <c r="E5234" i="2"/>
  <c r="E5233" i="2"/>
  <c r="M5233" i="2" s="1"/>
  <c r="E5232" i="2"/>
  <c r="M5232" i="2" s="1"/>
  <c r="E5231" i="2"/>
  <c r="E5230" i="2"/>
  <c r="M5230" i="2" s="1"/>
  <c r="O5230" i="2" s="1"/>
  <c r="E5229" i="2"/>
  <c r="M5229" i="2" s="1"/>
  <c r="E5228" i="2"/>
  <c r="M5228" i="2" s="1"/>
  <c r="E5227" i="2"/>
  <c r="M5227" i="2" s="1"/>
  <c r="E5226" i="2"/>
  <c r="E5225" i="2"/>
  <c r="M5225" i="2" s="1"/>
  <c r="E5224" i="2"/>
  <c r="M5224" i="2" s="1"/>
  <c r="E5223" i="2"/>
  <c r="E5222" i="2"/>
  <c r="M5222" i="2" s="1"/>
  <c r="O5222" i="2" s="1"/>
  <c r="E5221" i="2"/>
  <c r="M5221" i="2" s="1"/>
  <c r="E5220" i="2"/>
  <c r="M5220" i="2" s="1"/>
  <c r="E5219" i="2"/>
  <c r="M5219" i="2" s="1"/>
  <c r="E5218" i="2"/>
  <c r="E5217" i="2"/>
  <c r="M5217" i="2" s="1"/>
  <c r="E5216" i="2"/>
  <c r="M5216" i="2" s="1"/>
  <c r="E5215" i="2"/>
  <c r="E5214" i="2"/>
  <c r="M5214" i="2" s="1"/>
  <c r="O5214" i="2" s="1"/>
  <c r="E5213" i="2"/>
  <c r="M5213" i="2" s="1"/>
  <c r="E5212" i="2"/>
  <c r="M5212" i="2" s="1"/>
  <c r="E5211" i="2"/>
  <c r="M5211" i="2" s="1"/>
  <c r="E5210" i="2"/>
  <c r="E5209" i="2"/>
  <c r="M5209" i="2" s="1"/>
  <c r="E5208" i="2"/>
  <c r="M5208" i="2" s="1"/>
  <c r="E5207" i="2"/>
  <c r="E5206" i="2"/>
  <c r="M5206" i="2" s="1"/>
  <c r="O5206" i="2" s="1"/>
  <c r="E5205" i="2"/>
  <c r="M5205" i="2" s="1"/>
  <c r="E5204" i="2"/>
  <c r="M5204" i="2" s="1"/>
  <c r="E5203" i="2"/>
  <c r="M5203" i="2" s="1"/>
  <c r="E5202" i="2"/>
  <c r="E5201" i="2"/>
  <c r="M5201" i="2" s="1"/>
  <c r="E5200" i="2"/>
  <c r="M5200" i="2" s="1"/>
  <c r="E5199" i="2"/>
  <c r="E5198" i="2"/>
  <c r="M5198" i="2" s="1"/>
  <c r="O5198" i="2" s="1"/>
  <c r="E5197" i="2"/>
  <c r="M5197" i="2" s="1"/>
  <c r="E5196" i="2"/>
  <c r="M5196" i="2" s="1"/>
  <c r="E5195" i="2"/>
  <c r="M5195" i="2" s="1"/>
  <c r="E5194" i="2"/>
  <c r="E5193" i="2"/>
  <c r="M5193" i="2" s="1"/>
  <c r="E5192" i="2"/>
  <c r="M5192" i="2" s="1"/>
  <c r="E5191" i="2"/>
  <c r="E5190" i="2"/>
  <c r="M5190" i="2" s="1"/>
  <c r="O5190" i="2" s="1"/>
  <c r="E5189" i="2"/>
  <c r="M5189" i="2" s="1"/>
  <c r="E5188" i="2"/>
  <c r="M5188" i="2" s="1"/>
  <c r="E5187" i="2"/>
  <c r="M5187" i="2" s="1"/>
  <c r="E5186" i="2"/>
  <c r="E5185" i="2"/>
  <c r="M5185" i="2" s="1"/>
  <c r="E5184" i="2"/>
  <c r="M5184" i="2" s="1"/>
  <c r="E5183" i="2"/>
  <c r="E5182" i="2"/>
  <c r="M5182" i="2" s="1"/>
  <c r="O5182" i="2" s="1"/>
  <c r="E5181" i="2"/>
  <c r="M5181" i="2" s="1"/>
  <c r="E5180" i="2"/>
  <c r="M5180" i="2" s="1"/>
  <c r="E5179" i="2"/>
  <c r="M5179" i="2" s="1"/>
  <c r="E5178" i="2"/>
  <c r="E5177" i="2"/>
  <c r="M5177" i="2" s="1"/>
  <c r="E5176" i="2"/>
  <c r="M5176" i="2" s="1"/>
  <c r="E5175" i="2"/>
  <c r="E5174" i="2"/>
  <c r="M5174" i="2" s="1"/>
  <c r="O5174" i="2" s="1"/>
  <c r="E5173" i="2"/>
  <c r="M5173" i="2" s="1"/>
  <c r="E5172" i="2"/>
  <c r="M5172" i="2" s="1"/>
  <c r="E5171" i="2"/>
  <c r="M5171" i="2" s="1"/>
  <c r="E5170" i="2"/>
  <c r="E5169" i="2"/>
  <c r="M5169" i="2" s="1"/>
  <c r="E5168" i="2"/>
  <c r="M5168" i="2" s="1"/>
  <c r="E5167" i="2"/>
  <c r="E5166" i="2"/>
  <c r="M5166" i="2" s="1"/>
  <c r="O5166" i="2" s="1"/>
  <c r="E5165" i="2"/>
  <c r="M5165" i="2" s="1"/>
  <c r="E5164" i="2"/>
  <c r="M5164" i="2" s="1"/>
  <c r="E5163" i="2"/>
  <c r="M5163" i="2" s="1"/>
  <c r="E5162" i="2"/>
  <c r="E5161" i="2"/>
  <c r="M5161" i="2" s="1"/>
  <c r="E5160" i="2"/>
  <c r="M5160" i="2" s="1"/>
  <c r="E5159" i="2"/>
  <c r="E5158" i="2"/>
  <c r="M5158" i="2" s="1"/>
  <c r="O5158" i="2" s="1"/>
  <c r="E5157" i="2"/>
  <c r="M5157" i="2" s="1"/>
  <c r="E5156" i="2"/>
  <c r="M5156" i="2" s="1"/>
  <c r="E5155" i="2"/>
  <c r="M5155" i="2" s="1"/>
  <c r="E5154" i="2"/>
  <c r="E5153" i="2"/>
  <c r="M5153" i="2" s="1"/>
  <c r="E5152" i="2"/>
  <c r="M5152" i="2" s="1"/>
  <c r="E5151" i="2"/>
  <c r="E5150" i="2"/>
  <c r="M5150" i="2" s="1"/>
  <c r="O5150" i="2" s="1"/>
  <c r="E5149" i="2"/>
  <c r="M5149" i="2" s="1"/>
  <c r="E5148" i="2"/>
  <c r="M5148" i="2" s="1"/>
  <c r="E5147" i="2"/>
  <c r="M5147" i="2" s="1"/>
  <c r="E5146" i="2"/>
  <c r="E5145" i="2"/>
  <c r="M5145" i="2" s="1"/>
  <c r="E5144" i="2"/>
  <c r="M5144" i="2" s="1"/>
  <c r="E5143" i="2"/>
  <c r="E5142" i="2"/>
  <c r="M5142" i="2" s="1"/>
  <c r="O5142" i="2" s="1"/>
  <c r="E5141" i="2"/>
  <c r="M5141" i="2" s="1"/>
  <c r="E5140" i="2"/>
  <c r="M5140" i="2" s="1"/>
  <c r="E5139" i="2"/>
  <c r="M5139" i="2" s="1"/>
  <c r="E5138" i="2"/>
  <c r="E5137" i="2"/>
  <c r="M5137" i="2" s="1"/>
  <c r="E5136" i="2"/>
  <c r="M5136" i="2" s="1"/>
  <c r="E5135" i="2"/>
  <c r="E5134" i="2"/>
  <c r="M5134" i="2" s="1"/>
  <c r="O5134" i="2" s="1"/>
  <c r="E5133" i="2"/>
  <c r="M5133" i="2" s="1"/>
  <c r="E5132" i="2"/>
  <c r="M5132" i="2" s="1"/>
  <c r="E5131" i="2"/>
  <c r="M5131" i="2" s="1"/>
  <c r="E5130" i="2"/>
  <c r="E5129" i="2"/>
  <c r="M5129" i="2" s="1"/>
  <c r="E5128" i="2"/>
  <c r="M5128" i="2" s="1"/>
  <c r="E5127" i="2"/>
  <c r="E5126" i="2"/>
  <c r="M5126" i="2" s="1"/>
  <c r="O5126" i="2" s="1"/>
  <c r="E5125" i="2"/>
  <c r="M5125" i="2" s="1"/>
  <c r="E5124" i="2"/>
  <c r="M5124" i="2" s="1"/>
  <c r="E5123" i="2"/>
  <c r="M5123" i="2" s="1"/>
  <c r="E5122" i="2"/>
  <c r="E5121" i="2"/>
  <c r="M5121" i="2" s="1"/>
  <c r="E5120" i="2"/>
  <c r="M5120" i="2" s="1"/>
  <c r="E5119" i="2"/>
  <c r="E5118" i="2"/>
  <c r="M5118" i="2" s="1"/>
  <c r="O5118" i="2" s="1"/>
  <c r="E5117" i="2"/>
  <c r="M5117" i="2" s="1"/>
  <c r="E5116" i="2"/>
  <c r="M5116" i="2" s="1"/>
  <c r="E5115" i="2"/>
  <c r="M5115" i="2" s="1"/>
  <c r="E5114" i="2"/>
  <c r="E5113" i="2"/>
  <c r="M5113" i="2" s="1"/>
  <c r="E5112" i="2"/>
  <c r="M5112" i="2" s="1"/>
  <c r="E5111" i="2"/>
  <c r="E5110" i="2"/>
  <c r="M5110" i="2" s="1"/>
  <c r="O5110" i="2" s="1"/>
  <c r="E5109" i="2"/>
  <c r="M5109" i="2" s="1"/>
  <c r="E5108" i="2"/>
  <c r="M5108" i="2" s="1"/>
  <c r="E5107" i="2"/>
  <c r="M5107" i="2" s="1"/>
  <c r="E5106" i="2"/>
  <c r="E5105" i="2"/>
  <c r="M5105" i="2" s="1"/>
  <c r="E5104" i="2"/>
  <c r="M5104" i="2" s="1"/>
  <c r="E5103" i="2"/>
  <c r="E5102" i="2"/>
  <c r="M5102" i="2" s="1"/>
  <c r="O5102" i="2" s="1"/>
  <c r="E5101" i="2"/>
  <c r="M5101" i="2" s="1"/>
  <c r="E5100" i="2"/>
  <c r="M5100" i="2" s="1"/>
  <c r="E5099" i="2"/>
  <c r="M5099" i="2" s="1"/>
  <c r="E5098" i="2"/>
  <c r="E5097" i="2"/>
  <c r="M5097" i="2" s="1"/>
  <c r="E5096" i="2"/>
  <c r="M5096" i="2" s="1"/>
  <c r="E5095" i="2"/>
  <c r="E5094" i="2"/>
  <c r="M5094" i="2" s="1"/>
  <c r="O5094" i="2" s="1"/>
  <c r="E5093" i="2"/>
  <c r="M5093" i="2" s="1"/>
  <c r="E5092" i="2"/>
  <c r="M5092" i="2" s="1"/>
  <c r="E5091" i="2"/>
  <c r="M5091" i="2" s="1"/>
  <c r="E5090" i="2"/>
  <c r="E5089" i="2"/>
  <c r="M5089" i="2" s="1"/>
  <c r="E5088" i="2"/>
  <c r="M5088" i="2" s="1"/>
  <c r="E5087" i="2"/>
  <c r="E5086" i="2"/>
  <c r="M5086" i="2" s="1"/>
  <c r="O5086" i="2" s="1"/>
  <c r="E5085" i="2"/>
  <c r="M5085" i="2" s="1"/>
  <c r="E5084" i="2"/>
  <c r="M5084" i="2" s="1"/>
  <c r="E5083" i="2"/>
  <c r="M5083" i="2" s="1"/>
  <c r="E5082" i="2"/>
  <c r="E5081" i="2"/>
  <c r="M5081" i="2" s="1"/>
  <c r="E5080" i="2"/>
  <c r="M5080" i="2" s="1"/>
  <c r="E5079" i="2"/>
  <c r="E5078" i="2"/>
  <c r="M5078" i="2" s="1"/>
  <c r="O5078" i="2" s="1"/>
  <c r="E5077" i="2"/>
  <c r="M5077" i="2" s="1"/>
  <c r="E5076" i="2"/>
  <c r="M5076" i="2" s="1"/>
  <c r="E5075" i="2"/>
  <c r="M5075" i="2" s="1"/>
  <c r="E5074" i="2"/>
  <c r="E5073" i="2"/>
  <c r="M5073" i="2" s="1"/>
  <c r="E5072" i="2"/>
  <c r="M5072" i="2" s="1"/>
  <c r="E5071" i="2"/>
  <c r="E5070" i="2"/>
  <c r="M5070" i="2" s="1"/>
  <c r="O5070" i="2" s="1"/>
  <c r="E5069" i="2"/>
  <c r="M5069" i="2" s="1"/>
  <c r="E5068" i="2"/>
  <c r="M5068" i="2" s="1"/>
  <c r="E5067" i="2"/>
  <c r="M5067" i="2" s="1"/>
  <c r="E5066" i="2"/>
  <c r="E5065" i="2"/>
  <c r="M5065" i="2" s="1"/>
  <c r="E5064" i="2"/>
  <c r="M5064" i="2" s="1"/>
  <c r="E5063" i="2"/>
  <c r="E5062" i="2"/>
  <c r="M5062" i="2" s="1"/>
  <c r="O5062" i="2" s="1"/>
  <c r="E5061" i="2"/>
  <c r="M5061" i="2" s="1"/>
  <c r="E5060" i="2"/>
  <c r="M5060" i="2" s="1"/>
  <c r="E5059" i="2"/>
  <c r="M5059" i="2" s="1"/>
  <c r="E5058" i="2"/>
  <c r="E5057" i="2"/>
  <c r="M5057" i="2" s="1"/>
  <c r="E5056" i="2"/>
  <c r="M5056" i="2" s="1"/>
  <c r="E5055" i="2"/>
  <c r="E5054" i="2"/>
  <c r="M5054" i="2" s="1"/>
  <c r="O5054" i="2" s="1"/>
  <c r="E5053" i="2"/>
  <c r="M5053" i="2" s="1"/>
  <c r="E5052" i="2"/>
  <c r="M5052" i="2" s="1"/>
  <c r="E5051" i="2"/>
  <c r="M5051" i="2" s="1"/>
  <c r="E5050" i="2"/>
  <c r="E5049" i="2"/>
  <c r="M5049" i="2" s="1"/>
  <c r="E5048" i="2"/>
  <c r="M5048" i="2" s="1"/>
  <c r="E5047" i="2"/>
  <c r="E5046" i="2"/>
  <c r="M5046" i="2" s="1"/>
  <c r="O5046" i="2" s="1"/>
  <c r="E5045" i="2"/>
  <c r="M5045" i="2" s="1"/>
  <c r="E5044" i="2"/>
  <c r="M5044" i="2" s="1"/>
  <c r="E5043" i="2"/>
  <c r="M5043" i="2" s="1"/>
  <c r="E5042" i="2"/>
  <c r="E5041" i="2"/>
  <c r="M5041" i="2" s="1"/>
  <c r="E5040" i="2"/>
  <c r="M5040" i="2" s="1"/>
  <c r="E5039" i="2"/>
  <c r="E5038" i="2"/>
  <c r="M5038" i="2" s="1"/>
  <c r="O5038" i="2" s="1"/>
  <c r="E5037" i="2"/>
  <c r="M5037" i="2" s="1"/>
  <c r="E5036" i="2"/>
  <c r="M5036" i="2" s="1"/>
  <c r="E5035" i="2"/>
  <c r="M5035" i="2" s="1"/>
  <c r="E5034" i="2"/>
  <c r="E5033" i="2"/>
  <c r="M5033" i="2" s="1"/>
  <c r="E5032" i="2"/>
  <c r="M5032" i="2" s="1"/>
  <c r="E5031" i="2"/>
  <c r="E5030" i="2"/>
  <c r="M5030" i="2" s="1"/>
  <c r="O5030" i="2" s="1"/>
  <c r="E5029" i="2"/>
  <c r="M5029" i="2" s="1"/>
  <c r="E5028" i="2"/>
  <c r="M5028" i="2" s="1"/>
  <c r="E5027" i="2"/>
  <c r="M5027" i="2" s="1"/>
  <c r="E5026" i="2"/>
  <c r="E5025" i="2"/>
  <c r="M5025" i="2" s="1"/>
  <c r="E5024" i="2"/>
  <c r="M5024" i="2" s="1"/>
  <c r="E5023" i="2"/>
  <c r="E5022" i="2"/>
  <c r="M5022" i="2" s="1"/>
  <c r="O5022" i="2" s="1"/>
  <c r="E5021" i="2"/>
  <c r="M5021" i="2" s="1"/>
  <c r="E5020" i="2"/>
  <c r="M5020" i="2" s="1"/>
  <c r="E5019" i="2"/>
  <c r="M5019" i="2" s="1"/>
  <c r="E5018" i="2"/>
  <c r="E5017" i="2"/>
  <c r="M5017" i="2" s="1"/>
  <c r="E5016" i="2"/>
  <c r="M5016" i="2" s="1"/>
  <c r="E5015" i="2"/>
  <c r="E5014" i="2"/>
  <c r="M5014" i="2" s="1"/>
  <c r="O5014" i="2" s="1"/>
  <c r="E5013" i="2"/>
  <c r="M5013" i="2" s="1"/>
  <c r="E5012" i="2"/>
  <c r="M5012" i="2" s="1"/>
  <c r="E5011" i="2"/>
  <c r="M5011" i="2" s="1"/>
  <c r="E5010" i="2"/>
  <c r="E5009" i="2"/>
  <c r="M5009" i="2" s="1"/>
  <c r="E5008" i="2"/>
  <c r="M5008" i="2" s="1"/>
  <c r="E5007" i="2"/>
  <c r="E5006" i="2"/>
  <c r="M5006" i="2" s="1"/>
  <c r="O5006" i="2" s="1"/>
  <c r="E5005" i="2"/>
  <c r="M5005" i="2" s="1"/>
  <c r="E5004" i="2"/>
  <c r="M5004" i="2" s="1"/>
  <c r="E5003" i="2"/>
  <c r="M5003" i="2" s="1"/>
  <c r="E5002" i="2"/>
  <c r="E5001" i="2"/>
  <c r="M5001" i="2" s="1"/>
  <c r="E5000" i="2"/>
  <c r="M5000" i="2" s="1"/>
  <c r="E4999" i="2"/>
  <c r="E4998" i="2"/>
  <c r="M4998" i="2" s="1"/>
  <c r="O4998" i="2" s="1"/>
  <c r="E4997" i="2"/>
  <c r="M4997" i="2" s="1"/>
  <c r="O4997" i="2" s="1"/>
  <c r="E4996" i="2"/>
  <c r="M4996" i="2" s="1"/>
  <c r="E4995" i="2"/>
  <c r="M4995" i="2" s="1"/>
  <c r="E4994" i="2"/>
  <c r="E4993" i="2"/>
  <c r="M4993" i="2" s="1"/>
  <c r="E4992" i="2"/>
  <c r="M4992" i="2" s="1"/>
  <c r="E4991" i="2"/>
  <c r="E4990" i="2"/>
  <c r="M4990" i="2" s="1"/>
  <c r="O4990" i="2" s="1"/>
  <c r="E4989" i="2"/>
  <c r="M4989" i="2" s="1"/>
  <c r="E4988" i="2"/>
  <c r="M4988" i="2" s="1"/>
  <c r="E4987" i="2"/>
  <c r="M4987" i="2" s="1"/>
  <c r="E4986" i="2"/>
  <c r="E4985" i="2"/>
  <c r="M4985" i="2" s="1"/>
  <c r="E4984" i="2"/>
  <c r="M4984" i="2" s="1"/>
  <c r="E4983" i="2"/>
  <c r="E4982" i="2"/>
  <c r="M4982" i="2" s="1"/>
  <c r="O4982" i="2" s="1"/>
  <c r="E4981" i="2"/>
  <c r="M4981" i="2" s="1"/>
  <c r="E4980" i="2"/>
  <c r="M4980" i="2" s="1"/>
  <c r="E4979" i="2"/>
  <c r="M4979" i="2" s="1"/>
  <c r="E4978" i="2"/>
  <c r="E4977" i="2"/>
  <c r="M4977" i="2" s="1"/>
  <c r="E4976" i="2"/>
  <c r="M4976" i="2" s="1"/>
  <c r="E4975" i="2"/>
  <c r="E4974" i="2"/>
  <c r="M4974" i="2" s="1"/>
  <c r="O4974" i="2" s="1"/>
  <c r="E4973" i="2"/>
  <c r="M4973" i="2" s="1"/>
  <c r="E4972" i="2"/>
  <c r="M4972" i="2" s="1"/>
  <c r="E4971" i="2"/>
  <c r="M4971" i="2" s="1"/>
  <c r="E4970" i="2"/>
  <c r="E4969" i="2"/>
  <c r="M4969" i="2" s="1"/>
  <c r="E4968" i="2"/>
  <c r="M4968" i="2" s="1"/>
  <c r="E4967" i="2"/>
  <c r="E4966" i="2"/>
  <c r="M4966" i="2" s="1"/>
  <c r="O4966" i="2" s="1"/>
  <c r="E4965" i="2"/>
  <c r="M4965" i="2" s="1"/>
  <c r="E4964" i="2"/>
  <c r="M4964" i="2" s="1"/>
  <c r="E4963" i="2"/>
  <c r="M4963" i="2" s="1"/>
  <c r="E4962" i="2"/>
  <c r="E4961" i="2"/>
  <c r="M4961" i="2" s="1"/>
  <c r="E4960" i="2"/>
  <c r="M4960" i="2" s="1"/>
  <c r="E4959" i="2"/>
  <c r="E4958" i="2"/>
  <c r="M4958" i="2" s="1"/>
  <c r="O4958" i="2" s="1"/>
  <c r="E4957" i="2"/>
  <c r="M4957" i="2" s="1"/>
  <c r="E4956" i="2"/>
  <c r="M4956" i="2" s="1"/>
  <c r="E4955" i="2"/>
  <c r="M4955" i="2" s="1"/>
  <c r="E4954" i="2"/>
  <c r="E4953" i="2"/>
  <c r="M4953" i="2" s="1"/>
  <c r="E4952" i="2"/>
  <c r="M4952" i="2" s="1"/>
  <c r="E4951" i="2"/>
  <c r="E4950" i="2"/>
  <c r="M4950" i="2" s="1"/>
  <c r="O4950" i="2" s="1"/>
  <c r="E4949" i="2"/>
  <c r="M4949" i="2" s="1"/>
  <c r="E4948" i="2"/>
  <c r="M4948" i="2" s="1"/>
  <c r="E4947" i="2"/>
  <c r="M4947" i="2" s="1"/>
  <c r="E4946" i="2"/>
  <c r="E4945" i="2"/>
  <c r="M4945" i="2" s="1"/>
  <c r="E4944" i="2"/>
  <c r="M4944" i="2" s="1"/>
  <c r="E4943" i="2"/>
  <c r="E4942" i="2"/>
  <c r="M4942" i="2" s="1"/>
  <c r="O4942" i="2" s="1"/>
  <c r="E4941" i="2"/>
  <c r="M4941" i="2" s="1"/>
  <c r="E4940" i="2"/>
  <c r="M4940" i="2" s="1"/>
  <c r="E4939" i="2"/>
  <c r="M4939" i="2" s="1"/>
  <c r="E4938" i="2"/>
  <c r="E4937" i="2"/>
  <c r="M4937" i="2" s="1"/>
  <c r="E4936" i="2"/>
  <c r="M4936" i="2" s="1"/>
  <c r="E4935" i="2"/>
  <c r="E4934" i="2"/>
  <c r="M4934" i="2" s="1"/>
  <c r="O4934" i="2" s="1"/>
  <c r="E4933" i="2"/>
  <c r="M4933" i="2" s="1"/>
  <c r="E4932" i="2"/>
  <c r="M4932" i="2" s="1"/>
  <c r="E4931" i="2"/>
  <c r="M4931" i="2" s="1"/>
  <c r="E4930" i="2"/>
  <c r="E4929" i="2"/>
  <c r="M4929" i="2" s="1"/>
  <c r="E4928" i="2"/>
  <c r="M4928" i="2" s="1"/>
  <c r="E4927" i="2"/>
  <c r="E4926" i="2"/>
  <c r="M4926" i="2" s="1"/>
  <c r="O4926" i="2" s="1"/>
  <c r="E4925" i="2"/>
  <c r="M4925" i="2" s="1"/>
  <c r="E4924" i="2"/>
  <c r="M4924" i="2" s="1"/>
  <c r="E4923" i="2"/>
  <c r="M4923" i="2" s="1"/>
  <c r="E4922" i="2"/>
  <c r="E4921" i="2"/>
  <c r="M4921" i="2" s="1"/>
  <c r="E4920" i="2"/>
  <c r="M4920" i="2" s="1"/>
  <c r="E4919" i="2"/>
  <c r="E4918" i="2"/>
  <c r="M4918" i="2" s="1"/>
  <c r="O4918" i="2" s="1"/>
  <c r="E4917" i="2"/>
  <c r="M4917" i="2" s="1"/>
  <c r="E4916" i="2"/>
  <c r="M4916" i="2" s="1"/>
  <c r="E4915" i="2"/>
  <c r="M4915" i="2" s="1"/>
  <c r="E4914" i="2"/>
  <c r="E4913" i="2"/>
  <c r="M4913" i="2" s="1"/>
  <c r="E4912" i="2"/>
  <c r="M4912" i="2" s="1"/>
  <c r="E4911" i="2"/>
  <c r="E4910" i="2"/>
  <c r="M4910" i="2" s="1"/>
  <c r="O4910" i="2" s="1"/>
  <c r="E4909" i="2"/>
  <c r="M4909" i="2" s="1"/>
  <c r="E4908" i="2"/>
  <c r="M4908" i="2" s="1"/>
  <c r="E4907" i="2"/>
  <c r="M4907" i="2" s="1"/>
  <c r="E4906" i="2"/>
  <c r="E4905" i="2"/>
  <c r="M4905" i="2" s="1"/>
  <c r="E4904" i="2"/>
  <c r="M4904" i="2" s="1"/>
  <c r="E4903" i="2"/>
  <c r="E4902" i="2"/>
  <c r="M4902" i="2" s="1"/>
  <c r="O4902" i="2" s="1"/>
  <c r="E4901" i="2"/>
  <c r="M4901" i="2" s="1"/>
  <c r="E4900" i="2"/>
  <c r="M4900" i="2" s="1"/>
  <c r="E4899" i="2"/>
  <c r="M4899" i="2" s="1"/>
  <c r="E4898" i="2"/>
  <c r="E4897" i="2"/>
  <c r="M4897" i="2" s="1"/>
  <c r="E4896" i="2"/>
  <c r="M4896" i="2" s="1"/>
  <c r="E4895" i="2"/>
  <c r="E4894" i="2"/>
  <c r="M4894" i="2" s="1"/>
  <c r="O4894" i="2" s="1"/>
  <c r="E4893" i="2"/>
  <c r="M4893" i="2" s="1"/>
  <c r="E4892" i="2"/>
  <c r="M4892" i="2" s="1"/>
  <c r="E4891" i="2"/>
  <c r="M4891" i="2" s="1"/>
  <c r="E4890" i="2"/>
  <c r="E4889" i="2"/>
  <c r="M4889" i="2" s="1"/>
  <c r="E4888" i="2"/>
  <c r="M4888" i="2" s="1"/>
  <c r="E4887" i="2"/>
  <c r="E4886" i="2"/>
  <c r="M4886" i="2" s="1"/>
  <c r="O4886" i="2" s="1"/>
  <c r="E4885" i="2"/>
  <c r="M4885" i="2" s="1"/>
  <c r="E4884" i="2"/>
  <c r="M4884" i="2" s="1"/>
  <c r="E4883" i="2"/>
  <c r="M4883" i="2" s="1"/>
  <c r="E4882" i="2"/>
  <c r="E4881" i="2"/>
  <c r="M4881" i="2" s="1"/>
  <c r="E4880" i="2"/>
  <c r="M4880" i="2" s="1"/>
  <c r="E4879" i="2"/>
  <c r="E4878" i="2"/>
  <c r="M4878" i="2" s="1"/>
  <c r="O4878" i="2" s="1"/>
  <c r="E4877" i="2"/>
  <c r="M4877" i="2" s="1"/>
  <c r="E4876" i="2"/>
  <c r="M4876" i="2" s="1"/>
  <c r="E4875" i="2"/>
  <c r="M4875" i="2" s="1"/>
  <c r="E4874" i="2"/>
  <c r="E4873" i="2"/>
  <c r="M4873" i="2" s="1"/>
  <c r="E4872" i="2"/>
  <c r="M4872" i="2" s="1"/>
  <c r="E4871" i="2"/>
  <c r="E4870" i="2"/>
  <c r="M4870" i="2" s="1"/>
  <c r="O4870" i="2" s="1"/>
  <c r="E4869" i="2"/>
  <c r="M4869" i="2" s="1"/>
  <c r="E4868" i="2"/>
  <c r="M4868" i="2" s="1"/>
  <c r="E4867" i="2"/>
  <c r="M4867" i="2" s="1"/>
  <c r="E4866" i="2"/>
  <c r="E4865" i="2"/>
  <c r="M4865" i="2" s="1"/>
  <c r="E4864" i="2"/>
  <c r="M4864" i="2" s="1"/>
  <c r="E4863" i="2"/>
  <c r="E4862" i="2"/>
  <c r="M4862" i="2" s="1"/>
  <c r="O4862" i="2" s="1"/>
  <c r="E4861" i="2"/>
  <c r="M4861" i="2" s="1"/>
  <c r="E4860" i="2"/>
  <c r="M4860" i="2" s="1"/>
  <c r="E4859" i="2"/>
  <c r="M4859" i="2" s="1"/>
  <c r="E4858" i="2"/>
  <c r="E4857" i="2"/>
  <c r="M4857" i="2" s="1"/>
  <c r="E4856" i="2"/>
  <c r="M4856" i="2" s="1"/>
  <c r="E4855" i="2"/>
  <c r="E4854" i="2"/>
  <c r="M4854" i="2" s="1"/>
  <c r="O4854" i="2" s="1"/>
  <c r="E4853" i="2"/>
  <c r="M4853" i="2" s="1"/>
  <c r="E4852" i="2"/>
  <c r="M4852" i="2" s="1"/>
  <c r="E4851" i="2"/>
  <c r="M4851" i="2" s="1"/>
  <c r="E4850" i="2"/>
  <c r="E4849" i="2"/>
  <c r="M4849" i="2" s="1"/>
  <c r="E4848" i="2"/>
  <c r="M4848" i="2" s="1"/>
  <c r="E4847" i="2"/>
  <c r="E4846" i="2"/>
  <c r="M4846" i="2" s="1"/>
  <c r="O4846" i="2" s="1"/>
  <c r="E4845" i="2"/>
  <c r="M4845" i="2" s="1"/>
  <c r="O4845" i="2" s="1"/>
  <c r="E4844" i="2"/>
  <c r="M4844" i="2" s="1"/>
  <c r="E4843" i="2"/>
  <c r="M4843" i="2" s="1"/>
  <c r="E4842" i="2"/>
  <c r="E4841" i="2"/>
  <c r="M4841" i="2" s="1"/>
  <c r="E4840" i="2"/>
  <c r="M4840" i="2" s="1"/>
  <c r="E4839" i="2"/>
  <c r="E4838" i="2"/>
  <c r="M4838" i="2" s="1"/>
  <c r="O4838" i="2" s="1"/>
  <c r="E4837" i="2"/>
  <c r="M4837" i="2" s="1"/>
  <c r="E4836" i="2"/>
  <c r="M4836" i="2" s="1"/>
  <c r="E4835" i="2"/>
  <c r="M4835" i="2" s="1"/>
  <c r="E4834" i="2"/>
  <c r="E4833" i="2"/>
  <c r="M4833" i="2" s="1"/>
  <c r="E4832" i="2"/>
  <c r="M4832" i="2" s="1"/>
  <c r="E4831" i="2"/>
  <c r="E4830" i="2"/>
  <c r="M4830" i="2" s="1"/>
  <c r="O4830" i="2" s="1"/>
  <c r="E4829" i="2"/>
  <c r="M4829" i="2" s="1"/>
  <c r="E4828" i="2"/>
  <c r="M4828" i="2" s="1"/>
  <c r="E4827" i="2"/>
  <c r="M4827" i="2" s="1"/>
  <c r="E4826" i="2"/>
  <c r="E4825" i="2"/>
  <c r="M4825" i="2" s="1"/>
  <c r="E4824" i="2"/>
  <c r="M4824" i="2" s="1"/>
  <c r="E4823" i="2"/>
  <c r="E4822" i="2"/>
  <c r="M4822" i="2" s="1"/>
  <c r="O4822" i="2" s="1"/>
  <c r="E4821" i="2"/>
  <c r="M4821" i="2" s="1"/>
  <c r="E4820" i="2"/>
  <c r="M4820" i="2" s="1"/>
  <c r="E4819" i="2"/>
  <c r="M4819" i="2" s="1"/>
  <c r="E4818" i="2"/>
  <c r="E4817" i="2"/>
  <c r="M4817" i="2" s="1"/>
  <c r="E4816" i="2"/>
  <c r="M4816" i="2" s="1"/>
  <c r="E4815" i="2"/>
  <c r="E4814" i="2"/>
  <c r="M4814" i="2" s="1"/>
  <c r="O4814" i="2" s="1"/>
  <c r="E4813" i="2"/>
  <c r="M4813" i="2" s="1"/>
  <c r="E4812" i="2"/>
  <c r="M4812" i="2" s="1"/>
  <c r="E4811" i="2"/>
  <c r="M4811" i="2" s="1"/>
  <c r="E4810" i="2"/>
  <c r="E4809" i="2"/>
  <c r="M4809" i="2" s="1"/>
  <c r="E4808" i="2"/>
  <c r="M4808" i="2" s="1"/>
  <c r="E4807" i="2"/>
  <c r="E4806" i="2"/>
  <c r="M4806" i="2" s="1"/>
  <c r="O4806" i="2" s="1"/>
  <c r="E4805" i="2"/>
  <c r="M4805" i="2" s="1"/>
  <c r="E4804" i="2"/>
  <c r="M4804" i="2" s="1"/>
  <c r="E4803" i="2"/>
  <c r="M4803" i="2" s="1"/>
  <c r="E4802" i="2"/>
  <c r="E4801" i="2"/>
  <c r="M4801" i="2" s="1"/>
  <c r="E4800" i="2"/>
  <c r="M4800" i="2" s="1"/>
  <c r="E4799" i="2"/>
  <c r="E4798" i="2"/>
  <c r="M4798" i="2" s="1"/>
  <c r="O4798" i="2" s="1"/>
  <c r="E4797" i="2"/>
  <c r="M4797" i="2" s="1"/>
  <c r="E4796" i="2"/>
  <c r="M4796" i="2" s="1"/>
  <c r="E4795" i="2"/>
  <c r="M4795" i="2" s="1"/>
  <c r="E4794" i="2"/>
  <c r="E4793" i="2"/>
  <c r="M4793" i="2" s="1"/>
  <c r="E4792" i="2"/>
  <c r="M4792" i="2" s="1"/>
  <c r="E4791" i="2"/>
  <c r="E4790" i="2"/>
  <c r="M4790" i="2" s="1"/>
  <c r="O4790" i="2" s="1"/>
  <c r="E4789" i="2"/>
  <c r="M4789" i="2" s="1"/>
  <c r="E4788" i="2"/>
  <c r="M4788" i="2" s="1"/>
  <c r="E4787" i="2"/>
  <c r="M4787" i="2" s="1"/>
  <c r="E4786" i="2"/>
  <c r="E4785" i="2"/>
  <c r="M4785" i="2" s="1"/>
  <c r="E4784" i="2"/>
  <c r="M4784" i="2" s="1"/>
  <c r="E4783" i="2"/>
  <c r="E4782" i="2"/>
  <c r="M4782" i="2" s="1"/>
  <c r="O4782" i="2" s="1"/>
  <c r="E4781" i="2"/>
  <c r="M4781" i="2" s="1"/>
  <c r="E4780" i="2"/>
  <c r="M4780" i="2" s="1"/>
  <c r="E4779" i="2"/>
  <c r="M4779" i="2" s="1"/>
  <c r="E4778" i="2"/>
  <c r="E4777" i="2"/>
  <c r="M4777" i="2" s="1"/>
  <c r="E4776" i="2"/>
  <c r="M4776" i="2" s="1"/>
  <c r="E4775" i="2"/>
  <c r="E4774" i="2"/>
  <c r="M4774" i="2" s="1"/>
  <c r="O4774" i="2" s="1"/>
  <c r="E4773" i="2"/>
  <c r="M4773" i="2" s="1"/>
  <c r="E4772" i="2"/>
  <c r="M4772" i="2" s="1"/>
  <c r="E4771" i="2"/>
  <c r="M4771" i="2" s="1"/>
  <c r="E4770" i="2"/>
  <c r="E4769" i="2"/>
  <c r="M4769" i="2" s="1"/>
  <c r="E4768" i="2"/>
  <c r="M4768" i="2" s="1"/>
  <c r="E4767" i="2"/>
  <c r="E4766" i="2"/>
  <c r="M4766" i="2" s="1"/>
  <c r="O4766" i="2" s="1"/>
  <c r="E4765" i="2"/>
  <c r="M4765" i="2" s="1"/>
  <c r="E4764" i="2"/>
  <c r="M4764" i="2" s="1"/>
  <c r="E4763" i="2"/>
  <c r="M4763" i="2" s="1"/>
  <c r="E4762" i="2"/>
  <c r="E4761" i="2"/>
  <c r="M4761" i="2" s="1"/>
  <c r="E4760" i="2"/>
  <c r="M4760" i="2" s="1"/>
  <c r="E4759" i="2"/>
  <c r="E4758" i="2"/>
  <c r="M4758" i="2" s="1"/>
  <c r="O4758" i="2" s="1"/>
  <c r="E4757" i="2"/>
  <c r="M4757" i="2" s="1"/>
  <c r="E4756" i="2"/>
  <c r="M4756" i="2" s="1"/>
  <c r="E4755" i="2"/>
  <c r="M4755" i="2" s="1"/>
  <c r="E4754" i="2"/>
  <c r="E4753" i="2"/>
  <c r="M4753" i="2" s="1"/>
  <c r="E4752" i="2"/>
  <c r="M4752" i="2" s="1"/>
  <c r="E4751" i="2"/>
  <c r="E4750" i="2"/>
  <c r="M4750" i="2" s="1"/>
  <c r="O4750" i="2" s="1"/>
  <c r="E4749" i="2"/>
  <c r="M4749" i="2" s="1"/>
  <c r="O4749" i="2" s="1"/>
  <c r="E4748" i="2"/>
  <c r="M4748" i="2" s="1"/>
  <c r="E4747" i="2"/>
  <c r="M4747" i="2" s="1"/>
  <c r="E4746" i="2"/>
  <c r="E4745" i="2"/>
  <c r="M4745" i="2" s="1"/>
  <c r="E4744" i="2"/>
  <c r="M4744" i="2" s="1"/>
  <c r="E4743" i="2"/>
  <c r="E4742" i="2"/>
  <c r="M4742" i="2" s="1"/>
  <c r="O4742" i="2" s="1"/>
  <c r="E4741" i="2"/>
  <c r="M4741" i="2" s="1"/>
  <c r="E4740" i="2"/>
  <c r="M4740" i="2" s="1"/>
  <c r="E4739" i="2"/>
  <c r="M4739" i="2" s="1"/>
  <c r="E4738" i="2"/>
  <c r="E4737" i="2"/>
  <c r="M4737" i="2" s="1"/>
  <c r="E4736" i="2"/>
  <c r="M4736" i="2" s="1"/>
  <c r="E4735" i="2"/>
  <c r="E4734" i="2"/>
  <c r="M4734" i="2" s="1"/>
  <c r="O4734" i="2" s="1"/>
  <c r="E4733" i="2"/>
  <c r="M4733" i="2" s="1"/>
  <c r="E4732" i="2"/>
  <c r="M4732" i="2" s="1"/>
  <c r="E4731" i="2"/>
  <c r="M4731" i="2" s="1"/>
  <c r="E4730" i="2"/>
  <c r="E4729" i="2"/>
  <c r="M4729" i="2" s="1"/>
  <c r="E4728" i="2"/>
  <c r="M4728" i="2" s="1"/>
  <c r="E4727" i="2"/>
  <c r="E4726" i="2"/>
  <c r="M4726" i="2" s="1"/>
  <c r="O4726" i="2" s="1"/>
  <c r="E4725" i="2"/>
  <c r="M4725" i="2" s="1"/>
  <c r="E4724" i="2"/>
  <c r="M4724" i="2" s="1"/>
  <c r="E4723" i="2"/>
  <c r="M4723" i="2" s="1"/>
  <c r="E4722" i="2"/>
  <c r="E4721" i="2"/>
  <c r="M4721" i="2" s="1"/>
  <c r="E4720" i="2"/>
  <c r="M4720" i="2" s="1"/>
  <c r="E4719" i="2"/>
  <c r="E4718" i="2"/>
  <c r="M4718" i="2" s="1"/>
  <c r="O4718" i="2" s="1"/>
  <c r="E4717" i="2"/>
  <c r="M4717" i="2" s="1"/>
  <c r="E4716" i="2"/>
  <c r="M4716" i="2" s="1"/>
  <c r="E4715" i="2"/>
  <c r="M4715" i="2" s="1"/>
  <c r="E4714" i="2"/>
  <c r="E4713" i="2"/>
  <c r="M4713" i="2" s="1"/>
  <c r="E4712" i="2"/>
  <c r="M4712" i="2" s="1"/>
  <c r="E4711" i="2"/>
  <c r="E4710" i="2"/>
  <c r="M4710" i="2" s="1"/>
  <c r="O4710" i="2" s="1"/>
  <c r="E4709" i="2"/>
  <c r="M4709" i="2" s="1"/>
  <c r="E4708" i="2"/>
  <c r="M4708" i="2" s="1"/>
  <c r="E4707" i="2"/>
  <c r="M4707" i="2" s="1"/>
  <c r="E4706" i="2"/>
  <c r="E4705" i="2"/>
  <c r="M4705" i="2" s="1"/>
  <c r="E4704" i="2"/>
  <c r="M4704" i="2" s="1"/>
  <c r="E4703" i="2"/>
  <c r="E4702" i="2"/>
  <c r="M4702" i="2" s="1"/>
  <c r="O4702" i="2" s="1"/>
  <c r="E4701" i="2"/>
  <c r="M4701" i="2" s="1"/>
  <c r="E4700" i="2"/>
  <c r="M4700" i="2" s="1"/>
  <c r="E4699" i="2"/>
  <c r="M4699" i="2" s="1"/>
  <c r="E4698" i="2"/>
  <c r="E4697" i="2"/>
  <c r="M4697" i="2" s="1"/>
  <c r="E4696" i="2"/>
  <c r="M4696" i="2" s="1"/>
  <c r="E4695" i="2"/>
  <c r="E4694" i="2"/>
  <c r="M4694" i="2" s="1"/>
  <c r="O4694" i="2" s="1"/>
  <c r="E4693" i="2"/>
  <c r="M4693" i="2" s="1"/>
  <c r="E4692" i="2"/>
  <c r="M4692" i="2" s="1"/>
  <c r="E4691" i="2"/>
  <c r="M4691" i="2" s="1"/>
  <c r="E4690" i="2"/>
  <c r="E4689" i="2"/>
  <c r="M4689" i="2" s="1"/>
  <c r="E4688" i="2"/>
  <c r="M4688" i="2" s="1"/>
  <c r="E4687" i="2"/>
  <c r="E4686" i="2"/>
  <c r="M4686" i="2" s="1"/>
  <c r="O4686" i="2" s="1"/>
  <c r="E4685" i="2"/>
  <c r="M4685" i="2" s="1"/>
  <c r="E4684" i="2"/>
  <c r="M4684" i="2" s="1"/>
  <c r="E4683" i="2"/>
  <c r="M4683" i="2" s="1"/>
  <c r="E4682" i="2"/>
  <c r="E4681" i="2"/>
  <c r="M4681" i="2" s="1"/>
  <c r="E4680" i="2"/>
  <c r="M4680" i="2" s="1"/>
  <c r="E4679" i="2"/>
  <c r="E4678" i="2"/>
  <c r="M4678" i="2" s="1"/>
  <c r="O4678" i="2" s="1"/>
  <c r="E4677" i="2"/>
  <c r="M4677" i="2" s="1"/>
  <c r="E4676" i="2"/>
  <c r="M4676" i="2" s="1"/>
  <c r="E4675" i="2"/>
  <c r="M4675" i="2" s="1"/>
  <c r="E4674" i="2"/>
  <c r="E4673" i="2"/>
  <c r="M4673" i="2" s="1"/>
  <c r="E4672" i="2"/>
  <c r="M4672" i="2" s="1"/>
  <c r="E4671" i="2"/>
  <c r="E4670" i="2"/>
  <c r="M4670" i="2" s="1"/>
  <c r="O4670" i="2" s="1"/>
  <c r="E4669" i="2"/>
  <c r="M4669" i="2" s="1"/>
  <c r="E4668" i="2"/>
  <c r="M4668" i="2" s="1"/>
  <c r="E4667" i="2"/>
  <c r="M4667" i="2" s="1"/>
  <c r="E4666" i="2"/>
  <c r="E4665" i="2"/>
  <c r="M4665" i="2" s="1"/>
  <c r="E4664" i="2"/>
  <c r="M4664" i="2" s="1"/>
  <c r="E4663" i="2"/>
  <c r="E4662" i="2"/>
  <c r="M4662" i="2" s="1"/>
  <c r="O4662" i="2" s="1"/>
  <c r="E4661" i="2"/>
  <c r="M4661" i="2" s="1"/>
  <c r="E4660" i="2"/>
  <c r="M4660" i="2" s="1"/>
  <c r="E4659" i="2"/>
  <c r="M4659" i="2" s="1"/>
  <c r="E4658" i="2"/>
  <c r="E4657" i="2"/>
  <c r="M4657" i="2" s="1"/>
  <c r="E4656" i="2"/>
  <c r="M4656" i="2" s="1"/>
  <c r="E4655" i="2"/>
  <c r="E4654" i="2"/>
  <c r="M4654" i="2" s="1"/>
  <c r="O4654" i="2" s="1"/>
  <c r="E4653" i="2"/>
  <c r="M4653" i="2" s="1"/>
  <c r="E4652" i="2"/>
  <c r="M4652" i="2" s="1"/>
  <c r="E4651" i="2"/>
  <c r="M4651" i="2" s="1"/>
  <c r="E4650" i="2"/>
  <c r="E4649" i="2"/>
  <c r="M4649" i="2" s="1"/>
  <c r="E4648" i="2"/>
  <c r="M4648" i="2" s="1"/>
  <c r="E4647" i="2"/>
  <c r="E4646" i="2"/>
  <c r="M4646" i="2" s="1"/>
  <c r="O4646" i="2" s="1"/>
  <c r="E4645" i="2"/>
  <c r="M4645" i="2" s="1"/>
  <c r="E4644" i="2"/>
  <c r="M4644" i="2" s="1"/>
  <c r="E4643" i="2"/>
  <c r="M4643" i="2" s="1"/>
  <c r="E4642" i="2"/>
  <c r="E4641" i="2"/>
  <c r="M4641" i="2" s="1"/>
  <c r="E4640" i="2"/>
  <c r="M4640" i="2" s="1"/>
  <c r="E4639" i="2"/>
  <c r="E4638" i="2"/>
  <c r="M4638" i="2" s="1"/>
  <c r="O4638" i="2" s="1"/>
  <c r="E4637" i="2"/>
  <c r="M4637" i="2" s="1"/>
  <c r="O4637" i="2" s="1"/>
  <c r="E4636" i="2"/>
  <c r="M4636" i="2" s="1"/>
  <c r="E4635" i="2"/>
  <c r="M4635" i="2" s="1"/>
  <c r="E4634" i="2"/>
  <c r="E4633" i="2"/>
  <c r="M4633" i="2" s="1"/>
  <c r="E4632" i="2"/>
  <c r="M4632" i="2" s="1"/>
  <c r="E4631" i="2"/>
  <c r="E4630" i="2"/>
  <c r="M4630" i="2" s="1"/>
  <c r="O4630" i="2" s="1"/>
  <c r="E4629" i="2"/>
  <c r="M4629" i="2" s="1"/>
  <c r="E4628" i="2"/>
  <c r="M4628" i="2" s="1"/>
  <c r="E4627" i="2"/>
  <c r="M4627" i="2" s="1"/>
  <c r="E4626" i="2"/>
  <c r="E4625" i="2"/>
  <c r="M4625" i="2" s="1"/>
  <c r="E4624" i="2"/>
  <c r="M4624" i="2" s="1"/>
  <c r="E4623" i="2"/>
  <c r="E4622" i="2"/>
  <c r="M4622" i="2" s="1"/>
  <c r="O4622" i="2" s="1"/>
  <c r="E4621" i="2"/>
  <c r="M4621" i="2" s="1"/>
  <c r="E4620" i="2"/>
  <c r="M4620" i="2" s="1"/>
  <c r="E4619" i="2"/>
  <c r="M4619" i="2" s="1"/>
  <c r="E4618" i="2"/>
  <c r="E4617" i="2"/>
  <c r="M4617" i="2" s="1"/>
  <c r="E4616" i="2"/>
  <c r="M4616" i="2" s="1"/>
  <c r="E4615" i="2"/>
  <c r="E4614" i="2"/>
  <c r="M4614" i="2" s="1"/>
  <c r="O4614" i="2" s="1"/>
  <c r="E4613" i="2"/>
  <c r="M4613" i="2" s="1"/>
  <c r="E4612" i="2"/>
  <c r="M4612" i="2" s="1"/>
  <c r="E4611" i="2"/>
  <c r="M4611" i="2" s="1"/>
  <c r="E4610" i="2"/>
  <c r="E4609" i="2"/>
  <c r="M4609" i="2" s="1"/>
  <c r="E4608" i="2"/>
  <c r="M4608" i="2" s="1"/>
  <c r="E4607" i="2"/>
  <c r="E4606" i="2"/>
  <c r="M4606" i="2" s="1"/>
  <c r="O4606" i="2" s="1"/>
  <c r="E4605" i="2"/>
  <c r="M4605" i="2" s="1"/>
  <c r="E4604" i="2"/>
  <c r="M4604" i="2" s="1"/>
  <c r="E4603" i="2"/>
  <c r="M4603" i="2" s="1"/>
  <c r="E4602" i="2"/>
  <c r="E4601" i="2"/>
  <c r="M4601" i="2" s="1"/>
  <c r="E4600" i="2"/>
  <c r="M4600" i="2" s="1"/>
  <c r="E4599" i="2"/>
  <c r="E4598" i="2"/>
  <c r="M4598" i="2" s="1"/>
  <c r="O4598" i="2" s="1"/>
  <c r="E4597" i="2"/>
  <c r="M4597" i="2" s="1"/>
  <c r="E4596" i="2"/>
  <c r="M4596" i="2" s="1"/>
  <c r="E4595" i="2"/>
  <c r="M4595" i="2" s="1"/>
  <c r="E4594" i="2"/>
  <c r="E4593" i="2"/>
  <c r="M4593" i="2" s="1"/>
  <c r="E4592" i="2"/>
  <c r="M4592" i="2" s="1"/>
  <c r="E4591" i="2"/>
  <c r="E4590" i="2"/>
  <c r="M4590" i="2" s="1"/>
  <c r="O4590" i="2" s="1"/>
  <c r="E4589" i="2"/>
  <c r="M4589" i="2" s="1"/>
  <c r="E4588" i="2"/>
  <c r="M4588" i="2" s="1"/>
  <c r="E4587" i="2"/>
  <c r="M4587" i="2" s="1"/>
  <c r="E4586" i="2"/>
  <c r="E4585" i="2"/>
  <c r="M4585" i="2" s="1"/>
  <c r="E4584" i="2"/>
  <c r="M4584" i="2" s="1"/>
  <c r="E4583" i="2"/>
  <c r="E4582" i="2"/>
  <c r="M4582" i="2" s="1"/>
  <c r="O4582" i="2" s="1"/>
  <c r="E4581" i="2"/>
  <c r="M4581" i="2" s="1"/>
  <c r="E4580" i="2"/>
  <c r="M4580" i="2" s="1"/>
  <c r="E4579" i="2"/>
  <c r="M4579" i="2" s="1"/>
  <c r="E4578" i="2"/>
  <c r="E4577" i="2"/>
  <c r="M4577" i="2" s="1"/>
  <c r="E4576" i="2"/>
  <c r="M4576" i="2" s="1"/>
  <c r="E4575" i="2"/>
  <c r="E4574" i="2"/>
  <c r="M4574" i="2" s="1"/>
  <c r="O4574" i="2" s="1"/>
  <c r="E4573" i="2"/>
  <c r="M4573" i="2" s="1"/>
  <c r="E4572" i="2"/>
  <c r="M4572" i="2" s="1"/>
  <c r="E4571" i="2"/>
  <c r="M4571" i="2" s="1"/>
  <c r="E4570" i="2"/>
  <c r="E4569" i="2"/>
  <c r="M4569" i="2" s="1"/>
  <c r="E4568" i="2"/>
  <c r="M4568" i="2" s="1"/>
  <c r="E4567" i="2"/>
  <c r="E4566" i="2"/>
  <c r="M4566" i="2" s="1"/>
  <c r="O4566" i="2" s="1"/>
  <c r="E4565" i="2"/>
  <c r="M4565" i="2" s="1"/>
  <c r="E4564" i="2"/>
  <c r="M4564" i="2" s="1"/>
  <c r="E4563" i="2"/>
  <c r="M4563" i="2" s="1"/>
  <c r="E4562" i="2"/>
  <c r="E4561" i="2"/>
  <c r="M4561" i="2" s="1"/>
  <c r="E4560" i="2"/>
  <c r="M4560" i="2" s="1"/>
  <c r="E4559" i="2"/>
  <c r="E4558" i="2"/>
  <c r="M4558" i="2" s="1"/>
  <c r="O4558" i="2" s="1"/>
  <c r="E4557" i="2"/>
  <c r="M4557" i="2" s="1"/>
  <c r="E4556" i="2"/>
  <c r="M4556" i="2" s="1"/>
  <c r="E4555" i="2"/>
  <c r="M4555" i="2" s="1"/>
  <c r="E4554" i="2"/>
  <c r="E4553" i="2"/>
  <c r="M4553" i="2" s="1"/>
  <c r="E4552" i="2"/>
  <c r="M4552" i="2" s="1"/>
  <c r="E4551" i="2"/>
  <c r="E4550" i="2"/>
  <c r="M4550" i="2" s="1"/>
  <c r="O4550" i="2" s="1"/>
  <c r="E4549" i="2"/>
  <c r="M4549" i="2" s="1"/>
  <c r="E4548" i="2"/>
  <c r="M4548" i="2" s="1"/>
  <c r="E4547" i="2"/>
  <c r="M4547" i="2" s="1"/>
  <c r="E4546" i="2"/>
  <c r="E4545" i="2"/>
  <c r="M4545" i="2" s="1"/>
  <c r="E4544" i="2"/>
  <c r="M4544" i="2" s="1"/>
  <c r="E4543" i="2"/>
  <c r="E4542" i="2"/>
  <c r="M4542" i="2" s="1"/>
  <c r="O4542" i="2" s="1"/>
  <c r="E4541" i="2"/>
  <c r="M4541" i="2" s="1"/>
  <c r="E4540" i="2"/>
  <c r="M4540" i="2" s="1"/>
  <c r="E4539" i="2"/>
  <c r="M4539" i="2" s="1"/>
  <c r="E4538" i="2"/>
  <c r="E4537" i="2"/>
  <c r="M4537" i="2" s="1"/>
  <c r="E4536" i="2"/>
  <c r="M4536" i="2" s="1"/>
  <c r="E4535" i="2"/>
  <c r="E4534" i="2"/>
  <c r="M4534" i="2" s="1"/>
  <c r="O4534" i="2" s="1"/>
  <c r="E4533" i="2"/>
  <c r="M4533" i="2" s="1"/>
  <c r="E4532" i="2"/>
  <c r="M4532" i="2" s="1"/>
  <c r="E4531" i="2"/>
  <c r="M4531" i="2" s="1"/>
  <c r="E4530" i="2"/>
  <c r="E4529" i="2"/>
  <c r="M4529" i="2" s="1"/>
  <c r="E4528" i="2"/>
  <c r="M4528" i="2" s="1"/>
  <c r="E4527" i="2"/>
  <c r="E4526" i="2"/>
  <c r="M4526" i="2" s="1"/>
  <c r="O4526" i="2" s="1"/>
  <c r="E4525" i="2"/>
  <c r="M4525" i="2" s="1"/>
  <c r="E4524" i="2"/>
  <c r="M4524" i="2" s="1"/>
  <c r="E4523" i="2"/>
  <c r="M4523" i="2" s="1"/>
  <c r="E4522" i="2"/>
  <c r="E4521" i="2"/>
  <c r="M4521" i="2" s="1"/>
  <c r="E4520" i="2"/>
  <c r="M4520" i="2" s="1"/>
  <c r="E4519" i="2"/>
  <c r="E4518" i="2"/>
  <c r="M4518" i="2" s="1"/>
  <c r="O4518" i="2" s="1"/>
  <c r="E4517" i="2"/>
  <c r="M4517" i="2" s="1"/>
  <c r="E4516" i="2"/>
  <c r="M4516" i="2" s="1"/>
  <c r="E4515" i="2"/>
  <c r="M4515" i="2" s="1"/>
  <c r="E4514" i="2"/>
  <c r="E4513" i="2"/>
  <c r="M4513" i="2" s="1"/>
  <c r="E4512" i="2"/>
  <c r="M4512" i="2" s="1"/>
  <c r="E4511" i="2"/>
  <c r="E4510" i="2"/>
  <c r="M4510" i="2" s="1"/>
  <c r="O4510" i="2" s="1"/>
  <c r="E4509" i="2"/>
  <c r="M4509" i="2" s="1"/>
  <c r="E4508" i="2"/>
  <c r="M4508" i="2" s="1"/>
  <c r="E4507" i="2"/>
  <c r="M4507" i="2" s="1"/>
  <c r="E4506" i="2"/>
  <c r="E4505" i="2"/>
  <c r="M4505" i="2" s="1"/>
  <c r="E4504" i="2"/>
  <c r="M4504" i="2" s="1"/>
  <c r="E4503" i="2"/>
  <c r="E4502" i="2"/>
  <c r="M4502" i="2" s="1"/>
  <c r="O4502" i="2" s="1"/>
  <c r="E4501" i="2"/>
  <c r="M4501" i="2" s="1"/>
  <c r="E4500" i="2"/>
  <c r="M4500" i="2" s="1"/>
  <c r="E4499" i="2"/>
  <c r="M4499" i="2" s="1"/>
  <c r="E4498" i="2"/>
  <c r="E4497" i="2"/>
  <c r="M4497" i="2" s="1"/>
  <c r="E4496" i="2"/>
  <c r="M4496" i="2" s="1"/>
  <c r="E4495" i="2"/>
  <c r="E4494" i="2"/>
  <c r="M4494" i="2" s="1"/>
  <c r="O4494" i="2" s="1"/>
  <c r="E4493" i="2"/>
  <c r="M4493" i="2" s="1"/>
  <c r="E4492" i="2"/>
  <c r="M4492" i="2" s="1"/>
  <c r="E4491" i="2"/>
  <c r="M4491" i="2" s="1"/>
  <c r="E4490" i="2"/>
  <c r="E4489" i="2"/>
  <c r="M4489" i="2" s="1"/>
  <c r="E4488" i="2"/>
  <c r="M4488" i="2" s="1"/>
  <c r="E4487" i="2"/>
  <c r="E4486" i="2"/>
  <c r="M4486" i="2" s="1"/>
  <c r="O4486" i="2" s="1"/>
  <c r="E4485" i="2"/>
  <c r="M4485" i="2" s="1"/>
  <c r="E4484" i="2"/>
  <c r="M4484" i="2" s="1"/>
  <c r="E4483" i="2"/>
  <c r="M4483" i="2" s="1"/>
  <c r="E4482" i="2"/>
  <c r="E4481" i="2"/>
  <c r="M4481" i="2" s="1"/>
  <c r="E4480" i="2"/>
  <c r="M4480" i="2" s="1"/>
  <c r="E4479" i="2"/>
  <c r="E4478" i="2"/>
  <c r="M4478" i="2" s="1"/>
  <c r="O4478" i="2" s="1"/>
  <c r="E4477" i="2"/>
  <c r="M4477" i="2" s="1"/>
  <c r="O4477" i="2" s="1"/>
  <c r="E4476" i="2"/>
  <c r="M4476" i="2" s="1"/>
  <c r="E4475" i="2"/>
  <c r="M4475" i="2" s="1"/>
  <c r="E4474" i="2"/>
  <c r="E4473" i="2"/>
  <c r="M4473" i="2" s="1"/>
  <c r="E4472" i="2"/>
  <c r="M4472" i="2" s="1"/>
  <c r="E4471" i="2"/>
  <c r="E4470" i="2"/>
  <c r="M4470" i="2" s="1"/>
  <c r="O4470" i="2" s="1"/>
  <c r="E4469" i="2"/>
  <c r="M4469" i="2" s="1"/>
  <c r="E4468" i="2"/>
  <c r="M4468" i="2" s="1"/>
  <c r="E4467" i="2"/>
  <c r="M4467" i="2" s="1"/>
  <c r="E4466" i="2"/>
  <c r="E4465" i="2"/>
  <c r="M4465" i="2" s="1"/>
  <c r="E4464" i="2"/>
  <c r="M4464" i="2" s="1"/>
  <c r="E4463" i="2"/>
  <c r="E4462" i="2"/>
  <c r="M4462" i="2" s="1"/>
  <c r="O4462" i="2" s="1"/>
  <c r="E4461" i="2"/>
  <c r="M4461" i="2" s="1"/>
  <c r="E4460" i="2"/>
  <c r="M4460" i="2" s="1"/>
  <c r="E4459" i="2"/>
  <c r="M4459" i="2" s="1"/>
  <c r="E4458" i="2"/>
  <c r="E4457" i="2"/>
  <c r="M4457" i="2" s="1"/>
  <c r="E4456" i="2"/>
  <c r="M4456" i="2" s="1"/>
  <c r="E4455" i="2"/>
  <c r="E4454" i="2"/>
  <c r="M4454" i="2" s="1"/>
  <c r="O4454" i="2" s="1"/>
  <c r="E4453" i="2"/>
  <c r="M4453" i="2" s="1"/>
  <c r="E4452" i="2"/>
  <c r="M4452" i="2" s="1"/>
  <c r="E4451" i="2"/>
  <c r="M4451" i="2" s="1"/>
  <c r="E4450" i="2"/>
  <c r="E4449" i="2"/>
  <c r="M4449" i="2" s="1"/>
  <c r="E4448" i="2"/>
  <c r="M4448" i="2" s="1"/>
  <c r="E4447" i="2"/>
  <c r="E4446" i="2"/>
  <c r="M4446" i="2" s="1"/>
  <c r="O4446" i="2" s="1"/>
  <c r="E4445" i="2"/>
  <c r="M4445" i="2" s="1"/>
  <c r="E4444" i="2"/>
  <c r="M4444" i="2" s="1"/>
  <c r="E4443" i="2"/>
  <c r="M4443" i="2" s="1"/>
  <c r="E4442" i="2"/>
  <c r="E4441" i="2"/>
  <c r="M4441" i="2" s="1"/>
  <c r="E4440" i="2"/>
  <c r="M4440" i="2" s="1"/>
  <c r="E4439" i="2"/>
  <c r="E4438" i="2"/>
  <c r="M4438" i="2" s="1"/>
  <c r="O4438" i="2" s="1"/>
  <c r="E4437" i="2"/>
  <c r="M4437" i="2" s="1"/>
  <c r="E4436" i="2"/>
  <c r="M4436" i="2" s="1"/>
  <c r="E4435" i="2"/>
  <c r="M4435" i="2" s="1"/>
  <c r="E4434" i="2"/>
  <c r="E4433" i="2"/>
  <c r="M4433" i="2" s="1"/>
  <c r="E4432" i="2"/>
  <c r="M4432" i="2" s="1"/>
  <c r="E4431" i="2"/>
  <c r="E4430" i="2"/>
  <c r="M4430" i="2" s="1"/>
  <c r="O4430" i="2" s="1"/>
  <c r="E4429" i="2"/>
  <c r="M4429" i="2" s="1"/>
  <c r="E4428" i="2"/>
  <c r="M4428" i="2" s="1"/>
  <c r="O4428" i="2" s="1"/>
  <c r="E4427" i="2"/>
  <c r="M4427" i="2" s="1"/>
  <c r="E4426" i="2"/>
  <c r="E4425" i="2"/>
  <c r="M4425" i="2" s="1"/>
  <c r="E4424" i="2"/>
  <c r="M4424" i="2" s="1"/>
  <c r="E4423" i="2"/>
  <c r="E4422" i="2"/>
  <c r="M4422" i="2" s="1"/>
  <c r="O4422" i="2" s="1"/>
  <c r="E4421" i="2"/>
  <c r="M4421" i="2" s="1"/>
  <c r="E4420" i="2"/>
  <c r="M4420" i="2" s="1"/>
  <c r="E4419" i="2"/>
  <c r="M4419" i="2" s="1"/>
  <c r="E4418" i="2"/>
  <c r="E4417" i="2"/>
  <c r="M4417" i="2" s="1"/>
  <c r="E4416" i="2"/>
  <c r="M4416" i="2" s="1"/>
  <c r="E4415" i="2"/>
  <c r="E4414" i="2"/>
  <c r="M4414" i="2" s="1"/>
  <c r="O4414" i="2" s="1"/>
  <c r="E4413" i="2"/>
  <c r="M4413" i="2" s="1"/>
  <c r="E4412" i="2"/>
  <c r="M4412" i="2" s="1"/>
  <c r="E4411" i="2"/>
  <c r="M4411" i="2" s="1"/>
  <c r="E4410" i="2"/>
  <c r="E4409" i="2"/>
  <c r="M4409" i="2" s="1"/>
  <c r="E4408" i="2"/>
  <c r="M4408" i="2" s="1"/>
  <c r="E4407" i="2"/>
  <c r="E4406" i="2"/>
  <c r="M4406" i="2" s="1"/>
  <c r="O4406" i="2" s="1"/>
  <c r="E4405" i="2"/>
  <c r="M4405" i="2" s="1"/>
  <c r="E4404" i="2"/>
  <c r="M4404" i="2" s="1"/>
  <c r="E4403" i="2"/>
  <c r="M4403" i="2" s="1"/>
  <c r="E4402" i="2"/>
  <c r="E4401" i="2"/>
  <c r="M4401" i="2" s="1"/>
  <c r="E4400" i="2"/>
  <c r="M4400" i="2" s="1"/>
  <c r="E4399" i="2"/>
  <c r="E4398" i="2"/>
  <c r="M4398" i="2" s="1"/>
  <c r="O4398" i="2" s="1"/>
  <c r="E4397" i="2"/>
  <c r="M4397" i="2" s="1"/>
  <c r="E4396" i="2"/>
  <c r="M4396" i="2" s="1"/>
  <c r="E4395" i="2"/>
  <c r="M4395" i="2" s="1"/>
  <c r="E4394" i="2"/>
  <c r="E4393" i="2"/>
  <c r="M4393" i="2" s="1"/>
  <c r="E4392" i="2"/>
  <c r="M4392" i="2" s="1"/>
  <c r="E4391" i="2"/>
  <c r="E4390" i="2"/>
  <c r="M4390" i="2" s="1"/>
  <c r="O4390" i="2" s="1"/>
  <c r="E4389" i="2"/>
  <c r="M4389" i="2" s="1"/>
  <c r="E4388" i="2"/>
  <c r="M4388" i="2" s="1"/>
  <c r="E4387" i="2"/>
  <c r="M4387" i="2" s="1"/>
  <c r="E4386" i="2"/>
  <c r="E4385" i="2"/>
  <c r="M4385" i="2" s="1"/>
  <c r="E4384" i="2"/>
  <c r="M4384" i="2" s="1"/>
  <c r="E4383" i="2"/>
  <c r="E4382" i="2"/>
  <c r="M4382" i="2" s="1"/>
  <c r="O4382" i="2" s="1"/>
  <c r="E4381" i="2"/>
  <c r="M4381" i="2" s="1"/>
  <c r="E4380" i="2"/>
  <c r="M4380" i="2" s="1"/>
  <c r="E4379" i="2"/>
  <c r="M4379" i="2" s="1"/>
  <c r="E4378" i="2"/>
  <c r="E4377" i="2"/>
  <c r="M4377" i="2" s="1"/>
  <c r="E4376" i="2"/>
  <c r="M4376" i="2" s="1"/>
  <c r="E4375" i="2"/>
  <c r="E4374" i="2"/>
  <c r="M4374" i="2" s="1"/>
  <c r="O4374" i="2" s="1"/>
  <c r="E4373" i="2"/>
  <c r="M4373" i="2" s="1"/>
  <c r="E4372" i="2"/>
  <c r="M4372" i="2" s="1"/>
  <c r="E4371" i="2"/>
  <c r="M4371" i="2" s="1"/>
  <c r="E4370" i="2"/>
  <c r="E4369" i="2"/>
  <c r="M4369" i="2" s="1"/>
  <c r="E4368" i="2"/>
  <c r="M4368" i="2" s="1"/>
  <c r="E4367" i="2"/>
  <c r="E4366" i="2"/>
  <c r="M4366" i="2" s="1"/>
  <c r="O4366" i="2" s="1"/>
  <c r="E4365" i="2"/>
  <c r="M4365" i="2" s="1"/>
  <c r="E4364" i="2"/>
  <c r="M4364" i="2" s="1"/>
  <c r="E4363" i="2"/>
  <c r="M4363" i="2" s="1"/>
  <c r="E4362" i="2"/>
  <c r="E4361" i="2"/>
  <c r="M4361" i="2" s="1"/>
  <c r="E4360" i="2"/>
  <c r="M4360" i="2" s="1"/>
  <c r="E4359" i="2"/>
  <c r="E4358" i="2"/>
  <c r="M4358" i="2" s="1"/>
  <c r="O4358" i="2" s="1"/>
  <c r="E4357" i="2"/>
  <c r="M4357" i="2" s="1"/>
  <c r="E4356" i="2"/>
  <c r="M4356" i="2" s="1"/>
  <c r="E4355" i="2"/>
  <c r="M4355" i="2" s="1"/>
  <c r="E4354" i="2"/>
  <c r="E4353" i="2"/>
  <c r="M4353" i="2" s="1"/>
  <c r="E4352" i="2"/>
  <c r="M4352" i="2" s="1"/>
  <c r="E4351" i="2"/>
  <c r="E4350" i="2"/>
  <c r="M4350" i="2" s="1"/>
  <c r="O4350" i="2" s="1"/>
  <c r="E4349" i="2"/>
  <c r="M4349" i="2" s="1"/>
  <c r="E4348" i="2"/>
  <c r="M4348" i="2" s="1"/>
  <c r="E4347" i="2"/>
  <c r="M4347" i="2" s="1"/>
  <c r="O4347" i="2" s="1"/>
  <c r="E4346" i="2"/>
  <c r="E4345" i="2"/>
  <c r="M4345" i="2" s="1"/>
  <c r="E4344" i="2"/>
  <c r="M4344" i="2" s="1"/>
  <c r="E4343" i="2"/>
  <c r="E4342" i="2"/>
  <c r="M4342" i="2" s="1"/>
  <c r="O4342" i="2" s="1"/>
  <c r="E4341" i="2"/>
  <c r="M4341" i="2" s="1"/>
  <c r="E4340" i="2"/>
  <c r="M4340" i="2" s="1"/>
  <c r="E4339" i="2"/>
  <c r="M4339" i="2" s="1"/>
  <c r="E4338" i="2"/>
  <c r="E4337" i="2"/>
  <c r="M4337" i="2" s="1"/>
  <c r="E4336" i="2"/>
  <c r="M4336" i="2" s="1"/>
  <c r="E4335" i="2"/>
  <c r="E4334" i="2"/>
  <c r="M4334" i="2" s="1"/>
  <c r="O4334" i="2" s="1"/>
  <c r="E4333" i="2"/>
  <c r="M4333" i="2" s="1"/>
  <c r="E4332" i="2"/>
  <c r="M4332" i="2" s="1"/>
  <c r="E4331" i="2"/>
  <c r="M4331" i="2" s="1"/>
  <c r="E4330" i="2"/>
  <c r="E4329" i="2"/>
  <c r="M4329" i="2" s="1"/>
  <c r="E4328" i="2"/>
  <c r="M4328" i="2" s="1"/>
  <c r="E4327" i="2"/>
  <c r="E4326" i="2"/>
  <c r="M4326" i="2" s="1"/>
  <c r="O4326" i="2" s="1"/>
  <c r="E4325" i="2"/>
  <c r="M4325" i="2" s="1"/>
  <c r="E4324" i="2"/>
  <c r="M4324" i="2" s="1"/>
  <c r="E4323" i="2"/>
  <c r="M4323" i="2" s="1"/>
  <c r="E4322" i="2"/>
  <c r="E4321" i="2"/>
  <c r="M4321" i="2" s="1"/>
  <c r="E4320" i="2"/>
  <c r="M4320" i="2" s="1"/>
  <c r="E4319" i="2"/>
  <c r="E4318" i="2"/>
  <c r="M4318" i="2" s="1"/>
  <c r="O4318" i="2" s="1"/>
  <c r="E4317" i="2"/>
  <c r="M4317" i="2" s="1"/>
  <c r="E4316" i="2"/>
  <c r="M4316" i="2" s="1"/>
  <c r="E4315" i="2"/>
  <c r="M4315" i="2" s="1"/>
  <c r="E4314" i="2"/>
  <c r="E4313" i="2"/>
  <c r="M4313" i="2" s="1"/>
  <c r="E4312" i="2"/>
  <c r="M4312" i="2" s="1"/>
  <c r="E4311" i="2"/>
  <c r="E4310" i="2"/>
  <c r="M4310" i="2" s="1"/>
  <c r="O4310" i="2" s="1"/>
  <c r="E4309" i="2"/>
  <c r="M4309" i="2" s="1"/>
  <c r="E4308" i="2"/>
  <c r="M4308" i="2" s="1"/>
  <c r="E4307" i="2"/>
  <c r="M4307" i="2" s="1"/>
  <c r="E4306" i="2"/>
  <c r="E4305" i="2"/>
  <c r="M4305" i="2" s="1"/>
  <c r="E4304" i="2"/>
  <c r="M4304" i="2" s="1"/>
  <c r="E4303" i="2"/>
  <c r="E4302" i="2"/>
  <c r="M4302" i="2" s="1"/>
  <c r="O4302" i="2" s="1"/>
  <c r="E4301" i="2"/>
  <c r="M4301" i="2" s="1"/>
  <c r="E4300" i="2"/>
  <c r="M4300" i="2" s="1"/>
  <c r="E4299" i="2"/>
  <c r="M4299" i="2" s="1"/>
  <c r="E4298" i="2"/>
  <c r="E4297" i="2"/>
  <c r="M4297" i="2" s="1"/>
  <c r="E4296" i="2"/>
  <c r="M4296" i="2" s="1"/>
  <c r="E4295" i="2"/>
  <c r="E4294" i="2"/>
  <c r="M4294" i="2" s="1"/>
  <c r="O4294" i="2" s="1"/>
  <c r="E4293" i="2"/>
  <c r="M4293" i="2" s="1"/>
  <c r="E4292" i="2"/>
  <c r="M4292" i="2" s="1"/>
  <c r="E4291" i="2"/>
  <c r="M4291" i="2" s="1"/>
  <c r="E4290" i="2"/>
  <c r="E4289" i="2"/>
  <c r="M4289" i="2" s="1"/>
  <c r="E4288" i="2"/>
  <c r="M4288" i="2" s="1"/>
  <c r="E4287" i="2"/>
  <c r="E4286" i="2"/>
  <c r="M4286" i="2" s="1"/>
  <c r="O4286" i="2" s="1"/>
  <c r="E4285" i="2"/>
  <c r="M4285" i="2" s="1"/>
  <c r="E4284" i="2"/>
  <c r="M4284" i="2" s="1"/>
  <c r="E4283" i="2"/>
  <c r="M4283" i="2" s="1"/>
  <c r="O4283" i="2" s="1"/>
  <c r="E4282" i="2"/>
  <c r="E4281" i="2"/>
  <c r="M4281" i="2" s="1"/>
  <c r="E4280" i="2"/>
  <c r="M4280" i="2" s="1"/>
  <c r="E4279" i="2"/>
  <c r="E4278" i="2"/>
  <c r="M4278" i="2" s="1"/>
  <c r="O4278" i="2" s="1"/>
  <c r="E4277" i="2"/>
  <c r="M4277" i="2" s="1"/>
  <c r="E4276" i="2"/>
  <c r="M4276" i="2" s="1"/>
  <c r="E4275" i="2"/>
  <c r="M4275" i="2" s="1"/>
  <c r="E4274" i="2"/>
  <c r="E4273" i="2"/>
  <c r="M4273" i="2" s="1"/>
  <c r="E4272" i="2"/>
  <c r="M4272" i="2" s="1"/>
  <c r="E4271" i="2"/>
  <c r="E4270" i="2"/>
  <c r="M4270" i="2" s="1"/>
  <c r="O4270" i="2" s="1"/>
  <c r="E4269" i="2"/>
  <c r="M4269" i="2" s="1"/>
  <c r="E4268" i="2"/>
  <c r="M4268" i="2" s="1"/>
  <c r="E4267" i="2"/>
  <c r="M4267" i="2" s="1"/>
  <c r="O4267" i="2" s="1"/>
  <c r="E4266" i="2"/>
  <c r="E4265" i="2"/>
  <c r="M4265" i="2" s="1"/>
  <c r="E4264" i="2"/>
  <c r="M4264" i="2" s="1"/>
  <c r="E4263" i="2"/>
  <c r="E4262" i="2"/>
  <c r="M4262" i="2" s="1"/>
  <c r="O4262" i="2" s="1"/>
  <c r="E4261" i="2"/>
  <c r="M4261" i="2" s="1"/>
  <c r="E4260" i="2"/>
  <c r="M4260" i="2" s="1"/>
  <c r="E4259" i="2"/>
  <c r="M4259" i="2" s="1"/>
  <c r="E4258" i="2"/>
  <c r="E4257" i="2"/>
  <c r="M4257" i="2" s="1"/>
  <c r="E4256" i="2"/>
  <c r="M4256" i="2" s="1"/>
  <c r="E4255" i="2"/>
  <c r="E4254" i="2"/>
  <c r="M4254" i="2" s="1"/>
  <c r="O4254" i="2" s="1"/>
  <c r="E4253" i="2"/>
  <c r="M4253" i="2" s="1"/>
  <c r="E4252" i="2"/>
  <c r="M4252" i="2" s="1"/>
  <c r="E4251" i="2"/>
  <c r="M4251" i="2" s="1"/>
  <c r="E4250" i="2"/>
  <c r="E4249" i="2"/>
  <c r="M4249" i="2" s="1"/>
  <c r="E4248" i="2"/>
  <c r="M4248" i="2" s="1"/>
  <c r="E4247" i="2"/>
  <c r="E4246" i="2"/>
  <c r="M4246" i="2" s="1"/>
  <c r="O4246" i="2" s="1"/>
  <c r="E4245" i="2"/>
  <c r="M4245" i="2" s="1"/>
  <c r="E4244" i="2"/>
  <c r="M4244" i="2" s="1"/>
  <c r="E4243" i="2"/>
  <c r="M4243" i="2" s="1"/>
  <c r="E4242" i="2"/>
  <c r="E4241" i="2"/>
  <c r="M4241" i="2" s="1"/>
  <c r="E4240" i="2"/>
  <c r="M4240" i="2" s="1"/>
  <c r="E4239" i="2"/>
  <c r="E4238" i="2"/>
  <c r="M4238" i="2" s="1"/>
  <c r="O4238" i="2" s="1"/>
  <c r="E4237" i="2"/>
  <c r="M4237" i="2" s="1"/>
  <c r="E4236" i="2"/>
  <c r="M4236" i="2" s="1"/>
  <c r="E4235" i="2"/>
  <c r="M4235" i="2" s="1"/>
  <c r="E4234" i="2"/>
  <c r="E4233" i="2"/>
  <c r="M4233" i="2" s="1"/>
  <c r="E4232" i="2"/>
  <c r="M4232" i="2" s="1"/>
  <c r="E4231" i="2"/>
  <c r="E4230" i="2"/>
  <c r="M4230" i="2" s="1"/>
  <c r="O4230" i="2" s="1"/>
  <c r="E4229" i="2"/>
  <c r="M4229" i="2" s="1"/>
  <c r="E4228" i="2"/>
  <c r="M4228" i="2" s="1"/>
  <c r="E4227" i="2"/>
  <c r="M4227" i="2" s="1"/>
  <c r="E4226" i="2"/>
  <c r="E4225" i="2"/>
  <c r="M4225" i="2" s="1"/>
  <c r="E4224" i="2"/>
  <c r="M4224" i="2" s="1"/>
  <c r="E4223" i="2"/>
  <c r="E4222" i="2"/>
  <c r="M4222" i="2" s="1"/>
  <c r="O4222" i="2" s="1"/>
  <c r="E4221" i="2"/>
  <c r="M4221" i="2" s="1"/>
  <c r="E4220" i="2"/>
  <c r="M4220" i="2" s="1"/>
  <c r="O4220" i="2" s="1"/>
  <c r="E4219" i="2"/>
  <c r="M4219" i="2" s="1"/>
  <c r="E4218" i="2"/>
  <c r="E4217" i="2"/>
  <c r="M4217" i="2" s="1"/>
  <c r="E4216" i="2"/>
  <c r="M4216" i="2" s="1"/>
  <c r="E4215" i="2"/>
  <c r="E4214" i="2"/>
  <c r="M4214" i="2" s="1"/>
  <c r="O4214" i="2" s="1"/>
  <c r="E4213" i="2"/>
  <c r="M4213" i="2" s="1"/>
  <c r="E4212" i="2"/>
  <c r="M4212" i="2" s="1"/>
  <c r="E4211" i="2"/>
  <c r="M4211" i="2" s="1"/>
  <c r="E4210" i="2"/>
  <c r="E4209" i="2"/>
  <c r="M4209" i="2" s="1"/>
  <c r="E4208" i="2"/>
  <c r="M4208" i="2" s="1"/>
  <c r="E4207" i="2"/>
  <c r="E4206" i="2"/>
  <c r="M4206" i="2" s="1"/>
  <c r="O4206" i="2" s="1"/>
  <c r="E4205" i="2"/>
  <c r="M4205" i="2" s="1"/>
  <c r="E4204" i="2"/>
  <c r="M4204" i="2" s="1"/>
  <c r="E4203" i="2"/>
  <c r="M4203" i="2" s="1"/>
  <c r="E4202" i="2"/>
  <c r="E4201" i="2"/>
  <c r="M4201" i="2" s="1"/>
  <c r="E4200" i="2"/>
  <c r="M4200" i="2" s="1"/>
  <c r="E4199" i="2"/>
  <c r="E4198" i="2"/>
  <c r="M4198" i="2" s="1"/>
  <c r="O4198" i="2" s="1"/>
  <c r="E4197" i="2"/>
  <c r="M4197" i="2" s="1"/>
  <c r="E4196" i="2"/>
  <c r="M4196" i="2" s="1"/>
  <c r="E4195" i="2"/>
  <c r="M4195" i="2" s="1"/>
  <c r="E4194" i="2"/>
  <c r="E4193" i="2"/>
  <c r="M4193" i="2" s="1"/>
  <c r="E4192" i="2"/>
  <c r="M4192" i="2" s="1"/>
  <c r="E4191" i="2"/>
  <c r="E4190" i="2"/>
  <c r="M4190" i="2" s="1"/>
  <c r="O4190" i="2" s="1"/>
  <c r="E4189" i="2"/>
  <c r="M4189" i="2" s="1"/>
  <c r="E4188" i="2"/>
  <c r="M4188" i="2" s="1"/>
  <c r="E4187" i="2"/>
  <c r="M4187" i="2" s="1"/>
  <c r="O4187" i="2" s="1"/>
  <c r="E4186" i="2"/>
  <c r="E4185" i="2"/>
  <c r="M4185" i="2" s="1"/>
  <c r="E4184" i="2"/>
  <c r="M4184" i="2" s="1"/>
  <c r="E4183" i="2"/>
  <c r="E4182" i="2"/>
  <c r="M4182" i="2" s="1"/>
  <c r="O4182" i="2" s="1"/>
  <c r="E4181" i="2"/>
  <c r="M4181" i="2" s="1"/>
  <c r="E4180" i="2"/>
  <c r="M4180" i="2" s="1"/>
  <c r="E4179" i="2"/>
  <c r="M4179" i="2" s="1"/>
  <c r="E4178" i="2"/>
  <c r="E4177" i="2"/>
  <c r="M4177" i="2" s="1"/>
  <c r="E4176" i="2"/>
  <c r="M4176" i="2" s="1"/>
  <c r="E4175" i="2"/>
  <c r="E4174" i="2"/>
  <c r="M4174" i="2" s="1"/>
  <c r="O4174" i="2" s="1"/>
  <c r="E4173" i="2"/>
  <c r="M4173" i="2" s="1"/>
  <c r="E4172" i="2"/>
  <c r="M4172" i="2" s="1"/>
  <c r="E4171" i="2"/>
  <c r="M4171" i="2" s="1"/>
  <c r="O4171" i="2" s="1"/>
  <c r="E4170" i="2"/>
  <c r="E4169" i="2"/>
  <c r="M4169" i="2" s="1"/>
  <c r="E4168" i="2"/>
  <c r="M4168" i="2" s="1"/>
  <c r="E4167" i="2"/>
  <c r="E4166" i="2"/>
  <c r="M4166" i="2" s="1"/>
  <c r="O4166" i="2" s="1"/>
  <c r="E4165" i="2"/>
  <c r="M4165" i="2" s="1"/>
  <c r="E4164" i="2"/>
  <c r="M4164" i="2" s="1"/>
  <c r="E4163" i="2"/>
  <c r="M4163" i="2" s="1"/>
  <c r="E4162" i="2"/>
  <c r="E4161" i="2"/>
  <c r="M4161" i="2" s="1"/>
  <c r="E4160" i="2"/>
  <c r="M4160" i="2" s="1"/>
  <c r="E4159" i="2"/>
  <c r="E4158" i="2"/>
  <c r="M4158" i="2" s="1"/>
  <c r="O4158" i="2" s="1"/>
  <c r="E4157" i="2"/>
  <c r="M4157" i="2" s="1"/>
  <c r="E4156" i="2"/>
  <c r="M4156" i="2" s="1"/>
  <c r="E4155" i="2"/>
  <c r="M4155" i="2" s="1"/>
  <c r="E4154" i="2"/>
  <c r="E4153" i="2"/>
  <c r="M4153" i="2" s="1"/>
  <c r="E4152" i="2"/>
  <c r="M4152" i="2" s="1"/>
  <c r="E4151" i="2"/>
  <c r="E4150" i="2"/>
  <c r="M4150" i="2" s="1"/>
  <c r="O4150" i="2" s="1"/>
  <c r="E4149" i="2"/>
  <c r="M4149" i="2" s="1"/>
  <c r="E4148" i="2"/>
  <c r="M4148" i="2" s="1"/>
  <c r="E4147" i="2"/>
  <c r="M4147" i="2" s="1"/>
  <c r="E4146" i="2"/>
  <c r="E4145" i="2"/>
  <c r="M4145" i="2" s="1"/>
  <c r="E4144" i="2"/>
  <c r="M4144" i="2" s="1"/>
  <c r="E4143" i="2"/>
  <c r="E4142" i="2"/>
  <c r="M4142" i="2" s="1"/>
  <c r="O4142" i="2" s="1"/>
  <c r="E4141" i="2"/>
  <c r="M4141" i="2" s="1"/>
  <c r="E4140" i="2"/>
  <c r="M4140" i="2" s="1"/>
  <c r="E4139" i="2"/>
  <c r="M4139" i="2" s="1"/>
  <c r="E4138" i="2"/>
  <c r="E4137" i="2"/>
  <c r="M4137" i="2" s="1"/>
  <c r="E4136" i="2"/>
  <c r="M4136" i="2" s="1"/>
  <c r="E4135" i="2"/>
  <c r="E4134" i="2"/>
  <c r="M4134" i="2" s="1"/>
  <c r="O4134" i="2" s="1"/>
  <c r="E4133" i="2"/>
  <c r="M4133" i="2" s="1"/>
  <c r="E4132" i="2"/>
  <c r="M4132" i="2" s="1"/>
  <c r="E4131" i="2"/>
  <c r="M4131" i="2" s="1"/>
  <c r="E4130" i="2"/>
  <c r="E4129" i="2"/>
  <c r="M4129" i="2" s="1"/>
  <c r="E4128" i="2"/>
  <c r="M4128" i="2" s="1"/>
  <c r="E4127" i="2"/>
  <c r="E4126" i="2"/>
  <c r="M4126" i="2" s="1"/>
  <c r="O4126" i="2" s="1"/>
  <c r="E4125" i="2"/>
  <c r="M4125" i="2" s="1"/>
  <c r="E4124" i="2"/>
  <c r="M4124" i="2" s="1"/>
  <c r="E4123" i="2"/>
  <c r="M4123" i="2" s="1"/>
  <c r="E4122" i="2"/>
  <c r="E4121" i="2"/>
  <c r="M4121" i="2" s="1"/>
  <c r="E4120" i="2"/>
  <c r="M4120" i="2" s="1"/>
  <c r="E4119" i="2"/>
  <c r="E4118" i="2"/>
  <c r="M4118" i="2" s="1"/>
  <c r="O4118" i="2" s="1"/>
  <c r="E4117" i="2"/>
  <c r="M4117" i="2" s="1"/>
  <c r="E4116" i="2"/>
  <c r="M4116" i="2" s="1"/>
  <c r="E4115" i="2"/>
  <c r="M4115" i="2" s="1"/>
  <c r="E4114" i="2"/>
  <c r="E4113" i="2"/>
  <c r="M4113" i="2" s="1"/>
  <c r="E4112" i="2"/>
  <c r="M4112" i="2" s="1"/>
  <c r="E4111" i="2"/>
  <c r="E4110" i="2"/>
  <c r="M4110" i="2" s="1"/>
  <c r="O4110" i="2" s="1"/>
  <c r="E4109" i="2"/>
  <c r="M4109" i="2" s="1"/>
  <c r="E4108" i="2"/>
  <c r="M4108" i="2" s="1"/>
  <c r="E4107" i="2"/>
  <c r="M4107" i="2" s="1"/>
  <c r="E4106" i="2"/>
  <c r="E4105" i="2"/>
  <c r="M4105" i="2" s="1"/>
  <c r="E4104" i="2"/>
  <c r="M4104" i="2" s="1"/>
  <c r="E4103" i="2"/>
  <c r="E4102" i="2"/>
  <c r="M4102" i="2" s="1"/>
  <c r="O4102" i="2" s="1"/>
  <c r="E4101" i="2"/>
  <c r="M4101" i="2" s="1"/>
  <c r="E4100" i="2"/>
  <c r="M4100" i="2" s="1"/>
  <c r="E4099" i="2"/>
  <c r="M4099" i="2" s="1"/>
  <c r="E4098" i="2"/>
  <c r="E4097" i="2"/>
  <c r="M4097" i="2" s="1"/>
  <c r="E4096" i="2"/>
  <c r="M4096" i="2" s="1"/>
  <c r="E4095" i="2"/>
  <c r="E4094" i="2"/>
  <c r="M4094" i="2" s="1"/>
  <c r="O4094" i="2" s="1"/>
  <c r="E4093" i="2"/>
  <c r="M4093" i="2" s="1"/>
  <c r="E4092" i="2"/>
  <c r="M4092" i="2" s="1"/>
  <c r="E4091" i="2"/>
  <c r="M4091" i="2" s="1"/>
  <c r="E4090" i="2"/>
  <c r="E4089" i="2"/>
  <c r="M4089" i="2" s="1"/>
  <c r="E4088" i="2"/>
  <c r="M4088" i="2" s="1"/>
  <c r="E4087" i="2"/>
  <c r="E4086" i="2"/>
  <c r="M4086" i="2" s="1"/>
  <c r="O4086" i="2" s="1"/>
  <c r="E4085" i="2"/>
  <c r="M4085" i="2" s="1"/>
  <c r="E4084" i="2"/>
  <c r="M4084" i="2" s="1"/>
  <c r="E4083" i="2"/>
  <c r="M4083" i="2" s="1"/>
  <c r="E4082" i="2"/>
  <c r="E4081" i="2"/>
  <c r="M4081" i="2" s="1"/>
  <c r="E4080" i="2"/>
  <c r="M4080" i="2" s="1"/>
  <c r="E4079" i="2"/>
  <c r="E4078" i="2"/>
  <c r="M4078" i="2" s="1"/>
  <c r="O4078" i="2" s="1"/>
  <c r="E4077" i="2"/>
  <c r="M4077" i="2" s="1"/>
  <c r="E4076" i="2"/>
  <c r="M4076" i="2" s="1"/>
  <c r="O4076" i="2" s="1"/>
  <c r="E4075" i="2"/>
  <c r="M4075" i="2" s="1"/>
  <c r="E4074" i="2"/>
  <c r="E4073" i="2"/>
  <c r="M4073" i="2" s="1"/>
  <c r="E4072" i="2"/>
  <c r="M4072" i="2" s="1"/>
  <c r="E4071" i="2"/>
  <c r="E4070" i="2"/>
  <c r="M4070" i="2" s="1"/>
  <c r="O4070" i="2" s="1"/>
  <c r="E4069" i="2"/>
  <c r="M4069" i="2" s="1"/>
  <c r="E4068" i="2"/>
  <c r="M4068" i="2" s="1"/>
  <c r="E4067" i="2"/>
  <c r="M4067" i="2" s="1"/>
  <c r="E4066" i="2"/>
  <c r="E4065" i="2"/>
  <c r="M4065" i="2" s="1"/>
  <c r="E4064" i="2"/>
  <c r="M4064" i="2" s="1"/>
  <c r="E4063" i="2"/>
  <c r="E4062" i="2"/>
  <c r="M4062" i="2" s="1"/>
  <c r="O4062" i="2" s="1"/>
  <c r="E4061" i="2"/>
  <c r="M4061" i="2" s="1"/>
  <c r="E4060" i="2"/>
  <c r="M4060" i="2" s="1"/>
  <c r="E4059" i="2"/>
  <c r="M4059" i="2" s="1"/>
  <c r="E4058" i="2"/>
  <c r="E4057" i="2"/>
  <c r="M4057" i="2" s="1"/>
  <c r="E4056" i="2"/>
  <c r="M4056" i="2" s="1"/>
  <c r="E4055" i="2"/>
  <c r="E4054" i="2"/>
  <c r="M4054" i="2" s="1"/>
  <c r="O4054" i="2" s="1"/>
  <c r="E4053" i="2"/>
  <c r="M4053" i="2" s="1"/>
  <c r="E4052" i="2"/>
  <c r="M4052" i="2" s="1"/>
  <c r="E4051" i="2"/>
  <c r="M4051" i="2" s="1"/>
  <c r="E4050" i="2"/>
  <c r="E4049" i="2"/>
  <c r="M4049" i="2" s="1"/>
  <c r="E4048" i="2"/>
  <c r="M4048" i="2" s="1"/>
  <c r="E4047" i="2"/>
  <c r="E4046" i="2"/>
  <c r="M4046" i="2" s="1"/>
  <c r="O4046" i="2" s="1"/>
  <c r="E4045" i="2"/>
  <c r="M4045" i="2" s="1"/>
  <c r="E4044" i="2"/>
  <c r="M4044" i="2" s="1"/>
  <c r="E4043" i="2"/>
  <c r="M4043" i="2" s="1"/>
  <c r="E4042" i="2"/>
  <c r="E4041" i="2"/>
  <c r="M4041" i="2" s="1"/>
  <c r="E4040" i="2"/>
  <c r="M4040" i="2" s="1"/>
  <c r="E4039" i="2"/>
  <c r="E4038" i="2"/>
  <c r="M4038" i="2" s="1"/>
  <c r="O4038" i="2" s="1"/>
  <c r="E4037" i="2"/>
  <c r="M4037" i="2" s="1"/>
  <c r="E4036" i="2"/>
  <c r="M4036" i="2" s="1"/>
  <c r="E4035" i="2"/>
  <c r="M4035" i="2" s="1"/>
  <c r="E4034" i="2"/>
  <c r="E4033" i="2"/>
  <c r="M4033" i="2" s="1"/>
  <c r="E4032" i="2"/>
  <c r="M4032" i="2" s="1"/>
  <c r="E4031" i="2"/>
  <c r="E4030" i="2"/>
  <c r="M4030" i="2" s="1"/>
  <c r="O4030" i="2" s="1"/>
  <c r="E4029" i="2"/>
  <c r="M4029" i="2" s="1"/>
  <c r="E4028" i="2"/>
  <c r="M4028" i="2" s="1"/>
  <c r="E4027" i="2"/>
  <c r="M4027" i="2" s="1"/>
  <c r="O4027" i="2" s="1"/>
  <c r="E4026" i="2"/>
  <c r="E4025" i="2"/>
  <c r="M4025" i="2" s="1"/>
  <c r="E4024" i="2"/>
  <c r="M4024" i="2" s="1"/>
  <c r="E4023" i="2"/>
  <c r="E4022" i="2"/>
  <c r="M4022" i="2" s="1"/>
  <c r="O4022" i="2" s="1"/>
  <c r="E4021" i="2"/>
  <c r="M4021" i="2" s="1"/>
  <c r="E4020" i="2"/>
  <c r="M4020" i="2" s="1"/>
  <c r="E4019" i="2"/>
  <c r="M4019" i="2" s="1"/>
  <c r="E4018" i="2"/>
  <c r="E4017" i="2"/>
  <c r="M4017" i="2" s="1"/>
  <c r="E4016" i="2"/>
  <c r="M4016" i="2" s="1"/>
  <c r="E4015" i="2"/>
  <c r="E4014" i="2"/>
  <c r="M4014" i="2" s="1"/>
  <c r="O4014" i="2" s="1"/>
  <c r="E4013" i="2"/>
  <c r="M4013" i="2" s="1"/>
  <c r="E4012" i="2"/>
  <c r="M4012" i="2" s="1"/>
  <c r="E4011" i="2"/>
  <c r="M4011" i="2" s="1"/>
  <c r="E4010" i="2"/>
  <c r="E4009" i="2"/>
  <c r="M4009" i="2" s="1"/>
  <c r="E4008" i="2"/>
  <c r="M4008" i="2" s="1"/>
  <c r="E4007" i="2"/>
  <c r="E4006" i="2"/>
  <c r="M4006" i="2" s="1"/>
  <c r="O4006" i="2" s="1"/>
  <c r="E4005" i="2"/>
  <c r="M4005" i="2" s="1"/>
  <c r="E4004" i="2"/>
  <c r="M4004" i="2" s="1"/>
  <c r="E4003" i="2"/>
  <c r="M4003" i="2" s="1"/>
  <c r="E4002" i="2"/>
  <c r="E4001" i="2"/>
  <c r="M4001" i="2" s="1"/>
  <c r="E4000" i="2"/>
  <c r="M4000" i="2" s="1"/>
  <c r="E3999" i="2"/>
  <c r="E3998" i="2"/>
  <c r="M3998" i="2" s="1"/>
  <c r="O3998" i="2" s="1"/>
  <c r="E3997" i="2"/>
  <c r="M3997" i="2" s="1"/>
  <c r="E3996" i="2"/>
  <c r="M3996" i="2" s="1"/>
  <c r="E3995" i="2"/>
  <c r="M3995" i="2" s="1"/>
  <c r="E3994" i="2"/>
  <c r="E3993" i="2"/>
  <c r="M3993" i="2" s="1"/>
  <c r="E3992" i="2"/>
  <c r="M3992" i="2" s="1"/>
  <c r="E3991" i="2"/>
  <c r="E3990" i="2"/>
  <c r="M3990" i="2" s="1"/>
  <c r="O3990" i="2" s="1"/>
  <c r="E3989" i="2"/>
  <c r="M3989" i="2" s="1"/>
  <c r="E3988" i="2"/>
  <c r="M3988" i="2" s="1"/>
  <c r="E3987" i="2"/>
  <c r="M3987" i="2" s="1"/>
  <c r="E3986" i="2"/>
  <c r="E3985" i="2"/>
  <c r="M3985" i="2" s="1"/>
  <c r="E3984" i="2"/>
  <c r="M3984" i="2" s="1"/>
  <c r="E3983" i="2"/>
  <c r="E3982" i="2"/>
  <c r="M3982" i="2" s="1"/>
  <c r="O3982" i="2" s="1"/>
  <c r="E3981" i="2"/>
  <c r="M3981" i="2" s="1"/>
  <c r="E3980" i="2"/>
  <c r="M3980" i="2" s="1"/>
  <c r="E3979" i="2"/>
  <c r="M3979" i="2" s="1"/>
  <c r="E3978" i="2"/>
  <c r="E3977" i="2"/>
  <c r="M3977" i="2" s="1"/>
  <c r="E3976" i="2"/>
  <c r="M3976" i="2" s="1"/>
  <c r="E3975" i="2"/>
  <c r="E3974" i="2"/>
  <c r="M3974" i="2" s="1"/>
  <c r="O3974" i="2" s="1"/>
  <c r="E3973" i="2"/>
  <c r="M3973" i="2" s="1"/>
  <c r="E3972" i="2"/>
  <c r="M3972" i="2" s="1"/>
  <c r="E3971" i="2"/>
  <c r="M3971" i="2" s="1"/>
  <c r="E3970" i="2"/>
  <c r="E3969" i="2"/>
  <c r="M3969" i="2" s="1"/>
  <c r="E3968" i="2"/>
  <c r="M3968" i="2" s="1"/>
  <c r="E3967" i="2"/>
  <c r="E3966" i="2"/>
  <c r="M3966" i="2" s="1"/>
  <c r="O3966" i="2" s="1"/>
  <c r="E3965" i="2"/>
  <c r="M3965" i="2" s="1"/>
  <c r="E3964" i="2"/>
  <c r="M3964" i="2" s="1"/>
  <c r="E3963" i="2"/>
  <c r="M3963" i="2" s="1"/>
  <c r="E3962" i="2"/>
  <c r="E3961" i="2"/>
  <c r="M3961" i="2" s="1"/>
  <c r="E3960" i="2"/>
  <c r="M3960" i="2" s="1"/>
  <c r="E3959" i="2"/>
  <c r="E3958" i="2"/>
  <c r="M3958" i="2" s="1"/>
  <c r="O3958" i="2" s="1"/>
  <c r="E3957" i="2"/>
  <c r="M3957" i="2" s="1"/>
  <c r="E3956" i="2"/>
  <c r="M3956" i="2" s="1"/>
  <c r="E3955" i="2"/>
  <c r="M3955" i="2" s="1"/>
  <c r="E3954" i="2"/>
  <c r="E3953" i="2"/>
  <c r="M3953" i="2" s="1"/>
  <c r="E3952" i="2"/>
  <c r="M3952" i="2" s="1"/>
  <c r="E3951" i="2"/>
  <c r="E3950" i="2"/>
  <c r="M3950" i="2" s="1"/>
  <c r="O3950" i="2" s="1"/>
  <c r="E3949" i="2"/>
  <c r="M3949" i="2" s="1"/>
  <c r="E3948" i="2"/>
  <c r="M3948" i="2" s="1"/>
  <c r="E3947" i="2"/>
  <c r="M3947" i="2" s="1"/>
  <c r="E3946" i="2"/>
  <c r="E3945" i="2"/>
  <c r="M3945" i="2" s="1"/>
  <c r="E3944" i="2"/>
  <c r="M3944" i="2" s="1"/>
  <c r="E3943" i="2"/>
  <c r="E3942" i="2"/>
  <c r="M3942" i="2" s="1"/>
  <c r="O3942" i="2" s="1"/>
  <c r="E3941" i="2"/>
  <c r="M3941" i="2" s="1"/>
  <c r="E3940" i="2"/>
  <c r="M3940" i="2" s="1"/>
  <c r="E3939" i="2"/>
  <c r="M3939" i="2" s="1"/>
  <c r="E3938" i="2"/>
  <c r="E3937" i="2"/>
  <c r="M3937" i="2" s="1"/>
  <c r="E3936" i="2"/>
  <c r="M3936" i="2" s="1"/>
  <c r="E3935" i="2"/>
  <c r="E3934" i="2"/>
  <c r="M3934" i="2" s="1"/>
  <c r="O3934" i="2" s="1"/>
  <c r="E3933" i="2"/>
  <c r="M3933" i="2" s="1"/>
  <c r="E3932" i="2"/>
  <c r="M3932" i="2" s="1"/>
  <c r="O3932" i="2" s="1"/>
  <c r="E3931" i="2"/>
  <c r="M3931" i="2" s="1"/>
  <c r="E3930" i="2"/>
  <c r="E3929" i="2"/>
  <c r="M3929" i="2" s="1"/>
  <c r="E3928" i="2"/>
  <c r="M3928" i="2" s="1"/>
  <c r="E3927" i="2"/>
  <c r="E3926" i="2"/>
  <c r="M3926" i="2" s="1"/>
  <c r="O3926" i="2" s="1"/>
  <c r="E3925" i="2"/>
  <c r="M3925" i="2" s="1"/>
  <c r="E3924" i="2"/>
  <c r="M3924" i="2" s="1"/>
  <c r="E3923" i="2"/>
  <c r="M3923" i="2" s="1"/>
  <c r="E3922" i="2"/>
  <c r="E3921" i="2"/>
  <c r="M3921" i="2" s="1"/>
  <c r="E3920" i="2"/>
  <c r="M3920" i="2" s="1"/>
  <c r="E3919" i="2"/>
  <c r="E3918" i="2"/>
  <c r="M3918" i="2" s="1"/>
  <c r="O3918" i="2" s="1"/>
  <c r="E3917" i="2"/>
  <c r="M3917" i="2" s="1"/>
  <c r="E3916" i="2"/>
  <c r="M3916" i="2" s="1"/>
  <c r="E3915" i="2"/>
  <c r="M3915" i="2" s="1"/>
  <c r="E3914" i="2"/>
  <c r="E3913" i="2"/>
  <c r="M3913" i="2" s="1"/>
  <c r="E3912" i="2"/>
  <c r="M3912" i="2" s="1"/>
  <c r="E3911" i="2"/>
  <c r="E3910" i="2"/>
  <c r="M3910" i="2" s="1"/>
  <c r="O3910" i="2" s="1"/>
  <c r="E3909" i="2"/>
  <c r="M3909" i="2" s="1"/>
  <c r="E3908" i="2"/>
  <c r="M3908" i="2" s="1"/>
  <c r="E3907" i="2"/>
  <c r="M3907" i="2" s="1"/>
  <c r="E3906" i="2"/>
  <c r="E3905" i="2"/>
  <c r="M3905" i="2" s="1"/>
  <c r="E3904" i="2"/>
  <c r="M3904" i="2" s="1"/>
  <c r="E3903" i="2"/>
  <c r="E3902" i="2"/>
  <c r="M3902" i="2" s="1"/>
  <c r="O3902" i="2" s="1"/>
  <c r="E3901" i="2"/>
  <c r="M3901" i="2" s="1"/>
  <c r="E3900" i="2"/>
  <c r="M3900" i="2" s="1"/>
  <c r="E3899" i="2"/>
  <c r="M3899" i="2" s="1"/>
  <c r="E3898" i="2"/>
  <c r="E3897" i="2"/>
  <c r="M3897" i="2" s="1"/>
  <c r="E3896" i="2"/>
  <c r="M3896" i="2" s="1"/>
  <c r="E3895" i="2"/>
  <c r="E3894" i="2"/>
  <c r="M3894" i="2" s="1"/>
  <c r="O3894" i="2" s="1"/>
  <c r="E3893" i="2"/>
  <c r="M3893" i="2" s="1"/>
  <c r="E3892" i="2"/>
  <c r="M3892" i="2" s="1"/>
  <c r="E3891" i="2"/>
  <c r="M3891" i="2" s="1"/>
  <c r="E3890" i="2"/>
  <c r="E3889" i="2"/>
  <c r="M3889" i="2" s="1"/>
  <c r="E3888" i="2"/>
  <c r="M3888" i="2" s="1"/>
  <c r="E3887" i="2"/>
  <c r="E3886" i="2"/>
  <c r="M3886" i="2" s="1"/>
  <c r="O3886" i="2" s="1"/>
  <c r="E3885" i="2"/>
  <c r="M3885" i="2" s="1"/>
  <c r="E3884" i="2"/>
  <c r="M3884" i="2" s="1"/>
  <c r="E3883" i="2"/>
  <c r="M3883" i="2" s="1"/>
  <c r="E3882" i="2"/>
  <c r="E3881" i="2"/>
  <c r="M3881" i="2" s="1"/>
  <c r="E3880" i="2"/>
  <c r="M3880" i="2" s="1"/>
  <c r="E3879" i="2"/>
  <c r="E3878" i="2"/>
  <c r="M3878" i="2" s="1"/>
  <c r="O3878" i="2" s="1"/>
  <c r="E3877" i="2"/>
  <c r="M3877" i="2" s="1"/>
  <c r="E3876" i="2"/>
  <c r="M3876" i="2" s="1"/>
  <c r="E3875" i="2"/>
  <c r="M3875" i="2" s="1"/>
  <c r="E3874" i="2"/>
  <c r="E3873" i="2"/>
  <c r="M3873" i="2" s="1"/>
  <c r="E3872" i="2"/>
  <c r="M3872" i="2" s="1"/>
  <c r="E3871" i="2"/>
  <c r="E3870" i="2"/>
  <c r="M3870" i="2" s="1"/>
  <c r="O3870" i="2" s="1"/>
  <c r="E3869" i="2"/>
  <c r="M3869" i="2" s="1"/>
  <c r="E3868" i="2"/>
  <c r="M3868" i="2" s="1"/>
  <c r="E3867" i="2"/>
  <c r="M3867" i="2" s="1"/>
  <c r="E3866" i="2"/>
  <c r="E3865" i="2"/>
  <c r="M3865" i="2" s="1"/>
  <c r="E3864" i="2"/>
  <c r="M3864" i="2" s="1"/>
  <c r="E3863" i="2"/>
  <c r="E3862" i="2"/>
  <c r="M3862" i="2" s="1"/>
  <c r="O3862" i="2" s="1"/>
  <c r="E3861" i="2"/>
  <c r="M3861" i="2" s="1"/>
  <c r="E3860" i="2"/>
  <c r="M3860" i="2" s="1"/>
  <c r="E3859" i="2"/>
  <c r="M3859" i="2" s="1"/>
  <c r="E3858" i="2"/>
  <c r="E3857" i="2"/>
  <c r="M3857" i="2" s="1"/>
  <c r="E3856" i="2"/>
  <c r="M3856" i="2" s="1"/>
  <c r="E3855" i="2"/>
  <c r="E3854" i="2"/>
  <c r="M3854" i="2" s="1"/>
  <c r="O3854" i="2" s="1"/>
  <c r="E3853" i="2"/>
  <c r="M3853" i="2" s="1"/>
  <c r="E3852" i="2"/>
  <c r="M3852" i="2" s="1"/>
  <c r="E3851" i="2"/>
  <c r="M3851" i="2" s="1"/>
  <c r="E3850" i="2"/>
  <c r="E3849" i="2"/>
  <c r="M3849" i="2" s="1"/>
  <c r="E3848" i="2"/>
  <c r="M3848" i="2" s="1"/>
  <c r="E3847" i="2"/>
  <c r="E3846" i="2"/>
  <c r="M3846" i="2" s="1"/>
  <c r="O3846" i="2" s="1"/>
  <c r="E3845" i="2"/>
  <c r="M3845" i="2" s="1"/>
  <c r="E3844" i="2"/>
  <c r="M3844" i="2" s="1"/>
  <c r="E3843" i="2"/>
  <c r="M3843" i="2" s="1"/>
  <c r="E3842" i="2"/>
  <c r="E3841" i="2"/>
  <c r="M3841" i="2" s="1"/>
  <c r="E3840" i="2"/>
  <c r="M3840" i="2" s="1"/>
  <c r="E3839" i="2"/>
  <c r="E3838" i="2"/>
  <c r="M3838" i="2" s="1"/>
  <c r="O3838" i="2" s="1"/>
  <c r="E3837" i="2"/>
  <c r="M3837" i="2" s="1"/>
  <c r="E3836" i="2"/>
  <c r="M3836" i="2" s="1"/>
  <c r="E3835" i="2"/>
  <c r="M3835" i="2" s="1"/>
  <c r="E3834" i="2"/>
  <c r="E3833" i="2"/>
  <c r="M3833" i="2" s="1"/>
  <c r="E3832" i="2"/>
  <c r="M3832" i="2" s="1"/>
  <c r="E3831" i="2"/>
  <c r="E3830" i="2"/>
  <c r="M3830" i="2" s="1"/>
  <c r="O3830" i="2" s="1"/>
  <c r="E3829" i="2"/>
  <c r="M3829" i="2" s="1"/>
  <c r="E3828" i="2"/>
  <c r="M3828" i="2" s="1"/>
  <c r="E3827" i="2"/>
  <c r="M3827" i="2" s="1"/>
  <c r="E3826" i="2"/>
  <c r="E3825" i="2"/>
  <c r="M3825" i="2" s="1"/>
  <c r="E3824" i="2"/>
  <c r="M3824" i="2" s="1"/>
  <c r="E3823" i="2"/>
  <c r="E3822" i="2"/>
  <c r="M3822" i="2" s="1"/>
  <c r="O3822" i="2" s="1"/>
  <c r="E3821" i="2"/>
  <c r="M3821" i="2" s="1"/>
  <c r="E3820" i="2"/>
  <c r="M3820" i="2" s="1"/>
  <c r="E3819" i="2"/>
  <c r="M3819" i="2" s="1"/>
  <c r="O3819" i="2" s="1"/>
  <c r="E3818" i="2"/>
  <c r="E3817" i="2"/>
  <c r="M3817" i="2" s="1"/>
  <c r="E3816" i="2"/>
  <c r="M3816" i="2" s="1"/>
  <c r="E3815" i="2"/>
  <c r="E3814" i="2"/>
  <c r="M3814" i="2" s="1"/>
  <c r="O3814" i="2" s="1"/>
  <c r="E3813" i="2"/>
  <c r="M3813" i="2" s="1"/>
  <c r="E3812" i="2"/>
  <c r="M3812" i="2" s="1"/>
  <c r="E3811" i="2"/>
  <c r="M3811" i="2" s="1"/>
  <c r="E3810" i="2"/>
  <c r="E3809" i="2"/>
  <c r="M3809" i="2" s="1"/>
  <c r="E3808" i="2"/>
  <c r="M3808" i="2" s="1"/>
  <c r="E3807" i="2"/>
  <c r="E3806" i="2"/>
  <c r="M3806" i="2" s="1"/>
  <c r="O3806" i="2" s="1"/>
  <c r="E3805" i="2"/>
  <c r="M3805" i="2" s="1"/>
  <c r="E3804" i="2"/>
  <c r="M3804" i="2" s="1"/>
  <c r="E3803" i="2"/>
  <c r="M3803" i="2" s="1"/>
  <c r="E3802" i="2"/>
  <c r="E3801" i="2"/>
  <c r="M3801" i="2" s="1"/>
  <c r="E3800" i="2"/>
  <c r="M3800" i="2" s="1"/>
  <c r="E3799" i="2"/>
  <c r="E3798" i="2"/>
  <c r="M3798" i="2" s="1"/>
  <c r="O3798" i="2" s="1"/>
  <c r="E3797" i="2"/>
  <c r="M3797" i="2" s="1"/>
  <c r="E3796" i="2"/>
  <c r="M3796" i="2" s="1"/>
  <c r="E3795" i="2"/>
  <c r="M3795" i="2" s="1"/>
  <c r="E3794" i="2"/>
  <c r="E3793" i="2"/>
  <c r="M3793" i="2" s="1"/>
  <c r="E3792" i="2"/>
  <c r="M3792" i="2" s="1"/>
  <c r="E3791" i="2"/>
  <c r="E3790" i="2"/>
  <c r="M3790" i="2" s="1"/>
  <c r="O3790" i="2" s="1"/>
  <c r="E3789" i="2"/>
  <c r="M3789" i="2" s="1"/>
  <c r="E3788" i="2"/>
  <c r="M3788" i="2" s="1"/>
  <c r="E3787" i="2"/>
  <c r="M3787" i="2" s="1"/>
  <c r="E3786" i="2"/>
  <c r="E3785" i="2"/>
  <c r="M3785" i="2" s="1"/>
  <c r="E3784" i="2"/>
  <c r="M3784" i="2" s="1"/>
  <c r="E3783" i="2"/>
  <c r="E3782" i="2"/>
  <c r="M3782" i="2" s="1"/>
  <c r="O3782" i="2" s="1"/>
  <c r="E3781" i="2"/>
  <c r="M3781" i="2" s="1"/>
  <c r="E3780" i="2"/>
  <c r="M3780" i="2" s="1"/>
  <c r="E3779" i="2"/>
  <c r="M3779" i="2" s="1"/>
  <c r="E3778" i="2"/>
  <c r="E3777" i="2"/>
  <c r="M3777" i="2" s="1"/>
  <c r="E3776" i="2"/>
  <c r="M3776" i="2" s="1"/>
  <c r="E3775" i="2"/>
  <c r="E3774" i="2"/>
  <c r="M3774" i="2" s="1"/>
  <c r="O3774" i="2" s="1"/>
  <c r="E3773" i="2"/>
  <c r="M3773" i="2" s="1"/>
  <c r="E3772" i="2"/>
  <c r="M3772" i="2" s="1"/>
  <c r="O3772" i="2" s="1"/>
  <c r="E3771" i="2"/>
  <c r="M3771" i="2" s="1"/>
  <c r="E3770" i="2"/>
  <c r="E3769" i="2"/>
  <c r="M3769" i="2" s="1"/>
  <c r="E3768" i="2"/>
  <c r="M3768" i="2" s="1"/>
  <c r="E3767" i="2"/>
  <c r="E3766" i="2"/>
  <c r="M3766" i="2" s="1"/>
  <c r="O3766" i="2" s="1"/>
  <c r="E3765" i="2"/>
  <c r="M3765" i="2" s="1"/>
  <c r="E3764" i="2"/>
  <c r="M3764" i="2" s="1"/>
  <c r="E3763" i="2"/>
  <c r="M3763" i="2" s="1"/>
  <c r="E3762" i="2"/>
  <c r="E3761" i="2"/>
  <c r="M3761" i="2" s="1"/>
  <c r="E3760" i="2"/>
  <c r="M3760" i="2" s="1"/>
  <c r="E3759" i="2"/>
  <c r="E3758" i="2"/>
  <c r="M3758" i="2" s="1"/>
  <c r="O3758" i="2" s="1"/>
  <c r="E3757" i="2"/>
  <c r="M3757" i="2" s="1"/>
  <c r="E3756" i="2"/>
  <c r="M3756" i="2" s="1"/>
  <c r="O3756" i="2" s="1"/>
  <c r="E3755" i="2"/>
  <c r="M3755" i="2" s="1"/>
  <c r="E3754" i="2"/>
  <c r="E3753" i="2"/>
  <c r="M3753" i="2" s="1"/>
  <c r="E3752" i="2"/>
  <c r="M3752" i="2" s="1"/>
  <c r="E3751" i="2"/>
  <c r="E3750" i="2"/>
  <c r="M3750" i="2" s="1"/>
  <c r="O3750" i="2" s="1"/>
  <c r="E3749" i="2"/>
  <c r="M3749" i="2" s="1"/>
  <c r="E3748" i="2"/>
  <c r="M3748" i="2" s="1"/>
  <c r="E3747" i="2"/>
  <c r="M3747" i="2" s="1"/>
  <c r="E3746" i="2"/>
  <c r="E3745" i="2"/>
  <c r="M3745" i="2" s="1"/>
  <c r="E3744" i="2"/>
  <c r="M3744" i="2" s="1"/>
  <c r="E3743" i="2"/>
  <c r="E3742" i="2"/>
  <c r="M3742" i="2" s="1"/>
  <c r="O3742" i="2" s="1"/>
  <c r="E3741" i="2"/>
  <c r="M3741" i="2" s="1"/>
  <c r="E3740" i="2"/>
  <c r="M3740" i="2" s="1"/>
  <c r="E3739" i="2"/>
  <c r="M3739" i="2" s="1"/>
  <c r="E3738" i="2"/>
  <c r="E3737" i="2"/>
  <c r="M3737" i="2" s="1"/>
  <c r="E3736" i="2"/>
  <c r="M3736" i="2" s="1"/>
  <c r="E3735" i="2"/>
  <c r="E3734" i="2"/>
  <c r="M3734" i="2" s="1"/>
  <c r="O3734" i="2" s="1"/>
  <c r="E3733" i="2"/>
  <c r="M3733" i="2" s="1"/>
  <c r="E3732" i="2"/>
  <c r="M3732" i="2" s="1"/>
  <c r="E3731" i="2"/>
  <c r="M3731" i="2" s="1"/>
  <c r="E3730" i="2"/>
  <c r="E3729" i="2"/>
  <c r="M3729" i="2" s="1"/>
  <c r="E3728" i="2"/>
  <c r="M3728" i="2" s="1"/>
  <c r="E3727" i="2"/>
  <c r="E3726" i="2"/>
  <c r="M3726" i="2" s="1"/>
  <c r="O3726" i="2" s="1"/>
  <c r="E3725" i="2"/>
  <c r="M3725" i="2" s="1"/>
  <c r="E3724" i="2"/>
  <c r="M3724" i="2" s="1"/>
  <c r="E3723" i="2"/>
  <c r="M3723" i="2" s="1"/>
  <c r="E3722" i="2"/>
  <c r="E3721" i="2"/>
  <c r="M3721" i="2" s="1"/>
  <c r="E3720" i="2"/>
  <c r="M3720" i="2" s="1"/>
  <c r="E3719" i="2"/>
  <c r="E3718" i="2"/>
  <c r="M3718" i="2" s="1"/>
  <c r="O3718" i="2" s="1"/>
  <c r="E3717" i="2"/>
  <c r="M3717" i="2" s="1"/>
  <c r="E3716" i="2"/>
  <c r="M3716" i="2" s="1"/>
  <c r="E3715" i="2"/>
  <c r="M3715" i="2" s="1"/>
  <c r="E3714" i="2"/>
  <c r="E3713" i="2"/>
  <c r="M3713" i="2" s="1"/>
  <c r="E3712" i="2"/>
  <c r="M3712" i="2" s="1"/>
  <c r="E3711" i="2"/>
  <c r="E3710" i="2"/>
  <c r="M3710" i="2" s="1"/>
  <c r="O3710" i="2" s="1"/>
  <c r="E3709" i="2"/>
  <c r="M3709" i="2" s="1"/>
  <c r="E3708" i="2"/>
  <c r="M3708" i="2" s="1"/>
  <c r="E3707" i="2"/>
  <c r="M3707" i="2" s="1"/>
  <c r="E3706" i="2"/>
  <c r="E3705" i="2"/>
  <c r="M3705" i="2" s="1"/>
  <c r="E3704" i="2"/>
  <c r="M3704" i="2" s="1"/>
  <c r="E3703" i="2"/>
  <c r="E3702" i="2"/>
  <c r="M3702" i="2" s="1"/>
  <c r="O3702" i="2" s="1"/>
  <c r="E3701" i="2"/>
  <c r="M3701" i="2" s="1"/>
  <c r="E3700" i="2"/>
  <c r="M3700" i="2" s="1"/>
  <c r="E3699" i="2"/>
  <c r="M3699" i="2" s="1"/>
  <c r="E3698" i="2"/>
  <c r="E3697" i="2"/>
  <c r="M3697" i="2" s="1"/>
  <c r="E3696" i="2"/>
  <c r="M3696" i="2" s="1"/>
  <c r="E3695" i="2"/>
  <c r="E3694" i="2"/>
  <c r="M3694" i="2" s="1"/>
  <c r="O3694" i="2" s="1"/>
  <c r="E3693" i="2"/>
  <c r="M3693" i="2" s="1"/>
  <c r="E3692" i="2"/>
  <c r="M3692" i="2" s="1"/>
  <c r="E3691" i="2"/>
  <c r="M3691" i="2" s="1"/>
  <c r="E3690" i="2"/>
  <c r="E3689" i="2"/>
  <c r="M3689" i="2" s="1"/>
  <c r="E3688" i="2"/>
  <c r="M3688" i="2" s="1"/>
  <c r="E3687" i="2"/>
  <c r="E3686" i="2"/>
  <c r="M3686" i="2" s="1"/>
  <c r="O3686" i="2" s="1"/>
  <c r="E3685" i="2"/>
  <c r="M3685" i="2" s="1"/>
  <c r="E3684" i="2"/>
  <c r="M3684" i="2" s="1"/>
  <c r="E3683" i="2"/>
  <c r="M3683" i="2" s="1"/>
  <c r="E3682" i="2"/>
  <c r="E3681" i="2"/>
  <c r="M3681" i="2" s="1"/>
  <c r="E3680" i="2"/>
  <c r="M3680" i="2" s="1"/>
  <c r="E3679" i="2"/>
  <c r="E3678" i="2"/>
  <c r="M3678" i="2" s="1"/>
  <c r="O3678" i="2" s="1"/>
  <c r="E3677" i="2"/>
  <c r="M3677" i="2" s="1"/>
  <c r="E3676" i="2"/>
  <c r="M3676" i="2" s="1"/>
  <c r="E3675" i="2"/>
  <c r="M3675" i="2" s="1"/>
  <c r="E3674" i="2"/>
  <c r="E3673" i="2"/>
  <c r="M3673" i="2" s="1"/>
  <c r="E3672" i="2"/>
  <c r="M3672" i="2" s="1"/>
  <c r="E3671" i="2"/>
  <c r="E3670" i="2"/>
  <c r="M3670" i="2" s="1"/>
  <c r="O3670" i="2" s="1"/>
  <c r="E3669" i="2"/>
  <c r="M3669" i="2" s="1"/>
  <c r="E3668" i="2"/>
  <c r="M3668" i="2" s="1"/>
  <c r="E3667" i="2"/>
  <c r="M3667" i="2" s="1"/>
  <c r="E3666" i="2"/>
  <c r="E3665" i="2"/>
  <c r="M3665" i="2" s="1"/>
  <c r="E3664" i="2"/>
  <c r="M3664" i="2" s="1"/>
  <c r="E3663" i="2"/>
  <c r="E3662" i="2"/>
  <c r="M3662" i="2" s="1"/>
  <c r="O3662" i="2" s="1"/>
  <c r="E3661" i="2"/>
  <c r="M3661" i="2" s="1"/>
  <c r="E3660" i="2"/>
  <c r="M3660" i="2" s="1"/>
  <c r="E3659" i="2"/>
  <c r="M3659" i="2" s="1"/>
  <c r="O3659" i="2" s="1"/>
  <c r="E3658" i="2"/>
  <c r="E3657" i="2"/>
  <c r="M3657" i="2" s="1"/>
  <c r="E3656" i="2"/>
  <c r="M3656" i="2" s="1"/>
  <c r="E3655" i="2"/>
  <c r="E3654" i="2"/>
  <c r="M3654" i="2" s="1"/>
  <c r="O3654" i="2" s="1"/>
  <c r="E3653" i="2"/>
  <c r="M3653" i="2" s="1"/>
  <c r="E3652" i="2"/>
  <c r="M3652" i="2" s="1"/>
  <c r="E3651" i="2"/>
  <c r="M3651" i="2" s="1"/>
  <c r="E3650" i="2"/>
  <c r="E3649" i="2"/>
  <c r="M3649" i="2" s="1"/>
  <c r="E3648" i="2"/>
  <c r="M3648" i="2" s="1"/>
  <c r="E3647" i="2"/>
  <c r="E3646" i="2"/>
  <c r="M3646" i="2" s="1"/>
  <c r="O3646" i="2" s="1"/>
  <c r="E3645" i="2"/>
  <c r="M3645" i="2" s="1"/>
  <c r="E3644" i="2"/>
  <c r="M3644" i="2" s="1"/>
  <c r="E3643" i="2"/>
  <c r="M3643" i="2" s="1"/>
  <c r="E3642" i="2"/>
  <c r="E3641" i="2"/>
  <c r="M3641" i="2" s="1"/>
  <c r="E3640" i="2"/>
  <c r="M3640" i="2" s="1"/>
  <c r="E3639" i="2"/>
  <c r="E3638" i="2"/>
  <c r="M3638" i="2" s="1"/>
  <c r="O3638" i="2" s="1"/>
  <c r="E3637" i="2"/>
  <c r="M3637" i="2" s="1"/>
  <c r="E3636" i="2"/>
  <c r="M3636" i="2" s="1"/>
  <c r="E3635" i="2"/>
  <c r="M3635" i="2" s="1"/>
  <c r="E3634" i="2"/>
  <c r="E3633" i="2"/>
  <c r="M3633" i="2" s="1"/>
  <c r="E3632" i="2"/>
  <c r="M3632" i="2" s="1"/>
  <c r="E3631" i="2"/>
  <c r="E3630" i="2"/>
  <c r="M3630" i="2" s="1"/>
  <c r="O3630" i="2" s="1"/>
  <c r="E3629" i="2"/>
  <c r="M3629" i="2" s="1"/>
  <c r="E3628" i="2"/>
  <c r="M3628" i="2" s="1"/>
  <c r="E3627" i="2"/>
  <c r="M3627" i="2" s="1"/>
  <c r="E3626" i="2"/>
  <c r="E3625" i="2"/>
  <c r="M3625" i="2" s="1"/>
  <c r="E3624" i="2"/>
  <c r="M3624" i="2" s="1"/>
  <c r="E3623" i="2"/>
  <c r="E3622" i="2"/>
  <c r="M3622" i="2" s="1"/>
  <c r="O3622" i="2" s="1"/>
  <c r="E3621" i="2"/>
  <c r="M3621" i="2" s="1"/>
  <c r="E3620" i="2"/>
  <c r="M3620" i="2" s="1"/>
  <c r="E3619" i="2"/>
  <c r="M3619" i="2" s="1"/>
  <c r="E3618" i="2"/>
  <c r="E3617" i="2"/>
  <c r="M3617" i="2" s="1"/>
  <c r="E3616" i="2"/>
  <c r="M3616" i="2" s="1"/>
  <c r="E3615" i="2"/>
  <c r="E3614" i="2"/>
  <c r="M3614" i="2" s="1"/>
  <c r="O3614" i="2" s="1"/>
  <c r="E3613" i="2"/>
  <c r="M3613" i="2" s="1"/>
  <c r="E3612" i="2"/>
  <c r="M3612" i="2" s="1"/>
  <c r="E3611" i="2"/>
  <c r="M3611" i="2" s="1"/>
  <c r="E3610" i="2"/>
  <c r="E3609" i="2"/>
  <c r="M3609" i="2" s="1"/>
  <c r="E3608" i="2"/>
  <c r="M3608" i="2" s="1"/>
  <c r="E3607" i="2"/>
  <c r="E3606" i="2"/>
  <c r="M3606" i="2" s="1"/>
  <c r="O3606" i="2" s="1"/>
  <c r="E3605" i="2"/>
  <c r="M3605" i="2" s="1"/>
  <c r="E3604" i="2"/>
  <c r="M3604" i="2" s="1"/>
  <c r="E3603" i="2"/>
  <c r="M3603" i="2" s="1"/>
  <c r="E3602" i="2"/>
  <c r="E3601" i="2"/>
  <c r="M3601" i="2" s="1"/>
  <c r="E3600" i="2"/>
  <c r="M3600" i="2" s="1"/>
  <c r="E3599" i="2"/>
  <c r="E3598" i="2"/>
  <c r="M3598" i="2" s="1"/>
  <c r="O3598" i="2" s="1"/>
  <c r="E3597" i="2"/>
  <c r="M3597" i="2" s="1"/>
  <c r="E3596" i="2"/>
  <c r="M3596" i="2" s="1"/>
  <c r="E3595" i="2"/>
  <c r="M3595" i="2" s="1"/>
  <c r="E3594" i="2"/>
  <c r="E3593" i="2"/>
  <c r="M3593" i="2" s="1"/>
  <c r="E3592" i="2"/>
  <c r="M3592" i="2" s="1"/>
  <c r="E3591" i="2"/>
  <c r="E3590" i="2"/>
  <c r="M3590" i="2" s="1"/>
  <c r="O3590" i="2" s="1"/>
  <c r="E3589" i="2"/>
  <c r="M3589" i="2" s="1"/>
  <c r="E3588" i="2"/>
  <c r="M3588" i="2" s="1"/>
  <c r="E3587" i="2"/>
  <c r="M3587" i="2" s="1"/>
  <c r="E3586" i="2"/>
  <c r="E3585" i="2"/>
  <c r="M3585" i="2" s="1"/>
  <c r="E3584" i="2"/>
  <c r="M3584" i="2" s="1"/>
  <c r="E3583" i="2"/>
  <c r="E3582" i="2"/>
  <c r="M3582" i="2" s="1"/>
  <c r="O3582" i="2" s="1"/>
  <c r="E3581" i="2"/>
  <c r="M3581" i="2" s="1"/>
  <c r="E3580" i="2"/>
  <c r="M3580" i="2" s="1"/>
  <c r="E3579" i="2"/>
  <c r="M3579" i="2" s="1"/>
  <c r="E3578" i="2"/>
  <c r="E3577" i="2"/>
  <c r="M3577" i="2" s="1"/>
  <c r="E3576" i="2"/>
  <c r="M3576" i="2" s="1"/>
  <c r="E3575" i="2"/>
  <c r="E3574" i="2"/>
  <c r="M3574" i="2" s="1"/>
  <c r="O3574" i="2" s="1"/>
  <c r="E3573" i="2"/>
  <c r="M3573" i="2" s="1"/>
  <c r="E3572" i="2"/>
  <c r="M3572" i="2" s="1"/>
  <c r="E3571" i="2"/>
  <c r="M3571" i="2" s="1"/>
  <c r="E3570" i="2"/>
  <c r="E3569" i="2"/>
  <c r="M3569" i="2" s="1"/>
  <c r="E3568" i="2"/>
  <c r="M3568" i="2" s="1"/>
  <c r="E3567" i="2"/>
  <c r="E3566" i="2"/>
  <c r="M3566" i="2" s="1"/>
  <c r="O3566" i="2" s="1"/>
  <c r="E3565" i="2"/>
  <c r="M3565" i="2" s="1"/>
  <c r="E3564" i="2"/>
  <c r="M3564" i="2" s="1"/>
  <c r="E3563" i="2"/>
  <c r="M3563" i="2" s="1"/>
  <c r="E3562" i="2"/>
  <c r="E3561" i="2"/>
  <c r="M3561" i="2" s="1"/>
  <c r="E3560" i="2"/>
  <c r="M3560" i="2" s="1"/>
  <c r="E3559" i="2"/>
  <c r="E3558" i="2"/>
  <c r="M3558" i="2" s="1"/>
  <c r="O3558" i="2" s="1"/>
  <c r="E3557" i="2"/>
  <c r="M3557" i="2" s="1"/>
  <c r="E3556" i="2"/>
  <c r="M3556" i="2" s="1"/>
  <c r="E3555" i="2"/>
  <c r="M3555" i="2" s="1"/>
  <c r="E3554" i="2"/>
  <c r="E3553" i="2"/>
  <c r="M3553" i="2" s="1"/>
  <c r="E3552" i="2"/>
  <c r="M3552" i="2" s="1"/>
  <c r="E3551" i="2"/>
  <c r="E3550" i="2"/>
  <c r="M3550" i="2" s="1"/>
  <c r="O3550" i="2" s="1"/>
  <c r="E3549" i="2"/>
  <c r="M3549" i="2" s="1"/>
  <c r="E3548" i="2"/>
  <c r="M3548" i="2" s="1"/>
  <c r="E3547" i="2"/>
  <c r="M3547" i="2" s="1"/>
  <c r="E3546" i="2"/>
  <c r="E3545" i="2"/>
  <c r="M3545" i="2" s="1"/>
  <c r="E3544" i="2"/>
  <c r="M3544" i="2" s="1"/>
  <c r="E3543" i="2"/>
  <c r="E3542" i="2"/>
  <c r="M3542" i="2" s="1"/>
  <c r="O3542" i="2" s="1"/>
  <c r="E3541" i="2"/>
  <c r="M3541" i="2" s="1"/>
  <c r="E3540" i="2"/>
  <c r="M3540" i="2" s="1"/>
  <c r="E3539" i="2"/>
  <c r="M3539" i="2" s="1"/>
  <c r="E3538" i="2"/>
  <c r="E3537" i="2"/>
  <c r="M3537" i="2" s="1"/>
  <c r="E3536" i="2"/>
  <c r="M3536" i="2" s="1"/>
  <c r="E3535" i="2"/>
  <c r="E3534" i="2"/>
  <c r="M3534" i="2" s="1"/>
  <c r="O3534" i="2" s="1"/>
  <c r="E3533" i="2"/>
  <c r="M3533" i="2" s="1"/>
  <c r="E3532" i="2"/>
  <c r="M3532" i="2" s="1"/>
  <c r="E3531" i="2"/>
  <c r="M3531" i="2" s="1"/>
  <c r="E3530" i="2"/>
  <c r="E3529" i="2"/>
  <c r="M3529" i="2" s="1"/>
  <c r="E3528" i="2"/>
  <c r="M3528" i="2" s="1"/>
  <c r="E3527" i="2"/>
  <c r="E3526" i="2"/>
  <c r="M3526" i="2" s="1"/>
  <c r="O3526" i="2" s="1"/>
  <c r="E3525" i="2"/>
  <c r="M3525" i="2" s="1"/>
  <c r="E3524" i="2"/>
  <c r="M3524" i="2" s="1"/>
  <c r="E3523" i="2"/>
  <c r="M3523" i="2" s="1"/>
  <c r="E3522" i="2"/>
  <c r="E3521" i="2"/>
  <c r="M3521" i="2" s="1"/>
  <c r="E3520" i="2"/>
  <c r="M3520" i="2" s="1"/>
  <c r="E3519" i="2"/>
  <c r="E3518" i="2"/>
  <c r="M3518" i="2" s="1"/>
  <c r="O3518" i="2" s="1"/>
  <c r="E3517" i="2"/>
  <c r="M3517" i="2" s="1"/>
  <c r="E3516" i="2"/>
  <c r="M3516" i="2" s="1"/>
  <c r="E3515" i="2"/>
  <c r="M3515" i="2" s="1"/>
  <c r="O3515" i="2" s="1"/>
  <c r="E3514" i="2"/>
  <c r="E3513" i="2"/>
  <c r="M3513" i="2" s="1"/>
  <c r="E3512" i="2"/>
  <c r="M3512" i="2" s="1"/>
  <c r="E3511" i="2"/>
  <c r="E3510" i="2"/>
  <c r="M3510" i="2" s="1"/>
  <c r="O3510" i="2" s="1"/>
  <c r="E3509" i="2"/>
  <c r="M3509" i="2" s="1"/>
  <c r="E3508" i="2"/>
  <c r="M3508" i="2" s="1"/>
  <c r="E3507" i="2"/>
  <c r="M3507" i="2" s="1"/>
  <c r="E3506" i="2"/>
  <c r="E3505" i="2"/>
  <c r="M3505" i="2" s="1"/>
  <c r="E3504" i="2"/>
  <c r="M3504" i="2" s="1"/>
  <c r="E3503" i="2"/>
  <c r="E3502" i="2"/>
  <c r="M3502" i="2" s="1"/>
  <c r="O3502" i="2" s="1"/>
  <c r="E3501" i="2"/>
  <c r="M3501" i="2" s="1"/>
  <c r="E3500" i="2"/>
  <c r="M3500" i="2" s="1"/>
  <c r="O3500" i="2" s="1"/>
  <c r="E3499" i="2"/>
  <c r="M3499" i="2" s="1"/>
  <c r="E3498" i="2"/>
  <c r="E3497" i="2"/>
  <c r="M3497" i="2" s="1"/>
  <c r="E3496" i="2"/>
  <c r="M3496" i="2" s="1"/>
  <c r="E3495" i="2"/>
  <c r="E3494" i="2"/>
  <c r="M3494" i="2" s="1"/>
  <c r="O3494" i="2" s="1"/>
  <c r="E3493" i="2"/>
  <c r="M3493" i="2" s="1"/>
  <c r="E3492" i="2"/>
  <c r="M3492" i="2" s="1"/>
  <c r="E3491" i="2"/>
  <c r="M3491" i="2" s="1"/>
  <c r="E3490" i="2"/>
  <c r="E3489" i="2"/>
  <c r="M3489" i="2" s="1"/>
  <c r="E3488" i="2"/>
  <c r="M3488" i="2" s="1"/>
  <c r="E3487" i="2"/>
  <c r="E3486" i="2"/>
  <c r="M3486" i="2" s="1"/>
  <c r="O3486" i="2" s="1"/>
  <c r="E3485" i="2"/>
  <c r="M3485" i="2" s="1"/>
  <c r="E3484" i="2"/>
  <c r="M3484" i="2" s="1"/>
  <c r="E3483" i="2"/>
  <c r="M3483" i="2" s="1"/>
  <c r="E3482" i="2"/>
  <c r="E3481" i="2"/>
  <c r="M3481" i="2" s="1"/>
  <c r="E3480" i="2"/>
  <c r="M3480" i="2" s="1"/>
  <c r="E3479" i="2"/>
  <c r="E3478" i="2"/>
  <c r="M3478" i="2" s="1"/>
  <c r="O3478" i="2" s="1"/>
  <c r="E3477" i="2"/>
  <c r="M3477" i="2" s="1"/>
  <c r="E3476" i="2"/>
  <c r="M3476" i="2" s="1"/>
  <c r="E3475" i="2"/>
  <c r="M3475" i="2" s="1"/>
  <c r="E3474" i="2"/>
  <c r="E3473" i="2"/>
  <c r="M3473" i="2" s="1"/>
  <c r="E3472" i="2"/>
  <c r="M3472" i="2" s="1"/>
  <c r="E3471" i="2"/>
  <c r="E3470" i="2"/>
  <c r="M3470" i="2" s="1"/>
  <c r="O3470" i="2" s="1"/>
  <c r="E3469" i="2"/>
  <c r="M3469" i="2" s="1"/>
  <c r="E3468" i="2"/>
  <c r="M3468" i="2" s="1"/>
  <c r="E3467" i="2"/>
  <c r="M3467" i="2" s="1"/>
  <c r="E3466" i="2"/>
  <c r="E3465" i="2"/>
  <c r="M3465" i="2" s="1"/>
  <c r="E3464" i="2"/>
  <c r="M3464" i="2" s="1"/>
  <c r="E3463" i="2"/>
  <c r="E3462" i="2"/>
  <c r="M3462" i="2" s="1"/>
  <c r="O3462" i="2" s="1"/>
  <c r="E3461" i="2"/>
  <c r="M3461" i="2" s="1"/>
  <c r="E3460" i="2"/>
  <c r="M3460" i="2" s="1"/>
  <c r="E3459" i="2"/>
  <c r="M3459" i="2" s="1"/>
  <c r="E3458" i="2"/>
  <c r="E3457" i="2"/>
  <c r="M3457" i="2" s="1"/>
  <c r="E3456" i="2"/>
  <c r="M3456" i="2" s="1"/>
  <c r="E3455" i="2"/>
  <c r="E3454" i="2"/>
  <c r="M3454" i="2" s="1"/>
  <c r="O3454" i="2" s="1"/>
  <c r="E3453" i="2"/>
  <c r="M3453" i="2" s="1"/>
  <c r="E3452" i="2"/>
  <c r="M3452" i="2" s="1"/>
  <c r="E3451" i="2"/>
  <c r="M3451" i="2" s="1"/>
  <c r="E3450" i="2"/>
  <c r="E3449" i="2"/>
  <c r="M3449" i="2" s="1"/>
  <c r="E3448" i="2"/>
  <c r="M3448" i="2" s="1"/>
  <c r="E3447" i="2"/>
  <c r="E3446" i="2"/>
  <c r="M3446" i="2" s="1"/>
  <c r="O3446" i="2" s="1"/>
  <c r="E3445" i="2"/>
  <c r="M3445" i="2" s="1"/>
  <c r="E3444" i="2"/>
  <c r="M3444" i="2" s="1"/>
  <c r="E3443" i="2"/>
  <c r="M3443" i="2" s="1"/>
  <c r="E3442" i="2"/>
  <c r="E3441" i="2"/>
  <c r="M3441" i="2" s="1"/>
  <c r="E3440" i="2"/>
  <c r="M3440" i="2" s="1"/>
  <c r="E3439" i="2"/>
  <c r="E3438" i="2"/>
  <c r="M3438" i="2" s="1"/>
  <c r="O3438" i="2" s="1"/>
  <c r="E3437" i="2"/>
  <c r="M3437" i="2" s="1"/>
  <c r="E3436" i="2"/>
  <c r="M3436" i="2" s="1"/>
  <c r="E3435" i="2"/>
  <c r="M3435" i="2" s="1"/>
  <c r="E3434" i="2"/>
  <c r="E3433" i="2"/>
  <c r="M3433" i="2" s="1"/>
  <c r="E3432" i="2"/>
  <c r="M3432" i="2" s="1"/>
  <c r="E3431" i="2"/>
  <c r="E3430" i="2"/>
  <c r="M3430" i="2" s="1"/>
  <c r="O3430" i="2" s="1"/>
  <c r="E3429" i="2"/>
  <c r="M3429" i="2" s="1"/>
  <c r="E3428" i="2"/>
  <c r="M3428" i="2" s="1"/>
  <c r="E3427" i="2"/>
  <c r="M3427" i="2" s="1"/>
  <c r="E3426" i="2"/>
  <c r="E3425" i="2"/>
  <c r="M3425" i="2" s="1"/>
  <c r="E3424" i="2"/>
  <c r="M3424" i="2" s="1"/>
  <c r="E3423" i="2"/>
  <c r="E3422" i="2"/>
  <c r="M3422" i="2" s="1"/>
  <c r="O3422" i="2" s="1"/>
  <c r="E3421" i="2"/>
  <c r="M3421" i="2" s="1"/>
  <c r="E3420" i="2"/>
  <c r="M3420" i="2" s="1"/>
  <c r="E3419" i="2"/>
  <c r="M3419" i="2" s="1"/>
  <c r="E3418" i="2"/>
  <c r="E3417" i="2"/>
  <c r="M3417" i="2" s="1"/>
  <c r="E3416" i="2"/>
  <c r="M3416" i="2" s="1"/>
  <c r="E3415" i="2"/>
  <c r="E3414" i="2"/>
  <c r="M3414" i="2" s="1"/>
  <c r="O3414" i="2" s="1"/>
  <c r="E3413" i="2"/>
  <c r="M3413" i="2" s="1"/>
  <c r="E3412" i="2"/>
  <c r="M3412" i="2" s="1"/>
  <c r="E3411" i="2"/>
  <c r="M3411" i="2" s="1"/>
  <c r="E3410" i="2"/>
  <c r="E3409" i="2"/>
  <c r="M3409" i="2" s="1"/>
  <c r="E3408" i="2"/>
  <c r="M3408" i="2" s="1"/>
  <c r="E3407" i="2"/>
  <c r="E3406" i="2"/>
  <c r="M3406" i="2" s="1"/>
  <c r="O3406" i="2" s="1"/>
  <c r="E3405" i="2"/>
  <c r="M3405" i="2" s="1"/>
  <c r="E3404" i="2"/>
  <c r="M3404" i="2" s="1"/>
  <c r="E3403" i="2"/>
  <c r="M3403" i="2" s="1"/>
  <c r="E3402" i="2"/>
  <c r="E3401" i="2"/>
  <c r="M3401" i="2" s="1"/>
  <c r="E3400" i="2"/>
  <c r="M3400" i="2" s="1"/>
  <c r="E3399" i="2"/>
  <c r="E3398" i="2"/>
  <c r="M3398" i="2" s="1"/>
  <c r="O3398" i="2" s="1"/>
  <c r="E3397" i="2"/>
  <c r="M3397" i="2" s="1"/>
  <c r="E3396" i="2"/>
  <c r="M3396" i="2" s="1"/>
  <c r="E3395" i="2"/>
  <c r="M3395" i="2" s="1"/>
  <c r="E3394" i="2"/>
  <c r="E3393" i="2"/>
  <c r="M3393" i="2" s="1"/>
  <c r="E3392" i="2"/>
  <c r="M3392" i="2" s="1"/>
  <c r="E3391" i="2"/>
  <c r="E3390" i="2"/>
  <c r="M3390" i="2" s="1"/>
  <c r="O3390" i="2" s="1"/>
  <c r="E3389" i="2"/>
  <c r="M3389" i="2" s="1"/>
  <c r="E3388" i="2"/>
  <c r="M3388" i="2" s="1"/>
  <c r="E3387" i="2"/>
  <c r="M3387" i="2" s="1"/>
  <c r="E3386" i="2"/>
  <c r="E3385" i="2"/>
  <c r="M3385" i="2" s="1"/>
  <c r="E3384" i="2"/>
  <c r="M3384" i="2" s="1"/>
  <c r="E3383" i="2"/>
  <c r="E3382" i="2"/>
  <c r="M3382" i="2" s="1"/>
  <c r="O3382" i="2" s="1"/>
  <c r="E3381" i="2"/>
  <c r="M3381" i="2" s="1"/>
  <c r="E3380" i="2"/>
  <c r="M3380" i="2" s="1"/>
  <c r="E3379" i="2"/>
  <c r="M3379" i="2" s="1"/>
  <c r="E3378" i="2"/>
  <c r="E3377" i="2"/>
  <c r="M3377" i="2" s="1"/>
  <c r="E3376" i="2"/>
  <c r="M3376" i="2" s="1"/>
  <c r="E3375" i="2"/>
  <c r="E3374" i="2"/>
  <c r="M3374" i="2" s="1"/>
  <c r="O3374" i="2" s="1"/>
  <c r="E3373" i="2"/>
  <c r="M3373" i="2" s="1"/>
  <c r="E3372" i="2"/>
  <c r="M3372" i="2" s="1"/>
  <c r="E3371" i="2"/>
  <c r="M3371" i="2" s="1"/>
  <c r="E3370" i="2"/>
  <c r="E3369" i="2"/>
  <c r="M3369" i="2" s="1"/>
  <c r="E3368" i="2"/>
  <c r="M3368" i="2" s="1"/>
  <c r="E3367" i="2"/>
  <c r="E3366" i="2"/>
  <c r="M3366" i="2" s="1"/>
  <c r="O3366" i="2" s="1"/>
  <c r="E3365" i="2"/>
  <c r="M3365" i="2" s="1"/>
  <c r="E3364" i="2"/>
  <c r="M3364" i="2" s="1"/>
  <c r="E3363" i="2"/>
  <c r="M3363" i="2" s="1"/>
  <c r="E3362" i="2"/>
  <c r="E3361" i="2"/>
  <c r="M3361" i="2" s="1"/>
  <c r="E3360" i="2"/>
  <c r="M3360" i="2" s="1"/>
  <c r="E3359" i="2"/>
  <c r="E3358" i="2"/>
  <c r="M3358" i="2" s="1"/>
  <c r="O3358" i="2" s="1"/>
  <c r="E3357" i="2"/>
  <c r="M3357" i="2" s="1"/>
  <c r="E3356" i="2"/>
  <c r="M3356" i="2" s="1"/>
  <c r="E3355" i="2"/>
  <c r="M3355" i="2" s="1"/>
  <c r="E3354" i="2"/>
  <c r="E3353" i="2"/>
  <c r="M3353" i="2" s="1"/>
  <c r="E3352" i="2"/>
  <c r="M3352" i="2" s="1"/>
  <c r="E3351" i="2"/>
  <c r="E3350" i="2"/>
  <c r="M3350" i="2" s="1"/>
  <c r="O3350" i="2" s="1"/>
  <c r="E3349" i="2"/>
  <c r="M3349" i="2" s="1"/>
  <c r="E3348" i="2"/>
  <c r="M3348" i="2" s="1"/>
  <c r="E3347" i="2"/>
  <c r="M3347" i="2" s="1"/>
  <c r="E3346" i="2"/>
  <c r="E3345" i="2"/>
  <c r="M3345" i="2" s="1"/>
  <c r="E3344" i="2"/>
  <c r="M3344" i="2" s="1"/>
  <c r="E3343" i="2"/>
  <c r="E3342" i="2"/>
  <c r="M3342" i="2" s="1"/>
  <c r="O3342" i="2" s="1"/>
  <c r="E3341" i="2"/>
  <c r="M3341" i="2" s="1"/>
  <c r="E3340" i="2"/>
  <c r="M3340" i="2" s="1"/>
  <c r="E3339" i="2"/>
  <c r="M3339" i="2" s="1"/>
  <c r="E3338" i="2"/>
  <c r="E3337" i="2"/>
  <c r="M3337" i="2" s="1"/>
  <c r="E3336" i="2"/>
  <c r="M3336" i="2" s="1"/>
  <c r="E3335" i="2"/>
  <c r="E3334" i="2"/>
  <c r="M3334" i="2" s="1"/>
  <c r="O3334" i="2" s="1"/>
  <c r="E3333" i="2"/>
  <c r="M3333" i="2" s="1"/>
  <c r="E3332" i="2"/>
  <c r="M3332" i="2" s="1"/>
  <c r="E3331" i="2"/>
  <c r="M3331" i="2" s="1"/>
  <c r="E3330" i="2"/>
  <c r="E3329" i="2"/>
  <c r="M3329" i="2" s="1"/>
  <c r="E3328" i="2"/>
  <c r="M3328" i="2" s="1"/>
  <c r="E3327" i="2"/>
  <c r="E3326" i="2"/>
  <c r="M3326" i="2" s="1"/>
  <c r="O3326" i="2" s="1"/>
  <c r="E3325" i="2"/>
  <c r="M3325" i="2" s="1"/>
  <c r="E3324" i="2"/>
  <c r="M3324" i="2" s="1"/>
  <c r="E3323" i="2"/>
  <c r="M3323" i="2" s="1"/>
  <c r="E3322" i="2"/>
  <c r="E3321" i="2"/>
  <c r="M3321" i="2" s="1"/>
  <c r="E3320" i="2"/>
  <c r="M3320" i="2" s="1"/>
  <c r="E3319" i="2"/>
  <c r="E3318" i="2"/>
  <c r="M3318" i="2" s="1"/>
  <c r="O3318" i="2" s="1"/>
  <c r="E3317" i="2"/>
  <c r="M3317" i="2" s="1"/>
  <c r="E3316" i="2"/>
  <c r="M3316" i="2" s="1"/>
  <c r="E3315" i="2"/>
  <c r="M3315" i="2" s="1"/>
  <c r="E3314" i="2"/>
  <c r="E3313" i="2"/>
  <c r="M3313" i="2" s="1"/>
  <c r="E3312" i="2"/>
  <c r="M3312" i="2" s="1"/>
  <c r="E3311" i="2"/>
  <c r="E3310" i="2"/>
  <c r="M3310" i="2" s="1"/>
  <c r="O3310" i="2" s="1"/>
  <c r="E3309" i="2"/>
  <c r="M3309" i="2" s="1"/>
  <c r="E3308" i="2"/>
  <c r="M3308" i="2" s="1"/>
  <c r="E3307" i="2"/>
  <c r="M3307" i="2" s="1"/>
  <c r="E3306" i="2"/>
  <c r="E3305" i="2"/>
  <c r="M3305" i="2" s="1"/>
  <c r="E3304" i="2"/>
  <c r="M3304" i="2" s="1"/>
  <c r="E3303" i="2"/>
  <c r="E3302" i="2"/>
  <c r="M3302" i="2" s="1"/>
  <c r="O3302" i="2" s="1"/>
  <c r="E3301" i="2"/>
  <c r="M3301" i="2" s="1"/>
  <c r="E3300" i="2"/>
  <c r="M3300" i="2" s="1"/>
  <c r="E3299" i="2"/>
  <c r="M3299" i="2" s="1"/>
  <c r="E3298" i="2"/>
  <c r="E3297" i="2"/>
  <c r="M3297" i="2" s="1"/>
  <c r="E3296" i="2"/>
  <c r="M3296" i="2" s="1"/>
  <c r="E3295" i="2"/>
  <c r="E3294" i="2"/>
  <c r="M3294" i="2" s="1"/>
  <c r="O3294" i="2" s="1"/>
  <c r="E3293" i="2"/>
  <c r="M3293" i="2" s="1"/>
  <c r="E3292" i="2"/>
  <c r="M3292" i="2" s="1"/>
  <c r="E3291" i="2"/>
  <c r="M3291" i="2" s="1"/>
  <c r="E3290" i="2"/>
  <c r="E3289" i="2"/>
  <c r="M3289" i="2" s="1"/>
  <c r="E3288" i="2"/>
  <c r="M3288" i="2" s="1"/>
  <c r="E3287" i="2"/>
  <c r="E3286" i="2"/>
  <c r="M3286" i="2" s="1"/>
  <c r="O3286" i="2" s="1"/>
  <c r="E3285" i="2"/>
  <c r="M3285" i="2" s="1"/>
  <c r="E3284" i="2"/>
  <c r="M3284" i="2" s="1"/>
  <c r="E3283" i="2"/>
  <c r="M3283" i="2" s="1"/>
  <c r="E3282" i="2"/>
  <c r="E3281" i="2"/>
  <c r="M3281" i="2" s="1"/>
  <c r="E3280" i="2"/>
  <c r="M3280" i="2" s="1"/>
  <c r="E3279" i="2"/>
  <c r="E3278" i="2"/>
  <c r="M3278" i="2" s="1"/>
  <c r="O3278" i="2" s="1"/>
  <c r="E3277" i="2"/>
  <c r="M3277" i="2" s="1"/>
  <c r="E3276" i="2"/>
  <c r="M3276" i="2" s="1"/>
  <c r="E3275" i="2"/>
  <c r="M3275" i="2" s="1"/>
  <c r="E3274" i="2"/>
  <c r="E3273" i="2"/>
  <c r="M3273" i="2" s="1"/>
  <c r="E3272" i="2"/>
  <c r="M3272" i="2" s="1"/>
  <c r="E3271" i="2"/>
  <c r="E3270" i="2"/>
  <c r="M3270" i="2" s="1"/>
  <c r="O3270" i="2" s="1"/>
  <c r="E3269" i="2"/>
  <c r="M3269" i="2" s="1"/>
  <c r="E3268" i="2"/>
  <c r="M3268" i="2" s="1"/>
  <c r="E3267" i="2"/>
  <c r="M3267" i="2" s="1"/>
  <c r="E3266" i="2"/>
  <c r="E3265" i="2"/>
  <c r="M3265" i="2" s="1"/>
  <c r="E3264" i="2"/>
  <c r="M3264" i="2" s="1"/>
  <c r="E3263" i="2"/>
  <c r="E3262" i="2"/>
  <c r="M3262" i="2" s="1"/>
  <c r="O3262" i="2" s="1"/>
  <c r="E3261" i="2"/>
  <c r="M3261" i="2" s="1"/>
  <c r="E3260" i="2"/>
  <c r="M3260" i="2" s="1"/>
  <c r="E3259" i="2"/>
  <c r="M3259" i="2" s="1"/>
  <c r="E3258" i="2"/>
  <c r="E3257" i="2"/>
  <c r="M3257" i="2" s="1"/>
  <c r="E3256" i="2"/>
  <c r="M3256" i="2" s="1"/>
  <c r="E3255" i="2"/>
  <c r="E3254" i="2"/>
  <c r="M3254" i="2" s="1"/>
  <c r="O3254" i="2" s="1"/>
  <c r="E3253" i="2"/>
  <c r="M3253" i="2" s="1"/>
  <c r="E3252" i="2"/>
  <c r="M3252" i="2" s="1"/>
  <c r="E3251" i="2"/>
  <c r="M3251" i="2" s="1"/>
  <c r="E3250" i="2"/>
  <c r="E3249" i="2"/>
  <c r="M3249" i="2" s="1"/>
  <c r="E3248" i="2"/>
  <c r="M3248" i="2" s="1"/>
  <c r="E3247" i="2"/>
  <c r="E3246" i="2"/>
  <c r="M3246" i="2" s="1"/>
  <c r="O3246" i="2" s="1"/>
  <c r="E3245" i="2"/>
  <c r="M3245" i="2" s="1"/>
  <c r="E3244" i="2"/>
  <c r="M3244" i="2" s="1"/>
  <c r="O3244" i="2" s="1"/>
  <c r="E3243" i="2"/>
  <c r="M3243" i="2" s="1"/>
  <c r="E3242" i="2"/>
  <c r="E3241" i="2"/>
  <c r="M3241" i="2" s="1"/>
  <c r="E3240" i="2"/>
  <c r="M3240" i="2" s="1"/>
  <c r="E3239" i="2"/>
  <c r="E3238" i="2"/>
  <c r="M3238" i="2" s="1"/>
  <c r="O3238" i="2" s="1"/>
  <c r="E3237" i="2"/>
  <c r="M3237" i="2" s="1"/>
  <c r="E3236" i="2"/>
  <c r="M3236" i="2" s="1"/>
  <c r="E3235" i="2"/>
  <c r="M3235" i="2" s="1"/>
  <c r="E3234" i="2"/>
  <c r="E3233" i="2"/>
  <c r="M3233" i="2" s="1"/>
  <c r="E3232" i="2"/>
  <c r="M3232" i="2" s="1"/>
  <c r="E3231" i="2"/>
  <c r="E3230" i="2"/>
  <c r="M3230" i="2" s="1"/>
  <c r="O3230" i="2" s="1"/>
  <c r="E3229" i="2"/>
  <c r="M3229" i="2" s="1"/>
  <c r="E3228" i="2"/>
  <c r="M3228" i="2" s="1"/>
  <c r="E3227" i="2"/>
  <c r="M3227" i="2" s="1"/>
  <c r="E3226" i="2"/>
  <c r="E3225" i="2"/>
  <c r="M3225" i="2" s="1"/>
  <c r="E3224" i="2"/>
  <c r="M3224" i="2" s="1"/>
  <c r="E3223" i="2"/>
  <c r="E3222" i="2"/>
  <c r="M3222" i="2" s="1"/>
  <c r="O3222" i="2" s="1"/>
  <c r="E3221" i="2"/>
  <c r="M3221" i="2" s="1"/>
  <c r="E3220" i="2"/>
  <c r="M3220" i="2" s="1"/>
  <c r="E3219" i="2"/>
  <c r="M3219" i="2" s="1"/>
  <c r="E3218" i="2"/>
  <c r="E3217" i="2"/>
  <c r="M3217" i="2" s="1"/>
  <c r="E3216" i="2"/>
  <c r="M3216" i="2" s="1"/>
  <c r="E3215" i="2"/>
  <c r="E3214" i="2"/>
  <c r="M3214" i="2" s="1"/>
  <c r="O3214" i="2" s="1"/>
  <c r="E3213" i="2"/>
  <c r="M3213" i="2" s="1"/>
  <c r="E3212" i="2"/>
  <c r="M3212" i="2" s="1"/>
  <c r="E3211" i="2"/>
  <c r="M3211" i="2" s="1"/>
  <c r="E3210" i="2"/>
  <c r="E3209" i="2"/>
  <c r="M3209" i="2" s="1"/>
  <c r="E3208" i="2"/>
  <c r="M3208" i="2" s="1"/>
  <c r="E3207" i="2"/>
  <c r="E3206" i="2"/>
  <c r="M3206" i="2" s="1"/>
  <c r="O3206" i="2" s="1"/>
  <c r="E3205" i="2"/>
  <c r="M3205" i="2" s="1"/>
  <c r="E3204" i="2"/>
  <c r="M3204" i="2" s="1"/>
  <c r="E3203" i="2"/>
  <c r="M3203" i="2" s="1"/>
  <c r="E3202" i="2"/>
  <c r="E3201" i="2"/>
  <c r="M3201" i="2" s="1"/>
  <c r="E3200" i="2"/>
  <c r="M3200" i="2" s="1"/>
  <c r="E3199" i="2"/>
  <c r="E3198" i="2"/>
  <c r="M3198" i="2" s="1"/>
  <c r="O3198" i="2" s="1"/>
  <c r="E3197" i="2"/>
  <c r="M3197" i="2" s="1"/>
  <c r="E3196" i="2"/>
  <c r="M3196" i="2" s="1"/>
  <c r="E3195" i="2"/>
  <c r="M3195" i="2" s="1"/>
  <c r="E3194" i="2"/>
  <c r="E3193" i="2"/>
  <c r="M3193" i="2" s="1"/>
  <c r="E3192" i="2"/>
  <c r="M3192" i="2" s="1"/>
  <c r="E3191" i="2"/>
  <c r="E3190" i="2"/>
  <c r="M3190" i="2" s="1"/>
  <c r="O3190" i="2" s="1"/>
  <c r="E3189" i="2"/>
  <c r="M3189" i="2" s="1"/>
  <c r="E3188" i="2"/>
  <c r="M3188" i="2" s="1"/>
  <c r="E3187" i="2"/>
  <c r="M3187" i="2" s="1"/>
  <c r="E3186" i="2"/>
  <c r="E3185" i="2"/>
  <c r="M3185" i="2" s="1"/>
  <c r="E3184" i="2"/>
  <c r="M3184" i="2" s="1"/>
  <c r="E3183" i="2"/>
  <c r="E3182" i="2"/>
  <c r="M3182" i="2" s="1"/>
  <c r="O3182" i="2" s="1"/>
  <c r="E3181" i="2"/>
  <c r="M3181" i="2" s="1"/>
  <c r="E3180" i="2"/>
  <c r="M3180" i="2" s="1"/>
  <c r="E3179" i="2"/>
  <c r="M3179" i="2" s="1"/>
  <c r="E3178" i="2"/>
  <c r="E3177" i="2"/>
  <c r="M3177" i="2" s="1"/>
  <c r="E3176" i="2"/>
  <c r="M3176" i="2" s="1"/>
  <c r="E3175" i="2"/>
  <c r="E3174" i="2"/>
  <c r="M3174" i="2" s="1"/>
  <c r="O3174" i="2" s="1"/>
  <c r="E3173" i="2"/>
  <c r="M3173" i="2" s="1"/>
  <c r="E3172" i="2"/>
  <c r="M3172" i="2" s="1"/>
  <c r="E3171" i="2"/>
  <c r="M3171" i="2" s="1"/>
  <c r="E3170" i="2"/>
  <c r="E3169" i="2"/>
  <c r="M3169" i="2" s="1"/>
  <c r="E3168" i="2"/>
  <c r="M3168" i="2" s="1"/>
  <c r="E3167" i="2"/>
  <c r="E3166" i="2"/>
  <c r="M3166" i="2" s="1"/>
  <c r="O3166" i="2" s="1"/>
  <c r="E3165" i="2"/>
  <c r="M3165" i="2" s="1"/>
  <c r="E3164" i="2"/>
  <c r="M3164" i="2" s="1"/>
  <c r="E3163" i="2"/>
  <c r="M3163" i="2" s="1"/>
  <c r="E3162" i="2"/>
  <c r="E3161" i="2"/>
  <c r="M3161" i="2" s="1"/>
  <c r="E3160" i="2"/>
  <c r="M3160" i="2" s="1"/>
  <c r="E3159" i="2"/>
  <c r="E3158" i="2"/>
  <c r="M3158" i="2" s="1"/>
  <c r="O3158" i="2" s="1"/>
  <c r="E3157" i="2"/>
  <c r="M3157" i="2" s="1"/>
  <c r="E3156" i="2"/>
  <c r="M3156" i="2" s="1"/>
  <c r="E3155" i="2"/>
  <c r="M3155" i="2" s="1"/>
  <c r="E3154" i="2"/>
  <c r="E3153" i="2"/>
  <c r="M3153" i="2" s="1"/>
  <c r="E3152" i="2"/>
  <c r="M3152" i="2" s="1"/>
  <c r="E3151" i="2"/>
  <c r="E3150" i="2"/>
  <c r="M3150" i="2" s="1"/>
  <c r="O3150" i="2" s="1"/>
  <c r="E3149" i="2"/>
  <c r="M3149" i="2" s="1"/>
  <c r="E3148" i="2"/>
  <c r="M3148" i="2" s="1"/>
  <c r="E3147" i="2"/>
  <c r="M3147" i="2" s="1"/>
  <c r="E3146" i="2"/>
  <c r="E3145" i="2"/>
  <c r="M3145" i="2" s="1"/>
  <c r="E3144" i="2"/>
  <c r="M3144" i="2" s="1"/>
  <c r="E3143" i="2"/>
  <c r="E3142" i="2"/>
  <c r="M3142" i="2" s="1"/>
  <c r="O3142" i="2" s="1"/>
  <c r="E3141" i="2"/>
  <c r="M3141" i="2" s="1"/>
  <c r="E3140" i="2"/>
  <c r="M3140" i="2" s="1"/>
  <c r="E3139" i="2"/>
  <c r="M3139" i="2" s="1"/>
  <c r="E3138" i="2"/>
  <c r="E3137" i="2"/>
  <c r="M3137" i="2" s="1"/>
  <c r="E3136" i="2"/>
  <c r="M3136" i="2" s="1"/>
  <c r="E3135" i="2"/>
  <c r="E3134" i="2"/>
  <c r="M3134" i="2" s="1"/>
  <c r="O3134" i="2" s="1"/>
  <c r="E3133" i="2"/>
  <c r="M3133" i="2" s="1"/>
  <c r="E3132" i="2"/>
  <c r="M3132" i="2" s="1"/>
  <c r="E3131" i="2"/>
  <c r="M3131" i="2" s="1"/>
  <c r="E3130" i="2"/>
  <c r="E3129" i="2"/>
  <c r="M3129" i="2" s="1"/>
  <c r="E3128" i="2"/>
  <c r="M3128" i="2" s="1"/>
  <c r="E3127" i="2"/>
  <c r="E3126" i="2"/>
  <c r="M3126" i="2" s="1"/>
  <c r="O3126" i="2" s="1"/>
  <c r="E3125" i="2"/>
  <c r="M3125" i="2" s="1"/>
  <c r="E3124" i="2"/>
  <c r="M3124" i="2" s="1"/>
  <c r="E3123" i="2"/>
  <c r="M3123" i="2" s="1"/>
  <c r="E3122" i="2"/>
  <c r="E3121" i="2"/>
  <c r="M3121" i="2" s="1"/>
  <c r="E3120" i="2"/>
  <c r="M3120" i="2" s="1"/>
  <c r="E3119" i="2"/>
  <c r="E3118" i="2"/>
  <c r="M3118" i="2" s="1"/>
  <c r="O3118" i="2" s="1"/>
  <c r="E3117" i="2"/>
  <c r="M3117" i="2" s="1"/>
  <c r="E3116" i="2"/>
  <c r="M3116" i="2" s="1"/>
  <c r="E3115" i="2"/>
  <c r="M3115" i="2" s="1"/>
  <c r="E3114" i="2"/>
  <c r="E3113" i="2"/>
  <c r="M3113" i="2" s="1"/>
  <c r="E3112" i="2"/>
  <c r="M3112" i="2" s="1"/>
  <c r="E3111" i="2"/>
  <c r="E3110" i="2"/>
  <c r="M3110" i="2" s="1"/>
  <c r="O3110" i="2" s="1"/>
  <c r="E3109" i="2"/>
  <c r="M3109" i="2" s="1"/>
  <c r="E3108" i="2"/>
  <c r="M3108" i="2" s="1"/>
  <c r="E3107" i="2"/>
  <c r="M3107" i="2" s="1"/>
  <c r="E3106" i="2"/>
  <c r="E3105" i="2"/>
  <c r="M3105" i="2" s="1"/>
  <c r="E3104" i="2"/>
  <c r="M3104" i="2" s="1"/>
  <c r="E3103" i="2"/>
  <c r="E3102" i="2"/>
  <c r="M3102" i="2" s="1"/>
  <c r="O3102" i="2" s="1"/>
  <c r="E3101" i="2"/>
  <c r="M3101" i="2" s="1"/>
  <c r="O3101" i="2" s="1"/>
  <c r="E3100" i="2"/>
  <c r="M3100" i="2" s="1"/>
  <c r="E3099" i="2"/>
  <c r="M3099" i="2" s="1"/>
  <c r="E3098" i="2"/>
  <c r="E3097" i="2"/>
  <c r="M3097" i="2" s="1"/>
  <c r="E3096" i="2"/>
  <c r="M3096" i="2" s="1"/>
  <c r="E3095" i="2"/>
  <c r="E3094" i="2"/>
  <c r="M3094" i="2" s="1"/>
  <c r="O3094" i="2" s="1"/>
  <c r="E3093" i="2"/>
  <c r="M3093" i="2" s="1"/>
  <c r="E3092" i="2"/>
  <c r="M3092" i="2" s="1"/>
  <c r="E3091" i="2"/>
  <c r="M3091" i="2" s="1"/>
  <c r="E3090" i="2"/>
  <c r="E3089" i="2"/>
  <c r="M3089" i="2" s="1"/>
  <c r="E3088" i="2"/>
  <c r="M3088" i="2" s="1"/>
  <c r="E3087" i="2"/>
  <c r="E3086" i="2"/>
  <c r="M3086" i="2" s="1"/>
  <c r="O3086" i="2" s="1"/>
  <c r="E3085" i="2"/>
  <c r="M3085" i="2" s="1"/>
  <c r="E3084" i="2"/>
  <c r="M3084" i="2" s="1"/>
  <c r="E3083" i="2"/>
  <c r="M3083" i="2" s="1"/>
  <c r="E3082" i="2"/>
  <c r="E3081" i="2"/>
  <c r="M3081" i="2" s="1"/>
  <c r="O3081" i="2" s="1"/>
  <c r="E3080" i="2"/>
  <c r="M3080" i="2" s="1"/>
  <c r="E3079" i="2"/>
  <c r="E3078" i="2"/>
  <c r="M3078" i="2" s="1"/>
  <c r="O3078" i="2" s="1"/>
  <c r="E3077" i="2"/>
  <c r="M3077" i="2" s="1"/>
  <c r="E3076" i="2"/>
  <c r="M3076" i="2" s="1"/>
  <c r="E3075" i="2"/>
  <c r="M3075" i="2" s="1"/>
  <c r="E3074" i="2"/>
  <c r="E3073" i="2"/>
  <c r="M3073" i="2" s="1"/>
  <c r="E3072" i="2"/>
  <c r="M3072" i="2" s="1"/>
  <c r="E3071" i="2"/>
  <c r="E3070" i="2"/>
  <c r="M3070" i="2" s="1"/>
  <c r="O3070" i="2" s="1"/>
  <c r="E3069" i="2"/>
  <c r="M3069" i="2" s="1"/>
  <c r="E3068" i="2"/>
  <c r="M3068" i="2" s="1"/>
  <c r="E3067" i="2"/>
  <c r="M3067" i="2" s="1"/>
  <c r="O3067" i="2" s="1"/>
  <c r="E3066" i="2"/>
  <c r="E3065" i="2"/>
  <c r="M3065" i="2" s="1"/>
  <c r="E3064" i="2"/>
  <c r="M3064" i="2" s="1"/>
  <c r="E3063" i="2"/>
  <c r="E3062" i="2"/>
  <c r="M3062" i="2" s="1"/>
  <c r="O3062" i="2" s="1"/>
  <c r="E3061" i="2"/>
  <c r="M3061" i="2" s="1"/>
  <c r="E3060" i="2"/>
  <c r="M3060" i="2" s="1"/>
  <c r="E3059" i="2"/>
  <c r="M3059" i="2" s="1"/>
  <c r="E3058" i="2"/>
  <c r="E3057" i="2"/>
  <c r="M3057" i="2" s="1"/>
  <c r="E3056" i="2"/>
  <c r="M3056" i="2" s="1"/>
  <c r="E3055" i="2"/>
  <c r="E3054" i="2"/>
  <c r="M3054" i="2" s="1"/>
  <c r="O3054" i="2" s="1"/>
  <c r="E3053" i="2"/>
  <c r="M3053" i="2" s="1"/>
  <c r="E3052" i="2"/>
  <c r="M3052" i="2" s="1"/>
  <c r="E3051" i="2"/>
  <c r="M3051" i="2" s="1"/>
  <c r="E3050" i="2"/>
  <c r="E3049" i="2"/>
  <c r="M3049" i="2" s="1"/>
  <c r="E3048" i="2"/>
  <c r="M3048" i="2" s="1"/>
  <c r="E3047" i="2"/>
  <c r="E3046" i="2"/>
  <c r="M3046" i="2" s="1"/>
  <c r="O3046" i="2" s="1"/>
  <c r="E3045" i="2"/>
  <c r="M3045" i="2" s="1"/>
  <c r="E3044" i="2"/>
  <c r="M3044" i="2" s="1"/>
  <c r="E3043" i="2"/>
  <c r="M3043" i="2" s="1"/>
  <c r="E3042" i="2"/>
  <c r="E3041" i="2"/>
  <c r="M3041" i="2" s="1"/>
  <c r="E3040" i="2"/>
  <c r="M3040" i="2" s="1"/>
  <c r="E3039" i="2"/>
  <c r="E3038" i="2"/>
  <c r="M3038" i="2" s="1"/>
  <c r="O3038" i="2" s="1"/>
  <c r="E3037" i="2"/>
  <c r="M3037" i="2" s="1"/>
  <c r="E3036" i="2"/>
  <c r="M3036" i="2" s="1"/>
  <c r="E3035" i="2"/>
  <c r="M3035" i="2" s="1"/>
  <c r="E3034" i="2"/>
  <c r="E3033" i="2"/>
  <c r="M3033" i="2" s="1"/>
  <c r="E3032" i="2"/>
  <c r="M3032" i="2" s="1"/>
  <c r="E3031" i="2"/>
  <c r="E3030" i="2"/>
  <c r="M3030" i="2" s="1"/>
  <c r="O3030" i="2" s="1"/>
  <c r="E3029" i="2"/>
  <c r="M3029" i="2" s="1"/>
  <c r="E3028" i="2"/>
  <c r="M3028" i="2" s="1"/>
  <c r="E3027" i="2"/>
  <c r="M3027" i="2" s="1"/>
  <c r="E3026" i="2"/>
  <c r="E3025" i="2"/>
  <c r="M3025" i="2" s="1"/>
  <c r="E3024" i="2"/>
  <c r="M3024" i="2" s="1"/>
  <c r="E3023" i="2"/>
  <c r="E3022" i="2"/>
  <c r="M3022" i="2" s="1"/>
  <c r="O3022" i="2" s="1"/>
  <c r="E3021" i="2"/>
  <c r="M3021" i="2" s="1"/>
  <c r="E3020" i="2"/>
  <c r="M3020" i="2" s="1"/>
  <c r="E3019" i="2"/>
  <c r="M3019" i="2" s="1"/>
  <c r="E3018" i="2"/>
  <c r="E3017" i="2"/>
  <c r="M3017" i="2" s="1"/>
  <c r="E3016" i="2"/>
  <c r="M3016" i="2" s="1"/>
  <c r="E3015" i="2"/>
  <c r="E3014" i="2"/>
  <c r="M3014" i="2" s="1"/>
  <c r="O3014" i="2" s="1"/>
  <c r="E3013" i="2"/>
  <c r="M3013" i="2" s="1"/>
  <c r="E3012" i="2"/>
  <c r="M3012" i="2" s="1"/>
  <c r="E3011" i="2"/>
  <c r="M3011" i="2" s="1"/>
  <c r="E3010" i="2"/>
  <c r="E3009" i="2"/>
  <c r="M3009" i="2" s="1"/>
  <c r="E3008" i="2"/>
  <c r="M3008" i="2" s="1"/>
  <c r="E3007" i="2"/>
  <c r="E3006" i="2"/>
  <c r="M3006" i="2" s="1"/>
  <c r="O3006" i="2" s="1"/>
  <c r="E3005" i="2"/>
  <c r="M3005" i="2" s="1"/>
  <c r="E3004" i="2"/>
  <c r="M3004" i="2" s="1"/>
  <c r="E3003" i="2"/>
  <c r="M3003" i="2" s="1"/>
  <c r="E3002" i="2"/>
  <c r="E3001" i="2"/>
  <c r="M3001" i="2" s="1"/>
  <c r="E3000" i="2"/>
  <c r="M3000" i="2" s="1"/>
  <c r="E2999" i="2"/>
  <c r="E2998" i="2"/>
  <c r="M2998" i="2" s="1"/>
  <c r="O2998" i="2" s="1"/>
  <c r="E2997" i="2"/>
  <c r="M2997" i="2" s="1"/>
  <c r="E2996" i="2"/>
  <c r="M2996" i="2" s="1"/>
  <c r="E2995" i="2"/>
  <c r="M2995" i="2" s="1"/>
  <c r="E2994" i="2"/>
  <c r="E2993" i="2"/>
  <c r="M2993" i="2" s="1"/>
  <c r="E2992" i="2"/>
  <c r="M2992" i="2" s="1"/>
  <c r="E2991" i="2"/>
  <c r="E2990" i="2"/>
  <c r="M2990" i="2" s="1"/>
  <c r="O2990" i="2" s="1"/>
  <c r="E2989" i="2"/>
  <c r="M2989" i="2" s="1"/>
  <c r="E2988" i="2"/>
  <c r="M2988" i="2" s="1"/>
  <c r="E2987" i="2"/>
  <c r="M2987" i="2" s="1"/>
  <c r="E2986" i="2"/>
  <c r="E2985" i="2"/>
  <c r="M2985" i="2" s="1"/>
  <c r="E2984" i="2"/>
  <c r="M2984" i="2" s="1"/>
  <c r="E2983" i="2"/>
  <c r="E2982" i="2"/>
  <c r="M2982" i="2" s="1"/>
  <c r="O2982" i="2" s="1"/>
  <c r="E2981" i="2"/>
  <c r="M2981" i="2" s="1"/>
  <c r="E2980" i="2"/>
  <c r="M2980" i="2" s="1"/>
  <c r="E2979" i="2"/>
  <c r="M2979" i="2" s="1"/>
  <c r="E2978" i="2"/>
  <c r="E2977" i="2"/>
  <c r="M2977" i="2" s="1"/>
  <c r="E2976" i="2"/>
  <c r="M2976" i="2" s="1"/>
  <c r="E2975" i="2"/>
  <c r="E2974" i="2"/>
  <c r="M2974" i="2" s="1"/>
  <c r="O2974" i="2" s="1"/>
  <c r="E2973" i="2"/>
  <c r="M2973" i="2" s="1"/>
  <c r="E2972" i="2"/>
  <c r="M2972" i="2" s="1"/>
  <c r="E2971" i="2"/>
  <c r="M2971" i="2" s="1"/>
  <c r="E2970" i="2"/>
  <c r="E2969" i="2"/>
  <c r="E2968" i="2"/>
  <c r="M2968" i="2" s="1"/>
  <c r="E2967" i="2"/>
  <c r="E2966" i="2"/>
  <c r="M2966" i="2" s="1"/>
  <c r="O2966" i="2" s="1"/>
  <c r="E2965" i="2"/>
  <c r="M2965" i="2" s="1"/>
  <c r="E2964" i="2"/>
  <c r="M2964" i="2" s="1"/>
  <c r="E2963" i="2"/>
  <c r="M2963" i="2" s="1"/>
  <c r="E2962" i="2"/>
  <c r="E2961" i="2"/>
  <c r="E2960" i="2"/>
  <c r="M2960" i="2" s="1"/>
  <c r="E2959" i="2"/>
  <c r="E2958" i="2"/>
  <c r="M2958" i="2" s="1"/>
  <c r="O2958" i="2" s="1"/>
  <c r="E2957" i="2"/>
  <c r="M2957" i="2" s="1"/>
  <c r="E2956" i="2"/>
  <c r="M2956" i="2" s="1"/>
  <c r="E2955" i="2"/>
  <c r="M2955" i="2" s="1"/>
  <c r="E2954" i="2"/>
  <c r="E2953" i="2"/>
  <c r="E2952" i="2"/>
  <c r="M2952" i="2" s="1"/>
  <c r="E2951" i="2"/>
  <c r="E2950" i="2"/>
  <c r="M2950" i="2" s="1"/>
  <c r="O2950" i="2" s="1"/>
  <c r="E2949" i="2"/>
  <c r="M2949" i="2" s="1"/>
  <c r="E2948" i="2"/>
  <c r="M2948" i="2" s="1"/>
  <c r="E2947" i="2"/>
  <c r="M2947" i="2" s="1"/>
  <c r="E2946" i="2"/>
  <c r="E2945" i="2"/>
  <c r="E2944" i="2"/>
  <c r="M2944" i="2" s="1"/>
  <c r="E2943" i="2"/>
  <c r="E2942" i="2"/>
  <c r="M2942" i="2" s="1"/>
  <c r="O2942" i="2" s="1"/>
  <c r="E2941" i="2"/>
  <c r="M2941" i="2" s="1"/>
  <c r="E2940" i="2"/>
  <c r="M2940" i="2" s="1"/>
  <c r="E2939" i="2"/>
  <c r="M2939" i="2" s="1"/>
  <c r="E2938" i="2"/>
  <c r="E2937" i="2"/>
  <c r="E2936" i="2"/>
  <c r="M2936" i="2" s="1"/>
  <c r="E2935" i="2"/>
  <c r="E2934" i="2"/>
  <c r="M2934" i="2" s="1"/>
  <c r="O2934" i="2" s="1"/>
  <c r="E2933" i="2"/>
  <c r="M2933" i="2" s="1"/>
  <c r="E2932" i="2"/>
  <c r="M2932" i="2" s="1"/>
  <c r="E2931" i="2"/>
  <c r="M2931" i="2" s="1"/>
  <c r="E2930" i="2"/>
  <c r="E2929" i="2"/>
  <c r="E2928" i="2"/>
  <c r="M2928" i="2" s="1"/>
  <c r="E2927" i="2"/>
  <c r="E2926" i="2"/>
  <c r="M2926" i="2" s="1"/>
  <c r="O2926" i="2" s="1"/>
  <c r="E2925" i="2"/>
  <c r="M2925" i="2" s="1"/>
  <c r="O2925" i="2" s="1"/>
  <c r="E2924" i="2"/>
  <c r="M2924" i="2" s="1"/>
  <c r="E2923" i="2"/>
  <c r="M2923" i="2" s="1"/>
  <c r="E2922" i="2"/>
  <c r="E2921" i="2"/>
  <c r="E2920" i="2"/>
  <c r="M2920" i="2" s="1"/>
  <c r="E2919" i="2"/>
  <c r="E2918" i="2"/>
  <c r="M2918" i="2" s="1"/>
  <c r="O2918" i="2" s="1"/>
  <c r="E2917" i="2"/>
  <c r="M2917" i="2" s="1"/>
  <c r="E2916" i="2"/>
  <c r="M2916" i="2" s="1"/>
  <c r="E2915" i="2"/>
  <c r="M2915" i="2" s="1"/>
  <c r="E2914" i="2"/>
  <c r="E2913" i="2"/>
  <c r="E2912" i="2"/>
  <c r="M2912" i="2" s="1"/>
  <c r="E2911" i="2"/>
  <c r="E2910" i="2"/>
  <c r="M2910" i="2" s="1"/>
  <c r="O2910" i="2" s="1"/>
  <c r="E2909" i="2"/>
  <c r="M2909" i="2" s="1"/>
  <c r="E2908" i="2"/>
  <c r="M2908" i="2" s="1"/>
  <c r="E2907" i="2"/>
  <c r="M2907" i="2" s="1"/>
  <c r="E2906" i="2"/>
  <c r="E2905" i="2"/>
  <c r="E2904" i="2"/>
  <c r="M2904" i="2" s="1"/>
  <c r="E2903" i="2"/>
  <c r="E2902" i="2"/>
  <c r="M2902" i="2" s="1"/>
  <c r="O2902" i="2" s="1"/>
  <c r="E2901" i="2"/>
  <c r="M2901" i="2" s="1"/>
  <c r="E2900" i="2"/>
  <c r="M2900" i="2" s="1"/>
  <c r="E2899" i="2"/>
  <c r="M2899" i="2" s="1"/>
  <c r="E2898" i="2"/>
  <c r="E2897" i="2"/>
  <c r="E2896" i="2"/>
  <c r="M2896" i="2" s="1"/>
  <c r="E2895" i="2"/>
  <c r="E2894" i="2"/>
  <c r="M2894" i="2" s="1"/>
  <c r="O2894" i="2" s="1"/>
  <c r="E2893" i="2"/>
  <c r="M2893" i="2" s="1"/>
  <c r="E2892" i="2"/>
  <c r="M2892" i="2" s="1"/>
  <c r="E2891" i="2"/>
  <c r="M2891" i="2" s="1"/>
  <c r="E2890" i="2"/>
  <c r="E2889" i="2"/>
  <c r="E2888" i="2"/>
  <c r="M2888" i="2" s="1"/>
  <c r="E2887" i="2"/>
  <c r="E2886" i="2"/>
  <c r="M2886" i="2" s="1"/>
  <c r="O2886" i="2" s="1"/>
  <c r="E2885" i="2"/>
  <c r="M2885" i="2" s="1"/>
  <c r="E2884" i="2"/>
  <c r="M2884" i="2" s="1"/>
  <c r="E2883" i="2"/>
  <c r="M2883" i="2" s="1"/>
  <c r="E2882" i="2"/>
  <c r="E2881" i="2"/>
  <c r="E2880" i="2"/>
  <c r="M2880" i="2" s="1"/>
  <c r="E2879" i="2"/>
  <c r="E2878" i="2"/>
  <c r="M2878" i="2" s="1"/>
  <c r="O2878" i="2" s="1"/>
  <c r="E2877" i="2"/>
  <c r="M2877" i="2" s="1"/>
  <c r="E2876" i="2"/>
  <c r="M2876" i="2" s="1"/>
  <c r="E2875" i="2"/>
  <c r="M2875" i="2" s="1"/>
  <c r="E2874" i="2"/>
  <c r="E2873" i="2"/>
  <c r="E2872" i="2"/>
  <c r="M2872" i="2" s="1"/>
  <c r="E2871" i="2"/>
  <c r="E2870" i="2"/>
  <c r="M2870" i="2" s="1"/>
  <c r="O2870" i="2" s="1"/>
  <c r="E2869" i="2"/>
  <c r="M2869" i="2" s="1"/>
  <c r="E2868" i="2"/>
  <c r="M2868" i="2" s="1"/>
  <c r="E2867" i="2"/>
  <c r="M2867" i="2" s="1"/>
  <c r="E2866" i="2"/>
  <c r="E2865" i="2"/>
  <c r="E2864" i="2"/>
  <c r="M2864" i="2" s="1"/>
  <c r="E2863" i="2"/>
  <c r="E2862" i="2"/>
  <c r="M2862" i="2" s="1"/>
  <c r="O2862" i="2" s="1"/>
  <c r="E2861" i="2"/>
  <c r="M2861" i="2" s="1"/>
  <c r="E2860" i="2"/>
  <c r="M2860" i="2" s="1"/>
  <c r="E2859" i="2"/>
  <c r="M2859" i="2" s="1"/>
  <c r="E2858" i="2"/>
  <c r="E2857" i="2"/>
  <c r="E2856" i="2"/>
  <c r="M2856" i="2" s="1"/>
  <c r="E2855" i="2"/>
  <c r="E2854" i="2"/>
  <c r="M2854" i="2" s="1"/>
  <c r="O2854" i="2" s="1"/>
  <c r="E2853" i="2"/>
  <c r="M2853" i="2" s="1"/>
  <c r="E2852" i="2"/>
  <c r="M2852" i="2" s="1"/>
  <c r="E2851" i="2"/>
  <c r="M2851" i="2" s="1"/>
  <c r="E2850" i="2"/>
  <c r="E2849" i="2"/>
  <c r="E2848" i="2"/>
  <c r="M2848" i="2" s="1"/>
  <c r="E2847" i="2"/>
  <c r="E2846" i="2"/>
  <c r="M2846" i="2" s="1"/>
  <c r="O2846" i="2" s="1"/>
  <c r="E2845" i="2"/>
  <c r="M2845" i="2" s="1"/>
  <c r="E2844" i="2"/>
  <c r="M2844" i="2" s="1"/>
  <c r="E2843" i="2"/>
  <c r="M2843" i="2" s="1"/>
  <c r="E2842" i="2"/>
  <c r="E2841" i="2"/>
  <c r="E2840" i="2"/>
  <c r="M2840" i="2" s="1"/>
  <c r="E2839" i="2"/>
  <c r="E2838" i="2"/>
  <c r="M2838" i="2" s="1"/>
  <c r="O2838" i="2" s="1"/>
  <c r="E2837" i="2"/>
  <c r="M2837" i="2" s="1"/>
  <c r="E2836" i="2"/>
  <c r="M2836" i="2" s="1"/>
  <c r="E2835" i="2"/>
  <c r="M2835" i="2" s="1"/>
  <c r="E2834" i="2"/>
  <c r="E2833" i="2"/>
  <c r="E2832" i="2"/>
  <c r="M2832" i="2" s="1"/>
  <c r="E2831" i="2"/>
  <c r="E2830" i="2"/>
  <c r="M2830" i="2" s="1"/>
  <c r="O2830" i="2" s="1"/>
  <c r="E2829" i="2"/>
  <c r="M2829" i="2" s="1"/>
  <c r="E2828" i="2"/>
  <c r="M2828" i="2" s="1"/>
  <c r="E2827" i="2"/>
  <c r="M2827" i="2" s="1"/>
  <c r="E2826" i="2"/>
  <c r="E2825" i="2"/>
  <c r="E2824" i="2"/>
  <c r="M2824" i="2" s="1"/>
  <c r="E2823" i="2"/>
  <c r="E2822" i="2"/>
  <c r="M2822" i="2" s="1"/>
  <c r="O2822" i="2" s="1"/>
  <c r="E2821" i="2"/>
  <c r="M2821" i="2" s="1"/>
  <c r="E2820" i="2"/>
  <c r="M2820" i="2" s="1"/>
  <c r="E2819" i="2"/>
  <c r="M2819" i="2" s="1"/>
  <c r="E2818" i="2"/>
  <c r="E2817" i="2"/>
  <c r="E2816" i="2"/>
  <c r="M2816" i="2" s="1"/>
  <c r="E2815" i="2"/>
  <c r="E2814" i="2"/>
  <c r="M2814" i="2" s="1"/>
  <c r="O2814" i="2" s="1"/>
  <c r="E2813" i="2"/>
  <c r="M2813" i="2" s="1"/>
  <c r="E2812" i="2"/>
  <c r="M2812" i="2" s="1"/>
  <c r="E2811" i="2"/>
  <c r="M2811" i="2" s="1"/>
  <c r="E2810" i="2"/>
  <c r="E2809" i="2"/>
  <c r="E2808" i="2"/>
  <c r="M2808" i="2" s="1"/>
  <c r="E2807" i="2"/>
  <c r="E2806" i="2"/>
  <c r="M2806" i="2" s="1"/>
  <c r="O2806" i="2" s="1"/>
  <c r="E2805" i="2"/>
  <c r="M2805" i="2" s="1"/>
  <c r="E2804" i="2"/>
  <c r="M2804" i="2" s="1"/>
  <c r="E2803" i="2"/>
  <c r="M2803" i="2" s="1"/>
  <c r="E2802" i="2"/>
  <c r="E2801" i="2"/>
  <c r="E2800" i="2"/>
  <c r="M2800" i="2" s="1"/>
  <c r="E2799" i="2"/>
  <c r="E2798" i="2"/>
  <c r="M2798" i="2" s="1"/>
  <c r="O2798" i="2" s="1"/>
  <c r="E2797" i="2"/>
  <c r="M2797" i="2" s="1"/>
  <c r="E2796" i="2"/>
  <c r="M2796" i="2" s="1"/>
  <c r="E2795" i="2"/>
  <c r="M2795" i="2" s="1"/>
  <c r="E2794" i="2"/>
  <c r="E2793" i="2"/>
  <c r="E2792" i="2"/>
  <c r="M2792" i="2" s="1"/>
  <c r="E2791" i="2"/>
  <c r="E2790" i="2"/>
  <c r="M2790" i="2" s="1"/>
  <c r="O2790" i="2" s="1"/>
  <c r="E2789" i="2"/>
  <c r="M2789" i="2" s="1"/>
  <c r="E2788" i="2"/>
  <c r="M2788" i="2" s="1"/>
  <c r="E2787" i="2"/>
  <c r="M2787" i="2" s="1"/>
  <c r="E2786" i="2"/>
  <c r="E2785" i="2"/>
  <c r="E2784" i="2"/>
  <c r="M2784" i="2" s="1"/>
  <c r="E2783" i="2"/>
  <c r="E2782" i="2"/>
  <c r="M2782" i="2" s="1"/>
  <c r="O2782" i="2" s="1"/>
  <c r="E2781" i="2"/>
  <c r="M2781" i="2" s="1"/>
  <c r="E2780" i="2"/>
  <c r="M2780" i="2" s="1"/>
  <c r="E2779" i="2"/>
  <c r="M2779" i="2" s="1"/>
  <c r="E2778" i="2"/>
  <c r="E2777" i="2"/>
  <c r="E2776" i="2"/>
  <c r="M2776" i="2" s="1"/>
  <c r="E2775" i="2"/>
  <c r="E2774" i="2"/>
  <c r="M2774" i="2" s="1"/>
  <c r="O2774" i="2" s="1"/>
  <c r="E2773" i="2"/>
  <c r="M2773" i="2" s="1"/>
  <c r="E2772" i="2"/>
  <c r="M2772" i="2" s="1"/>
  <c r="E2771" i="2"/>
  <c r="M2771" i="2" s="1"/>
  <c r="E2770" i="2"/>
  <c r="E2769" i="2"/>
  <c r="E2768" i="2"/>
  <c r="M2768" i="2" s="1"/>
  <c r="E2767" i="2"/>
  <c r="E2766" i="2"/>
  <c r="M2766" i="2" s="1"/>
  <c r="O2766" i="2" s="1"/>
  <c r="E2765" i="2"/>
  <c r="M2765" i="2" s="1"/>
  <c r="E2764" i="2"/>
  <c r="M2764" i="2" s="1"/>
  <c r="E2763" i="2"/>
  <c r="M2763" i="2" s="1"/>
  <c r="E2762" i="2"/>
  <c r="E2761" i="2"/>
  <c r="E2760" i="2"/>
  <c r="M2760" i="2" s="1"/>
  <c r="E2759" i="2"/>
  <c r="E2758" i="2"/>
  <c r="M2758" i="2" s="1"/>
  <c r="O2758" i="2" s="1"/>
  <c r="E2757" i="2"/>
  <c r="M2757" i="2" s="1"/>
  <c r="E2756" i="2"/>
  <c r="M2756" i="2" s="1"/>
  <c r="E2755" i="2"/>
  <c r="M2755" i="2" s="1"/>
  <c r="E2754" i="2"/>
  <c r="E2753" i="2"/>
  <c r="E2752" i="2"/>
  <c r="M2752" i="2" s="1"/>
  <c r="E2751" i="2"/>
  <c r="E2750" i="2"/>
  <c r="M2750" i="2" s="1"/>
  <c r="O2750" i="2" s="1"/>
  <c r="E2749" i="2"/>
  <c r="M2749" i="2" s="1"/>
  <c r="E2748" i="2"/>
  <c r="M2748" i="2" s="1"/>
  <c r="E2747" i="2"/>
  <c r="M2747" i="2" s="1"/>
  <c r="E2746" i="2"/>
  <c r="E2745" i="2"/>
  <c r="E2744" i="2"/>
  <c r="M2744" i="2" s="1"/>
  <c r="E2743" i="2"/>
  <c r="E2742" i="2"/>
  <c r="M2742" i="2" s="1"/>
  <c r="O2742" i="2" s="1"/>
  <c r="E2741" i="2"/>
  <c r="M2741" i="2" s="1"/>
  <c r="E2740" i="2"/>
  <c r="M2740" i="2" s="1"/>
  <c r="E2739" i="2"/>
  <c r="M2739" i="2" s="1"/>
  <c r="E2738" i="2"/>
  <c r="E2737" i="2"/>
  <c r="E2736" i="2"/>
  <c r="M2736" i="2" s="1"/>
  <c r="E2735" i="2"/>
  <c r="E2734" i="2"/>
  <c r="M2734" i="2" s="1"/>
  <c r="O2734" i="2" s="1"/>
  <c r="E2733" i="2"/>
  <c r="M2733" i="2" s="1"/>
  <c r="E2732" i="2"/>
  <c r="M2732" i="2" s="1"/>
  <c r="E2731" i="2"/>
  <c r="M2731" i="2" s="1"/>
  <c r="E2730" i="2"/>
  <c r="E2729" i="2"/>
  <c r="E2728" i="2"/>
  <c r="M2728" i="2" s="1"/>
  <c r="E2727" i="2"/>
  <c r="E2726" i="2"/>
  <c r="M2726" i="2" s="1"/>
  <c r="O2726" i="2" s="1"/>
  <c r="E2725" i="2"/>
  <c r="M2725" i="2" s="1"/>
  <c r="E2724" i="2"/>
  <c r="M2724" i="2" s="1"/>
  <c r="E2723" i="2"/>
  <c r="M2723" i="2" s="1"/>
  <c r="E2722" i="2"/>
  <c r="E2721" i="2"/>
  <c r="E2720" i="2"/>
  <c r="M2720" i="2" s="1"/>
  <c r="E2719" i="2"/>
  <c r="E2718" i="2"/>
  <c r="M2718" i="2" s="1"/>
  <c r="O2718" i="2" s="1"/>
  <c r="E2717" i="2"/>
  <c r="M2717" i="2" s="1"/>
  <c r="E2716" i="2"/>
  <c r="M2716" i="2" s="1"/>
  <c r="E2715" i="2"/>
  <c r="M2715" i="2" s="1"/>
  <c r="E2714" i="2"/>
  <c r="E2713" i="2"/>
  <c r="E2712" i="2"/>
  <c r="M2712" i="2" s="1"/>
  <c r="E2711" i="2"/>
  <c r="E2710" i="2"/>
  <c r="M2710" i="2" s="1"/>
  <c r="O2710" i="2" s="1"/>
  <c r="E2709" i="2"/>
  <c r="M2709" i="2" s="1"/>
  <c r="E2708" i="2"/>
  <c r="M2708" i="2" s="1"/>
  <c r="E2707" i="2"/>
  <c r="M2707" i="2" s="1"/>
  <c r="E2706" i="2"/>
  <c r="E2705" i="2"/>
  <c r="E2704" i="2"/>
  <c r="M2704" i="2" s="1"/>
  <c r="E2703" i="2"/>
  <c r="E2702" i="2"/>
  <c r="M2702" i="2" s="1"/>
  <c r="O2702" i="2" s="1"/>
  <c r="E2701" i="2"/>
  <c r="M2701" i="2" s="1"/>
  <c r="E2700" i="2"/>
  <c r="M2700" i="2" s="1"/>
  <c r="E2699" i="2"/>
  <c r="M2699" i="2" s="1"/>
  <c r="E2698" i="2"/>
  <c r="E2697" i="2"/>
  <c r="E2696" i="2"/>
  <c r="M2696" i="2" s="1"/>
  <c r="E2695" i="2"/>
  <c r="E2694" i="2"/>
  <c r="M2694" i="2" s="1"/>
  <c r="O2694" i="2" s="1"/>
  <c r="E2693" i="2"/>
  <c r="M2693" i="2" s="1"/>
  <c r="E2692" i="2"/>
  <c r="M2692" i="2" s="1"/>
  <c r="E2691" i="2"/>
  <c r="M2691" i="2" s="1"/>
  <c r="E2690" i="2"/>
  <c r="E2689" i="2"/>
  <c r="E2688" i="2"/>
  <c r="M2688" i="2" s="1"/>
  <c r="E2687" i="2"/>
  <c r="E2686" i="2"/>
  <c r="M2686" i="2" s="1"/>
  <c r="O2686" i="2" s="1"/>
  <c r="E2685" i="2"/>
  <c r="M2685" i="2" s="1"/>
  <c r="E2684" i="2"/>
  <c r="M2684" i="2" s="1"/>
  <c r="E2683" i="2"/>
  <c r="M2683" i="2" s="1"/>
  <c r="E2682" i="2"/>
  <c r="E2681" i="2"/>
  <c r="E2680" i="2"/>
  <c r="M2680" i="2" s="1"/>
  <c r="E2679" i="2"/>
  <c r="E2678" i="2"/>
  <c r="M2678" i="2" s="1"/>
  <c r="O2678" i="2" s="1"/>
  <c r="E2677" i="2"/>
  <c r="M2677" i="2" s="1"/>
  <c r="E2676" i="2"/>
  <c r="M2676" i="2" s="1"/>
  <c r="E2675" i="2"/>
  <c r="M2675" i="2" s="1"/>
  <c r="E2674" i="2"/>
  <c r="E2673" i="2"/>
  <c r="E2672" i="2"/>
  <c r="M2672" i="2" s="1"/>
  <c r="E2671" i="2"/>
  <c r="E2670" i="2"/>
  <c r="M2670" i="2" s="1"/>
  <c r="O2670" i="2" s="1"/>
  <c r="E2669" i="2"/>
  <c r="M2669" i="2" s="1"/>
  <c r="E2668" i="2"/>
  <c r="M2668" i="2" s="1"/>
  <c r="E2667" i="2"/>
  <c r="M2667" i="2" s="1"/>
  <c r="E2666" i="2"/>
  <c r="E2665" i="2"/>
  <c r="E2664" i="2"/>
  <c r="M2664" i="2" s="1"/>
  <c r="E2663" i="2"/>
  <c r="E2662" i="2"/>
  <c r="M2662" i="2" s="1"/>
  <c r="O2662" i="2" s="1"/>
  <c r="E2661" i="2"/>
  <c r="M2661" i="2" s="1"/>
  <c r="E2660" i="2"/>
  <c r="M2660" i="2" s="1"/>
  <c r="E2659" i="2"/>
  <c r="M2659" i="2" s="1"/>
  <c r="E2658" i="2"/>
  <c r="E2657" i="2"/>
  <c r="E2656" i="2"/>
  <c r="M2656" i="2" s="1"/>
  <c r="E2655" i="2"/>
  <c r="E2654" i="2"/>
  <c r="M2654" i="2" s="1"/>
  <c r="O2654" i="2" s="1"/>
  <c r="E2653" i="2"/>
  <c r="M2653" i="2" s="1"/>
  <c r="E2652" i="2"/>
  <c r="M2652" i="2" s="1"/>
  <c r="E2651" i="2"/>
  <c r="M2651" i="2" s="1"/>
  <c r="E2650" i="2"/>
  <c r="E2649" i="2"/>
  <c r="E2648" i="2"/>
  <c r="M2648" i="2" s="1"/>
  <c r="E2647" i="2"/>
  <c r="E2646" i="2"/>
  <c r="M2646" i="2" s="1"/>
  <c r="O2646" i="2" s="1"/>
  <c r="E2645" i="2"/>
  <c r="M2645" i="2" s="1"/>
  <c r="E2644" i="2"/>
  <c r="M2644" i="2" s="1"/>
  <c r="E2643" i="2"/>
  <c r="M2643" i="2" s="1"/>
  <c r="E2642" i="2"/>
  <c r="E2641" i="2"/>
  <c r="E2640" i="2"/>
  <c r="M2640" i="2" s="1"/>
  <c r="E2639" i="2"/>
  <c r="E2638" i="2"/>
  <c r="M2638" i="2" s="1"/>
  <c r="O2638" i="2" s="1"/>
  <c r="E2637" i="2"/>
  <c r="M2637" i="2" s="1"/>
  <c r="E2636" i="2"/>
  <c r="M2636" i="2" s="1"/>
  <c r="E2635" i="2"/>
  <c r="M2635" i="2" s="1"/>
  <c r="E2634" i="2"/>
  <c r="E2633" i="2"/>
  <c r="E2632" i="2"/>
  <c r="M2632" i="2" s="1"/>
  <c r="E2631" i="2"/>
  <c r="E2630" i="2"/>
  <c r="M2630" i="2" s="1"/>
  <c r="O2630" i="2" s="1"/>
  <c r="E2629" i="2"/>
  <c r="M2629" i="2" s="1"/>
  <c r="E2628" i="2"/>
  <c r="M2628" i="2" s="1"/>
  <c r="E2627" i="2"/>
  <c r="M2627" i="2" s="1"/>
  <c r="E2626" i="2"/>
  <c r="E2625" i="2"/>
  <c r="E2624" i="2"/>
  <c r="M2624" i="2" s="1"/>
  <c r="E2623" i="2"/>
  <c r="E2622" i="2"/>
  <c r="M2622" i="2" s="1"/>
  <c r="O2622" i="2" s="1"/>
  <c r="E2621" i="2"/>
  <c r="M2621" i="2" s="1"/>
  <c r="E2620" i="2"/>
  <c r="M2620" i="2" s="1"/>
  <c r="E2619" i="2"/>
  <c r="M2619" i="2" s="1"/>
  <c r="E2618" i="2"/>
  <c r="E2617" i="2"/>
  <c r="E2616" i="2"/>
  <c r="M2616" i="2" s="1"/>
  <c r="E2615" i="2"/>
  <c r="E2614" i="2"/>
  <c r="M2614" i="2" s="1"/>
  <c r="O2614" i="2" s="1"/>
  <c r="E2613" i="2"/>
  <c r="M2613" i="2" s="1"/>
  <c r="E2612" i="2"/>
  <c r="M2612" i="2" s="1"/>
  <c r="E2611" i="2"/>
  <c r="M2611" i="2" s="1"/>
  <c r="E2610" i="2"/>
  <c r="E2609" i="2"/>
  <c r="E2608" i="2"/>
  <c r="M2608" i="2" s="1"/>
  <c r="E2607" i="2"/>
  <c r="E2606" i="2"/>
  <c r="M2606" i="2" s="1"/>
  <c r="O2606" i="2" s="1"/>
  <c r="E2605" i="2"/>
  <c r="M2605" i="2" s="1"/>
  <c r="E2604" i="2"/>
  <c r="M2604" i="2" s="1"/>
  <c r="E2603" i="2"/>
  <c r="M2603" i="2" s="1"/>
  <c r="E2602" i="2"/>
  <c r="E2601" i="2"/>
  <c r="E2600" i="2"/>
  <c r="M2600" i="2" s="1"/>
  <c r="E2599" i="2"/>
  <c r="E2598" i="2"/>
  <c r="M2598" i="2" s="1"/>
  <c r="O2598" i="2" s="1"/>
  <c r="E2597" i="2"/>
  <c r="M2597" i="2" s="1"/>
  <c r="E2596" i="2"/>
  <c r="M2596" i="2" s="1"/>
  <c r="E2595" i="2"/>
  <c r="M2595" i="2" s="1"/>
  <c r="E2594" i="2"/>
  <c r="E2593" i="2"/>
  <c r="E2592" i="2"/>
  <c r="M2592" i="2" s="1"/>
  <c r="E2591" i="2"/>
  <c r="E2590" i="2"/>
  <c r="M2590" i="2" s="1"/>
  <c r="O2590" i="2" s="1"/>
  <c r="E2589" i="2"/>
  <c r="M2589" i="2" s="1"/>
  <c r="E2588" i="2"/>
  <c r="M2588" i="2" s="1"/>
  <c r="E2587" i="2"/>
  <c r="M2587" i="2" s="1"/>
  <c r="E2586" i="2"/>
  <c r="E2585" i="2"/>
  <c r="E2584" i="2"/>
  <c r="M2584" i="2" s="1"/>
  <c r="E2583" i="2"/>
  <c r="E2582" i="2"/>
  <c r="M2582" i="2" s="1"/>
  <c r="O2582" i="2" s="1"/>
  <c r="E2581" i="2"/>
  <c r="M2581" i="2" s="1"/>
  <c r="E2580" i="2"/>
  <c r="M2580" i="2" s="1"/>
  <c r="E2579" i="2"/>
  <c r="M2579" i="2" s="1"/>
  <c r="E2578" i="2"/>
  <c r="E2577" i="2"/>
  <c r="E2576" i="2"/>
  <c r="M2576" i="2" s="1"/>
  <c r="E2575" i="2"/>
  <c r="E2574" i="2"/>
  <c r="M2574" i="2" s="1"/>
  <c r="O2574" i="2" s="1"/>
  <c r="E2573" i="2"/>
  <c r="M2573" i="2" s="1"/>
  <c r="E2572" i="2"/>
  <c r="M2572" i="2" s="1"/>
  <c r="E2571" i="2"/>
  <c r="M2571" i="2" s="1"/>
  <c r="E2570" i="2"/>
  <c r="E2569" i="2"/>
  <c r="E2568" i="2"/>
  <c r="M2568" i="2" s="1"/>
  <c r="E2567" i="2"/>
  <c r="E2566" i="2"/>
  <c r="M2566" i="2" s="1"/>
  <c r="O2566" i="2" s="1"/>
  <c r="E2565" i="2"/>
  <c r="M2565" i="2" s="1"/>
  <c r="E2564" i="2"/>
  <c r="M2564" i="2" s="1"/>
  <c r="E2563" i="2"/>
  <c r="M2563" i="2" s="1"/>
  <c r="O2563" i="2" s="1"/>
  <c r="E2562" i="2"/>
  <c r="E2561" i="2"/>
  <c r="E2560" i="2"/>
  <c r="M2560" i="2" s="1"/>
  <c r="E2559" i="2"/>
  <c r="E2558" i="2"/>
  <c r="M2558" i="2" s="1"/>
  <c r="O2558" i="2" s="1"/>
  <c r="E2557" i="2"/>
  <c r="M2557" i="2" s="1"/>
  <c r="E2556" i="2"/>
  <c r="M2556" i="2" s="1"/>
  <c r="E2555" i="2"/>
  <c r="M2555" i="2" s="1"/>
  <c r="E2554" i="2"/>
  <c r="E2553" i="2"/>
  <c r="E2552" i="2"/>
  <c r="M2552" i="2" s="1"/>
  <c r="E2551" i="2"/>
  <c r="E2550" i="2"/>
  <c r="M2550" i="2" s="1"/>
  <c r="O2550" i="2" s="1"/>
  <c r="E2549" i="2"/>
  <c r="M2549" i="2" s="1"/>
  <c r="E2548" i="2"/>
  <c r="M2548" i="2" s="1"/>
  <c r="E2547" i="2"/>
  <c r="M2547" i="2" s="1"/>
  <c r="O2547" i="2" s="1"/>
  <c r="E2546" i="2"/>
  <c r="E2545" i="2"/>
  <c r="E2544" i="2"/>
  <c r="M2544" i="2" s="1"/>
  <c r="E2543" i="2"/>
  <c r="E2542" i="2"/>
  <c r="M2542" i="2" s="1"/>
  <c r="O2542" i="2" s="1"/>
  <c r="E2541" i="2"/>
  <c r="M2541" i="2" s="1"/>
  <c r="E2540" i="2"/>
  <c r="M2540" i="2" s="1"/>
  <c r="E2539" i="2"/>
  <c r="M2539" i="2" s="1"/>
  <c r="E2538" i="2"/>
  <c r="E2537" i="2"/>
  <c r="E2536" i="2"/>
  <c r="M2536" i="2" s="1"/>
  <c r="E2535" i="2"/>
  <c r="E2534" i="2"/>
  <c r="M2534" i="2" s="1"/>
  <c r="O2534" i="2" s="1"/>
  <c r="E2533" i="2"/>
  <c r="M2533" i="2" s="1"/>
  <c r="E2532" i="2"/>
  <c r="M2532" i="2" s="1"/>
  <c r="E2531" i="2"/>
  <c r="M2531" i="2" s="1"/>
  <c r="E2530" i="2"/>
  <c r="E2529" i="2"/>
  <c r="E2528" i="2"/>
  <c r="M2528" i="2" s="1"/>
  <c r="E2527" i="2"/>
  <c r="E2526" i="2"/>
  <c r="M2526" i="2" s="1"/>
  <c r="O2526" i="2" s="1"/>
  <c r="E2525" i="2"/>
  <c r="M2525" i="2" s="1"/>
  <c r="E2524" i="2"/>
  <c r="M2524" i="2" s="1"/>
  <c r="E2523" i="2"/>
  <c r="M2523" i="2" s="1"/>
  <c r="E2522" i="2"/>
  <c r="E2521" i="2"/>
  <c r="E2520" i="2"/>
  <c r="M2520" i="2" s="1"/>
  <c r="E2519" i="2"/>
  <c r="E2518" i="2"/>
  <c r="M2518" i="2" s="1"/>
  <c r="O2518" i="2" s="1"/>
  <c r="E2517" i="2"/>
  <c r="M2517" i="2" s="1"/>
  <c r="E2516" i="2"/>
  <c r="M2516" i="2" s="1"/>
  <c r="E2515" i="2"/>
  <c r="M2515" i="2" s="1"/>
  <c r="E2514" i="2"/>
  <c r="E2513" i="2"/>
  <c r="E2512" i="2"/>
  <c r="M2512" i="2" s="1"/>
  <c r="E2511" i="2"/>
  <c r="E2510" i="2"/>
  <c r="M2510" i="2" s="1"/>
  <c r="O2510" i="2" s="1"/>
  <c r="E2509" i="2"/>
  <c r="M2509" i="2" s="1"/>
  <c r="E2508" i="2"/>
  <c r="M2508" i="2" s="1"/>
  <c r="E2507" i="2"/>
  <c r="M2507" i="2" s="1"/>
  <c r="E2506" i="2"/>
  <c r="E2505" i="2"/>
  <c r="E2504" i="2"/>
  <c r="M2504" i="2" s="1"/>
  <c r="E2503" i="2"/>
  <c r="E2502" i="2"/>
  <c r="M2502" i="2" s="1"/>
  <c r="O2502" i="2" s="1"/>
  <c r="E2501" i="2"/>
  <c r="M2501" i="2" s="1"/>
  <c r="E2500" i="2"/>
  <c r="M2500" i="2" s="1"/>
  <c r="E2499" i="2"/>
  <c r="M2499" i="2" s="1"/>
  <c r="E2498" i="2"/>
  <c r="E2497" i="2"/>
  <c r="E2496" i="2"/>
  <c r="M2496" i="2" s="1"/>
  <c r="E2495" i="2"/>
  <c r="E2494" i="2"/>
  <c r="M2494" i="2" s="1"/>
  <c r="O2494" i="2" s="1"/>
  <c r="E2493" i="2"/>
  <c r="M2493" i="2" s="1"/>
  <c r="E2492" i="2"/>
  <c r="M2492" i="2" s="1"/>
  <c r="E2491" i="2"/>
  <c r="M2491" i="2" s="1"/>
  <c r="O2491" i="2" s="1"/>
  <c r="E2490" i="2"/>
  <c r="E2489" i="2"/>
  <c r="E2488" i="2"/>
  <c r="M2488" i="2" s="1"/>
  <c r="E2487" i="2"/>
  <c r="E2486" i="2"/>
  <c r="M2486" i="2" s="1"/>
  <c r="O2486" i="2" s="1"/>
  <c r="E2485" i="2"/>
  <c r="M2485" i="2" s="1"/>
  <c r="E2484" i="2"/>
  <c r="M2484" i="2" s="1"/>
  <c r="E2483" i="2"/>
  <c r="M2483" i="2" s="1"/>
  <c r="E2482" i="2"/>
  <c r="E2481" i="2"/>
  <c r="E2480" i="2"/>
  <c r="M2480" i="2" s="1"/>
  <c r="E2479" i="2"/>
  <c r="E2478" i="2"/>
  <c r="M2478" i="2" s="1"/>
  <c r="O2478" i="2" s="1"/>
  <c r="E2477" i="2"/>
  <c r="M2477" i="2" s="1"/>
  <c r="E2476" i="2"/>
  <c r="M2476" i="2" s="1"/>
  <c r="E2475" i="2"/>
  <c r="M2475" i="2" s="1"/>
  <c r="E2474" i="2"/>
  <c r="E2473" i="2"/>
  <c r="E2472" i="2"/>
  <c r="M2472" i="2" s="1"/>
  <c r="E2471" i="2"/>
  <c r="E2470" i="2"/>
  <c r="M2470" i="2" s="1"/>
  <c r="O2470" i="2" s="1"/>
  <c r="E2469" i="2"/>
  <c r="M2469" i="2" s="1"/>
  <c r="E2468" i="2"/>
  <c r="M2468" i="2" s="1"/>
  <c r="E2467" i="2"/>
  <c r="M2467" i="2" s="1"/>
  <c r="E2466" i="2"/>
  <c r="E2465" i="2"/>
  <c r="E2464" i="2"/>
  <c r="M2464" i="2" s="1"/>
  <c r="E2463" i="2"/>
  <c r="E2462" i="2"/>
  <c r="M2462" i="2" s="1"/>
  <c r="O2462" i="2" s="1"/>
  <c r="E2461" i="2"/>
  <c r="M2461" i="2" s="1"/>
  <c r="E2460" i="2"/>
  <c r="M2460" i="2" s="1"/>
  <c r="E2459" i="2"/>
  <c r="M2459" i="2" s="1"/>
  <c r="E2458" i="2"/>
  <c r="E2457" i="2"/>
  <c r="E2456" i="2"/>
  <c r="M2456" i="2" s="1"/>
  <c r="E2455" i="2"/>
  <c r="E2454" i="2"/>
  <c r="M2454" i="2" s="1"/>
  <c r="O2454" i="2" s="1"/>
  <c r="E2453" i="2"/>
  <c r="M2453" i="2" s="1"/>
  <c r="E2452" i="2"/>
  <c r="M2452" i="2" s="1"/>
  <c r="E2451" i="2"/>
  <c r="M2451" i="2" s="1"/>
  <c r="E2450" i="2"/>
  <c r="E2449" i="2"/>
  <c r="E2448" i="2"/>
  <c r="M2448" i="2" s="1"/>
  <c r="E2447" i="2"/>
  <c r="E2446" i="2"/>
  <c r="M2446" i="2" s="1"/>
  <c r="O2446" i="2" s="1"/>
  <c r="E2445" i="2"/>
  <c r="M2445" i="2" s="1"/>
  <c r="E2444" i="2"/>
  <c r="M2444" i="2" s="1"/>
  <c r="E2443" i="2"/>
  <c r="M2443" i="2" s="1"/>
  <c r="E2442" i="2"/>
  <c r="E2441" i="2"/>
  <c r="E2440" i="2"/>
  <c r="M2440" i="2" s="1"/>
  <c r="E2439" i="2"/>
  <c r="E2438" i="2"/>
  <c r="M2438" i="2" s="1"/>
  <c r="O2438" i="2" s="1"/>
  <c r="E2437" i="2"/>
  <c r="M2437" i="2" s="1"/>
  <c r="E2436" i="2"/>
  <c r="M2436" i="2" s="1"/>
  <c r="E2435" i="2"/>
  <c r="M2435" i="2" s="1"/>
  <c r="E2434" i="2"/>
  <c r="E2433" i="2"/>
  <c r="E2432" i="2"/>
  <c r="M2432" i="2" s="1"/>
  <c r="E2431" i="2"/>
  <c r="E2430" i="2"/>
  <c r="M2430" i="2" s="1"/>
  <c r="O2430" i="2" s="1"/>
  <c r="E2429" i="2"/>
  <c r="M2429" i="2" s="1"/>
  <c r="E2428" i="2"/>
  <c r="M2428" i="2" s="1"/>
  <c r="E2427" i="2"/>
  <c r="M2427" i="2" s="1"/>
  <c r="E2426" i="2"/>
  <c r="E2425" i="2"/>
  <c r="E2424" i="2"/>
  <c r="M2424" i="2" s="1"/>
  <c r="E2423" i="2"/>
  <c r="E2422" i="2"/>
  <c r="M2422" i="2" s="1"/>
  <c r="O2422" i="2" s="1"/>
  <c r="E2421" i="2"/>
  <c r="M2421" i="2" s="1"/>
  <c r="E2420" i="2"/>
  <c r="M2420" i="2" s="1"/>
  <c r="E2419" i="2"/>
  <c r="M2419" i="2" s="1"/>
  <c r="E2418" i="2"/>
  <c r="E2417" i="2"/>
  <c r="E2416" i="2"/>
  <c r="M2416" i="2" s="1"/>
  <c r="E2415" i="2"/>
  <c r="E2414" i="2"/>
  <c r="M2414" i="2" s="1"/>
  <c r="O2414" i="2" s="1"/>
  <c r="E2413" i="2"/>
  <c r="M2413" i="2" s="1"/>
  <c r="E2412" i="2"/>
  <c r="M2412" i="2" s="1"/>
  <c r="E2411" i="2"/>
  <c r="M2411" i="2" s="1"/>
  <c r="E2410" i="2"/>
  <c r="E2409" i="2"/>
  <c r="E2408" i="2"/>
  <c r="M2408" i="2" s="1"/>
  <c r="E2407" i="2"/>
  <c r="E2406" i="2"/>
  <c r="M2406" i="2" s="1"/>
  <c r="O2406" i="2" s="1"/>
  <c r="E2405" i="2"/>
  <c r="M2405" i="2" s="1"/>
  <c r="E2404" i="2"/>
  <c r="M2404" i="2" s="1"/>
  <c r="E2403" i="2"/>
  <c r="M2403" i="2" s="1"/>
  <c r="E2402" i="2"/>
  <c r="E2401" i="2"/>
  <c r="E2400" i="2"/>
  <c r="M2400" i="2" s="1"/>
  <c r="E2399" i="2"/>
  <c r="E2398" i="2"/>
  <c r="M2398" i="2" s="1"/>
  <c r="O2398" i="2" s="1"/>
  <c r="E2397" i="2"/>
  <c r="M2397" i="2" s="1"/>
  <c r="E2396" i="2"/>
  <c r="M2396" i="2" s="1"/>
  <c r="E2395" i="2"/>
  <c r="M2395" i="2" s="1"/>
  <c r="E2394" i="2"/>
  <c r="E2393" i="2"/>
  <c r="E2392" i="2"/>
  <c r="M2392" i="2" s="1"/>
  <c r="E2391" i="2"/>
  <c r="E2390" i="2"/>
  <c r="M2390" i="2" s="1"/>
  <c r="O2390" i="2" s="1"/>
  <c r="E2389" i="2"/>
  <c r="M2389" i="2" s="1"/>
  <c r="E2388" i="2"/>
  <c r="M2388" i="2" s="1"/>
  <c r="E2387" i="2"/>
  <c r="M2387" i="2" s="1"/>
  <c r="E2386" i="2"/>
  <c r="E2385" i="2"/>
  <c r="E2384" i="2"/>
  <c r="M2384" i="2" s="1"/>
  <c r="E2383" i="2"/>
  <c r="E2382" i="2"/>
  <c r="M2382" i="2" s="1"/>
  <c r="O2382" i="2" s="1"/>
  <c r="E2381" i="2"/>
  <c r="M2381" i="2" s="1"/>
  <c r="E2380" i="2"/>
  <c r="M2380" i="2" s="1"/>
  <c r="E2379" i="2"/>
  <c r="M2379" i="2" s="1"/>
  <c r="E2378" i="2"/>
  <c r="E2377" i="2"/>
  <c r="E2376" i="2"/>
  <c r="M2376" i="2" s="1"/>
  <c r="E2375" i="2"/>
  <c r="E2374" i="2"/>
  <c r="M2374" i="2" s="1"/>
  <c r="O2374" i="2" s="1"/>
  <c r="E2373" i="2"/>
  <c r="M2373" i="2" s="1"/>
  <c r="E2372" i="2"/>
  <c r="M2372" i="2" s="1"/>
  <c r="E2371" i="2"/>
  <c r="M2371" i="2" s="1"/>
  <c r="E2370" i="2"/>
  <c r="E2369" i="2"/>
  <c r="E2368" i="2"/>
  <c r="M2368" i="2" s="1"/>
  <c r="E2367" i="2"/>
  <c r="E2366" i="2"/>
  <c r="M2366" i="2" s="1"/>
  <c r="O2366" i="2" s="1"/>
  <c r="E2365" i="2"/>
  <c r="M2365" i="2" s="1"/>
  <c r="E2364" i="2"/>
  <c r="M2364" i="2" s="1"/>
  <c r="E2363" i="2"/>
  <c r="M2363" i="2" s="1"/>
  <c r="E2362" i="2"/>
  <c r="E2361" i="2"/>
  <c r="E2360" i="2"/>
  <c r="M2360" i="2" s="1"/>
  <c r="E2359" i="2"/>
  <c r="E2358" i="2"/>
  <c r="M2358" i="2" s="1"/>
  <c r="O2358" i="2" s="1"/>
  <c r="E2357" i="2"/>
  <c r="M2357" i="2" s="1"/>
  <c r="E2356" i="2"/>
  <c r="M2356" i="2" s="1"/>
  <c r="E2355" i="2"/>
  <c r="M2355" i="2" s="1"/>
  <c r="E2354" i="2"/>
  <c r="E2353" i="2"/>
  <c r="E2352" i="2"/>
  <c r="M2352" i="2" s="1"/>
  <c r="E2351" i="2"/>
  <c r="E2350" i="2"/>
  <c r="M2350" i="2" s="1"/>
  <c r="O2350" i="2" s="1"/>
  <c r="E2349" i="2"/>
  <c r="M2349" i="2" s="1"/>
  <c r="E2348" i="2"/>
  <c r="M2348" i="2" s="1"/>
  <c r="E2347" i="2"/>
  <c r="M2347" i="2" s="1"/>
  <c r="E2346" i="2"/>
  <c r="E2345" i="2"/>
  <c r="E2344" i="2"/>
  <c r="M2344" i="2" s="1"/>
  <c r="E2343" i="2"/>
  <c r="E2342" i="2"/>
  <c r="M2342" i="2" s="1"/>
  <c r="O2342" i="2" s="1"/>
  <c r="E2341" i="2"/>
  <c r="M2341" i="2" s="1"/>
  <c r="E2340" i="2"/>
  <c r="M2340" i="2" s="1"/>
  <c r="E2339" i="2"/>
  <c r="M2339" i="2" s="1"/>
  <c r="E2338" i="2"/>
  <c r="E2337" i="2"/>
  <c r="E2336" i="2"/>
  <c r="M2336" i="2" s="1"/>
  <c r="E2335" i="2"/>
  <c r="E2334" i="2"/>
  <c r="M2334" i="2" s="1"/>
  <c r="O2334" i="2" s="1"/>
  <c r="E2333" i="2"/>
  <c r="M2333" i="2" s="1"/>
  <c r="E2332" i="2"/>
  <c r="M2332" i="2" s="1"/>
  <c r="E2331" i="2"/>
  <c r="M2331" i="2" s="1"/>
  <c r="E2330" i="2"/>
  <c r="E2329" i="2"/>
  <c r="E2328" i="2"/>
  <c r="M2328" i="2" s="1"/>
  <c r="E2327" i="2"/>
  <c r="E2326" i="2"/>
  <c r="M2326" i="2" s="1"/>
  <c r="O2326" i="2" s="1"/>
  <c r="E2325" i="2"/>
  <c r="M2325" i="2" s="1"/>
  <c r="E2324" i="2"/>
  <c r="M2324" i="2" s="1"/>
  <c r="E2323" i="2"/>
  <c r="M2323" i="2" s="1"/>
  <c r="E2322" i="2"/>
  <c r="E2321" i="2"/>
  <c r="E2320" i="2"/>
  <c r="M2320" i="2" s="1"/>
  <c r="E2319" i="2"/>
  <c r="E2318" i="2"/>
  <c r="M2318" i="2" s="1"/>
  <c r="O2318" i="2" s="1"/>
  <c r="E2317" i="2"/>
  <c r="M2317" i="2" s="1"/>
  <c r="E2316" i="2"/>
  <c r="M2316" i="2" s="1"/>
  <c r="E2315" i="2"/>
  <c r="M2315" i="2" s="1"/>
  <c r="E2314" i="2"/>
  <c r="E2313" i="2"/>
  <c r="E2312" i="2"/>
  <c r="M2312" i="2" s="1"/>
  <c r="E2311" i="2"/>
  <c r="E2310" i="2"/>
  <c r="M2310" i="2" s="1"/>
  <c r="O2310" i="2" s="1"/>
  <c r="E2309" i="2"/>
  <c r="M2309" i="2" s="1"/>
  <c r="E2308" i="2"/>
  <c r="M2308" i="2" s="1"/>
  <c r="E2307" i="2"/>
  <c r="M2307" i="2" s="1"/>
  <c r="O2307" i="2" s="1"/>
  <c r="E2306" i="2"/>
  <c r="E2305" i="2"/>
  <c r="E2304" i="2"/>
  <c r="M2304" i="2" s="1"/>
  <c r="E2303" i="2"/>
  <c r="E2302" i="2"/>
  <c r="M2302" i="2" s="1"/>
  <c r="O2302" i="2" s="1"/>
  <c r="E2301" i="2"/>
  <c r="M2301" i="2" s="1"/>
  <c r="E2300" i="2"/>
  <c r="M2300" i="2" s="1"/>
  <c r="E2299" i="2"/>
  <c r="M2299" i="2" s="1"/>
  <c r="E2298" i="2"/>
  <c r="E2297" i="2"/>
  <c r="E2296" i="2"/>
  <c r="M2296" i="2" s="1"/>
  <c r="E2295" i="2"/>
  <c r="E2294" i="2"/>
  <c r="M2294" i="2" s="1"/>
  <c r="O2294" i="2" s="1"/>
  <c r="E2293" i="2"/>
  <c r="M2293" i="2" s="1"/>
  <c r="E2292" i="2"/>
  <c r="M2292" i="2" s="1"/>
  <c r="E2291" i="2"/>
  <c r="M2291" i="2" s="1"/>
  <c r="O2291" i="2" s="1"/>
  <c r="E2290" i="2"/>
  <c r="E2289" i="2"/>
  <c r="E2288" i="2"/>
  <c r="M2288" i="2" s="1"/>
  <c r="E2287" i="2"/>
  <c r="E2286" i="2"/>
  <c r="M2286" i="2" s="1"/>
  <c r="O2286" i="2" s="1"/>
  <c r="E2285" i="2"/>
  <c r="M2285" i="2" s="1"/>
  <c r="E2284" i="2"/>
  <c r="M2284" i="2" s="1"/>
  <c r="E2283" i="2"/>
  <c r="M2283" i="2" s="1"/>
  <c r="E2282" i="2"/>
  <c r="E2281" i="2"/>
  <c r="E2280" i="2"/>
  <c r="M2280" i="2" s="1"/>
  <c r="E2279" i="2"/>
  <c r="E2278" i="2"/>
  <c r="M2278" i="2" s="1"/>
  <c r="O2278" i="2" s="1"/>
  <c r="E2277" i="2"/>
  <c r="M2277" i="2" s="1"/>
  <c r="E2276" i="2"/>
  <c r="M2276" i="2" s="1"/>
  <c r="E2275" i="2"/>
  <c r="M2275" i="2" s="1"/>
  <c r="E2274" i="2"/>
  <c r="E2273" i="2"/>
  <c r="E2272" i="2"/>
  <c r="M2272" i="2" s="1"/>
  <c r="E2271" i="2"/>
  <c r="E2270" i="2"/>
  <c r="M2270" i="2" s="1"/>
  <c r="O2270" i="2" s="1"/>
  <c r="E2269" i="2"/>
  <c r="M2269" i="2" s="1"/>
  <c r="E2268" i="2"/>
  <c r="M2268" i="2" s="1"/>
  <c r="E2267" i="2"/>
  <c r="M2267" i="2" s="1"/>
  <c r="E2266" i="2"/>
  <c r="E2265" i="2"/>
  <c r="E2264" i="2"/>
  <c r="M2264" i="2" s="1"/>
  <c r="E2263" i="2"/>
  <c r="E2262" i="2"/>
  <c r="M2262" i="2" s="1"/>
  <c r="O2262" i="2" s="1"/>
  <c r="E2261" i="2"/>
  <c r="M2261" i="2" s="1"/>
  <c r="E2260" i="2"/>
  <c r="M2260" i="2" s="1"/>
  <c r="E2259" i="2"/>
  <c r="M2259" i="2" s="1"/>
  <c r="E2258" i="2"/>
  <c r="E2257" i="2"/>
  <c r="E2256" i="2"/>
  <c r="M2256" i="2" s="1"/>
  <c r="E2255" i="2"/>
  <c r="E2254" i="2"/>
  <c r="M2254" i="2" s="1"/>
  <c r="O2254" i="2" s="1"/>
  <c r="E2253" i="2"/>
  <c r="M2253" i="2" s="1"/>
  <c r="E2252" i="2"/>
  <c r="M2252" i="2" s="1"/>
  <c r="E2251" i="2"/>
  <c r="M2251" i="2" s="1"/>
  <c r="E2250" i="2"/>
  <c r="E2249" i="2"/>
  <c r="E2248" i="2"/>
  <c r="M2248" i="2" s="1"/>
  <c r="E2247" i="2"/>
  <c r="E2246" i="2"/>
  <c r="M2246" i="2" s="1"/>
  <c r="O2246" i="2" s="1"/>
  <c r="E2245" i="2"/>
  <c r="M2245" i="2" s="1"/>
  <c r="E2244" i="2"/>
  <c r="M2244" i="2" s="1"/>
  <c r="E2243" i="2"/>
  <c r="M2243" i="2" s="1"/>
  <c r="E2242" i="2"/>
  <c r="E2241" i="2"/>
  <c r="E2240" i="2"/>
  <c r="M2240" i="2" s="1"/>
  <c r="E2239" i="2"/>
  <c r="E2238" i="2"/>
  <c r="M2238" i="2" s="1"/>
  <c r="O2238" i="2" s="1"/>
  <c r="E2237" i="2"/>
  <c r="M2237" i="2" s="1"/>
  <c r="E2236" i="2"/>
  <c r="M2236" i="2" s="1"/>
  <c r="E2235" i="2"/>
  <c r="M2235" i="2" s="1"/>
  <c r="O2235" i="2" s="1"/>
  <c r="E2234" i="2"/>
  <c r="E2233" i="2"/>
  <c r="E2232" i="2"/>
  <c r="M2232" i="2" s="1"/>
  <c r="E2231" i="2"/>
  <c r="E2230" i="2"/>
  <c r="M2230" i="2" s="1"/>
  <c r="O2230" i="2" s="1"/>
  <c r="E2229" i="2"/>
  <c r="M2229" i="2" s="1"/>
  <c r="E2228" i="2"/>
  <c r="M2228" i="2" s="1"/>
  <c r="E2227" i="2"/>
  <c r="M2227" i="2" s="1"/>
  <c r="E2226" i="2"/>
  <c r="E2225" i="2"/>
  <c r="E2224" i="2"/>
  <c r="M2224" i="2" s="1"/>
  <c r="E2223" i="2"/>
  <c r="E2222" i="2"/>
  <c r="M2222" i="2" s="1"/>
  <c r="O2222" i="2" s="1"/>
  <c r="E2221" i="2"/>
  <c r="M2221" i="2" s="1"/>
  <c r="E2220" i="2"/>
  <c r="M2220" i="2" s="1"/>
  <c r="E2219" i="2"/>
  <c r="M2219" i="2" s="1"/>
  <c r="E2218" i="2"/>
  <c r="E2217" i="2"/>
  <c r="E2216" i="2"/>
  <c r="M2216" i="2" s="1"/>
  <c r="E2215" i="2"/>
  <c r="E2214" i="2"/>
  <c r="M2214" i="2" s="1"/>
  <c r="O2214" i="2" s="1"/>
  <c r="E2213" i="2"/>
  <c r="M2213" i="2" s="1"/>
  <c r="E2212" i="2"/>
  <c r="M2212" i="2" s="1"/>
  <c r="E2211" i="2"/>
  <c r="M2211" i="2" s="1"/>
  <c r="E2210" i="2"/>
  <c r="E2209" i="2"/>
  <c r="E2208" i="2"/>
  <c r="M2208" i="2" s="1"/>
  <c r="E2207" i="2"/>
  <c r="E2206" i="2"/>
  <c r="M2206" i="2" s="1"/>
  <c r="O2206" i="2" s="1"/>
  <c r="E2205" i="2"/>
  <c r="M2205" i="2" s="1"/>
  <c r="E2204" i="2"/>
  <c r="M2204" i="2" s="1"/>
  <c r="E2203" i="2"/>
  <c r="M2203" i="2" s="1"/>
  <c r="E2202" i="2"/>
  <c r="E2201" i="2"/>
  <c r="E2200" i="2"/>
  <c r="M2200" i="2" s="1"/>
  <c r="E2199" i="2"/>
  <c r="E2198" i="2"/>
  <c r="M2198" i="2" s="1"/>
  <c r="O2198" i="2" s="1"/>
  <c r="E2197" i="2"/>
  <c r="M2197" i="2" s="1"/>
  <c r="E2196" i="2"/>
  <c r="M2196" i="2" s="1"/>
  <c r="E2195" i="2"/>
  <c r="M2195" i="2" s="1"/>
  <c r="E2194" i="2"/>
  <c r="E2193" i="2"/>
  <c r="E2192" i="2"/>
  <c r="M2192" i="2" s="1"/>
  <c r="E2191" i="2"/>
  <c r="E2190" i="2"/>
  <c r="M2190" i="2" s="1"/>
  <c r="O2190" i="2" s="1"/>
  <c r="E2189" i="2"/>
  <c r="M2189" i="2" s="1"/>
  <c r="E2188" i="2"/>
  <c r="M2188" i="2" s="1"/>
  <c r="E2187" i="2"/>
  <c r="M2187" i="2" s="1"/>
  <c r="E2186" i="2"/>
  <c r="E2185" i="2"/>
  <c r="E2184" i="2"/>
  <c r="M2184" i="2" s="1"/>
  <c r="E2183" i="2"/>
  <c r="E2182" i="2"/>
  <c r="M2182" i="2" s="1"/>
  <c r="O2182" i="2" s="1"/>
  <c r="E2181" i="2"/>
  <c r="M2181" i="2" s="1"/>
  <c r="E2180" i="2"/>
  <c r="M2180" i="2" s="1"/>
  <c r="E2179" i="2"/>
  <c r="M2179" i="2" s="1"/>
  <c r="E2178" i="2"/>
  <c r="E2177" i="2"/>
  <c r="E2176" i="2"/>
  <c r="M2176" i="2" s="1"/>
  <c r="E2175" i="2"/>
  <c r="E2174" i="2"/>
  <c r="M2174" i="2" s="1"/>
  <c r="O2174" i="2" s="1"/>
  <c r="E2173" i="2"/>
  <c r="M2173" i="2" s="1"/>
  <c r="E2172" i="2"/>
  <c r="M2172" i="2" s="1"/>
  <c r="E2171" i="2"/>
  <c r="M2171" i="2" s="1"/>
  <c r="E2170" i="2"/>
  <c r="E2169" i="2"/>
  <c r="E2168" i="2"/>
  <c r="M2168" i="2" s="1"/>
  <c r="E2167" i="2"/>
  <c r="E2166" i="2"/>
  <c r="M2166" i="2" s="1"/>
  <c r="O2166" i="2" s="1"/>
  <c r="E2165" i="2"/>
  <c r="M2165" i="2" s="1"/>
  <c r="E2164" i="2"/>
  <c r="M2164" i="2" s="1"/>
  <c r="E2163" i="2"/>
  <c r="M2163" i="2" s="1"/>
  <c r="E2162" i="2"/>
  <c r="E2161" i="2"/>
  <c r="E2160" i="2"/>
  <c r="M2160" i="2" s="1"/>
  <c r="E2159" i="2"/>
  <c r="E2158" i="2"/>
  <c r="M2158" i="2" s="1"/>
  <c r="O2158" i="2" s="1"/>
  <c r="E2157" i="2"/>
  <c r="M2157" i="2" s="1"/>
  <c r="E2156" i="2"/>
  <c r="M2156" i="2" s="1"/>
  <c r="E2155" i="2"/>
  <c r="M2155" i="2" s="1"/>
  <c r="E2154" i="2"/>
  <c r="E2153" i="2"/>
  <c r="E2152" i="2"/>
  <c r="M2152" i="2" s="1"/>
  <c r="E2151" i="2"/>
  <c r="E2150" i="2"/>
  <c r="M2150" i="2" s="1"/>
  <c r="O2150" i="2" s="1"/>
  <c r="E2149" i="2"/>
  <c r="M2149" i="2" s="1"/>
  <c r="E2148" i="2"/>
  <c r="M2148" i="2" s="1"/>
  <c r="E2147" i="2"/>
  <c r="M2147" i="2" s="1"/>
  <c r="E2146" i="2"/>
  <c r="E2145" i="2"/>
  <c r="E2144" i="2"/>
  <c r="M2144" i="2" s="1"/>
  <c r="E2143" i="2"/>
  <c r="E2142" i="2"/>
  <c r="M2142" i="2" s="1"/>
  <c r="O2142" i="2" s="1"/>
  <c r="E2141" i="2"/>
  <c r="M2141" i="2" s="1"/>
  <c r="E2140" i="2"/>
  <c r="M2140" i="2" s="1"/>
  <c r="E2139" i="2"/>
  <c r="M2139" i="2" s="1"/>
  <c r="E2138" i="2"/>
  <c r="E2137" i="2"/>
  <c r="E2136" i="2"/>
  <c r="M2136" i="2" s="1"/>
  <c r="E2135" i="2"/>
  <c r="E2134" i="2"/>
  <c r="M2134" i="2" s="1"/>
  <c r="O2134" i="2" s="1"/>
  <c r="E2133" i="2"/>
  <c r="M2133" i="2" s="1"/>
  <c r="E2132" i="2"/>
  <c r="M2132" i="2" s="1"/>
  <c r="E2131" i="2"/>
  <c r="M2131" i="2" s="1"/>
  <c r="E2130" i="2"/>
  <c r="E2129" i="2"/>
  <c r="E2128" i="2"/>
  <c r="M2128" i="2" s="1"/>
  <c r="E2127" i="2"/>
  <c r="E2126" i="2"/>
  <c r="M2126" i="2" s="1"/>
  <c r="O2126" i="2" s="1"/>
  <c r="E2125" i="2"/>
  <c r="M2125" i="2" s="1"/>
  <c r="E2124" i="2"/>
  <c r="M2124" i="2" s="1"/>
  <c r="E2123" i="2"/>
  <c r="M2123" i="2" s="1"/>
  <c r="E2122" i="2"/>
  <c r="E2121" i="2"/>
  <c r="E2120" i="2"/>
  <c r="M2120" i="2" s="1"/>
  <c r="E2119" i="2"/>
  <c r="E2118" i="2"/>
  <c r="M2118" i="2" s="1"/>
  <c r="O2118" i="2" s="1"/>
  <c r="E2117" i="2"/>
  <c r="M2117" i="2" s="1"/>
  <c r="E2116" i="2"/>
  <c r="M2116" i="2" s="1"/>
  <c r="E2115" i="2"/>
  <c r="M2115" i="2" s="1"/>
  <c r="E2114" i="2"/>
  <c r="E2113" i="2"/>
  <c r="E2112" i="2"/>
  <c r="M2112" i="2" s="1"/>
  <c r="E2111" i="2"/>
  <c r="E2110" i="2"/>
  <c r="M2110" i="2" s="1"/>
  <c r="O2110" i="2" s="1"/>
  <c r="E2109" i="2"/>
  <c r="M2109" i="2" s="1"/>
  <c r="E2108" i="2"/>
  <c r="M2108" i="2" s="1"/>
  <c r="E2107" i="2"/>
  <c r="M2107" i="2" s="1"/>
  <c r="E2106" i="2"/>
  <c r="E2105" i="2"/>
  <c r="E2104" i="2"/>
  <c r="M2104" i="2" s="1"/>
  <c r="E2103" i="2"/>
  <c r="E2102" i="2"/>
  <c r="M2102" i="2" s="1"/>
  <c r="O2102" i="2" s="1"/>
  <c r="E2101" i="2"/>
  <c r="M2101" i="2" s="1"/>
  <c r="E2100" i="2"/>
  <c r="M2100" i="2" s="1"/>
  <c r="E2099" i="2"/>
  <c r="M2099" i="2" s="1"/>
  <c r="E2098" i="2"/>
  <c r="E2097" i="2"/>
  <c r="E2096" i="2"/>
  <c r="M2096" i="2" s="1"/>
  <c r="E2095" i="2"/>
  <c r="E2094" i="2"/>
  <c r="M2094" i="2" s="1"/>
  <c r="O2094" i="2" s="1"/>
  <c r="E2093" i="2"/>
  <c r="M2093" i="2" s="1"/>
  <c r="E2092" i="2"/>
  <c r="M2092" i="2" s="1"/>
  <c r="E2091" i="2"/>
  <c r="M2091" i="2" s="1"/>
  <c r="E2090" i="2"/>
  <c r="E2089" i="2"/>
  <c r="E2088" i="2"/>
  <c r="M2088" i="2" s="1"/>
  <c r="E2087" i="2"/>
  <c r="E2086" i="2"/>
  <c r="M2086" i="2" s="1"/>
  <c r="O2086" i="2" s="1"/>
  <c r="E2085" i="2"/>
  <c r="M2085" i="2" s="1"/>
  <c r="E2084" i="2"/>
  <c r="M2084" i="2" s="1"/>
  <c r="E2083" i="2"/>
  <c r="M2083" i="2" s="1"/>
  <c r="E2082" i="2"/>
  <c r="E2081" i="2"/>
  <c r="E2080" i="2"/>
  <c r="M2080" i="2" s="1"/>
  <c r="E2079" i="2"/>
  <c r="E2078" i="2"/>
  <c r="M2078" i="2" s="1"/>
  <c r="O2078" i="2" s="1"/>
  <c r="E2077" i="2"/>
  <c r="M2077" i="2" s="1"/>
  <c r="E2076" i="2"/>
  <c r="M2076" i="2" s="1"/>
  <c r="E2075" i="2"/>
  <c r="M2075" i="2" s="1"/>
  <c r="E2074" i="2"/>
  <c r="E2073" i="2"/>
  <c r="E2072" i="2"/>
  <c r="M2072" i="2" s="1"/>
  <c r="E2071" i="2"/>
  <c r="E2070" i="2"/>
  <c r="M2070" i="2" s="1"/>
  <c r="O2070" i="2" s="1"/>
  <c r="E2069" i="2"/>
  <c r="M2069" i="2" s="1"/>
  <c r="O2069" i="2" s="1"/>
  <c r="E2068" i="2"/>
  <c r="M2068" i="2" s="1"/>
  <c r="E2067" i="2"/>
  <c r="M2067" i="2" s="1"/>
  <c r="E2066" i="2"/>
  <c r="E2065" i="2"/>
  <c r="E2064" i="2"/>
  <c r="M2064" i="2" s="1"/>
  <c r="E2063" i="2"/>
  <c r="E2062" i="2"/>
  <c r="M2062" i="2" s="1"/>
  <c r="O2062" i="2" s="1"/>
  <c r="E2061" i="2"/>
  <c r="M2061" i="2" s="1"/>
  <c r="E2060" i="2"/>
  <c r="M2060" i="2" s="1"/>
  <c r="E2059" i="2"/>
  <c r="M2059" i="2" s="1"/>
  <c r="E2058" i="2"/>
  <c r="E2057" i="2"/>
  <c r="E2056" i="2"/>
  <c r="M2056" i="2" s="1"/>
  <c r="E2055" i="2"/>
  <c r="E2054" i="2"/>
  <c r="M2054" i="2" s="1"/>
  <c r="O2054" i="2" s="1"/>
  <c r="E2053" i="2"/>
  <c r="M2053" i="2" s="1"/>
  <c r="E2052" i="2"/>
  <c r="M2052" i="2" s="1"/>
  <c r="O2052" i="2" s="1"/>
  <c r="E2051" i="2"/>
  <c r="M2051" i="2" s="1"/>
  <c r="E2050" i="2"/>
  <c r="E2049" i="2"/>
  <c r="E2048" i="2"/>
  <c r="M2048" i="2" s="1"/>
  <c r="E2047" i="2"/>
  <c r="E2046" i="2"/>
  <c r="M2046" i="2" s="1"/>
  <c r="O2046" i="2" s="1"/>
  <c r="E2045" i="2"/>
  <c r="M2045" i="2" s="1"/>
  <c r="O2045" i="2" s="1"/>
  <c r="E2044" i="2"/>
  <c r="M2044" i="2" s="1"/>
  <c r="O2044" i="2" s="1"/>
  <c r="E2043" i="2"/>
  <c r="M2043" i="2" s="1"/>
  <c r="E2042" i="2"/>
  <c r="E2041" i="2"/>
  <c r="E2040" i="2"/>
  <c r="M2040" i="2" s="1"/>
  <c r="E2039" i="2"/>
  <c r="E2038" i="2"/>
  <c r="M2038" i="2" s="1"/>
  <c r="O2038" i="2" s="1"/>
  <c r="E2037" i="2"/>
  <c r="M2037" i="2" s="1"/>
  <c r="E2036" i="2"/>
  <c r="M2036" i="2" s="1"/>
  <c r="E2035" i="2"/>
  <c r="M2035" i="2" s="1"/>
  <c r="E2034" i="2"/>
  <c r="E2033" i="2"/>
  <c r="E2032" i="2"/>
  <c r="M2032" i="2" s="1"/>
  <c r="E2031" i="2"/>
  <c r="E2030" i="2"/>
  <c r="M2030" i="2" s="1"/>
  <c r="O2030" i="2" s="1"/>
  <c r="E2029" i="2"/>
  <c r="M2029" i="2" s="1"/>
  <c r="E2028" i="2"/>
  <c r="M2028" i="2" s="1"/>
  <c r="E2027" i="2"/>
  <c r="M2027" i="2" s="1"/>
  <c r="E2026" i="2"/>
  <c r="E2025" i="2"/>
  <c r="E2024" i="2"/>
  <c r="M2024" i="2" s="1"/>
  <c r="E2023" i="2"/>
  <c r="E2022" i="2"/>
  <c r="M2022" i="2" s="1"/>
  <c r="O2022" i="2" s="1"/>
  <c r="E2021" i="2"/>
  <c r="M2021" i="2" s="1"/>
  <c r="E2020" i="2"/>
  <c r="M2020" i="2" s="1"/>
  <c r="E2019" i="2"/>
  <c r="M2019" i="2" s="1"/>
  <c r="E2018" i="2"/>
  <c r="E2017" i="2"/>
  <c r="E2016" i="2"/>
  <c r="M2016" i="2" s="1"/>
  <c r="E2015" i="2"/>
  <c r="E2014" i="2"/>
  <c r="M2014" i="2" s="1"/>
  <c r="O2014" i="2" s="1"/>
  <c r="E2013" i="2"/>
  <c r="M2013" i="2" s="1"/>
  <c r="E2012" i="2"/>
  <c r="M2012" i="2" s="1"/>
  <c r="E2011" i="2"/>
  <c r="M2011" i="2" s="1"/>
  <c r="E2010" i="2"/>
  <c r="E2009" i="2"/>
  <c r="E2008" i="2"/>
  <c r="M2008" i="2" s="1"/>
  <c r="E2007" i="2"/>
  <c r="E2006" i="2"/>
  <c r="M2006" i="2" s="1"/>
  <c r="O2006" i="2" s="1"/>
  <c r="E2005" i="2"/>
  <c r="M2005" i="2" s="1"/>
  <c r="E2004" i="2"/>
  <c r="M2004" i="2" s="1"/>
  <c r="E2003" i="2"/>
  <c r="M2003" i="2" s="1"/>
  <c r="E2002" i="2"/>
  <c r="E2001" i="2"/>
  <c r="E2000" i="2"/>
  <c r="M2000" i="2" s="1"/>
  <c r="E1999" i="2"/>
  <c r="E1998" i="2"/>
  <c r="M1998" i="2" s="1"/>
  <c r="O1998" i="2" s="1"/>
  <c r="E1997" i="2"/>
  <c r="M1997" i="2" s="1"/>
  <c r="E1996" i="2"/>
  <c r="M1996" i="2" s="1"/>
  <c r="E1995" i="2"/>
  <c r="M1995" i="2" s="1"/>
  <c r="E1994" i="2"/>
  <c r="E1993" i="2"/>
  <c r="E1992" i="2"/>
  <c r="M1992" i="2" s="1"/>
  <c r="E1991" i="2"/>
  <c r="E1990" i="2"/>
  <c r="M1990" i="2" s="1"/>
  <c r="O1990" i="2" s="1"/>
  <c r="E1989" i="2"/>
  <c r="M1989" i="2" s="1"/>
  <c r="E1988" i="2"/>
  <c r="M1988" i="2" s="1"/>
  <c r="E1987" i="2"/>
  <c r="M1987" i="2" s="1"/>
  <c r="E1986" i="2"/>
  <c r="E1985" i="2"/>
  <c r="E1984" i="2"/>
  <c r="M1984" i="2" s="1"/>
  <c r="E1983" i="2"/>
  <c r="E1982" i="2"/>
  <c r="M1982" i="2" s="1"/>
  <c r="O1982" i="2" s="1"/>
  <c r="E1981" i="2"/>
  <c r="M1981" i="2" s="1"/>
  <c r="E1980" i="2"/>
  <c r="M1980" i="2" s="1"/>
  <c r="E1979" i="2"/>
  <c r="M1979" i="2" s="1"/>
  <c r="E1978" i="2"/>
  <c r="E1977" i="2"/>
  <c r="E1976" i="2"/>
  <c r="M1976" i="2" s="1"/>
  <c r="E1975" i="2"/>
  <c r="E1974" i="2"/>
  <c r="M1974" i="2" s="1"/>
  <c r="O1974" i="2" s="1"/>
  <c r="E1973" i="2"/>
  <c r="M1973" i="2" s="1"/>
  <c r="E1972" i="2"/>
  <c r="M1972" i="2" s="1"/>
  <c r="E1971" i="2"/>
  <c r="M1971" i="2" s="1"/>
  <c r="E1970" i="2"/>
  <c r="E1969" i="2"/>
  <c r="E1968" i="2"/>
  <c r="M1968" i="2" s="1"/>
  <c r="E1967" i="2"/>
  <c r="E1966" i="2"/>
  <c r="M1966" i="2" s="1"/>
  <c r="O1966" i="2" s="1"/>
  <c r="E1965" i="2"/>
  <c r="M1965" i="2" s="1"/>
  <c r="E1964" i="2"/>
  <c r="M1964" i="2" s="1"/>
  <c r="E1963" i="2"/>
  <c r="M1963" i="2" s="1"/>
  <c r="O1963" i="2" s="1"/>
  <c r="E1962" i="2"/>
  <c r="E1961" i="2"/>
  <c r="E1960" i="2"/>
  <c r="M1960" i="2" s="1"/>
  <c r="E1959" i="2"/>
  <c r="E1958" i="2"/>
  <c r="M1958" i="2" s="1"/>
  <c r="O1958" i="2" s="1"/>
  <c r="E1957" i="2"/>
  <c r="M1957" i="2" s="1"/>
  <c r="E1956" i="2"/>
  <c r="M1956" i="2" s="1"/>
  <c r="E1955" i="2"/>
  <c r="M1955" i="2" s="1"/>
  <c r="O1955" i="2" s="1"/>
  <c r="E1954" i="2"/>
  <c r="E1953" i="2"/>
  <c r="E1952" i="2"/>
  <c r="M1952" i="2" s="1"/>
  <c r="E1951" i="2"/>
  <c r="E1950" i="2"/>
  <c r="M1950" i="2" s="1"/>
  <c r="O1950" i="2" s="1"/>
  <c r="E1949" i="2"/>
  <c r="M1949" i="2" s="1"/>
  <c r="E1948" i="2"/>
  <c r="M1948" i="2" s="1"/>
  <c r="E1947" i="2"/>
  <c r="M1947" i="2" s="1"/>
  <c r="E1946" i="2"/>
  <c r="E1945" i="2"/>
  <c r="E1944" i="2"/>
  <c r="M1944" i="2" s="1"/>
  <c r="E1943" i="2"/>
  <c r="E1942" i="2"/>
  <c r="M1942" i="2" s="1"/>
  <c r="O1942" i="2" s="1"/>
  <c r="E1941" i="2"/>
  <c r="M1941" i="2" s="1"/>
  <c r="E1940" i="2"/>
  <c r="M1940" i="2" s="1"/>
  <c r="E1939" i="2"/>
  <c r="M1939" i="2" s="1"/>
  <c r="E1938" i="2"/>
  <c r="E1937" i="2"/>
  <c r="E1936" i="2"/>
  <c r="M1936" i="2" s="1"/>
  <c r="E1935" i="2"/>
  <c r="E1934" i="2"/>
  <c r="M1934" i="2" s="1"/>
  <c r="O1934" i="2" s="1"/>
  <c r="E1933" i="2"/>
  <c r="M1933" i="2" s="1"/>
  <c r="E1932" i="2"/>
  <c r="M1932" i="2" s="1"/>
  <c r="E1931" i="2"/>
  <c r="M1931" i="2" s="1"/>
  <c r="E1930" i="2"/>
  <c r="E1929" i="2"/>
  <c r="E1928" i="2"/>
  <c r="M1928" i="2" s="1"/>
  <c r="E1927" i="2"/>
  <c r="E1926" i="2"/>
  <c r="M1926" i="2" s="1"/>
  <c r="O1926" i="2" s="1"/>
  <c r="E1925" i="2"/>
  <c r="M1925" i="2" s="1"/>
  <c r="E1924" i="2"/>
  <c r="M1924" i="2" s="1"/>
  <c r="E1923" i="2"/>
  <c r="M1923" i="2" s="1"/>
  <c r="E1922" i="2"/>
  <c r="E1921" i="2"/>
  <c r="E1920" i="2"/>
  <c r="M1920" i="2" s="1"/>
  <c r="E1919" i="2"/>
  <c r="E1918" i="2"/>
  <c r="M1918" i="2" s="1"/>
  <c r="O1918" i="2" s="1"/>
  <c r="E1917" i="2"/>
  <c r="M1917" i="2" s="1"/>
  <c r="E1916" i="2"/>
  <c r="M1916" i="2" s="1"/>
  <c r="E1915" i="2"/>
  <c r="M1915" i="2" s="1"/>
  <c r="E1914" i="2"/>
  <c r="E1913" i="2"/>
  <c r="E1912" i="2"/>
  <c r="M1912" i="2" s="1"/>
  <c r="E1911" i="2"/>
  <c r="E1910" i="2"/>
  <c r="M1910" i="2" s="1"/>
  <c r="O1910" i="2" s="1"/>
  <c r="E1909" i="2"/>
  <c r="M1909" i="2" s="1"/>
  <c r="E1908" i="2"/>
  <c r="M1908" i="2" s="1"/>
  <c r="E1907" i="2"/>
  <c r="M1907" i="2" s="1"/>
  <c r="E1906" i="2"/>
  <c r="E1905" i="2"/>
  <c r="E1904" i="2"/>
  <c r="M1904" i="2" s="1"/>
  <c r="E1903" i="2"/>
  <c r="E1902" i="2"/>
  <c r="M1902" i="2" s="1"/>
  <c r="O1902" i="2" s="1"/>
  <c r="E1901" i="2"/>
  <c r="M1901" i="2" s="1"/>
  <c r="E1900" i="2"/>
  <c r="M1900" i="2" s="1"/>
  <c r="E1899" i="2"/>
  <c r="M1899" i="2" s="1"/>
  <c r="E1898" i="2"/>
  <c r="E1897" i="2"/>
  <c r="E1896" i="2"/>
  <c r="M1896" i="2" s="1"/>
  <c r="E1895" i="2"/>
  <c r="E1894" i="2"/>
  <c r="M1894" i="2" s="1"/>
  <c r="O1894" i="2" s="1"/>
  <c r="E1893" i="2"/>
  <c r="M1893" i="2" s="1"/>
  <c r="O1893" i="2" s="1"/>
  <c r="E1892" i="2"/>
  <c r="M1892" i="2" s="1"/>
  <c r="E1891" i="2"/>
  <c r="M1891" i="2" s="1"/>
  <c r="E1890" i="2"/>
  <c r="E1889" i="2"/>
  <c r="E1888" i="2"/>
  <c r="M1888" i="2" s="1"/>
  <c r="E1887" i="2"/>
  <c r="E1886" i="2"/>
  <c r="M1886" i="2" s="1"/>
  <c r="O1886" i="2" s="1"/>
  <c r="E1885" i="2"/>
  <c r="M1885" i="2" s="1"/>
  <c r="E1884" i="2"/>
  <c r="M1884" i="2" s="1"/>
  <c r="E1883" i="2"/>
  <c r="M1883" i="2" s="1"/>
  <c r="E1882" i="2"/>
  <c r="E1881" i="2"/>
  <c r="E1880" i="2"/>
  <c r="M1880" i="2" s="1"/>
  <c r="E1879" i="2"/>
  <c r="E1878" i="2"/>
  <c r="M1878" i="2" s="1"/>
  <c r="O1878" i="2" s="1"/>
  <c r="E1877" i="2"/>
  <c r="M1877" i="2" s="1"/>
  <c r="E1876" i="2"/>
  <c r="M1876" i="2" s="1"/>
  <c r="O1876" i="2" s="1"/>
  <c r="E1875" i="2"/>
  <c r="M1875" i="2" s="1"/>
  <c r="E1874" i="2"/>
  <c r="E1873" i="2"/>
  <c r="E1872" i="2"/>
  <c r="M1872" i="2" s="1"/>
  <c r="E1871" i="2"/>
  <c r="E1870" i="2"/>
  <c r="M1870" i="2" s="1"/>
  <c r="O1870" i="2" s="1"/>
  <c r="E1869" i="2"/>
  <c r="M1869" i="2" s="1"/>
  <c r="E1868" i="2"/>
  <c r="M1868" i="2" s="1"/>
  <c r="E1867" i="2"/>
  <c r="M1867" i="2" s="1"/>
  <c r="E1866" i="2"/>
  <c r="E1865" i="2"/>
  <c r="E1864" i="2"/>
  <c r="M1864" i="2" s="1"/>
  <c r="E1863" i="2"/>
  <c r="E1862" i="2"/>
  <c r="M1862" i="2" s="1"/>
  <c r="O1862" i="2" s="1"/>
  <c r="E1861" i="2"/>
  <c r="M1861" i="2" s="1"/>
  <c r="E1860" i="2"/>
  <c r="M1860" i="2" s="1"/>
  <c r="E1859" i="2"/>
  <c r="M1859" i="2" s="1"/>
  <c r="E1858" i="2"/>
  <c r="E1857" i="2"/>
  <c r="E1856" i="2"/>
  <c r="M1856" i="2" s="1"/>
  <c r="E1855" i="2"/>
  <c r="E1854" i="2"/>
  <c r="M1854" i="2" s="1"/>
  <c r="O1854" i="2" s="1"/>
  <c r="E1853" i="2"/>
  <c r="M1853" i="2" s="1"/>
  <c r="E1852" i="2"/>
  <c r="M1852" i="2" s="1"/>
  <c r="E1851" i="2"/>
  <c r="M1851" i="2" s="1"/>
  <c r="E1850" i="2"/>
  <c r="E1849" i="2"/>
  <c r="E1848" i="2"/>
  <c r="M1848" i="2" s="1"/>
  <c r="E1847" i="2"/>
  <c r="E1846" i="2"/>
  <c r="M1846" i="2" s="1"/>
  <c r="O1846" i="2" s="1"/>
  <c r="E1845" i="2"/>
  <c r="M1845" i="2" s="1"/>
  <c r="E1844" i="2"/>
  <c r="M1844" i="2" s="1"/>
  <c r="O1844" i="2" s="1"/>
  <c r="E1843" i="2"/>
  <c r="M1843" i="2" s="1"/>
  <c r="E1842" i="2"/>
  <c r="E1841" i="2"/>
  <c r="E1840" i="2"/>
  <c r="M1840" i="2" s="1"/>
  <c r="E1839" i="2"/>
  <c r="E1838" i="2"/>
  <c r="M1838" i="2" s="1"/>
  <c r="O1838" i="2" s="1"/>
  <c r="E1837" i="2"/>
  <c r="M1837" i="2" s="1"/>
  <c r="E1836" i="2"/>
  <c r="M1836" i="2" s="1"/>
  <c r="E1835" i="2"/>
  <c r="M1835" i="2" s="1"/>
  <c r="E1834" i="2"/>
  <c r="E1833" i="2"/>
  <c r="E1832" i="2"/>
  <c r="M1832" i="2" s="1"/>
  <c r="E1831" i="2"/>
  <c r="E1830" i="2"/>
  <c r="M1830" i="2" s="1"/>
  <c r="O1830" i="2" s="1"/>
  <c r="E1829" i="2"/>
  <c r="M1829" i="2" s="1"/>
  <c r="E1828" i="2"/>
  <c r="M1828" i="2" s="1"/>
  <c r="E1827" i="2"/>
  <c r="M1827" i="2" s="1"/>
  <c r="E1826" i="2"/>
  <c r="E1825" i="2"/>
  <c r="E1824" i="2"/>
  <c r="M1824" i="2" s="1"/>
  <c r="E1823" i="2"/>
  <c r="E1822" i="2"/>
  <c r="M1822" i="2" s="1"/>
  <c r="O1822" i="2" s="1"/>
  <c r="E1821" i="2"/>
  <c r="M1821" i="2" s="1"/>
  <c r="E1820" i="2"/>
  <c r="M1820" i="2" s="1"/>
  <c r="E1819" i="2"/>
  <c r="M1819" i="2" s="1"/>
  <c r="O1819" i="2" s="1"/>
  <c r="E1818" i="2"/>
  <c r="E1817" i="2"/>
  <c r="E1816" i="2"/>
  <c r="M1816" i="2" s="1"/>
  <c r="E1815" i="2"/>
  <c r="E1814" i="2"/>
  <c r="M1814" i="2" s="1"/>
  <c r="O1814" i="2" s="1"/>
  <c r="E1813" i="2"/>
  <c r="M1813" i="2" s="1"/>
  <c r="O1813" i="2" s="1"/>
  <c r="E1812" i="2"/>
  <c r="M1812" i="2" s="1"/>
  <c r="E1811" i="2"/>
  <c r="M1811" i="2" s="1"/>
  <c r="E1810" i="2"/>
  <c r="E1809" i="2"/>
  <c r="E1808" i="2"/>
  <c r="M1808" i="2" s="1"/>
  <c r="E1807" i="2"/>
  <c r="E1806" i="2"/>
  <c r="M1806" i="2" s="1"/>
  <c r="O1806" i="2" s="1"/>
  <c r="E1805" i="2"/>
  <c r="M1805" i="2" s="1"/>
  <c r="E1804" i="2"/>
  <c r="M1804" i="2" s="1"/>
  <c r="E1803" i="2"/>
  <c r="M1803" i="2" s="1"/>
  <c r="E1802" i="2"/>
  <c r="E1801" i="2"/>
  <c r="E1800" i="2"/>
  <c r="M1800" i="2" s="1"/>
  <c r="E1799" i="2"/>
  <c r="E1798" i="2"/>
  <c r="M1798" i="2" s="1"/>
  <c r="O1798" i="2" s="1"/>
  <c r="E1797" i="2"/>
  <c r="M1797" i="2" s="1"/>
  <c r="E1796" i="2"/>
  <c r="M1796" i="2" s="1"/>
  <c r="O1796" i="2" s="1"/>
  <c r="E1795" i="2"/>
  <c r="M1795" i="2" s="1"/>
  <c r="E1794" i="2"/>
  <c r="E1793" i="2"/>
  <c r="E1792" i="2"/>
  <c r="M1792" i="2" s="1"/>
  <c r="E1791" i="2"/>
  <c r="E1790" i="2"/>
  <c r="M1790" i="2" s="1"/>
  <c r="O1790" i="2" s="1"/>
  <c r="E1789" i="2"/>
  <c r="M1789" i="2" s="1"/>
  <c r="O1789" i="2" s="1"/>
  <c r="E1788" i="2"/>
  <c r="M1788" i="2" s="1"/>
  <c r="O1788" i="2" s="1"/>
  <c r="E1787" i="2"/>
  <c r="M1787" i="2" s="1"/>
  <c r="E1786" i="2"/>
  <c r="E1785" i="2"/>
  <c r="E1784" i="2"/>
  <c r="M1784" i="2" s="1"/>
  <c r="E1783" i="2"/>
  <c r="E1782" i="2"/>
  <c r="M1782" i="2" s="1"/>
  <c r="O1782" i="2" s="1"/>
  <c r="E1781" i="2"/>
  <c r="M1781" i="2" s="1"/>
  <c r="E1780" i="2"/>
  <c r="M1780" i="2" s="1"/>
  <c r="E1779" i="2"/>
  <c r="M1779" i="2" s="1"/>
  <c r="E1778" i="2"/>
  <c r="E1777" i="2"/>
  <c r="E1776" i="2"/>
  <c r="M1776" i="2" s="1"/>
  <c r="E1775" i="2"/>
  <c r="E1774" i="2"/>
  <c r="M1774" i="2" s="1"/>
  <c r="O1774" i="2" s="1"/>
  <c r="E1773" i="2"/>
  <c r="M1773" i="2" s="1"/>
  <c r="E1772" i="2"/>
  <c r="M1772" i="2" s="1"/>
  <c r="E1771" i="2"/>
  <c r="M1771" i="2" s="1"/>
  <c r="E1770" i="2"/>
  <c r="E1769" i="2"/>
  <c r="E1768" i="2"/>
  <c r="M1768" i="2" s="1"/>
  <c r="E1767" i="2"/>
  <c r="E1766" i="2"/>
  <c r="M1766" i="2" s="1"/>
  <c r="O1766" i="2" s="1"/>
  <c r="E1765" i="2"/>
  <c r="M1765" i="2" s="1"/>
  <c r="E1764" i="2"/>
  <c r="M1764" i="2" s="1"/>
  <c r="E1763" i="2"/>
  <c r="M1763" i="2" s="1"/>
  <c r="E1762" i="2"/>
  <c r="E1761" i="2"/>
  <c r="E1760" i="2"/>
  <c r="M1760" i="2" s="1"/>
  <c r="E1759" i="2"/>
  <c r="E1758" i="2"/>
  <c r="M1758" i="2" s="1"/>
  <c r="O1758" i="2" s="1"/>
  <c r="E1757" i="2"/>
  <c r="M1757" i="2" s="1"/>
  <c r="E1756" i="2"/>
  <c r="M1756" i="2" s="1"/>
  <c r="O1756" i="2" s="1"/>
  <c r="E1755" i="2"/>
  <c r="M1755" i="2" s="1"/>
  <c r="O1755" i="2" s="1"/>
  <c r="E1754" i="2"/>
  <c r="E1753" i="2"/>
  <c r="E1752" i="2"/>
  <c r="M1752" i="2" s="1"/>
  <c r="E1751" i="2"/>
  <c r="E1750" i="2"/>
  <c r="M1750" i="2" s="1"/>
  <c r="O1750" i="2" s="1"/>
  <c r="E1749" i="2"/>
  <c r="M1749" i="2" s="1"/>
  <c r="E1748" i="2"/>
  <c r="M1748" i="2" s="1"/>
  <c r="E1747" i="2"/>
  <c r="M1747" i="2" s="1"/>
  <c r="E1746" i="2"/>
  <c r="E1745" i="2"/>
  <c r="E1744" i="2"/>
  <c r="M1744" i="2" s="1"/>
  <c r="E1743" i="2"/>
  <c r="E1742" i="2"/>
  <c r="M1742" i="2" s="1"/>
  <c r="O1742" i="2" s="1"/>
  <c r="E1741" i="2"/>
  <c r="M1741" i="2" s="1"/>
  <c r="E1740" i="2"/>
  <c r="M1740" i="2" s="1"/>
  <c r="E1739" i="2"/>
  <c r="M1739" i="2" s="1"/>
  <c r="E1738" i="2"/>
  <c r="E1737" i="2"/>
  <c r="E1736" i="2"/>
  <c r="M1736" i="2" s="1"/>
  <c r="E1735" i="2"/>
  <c r="E1734" i="2"/>
  <c r="M1734" i="2" s="1"/>
  <c r="O1734" i="2" s="1"/>
  <c r="E1733" i="2"/>
  <c r="M1733" i="2" s="1"/>
  <c r="E1732" i="2"/>
  <c r="M1732" i="2" s="1"/>
  <c r="E1731" i="2"/>
  <c r="M1731" i="2" s="1"/>
  <c r="E1730" i="2"/>
  <c r="E1729" i="2"/>
  <c r="E1728" i="2"/>
  <c r="M1728" i="2" s="1"/>
  <c r="E1727" i="2"/>
  <c r="E1726" i="2"/>
  <c r="M1726" i="2" s="1"/>
  <c r="O1726" i="2" s="1"/>
  <c r="E1725" i="2"/>
  <c r="M1725" i="2" s="1"/>
  <c r="E1724" i="2"/>
  <c r="M1724" i="2" s="1"/>
  <c r="E1723" i="2"/>
  <c r="M1723" i="2" s="1"/>
  <c r="E1722" i="2"/>
  <c r="E1721" i="2"/>
  <c r="E1720" i="2"/>
  <c r="M1720" i="2" s="1"/>
  <c r="E1719" i="2"/>
  <c r="E1718" i="2"/>
  <c r="M1718" i="2" s="1"/>
  <c r="O1718" i="2" s="1"/>
  <c r="E1717" i="2"/>
  <c r="M1717" i="2" s="1"/>
  <c r="E1716" i="2"/>
  <c r="M1716" i="2" s="1"/>
  <c r="E1715" i="2"/>
  <c r="M1715" i="2" s="1"/>
  <c r="E1714" i="2"/>
  <c r="E1713" i="2"/>
  <c r="E1712" i="2"/>
  <c r="M1712" i="2" s="1"/>
  <c r="E1711" i="2"/>
  <c r="E1710" i="2"/>
  <c r="M1710" i="2" s="1"/>
  <c r="O1710" i="2" s="1"/>
  <c r="E1709" i="2"/>
  <c r="M1709" i="2" s="1"/>
  <c r="E1708" i="2"/>
  <c r="M1708" i="2" s="1"/>
  <c r="E1707" i="2"/>
  <c r="M1707" i="2" s="1"/>
  <c r="E1706" i="2"/>
  <c r="E1705" i="2"/>
  <c r="E1704" i="2"/>
  <c r="M1704" i="2" s="1"/>
  <c r="E1703" i="2"/>
  <c r="E1702" i="2"/>
  <c r="M1702" i="2" s="1"/>
  <c r="O1702" i="2" s="1"/>
  <c r="E1701" i="2"/>
  <c r="M1701" i="2" s="1"/>
  <c r="E1700" i="2"/>
  <c r="M1700" i="2" s="1"/>
  <c r="E1699" i="2"/>
  <c r="M1699" i="2" s="1"/>
  <c r="E1698" i="2"/>
  <c r="E1697" i="2"/>
  <c r="E1696" i="2"/>
  <c r="M1696" i="2" s="1"/>
  <c r="E1695" i="2"/>
  <c r="E1694" i="2"/>
  <c r="M1694" i="2" s="1"/>
  <c r="O1694" i="2" s="1"/>
  <c r="E1693" i="2"/>
  <c r="M1693" i="2" s="1"/>
  <c r="E1692" i="2"/>
  <c r="M1692" i="2" s="1"/>
  <c r="E1691" i="2"/>
  <c r="M1691" i="2" s="1"/>
  <c r="O1691" i="2" s="1"/>
  <c r="E1690" i="2"/>
  <c r="E1689" i="2"/>
  <c r="E1688" i="2"/>
  <c r="M1688" i="2" s="1"/>
  <c r="E1687" i="2"/>
  <c r="E1686" i="2"/>
  <c r="M1686" i="2" s="1"/>
  <c r="O1686" i="2" s="1"/>
  <c r="E1685" i="2"/>
  <c r="M1685" i="2" s="1"/>
  <c r="E1684" i="2"/>
  <c r="M1684" i="2" s="1"/>
  <c r="E1683" i="2"/>
  <c r="M1683" i="2" s="1"/>
  <c r="E1682" i="2"/>
  <c r="E1681" i="2"/>
  <c r="E1680" i="2"/>
  <c r="M1680" i="2" s="1"/>
  <c r="E1679" i="2"/>
  <c r="E1678" i="2"/>
  <c r="M1678" i="2" s="1"/>
  <c r="O1678" i="2" s="1"/>
  <c r="E1677" i="2"/>
  <c r="M1677" i="2" s="1"/>
  <c r="E1676" i="2"/>
  <c r="M1676" i="2" s="1"/>
  <c r="E1675" i="2"/>
  <c r="M1675" i="2" s="1"/>
  <c r="E1674" i="2"/>
  <c r="E1673" i="2"/>
  <c r="E1672" i="2"/>
  <c r="M1672" i="2" s="1"/>
  <c r="E1671" i="2"/>
  <c r="E1670" i="2"/>
  <c r="M1670" i="2" s="1"/>
  <c r="O1670" i="2" s="1"/>
  <c r="E1669" i="2"/>
  <c r="M1669" i="2" s="1"/>
  <c r="E1668" i="2"/>
  <c r="M1668" i="2" s="1"/>
  <c r="E1667" i="2"/>
  <c r="M1667" i="2" s="1"/>
  <c r="E1666" i="2"/>
  <c r="E1665" i="2"/>
  <c r="E1664" i="2"/>
  <c r="M1664" i="2" s="1"/>
  <c r="E1663" i="2"/>
  <c r="E1662" i="2"/>
  <c r="M1662" i="2" s="1"/>
  <c r="O1662" i="2" s="1"/>
  <c r="E1661" i="2"/>
  <c r="M1661" i="2" s="1"/>
  <c r="E1660" i="2"/>
  <c r="M1660" i="2" s="1"/>
  <c r="E1659" i="2"/>
  <c r="M1659" i="2" s="1"/>
  <c r="E1658" i="2"/>
  <c r="E1657" i="2"/>
  <c r="E1656" i="2"/>
  <c r="M1656" i="2" s="1"/>
  <c r="E1655" i="2"/>
  <c r="E1654" i="2"/>
  <c r="M1654" i="2" s="1"/>
  <c r="O1654" i="2" s="1"/>
  <c r="E1653" i="2"/>
  <c r="M1653" i="2" s="1"/>
  <c r="E1652" i="2"/>
  <c r="M1652" i="2" s="1"/>
  <c r="E1651" i="2"/>
  <c r="M1651" i="2" s="1"/>
  <c r="E1650" i="2"/>
  <c r="E1649" i="2"/>
  <c r="E1648" i="2"/>
  <c r="M1648" i="2" s="1"/>
  <c r="E1647" i="2"/>
  <c r="E1646" i="2"/>
  <c r="M1646" i="2" s="1"/>
  <c r="O1646" i="2" s="1"/>
  <c r="E1645" i="2"/>
  <c r="M1645" i="2" s="1"/>
  <c r="E1644" i="2"/>
  <c r="M1644" i="2" s="1"/>
  <c r="E1643" i="2"/>
  <c r="M1643" i="2" s="1"/>
  <c r="E1642" i="2"/>
  <c r="E1641" i="2"/>
  <c r="E1640" i="2"/>
  <c r="M1640" i="2" s="1"/>
  <c r="E1639" i="2"/>
  <c r="E1638" i="2"/>
  <c r="M1638" i="2" s="1"/>
  <c r="O1638" i="2" s="1"/>
  <c r="E1637" i="2"/>
  <c r="M1637" i="2" s="1"/>
  <c r="E1636" i="2"/>
  <c r="M1636" i="2" s="1"/>
  <c r="E1635" i="2"/>
  <c r="M1635" i="2" s="1"/>
  <c r="E1634" i="2"/>
  <c r="E1633" i="2"/>
  <c r="E1632" i="2"/>
  <c r="M1632" i="2" s="1"/>
  <c r="E1631" i="2"/>
  <c r="E1630" i="2"/>
  <c r="M1630" i="2" s="1"/>
  <c r="O1630" i="2" s="1"/>
  <c r="E1629" i="2"/>
  <c r="M1629" i="2" s="1"/>
  <c r="E1628" i="2"/>
  <c r="M1628" i="2" s="1"/>
  <c r="E1627" i="2"/>
  <c r="M1627" i="2" s="1"/>
  <c r="E1626" i="2"/>
  <c r="E1625" i="2"/>
  <c r="E1624" i="2"/>
  <c r="M1624" i="2" s="1"/>
  <c r="E1623" i="2"/>
  <c r="E1622" i="2"/>
  <c r="M1622" i="2" s="1"/>
  <c r="O1622" i="2" s="1"/>
  <c r="E1621" i="2"/>
  <c r="M1621" i="2" s="1"/>
  <c r="E1620" i="2"/>
  <c r="M1620" i="2" s="1"/>
  <c r="E1619" i="2"/>
  <c r="M1619" i="2" s="1"/>
  <c r="E1618" i="2"/>
  <c r="E1617" i="2"/>
  <c r="E1616" i="2"/>
  <c r="M1616" i="2" s="1"/>
  <c r="E1615" i="2"/>
  <c r="E1614" i="2"/>
  <c r="M1614" i="2" s="1"/>
  <c r="O1614" i="2" s="1"/>
  <c r="E1613" i="2"/>
  <c r="M1613" i="2" s="1"/>
  <c r="E1612" i="2"/>
  <c r="M1612" i="2" s="1"/>
  <c r="O1612" i="2" s="1"/>
  <c r="E1611" i="2"/>
  <c r="M1611" i="2" s="1"/>
  <c r="E1610" i="2"/>
  <c r="E1609" i="2"/>
  <c r="E1608" i="2"/>
  <c r="M1608" i="2" s="1"/>
  <c r="E1607" i="2"/>
  <c r="E1606" i="2"/>
  <c r="M1606" i="2" s="1"/>
  <c r="O1606" i="2" s="1"/>
  <c r="E1605" i="2"/>
  <c r="M1605" i="2" s="1"/>
  <c r="E1604" i="2"/>
  <c r="M1604" i="2" s="1"/>
  <c r="O1604" i="2" s="1"/>
  <c r="E1603" i="2"/>
  <c r="M1603" i="2" s="1"/>
  <c r="E1602" i="2"/>
  <c r="E1601" i="2"/>
  <c r="E1600" i="2"/>
  <c r="M1600" i="2" s="1"/>
  <c r="E1599" i="2"/>
  <c r="E1598" i="2"/>
  <c r="M1598" i="2" s="1"/>
  <c r="O1598" i="2" s="1"/>
  <c r="E1597" i="2"/>
  <c r="M1597" i="2" s="1"/>
  <c r="E1596" i="2"/>
  <c r="M1596" i="2" s="1"/>
  <c r="O1596" i="2" s="1"/>
  <c r="E1595" i="2"/>
  <c r="M1595" i="2" s="1"/>
  <c r="E1594" i="2"/>
  <c r="E1593" i="2"/>
  <c r="E1592" i="2"/>
  <c r="M1592" i="2" s="1"/>
  <c r="E1591" i="2"/>
  <c r="E1590" i="2"/>
  <c r="M1590" i="2" s="1"/>
  <c r="O1590" i="2" s="1"/>
  <c r="E1589" i="2"/>
  <c r="M1589" i="2" s="1"/>
  <c r="E1588" i="2"/>
  <c r="M1588" i="2" s="1"/>
  <c r="E1587" i="2"/>
  <c r="M1587" i="2" s="1"/>
  <c r="E1586" i="2"/>
  <c r="E1585" i="2"/>
  <c r="E1584" i="2"/>
  <c r="M1584" i="2" s="1"/>
  <c r="E1583" i="2"/>
  <c r="E1582" i="2"/>
  <c r="M1582" i="2" s="1"/>
  <c r="O1582" i="2" s="1"/>
  <c r="E1581" i="2"/>
  <c r="M1581" i="2" s="1"/>
  <c r="E1580" i="2"/>
  <c r="M1580" i="2" s="1"/>
  <c r="E1579" i="2"/>
  <c r="M1579" i="2" s="1"/>
  <c r="E1578" i="2"/>
  <c r="E1577" i="2"/>
  <c r="E1576" i="2"/>
  <c r="M1576" i="2" s="1"/>
  <c r="E1575" i="2"/>
  <c r="E1574" i="2"/>
  <c r="M1574" i="2" s="1"/>
  <c r="O1574" i="2" s="1"/>
  <c r="E1573" i="2"/>
  <c r="M1573" i="2" s="1"/>
  <c r="E1572" i="2"/>
  <c r="M1572" i="2" s="1"/>
  <c r="E1571" i="2"/>
  <c r="M1571" i="2" s="1"/>
  <c r="E1570" i="2"/>
  <c r="E1569" i="2"/>
  <c r="E1568" i="2"/>
  <c r="M1568" i="2" s="1"/>
  <c r="E1567" i="2"/>
  <c r="E1566" i="2"/>
  <c r="M1566" i="2" s="1"/>
  <c r="O1566" i="2" s="1"/>
  <c r="E1565" i="2"/>
  <c r="M1565" i="2" s="1"/>
  <c r="E1564" i="2"/>
  <c r="M1564" i="2" s="1"/>
  <c r="E1563" i="2"/>
  <c r="M1563" i="2" s="1"/>
  <c r="E1562" i="2"/>
  <c r="E1561" i="2"/>
  <c r="E1560" i="2"/>
  <c r="M1560" i="2" s="1"/>
  <c r="E1559" i="2"/>
  <c r="E1558" i="2"/>
  <c r="M1558" i="2" s="1"/>
  <c r="O1558" i="2" s="1"/>
  <c r="E1557" i="2"/>
  <c r="M1557" i="2" s="1"/>
  <c r="E1556" i="2"/>
  <c r="M1556" i="2" s="1"/>
  <c r="E1555" i="2"/>
  <c r="M1555" i="2" s="1"/>
  <c r="E1554" i="2"/>
  <c r="E1553" i="2"/>
  <c r="E1552" i="2"/>
  <c r="M1552" i="2" s="1"/>
  <c r="E1551" i="2"/>
  <c r="E1550" i="2"/>
  <c r="M1550" i="2" s="1"/>
  <c r="O1550" i="2" s="1"/>
  <c r="E1549" i="2"/>
  <c r="M1549" i="2" s="1"/>
  <c r="E1548" i="2"/>
  <c r="M1548" i="2" s="1"/>
  <c r="E1547" i="2"/>
  <c r="M1547" i="2" s="1"/>
  <c r="E1546" i="2"/>
  <c r="E1545" i="2"/>
  <c r="E1544" i="2"/>
  <c r="M1544" i="2" s="1"/>
  <c r="E1543" i="2"/>
  <c r="E1542" i="2"/>
  <c r="M1542" i="2" s="1"/>
  <c r="O1542" i="2" s="1"/>
  <c r="E1541" i="2"/>
  <c r="M1541" i="2" s="1"/>
  <c r="E1540" i="2"/>
  <c r="M1540" i="2" s="1"/>
  <c r="E1539" i="2"/>
  <c r="M1539" i="2" s="1"/>
  <c r="E1538" i="2"/>
  <c r="E1537" i="2"/>
  <c r="E1536" i="2"/>
  <c r="M1536" i="2" s="1"/>
  <c r="E1535" i="2"/>
  <c r="E1534" i="2"/>
  <c r="M1534" i="2" s="1"/>
  <c r="O1534" i="2" s="1"/>
  <c r="E1533" i="2"/>
  <c r="M1533" i="2" s="1"/>
  <c r="E1532" i="2"/>
  <c r="M1532" i="2" s="1"/>
  <c r="E1531" i="2"/>
  <c r="M1531" i="2" s="1"/>
  <c r="E1530" i="2"/>
  <c r="E1529" i="2"/>
  <c r="E1528" i="2"/>
  <c r="M1528" i="2" s="1"/>
  <c r="E1527" i="2"/>
  <c r="E1526" i="2"/>
  <c r="M1526" i="2" s="1"/>
  <c r="O1526" i="2" s="1"/>
  <c r="E1525" i="2"/>
  <c r="M1525" i="2" s="1"/>
  <c r="E1524" i="2"/>
  <c r="M1524" i="2" s="1"/>
  <c r="O1524" i="2" s="1"/>
  <c r="E1523" i="2"/>
  <c r="M1523" i="2" s="1"/>
  <c r="O1523" i="2" s="1"/>
  <c r="E1522" i="2"/>
  <c r="E1521" i="2"/>
  <c r="E1520" i="2"/>
  <c r="M1520" i="2" s="1"/>
  <c r="E1519" i="2"/>
  <c r="E1518" i="2"/>
  <c r="M1518" i="2" s="1"/>
  <c r="O1518" i="2" s="1"/>
  <c r="E1517" i="2"/>
  <c r="M1517" i="2" s="1"/>
  <c r="E1516" i="2"/>
  <c r="M1516" i="2" s="1"/>
  <c r="E1515" i="2"/>
  <c r="M1515" i="2" s="1"/>
  <c r="O1515" i="2" s="1"/>
  <c r="E1514" i="2"/>
  <c r="E1513" i="2"/>
  <c r="E1512" i="2"/>
  <c r="M1512" i="2" s="1"/>
  <c r="E1511" i="2"/>
  <c r="E1510" i="2"/>
  <c r="M1510" i="2" s="1"/>
  <c r="O1510" i="2" s="1"/>
  <c r="E1509" i="2"/>
  <c r="M1509" i="2" s="1"/>
  <c r="E1508" i="2"/>
  <c r="M1508" i="2" s="1"/>
  <c r="E1507" i="2"/>
  <c r="M1507" i="2" s="1"/>
  <c r="O1507" i="2" s="1"/>
  <c r="E1506" i="2"/>
  <c r="E1505" i="2"/>
  <c r="E1504" i="2"/>
  <c r="M1504" i="2" s="1"/>
  <c r="E1503" i="2"/>
  <c r="E1502" i="2"/>
  <c r="M1502" i="2" s="1"/>
  <c r="O1502" i="2" s="1"/>
  <c r="E1501" i="2"/>
  <c r="M1501" i="2" s="1"/>
  <c r="E1500" i="2"/>
  <c r="M1500" i="2" s="1"/>
  <c r="E1499" i="2"/>
  <c r="M1499" i="2" s="1"/>
  <c r="E1498" i="2"/>
  <c r="E1497" i="2"/>
  <c r="E1496" i="2"/>
  <c r="M1496" i="2" s="1"/>
  <c r="E1495" i="2"/>
  <c r="E1494" i="2"/>
  <c r="M1494" i="2" s="1"/>
  <c r="O1494" i="2" s="1"/>
  <c r="E1493" i="2"/>
  <c r="M1493" i="2" s="1"/>
  <c r="E1492" i="2"/>
  <c r="M1492" i="2" s="1"/>
  <c r="E1491" i="2"/>
  <c r="M1491" i="2" s="1"/>
  <c r="E1490" i="2"/>
  <c r="E1489" i="2"/>
  <c r="E1488" i="2"/>
  <c r="M1488" i="2" s="1"/>
  <c r="E1487" i="2"/>
  <c r="E1486" i="2"/>
  <c r="M1486" i="2" s="1"/>
  <c r="O1486" i="2" s="1"/>
  <c r="E1485" i="2"/>
  <c r="M1485" i="2" s="1"/>
  <c r="E1484" i="2"/>
  <c r="M1484" i="2" s="1"/>
  <c r="E1483" i="2"/>
  <c r="M1483" i="2" s="1"/>
  <c r="E1482" i="2"/>
  <c r="E1481" i="2"/>
  <c r="E1480" i="2"/>
  <c r="M1480" i="2" s="1"/>
  <c r="E1479" i="2"/>
  <c r="E1478" i="2"/>
  <c r="M1478" i="2" s="1"/>
  <c r="O1478" i="2" s="1"/>
  <c r="E1477" i="2"/>
  <c r="M1477" i="2" s="1"/>
  <c r="E1476" i="2"/>
  <c r="M1476" i="2" s="1"/>
  <c r="E1475" i="2"/>
  <c r="M1475" i="2" s="1"/>
  <c r="E1474" i="2"/>
  <c r="E1473" i="2"/>
  <c r="E1472" i="2"/>
  <c r="M1472" i="2" s="1"/>
  <c r="E1471" i="2"/>
  <c r="E1470" i="2"/>
  <c r="M1470" i="2" s="1"/>
  <c r="O1470" i="2" s="1"/>
  <c r="E1469" i="2"/>
  <c r="M1469" i="2" s="1"/>
  <c r="E1468" i="2"/>
  <c r="M1468" i="2" s="1"/>
  <c r="E1467" i="2"/>
  <c r="M1467" i="2" s="1"/>
  <c r="E1466" i="2"/>
  <c r="E1465" i="2"/>
  <c r="E1464" i="2"/>
  <c r="M1464" i="2" s="1"/>
  <c r="E1463" i="2"/>
  <c r="E1462" i="2"/>
  <c r="M1462" i="2" s="1"/>
  <c r="O1462" i="2" s="1"/>
  <c r="E1461" i="2"/>
  <c r="M1461" i="2" s="1"/>
  <c r="E1460" i="2"/>
  <c r="M1460" i="2" s="1"/>
  <c r="E1459" i="2"/>
  <c r="M1459" i="2" s="1"/>
  <c r="E1458" i="2"/>
  <c r="E1457" i="2"/>
  <c r="E1456" i="2"/>
  <c r="M1456" i="2" s="1"/>
  <c r="E1455" i="2"/>
  <c r="E1454" i="2"/>
  <c r="M1454" i="2" s="1"/>
  <c r="O1454" i="2" s="1"/>
  <c r="E1453" i="2"/>
  <c r="M1453" i="2" s="1"/>
  <c r="E1452" i="2"/>
  <c r="M1452" i="2" s="1"/>
  <c r="E1451" i="2"/>
  <c r="M1451" i="2" s="1"/>
  <c r="E1450" i="2"/>
  <c r="E1449" i="2"/>
  <c r="E1448" i="2"/>
  <c r="M1448" i="2" s="1"/>
  <c r="E1447" i="2"/>
  <c r="E1446" i="2"/>
  <c r="M1446" i="2" s="1"/>
  <c r="O1446" i="2" s="1"/>
  <c r="E1445" i="2"/>
  <c r="M1445" i="2" s="1"/>
  <c r="E1444" i="2"/>
  <c r="M1444" i="2" s="1"/>
  <c r="E1443" i="2"/>
  <c r="M1443" i="2" s="1"/>
  <c r="E1442" i="2"/>
  <c r="E1441" i="2"/>
  <c r="E1440" i="2"/>
  <c r="M1440" i="2" s="1"/>
  <c r="E1439" i="2"/>
  <c r="E1438" i="2"/>
  <c r="M1438" i="2" s="1"/>
  <c r="O1438" i="2" s="1"/>
  <c r="E1437" i="2"/>
  <c r="M1437" i="2" s="1"/>
  <c r="E1436" i="2"/>
  <c r="M1436" i="2" s="1"/>
  <c r="E1435" i="2"/>
  <c r="M1435" i="2" s="1"/>
  <c r="O1435" i="2" s="1"/>
  <c r="E1434" i="2"/>
  <c r="E1433" i="2"/>
  <c r="E1432" i="2"/>
  <c r="M1432" i="2" s="1"/>
  <c r="E1431" i="2"/>
  <c r="E1430" i="2"/>
  <c r="M1430" i="2" s="1"/>
  <c r="O1430" i="2" s="1"/>
  <c r="E1429" i="2"/>
  <c r="M1429" i="2" s="1"/>
  <c r="E1428" i="2"/>
  <c r="M1428" i="2" s="1"/>
  <c r="E1427" i="2"/>
  <c r="M1427" i="2" s="1"/>
  <c r="E1426" i="2"/>
  <c r="E1425" i="2"/>
  <c r="E1424" i="2"/>
  <c r="M1424" i="2" s="1"/>
  <c r="E1423" i="2"/>
  <c r="E1422" i="2"/>
  <c r="M1422" i="2" s="1"/>
  <c r="O1422" i="2" s="1"/>
  <c r="E1421" i="2"/>
  <c r="M1421" i="2" s="1"/>
  <c r="E1420" i="2"/>
  <c r="M1420" i="2" s="1"/>
  <c r="E1419" i="2"/>
  <c r="M1419" i="2" s="1"/>
  <c r="E1418" i="2"/>
  <c r="E1417" i="2"/>
  <c r="E1416" i="2"/>
  <c r="M1416" i="2" s="1"/>
  <c r="E1415" i="2"/>
  <c r="E1414" i="2"/>
  <c r="M1414" i="2" s="1"/>
  <c r="O1414" i="2" s="1"/>
  <c r="E1413" i="2"/>
  <c r="M1413" i="2" s="1"/>
  <c r="E1412" i="2"/>
  <c r="M1412" i="2" s="1"/>
  <c r="E1411" i="2"/>
  <c r="M1411" i="2" s="1"/>
  <c r="E1410" i="2"/>
  <c r="E1409" i="2"/>
  <c r="E1408" i="2"/>
  <c r="M1408" i="2" s="1"/>
  <c r="E1407" i="2"/>
  <c r="E1406" i="2"/>
  <c r="M1406" i="2" s="1"/>
  <c r="O1406" i="2" s="1"/>
  <c r="E1405" i="2"/>
  <c r="M1405" i="2" s="1"/>
  <c r="E1404" i="2"/>
  <c r="M1404" i="2" s="1"/>
  <c r="E1403" i="2"/>
  <c r="M1403" i="2" s="1"/>
  <c r="E1402" i="2"/>
  <c r="E1401" i="2"/>
  <c r="E1400" i="2"/>
  <c r="M1400" i="2" s="1"/>
  <c r="E1399" i="2"/>
  <c r="E1398" i="2"/>
  <c r="M1398" i="2" s="1"/>
  <c r="O1398" i="2" s="1"/>
  <c r="E1397" i="2"/>
  <c r="M1397" i="2" s="1"/>
  <c r="E1396" i="2"/>
  <c r="M1396" i="2" s="1"/>
  <c r="E1395" i="2"/>
  <c r="M1395" i="2" s="1"/>
  <c r="E1394" i="2"/>
  <c r="E1393" i="2"/>
  <c r="E1392" i="2"/>
  <c r="M1392" i="2" s="1"/>
  <c r="E1391" i="2"/>
  <c r="E1390" i="2"/>
  <c r="M1390" i="2" s="1"/>
  <c r="O1390" i="2" s="1"/>
  <c r="E1389" i="2"/>
  <c r="M1389" i="2" s="1"/>
  <c r="E1388" i="2"/>
  <c r="M1388" i="2" s="1"/>
  <c r="E1387" i="2"/>
  <c r="M1387" i="2" s="1"/>
  <c r="E1386" i="2"/>
  <c r="E1385" i="2"/>
  <c r="E1384" i="2"/>
  <c r="M1384" i="2" s="1"/>
  <c r="E1383" i="2"/>
  <c r="E1382" i="2"/>
  <c r="M1382" i="2" s="1"/>
  <c r="O1382" i="2" s="1"/>
  <c r="E1381" i="2"/>
  <c r="M1381" i="2" s="1"/>
  <c r="E1380" i="2"/>
  <c r="M1380" i="2" s="1"/>
  <c r="E1379" i="2"/>
  <c r="M1379" i="2" s="1"/>
  <c r="E1378" i="2"/>
  <c r="E1377" i="2"/>
  <c r="E1376" i="2"/>
  <c r="M1376" i="2" s="1"/>
  <c r="E1375" i="2"/>
  <c r="E1374" i="2"/>
  <c r="M1374" i="2" s="1"/>
  <c r="O1374" i="2" s="1"/>
  <c r="E1373" i="2"/>
  <c r="M1373" i="2" s="1"/>
  <c r="E1372" i="2"/>
  <c r="M1372" i="2" s="1"/>
  <c r="E1371" i="2"/>
  <c r="M1371" i="2" s="1"/>
  <c r="E1370" i="2"/>
  <c r="E1369" i="2"/>
  <c r="E1368" i="2"/>
  <c r="M1368" i="2" s="1"/>
  <c r="E1367" i="2"/>
  <c r="E1366" i="2"/>
  <c r="M1366" i="2" s="1"/>
  <c r="O1366" i="2" s="1"/>
  <c r="E1365" i="2"/>
  <c r="M1365" i="2" s="1"/>
  <c r="E1364" i="2"/>
  <c r="M1364" i="2" s="1"/>
  <c r="E1363" i="2"/>
  <c r="M1363" i="2" s="1"/>
  <c r="E1362" i="2"/>
  <c r="E1361" i="2"/>
  <c r="E1360" i="2"/>
  <c r="M1360" i="2" s="1"/>
  <c r="E1359" i="2"/>
  <c r="E1358" i="2"/>
  <c r="M1358" i="2" s="1"/>
  <c r="O1358" i="2" s="1"/>
  <c r="E1357" i="2"/>
  <c r="M1357" i="2" s="1"/>
  <c r="E1356" i="2"/>
  <c r="M1356" i="2" s="1"/>
  <c r="O1356" i="2" s="1"/>
  <c r="E1355" i="2"/>
  <c r="M1355" i="2" s="1"/>
  <c r="E1354" i="2"/>
  <c r="E1353" i="2"/>
  <c r="E1352" i="2"/>
  <c r="M1352" i="2" s="1"/>
  <c r="E1351" i="2"/>
  <c r="E1350" i="2"/>
  <c r="M1350" i="2" s="1"/>
  <c r="O1350" i="2" s="1"/>
  <c r="E1349" i="2"/>
  <c r="M1349" i="2" s="1"/>
  <c r="E1348" i="2"/>
  <c r="M1348" i="2" s="1"/>
  <c r="O1348" i="2" s="1"/>
  <c r="E1347" i="2"/>
  <c r="M1347" i="2" s="1"/>
  <c r="E1346" i="2"/>
  <c r="E1345" i="2"/>
  <c r="E1344" i="2"/>
  <c r="M1344" i="2" s="1"/>
  <c r="E1343" i="2"/>
  <c r="E1342" i="2"/>
  <c r="M1342" i="2" s="1"/>
  <c r="O1342" i="2" s="1"/>
  <c r="E1341" i="2"/>
  <c r="M1341" i="2" s="1"/>
  <c r="E1340" i="2"/>
  <c r="M1340" i="2" s="1"/>
  <c r="E1339" i="2"/>
  <c r="M1339" i="2" s="1"/>
  <c r="E1338" i="2"/>
  <c r="E1337" i="2"/>
  <c r="E1336" i="2"/>
  <c r="M1336" i="2" s="1"/>
  <c r="E1335" i="2"/>
  <c r="E1334" i="2"/>
  <c r="M1334" i="2" s="1"/>
  <c r="O1334" i="2" s="1"/>
  <c r="E1333" i="2"/>
  <c r="M1333" i="2" s="1"/>
  <c r="E1332" i="2"/>
  <c r="M1332" i="2" s="1"/>
  <c r="E1331" i="2"/>
  <c r="M1331" i="2" s="1"/>
  <c r="E1330" i="2"/>
  <c r="E1329" i="2"/>
  <c r="E1328" i="2"/>
  <c r="M1328" i="2" s="1"/>
  <c r="E1327" i="2"/>
  <c r="E1326" i="2"/>
  <c r="M1326" i="2" s="1"/>
  <c r="O1326" i="2" s="1"/>
  <c r="E1325" i="2"/>
  <c r="M1325" i="2" s="1"/>
  <c r="E1324" i="2"/>
  <c r="M1324" i="2" s="1"/>
  <c r="E1323" i="2"/>
  <c r="M1323" i="2" s="1"/>
  <c r="E1322" i="2"/>
  <c r="E1321" i="2"/>
  <c r="E1320" i="2"/>
  <c r="M1320" i="2" s="1"/>
  <c r="E1319" i="2"/>
  <c r="E1318" i="2"/>
  <c r="M1318" i="2" s="1"/>
  <c r="O1318" i="2" s="1"/>
  <c r="E1317" i="2"/>
  <c r="M1317" i="2" s="1"/>
  <c r="E1316" i="2"/>
  <c r="M1316" i="2" s="1"/>
  <c r="E1315" i="2"/>
  <c r="M1315" i="2" s="1"/>
  <c r="E1314" i="2"/>
  <c r="E1313" i="2"/>
  <c r="E1312" i="2"/>
  <c r="M1312" i="2" s="1"/>
  <c r="E1311" i="2"/>
  <c r="E1310" i="2"/>
  <c r="M1310" i="2" s="1"/>
  <c r="O1310" i="2" s="1"/>
  <c r="E1309" i="2"/>
  <c r="M1309" i="2" s="1"/>
  <c r="E1308" i="2"/>
  <c r="M1308" i="2" s="1"/>
  <c r="E1307" i="2"/>
  <c r="M1307" i="2" s="1"/>
  <c r="E1306" i="2"/>
  <c r="E1305" i="2"/>
  <c r="E1304" i="2"/>
  <c r="M1304" i="2" s="1"/>
  <c r="E1303" i="2"/>
  <c r="E1302" i="2"/>
  <c r="M1302" i="2" s="1"/>
  <c r="O1302" i="2" s="1"/>
  <c r="E1301" i="2"/>
  <c r="M1301" i="2" s="1"/>
  <c r="E1300" i="2"/>
  <c r="M1300" i="2" s="1"/>
  <c r="E1299" i="2"/>
  <c r="M1299" i="2" s="1"/>
  <c r="E1298" i="2"/>
  <c r="E1297" i="2"/>
  <c r="E1296" i="2"/>
  <c r="M1296" i="2" s="1"/>
  <c r="E1295" i="2"/>
  <c r="E1294" i="2"/>
  <c r="M1294" i="2" s="1"/>
  <c r="O1294" i="2" s="1"/>
  <c r="E1293" i="2"/>
  <c r="M1293" i="2" s="1"/>
  <c r="E1292" i="2"/>
  <c r="M1292" i="2" s="1"/>
  <c r="E1291" i="2"/>
  <c r="M1291" i="2" s="1"/>
  <c r="E1290" i="2"/>
  <c r="E1289" i="2"/>
  <c r="E1288" i="2"/>
  <c r="M1288" i="2" s="1"/>
  <c r="E1287" i="2"/>
  <c r="E1286" i="2"/>
  <c r="M1286" i="2" s="1"/>
  <c r="O1286" i="2" s="1"/>
  <c r="E1285" i="2"/>
  <c r="M1285" i="2" s="1"/>
  <c r="E1284" i="2"/>
  <c r="M1284" i="2" s="1"/>
  <c r="E1283" i="2"/>
  <c r="M1283" i="2" s="1"/>
  <c r="E1282" i="2"/>
  <c r="E1281" i="2"/>
  <c r="E1280" i="2"/>
  <c r="M1280" i="2" s="1"/>
  <c r="E1279" i="2"/>
  <c r="E1278" i="2"/>
  <c r="M1278" i="2" s="1"/>
  <c r="O1278" i="2" s="1"/>
  <c r="E1277" i="2"/>
  <c r="M1277" i="2" s="1"/>
  <c r="E1276" i="2"/>
  <c r="M1276" i="2" s="1"/>
  <c r="E1275" i="2"/>
  <c r="M1275" i="2" s="1"/>
  <c r="E1274" i="2"/>
  <c r="E1273" i="2"/>
  <c r="E1272" i="2"/>
  <c r="M1272" i="2" s="1"/>
  <c r="E1271" i="2"/>
  <c r="E1270" i="2"/>
  <c r="M1270" i="2" s="1"/>
  <c r="O1270" i="2" s="1"/>
  <c r="E1269" i="2"/>
  <c r="M1269" i="2" s="1"/>
  <c r="E1268" i="2"/>
  <c r="M1268" i="2" s="1"/>
  <c r="O1268" i="2" s="1"/>
  <c r="E1267" i="2"/>
  <c r="M1267" i="2" s="1"/>
  <c r="O1267" i="2" s="1"/>
  <c r="E1266" i="2"/>
  <c r="E1265" i="2"/>
  <c r="E1264" i="2"/>
  <c r="M1264" i="2" s="1"/>
  <c r="E1263" i="2"/>
  <c r="E1262" i="2"/>
  <c r="M1262" i="2" s="1"/>
  <c r="O1262" i="2" s="1"/>
  <c r="E1261" i="2"/>
  <c r="M1261" i="2" s="1"/>
  <c r="E1260" i="2"/>
  <c r="M1260" i="2" s="1"/>
  <c r="E1259" i="2"/>
  <c r="M1259" i="2" s="1"/>
  <c r="E1258" i="2"/>
  <c r="E1257" i="2"/>
  <c r="E1256" i="2"/>
  <c r="M1256" i="2" s="1"/>
  <c r="E1255" i="2"/>
  <c r="E1254" i="2"/>
  <c r="M1254" i="2" s="1"/>
  <c r="O1254" i="2" s="1"/>
  <c r="E1253" i="2"/>
  <c r="M1253" i="2" s="1"/>
  <c r="E1252" i="2"/>
  <c r="M1252" i="2" s="1"/>
  <c r="E1251" i="2"/>
  <c r="M1251" i="2" s="1"/>
  <c r="E1250" i="2"/>
  <c r="E1249" i="2"/>
  <c r="E1248" i="2"/>
  <c r="M1248" i="2" s="1"/>
  <c r="E1247" i="2"/>
  <c r="E1246" i="2"/>
  <c r="M1246" i="2" s="1"/>
  <c r="O1246" i="2" s="1"/>
  <c r="E1245" i="2"/>
  <c r="M1245" i="2" s="1"/>
  <c r="E1244" i="2"/>
  <c r="M1244" i="2" s="1"/>
  <c r="E1243" i="2"/>
  <c r="M1243" i="2" s="1"/>
  <c r="E1242" i="2"/>
  <c r="E1241" i="2"/>
  <c r="E1240" i="2"/>
  <c r="M1240" i="2" s="1"/>
  <c r="E1239" i="2"/>
  <c r="E1238" i="2"/>
  <c r="M1238" i="2" s="1"/>
  <c r="O1238" i="2" s="1"/>
  <c r="E1237" i="2"/>
  <c r="M1237" i="2" s="1"/>
  <c r="E1236" i="2"/>
  <c r="M1236" i="2" s="1"/>
  <c r="O1236" i="2" s="1"/>
  <c r="E1235" i="2"/>
  <c r="M1235" i="2" s="1"/>
  <c r="O1235" i="2" s="1"/>
  <c r="E1234" i="2"/>
  <c r="E1233" i="2"/>
  <c r="E1232" i="2"/>
  <c r="M1232" i="2" s="1"/>
  <c r="E1231" i="2"/>
  <c r="E1230" i="2"/>
  <c r="M1230" i="2" s="1"/>
  <c r="O1230" i="2" s="1"/>
  <c r="E1229" i="2"/>
  <c r="M1229" i="2" s="1"/>
  <c r="E1228" i="2"/>
  <c r="M1228" i="2" s="1"/>
  <c r="E1227" i="2"/>
  <c r="M1227" i="2" s="1"/>
  <c r="E1226" i="2"/>
  <c r="E1225" i="2"/>
  <c r="E1224" i="2"/>
  <c r="M1224" i="2" s="1"/>
  <c r="E1223" i="2"/>
  <c r="E1222" i="2"/>
  <c r="M1222" i="2" s="1"/>
  <c r="O1222" i="2" s="1"/>
  <c r="E1221" i="2"/>
  <c r="M1221" i="2" s="1"/>
  <c r="E1220" i="2"/>
  <c r="M1220" i="2" s="1"/>
  <c r="E1219" i="2"/>
  <c r="M1219" i="2" s="1"/>
  <c r="E1218" i="2"/>
  <c r="E1217" i="2"/>
  <c r="E1216" i="2"/>
  <c r="M1216" i="2" s="1"/>
  <c r="E1215" i="2"/>
  <c r="E1214" i="2"/>
  <c r="M1214" i="2" s="1"/>
  <c r="O1214" i="2" s="1"/>
  <c r="E1213" i="2"/>
  <c r="M1213" i="2" s="1"/>
  <c r="E1212" i="2"/>
  <c r="M1212" i="2" s="1"/>
  <c r="E1211" i="2"/>
  <c r="M1211" i="2" s="1"/>
  <c r="E1210" i="2"/>
  <c r="E1209" i="2"/>
  <c r="E1208" i="2"/>
  <c r="M1208" i="2" s="1"/>
  <c r="E1207" i="2"/>
  <c r="E1206" i="2"/>
  <c r="M1206" i="2" s="1"/>
  <c r="O1206" i="2" s="1"/>
  <c r="E1205" i="2"/>
  <c r="M1205" i="2" s="1"/>
  <c r="E1204" i="2"/>
  <c r="M1204" i="2" s="1"/>
  <c r="O1204" i="2" s="1"/>
  <c r="E1203" i="2"/>
  <c r="M1203" i="2" s="1"/>
  <c r="O1203" i="2" s="1"/>
  <c r="E1202" i="2"/>
  <c r="E1201" i="2"/>
  <c r="E1200" i="2"/>
  <c r="M1200" i="2" s="1"/>
  <c r="E1199" i="2"/>
  <c r="E1198" i="2"/>
  <c r="M1198" i="2" s="1"/>
  <c r="O1198" i="2" s="1"/>
  <c r="E1197" i="2"/>
  <c r="M1197" i="2" s="1"/>
  <c r="E1196" i="2"/>
  <c r="M1196" i="2" s="1"/>
  <c r="E1195" i="2"/>
  <c r="M1195" i="2" s="1"/>
  <c r="E1194" i="2"/>
  <c r="E1193" i="2"/>
  <c r="E1192" i="2"/>
  <c r="M1192" i="2" s="1"/>
  <c r="E1191" i="2"/>
  <c r="E1190" i="2"/>
  <c r="M1190" i="2" s="1"/>
  <c r="O1190" i="2" s="1"/>
  <c r="E1189" i="2"/>
  <c r="M1189" i="2" s="1"/>
  <c r="E1188" i="2"/>
  <c r="M1188" i="2" s="1"/>
  <c r="E1187" i="2"/>
  <c r="M1187" i="2" s="1"/>
  <c r="E1186" i="2"/>
  <c r="E1185" i="2"/>
  <c r="E1184" i="2"/>
  <c r="M1184" i="2" s="1"/>
  <c r="E1183" i="2"/>
  <c r="E1182" i="2"/>
  <c r="M1182" i="2" s="1"/>
  <c r="O1182" i="2" s="1"/>
  <c r="E1181" i="2"/>
  <c r="M1181" i="2" s="1"/>
  <c r="E1180" i="2"/>
  <c r="M1180" i="2" s="1"/>
  <c r="E1179" i="2"/>
  <c r="M1179" i="2" s="1"/>
  <c r="E1178" i="2"/>
  <c r="E1177" i="2"/>
  <c r="E1176" i="2"/>
  <c r="M1176" i="2" s="1"/>
  <c r="E1175" i="2"/>
  <c r="E1174" i="2"/>
  <c r="M1174" i="2" s="1"/>
  <c r="O1174" i="2" s="1"/>
  <c r="E1173" i="2"/>
  <c r="M1173" i="2" s="1"/>
  <c r="E1172" i="2"/>
  <c r="M1172" i="2" s="1"/>
  <c r="O1172" i="2" s="1"/>
  <c r="E1171" i="2"/>
  <c r="M1171" i="2" s="1"/>
  <c r="O1171" i="2" s="1"/>
  <c r="E1170" i="2"/>
  <c r="E1169" i="2"/>
  <c r="E1168" i="2"/>
  <c r="M1168" i="2" s="1"/>
  <c r="E1167" i="2"/>
  <c r="E1166" i="2"/>
  <c r="M1166" i="2" s="1"/>
  <c r="O1166" i="2" s="1"/>
  <c r="E1165" i="2"/>
  <c r="M1165" i="2" s="1"/>
  <c r="E1164" i="2"/>
  <c r="M1164" i="2" s="1"/>
  <c r="E1163" i="2"/>
  <c r="M1163" i="2" s="1"/>
  <c r="E1162" i="2"/>
  <c r="E1161" i="2"/>
  <c r="E1160" i="2"/>
  <c r="M1160" i="2" s="1"/>
  <c r="E1159" i="2"/>
  <c r="E1158" i="2"/>
  <c r="M1158" i="2" s="1"/>
  <c r="O1158" i="2" s="1"/>
  <c r="E1157" i="2"/>
  <c r="M1157" i="2" s="1"/>
  <c r="E1156" i="2"/>
  <c r="M1156" i="2" s="1"/>
  <c r="E1155" i="2"/>
  <c r="M1155" i="2" s="1"/>
  <c r="E1154" i="2"/>
  <c r="E1153" i="2"/>
  <c r="E1152" i="2"/>
  <c r="M1152" i="2" s="1"/>
  <c r="E1151" i="2"/>
  <c r="E1150" i="2"/>
  <c r="M1150" i="2" s="1"/>
  <c r="O1150" i="2" s="1"/>
  <c r="E1149" i="2"/>
  <c r="M1149" i="2" s="1"/>
  <c r="E1148" i="2"/>
  <c r="M1148" i="2" s="1"/>
  <c r="E1147" i="2"/>
  <c r="M1147" i="2" s="1"/>
  <c r="E1146" i="2"/>
  <c r="E1145" i="2"/>
  <c r="E1144" i="2"/>
  <c r="M1144" i="2" s="1"/>
  <c r="E1143" i="2"/>
  <c r="E1142" i="2"/>
  <c r="M1142" i="2" s="1"/>
  <c r="O1142" i="2" s="1"/>
  <c r="E1141" i="2"/>
  <c r="M1141" i="2" s="1"/>
  <c r="E1140" i="2"/>
  <c r="M1140" i="2" s="1"/>
  <c r="O1140" i="2" s="1"/>
  <c r="E1139" i="2"/>
  <c r="M1139" i="2" s="1"/>
  <c r="O1139" i="2" s="1"/>
  <c r="E1138" i="2"/>
  <c r="E1137" i="2"/>
  <c r="E1136" i="2"/>
  <c r="M1136" i="2" s="1"/>
  <c r="E1135" i="2"/>
  <c r="E1134" i="2"/>
  <c r="M1134" i="2" s="1"/>
  <c r="O1134" i="2" s="1"/>
  <c r="E1133" i="2"/>
  <c r="M1133" i="2" s="1"/>
  <c r="E1132" i="2"/>
  <c r="M1132" i="2" s="1"/>
  <c r="E1131" i="2"/>
  <c r="M1131" i="2" s="1"/>
  <c r="E1130" i="2"/>
  <c r="E1129" i="2"/>
  <c r="E1128" i="2"/>
  <c r="M1128" i="2" s="1"/>
  <c r="E1127" i="2"/>
  <c r="E1126" i="2"/>
  <c r="M1126" i="2" s="1"/>
  <c r="O1126" i="2" s="1"/>
  <c r="E1125" i="2"/>
  <c r="M1125" i="2" s="1"/>
  <c r="E1124" i="2"/>
  <c r="M1124" i="2" s="1"/>
  <c r="E1123" i="2"/>
  <c r="M1123" i="2" s="1"/>
  <c r="E1122" i="2"/>
  <c r="E1121" i="2"/>
  <c r="E1120" i="2"/>
  <c r="M1120" i="2" s="1"/>
  <c r="E1119" i="2"/>
  <c r="E1118" i="2"/>
  <c r="M1118" i="2" s="1"/>
  <c r="O1118" i="2" s="1"/>
  <c r="E1117" i="2"/>
  <c r="M1117" i="2" s="1"/>
  <c r="E1116" i="2"/>
  <c r="M1116" i="2" s="1"/>
  <c r="E1115" i="2"/>
  <c r="M1115" i="2" s="1"/>
  <c r="E1114" i="2"/>
  <c r="E1113" i="2"/>
  <c r="E1112" i="2"/>
  <c r="M1112" i="2" s="1"/>
  <c r="E1111" i="2"/>
  <c r="E1110" i="2"/>
  <c r="M1110" i="2" s="1"/>
  <c r="O1110" i="2" s="1"/>
  <c r="E1109" i="2"/>
  <c r="M1109" i="2" s="1"/>
  <c r="E1108" i="2"/>
  <c r="M1108" i="2" s="1"/>
  <c r="O1108" i="2" s="1"/>
  <c r="E1107" i="2"/>
  <c r="M1107" i="2" s="1"/>
  <c r="O1107" i="2" s="1"/>
  <c r="E1106" i="2"/>
  <c r="E1105" i="2"/>
  <c r="E1104" i="2"/>
  <c r="M1104" i="2" s="1"/>
  <c r="E1103" i="2"/>
  <c r="E1102" i="2"/>
  <c r="M1102" i="2" s="1"/>
  <c r="O1102" i="2" s="1"/>
  <c r="E1101" i="2"/>
  <c r="M1101" i="2" s="1"/>
  <c r="E1100" i="2"/>
  <c r="M1100" i="2" s="1"/>
  <c r="E1099" i="2"/>
  <c r="M1099" i="2" s="1"/>
  <c r="E1098" i="2"/>
  <c r="E1097" i="2"/>
  <c r="E1096" i="2"/>
  <c r="M1096" i="2" s="1"/>
  <c r="E1095" i="2"/>
  <c r="E1094" i="2"/>
  <c r="M1094" i="2" s="1"/>
  <c r="O1094" i="2" s="1"/>
  <c r="E1093" i="2"/>
  <c r="M1093" i="2" s="1"/>
  <c r="E1092" i="2"/>
  <c r="M1092" i="2" s="1"/>
  <c r="E1091" i="2"/>
  <c r="M1091" i="2" s="1"/>
  <c r="E1090" i="2"/>
  <c r="E1089" i="2"/>
  <c r="E1088" i="2"/>
  <c r="M1088" i="2" s="1"/>
  <c r="E1087" i="2"/>
  <c r="E1086" i="2"/>
  <c r="M1086" i="2" s="1"/>
  <c r="O1086" i="2" s="1"/>
  <c r="E1085" i="2"/>
  <c r="M1085" i="2" s="1"/>
  <c r="E1084" i="2"/>
  <c r="M1084" i="2" s="1"/>
  <c r="E1083" i="2"/>
  <c r="M1083" i="2" s="1"/>
  <c r="E1082" i="2"/>
  <c r="E1081" i="2"/>
  <c r="E1080" i="2"/>
  <c r="M1080" i="2" s="1"/>
  <c r="E1079" i="2"/>
  <c r="E1078" i="2"/>
  <c r="M1078" i="2" s="1"/>
  <c r="O1078" i="2" s="1"/>
  <c r="E1077" i="2"/>
  <c r="M1077" i="2" s="1"/>
  <c r="E1076" i="2"/>
  <c r="M1076" i="2" s="1"/>
  <c r="O1076" i="2" s="1"/>
  <c r="E1075" i="2"/>
  <c r="M1075" i="2" s="1"/>
  <c r="O1075" i="2" s="1"/>
  <c r="E1074" i="2"/>
  <c r="E1073" i="2"/>
  <c r="E1072" i="2"/>
  <c r="M1072" i="2" s="1"/>
  <c r="E1071" i="2"/>
  <c r="E1070" i="2"/>
  <c r="M1070" i="2" s="1"/>
  <c r="O1070" i="2" s="1"/>
  <c r="E1069" i="2"/>
  <c r="M1069" i="2" s="1"/>
  <c r="E1068" i="2"/>
  <c r="M1068" i="2" s="1"/>
  <c r="E1067" i="2"/>
  <c r="M1067" i="2" s="1"/>
  <c r="E1066" i="2"/>
  <c r="E1065" i="2"/>
  <c r="E1064" i="2"/>
  <c r="M1064" i="2" s="1"/>
  <c r="E1063" i="2"/>
  <c r="E1062" i="2"/>
  <c r="M1062" i="2" s="1"/>
  <c r="O1062" i="2" s="1"/>
  <c r="E1061" i="2"/>
  <c r="M1061" i="2" s="1"/>
  <c r="E1060" i="2"/>
  <c r="M1060" i="2" s="1"/>
  <c r="E1059" i="2"/>
  <c r="M1059" i="2" s="1"/>
  <c r="E1058" i="2"/>
  <c r="E1057" i="2"/>
  <c r="E1056" i="2"/>
  <c r="M1056" i="2" s="1"/>
  <c r="E1055" i="2"/>
  <c r="E1054" i="2"/>
  <c r="M1054" i="2" s="1"/>
  <c r="O1054" i="2" s="1"/>
  <c r="E1053" i="2"/>
  <c r="M1053" i="2" s="1"/>
  <c r="E1052" i="2"/>
  <c r="M1052" i="2" s="1"/>
  <c r="E1051" i="2"/>
  <c r="M1051" i="2" s="1"/>
  <c r="E1050" i="2"/>
  <c r="E1049" i="2"/>
  <c r="E1048" i="2"/>
  <c r="M1048" i="2" s="1"/>
  <c r="E1047" i="2"/>
  <c r="E1046" i="2"/>
  <c r="M1046" i="2" s="1"/>
  <c r="O1046" i="2" s="1"/>
  <c r="E1045" i="2"/>
  <c r="M1045" i="2" s="1"/>
  <c r="E1044" i="2"/>
  <c r="M1044" i="2" s="1"/>
  <c r="O1044" i="2" s="1"/>
  <c r="E1043" i="2"/>
  <c r="M1043" i="2" s="1"/>
  <c r="O1043" i="2" s="1"/>
  <c r="E1042" i="2"/>
  <c r="E1041" i="2"/>
  <c r="E1040" i="2"/>
  <c r="M1040" i="2" s="1"/>
  <c r="E1039" i="2"/>
  <c r="E1038" i="2"/>
  <c r="M1038" i="2" s="1"/>
  <c r="O1038" i="2" s="1"/>
  <c r="E1037" i="2"/>
  <c r="M1037" i="2" s="1"/>
  <c r="E1036" i="2"/>
  <c r="M1036" i="2" s="1"/>
  <c r="E1035" i="2"/>
  <c r="M1035" i="2" s="1"/>
  <c r="E1034" i="2"/>
  <c r="E1033" i="2"/>
  <c r="E1032" i="2"/>
  <c r="M1032" i="2" s="1"/>
  <c r="E1031" i="2"/>
  <c r="E1030" i="2"/>
  <c r="M1030" i="2" s="1"/>
  <c r="O1030" i="2" s="1"/>
  <c r="E1029" i="2"/>
  <c r="M1029" i="2" s="1"/>
  <c r="E1028" i="2"/>
  <c r="M1028" i="2" s="1"/>
  <c r="E1027" i="2"/>
  <c r="M1027" i="2" s="1"/>
  <c r="E1026" i="2"/>
  <c r="E1025" i="2"/>
  <c r="E1024" i="2"/>
  <c r="M1024" i="2" s="1"/>
  <c r="E1023" i="2"/>
  <c r="E1022" i="2"/>
  <c r="M1022" i="2" s="1"/>
  <c r="O1022" i="2" s="1"/>
  <c r="E1021" i="2"/>
  <c r="M1021" i="2" s="1"/>
  <c r="E1020" i="2"/>
  <c r="M1020" i="2" s="1"/>
  <c r="E1019" i="2"/>
  <c r="M1019" i="2" s="1"/>
  <c r="E1018" i="2"/>
  <c r="E1017" i="2"/>
  <c r="E1016" i="2"/>
  <c r="M1016" i="2" s="1"/>
  <c r="E1015" i="2"/>
  <c r="E1014" i="2"/>
  <c r="M1014" i="2" s="1"/>
  <c r="O1014" i="2" s="1"/>
  <c r="E1013" i="2"/>
  <c r="M1013" i="2" s="1"/>
  <c r="E1012" i="2"/>
  <c r="M1012" i="2" s="1"/>
  <c r="O1012" i="2" s="1"/>
  <c r="E1011" i="2"/>
  <c r="M1011" i="2" s="1"/>
  <c r="O1011" i="2" s="1"/>
  <c r="E1010" i="2"/>
  <c r="E1009" i="2"/>
  <c r="E1008" i="2"/>
  <c r="M1008" i="2" s="1"/>
  <c r="E1007" i="2"/>
  <c r="E1006" i="2"/>
  <c r="M1006" i="2" s="1"/>
  <c r="O1006" i="2" s="1"/>
  <c r="E1005" i="2"/>
  <c r="M1005" i="2" s="1"/>
  <c r="E1004" i="2"/>
  <c r="M1004" i="2" s="1"/>
  <c r="E1003" i="2"/>
  <c r="M1003" i="2" s="1"/>
  <c r="E1002" i="2"/>
  <c r="E1001" i="2"/>
  <c r="E1000" i="2"/>
  <c r="M1000" i="2" s="1"/>
  <c r="E999" i="2"/>
  <c r="E998" i="2"/>
  <c r="M998" i="2" s="1"/>
  <c r="O998" i="2" s="1"/>
  <c r="E997" i="2"/>
  <c r="M997" i="2" s="1"/>
  <c r="E996" i="2"/>
  <c r="M996" i="2" s="1"/>
  <c r="E995" i="2"/>
  <c r="M995" i="2" s="1"/>
  <c r="E994" i="2"/>
  <c r="E993" i="2"/>
  <c r="E992" i="2"/>
  <c r="M992" i="2" s="1"/>
  <c r="E991" i="2"/>
  <c r="E990" i="2"/>
  <c r="M990" i="2" s="1"/>
  <c r="O990" i="2" s="1"/>
  <c r="E989" i="2"/>
  <c r="M989" i="2" s="1"/>
  <c r="E988" i="2"/>
  <c r="M988" i="2" s="1"/>
  <c r="E987" i="2"/>
  <c r="M987" i="2" s="1"/>
  <c r="E986" i="2"/>
  <c r="E985" i="2"/>
  <c r="E984" i="2"/>
  <c r="M984" i="2" s="1"/>
  <c r="E983" i="2"/>
  <c r="E982" i="2"/>
  <c r="M982" i="2" s="1"/>
  <c r="O982" i="2" s="1"/>
  <c r="E981" i="2"/>
  <c r="M981" i="2" s="1"/>
  <c r="E980" i="2"/>
  <c r="M980" i="2" s="1"/>
  <c r="E979" i="2"/>
  <c r="M979" i="2" s="1"/>
  <c r="O979" i="2" s="1"/>
  <c r="E978" i="2"/>
  <c r="E977" i="2"/>
  <c r="E976" i="2"/>
  <c r="M976" i="2" s="1"/>
  <c r="E975" i="2"/>
  <c r="E974" i="2"/>
  <c r="M974" i="2" s="1"/>
  <c r="O974" i="2" s="1"/>
  <c r="E973" i="2"/>
  <c r="M973" i="2" s="1"/>
  <c r="E972" i="2"/>
  <c r="M972" i="2" s="1"/>
  <c r="E971" i="2"/>
  <c r="M971" i="2" s="1"/>
  <c r="E970" i="2"/>
  <c r="E969" i="2"/>
  <c r="E968" i="2"/>
  <c r="M968" i="2" s="1"/>
  <c r="E967" i="2"/>
  <c r="E966" i="2"/>
  <c r="M966" i="2" s="1"/>
  <c r="O966" i="2" s="1"/>
  <c r="E965" i="2"/>
  <c r="M965" i="2" s="1"/>
  <c r="E964" i="2"/>
  <c r="M964" i="2" s="1"/>
  <c r="E963" i="2"/>
  <c r="M963" i="2" s="1"/>
  <c r="E962" i="2"/>
  <c r="E961" i="2"/>
  <c r="E960" i="2"/>
  <c r="M960" i="2" s="1"/>
  <c r="E959" i="2"/>
  <c r="E958" i="2"/>
  <c r="M958" i="2" s="1"/>
  <c r="O958" i="2" s="1"/>
  <c r="E957" i="2"/>
  <c r="M957" i="2" s="1"/>
  <c r="E956" i="2"/>
  <c r="M956" i="2" s="1"/>
  <c r="E955" i="2"/>
  <c r="M955" i="2" s="1"/>
  <c r="E954" i="2"/>
  <c r="E953" i="2"/>
  <c r="E952" i="2"/>
  <c r="M952" i="2" s="1"/>
  <c r="E951" i="2"/>
  <c r="E950" i="2"/>
  <c r="M950" i="2" s="1"/>
  <c r="O950" i="2" s="1"/>
  <c r="E949" i="2"/>
  <c r="M949" i="2" s="1"/>
  <c r="E948" i="2"/>
  <c r="M948" i="2" s="1"/>
  <c r="E947" i="2"/>
  <c r="M947" i="2" s="1"/>
  <c r="O947" i="2" s="1"/>
  <c r="E946" i="2"/>
  <c r="E945" i="2"/>
  <c r="E944" i="2"/>
  <c r="M944" i="2" s="1"/>
  <c r="E943" i="2"/>
  <c r="E942" i="2"/>
  <c r="M942" i="2" s="1"/>
  <c r="O942" i="2" s="1"/>
  <c r="E941" i="2"/>
  <c r="M941" i="2" s="1"/>
  <c r="O941" i="2" s="1"/>
  <c r="E940" i="2"/>
  <c r="M940" i="2" s="1"/>
  <c r="E939" i="2"/>
  <c r="M939" i="2" s="1"/>
  <c r="E938" i="2"/>
  <c r="E937" i="2"/>
  <c r="E936" i="2"/>
  <c r="M936" i="2" s="1"/>
  <c r="E935" i="2"/>
  <c r="E934" i="2"/>
  <c r="M934" i="2" s="1"/>
  <c r="O934" i="2" s="1"/>
  <c r="E933" i="2"/>
  <c r="M933" i="2" s="1"/>
  <c r="O933" i="2" s="1"/>
  <c r="E932" i="2"/>
  <c r="M932" i="2" s="1"/>
  <c r="O932" i="2" s="1"/>
  <c r="E931" i="2"/>
  <c r="M931" i="2" s="1"/>
  <c r="E930" i="2"/>
  <c r="E929" i="2"/>
  <c r="E928" i="2"/>
  <c r="M928" i="2" s="1"/>
  <c r="E927" i="2"/>
  <c r="E926" i="2"/>
  <c r="M926" i="2" s="1"/>
  <c r="O926" i="2" s="1"/>
  <c r="E925" i="2"/>
  <c r="M925" i="2" s="1"/>
  <c r="E924" i="2"/>
  <c r="M924" i="2" s="1"/>
  <c r="O924" i="2" s="1"/>
  <c r="E923" i="2"/>
  <c r="M923" i="2" s="1"/>
  <c r="E922" i="2"/>
  <c r="E921" i="2"/>
  <c r="E920" i="2"/>
  <c r="M920" i="2" s="1"/>
  <c r="E919" i="2"/>
  <c r="E918" i="2"/>
  <c r="M918" i="2" s="1"/>
  <c r="O918" i="2" s="1"/>
  <c r="E917" i="2"/>
  <c r="M917" i="2" s="1"/>
  <c r="E916" i="2"/>
  <c r="M916" i="2" s="1"/>
  <c r="E915" i="2"/>
  <c r="M915" i="2" s="1"/>
  <c r="O915" i="2" s="1"/>
  <c r="E914" i="2"/>
  <c r="E913" i="2"/>
  <c r="E912" i="2"/>
  <c r="M912" i="2" s="1"/>
  <c r="E911" i="2"/>
  <c r="E910" i="2"/>
  <c r="M910" i="2" s="1"/>
  <c r="E909" i="2"/>
  <c r="M909" i="2" s="1"/>
  <c r="E908" i="2"/>
  <c r="M908" i="2" s="1"/>
  <c r="E907" i="2"/>
  <c r="M907" i="2" s="1"/>
  <c r="E906" i="2"/>
  <c r="E905" i="2"/>
  <c r="E904" i="2"/>
  <c r="M904" i="2" s="1"/>
  <c r="E903" i="2"/>
  <c r="E902" i="2"/>
  <c r="M902" i="2" s="1"/>
  <c r="O902" i="2" s="1"/>
  <c r="E901" i="2"/>
  <c r="M901" i="2" s="1"/>
  <c r="E900" i="2"/>
  <c r="M900" i="2" s="1"/>
  <c r="E899" i="2"/>
  <c r="M899" i="2" s="1"/>
  <c r="E898" i="2"/>
  <c r="E897" i="2"/>
  <c r="E896" i="2"/>
  <c r="M896" i="2" s="1"/>
  <c r="E895" i="2"/>
  <c r="E894" i="2"/>
  <c r="M894" i="2" s="1"/>
  <c r="O894" i="2" s="1"/>
  <c r="E893" i="2"/>
  <c r="M893" i="2" s="1"/>
  <c r="E892" i="2"/>
  <c r="M892" i="2" s="1"/>
  <c r="E891" i="2"/>
  <c r="M891" i="2" s="1"/>
  <c r="E890" i="2"/>
  <c r="E889" i="2"/>
  <c r="E888" i="2"/>
  <c r="M888" i="2" s="1"/>
  <c r="E887" i="2"/>
  <c r="E886" i="2"/>
  <c r="M886" i="2" s="1"/>
  <c r="E885" i="2"/>
  <c r="M885" i="2" s="1"/>
  <c r="E884" i="2"/>
  <c r="M884" i="2" s="1"/>
  <c r="E883" i="2"/>
  <c r="M883" i="2" s="1"/>
  <c r="O883" i="2" s="1"/>
  <c r="E882" i="2"/>
  <c r="E881" i="2"/>
  <c r="E880" i="2"/>
  <c r="M880" i="2" s="1"/>
  <c r="E879" i="2"/>
  <c r="E878" i="2"/>
  <c r="M878" i="2" s="1"/>
  <c r="E877" i="2"/>
  <c r="M877" i="2" s="1"/>
  <c r="E876" i="2"/>
  <c r="M876" i="2" s="1"/>
  <c r="E875" i="2"/>
  <c r="M875" i="2" s="1"/>
  <c r="E874" i="2"/>
  <c r="E873" i="2"/>
  <c r="E872" i="2"/>
  <c r="M872" i="2" s="1"/>
  <c r="E871" i="2"/>
  <c r="E870" i="2"/>
  <c r="M870" i="2" s="1"/>
  <c r="O870" i="2" s="1"/>
  <c r="E869" i="2"/>
  <c r="M869" i="2" s="1"/>
  <c r="E868" i="2"/>
  <c r="M868" i="2" s="1"/>
  <c r="E867" i="2"/>
  <c r="M867" i="2" s="1"/>
  <c r="E866" i="2"/>
  <c r="E865" i="2"/>
  <c r="E864" i="2"/>
  <c r="M864" i="2" s="1"/>
  <c r="E863" i="2"/>
  <c r="E862" i="2"/>
  <c r="M862" i="2" s="1"/>
  <c r="E861" i="2"/>
  <c r="M861" i="2" s="1"/>
  <c r="E860" i="2"/>
  <c r="M860" i="2" s="1"/>
  <c r="E859" i="2"/>
  <c r="M859" i="2" s="1"/>
  <c r="E858" i="2"/>
  <c r="E857" i="2"/>
  <c r="E856" i="2"/>
  <c r="M856" i="2" s="1"/>
  <c r="E855" i="2"/>
  <c r="E854" i="2"/>
  <c r="M854" i="2" s="1"/>
  <c r="E853" i="2"/>
  <c r="M853" i="2" s="1"/>
  <c r="E852" i="2"/>
  <c r="M852" i="2" s="1"/>
  <c r="E851" i="2"/>
  <c r="M851" i="2" s="1"/>
  <c r="O851" i="2" s="1"/>
  <c r="E850" i="2"/>
  <c r="E849" i="2"/>
  <c r="E848" i="2"/>
  <c r="M848" i="2" s="1"/>
  <c r="E847" i="2"/>
  <c r="E846" i="2"/>
  <c r="M846" i="2" s="1"/>
  <c r="O846" i="2" s="1"/>
  <c r="E845" i="2"/>
  <c r="M845" i="2" s="1"/>
  <c r="E844" i="2"/>
  <c r="M844" i="2" s="1"/>
  <c r="E843" i="2"/>
  <c r="M843" i="2" s="1"/>
  <c r="E842" i="2"/>
  <c r="E841" i="2"/>
  <c r="E840" i="2"/>
  <c r="M840" i="2" s="1"/>
  <c r="E839" i="2"/>
  <c r="E838" i="2"/>
  <c r="M838" i="2" s="1"/>
  <c r="O838" i="2" s="1"/>
  <c r="E837" i="2"/>
  <c r="M837" i="2" s="1"/>
  <c r="E836" i="2"/>
  <c r="M836" i="2" s="1"/>
  <c r="E835" i="2"/>
  <c r="M835" i="2" s="1"/>
  <c r="E834" i="2"/>
  <c r="E833" i="2"/>
  <c r="E832" i="2"/>
  <c r="M832" i="2" s="1"/>
  <c r="E831" i="2"/>
  <c r="E830" i="2"/>
  <c r="M830" i="2" s="1"/>
  <c r="E829" i="2"/>
  <c r="M829" i="2" s="1"/>
  <c r="E828" i="2"/>
  <c r="M828" i="2" s="1"/>
  <c r="E827" i="2"/>
  <c r="M827" i="2" s="1"/>
  <c r="E826" i="2"/>
  <c r="E825" i="2"/>
  <c r="E824" i="2"/>
  <c r="M824" i="2" s="1"/>
  <c r="E823" i="2"/>
  <c r="E822" i="2"/>
  <c r="M822" i="2" s="1"/>
  <c r="O822" i="2" s="1"/>
  <c r="E821" i="2"/>
  <c r="M821" i="2" s="1"/>
  <c r="E820" i="2"/>
  <c r="M820" i="2" s="1"/>
  <c r="E819" i="2"/>
  <c r="M819" i="2" s="1"/>
  <c r="O819" i="2" s="1"/>
  <c r="E818" i="2"/>
  <c r="E817" i="2"/>
  <c r="E816" i="2"/>
  <c r="M816" i="2" s="1"/>
  <c r="E815" i="2"/>
  <c r="E814" i="2"/>
  <c r="M814" i="2" s="1"/>
  <c r="E813" i="2"/>
  <c r="M813" i="2" s="1"/>
  <c r="O813" i="2" s="1"/>
  <c r="E812" i="2"/>
  <c r="M812" i="2" s="1"/>
  <c r="E811" i="2"/>
  <c r="M811" i="2" s="1"/>
  <c r="E810" i="2"/>
  <c r="E809" i="2"/>
  <c r="E808" i="2"/>
  <c r="M808" i="2" s="1"/>
  <c r="E807" i="2"/>
  <c r="E806" i="2"/>
  <c r="M806" i="2" s="1"/>
  <c r="O806" i="2" s="1"/>
  <c r="E805" i="2"/>
  <c r="M805" i="2" s="1"/>
  <c r="E804" i="2"/>
  <c r="M804" i="2" s="1"/>
  <c r="O804" i="2" s="1"/>
  <c r="E803" i="2"/>
  <c r="M803" i="2" s="1"/>
  <c r="E802" i="2"/>
  <c r="E801" i="2"/>
  <c r="E800" i="2"/>
  <c r="M800" i="2" s="1"/>
  <c r="E799" i="2"/>
  <c r="E798" i="2"/>
  <c r="M798" i="2" s="1"/>
  <c r="O798" i="2" s="1"/>
  <c r="E797" i="2"/>
  <c r="M797" i="2" s="1"/>
  <c r="E796" i="2"/>
  <c r="M796" i="2" s="1"/>
  <c r="O796" i="2" s="1"/>
  <c r="E795" i="2"/>
  <c r="M795" i="2" s="1"/>
  <c r="E794" i="2"/>
  <c r="E793" i="2"/>
  <c r="E792" i="2"/>
  <c r="M792" i="2" s="1"/>
  <c r="E791" i="2"/>
  <c r="E790" i="2"/>
  <c r="M790" i="2" s="1"/>
  <c r="E789" i="2"/>
  <c r="M789" i="2" s="1"/>
  <c r="E788" i="2"/>
  <c r="M788" i="2" s="1"/>
  <c r="E787" i="2"/>
  <c r="M787" i="2" s="1"/>
  <c r="O787" i="2" s="1"/>
  <c r="E786" i="2"/>
  <c r="E785" i="2"/>
  <c r="E784" i="2"/>
  <c r="M784" i="2" s="1"/>
  <c r="E783" i="2"/>
  <c r="E782" i="2"/>
  <c r="M782" i="2" s="1"/>
  <c r="E781" i="2"/>
  <c r="M781" i="2" s="1"/>
  <c r="E780" i="2"/>
  <c r="M780" i="2" s="1"/>
  <c r="E779" i="2"/>
  <c r="M779" i="2" s="1"/>
  <c r="E778" i="2"/>
  <c r="E777" i="2"/>
  <c r="E776" i="2"/>
  <c r="M776" i="2" s="1"/>
  <c r="E775" i="2"/>
  <c r="E774" i="2"/>
  <c r="M774" i="2" s="1"/>
  <c r="O774" i="2" s="1"/>
  <c r="E773" i="2"/>
  <c r="M773" i="2" s="1"/>
  <c r="O773" i="2" s="1"/>
  <c r="E772" i="2"/>
  <c r="M772" i="2" s="1"/>
  <c r="E771" i="2"/>
  <c r="M771" i="2" s="1"/>
  <c r="E770" i="2"/>
  <c r="E769" i="2"/>
  <c r="E768" i="2"/>
  <c r="M768" i="2" s="1"/>
  <c r="E767" i="2"/>
  <c r="E766" i="2"/>
  <c r="M766" i="2" s="1"/>
  <c r="E765" i="2"/>
  <c r="M765" i="2" s="1"/>
  <c r="E764" i="2"/>
  <c r="M764" i="2" s="1"/>
  <c r="E763" i="2"/>
  <c r="M763" i="2" s="1"/>
  <c r="E762" i="2"/>
  <c r="E761" i="2"/>
  <c r="E760" i="2"/>
  <c r="M760" i="2" s="1"/>
  <c r="E759" i="2"/>
  <c r="E758" i="2"/>
  <c r="M758" i="2" s="1"/>
  <c r="E757" i="2"/>
  <c r="M757" i="2" s="1"/>
  <c r="E756" i="2"/>
  <c r="M756" i="2" s="1"/>
  <c r="E755" i="2"/>
  <c r="M755" i="2" s="1"/>
  <c r="O755" i="2" s="1"/>
  <c r="E754" i="2"/>
  <c r="E753" i="2"/>
  <c r="E752" i="2"/>
  <c r="M752" i="2" s="1"/>
  <c r="E751" i="2"/>
  <c r="E750" i="2"/>
  <c r="M750" i="2" s="1"/>
  <c r="O750" i="2" s="1"/>
  <c r="E749" i="2"/>
  <c r="M749" i="2" s="1"/>
  <c r="E748" i="2"/>
  <c r="M748" i="2" s="1"/>
  <c r="E747" i="2"/>
  <c r="M747" i="2" s="1"/>
  <c r="E746" i="2"/>
  <c r="E745" i="2"/>
  <c r="E744" i="2"/>
  <c r="M744" i="2" s="1"/>
  <c r="E743" i="2"/>
  <c r="E742" i="2"/>
  <c r="M742" i="2" s="1"/>
  <c r="O742" i="2" s="1"/>
  <c r="E741" i="2"/>
  <c r="M741" i="2" s="1"/>
  <c r="E740" i="2"/>
  <c r="M740" i="2" s="1"/>
  <c r="E739" i="2"/>
  <c r="M739" i="2" s="1"/>
  <c r="E738" i="2"/>
  <c r="E737" i="2"/>
  <c r="E736" i="2"/>
  <c r="M736" i="2" s="1"/>
  <c r="E735" i="2"/>
  <c r="E734" i="2"/>
  <c r="M734" i="2" s="1"/>
  <c r="E733" i="2"/>
  <c r="M733" i="2" s="1"/>
  <c r="E732" i="2"/>
  <c r="M732" i="2" s="1"/>
  <c r="E731" i="2"/>
  <c r="M731" i="2" s="1"/>
  <c r="E730" i="2"/>
  <c r="E729" i="2"/>
  <c r="E728" i="2"/>
  <c r="M728" i="2" s="1"/>
  <c r="E727" i="2"/>
  <c r="E726" i="2"/>
  <c r="M726" i="2" s="1"/>
  <c r="O726" i="2" s="1"/>
  <c r="E725" i="2"/>
  <c r="M725" i="2" s="1"/>
  <c r="E724" i="2"/>
  <c r="M724" i="2" s="1"/>
  <c r="E723" i="2"/>
  <c r="M723" i="2" s="1"/>
  <c r="O723" i="2" s="1"/>
  <c r="E722" i="2"/>
  <c r="E721" i="2"/>
  <c r="E720" i="2"/>
  <c r="M720" i="2" s="1"/>
  <c r="E719" i="2"/>
  <c r="E718" i="2"/>
  <c r="M718" i="2" s="1"/>
  <c r="E717" i="2"/>
  <c r="M717" i="2" s="1"/>
  <c r="E716" i="2"/>
  <c r="M716" i="2" s="1"/>
  <c r="E715" i="2"/>
  <c r="M715" i="2" s="1"/>
  <c r="E714" i="2"/>
  <c r="E713" i="2"/>
  <c r="E712" i="2"/>
  <c r="M712" i="2" s="1"/>
  <c r="E711" i="2"/>
  <c r="E710" i="2"/>
  <c r="M710" i="2" s="1"/>
  <c r="O710" i="2" s="1"/>
  <c r="E709" i="2"/>
  <c r="M709" i="2" s="1"/>
  <c r="O709" i="2" s="1"/>
  <c r="E708" i="2"/>
  <c r="M708" i="2" s="1"/>
  <c r="E707" i="2"/>
  <c r="M707" i="2" s="1"/>
  <c r="E706" i="2"/>
  <c r="E705" i="2"/>
  <c r="E704" i="2"/>
  <c r="M704" i="2" s="1"/>
  <c r="E703" i="2"/>
  <c r="E702" i="2"/>
  <c r="M702" i="2" s="1"/>
  <c r="O702" i="2" s="1"/>
  <c r="E701" i="2"/>
  <c r="M701" i="2" s="1"/>
  <c r="E700" i="2"/>
  <c r="M700" i="2" s="1"/>
  <c r="E699" i="2"/>
  <c r="M699" i="2" s="1"/>
  <c r="E698" i="2"/>
  <c r="E697" i="2"/>
  <c r="E696" i="2"/>
  <c r="M696" i="2" s="1"/>
  <c r="E695" i="2"/>
  <c r="E694" i="2"/>
  <c r="M694" i="2" s="1"/>
  <c r="E693" i="2"/>
  <c r="M693" i="2" s="1"/>
  <c r="E692" i="2"/>
  <c r="M692" i="2" s="1"/>
  <c r="E691" i="2"/>
  <c r="M691" i="2" s="1"/>
  <c r="O691" i="2" s="1"/>
  <c r="E690" i="2"/>
  <c r="E689" i="2"/>
  <c r="E688" i="2"/>
  <c r="M688" i="2" s="1"/>
  <c r="E687" i="2"/>
  <c r="E686" i="2"/>
  <c r="M686" i="2" s="1"/>
  <c r="E685" i="2"/>
  <c r="M685" i="2" s="1"/>
  <c r="O685" i="2" s="1"/>
  <c r="E684" i="2"/>
  <c r="M684" i="2" s="1"/>
  <c r="E683" i="2"/>
  <c r="M683" i="2" s="1"/>
  <c r="E682" i="2"/>
  <c r="E681" i="2"/>
  <c r="E680" i="2"/>
  <c r="M680" i="2" s="1"/>
  <c r="E679" i="2"/>
  <c r="E678" i="2"/>
  <c r="M678" i="2" s="1"/>
  <c r="O678" i="2" s="1"/>
  <c r="E677" i="2"/>
  <c r="M677" i="2" s="1"/>
  <c r="E676" i="2"/>
  <c r="M676" i="2" s="1"/>
  <c r="O676" i="2" s="1"/>
  <c r="E675" i="2"/>
  <c r="M675" i="2" s="1"/>
  <c r="E674" i="2"/>
  <c r="E673" i="2"/>
  <c r="E672" i="2"/>
  <c r="M672" i="2" s="1"/>
  <c r="E671" i="2"/>
  <c r="E670" i="2"/>
  <c r="M670" i="2" s="1"/>
  <c r="E669" i="2"/>
  <c r="M669" i="2" s="1"/>
  <c r="E668" i="2"/>
  <c r="M668" i="2" s="1"/>
  <c r="O668" i="2" s="1"/>
  <c r="E667" i="2"/>
  <c r="M667" i="2" s="1"/>
  <c r="E666" i="2"/>
  <c r="E665" i="2"/>
  <c r="E664" i="2"/>
  <c r="M664" i="2" s="1"/>
  <c r="E663" i="2"/>
  <c r="E662" i="2"/>
  <c r="M662" i="2" s="1"/>
  <c r="E661" i="2"/>
  <c r="M661" i="2" s="1"/>
  <c r="E660" i="2"/>
  <c r="M660" i="2" s="1"/>
  <c r="E659" i="2"/>
  <c r="M659" i="2" s="1"/>
  <c r="O659" i="2" s="1"/>
  <c r="E658" i="2"/>
  <c r="E657" i="2"/>
  <c r="E656" i="2"/>
  <c r="M656" i="2" s="1"/>
  <c r="E655" i="2"/>
  <c r="E654" i="2"/>
  <c r="M654" i="2" s="1"/>
  <c r="O654" i="2" s="1"/>
  <c r="E653" i="2"/>
  <c r="M653" i="2" s="1"/>
  <c r="E652" i="2"/>
  <c r="M652" i="2" s="1"/>
  <c r="E651" i="2"/>
  <c r="M651" i="2" s="1"/>
  <c r="E650" i="2"/>
  <c r="E649" i="2"/>
  <c r="E648" i="2"/>
  <c r="M648" i="2" s="1"/>
  <c r="E647" i="2"/>
  <c r="E646" i="2"/>
  <c r="M646" i="2" s="1"/>
  <c r="O646" i="2" s="1"/>
  <c r="E645" i="2"/>
  <c r="M645" i="2" s="1"/>
  <c r="E644" i="2"/>
  <c r="M644" i="2" s="1"/>
  <c r="E643" i="2"/>
  <c r="M643" i="2" s="1"/>
  <c r="E642" i="2"/>
  <c r="E641" i="2"/>
  <c r="E640" i="2"/>
  <c r="M640" i="2" s="1"/>
  <c r="E639" i="2"/>
  <c r="E638" i="2"/>
  <c r="M638" i="2" s="1"/>
  <c r="E637" i="2"/>
  <c r="M637" i="2" s="1"/>
  <c r="E636" i="2"/>
  <c r="M636" i="2" s="1"/>
  <c r="E635" i="2"/>
  <c r="M635" i="2" s="1"/>
  <c r="E634" i="2"/>
  <c r="E633" i="2"/>
  <c r="E632" i="2"/>
  <c r="M632" i="2" s="1"/>
  <c r="E631" i="2"/>
  <c r="E630" i="2"/>
  <c r="M630" i="2" s="1"/>
  <c r="O630" i="2" s="1"/>
  <c r="E629" i="2"/>
  <c r="M629" i="2" s="1"/>
  <c r="E628" i="2"/>
  <c r="M628" i="2" s="1"/>
  <c r="E627" i="2"/>
  <c r="M627" i="2" s="1"/>
  <c r="O627" i="2" s="1"/>
  <c r="E626" i="2"/>
  <c r="E625" i="2"/>
  <c r="E624" i="2"/>
  <c r="M624" i="2" s="1"/>
  <c r="E623" i="2"/>
  <c r="E622" i="2"/>
  <c r="M622" i="2" s="1"/>
  <c r="E621" i="2"/>
  <c r="M621" i="2" s="1"/>
  <c r="E620" i="2"/>
  <c r="M620" i="2" s="1"/>
  <c r="E619" i="2"/>
  <c r="M619" i="2" s="1"/>
  <c r="E618" i="2"/>
  <c r="E617" i="2"/>
  <c r="E616" i="2"/>
  <c r="M616" i="2" s="1"/>
  <c r="E615" i="2"/>
  <c r="E614" i="2"/>
  <c r="M614" i="2" s="1"/>
  <c r="O614" i="2" s="1"/>
  <c r="E613" i="2"/>
  <c r="M613" i="2" s="1"/>
  <c r="O613" i="2" s="1"/>
  <c r="E612" i="2"/>
  <c r="M612" i="2" s="1"/>
  <c r="E611" i="2"/>
  <c r="M611" i="2" s="1"/>
  <c r="E610" i="2"/>
  <c r="E609" i="2"/>
  <c r="E608" i="2"/>
  <c r="M608" i="2" s="1"/>
  <c r="E607" i="2"/>
  <c r="E606" i="2"/>
  <c r="M606" i="2" s="1"/>
  <c r="O606" i="2" s="1"/>
  <c r="E605" i="2"/>
  <c r="M605" i="2" s="1"/>
  <c r="E604" i="2"/>
  <c r="M604" i="2" s="1"/>
  <c r="E603" i="2"/>
  <c r="M603" i="2" s="1"/>
  <c r="E602" i="2"/>
  <c r="E601" i="2"/>
  <c r="E600" i="2"/>
  <c r="M600" i="2" s="1"/>
  <c r="E599" i="2"/>
  <c r="E598" i="2"/>
  <c r="M598" i="2" s="1"/>
  <c r="E597" i="2"/>
  <c r="M597" i="2" s="1"/>
  <c r="E596" i="2"/>
  <c r="M596" i="2" s="1"/>
  <c r="E595" i="2"/>
  <c r="M595" i="2" s="1"/>
  <c r="O595" i="2" s="1"/>
  <c r="E594" i="2"/>
  <c r="E593" i="2"/>
  <c r="E592" i="2"/>
  <c r="M592" i="2" s="1"/>
  <c r="E591" i="2"/>
  <c r="E590" i="2"/>
  <c r="M590" i="2" s="1"/>
  <c r="E589" i="2"/>
  <c r="M589" i="2" s="1"/>
  <c r="E588" i="2"/>
  <c r="M588" i="2" s="1"/>
  <c r="E587" i="2"/>
  <c r="M587" i="2" s="1"/>
  <c r="E586" i="2"/>
  <c r="E585" i="2"/>
  <c r="E584" i="2"/>
  <c r="M584" i="2" s="1"/>
  <c r="E583" i="2"/>
  <c r="E582" i="2"/>
  <c r="M582" i="2" s="1"/>
  <c r="O582" i="2" s="1"/>
  <c r="E581" i="2"/>
  <c r="M581" i="2" s="1"/>
  <c r="E580" i="2"/>
  <c r="M580" i="2" s="1"/>
  <c r="E579" i="2"/>
  <c r="M579" i="2" s="1"/>
  <c r="E578" i="2"/>
  <c r="E577" i="2"/>
  <c r="E576" i="2"/>
  <c r="M576" i="2" s="1"/>
  <c r="E575" i="2"/>
  <c r="E574" i="2"/>
  <c r="M574" i="2" s="1"/>
  <c r="E573" i="2"/>
  <c r="M573" i="2" s="1"/>
  <c r="E572" i="2"/>
  <c r="M572" i="2" s="1"/>
  <c r="E571" i="2"/>
  <c r="M571" i="2" s="1"/>
  <c r="E570" i="2"/>
  <c r="E569" i="2"/>
  <c r="E568" i="2"/>
  <c r="M568" i="2" s="1"/>
  <c r="E567" i="2"/>
  <c r="E566" i="2"/>
  <c r="M566" i="2" s="1"/>
  <c r="E565" i="2"/>
  <c r="M565" i="2" s="1"/>
  <c r="E564" i="2"/>
  <c r="M564" i="2" s="1"/>
  <c r="E563" i="2"/>
  <c r="M563" i="2" s="1"/>
  <c r="O563" i="2" s="1"/>
  <c r="E562" i="2"/>
  <c r="E561" i="2"/>
  <c r="E560" i="2"/>
  <c r="M560" i="2" s="1"/>
  <c r="E559" i="2"/>
  <c r="E558" i="2"/>
  <c r="M558" i="2" s="1"/>
  <c r="O558" i="2" s="1"/>
  <c r="E557" i="2"/>
  <c r="M557" i="2" s="1"/>
  <c r="O557" i="2" s="1"/>
  <c r="E556" i="2"/>
  <c r="M556" i="2" s="1"/>
  <c r="E555" i="2"/>
  <c r="M555" i="2" s="1"/>
  <c r="E554" i="2"/>
  <c r="E553" i="2"/>
  <c r="E552" i="2"/>
  <c r="M552" i="2" s="1"/>
  <c r="E551" i="2"/>
  <c r="E550" i="2"/>
  <c r="M550" i="2" s="1"/>
  <c r="O550" i="2" s="1"/>
  <c r="E549" i="2"/>
  <c r="M549" i="2" s="1"/>
  <c r="O549" i="2" s="1"/>
  <c r="E548" i="2"/>
  <c r="M548" i="2" s="1"/>
  <c r="O548" i="2" s="1"/>
  <c r="E547" i="2"/>
  <c r="M547" i="2" s="1"/>
  <c r="E546" i="2"/>
  <c r="E545" i="2"/>
  <c r="E544" i="2"/>
  <c r="M544" i="2" s="1"/>
  <c r="E543" i="2"/>
  <c r="E542" i="2"/>
  <c r="M542" i="2" s="1"/>
  <c r="E541" i="2"/>
  <c r="M541" i="2" s="1"/>
  <c r="E540" i="2"/>
  <c r="M540" i="2" s="1"/>
  <c r="O540" i="2" s="1"/>
  <c r="E539" i="2"/>
  <c r="M539" i="2" s="1"/>
  <c r="E538" i="2"/>
  <c r="E537" i="2"/>
  <c r="E536" i="2"/>
  <c r="M536" i="2" s="1"/>
  <c r="E535" i="2"/>
  <c r="E534" i="2"/>
  <c r="M534" i="2" s="1"/>
  <c r="O534" i="2" s="1"/>
  <c r="E533" i="2"/>
  <c r="M533" i="2" s="1"/>
  <c r="E532" i="2"/>
  <c r="M532" i="2" s="1"/>
  <c r="E531" i="2"/>
  <c r="M531" i="2" s="1"/>
  <c r="O531" i="2" s="1"/>
  <c r="E530" i="2"/>
  <c r="E529" i="2"/>
  <c r="E528" i="2"/>
  <c r="M528" i="2" s="1"/>
  <c r="E527" i="2"/>
  <c r="E526" i="2"/>
  <c r="M526" i="2" s="1"/>
  <c r="E525" i="2"/>
  <c r="M525" i="2" s="1"/>
  <c r="E524" i="2"/>
  <c r="M524" i="2" s="1"/>
  <c r="E523" i="2"/>
  <c r="M523" i="2" s="1"/>
  <c r="E522" i="2"/>
  <c r="E521" i="2"/>
  <c r="E520" i="2"/>
  <c r="M520" i="2" s="1"/>
  <c r="E519" i="2"/>
  <c r="E518" i="2"/>
  <c r="M518" i="2" s="1"/>
  <c r="O518" i="2" s="1"/>
  <c r="E517" i="2"/>
  <c r="M517" i="2" s="1"/>
  <c r="E516" i="2"/>
  <c r="M516" i="2" s="1"/>
  <c r="E515" i="2"/>
  <c r="M515" i="2" s="1"/>
  <c r="E514" i="2"/>
  <c r="E513" i="2"/>
  <c r="E512" i="2"/>
  <c r="M512" i="2" s="1"/>
  <c r="E511" i="2"/>
  <c r="E510" i="2"/>
  <c r="M510" i="2" s="1"/>
  <c r="O510" i="2" s="1"/>
  <c r="E509" i="2"/>
  <c r="M509" i="2" s="1"/>
  <c r="E508" i="2"/>
  <c r="M508" i="2" s="1"/>
  <c r="E507" i="2"/>
  <c r="M507" i="2" s="1"/>
  <c r="E506" i="2"/>
  <c r="E505" i="2"/>
  <c r="E504" i="2"/>
  <c r="M504" i="2" s="1"/>
  <c r="E503" i="2"/>
  <c r="E502" i="2"/>
  <c r="M502" i="2" s="1"/>
  <c r="E501" i="2"/>
  <c r="M501" i="2" s="1"/>
  <c r="E500" i="2"/>
  <c r="M500" i="2" s="1"/>
  <c r="E499" i="2"/>
  <c r="M499" i="2" s="1"/>
  <c r="O499" i="2" s="1"/>
  <c r="E498" i="2"/>
  <c r="E497" i="2"/>
  <c r="E496" i="2"/>
  <c r="M496" i="2" s="1"/>
  <c r="E495" i="2"/>
  <c r="E494" i="2"/>
  <c r="M494" i="2" s="1"/>
  <c r="E493" i="2"/>
  <c r="M493" i="2" s="1"/>
  <c r="E492" i="2"/>
  <c r="M492" i="2" s="1"/>
  <c r="O492" i="2" s="1"/>
  <c r="E491" i="2"/>
  <c r="M491" i="2" s="1"/>
  <c r="E490" i="2"/>
  <c r="E489" i="2"/>
  <c r="E488" i="2"/>
  <c r="M488" i="2" s="1"/>
  <c r="E487" i="2"/>
  <c r="E486" i="2"/>
  <c r="M486" i="2" s="1"/>
  <c r="O486" i="2" s="1"/>
  <c r="E485" i="2"/>
  <c r="M485" i="2" s="1"/>
  <c r="O485" i="2" s="1"/>
  <c r="E484" i="2"/>
  <c r="M484" i="2" s="1"/>
  <c r="E483" i="2"/>
  <c r="M483" i="2" s="1"/>
  <c r="E482" i="2"/>
  <c r="E481" i="2"/>
  <c r="E480" i="2"/>
  <c r="M480" i="2" s="1"/>
  <c r="E479" i="2"/>
  <c r="E478" i="2"/>
  <c r="M478" i="2" s="1"/>
  <c r="E477" i="2"/>
  <c r="M477" i="2" s="1"/>
  <c r="E476" i="2"/>
  <c r="M476" i="2" s="1"/>
  <c r="E475" i="2"/>
  <c r="M475" i="2" s="1"/>
  <c r="E474" i="2"/>
  <c r="E473" i="2"/>
  <c r="E472" i="2"/>
  <c r="M472" i="2" s="1"/>
  <c r="E471" i="2"/>
  <c r="E470" i="2"/>
  <c r="M470" i="2" s="1"/>
  <c r="E469" i="2"/>
  <c r="M469" i="2" s="1"/>
  <c r="E468" i="2"/>
  <c r="M468" i="2" s="1"/>
  <c r="E467" i="2"/>
  <c r="M467" i="2" s="1"/>
  <c r="O467" i="2" s="1"/>
  <c r="E466" i="2"/>
  <c r="E465" i="2"/>
  <c r="E464" i="2"/>
  <c r="M464" i="2" s="1"/>
  <c r="E463" i="2"/>
  <c r="E462" i="2"/>
  <c r="M462" i="2" s="1"/>
  <c r="O462" i="2" s="1"/>
  <c r="E461" i="2"/>
  <c r="M461" i="2" s="1"/>
  <c r="E460" i="2"/>
  <c r="M460" i="2" s="1"/>
  <c r="E459" i="2"/>
  <c r="M459" i="2" s="1"/>
  <c r="E458" i="2"/>
  <c r="E457" i="2"/>
  <c r="E456" i="2"/>
  <c r="M456" i="2" s="1"/>
  <c r="E455" i="2"/>
  <c r="E454" i="2"/>
  <c r="M454" i="2" s="1"/>
  <c r="O454" i="2" s="1"/>
  <c r="E453" i="2"/>
  <c r="M453" i="2" s="1"/>
  <c r="E452" i="2"/>
  <c r="M452" i="2" s="1"/>
  <c r="E451" i="2"/>
  <c r="M451" i="2" s="1"/>
  <c r="E450" i="2"/>
  <c r="E449" i="2"/>
  <c r="E448" i="2"/>
  <c r="M448" i="2" s="1"/>
  <c r="E447" i="2"/>
  <c r="E446" i="2"/>
  <c r="M446" i="2" s="1"/>
  <c r="E445" i="2"/>
  <c r="M445" i="2" s="1"/>
  <c r="E444" i="2"/>
  <c r="M444" i="2" s="1"/>
  <c r="E443" i="2"/>
  <c r="M443" i="2" s="1"/>
  <c r="E442" i="2"/>
  <c r="E441" i="2"/>
  <c r="E440" i="2"/>
  <c r="M440" i="2" s="1"/>
  <c r="E439" i="2"/>
  <c r="E438" i="2"/>
  <c r="M438" i="2" s="1"/>
  <c r="O438" i="2" s="1"/>
  <c r="E437" i="2"/>
  <c r="M437" i="2" s="1"/>
  <c r="E436" i="2"/>
  <c r="M436" i="2" s="1"/>
  <c r="E435" i="2"/>
  <c r="M435" i="2" s="1"/>
  <c r="O435" i="2" s="1"/>
  <c r="E434" i="2"/>
  <c r="E433" i="2"/>
  <c r="E432" i="2"/>
  <c r="M432" i="2" s="1"/>
  <c r="E431" i="2"/>
  <c r="E430" i="2"/>
  <c r="M430" i="2" s="1"/>
  <c r="E429" i="2"/>
  <c r="M429" i="2" s="1"/>
  <c r="O429" i="2" s="1"/>
  <c r="E428" i="2"/>
  <c r="M428" i="2" s="1"/>
  <c r="E427" i="2"/>
  <c r="M427" i="2" s="1"/>
  <c r="E426" i="2"/>
  <c r="E425" i="2"/>
  <c r="E424" i="2"/>
  <c r="M424" i="2" s="1"/>
  <c r="E423" i="2"/>
  <c r="E422" i="2"/>
  <c r="M422" i="2" s="1"/>
  <c r="O422" i="2" s="1"/>
  <c r="E421" i="2"/>
  <c r="M421" i="2" s="1"/>
  <c r="E420" i="2"/>
  <c r="M420" i="2" s="1"/>
  <c r="O420" i="2" s="1"/>
  <c r="E419" i="2"/>
  <c r="M419" i="2" s="1"/>
  <c r="E418" i="2"/>
  <c r="E417" i="2"/>
  <c r="E416" i="2"/>
  <c r="M416" i="2" s="1"/>
  <c r="E415" i="2"/>
  <c r="E414" i="2"/>
  <c r="M414" i="2" s="1"/>
  <c r="O414" i="2" s="1"/>
  <c r="E413" i="2"/>
  <c r="M413" i="2" s="1"/>
  <c r="E412" i="2"/>
  <c r="M412" i="2" s="1"/>
  <c r="O412" i="2" s="1"/>
  <c r="E411" i="2"/>
  <c r="M411" i="2" s="1"/>
  <c r="E410" i="2"/>
  <c r="E409" i="2"/>
  <c r="E408" i="2"/>
  <c r="M408" i="2" s="1"/>
  <c r="E407" i="2"/>
  <c r="E406" i="2"/>
  <c r="M406" i="2" s="1"/>
  <c r="E405" i="2"/>
  <c r="M405" i="2" s="1"/>
  <c r="E404" i="2"/>
  <c r="M404" i="2" s="1"/>
  <c r="E403" i="2"/>
  <c r="M403" i="2" s="1"/>
  <c r="O403" i="2" s="1"/>
  <c r="E402" i="2"/>
  <c r="E401" i="2"/>
  <c r="E400" i="2"/>
  <c r="M400" i="2" s="1"/>
  <c r="E399" i="2"/>
  <c r="E398" i="2"/>
  <c r="M398" i="2" s="1"/>
  <c r="E397" i="2"/>
  <c r="M397" i="2" s="1"/>
  <c r="E396" i="2"/>
  <c r="M396" i="2" s="1"/>
  <c r="E395" i="2"/>
  <c r="M395" i="2" s="1"/>
  <c r="E394" i="2"/>
  <c r="E393" i="2"/>
  <c r="E392" i="2"/>
  <c r="M392" i="2" s="1"/>
  <c r="E391" i="2"/>
  <c r="E390" i="2"/>
  <c r="M390" i="2" s="1"/>
  <c r="O390" i="2" s="1"/>
  <c r="E389" i="2"/>
  <c r="M389" i="2" s="1"/>
  <c r="E388" i="2"/>
  <c r="M388" i="2" s="1"/>
  <c r="E387" i="2"/>
  <c r="M387" i="2" s="1"/>
  <c r="E386" i="2"/>
  <c r="E385" i="2"/>
  <c r="E384" i="2"/>
  <c r="M384" i="2" s="1"/>
  <c r="E383" i="2"/>
  <c r="E382" i="2"/>
  <c r="M382" i="2" s="1"/>
  <c r="E381" i="2"/>
  <c r="M381" i="2" s="1"/>
  <c r="E380" i="2"/>
  <c r="M380" i="2" s="1"/>
  <c r="E379" i="2"/>
  <c r="M379" i="2" s="1"/>
  <c r="E378" i="2"/>
  <c r="E377" i="2"/>
  <c r="E376" i="2"/>
  <c r="M376" i="2" s="1"/>
  <c r="E375" i="2"/>
  <c r="E374" i="2"/>
  <c r="M374" i="2" s="1"/>
  <c r="E373" i="2"/>
  <c r="M373" i="2" s="1"/>
  <c r="E372" i="2"/>
  <c r="M372" i="2" s="1"/>
  <c r="E371" i="2"/>
  <c r="M371" i="2" s="1"/>
  <c r="O371" i="2" s="1"/>
  <c r="E370" i="2"/>
  <c r="E369" i="2"/>
  <c r="E368" i="2"/>
  <c r="M368" i="2" s="1"/>
  <c r="E367" i="2"/>
  <c r="E366" i="2"/>
  <c r="M366" i="2" s="1"/>
  <c r="O366" i="2" s="1"/>
  <c r="E365" i="2"/>
  <c r="M365" i="2" s="1"/>
  <c r="E364" i="2"/>
  <c r="M364" i="2" s="1"/>
  <c r="E363" i="2"/>
  <c r="M363" i="2" s="1"/>
  <c r="E362" i="2"/>
  <c r="E361" i="2"/>
  <c r="E360" i="2"/>
  <c r="M360" i="2" s="1"/>
  <c r="E359" i="2"/>
  <c r="E358" i="2"/>
  <c r="M358" i="2" s="1"/>
  <c r="O358" i="2" s="1"/>
  <c r="E357" i="2"/>
  <c r="M357" i="2" s="1"/>
  <c r="E356" i="2"/>
  <c r="M356" i="2" s="1"/>
  <c r="E355" i="2"/>
  <c r="M355" i="2" s="1"/>
  <c r="E354" i="2"/>
  <c r="E353" i="2"/>
  <c r="E352" i="2"/>
  <c r="M352" i="2" s="1"/>
  <c r="E351" i="2"/>
  <c r="E350" i="2"/>
  <c r="M350" i="2" s="1"/>
  <c r="E349" i="2"/>
  <c r="M349" i="2" s="1"/>
  <c r="E348" i="2"/>
  <c r="M348" i="2" s="1"/>
  <c r="E347" i="2"/>
  <c r="M347" i="2" s="1"/>
  <c r="E346" i="2"/>
  <c r="E345" i="2"/>
  <c r="E344" i="2"/>
  <c r="M344" i="2" s="1"/>
  <c r="E343" i="2"/>
  <c r="E342" i="2"/>
  <c r="M342" i="2" s="1"/>
  <c r="O342" i="2" s="1"/>
  <c r="E341" i="2"/>
  <c r="M341" i="2" s="1"/>
  <c r="E340" i="2"/>
  <c r="M340" i="2" s="1"/>
  <c r="E339" i="2"/>
  <c r="M339" i="2" s="1"/>
  <c r="O339" i="2" s="1"/>
  <c r="E338" i="2"/>
  <c r="E337" i="2"/>
  <c r="E336" i="2"/>
  <c r="M336" i="2" s="1"/>
  <c r="E335" i="2"/>
  <c r="E334" i="2"/>
  <c r="M334" i="2" s="1"/>
  <c r="E333" i="2"/>
  <c r="M333" i="2" s="1"/>
  <c r="E332" i="2"/>
  <c r="M332" i="2" s="1"/>
  <c r="E331" i="2"/>
  <c r="M331" i="2" s="1"/>
  <c r="E330" i="2"/>
  <c r="E329" i="2"/>
  <c r="E328" i="2"/>
  <c r="M328" i="2" s="1"/>
  <c r="E327" i="2"/>
  <c r="E326" i="2"/>
  <c r="M326" i="2" s="1"/>
  <c r="O326" i="2" s="1"/>
  <c r="E325" i="2"/>
  <c r="M325" i="2" s="1"/>
  <c r="O325" i="2" s="1"/>
  <c r="E324" i="2"/>
  <c r="M324" i="2" s="1"/>
  <c r="E323" i="2"/>
  <c r="M323" i="2" s="1"/>
  <c r="E322" i="2"/>
  <c r="E321" i="2"/>
  <c r="E320" i="2"/>
  <c r="M320" i="2" s="1"/>
  <c r="E319" i="2"/>
  <c r="E318" i="2"/>
  <c r="M318" i="2" s="1"/>
  <c r="O318" i="2" s="1"/>
  <c r="E317" i="2"/>
  <c r="M317" i="2" s="1"/>
  <c r="E316" i="2"/>
  <c r="M316" i="2" s="1"/>
  <c r="E315" i="2"/>
  <c r="M315" i="2" s="1"/>
  <c r="E314" i="2"/>
  <c r="E313" i="2"/>
  <c r="E312" i="2"/>
  <c r="M312" i="2" s="1"/>
  <c r="E311" i="2"/>
  <c r="E310" i="2"/>
  <c r="M310" i="2" s="1"/>
  <c r="E309" i="2"/>
  <c r="M309" i="2" s="1"/>
  <c r="E308" i="2"/>
  <c r="M308" i="2" s="1"/>
  <c r="E307" i="2"/>
  <c r="M307" i="2" s="1"/>
  <c r="O307" i="2" s="1"/>
  <c r="E306" i="2"/>
  <c r="E305" i="2"/>
  <c r="E304" i="2"/>
  <c r="M304" i="2" s="1"/>
  <c r="E303" i="2"/>
  <c r="E302" i="2"/>
  <c r="M302" i="2" s="1"/>
  <c r="E301" i="2"/>
  <c r="M301" i="2" s="1"/>
  <c r="E300" i="2"/>
  <c r="M300" i="2" s="1"/>
  <c r="E299" i="2"/>
  <c r="M299" i="2" s="1"/>
  <c r="E298" i="2"/>
  <c r="E297" i="2"/>
  <c r="E296" i="2"/>
  <c r="M296" i="2" s="1"/>
  <c r="E295" i="2"/>
  <c r="E294" i="2"/>
  <c r="M294" i="2" s="1"/>
  <c r="O294" i="2" s="1"/>
  <c r="E293" i="2"/>
  <c r="M293" i="2" s="1"/>
  <c r="E292" i="2"/>
  <c r="M292" i="2" s="1"/>
  <c r="E291" i="2"/>
  <c r="M291" i="2" s="1"/>
  <c r="E290" i="2"/>
  <c r="E289" i="2"/>
  <c r="E288" i="2"/>
  <c r="M288" i="2" s="1"/>
  <c r="E287" i="2"/>
  <c r="E286" i="2"/>
  <c r="M286" i="2" s="1"/>
  <c r="E285" i="2"/>
  <c r="M285" i="2" s="1"/>
  <c r="E284" i="2"/>
  <c r="M284" i="2" s="1"/>
  <c r="E283" i="2"/>
  <c r="M283" i="2" s="1"/>
  <c r="E282" i="2"/>
  <c r="E281" i="2"/>
  <c r="E280" i="2"/>
  <c r="M280" i="2" s="1"/>
  <c r="E279" i="2"/>
  <c r="E278" i="2"/>
  <c r="M278" i="2" s="1"/>
  <c r="E277" i="2"/>
  <c r="M277" i="2" s="1"/>
  <c r="E276" i="2"/>
  <c r="M276" i="2" s="1"/>
  <c r="E275" i="2"/>
  <c r="M275" i="2" s="1"/>
  <c r="E274" i="2"/>
  <c r="E273" i="2"/>
  <c r="E272" i="2"/>
  <c r="M272" i="2" s="1"/>
  <c r="E271" i="2"/>
  <c r="E270" i="2"/>
  <c r="M270" i="2" s="1"/>
  <c r="O270" i="2" s="1"/>
  <c r="E269" i="2"/>
  <c r="M269" i="2" s="1"/>
  <c r="E268" i="2"/>
  <c r="M268" i="2" s="1"/>
  <c r="E267" i="2"/>
  <c r="M267" i="2" s="1"/>
  <c r="E266" i="2"/>
  <c r="E265" i="2"/>
  <c r="E264" i="2"/>
  <c r="M264" i="2" s="1"/>
  <c r="E263" i="2"/>
  <c r="E262" i="2"/>
  <c r="M262" i="2" s="1"/>
  <c r="O262" i="2" s="1"/>
  <c r="E261" i="2"/>
  <c r="M261" i="2" s="1"/>
  <c r="E260" i="2"/>
  <c r="M260" i="2" s="1"/>
  <c r="E259" i="2"/>
  <c r="M259" i="2" s="1"/>
  <c r="E258" i="2"/>
  <c r="E257" i="2"/>
  <c r="E256" i="2"/>
  <c r="M256" i="2" s="1"/>
  <c r="E255" i="2"/>
  <c r="E254" i="2"/>
  <c r="M254" i="2" s="1"/>
  <c r="E253" i="2"/>
  <c r="M253" i="2" s="1"/>
  <c r="E252" i="2"/>
  <c r="M252" i="2" s="1"/>
  <c r="E251" i="2"/>
  <c r="M251" i="2" s="1"/>
  <c r="E250" i="2"/>
  <c r="E249" i="2"/>
  <c r="E248" i="2"/>
  <c r="M248" i="2" s="1"/>
  <c r="E247" i="2"/>
  <c r="E246" i="2"/>
  <c r="M246" i="2" s="1"/>
  <c r="O246" i="2" s="1"/>
  <c r="E245" i="2"/>
  <c r="M245" i="2" s="1"/>
  <c r="E244" i="2"/>
  <c r="M244" i="2" s="1"/>
  <c r="E243" i="2"/>
  <c r="M243" i="2" s="1"/>
  <c r="E242" i="2"/>
  <c r="E241" i="2"/>
  <c r="E240" i="2"/>
  <c r="M240" i="2" s="1"/>
  <c r="E239" i="2"/>
  <c r="E238" i="2"/>
  <c r="M238" i="2" s="1"/>
  <c r="E237" i="2"/>
  <c r="M237" i="2" s="1"/>
  <c r="E236" i="2"/>
  <c r="M236" i="2" s="1"/>
  <c r="E235" i="2"/>
  <c r="M235" i="2" s="1"/>
  <c r="E234" i="2"/>
  <c r="E233" i="2"/>
  <c r="E232" i="2"/>
  <c r="M232" i="2" s="1"/>
  <c r="E231" i="2"/>
  <c r="E230" i="2"/>
  <c r="M230" i="2" s="1"/>
  <c r="O230" i="2" s="1"/>
  <c r="E229" i="2"/>
  <c r="M229" i="2" s="1"/>
  <c r="E228" i="2"/>
  <c r="M228" i="2" s="1"/>
  <c r="E227" i="2"/>
  <c r="M227" i="2" s="1"/>
  <c r="E226" i="2"/>
  <c r="E225" i="2"/>
  <c r="E224" i="2"/>
  <c r="M224" i="2" s="1"/>
  <c r="E223" i="2"/>
  <c r="E222" i="2"/>
  <c r="M222" i="2" s="1"/>
  <c r="O222" i="2" s="1"/>
  <c r="E221" i="2"/>
  <c r="M221" i="2" s="1"/>
  <c r="E220" i="2"/>
  <c r="M220" i="2" s="1"/>
  <c r="E219" i="2"/>
  <c r="M219" i="2" s="1"/>
  <c r="E218" i="2"/>
  <c r="E217" i="2"/>
  <c r="E216" i="2"/>
  <c r="M216" i="2" s="1"/>
  <c r="E215" i="2"/>
  <c r="E214" i="2"/>
  <c r="M214" i="2" s="1"/>
  <c r="E213" i="2"/>
  <c r="M213" i="2" s="1"/>
  <c r="E212" i="2"/>
  <c r="M212" i="2" s="1"/>
  <c r="E211" i="2"/>
  <c r="M211" i="2" s="1"/>
  <c r="E210" i="2"/>
  <c r="E209" i="2"/>
  <c r="E208" i="2"/>
  <c r="M208" i="2" s="1"/>
  <c r="E207" i="2"/>
  <c r="E206" i="2"/>
  <c r="M206" i="2" s="1"/>
  <c r="E205" i="2"/>
  <c r="M205" i="2" s="1"/>
  <c r="E204" i="2"/>
  <c r="M204" i="2" s="1"/>
  <c r="E203" i="2"/>
  <c r="M203" i="2" s="1"/>
  <c r="E202" i="2"/>
  <c r="E201" i="2"/>
  <c r="E200" i="2"/>
  <c r="M200" i="2" s="1"/>
  <c r="E199" i="2"/>
  <c r="E198" i="2"/>
  <c r="M198" i="2" s="1"/>
  <c r="O198" i="2" s="1"/>
  <c r="E197" i="2"/>
  <c r="M197" i="2" s="1"/>
  <c r="E196" i="2"/>
  <c r="M196" i="2" s="1"/>
  <c r="E195" i="2"/>
  <c r="M195" i="2" s="1"/>
  <c r="E194" i="2"/>
  <c r="E193" i="2"/>
  <c r="E192" i="2"/>
  <c r="M192" i="2" s="1"/>
  <c r="E191" i="2"/>
  <c r="E190" i="2"/>
  <c r="M190" i="2" s="1"/>
  <c r="E189" i="2"/>
  <c r="M189" i="2" s="1"/>
  <c r="E188" i="2"/>
  <c r="M188" i="2" s="1"/>
  <c r="E187" i="2"/>
  <c r="M187" i="2" s="1"/>
  <c r="E186" i="2"/>
  <c r="E185" i="2"/>
  <c r="E184" i="2"/>
  <c r="M184" i="2" s="1"/>
  <c r="E183" i="2"/>
  <c r="E182" i="2"/>
  <c r="M182" i="2" s="1"/>
  <c r="E181" i="2"/>
  <c r="M181" i="2" s="1"/>
  <c r="E180" i="2"/>
  <c r="M180" i="2" s="1"/>
  <c r="E179" i="2"/>
  <c r="M179" i="2" s="1"/>
  <c r="E178" i="2"/>
  <c r="E177" i="2"/>
  <c r="E176" i="2"/>
  <c r="M176" i="2" s="1"/>
  <c r="E175" i="2"/>
  <c r="E174" i="2"/>
  <c r="M174" i="2" s="1"/>
  <c r="O174" i="2" s="1"/>
  <c r="E173" i="2"/>
  <c r="M173" i="2" s="1"/>
  <c r="E172" i="2"/>
  <c r="M172" i="2" s="1"/>
  <c r="E171" i="2"/>
  <c r="M171" i="2" s="1"/>
  <c r="E170" i="2"/>
  <c r="E169" i="2"/>
  <c r="E168" i="2"/>
  <c r="M168" i="2" s="1"/>
  <c r="E167" i="2"/>
  <c r="E166" i="2"/>
  <c r="M166" i="2" s="1"/>
  <c r="O166" i="2" s="1"/>
  <c r="E165" i="2"/>
  <c r="M165" i="2" s="1"/>
  <c r="E164" i="2"/>
  <c r="M164" i="2" s="1"/>
  <c r="E163" i="2"/>
  <c r="M163" i="2" s="1"/>
  <c r="E162" i="2"/>
  <c r="E161" i="2"/>
  <c r="E160" i="2"/>
  <c r="M160" i="2" s="1"/>
  <c r="E159" i="2"/>
  <c r="E158" i="2"/>
  <c r="M158" i="2" s="1"/>
  <c r="E157" i="2"/>
  <c r="M157" i="2" s="1"/>
  <c r="E156" i="2"/>
  <c r="M156" i="2" s="1"/>
  <c r="E155" i="2"/>
  <c r="M155" i="2" s="1"/>
  <c r="E154" i="2"/>
  <c r="E153" i="2"/>
  <c r="E152" i="2"/>
  <c r="M152" i="2" s="1"/>
  <c r="E151" i="2"/>
  <c r="E150" i="2"/>
  <c r="M150" i="2" s="1"/>
  <c r="O150" i="2" s="1"/>
  <c r="E149" i="2"/>
  <c r="M149" i="2" s="1"/>
  <c r="E148" i="2"/>
  <c r="M148" i="2" s="1"/>
  <c r="O148" i="2" s="1"/>
  <c r="E147" i="2"/>
  <c r="M147" i="2" s="1"/>
  <c r="E146" i="2"/>
  <c r="E145" i="2"/>
  <c r="E144" i="2"/>
  <c r="M144" i="2" s="1"/>
  <c r="E143" i="2"/>
  <c r="E142" i="2"/>
  <c r="M142" i="2" s="1"/>
  <c r="E141" i="2"/>
  <c r="M141" i="2" s="1"/>
  <c r="E140" i="2"/>
  <c r="M140" i="2" s="1"/>
  <c r="E139" i="2"/>
  <c r="M139" i="2" s="1"/>
  <c r="E138" i="2"/>
  <c r="E137" i="2"/>
  <c r="E136" i="2"/>
  <c r="M136" i="2" s="1"/>
  <c r="E135" i="2"/>
  <c r="E134" i="2"/>
  <c r="M134" i="2" s="1"/>
  <c r="O134" i="2" s="1"/>
  <c r="E133" i="2"/>
  <c r="M133" i="2" s="1"/>
  <c r="E132" i="2"/>
  <c r="M132" i="2" s="1"/>
  <c r="E131" i="2"/>
  <c r="M131" i="2" s="1"/>
  <c r="E130" i="2"/>
  <c r="E129" i="2"/>
  <c r="E128" i="2"/>
  <c r="M128" i="2" s="1"/>
  <c r="E127" i="2"/>
  <c r="E126" i="2"/>
  <c r="M126" i="2" s="1"/>
  <c r="O126" i="2" s="1"/>
  <c r="E125" i="2"/>
  <c r="M125" i="2" s="1"/>
  <c r="E124" i="2"/>
  <c r="M124" i="2" s="1"/>
  <c r="E123" i="2"/>
  <c r="M123" i="2" s="1"/>
  <c r="E122" i="2"/>
  <c r="E121" i="2"/>
  <c r="E120" i="2"/>
  <c r="M120" i="2" s="1"/>
  <c r="E119" i="2"/>
  <c r="E118" i="2"/>
  <c r="M118" i="2" s="1"/>
  <c r="E117" i="2"/>
  <c r="M117" i="2" s="1"/>
  <c r="E116" i="2"/>
  <c r="M116" i="2" s="1"/>
  <c r="E115" i="2"/>
  <c r="M115" i="2" s="1"/>
  <c r="E114" i="2"/>
  <c r="E113" i="2"/>
  <c r="E112" i="2"/>
  <c r="M112" i="2" s="1"/>
  <c r="E111" i="2"/>
  <c r="E110" i="2"/>
  <c r="M110" i="2" s="1"/>
  <c r="E109" i="2"/>
  <c r="M109" i="2" s="1"/>
  <c r="E108" i="2"/>
  <c r="M108" i="2" s="1"/>
  <c r="O108" i="2" s="1"/>
  <c r="E107" i="2"/>
  <c r="M107" i="2" s="1"/>
  <c r="E106" i="2"/>
  <c r="E105" i="2"/>
  <c r="E104" i="2"/>
  <c r="M104" i="2" s="1"/>
  <c r="E103" i="2"/>
  <c r="E102" i="2"/>
  <c r="M102" i="2" s="1"/>
  <c r="O102" i="2" s="1"/>
  <c r="E101" i="2"/>
  <c r="M101" i="2" s="1"/>
  <c r="E100" i="2"/>
  <c r="M100" i="2" s="1"/>
  <c r="O100" i="2" s="1"/>
  <c r="E99" i="2"/>
  <c r="M99" i="2" s="1"/>
  <c r="E98" i="2"/>
  <c r="E97" i="2"/>
  <c r="E96" i="2"/>
  <c r="M96" i="2" s="1"/>
  <c r="E95" i="2"/>
  <c r="E94" i="2"/>
  <c r="M94" i="2" s="1"/>
  <c r="E93" i="2"/>
  <c r="M93" i="2" s="1"/>
  <c r="E92" i="2"/>
  <c r="M92" i="2" s="1"/>
  <c r="E91" i="2"/>
  <c r="M91" i="2" s="1"/>
  <c r="E90" i="2"/>
  <c r="E89" i="2"/>
  <c r="E88" i="2"/>
  <c r="M88" i="2" s="1"/>
  <c r="E87" i="2"/>
  <c r="E86" i="2"/>
  <c r="M86" i="2" s="1"/>
  <c r="E85" i="2"/>
  <c r="M85" i="2" s="1"/>
  <c r="E84" i="2"/>
  <c r="M84" i="2" s="1"/>
  <c r="E83" i="2"/>
  <c r="M83" i="2" s="1"/>
  <c r="E82" i="2"/>
  <c r="E81" i="2"/>
  <c r="E80" i="2"/>
  <c r="M80" i="2" s="1"/>
  <c r="E79" i="2"/>
  <c r="E78" i="2"/>
  <c r="E77" i="2"/>
  <c r="M77" i="2" s="1"/>
  <c r="E76" i="2"/>
  <c r="M76" i="2" s="1"/>
  <c r="E75" i="2"/>
  <c r="M75" i="2" s="1"/>
  <c r="E74" i="2"/>
  <c r="E73" i="2"/>
  <c r="E72" i="2"/>
  <c r="M72" i="2" s="1"/>
  <c r="E71" i="2"/>
  <c r="E70" i="2"/>
  <c r="M70" i="2" s="1"/>
  <c r="O70" i="2" s="1"/>
  <c r="E69" i="2"/>
  <c r="M69" i="2" s="1"/>
  <c r="E68" i="2"/>
  <c r="M68" i="2" s="1"/>
  <c r="E67" i="2"/>
  <c r="M67" i="2" s="1"/>
  <c r="E66" i="2"/>
  <c r="E65" i="2"/>
  <c r="E64" i="2"/>
  <c r="M64" i="2" s="1"/>
  <c r="E63" i="2"/>
  <c r="E62" i="2"/>
  <c r="M62" i="2" s="1"/>
  <c r="E61" i="2"/>
  <c r="M61" i="2" s="1"/>
  <c r="E60" i="2"/>
  <c r="M60" i="2" s="1"/>
  <c r="O60" i="2" s="1"/>
  <c r="E59" i="2"/>
  <c r="M59" i="2" s="1"/>
  <c r="E58" i="2"/>
  <c r="E57" i="2"/>
  <c r="E56" i="2"/>
  <c r="M56" i="2" s="1"/>
  <c r="E55" i="2"/>
  <c r="E54" i="2"/>
  <c r="M54" i="2" s="1"/>
  <c r="O54" i="2" s="1"/>
  <c r="E53" i="2"/>
  <c r="M53" i="2" s="1"/>
  <c r="E52" i="2"/>
  <c r="M52" i="2" s="1"/>
  <c r="E51" i="2"/>
  <c r="M51" i="2" s="1"/>
  <c r="E50" i="2"/>
  <c r="E49" i="2"/>
  <c r="E48" i="2"/>
  <c r="M48" i="2" s="1"/>
  <c r="E47" i="2"/>
  <c r="E46" i="2"/>
  <c r="M46" i="2" s="1"/>
  <c r="E45" i="2"/>
  <c r="M45" i="2" s="1"/>
  <c r="E44" i="2"/>
  <c r="M44" i="2" s="1"/>
  <c r="E43" i="2"/>
  <c r="M43" i="2" s="1"/>
  <c r="E42" i="2"/>
  <c r="E41" i="2"/>
  <c r="E40" i="2"/>
  <c r="M40" i="2" s="1"/>
  <c r="E39" i="2"/>
  <c r="E38" i="2"/>
  <c r="M38" i="2" s="1"/>
  <c r="O38" i="2" s="1"/>
  <c r="E37" i="2"/>
  <c r="M37" i="2" s="1"/>
  <c r="E36" i="2"/>
  <c r="M36" i="2" s="1"/>
  <c r="E35" i="2"/>
  <c r="M35" i="2" s="1"/>
  <c r="E34" i="2"/>
  <c r="E33" i="2"/>
  <c r="E32" i="2"/>
  <c r="M32" i="2" s="1"/>
  <c r="E31" i="2"/>
  <c r="E30" i="2"/>
  <c r="E29" i="2"/>
  <c r="M29" i="2" s="1"/>
  <c r="O29" i="2" s="1"/>
  <c r="E28" i="2"/>
  <c r="M28" i="2" s="1"/>
  <c r="O28" i="2" s="1"/>
  <c r="E27" i="2"/>
  <c r="M27" i="2" s="1"/>
  <c r="O27" i="2" s="1"/>
  <c r="E26" i="2"/>
  <c r="E25" i="2"/>
  <c r="E24" i="2"/>
  <c r="M24" i="2" s="1"/>
  <c r="O24" i="2" s="1"/>
  <c r="E23" i="2"/>
  <c r="E22" i="2"/>
  <c r="M22" i="2" s="1"/>
  <c r="O22" i="2" s="1"/>
  <c r="E21" i="2"/>
  <c r="M21" i="2" s="1"/>
  <c r="O21" i="2" s="1"/>
  <c r="E20" i="2"/>
  <c r="M20" i="2" s="1"/>
  <c r="O20" i="2" s="1"/>
  <c r="E19" i="2"/>
  <c r="M19" i="2" s="1"/>
  <c r="O19" i="2" s="1"/>
  <c r="E18" i="2"/>
  <c r="E17" i="2"/>
  <c r="E16" i="2"/>
  <c r="M16" i="2" s="1"/>
  <c r="O16" i="2" s="1"/>
  <c r="E15" i="2"/>
  <c r="E14" i="2"/>
  <c r="M14" i="2" s="1"/>
  <c r="O14" i="2" s="1"/>
  <c r="E13" i="2"/>
  <c r="M13" i="2" s="1"/>
  <c r="O13" i="2" s="1"/>
  <c r="E12" i="2"/>
  <c r="M12" i="2" s="1"/>
  <c r="O12" i="2" s="1"/>
  <c r="E11" i="2"/>
  <c r="M11" i="2" s="1"/>
  <c r="O11" i="2" s="1"/>
  <c r="E10" i="2"/>
  <c r="E9" i="2"/>
  <c r="E8" i="2"/>
  <c r="M8" i="2" s="1"/>
  <c r="O8" i="2" s="1"/>
  <c r="E7" i="2"/>
  <c r="E6" i="2"/>
  <c r="M6" i="2" s="1"/>
  <c r="O6" i="2" s="1"/>
  <c r="J8785" i="6"/>
  <c r="J8784" i="6"/>
  <c r="J8783" i="6"/>
  <c r="J8782" i="6"/>
  <c r="J8781" i="6"/>
  <c r="J8780" i="6"/>
  <c r="J8779" i="6"/>
  <c r="J8778" i="6"/>
  <c r="J8777" i="6"/>
  <c r="J8776" i="6"/>
  <c r="J8775" i="6"/>
  <c r="J8774" i="6"/>
  <c r="J8773" i="6"/>
  <c r="J8772" i="6"/>
  <c r="J8771" i="6"/>
  <c r="J8770" i="6"/>
  <c r="J8769" i="6"/>
  <c r="J8768" i="6"/>
  <c r="J8767" i="6"/>
  <c r="J8766" i="6"/>
  <c r="J8765" i="6"/>
  <c r="J8764" i="6"/>
  <c r="J8763" i="6"/>
  <c r="J8762" i="6"/>
  <c r="J8761" i="6"/>
  <c r="D8765" i="2" s="1"/>
  <c r="J8760" i="6"/>
  <c r="D8764" i="2" s="1"/>
  <c r="J8759" i="6"/>
  <c r="D8763" i="2" s="1"/>
  <c r="J8758" i="6"/>
  <c r="D8762" i="2" s="1"/>
  <c r="J8757" i="6"/>
  <c r="D8761" i="2" s="1"/>
  <c r="J8756" i="6"/>
  <c r="D8760" i="2" s="1"/>
  <c r="J8755" i="6"/>
  <c r="D8759" i="2" s="1"/>
  <c r="J8754" i="6"/>
  <c r="D8758" i="2" s="1"/>
  <c r="J8753" i="6"/>
  <c r="D8757" i="2" s="1"/>
  <c r="J8752" i="6"/>
  <c r="D8756" i="2" s="1"/>
  <c r="J8751" i="6"/>
  <c r="D8755" i="2" s="1"/>
  <c r="J8750" i="6"/>
  <c r="D8754" i="2" s="1"/>
  <c r="J8749" i="6"/>
  <c r="D8753" i="2" s="1"/>
  <c r="J8748" i="6"/>
  <c r="D8752" i="2" s="1"/>
  <c r="J8747" i="6"/>
  <c r="D8751" i="2" s="1"/>
  <c r="J8746" i="6"/>
  <c r="D8750" i="2" s="1"/>
  <c r="J8745" i="6"/>
  <c r="D8749" i="2" s="1"/>
  <c r="J8744" i="6"/>
  <c r="D8748" i="2" s="1"/>
  <c r="J8743" i="6"/>
  <c r="D8747" i="2" s="1"/>
  <c r="J8742" i="6"/>
  <c r="D8746" i="2" s="1"/>
  <c r="J8741" i="6"/>
  <c r="D8745" i="2" s="1"/>
  <c r="J8740" i="6"/>
  <c r="D8744" i="2" s="1"/>
  <c r="J8739" i="6"/>
  <c r="D8743" i="2" s="1"/>
  <c r="J8738" i="6"/>
  <c r="D8742" i="2" s="1"/>
  <c r="J8737" i="6"/>
  <c r="D8741" i="2" s="1"/>
  <c r="J8736" i="6"/>
  <c r="D8740" i="2" s="1"/>
  <c r="J8735" i="6"/>
  <c r="D8739" i="2" s="1"/>
  <c r="J8734" i="6"/>
  <c r="D8738" i="2" s="1"/>
  <c r="J8733" i="6"/>
  <c r="D8737" i="2" s="1"/>
  <c r="J8732" i="6"/>
  <c r="D8736" i="2" s="1"/>
  <c r="J8731" i="6"/>
  <c r="D8735" i="2" s="1"/>
  <c r="J8730" i="6"/>
  <c r="D8734" i="2" s="1"/>
  <c r="J8729" i="6"/>
  <c r="D8733" i="2" s="1"/>
  <c r="J8728" i="6"/>
  <c r="D8732" i="2" s="1"/>
  <c r="J8727" i="6"/>
  <c r="D8731" i="2" s="1"/>
  <c r="J8726" i="6"/>
  <c r="D8730" i="2" s="1"/>
  <c r="J8725" i="6"/>
  <c r="D8729" i="2" s="1"/>
  <c r="J8724" i="6"/>
  <c r="D8728" i="2" s="1"/>
  <c r="J8723" i="6"/>
  <c r="D8727" i="2" s="1"/>
  <c r="J8722" i="6"/>
  <c r="D8726" i="2" s="1"/>
  <c r="J8721" i="6"/>
  <c r="D8725" i="2" s="1"/>
  <c r="J8720" i="6"/>
  <c r="D8724" i="2" s="1"/>
  <c r="J8719" i="6"/>
  <c r="D8723" i="2" s="1"/>
  <c r="J8718" i="6"/>
  <c r="D8722" i="2" s="1"/>
  <c r="J8717" i="6"/>
  <c r="D8721" i="2" s="1"/>
  <c r="J8716" i="6"/>
  <c r="D8720" i="2" s="1"/>
  <c r="J8715" i="6"/>
  <c r="D8719" i="2" s="1"/>
  <c r="J8714" i="6"/>
  <c r="D8718" i="2" s="1"/>
  <c r="J8713" i="6"/>
  <c r="D8717" i="2" s="1"/>
  <c r="J8712" i="6"/>
  <c r="D8716" i="2" s="1"/>
  <c r="J8711" i="6"/>
  <c r="D8715" i="2" s="1"/>
  <c r="J8710" i="6"/>
  <c r="D8714" i="2" s="1"/>
  <c r="J8709" i="6"/>
  <c r="D8713" i="2" s="1"/>
  <c r="J8708" i="6"/>
  <c r="D8712" i="2" s="1"/>
  <c r="J8707" i="6"/>
  <c r="D8711" i="2" s="1"/>
  <c r="J8706" i="6"/>
  <c r="D8710" i="2" s="1"/>
  <c r="J8705" i="6"/>
  <c r="D8709" i="2" s="1"/>
  <c r="J8704" i="6"/>
  <c r="D8708" i="2" s="1"/>
  <c r="J8703" i="6"/>
  <c r="D8707" i="2" s="1"/>
  <c r="J8702" i="6"/>
  <c r="D8706" i="2" s="1"/>
  <c r="J8701" i="6"/>
  <c r="D8705" i="2" s="1"/>
  <c r="J8700" i="6"/>
  <c r="D8704" i="2" s="1"/>
  <c r="J8699" i="6"/>
  <c r="D8703" i="2" s="1"/>
  <c r="J8698" i="6"/>
  <c r="D8702" i="2" s="1"/>
  <c r="J8697" i="6"/>
  <c r="D8701" i="2" s="1"/>
  <c r="J8696" i="6"/>
  <c r="D8700" i="2" s="1"/>
  <c r="J8695" i="6"/>
  <c r="D8699" i="2" s="1"/>
  <c r="J8694" i="6"/>
  <c r="D8698" i="2" s="1"/>
  <c r="J8693" i="6"/>
  <c r="D8697" i="2" s="1"/>
  <c r="J8692" i="6"/>
  <c r="D8696" i="2" s="1"/>
  <c r="J8691" i="6"/>
  <c r="D8695" i="2" s="1"/>
  <c r="J8690" i="6"/>
  <c r="D8694" i="2" s="1"/>
  <c r="J8689" i="6"/>
  <c r="D8693" i="2" s="1"/>
  <c r="J8688" i="6"/>
  <c r="D8692" i="2" s="1"/>
  <c r="J8687" i="6"/>
  <c r="D8691" i="2" s="1"/>
  <c r="J8686" i="6"/>
  <c r="D8690" i="2" s="1"/>
  <c r="J8685" i="6"/>
  <c r="D8689" i="2" s="1"/>
  <c r="J8684" i="6"/>
  <c r="D8688" i="2" s="1"/>
  <c r="J8683" i="6"/>
  <c r="D8687" i="2" s="1"/>
  <c r="J8682" i="6"/>
  <c r="D8686" i="2" s="1"/>
  <c r="J8681" i="6"/>
  <c r="D8685" i="2" s="1"/>
  <c r="J8680" i="6"/>
  <c r="D8684" i="2" s="1"/>
  <c r="J8679" i="6"/>
  <c r="D8683" i="2" s="1"/>
  <c r="J8678" i="6"/>
  <c r="D8682" i="2" s="1"/>
  <c r="J8677" i="6"/>
  <c r="D8681" i="2" s="1"/>
  <c r="J8676" i="6"/>
  <c r="D8680" i="2" s="1"/>
  <c r="J8675" i="6"/>
  <c r="D8679" i="2" s="1"/>
  <c r="J8674" i="6"/>
  <c r="D8678" i="2" s="1"/>
  <c r="J8673" i="6"/>
  <c r="D8677" i="2" s="1"/>
  <c r="J8672" i="6"/>
  <c r="D8676" i="2" s="1"/>
  <c r="J8671" i="6"/>
  <c r="D8675" i="2" s="1"/>
  <c r="J8670" i="6"/>
  <c r="D8674" i="2" s="1"/>
  <c r="J8669" i="6"/>
  <c r="D8673" i="2" s="1"/>
  <c r="J8668" i="6"/>
  <c r="D8672" i="2" s="1"/>
  <c r="J8667" i="6"/>
  <c r="D8671" i="2" s="1"/>
  <c r="J8666" i="6"/>
  <c r="D8670" i="2" s="1"/>
  <c r="J8665" i="6"/>
  <c r="D8669" i="2" s="1"/>
  <c r="J8664" i="6"/>
  <c r="D8668" i="2" s="1"/>
  <c r="J8663" i="6"/>
  <c r="D8667" i="2" s="1"/>
  <c r="J8662" i="6"/>
  <c r="D8666" i="2" s="1"/>
  <c r="J8661" i="6"/>
  <c r="D8665" i="2" s="1"/>
  <c r="J8660" i="6"/>
  <c r="D8664" i="2" s="1"/>
  <c r="J8659" i="6"/>
  <c r="D8663" i="2" s="1"/>
  <c r="J8658" i="6"/>
  <c r="D8662" i="2" s="1"/>
  <c r="J8657" i="6"/>
  <c r="D8661" i="2" s="1"/>
  <c r="J8656" i="6"/>
  <c r="D8660" i="2" s="1"/>
  <c r="J8655" i="6"/>
  <c r="D8659" i="2" s="1"/>
  <c r="J8654" i="6"/>
  <c r="D8658" i="2" s="1"/>
  <c r="J8653" i="6"/>
  <c r="D8657" i="2" s="1"/>
  <c r="J8652" i="6"/>
  <c r="D8656" i="2" s="1"/>
  <c r="J8651" i="6"/>
  <c r="D8655" i="2" s="1"/>
  <c r="J8650" i="6"/>
  <c r="D8654" i="2" s="1"/>
  <c r="J8649" i="6"/>
  <c r="D8653" i="2" s="1"/>
  <c r="J8648" i="6"/>
  <c r="D8652" i="2" s="1"/>
  <c r="J8647" i="6"/>
  <c r="D8651" i="2" s="1"/>
  <c r="J8646" i="6"/>
  <c r="D8650" i="2" s="1"/>
  <c r="J8645" i="6"/>
  <c r="D8649" i="2" s="1"/>
  <c r="J8644" i="6"/>
  <c r="D8648" i="2" s="1"/>
  <c r="J8643" i="6"/>
  <c r="D8647" i="2" s="1"/>
  <c r="J8642" i="6"/>
  <c r="D8646" i="2" s="1"/>
  <c r="J8641" i="6"/>
  <c r="D8645" i="2" s="1"/>
  <c r="J8640" i="6"/>
  <c r="D8644" i="2" s="1"/>
  <c r="J8639" i="6"/>
  <c r="D8643" i="2" s="1"/>
  <c r="J8638" i="6"/>
  <c r="D8642" i="2" s="1"/>
  <c r="J8637" i="6"/>
  <c r="D8641" i="2" s="1"/>
  <c r="J8636" i="6"/>
  <c r="D8640" i="2" s="1"/>
  <c r="J8635" i="6"/>
  <c r="D8639" i="2" s="1"/>
  <c r="J8634" i="6"/>
  <c r="D8638" i="2" s="1"/>
  <c r="J8633" i="6"/>
  <c r="D8637" i="2" s="1"/>
  <c r="J8632" i="6"/>
  <c r="D8636" i="2" s="1"/>
  <c r="J8631" i="6"/>
  <c r="D8635" i="2" s="1"/>
  <c r="J8630" i="6"/>
  <c r="D8634" i="2" s="1"/>
  <c r="J8629" i="6"/>
  <c r="D8633" i="2" s="1"/>
  <c r="J8628" i="6"/>
  <c r="D8632" i="2" s="1"/>
  <c r="J8627" i="6"/>
  <c r="D8631" i="2" s="1"/>
  <c r="J8626" i="6"/>
  <c r="D8630" i="2" s="1"/>
  <c r="J8625" i="6"/>
  <c r="D8629" i="2" s="1"/>
  <c r="J8624" i="6"/>
  <c r="D8628" i="2" s="1"/>
  <c r="J8623" i="6"/>
  <c r="D8627" i="2" s="1"/>
  <c r="J8622" i="6"/>
  <c r="D8626" i="2" s="1"/>
  <c r="J8621" i="6"/>
  <c r="D8625" i="2" s="1"/>
  <c r="J8620" i="6"/>
  <c r="D8624" i="2" s="1"/>
  <c r="J8619" i="6"/>
  <c r="D8623" i="2" s="1"/>
  <c r="J8618" i="6"/>
  <c r="D8622" i="2" s="1"/>
  <c r="J8617" i="6"/>
  <c r="D8621" i="2" s="1"/>
  <c r="J8616" i="6"/>
  <c r="D8620" i="2" s="1"/>
  <c r="J8615" i="6"/>
  <c r="D8619" i="2" s="1"/>
  <c r="J8614" i="6"/>
  <c r="D8618" i="2" s="1"/>
  <c r="J8613" i="6"/>
  <c r="D8617" i="2" s="1"/>
  <c r="J8612" i="6"/>
  <c r="D8616" i="2" s="1"/>
  <c r="J8611" i="6"/>
  <c r="D8615" i="2" s="1"/>
  <c r="J8610" i="6"/>
  <c r="D8614" i="2" s="1"/>
  <c r="J8609" i="6"/>
  <c r="D8613" i="2" s="1"/>
  <c r="J8608" i="6"/>
  <c r="D8612" i="2" s="1"/>
  <c r="J8607" i="6"/>
  <c r="D8611" i="2" s="1"/>
  <c r="J8606" i="6"/>
  <c r="D8610" i="2" s="1"/>
  <c r="J8605" i="6"/>
  <c r="D8609" i="2" s="1"/>
  <c r="J8604" i="6"/>
  <c r="D8608" i="2" s="1"/>
  <c r="J8603" i="6"/>
  <c r="D8607" i="2" s="1"/>
  <c r="J8602" i="6"/>
  <c r="D8606" i="2" s="1"/>
  <c r="J8601" i="6"/>
  <c r="D8605" i="2" s="1"/>
  <c r="J8600" i="6"/>
  <c r="D8604" i="2" s="1"/>
  <c r="J8599" i="6"/>
  <c r="D8603" i="2" s="1"/>
  <c r="J8598" i="6"/>
  <c r="D8602" i="2" s="1"/>
  <c r="J8597" i="6"/>
  <c r="D8601" i="2" s="1"/>
  <c r="J8596" i="6"/>
  <c r="D8600" i="2" s="1"/>
  <c r="J8595" i="6"/>
  <c r="D8599" i="2" s="1"/>
  <c r="J8594" i="6"/>
  <c r="D8598" i="2" s="1"/>
  <c r="J8593" i="6"/>
  <c r="D8597" i="2" s="1"/>
  <c r="J8592" i="6"/>
  <c r="D8596" i="2" s="1"/>
  <c r="J8591" i="6"/>
  <c r="D8595" i="2" s="1"/>
  <c r="J8590" i="6"/>
  <c r="D8594" i="2" s="1"/>
  <c r="J8589" i="6"/>
  <c r="D8593" i="2" s="1"/>
  <c r="J8588" i="6"/>
  <c r="D8592" i="2" s="1"/>
  <c r="J8587" i="6"/>
  <c r="D8591" i="2" s="1"/>
  <c r="J8586" i="6"/>
  <c r="D8590" i="2" s="1"/>
  <c r="J8585" i="6"/>
  <c r="D8589" i="2" s="1"/>
  <c r="J8584" i="6"/>
  <c r="D8588" i="2" s="1"/>
  <c r="J8583" i="6"/>
  <c r="D8587" i="2" s="1"/>
  <c r="J8582" i="6"/>
  <c r="D8586" i="2" s="1"/>
  <c r="J8581" i="6"/>
  <c r="D8585" i="2" s="1"/>
  <c r="J8580" i="6"/>
  <c r="D8584" i="2" s="1"/>
  <c r="J8579" i="6"/>
  <c r="D8583" i="2" s="1"/>
  <c r="J8578" i="6"/>
  <c r="D8582" i="2" s="1"/>
  <c r="J8577" i="6"/>
  <c r="D8581" i="2" s="1"/>
  <c r="J8576" i="6"/>
  <c r="D8580" i="2" s="1"/>
  <c r="J8575" i="6"/>
  <c r="D8579" i="2" s="1"/>
  <c r="J8574" i="6"/>
  <c r="D8578" i="2" s="1"/>
  <c r="J8573" i="6"/>
  <c r="D8577" i="2" s="1"/>
  <c r="J8572" i="6"/>
  <c r="D8576" i="2" s="1"/>
  <c r="J8571" i="6"/>
  <c r="D8575" i="2" s="1"/>
  <c r="J8570" i="6"/>
  <c r="D8574" i="2" s="1"/>
  <c r="J8569" i="6"/>
  <c r="D8573" i="2" s="1"/>
  <c r="J8568" i="6"/>
  <c r="D8572" i="2" s="1"/>
  <c r="J8567" i="6"/>
  <c r="D8571" i="2" s="1"/>
  <c r="J8566" i="6"/>
  <c r="D8570" i="2" s="1"/>
  <c r="J8565" i="6"/>
  <c r="D8569" i="2" s="1"/>
  <c r="J8564" i="6"/>
  <c r="D8568" i="2" s="1"/>
  <c r="J8563" i="6"/>
  <c r="D8567" i="2" s="1"/>
  <c r="J8562" i="6"/>
  <c r="D8566" i="2" s="1"/>
  <c r="J8561" i="6"/>
  <c r="D8565" i="2" s="1"/>
  <c r="J8560" i="6"/>
  <c r="D8564" i="2" s="1"/>
  <c r="J8559" i="6"/>
  <c r="D8563" i="2" s="1"/>
  <c r="J8558" i="6"/>
  <c r="D8562" i="2" s="1"/>
  <c r="J8557" i="6"/>
  <c r="D8561" i="2" s="1"/>
  <c r="J8556" i="6"/>
  <c r="D8560" i="2" s="1"/>
  <c r="J8555" i="6"/>
  <c r="D8559" i="2" s="1"/>
  <c r="J8554" i="6"/>
  <c r="D8558" i="2" s="1"/>
  <c r="J8553" i="6"/>
  <c r="D8557" i="2" s="1"/>
  <c r="J8552" i="6"/>
  <c r="D8556" i="2" s="1"/>
  <c r="J8551" i="6"/>
  <c r="D8555" i="2" s="1"/>
  <c r="J8550" i="6"/>
  <c r="D8554" i="2" s="1"/>
  <c r="J8549" i="6"/>
  <c r="D8553" i="2" s="1"/>
  <c r="J8548" i="6"/>
  <c r="D8552" i="2" s="1"/>
  <c r="J8547" i="6"/>
  <c r="D8551" i="2" s="1"/>
  <c r="J8546" i="6"/>
  <c r="D8550" i="2" s="1"/>
  <c r="J8545" i="6"/>
  <c r="D8549" i="2" s="1"/>
  <c r="J8544" i="6"/>
  <c r="D8548" i="2" s="1"/>
  <c r="J8543" i="6"/>
  <c r="D8547" i="2" s="1"/>
  <c r="J8542" i="6"/>
  <c r="D8546" i="2" s="1"/>
  <c r="J8541" i="6"/>
  <c r="D8545" i="2" s="1"/>
  <c r="J8540" i="6"/>
  <c r="D8544" i="2" s="1"/>
  <c r="J8539" i="6"/>
  <c r="D8543" i="2" s="1"/>
  <c r="J8538" i="6"/>
  <c r="D8542" i="2" s="1"/>
  <c r="J8537" i="6"/>
  <c r="D8541" i="2" s="1"/>
  <c r="J8536" i="6"/>
  <c r="D8540" i="2" s="1"/>
  <c r="J8535" i="6"/>
  <c r="D8539" i="2" s="1"/>
  <c r="J8534" i="6"/>
  <c r="D8538" i="2" s="1"/>
  <c r="J8533" i="6"/>
  <c r="D8537" i="2" s="1"/>
  <c r="J8532" i="6"/>
  <c r="D8536" i="2" s="1"/>
  <c r="J8531" i="6"/>
  <c r="D8535" i="2" s="1"/>
  <c r="J8530" i="6"/>
  <c r="D8534" i="2" s="1"/>
  <c r="J8529" i="6"/>
  <c r="D8533" i="2" s="1"/>
  <c r="J8528" i="6"/>
  <c r="D8532" i="2" s="1"/>
  <c r="J8527" i="6"/>
  <c r="D8531" i="2" s="1"/>
  <c r="J8526" i="6"/>
  <c r="D8530" i="2" s="1"/>
  <c r="J8525" i="6"/>
  <c r="D8529" i="2" s="1"/>
  <c r="J8524" i="6"/>
  <c r="D8528" i="2" s="1"/>
  <c r="J8523" i="6"/>
  <c r="D8527" i="2" s="1"/>
  <c r="J8522" i="6"/>
  <c r="D8526" i="2" s="1"/>
  <c r="J8521" i="6"/>
  <c r="D8525" i="2" s="1"/>
  <c r="J8520" i="6"/>
  <c r="D8524" i="2" s="1"/>
  <c r="J8519" i="6"/>
  <c r="D8523" i="2" s="1"/>
  <c r="J8518" i="6"/>
  <c r="D8522" i="2" s="1"/>
  <c r="J8517" i="6"/>
  <c r="D8521" i="2" s="1"/>
  <c r="J8516" i="6"/>
  <c r="D8520" i="2" s="1"/>
  <c r="J8515" i="6"/>
  <c r="D8519" i="2" s="1"/>
  <c r="J8514" i="6"/>
  <c r="D8518" i="2" s="1"/>
  <c r="J8513" i="6"/>
  <c r="D8517" i="2" s="1"/>
  <c r="J8512" i="6"/>
  <c r="D8516" i="2" s="1"/>
  <c r="J8511" i="6"/>
  <c r="D8515" i="2" s="1"/>
  <c r="J8510" i="6"/>
  <c r="D8514" i="2" s="1"/>
  <c r="J8509" i="6"/>
  <c r="D8513" i="2" s="1"/>
  <c r="J8508" i="6"/>
  <c r="D8512" i="2" s="1"/>
  <c r="J8507" i="6"/>
  <c r="D8511" i="2" s="1"/>
  <c r="J8506" i="6"/>
  <c r="D8510" i="2" s="1"/>
  <c r="J8505" i="6"/>
  <c r="D8509" i="2" s="1"/>
  <c r="J8504" i="6"/>
  <c r="D8508" i="2" s="1"/>
  <c r="J8503" i="6"/>
  <c r="D8507" i="2" s="1"/>
  <c r="J8502" i="6"/>
  <c r="D8506" i="2" s="1"/>
  <c r="J8501" i="6"/>
  <c r="D8505" i="2" s="1"/>
  <c r="J8500" i="6"/>
  <c r="D8504" i="2" s="1"/>
  <c r="J8499" i="6"/>
  <c r="D8503" i="2" s="1"/>
  <c r="J8498" i="6"/>
  <c r="D8502" i="2" s="1"/>
  <c r="J8497" i="6"/>
  <c r="D8501" i="2" s="1"/>
  <c r="J8496" i="6"/>
  <c r="D8500" i="2" s="1"/>
  <c r="J8495" i="6"/>
  <c r="D8499" i="2" s="1"/>
  <c r="J8494" i="6"/>
  <c r="D8498" i="2" s="1"/>
  <c r="J8493" i="6"/>
  <c r="D8497" i="2" s="1"/>
  <c r="J8492" i="6"/>
  <c r="D8496" i="2" s="1"/>
  <c r="J8491" i="6"/>
  <c r="D8495" i="2" s="1"/>
  <c r="J8490" i="6"/>
  <c r="D8494" i="2" s="1"/>
  <c r="J8489" i="6"/>
  <c r="D8493" i="2" s="1"/>
  <c r="J8488" i="6"/>
  <c r="D8492" i="2" s="1"/>
  <c r="J8487" i="6"/>
  <c r="D8491" i="2" s="1"/>
  <c r="J8486" i="6"/>
  <c r="D8490" i="2" s="1"/>
  <c r="J8485" i="6"/>
  <c r="D8489" i="2" s="1"/>
  <c r="J8484" i="6"/>
  <c r="D8488" i="2" s="1"/>
  <c r="J8483" i="6"/>
  <c r="D8487" i="2" s="1"/>
  <c r="J8482" i="6"/>
  <c r="D8486" i="2" s="1"/>
  <c r="J8481" i="6"/>
  <c r="D8485" i="2" s="1"/>
  <c r="J8480" i="6"/>
  <c r="D8484" i="2" s="1"/>
  <c r="J8479" i="6"/>
  <c r="D8483" i="2" s="1"/>
  <c r="J8478" i="6"/>
  <c r="D8482" i="2" s="1"/>
  <c r="J8477" i="6"/>
  <c r="D8481" i="2" s="1"/>
  <c r="J8476" i="6"/>
  <c r="D8480" i="2" s="1"/>
  <c r="J8475" i="6"/>
  <c r="D8479" i="2" s="1"/>
  <c r="J8474" i="6"/>
  <c r="D8478" i="2" s="1"/>
  <c r="J8473" i="6"/>
  <c r="D8477" i="2" s="1"/>
  <c r="J8472" i="6"/>
  <c r="D8476" i="2" s="1"/>
  <c r="J8471" i="6"/>
  <c r="D8475" i="2" s="1"/>
  <c r="J8470" i="6"/>
  <c r="D8474" i="2" s="1"/>
  <c r="J8469" i="6"/>
  <c r="D8473" i="2" s="1"/>
  <c r="J8468" i="6"/>
  <c r="D8472" i="2" s="1"/>
  <c r="J8467" i="6"/>
  <c r="D8471" i="2" s="1"/>
  <c r="J8466" i="6"/>
  <c r="D8470" i="2" s="1"/>
  <c r="J8465" i="6"/>
  <c r="D8469" i="2" s="1"/>
  <c r="J8464" i="6"/>
  <c r="D8468" i="2" s="1"/>
  <c r="J8463" i="6"/>
  <c r="D8467" i="2" s="1"/>
  <c r="J8462" i="6"/>
  <c r="D8466" i="2" s="1"/>
  <c r="J8461" i="6"/>
  <c r="D8465" i="2" s="1"/>
  <c r="J8460" i="6"/>
  <c r="D8464" i="2" s="1"/>
  <c r="J8459" i="6"/>
  <c r="D8463" i="2" s="1"/>
  <c r="J8458" i="6"/>
  <c r="D8462" i="2" s="1"/>
  <c r="J8457" i="6"/>
  <c r="D8461" i="2" s="1"/>
  <c r="J8456" i="6"/>
  <c r="D8460" i="2" s="1"/>
  <c r="J8455" i="6"/>
  <c r="D8459" i="2" s="1"/>
  <c r="J8454" i="6"/>
  <c r="D8458" i="2" s="1"/>
  <c r="J8453" i="6"/>
  <c r="D8457" i="2" s="1"/>
  <c r="J8452" i="6"/>
  <c r="D8456" i="2" s="1"/>
  <c r="J8451" i="6"/>
  <c r="D8455" i="2" s="1"/>
  <c r="J8450" i="6"/>
  <c r="D8454" i="2" s="1"/>
  <c r="J8449" i="6"/>
  <c r="D8453" i="2" s="1"/>
  <c r="J8448" i="6"/>
  <c r="D8452" i="2" s="1"/>
  <c r="J8447" i="6"/>
  <c r="D8451" i="2" s="1"/>
  <c r="J8446" i="6"/>
  <c r="D8450" i="2" s="1"/>
  <c r="J8445" i="6"/>
  <c r="D8449" i="2" s="1"/>
  <c r="J8444" i="6"/>
  <c r="D8448" i="2" s="1"/>
  <c r="J8443" i="6"/>
  <c r="D8447" i="2" s="1"/>
  <c r="J8442" i="6"/>
  <c r="D8446" i="2" s="1"/>
  <c r="J8441" i="6"/>
  <c r="D8445" i="2" s="1"/>
  <c r="J8440" i="6"/>
  <c r="D8444" i="2" s="1"/>
  <c r="J8439" i="6"/>
  <c r="D8443" i="2" s="1"/>
  <c r="J8438" i="6"/>
  <c r="D8442" i="2" s="1"/>
  <c r="J8437" i="6"/>
  <c r="D8441" i="2" s="1"/>
  <c r="J8436" i="6"/>
  <c r="D8440" i="2" s="1"/>
  <c r="J8435" i="6"/>
  <c r="D8439" i="2" s="1"/>
  <c r="J8434" i="6"/>
  <c r="D8438" i="2" s="1"/>
  <c r="J8433" i="6"/>
  <c r="D8437" i="2" s="1"/>
  <c r="J8432" i="6"/>
  <c r="D8436" i="2" s="1"/>
  <c r="J8431" i="6"/>
  <c r="D8435" i="2" s="1"/>
  <c r="J8430" i="6"/>
  <c r="D8434" i="2" s="1"/>
  <c r="J8429" i="6"/>
  <c r="D8433" i="2" s="1"/>
  <c r="J8428" i="6"/>
  <c r="D8432" i="2" s="1"/>
  <c r="J8427" i="6"/>
  <c r="D8431" i="2" s="1"/>
  <c r="J8426" i="6"/>
  <c r="D8430" i="2" s="1"/>
  <c r="J8425" i="6"/>
  <c r="D8429" i="2" s="1"/>
  <c r="J8424" i="6"/>
  <c r="D8428" i="2" s="1"/>
  <c r="J8423" i="6"/>
  <c r="D8427" i="2" s="1"/>
  <c r="J8422" i="6"/>
  <c r="D8426" i="2" s="1"/>
  <c r="J8421" i="6"/>
  <c r="D8425" i="2" s="1"/>
  <c r="J8420" i="6"/>
  <c r="D8424" i="2" s="1"/>
  <c r="J8419" i="6"/>
  <c r="D8423" i="2" s="1"/>
  <c r="J8418" i="6"/>
  <c r="D8422" i="2" s="1"/>
  <c r="J8417" i="6"/>
  <c r="D8421" i="2" s="1"/>
  <c r="J8416" i="6"/>
  <c r="D8420" i="2" s="1"/>
  <c r="J8415" i="6"/>
  <c r="D8419" i="2" s="1"/>
  <c r="J8414" i="6"/>
  <c r="D8418" i="2" s="1"/>
  <c r="J8413" i="6"/>
  <c r="D8417" i="2" s="1"/>
  <c r="J8412" i="6"/>
  <c r="D8416" i="2" s="1"/>
  <c r="J8411" i="6"/>
  <c r="D8415" i="2" s="1"/>
  <c r="J8410" i="6"/>
  <c r="D8414" i="2" s="1"/>
  <c r="J8409" i="6"/>
  <c r="D8413" i="2" s="1"/>
  <c r="J8408" i="6"/>
  <c r="D8412" i="2" s="1"/>
  <c r="J8407" i="6"/>
  <c r="D8411" i="2" s="1"/>
  <c r="J8406" i="6"/>
  <c r="D8410" i="2" s="1"/>
  <c r="J8405" i="6"/>
  <c r="D8409" i="2" s="1"/>
  <c r="J8404" i="6"/>
  <c r="D8408" i="2" s="1"/>
  <c r="J8403" i="6"/>
  <c r="D8407" i="2" s="1"/>
  <c r="J8402" i="6"/>
  <c r="D8406" i="2" s="1"/>
  <c r="J8401" i="6"/>
  <c r="D8405" i="2" s="1"/>
  <c r="J8400" i="6"/>
  <c r="D8404" i="2" s="1"/>
  <c r="J8399" i="6"/>
  <c r="D8403" i="2" s="1"/>
  <c r="J8398" i="6"/>
  <c r="D8402" i="2" s="1"/>
  <c r="J8397" i="6"/>
  <c r="D8401" i="2" s="1"/>
  <c r="J8396" i="6"/>
  <c r="D8400" i="2" s="1"/>
  <c r="J8395" i="6"/>
  <c r="D8399" i="2" s="1"/>
  <c r="J8394" i="6"/>
  <c r="D8398" i="2" s="1"/>
  <c r="J8393" i="6"/>
  <c r="D8397" i="2" s="1"/>
  <c r="J8392" i="6"/>
  <c r="D8396" i="2" s="1"/>
  <c r="J8391" i="6"/>
  <c r="D8395" i="2" s="1"/>
  <c r="J8390" i="6"/>
  <c r="D8394" i="2" s="1"/>
  <c r="J8389" i="6"/>
  <c r="D8393" i="2" s="1"/>
  <c r="J8388" i="6"/>
  <c r="D8392" i="2" s="1"/>
  <c r="J8387" i="6"/>
  <c r="D8391" i="2" s="1"/>
  <c r="J8386" i="6"/>
  <c r="D8390" i="2" s="1"/>
  <c r="J8385" i="6"/>
  <c r="D8389" i="2" s="1"/>
  <c r="J8384" i="6"/>
  <c r="D8388" i="2" s="1"/>
  <c r="J8383" i="6"/>
  <c r="D8387" i="2" s="1"/>
  <c r="J8382" i="6"/>
  <c r="D8386" i="2" s="1"/>
  <c r="J8381" i="6"/>
  <c r="D8385" i="2" s="1"/>
  <c r="J8380" i="6"/>
  <c r="D8384" i="2" s="1"/>
  <c r="J8379" i="6"/>
  <c r="D8383" i="2" s="1"/>
  <c r="J8378" i="6"/>
  <c r="D8382" i="2" s="1"/>
  <c r="J8377" i="6"/>
  <c r="D8381" i="2" s="1"/>
  <c r="J8376" i="6"/>
  <c r="D8380" i="2" s="1"/>
  <c r="J8375" i="6"/>
  <c r="D8379" i="2" s="1"/>
  <c r="J8374" i="6"/>
  <c r="D8378" i="2" s="1"/>
  <c r="J8373" i="6"/>
  <c r="D8377" i="2" s="1"/>
  <c r="J8372" i="6"/>
  <c r="D8376" i="2" s="1"/>
  <c r="J8371" i="6"/>
  <c r="D8375" i="2" s="1"/>
  <c r="J8370" i="6"/>
  <c r="D8374" i="2" s="1"/>
  <c r="J8369" i="6"/>
  <c r="D8373" i="2" s="1"/>
  <c r="J8368" i="6"/>
  <c r="D8372" i="2" s="1"/>
  <c r="J8367" i="6"/>
  <c r="D8371" i="2" s="1"/>
  <c r="J8366" i="6"/>
  <c r="D8370" i="2" s="1"/>
  <c r="J8365" i="6"/>
  <c r="D8369" i="2" s="1"/>
  <c r="J8364" i="6"/>
  <c r="D8368" i="2" s="1"/>
  <c r="J8363" i="6"/>
  <c r="D8367" i="2" s="1"/>
  <c r="J8362" i="6"/>
  <c r="D8366" i="2" s="1"/>
  <c r="J8361" i="6"/>
  <c r="D8365" i="2" s="1"/>
  <c r="J8360" i="6"/>
  <c r="D8364" i="2" s="1"/>
  <c r="J8359" i="6"/>
  <c r="D8363" i="2" s="1"/>
  <c r="J8358" i="6"/>
  <c r="D8362" i="2" s="1"/>
  <c r="J8357" i="6"/>
  <c r="D8361" i="2" s="1"/>
  <c r="J8356" i="6"/>
  <c r="D8360" i="2" s="1"/>
  <c r="J8355" i="6"/>
  <c r="D8359" i="2" s="1"/>
  <c r="J8354" i="6"/>
  <c r="D8358" i="2" s="1"/>
  <c r="J8353" i="6"/>
  <c r="D8357" i="2" s="1"/>
  <c r="J8352" i="6"/>
  <c r="D8356" i="2" s="1"/>
  <c r="J8351" i="6"/>
  <c r="D8355" i="2" s="1"/>
  <c r="J8350" i="6"/>
  <c r="D8354" i="2" s="1"/>
  <c r="J8349" i="6"/>
  <c r="D8353" i="2" s="1"/>
  <c r="J8348" i="6"/>
  <c r="D8352" i="2" s="1"/>
  <c r="J8347" i="6"/>
  <c r="D8351" i="2" s="1"/>
  <c r="J8346" i="6"/>
  <c r="D8350" i="2" s="1"/>
  <c r="J8345" i="6"/>
  <c r="D8349" i="2" s="1"/>
  <c r="J8344" i="6"/>
  <c r="D8348" i="2" s="1"/>
  <c r="J8343" i="6"/>
  <c r="D8347" i="2" s="1"/>
  <c r="J8342" i="6"/>
  <c r="D8346" i="2" s="1"/>
  <c r="J8341" i="6"/>
  <c r="D8345" i="2" s="1"/>
  <c r="J8340" i="6"/>
  <c r="D8344" i="2" s="1"/>
  <c r="J8339" i="6"/>
  <c r="D8343" i="2" s="1"/>
  <c r="J8338" i="6"/>
  <c r="D8342" i="2" s="1"/>
  <c r="J8337" i="6"/>
  <c r="D8341" i="2" s="1"/>
  <c r="J8336" i="6"/>
  <c r="D8340" i="2" s="1"/>
  <c r="J8335" i="6"/>
  <c r="D8339" i="2" s="1"/>
  <c r="J8334" i="6"/>
  <c r="D8338" i="2" s="1"/>
  <c r="J8333" i="6"/>
  <c r="D8337" i="2" s="1"/>
  <c r="J8332" i="6"/>
  <c r="D8336" i="2" s="1"/>
  <c r="J8331" i="6"/>
  <c r="D8335" i="2" s="1"/>
  <c r="J8330" i="6"/>
  <c r="D8334" i="2" s="1"/>
  <c r="J8329" i="6"/>
  <c r="D8333" i="2" s="1"/>
  <c r="J8328" i="6"/>
  <c r="D8332" i="2" s="1"/>
  <c r="J8327" i="6"/>
  <c r="D8331" i="2" s="1"/>
  <c r="J8326" i="6"/>
  <c r="D8330" i="2" s="1"/>
  <c r="J8325" i="6"/>
  <c r="D8329" i="2" s="1"/>
  <c r="J8324" i="6"/>
  <c r="D8328" i="2" s="1"/>
  <c r="J8323" i="6"/>
  <c r="D8327" i="2" s="1"/>
  <c r="J8322" i="6"/>
  <c r="D8326" i="2" s="1"/>
  <c r="J8321" i="6"/>
  <c r="D8325" i="2" s="1"/>
  <c r="J8320" i="6"/>
  <c r="D8324" i="2" s="1"/>
  <c r="J8319" i="6"/>
  <c r="D8323" i="2" s="1"/>
  <c r="J8318" i="6"/>
  <c r="D8322" i="2" s="1"/>
  <c r="J8317" i="6"/>
  <c r="D8321" i="2" s="1"/>
  <c r="J8316" i="6"/>
  <c r="D8320" i="2" s="1"/>
  <c r="J8315" i="6"/>
  <c r="D8319" i="2" s="1"/>
  <c r="J8314" i="6"/>
  <c r="D8318" i="2" s="1"/>
  <c r="J8313" i="6"/>
  <c r="D8317" i="2" s="1"/>
  <c r="J8312" i="6"/>
  <c r="D8316" i="2" s="1"/>
  <c r="J8311" i="6"/>
  <c r="D8315" i="2" s="1"/>
  <c r="J8310" i="6"/>
  <c r="D8314" i="2" s="1"/>
  <c r="J8309" i="6"/>
  <c r="D8313" i="2" s="1"/>
  <c r="J8308" i="6"/>
  <c r="D8312" i="2" s="1"/>
  <c r="J8307" i="6"/>
  <c r="D8311" i="2" s="1"/>
  <c r="J8306" i="6"/>
  <c r="D8310" i="2" s="1"/>
  <c r="J8305" i="6"/>
  <c r="D8309" i="2" s="1"/>
  <c r="J8304" i="6"/>
  <c r="D8308" i="2" s="1"/>
  <c r="J8303" i="6"/>
  <c r="D8307" i="2" s="1"/>
  <c r="J8302" i="6"/>
  <c r="D8306" i="2" s="1"/>
  <c r="J8301" i="6"/>
  <c r="D8305" i="2" s="1"/>
  <c r="J8300" i="6"/>
  <c r="D8304" i="2" s="1"/>
  <c r="J8299" i="6"/>
  <c r="D8303" i="2" s="1"/>
  <c r="J8298" i="6"/>
  <c r="D8302" i="2" s="1"/>
  <c r="J8297" i="6"/>
  <c r="D8301" i="2" s="1"/>
  <c r="J8296" i="6"/>
  <c r="D8300" i="2" s="1"/>
  <c r="J8295" i="6"/>
  <c r="D8299" i="2" s="1"/>
  <c r="J8294" i="6"/>
  <c r="D8298" i="2" s="1"/>
  <c r="J8293" i="6"/>
  <c r="D8297" i="2" s="1"/>
  <c r="J8292" i="6"/>
  <c r="D8296" i="2" s="1"/>
  <c r="J8291" i="6"/>
  <c r="D8295" i="2" s="1"/>
  <c r="J8290" i="6"/>
  <c r="D8294" i="2" s="1"/>
  <c r="J8289" i="6"/>
  <c r="D8293" i="2" s="1"/>
  <c r="J8288" i="6"/>
  <c r="D8292" i="2" s="1"/>
  <c r="J8287" i="6"/>
  <c r="D8291" i="2" s="1"/>
  <c r="J8286" i="6"/>
  <c r="D8290" i="2" s="1"/>
  <c r="J8285" i="6"/>
  <c r="D8289" i="2" s="1"/>
  <c r="J8284" i="6"/>
  <c r="D8288" i="2" s="1"/>
  <c r="J8283" i="6"/>
  <c r="D8287" i="2" s="1"/>
  <c r="J8282" i="6"/>
  <c r="D8286" i="2" s="1"/>
  <c r="J8281" i="6"/>
  <c r="D8285" i="2" s="1"/>
  <c r="J8280" i="6"/>
  <c r="D8284" i="2" s="1"/>
  <c r="J8279" i="6"/>
  <c r="D8283" i="2" s="1"/>
  <c r="J8278" i="6"/>
  <c r="D8282" i="2" s="1"/>
  <c r="J8277" i="6"/>
  <c r="D8281" i="2" s="1"/>
  <c r="J8276" i="6"/>
  <c r="D8280" i="2" s="1"/>
  <c r="J8275" i="6"/>
  <c r="D8279" i="2" s="1"/>
  <c r="J8274" i="6"/>
  <c r="D8278" i="2" s="1"/>
  <c r="J8273" i="6"/>
  <c r="D8277" i="2" s="1"/>
  <c r="J8272" i="6"/>
  <c r="D8276" i="2" s="1"/>
  <c r="J8271" i="6"/>
  <c r="D8275" i="2" s="1"/>
  <c r="J8270" i="6"/>
  <c r="D8274" i="2" s="1"/>
  <c r="J8269" i="6"/>
  <c r="D8273" i="2" s="1"/>
  <c r="J8268" i="6"/>
  <c r="D8272" i="2" s="1"/>
  <c r="J8267" i="6"/>
  <c r="D8271" i="2" s="1"/>
  <c r="J8266" i="6"/>
  <c r="D8270" i="2" s="1"/>
  <c r="J8265" i="6"/>
  <c r="D8269" i="2" s="1"/>
  <c r="J8264" i="6"/>
  <c r="D8268" i="2" s="1"/>
  <c r="J8263" i="6"/>
  <c r="D8267" i="2" s="1"/>
  <c r="J8262" i="6"/>
  <c r="D8266" i="2" s="1"/>
  <c r="J8261" i="6"/>
  <c r="D8265" i="2" s="1"/>
  <c r="J8260" i="6"/>
  <c r="D8264" i="2" s="1"/>
  <c r="J8259" i="6"/>
  <c r="D8263" i="2" s="1"/>
  <c r="J8258" i="6"/>
  <c r="D8262" i="2" s="1"/>
  <c r="J8257" i="6"/>
  <c r="D8261" i="2" s="1"/>
  <c r="J8256" i="6"/>
  <c r="D8260" i="2" s="1"/>
  <c r="J8255" i="6"/>
  <c r="D8259" i="2" s="1"/>
  <c r="J8254" i="6"/>
  <c r="D8258" i="2" s="1"/>
  <c r="J8253" i="6"/>
  <c r="D8257" i="2" s="1"/>
  <c r="J8252" i="6"/>
  <c r="D8256" i="2" s="1"/>
  <c r="J8251" i="6"/>
  <c r="D8255" i="2" s="1"/>
  <c r="J8250" i="6"/>
  <c r="D8254" i="2" s="1"/>
  <c r="J8249" i="6"/>
  <c r="D8253" i="2" s="1"/>
  <c r="J8248" i="6"/>
  <c r="D8252" i="2" s="1"/>
  <c r="J8247" i="6"/>
  <c r="D8251" i="2" s="1"/>
  <c r="J8246" i="6"/>
  <c r="D8250" i="2" s="1"/>
  <c r="J8245" i="6"/>
  <c r="D8249" i="2" s="1"/>
  <c r="J8244" i="6"/>
  <c r="D8248" i="2" s="1"/>
  <c r="J8243" i="6"/>
  <c r="D8247" i="2" s="1"/>
  <c r="J8242" i="6"/>
  <c r="D8246" i="2" s="1"/>
  <c r="J8241" i="6"/>
  <c r="D8245" i="2" s="1"/>
  <c r="J8240" i="6"/>
  <c r="D8244" i="2" s="1"/>
  <c r="J8239" i="6"/>
  <c r="D8243" i="2" s="1"/>
  <c r="J8238" i="6"/>
  <c r="D8242" i="2" s="1"/>
  <c r="J8237" i="6"/>
  <c r="D8241" i="2" s="1"/>
  <c r="J8236" i="6"/>
  <c r="D8240" i="2" s="1"/>
  <c r="J8235" i="6"/>
  <c r="D8239" i="2" s="1"/>
  <c r="J8234" i="6"/>
  <c r="D8238" i="2" s="1"/>
  <c r="J8233" i="6"/>
  <c r="D8237" i="2" s="1"/>
  <c r="J8232" i="6"/>
  <c r="D8236" i="2" s="1"/>
  <c r="J8231" i="6"/>
  <c r="D8235" i="2" s="1"/>
  <c r="J8230" i="6"/>
  <c r="D8234" i="2" s="1"/>
  <c r="J8229" i="6"/>
  <c r="D8233" i="2" s="1"/>
  <c r="J8228" i="6"/>
  <c r="D8232" i="2" s="1"/>
  <c r="J8227" i="6"/>
  <c r="D8231" i="2" s="1"/>
  <c r="J8226" i="6"/>
  <c r="D8230" i="2" s="1"/>
  <c r="J8225" i="6"/>
  <c r="D8229" i="2" s="1"/>
  <c r="J8224" i="6"/>
  <c r="D8228" i="2" s="1"/>
  <c r="J8223" i="6"/>
  <c r="D8227" i="2" s="1"/>
  <c r="J8222" i="6"/>
  <c r="D8226" i="2" s="1"/>
  <c r="J8221" i="6"/>
  <c r="D8225" i="2" s="1"/>
  <c r="J8220" i="6"/>
  <c r="D8224" i="2" s="1"/>
  <c r="J8219" i="6"/>
  <c r="D8223" i="2" s="1"/>
  <c r="J8218" i="6"/>
  <c r="D8222" i="2" s="1"/>
  <c r="J8217" i="6"/>
  <c r="D8221" i="2" s="1"/>
  <c r="J8216" i="6"/>
  <c r="D8220" i="2" s="1"/>
  <c r="J8215" i="6"/>
  <c r="D8219" i="2" s="1"/>
  <c r="J8214" i="6"/>
  <c r="D8218" i="2" s="1"/>
  <c r="J8213" i="6"/>
  <c r="D8217" i="2" s="1"/>
  <c r="J8212" i="6"/>
  <c r="D8216" i="2" s="1"/>
  <c r="J8211" i="6"/>
  <c r="D8215" i="2" s="1"/>
  <c r="J8210" i="6"/>
  <c r="D8214" i="2" s="1"/>
  <c r="J8209" i="6"/>
  <c r="D8213" i="2" s="1"/>
  <c r="J8208" i="6"/>
  <c r="D8212" i="2" s="1"/>
  <c r="J8207" i="6"/>
  <c r="D8211" i="2" s="1"/>
  <c r="J8206" i="6"/>
  <c r="D8210" i="2" s="1"/>
  <c r="J8205" i="6"/>
  <c r="D8209" i="2" s="1"/>
  <c r="J8204" i="6"/>
  <c r="D8208" i="2" s="1"/>
  <c r="J8203" i="6"/>
  <c r="D8207" i="2" s="1"/>
  <c r="J8202" i="6"/>
  <c r="D8206" i="2" s="1"/>
  <c r="J8201" i="6"/>
  <c r="D8205" i="2" s="1"/>
  <c r="J8200" i="6"/>
  <c r="D8204" i="2" s="1"/>
  <c r="J8199" i="6"/>
  <c r="D8203" i="2" s="1"/>
  <c r="J8198" i="6"/>
  <c r="D8202" i="2" s="1"/>
  <c r="J8197" i="6"/>
  <c r="D8201" i="2" s="1"/>
  <c r="J8196" i="6"/>
  <c r="D8200" i="2" s="1"/>
  <c r="J8195" i="6"/>
  <c r="D8199" i="2" s="1"/>
  <c r="J8194" i="6"/>
  <c r="D8198" i="2" s="1"/>
  <c r="J8193" i="6"/>
  <c r="D8197" i="2" s="1"/>
  <c r="J8192" i="6"/>
  <c r="D8196" i="2" s="1"/>
  <c r="J8191" i="6"/>
  <c r="D8195" i="2" s="1"/>
  <c r="J8190" i="6"/>
  <c r="D8194" i="2" s="1"/>
  <c r="J8189" i="6"/>
  <c r="D8193" i="2" s="1"/>
  <c r="J8188" i="6"/>
  <c r="D8192" i="2" s="1"/>
  <c r="J8187" i="6"/>
  <c r="D8191" i="2" s="1"/>
  <c r="J8186" i="6"/>
  <c r="D8190" i="2" s="1"/>
  <c r="J8185" i="6"/>
  <c r="D8189" i="2" s="1"/>
  <c r="J8184" i="6"/>
  <c r="D8188" i="2" s="1"/>
  <c r="J8183" i="6"/>
  <c r="D8187" i="2" s="1"/>
  <c r="J8182" i="6"/>
  <c r="D8186" i="2" s="1"/>
  <c r="J8181" i="6"/>
  <c r="D8185" i="2" s="1"/>
  <c r="J8180" i="6"/>
  <c r="D8184" i="2" s="1"/>
  <c r="J8179" i="6"/>
  <c r="D8183" i="2" s="1"/>
  <c r="J8178" i="6"/>
  <c r="D8182" i="2" s="1"/>
  <c r="J8177" i="6"/>
  <c r="D8181" i="2" s="1"/>
  <c r="J8176" i="6"/>
  <c r="D8180" i="2" s="1"/>
  <c r="J8175" i="6"/>
  <c r="D8179" i="2" s="1"/>
  <c r="J8174" i="6"/>
  <c r="D8178" i="2" s="1"/>
  <c r="J8173" i="6"/>
  <c r="D8177" i="2" s="1"/>
  <c r="J8172" i="6"/>
  <c r="D8176" i="2" s="1"/>
  <c r="J8171" i="6"/>
  <c r="D8175" i="2" s="1"/>
  <c r="J8170" i="6"/>
  <c r="D8174" i="2" s="1"/>
  <c r="J8169" i="6"/>
  <c r="D8173" i="2" s="1"/>
  <c r="J8168" i="6"/>
  <c r="D8172" i="2" s="1"/>
  <c r="J8167" i="6"/>
  <c r="D8171" i="2" s="1"/>
  <c r="J8166" i="6"/>
  <c r="D8170" i="2" s="1"/>
  <c r="J8165" i="6"/>
  <c r="D8169" i="2" s="1"/>
  <c r="J8164" i="6"/>
  <c r="D8168" i="2" s="1"/>
  <c r="J8163" i="6"/>
  <c r="D8167" i="2" s="1"/>
  <c r="J8162" i="6"/>
  <c r="D8166" i="2" s="1"/>
  <c r="J8161" i="6"/>
  <c r="D8165" i="2" s="1"/>
  <c r="J8160" i="6"/>
  <c r="D8164" i="2" s="1"/>
  <c r="J8159" i="6"/>
  <c r="D8163" i="2" s="1"/>
  <c r="J8158" i="6"/>
  <c r="D8162" i="2" s="1"/>
  <c r="J8157" i="6"/>
  <c r="D8161" i="2" s="1"/>
  <c r="J8156" i="6"/>
  <c r="D8160" i="2" s="1"/>
  <c r="J8155" i="6"/>
  <c r="D8159" i="2" s="1"/>
  <c r="J8154" i="6"/>
  <c r="D8158" i="2" s="1"/>
  <c r="J8153" i="6"/>
  <c r="D8157" i="2" s="1"/>
  <c r="J8152" i="6"/>
  <c r="D8156" i="2" s="1"/>
  <c r="J8151" i="6"/>
  <c r="D8155" i="2" s="1"/>
  <c r="J8150" i="6"/>
  <c r="D8154" i="2" s="1"/>
  <c r="J8149" i="6"/>
  <c r="D8153" i="2" s="1"/>
  <c r="J8148" i="6"/>
  <c r="D8152" i="2" s="1"/>
  <c r="J8147" i="6"/>
  <c r="D8151" i="2" s="1"/>
  <c r="J8146" i="6"/>
  <c r="D8150" i="2" s="1"/>
  <c r="J8145" i="6"/>
  <c r="D8149" i="2" s="1"/>
  <c r="J8144" i="6"/>
  <c r="D8148" i="2" s="1"/>
  <c r="J8143" i="6"/>
  <c r="D8147" i="2" s="1"/>
  <c r="J8142" i="6"/>
  <c r="D8146" i="2" s="1"/>
  <c r="J8141" i="6"/>
  <c r="D8145" i="2" s="1"/>
  <c r="J8140" i="6"/>
  <c r="D8144" i="2" s="1"/>
  <c r="J8139" i="6"/>
  <c r="D8143" i="2" s="1"/>
  <c r="J8138" i="6"/>
  <c r="D8142" i="2" s="1"/>
  <c r="J8137" i="6"/>
  <c r="D8141" i="2" s="1"/>
  <c r="J8136" i="6"/>
  <c r="D8140" i="2" s="1"/>
  <c r="J8135" i="6"/>
  <c r="D8139" i="2" s="1"/>
  <c r="J8134" i="6"/>
  <c r="D8138" i="2" s="1"/>
  <c r="J8133" i="6"/>
  <c r="D8137" i="2" s="1"/>
  <c r="J8132" i="6"/>
  <c r="D8136" i="2" s="1"/>
  <c r="J8131" i="6"/>
  <c r="D8135" i="2" s="1"/>
  <c r="J8130" i="6"/>
  <c r="D8134" i="2" s="1"/>
  <c r="J8129" i="6"/>
  <c r="D8133" i="2" s="1"/>
  <c r="J8128" i="6"/>
  <c r="D8132" i="2" s="1"/>
  <c r="J8127" i="6"/>
  <c r="D8131" i="2" s="1"/>
  <c r="J8126" i="6"/>
  <c r="D8130" i="2" s="1"/>
  <c r="J8125" i="6"/>
  <c r="D8129" i="2" s="1"/>
  <c r="J8124" i="6"/>
  <c r="D8128" i="2" s="1"/>
  <c r="J8123" i="6"/>
  <c r="D8127" i="2" s="1"/>
  <c r="J8122" i="6"/>
  <c r="D8126" i="2" s="1"/>
  <c r="J8121" i="6"/>
  <c r="D8125" i="2" s="1"/>
  <c r="J8120" i="6"/>
  <c r="D8124" i="2" s="1"/>
  <c r="J8119" i="6"/>
  <c r="D8123" i="2" s="1"/>
  <c r="J8118" i="6"/>
  <c r="D8122" i="2" s="1"/>
  <c r="J8117" i="6"/>
  <c r="D8121" i="2" s="1"/>
  <c r="J8116" i="6"/>
  <c r="D8120" i="2" s="1"/>
  <c r="J8115" i="6"/>
  <c r="D8119" i="2" s="1"/>
  <c r="J8114" i="6"/>
  <c r="D8118" i="2" s="1"/>
  <c r="J8113" i="6"/>
  <c r="D8117" i="2" s="1"/>
  <c r="J8112" i="6"/>
  <c r="D8116" i="2" s="1"/>
  <c r="J8111" i="6"/>
  <c r="D8115" i="2" s="1"/>
  <c r="J8110" i="6"/>
  <c r="D8114" i="2" s="1"/>
  <c r="J8109" i="6"/>
  <c r="D8113" i="2" s="1"/>
  <c r="J8108" i="6"/>
  <c r="D8112" i="2" s="1"/>
  <c r="J8107" i="6"/>
  <c r="D8111" i="2" s="1"/>
  <c r="J8106" i="6"/>
  <c r="D8110" i="2" s="1"/>
  <c r="J8105" i="6"/>
  <c r="D8109" i="2" s="1"/>
  <c r="J8104" i="6"/>
  <c r="D8108" i="2" s="1"/>
  <c r="J8103" i="6"/>
  <c r="D8107" i="2" s="1"/>
  <c r="J8102" i="6"/>
  <c r="D8106" i="2" s="1"/>
  <c r="J8101" i="6"/>
  <c r="D8105" i="2" s="1"/>
  <c r="J8100" i="6"/>
  <c r="D8104" i="2" s="1"/>
  <c r="J8099" i="6"/>
  <c r="D8103" i="2" s="1"/>
  <c r="J8098" i="6"/>
  <c r="D8102" i="2" s="1"/>
  <c r="J8097" i="6"/>
  <c r="D8101" i="2" s="1"/>
  <c r="J8096" i="6"/>
  <c r="D8100" i="2" s="1"/>
  <c r="J8095" i="6"/>
  <c r="D8099" i="2" s="1"/>
  <c r="J8094" i="6"/>
  <c r="D8098" i="2" s="1"/>
  <c r="J8093" i="6"/>
  <c r="D8097" i="2" s="1"/>
  <c r="J8092" i="6"/>
  <c r="D8096" i="2" s="1"/>
  <c r="J8091" i="6"/>
  <c r="D8095" i="2" s="1"/>
  <c r="J8090" i="6"/>
  <c r="D8094" i="2" s="1"/>
  <c r="J8089" i="6"/>
  <c r="D8093" i="2" s="1"/>
  <c r="J8088" i="6"/>
  <c r="D8092" i="2" s="1"/>
  <c r="J8087" i="6"/>
  <c r="D8091" i="2" s="1"/>
  <c r="J8086" i="6"/>
  <c r="D8090" i="2" s="1"/>
  <c r="J8085" i="6"/>
  <c r="D8089" i="2" s="1"/>
  <c r="J8084" i="6"/>
  <c r="D8088" i="2" s="1"/>
  <c r="J8083" i="6"/>
  <c r="D8087" i="2" s="1"/>
  <c r="J8082" i="6"/>
  <c r="D8086" i="2" s="1"/>
  <c r="J8081" i="6"/>
  <c r="D8085" i="2" s="1"/>
  <c r="J8080" i="6"/>
  <c r="D8084" i="2" s="1"/>
  <c r="J8079" i="6"/>
  <c r="D8083" i="2" s="1"/>
  <c r="J8078" i="6"/>
  <c r="D8082" i="2" s="1"/>
  <c r="J8077" i="6"/>
  <c r="D8081" i="2" s="1"/>
  <c r="J8076" i="6"/>
  <c r="D8080" i="2" s="1"/>
  <c r="J8075" i="6"/>
  <c r="D8079" i="2" s="1"/>
  <c r="J8074" i="6"/>
  <c r="D8078" i="2" s="1"/>
  <c r="J8073" i="6"/>
  <c r="D8077" i="2" s="1"/>
  <c r="J8072" i="6"/>
  <c r="D8076" i="2" s="1"/>
  <c r="J8071" i="6"/>
  <c r="D8075" i="2" s="1"/>
  <c r="J8070" i="6"/>
  <c r="D8074" i="2" s="1"/>
  <c r="J8069" i="6"/>
  <c r="D8073" i="2" s="1"/>
  <c r="J8068" i="6"/>
  <c r="D8072" i="2" s="1"/>
  <c r="J8067" i="6"/>
  <c r="D8071" i="2" s="1"/>
  <c r="J8066" i="6"/>
  <c r="D8070" i="2" s="1"/>
  <c r="J8065" i="6"/>
  <c r="D8069" i="2" s="1"/>
  <c r="J8064" i="6"/>
  <c r="D8068" i="2" s="1"/>
  <c r="J8063" i="6"/>
  <c r="D8067" i="2" s="1"/>
  <c r="J8062" i="6"/>
  <c r="D8066" i="2" s="1"/>
  <c r="J8061" i="6"/>
  <c r="D8065" i="2" s="1"/>
  <c r="J8060" i="6"/>
  <c r="D8064" i="2" s="1"/>
  <c r="J8059" i="6"/>
  <c r="D8063" i="2" s="1"/>
  <c r="J8058" i="6"/>
  <c r="D8062" i="2" s="1"/>
  <c r="J8057" i="6"/>
  <c r="D8061" i="2" s="1"/>
  <c r="J8056" i="6"/>
  <c r="D8060" i="2" s="1"/>
  <c r="J8055" i="6"/>
  <c r="D8059" i="2" s="1"/>
  <c r="J8054" i="6"/>
  <c r="D8058" i="2" s="1"/>
  <c r="J8053" i="6"/>
  <c r="D8057" i="2" s="1"/>
  <c r="J8052" i="6"/>
  <c r="D8056" i="2" s="1"/>
  <c r="J8051" i="6"/>
  <c r="D8055" i="2" s="1"/>
  <c r="J8050" i="6"/>
  <c r="D8054" i="2" s="1"/>
  <c r="J8049" i="6"/>
  <c r="D8053" i="2" s="1"/>
  <c r="J8048" i="6"/>
  <c r="D8052" i="2" s="1"/>
  <c r="J8047" i="6"/>
  <c r="D8051" i="2" s="1"/>
  <c r="J8046" i="6"/>
  <c r="D8050" i="2" s="1"/>
  <c r="J8045" i="6"/>
  <c r="D8049" i="2" s="1"/>
  <c r="J8044" i="6"/>
  <c r="D8048" i="2" s="1"/>
  <c r="J8043" i="6"/>
  <c r="D8047" i="2" s="1"/>
  <c r="J8042" i="6"/>
  <c r="D8046" i="2" s="1"/>
  <c r="J8041" i="6"/>
  <c r="D8045" i="2" s="1"/>
  <c r="J8040" i="6"/>
  <c r="D8044" i="2" s="1"/>
  <c r="J8039" i="6"/>
  <c r="D8043" i="2" s="1"/>
  <c r="J8038" i="6"/>
  <c r="D8042" i="2" s="1"/>
  <c r="J8037" i="6"/>
  <c r="D8041" i="2" s="1"/>
  <c r="J8036" i="6"/>
  <c r="D8040" i="2" s="1"/>
  <c r="J8035" i="6"/>
  <c r="D8039" i="2" s="1"/>
  <c r="J8034" i="6"/>
  <c r="D8038" i="2" s="1"/>
  <c r="J8033" i="6"/>
  <c r="D8037" i="2" s="1"/>
  <c r="J8032" i="6"/>
  <c r="D8036" i="2" s="1"/>
  <c r="J8031" i="6"/>
  <c r="D8035" i="2" s="1"/>
  <c r="J8030" i="6"/>
  <c r="D8034" i="2" s="1"/>
  <c r="J8029" i="6"/>
  <c r="D8033" i="2" s="1"/>
  <c r="J8028" i="6"/>
  <c r="D8032" i="2" s="1"/>
  <c r="J8027" i="6"/>
  <c r="D8031" i="2" s="1"/>
  <c r="J8026" i="6"/>
  <c r="D8030" i="2" s="1"/>
  <c r="J8025" i="6"/>
  <c r="D8029" i="2" s="1"/>
  <c r="J8024" i="6"/>
  <c r="D8028" i="2" s="1"/>
  <c r="J8023" i="6"/>
  <c r="D8027" i="2" s="1"/>
  <c r="J8022" i="6"/>
  <c r="D8026" i="2" s="1"/>
  <c r="J8021" i="6"/>
  <c r="D8025" i="2" s="1"/>
  <c r="J8020" i="6"/>
  <c r="D8024" i="2" s="1"/>
  <c r="J8019" i="6"/>
  <c r="D8023" i="2" s="1"/>
  <c r="J8018" i="6"/>
  <c r="D8022" i="2" s="1"/>
  <c r="J8017" i="6"/>
  <c r="D8021" i="2" s="1"/>
  <c r="J8016" i="6"/>
  <c r="D8020" i="2" s="1"/>
  <c r="J8015" i="6"/>
  <c r="D8019" i="2" s="1"/>
  <c r="J8014" i="6"/>
  <c r="D8018" i="2" s="1"/>
  <c r="J8013" i="6"/>
  <c r="D8017" i="2" s="1"/>
  <c r="J8012" i="6"/>
  <c r="D8016" i="2" s="1"/>
  <c r="J8011" i="6"/>
  <c r="D8015" i="2" s="1"/>
  <c r="J8010" i="6"/>
  <c r="D8014" i="2" s="1"/>
  <c r="J8009" i="6"/>
  <c r="D8013" i="2" s="1"/>
  <c r="J8008" i="6"/>
  <c r="D8012" i="2" s="1"/>
  <c r="J8007" i="6"/>
  <c r="D8011" i="2" s="1"/>
  <c r="J8006" i="6"/>
  <c r="D8010" i="2" s="1"/>
  <c r="J8005" i="6"/>
  <c r="D8009" i="2" s="1"/>
  <c r="J8004" i="6"/>
  <c r="D8008" i="2" s="1"/>
  <c r="J8003" i="6"/>
  <c r="D8007" i="2" s="1"/>
  <c r="J8002" i="6"/>
  <c r="D8006" i="2" s="1"/>
  <c r="J8001" i="6"/>
  <c r="D8005" i="2" s="1"/>
  <c r="J8000" i="6"/>
  <c r="D8004" i="2" s="1"/>
  <c r="J7999" i="6"/>
  <c r="D8003" i="2" s="1"/>
  <c r="J7998" i="6"/>
  <c r="D8002" i="2" s="1"/>
  <c r="J7997" i="6"/>
  <c r="D8001" i="2" s="1"/>
  <c r="J7996" i="6"/>
  <c r="D8000" i="2" s="1"/>
  <c r="J7995" i="6"/>
  <c r="D7999" i="2" s="1"/>
  <c r="J7994" i="6"/>
  <c r="D7998" i="2" s="1"/>
  <c r="J7993" i="6"/>
  <c r="D7997" i="2" s="1"/>
  <c r="J7992" i="6"/>
  <c r="D7996" i="2" s="1"/>
  <c r="J7991" i="6"/>
  <c r="D7995" i="2" s="1"/>
  <c r="J7990" i="6"/>
  <c r="D7994" i="2" s="1"/>
  <c r="J7989" i="6"/>
  <c r="D7993" i="2" s="1"/>
  <c r="J7988" i="6"/>
  <c r="D7992" i="2" s="1"/>
  <c r="J7987" i="6"/>
  <c r="D7991" i="2" s="1"/>
  <c r="J7986" i="6"/>
  <c r="D7990" i="2" s="1"/>
  <c r="J7985" i="6"/>
  <c r="D7989" i="2" s="1"/>
  <c r="J7984" i="6"/>
  <c r="D7988" i="2" s="1"/>
  <c r="J7983" i="6"/>
  <c r="D7987" i="2" s="1"/>
  <c r="J7982" i="6"/>
  <c r="D7986" i="2" s="1"/>
  <c r="J7981" i="6"/>
  <c r="D7985" i="2" s="1"/>
  <c r="J7980" i="6"/>
  <c r="D7984" i="2" s="1"/>
  <c r="J7979" i="6"/>
  <c r="D7983" i="2" s="1"/>
  <c r="J7978" i="6"/>
  <c r="D7982" i="2" s="1"/>
  <c r="J7977" i="6"/>
  <c r="D7981" i="2" s="1"/>
  <c r="J7976" i="6"/>
  <c r="D7980" i="2" s="1"/>
  <c r="J7975" i="6"/>
  <c r="D7979" i="2" s="1"/>
  <c r="J7974" i="6"/>
  <c r="D7978" i="2" s="1"/>
  <c r="J7973" i="6"/>
  <c r="D7977" i="2" s="1"/>
  <c r="J7972" i="6"/>
  <c r="D7976" i="2" s="1"/>
  <c r="J7971" i="6"/>
  <c r="D7975" i="2" s="1"/>
  <c r="J7970" i="6"/>
  <c r="D7974" i="2" s="1"/>
  <c r="J7969" i="6"/>
  <c r="D7973" i="2" s="1"/>
  <c r="J7968" i="6"/>
  <c r="D7972" i="2" s="1"/>
  <c r="J7967" i="6"/>
  <c r="D7971" i="2" s="1"/>
  <c r="J7966" i="6"/>
  <c r="D7970" i="2" s="1"/>
  <c r="J7965" i="6"/>
  <c r="D7969" i="2" s="1"/>
  <c r="J7964" i="6"/>
  <c r="D7968" i="2" s="1"/>
  <c r="J7963" i="6"/>
  <c r="D7967" i="2" s="1"/>
  <c r="J7962" i="6"/>
  <c r="D7966" i="2" s="1"/>
  <c r="J7961" i="6"/>
  <c r="D7965" i="2" s="1"/>
  <c r="J7960" i="6"/>
  <c r="D7964" i="2" s="1"/>
  <c r="J7959" i="6"/>
  <c r="D7963" i="2" s="1"/>
  <c r="J7958" i="6"/>
  <c r="D7962" i="2" s="1"/>
  <c r="J7957" i="6"/>
  <c r="D7961" i="2" s="1"/>
  <c r="J7956" i="6"/>
  <c r="D7960" i="2" s="1"/>
  <c r="J7955" i="6"/>
  <c r="D7959" i="2" s="1"/>
  <c r="J7954" i="6"/>
  <c r="D7958" i="2" s="1"/>
  <c r="J7953" i="6"/>
  <c r="D7957" i="2" s="1"/>
  <c r="J7952" i="6"/>
  <c r="D7956" i="2" s="1"/>
  <c r="J7951" i="6"/>
  <c r="D7955" i="2" s="1"/>
  <c r="J7950" i="6"/>
  <c r="D7954" i="2" s="1"/>
  <c r="J7949" i="6"/>
  <c r="D7953" i="2" s="1"/>
  <c r="J7948" i="6"/>
  <c r="D7952" i="2" s="1"/>
  <c r="J7947" i="6"/>
  <c r="D7951" i="2" s="1"/>
  <c r="J7946" i="6"/>
  <c r="D7950" i="2" s="1"/>
  <c r="J7945" i="6"/>
  <c r="D7949" i="2" s="1"/>
  <c r="J7944" i="6"/>
  <c r="D7948" i="2" s="1"/>
  <c r="J7943" i="6"/>
  <c r="D7947" i="2" s="1"/>
  <c r="J7942" i="6"/>
  <c r="D7946" i="2" s="1"/>
  <c r="J7941" i="6"/>
  <c r="D7945" i="2" s="1"/>
  <c r="J7940" i="6"/>
  <c r="D7944" i="2" s="1"/>
  <c r="J7939" i="6"/>
  <c r="D7943" i="2" s="1"/>
  <c r="J7938" i="6"/>
  <c r="D7942" i="2" s="1"/>
  <c r="J7937" i="6"/>
  <c r="D7941" i="2" s="1"/>
  <c r="J7936" i="6"/>
  <c r="D7940" i="2" s="1"/>
  <c r="J7935" i="6"/>
  <c r="D7939" i="2" s="1"/>
  <c r="J7934" i="6"/>
  <c r="D7938" i="2" s="1"/>
  <c r="J7933" i="6"/>
  <c r="D7937" i="2" s="1"/>
  <c r="J7932" i="6"/>
  <c r="D7936" i="2" s="1"/>
  <c r="J7931" i="6"/>
  <c r="D7935" i="2" s="1"/>
  <c r="J7930" i="6"/>
  <c r="D7934" i="2" s="1"/>
  <c r="J7929" i="6"/>
  <c r="D7933" i="2" s="1"/>
  <c r="J7928" i="6"/>
  <c r="D7932" i="2" s="1"/>
  <c r="J7927" i="6"/>
  <c r="D7931" i="2" s="1"/>
  <c r="J7926" i="6"/>
  <c r="D7930" i="2" s="1"/>
  <c r="J7925" i="6"/>
  <c r="D7929" i="2" s="1"/>
  <c r="J7924" i="6"/>
  <c r="D7928" i="2" s="1"/>
  <c r="J7923" i="6"/>
  <c r="D7927" i="2" s="1"/>
  <c r="J7922" i="6"/>
  <c r="D7926" i="2" s="1"/>
  <c r="J7921" i="6"/>
  <c r="D7925" i="2" s="1"/>
  <c r="J7920" i="6"/>
  <c r="D7924" i="2" s="1"/>
  <c r="J7919" i="6"/>
  <c r="D7923" i="2" s="1"/>
  <c r="J7918" i="6"/>
  <c r="D7922" i="2" s="1"/>
  <c r="J7917" i="6"/>
  <c r="D7921" i="2" s="1"/>
  <c r="J7916" i="6"/>
  <c r="D7920" i="2" s="1"/>
  <c r="J7915" i="6"/>
  <c r="D7919" i="2" s="1"/>
  <c r="J7914" i="6"/>
  <c r="D7918" i="2" s="1"/>
  <c r="J7913" i="6"/>
  <c r="D7917" i="2" s="1"/>
  <c r="J7912" i="6"/>
  <c r="D7916" i="2" s="1"/>
  <c r="J7911" i="6"/>
  <c r="D7915" i="2" s="1"/>
  <c r="J7910" i="6"/>
  <c r="D7914" i="2" s="1"/>
  <c r="J7909" i="6"/>
  <c r="D7913" i="2" s="1"/>
  <c r="J7908" i="6"/>
  <c r="D7912" i="2" s="1"/>
  <c r="J7907" i="6"/>
  <c r="D7911" i="2" s="1"/>
  <c r="J7906" i="6"/>
  <c r="D7910" i="2" s="1"/>
  <c r="J7905" i="6"/>
  <c r="D7909" i="2" s="1"/>
  <c r="J7904" i="6"/>
  <c r="D7908" i="2" s="1"/>
  <c r="J7903" i="6"/>
  <c r="D7907" i="2" s="1"/>
  <c r="J7902" i="6"/>
  <c r="D7906" i="2" s="1"/>
  <c r="J7901" i="6"/>
  <c r="D7905" i="2" s="1"/>
  <c r="J7900" i="6"/>
  <c r="D7904" i="2" s="1"/>
  <c r="J7899" i="6"/>
  <c r="D7903" i="2" s="1"/>
  <c r="J7898" i="6"/>
  <c r="D7902" i="2" s="1"/>
  <c r="J7897" i="6"/>
  <c r="D7901" i="2" s="1"/>
  <c r="J7896" i="6"/>
  <c r="D7900" i="2" s="1"/>
  <c r="J7895" i="6"/>
  <c r="D7899" i="2" s="1"/>
  <c r="J7894" i="6"/>
  <c r="D7898" i="2" s="1"/>
  <c r="J7893" i="6"/>
  <c r="D7897" i="2" s="1"/>
  <c r="J7892" i="6"/>
  <c r="D7896" i="2" s="1"/>
  <c r="J7891" i="6"/>
  <c r="D7895" i="2" s="1"/>
  <c r="J7890" i="6"/>
  <c r="D7894" i="2" s="1"/>
  <c r="J7889" i="6"/>
  <c r="D7893" i="2" s="1"/>
  <c r="J7888" i="6"/>
  <c r="D7892" i="2" s="1"/>
  <c r="J7887" i="6"/>
  <c r="D7891" i="2" s="1"/>
  <c r="J7886" i="6"/>
  <c r="D7890" i="2" s="1"/>
  <c r="J7885" i="6"/>
  <c r="D7889" i="2" s="1"/>
  <c r="J7884" i="6"/>
  <c r="D7888" i="2" s="1"/>
  <c r="J7883" i="6"/>
  <c r="D7887" i="2" s="1"/>
  <c r="J7882" i="6"/>
  <c r="D7886" i="2" s="1"/>
  <c r="J7881" i="6"/>
  <c r="D7885" i="2" s="1"/>
  <c r="J7880" i="6"/>
  <c r="D7884" i="2" s="1"/>
  <c r="J7879" i="6"/>
  <c r="D7883" i="2" s="1"/>
  <c r="J7878" i="6"/>
  <c r="D7882" i="2" s="1"/>
  <c r="J7877" i="6"/>
  <c r="D7881" i="2" s="1"/>
  <c r="J7876" i="6"/>
  <c r="D7880" i="2" s="1"/>
  <c r="J7875" i="6"/>
  <c r="D7879" i="2" s="1"/>
  <c r="J7874" i="6"/>
  <c r="D7878" i="2" s="1"/>
  <c r="J7873" i="6"/>
  <c r="D7877" i="2" s="1"/>
  <c r="J7872" i="6"/>
  <c r="D7876" i="2" s="1"/>
  <c r="J7871" i="6"/>
  <c r="D7875" i="2" s="1"/>
  <c r="J7870" i="6"/>
  <c r="D7874" i="2" s="1"/>
  <c r="J7869" i="6"/>
  <c r="D7873" i="2" s="1"/>
  <c r="J7868" i="6"/>
  <c r="D7872" i="2" s="1"/>
  <c r="J7867" i="6"/>
  <c r="D7871" i="2" s="1"/>
  <c r="J7866" i="6"/>
  <c r="D7870" i="2" s="1"/>
  <c r="J7865" i="6"/>
  <c r="D7869" i="2" s="1"/>
  <c r="J7864" i="6"/>
  <c r="D7868" i="2" s="1"/>
  <c r="J7863" i="6"/>
  <c r="D7867" i="2" s="1"/>
  <c r="J7862" i="6"/>
  <c r="D7866" i="2" s="1"/>
  <c r="J7861" i="6"/>
  <c r="D7865" i="2" s="1"/>
  <c r="J7860" i="6"/>
  <c r="D7864" i="2" s="1"/>
  <c r="J7859" i="6"/>
  <c r="D7863" i="2" s="1"/>
  <c r="J7858" i="6"/>
  <c r="D7862" i="2" s="1"/>
  <c r="J7857" i="6"/>
  <c r="D7861" i="2" s="1"/>
  <c r="J7856" i="6"/>
  <c r="D7860" i="2" s="1"/>
  <c r="J7855" i="6"/>
  <c r="D7859" i="2" s="1"/>
  <c r="J7854" i="6"/>
  <c r="D7858" i="2" s="1"/>
  <c r="J7853" i="6"/>
  <c r="D7857" i="2" s="1"/>
  <c r="J7852" i="6"/>
  <c r="D7856" i="2" s="1"/>
  <c r="J7851" i="6"/>
  <c r="D7855" i="2" s="1"/>
  <c r="J7850" i="6"/>
  <c r="D7854" i="2" s="1"/>
  <c r="J7849" i="6"/>
  <c r="D7853" i="2" s="1"/>
  <c r="J7848" i="6"/>
  <c r="D7852" i="2" s="1"/>
  <c r="J7847" i="6"/>
  <c r="D7851" i="2" s="1"/>
  <c r="J7846" i="6"/>
  <c r="D7850" i="2" s="1"/>
  <c r="J7845" i="6"/>
  <c r="D7849" i="2" s="1"/>
  <c r="J7844" i="6"/>
  <c r="D7848" i="2" s="1"/>
  <c r="J7843" i="6"/>
  <c r="D7847" i="2" s="1"/>
  <c r="J7842" i="6"/>
  <c r="D7846" i="2" s="1"/>
  <c r="J7841" i="6"/>
  <c r="D7845" i="2" s="1"/>
  <c r="J7840" i="6"/>
  <c r="D7844" i="2" s="1"/>
  <c r="J7839" i="6"/>
  <c r="D7843" i="2" s="1"/>
  <c r="J7838" i="6"/>
  <c r="D7842" i="2" s="1"/>
  <c r="J7837" i="6"/>
  <c r="D7841" i="2" s="1"/>
  <c r="J7836" i="6"/>
  <c r="D7840" i="2" s="1"/>
  <c r="J7835" i="6"/>
  <c r="D7839" i="2" s="1"/>
  <c r="J7834" i="6"/>
  <c r="D7838" i="2" s="1"/>
  <c r="J7833" i="6"/>
  <c r="D7837" i="2" s="1"/>
  <c r="J7832" i="6"/>
  <c r="D7836" i="2" s="1"/>
  <c r="J7831" i="6"/>
  <c r="D7835" i="2" s="1"/>
  <c r="J7830" i="6"/>
  <c r="D7834" i="2" s="1"/>
  <c r="J7829" i="6"/>
  <c r="D7833" i="2" s="1"/>
  <c r="J7828" i="6"/>
  <c r="D7832" i="2" s="1"/>
  <c r="J7827" i="6"/>
  <c r="D7831" i="2" s="1"/>
  <c r="J7826" i="6"/>
  <c r="D7830" i="2" s="1"/>
  <c r="J7825" i="6"/>
  <c r="D7829" i="2" s="1"/>
  <c r="J7824" i="6"/>
  <c r="D7828" i="2" s="1"/>
  <c r="J7823" i="6"/>
  <c r="D7827" i="2" s="1"/>
  <c r="J7822" i="6"/>
  <c r="D7826" i="2" s="1"/>
  <c r="J7821" i="6"/>
  <c r="D7825" i="2" s="1"/>
  <c r="J7820" i="6"/>
  <c r="D7824" i="2" s="1"/>
  <c r="J7819" i="6"/>
  <c r="D7823" i="2" s="1"/>
  <c r="J7818" i="6"/>
  <c r="D7822" i="2" s="1"/>
  <c r="J7817" i="6"/>
  <c r="D7821" i="2" s="1"/>
  <c r="J7816" i="6"/>
  <c r="D7820" i="2" s="1"/>
  <c r="J7815" i="6"/>
  <c r="D7819" i="2" s="1"/>
  <c r="J7814" i="6"/>
  <c r="D7818" i="2" s="1"/>
  <c r="J7813" i="6"/>
  <c r="D7817" i="2" s="1"/>
  <c r="J7812" i="6"/>
  <c r="D7816" i="2" s="1"/>
  <c r="J7811" i="6"/>
  <c r="D7815" i="2" s="1"/>
  <c r="J7810" i="6"/>
  <c r="D7814" i="2" s="1"/>
  <c r="J7809" i="6"/>
  <c r="D7813" i="2" s="1"/>
  <c r="J7808" i="6"/>
  <c r="D7812" i="2" s="1"/>
  <c r="J7807" i="6"/>
  <c r="D7811" i="2" s="1"/>
  <c r="J7806" i="6"/>
  <c r="D7810" i="2" s="1"/>
  <c r="J7805" i="6"/>
  <c r="D7809" i="2" s="1"/>
  <c r="J7804" i="6"/>
  <c r="D7808" i="2" s="1"/>
  <c r="J7803" i="6"/>
  <c r="D7807" i="2" s="1"/>
  <c r="J7802" i="6"/>
  <c r="D7806" i="2" s="1"/>
  <c r="J7801" i="6"/>
  <c r="D7805" i="2" s="1"/>
  <c r="J7800" i="6"/>
  <c r="D7804" i="2" s="1"/>
  <c r="J7799" i="6"/>
  <c r="D7803" i="2" s="1"/>
  <c r="J7798" i="6"/>
  <c r="D7802" i="2" s="1"/>
  <c r="J7797" i="6"/>
  <c r="D7801" i="2" s="1"/>
  <c r="J7796" i="6"/>
  <c r="D7800" i="2" s="1"/>
  <c r="J7795" i="6"/>
  <c r="D7799" i="2" s="1"/>
  <c r="J7794" i="6"/>
  <c r="D7798" i="2" s="1"/>
  <c r="J7793" i="6"/>
  <c r="D7797" i="2" s="1"/>
  <c r="J7792" i="6"/>
  <c r="D7796" i="2" s="1"/>
  <c r="J7791" i="6"/>
  <c r="D7795" i="2" s="1"/>
  <c r="J7790" i="6"/>
  <c r="D7794" i="2" s="1"/>
  <c r="J7789" i="6"/>
  <c r="D7793" i="2" s="1"/>
  <c r="J7788" i="6"/>
  <c r="D7792" i="2" s="1"/>
  <c r="J7787" i="6"/>
  <c r="D7791" i="2" s="1"/>
  <c r="J7786" i="6"/>
  <c r="D7790" i="2" s="1"/>
  <c r="J7785" i="6"/>
  <c r="D7789" i="2" s="1"/>
  <c r="J7784" i="6"/>
  <c r="D7788" i="2" s="1"/>
  <c r="J7783" i="6"/>
  <c r="D7787" i="2" s="1"/>
  <c r="J7782" i="6"/>
  <c r="D7786" i="2" s="1"/>
  <c r="J7781" i="6"/>
  <c r="D7785" i="2" s="1"/>
  <c r="J7780" i="6"/>
  <c r="D7784" i="2" s="1"/>
  <c r="J7779" i="6"/>
  <c r="D7783" i="2" s="1"/>
  <c r="J7778" i="6"/>
  <c r="D7782" i="2" s="1"/>
  <c r="J7777" i="6"/>
  <c r="D7781" i="2" s="1"/>
  <c r="J7776" i="6"/>
  <c r="D7780" i="2" s="1"/>
  <c r="J7775" i="6"/>
  <c r="D7779" i="2" s="1"/>
  <c r="J7774" i="6"/>
  <c r="D7778" i="2" s="1"/>
  <c r="J7773" i="6"/>
  <c r="D7777" i="2" s="1"/>
  <c r="J7772" i="6"/>
  <c r="D7776" i="2" s="1"/>
  <c r="J7771" i="6"/>
  <c r="D7775" i="2" s="1"/>
  <c r="J7770" i="6"/>
  <c r="D7774" i="2" s="1"/>
  <c r="J7769" i="6"/>
  <c r="D7773" i="2" s="1"/>
  <c r="J7768" i="6"/>
  <c r="D7772" i="2" s="1"/>
  <c r="J7767" i="6"/>
  <c r="D7771" i="2" s="1"/>
  <c r="J7766" i="6"/>
  <c r="D7770" i="2" s="1"/>
  <c r="J7765" i="6"/>
  <c r="D7769" i="2" s="1"/>
  <c r="J7764" i="6"/>
  <c r="D7768" i="2" s="1"/>
  <c r="J7763" i="6"/>
  <c r="D7767" i="2" s="1"/>
  <c r="J7762" i="6"/>
  <c r="D7766" i="2" s="1"/>
  <c r="J7761" i="6"/>
  <c r="D7765" i="2" s="1"/>
  <c r="J7760" i="6"/>
  <c r="D7764" i="2" s="1"/>
  <c r="J7759" i="6"/>
  <c r="D7763" i="2" s="1"/>
  <c r="J7758" i="6"/>
  <c r="D7762" i="2" s="1"/>
  <c r="J7757" i="6"/>
  <c r="D7761" i="2" s="1"/>
  <c r="J7756" i="6"/>
  <c r="D7760" i="2" s="1"/>
  <c r="J7755" i="6"/>
  <c r="D7759" i="2" s="1"/>
  <c r="J7754" i="6"/>
  <c r="D7758" i="2" s="1"/>
  <c r="J7753" i="6"/>
  <c r="D7757" i="2" s="1"/>
  <c r="J7752" i="6"/>
  <c r="D7756" i="2" s="1"/>
  <c r="J7751" i="6"/>
  <c r="D7755" i="2" s="1"/>
  <c r="J7750" i="6"/>
  <c r="D7754" i="2" s="1"/>
  <c r="J7749" i="6"/>
  <c r="D7753" i="2" s="1"/>
  <c r="J7748" i="6"/>
  <c r="D7752" i="2" s="1"/>
  <c r="J7747" i="6"/>
  <c r="D7751" i="2" s="1"/>
  <c r="J7746" i="6"/>
  <c r="D7750" i="2" s="1"/>
  <c r="J7745" i="6"/>
  <c r="D7749" i="2" s="1"/>
  <c r="J7744" i="6"/>
  <c r="D7748" i="2" s="1"/>
  <c r="J7743" i="6"/>
  <c r="D7747" i="2" s="1"/>
  <c r="J7742" i="6"/>
  <c r="D7746" i="2" s="1"/>
  <c r="J7741" i="6"/>
  <c r="D7745" i="2" s="1"/>
  <c r="J7740" i="6"/>
  <c r="D7744" i="2" s="1"/>
  <c r="J7739" i="6"/>
  <c r="D7743" i="2" s="1"/>
  <c r="J7738" i="6"/>
  <c r="D7742" i="2" s="1"/>
  <c r="J7737" i="6"/>
  <c r="D7741" i="2" s="1"/>
  <c r="J7736" i="6"/>
  <c r="D7740" i="2" s="1"/>
  <c r="J7735" i="6"/>
  <c r="D7739" i="2" s="1"/>
  <c r="J7734" i="6"/>
  <c r="D7738" i="2" s="1"/>
  <c r="J7733" i="6"/>
  <c r="D7737" i="2" s="1"/>
  <c r="J7732" i="6"/>
  <c r="D7736" i="2" s="1"/>
  <c r="J7731" i="6"/>
  <c r="D7735" i="2" s="1"/>
  <c r="J7730" i="6"/>
  <c r="D7734" i="2" s="1"/>
  <c r="J7729" i="6"/>
  <c r="D7733" i="2" s="1"/>
  <c r="J7728" i="6"/>
  <c r="D7732" i="2" s="1"/>
  <c r="J7727" i="6"/>
  <c r="D7731" i="2" s="1"/>
  <c r="J7726" i="6"/>
  <c r="D7730" i="2" s="1"/>
  <c r="J7725" i="6"/>
  <c r="D7729" i="2" s="1"/>
  <c r="J7724" i="6"/>
  <c r="D7728" i="2" s="1"/>
  <c r="J7723" i="6"/>
  <c r="D7727" i="2" s="1"/>
  <c r="J7722" i="6"/>
  <c r="D7726" i="2" s="1"/>
  <c r="J7721" i="6"/>
  <c r="D7725" i="2" s="1"/>
  <c r="J7720" i="6"/>
  <c r="D7724" i="2" s="1"/>
  <c r="J7719" i="6"/>
  <c r="D7723" i="2" s="1"/>
  <c r="J7718" i="6"/>
  <c r="D7722" i="2" s="1"/>
  <c r="J7717" i="6"/>
  <c r="D7721" i="2" s="1"/>
  <c r="J7716" i="6"/>
  <c r="D7720" i="2" s="1"/>
  <c r="J7715" i="6"/>
  <c r="D7719" i="2" s="1"/>
  <c r="J7714" i="6"/>
  <c r="D7718" i="2" s="1"/>
  <c r="J7713" i="6"/>
  <c r="D7717" i="2" s="1"/>
  <c r="J7712" i="6"/>
  <c r="D7716" i="2" s="1"/>
  <c r="J7711" i="6"/>
  <c r="D7715" i="2" s="1"/>
  <c r="J7710" i="6"/>
  <c r="D7714" i="2" s="1"/>
  <c r="J7709" i="6"/>
  <c r="D7713" i="2" s="1"/>
  <c r="J7708" i="6"/>
  <c r="D7712" i="2" s="1"/>
  <c r="J7707" i="6"/>
  <c r="D7711" i="2" s="1"/>
  <c r="J7706" i="6"/>
  <c r="D7710" i="2" s="1"/>
  <c r="J7705" i="6"/>
  <c r="D7709" i="2" s="1"/>
  <c r="J7704" i="6"/>
  <c r="D7708" i="2" s="1"/>
  <c r="J7703" i="6"/>
  <c r="D7707" i="2" s="1"/>
  <c r="J7702" i="6"/>
  <c r="D7706" i="2" s="1"/>
  <c r="J7701" i="6"/>
  <c r="D7705" i="2" s="1"/>
  <c r="J7700" i="6"/>
  <c r="D7704" i="2" s="1"/>
  <c r="J7699" i="6"/>
  <c r="D7703" i="2" s="1"/>
  <c r="J7698" i="6"/>
  <c r="D7702" i="2" s="1"/>
  <c r="J7697" i="6"/>
  <c r="D7701" i="2" s="1"/>
  <c r="J7696" i="6"/>
  <c r="D7700" i="2" s="1"/>
  <c r="J7695" i="6"/>
  <c r="D7699" i="2" s="1"/>
  <c r="J7694" i="6"/>
  <c r="D7698" i="2" s="1"/>
  <c r="J7693" i="6"/>
  <c r="D7697" i="2" s="1"/>
  <c r="J7692" i="6"/>
  <c r="D7696" i="2" s="1"/>
  <c r="J7691" i="6"/>
  <c r="D7695" i="2" s="1"/>
  <c r="J7690" i="6"/>
  <c r="D7694" i="2" s="1"/>
  <c r="J7689" i="6"/>
  <c r="D7693" i="2" s="1"/>
  <c r="J7688" i="6"/>
  <c r="D7692" i="2" s="1"/>
  <c r="J7687" i="6"/>
  <c r="D7691" i="2" s="1"/>
  <c r="J7686" i="6"/>
  <c r="D7690" i="2" s="1"/>
  <c r="J7685" i="6"/>
  <c r="D7689" i="2" s="1"/>
  <c r="J7684" i="6"/>
  <c r="D7688" i="2" s="1"/>
  <c r="J7683" i="6"/>
  <c r="D7687" i="2" s="1"/>
  <c r="J7682" i="6"/>
  <c r="D7686" i="2" s="1"/>
  <c r="J7681" i="6"/>
  <c r="D7685" i="2" s="1"/>
  <c r="J7680" i="6"/>
  <c r="D7684" i="2" s="1"/>
  <c r="J7679" i="6"/>
  <c r="D7683" i="2" s="1"/>
  <c r="J7678" i="6"/>
  <c r="D7682" i="2" s="1"/>
  <c r="J7677" i="6"/>
  <c r="D7681" i="2" s="1"/>
  <c r="J7676" i="6"/>
  <c r="D7680" i="2" s="1"/>
  <c r="J7675" i="6"/>
  <c r="D7679" i="2" s="1"/>
  <c r="J7674" i="6"/>
  <c r="D7678" i="2" s="1"/>
  <c r="J7673" i="6"/>
  <c r="D7677" i="2" s="1"/>
  <c r="J7672" i="6"/>
  <c r="D7676" i="2" s="1"/>
  <c r="J7671" i="6"/>
  <c r="D7675" i="2" s="1"/>
  <c r="J7670" i="6"/>
  <c r="D7674" i="2" s="1"/>
  <c r="J7669" i="6"/>
  <c r="D7673" i="2" s="1"/>
  <c r="J7668" i="6"/>
  <c r="D7672" i="2" s="1"/>
  <c r="J7667" i="6"/>
  <c r="D7671" i="2" s="1"/>
  <c r="J7666" i="6"/>
  <c r="D7670" i="2" s="1"/>
  <c r="J7665" i="6"/>
  <c r="D7669" i="2" s="1"/>
  <c r="J7664" i="6"/>
  <c r="D7668" i="2" s="1"/>
  <c r="J7663" i="6"/>
  <c r="D7667" i="2" s="1"/>
  <c r="J7662" i="6"/>
  <c r="D7666" i="2" s="1"/>
  <c r="J7661" i="6"/>
  <c r="D7665" i="2" s="1"/>
  <c r="J7660" i="6"/>
  <c r="D7664" i="2" s="1"/>
  <c r="J7659" i="6"/>
  <c r="D7663" i="2" s="1"/>
  <c r="J7658" i="6"/>
  <c r="D7662" i="2" s="1"/>
  <c r="J7657" i="6"/>
  <c r="D7661" i="2" s="1"/>
  <c r="J7656" i="6"/>
  <c r="D7660" i="2" s="1"/>
  <c r="J7655" i="6"/>
  <c r="D7659" i="2" s="1"/>
  <c r="J7654" i="6"/>
  <c r="D7658" i="2" s="1"/>
  <c r="J7653" i="6"/>
  <c r="D7657" i="2" s="1"/>
  <c r="J7652" i="6"/>
  <c r="D7656" i="2" s="1"/>
  <c r="J7651" i="6"/>
  <c r="D7655" i="2" s="1"/>
  <c r="J7650" i="6"/>
  <c r="D7654" i="2" s="1"/>
  <c r="J7649" i="6"/>
  <c r="D7653" i="2" s="1"/>
  <c r="J7648" i="6"/>
  <c r="D7652" i="2" s="1"/>
  <c r="J7647" i="6"/>
  <c r="D7651" i="2" s="1"/>
  <c r="J7646" i="6"/>
  <c r="D7650" i="2" s="1"/>
  <c r="J7645" i="6"/>
  <c r="D7649" i="2" s="1"/>
  <c r="J7644" i="6"/>
  <c r="D7648" i="2" s="1"/>
  <c r="J7643" i="6"/>
  <c r="D7647" i="2" s="1"/>
  <c r="J7642" i="6"/>
  <c r="D7646" i="2" s="1"/>
  <c r="J7641" i="6"/>
  <c r="D7645" i="2" s="1"/>
  <c r="J7640" i="6"/>
  <c r="D7644" i="2" s="1"/>
  <c r="J7639" i="6"/>
  <c r="D7643" i="2" s="1"/>
  <c r="J7638" i="6"/>
  <c r="D7642" i="2" s="1"/>
  <c r="J7637" i="6"/>
  <c r="D7641" i="2" s="1"/>
  <c r="J7636" i="6"/>
  <c r="D7640" i="2" s="1"/>
  <c r="J7635" i="6"/>
  <c r="D7639" i="2" s="1"/>
  <c r="J7634" i="6"/>
  <c r="D7638" i="2" s="1"/>
  <c r="J7633" i="6"/>
  <c r="D7637" i="2" s="1"/>
  <c r="J7632" i="6"/>
  <c r="D7636" i="2" s="1"/>
  <c r="J7631" i="6"/>
  <c r="D7635" i="2" s="1"/>
  <c r="J7630" i="6"/>
  <c r="D7634" i="2" s="1"/>
  <c r="J7629" i="6"/>
  <c r="D7633" i="2" s="1"/>
  <c r="J7628" i="6"/>
  <c r="D7632" i="2" s="1"/>
  <c r="J7627" i="6"/>
  <c r="D7631" i="2" s="1"/>
  <c r="J7626" i="6"/>
  <c r="D7630" i="2" s="1"/>
  <c r="J7625" i="6"/>
  <c r="D7629" i="2" s="1"/>
  <c r="J7624" i="6"/>
  <c r="D7628" i="2" s="1"/>
  <c r="J7623" i="6"/>
  <c r="D7627" i="2" s="1"/>
  <c r="J7622" i="6"/>
  <c r="D7626" i="2" s="1"/>
  <c r="J7621" i="6"/>
  <c r="D7625" i="2" s="1"/>
  <c r="J7620" i="6"/>
  <c r="D7624" i="2" s="1"/>
  <c r="J7619" i="6"/>
  <c r="D7623" i="2" s="1"/>
  <c r="J7618" i="6"/>
  <c r="D7622" i="2" s="1"/>
  <c r="J7617" i="6"/>
  <c r="D7621" i="2" s="1"/>
  <c r="J7616" i="6"/>
  <c r="D7620" i="2" s="1"/>
  <c r="J7615" i="6"/>
  <c r="D7619" i="2" s="1"/>
  <c r="J7614" i="6"/>
  <c r="D7618" i="2" s="1"/>
  <c r="J7613" i="6"/>
  <c r="D7617" i="2" s="1"/>
  <c r="J7612" i="6"/>
  <c r="D7616" i="2" s="1"/>
  <c r="J7611" i="6"/>
  <c r="D7615" i="2" s="1"/>
  <c r="J7610" i="6"/>
  <c r="D7614" i="2" s="1"/>
  <c r="J7609" i="6"/>
  <c r="D7613" i="2" s="1"/>
  <c r="J7608" i="6"/>
  <c r="D7612" i="2" s="1"/>
  <c r="J7607" i="6"/>
  <c r="D7611" i="2" s="1"/>
  <c r="J7606" i="6"/>
  <c r="D7610" i="2" s="1"/>
  <c r="J7605" i="6"/>
  <c r="D7609" i="2" s="1"/>
  <c r="J7604" i="6"/>
  <c r="D7608" i="2" s="1"/>
  <c r="J7603" i="6"/>
  <c r="D7607" i="2" s="1"/>
  <c r="J7602" i="6"/>
  <c r="D7606" i="2" s="1"/>
  <c r="J7601" i="6"/>
  <c r="D7605" i="2" s="1"/>
  <c r="J7600" i="6"/>
  <c r="D7604" i="2" s="1"/>
  <c r="J7599" i="6"/>
  <c r="D7603" i="2" s="1"/>
  <c r="J7598" i="6"/>
  <c r="D7602" i="2" s="1"/>
  <c r="J7597" i="6"/>
  <c r="D7601" i="2" s="1"/>
  <c r="J7596" i="6"/>
  <c r="D7600" i="2" s="1"/>
  <c r="J7595" i="6"/>
  <c r="D7599" i="2" s="1"/>
  <c r="J7594" i="6"/>
  <c r="D7598" i="2" s="1"/>
  <c r="J7593" i="6"/>
  <c r="D7597" i="2" s="1"/>
  <c r="J7592" i="6"/>
  <c r="D7596" i="2" s="1"/>
  <c r="J7591" i="6"/>
  <c r="D7595" i="2" s="1"/>
  <c r="J7590" i="6"/>
  <c r="D7594" i="2" s="1"/>
  <c r="J7589" i="6"/>
  <c r="D7593" i="2" s="1"/>
  <c r="J7588" i="6"/>
  <c r="D7592" i="2" s="1"/>
  <c r="J7587" i="6"/>
  <c r="D7591" i="2" s="1"/>
  <c r="J7586" i="6"/>
  <c r="D7590" i="2" s="1"/>
  <c r="J7585" i="6"/>
  <c r="D7589" i="2" s="1"/>
  <c r="J7584" i="6"/>
  <c r="D7588" i="2" s="1"/>
  <c r="J7583" i="6"/>
  <c r="D7587" i="2" s="1"/>
  <c r="J7582" i="6"/>
  <c r="D7586" i="2" s="1"/>
  <c r="J7581" i="6"/>
  <c r="D7585" i="2" s="1"/>
  <c r="J7580" i="6"/>
  <c r="D7584" i="2" s="1"/>
  <c r="J7579" i="6"/>
  <c r="D7583" i="2" s="1"/>
  <c r="J7578" i="6"/>
  <c r="D7582" i="2" s="1"/>
  <c r="J7577" i="6"/>
  <c r="D7581" i="2" s="1"/>
  <c r="J7576" i="6"/>
  <c r="D7580" i="2" s="1"/>
  <c r="J7575" i="6"/>
  <c r="D7579" i="2" s="1"/>
  <c r="J7574" i="6"/>
  <c r="D7578" i="2" s="1"/>
  <c r="J7573" i="6"/>
  <c r="D7577" i="2" s="1"/>
  <c r="J7572" i="6"/>
  <c r="D7576" i="2" s="1"/>
  <c r="J7571" i="6"/>
  <c r="D7575" i="2" s="1"/>
  <c r="J7570" i="6"/>
  <c r="D7574" i="2" s="1"/>
  <c r="J7569" i="6"/>
  <c r="D7573" i="2" s="1"/>
  <c r="J7568" i="6"/>
  <c r="D7572" i="2" s="1"/>
  <c r="J7567" i="6"/>
  <c r="D7571" i="2" s="1"/>
  <c r="J7566" i="6"/>
  <c r="D7570" i="2" s="1"/>
  <c r="J7565" i="6"/>
  <c r="D7569" i="2" s="1"/>
  <c r="J7564" i="6"/>
  <c r="D7568" i="2" s="1"/>
  <c r="J7563" i="6"/>
  <c r="D7567" i="2" s="1"/>
  <c r="J7562" i="6"/>
  <c r="D7566" i="2" s="1"/>
  <c r="J7561" i="6"/>
  <c r="D7565" i="2" s="1"/>
  <c r="J7560" i="6"/>
  <c r="D7564" i="2" s="1"/>
  <c r="J7559" i="6"/>
  <c r="D7563" i="2" s="1"/>
  <c r="J7558" i="6"/>
  <c r="D7562" i="2" s="1"/>
  <c r="J7557" i="6"/>
  <c r="D7561" i="2" s="1"/>
  <c r="J7556" i="6"/>
  <c r="D7560" i="2" s="1"/>
  <c r="J7555" i="6"/>
  <c r="D7559" i="2" s="1"/>
  <c r="J7554" i="6"/>
  <c r="D7558" i="2" s="1"/>
  <c r="J7553" i="6"/>
  <c r="D7557" i="2" s="1"/>
  <c r="J7552" i="6"/>
  <c r="D7556" i="2" s="1"/>
  <c r="J7551" i="6"/>
  <c r="D7555" i="2" s="1"/>
  <c r="J7550" i="6"/>
  <c r="D7554" i="2" s="1"/>
  <c r="J7549" i="6"/>
  <c r="D7553" i="2" s="1"/>
  <c r="J7548" i="6"/>
  <c r="D7552" i="2" s="1"/>
  <c r="J7547" i="6"/>
  <c r="D7551" i="2" s="1"/>
  <c r="J7546" i="6"/>
  <c r="D7550" i="2" s="1"/>
  <c r="J7545" i="6"/>
  <c r="D7549" i="2" s="1"/>
  <c r="J7544" i="6"/>
  <c r="D7548" i="2" s="1"/>
  <c r="J7543" i="6"/>
  <c r="D7547" i="2" s="1"/>
  <c r="J7542" i="6"/>
  <c r="D7546" i="2" s="1"/>
  <c r="J7541" i="6"/>
  <c r="D7545" i="2" s="1"/>
  <c r="J7540" i="6"/>
  <c r="D7544" i="2" s="1"/>
  <c r="J7539" i="6"/>
  <c r="D7543" i="2" s="1"/>
  <c r="J7538" i="6"/>
  <c r="D7542" i="2" s="1"/>
  <c r="J7537" i="6"/>
  <c r="D7541" i="2" s="1"/>
  <c r="J7536" i="6"/>
  <c r="D7540" i="2" s="1"/>
  <c r="J7535" i="6"/>
  <c r="D7539" i="2" s="1"/>
  <c r="J7534" i="6"/>
  <c r="D7538" i="2" s="1"/>
  <c r="J7533" i="6"/>
  <c r="D7537" i="2" s="1"/>
  <c r="J7532" i="6"/>
  <c r="D7536" i="2" s="1"/>
  <c r="J7531" i="6"/>
  <c r="D7535" i="2" s="1"/>
  <c r="J7530" i="6"/>
  <c r="D7534" i="2" s="1"/>
  <c r="J7529" i="6"/>
  <c r="D7533" i="2" s="1"/>
  <c r="J7528" i="6"/>
  <c r="D7532" i="2" s="1"/>
  <c r="J7527" i="6"/>
  <c r="D7531" i="2" s="1"/>
  <c r="J7526" i="6"/>
  <c r="D7530" i="2" s="1"/>
  <c r="J7525" i="6"/>
  <c r="D7529" i="2" s="1"/>
  <c r="J7524" i="6"/>
  <c r="D7528" i="2" s="1"/>
  <c r="J7523" i="6"/>
  <c r="D7527" i="2" s="1"/>
  <c r="J7522" i="6"/>
  <c r="D7526" i="2" s="1"/>
  <c r="J7521" i="6"/>
  <c r="D7525" i="2" s="1"/>
  <c r="J7520" i="6"/>
  <c r="D7524" i="2" s="1"/>
  <c r="J7519" i="6"/>
  <c r="D7523" i="2" s="1"/>
  <c r="J7518" i="6"/>
  <c r="D7522" i="2" s="1"/>
  <c r="J7517" i="6"/>
  <c r="D7521" i="2" s="1"/>
  <c r="J7516" i="6"/>
  <c r="D7520" i="2" s="1"/>
  <c r="J7515" i="6"/>
  <c r="D7519" i="2" s="1"/>
  <c r="J7514" i="6"/>
  <c r="D7518" i="2" s="1"/>
  <c r="J7513" i="6"/>
  <c r="D7517" i="2" s="1"/>
  <c r="J7512" i="6"/>
  <c r="D7516" i="2" s="1"/>
  <c r="J7511" i="6"/>
  <c r="D7515" i="2" s="1"/>
  <c r="J7510" i="6"/>
  <c r="D7514" i="2" s="1"/>
  <c r="J7509" i="6"/>
  <c r="D7513" i="2" s="1"/>
  <c r="J7508" i="6"/>
  <c r="D7512" i="2" s="1"/>
  <c r="J7507" i="6"/>
  <c r="D7511" i="2" s="1"/>
  <c r="J7506" i="6"/>
  <c r="D7510" i="2" s="1"/>
  <c r="J7505" i="6"/>
  <c r="D7509" i="2" s="1"/>
  <c r="J7504" i="6"/>
  <c r="D7508" i="2" s="1"/>
  <c r="J7503" i="6"/>
  <c r="D7507" i="2" s="1"/>
  <c r="J7502" i="6"/>
  <c r="D7506" i="2" s="1"/>
  <c r="J7501" i="6"/>
  <c r="D7505" i="2" s="1"/>
  <c r="J7500" i="6"/>
  <c r="D7504" i="2" s="1"/>
  <c r="J7499" i="6"/>
  <c r="D7503" i="2" s="1"/>
  <c r="J7498" i="6"/>
  <c r="D7502" i="2" s="1"/>
  <c r="J7497" i="6"/>
  <c r="D7501" i="2" s="1"/>
  <c r="J7496" i="6"/>
  <c r="D7500" i="2" s="1"/>
  <c r="J7495" i="6"/>
  <c r="D7499" i="2" s="1"/>
  <c r="J7494" i="6"/>
  <c r="D7498" i="2" s="1"/>
  <c r="J7493" i="6"/>
  <c r="D7497" i="2" s="1"/>
  <c r="J7492" i="6"/>
  <c r="D7496" i="2" s="1"/>
  <c r="J7491" i="6"/>
  <c r="D7495" i="2" s="1"/>
  <c r="J7490" i="6"/>
  <c r="D7494" i="2" s="1"/>
  <c r="J7489" i="6"/>
  <c r="D7493" i="2" s="1"/>
  <c r="J7488" i="6"/>
  <c r="D7492" i="2" s="1"/>
  <c r="J7487" i="6"/>
  <c r="D7491" i="2" s="1"/>
  <c r="J7486" i="6"/>
  <c r="D7490" i="2" s="1"/>
  <c r="J7485" i="6"/>
  <c r="D7489" i="2" s="1"/>
  <c r="J7484" i="6"/>
  <c r="D7488" i="2" s="1"/>
  <c r="J7483" i="6"/>
  <c r="D7487" i="2" s="1"/>
  <c r="J7482" i="6"/>
  <c r="D7486" i="2" s="1"/>
  <c r="J7481" i="6"/>
  <c r="D7485" i="2" s="1"/>
  <c r="J7480" i="6"/>
  <c r="D7484" i="2" s="1"/>
  <c r="J7479" i="6"/>
  <c r="D7483" i="2" s="1"/>
  <c r="J7478" i="6"/>
  <c r="D7482" i="2" s="1"/>
  <c r="J7477" i="6"/>
  <c r="D7481" i="2" s="1"/>
  <c r="J7476" i="6"/>
  <c r="D7480" i="2" s="1"/>
  <c r="J7475" i="6"/>
  <c r="D7479" i="2" s="1"/>
  <c r="J7474" i="6"/>
  <c r="D7478" i="2" s="1"/>
  <c r="J7473" i="6"/>
  <c r="D7477" i="2" s="1"/>
  <c r="J7472" i="6"/>
  <c r="D7476" i="2" s="1"/>
  <c r="J7471" i="6"/>
  <c r="D7475" i="2" s="1"/>
  <c r="J7470" i="6"/>
  <c r="D7474" i="2" s="1"/>
  <c r="J7469" i="6"/>
  <c r="D7473" i="2" s="1"/>
  <c r="J7468" i="6"/>
  <c r="D7472" i="2" s="1"/>
  <c r="J7467" i="6"/>
  <c r="D7471" i="2" s="1"/>
  <c r="J7466" i="6"/>
  <c r="D7470" i="2" s="1"/>
  <c r="J7465" i="6"/>
  <c r="D7469" i="2" s="1"/>
  <c r="J7464" i="6"/>
  <c r="D7468" i="2" s="1"/>
  <c r="J7463" i="6"/>
  <c r="D7467" i="2" s="1"/>
  <c r="J7462" i="6"/>
  <c r="D7466" i="2" s="1"/>
  <c r="J7461" i="6"/>
  <c r="D7465" i="2" s="1"/>
  <c r="J7460" i="6"/>
  <c r="D7464" i="2" s="1"/>
  <c r="J7459" i="6"/>
  <c r="D7463" i="2" s="1"/>
  <c r="J7458" i="6"/>
  <c r="D7462" i="2" s="1"/>
  <c r="J7457" i="6"/>
  <c r="D7461" i="2" s="1"/>
  <c r="J7456" i="6"/>
  <c r="D7460" i="2" s="1"/>
  <c r="J7455" i="6"/>
  <c r="D7459" i="2" s="1"/>
  <c r="J7454" i="6"/>
  <c r="D7458" i="2" s="1"/>
  <c r="J7453" i="6"/>
  <c r="D7457" i="2" s="1"/>
  <c r="J7452" i="6"/>
  <c r="D7456" i="2" s="1"/>
  <c r="J7451" i="6"/>
  <c r="D7455" i="2" s="1"/>
  <c r="J7450" i="6"/>
  <c r="D7454" i="2" s="1"/>
  <c r="J7449" i="6"/>
  <c r="D7453" i="2" s="1"/>
  <c r="J7448" i="6"/>
  <c r="D7452" i="2" s="1"/>
  <c r="J7447" i="6"/>
  <c r="D7451" i="2" s="1"/>
  <c r="J7446" i="6"/>
  <c r="D7450" i="2" s="1"/>
  <c r="J7445" i="6"/>
  <c r="D7449" i="2" s="1"/>
  <c r="J7444" i="6"/>
  <c r="D7448" i="2" s="1"/>
  <c r="J7443" i="6"/>
  <c r="D7447" i="2" s="1"/>
  <c r="J7442" i="6"/>
  <c r="D7446" i="2" s="1"/>
  <c r="J7441" i="6"/>
  <c r="D7445" i="2" s="1"/>
  <c r="J7440" i="6"/>
  <c r="D7444" i="2" s="1"/>
  <c r="J7439" i="6"/>
  <c r="D7443" i="2" s="1"/>
  <c r="J7438" i="6"/>
  <c r="D7442" i="2" s="1"/>
  <c r="J7437" i="6"/>
  <c r="D7441" i="2" s="1"/>
  <c r="J7436" i="6"/>
  <c r="D7440" i="2" s="1"/>
  <c r="J7435" i="6"/>
  <c r="D7439" i="2" s="1"/>
  <c r="J7434" i="6"/>
  <c r="D7438" i="2" s="1"/>
  <c r="J7433" i="6"/>
  <c r="D7437" i="2" s="1"/>
  <c r="J7432" i="6"/>
  <c r="D7436" i="2" s="1"/>
  <c r="J7431" i="6"/>
  <c r="D7435" i="2" s="1"/>
  <c r="J7430" i="6"/>
  <c r="D7434" i="2" s="1"/>
  <c r="J7429" i="6"/>
  <c r="D7433" i="2" s="1"/>
  <c r="J7428" i="6"/>
  <c r="D7432" i="2" s="1"/>
  <c r="J7427" i="6"/>
  <c r="D7431" i="2" s="1"/>
  <c r="J7426" i="6"/>
  <c r="D7430" i="2" s="1"/>
  <c r="J7425" i="6"/>
  <c r="D7429" i="2" s="1"/>
  <c r="J7424" i="6"/>
  <c r="D7428" i="2" s="1"/>
  <c r="J7423" i="6"/>
  <c r="D7427" i="2" s="1"/>
  <c r="J7422" i="6"/>
  <c r="D7426" i="2" s="1"/>
  <c r="J7421" i="6"/>
  <c r="D7425" i="2" s="1"/>
  <c r="J7420" i="6"/>
  <c r="D7424" i="2" s="1"/>
  <c r="J7419" i="6"/>
  <c r="D7423" i="2" s="1"/>
  <c r="J7418" i="6"/>
  <c r="D7422" i="2" s="1"/>
  <c r="J7417" i="6"/>
  <c r="D7421" i="2" s="1"/>
  <c r="J7416" i="6"/>
  <c r="D7420" i="2" s="1"/>
  <c r="J7415" i="6"/>
  <c r="D7419" i="2" s="1"/>
  <c r="J7414" i="6"/>
  <c r="D7418" i="2" s="1"/>
  <c r="J7413" i="6"/>
  <c r="D7417" i="2" s="1"/>
  <c r="J7412" i="6"/>
  <c r="D7416" i="2" s="1"/>
  <c r="J7411" i="6"/>
  <c r="D7415" i="2" s="1"/>
  <c r="J7410" i="6"/>
  <c r="D7414" i="2" s="1"/>
  <c r="J7409" i="6"/>
  <c r="D7413" i="2" s="1"/>
  <c r="J7408" i="6"/>
  <c r="D7412" i="2" s="1"/>
  <c r="J7407" i="6"/>
  <c r="D7411" i="2" s="1"/>
  <c r="J7406" i="6"/>
  <c r="D7410" i="2" s="1"/>
  <c r="J7405" i="6"/>
  <c r="D7409" i="2" s="1"/>
  <c r="J7404" i="6"/>
  <c r="D7408" i="2" s="1"/>
  <c r="J7403" i="6"/>
  <c r="D7407" i="2" s="1"/>
  <c r="J7402" i="6"/>
  <c r="D7406" i="2" s="1"/>
  <c r="J7401" i="6"/>
  <c r="D7405" i="2" s="1"/>
  <c r="J7400" i="6"/>
  <c r="D7404" i="2" s="1"/>
  <c r="J7399" i="6"/>
  <c r="D7403" i="2" s="1"/>
  <c r="J7398" i="6"/>
  <c r="D7402" i="2" s="1"/>
  <c r="J7397" i="6"/>
  <c r="D7401" i="2" s="1"/>
  <c r="J7396" i="6"/>
  <c r="D7400" i="2" s="1"/>
  <c r="J7395" i="6"/>
  <c r="D7399" i="2" s="1"/>
  <c r="J7394" i="6"/>
  <c r="D7398" i="2" s="1"/>
  <c r="J7393" i="6"/>
  <c r="D7397" i="2" s="1"/>
  <c r="J7392" i="6"/>
  <c r="D7396" i="2" s="1"/>
  <c r="J7391" i="6"/>
  <c r="D7395" i="2" s="1"/>
  <c r="J7390" i="6"/>
  <c r="D7394" i="2" s="1"/>
  <c r="J7389" i="6"/>
  <c r="D7393" i="2" s="1"/>
  <c r="J7388" i="6"/>
  <c r="D7392" i="2" s="1"/>
  <c r="J7387" i="6"/>
  <c r="D7391" i="2" s="1"/>
  <c r="J7386" i="6"/>
  <c r="D7390" i="2" s="1"/>
  <c r="J7385" i="6"/>
  <c r="D7389" i="2" s="1"/>
  <c r="J7384" i="6"/>
  <c r="D7388" i="2" s="1"/>
  <c r="J7383" i="6"/>
  <c r="D7387" i="2" s="1"/>
  <c r="J7382" i="6"/>
  <c r="D7386" i="2" s="1"/>
  <c r="J7381" i="6"/>
  <c r="D7385" i="2" s="1"/>
  <c r="J7380" i="6"/>
  <c r="D7384" i="2" s="1"/>
  <c r="J7379" i="6"/>
  <c r="D7383" i="2" s="1"/>
  <c r="J7378" i="6"/>
  <c r="D7382" i="2" s="1"/>
  <c r="J7377" i="6"/>
  <c r="D7381" i="2" s="1"/>
  <c r="J7376" i="6"/>
  <c r="D7380" i="2" s="1"/>
  <c r="J7375" i="6"/>
  <c r="D7379" i="2" s="1"/>
  <c r="J7374" i="6"/>
  <c r="D7378" i="2" s="1"/>
  <c r="J7373" i="6"/>
  <c r="D7377" i="2" s="1"/>
  <c r="J7372" i="6"/>
  <c r="D7376" i="2" s="1"/>
  <c r="J7371" i="6"/>
  <c r="D7375" i="2" s="1"/>
  <c r="J7370" i="6"/>
  <c r="D7374" i="2" s="1"/>
  <c r="J7369" i="6"/>
  <c r="D7373" i="2" s="1"/>
  <c r="J7368" i="6"/>
  <c r="D7372" i="2" s="1"/>
  <c r="J7367" i="6"/>
  <c r="D7371" i="2" s="1"/>
  <c r="J7366" i="6"/>
  <c r="D7370" i="2" s="1"/>
  <c r="J7365" i="6"/>
  <c r="D7369" i="2" s="1"/>
  <c r="J7364" i="6"/>
  <c r="D7368" i="2" s="1"/>
  <c r="J7363" i="6"/>
  <c r="D7367" i="2" s="1"/>
  <c r="J7362" i="6"/>
  <c r="D7366" i="2" s="1"/>
  <c r="J7361" i="6"/>
  <c r="D7365" i="2" s="1"/>
  <c r="J7360" i="6"/>
  <c r="D7364" i="2" s="1"/>
  <c r="J7359" i="6"/>
  <c r="D7363" i="2" s="1"/>
  <c r="J7358" i="6"/>
  <c r="D7362" i="2" s="1"/>
  <c r="J7357" i="6"/>
  <c r="D7361" i="2" s="1"/>
  <c r="J7356" i="6"/>
  <c r="D7360" i="2" s="1"/>
  <c r="J7355" i="6"/>
  <c r="D7359" i="2" s="1"/>
  <c r="J7354" i="6"/>
  <c r="D7358" i="2" s="1"/>
  <c r="J7353" i="6"/>
  <c r="D7357" i="2" s="1"/>
  <c r="J7352" i="6"/>
  <c r="D7356" i="2" s="1"/>
  <c r="J7351" i="6"/>
  <c r="D7355" i="2" s="1"/>
  <c r="J7350" i="6"/>
  <c r="D7354" i="2" s="1"/>
  <c r="J7349" i="6"/>
  <c r="D7353" i="2" s="1"/>
  <c r="J7348" i="6"/>
  <c r="D7352" i="2" s="1"/>
  <c r="J7347" i="6"/>
  <c r="D7351" i="2" s="1"/>
  <c r="J7346" i="6"/>
  <c r="D7350" i="2" s="1"/>
  <c r="J7345" i="6"/>
  <c r="D7349" i="2" s="1"/>
  <c r="J7344" i="6"/>
  <c r="D7348" i="2" s="1"/>
  <c r="J7343" i="6"/>
  <c r="D7347" i="2" s="1"/>
  <c r="J7342" i="6"/>
  <c r="D7346" i="2" s="1"/>
  <c r="J7341" i="6"/>
  <c r="D7345" i="2" s="1"/>
  <c r="J7340" i="6"/>
  <c r="D7344" i="2" s="1"/>
  <c r="J7339" i="6"/>
  <c r="D7343" i="2" s="1"/>
  <c r="J7338" i="6"/>
  <c r="D7342" i="2" s="1"/>
  <c r="J7337" i="6"/>
  <c r="D7341" i="2" s="1"/>
  <c r="J7336" i="6"/>
  <c r="D7340" i="2" s="1"/>
  <c r="J7335" i="6"/>
  <c r="D7339" i="2" s="1"/>
  <c r="J7334" i="6"/>
  <c r="D7338" i="2" s="1"/>
  <c r="J7333" i="6"/>
  <c r="D7337" i="2" s="1"/>
  <c r="J7332" i="6"/>
  <c r="D7336" i="2" s="1"/>
  <c r="J7331" i="6"/>
  <c r="D7335" i="2" s="1"/>
  <c r="J7330" i="6"/>
  <c r="D7334" i="2" s="1"/>
  <c r="J7329" i="6"/>
  <c r="D7333" i="2" s="1"/>
  <c r="J7328" i="6"/>
  <c r="D7332" i="2" s="1"/>
  <c r="J7327" i="6"/>
  <c r="D7331" i="2" s="1"/>
  <c r="J7326" i="6"/>
  <c r="D7330" i="2" s="1"/>
  <c r="J7325" i="6"/>
  <c r="D7329" i="2" s="1"/>
  <c r="J7324" i="6"/>
  <c r="D7328" i="2" s="1"/>
  <c r="J7323" i="6"/>
  <c r="D7327" i="2" s="1"/>
  <c r="J7322" i="6"/>
  <c r="D7326" i="2" s="1"/>
  <c r="J7321" i="6"/>
  <c r="D7325" i="2" s="1"/>
  <c r="J7320" i="6"/>
  <c r="D7324" i="2" s="1"/>
  <c r="J7319" i="6"/>
  <c r="D7323" i="2" s="1"/>
  <c r="J7318" i="6"/>
  <c r="D7322" i="2" s="1"/>
  <c r="J7317" i="6"/>
  <c r="D7321" i="2" s="1"/>
  <c r="J7316" i="6"/>
  <c r="D7320" i="2" s="1"/>
  <c r="J7315" i="6"/>
  <c r="D7319" i="2" s="1"/>
  <c r="J7314" i="6"/>
  <c r="D7318" i="2" s="1"/>
  <c r="J7313" i="6"/>
  <c r="D7317" i="2" s="1"/>
  <c r="J7312" i="6"/>
  <c r="D7316" i="2" s="1"/>
  <c r="J7311" i="6"/>
  <c r="D7315" i="2" s="1"/>
  <c r="J7310" i="6"/>
  <c r="D7314" i="2" s="1"/>
  <c r="J7309" i="6"/>
  <c r="D7313" i="2" s="1"/>
  <c r="J7308" i="6"/>
  <c r="D7312" i="2" s="1"/>
  <c r="J7307" i="6"/>
  <c r="D7311" i="2" s="1"/>
  <c r="J7306" i="6"/>
  <c r="D7310" i="2" s="1"/>
  <c r="J7305" i="6"/>
  <c r="D7309" i="2" s="1"/>
  <c r="J7304" i="6"/>
  <c r="D7308" i="2" s="1"/>
  <c r="J7303" i="6"/>
  <c r="D7307" i="2" s="1"/>
  <c r="J7302" i="6"/>
  <c r="D7306" i="2" s="1"/>
  <c r="J7301" i="6"/>
  <c r="D7305" i="2" s="1"/>
  <c r="J7300" i="6"/>
  <c r="D7304" i="2" s="1"/>
  <c r="J7299" i="6"/>
  <c r="D7303" i="2" s="1"/>
  <c r="J7298" i="6"/>
  <c r="D7302" i="2" s="1"/>
  <c r="J7297" i="6"/>
  <c r="D7301" i="2" s="1"/>
  <c r="J7296" i="6"/>
  <c r="D7300" i="2" s="1"/>
  <c r="J7295" i="6"/>
  <c r="D7299" i="2" s="1"/>
  <c r="J7294" i="6"/>
  <c r="D7298" i="2" s="1"/>
  <c r="J7293" i="6"/>
  <c r="D7297" i="2" s="1"/>
  <c r="J7292" i="6"/>
  <c r="D7296" i="2" s="1"/>
  <c r="J7291" i="6"/>
  <c r="D7295" i="2" s="1"/>
  <c r="J7290" i="6"/>
  <c r="D7294" i="2" s="1"/>
  <c r="J7289" i="6"/>
  <c r="D7293" i="2" s="1"/>
  <c r="J7288" i="6"/>
  <c r="D7292" i="2" s="1"/>
  <c r="J7287" i="6"/>
  <c r="D7291" i="2" s="1"/>
  <c r="J7286" i="6"/>
  <c r="D7290" i="2" s="1"/>
  <c r="J7285" i="6"/>
  <c r="D7289" i="2" s="1"/>
  <c r="J7284" i="6"/>
  <c r="D7288" i="2" s="1"/>
  <c r="J7283" i="6"/>
  <c r="D7287" i="2" s="1"/>
  <c r="J7282" i="6"/>
  <c r="D7286" i="2" s="1"/>
  <c r="J7281" i="6"/>
  <c r="D7285" i="2" s="1"/>
  <c r="J7280" i="6"/>
  <c r="D7284" i="2" s="1"/>
  <c r="J7279" i="6"/>
  <c r="D7283" i="2" s="1"/>
  <c r="J7278" i="6"/>
  <c r="D7282" i="2" s="1"/>
  <c r="J7277" i="6"/>
  <c r="D7281" i="2" s="1"/>
  <c r="J7276" i="6"/>
  <c r="D7280" i="2" s="1"/>
  <c r="J7275" i="6"/>
  <c r="D7279" i="2" s="1"/>
  <c r="J7274" i="6"/>
  <c r="D7278" i="2" s="1"/>
  <c r="J7273" i="6"/>
  <c r="D7277" i="2" s="1"/>
  <c r="J7272" i="6"/>
  <c r="D7276" i="2" s="1"/>
  <c r="J7271" i="6"/>
  <c r="D7275" i="2" s="1"/>
  <c r="J7270" i="6"/>
  <c r="D7274" i="2" s="1"/>
  <c r="J7269" i="6"/>
  <c r="D7273" i="2" s="1"/>
  <c r="J7268" i="6"/>
  <c r="D7272" i="2" s="1"/>
  <c r="J7267" i="6"/>
  <c r="D7271" i="2" s="1"/>
  <c r="J7266" i="6"/>
  <c r="D7270" i="2" s="1"/>
  <c r="J7265" i="6"/>
  <c r="D7269" i="2" s="1"/>
  <c r="J7264" i="6"/>
  <c r="D7268" i="2" s="1"/>
  <c r="J7263" i="6"/>
  <c r="D7267" i="2" s="1"/>
  <c r="J7262" i="6"/>
  <c r="D7266" i="2" s="1"/>
  <c r="J7261" i="6"/>
  <c r="D7265" i="2" s="1"/>
  <c r="J7260" i="6"/>
  <c r="D7264" i="2" s="1"/>
  <c r="J7259" i="6"/>
  <c r="D7263" i="2" s="1"/>
  <c r="J7258" i="6"/>
  <c r="D7262" i="2" s="1"/>
  <c r="J7257" i="6"/>
  <c r="D7261" i="2" s="1"/>
  <c r="J7256" i="6"/>
  <c r="D7260" i="2" s="1"/>
  <c r="J7255" i="6"/>
  <c r="D7259" i="2" s="1"/>
  <c r="J7254" i="6"/>
  <c r="D7258" i="2" s="1"/>
  <c r="J7253" i="6"/>
  <c r="D7257" i="2" s="1"/>
  <c r="J7252" i="6"/>
  <c r="D7256" i="2" s="1"/>
  <c r="J7251" i="6"/>
  <c r="D7255" i="2" s="1"/>
  <c r="J7250" i="6"/>
  <c r="D7254" i="2" s="1"/>
  <c r="J7249" i="6"/>
  <c r="D7253" i="2" s="1"/>
  <c r="J7248" i="6"/>
  <c r="D7252" i="2" s="1"/>
  <c r="J7247" i="6"/>
  <c r="D7251" i="2" s="1"/>
  <c r="J7246" i="6"/>
  <c r="D7250" i="2" s="1"/>
  <c r="J7245" i="6"/>
  <c r="D7249" i="2" s="1"/>
  <c r="J7244" i="6"/>
  <c r="D7248" i="2" s="1"/>
  <c r="J7243" i="6"/>
  <c r="D7247" i="2" s="1"/>
  <c r="J7242" i="6"/>
  <c r="D7246" i="2" s="1"/>
  <c r="J7241" i="6"/>
  <c r="D7245" i="2" s="1"/>
  <c r="J7240" i="6"/>
  <c r="D7244" i="2" s="1"/>
  <c r="J7239" i="6"/>
  <c r="D7243" i="2" s="1"/>
  <c r="J7238" i="6"/>
  <c r="D7242" i="2" s="1"/>
  <c r="J7237" i="6"/>
  <c r="D7241" i="2" s="1"/>
  <c r="J7236" i="6"/>
  <c r="D7240" i="2" s="1"/>
  <c r="J7235" i="6"/>
  <c r="D7239" i="2" s="1"/>
  <c r="J7234" i="6"/>
  <c r="D7238" i="2" s="1"/>
  <c r="J7233" i="6"/>
  <c r="D7237" i="2" s="1"/>
  <c r="J7232" i="6"/>
  <c r="D7236" i="2" s="1"/>
  <c r="J7231" i="6"/>
  <c r="D7235" i="2" s="1"/>
  <c r="J7230" i="6"/>
  <c r="D7234" i="2" s="1"/>
  <c r="J7229" i="6"/>
  <c r="D7233" i="2" s="1"/>
  <c r="J7228" i="6"/>
  <c r="D7232" i="2" s="1"/>
  <c r="J7227" i="6"/>
  <c r="D7231" i="2" s="1"/>
  <c r="J7226" i="6"/>
  <c r="D7230" i="2" s="1"/>
  <c r="J7225" i="6"/>
  <c r="D7229" i="2" s="1"/>
  <c r="J7224" i="6"/>
  <c r="D7228" i="2" s="1"/>
  <c r="J7223" i="6"/>
  <c r="D7227" i="2" s="1"/>
  <c r="J7222" i="6"/>
  <c r="D7226" i="2" s="1"/>
  <c r="J7221" i="6"/>
  <c r="D7225" i="2" s="1"/>
  <c r="J7220" i="6"/>
  <c r="D7224" i="2" s="1"/>
  <c r="J7219" i="6"/>
  <c r="D7223" i="2" s="1"/>
  <c r="J7218" i="6"/>
  <c r="D7222" i="2" s="1"/>
  <c r="J7217" i="6"/>
  <c r="D7221" i="2" s="1"/>
  <c r="J7216" i="6"/>
  <c r="D7220" i="2" s="1"/>
  <c r="J7215" i="6"/>
  <c r="D7219" i="2" s="1"/>
  <c r="J7214" i="6"/>
  <c r="D7218" i="2" s="1"/>
  <c r="J7213" i="6"/>
  <c r="D7217" i="2" s="1"/>
  <c r="J7212" i="6"/>
  <c r="D7216" i="2" s="1"/>
  <c r="J7211" i="6"/>
  <c r="D7215" i="2" s="1"/>
  <c r="J7210" i="6"/>
  <c r="D7214" i="2" s="1"/>
  <c r="J7209" i="6"/>
  <c r="D7213" i="2" s="1"/>
  <c r="J7208" i="6"/>
  <c r="D7212" i="2" s="1"/>
  <c r="J7207" i="6"/>
  <c r="D7211" i="2" s="1"/>
  <c r="J7206" i="6"/>
  <c r="D7210" i="2" s="1"/>
  <c r="J7205" i="6"/>
  <c r="D7209" i="2" s="1"/>
  <c r="J7204" i="6"/>
  <c r="D7208" i="2" s="1"/>
  <c r="J7203" i="6"/>
  <c r="D7207" i="2" s="1"/>
  <c r="J7202" i="6"/>
  <c r="D7206" i="2" s="1"/>
  <c r="J7201" i="6"/>
  <c r="D7205" i="2" s="1"/>
  <c r="J7200" i="6"/>
  <c r="D7204" i="2" s="1"/>
  <c r="J7199" i="6"/>
  <c r="D7203" i="2" s="1"/>
  <c r="J7198" i="6"/>
  <c r="D7202" i="2" s="1"/>
  <c r="J7197" i="6"/>
  <c r="D7201" i="2" s="1"/>
  <c r="J7196" i="6"/>
  <c r="D7200" i="2" s="1"/>
  <c r="J7195" i="6"/>
  <c r="D7199" i="2" s="1"/>
  <c r="J7194" i="6"/>
  <c r="D7198" i="2" s="1"/>
  <c r="J7193" i="6"/>
  <c r="D7197" i="2" s="1"/>
  <c r="J7192" i="6"/>
  <c r="D7196" i="2" s="1"/>
  <c r="J7191" i="6"/>
  <c r="D7195" i="2" s="1"/>
  <c r="J7190" i="6"/>
  <c r="D7194" i="2" s="1"/>
  <c r="J7189" i="6"/>
  <c r="D7193" i="2" s="1"/>
  <c r="J7188" i="6"/>
  <c r="D7192" i="2" s="1"/>
  <c r="J7187" i="6"/>
  <c r="D7191" i="2" s="1"/>
  <c r="J7186" i="6"/>
  <c r="D7190" i="2" s="1"/>
  <c r="J7185" i="6"/>
  <c r="D7189" i="2" s="1"/>
  <c r="J7184" i="6"/>
  <c r="D7188" i="2" s="1"/>
  <c r="J7183" i="6"/>
  <c r="D7187" i="2" s="1"/>
  <c r="J7182" i="6"/>
  <c r="D7186" i="2" s="1"/>
  <c r="J7181" i="6"/>
  <c r="D7185" i="2" s="1"/>
  <c r="J7180" i="6"/>
  <c r="D7184" i="2" s="1"/>
  <c r="J7179" i="6"/>
  <c r="D7183" i="2" s="1"/>
  <c r="J7178" i="6"/>
  <c r="D7182" i="2" s="1"/>
  <c r="J7177" i="6"/>
  <c r="D7181" i="2" s="1"/>
  <c r="J7176" i="6"/>
  <c r="D7180" i="2" s="1"/>
  <c r="J7175" i="6"/>
  <c r="D7179" i="2" s="1"/>
  <c r="J7174" i="6"/>
  <c r="D7178" i="2" s="1"/>
  <c r="J7173" i="6"/>
  <c r="D7177" i="2" s="1"/>
  <c r="J7172" i="6"/>
  <c r="D7176" i="2" s="1"/>
  <c r="J7171" i="6"/>
  <c r="D7175" i="2" s="1"/>
  <c r="J7170" i="6"/>
  <c r="D7174" i="2" s="1"/>
  <c r="J7169" i="6"/>
  <c r="D7173" i="2" s="1"/>
  <c r="J7168" i="6"/>
  <c r="D7172" i="2" s="1"/>
  <c r="J7167" i="6"/>
  <c r="D7171" i="2" s="1"/>
  <c r="J7166" i="6"/>
  <c r="D7170" i="2" s="1"/>
  <c r="J7165" i="6"/>
  <c r="D7169" i="2" s="1"/>
  <c r="J7164" i="6"/>
  <c r="D7168" i="2" s="1"/>
  <c r="J7163" i="6"/>
  <c r="D7167" i="2" s="1"/>
  <c r="J7162" i="6"/>
  <c r="D7166" i="2" s="1"/>
  <c r="J7161" i="6"/>
  <c r="D7165" i="2" s="1"/>
  <c r="J7160" i="6"/>
  <c r="D7164" i="2" s="1"/>
  <c r="J7159" i="6"/>
  <c r="D7163" i="2" s="1"/>
  <c r="J7158" i="6"/>
  <c r="D7162" i="2" s="1"/>
  <c r="J7157" i="6"/>
  <c r="D7161" i="2" s="1"/>
  <c r="J7156" i="6"/>
  <c r="D7160" i="2" s="1"/>
  <c r="J7155" i="6"/>
  <c r="D7159" i="2" s="1"/>
  <c r="J7154" i="6"/>
  <c r="D7158" i="2" s="1"/>
  <c r="J7153" i="6"/>
  <c r="D7157" i="2" s="1"/>
  <c r="J7152" i="6"/>
  <c r="D7156" i="2" s="1"/>
  <c r="J7151" i="6"/>
  <c r="D7155" i="2" s="1"/>
  <c r="J7150" i="6"/>
  <c r="D7154" i="2" s="1"/>
  <c r="J7149" i="6"/>
  <c r="D7153" i="2" s="1"/>
  <c r="J7148" i="6"/>
  <c r="D7152" i="2" s="1"/>
  <c r="J7147" i="6"/>
  <c r="D7151" i="2" s="1"/>
  <c r="J7146" i="6"/>
  <c r="D7150" i="2" s="1"/>
  <c r="J7145" i="6"/>
  <c r="D7149" i="2" s="1"/>
  <c r="J7144" i="6"/>
  <c r="D7148" i="2" s="1"/>
  <c r="J7143" i="6"/>
  <c r="D7147" i="2" s="1"/>
  <c r="J7142" i="6"/>
  <c r="D7146" i="2" s="1"/>
  <c r="J7141" i="6"/>
  <c r="D7145" i="2" s="1"/>
  <c r="J7140" i="6"/>
  <c r="D7144" i="2" s="1"/>
  <c r="J7139" i="6"/>
  <c r="D7143" i="2" s="1"/>
  <c r="J7138" i="6"/>
  <c r="D7142" i="2" s="1"/>
  <c r="J7137" i="6"/>
  <c r="D7141" i="2" s="1"/>
  <c r="J7136" i="6"/>
  <c r="D7140" i="2" s="1"/>
  <c r="J7135" i="6"/>
  <c r="D7139" i="2" s="1"/>
  <c r="J7134" i="6"/>
  <c r="D7138" i="2" s="1"/>
  <c r="J7133" i="6"/>
  <c r="D7137" i="2" s="1"/>
  <c r="J7132" i="6"/>
  <c r="D7136" i="2" s="1"/>
  <c r="J7131" i="6"/>
  <c r="D7135" i="2" s="1"/>
  <c r="J7130" i="6"/>
  <c r="D7134" i="2" s="1"/>
  <c r="J7129" i="6"/>
  <c r="D7133" i="2" s="1"/>
  <c r="J7128" i="6"/>
  <c r="D7132" i="2" s="1"/>
  <c r="J7127" i="6"/>
  <c r="D7131" i="2" s="1"/>
  <c r="J7126" i="6"/>
  <c r="D7130" i="2" s="1"/>
  <c r="J7125" i="6"/>
  <c r="D7129" i="2" s="1"/>
  <c r="J7124" i="6"/>
  <c r="D7128" i="2" s="1"/>
  <c r="J7123" i="6"/>
  <c r="D7127" i="2" s="1"/>
  <c r="J7122" i="6"/>
  <c r="D7126" i="2" s="1"/>
  <c r="J7121" i="6"/>
  <c r="D7125" i="2" s="1"/>
  <c r="J7120" i="6"/>
  <c r="D7124" i="2" s="1"/>
  <c r="J7119" i="6"/>
  <c r="D7123" i="2" s="1"/>
  <c r="J7118" i="6"/>
  <c r="D7122" i="2" s="1"/>
  <c r="J7117" i="6"/>
  <c r="D7121" i="2" s="1"/>
  <c r="J7116" i="6"/>
  <c r="D7120" i="2" s="1"/>
  <c r="J7115" i="6"/>
  <c r="D7119" i="2" s="1"/>
  <c r="J7114" i="6"/>
  <c r="D7118" i="2" s="1"/>
  <c r="J7113" i="6"/>
  <c r="D7117" i="2" s="1"/>
  <c r="J7112" i="6"/>
  <c r="D7116" i="2" s="1"/>
  <c r="J7111" i="6"/>
  <c r="D7115" i="2" s="1"/>
  <c r="J7110" i="6"/>
  <c r="D7114" i="2" s="1"/>
  <c r="J7109" i="6"/>
  <c r="D7113" i="2" s="1"/>
  <c r="J7108" i="6"/>
  <c r="D7112" i="2" s="1"/>
  <c r="J7107" i="6"/>
  <c r="D7111" i="2" s="1"/>
  <c r="J7106" i="6"/>
  <c r="D7110" i="2" s="1"/>
  <c r="J7105" i="6"/>
  <c r="D7109" i="2" s="1"/>
  <c r="J7104" i="6"/>
  <c r="D7108" i="2" s="1"/>
  <c r="J7103" i="6"/>
  <c r="D7107" i="2" s="1"/>
  <c r="J7102" i="6"/>
  <c r="D7106" i="2" s="1"/>
  <c r="J7101" i="6"/>
  <c r="D7105" i="2" s="1"/>
  <c r="J7100" i="6"/>
  <c r="D7104" i="2" s="1"/>
  <c r="J7099" i="6"/>
  <c r="D7103" i="2" s="1"/>
  <c r="J7098" i="6"/>
  <c r="D7102" i="2" s="1"/>
  <c r="J7097" i="6"/>
  <c r="D7101" i="2" s="1"/>
  <c r="J7096" i="6"/>
  <c r="D7100" i="2" s="1"/>
  <c r="J7095" i="6"/>
  <c r="D7099" i="2" s="1"/>
  <c r="J7094" i="6"/>
  <c r="D7098" i="2" s="1"/>
  <c r="J7093" i="6"/>
  <c r="D7097" i="2" s="1"/>
  <c r="J7092" i="6"/>
  <c r="D7096" i="2" s="1"/>
  <c r="J7091" i="6"/>
  <c r="D7095" i="2" s="1"/>
  <c r="J7090" i="6"/>
  <c r="D7094" i="2" s="1"/>
  <c r="J7089" i="6"/>
  <c r="D7093" i="2" s="1"/>
  <c r="J7088" i="6"/>
  <c r="D7092" i="2" s="1"/>
  <c r="J7087" i="6"/>
  <c r="D7091" i="2" s="1"/>
  <c r="J7086" i="6"/>
  <c r="D7090" i="2" s="1"/>
  <c r="J7085" i="6"/>
  <c r="D7089" i="2" s="1"/>
  <c r="J7084" i="6"/>
  <c r="D7088" i="2" s="1"/>
  <c r="J7083" i="6"/>
  <c r="D7087" i="2" s="1"/>
  <c r="J7082" i="6"/>
  <c r="D7086" i="2" s="1"/>
  <c r="J7081" i="6"/>
  <c r="D7085" i="2" s="1"/>
  <c r="J7080" i="6"/>
  <c r="D7084" i="2" s="1"/>
  <c r="J7079" i="6"/>
  <c r="D7083" i="2" s="1"/>
  <c r="J7078" i="6"/>
  <c r="D7082" i="2" s="1"/>
  <c r="J7077" i="6"/>
  <c r="D7081" i="2" s="1"/>
  <c r="J7076" i="6"/>
  <c r="D7080" i="2" s="1"/>
  <c r="J7075" i="6"/>
  <c r="D7079" i="2" s="1"/>
  <c r="J7074" i="6"/>
  <c r="D7078" i="2" s="1"/>
  <c r="J7073" i="6"/>
  <c r="D7077" i="2" s="1"/>
  <c r="J7072" i="6"/>
  <c r="D7076" i="2" s="1"/>
  <c r="J7071" i="6"/>
  <c r="D7075" i="2" s="1"/>
  <c r="J7070" i="6"/>
  <c r="D7074" i="2" s="1"/>
  <c r="J7069" i="6"/>
  <c r="D7073" i="2" s="1"/>
  <c r="J7068" i="6"/>
  <c r="D7072" i="2" s="1"/>
  <c r="J7067" i="6"/>
  <c r="D7071" i="2" s="1"/>
  <c r="J7066" i="6"/>
  <c r="D7070" i="2" s="1"/>
  <c r="J7065" i="6"/>
  <c r="D7069" i="2" s="1"/>
  <c r="J7064" i="6"/>
  <c r="D7068" i="2" s="1"/>
  <c r="J7063" i="6"/>
  <c r="D7067" i="2" s="1"/>
  <c r="J7062" i="6"/>
  <c r="D7066" i="2" s="1"/>
  <c r="J7061" i="6"/>
  <c r="D7065" i="2" s="1"/>
  <c r="J7060" i="6"/>
  <c r="D7064" i="2" s="1"/>
  <c r="J7059" i="6"/>
  <c r="D7063" i="2" s="1"/>
  <c r="J7058" i="6"/>
  <c r="D7062" i="2" s="1"/>
  <c r="J7057" i="6"/>
  <c r="D7061" i="2" s="1"/>
  <c r="J7056" i="6"/>
  <c r="D7060" i="2" s="1"/>
  <c r="J7055" i="6"/>
  <c r="D7059" i="2" s="1"/>
  <c r="J7054" i="6"/>
  <c r="D7058" i="2" s="1"/>
  <c r="J7053" i="6"/>
  <c r="D7057" i="2" s="1"/>
  <c r="J7052" i="6"/>
  <c r="D7056" i="2" s="1"/>
  <c r="J7051" i="6"/>
  <c r="D7055" i="2" s="1"/>
  <c r="J7050" i="6"/>
  <c r="D7054" i="2" s="1"/>
  <c r="J7049" i="6"/>
  <c r="D7053" i="2" s="1"/>
  <c r="J7048" i="6"/>
  <c r="D7052" i="2" s="1"/>
  <c r="J7047" i="6"/>
  <c r="D7051" i="2" s="1"/>
  <c r="J7046" i="6"/>
  <c r="D7050" i="2" s="1"/>
  <c r="J7045" i="6"/>
  <c r="D7049" i="2" s="1"/>
  <c r="J7044" i="6"/>
  <c r="D7048" i="2" s="1"/>
  <c r="J7043" i="6"/>
  <c r="D7047" i="2" s="1"/>
  <c r="J7042" i="6"/>
  <c r="D7046" i="2" s="1"/>
  <c r="J7041" i="6"/>
  <c r="D7045" i="2" s="1"/>
  <c r="J7040" i="6"/>
  <c r="D7044" i="2" s="1"/>
  <c r="J7039" i="6"/>
  <c r="D7043" i="2" s="1"/>
  <c r="J7038" i="6"/>
  <c r="D7042" i="2" s="1"/>
  <c r="J7037" i="6"/>
  <c r="D7041" i="2" s="1"/>
  <c r="J7036" i="6"/>
  <c r="D7040" i="2" s="1"/>
  <c r="J7035" i="6"/>
  <c r="D7039" i="2" s="1"/>
  <c r="J7034" i="6"/>
  <c r="D7038" i="2" s="1"/>
  <c r="J7033" i="6"/>
  <c r="D7037" i="2" s="1"/>
  <c r="J7032" i="6"/>
  <c r="D7036" i="2" s="1"/>
  <c r="J7031" i="6"/>
  <c r="D7035" i="2" s="1"/>
  <c r="J7030" i="6"/>
  <c r="D7034" i="2" s="1"/>
  <c r="J7029" i="6"/>
  <c r="D7033" i="2" s="1"/>
  <c r="J7028" i="6"/>
  <c r="D7032" i="2" s="1"/>
  <c r="J7027" i="6"/>
  <c r="D7031" i="2" s="1"/>
  <c r="J7026" i="6"/>
  <c r="D7030" i="2" s="1"/>
  <c r="J7025" i="6"/>
  <c r="D7029" i="2" s="1"/>
  <c r="J7024" i="6"/>
  <c r="D7028" i="2" s="1"/>
  <c r="J7023" i="6"/>
  <c r="D7027" i="2" s="1"/>
  <c r="J7022" i="6"/>
  <c r="D7026" i="2" s="1"/>
  <c r="J7021" i="6"/>
  <c r="D7025" i="2" s="1"/>
  <c r="J7020" i="6"/>
  <c r="D7024" i="2" s="1"/>
  <c r="J7019" i="6"/>
  <c r="D7023" i="2" s="1"/>
  <c r="J7018" i="6"/>
  <c r="D7022" i="2" s="1"/>
  <c r="J7017" i="6"/>
  <c r="D7021" i="2" s="1"/>
  <c r="J7016" i="6"/>
  <c r="D7020" i="2" s="1"/>
  <c r="J7015" i="6"/>
  <c r="D7019" i="2" s="1"/>
  <c r="J7014" i="6"/>
  <c r="D7018" i="2" s="1"/>
  <c r="J7013" i="6"/>
  <c r="D7017" i="2" s="1"/>
  <c r="J7012" i="6"/>
  <c r="D7016" i="2" s="1"/>
  <c r="J7011" i="6"/>
  <c r="D7015" i="2" s="1"/>
  <c r="J7010" i="6"/>
  <c r="D7014" i="2" s="1"/>
  <c r="J7009" i="6"/>
  <c r="D7013" i="2" s="1"/>
  <c r="J7008" i="6"/>
  <c r="D7012" i="2" s="1"/>
  <c r="J7007" i="6"/>
  <c r="D7011" i="2" s="1"/>
  <c r="J7006" i="6"/>
  <c r="D7010" i="2" s="1"/>
  <c r="J7005" i="6"/>
  <c r="D7009" i="2" s="1"/>
  <c r="J7004" i="6"/>
  <c r="D7008" i="2" s="1"/>
  <c r="J7003" i="6"/>
  <c r="D7007" i="2" s="1"/>
  <c r="J7002" i="6"/>
  <c r="D7006" i="2" s="1"/>
  <c r="J7001" i="6"/>
  <c r="D7005" i="2" s="1"/>
  <c r="J7000" i="6"/>
  <c r="D7004" i="2" s="1"/>
  <c r="J6999" i="6"/>
  <c r="D7003" i="2" s="1"/>
  <c r="J6998" i="6"/>
  <c r="D7002" i="2" s="1"/>
  <c r="J6997" i="6"/>
  <c r="D7001" i="2" s="1"/>
  <c r="J6996" i="6"/>
  <c r="D7000" i="2" s="1"/>
  <c r="J6995" i="6"/>
  <c r="D6999" i="2" s="1"/>
  <c r="J6994" i="6"/>
  <c r="D6998" i="2" s="1"/>
  <c r="J6993" i="6"/>
  <c r="D6997" i="2" s="1"/>
  <c r="J6992" i="6"/>
  <c r="D6996" i="2" s="1"/>
  <c r="J6991" i="6"/>
  <c r="D6995" i="2" s="1"/>
  <c r="J6990" i="6"/>
  <c r="D6994" i="2" s="1"/>
  <c r="J6989" i="6"/>
  <c r="D6993" i="2" s="1"/>
  <c r="J6988" i="6"/>
  <c r="D6992" i="2" s="1"/>
  <c r="J6987" i="6"/>
  <c r="D6991" i="2" s="1"/>
  <c r="J6986" i="6"/>
  <c r="D6990" i="2" s="1"/>
  <c r="J6985" i="6"/>
  <c r="D6989" i="2" s="1"/>
  <c r="J6984" i="6"/>
  <c r="D6988" i="2" s="1"/>
  <c r="J6983" i="6"/>
  <c r="D6987" i="2" s="1"/>
  <c r="J6982" i="6"/>
  <c r="D6986" i="2" s="1"/>
  <c r="J6981" i="6"/>
  <c r="D6985" i="2" s="1"/>
  <c r="J6980" i="6"/>
  <c r="D6984" i="2" s="1"/>
  <c r="J6979" i="6"/>
  <c r="D6983" i="2" s="1"/>
  <c r="J6978" i="6"/>
  <c r="D6982" i="2" s="1"/>
  <c r="J6977" i="6"/>
  <c r="D6981" i="2" s="1"/>
  <c r="J6976" i="6"/>
  <c r="D6980" i="2" s="1"/>
  <c r="J6975" i="6"/>
  <c r="D6979" i="2" s="1"/>
  <c r="J6974" i="6"/>
  <c r="D6978" i="2" s="1"/>
  <c r="J6973" i="6"/>
  <c r="D6977" i="2" s="1"/>
  <c r="J6972" i="6"/>
  <c r="D6976" i="2" s="1"/>
  <c r="J6971" i="6"/>
  <c r="D6975" i="2" s="1"/>
  <c r="J6970" i="6"/>
  <c r="D6974" i="2" s="1"/>
  <c r="J6969" i="6"/>
  <c r="D6973" i="2" s="1"/>
  <c r="J6968" i="6"/>
  <c r="D6972" i="2" s="1"/>
  <c r="J6967" i="6"/>
  <c r="D6971" i="2" s="1"/>
  <c r="J6966" i="6"/>
  <c r="D6970" i="2" s="1"/>
  <c r="J6965" i="6"/>
  <c r="D6969" i="2" s="1"/>
  <c r="J6964" i="6"/>
  <c r="D6968" i="2" s="1"/>
  <c r="J6963" i="6"/>
  <c r="D6967" i="2" s="1"/>
  <c r="J6962" i="6"/>
  <c r="D6966" i="2" s="1"/>
  <c r="J6961" i="6"/>
  <c r="D6965" i="2" s="1"/>
  <c r="J6960" i="6"/>
  <c r="D6964" i="2" s="1"/>
  <c r="J6959" i="6"/>
  <c r="D6963" i="2" s="1"/>
  <c r="J6958" i="6"/>
  <c r="D6962" i="2" s="1"/>
  <c r="J6957" i="6"/>
  <c r="D6961" i="2" s="1"/>
  <c r="J6956" i="6"/>
  <c r="D6960" i="2" s="1"/>
  <c r="J6955" i="6"/>
  <c r="D6959" i="2" s="1"/>
  <c r="J6954" i="6"/>
  <c r="D6958" i="2" s="1"/>
  <c r="J6953" i="6"/>
  <c r="D6957" i="2" s="1"/>
  <c r="J6952" i="6"/>
  <c r="D6956" i="2" s="1"/>
  <c r="J6951" i="6"/>
  <c r="D6955" i="2" s="1"/>
  <c r="J6950" i="6"/>
  <c r="D6954" i="2" s="1"/>
  <c r="J6949" i="6"/>
  <c r="D6953" i="2" s="1"/>
  <c r="J6948" i="6"/>
  <c r="D6952" i="2" s="1"/>
  <c r="J6947" i="6"/>
  <c r="D6951" i="2" s="1"/>
  <c r="J6946" i="6"/>
  <c r="D6950" i="2" s="1"/>
  <c r="J6945" i="6"/>
  <c r="D6949" i="2" s="1"/>
  <c r="J6944" i="6"/>
  <c r="D6948" i="2" s="1"/>
  <c r="J6943" i="6"/>
  <c r="D6947" i="2" s="1"/>
  <c r="J6942" i="6"/>
  <c r="D6946" i="2" s="1"/>
  <c r="J6941" i="6"/>
  <c r="D6945" i="2" s="1"/>
  <c r="J6940" i="6"/>
  <c r="D6944" i="2" s="1"/>
  <c r="J6939" i="6"/>
  <c r="D6943" i="2" s="1"/>
  <c r="J6938" i="6"/>
  <c r="D6942" i="2" s="1"/>
  <c r="J6937" i="6"/>
  <c r="D6941" i="2" s="1"/>
  <c r="J6936" i="6"/>
  <c r="D6940" i="2" s="1"/>
  <c r="J6935" i="6"/>
  <c r="D6939" i="2" s="1"/>
  <c r="J6934" i="6"/>
  <c r="D6938" i="2" s="1"/>
  <c r="J6933" i="6"/>
  <c r="D6937" i="2" s="1"/>
  <c r="J6932" i="6"/>
  <c r="D6936" i="2" s="1"/>
  <c r="J6931" i="6"/>
  <c r="D6935" i="2" s="1"/>
  <c r="J6930" i="6"/>
  <c r="D6934" i="2" s="1"/>
  <c r="J6929" i="6"/>
  <c r="D6933" i="2" s="1"/>
  <c r="J6928" i="6"/>
  <c r="D6932" i="2" s="1"/>
  <c r="J6927" i="6"/>
  <c r="D6931" i="2" s="1"/>
  <c r="J6926" i="6"/>
  <c r="D6930" i="2" s="1"/>
  <c r="J6925" i="6"/>
  <c r="D6929" i="2" s="1"/>
  <c r="J6924" i="6"/>
  <c r="D6928" i="2" s="1"/>
  <c r="J6923" i="6"/>
  <c r="D6927" i="2" s="1"/>
  <c r="J6922" i="6"/>
  <c r="D6926" i="2" s="1"/>
  <c r="J6921" i="6"/>
  <c r="D6925" i="2" s="1"/>
  <c r="J6920" i="6"/>
  <c r="D6924" i="2" s="1"/>
  <c r="J6919" i="6"/>
  <c r="D6923" i="2" s="1"/>
  <c r="J6918" i="6"/>
  <c r="D6922" i="2" s="1"/>
  <c r="J6917" i="6"/>
  <c r="D6921" i="2" s="1"/>
  <c r="J6916" i="6"/>
  <c r="D6920" i="2" s="1"/>
  <c r="J6915" i="6"/>
  <c r="D6919" i="2" s="1"/>
  <c r="J6914" i="6"/>
  <c r="D6918" i="2" s="1"/>
  <c r="J6913" i="6"/>
  <c r="D6917" i="2" s="1"/>
  <c r="J6912" i="6"/>
  <c r="D6916" i="2" s="1"/>
  <c r="J6911" i="6"/>
  <c r="D6915" i="2" s="1"/>
  <c r="J6910" i="6"/>
  <c r="D6914" i="2" s="1"/>
  <c r="J6909" i="6"/>
  <c r="D6913" i="2" s="1"/>
  <c r="J6908" i="6"/>
  <c r="D6912" i="2" s="1"/>
  <c r="J6907" i="6"/>
  <c r="D6911" i="2" s="1"/>
  <c r="J6906" i="6"/>
  <c r="D6910" i="2" s="1"/>
  <c r="J6905" i="6"/>
  <c r="D6909" i="2" s="1"/>
  <c r="J6904" i="6"/>
  <c r="D6908" i="2" s="1"/>
  <c r="J6903" i="6"/>
  <c r="D6907" i="2" s="1"/>
  <c r="J6902" i="6"/>
  <c r="D6906" i="2" s="1"/>
  <c r="J6901" i="6"/>
  <c r="D6905" i="2" s="1"/>
  <c r="J6900" i="6"/>
  <c r="D6904" i="2" s="1"/>
  <c r="J6899" i="6"/>
  <c r="D6903" i="2" s="1"/>
  <c r="J6898" i="6"/>
  <c r="D6902" i="2" s="1"/>
  <c r="J6897" i="6"/>
  <c r="D6901" i="2" s="1"/>
  <c r="J6896" i="6"/>
  <c r="D6900" i="2" s="1"/>
  <c r="J6895" i="6"/>
  <c r="D6899" i="2" s="1"/>
  <c r="J6894" i="6"/>
  <c r="D6898" i="2" s="1"/>
  <c r="J6893" i="6"/>
  <c r="D6897" i="2" s="1"/>
  <c r="J6892" i="6"/>
  <c r="D6896" i="2" s="1"/>
  <c r="J6891" i="6"/>
  <c r="D6895" i="2" s="1"/>
  <c r="J6890" i="6"/>
  <c r="D6894" i="2" s="1"/>
  <c r="J6889" i="6"/>
  <c r="D6893" i="2" s="1"/>
  <c r="J6888" i="6"/>
  <c r="D6892" i="2" s="1"/>
  <c r="J6887" i="6"/>
  <c r="D6891" i="2" s="1"/>
  <c r="J6886" i="6"/>
  <c r="D6890" i="2" s="1"/>
  <c r="J6885" i="6"/>
  <c r="D6889" i="2" s="1"/>
  <c r="J6884" i="6"/>
  <c r="D6888" i="2" s="1"/>
  <c r="J6883" i="6"/>
  <c r="D6887" i="2" s="1"/>
  <c r="J6882" i="6"/>
  <c r="D6886" i="2" s="1"/>
  <c r="J6881" i="6"/>
  <c r="D6885" i="2" s="1"/>
  <c r="J6880" i="6"/>
  <c r="D6884" i="2" s="1"/>
  <c r="J6879" i="6"/>
  <c r="D6883" i="2" s="1"/>
  <c r="J6878" i="6"/>
  <c r="D6882" i="2" s="1"/>
  <c r="J6877" i="6"/>
  <c r="D6881" i="2" s="1"/>
  <c r="J6876" i="6"/>
  <c r="D6880" i="2" s="1"/>
  <c r="J6875" i="6"/>
  <c r="D6879" i="2" s="1"/>
  <c r="J6874" i="6"/>
  <c r="D6878" i="2" s="1"/>
  <c r="J6873" i="6"/>
  <c r="D6877" i="2" s="1"/>
  <c r="J6872" i="6"/>
  <c r="D6876" i="2" s="1"/>
  <c r="J6871" i="6"/>
  <c r="D6875" i="2" s="1"/>
  <c r="J6870" i="6"/>
  <c r="D6874" i="2" s="1"/>
  <c r="J6869" i="6"/>
  <c r="D6873" i="2" s="1"/>
  <c r="J6868" i="6"/>
  <c r="D6872" i="2" s="1"/>
  <c r="J6867" i="6"/>
  <c r="D6871" i="2" s="1"/>
  <c r="J6866" i="6"/>
  <c r="D6870" i="2" s="1"/>
  <c r="J6865" i="6"/>
  <c r="D6869" i="2" s="1"/>
  <c r="J6864" i="6"/>
  <c r="D6868" i="2" s="1"/>
  <c r="J6863" i="6"/>
  <c r="D6867" i="2" s="1"/>
  <c r="J6862" i="6"/>
  <c r="D6866" i="2" s="1"/>
  <c r="J6861" i="6"/>
  <c r="D6865" i="2" s="1"/>
  <c r="J6860" i="6"/>
  <c r="D6864" i="2" s="1"/>
  <c r="J6859" i="6"/>
  <c r="D6863" i="2" s="1"/>
  <c r="J6858" i="6"/>
  <c r="D6862" i="2" s="1"/>
  <c r="J6857" i="6"/>
  <c r="D6861" i="2" s="1"/>
  <c r="J6856" i="6"/>
  <c r="D6860" i="2" s="1"/>
  <c r="J6855" i="6"/>
  <c r="D6859" i="2" s="1"/>
  <c r="J6854" i="6"/>
  <c r="D6858" i="2" s="1"/>
  <c r="J6853" i="6"/>
  <c r="D6857" i="2" s="1"/>
  <c r="J6852" i="6"/>
  <c r="D6856" i="2" s="1"/>
  <c r="J6851" i="6"/>
  <c r="D6855" i="2" s="1"/>
  <c r="J6850" i="6"/>
  <c r="D6854" i="2" s="1"/>
  <c r="J6849" i="6"/>
  <c r="D6853" i="2" s="1"/>
  <c r="J6848" i="6"/>
  <c r="D6852" i="2" s="1"/>
  <c r="J6847" i="6"/>
  <c r="D6851" i="2" s="1"/>
  <c r="J6846" i="6"/>
  <c r="D6850" i="2" s="1"/>
  <c r="J6845" i="6"/>
  <c r="D6849" i="2" s="1"/>
  <c r="J6844" i="6"/>
  <c r="D6848" i="2" s="1"/>
  <c r="J6843" i="6"/>
  <c r="D6847" i="2" s="1"/>
  <c r="J6842" i="6"/>
  <c r="D6846" i="2" s="1"/>
  <c r="J6841" i="6"/>
  <c r="D6845" i="2" s="1"/>
  <c r="J6840" i="6"/>
  <c r="D6844" i="2" s="1"/>
  <c r="J6839" i="6"/>
  <c r="D6843" i="2" s="1"/>
  <c r="J6838" i="6"/>
  <c r="D6842" i="2" s="1"/>
  <c r="J6837" i="6"/>
  <c r="D6841" i="2" s="1"/>
  <c r="J6836" i="6"/>
  <c r="D6840" i="2" s="1"/>
  <c r="J6835" i="6"/>
  <c r="D6839" i="2" s="1"/>
  <c r="J6834" i="6"/>
  <c r="D6838" i="2" s="1"/>
  <c r="J6833" i="6"/>
  <c r="D6837" i="2" s="1"/>
  <c r="J6832" i="6"/>
  <c r="D6836" i="2" s="1"/>
  <c r="J6831" i="6"/>
  <c r="D6835" i="2" s="1"/>
  <c r="J6830" i="6"/>
  <c r="D6834" i="2" s="1"/>
  <c r="J6829" i="6"/>
  <c r="D6833" i="2" s="1"/>
  <c r="J6828" i="6"/>
  <c r="D6832" i="2" s="1"/>
  <c r="J6827" i="6"/>
  <c r="D6831" i="2" s="1"/>
  <c r="J6826" i="6"/>
  <c r="D6830" i="2" s="1"/>
  <c r="J6825" i="6"/>
  <c r="D6829" i="2" s="1"/>
  <c r="J6824" i="6"/>
  <c r="D6828" i="2" s="1"/>
  <c r="J6823" i="6"/>
  <c r="D6827" i="2" s="1"/>
  <c r="J6822" i="6"/>
  <c r="D6826" i="2" s="1"/>
  <c r="J6821" i="6"/>
  <c r="D6825" i="2" s="1"/>
  <c r="J6820" i="6"/>
  <c r="D6824" i="2" s="1"/>
  <c r="J6819" i="6"/>
  <c r="D6823" i="2" s="1"/>
  <c r="J6818" i="6"/>
  <c r="D6822" i="2" s="1"/>
  <c r="J6817" i="6"/>
  <c r="D6821" i="2" s="1"/>
  <c r="J6816" i="6"/>
  <c r="D6820" i="2" s="1"/>
  <c r="J6815" i="6"/>
  <c r="D6819" i="2" s="1"/>
  <c r="J6814" i="6"/>
  <c r="D6818" i="2" s="1"/>
  <c r="J6813" i="6"/>
  <c r="D6817" i="2" s="1"/>
  <c r="J6812" i="6"/>
  <c r="D6816" i="2" s="1"/>
  <c r="J6811" i="6"/>
  <c r="D6815" i="2" s="1"/>
  <c r="J6810" i="6"/>
  <c r="D6814" i="2" s="1"/>
  <c r="J6809" i="6"/>
  <c r="D6813" i="2" s="1"/>
  <c r="J6808" i="6"/>
  <c r="D6812" i="2" s="1"/>
  <c r="J6807" i="6"/>
  <c r="D6811" i="2" s="1"/>
  <c r="J6806" i="6"/>
  <c r="D6810" i="2" s="1"/>
  <c r="J6805" i="6"/>
  <c r="D6809" i="2" s="1"/>
  <c r="J6804" i="6"/>
  <c r="D6808" i="2" s="1"/>
  <c r="J6803" i="6"/>
  <c r="D6807" i="2" s="1"/>
  <c r="J6802" i="6"/>
  <c r="D6806" i="2" s="1"/>
  <c r="J6801" i="6"/>
  <c r="D6805" i="2" s="1"/>
  <c r="J6800" i="6"/>
  <c r="D6804" i="2" s="1"/>
  <c r="J6799" i="6"/>
  <c r="D6803" i="2" s="1"/>
  <c r="J6798" i="6"/>
  <c r="D6802" i="2" s="1"/>
  <c r="J6797" i="6"/>
  <c r="D6801" i="2" s="1"/>
  <c r="J6796" i="6"/>
  <c r="D6800" i="2" s="1"/>
  <c r="J6795" i="6"/>
  <c r="D6799" i="2" s="1"/>
  <c r="J6794" i="6"/>
  <c r="D6798" i="2" s="1"/>
  <c r="J6793" i="6"/>
  <c r="D6797" i="2" s="1"/>
  <c r="J6792" i="6"/>
  <c r="D6796" i="2" s="1"/>
  <c r="J6791" i="6"/>
  <c r="D6795" i="2" s="1"/>
  <c r="J6790" i="6"/>
  <c r="D6794" i="2" s="1"/>
  <c r="J6789" i="6"/>
  <c r="D6793" i="2" s="1"/>
  <c r="J6788" i="6"/>
  <c r="D6792" i="2" s="1"/>
  <c r="J6787" i="6"/>
  <c r="D6791" i="2" s="1"/>
  <c r="J6786" i="6"/>
  <c r="D6790" i="2" s="1"/>
  <c r="J6785" i="6"/>
  <c r="D6789" i="2" s="1"/>
  <c r="J6784" i="6"/>
  <c r="D6788" i="2" s="1"/>
  <c r="J6783" i="6"/>
  <c r="D6787" i="2" s="1"/>
  <c r="J6782" i="6"/>
  <c r="D6786" i="2" s="1"/>
  <c r="J6781" i="6"/>
  <c r="D6785" i="2" s="1"/>
  <c r="J6780" i="6"/>
  <c r="D6784" i="2" s="1"/>
  <c r="J6779" i="6"/>
  <c r="D6783" i="2" s="1"/>
  <c r="J6778" i="6"/>
  <c r="D6782" i="2" s="1"/>
  <c r="J6777" i="6"/>
  <c r="D6781" i="2" s="1"/>
  <c r="J6776" i="6"/>
  <c r="D6780" i="2" s="1"/>
  <c r="J6775" i="6"/>
  <c r="D6779" i="2" s="1"/>
  <c r="J6774" i="6"/>
  <c r="D6778" i="2" s="1"/>
  <c r="J6773" i="6"/>
  <c r="D6777" i="2" s="1"/>
  <c r="J6772" i="6"/>
  <c r="D6776" i="2" s="1"/>
  <c r="J6771" i="6"/>
  <c r="D6775" i="2" s="1"/>
  <c r="J6770" i="6"/>
  <c r="D6774" i="2" s="1"/>
  <c r="J6769" i="6"/>
  <c r="D6773" i="2" s="1"/>
  <c r="J6768" i="6"/>
  <c r="D6772" i="2" s="1"/>
  <c r="J6767" i="6"/>
  <c r="D6771" i="2" s="1"/>
  <c r="J6766" i="6"/>
  <c r="D6770" i="2" s="1"/>
  <c r="J6765" i="6"/>
  <c r="D6769" i="2" s="1"/>
  <c r="J6764" i="6"/>
  <c r="D6768" i="2" s="1"/>
  <c r="J6763" i="6"/>
  <c r="D6767" i="2" s="1"/>
  <c r="J6762" i="6"/>
  <c r="D6766" i="2" s="1"/>
  <c r="J6761" i="6"/>
  <c r="D6765" i="2" s="1"/>
  <c r="J6760" i="6"/>
  <c r="D6764" i="2" s="1"/>
  <c r="J6759" i="6"/>
  <c r="D6763" i="2" s="1"/>
  <c r="J6758" i="6"/>
  <c r="D6762" i="2" s="1"/>
  <c r="J6757" i="6"/>
  <c r="D6761" i="2" s="1"/>
  <c r="J6756" i="6"/>
  <c r="D6760" i="2" s="1"/>
  <c r="J6755" i="6"/>
  <c r="D6759" i="2" s="1"/>
  <c r="J6754" i="6"/>
  <c r="D6758" i="2" s="1"/>
  <c r="J6753" i="6"/>
  <c r="D6757" i="2" s="1"/>
  <c r="J6752" i="6"/>
  <c r="D6756" i="2" s="1"/>
  <c r="J6751" i="6"/>
  <c r="D6755" i="2" s="1"/>
  <c r="J6750" i="6"/>
  <c r="D6754" i="2" s="1"/>
  <c r="J6749" i="6"/>
  <c r="D6753" i="2" s="1"/>
  <c r="J6748" i="6"/>
  <c r="D6752" i="2" s="1"/>
  <c r="J6747" i="6"/>
  <c r="D6751" i="2" s="1"/>
  <c r="J6746" i="6"/>
  <c r="D6750" i="2" s="1"/>
  <c r="J6745" i="6"/>
  <c r="D6749" i="2" s="1"/>
  <c r="J6744" i="6"/>
  <c r="D6748" i="2" s="1"/>
  <c r="J6743" i="6"/>
  <c r="D6747" i="2" s="1"/>
  <c r="J6742" i="6"/>
  <c r="D6746" i="2" s="1"/>
  <c r="J6741" i="6"/>
  <c r="D6745" i="2" s="1"/>
  <c r="J6740" i="6"/>
  <c r="D6744" i="2" s="1"/>
  <c r="J6739" i="6"/>
  <c r="D6743" i="2" s="1"/>
  <c r="J6738" i="6"/>
  <c r="D6742" i="2" s="1"/>
  <c r="J6737" i="6"/>
  <c r="D6741" i="2" s="1"/>
  <c r="J6736" i="6"/>
  <c r="D6740" i="2" s="1"/>
  <c r="J6735" i="6"/>
  <c r="D6739" i="2" s="1"/>
  <c r="J6734" i="6"/>
  <c r="D6738" i="2" s="1"/>
  <c r="J6733" i="6"/>
  <c r="D6737" i="2" s="1"/>
  <c r="J6732" i="6"/>
  <c r="D6736" i="2" s="1"/>
  <c r="J6731" i="6"/>
  <c r="D6735" i="2" s="1"/>
  <c r="J6730" i="6"/>
  <c r="D6734" i="2" s="1"/>
  <c r="J6729" i="6"/>
  <c r="D6733" i="2" s="1"/>
  <c r="J6728" i="6"/>
  <c r="D6732" i="2" s="1"/>
  <c r="J6727" i="6"/>
  <c r="D6731" i="2" s="1"/>
  <c r="J6726" i="6"/>
  <c r="D6730" i="2" s="1"/>
  <c r="J6725" i="6"/>
  <c r="D6729" i="2" s="1"/>
  <c r="J6724" i="6"/>
  <c r="D6728" i="2" s="1"/>
  <c r="J6723" i="6"/>
  <c r="D6727" i="2" s="1"/>
  <c r="J6722" i="6"/>
  <c r="D6726" i="2" s="1"/>
  <c r="J6721" i="6"/>
  <c r="D6725" i="2" s="1"/>
  <c r="J6720" i="6"/>
  <c r="D6724" i="2" s="1"/>
  <c r="J6719" i="6"/>
  <c r="D6723" i="2" s="1"/>
  <c r="J6718" i="6"/>
  <c r="D6722" i="2" s="1"/>
  <c r="J6717" i="6"/>
  <c r="D6721" i="2" s="1"/>
  <c r="J6716" i="6"/>
  <c r="D6720" i="2" s="1"/>
  <c r="J6715" i="6"/>
  <c r="D6719" i="2" s="1"/>
  <c r="J6714" i="6"/>
  <c r="D6718" i="2" s="1"/>
  <c r="J6713" i="6"/>
  <c r="D6717" i="2" s="1"/>
  <c r="J6712" i="6"/>
  <c r="D6716" i="2" s="1"/>
  <c r="J6711" i="6"/>
  <c r="D6715" i="2" s="1"/>
  <c r="J6710" i="6"/>
  <c r="D6714" i="2" s="1"/>
  <c r="J6709" i="6"/>
  <c r="D6713" i="2" s="1"/>
  <c r="J6708" i="6"/>
  <c r="D6712" i="2" s="1"/>
  <c r="J6707" i="6"/>
  <c r="D6711" i="2" s="1"/>
  <c r="J6706" i="6"/>
  <c r="D6710" i="2" s="1"/>
  <c r="J6705" i="6"/>
  <c r="D6709" i="2" s="1"/>
  <c r="J6704" i="6"/>
  <c r="D6708" i="2" s="1"/>
  <c r="J6703" i="6"/>
  <c r="D6707" i="2" s="1"/>
  <c r="J6702" i="6"/>
  <c r="D6706" i="2" s="1"/>
  <c r="J6701" i="6"/>
  <c r="D6705" i="2" s="1"/>
  <c r="J6700" i="6"/>
  <c r="D6704" i="2" s="1"/>
  <c r="J6699" i="6"/>
  <c r="D6703" i="2" s="1"/>
  <c r="J6698" i="6"/>
  <c r="D6702" i="2" s="1"/>
  <c r="J6697" i="6"/>
  <c r="D6701" i="2" s="1"/>
  <c r="J6696" i="6"/>
  <c r="D6700" i="2" s="1"/>
  <c r="J6695" i="6"/>
  <c r="D6699" i="2" s="1"/>
  <c r="J6694" i="6"/>
  <c r="D6698" i="2" s="1"/>
  <c r="J6693" i="6"/>
  <c r="D6697" i="2" s="1"/>
  <c r="J6692" i="6"/>
  <c r="D6696" i="2" s="1"/>
  <c r="J6691" i="6"/>
  <c r="D6695" i="2" s="1"/>
  <c r="J6690" i="6"/>
  <c r="D6694" i="2" s="1"/>
  <c r="J6689" i="6"/>
  <c r="D6693" i="2" s="1"/>
  <c r="J6688" i="6"/>
  <c r="D6692" i="2" s="1"/>
  <c r="J6687" i="6"/>
  <c r="D6691" i="2" s="1"/>
  <c r="J6686" i="6"/>
  <c r="D6690" i="2" s="1"/>
  <c r="J6685" i="6"/>
  <c r="D6689" i="2" s="1"/>
  <c r="J6684" i="6"/>
  <c r="D6688" i="2" s="1"/>
  <c r="J6683" i="6"/>
  <c r="D6687" i="2" s="1"/>
  <c r="J6682" i="6"/>
  <c r="D6686" i="2" s="1"/>
  <c r="J6681" i="6"/>
  <c r="D6685" i="2" s="1"/>
  <c r="J6680" i="6"/>
  <c r="D6684" i="2" s="1"/>
  <c r="J6679" i="6"/>
  <c r="D6683" i="2" s="1"/>
  <c r="J6678" i="6"/>
  <c r="D6682" i="2" s="1"/>
  <c r="J6677" i="6"/>
  <c r="D6681" i="2" s="1"/>
  <c r="J6676" i="6"/>
  <c r="D6680" i="2" s="1"/>
  <c r="J6675" i="6"/>
  <c r="D6679" i="2" s="1"/>
  <c r="J6674" i="6"/>
  <c r="D6678" i="2" s="1"/>
  <c r="J6673" i="6"/>
  <c r="D6677" i="2" s="1"/>
  <c r="J6672" i="6"/>
  <c r="D6676" i="2" s="1"/>
  <c r="J6671" i="6"/>
  <c r="D6675" i="2" s="1"/>
  <c r="J6670" i="6"/>
  <c r="D6674" i="2" s="1"/>
  <c r="J6669" i="6"/>
  <c r="D6673" i="2" s="1"/>
  <c r="J6668" i="6"/>
  <c r="D6672" i="2" s="1"/>
  <c r="J6667" i="6"/>
  <c r="D6671" i="2" s="1"/>
  <c r="J6666" i="6"/>
  <c r="D6670" i="2" s="1"/>
  <c r="J6665" i="6"/>
  <c r="D6669" i="2" s="1"/>
  <c r="J6664" i="6"/>
  <c r="D6668" i="2" s="1"/>
  <c r="J6663" i="6"/>
  <c r="D6667" i="2" s="1"/>
  <c r="J6662" i="6"/>
  <c r="D6666" i="2" s="1"/>
  <c r="J6661" i="6"/>
  <c r="D6665" i="2" s="1"/>
  <c r="J6660" i="6"/>
  <c r="D6664" i="2" s="1"/>
  <c r="J6659" i="6"/>
  <c r="D6663" i="2" s="1"/>
  <c r="J6658" i="6"/>
  <c r="D6662" i="2" s="1"/>
  <c r="J6657" i="6"/>
  <c r="D6661" i="2" s="1"/>
  <c r="J6656" i="6"/>
  <c r="D6660" i="2" s="1"/>
  <c r="J6655" i="6"/>
  <c r="D6659" i="2" s="1"/>
  <c r="J6654" i="6"/>
  <c r="D6658" i="2" s="1"/>
  <c r="J6653" i="6"/>
  <c r="D6657" i="2" s="1"/>
  <c r="J6652" i="6"/>
  <c r="D6656" i="2" s="1"/>
  <c r="J6651" i="6"/>
  <c r="D6655" i="2" s="1"/>
  <c r="J6650" i="6"/>
  <c r="D6654" i="2" s="1"/>
  <c r="J6649" i="6"/>
  <c r="D6653" i="2" s="1"/>
  <c r="J6648" i="6"/>
  <c r="D6652" i="2" s="1"/>
  <c r="J6647" i="6"/>
  <c r="D6651" i="2" s="1"/>
  <c r="J6646" i="6"/>
  <c r="D6650" i="2" s="1"/>
  <c r="J6645" i="6"/>
  <c r="D6649" i="2" s="1"/>
  <c r="J6644" i="6"/>
  <c r="D6648" i="2" s="1"/>
  <c r="J6643" i="6"/>
  <c r="D6647" i="2" s="1"/>
  <c r="J6642" i="6"/>
  <c r="D6646" i="2" s="1"/>
  <c r="J6641" i="6"/>
  <c r="D6645" i="2" s="1"/>
  <c r="J6640" i="6"/>
  <c r="D6644" i="2" s="1"/>
  <c r="J6639" i="6"/>
  <c r="D6643" i="2" s="1"/>
  <c r="J6638" i="6"/>
  <c r="D6642" i="2" s="1"/>
  <c r="J6637" i="6"/>
  <c r="D6641" i="2" s="1"/>
  <c r="J6636" i="6"/>
  <c r="D6640" i="2" s="1"/>
  <c r="J6635" i="6"/>
  <c r="D6639" i="2" s="1"/>
  <c r="J6634" i="6"/>
  <c r="D6638" i="2" s="1"/>
  <c r="J6633" i="6"/>
  <c r="D6637" i="2" s="1"/>
  <c r="J6632" i="6"/>
  <c r="D6636" i="2" s="1"/>
  <c r="J6631" i="6"/>
  <c r="D6635" i="2" s="1"/>
  <c r="J6630" i="6"/>
  <c r="D6634" i="2" s="1"/>
  <c r="J6629" i="6"/>
  <c r="D6633" i="2" s="1"/>
  <c r="J6628" i="6"/>
  <c r="D6632" i="2" s="1"/>
  <c r="J6627" i="6"/>
  <c r="D6631" i="2" s="1"/>
  <c r="J6626" i="6"/>
  <c r="D6630" i="2" s="1"/>
  <c r="J6625" i="6"/>
  <c r="D6629" i="2" s="1"/>
  <c r="J6624" i="6"/>
  <c r="D6628" i="2" s="1"/>
  <c r="J6623" i="6"/>
  <c r="D6627" i="2" s="1"/>
  <c r="J6622" i="6"/>
  <c r="D6626" i="2" s="1"/>
  <c r="J6621" i="6"/>
  <c r="D6625" i="2" s="1"/>
  <c r="J6620" i="6"/>
  <c r="D6624" i="2" s="1"/>
  <c r="J6619" i="6"/>
  <c r="D6623" i="2" s="1"/>
  <c r="J6618" i="6"/>
  <c r="D6622" i="2" s="1"/>
  <c r="J6617" i="6"/>
  <c r="D6621" i="2" s="1"/>
  <c r="J6616" i="6"/>
  <c r="D6620" i="2" s="1"/>
  <c r="J6615" i="6"/>
  <c r="D6619" i="2" s="1"/>
  <c r="J6614" i="6"/>
  <c r="D6618" i="2" s="1"/>
  <c r="J6613" i="6"/>
  <c r="D6617" i="2" s="1"/>
  <c r="J6612" i="6"/>
  <c r="D6616" i="2" s="1"/>
  <c r="J6611" i="6"/>
  <c r="D6615" i="2" s="1"/>
  <c r="J6610" i="6"/>
  <c r="D6614" i="2" s="1"/>
  <c r="J6609" i="6"/>
  <c r="D6613" i="2" s="1"/>
  <c r="J6608" i="6"/>
  <c r="D6612" i="2" s="1"/>
  <c r="J6607" i="6"/>
  <c r="D6611" i="2" s="1"/>
  <c r="J6606" i="6"/>
  <c r="D6610" i="2" s="1"/>
  <c r="J6605" i="6"/>
  <c r="D6609" i="2" s="1"/>
  <c r="J6604" i="6"/>
  <c r="D6608" i="2" s="1"/>
  <c r="J6603" i="6"/>
  <c r="D6607" i="2" s="1"/>
  <c r="J6602" i="6"/>
  <c r="D6606" i="2" s="1"/>
  <c r="J6601" i="6"/>
  <c r="D6605" i="2" s="1"/>
  <c r="J6600" i="6"/>
  <c r="D6604" i="2" s="1"/>
  <c r="J6599" i="6"/>
  <c r="D6603" i="2" s="1"/>
  <c r="J6598" i="6"/>
  <c r="D6602" i="2" s="1"/>
  <c r="J6597" i="6"/>
  <c r="D6601" i="2" s="1"/>
  <c r="J6596" i="6"/>
  <c r="D6600" i="2" s="1"/>
  <c r="J6595" i="6"/>
  <c r="D6599" i="2" s="1"/>
  <c r="J6594" i="6"/>
  <c r="D6598" i="2" s="1"/>
  <c r="J6593" i="6"/>
  <c r="D6597" i="2" s="1"/>
  <c r="J6592" i="6"/>
  <c r="D6596" i="2" s="1"/>
  <c r="J6591" i="6"/>
  <c r="D6595" i="2" s="1"/>
  <c r="J6590" i="6"/>
  <c r="D6594" i="2" s="1"/>
  <c r="J6589" i="6"/>
  <c r="D6593" i="2" s="1"/>
  <c r="J6588" i="6"/>
  <c r="D6592" i="2" s="1"/>
  <c r="J6587" i="6"/>
  <c r="D6591" i="2" s="1"/>
  <c r="J6586" i="6"/>
  <c r="D6590" i="2" s="1"/>
  <c r="J6585" i="6"/>
  <c r="D6589" i="2" s="1"/>
  <c r="J6584" i="6"/>
  <c r="D6588" i="2" s="1"/>
  <c r="J6583" i="6"/>
  <c r="D6587" i="2" s="1"/>
  <c r="J6582" i="6"/>
  <c r="D6586" i="2" s="1"/>
  <c r="J6581" i="6"/>
  <c r="D6585" i="2" s="1"/>
  <c r="J6580" i="6"/>
  <c r="D6584" i="2" s="1"/>
  <c r="J6579" i="6"/>
  <c r="D6583" i="2" s="1"/>
  <c r="J6578" i="6"/>
  <c r="D6582" i="2" s="1"/>
  <c r="J6577" i="6"/>
  <c r="D6581" i="2" s="1"/>
  <c r="J6576" i="6"/>
  <c r="D6580" i="2" s="1"/>
  <c r="J6575" i="6"/>
  <c r="D6579" i="2" s="1"/>
  <c r="J6574" i="6"/>
  <c r="D6578" i="2" s="1"/>
  <c r="J6573" i="6"/>
  <c r="D6577" i="2" s="1"/>
  <c r="J6572" i="6"/>
  <c r="D6576" i="2" s="1"/>
  <c r="J6571" i="6"/>
  <c r="D6575" i="2" s="1"/>
  <c r="J6570" i="6"/>
  <c r="D6574" i="2" s="1"/>
  <c r="J6569" i="6"/>
  <c r="D6573" i="2" s="1"/>
  <c r="J6568" i="6"/>
  <c r="D6572" i="2" s="1"/>
  <c r="J6567" i="6"/>
  <c r="D6571" i="2" s="1"/>
  <c r="J6566" i="6"/>
  <c r="D6570" i="2" s="1"/>
  <c r="J6565" i="6"/>
  <c r="D6569" i="2" s="1"/>
  <c r="J6564" i="6"/>
  <c r="D6568" i="2" s="1"/>
  <c r="J6563" i="6"/>
  <c r="D6567" i="2" s="1"/>
  <c r="J6562" i="6"/>
  <c r="D6566" i="2" s="1"/>
  <c r="J6561" i="6"/>
  <c r="D6565" i="2" s="1"/>
  <c r="J6560" i="6"/>
  <c r="D6564" i="2" s="1"/>
  <c r="J6559" i="6"/>
  <c r="D6563" i="2" s="1"/>
  <c r="J6558" i="6"/>
  <c r="D6562" i="2" s="1"/>
  <c r="J6557" i="6"/>
  <c r="D6561" i="2" s="1"/>
  <c r="J6556" i="6"/>
  <c r="D6560" i="2" s="1"/>
  <c r="J6555" i="6"/>
  <c r="D6559" i="2" s="1"/>
  <c r="J6554" i="6"/>
  <c r="D6558" i="2" s="1"/>
  <c r="J6553" i="6"/>
  <c r="D6557" i="2" s="1"/>
  <c r="J6552" i="6"/>
  <c r="D6556" i="2" s="1"/>
  <c r="J6551" i="6"/>
  <c r="D6555" i="2" s="1"/>
  <c r="J6550" i="6"/>
  <c r="D6554" i="2" s="1"/>
  <c r="J6549" i="6"/>
  <c r="D6553" i="2" s="1"/>
  <c r="J6548" i="6"/>
  <c r="D6552" i="2" s="1"/>
  <c r="J6547" i="6"/>
  <c r="D6551" i="2" s="1"/>
  <c r="J6546" i="6"/>
  <c r="D6550" i="2" s="1"/>
  <c r="J6545" i="6"/>
  <c r="D6549" i="2" s="1"/>
  <c r="J6544" i="6"/>
  <c r="D6548" i="2" s="1"/>
  <c r="J6543" i="6"/>
  <c r="D6547" i="2" s="1"/>
  <c r="J6542" i="6"/>
  <c r="D6546" i="2" s="1"/>
  <c r="J6541" i="6"/>
  <c r="D6545" i="2" s="1"/>
  <c r="J6540" i="6"/>
  <c r="D6544" i="2" s="1"/>
  <c r="J6539" i="6"/>
  <c r="D6543" i="2" s="1"/>
  <c r="J6538" i="6"/>
  <c r="D6542" i="2" s="1"/>
  <c r="J6537" i="6"/>
  <c r="D6541" i="2" s="1"/>
  <c r="J6536" i="6"/>
  <c r="D6540" i="2" s="1"/>
  <c r="J6535" i="6"/>
  <c r="D6539" i="2" s="1"/>
  <c r="J6534" i="6"/>
  <c r="D6538" i="2" s="1"/>
  <c r="J6533" i="6"/>
  <c r="D6537" i="2" s="1"/>
  <c r="J6532" i="6"/>
  <c r="D6536" i="2" s="1"/>
  <c r="J6531" i="6"/>
  <c r="D6535" i="2" s="1"/>
  <c r="J6530" i="6"/>
  <c r="D6534" i="2" s="1"/>
  <c r="J6529" i="6"/>
  <c r="D6533" i="2" s="1"/>
  <c r="J6528" i="6"/>
  <c r="D6532" i="2" s="1"/>
  <c r="J6527" i="6"/>
  <c r="D6531" i="2" s="1"/>
  <c r="J6526" i="6"/>
  <c r="D6530" i="2" s="1"/>
  <c r="J6525" i="6"/>
  <c r="D6529" i="2" s="1"/>
  <c r="J6524" i="6"/>
  <c r="D6528" i="2" s="1"/>
  <c r="J6523" i="6"/>
  <c r="D6527" i="2" s="1"/>
  <c r="J6522" i="6"/>
  <c r="D6526" i="2" s="1"/>
  <c r="J6521" i="6"/>
  <c r="D6525" i="2" s="1"/>
  <c r="J6520" i="6"/>
  <c r="D6524" i="2" s="1"/>
  <c r="J6519" i="6"/>
  <c r="D6523" i="2" s="1"/>
  <c r="J6518" i="6"/>
  <c r="D6522" i="2" s="1"/>
  <c r="J6517" i="6"/>
  <c r="D6521" i="2" s="1"/>
  <c r="J6516" i="6"/>
  <c r="D6520" i="2" s="1"/>
  <c r="J6515" i="6"/>
  <c r="D6519" i="2" s="1"/>
  <c r="J6514" i="6"/>
  <c r="D6518" i="2" s="1"/>
  <c r="J6513" i="6"/>
  <c r="D6517" i="2" s="1"/>
  <c r="J6512" i="6"/>
  <c r="D6516" i="2" s="1"/>
  <c r="J6511" i="6"/>
  <c r="D6515" i="2" s="1"/>
  <c r="J6510" i="6"/>
  <c r="D6514" i="2" s="1"/>
  <c r="J6509" i="6"/>
  <c r="D6513" i="2" s="1"/>
  <c r="J6508" i="6"/>
  <c r="D6512" i="2" s="1"/>
  <c r="J6507" i="6"/>
  <c r="D6511" i="2" s="1"/>
  <c r="J6506" i="6"/>
  <c r="D6510" i="2" s="1"/>
  <c r="J6505" i="6"/>
  <c r="D6509" i="2" s="1"/>
  <c r="J6504" i="6"/>
  <c r="D6508" i="2" s="1"/>
  <c r="J6503" i="6"/>
  <c r="D6507" i="2" s="1"/>
  <c r="J6502" i="6"/>
  <c r="D6506" i="2" s="1"/>
  <c r="J6501" i="6"/>
  <c r="D6505" i="2" s="1"/>
  <c r="J6500" i="6"/>
  <c r="D6504" i="2" s="1"/>
  <c r="J6499" i="6"/>
  <c r="D6503" i="2" s="1"/>
  <c r="J6498" i="6"/>
  <c r="D6502" i="2" s="1"/>
  <c r="J6497" i="6"/>
  <c r="D6501" i="2" s="1"/>
  <c r="J6496" i="6"/>
  <c r="D6500" i="2" s="1"/>
  <c r="J6495" i="6"/>
  <c r="D6499" i="2" s="1"/>
  <c r="J6494" i="6"/>
  <c r="D6498" i="2" s="1"/>
  <c r="J6493" i="6"/>
  <c r="D6497" i="2" s="1"/>
  <c r="J6492" i="6"/>
  <c r="D6496" i="2" s="1"/>
  <c r="J6491" i="6"/>
  <c r="D6495" i="2" s="1"/>
  <c r="J6490" i="6"/>
  <c r="D6494" i="2" s="1"/>
  <c r="J6489" i="6"/>
  <c r="D6493" i="2" s="1"/>
  <c r="J6488" i="6"/>
  <c r="D6492" i="2" s="1"/>
  <c r="J6487" i="6"/>
  <c r="D6491" i="2" s="1"/>
  <c r="J6486" i="6"/>
  <c r="D6490" i="2" s="1"/>
  <c r="J6485" i="6"/>
  <c r="D6489" i="2" s="1"/>
  <c r="J6484" i="6"/>
  <c r="D6488" i="2" s="1"/>
  <c r="J6483" i="6"/>
  <c r="D6487" i="2" s="1"/>
  <c r="J6482" i="6"/>
  <c r="D6486" i="2" s="1"/>
  <c r="J6481" i="6"/>
  <c r="D6485" i="2" s="1"/>
  <c r="J6480" i="6"/>
  <c r="D6484" i="2" s="1"/>
  <c r="J6479" i="6"/>
  <c r="D6483" i="2" s="1"/>
  <c r="J6478" i="6"/>
  <c r="D6482" i="2" s="1"/>
  <c r="J6477" i="6"/>
  <c r="D6481" i="2" s="1"/>
  <c r="J6476" i="6"/>
  <c r="D6480" i="2" s="1"/>
  <c r="J6475" i="6"/>
  <c r="D6479" i="2" s="1"/>
  <c r="J6474" i="6"/>
  <c r="D6478" i="2" s="1"/>
  <c r="J6473" i="6"/>
  <c r="D6477" i="2" s="1"/>
  <c r="J6472" i="6"/>
  <c r="D6476" i="2" s="1"/>
  <c r="J6471" i="6"/>
  <c r="D6475" i="2" s="1"/>
  <c r="J6470" i="6"/>
  <c r="D6474" i="2" s="1"/>
  <c r="J6469" i="6"/>
  <c r="D6473" i="2" s="1"/>
  <c r="J6468" i="6"/>
  <c r="D6472" i="2" s="1"/>
  <c r="J6467" i="6"/>
  <c r="D6471" i="2" s="1"/>
  <c r="J6466" i="6"/>
  <c r="D6470" i="2" s="1"/>
  <c r="J6465" i="6"/>
  <c r="D6469" i="2" s="1"/>
  <c r="J6464" i="6"/>
  <c r="D6468" i="2" s="1"/>
  <c r="J6463" i="6"/>
  <c r="D6467" i="2" s="1"/>
  <c r="J6462" i="6"/>
  <c r="D6466" i="2" s="1"/>
  <c r="J6461" i="6"/>
  <c r="D6465" i="2" s="1"/>
  <c r="J6460" i="6"/>
  <c r="D6464" i="2" s="1"/>
  <c r="J6459" i="6"/>
  <c r="D6463" i="2" s="1"/>
  <c r="J6458" i="6"/>
  <c r="D6462" i="2" s="1"/>
  <c r="J6457" i="6"/>
  <c r="D6461" i="2" s="1"/>
  <c r="J6456" i="6"/>
  <c r="D6460" i="2" s="1"/>
  <c r="J6455" i="6"/>
  <c r="D6459" i="2" s="1"/>
  <c r="J6454" i="6"/>
  <c r="D6458" i="2" s="1"/>
  <c r="J6453" i="6"/>
  <c r="D6457" i="2" s="1"/>
  <c r="J6452" i="6"/>
  <c r="D6456" i="2" s="1"/>
  <c r="J6451" i="6"/>
  <c r="D6455" i="2" s="1"/>
  <c r="J6450" i="6"/>
  <c r="D6454" i="2" s="1"/>
  <c r="J6449" i="6"/>
  <c r="D6453" i="2" s="1"/>
  <c r="J6448" i="6"/>
  <c r="D6452" i="2" s="1"/>
  <c r="J6447" i="6"/>
  <c r="D6451" i="2" s="1"/>
  <c r="J6446" i="6"/>
  <c r="D6450" i="2" s="1"/>
  <c r="J6445" i="6"/>
  <c r="D6449" i="2" s="1"/>
  <c r="J6444" i="6"/>
  <c r="D6448" i="2" s="1"/>
  <c r="J6443" i="6"/>
  <c r="D6447" i="2" s="1"/>
  <c r="J6442" i="6"/>
  <c r="D6446" i="2" s="1"/>
  <c r="J6441" i="6"/>
  <c r="D6445" i="2" s="1"/>
  <c r="J6440" i="6"/>
  <c r="D6444" i="2" s="1"/>
  <c r="J6439" i="6"/>
  <c r="D6443" i="2" s="1"/>
  <c r="J6438" i="6"/>
  <c r="D6442" i="2" s="1"/>
  <c r="J6437" i="6"/>
  <c r="D6441" i="2" s="1"/>
  <c r="J6436" i="6"/>
  <c r="D6440" i="2" s="1"/>
  <c r="J6435" i="6"/>
  <c r="D6439" i="2" s="1"/>
  <c r="J6434" i="6"/>
  <c r="D6438" i="2" s="1"/>
  <c r="J6433" i="6"/>
  <c r="D6437" i="2" s="1"/>
  <c r="J6432" i="6"/>
  <c r="D6436" i="2" s="1"/>
  <c r="J6431" i="6"/>
  <c r="D6435" i="2" s="1"/>
  <c r="J6430" i="6"/>
  <c r="D6434" i="2" s="1"/>
  <c r="J6429" i="6"/>
  <c r="D6433" i="2" s="1"/>
  <c r="J6428" i="6"/>
  <c r="D6432" i="2" s="1"/>
  <c r="J6427" i="6"/>
  <c r="D6431" i="2" s="1"/>
  <c r="J6426" i="6"/>
  <c r="D6430" i="2" s="1"/>
  <c r="J6425" i="6"/>
  <c r="D6429" i="2" s="1"/>
  <c r="J6424" i="6"/>
  <c r="D6428" i="2" s="1"/>
  <c r="J6423" i="6"/>
  <c r="D6427" i="2" s="1"/>
  <c r="J6422" i="6"/>
  <c r="D6426" i="2" s="1"/>
  <c r="J6421" i="6"/>
  <c r="D6425" i="2" s="1"/>
  <c r="J6420" i="6"/>
  <c r="D6424" i="2" s="1"/>
  <c r="J6419" i="6"/>
  <c r="D6423" i="2" s="1"/>
  <c r="J6418" i="6"/>
  <c r="D6422" i="2" s="1"/>
  <c r="J6417" i="6"/>
  <c r="D6421" i="2" s="1"/>
  <c r="J6416" i="6"/>
  <c r="D6420" i="2" s="1"/>
  <c r="J6415" i="6"/>
  <c r="D6419" i="2" s="1"/>
  <c r="J6414" i="6"/>
  <c r="D6418" i="2" s="1"/>
  <c r="J6413" i="6"/>
  <c r="D6417" i="2" s="1"/>
  <c r="J6412" i="6"/>
  <c r="D6416" i="2" s="1"/>
  <c r="J6411" i="6"/>
  <c r="D6415" i="2" s="1"/>
  <c r="J6410" i="6"/>
  <c r="D6414" i="2" s="1"/>
  <c r="J6409" i="6"/>
  <c r="D6413" i="2" s="1"/>
  <c r="J6408" i="6"/>
  <c r="D6412" i="2" s="1"/>
  <c r="J6407" i="6"/>
  <c r="D6411" i="2" s="1"/>
  <c r="J6406" i="6"/>
  <c r="D6410" i="2" s="1"/>
  <c r="J6405" i="6"/>
  <c r="D6409" i="2" s="1"/>
  <c r="J6404" i="6"/>
  <c r="D6408" i="2" s="1"/>
  <c r="J6403" i="6"/>
  <c r="D6407" i="2" s="1"/>
  <c r="J6402" i="6"/>
  <c r="D6406" i="2" s="1"/>
  <c r="J6401" i="6"/>
  <c r="D6405" i="2" s="1"/>
  <c r="J6400" i="6"/>
  <c r="D6404" i="2" s="1"/>
  <c r="J6399" i="6"/>
  <c r="D6403" i="2" s="1"/>
  <c r="J6398" i="6"/>
  <c r="D6402" i="2" s="1"/>
  <c r="J6397" i="6"/>
  <c r="D6401" i="2" s="1"/>
  <c r="J6396" i="6"/>
  <c r="D6400" i="2" s="1"/>
  <c r="J6395" i="6"/>
  <c r="D6399" i="2" s="1"/>
  <c r="J6394" i="6"/>
  <c r="D6398" i="2" s="1"/>
  <c r="J6393" i="6"/>
  <c r="D6397" i="2" s="1"/>
  <c r="J6392" i="6"/>
  <c r="D6396" i="2" s="1"/>
  <c r="J6391" i="6"/>
  <c r="D6395" i="2" s="1"/>
  <c r="J6390" i="6"/>
  <c r="D6394" i="2" s="1"/>
  <c r="J6389" i="6"/>
  <c r="D6393" i="2" s="1"/>
  <c r="J6388" i="6"/>
  <c r="D6392" i="2" s="1"/>
  <c r="J6387" i="6"/>
  <c r="D6391" i="2" s="1"/>
  <c r="J6386" i="6"/>
  <c r="D6390" i="2" s="1"/>
  <c r="J6385" i="6"/>
  <c r="D6389" i="2" s="1"/>
  <c r="J6384" i="6"/>
  <c r="D6388" i="2" s="1"/>
  <c r="J6383" i="6"/>
  <c r="D6387" i="2" s="1"/>
  <c r="J6382" i="6"/>
  <c r="D6386" i="2" s="1"/>
  <c r="J6381" i="6"/>
  <c r="D6385" i="2" s="1"/>
  <c r="J6380" i="6"/>
  <c r="D6384" i="2" s="1"/>
  <c r="J6379" i="6"/>
  <c r="D6383" i="2" s="1"/>
  <c r="J6378" i="6"/>
  <c r="D6382" i="2" s="1"/>
  <c r="J6377" i="6"/>
  <c r="D6381" i="2" s="1"/>
  <c r="J6376" i="6"/>
  <c r="D6380" i="2" s="1"/>
  <c r="J6375" i="6"/>
  <c r="D6379" i="2" s="1"/>
  <c r="J6374" i="6"/>
  <c r="D6378" i="2" s="1"/>
  <c r="J6373" i="6"/>
  <c r="D6377" i="2" s="1"/>
  <c r="J6372" i="6"/>
  <c r="D6376" i="2" s="1"/>
  <c r="J6371" i="6"/>
  <c r="D6375" i="2" s="1"/>
  <c r="J6370" i="6"/>
  <c r="D6374" i="2" s="1"/>
  <c r="J6369" i="6"/>
  <c r="D6373" i="2" s="1"/>
  <c r="J6368" i="6"/>
  <c r="D6372" i="2" s="1"/>
  <c r="J6367" i="6"/>
  <c r="D6371" i="2" s="1"/>
  <c r="J6366" i="6"/>
  <c r="D6370" i="2" s="1"/>
  <c r="J6365" i="6"/>
  <c r="D6369" i="2" s="1"/>
  <c r="J6364" i="6"/>
  <c r="D6368" i="2" s="1"/>
  <c r="J6363" i="6"/>
  <c r="D6367" i="2" s="1"/>
  <c r="J6362" i="6"/>
  <c r="D6366" i="2" s="1"/>
  <c r="J6361" i="6"/>
  <c r="D6365" i="2" s="1"/>
  <c r="J6360" i="6"/>
  <c r="D6364" i="2" s="1"/>
  <c r="J6359" i="6"/>
  <c r="D6363" i="2" s="1"/>
  <c r="J6358" i="6"/>
  <c r="D6362" i="2" s="1"/>
  <c r="J6357" i="6"/>
  <c r="D6361" i="2" s="1"/>
  <c r="J6356" i="6"/>
  <c r="D6360" i="2" s="1"/>
  <c r="J6355" i="6"/>
  <c r="D6359" i="2" s="1"/>
  <c r="J6354" i="6"/>
  <c r="D6358" i="2" s="1"/>
  <c r="J6353" i="6"/>
  <c r="D6357" i="2" s="1"/>
  <c r="J6352" i="6"/>
  <c r="D6356" i="2" s="1"/>
  <c r="J6351" i="6"/>
  <c r="D6355" i="2" s="1"/>
  <c r="J6350" i="6"/>
  <c r="D6354" i="2" s="1"/>
  <c r="J6349" i="6"/>
  <c r="D6353" i="2" s="1"/>
  <c r="J6348" i="6"/>
  <c r="D6352" i="2" s="1"/>
  <c r="J6347" i="6"/>
  <c r="D6351" i="2" s="1"/>
  <c r="J6346" i="6"/>
  <c r="D6350" i="2" s="1"/>
  <c r="J6345" i="6"/>
  <c r="D6349" i="2" s="1"/>
  <c r="J6344" i="6"/>
  <c r="D6348" i="2" s="1"/>
  <c r="J6343" i="6"/>
  <c r="D6347" i="2" s="1"/>
  <c r="J6342" i="6"/>
  <c r="D6346" i="2" s="1"/>
  <c r="J6341" i="6"/>
  <c r="D6345" i="2" s="1"/>
  <c r="J6340" i="6"/>
  <c r="D6344" i="2" s="1"/>
  <c r="J6339" i="6"/>
  <c r="D6343" i="2" s="1"/>
  <c r="J6338" i="6"/>
  <c r="D6342" i="2" s="1"/>
  <c r="J6337" i="6"/>
  <c r="D6341" i="2" s="1"/>
  <c r="J6336" i="6"/>
  <c r="D6340" i="2" s="1"/>
  <c r="J6335" i="6"/>
  <c r="D6339" i="2" s="1"/>
  <c r="J6334" i="6"/>
  <c r="D6338" i="2" s="1"/>
  <c r="J6333" i="6"/>
  <c r="D6337" i="2" s="1"/>
  <c r="J6332" i="6"/>
  <c r="D6336" i="2" s="1"/>
  <c r="J6331" i="6"/>
  <c r="D6335" i="2" s="1"/>
  <c r="J6330" i="6"/>
  <c r="D6334" i="2" s="1"/>
  <c r="J6329" i="6"/>
  <c r="D6333" i="2" s="1"/>
  <c r="J6328" i="6"/>
  <c r="D6332" i="2" s="1"/>
  <c r="J6327" i="6"/>
  <c r="D6331" i="2" s="1"/>
  <c r="J6326" i="6"/>
  <c r="D6330" i="2" s="1"/>
  <c r="J6325" i="6"/>
  <c r="D6329" i="2" s="1"/>
  <c r="J6324" i="6"/>
  <c r="D6328" i="2" s="1"/>
  <c r="J6323" i="6"/>
  <c r="D6327" i="2" s="1"/>
  <c r="J6322" i="6"/>
  <c r="D6326" i="2" s="1"/>
  <c r="J6321" i="6"/>
  <c r="D6325" i="2" s="1"/>
  <c r="J6320" i="6"/>
  <c r="D6324" i="2" s="1"/>
  <c r="J6319" i="6"/>
  <c r="D6323" i="2" s="1"/>
  <c r="J6318" i="6"/>
  <c r="D6322" i="2" s="1"/>
  <c r="J6317" i="6"/>
  <c r="D6321" i="2" s="1"/>
  <c r="J6316" i="6"/>
  <c r="D6320" i="2" s="1"/>
  <c r="J6315" i="6"/>
  <c r="D6319" i="2" s="1"/>
  <c r="J6314" i="6"/>
  <c r="D6318" i="2" s="1"/>
  <c r="J6313" i="6"/>
  <c r="D6317" i="2" s="1"/>
  <c r="J6312" i="6"/>
  <c r="D6316" i="2" s="1"/>
  <c r="J6311" i="6"/>
  <c r="D6315" i="2" s="1"/>
  <c r="J6310" i="6"/>
  <c r="D6314" i="2" s="1"/>
  <c r="J6309" i="6"/>
  <c r="D6313" i="2" s="1"/>
  <c r="J6308" i="6"/>
  <c r="D6312" i="2" s="1"/>
  <c r="J6307" i="6"/>
  <c r="D6311" i="2" s="1"/>
  <c r="J6306" i="6"/>
  <c r="D6310" i="2" s="1"/>
  <c r="J6305" i="6"/>
  <c r="D6309" i="2" s="1"/>
  <c r="J6304" i="6"/>
  <c r="D6308" i="2" s="1"/>
  <c r="J6303" i="6"/>
  <c r="D6307" i="2" s="1"/>
  <c r="J6302" i="6"/>
  <c r="D6306" i="2" s="1"/>
  <c r="J6301" i="6"/>
  <c r="D6305" i="2" s="1"/>
  <c r="J6300" i="6"/>
  <c r="D6304" i="2" s="1"/>
  <c r="J6299" i="6"/>
  <c r="D6303" i="2" s="1"/>
  <c r="J6298" i="6"/>
  <c r="D6302" i="2" s="1"/>
  <c r="J6297" i="6"/>
  <c r="D6301" i="2" s="1"/>
  <c r="J6296" i="6"/>
  <c r="D6300" i="2" s="1"/>
  <c r="J6295" i="6"/>
  <c r="D6299" i="2" s="1"/>
  <c r="J6294" i="6"/>
  <c r="D6298" i="2" s="1"/>
  <c r="J6293" i="6"/>
  <c r="D6297" i="2" s="1"/>
  <c r="J6292" i="6"/>
  <c r="D6296" i="2" s="1"/>
  <c r="J6291" i="6"/>
  <c r="D6295" i="2" s="1"/>
  <c r="J6290" i="6"/>
  <c r="D6294" i="2" s="1"/>
  <c r="J6289" i="6"/>
  <c r="D6293" i="2" s="1"/>
  <c r="J6288" i="6"/>
  <c r="D6292" i="2" s="1"/>
  <c r="J6287" i="6"/>
  <c r="D6291" i="2" s="1"/>
  <c r="J6286" i="6"/>
  <c r="D6290" i="2" s="1"/>
  <c r="J6285" i="6"/>
  <c r="D6289" i="2" s="1"/>
  <c r="J6284" i="6"/>
  <c r="D6288" i="2" s="1"/>
  <c r="J6283" i="6"/>
  <c r="D6287" i="2" s="1"/>
  <c r="J6282" i="6"/>
  <c r="D6286" i="2" s="1"/>
  <c r="J6281" i="6"/>
  <c r="D6285" i="2" s="1"/>
  <c r="J6280" i="6"/>
  <c r="D6284" i="2" s="1"/>
  <c r="J6279" i="6"/>
  <c r="D6283" i="2" s="1"/>
  <c r="J6278" i="6"/>
  <c r="D6282" i="2" s="1"/>
  <c r="J6277" i="6"/>
  <c r="D6281" i="2" s="1"/>
  <c r="J6276" i="6"/>
  <c r="D6280" i="2" s="1"/>
  <c r="J6275" i="6"/>
  <c r="D6279" i="2" s="1"/>
  <c r="J6274" i="6"/>
  <c r="D6278" i="2" s="1"/>
  <c r="J6273" i="6"/>
  <c r="D6277" i="2" s="1"/>
  <c r="J6272" i="6"/>
  <c r="D6276" i="2" s="1"/>
  <c r="J6271" i="6"/>
  <c r="D6275" i="2" s="1"/>
  <c r="J6270" i="6"/>
  <c r="D6274" i="2" s="1"/>
  <c r="J6269" i="6"/>
  <c r="D6273" i="2" s="1"/>
  <c r="J6268" i="6"/>
  <c r="D6272" i="2" s="1"/>
  <c r="J6267" i="6"/>
  <c r="D6271" i="2" s="1"/>
  <c r="J6266" i="6"/>
  <c r="D6270" i="2" s="1"/>
  <c r="J6265" i="6"/>
  <c r="D6269" i="2" s="1"/>
  <c r="J6264" i="6"/>
  <c r="D6268" i="2" s="1"/>
  <c r="J6263" i="6"/>
  <c r="D6267" i="2" s="1"/>
  <c r="J6262" i="6"/>
  <c r="D6266" i="2" s="1"/>
  <c r="J6261" i="6"/>
  <c r="D6265" i="2" s="1"/>
  <c r="J6260" i="6"/>
  <c r="D6264" i="2" s="1"/>
  <c r="J6259" i="6"/>
  <c r="D6263" i="2" s="1"/>
  <c r="J6258" i="6"/>
  <c r="D6262" i="2" s="1"/>
  <c r="J6257" i="6"/>
  <c r="D6261" i="2" s="1"/>
  <c r="J6256" i="6"/>
  <c r="D6260" i="2" s="1"/>
  <c r="J6255" i="6"/>
  <c r="D6259" i="2" s="1"/>
  <c r="J6254" i="6"/>
  <c r="D6258" i="2" s="1"/>
  <c r="J6253" i="6"/>
  <c r="D6257" i="2" s="1"/>
  <c r="J6252" i="6"/>
  <c r="D6256" i="2" s="1"/>
  <c r="J6251" i="6"/>
  <c r="D6255" i="2" s="1"/>
  <c r="J6250" i="6"/>
  <c r="D6254" i="2" s="1"/>
  <c r="J6249" i="6"/>
  <c r="D6253" i="2" s="1"/>
  <c r="J6248" i="6"/>
  <c r="D6252" i="2" s="1"/>
  <c r="J6247" i="6"/>
  <c r="D6251" i="2" s="1"/>
  <c r="J6246" i="6"/>
  <c r="D6250" i="2" s="1"/>
  <c r="J6245" i="6"/>
  <c r="D6249" i="2" s="1"/>
  <c r="J6244" i="6"/>
  <c r="D6248" i="2" s="1"/>
  <c r="J6243" i="6"/>
  <c r="D6247" i="2" s="1"/>
  <c r="J6242" i="6"/>
  <c r="D6246" i="2" s="1"/>
  <c r="J6241" i="6"/>
  <c r="D6245" i="2" s="1"/>
  <c r="J6240" i="6"/>
  <c r="D6244" i="2" s="1"/>
  <c r="J6239" i="6"/>
  <c r="D6243" i="2" s="1"/>
  <c r="J6238" i="6"/>
  <c r="D6242" i="2" s="1"/>
  <c r="J6237" i="6"/>
  <c r="D6241" i="2" s="1"/>
  <c r="J6236" i="6"/>
  <c r="D6240" i="2" s="1"/>
  <c r="J6235" i="6"/>
  <c r="D6239" i="2" s="1"/>
  <c r="J6234" i="6"/>
  <c r="D6238" i="2" s="1"/>
  <c r="J6233" i="6"/>
  <c r="D6237" i="2" s="1"/>
  <c r="J6232" i="6"/>
  <c r="D6236" i="2" s="1"/>
  <c r="J6231" i="6"/>
  <c r="D6235" i="2" s="1"/>
  <c r="J6230" i="6"/>
  <c r="D6234" i="2" s="1"/>
  <c r="J6229" i="6"/>
  <c r="D6233" i="2" s="1"/>
  <c r="J6228" i="6"/>
  <c r="D6232" i="2" s="1"/>
  <c r="J6227" i="6"/>
  <c r="D6231" i="2" s="1"/>
  <c r="J6226" i="6"/>
  <c r="D6230" i="2" s="1"/>
  <c r="J6225" i="6"/>
  <c r="D6229" i="2" s="1"/>
  <c r="J6224" i="6"/>
  <c r="D6228" i="2" s="1"/>
  <c r="J6223" i="6"/>
  <c r="D6227" i="2" s="1"/>
  <c r="J6222" i="6"/>
  <c r="D6226" i="2" s="1"/>
  <c r="J6221" i="6"/>
  <c r="D6225" i="2" s="1"/>
  <c r="J6220" i="6"/>
  <c r="D6224" i="2" s="1"/>
  <c r="J6219" i="6"/>
  <c r="D6223" i="2" s="1"/>
  <c r="J6218" i="6"/>
  <c r="D6222" i="2" s="1"/>
  <c r="J6217" i="6"/>
  <c r="D6221" i="2" s="1"/>
  <c r="J6216" i="6"/>
  <c r="D6220" i="2" s="1"/>
  <c r="J6215" i="6"/>
  <c r="D6219" i="2" s="1"/>
  <c r="J6214" i="6"/>
  <c r="D6218" i="2" s="1"/>
  <c r="J6213" i="6"/>
  <c r="D6217" i="2" s="1"/>
  <c r="J6212" i="6"/>
  <c r="D6216" i="2" s="1"/>
  <c r="J6211" i="6"/>
  <c r="D6215" i="2" s="1"/>
  <c r="J6210" i="6"/>
  <c r="D6214" i="2" s="1"/>
  <c r="J6209" i="6"/>
  <c r="D6213" i="2" s="1"/>
  <c r="J6208" i="6"/>
  <c r="D6212" i="2" s="1"/>
  <c r="J6207" i="6"/>
  <c r="D6211" i="2" s="1"/>
  <c r="J6206" i="6"/>
  <c r="D6210" i="2" s="1"/>
  <c r="J6205" i="6"/>
  <c r="D6209" i="2" s="1"/>
  <c r="J6204" i="6"/>
  <c r="D6208" i="2" s="1"/>
  <c r="J6203" i="6"/>
  <c r="D6207" i="2" s="1"/>
  <c r="J6202" i="6"/>
  <c r="D6206" i="2" s="1"/>
  <c r="J6201" i="6"/>
  <c r="D6205" i="2" s="1"/>
  <c r="J6200" i="6"/>
  <c r="D6204" i="2" s="1"/>
  <c r="J6199" i="6"/>
  <c r="D6203" i="2" s="1"/>
  <c r="J6198" i="6"/>
  <c r="D6202" i="2" s="1"/>
  <c r="J6197" i="6"/>
  <c r="D6201" i="2" s="1"/>
  <c r="J6196" i="6"/>
  <c r="D6200" i="2" s="1"/>
  <c r="J6195" i="6"/>
  <c r="D6199" i="2" s="1"/>
  <c r="J6194" i="6"/>
  <c r="D6198" i="2" s="1"/>
  <c r="J6193" i="6"/>
  <c r="D6197" i="2" s="1"/>
  <c r="J6192" i="6"/>
  <c r="D6196" i="2" s="1"/>
  <c r="J6191" i="6"/>
  <c r="D6195" i="2" s="1"/>
  <c r="J6190" i="6"/>
  <c r="D6194" i="2" s="1"/>
  <c r="J6189" i="6"/>
  <c r="D6193" i="2" s="1"/>
  <c r="J6188" i="6"/>
  <c r="D6192" i="2" s="1"/>
  <c r="J6187" i="6"/>
  <c r="D6191" i="2" s="1"/>
  <c r="J6186" i="6"/>
  <c r="D6190" i="2" s="1"/>
  <c r="J6185" i="6"/>
  <c r="D6189" i="2" s="1"/>
  <c r="J6184" i="6"/>
  <c r="D6188" i="2" s="1"/>
  <c r="J6183" i="6"/>
  <c r="D6187" i="2" s="1"/>
  <c r="J6182" i="6"/>
  <c r="D6186" i="2" s="1"/>
  <c r="J6181" i="6"/>
  <c r="D6185" i="2" s="1"/>
  <c r="J6180" i="6"/>
  <c r="D6184" i="2" s="1"/>
  <c r="J6179" i="6"/>
  <c r="D6183" i="2" s="1"/>
  <c r="J6178" i="6"/>
  <c r="D6182" i="2" s="1"/>
  <c r="J6177" i="6"/>
  <c r="D6181" i="2" s="1"/>
  <c r="J6176" i="6"/>
  <c r="D6180" i="2" s="1"/>
  <c r="J6175" i="6"/>
  <c r="D6179" i="2" s="1"/>
  <c r="J6174" i="6"/>
  <c r="D6178" i="2" s="1"/>
  <c r="J6173" i="6"/>
  <c r="D6177" i="2" s="1"/>
  <c r="J6172" i="6"/>
  <c r="D6176" i="2" s="1"/>
  <c r="J6171" i="6"/>
  <c r="D6175" i="2" s="1"/>
  <c r="J6170" i="6"/>
  <c r="D6174" i="2" s="1"/>
  <c r="J6169" i="6"/>
  <c r="D6173" i="2" s="1"/>
  <c r="J6168" i="6"/>
  <c r="D6172" i="2" s="1"/>
  <c r="J6167" i="6"/>
  <c r="D6171" i="2" s="1"/>
  <c r="J6166" i="6"/>
  <c r="D6170" i="2" s="1"/>
  <c r="J6165" i="6"/>
  <c r="D6169" i="2" s="1"/>
  <c r="J6164" i="6"/>
  <c r="D6168" i="2" s="1"/>
  <c r="J6163" i="6"/>
  <c r="D6167" i="2" s="1"/>
  <c r="J6162" i="6"/>
  <c r="D6166" i="2" s="1"/>
  <c r="J6161" i="6"/>
  <c r="D6165" i="2" s="1"/>
  <c r="J6160" i="6"/>
  <c r="D6164" i="2" s="1"/>
  <c r="J6159" i="6"/>
  <c r="D6163" i="2" s="1"/>
  <c r="J6158" i="6"/>
  <c r="D6162" i="2" s="1"/>
  <c r="J6157" i="6"/>
  <c r="D6161" i="2" s="1"/>
  <c r="J6156" i="6"/>
  <c r="D6160" i="2" s="1"/>
  <c r="J6155" i="6"/>
  <c r="D6159" i="2" s="1"/>
  <c r="J6154" i="6"/>
  <c r="D6158" i="2" s="1"/>
  <c r="J6153" i="6"/>
  <c r="D6157" i="2" s="1"/>
  <c r="J6152" i="6"/>
  <c r="D6156" i="2" s="1"/>
  <c r="J6151" i="6"/>
  <c r="D6155" i="2" s="1"/>
  <c r="J6150" i="6"/>
  <c r="D6154" i="2" s="1"/>
  <c r="J6149" i="6"/>
  <c r="D6153" i="2" s="1"/>
  <c r="J6148" i="6"/>
  <c r="D6152" i="2" s="1"/>
  <c r="J6147" i="6"/>
  <c r="D6151" i="2" s="1"/>
  <c r="J6146" i="6"/>
  <c r="D6150" i="2" s="1"/>
  <c r="J6145" i="6"/>
  <c r="D6149" i="2" s="1"/>
  <c r="J6144" i="6"/>
  <c r="D6148" i="2" s="1"/>
  <c r="J6143" i="6"/>
  <c r="D6147" i="2" s="1"/>
  <c r="J6142" i="6"/>
  <c r="D6146" i="2" s="1"/>
  <c r="J6141" i="6"/>
  <c r="D6145" i="2" s="1"/>
  <c r="J6140" i="6"/>
  <c r="D6144" i="2" s="1"/>
  <c r="J6139" i="6"/>
  <c r="D6143" i="2" s="1"/>
  <c r="J6138" i="6"/>
  <c r="D6142" i="2" s="1"/>
  <c r="J6137" i="6"/>
  <c r="D6141" i="2" s="1"/>
  <c r="J6136" i="6"/>
  <c r="D6140" i="2" s="1"/>
  <c r="J6135" i="6"/>
  <c r="D6139" i="2" s="1"/>
  <c r="J6134" i="6"/>
  <c r="D6138" i="2" s="1"/>
  <c r="J6133" i="6"/>
  <c r="D6137" i="2" s="1"/>
  <c r="J6132" i="6"/>
  <c r="D6136" i="2" s="1"/>
  <c r="J6131" i="6"/>
  <c r="D6135" i="2" s="1"/>
  <c r="J6130" i="6"/>
  <c r="D6134" i="2" s="1"/>
  <c r="J6129" i="6"/>
  <c r="D6133" i="2" s="1"/>
  <c r="J6128" i="6"/>
  <c r="D6132" i="2" s="1"/>
  <c r="J6127" i="6"/>
  <c r="D6131" i="2" s="1"/>
  <c r="J6126" i="6"/>
  <c r="D6130" i="2" s="1"/>
  <c r="J6125" i="6"/>
  <c r="D6129" i="2" s="1"/>
  <c r="J6124" i="6"/>
  <c r="D6128" i="2" s="1"/>
  <c r="J6123" i="6"/>
  <c r="D6127" i="2" s="1"/>
  <c r="J6122" i="6"/>
  <c r="D6126" i="2" s="1"/>
  <c r="J6121" i="6"/>
  <c r="D6125" i="2" s="1"/>
  <c r="J6120" i="6"/>
  <c r="D6124" i="2" s="1"/>
  <c r="J6119" i="6"/>
  <c r="D6123" i="2" s="1"/>
  <c r="J6118" i="6"/>
  <c r="D6122" i="2" s="1"/>
  <c r="J6117" i="6"/>
  <c r="D6121" i="2" s="1"/>
  <c r="J6116" i="6"/>
  <c r="D6120" i="2" s="1"/>
  <c r="J6115" i="6"/>
  <c r="D6119" i="2" s="1"/>
  <c r="J6114" i="6"/>
  <c r="D6118" i="2" s="1"/>
  <c r="J6113" i="6"/>
  <c r="D6117" i="2" s="1"/>
  <c r="J6112" i="6"/>
  <c r="D6116" i="2" s="1"/>
  <c r="J6111" i="6"/>
  <c r="D6115" i="2" s="1"/>
  <c r="J6110" i="6"/>
  <c r="D6114" i="2" s="1"/>
  <c r="J6109" i="6"/>
  <c r="D6113" i="2" s="1"/>
  <c r="J6108" i="6"/>
  <c r="D6112" i="2" s="1"/>
  <c r="J6107" i="6"/>
  <c r="D6111" i="2" s="1"/>
  <c r="J6106" i="6"/>
  <c r="D6110" i="2" s="1"/>
  <c r="J6105" i="6"/>
  <c r="D6109" i="2" s="1"/>
  <c r="J6104" i="6"/>
  <c r="D6108" i="2" s="1"/>
  <c r="J6103" i="6"/>
  <c r="D6107" i="2" s="1"/>
  <c r="J6102" i="6"/>
  <c r="D6106" i="2" s="1"/>
  <c r="J6101" i="6"/>
  <c r="D6105" i="2" s="1"/>
  <c r="J6100" i="6"/>
  <c r="D6104" i="2" s="1"/>
  <c r="J6099" i="6"/>
  <c r="D6103" i="2" s="1"/>
  <c r="J6098" i="6"/>
  <c r="D6102" i="2" s="1"/>
  <c r="J6097" i="6"/>
  <c r="D6101" i="2" s="1"/>
  <c r="J6096" i="6"/>
  <c r="D6100" i="2" s="1"/>
  <c r="J6095" i="6"/>
  <c r="D6099" i="2" s="1"/>
  <c r="J6094" i="6"/>
  <c r="D6098" i="2" s="1"/>
  <c r="J6093" i="6"/>
  <c r="D6097" i="2" s="1"/>
  <c r="J6092" i="6"/>
  <c r="D6096" i="2" s="1"/>
  <c r="J6091" i="6"/>
  <c r="D6095" i="2" s="1"/>
  <c r="J6090" i="6"/>
  <c r="D6094" i="2" s="1"/>
  <c r="J6089" i="6"/>
  <c r="D6093" i="2" s="1"/>
  <c r="J6088" i="6"/>
  <c r="D6092" i="2" s="1"/>
  <c r="J6087" i="6"/>
  <c r="D6091" i="2" s="1"/>
  <c r="J6086" i="6"/>
  <c r="D6090" i="2" s="1"/>
  <c r="J6085" i="6"/>
  <c r="D6089" i="2" s="1"/>
  <c r="J6084" i="6"/>
  <c r="D6088" i="2" s="1"/>
  <c r="J6083" i="6"/>
  <c r="D6087" i="2" s="1"/>
  <c r="J6082" i="6"/>
  <c r="D6086" i="2" s="1"/>
  <c r="J6081" i="6"/>
  <c r="D6085" i="2" s="1"/>
  <c r="J6080" i="6"/>
  <c r="D6084" i="2" s="1"/>
  <c r="J6079" i="6"/>
  <c r="D6083" i="2" s="1"/>
  <c r="J6078" i="6"/>
  <c r="D6082" i="2" s="1"/>
  <c r="J6077" i="6"/>
  <c r="D6081" i="2" s="1"/>
  <c r="J6076" i="6"/>
  <c r="D6080" i="2" s="1"/>
  <c r="J6075" i="6"/>
  <c r="D6079" i="2" s="1"/>
  <c r="J6074" i="6"/>
  <c r="D6078" i="2" s="1"/>
  <c r="J6073" i="6"/>
  <c r="D6077" i="2" s="1"/>
  <c r="J6072" i="6"/>
  <c r="D6076" i="2" s="1"/>
  <c r="J6071" i="6"/>
  <c r="D6075" i="2" s="1"/>
  <c r="J6070" i="6"/>
  <c r="D6074" i="2" s="1"/>
  <c r="J6069" i="6"/>
  <c r="D6073" i="2" s="1"/>
  <c r="J6068" i="6"/>
  <c r="D6072" i="2" s="1"/>
  <c r="J6067" i="6"/>
  <c r="D6071" i="2" s="1"/>
  <c r="J6066" i="6"/>
  <c r="D6070" i="2" s="1"/>
  <c r="J6065" i="6"/>
  <c r="D6069" i="2" s="1"/>
  <c r="J6064" i="6"/>
  <c r="D6068" i="2" s="1"/>
  <c r="J6063" i="6"/>
  <c r="D6067" i="2" s="1"/>
  <c r="J6062" i="6"/>
  <c r="D6066" i="2" s="1"/>
  <c r="J6061" i="6"/>
  <c r="D6065" i="2" s="1"/>
  <c r="J6060" i="6"/>
  <c r="D6064" i="2" s="1"/>
  <c r="J6059" i="6"/>
  <c r="D6063" i="2" s="1"/>
  <c r="J6058" i="6"/>
  <c r="D6062" i="2" s="1"/>
  <c r="J6057" i="6"/>
  <c r="D6061" i="2" s="1"/>
  <c r="J6056" i="6"/>
  <c r="D6060" i="2" s="1"/>
  <c r="J6055" i="6"/>
  <c r="D6059" i="2" s="1"/>
  <c r="J6054" i="6"/>
  <c r="D6058" i="2" s="1"/>
  <c r="J6053" i="6"/>
  <c r="D6057" i="2" s="1"/>
  <c r="J6052" i="6"/>
  <c r="D6056" i="2" s="1"/>
  <c r="J6051" i="6"/>
  <c r="D6055" i="2" s="1"/>
  <c r="J6050" i="6"/>
  <c r="D6054" i="2" s="1"/>
  <c r="J6049" i="6"/>
  <c r="D6053" i="2" s="1"/>
  <c r="J6048" i="6"/>
  <c r="D6052" i="2" s="1"/>
  <c r="J6047" i="6"/>
  <c r="D6051" i="2" s="1"/>
  <c r="J6046" i="6"/>
  <c r="D6050" i="2" s="1"/>
  <c r="J6045" i="6"/>
  <c r="D6049" i="2" s="1"/>
  <c r="J6044" i="6"/>
  <c r="D6048" i="2" s="1"/>
  <c r="J6043" i="6"/>
  <c r="D6047" i="2" s="1"/>
  <c r="J6042" i="6"/>
  <c r="D6046" i="2" s="1"/>
  <c r="J6041" i="6"/>
  <c r="D6045" i="2" s="1"/>
  <c r="J6040" i="6"/>
  <c r="D6044" i="2" s="1"/>
  <c r="J6039" i="6"/>
  <c r="D6043" i="2" s="1"/>
  <c r="J6038" i="6"/>
  <c r="D6042" i="2" s="1"/>
  <c r="J6037" i="6"/>
  <c r="D6041" i="2" s="1"/>
  <c r="J6036" i="6"/>
  <c r="D6040" i="2" s="1"/>
  <c r="J6035" i="6"/>
  <c r="D6039" i="2" s="1"/>
  <c r="J6034" i="6"/>
  <c r="D6038" i="2" s="1"/>
  <c r="J6033" i="6"/>
  <c r="D6037" i="2" s="1"/>
  <c r="J6032" i="6"/>
  <c r="D6036" i="2" s="1"/>
  <c r="J6031" i="6"/>
  <c r="D6035" i="2" s="1"/>
  <c r="J6030" i="6"/>
  <c r="D6034" i="2" s="1"/>
  <c r="J6029" i="6"/>
  <c r="D6033" i="2" s="1"/>
  <c r="J6028" i="6"/>
  <c r="D6032" i="2" s="1"/>
  <c r="J6027" i="6"/>
  <c r="D6031" i="2" s="1"/>
  <c r="J6026" i="6"/>
  <c r="D6030" i="2" s="1"/>
  <c r="J6025" i="6"/>
  <c r="D6029" i="2" s="1"/>
  <c r="J6024" i="6"/>
  <c r="D6028" i="2" s="1"/>
  <c r="J6023" i="6"/>
  <c r="D6027" i="2" s="1"/>
  <c r="J6022" i="6"/>
  <c r="D6026" i="2" s="1"/>
  <c r="J6021" i="6"/>
  <c r="D6025" i="2" s="1"/>
  <c r="J6020" i="6"/>
  <c r="D6024" i="2" s="1"/>
  <c r="J6019" i="6"/>
  <c r="D6023" i="2" s="1"/>
  <c r="J6018" i="6"/>
  <c r="D6022" i="2" s="1"/>
  <c r="J6017" i="6"/>
  <c r="D6021" i="2" s="1"/>
  <c r="J6016" i="6"/>
  <c r="D6020" i="2" s="1"/>
  <c r="J6015" i="6"/>
  <c r="D6019" i="2" s="1"/>
  <c r="J6014" i="6"/>
  <c r="D6018" i="2" s="1"/>
  <c r="J6013" i="6"/>
  <c r="D6017" i="2" s="1"/>
  <c r="J6012" i="6"/>
  <c r="D6016" i="2" s="1"/>
  <c r="J6011" i="6"/>
  <c r="D6015" i="2" s="1"/>
  <c r="J6010" i="6"/>
  <c r="D6014" i="2" s="1"/>
  <c r="J6009" i="6"/>
  <c r="D6013" i="2" s="1"/>
  <c r="J6008" i="6"/>
  <c r="D6012" i="2" s="1"/>
  <c r="J6007" i="6"/>
  <c r="D6011" i="2" s="1"/>
  <c r="J6006" i="6"/>
  <c r="D6010" i="2" s="1"/>
  <c r="J6005" i="6"/>
  <c r="D6009" i="2" s="1"/>
  <c r="J6004" i="6"/>
  <c r="D6008" i="2" s="1"/>
  <c r="J6003" i="6"/>
  <c r="D6007" i="2" s="1"/>
  <c r="J6002" i="6"/>
  <c r="D6006" i="2" s="1"/>
  <c r="J6001" i="6"/>
  <c r="D6005" i="2" s="1"/>
  <c r="J6000" i="6"/>
  <c r="D6004" i="2" s="1"/>
  <c r="J5999" i="6"/>
  <c r="D6003" i="2" s="1"/>
  <c r="J5998" i="6"/>
  <c r="D6002" i="2" s="1"/>
  <c r="J5997" i="6"/>
  <c r="D6001" i="2" s="1"/>
  <c r="J5996" i="6"/>
  <c r="D6000" i="2" s="1"/>
  <c r="J5995" i="6"/>
  <c r="D5999" i="2" s="1"/>
  <c r="J5994" i="6"/>
  <c r="D5998" i="2" s="1"/>
  <c r="J5993" i="6"/>
  <c r="D5997" i="2" s="1"/>
  <c r="J5992" i="6"/>
  <c r="D5996" i="2" s="1"/>
  <c r="J5991" i="6"/>
  <c r="D5995" i="2" s="1"/>
  <c r="J5990" i="6"/>
  <c r="D5994" i="2" s="1"/>
  <c r="J5989" i="6"/>
  <c r="D5993" i="2" s="1"/>
  <c r="J5988" i="6"/>
  <c r="D5992" i="2" s="1"/>
  <c r="J5987" i="6"/>
  <c r="D5991" i="2" s="1"/>
  <c r="J5986" i="6"/>
  <c r="D5990" i="2" s="1"/>
  <c r="J5985" i="6"/>
  <c r="D5989" i="2" s="1"/>
  <c r="J5984" i="6"/>
  <c r="D5988" i="2" s="1"/>
  <c r="J5983" i="6"/>
  <c r="D5987" i="2" s="1"/>
  <c r="J5982" i="6"/>
  <c r="D5986" i="2" s="1"/>
  <c r="J5981" i="6"/>
  <c r="D5985" i="2" s="1"/>
  <c r="J5980" i="6"/>
  <c r="D5984" i="2" s="1"/>
  <c r="J5979" i="6"/>
  <c r="D5983" i="2" s="1"/>
  <c r="J5978" i="6"/>
  <c r="D5982" i="2" s="1"/>
  <c r="J5977" i="6"/>
  <c r="D5981" i="2" s="1"/>
  <c r="J5976" i="6"/>
  <c r="D5980" i="2" s="1"/>
  <c r="J5975" i="6"/>
  <c r="D5979" i="2" s="1"/>
  <c r="J5974" i="6"/>
  <c r="D5978" i="2" s="1"/>
  <c r="J5973" i="6"/>
  <c r="D5977" i="2" s="1"/>
  <c r="J5972" i="6"/>
  <c r="D5976" i="2" s="1"/>
  <c r="J5971" i="6"/>
  <c r="D5975" i="2" s="1"/>
  <c r="J5970" i="6"/>
  <c r="D5974" i="2" s="1"/>
  <c r="J5969" i="6"/>
  <c r="D5973" i="2" s="1"/>
  <c r="J5968" i="6"/>
  <c r="D5972" i="2" s="1"/>
  <c r="J5967" i="6"/>
  <c r="D5971" i="2" s="1"/>
  <c r="J5966" i="6"/>
  <c r="D5970" i="2" s="1"/>
  <c r="J5965" i="6"/>
  <c r="D5969" i="2" s="1"/>
  <c r="J5964" i="6"/>
  <c r="D5968" i="2" s="1"/>
  <c r="J5963" i="6"/>
  <c r="D5967" i="2" s="1"/>
  <c r="J5962" i="6"/>
  <c r="D5966" i="2" s="1"/>
  <c r="J5961" i="6"/>
  <c r="D5965" i="2" s="1"/>
  <c r="J5960" i="6"/>
  <c r="D5964" i="2" s="1"/>
  <c r="J5959" i="6"/>
  <c r="D5963" i="2" s="1"/>
  <c r="J5958" i="6"/>
  <c r="D5962" i="2" s="1"/>
  <c r="J5957" i="6"/>
  <c r="D5961" i="2" s="1"/>
  <c r="J5956" i="6"/>
  <c r="D5960" i="2" s="1"/>
  <c r="J5955" i="6"/>
  <c r="D5959" i="2" s="1"/>
  <c r="J5954" i="6"/>
  <c r="D5958" i="2" s="1"/>
  <c r="J5953" i="6"/>
  <c r="D5957" i="2" s="1"/>
  <c r="J5952" i="6"/>
  <c r="D5956" i="2" s="1"/>
  <c r="J5951" i="6"/>
  <c r="D5955" i="2" s="1"/>
  <c r="J5950" i="6"/>
  <c r="D5954" i="2" s="1"/>
  <c r="J5949" i="6"/>
  <c r="D5953" i="2" s="1"/>
  <c r="J5948" i="6"/>
  <c r="D5952" i="2" s="1"/>
  <c r="J5947" i="6"/>
  <c r="D5951" i="2" s="1"/>
  <c r="J5946" i="6"/>
  <c r="D5950" i="2" s="1"/>
  <c r="J5945" i="6"/>
  <c r="D5949" i="2" s="1"/>
  <c r="J5944" i="6"/>
  <c r="D5948" i="2" s="1"/>
  <c r="J5943" i="6"/>
  <c r="D5947" i="2" s="1"/>
  <c r="J5942" i="6"/>
  <c r="D5946" i="2" s="1"/>
  <c r="J5941" i="6"/>
  <c r="D5945" i="2" s="1"/>
  <c r="J5940" i="6"/>
  <c r="D5944" i="2" s="1"/>
  <c r="J5939" i="6"/>
  <c r="D5943" i="2" s="1"/>
  <c r="J5938" i="6"/>
  <c r="D5942" i="2" s="1"/>
  <c r="J5937" i="6"/>
  <c r="D5941" i="2" s="1"/>
  <c r="J5936" i="6"/>
  <c r="D5940" i="2" s="1"/>
  <c r="J5935" i="6"/>
  <c r="D5939" i="2" s="1"/>
  <c r="J5934" i="6"/>
  <c r="D5938" i="2" s="1"/>
  <c r="J5933" i="6"/>
  <c r="D5937" i="2" s="1"/>
  <c r="J5932" i="6"/>
  <c r="D5936" i="2" s="1"/>
  <c r="J5931" i="6"/>
  <c r="D5935" i="2" s="1"/>
  <c r="J5930" i="6"/>
  <c r="D5934" i="2" s="1"/>
  <c r="J5929" i="6"/>
  <c r="D5933" i="2" s="1"/>
  <c r="J5928" i="6"/>
  <c r="D5932" i="2" s="1"/>
  <c r="J5927" i="6"/>
  <c r="D5931" i="2" s="1"/>
  <c r="J5926" i="6"/>
  <c r="D5930" i="2" s="1"/>
  <c r="J5925" i="6"/>
  <c r="D5929" i="2" s="1"/>
  <c r="J5924" i="6"/>
  <c r="D5928" i="2" s="1"/>
  <c r="J5923" i="6"/>
  <c r="D5927" i="2" s="1"/>
  <c r="J5922" i="6"/>
  <c r="D5926" i="2" s="1"/>
  <c r="J5921" i="6"/>
  <c r="D5925" i="2" s="1"/>
  <c r="J5920" i="6"/>
  <c r="D5924" i="2" s="1"/>
  <c r="J5919" i="6"/>
  <c r="D5923" i="2" s="1"/>
  <c r="J5918" i="6"/>
  <c r="D5922" i="2" s="1"/>
  <c r="J5917" i="6"/>
  <c r="D5921" i="2" s="1"/>
  <c r="J5916" i="6"/>
  <c r="D5920" i="2" s="1"/>
  <c r="J5915" i="6"/>
  <c r="D5919" i="2" s="1"/>
  <c r="J5914" i="6"/>
  <c r="D5918" i="2" s="1"/>
  <c r="J5913" i="6"/>
  <c r="D5917" i="2" s="1"/>
  <c r="J5912" i="6"/>
  <c r="D5916" i="2" s="1"/>
  <c r="J5911" i="6"/>
  <c r="D5915" i="2" s="1"/>
  <c r="J5910" i="6"/>
  <c r="D5914" i="2" s="1"/>
  <c r="J5909" i="6"/>
  <c r="D5913" i="2" s="1"/>
  <c r="J5908" i="6"/>
  <c r="D5912" i="2" s="1"/>
  <c r="J5907" i="6"/>
  <c r="D5911" i="2" s="1"/>
  <c r="J5906" i="6"/>
  <c r="D5910" i="2" s="1"/>
  <c r="J5905" i="6"/>
  <c r="D5909" i="2" s="1"/>
  <c r="J5904" i="6"/>
  <c r="D5908" i="2" s="1"/>
  <c r="J5903" i="6"/>
  <c r="D5907" i="2" s="1"/>
  <c r="J5902" i="6"/>
  <c r="D5906" i="2" s="1"/>
  <c r="J5901" i="6"/>
  <c r="D5905" i="2" s="1"/>
  <c r="J5900" i="6"/>
  <c r="D5904" i="2" s="1"/>
  <c r="J5899" i="6"/>
  <c r="D5903" i="2" s="1"/>
  <c r="J5898" i="6"/>
  <c r="D5902" i="2" s="1"/>
  <c r="J5897" i="6"/>
  <c r="D5901" i="2" s="1"/>
  <c r="J5896" i="6"/>
  <c r="D5900" i="2" s="1"/>
  <c r="J5895" i="6"/>
  <c r="D5899" i="2" s="1"/>
  <c r="J5894" i="6"/>
  <c r="D5898" i="2" s="1"/>
  <c r="J5893" i="6"/>
  <c r="D5897" i="2" s="1"/>
  <c r="J5892" i="6"/>
  <c r="D5896" i="2" s="1"/>
  <c r="J5891" i="6"/>
  <c r="D5895" i="2" s="1"/>
  <c r="J5890" i="6"/>
  <c r="D5894" i="2" s="1"/>
  <c r="J5889" i="6"/>
  <c r="D5893" i="2" s="1"/>
  <c r="J5888" i="6"/>
  <c r="D5892" i="2" s="1"/>
  <c r="J5887" i="6"/>
  <c r="D5891" i="2" s="1"/>
  <c r="J5886" i="6"/>
  <c r="D5890" i="2" s="1"/>
  <c r="J5885" i="6"/>
  <c r="D5889" i="2" s="1"/>
  <c r="J5884" i="6"/>
  <c r="D5888" i="2" s="1"/>
  <c r="J5883" i="6"/>
  <c r="D5887" i="2" s="1"/>
  <c r="J5882" i="6"/>
  <c r="D5886" i="2" s="1"/>
  <c r="J5881" i="6"/>
  <c r="D5885" i="2" s="1"/>
  <c r="J5880" i="6"/>
  <c r="D5884" i="2" s="1"/>
  <c r="J5879" i="6"/>
  <c r="D5883" i="2" s="1"/>
  <c r="J5878" i="6"/>
  <c r="D5882" i="2" s="1"/>
  <c r="J5877" i="6"/>
  <c r="D5881" i="2" s="1"/>
  <c r="J5876" i="6"/>
  <c r="D5880" i="2" s="1"/>
  <c r="J5875" i="6"/>
  <c r="D5879" i="2" s="1"/>
  <c r="J5874" i="6"/>
  <c r="D5878" i="2" s="1"/>
  <c r="J5873" i="6"/>
  <c r="D5877" i="2" s="1"/>
  <c r="J5872" i="6"/>
  <c r="D5876" i="2" s="1"/>
  <c r="J5871" i="6"/>
  <c r="D5875" i="2" s="1"/>
  <c r="J5870" i="6"/>
  <c r="D5874" i="2" s="1"/>
  <c r="J5869" i="6"/>
  <c r="D5873" i="2" s="1"/>
  <c r="J5868" i="6"/>
  <c r="D5872" i="2" s="1"/>
  <c r="J5867" i="6"/>
  <c r="D5871" i="2" s="1"/>
  <c r="J5866" i="6"/>
  <c r="D5870" i="2" s="1"/>
  <c r="J5865" i="6"/>
  <c r="D5869" i="2" s="1"/>
  <c r="J5864" i="6"/>
  <c r="D5868" i="2" s="1"/>
  <c r="J5863" i="6"/>
  <c r="D5867" i="2" s="1"/>
  <c r="J5862" i="6"/>
  <c r="D5866" i="2" s="1"/>
  <c r="J5861" i="6"/>
  <c r="D5865" i="2" s="1"/>
  <c r="J5860" i="6"/>
  <c r="D5864" i="2" s="1"/>
  <c r="J5859" i="6"/>
  <c r="D5863" i="2" s="1"/>
  <c r="J5858" i="6"/>
  <c r="D5862" i="2" s="1"/>
  <c r="J5857" i="6"/>
  <c r="D5861" i="2" s="1"/>
  <c r="J5856" i="6"/>
  <c r="D5860" i="2" s="1"/>
  <c r="J5855" i="6"/>
  <c r="D5859" i="2" s="1"/>
  <c r="J5854" i="6"/>
  <c r="D5858" i="2" s="1"/>
  <c r="J5853" i="6"/>
  <c r="D5857" i="2" s="1"/>
  <c r="J5852" i="6"/>
  <c r="D5856" i="2" s="1"/>
  <c r="J5851" i="6"/>
  <c r="D5855" i="2" s="1"/>
  <c r="J5850" i="6"/>
  <c r="D5854" i="2" s="1"/>
  <c r="J5849" i="6"/>
  <c r="D5853" i="2" s="1"/>
  <c r="J5848" i="6"/>
  <c r="D5852" i="2" s="1"/>
  <c r="J5847" i="6"/>
  <c r="D5851" i="2" s="1"/>
  <c r="J5846" i="6"/>
  <c r="D5850" i="2" s="1"/>
  <c r="J5845" i="6"/>
  <c r="D5849" i="2" s="1"/>
  <c r="J5844" i="6"/>
  <c r="D5848" i="2" s="1"/>
  <c r="J5843" i="6"/>
  <c r="D5847" i="2" s="1"/>
  <c r="J5842" i="6"/>
  <c r="D5846" i="2" s="1"/>
  <c r="J5841" i="6"/>
  <c r="D5845" i="2" s="1"/>
  <c r="J5840" i="6"/>
  <c r="D5844" i="2" s="1"/>
  <c r="J5839" i="6"/>
  <c r="D5843" i="2" s="1"/>
  <c r="J5838" i="6"/>
  <c r="D5842" i="2" s="1"/>
  <c r="J5837" i="6"/>
  <c r="D5841" i="2" s="1"/>
  <c r="J5836" i="6"/>
  <c r="D5840" i="2" s="1"/>
  <c r="J5835" i="6"/>
  <c r="D5839" i="2" s="1"/>
  <c r="J5834" i="6"/>
  <c r="D5838" i="2" s="1"/>
  <c r="J5833" i="6"/>
  <c r="D5837" i="2" s="1"/>
  <c r="J5832" i="6"/>
  <c r="D5836" i="2" s="1"/>
  <c r="J5831" i="6"/>
  <c r="D5835" i="2" s="1"/>
  <c r="J5830" i="6"/>
  <c r="D5834" i="2" s="1"/>
  <c r="J5829" i="6"/>
  <c r="D5833" i="2" s="1"/>
  <c r="J5828" i="6"/>
  <c r="D5832" i="2" s="1"/>
  <c r="J5827" i="6"/>
  <c r="D5831" i="2" s="1"/>
  <c r="J5826" i="6"/>
  <c r="D5830" i="2" s="1"/>
  <c r="J5825" i="6"/>
  <c r="D5829" i="2" s="1"/>
  <c r="J5824" i="6"/>
  <c r="D5828" i="2" s="1"/>
  <c r="J5823" i="6"/>
  <c r="D5827" i="2" s="1"/>
  <c r="J5822" i="6"/>
  <c r="D5826" i="2" s="1"/>
  <c r="J5821" i="6"/>
  <c r="D5825" i="2" s="1"/>
  <c r="J5820" i="6"/>
  <c r="D5824" i="2" s="1"/>
  <c r="J5819" i="6"/>
  <c r="D5823" i="2" s="1"/>
  <c r="J5818" i="6"/>
  <c r="D5822" i="2" s="1"/>
  <c r="J5817" i="6"/>
  <c r="D5821" i="2" s="1"/>
  <c r="J5816" i="6"/>
  <c r="D5820" i="2" s="1"/>
  <c r="J5815" i="6"/>
  <c r="D5819" i="2" s="1"/>
  <c r="J5814" i="6"/>
  <c r="D5818" i="2" s="1"/>
  <c r="J5813" i="6"/>
  <c r="D5817" i="2" s="1"/>
  <c r="J5812" i="6"/>
  <c r="D5816" i="2" s="1"/>
  <c r="J5811" i="6"/>
  <c r="D5815" i="2" s="1"/>
  <c r="J5810" i="6"/>
  <c r="D5814" i="2" s="1"/>
  <c r="J5809" i="6"/>
  <c r="D5813" i="2" s="1"/>
  <c r="J5808" i="6"/>
  <c r="D5812" i="2" s="1"/>
  <c r="J5807" i="6"/>
  <c r="D5811" i="2" s="1"/>
  <c r="J5806" i="6"/>
  <c r="D5810" i="2" s="1"/>
  <c r="J5805" i="6"/>
  <c r="D5809" i="2" s="1"/>
  <c r="J5804" i="6"/>
  <c r="D5808" i="2" s="1"/>
  <c r="J5803" i="6"/>
  <c r="D5807" i="2" s="1"/>
  <c r="J5802" i="6"/>
  <c r="D5806" i="2" s="1"/>
  <c r="J5801" i="6"/>
  <c r="D5805" i="2" s="1"/>
  <c r="J5800" i="6"/>
  <c r="D5804" i="2" s="1"/>
  <c r="J5799" i="6"/>
  <c r="D5803" i="2" s="1"/>
  <c r="J5798" i="6"/>
  <c r="D5802" i="2" s="1"/>
  <c r="J5797" i="6"/>
  <c r="D5801" i="2" s="1"/>
  <c r="J5796" i="6"/>
  <c r="D5800" i="2" s="1"/>
  <c r="J5795" i="6"/>
  <c r="D5799" i="2" s="1"/>
  <c r="J5794" i="6"/>
  <c r="D5798" i="2" s="1"/>
  <c r="J5793" i="6"/>
  <c r="D5797" i="2" s="1"/>
  <c r="J5792" i="6"/>
  <c r="D5796" i="2" s="1"/>
  <c r="J5791" i="6"/>
  <c r="D5795" i="2" s="1"/>
  <c r="J5790" i="6"/>
  <c r="D5794" i="2" s="1"/>
  <c r="J5789" i="6"/>
  <c r="D5793" i="2" s="1"/>
  <c r="J5788" i="6"/>
  <c r="D5792" i="2" s="1"/>
  <c r="J5787" i="6"/>
  <c r="D5791" i="2" s="1"/>
  <c r="J5786" i="6"/>
  <c r="D5790" i="2" s="1"/>
  <c r="J5785" i="6"/>
  <c r="D5789" i="2" s="1"/>
  <c r="J5784" i="6"/>
  <c r="D5788" i="2" s="1"/>
  <c r="J5783" i="6"/>
  <c r="D5787" i="2" s="1"/>
  <c r="J5782" i="6"/>
  <c r="D5786" i="2" s="1"/>
  <c r="J5781" i="6"/>
  <c r="D5785" i="2" s="1"/>
  <c r="J5780" i="6"/>
  <c r="D5784" i="2" s="1"/>
  <c r="J5779" i="6"/>
  <c r="D5783" i="2" s="1"/>
  <c r="J5778" i="6"/>
  <c r="D5782" i="2" s="1"/>
  <c r="J5777" i="6"/>
  <c r="D5781" i="2" s="1"/>
  <c r="J5776" i="6"/>
  <c r="D5780" i="2" s="1"/>
  <c r="J5775" i="6"/>
  <c r="D5779" i="2" s="1"/>
  <c r="J5774" i="6"/>
  <c r="D5778" i="2" s="1"/>
  <c r="J5773" i="6"/>
  <c r="D5777" i="2" s="1"/>
  <c r="J5772" i="6"/>
  <c r="D5776" i="2" s="1"/>
  <c r="J5771" i="6"/>
  <c r="D5775" i="2" s="1"/>
  <c r="J5770" i="6"/>
  <c r="D5774" i="2" s="1"/>
  <c r="J5769" i="6"/>
  <c r="D5773" i="2" s="1"/>
  <c r="J5768" i="6"/>
  <c r="D5772" i="2" s="1"/>
  <c r="J5767" i="6"/>
  <c r="D5771" i="2" s="1"/>
  <c r="J5766" i="6"/>
  <c r="D5770" i="2" s="1"/>
  <c r="J5765" i="6"/>
  <c r="D5769" i="2" s="1"/>
  <c r="J5764" i="6"/>
  <c r="D5768" i="2" s="1"/>
  <c r="J5763" i="6"/>
  <c r="D5767" i="2" s="1"/>
  <c r="J5762" i="6"/>
  <c r="D5766" i="2" s="1"/>
  <c r="J5761" i="6"/>
  <c r="D5765" i="2" s="1"/>
  <c r="J5760" i="6"/>
  <c r="D5764" i="2" s="1"/>
  <c r="J5759" i="6"/>
  <c r="D5763" i="2" s="1"/>
  <c r="J5758" i="6"/>
  <c r="D5762" i="2" s="1"/>
  <c r="J5757" i="6"/>
  <c r="D5761" i="2" s="1"/>
  <c r="J5756" i="6"/>
  <c r="D5760" i="2" s="1"/>
  <c r="J5755" i="6"/>
  <c r="D5759" i="2" s="1"/>
  <c r="J5754" i="6"/>
  <c r="D5758" i="2" s="1"/>
  <c r="J5753" i="6"/>
  <c r="D5757" i="2" s="1"/>
  <c r="J5752" i="6"/>
  <c r="D5756" i="2" s="1"/>
  <c r="J5751" i="6"/>
  <c r="D5755" i="2" s="1"/>
  <c r="J5750" i="6"/>
  <c r="D5754" i="2" s="1"/>
  <c r="J5749" i="6"/>
  <c r="D5753" i="2" s="1"/>
  <c r="J5748" i="6"/>
  <c r="D5752" i="2" s="1"/>
  <c r="J5747" i="6"/>
  <c r="D5751" i="2" s="1"/>
  <c r="J5746" i="6"/>
  <c r="D5750" i="2" s="1"/>
  <c r="J5745" i="6"/>
  <c r="D5749" i="2" s="1"/>
  <c r="J5744" i="6"/>
  <c r="D5748" i="2" s="1"/>
  <c r="J5743" i="6"/>
  <c r="D5747" i="2" s="1"/>
  <c r="J5742" i="6"/>
  <c r="D5746" i="2" s="1"/>
  <c r="J5741" i="6"/>
  <c r="D5745" i="2" s="1"/>
  <c r="J5740" i="6"/>
  <c r="D5744" i="2" s="1"/>
  <c r="J5739" i="6"/>
  <c r="D5743" i="2" s="1"/>
  <c r="J5738" i="6"/>
  <c r="D5742" i="2" s="1"/>
  <c r="J5737" i="6"/>
  <c r="D5741" i="2" s="1"/>
  <c r="J5736" i="6"/>
  <c r="D5740" i="2" s="1"/>
  <c r="J5735" i="6"/>
  <c r="D5739" i="2" s="1"/>
  <c r="J5734" i="6"/>
  <c r="D5738" i="2" s="1"/>
  <c r="J5733" i="6"/>
  <c r="D5737" i="2" s="1"/>
  <c r="J5732" i="6"/>
  <c r="D5736" i="2" s="1"/>
  <c r="J5731" i="6"/>
  <c r="D5735" i="2" s="1"/>
  <c r="J5730" i="6"/>
  <c r="D5734" i="2" s="1"/>
  <c r="J5729" i="6"/>
  <c r="D5733" i="2" s="1"/>
  <c r="J5728" i="6"/>
  <c r="D5732" i="2" s="1"/>
  <c r="J5727" i="6"/>
  <c r="D5731" i="2" s="1"/>
  <c r="J5726" i="6"/>
  <c r="D5730" i="2" s="1"/>
  <c r="J5725" i="6"/>
  <c r="D5729" i="2" s="1"/>
  <c r="J5724" i="6"/>
  <c r="D5728" i="2" s="1"/>
  <c r="J5723" i="6"/>
  <c r="D5727" i="2" s="1"/>
  <c r="J5722" i="6"/>
  <c r="D5726" i="2" s="1"/>
  <c r="J5721" i="6"/>
  <c r="D5725" i="2" s="1"/>
  <c r="J5720" i="6"/>
  <c r="D5724" i="2" s="1"/>
  <c r="J5719" i="6"/>
  <c r="D5723" i="2" s="1"/>
  <c r="J5718" i="6"/>
  <c r="D5722" i="2" s="1"/>
  <c r="J5717" i="6"/>
  <c r="D5721" i="2" s="1"/>
  <c r="J5716" i="6"/>
  <c r="D5720" i="2" s="1"/>
  <c r="J5715" i="6"/>
  <c r="D5719" i="2" s="1"/>
  <c r="J5714" i="6"/>
  <c r="D5718" i="2" s="1"/>
  <c r="J5713" i="6"/>
  <c r="D5717" i="2" s="1"/>
  <c r="J5712" i="6"/>
  <c r="D5716" i="2" s="1"/>
  <c r="J5711" i="6"/>
  <c r="D5715" i="2" s="1"/>
  <c r="J5710" i="6"/>
  <c r="D5714" i="2" s="1"/>
  <c r="J5709" i="6"/>
  <c r="D5713" i="2" s="1"/>
  <c r="J5708" i="6"/>
  <c r="D5712" i="2" s="1"/>
  <c r="J5707" i="6"/>
  <c r="D5711" i="2" s="1"/>
  <c r="J5706" i="6"/>
  <c r="D5710" i="2" s="1"/>
  <c r="J5705" i="6"/>
  <c r="D5709" i="2" s="1"/>
  <c r="J5704" i="6"/>
  <c r="D5708" i="2" s="1"/>
  <c r="J5703" i="6"/>
  <c r="D5707" i="2" s="1"/>
  <c r="J5702" i="6"/>
  <c r="D5706" i="2" s="1"/>
  <c r="J5701" i="6"/>
  <c r="D5705" i="2" s="1"/>
  <c r="J5700" i="6"/>
  <c r="D5704" i="2" s="1"/>
  <c r="J5699" i="6"/>
  <c r="D5703" i="2" s="1"/>
  <c r="J5698" i="6"/>
  <c r="D5702" i="2" s="1"/>
  <c r="J5697" i="6"/>
  <c r="D5701" i="2" s="1"/>
  <c r="J5696" i="6"/>
  <c r="D5700" i="2" s="1"/>
  <c r="J5695" i="6"/>
  <c r="D5699" i="2" s="1"/>
  <c r="J5694" i="6"/>
  <c r="D5698" i="2" s="1"/>
  <c r="J5693" i="6"/>
  <c r="D5697" i="2" s="1"/>
  <c r="J5692" i="6"/>
  <c r="D5696" i="2" s="1"/>
  <c r="J5691" i="6"/>
  <c r="D5695" i="2" s="1"/>
  <c r="J5690" i="6"/>
  <c r="D5694" i="2" s="1"/>
  <c r="J5689" i="6"/>
  <c r="D5693" i="2" s="1"/>
  <c r="J5688" i="6"/>
  <c r="D5692" i="2" s="1"/>
  <c r="J5687" i="6"/>
  <c r="D5691" i="2" s="1"/>
  <c r="J5686" i="6"/>
  <c r="D5690" i="2" s="1"/>
  <c r="J5685" i="6"/>
  <c r="D5689" i="2" s="1"/>
  <c r="J5684" i="6"/>
  <c r="D5688" i="2" s="1"/>
  <c r="J5683" i="6"/>
  <c r="D5687" i="2" s="1"/>
  <c r="J5682" i="6"/>
  <c r="D5686" i="2" s="1"/>
  <c r="J5681" i="6"/>
  <c r="D5685" i="2" s="1"/>
  <c r="J5680" i="6"/>
  <c r="D5684" i="2" s="1"/>
  <c r="J5679" i="6"/>
  <c r="D5683" i="2" s="1"/>
  <c r="J5678" i="6"/>
  <c r="D5682" i="2" s="1"/>
  <c r="J5677" i="6"/>
  <c r="D5681" i="2" s="1"/>
  <c r="J5676" i="6"/>
  <c r="D5680" i="2" s="1"/>
  <c r="J5675" i="6"/>
  <c r="D5679" i="2" s="1"/>
  <c r="J5674" i="6"/>
  <c r="D5678" i="2" s="1"/>
  <c r="J5673" i="6"/>
  <c r="D5677" i="2" s="1"/>
  <c r="J5672" i="6"/>
  <c r="D5676" i="2" s="1"/>
  <c r="J5671" i="6"/>
  <c r="D5675" i="2" s="1"/>
  <c r="J5670" i="6"/>
  <c r="D5674" i="2" s="1"/>
  <c r="J5669" i="6"/>
  <c r="D5673" i="2" s="1"/>
  <c r="J5668" i="6"/>
  <c r="D5672" i="2" s="1"/>
  <c r="J5667" i="6"/>
  <c r="D5671" i="2" s="1"/>
  <c r="J5666" i="6"/>
  <c r="D5670" i="2" s="1"/>
  <c r="J5665" i="6"/>
  <c r="D5669" i="2" s="1"/>
  <c r="J5664" i="6"/>
  <c r="D5668" i="2" s="1"/>
  <c r="J5663" i="6"/>
  <c r="D5667" i="2" s="1"/>
  <c r="J5662" i="6"/>
  <c r="D5666" i="2" s="1"/>
  <c r="J5661" i="6"/>
  <c r="D5665" i="2" s="1"/>
  <c r="J5660" i="6"/>
  <c r="D5664" i="2" s="1"/>
  <c r="J5659" i="6"/>
  <c r="D5663" i="2" s="1"/>
  <c r="J5658" i="6"/>
  <c r="D5662" i="2" s="1"/>
  <c r="J5657" i="6"/>
  <c r="D5661" i="2" s="1"/>
  <c r="J5656" i="6"/>
  <c r="D5660" i="2" s="1"/>
  <c r="J5655" i="6"/>
  <c r="D5659" i="2" s="1"/>
  <c r="J5654" i="6"/>
  <c r="D5658" i="2" s="1"/>
  <c r="J5653" i="6"/>
  <c r="D5657" i="2" s="1"/>
  <c r="J5652" i="6"/>
  <c r="D5656" i="2" s="1"/>
  <c r="J5651" i="6"/>
  <c r="D5655" i="2" s="1"/>
  <c r="J5650" i="6"/>
  <c r="D5654" i="2" s="1"/>
  <c r="J5649" i="6"/>
  <c r="D5653" i="2" s="1"/>
  <c r="J5648" i="6"/>
  <c r="D5652" i="2" s="1"/>
  <c r="J5647" i="6"/>
  <c r="D5651" i="2" s="1"/>
  <c r="J5646" i="6"/>
  <c r="D5650" i="2" s="1"/>
  <c r="J5645" i="6"/>
  <c r="D5649" i="2" s="1"/>
  <c r="J5644" i="6"/>
  <c r="D5648" i="2" s="1"/>
  <c r="J5643" i="6"/>
  <c r="D5647" i="2" s="1"/>
  <c r="J5642" i="6"/>
  <c r="D5646" i="2" s="1"/>
  <c r="J5641" i="6"/>
  <c r="D5645" i="2" s="1"/>
  <c r="J5640" i="6"/>
  <c r="D5644" i="2" s="1"/>
  <c r="J5639" i="6"/>
  <c r="D5643" i="2" s="1"/>
  <c r="J5638" i="6"/>
  <c r="D5642" i="2" s="1"/>
  <c r="J5637" i="6"/>
  <c r="D5641" i="2" s="1"/>
  <c r="J5636" i="6"/>
  <c r="D5640" i="2" s="1"/>
  <c r="J5635" i="6"/>
  <c r="D5639" i="2" s="1"/>
  <c r="J5634" i="6"/>
  <c r="D5638" i="2" s="1"/>
  <c r="J5633" i="6"/>
  <c r="D5637" i="2" s="1"/>
  <c r="J5632" i="6"/>
  <c r="D5636" i="2" s="1"/>
  <c r="J5631" i="6"/>
  <c r="D5635" i="2" s="1"/>
  <c r="J5630" i="6"/>
  <c r="D5634" i="2" s="1"/>
  <c r="J5629" i="6"/>
  <c r="D5633" i="2" s="1"/>
  <c r="J5628" i="6"/>
  <c r="D5632" i="2" s="1"/>
  <c r="J5627" i="6"/>
  <c r="D5631" i="2" s="1"/>
  <c r="J5626" i="6"/>
  <c r="D5630" i="2" s="1"/>
  <c r="J5625" i="6"/>
  <c r="D5629" i="2" s="1"/>
  <c r="J5624" i="6"/>
  <c r="D5628" i="2" s="1"/>
  <c r="J5623" i="6"/>
  <c r="D5627" i="2" s="1"/>
  <c r="J5622" i="6"/>
  <c r="D5626" i="2" s="1"/>
  <c r="J5621" i="6"/>
  <c r="D5625" i="2" s="1"/>
  <c r="J5620" i="6"/>
  <c r="D5624" i="2" s="1"/>
  <c r="J5619" i="6"/>
  <c r="D5623" i="2" s="1"/>
  <c r="J5618" i="6"/>
  <c r="D5622" i="2" s="1"/>
  <c r="J5617" i="6"/>
  <c r="D5621" i="2" s="1"/>
  <c r="J5616" i="6"/>
  <c r="D5620" i="2" s="1"/>
  <c r="J5615" i="6"/>
  <c r="D5619" i="2" s="1"/>
  <c r="J5614" i="6"/>
  <c r="D5618" i="2" s="1"/>
  <c r="J5613" i="6"/>
  <c r="D5617" i="2" s="1"/>
  <c r="J5612" i="6"/>
  <c r="D5616" i="2" s="1"/>
  <c r="J5611" i="6"/>
  <c r="D5615" i="2" s="1"/>
  <c r="J5610" i="6"/>
  <c r="D5614" i="2" s="1"/>
  <c r="J5609" i="6"/>
  <c r="D5613" i="2" s="1"/>
  <c r="J5608" i="6"/>
  <c r="D5612" i="2" s="1"/>
  <c r="J5607" i="6"/>
  <c r="D5611" i="2" s="1"/>
  <c r="J5606" i="6"/>
  <c r="D5610" i="2" s="1"/>
  <c r="J5605" i="6"/>
  <c r="D5609" i="2" s="1"/>
  <c r="J5604" i="6"/>
  <c r="D5608" i="2" s="1"/>
  <c r="J5603" i="6"/>
  <c r="D5607" i="2" s="1"/>
  <c r="J5602" i="6"/>
  <c r="D5606" i="2" s="1"/>
  <c r="J5601" i="6"/>
  <c r="D5605" i="2" s="1"/>
  <c r="J5600" i="6"/>
  <c r="D5604" i="2" s="1"/>
  <c r="J5599" i="6"/>
  <c r="D5603" i="2" s="1"/>
  <c r="J5598" i="6"/>
  <c r="D5602" i="2" s="1"/>
  <c r="J5597" i="6"/>
  <c r="D5601" i="2" s="1"/>
  <c r="J5596" i="6"/>
  <c r="D5600" i="2" s="1"/>
  <c r="J5595" i="6"/>
  <c r="D5599" i="2" s="1"/>
  <c r="J5594" i="6"/>
  <c r="D5598" i="2" s="1"/>
  <c r="J5593" i="6"/>
  <c r="D5597" i="2" s="1"/>
  <c r="J5592" i="6"/>
  <c r="D5596" i="2" s="1"/>
  <c r="J5591" i="6"/>
  <c r="D5595" i="2" s="1"/>
  <c r="J5590" i="6"/>
  <c r="D5594" i="2" s="1"/>
  <c r="J5589" i="6"/>
  <c r="D5593" i="2" s="1"/>
  <c r="J5588" i="6"/>
  <c r="D5592" i="2" s="1"/>
  <c r="J5587" i="6"/>
  <c r="D5591" i="2" s="1"/>
  <c r="J5586" i="6"/>
  <c r="D5590" i="2" s="1"/>
  <c r="J5585" i="6"/>
  <c r="D5589" i="2" s="1"/>
  <c r="J5584" i="6"/>
  <c r="D5588" i="2" s="1"/>
  <c r="J5583" i="6"/>
  <c r="D5587" i="2" s="1"/>
  <c r="J5582" i="6"/>
  <c r="D5586" i="2" s="1"/>
  <c r="J5581" i="6"/>
  <c r="D5585" i="2" s="1"/>
  <c r="J5580" i="6"/>
  <c r="D5584" i="2" s="1"/>
  <c r="J5579" i="6"/>
  <c r="D5583" i="2" s="1"/>
  <c r="J5578" i="6"/>
  <c r="D5582" i="2" s="1"/>
  <c r="J5577" i="6"/>
  <c r="D5581" i="2" s="1"/>
  <c r="J5576" i="6"/>
  <c r="D5580" i="2" s="1"/>
  <c r="J5575" i="6"/>
  <c r="D5579" i="2" s="1"/>
  <c r="J5574" i="6"/>
  <c r="D5578" i="2" s="1"/>
  <c r="J5573" i="6"/>
  <c r="D5577" i="2" s="1"/>
  <c r="J5572" i="6"/>
  <c r="D5576" i="2" s="1"/>
  <c r="J5571" i="6"/>
  <c r="D5575" i="2" s="1"/>
  <c r="J5570" i="6"/>
  <c r="D5574" i="2" s="1"/>
  <c r="J5569" i="6"/>
  <c r="D5573" i="2" s="1"/>
  <c r="J5568" i="6"/>
  <c r="D5572" i="2" s="1"/>
  <c r="J5567" i="6"/>
  <c r="D5571" i="2" s="1"/>
  <c r="J5566" i="6"/>
  <c r="D5570" i="2" s="1"/>
  <c r="J5565" i="6"/>
  <c r="D5569" i="2" s="1"/>
  <c r="J5564" i="6"/>
  <c r="D5568" i="2" s="1"/>
  <c r="J5563" i="6"/>
  <c r="D5567" i="2" s="1"/>
  <c r="J5562" i="6"/>
  <c r="D5566" i="2" s="1"/>
  <c r="J5561" i="6"/>
  <c r="D5565" i="2" s="1"/>
  <c r="J5560" i="6"/>
  <c r="D5564" i="2" s="1"/>
  <c r="J5559" i="6"/>
  <c r="D5563" i="2" s="1"/>
  <c r="J5558" i="6"/>
  <c r="D5562" i="2" s="1"/>
  <c r="J5557" i="6"/>
  <c r="D5561" i="2" s="1"/>
  <c r="J5556" i="6"/>
  <c r="D5560" i="2" s="1"/>
  <c r="J5555" i="6"/>
  <c r="D5559" i="2" s="1"/>
  <c r="J5554" i="6"/>
  <c r="D5558" i="2" s="1"/>
  <c r="J5553" i="6"/>
  <c r="D5557" i="2" s="1"/>
  <c r="J5552" i="6"/>
  <c r="D5556" i="2" s="1"/>
  <c r="J5551" i="6"/>
  <c r="D5555" i="2" s="1"/>
  <c r="J5550" i="6"/>
  <c r="D5554" i="2" s="1"/>
  <c r="J5549" i="6"/>
  <c r="D5553" i="2" s="1"/>
  <c r="J5548" i="6"/>
  <c r="D5552" i="2" s="1"/>
  <c r="J5547" i="6"/>
  <c r="D5551" i="2" s="1"/>
  <c r="J5546" i="6"/>
  <c r="D5550" i="2" s="1"/>
  <c r="J5545" i="6"/>
  <c r="D5549" i="2" s="1"/>
  <c r="J5544" i="6"/>
  <c r="D5548" i="2" s="1"/>
  <c r="J5543" i="6"/>
  <c r="D5547" i="2" s="1"/>
  <c r="J5542" i="6"/>
  <c r="D5546" i="2" s="1"/>
  <c r="J5541" i="6"/>
  <c r="D5545" i="2" s="1"/>
  <c r="J5540" i="6"/>
  <c r="D5544" i="2" s="1"/>
  <c r="J5539" i="6"/>
  <c r="D5543" i="2" s="1"/>
  <c r="J5538" i="6"/>
  <c r="D5542" i="2" s="1"/>
  <c r="J5537" i="6"/>
  <c r="D5541" i="2" s="1"/>
  <c r="J5536" i="6"/>
  <c r="D5540" i="2" s="1"/>
  <c r="J5535" i="6"/>
  <c r="D5539" i="2" s="1"/>
  <c r="J5534" i="6"/>
  <c r="D5538" i="2" s="1"/>
  <c r="J5533" i="6"/>
  <c r="D5537" i="2" s="1"/>
  <c r="J5532" i="6"/>
  <c r="D5536" i="2" s="1"/>
  <c r="J5531" i="6"/>
  <c r="D5535" i="2" s="1"/>
  <c r="J5530" i="6"/>
  <c r="D5534" i="2" s="1"/>
  <c r="J5529" i="6"/>
  <c r="D5533" i="2" s="1"/>
  <c r="J5528" i="6"/>
  <c r="D5532" i="2" s="1"/>
  <c r="J5527" i="6"/>
  <c r="D5531" i="2" s="1"/>
  <c r="J5526" i="6"/>
  <c r="D5530" i="2" s="1"/>
  <c r="J5525" i="6"/>
  <c r="D5529" i="2" s="1"/>
  <c r="J5524" i="6"/>
  <c r="D5528" i="2" s="1"/>
  <c r="J5523" i="6"/>
  <c r="D5527" i="2" s="1"/>
  <c r="J5522" i="6"/>
  <c r="D5526" i="2" s="1"/>
  <c r="J5521" i="6"/>
  <c r="D5525" i="2" s="1"/>
  <c r="J5520" i="6"/>
  <c r="D5524" i="2" s="1"/>
  <c r="J5519" i="6"/>
  <c r="D5523" i="2" s="1"/>
  <c r="J5518" i="6"/>
  <c r="D5522" i="2" s="1"/>
  <c r="J5517" i="6"/>
  <c r="D5521" i="2" s="1"/>
  <c r="J5516" i="6"/>
  <c r="D5520" i="2" s="1"/>
  <c r="J5515" i="6"/>
  <c r="D5519" i="2" s="1"/>
  <c r="J5514" i="6"/>
  <c r="D5518" i="2" s="1"/>
  <c r="J5513" i="6"/>
  <c r="D5517" i="2" s="1"/>
  <c r="J5512" i="6"/>
  <c r="D5516" i="2" s="1"/>
  <c r="J5511" i="6"/>
  <c r="D5515" i="2" s="1"/>
  <c r="J5510" i="6"/>
  <c r="D5514" i="2" s="1"/>
  <c r="J5509" i="6"/>
  <c r="D5513" i="2" s="1"/>
  <c r="J5508" i="6"/>
  <c r="D5512" i="2" s="1"/>
  <c r="J5507" i="6"/>
  <c r="D5511" i="2" s="1"/>
  <c r="J5506" i="6"/>
  <c r="D5510" i="2" s="1"/>
  <c r="J5505" i="6"/>
  <c r="D5509" i="2" s="1"/>
  <c r="J5504" i="6"/>
  <c r="D5508" i="2" s="1"/>
  <c r="J5503" i="6"/>
  <c r="D5507" i="2" s="1"/>
  <c r="J5502" i="6"/>
  <c r="D5506" i="2" s="1"/>
  <c r="J5501" i="6"/>
  <c r="D5505" i="2" s="1"/>
  <c r="J5500" i="6"/>
  <c r="D5504" i="2" s="1"/>
  <c r="J5499" i="6"/>
  <c r="D5503" i="2" s="1"/>
  <c r="J5498" i="6"/>
  <c r="D5502" i="2" s="1"/>
  <c r="J5497" i="6"/>
  <c r="D5501" i="2" s="1"/>
  <c r="J5496" i="6"/>
  <c r="D5500" i="2" s="1"/>
  <c r="J5495" i="6"/>
  <c r="D5499" i="2" s="1"/>
  <c r="J5494" i="6"/>
  <c r="D5498" i="2" s="1"/>
  <c r="J5493" i="6"/>
  <c r="D5497" i="2" s="1"/>
  <c r="J5492" i="6"/>
  <c r="D5496" i="2" s="1"/>
  <c r="J5491" i="6"/>
  <c r="D5495" i="2" s="1"/>
  <c r="J5490" i="6"/>
  <c r="D5494" i="2" s="1"/>
  <c r="J5489" i="6"/>
  <c r="D5493" i="2" s="1"/>
  <c r="J5488" i="6"/>
  <c r="D5492" i="2" s="1"/>
  <c r="J5487" i="6"/>
  <c r="D5491" i="2" s="1"/>
  <c r="J5486" i="6"/>
  <c r="D5490" i="2" s="1"/>
  <c r="J5485" i="6"/>
  <c r="D5489" i="2" s="1"/>
  <c r="J5484" i="6"/>
  <c r="D5488" i="2" s="1"/>
  <c r="J5483" i="6"/>
  <c r="D5487" i="2" s="1"/>
  <c r="J5482" i="6"/>
  <c r="D5486" i="2" s="1"/>
  <c r="J5481" i="6"/>
  <c r="D5485" i="2" s="1"/>
  <c r="J5480" i="6"/>
  <c r="D5484" i="2" s="1"/>
  <c r="J5479" i="6"/>
  <c r="D5483" i="2" s="1"/>
  <c r="J5478" i="6"/>
  <c r="D5482" i="2" s="1"/>
  <c r="J5477" i="6"/>
  <c r="D5481" i="2" s="1"/>
  <c r="J5476" i="6"/>
  <c r="D5480" i="2" s="1"/>
  <c r="J5475" i="6"/>
  <c r="D5479" i="2" s="1"/>
  <c r="J5474" i="6"/>
  <c r="D5478" i="2" s="1"/>
  <c r="J5473" i="6"/>
  <c r="D5477" i="2" s="1"/>
  <c r="J5472" i="6"/>
  <c r="D5476" i="2" s="1"/>
  <c r="J5471" i="6"/>
  <c r="D5475" i="2" s="1"/>
  <c r="J5470" i="6"/>
  <c r="D5474" i="2" s="1"/>
  <c r="J5469" i="6"/>
  <c r="D5473" i="2" s="1"/>
  <c r="J5468" i="6"/>
  <c r="D5472" i="2" s="1"/>
  <c r="J5467" i="6"/>
  <c r="D5471" i="2" s="1"/>
  <c r="J5466" i="6"/>
  <c r="D5470" i="2" s="1"/>
  <c r="J5465" i="6"/>
  <c r="D5469" i="2" s="1"/>
  <c r="J5464" i="6"/>
  <c r="D5468" i="2" s="1"/>
  <c r="J5463" i="6"/>
  <c r="D5467" i="2" s="1"/>
  <c r="J5462" i="6"/>
  <c r="D5466" i="2" s="1"/>
  <c r="J5461" i="6"/>
  <c r="D5465" i="2" s="1"/>
  <c r="J5460" i="6"/>
  <c r="D5464" i="2" s="1"/>
  <c r="J5459" i="6"/>
  <c r="D5463" i="2" s="1"/>
  <c r="J5458" i="6"/>
  <c r="D5462" i="2" s="1"/>
  <c r="J5457" i="6"/>
  <c r="D5461" i="2" s="1"/>
  <c r="J5456" i="6"/>
  <c r="D5460" i="2" s="1"/>
  <c r="J5455" i="6"/>
  <c r="D5459" i="2" s="1"/>
  <c r="J5454" i="6"/>
  <c r="D5458" i="2" s="1"/>
  <c r="J5453" i="6"/>
  <c r="D5457" i="2" s="1"/>
  <c r="J5452" i="6"/>
  <c r="D5456" i="2" s="1"/>
  <c r="J5451" i="6"/>
  <c r="D5455" i="2" s="1"/>
  <c r="J5450" i="6"/>
  <c r="D5454" i="2" s="1"/>
  <c r="J5449" i="6"/>
  <c r="D5453" i="2" s="1"/>
  <c r="J5448" i="6"/>
  <c r="D5452" i="2" s="1"/>
  <c r="J5447" i="6"/>
  <c r="D5451" i="2" s="1"/>
  <c r="J5446" i="6"/>
  <c r="D5450" i="2" s="1"/>
  <c r="J5445" i="6"/>
  <c r="D5449" i="2" s="1"/>
  <c r="J5444" i="6"/>
  <c r="D5448" i="2" s="1"/>
  <c r="J5443" i="6"/>
  <c r="D5447" i="2" s="1"/>
  <c r="J5442" i="6"/>
  <c r="D5446" i="2" s="1"/>
  <c r="J5441" i="6"/>
  <c r="D5445" i="2" s="1"/>
  <c r="J5440" i="6"/>
  <c r="D5444" i="2" s="1"/>
  <c r="J5439" i="6"/>
  <c r="D5443" i="2" s="1"/>
  <c r="J5438" i="6"/>
  <c r="D5442" i="2" s="1"/>
  <c r="J5437" i="6"/>
  <c r="D5441" i="2" s="1"/>
  <c r="J5436" i="6"/>
  <c r="D5440" i="2" s="1"/>
  <c r="J5435" i="6"/>
  <c r="D5439" i="2" s="1"/>
  <c r="J5434" i="6"/>
  <c r="D5438" i="2" s="1"/>
  <c r="J5433" i="6"/>
  <c r="D5437" i="2" s="1"/>
  <c r="J5432" i="6"/>
  <c r="D5436" i="2" s="1"/>
  <c r="J5431" i="6"/>
  <c r="D5435" i="2" s="1"/>
  <c r="J5430" i="6"/>
  <c r="D5434" i="2" s="1"/>
  <c r="J5429" i="6"/>
  <c r="D5433" i="2" s="1"/>
  <c r="J5428" i="6"/>
  <c r="D5432" i="2" s="1"/>
  <c r="J5427" i="6"/>
  <c r="D5431" i="2" s="1"/>
  <c r="J5426" i="6"/>
  <c r="D5430" i="2" s="1"/>
  <c r="J5425" i="6"/>
  <c r="D5429" i="2" s="1"/>
  <c r="J5424" i="6"/>
  <c r="D5428" i="2" s="1"/>
  <c r="J5423" i="6"/>
  <c r="D5427" i="2" s="1"/>
  <c r="J5422" i="6"/>
  <c r="D5426" i="2" s="1"/>
  <c r="J5421" i="6"/>
  <c r="D5425" i="2" s="1"/>
  <c r="J5420" i="6"/>
  <c r="D5424" i="2" s="1"/>
  <c r="J5419" i="6"/>
  <c r="D5423" i="2" s="1"/>
  <c r="J5418" i="6"/>
  <c r="D5422" i="2" s="1"/>
  <c r="J5417" i="6"/>
  <c r="D5421" i="2" s="1"/>
  <c r="J5416" i="6"/>
  <c r="D5420" i="2" s="1"/>
  <c r="J5415" i="6"/>
  <c r="D5419" i="2" s="1"/>
  <c r="J5414" i="6"/>
  <c r="D5418" i="2" s="1"/>
  <c r="J5413" i="6"/>
  <c r="D5417" i="2" s="1"/>
  <c r="J5412" i="6"/>
  <c r="D5416" i="2" s="1"/>
  <c r="J5411" i="6"/>
  <c r="D5415" i="2" s="1"/>
  <c r="J5410" i="6"/>
  <c r="D5414" i="2" s="1"/>
  <c r="J5409" i="6"/>
  <c r="D5413" i="2" s="1"/>
  <c r="J5408" i="6"/>
  <c r="D5412" i="2" s="1"/>
  <c r="J5407" i="6"/>
  <c r="D5411" i="2" s="1"/>
  <c r="J5406" i="6"/>
  <c r="D5410" i="2" s="1"/>
  <c r="J5405" i="6"/>
  <c r="D5409" i="2" s="1"/>
  <c r="J5404" i="6"/>
  <c r="D5408" i="2" s="1"/>
  <c r="J5403" i="6"/>
  <c r="D5407" i="2" s="1"/>
  <c r="J5402" i="6"/>
  <c r="D5406" i="2" s="1"/>
  <c r="J5401" i="6"/>
  <c r="D5405" i="2" s="1"/>
  <c r="J5400" i="6"/>
  <c r="D5404" i="2" s="1"/>
  <c r="J5399" i="6"/>
  <c r="D5403" i="2" s="1"/>
  <c r="J5398" i="6"/>
  <c r="D5402" i="2" s="1"/>
  <c r="J5397" i="6"/>
  <c r="D5401" i="2" s="1"/>
  <c r="J5396" i="6"/>
  <c r="D5400" i="2" s="1"/>
  <c r="J5395" i="6"/>
  <c r="D5399" i="2" s="1"/>
  <c r="J5394" i="6"/>
  <c r="D5398" i="2" s="1"/>
  <c r="J5393" i="6"/>
  <c r="D5397" i="2" s="1"/>
  <c r="J5392" i="6"/>
  <c r="D5396" i="2" s="1"/>
  <c r="J5391" i="6"/>
  <c r="D5395" i="2" s="1"/>
  <c r="J5390" i="6"/>
  <c r="D5394" i="2" s="1"/>
  <c r="J5389" i="6"/>
  <c r="D5393" i="2" s="1"/>
  <c r="J5388" i="6"/>
  <c r="D5392" i="2" s="1"/>
  <c r="J5387" i="6"/>
  <c r="D5391" i="2" s="1"/>
  <c r="J5386" i="6"/>
  <c r="D5390" i="2" s="1"/>
  <c r="J5385" i="6"/>
  <c r="D5389" i="2" s="1"/>
  <c r="J5384" i="6"/>
  <c r="D5388" i="2" s="1"/>
  <c r="J5383" i="6"/>
  <c r="D5387" i="2" s="1"/>
  <c r="J5382" i="6"/>
  <c r="D5386" i="2" s="1"/>
  <c r="J5381" i="6"/>
  <c r="D5385" i="2" s="1"/>
  <c r="J5380" i="6"/>
  <c r="D5384" i="2" s="1"/>
  <c r="J5379" i="6"/>
  <c r="D5383" i="2" s="1"/>
  <c r="J5378" i="6"/>
  <c r="D5382" i="2" s="1"/>
  <c r="J5377" i="6"/>
  <c r="D5381" i="2" s="1"/>
  <c r="J5376" i="6"/>
  <c r="D5380" i="2" s="1"/>
  <c r="J5375" i="6"/>
  <c r="D5379" i="2" s="1"/>
  <c r="J5374" i="6"/>
  <c r="D5378" i="2" s="1"/>
  <c r="J5373" i="6"/>
  <c r="D5377" i="2" s="1"/>
  <c r="J5372" i="6"/>
  <c r="D5376" i="2" s="1"/>
  <c r="J5371" i="6"/>
  <c r="D5375" i="2" s="1"/>
  <c r="J5370" i="6"/>
  <c r="D5374" i="2" s="1"/>
  <c r="J5369" i="6"/>
  <c r="D5373" i="2" s="1"/>
  <c r="J5368" i="6"/>
  <c r="D5372" i="2" s="1"/>
  <c r="J5367" i="6"/>
  <c r="D5371" i="2" s="1"/>
  <c r="J5366" i="6"/>
  <c r="D5370" i="2" s="1"/>
  <c r="J5365" i="6"/>
  <c r="D5369" i="2" s="1"/>
  <c r="J5364" i="6"/>
  <c r="D5368" i="2" s="1"/>
  <c r="J5363" i="6"/>
  <c r="D5367" i="2" s="1"/>
  <c r="J5362" i="6"/>
  <c r="D5366" i="2" s="1"/>
  <c r="J5361" i="6"/>
  <c r="D5365" i="2" s="1"/>
  <c r="J5360" i="6"/>
  <c r="D5364" i="2" s="1"/>
  <c r="J5359" i="6"/>
  <c r="D5363" i="2" s="1"/>
  <c r="J5358" i="6"/>
  <c r="D5362" i="2" s="1"/>
  <c r="J5357" i="6"/>
  <c r="D5361" i="2" s="1"/>
  <c r="J5356" i="6"/>
  <c r="D5360" i="2" s="1"/>
  <c r="J5355" i="6"/>
  <c r="D5359" i="2" s="1"/>
  <c r="J5354" i="6"/>
  <c r="D5358" i="2" s="1"/>
  <c r="J5353" i="6"/>
  <c r="D5357" i="2" s="1"/>
  <c r="J5352" i="6"/>
  <c r="D5356" i="2" s="1"/>
  <c r="J5351" i="6"/>
  <c r="D5355" i="2" s="1"/>
  <c r="J5350" i="6"/>
  <c r="D5354" i="2" s="1"/>
  <c r="J5349" i="6"/>
  <c r="D5353" i="2" s="1"/>
  <c r="J5348" i="6"/>
  <c r="D5352" i="2" s="1"/>
  <c r="J5347" i="6"/>
  <c r="D5351" i="2" s="1"/>
  <c r="J5346" i="6"/>
  <c r="D5350" i="2" s="1"/>
  <c r="J5345" i="6"/>
  <c r="D5349" i="2" s="1"/>
  <c r="J5344" i="6"/>
  <c r="D5348" i="2" s="1"/>
  <c r="J5343" i="6"/>
  <c r="D5347" i="2" s="1"/>
  <c r="J5342" i="6"/>
  <c r="D5346" i="2" s="1"/>
  <c r="J5341" i="6"/>
  <c r="D5345" i="2" s="1"/>
  <c r="J5340" i="6"/>
  <c r="D5344" i="2" s="1"/>
  <c r="J5339" i="6"/>
  <c r="D5343" i="2" s="1"/>
  <c r="J5338" i="6"/>
  <c r="D5342" i="2" s="1"/>
  <c r="J5337" i="6"/>
  <c r="D5341" i="2" s="1"/>
  <c r="J5336" i="6"/>
  <c r="D5340" i="2" s="1"/>
  <c r="J5335" i="6"/>
  <c r="D5339" i="2" s="1"/>
  <c r="J5334" i="6"/>
  <c r="D5338" i="2" s="1"/>
  <c r="J5333" i="6"/>
  <c r="D5337" i="2" s="1"/>
  <c r="J5332" i="6"/>
  <c r="D5336" i="2" s="1"/>
  <c r="J5331" i="6"/>
  <c r="D5335" i="2" s="1"/>
  <c r="J5330" i="6"/>
  <c r="D5334" i="2" s="1"/>
  <c r="J5329" i="6"/>
  <c r="D5333" i="2" s="1"/>
  <c r="J5328" i="6"/>
  <c r="D5332" i="2" s="1"/>
  <c r="J5327" i="6"/>
  <c r="D5331" i="2" s="1"/>
  <c r="J5326" i="6"/>
  <c r="D5330" i="2" s="1"/>
  <c r="J5325" i="6"/>
  <c r="D5329" i="2" s="1"/>
  <c r="J5324" i="6"/>
  <c r="D5328" i="2" s="1"/>
  <c r="J5323" i="6"/>
  <c r="D5327" i="2" s="1"/>
  <c r="J5322" i="6"/>
  <c r="D5326" i="2" s="1"/>
  <c r="J5321" i="6"/>
  <c r="D5325" i="2" s="1"/>
  <c r="J5320" i="6"/>
  <c r="D5324" i="2" s="1"/>
  <c r="J5319" i="6"/>
  <c r="D5323" i="2" s="1"/>
  <c r="J5318" i="6"/>
  <c r="D5322" i="2" s="1"/>
  <c r="J5317" i="6"/>
  <c r="D5321" i="2" s="1"/>
  <c r="J5316" i="6"/>
  <c r="D5320" i="2" s="1"/>
  <c r="J5315" i="6"/>
  <c r="D5319" i="2" s="1"/>
  <c r="J5314" i="6"/>
  <c r="D5318" i="2" s="1"/>
  <c r="J5313" i="6"/>
  <c r="D5317" i="2" s="1"/>
  <c r="J5312" i="6"/>
  <c r="D5316" i="2" s="1"/>
  <c r="J5311" i="6"/>
  <c r="D5315" i="2" s="1"/>
  <c r="J5310" i="6"/>
  <c r="D5314" i="2" s="1"/>
  <c r="J5309" i="6"/>
  <c r="D5313" i="2" s="1"/>
  <c r="J5308" i="6"/>
  <c r="D5312" i="2" s="1"/>
  <c r="J5307" i="6"/>
  <c r="D5311" i="2" s="1"/>
  <c r="J5306" i="6"/>
  <c r="D5310" i="2" s="1"/>
  <c r="J5305" i="6"/>
  <c r="D5309" i="2" s="1"/>
  <c r="J5304" i="6"/>
  <c r="D5308" i="2" s="1"/>
  <c r="J5303" i="6"/>
  <c r="D5307" i="2" s="1"/>
  <c r="J5302" i="6"/>
  <c r="D5306" i="2" s="1"/>
  <c r="J5301" i="6"/>
  <c r="D5305" i="2" s="1"/>
  <c r="J5300" i="6"/>
  <c r="D5304" i="2" s="1"/>
  <c r="J5299" i="6"/>
  <c r="D5303" i="2" s="1"/>
  <c r="J5298" i="6"/>
  <c r="D5302" i="2" s="1"/>
  <c r="J5297" i="6"/>
  <c r="D5301" i="2" s="1"/>
  <c r="J5296" i="6"/>
  <c r="D5300" i="2" s="1"/>
  <c r="J5295" i="6"/>
  <c r="D5299" i="2" s="1"/>
  <c r="J5294" i="6"/>
  <c r="D5298" i="2" s="1"/>
  <c r="J5293" i="6"/>
  <c r="D5297" i="2" s="1"/>
  <c r="J5292" i="6"/>
  <c r="D5296" i="2" s="1"/>
  <c r="J5291" i="6"/>
  <c r="D5295" i="2" s="1"/>
  <c r="J5290" i="6"/>
  <c r="D5294" i="2" s="1"/>
  <c r="J5289" i="6"/>
  <c r="D5293" i="2" s="1"/>
  <c r="J5288" i="6"/>
  <c r="D5292" i="2" s="1"/>
  <c r="J5287" i="6"/>
  <c r="D5291" i="2" s="1"/>
  <c r="J5286" i="6"/>
  <c r="D5290" i="2" s="1"/>
  <c r="J5285" i="6"/>
  <c r="D5289" i="2" s="1"/>
  <c r="J5284" i="6"/>
  <c r="D5288" i="2" s="1"/>
  <c r="J5283" i="6"/>
  <c r="D5287" i="2" s="1"/>
  <c r="J5282" i="6"/>
  <c r="D5286" i="2" s="1"/>
  <c r="J5281" i="6"/>
  <c r="D5285" i="2" s="1"/>
  <c r="J5280" i="6"/>
  <c r="D5284" i="2" s="1"/>
  <c r="J5279" i="6"/>
  <c r="D5283" i="2" s="1"/>
  <c r="J5278" i="6"/>
  <c r="D5282" i="2" s="1"/>
  <c r="J5277" i="6"/>
  <c r="D5281" i="2" s="1"/>
  <c r="J5276" i="6"/>
  <c r="D5280" i="2" s="1"/>
  <c r="J5275" i="6"/>
  <c r="D5279" i="2" s="1"/>
  <c r="J5274" i="6"/>
  <c r="D5278" i="2" s="1"/>
  <c r="J5273" i="6"/>
  <c r="D5277" i="2" s="1"/>
  <c r="J5272" i="6"/>
  <c r="D5276" i="2" s="1"/>
  <c r="J5271" i="6"/>
  <c r="D5275" i="2" s="1"/>
  <c r="J5270" i="6"/>
  <c r="D5274" i="2" s="1"/>
  <c r="J5269" i="6"/>
  <c r="D5273" i="2" s="1"/>
  <c r="J5268" i="6"/>
  <c r="D5272" i="2" s="1"/>
  <c r="J5267" i="6"/>
  <c r="D5271" i="2" s="1"/>
  <c r="J5266" i="6"/>
  <c r="D5270" i="2" s="1"/>
  <c r="J5265" i="6"/>
  <c r="D5269" i="2" s="1"/>
  <c r="J5264" i="6"/>
  <c r="D5268" i="2" s="1"/>
  <c r="J5263" i="6"/>
  <c r="D5267" i="2" s="1"/>
  <c r="J5262" i="6"/>
  <c r="D5266" i="2" s="1"/>
  <c r="J5261" i="6"/>
  <c r="D5265" i="2" s="1"/>
  <c r="J5260" i="6"/>
  <c r="D5264" i="2" s="1"/>
  <c r="J5259" i="6"/>
  <c r="D5263" i="2" s="1"/>
  <c r="J5258" i="6"/>
  <c r="D5262" i="2" s="1"/>
  <c r="J5257" i="6"/>
  <c r="D5261" i="2" s="1"/>
  <c r="J5256" i="6"/>
  <c r="D5260" i="2" s="1"/>
  <c r="J5255" i="6"/>
  <c r="D5259" i="2" s="1"/>
  <c r="J5254" i="6"/>
  <c r="D5258" i="2" s="1"/>
  <c r="J5253" i="6"/>
  <c r="D5257" i="2" s="1"/>
  <c r="J5252" i="6"/>
  <c r="D5256" i="2" s="1"/>
  <c r="J5251" i="6"/>
  <c r="D5255" i="2" s="1"/>
  <c r="J5250" i="6"/>
  <c r="D5254" i="2" s="1"/>
  <c r="J5249" i="6"/>
  <c r="D5253" i="2" s="1"/>
  <c r="J5248" i="6"/>
  <c r="D5252" i="2" s="1"/>
  <c r="J5247" i="6"/>
  <c r="D5251" i="2" s="1"/>
  <c r="J5246" i="6"/>
  <c r="D5250" i="2" s="1"/>
  <c r="J5245" i="6"/>
  <c r="D5249" i="2" s="1"/>
  <c r="J5244" i="6"/>
  <c r="D5248" i="2" s="1"/>
  <c r="J5243" i="6"/>
  <c r="D5247" i="2" s="1"/>
  <c r="J5242" i="6"/>
  <c r="D5246" i="2" s="1"/>
  <c r="J5241" i="6"/>
  <c r="D5245" i="2" s="1"/>
  <c r="J5240" i="6"/>
  <c r="D5244" i="2" s="1"/>
  <c r="J5239" i="6"/>
  <c r="D5243" i="2" s="1"/>
  <c r="J5238" i="6"/>
  <c r="D5242" i="2" s="1"/>
  <c r="J5237" i="6"/>
  <c r="D5241" i="2" s="1"/>
  <c r="J5236" i="6"/>
  <c r="D5240" i="2" s="1"/>
  <c r="J5235" i="6"/>
  <c r="D5239" i="2" s="1"/>
  <c r="J5234" i="6"/>
  <c r="D5238" i="2" s="1"/>
  <c r="J5233" i="6"/>
  <c r="D5237" i="2" s="1"/>
  <c r="J5232" i="6"/>
  <c r="D5236" i="2" s="1"/>
  <c r="J5231" i="6"/>
  <c r="D5235" i="2" s="1"/>
  <c r="J5230" i="6"/>
  <c r="D5234" i="2" s="1"/>
  <c r="J5229" i="6"/>
  <c r="D5233" i="2" s="1"/>
  <c r="J5228" i="6"/>
  <c r="D5232" i="2" s="1"/>
  <c r="J5227" i="6"/>
  <c r="D5231" i="2" s="1"/>
  <c r="J5226" i="6"/>
  <c r="D5230" i="2" s="1"/>
  <c r="J5225" i="6"/>
  <c r="D5229" i="2" s="1"/>
  <c r="J5224" i="6"/>
  <c r="D5228" i="2" s="1"/>
  <c r="J5223" i="6"/>
  <c r="D5227" i="2" s="1"/>
  <c r="J5222" i="6"/>
  <c r="D5226" i="2" s="1"/>
  <c r="J5221" i="6"/>
  <c r="D5225" i="2" s="1"/>
  <c r="J5220" i="6"/>
  <c r="D5224" i="2" s="1"/>
  <c r="J5219" i="6"/>
  <c r="D5223" i="2" s="1"/>
  <c r="J5218" i="6"/>
  <c r="D5222" i="2" s="1"/>
  <c r="J5217" i="6"/>
  <c r="D5221" i="2" s="1"/>
  <c r="J5216" i="6"/>
  <c r="D5220" i="2" s="1"/>
  <c r="J5215" i="6"/>
  <c r="D5219" i="2" s="1"/>
  <c r="J5214" i="6"/>
  <c r="D5218" i="2" s="1"/>
  <c r="J5213" i="6"/>
  <c r="D5217" i="2" s="1"/>
  <c r="J5212" i="6"/>
  <c r="D5216" i="2" s="1"/>
  <c r="J5211" i="6"/>
  <c r="D5215" i="2" s="1"/>
  <c r="J5210" i="6"/>
  <c r="D5214" i="2" s="1"/>
  <c r="J5209" i="6"/>
  <c r="D5213" i="2" s="1"/>
  <c r="J5208" i="6"/>
  <c r="D5212" i="2" s="1"/>
  <c r="J5207" i="6"/>
  <c r="D5211" i="2" s="1"/>
  <c r="J5206" i="6"/>
  <c r="D5210" i="2" s="1"/>
  <c r="J5205" i="6"/>
  <c r="D5209" i="2" s="1"/>
  <c r="J5204" i="6"/>
  <c r="D5208" i="2" s="1"/>
  <c r="J5203" i="6"/>
  <c r="D5207" i="2" s="1"/>
  <c r="J5202" i="6"/>
  <c r="D5206" i="2" s="1"/>
  <c r="J5201" i="6"/>
  <c r="D5205" i="2" s="1"/>
  <c r="J5200" i="6"/>
  <c r="D5204" i="2" s="1"/>
  <c r="J5199" i="6"/>
  <c r="D5203" i="2" s="1"/>
  <c r="J5198" i="6"/>
  <c r="D5202" i="2" s="1"/>
  <c r="J5197" i="6"/>
  <c r="D5201" i="2" s="1"/>
  <c r="J5196" i="6"/>
  <c r="D5200" i="2" s="1"/>
  <c r="J5195" i="6"/>
  <c r="D5199" i="2" s="1"/>
  <c r="J5194" i="6"/>
  <c r="D5198" i="2" s="1"/>
  <c r="J5193" i="6"/>
  <c r="D5197" i="2" s="1"/>
  <c r="J5192" i="6"/>
  <c r="D5196" i="2" s="1"/>
  <c r="J5191" i="6"/>
  <c r="D5195" i="2" s="1"/>
  <c r="J5190" i="6"/>
  <c r="D5194" i="2" s="1"/>
  <c r="J5189" i="6"/>
  <c r="D5193" i="2" s="1"/>
  <c r="J5188" i="6"/>
  <c r="D5192" i="2" s="1"/>
  <c r="J5187" i="6"/>
  <c r="D5191" i="2" s="1"/>
  <c r="J5186" i="6"/>
  <c r="D5190" i="2" s="1"/>
  <c r="J5185" i="6"/>
  <c r="D5189" i="2" s="1"/>
  <c r="J5184" i="6"/>
  <c r="D5188" i="2" s="1"/>
  <c r="J5183" i="6"/>
  <c r="D5187" i="2" s="1"/>
  <c r="J5182" i="6"/>
  <c r="D5186" i="2" s="1"/>
  <c r="J5181" i="6"/>
  <c r="D5185" i="2" s="1"/>
  <c r="J5180" i="6"/>
  <c r="D5184" i="2" s="1"/>
  <c r="J5179" i="6"/>
  <c r="D5183" i="2" s="1"/>
  <c r="J5178" i="6"/>
  <c r="D5182" i="2" s="1"/>
  <c r="J5177" i="6"/>
  <c r="D5181" i="2" s="1"/>
  <c r="J5176" i="6"/>
  <c r="D5180" i="2" s="1"/>
  <c r="J5175" i="6"/>
  <c r="D5179" i="2" s="1"/>
  <c r="J5174" i="6"/>
  <c r="D5178" i="2" s="1"/>
  <c r="J5173" i="6"/>
  <c r="D5177" i="2" s="1"/>
  <c r="J5172" i="6"/>
  <c r="D5176" i="2" s="1"/>
  <c r="J5171" i="6"/>
  <c r="D5175" i="2" s="1"/>
  <c r="J5170" i="6"/>
  <c r="D5174" i="2" s="1"/>
  <c r="J5169" i="6"/>
  <c r="D5173" i="2" s="1"/>
  <c r="J5168" i="6"/>
  <c r="D5172" i="2" s="1"/>
  <c r="J5167" i="6"/>
  <c r="D5171" i="2" s="1"/>
  <c r="J5166" i="6"/>
  <c r="D5170" i="2" s="1"/>
  <c r="J5165" i="6"/>
  <c r="D5169" i="2" s="1"/>
  <c r="J5164" i="6"/>
  <c r="D5168" i="2" s="1"/>
  <c r="J5163" i="6"/>
  <c r="D5167" i="2" s="1"/>
  <c r="J5162" i="6"/>
  <c r="D5166" i="2" s="1"/>
  <c r="J5161" i="6"/>
  <c r="D5165" i="2" s="1"/>
  <c r="J5160" i="6"/>
  <c r="D5164" i="2" s="1"/>
  <c r="J5159" i="6"/>
  <c r="D5163" i="2" s="1"/>
  <c r="J5158" i="6"/>
  <c r="D5162" i="2" s="1"/>
  <c r="J5157" i="6"/>
  <c r="D5161" i="2" s="1"/>
  <c r="J5156" i="6"/>
  <c r="D5160" i="2" s="1"/>
  <c r="J5155" i="6"/>
  <c r="D5159" i="2" s="1"/>
  <c r="J5154" i="6"/>
  <c r="D5158" i="2" s="1"/>
  <c r="J5153" i="6"/>
  <c r="D5157" i="2" s="1"/>
  <c r="J5152" i="6"/>
  <c r="D5156" i="2" s="1"/>
  <c r="J5151" i="6"/>
  <c r="D5155" i="2" s="1"/>
  <c r="J5150" i="6"/>
  <c r="D5154" i="2" s="1"/>
  <c r="J5149" i="6"/>
  <c r="D5153" i="2" s="1"/>
  <c r="J5148" i="6"/>
  <c r="D5152" i="2" s="1"/>
  <c r="J5147" i="6"/>
  <c r="D5151" i="2" s="1"/>
  <c r="J5146" i="6"/>
  <c r="D5150" i="2" s="1"/>
  <c r="J5145" i="6"/>
  <c r="D5149" i="2" s="1"/>
  <c r="J5144" i="6"/>
  <c r="D5148" i="2" s="1"/>
  <c r="J5143" i="6"/>
  <c r="D5147" i="2" s="1"/>
  <c r="J5142" i="6"/>
  <c r="D5146" i="2" s="1"/>
  <c r="J5141" i="6"/>
  <c r="D5145" i="2" s="1"/>
  <c r="J5140" i="6"/>
  <c r="D5144" i="2" s="1"/>
  <c r="J5139" i="6"/>
  <c r="D5143" i="2" s="1"/>
  <c r="J5138" i="6"/>
  <c r="D5142" i="2" s="1"/>
  <c r="J5137" i="6"/>
  <c r="D5141" i="2" s="1"/>
  <c r="J5136" i="6"/>
  <c r="D5140" i="2" s="1"/>
  <c r="J5135" i="6"/>
  <c r="D5139" i="2" s="1"/>
  <c r="J5134" i="6"/>
  <c r="D5138" i="2" s="1"/>
  <c r="J5133" i="6"/>
  <c r="D5137" i="2" s="1"/>
  <c r="J5132" i="6"/>
  <c r="D5136" i="2" s="1"/>
  <c r="J5131" i="6"/>
  <c r="D5135" i="2" s="1"/>
  <c r="J5130" i="6"/>
  <c r="D5134" i="2" s="1"/>
  <c r="J5129" i="6"/>
  <c r="D5133" i="2" s="1"/>
  <c r="J5128" i="6"/>
  <c r="D5132" i="2" s="1"/>
  <c r="J5127" i="6"/>
  <c r="D5131" i="2" s="1"/>
  <c r="J5126" i="6"/>
  <c r="D5130" i="2" s="1"/>
  <c r="J5125" i="6"/>
  <c r="D5129" i="2" s="1"/>
  <c r="J5124" i="6"/>
  <c r="D5128" i="2" s="1"/>
  <c r="J5123" i="6"/>
  <c r="D5127" i="2" s="1"/>
  <c r="J5122" i="6"/>
  <c r="D5126" i="2" s="1"/>
  <c r="J5121" i="6"/>
  <c r="D5125" i="2" s="1"/>
  <c r="J5120" i="6"/>
  <c r="D5124" i="2" s="1"/>
  <c r="J5119" i="6"/>
  <c r="D5123" i="2" s="1"/>
  <c r="J5118" i="6"/>
  <c r="D5122" i="2" s="1"/>
  <c r="J5117" i="6"/>
  <c r="D5121" i="2" s="1"/>
  <c r="J5116" i="6"/>
  <c r="D5120" i="2" s="1"/>
  <c r="J5115" i="6"/>
  <c r="D5119" i="2" s="1"/>
  <c r="J5114" i="6"/>
  <c r="D5118" i="2" s="1"/>
  <c r="J5113" i="6"/>
  <c r="D5117" i="2" s="1"/>
  <c r="J5112" i="6"/>
  <c r="D5116" i="2" s="1"/>
  <c r="J5111" i="6"/>
  <c r="D5115" i="2" s="1"/>
  <c r="J5110" i="6"/>
  <c r="D5114" i="2" s="1"/>
  <c r="J5109" i="6"/>
  <c r="D5113" i="2" s="1"/>
  <c r="J5108" i="6"/>
  <c r="D5112" i="2" s="1"/>
  <c r="J5107" i="6"/>
  <c r="D5111" i="2" s="1"/>
  <c r="J5106" i="6"/>
  <c r="D5110" i="2" s="1"/>
  <c r="J5105" i="6"/>
  <c r="D5109" i="2" s="1"/>
  <c r="J5104" i="6"/>
  <c r="D5108" i="2" s="1"/>
  <c r="J5103" i="6"/>
  <c r="D5107" i="2" s="1"/>
  <c r="J5102" i="6"/>
  <c r="D5106" i="2" s="1"/>
  <c r="J5101" i="6"/>
  <c r="D5105" i="2" s="1"/>
  <c r="J5100" i="6"/>
  <c r="D5104" i="2" s="1"/>
  <c r="J5099" i="6"/>
  <c r="D5103" i="2" s="1"/>
  <c r="J5098" i="6"/>
  <c r="D5102" i="2" s="1"/>
  <c r="J5097" i="6"/>
  <c r="D5101" i="2" s="1"/>
  <c r="J5096" i="6"/>
  <c r="D5100" i="2" s="1"/>
  <c r="J5095" i="6"/>
  <c r="D5099" i="2" s="1"/>
  <c r="J5094" i="6"/>
  <c r="D5098" i="2" s="1"/>
  <c r="J5093" i="6"/>
  <c r="D5097" i="2" s="1"/>
  <c r="J5092" i="6"/>
  <c r="D5096" i="2" s="1"/>
  <c r="J5091" i="6"/>
  <c r="D5095" i="2" s="1"/>
  <c r="J5090" i="6"/>
  <c r="D5094" i="2" s="1"/>
  <c r="J5089" i="6"/>
  <c r="D5093" i="2" s="1"/>
  <c r="J5088" i="6"/>
  <c r="D5092" i="2" s="1"/>
  <c r="J5087" i="6"/>
  <c r="D5091" i="2" s="1"/>
  <c r="J5086" i="6"/>
  <c r="D5090" i="2" s="1"/>
  <c r="J5085" i="6"/>
  <c r="D5089" i="2" s="1"/>
  <c r="J5084" i="6"/>
  <c r="D5088" i="2" s="1"/>
  <c r="J5083" i="6"/>
  <c r="D5087" i="2" s="1"/>
  <c r="J5082" i="6"/>
  <c r="D5086" i="2" s="1"/>
  <c r="J5081" i="6"/>
  <c r="D5085" i="2" s="1"/>
  <c r="J5080" i="6"/>
  <c r="D5084" i="2" s="1"/>
  <c r="J5079" i="6"/>
  <c r="D5083" i="2" s="1"/>
  <c r="J5078" i="6"/>
  <c r="D5082" i="2" s="1"/>
  <c r="J5077" i="6"/>
  <c r="D5081" i="2" s="1"/>
  <c r="J5076" i="6"/>
  <c r="D5080" i="2" s="1"/>
  <c r="J5075" i="6"/>
  <c r="D5079" i="2" s="1"/>
  <c r="J5074" i="6"/>
  <c r="D5078" i="2" s="1"/>
  <c r="J5073" i="6"/>
  <c r="D5077" i="2" s="1"/>
  <c r="J5072" i="6"/>
  <c r="D5076" i="2" s="1"/>
  <c r="J5071" i="6"/>
  <c r="D5075" i="2" s="1"/>
  <c r="J5070" i="6"/>
  <c r="D5074" i="2" s="1"/>
  <c r="J5069" i="6"/>
  <c r="D5073" i="2" s="1"/>
  <c r="J5068" i="6"/>
  <c r="D5072" i="2" s="1"/>
  <c r="J5067" i="6"/>
  <c r="D5071" i="2" s="1"/>
  <c r="J5066" i="6"/>
  <c r="D5070" i="2" s="1"/>
  <c r="J5065" i="6"/>
  <c r="D5069" i="2" s="1"/>
  <c r="J5064" i="6"/>
  <c r="D5068" i="2" s="1"/>
  <c r="J5063" i="6"/>
  <c r="D5067" i="2" s="1"/>
  <c r="J5062" i="6"/>
  <c r="D5066" i="2" s="1"/>
  <c r="J5061" i="6"/>
  <c r="D5065" i="2" s="1"/>
  <c r="J5060" i="6"/>
  <c r="D5064" i="2" s="1"/>
  <c r="J5059" i="6"/>
  <c r="D5063" i="2" s="1"/>
  <c r="J5058" i="6"/>
  <c r="D5062" i="2" s="1"/>
  <c r="J5057" i="6"/>
  <c r="D5061" i="2" s="1"/>
  <c r="J5056" i="6"/>
  <c r="D5060" i="2" s="1"/>
  <c r="J5055" i="6"/>
  <c r="D5059" i="2" s="1"/>
  <c r="J5054" i="6"/>
  <c r="D5058" i="2" s="1"/>
  <c r="J5053" i="6"/>
  <c r="D5057" i="2" s="1"/>
  <c r="J5052" i="6"/>
  <c r="D5056" i="2" s="1"/>
  <c r="J5051" i="6"/>
  <c r="D5055" i="2" s="1"/>
  <c r="J5050" i="6"/>
  <c r="D5054" i="2" s="1"/>
  <c r="J5049" i="6"/>
  <c r="D5053" i="2" s="1"/>
  <c r="J5048" i="6"/>
  <c r="D5052" i="2" s="1"/>
  <c r="J5047" i="6"/>
  <c r="D5051" i="2" s="1"/>
  <c r="J5046" i="6"/>
  <c r="D5050" i="2" s="1"/>
  <c r="J5045" i="6"/>
  <c r="D5049" i="2" s="1"/>
  <c r="J5044" i="6"/>
  <c r="D5048" i="2" s="1"/>
  <c r="J5043" i="6"/>
  <c r="D5047" i="2" s="1"/>
  <c r="J5042" i="6"/>
  <c r="D5046" i="2" s="1"/>
  <c r="J5041" i="6"/>
  <c r="D5045" i="2" s="1"/>
  <c r="J5040" i="6"/>
  <c r="D5044" i="2" s="1"/>
  <c r="J5039" i="6"/>
  <c r="D5043" i="2" s="1"/>
  <c r="J5038" i="6"/>
  <c r="D5042" i="2" s="1"/>
  <c r="J5037" i="6"/>
  <c r="D5041" i="2" s="1"/>
  <c r="J5036" i="6"/>
  <c r="D5040" i="2" s="1"/>
  <c r="J5035" i="6"/>
  <c r="D5039" i="2" s="1"/>
  <c r="J5034" i="6"/>
  <c r="D5038" i="2" s="1"/>
  <c r="J5033" i="6"/>
  <c r="D5037" i="2" s="1"/>
  <c r="J5032" i="6"/>
  <c r="D5036" i="2" s="1"/>
  <c r="J5031" i="6"/>
  <c r="D5035" i="2" s="1"/>
  <c r="J5030" i="6"/>
  <c r="D5034" i="2" s="1"/>
  <c r="J5029" i="6"/>
  <c r="D5033" i="2" s="1"/>
  <c r="J5028" i="6"/>
  <c r="D5032" i="2" s="1"/>
  <c r="J5027" i="6"/>
  <c r="D5031" i="2" s="1"/>
  <c r="J5026" i="6"/>
  <c r="D5030" i="2" s="1"/>
  <c r="J5025" i="6"/>
  <c r="D5029" i="2" s="1"/>
  <c r="J5024" i="6"/>
  <c r="D5028" i="2" s="1"/>
  <c r="J5023" i="6"/>
  <c r="D5027" i="2" s="1"/>
  <c r="J5022" i="6"/>
  <c r="D5026" i="2" s="1"/>
  <c r="J5021" i="6"/>
  <c r="D5025" i="2" s="1"/>
  <c r="J5020" i="6"/>
  <c r="D5024" i="2" s="1"/>
  <c r="J5019" i="6"/>
  <c r="D5023" i="2" s="1"/>
  <c r="J5018" i="6"/>
  <c r="D5022" i="2" s="1"/>
  <c r="J5017" i="6"/>
  <c r="D5021" i="2" s="1"/>
  <c r="J5016" i="6"/>
  <c r="D5020" i="2" s="1"/>
  <c r="J5015" i="6"/>
  <c r="D5019" i="2" s="1"/>
  <c r="J5014" i="6"/>
  <c r="D5018" i="2" s="1"/>
  <c r="J5013" i="6"/>
  <c r="D5017" i="2" s="1"/>
  <c r="J5012" i="6"/>
  <c r="D5016" i="2" s="1"/>
  <c r="J5011" i="6"/>
  <c r="D5015" i="2" s="1"/>
  <c r="J5010" i="6"/>
  <c r="D5014" i="2" s="1"/>
  <c r="J5009" i="6"/>
  <c r="D5013" i="2" s="1"/>
  <c r="J5008" i="6"/>
  <c r="D5012" i="2" s="1"/>
  <c r="J5007" i="6"/>
  <c r="D5011" i="2" s="1"/>
  <c r="J5006" i="6"/>
  <c r="D5010" i="2" s="1"/>
  <c r="J5005" i="6"/>
  <c r="D5009" i="2" s="1"/>
  <c r="J5004" i="6"/>
  <c r="D5008" i="2" s="1"/>
  <c r="J5003" i="6"/>
  <c r="D5007" i="2" s="1"/>
  <c r="J5002" i="6"/>
  <c r="D5006" i="2" s="1"/>
  <c r="J5001" i="6"/>
  <c r="D5005" i="2" s="1"/>
  <c r="J5000" i="6"/>
  <c r="D5004" i="2" s="1"/>
  <c r="J4999" i="6"/>
  <c r="D5003" i="2" s="1"/>
  <c r="J4998" i="6"/>
  <c r="D5002" i="2" s="1"/>
  <c r="J4997" i="6"/>
  <c r="D5001" i="2" s="1"/>
  <c r="J4996" i="6"/>
  <c r="D5000" i="2" s="1"/>
  <c r="J4995" i="6"/>
  <c r="D4999" i="2" s="1"/>
  <c r="J4994" i="6"/>
  <c r="D4998" i="2" s="1"/>
  <c r="J4993" i="6"/>
  <c r="D4997" i="2" s="1"/>
  <c r="J4992" i="6"/>
  <c r="D4996" i="2" s="1"/>
  <c r="J4991" i="6"/>
  <c r="D4995" i="2" s="1"/>
  <c r="J4990" i="6"/>
  <c r="D4994" i="2" s="1"/>
  <c r="J4989" i="6"/>
  <c r="D4993" i="2" s="1"/>
  <c r="J4988" i="6"/>
  <c r="D4992" i="2" s="1"/>
  <c r="J4987" i="6"/>
  <c r="D4991" i="2" s="1"/>
  <c r="J4986" i="6"/>
  <c r="D4990" i="2" s="1"/>
  <c r="J4985" i="6"/>
  <c r="D4989" i="2" s="1"/>
  <c r="J4984" i="6"/>
  <c r="D4988" i="2" s="1"/>
  <c r="J4983" i="6"/>
  <c r="D4987" i="2" s="1"/>
  <c r="J4982" i="6"/>
  <c r="D4986" i="2" s="1"/>
  <c r="J4981" i="6"/>
  <c r="D4985" i="2" s="1"/>
  <c r="J4980" i="6"/>
  <c r="D4984" i="2" s="1"/>
  <c r="J4979" i="6"/>
  <c r="D4983" i="2" s="1"/>
  <c r="J4978" i="6"/>
  <c r="D4982" i="2" s="1"/>
  <c r="J4977" i="6"/>
  <c r="D4981" i="2" s="1"/>
  <c r="J4976" i="6"/>
  <c r="D4980" i="2" s="1"/>
  <c r="J4975" i="6"/>
  <c r="D4979" i="2" s="1"/>
  <c r="J4974" i="6"/>
  <c r="D4978" i="2" s="1"/>
  <c r="J4973" i="6"/>
  <c r="D4977" i="2" s="1"/>
  <c r="J4972" i="6"/>
  <c r="D4976" i="2" s="1"/>
  <c r="J4971" i="6"/>
  <c r="D4975" i="2" s="1"/>
  <c r="J4970" i="6"/>
  <c r="D4974" i="2" s="1"/>
  <c r="J4969" i="6"/>
  <c r="D4973" i="2" s="1"/>
  <c r="J4968" i="6"/>
  <c r="D4972" i="2" s="1"/>
  <c r="J4967" i="6"/>
  <c r="D4971" i="2" s="1"/>
  <c r="J4966" i="6"/>
  <c r="D4970" i="2" s="1"/>
  <c r="J4965" i="6"/>
  <c r="D4969" i="2" s="1"/>
  <c r="J4964" i="6"/>
  <c r="D4968" i="2" s="1"/>
  <c r="J4963" i="6"/>
  <c r="D4967" i="2" s="1"/>
  <c r="J4962" i="6"/>
  <c r="D4966" i="2" s="1"/>
  <c r="J4961" i="6"/>
  <c r="D4965" i="2" s="1"/>
  <c r="J4960" i="6"/>
  <c r="D4964" i="2" s="1"/>
  <c r="J4959" i="6"/>
  <c r="D4963" i="2" s="1"/>
  <c r="J4958" i="6"/>
  <c r="D4962" i="2" s="1"/>
  <c r="J4957" i="6"/>
  <c r="D4961" i="2" s="1"/>
  <c r="J4956" i="6"/>
  <c r="D4960" i="2" s="1"/>
  <c r="J4955" i="6"/>
  <c r="D4959" i="2" s="1"/>
  <c r="J4954" i="6"/>
  <c r="D4958" i="2" s="1"/>
  <c r="J4953" i="6"/>
  <c r="D4957" i="2" s="1"/>
  <c r="J4952" i="6"/>
  <c r="D4956" i="2" s="1"/>
  <c r="J4951" i="6"/>
  <c r="D4955" i="2" s="1"/>
  <c r="J4950" i="6"/>
  <c r="D4954" i="2" s="1"/>
  <c r="J4949" i="6"/>
  <c r="D4953" i="2" s="1"/>
  <c r="J4948" i="6"/>
  <c r="D4952" i="2" s="1"/>
  <c r="J4947" i="6"/>
  <c r="D4951" i="2" s="1"/>
  <c r="J4946" i="6"/>
  <c r="D4950" i="2" s="1"/>
  <c r="J4945" i="6"/>
  <c r="D4949" i="2" s="1"/>
  <c r="J4944" i="6"/>
  <c r="D4948" i="2" s="1"/>
  <c r="J4943" i="6"/>
  <c r="D4947" i="2" s="1"/>
  <c r="J4942" i="6"/>
  <c r="D4946" i="2" s="1"/>
  <c r="J4941" i="6"/>
  <c r="D4945" i="2" s="1"/>
  <c r="J4940" i="6"/>
  <c r="D4944" i="2" s="1"/>
  <c r="J4939" i="6"/>
  <c r="D4943" i="2" s="1"/>
  <c r="J4938" i="6"/>
  <c r="D4942" i="2" s="1"/>
  <c r="J4937" i="6"/>
  <c r="D4941" i="2" s="1"/>
  <c r="J4936" i="6"/>
  <c r="D4940" i="2" s="1"/>
  <c r="J4935" i="6"/>
  <c r="D4939" i="2" s="1"/>
  <c r="J4934" i="6"/>
  <c r="D4938" i="2" s="1"/>
  <c r="J4933" i="6"/>
  <c r="D4937" i="2" s="1"/>
  <c r="J4932" i="6"/>
  <c r="D4936" i="2" s="1"/>
  <c r="J4931" i="6"/>
  <c r="D4935" i="2" s="1"/>
  <c r="J4930" i="6"/>
  <c r="D4934" i="2" s="1"/>
  <c r="J4929" i="6"/>
  <c r="D4933" i="2" s="1"/>
  <c r="J4928" i="6"/>
  <c r="D4932" i="2" s="1"/>
  <c r="J4927" i="6"/>
  <c r="D4931" i="2" s="1"/>
  <c r="J4926" i="6"/>
  <c r="D4930" i="2" s="1"/>
  <c r="J4925" i="6"/>
  <c r="D4929" i="2" s="1"/>
  <c r="J4924" i="6"/>
  <c r="D4928" i="2" s="1"/>
  <c r="J4923" i="6"/>
  <c r="D4927" i="2" s="1"/>
  <c r="J4922" i="6"/>
  <c r="D4926" i="2" s="1"/>
  <c r="J4921" i="6"/>
  <c r="D4925" i="2" s="1"/>
  <c r="J4920" i="6"/>
  <c r="D4924" i="2" s="1"/>
  <c r="J4919" i="6"/>
  <c r="D4923" i="2" s="1"/>
  <c r="J4918" i="6"/>
  <c r="D4922" i="2" s="1"/>
  <c r="J4917" i="6"/>
  <c r="D4921" i="2" s="1"/>
  <c r="J4916" i="6"/>
  <c r="D4920" i="2" s="1"/>
  <c r="J4915" i="6"/>
  <c r="D4919" i="2" s="1"/>
  <c r="J4914" i="6"/>
  <c r="D4918" i="2" s="1"/>
  <c r="J4913" i="6"/>
  <c r="D4917" i="2" s="1"/>
  <c r="J4912" i="6"/>
  <c r="D4916" i="2" s="1"/>
  <c r="J4911" i="6"/>
  <c r="D4915" i="2" s="1"/>
  <c r="J4910" i="6"/>
  <c r="D4914" i="2" s="1"/>
  <c r="J4909" i="6"/>
  <c r="D4913" i="2" s="1"/>
  <c r="J4908" i="6"/>
  <c r="D4912" i="2" s="1"/>
  <c r="J4907" i="6"/>
  <c r="D4911" i="2" s="1"/>
  <c r="J4906" i="6"/>
  <c r="D4910" i="2" s="1"/>
  <c r="J4905" i="6"/>
  <c r="D4909" i="2" s="1"/>
  <c r="J4904" i="6"/>
  <c r="D4908" i="2" s="1"/>
  <c r="J4903" i="6"/>
  <c r="D4907" i="2" s="1"/>
  <c r="J4902" i="6"/>
  <c r="D4906" i="2" s="1"/>
  <c r="J4901" i="6"/>
  <c r="D4905" i="2" s="1"/>
  <c r="J4900" i="6"/>
  <c r="D4904" i="2" s="1"/>
  <c r="J4899" i="6"/>
  <c r="D4903" i="2" s="1"/>
  <c r="J4898" i="6"/>
  <c r="D4902" i="2" s="1"/>
  <c r="J4897" i="6"/>
  <c r="D4901" i="2" s="1"/>
  <c r="J4896" i="6"/>
  <c r="D4900" i="2" s="1"/>
  <c r="J4895" i="6"/>
  <c r="D4899" i="2" s="1"/>
  <c r="J4894" i="6"/>
  <c r="D4898" i="2" s="1"/>
  <c r="J4893" i="6"/>
  <c r="D4897" i="2" s="1"/>
  <c r="J4892" i="6"/>
  <c r="D4896" i="2" s="1"/>
  <c r="J4891" i="6"/>
  <c r="D4895" i="2" s="1"/>
  <c r="J4890" i="6"/>
  <c r="D4894" i="2" s="1"/>
  <c r="J4889" i="6"/>
  <c r="D4893" i="2" s="1"/>
  <c r="J4888" i="6"/>
  <c r="D4892" i="2" s="1"/>
  <c r="J4887" i="6"/>
  <c r="D4891" i="2" s="1"/>
  <c r="J4886" i="6"/>
  <c r="D4890" i="2" s="1"/>
  <c r="J4885" i="6"/>
  <c r="D4889" i="2" s="1"/>
  <c r="J4884" i="6"/>
  <c r="D4888" i="2" s="1"/>
  <c r="J4883" i="6"/>
  <c r="D4887" i="2" s="1"/>
  <c r="J4882" i="6"/>
  <c r="D4886" i="2" s="1"/>
  <c r="J4881" i="6"/>
  <c r="D4885" i="2" s="1"/>
  <c r="J4880" i="6"/>
  <c r="D4884" i="2" s="1"/>
  <c r="J4879" i="6"/>
  <c r="D4883" i="2" s="1"/>
  <c r="J4878" i="6"/>
  <c r="D4882" i="2" s="1"/>
  <c r="J4877" i="6"/>
  <c r="D4881" i="2" s="1"/>
  <c r="J4876" i="6"/>
  <c r="D4880" i="2" s="1"/>
  <c r="J4875" i="6"/>
  <c r="D4879" i="2" s="1"/>
  <c r="J4874" i="6"/>
  <c r="D4878" i="2" s="1"/>
  <c r="J4873" i="6"/>
  <c r="D4877" i="2" s="1"/>
  <c r="J4872" i="6"/>
  <c r="D4876" i="2" s="1"/>
  <c r="J4871" i="6"/>
  <c r="D4875" i="2" s="1"/>
  <c r="J4870" i="6"/>
  <c r="D4874" i="2" s="1"/>
  <c r="J4869" i="6"/>
  <c r="D4873" i="2" s="1"/>
  <c r="J4868" i="6"/>
  <c r="D4872" i="2" s="1"/>
  <c r="J4867" i="6"/>
  <c r="D4871" i="2" s="1"/>
  <c r="J4866" i="6"/>
  <c r="D4870" i="2" s="1"/>
  <c r="J4865" i="6"/>
  <c r="D4869" i="2" s="1"/>
  <c r="J4864" i="6"/>
  <c r="D4868" i="2" s="1"/>
  <c r="J4863" i="6"/>
  <c r="D4867" i="2" s="1"/>
  <c r="J4862" i="6"/>
  <c r="D4866" i="2" s="1"/>
  <c r="J4861" i="6"/>
  <c r="D4865" i="2" s="1"/>
  <c r="J4860" i="6"/>
  <c r="D4864" i="2" s="1"/>
  <c r="J4859" i="6"/>
  <c r="D4863" i="2" s="1"/>
  <c r="J4858" i="6"/>
  <c r="D4862" i="2" s="1"/>
  <c r="J4857" i="6"/>
  <c r="D4861" i="2" s="1"/>
  <c r="J4856" i="6"/>
  <c r="D4860" i="2" s="1"/>
  <c r="J4855" i="6"/>
  <c r="D4859" i="2" s="1"/>
  <c r="J4854" i="6"/>
  <c r="D4858" i="2" s="1"/>
  <c r="J4853" i="6"/>
  <c r="D4857" i="2" s="1"/>
  <c r="J4852" i="6"/>
  <c r="D4856" i="2" s="1"/>
  <c r="J4851" i="6"/>
  <c r="D4855" i="2" s="1"/>
  <c r="J4850" i="6"/>
  <c r="D4854" i="2" s="1"/>
  <c r="J4849" i="6"/>
  <c r="D4853" i="2" s="1"/>
  <c r="J4848" i="6"/>
  <c r="D4852" i="2" s="1"/>
  <c r="J4847" i="6"/>
  <c r="D4851" i="2" s="1"/>
  <c r="J4846" i="6"/>
  <c r="D4850" i="2" s="1"/>
  <c r="J4845" i="6"/>
  <c r="D4849" i="2" s="1"/>
  <c r="J4844" i="6"/>
  <c r="D4848" i="2" s="1"/>
  <c r="J4843" i="6"/>
  <c r="D4847" i="2" s="1"/>
  <c r="J4842" i="6"/>
  <c r="D4846" i="2" s="1"/>
  <c r="J4841" i="6"/>
  <c r="D4845" i="2" s="1"/>
  <c r="J4840" i="6"/>
  <c r="D4844" i="2" s="1"/>
  <c r="J4839" i="6"/>
  <c r="D4843" i="2" s="1"/>
  <c r="J4838" i="6"/>
  <c r="D4842" i="2" s="1"/>
  <c r="J4837" i="6"/>
  <c r="D4841" i="2" s="1"/>
  <c r="J4836" i="6"/>
  <c r="D4840" i="2" s="1"/>
  <c r="J4835" i="6"/>
  <c r="D4839" i="2" s="1"/>
  <c r="J4834" i="6"/>
  <c r="D4838" i="2" s="1"/>
  <c r="J4833" i="6"/>
  <c r="D4837" i="2" s="1"/>
  <c r="J4832" i="6"/>
  <c r="D4836" i="2" s="1"/>
  <c r="J4831" i="6"/>
  <c r="D4835" i="2" s="1"/>
  <c r="J4830" i="6"/>
  <c r="D4834" i="2" s="1"/>
  <c r="J4829" i="6"/>
  <c r="D4833" i="2" s="1"/>
  <c r="J4828" i="6"/>
  <c r="D4832" i="2" s="1"/>
  <c r="J4827" i="6"/>
  <c r="D4831" i="2" s="1"/>
  <c r="J4826" i="6"/>
  <c r="D4830" i="2" s="1"/>
  <c r="J4825" i="6"/>
  <c r="D4829" i="2" s="1"/>
  <c r="J4824" i="6"/>
  <c r="D4828" i="2" s="1"/>
  <c r="J4823" i="6"/>
  <c r="D4827" i="2" s="1"/>
  <c r="J4822" i="6"/>
  <c r="D4826" i="2" s="1"/>
  <c r="J4821" i="6"/>
  <c r="D4825" i="2" s="1"/>
  <c r="J4820" i="6"/>
  <c r="D4824" i="2" s="1"/>
  <c r="J4819" i="6"/>
  <c r="D4823" i="2" s="1"/>
  <c r="J4818" i="6"/>
  <c r="D4822" i="2" s="1"/>
  <c r="J4817" i="6"/>
  <c r="D4821" i="2" s="1"/>
  <c r="J4816" i="6"/>
  <c r="D4820" i="2" s="1"/>
  <c r="J4815" i="6"/>
  <c r="D4819" i="2" s="1"/>
  <c r="J4814" i="6"/>
  <c r="D4818" i="2" s="1"/>
  <c r="J4813" i="6"/>
  <c r="D4817" i="2" s="1"/>
  <c r="J4812" i="6"/>
  <c r="D4816" i="2" s="1"/>
  <c r="J4811" i="6"/>
  <c r="D4815" i="2" s="1"/>
  <c r="J4810" i="6"/>
  <c r="D4814" i="2" s="1"/>
  <c r="J4809" i="6"/>
  <c r="D4813" i="2" s="1"/>
  <c r="J4808" i="6"/>
  <c r="D4812" i="2" s="1"/>
  <c r="J4807" i="6"/>
  <c r="D4811" i="2" s="1"/>
  <c r="J4806" i="6"/>
  <c r="D4810" i="2" s="1"/>
  <c r="J4805" i="6"/>
  <c r="D4809" i="2" s="1"/>
  <c r="J4804" i="6"/>
  <c r="D4808" i="2" s="1"/>
  <c r="J4803" i="6"/>
  <c r="D4807" i="2" s="1"/>
  <c r="J4802" i="6"/>
  <c r="D4806" i="2" s="1"/>
  <c r="J4801" i="6"/>
  <c r="D4805" i="2" s="1"/>
  <c r="J4800" i="6"/>
  <c r="D4804" i="2" s="1"/>
  <c r="J4799" i="6"/>
  <c r="D4803" i="2" s="1"/>
  <c r="J4798" i="6"/>
  <c r="D4802" i="2" s="1"/>
  <c r="J4797" i="6"/>
  <c r="D4801" i="2" s="1"/>
  <c r="J4796" i="6"/>
  <c r="D4800" i="2" s="1"/>
  <c r="J4795" i="6"/>
  <c r="D4799" i="2" s="1"/>
  <c r="J4794" i="6"/>
  <c r="D4798" i="2" s="1"/>
  <c r="J4793" i="6"/>
  <c r="D4797" i="2" s="1"/>
  <c r="J4792" i="6"/>
  <c r="D4796" i="2" s="1"/>
  <c r="J4791" i="6"/>
  <c r="D4795" i="2" s="1"/>
  <c r="J4790" i="6"/>
  <c r="D4794" i="2" s="1"/>
  <c r="J4789" i="6"/>
  <c r="D4793" i="2" s="1"/>
  <c r="J4788" i="6"/>
  <c r="D4792" i="2" s="1"/>
  <c r="J4787" i="6"/>
  <c r="D4791" i="2" s="1"/>
  <c r="J4786" i="6"/>
  <c r="D4790" i="2" s="1"/>
  <c r="J4785" i="6"/>
  <c r="D4789" i="2" s="1"/>
  <c r="J4784" i="6"/>
  <c r="D4788" i="2" s="1"/>
  <c r="J4783" i="6"/>
  <c r="D4787" i="2" s="1"/>
  <c r="J4782" i="6"/>
  <c r="D4786" i="2" s="1"/>
  <c r="J4781" i="6"/>
  <c r="D4785" i="2" s="1"/>
  <c r="J4780" i="6"/>
  <c r="D4784" i="2" s="1"/>
  <c r="J4779" i="6"/>
  <c r="D4783" i="2" s="1"/>
  <c r="J4778" i="6"/>
  <c r="D4782" i="2" s="1"/>
  <c r="J4777" i="6"/>
  <c r="D4781" i="2" s="1"/>
  <c r="J4776" i="6"/>
  <c r="D4780" i="2" s="1"/>
  <c r="J4775" i="6"/>
  <c r="D4779" i="2" s="1"/>
  <c r="J4774" i="6"/>
  <c r="D4778" i="2" s="1"/>
  <c r="J4773" i="6"/>
  <c r="D4777" i="2" s="1"/>
  <c r="J4772" i="6"/>
  <c r="D4776" i="2" s="1"/>
  <c r="J4771" i="6"/>
  <c r="D4775" i="2" s="1"/>
  <c r="J4770" i="6"/>
  <c r="D4774" i="2" s="1"/>
  <c r="J4769" i="6"/>
  <c r="D4773" i="2" s="1"/>
  <c r="J4768" i="6"/>
  <c r="D4772" i="2" s="1"/>
  <c r="J4767" i="6"/>
  <c r="D4771" i="2" s="1"/>
  <c r="J4766" i="6"/>
  <c r="D4770" i="2" s="1"/>
  <c r="J4765" i="6"/>
  <c r="D4769" i="2" s="1"/>
  <c r="J4764" i="6"/>
  <c r="D4768" i="2" s="1"/>
  <c r="J4763" i="6"/>
  <c r="D4767" i="2" s="1"/>
  <c r="J4762" i="6"/>
  <c r="D4766" i="2" s="1"/>
  <c r="J4761" i="6"/>
  <c r="D4765" i="2" s="1"/>
  <c r="J4760" i="6"/>
  <c r="D4764" i="2" s="1"/>
  <c r="J4759" i="6"/>
  <c r="D4763" i="2" s="1"/>
  <c r="J4758" i="6"/>
  <c r="D4762" i="2" s="1"/>
  <c r="J4757" i="6"/>
  <c r="D4761" i="2" s="1"/>
  <c r="J4756" i="6"/>
  <c r="D4760" i="2" s="1"/>
  <c r="J4755" i="6"/>
  <c r="D4759" i="2" s="1"/>
  <c r="J4754" i="6"/>
  <c r="D4758" i="2" s="1"/>
  <c r="J4753" i="6"/>
  <c r="D4757" i="2" s="1"/>
  <c r="J4752" i="6"/>
  <c r="D4756" i="2" s="1"/>
  <c r="J4751" i="6"/>
  <c r="D4755" i="2" s="1"/>
  <c r="J4750" i="6"/>
  <c r="D4754" i="2" s="1"/>
  <c r="J4749" i="6"/>
  <c r="D4753" i="2" s="1"/>
  <c r="J4748" i="6"/>
  <c r="D4752" i="2" s="1"/>
  <c r="J4747" i="6"/>
  <c r="D4751" i="2" s="1"/>
  <c r="J4746" i="6"/>
  <c r="D4750" i="2" s="1"/>
  <c r="J4745" i="6"/>
  <c r="D4749" i="2" s="1"/>
  <c r="J4744" i="6"/>
  <c r="D4748" i="2" s="1"/>
  <c r="J4743" i="6"/>
  <c r="D4747" i="2" s="1"/>
  <c r="J4742" i="6"/>
  <c r="D4746" i="2" s="1"/>
  <c r="J4741" i="6"/>
  <c r="D4745" i="2" s="1"/>
  <c r="J4740" i="6"/>
  <c r="D4744" i="2" s="1"/>
  <c r="J4739" i="6"/>
  <c r="D4743" i="2" s="1"/>
  <c r="J4738" i="6"/>
  <c r="D4742" i="2" s="1"/>
  <c r="J4737" i="6"/>
  <c r="D4741" i="2" s="1"/>
  <c r="J4736" i="6"/>
  <c r="D4740" i="2" s="1"/>
  <c r="J4735" i="6"/>
  <c r="D4739" i="2" s="1"/>
  <c r="J4734" i="6"/>
  <c r="D4738" i="2" s="1"/>
  <c r="J4733" i="6"/>
  <c r="D4737" i="2" s="1"/>
  <c r="J4732" i="6"/>
  <c r="D4736" i="2" s="1"/>
  <c r="J4731" i="6"/>
  <c r="D4735" i="2" s="1"/>
  <c r="J4730" i="6"/>
  <c r="D4734" i="2" s="1"/>
  <c r="J4729" i="6"/>
  <c r="D4733" i="2" s="1"/>
  <c r="J4728" i="6"/>
  <c r="D4732" i="2" s="1"/>
  <c r="J4727" i="6"/>
  <c r="D4731" i="2" s="1"/>
  <c r="J4726" i="6"/>
  <c r="D4730" i="2" s="1"/>
  <c r="J4725" i="6"/>
  <c r="D4729" i="2" s="1"/>
  <c r="J4724" i="6"/>
  <c r="D4728" i="2" s="1"/>
  <c r="J4723" i="6"/>
  <c r="D4727" i="2" s="1"/>
  <c r="J4722" i="6"/>
  <c r="D4726" i="2" s="1"/>
  <c r="J4721" i="6"/>
  <c r="D4725" i="2" s="1"/>
  <c r="J4720" i="6"/>
  <c r="D4724" i="2" s="1"/>
  <c r="J4719" i="6"/>
  <c r="D4723" i="2" s="1"/>
  <c r="J4718" i="6"/>
  <c r="D4722" i="2" s="1"/>
  <c r="J4717" i="6"/>
  <c r="D4721" i="2" s="1"/>
  <c r="J4716" i="6"/>
  <c r="D4720" i="2" s="1"/>
  <c r="J4715" i="6"/>
  <c r="D4719" i="2" s="1"/>
  <c r="J4714" i="6"/>
  <c r="D4718" i="2" s="1"/>
  <c r="J4713" i="6"/>
  <c r="D4717" i="2" s="1"/>
  <c r="J4712" i="6"/>
  <c r="D4716" i="2" s="1"/>
  <c r="J4711" i="6"/>
  <c r="D4715" i="2" s="1"/>
  <c r="J4710" i="6"/>
  <c r="D4714" i="2" s="1"/>
  <c r="J4709" i="6"/>
  <c r="D4713" i="2" s="1"/>
  <c r="J4708" i="6"/>
  <c r="D4712" i="2" s="1"/>
  <c r="J4707" i="6"/>
  <c r="D4711" i="2" s="1"/>
  <c r="J4706" i="6"/>
  <c r="D4710" i="2" s="1"/>
  <c r="J4705" i="6"/>
  <c r="D4709" i="2" s="1"/>
  <c r="J4704" i="6"/>
  <c r="D4708" i="2" s="1"/>
  <c r="J4703" i="6"/>
  <c r="D4707" i="2" s="1"/>
  <c r="J4702" i="6"/>
  <c r="D4706" i="2" s="1"/>
  <c r="J4701" i="6"/>
  <c r="D4705" i="2" s="1"/>
  <c r="J4700" i="6"/>
  <c r="D4704" i="2" s="1"/>
  <c r="J4699" i="6"/>
  <c r="D4703" i="2" s="1"/>
  <c r="J4698" i="6"/>
  <c r="D4702" i="2" s="1"/>
  <c r="J4697" i="6"/>
  <c r="D4701" i="2" s="1"/>
  <c r="J4696" i="6"/>
  <c r="D4700" i="2" s="1"/>
  <c r="J4695" i="6"/>
  <c r="D4699" i="2" s="1"/>
  <c r="J4694" i="6"/>
  <c r="D4698" i="2" s="1"/>
  <c r="J4693" i="6"/>
  <c r="D4697" i="2" s="1"/>
  <c r="J4692" i="6"/>
  <c r="D4696" i="2" s="1"/>
  <c r="J4691" i="6"/>
  <c r="D4695" i="2" s="1"/>
  <c r="J4690" i="6"/>
  <c r="D4694" i="2" s="1"/>
  <c r="J4689" i="6"/>
  <c r="D4693" i="2" s="1"/>
  <c r="J4688" i="6"/>
  <c r="D4692" i="2" s="1"/>
  <c r="J4687" i="6"/>
  <c r="D4691" i="2" s="1"/>
  <c r="J4686" i="6"/>
  <c r="D4690" i="2" s="1"/>
  <c r="J4685" i="6"/>
  <c r="D4689" i="2" s="1"/>
  <c r="J4684" i="6"/>
  <c r="D4688" i="2" s="1"/>
  <c r="J4683" i="6"/>
  <c r="D4687" i="2" s="1"/>
  <c r="J4682" i="6"/>
  <c r="D4686" i="2" s="1"/>
  <c r="J4681" i="6"/>
  <c r="D4685" i="2" s="1"/>
  <c r="J4680" i="6"/>
  <c r="D4684" i="2" s="1"/>
  <c r="J4679" i="6"/>
  <c r="D4683" i="2" s="1"/>
  <c r="J4678" i="6"/>
  <c r="D4682" i="2" s="1"/>
  <c r="J4677" i="6"/>
  <c r="D4681" i="2" s="1"/>
  <c r="J4676" i="6"/>
  <c r="D4680" i="2" s="1"/>
  <c r="J4675" i="6"/>
  <c r="D4679" i="2" s="1"/>
  <c r="J4674" i="6"/>
  <c r="D4678" i="2" s="1"/>
  <c r="J4673" i="6"/>
  <c r="D4677" i="2" s="1"/>
  <c r="J4672" i="6"/>
  <c r="D4676" i="2" s="1"/>
  <c r="J4671" i="6"/>
  <c r="D4675" i="2" s="1"/>
  <c r="J4670" i="6"/>
  <c r="D4674" i="2" s="1"/>
  <c r="J4669" i="6"/>
  <c r="D4673" i="2" s="1"/>
  <c r="J4668" i="6"/>
  <c r="D4672" i="2" s="1"/>
  <c r="J4667" i="6"/>
  <c r="D4671" i="2" s="1"/>
  <c r="J4666" i="6"/>
  <c r="D4670" i="2" s="1"/>
  <c r="J4665" i="6"/>
  <c r="D4669" i="2" s="1"/>
  <c r="J4664" i="6"/>
  <c r="D4668" i="2" s="1"/>
  <c r="J4663" i="6"/>
  <c r="D4667" i="2" s="1"/>
  <c r="J4662" i="6"/>
  <c r="D4666" i="2" s="1"/>
  <c r="J4661" i="6"/>
  <c r="D4665" i="2" s="1"/>
  <c r="J4660" i="6"/>
  <c r="D4664" i="2" s="1"/>
  <c r="J4659" i="6"/>
  <c r="D4663" i="2" s="1"/>
  <c r="J4658" i="6"/>
  <c r="D4662" i="2" s="1"/>
  <c r="J4657" i="6"/>
  <c r="D4661" i="2" s="1"/>
  <c r="J4656" i="6"/>
  <c r="D4660" i="2" s="1"/>
  <c r="J4655" i="6"/>
  <c r="D4659" i="2" s="1"/>
  <c r="J4654" i="6"/>
  <c r="D4658" i="2" s="1"/>
  <c r="J4653" i="6"/>
  <c r="D4657" i="2" s="1"/>
  <c r="J4652" i="6"/>
  <c r="D4656" i="2" s="1"/>
  <c r="J4651" i="6"/>
  <c r="D4655" i="2" s="1"/>
  <c r="J4650" i="6"/>
  <c r="D4654" i="2" s="1"/>
  <c r="J4649" i="6"/>
  <c r="D4653" i="2" s="1"/>
  <c r="J4648" i="6"/>
  <c r="D4652" i="2" s="1"/>
  <c r="J4647" i="6"/>
  <c r="D4651" i="2" s="1"/>
  <c r="J4646" i="6"/>
  <c r="D4650" i="2" s="1"/>
  <c r="J4645" i="6"/>
  <c r="D4649" i="2" s="1"/>
  <c r="J4644" i="6"/>
  <c r="D4648" i="2" s="1"/>
  <c r="J4643" i="6"/>
  <c r="D4647" i="2" s="1"/>
  <c r="J4642" i="6"/>
  <c r="D4646" i="2" s="1"/>
  <c r="J4641" i="6"/>
  <c r="D4645" i="2" s="1"/>
  <c r="J4640" i="6"/>
  <c r="D4644" i="2" s="1"/>
  <c r="J4639" i="6"/>
  <c r="D4643" i="2" s="1"/>
  <c r="J4638" i="6"/>
  <c r="D4642" i="2" s="1"/>
  <c r="J4637" i="6"/>
  <c r="D4641" i="2" s="1"/>
  <c r="J4636" i="6"/>
  <c r="D4640" i="2" s="1"/>
  <c r="J4635" i="6"/>
  <c r="D4639" i="2" s="1"/>
  <c r="J4634" i="6"/>
  <c r="D4638" i="2" s="1"/>
  <c r="J4633" i="6"/>
  <c r="D4637" i="2" s="1"/>
  <c r="J4632" i="6"/>
  <c r="D4636" i="2" s="1"/>
  <c r="J4631" i="6"/>
  <c r="D4635" i="2" s="1"/>
  <c r="J4630" i="6"/>
  <c r="D4634" i="2" s="1"/>
  <c r="J4629" i="6"/>
  <c r="D4633" i="2" s="1"/>
  <c r="J4628" i="6"/>
  <c r="D4632" i="2" s="1"/>
  <c r="J4627" i="6"/>
  <c r="D4631" i="2" s="1"/>
  <c r="J4626" i="6"/>
  <c r="D4630" i="2" s="1"/>
  <c r="J4625" i="6"/>
  <c r="D4629" i="2" s="1"/>
  <c r="J4624" i="6"/>
  <c r="D4628" i="2" s="1"/>
  <c r="J4623" i="6"/>
  <c r="D4627" i="2" s="1"/>
  <c r="J4622" i="6"/>
  <c r="D4626" i="2" s="1"/>
  <c r="J4621" i="6"/>
  <c r="D4625" i="2" s="1"/>
  <c r="J4620" i="6"/>
  <c r="D4624" i="2" s="1"/>
  <c r="J4619" i="6"/>
  <c r="D4623" i="2" s="1"/>
  <c r="J4618" i="6"/>
  <c r="D4622" i="2" s="1"/>
  <c r="J4617" i="6"/>
  <c r="D4621" i="2" s="1"/>
  <c r="J4616" i="6"/>
  <c r="D4620" i="2" s="1"/>
  <c r="J4615" i="6"/>
  <c r="D4619" i="2" s="1"/>
  <c r="J4614" i="6"/>
  <c r="D4618" i="2" s="1"/>
  <c r="J4613" i="6"/>
  <c r="D4617" i="2" s="1"/>
  <c r="J4612" i="6"/>
  <c r="D4616" i="2" s="1"/>
  <c r="J4611" i="6"/>
  <c r="D4615" i="2" s="1"/>
  <c r="J4610" i="6"/>
  <c r="D4614" i="2" s="1"/>
  <c r="J4609" i="6"/>
  <c r="D4613" i="2" s="1"/>
  <c r="J4608" i="6"/>
  <c r="D4612" i="2" s="1"/>
  <c r="J4607" i="6"/>
  <c r="D4611" i="2" s="1"/>
  <c r="J4606" i="6"/>
  <c r="D4610" i="2" s="1"/>
  <c r="J4605" i="6"/>
  <c r="D4609" i="2" s="1"/>
  <c r="J4604" i="6"/>
  <c r="D4608" i="2" s="1"/>
  <c r="J4603" i="6"/>
  <c r="D4607" i="2" s="1"/>
  <c r="J4602" i="6"/>
  <c r="D4606" i="2" s="1"/>
  <c r="J4601" i="6"/>
  <c r="D4605" i="2" s="1"/>
  <c r="J4600" i="6"/>
  <c r="D4604" i="2" s="1"/>
  <c r="J4599" i="6"/>
  <c r="D4603" i="2" s="1"/>
  <c r="J4598" i="6"/>
  <c r="D4602" i="2" s="1"/>
  <c r="J4597" i="6"/>
  <c r="D4601" i="2" s="1"/>
  <c r="J4596" i="6"/>
  <c r="D4600" i="2" s="1"/>
  <c r="J4595" i="6"/>
  <c r="D4599" i="2" s="1"/>
  <c r="J4594" i="6"/>
  <c r="D4598" i="2" s="1"/>
  <c r="J4593" i="6"/>
  <c r="D4597" i="2" s="1"/>
  <c r="J4592" i="6"/>
  <c r="D4596" i="2" s="1"/>
  <c r="J4591" i="6"/>
  <c r="D4595" i="2" s="1"/>
  <c r="J4590" i="6"/>
  <c r="D4594" i="2" s="1"/>
  <c r="J4589" i="6"/>
  <c r="D4593" i="2" s="1"/>
  <c r="J4588" i="6"/>
  <c r="D4592" i="2" s="1"/>
  <c r="J4587" i="6"/>
  <c r="D4591" i="2" s="1"/>
  <c r="J4586" i="6"/>
  <c r="D4590" i="2" s="1"/>
  <c r="J4585" i="6"/>
  <c r="D4589" i="2" s="1"/>
  <c r="J4584" i="6"/>
  <c r="D4588" i="2" s="1"/>
  <c r="J4583" i="6"/>
  <c r="D4587" i="2" s="1"/>
  <c r="J4582" i="6"/>
  <c r="D4586" i="2" s="1"/>
  <c r="J4581" i="6"/>
  <c r="D4585" i="2" s="1"/>
  <c r="J4580" i="6"/>
  <c r="D4584" i="2" s="1"/>
  <c r="J4579" i="6"/>
  <c r="D4583" i="2" s="1"/>
  <c r="J4578" i="6"/>
  <c r="D4582" i="2" s="1"/>
  <c r="J4577" i="6"/>
  <c r="D4581" i="2" s="1"/>
  <c r="J4576" i="6"/>
  <c r="D4580" i="2" s="1"/>
  <c r="J4575" i="6"/>
  <c r="D4579" i="2" s="1"/>
  <c r="J4574" i="6"/>
  <c r="D4578" i="2" s="1"/>
  <c r="J4573" i="6"/>
  <c r="D4577" i="2" s="1"/>
  <c r="J4572" i="6"/>
  <c r="D4576" i="2" s="1"/>
  <c r="J4571" i="6"/>
  <c r="D4575" i="2" s="1"/>
  <c r="J4570" i="6"/>
  <c r="D4574" i="2" s="1"/>
  <c r="J4569" i="6"/>
  <c r="D4573" i="2" s="1"/>
  <c r="J4568" i="6"/>
  <c r="D4572" i="2" s="1"/>
  <c r="J4567" i="6"/>
  <c r="D4571" i="2" s="1"/>
  <c r="J4566" i="6"/>
  <c r="D4570" i="2" s="1"/>
  <c r="J4565" i="6"/>
  <c r="D4569" i="2" s="1"/>
  <c r="J4564" i="6"/>
  <c r="D4568" i="2" s="1"/>
  <c r="J4563" i="6"/>
  <c r="D4567" i="2" s="1"/>
  <c r="J4562" i="6"/>
  <c r="D4566" i="2" s="1"/>
  <c r="J4561" i="6"/>
  <c r="D4565" i="2" s="1"/>
  <c r="J4560" i="6"/>
  <c r="D4564" i="2" s="1"/>
  <c r="J4559" i="6"/>
  <c r="D4563" i="2" s="1"/>
  <c r="J4558" i="6"/>
  <c r="D4562" i="2" s="1"/>
  <c r="J4557" i="6"/>
  <c r="D4561" i="2" s="1"/>
  <c r="J4556" i="6"/>
  <c r="D4560" i="2" s="1"/>
  <c r="J4555" i="6"/>
  <c r="D4559" i="2" s="1"/>
  <c r="J4554" i="6"/>
  <c r="D4558" i="2" s="1"/>
  <c r="J4553" i="6"/>
  <c r="D4557" i="2" s="1"/>
  <c r="J4552" i="6"/>
  <c r="D4556" i="2" s="1"/>
  <c r="J4551" i="6"/>
  <c r="D4555" i="2" s="1"/>
  <c r="J4550" i="6"/>
  <c r="D4554" i="2" s="1"/>
  <c r="J4549" i="6"/>
  <c r="D4553" i="2" s="1"/>
  <c r="J4548" i="6"/>
  <c r="D4552" i="2" s="1"/>
  <c r="J4547" i="6"/>
  <c r="D4551" i="2" s="1"/>
  <c r="J4546" i="6"/>
  <c r="D4550" i="2" s="1"/>
  <c r="J4545" i="6"/>
  <c r="D4549" i="2" s="1"/>
  <c r="J4544" i="6"/>
  <c r="D4548" i="2" s="1"/>
  <c r="J4543" i="6"/>
  <c r="D4547" i="2" s="1"/>
  <c r="J4542" i="6"/>
  <c r="D4546" i="2" s="1"/>
  <c r="J4541" i="6"/>
  <c r="D4545" i="2" s="1"/>
  <c r="J4540" i="6"/>
  <c r="D4544" i="2" s="1"/>
  <c r="J4539" i="6"/>
  <c r="D4543" i="2" s="1"/>
  <c r="J4538" i="6"/>
  <c r="D4542" i="2" s="1"/>
  <c r="J4537" i="6"/>
  <c r="D4541" i="2" s="1"/>
  <c r="J4536" i="6"/>
  <c r="D4540" i="2" s="1"/>
  <c r="J4535" i="6"/>
  <c r="D4539" i="2" s="1"/>
  <c r="J4534" i="6"/>
  <c r="D4538" i="2" s="1"/>
  <c r="J4533" i="6"/>
  <c r="D4537" i="2" s="1"/>
  <c r="J4532" i="6"/>
  <c r="D4536" i="2" s="1"/>
  <c r="J4531" i="6"/>
  <c r="D4535" i="2" s="1"/>
  <c r="J4530" i="6"/>
  <c r="D4534" i="2" s="1"/>
  <c r="J4529" i="6"/>
  <c r="D4533" i="2" s="1"/>
  <c r="J4528" i="6"/>
  <c r="D4532" i="2" s="1"/>
  <c r="J4527" i="6"/>
  <c r="D4531" i="2" s="1"/>
  <c r="J4526" i="6"/>
  <c r="D4530" i="2" s="1"/>
  <c r="J4525" i="6"/>
  <c r="D4529" i="2" s="1"/>
  <c r="J4524" i="6"/>
  <c r="D4528" i="2" s="1"/>
  <c r="J4523" i="6"/>
  <c r="D4527" i="2" s="1"/>
  <c r="J4522" i="6"/>
  <c r="D4526" i="2" s="1"/>
  <c r="J4521" i="6"/>
  <c r="D4525" i="2" s="1"/>
  <c r="J4520" i="6"/>
  <c r="D4524" i="2" s="1"/>
  <c r="J4519" i="6"/>
  <c r="D4523" i="2" s="1"/>
  <c r="J4518" i="6"/>
  <c r="D4522" i="2" s="1"/>
  <c r="J4517" i="6"/>
  <c r="D4521" i="2" s="1"/>
  <c r="J4516" i="6"/>
  <c r="D4520" i="2" s="1"/>
  <c r="J4515" i="6"/>
  <c r="D4519" i="2" s="1"/>
  <c r="J4514" i="6"/>
  <c r="D4518" i="2" s="1"/>
  <c r="J4513" i="6"/>
  <c r="D4517" i="2" s="1"/>
  <c r="J4512" i="6"/>
  <c r="D4516" i="2" s="1"/>
  <c r="J4511" i="6"/>
  <c r="D4515" i="2" s="1"/>
  <c r="J4510" i="6"/>
  <c r="D4514" i="2" s="1"/>
  <c r="J4509" i="6"/>
  <c r="D4513" i="2" s="1"/>
  <c r="J4508" i="6"/>
  <c r="D4512" i="2" s="1"/>
  <c r="J4507" i="6"/>
  <c r="D4511" i="2" s="1"/>
  <c r="J4506" i="6"/>
  <c r="D4510" i="2" s="1"/>
  <c r="J4505" i="6"/>
  <c r="D4509" i="2" s="1"/>
  <c r="J4504" i="6"/>
  <c r="D4508" i="2" s="1"/>
  <c r="J4503" i="6"/>
  <c r="D4507" i="2" s="1"/>
  <c r="J4502" i="6"/>
  <c r="D4506" i="2" s="1"/>
  <c r="J4501" i="6"/>
  <c r="D4505" i="2" s="1"/>
  <c r="J4500" i="6"/>
  <c r="D4504" i="2" s="1"/>
  <c r="J4499" i="6"/>
  <c r="D4503" i="2" s="1"/>
  <c r="J4498" i="6"/>
  <c r="D4502" i="2" s="1"/>
  <c r="J4497" i="6"/>
  <c r="D4501" i="2" s="1"/>
  <c r="J4496" i="6"/>
  <c r="D4500" i="2" s="1"/>
  <c r="J4495" i="6"/>
  <c r="D4499" i="2" s="1"/>
  <c r="J4494" i="6"/>
  <c r="D4498" i="2" s="1"/>
  <c r="J4493" i="6"/>
  <c r="D4497" i="2" s="1"/>
  <c r="J4492" i="6"/>
  <c r="D4496" i="2" s="1"/>
  <c r="J4491" i="6"/>
  <c r="D4495" i="2" s="1"/>
  <c r="J4490" i="6"/>
  <c r="D4494" i="2" s="1"/>
  <c r="J4489" i="6"/>
  <c r="D4493" i="2" s="1"/>
  <c r="J4488" i="6"/>
  <c r="D4492" i="2" s="1"/>
  <c r="J4487" i="6"/>
  <c r="D4491" i="2" s="1"/>
  <c r="J4486" i="6"/>
  <c r="D4490" i="2" s="1"/>
  <c r="J4485" i="6"/>
  <c r="D4489" i="2" s="1"/>
  <c r="J4484" i="6"/>
  <c r="D4488" i="2" s="1"/>
  <c r="J4483" i="6"/>
  <c r="D4487" i="2" s="1"/>
  <c r="J4482" i="6"/>
  <c r="D4486" i="2" s="1"/>
  <c r="J4481" i="6"/>
  <c r="D4485" i="2" s="1"/>
  <c r="J4480" i="6"/>
  <c r="D4484" i="2" s="1"/>
  <c r="J4479" i="6"/>
  <c r="D4483" i="2" s="1"/>
  <c r="J4478" i="6"/>
  <c r="D4482" i="2" s="1"/>
  <c r="J4477" i="6"/>
  <c r="D4481" i="2" s="1"/>
  <c r="J4476" i="6"/>
  <c r="D4480" i="2" s="1"/>
  <c r="J4475" i="6"/>
  <c r="D4479" i="2" s="1"/>
  <c r="J4474" i="6"/>
  <c r="D4478" i="2" s="1"/>
  <c r="J4473" i="6"/>
  <c r="D4477" i="2" s="1"/>
  <c r="J4472" i="6"/>
  <c r="D4476" i="2" s="1"/>
  <c r="J4471" i="6"/>
  <c r="D4475" i="2" s="1"/>
  <c r="J4470" i="6"/>
  <c r="D4474" i="2" s="1"/>
  <c r="J4469" i="6"/>
  <c r="D4473" i="2" s="1"/>
  <c r="J4468" i="6"/>
  <c r="D4472" i="2" s="1"/>
  <c r="J4467" i="6"/>
  <c r="D4471" i="2" s="1"/>
  <c r="J4466" i="6"/>
  <c r="D4470" i="2" s="1"/>
  <c r="J4465" i="6"/>
  <c r="D4469" i="2" s="1"/>
  <c r="J4464" i="6"/>
  <c r="D4468" i="2" s="1"/>
  <c r="J4463" i="6"/>
  <c r="D4467" i="2" s="1"/>
  <c r="J4462" i="6"/>
  <c r="D4466" i="2" s="1"/>
  <c r="J4461" i="6"/>
  <c r="D4465" i="2" s="1"/>
  <c r="J4460" i="6"/>
  <c r="D4464" i="2" s="1"/>
  <c r="J4459" i="6"/>
  <c r="D4463" i="2" s="1"/>
  <c r="J4458" i="6"/>
  <c r="D4462" i="2" s="1"/>
  <c r="J4457" i="6"/>
  <c r="D4461" i="2" s="1"/>
  <c r="J4456" i="6"/>
  <c r="D4460" i="2" s="1"/>
  <c r="J4455" i="6"/>
  <c r="D4459" i="2" s="1"/>
  <c r="J4454" i="6"/>
  <c r="D4458" i="2" s="1"/>
  <c r="J4453" i="6"/>
  <c r="D4457" i="2" s="1"/>
  <c r="J4452" i="6"/>
  <c r="D4456" i="2" s="1"/>
  <c r="J4451" i="6"/>
  <c r="D4455" i="2" s="1"/>
  <c r="J4450" i="6"/>
  <c r="D4454" i="2" s="1"/>
  <c r="J4449" i="6"/>
  <c r="D4453" i="2" s="1"/>
  <c r="J4448" i="6"/>
  <c r="D4452" i="2" s="1"/>
  <c r="J4447" i="6"/>
  <c r="D4451" i="2" s="1"/>
  <c r="J4446" i="6"/>
  <c r="D4450" i="2" s="1"/>
  <c r="J4445" i="6"/>
  <c r="D4449" i="2" s="1"/>
  <c r="J4444" i="6"/>
  <c r="D4448" i="2" s="1"/>
  <c r="J4443" i="6"/>
  <c r="D4447" i="2" s="1"/>
  <c r="J4442" i="6"/>
  <c r="D4446" i="2" s="1"/>
  <c r="J4441" i="6"/>
  <c r="D4445" i="2" s="1"/>
  <c r="J4440" i="6"/>
  <c r="D4444" i="2" s="1"/>
  <c r="J4439" i="6"/>
  <c r="D4443" i="2" s="1"/>
  <c r="J4438" i="6"/>
  <c r="D4442" i="2" s="1"/>
  <c r="J4437" i="6"/>
  <c r="D4441" i="2" s="1"/>
  <c r="J4436" i="6"/>
  <c r="D4440" i="2" s="1"/>
  <c r="J4435" i="6"/>
  <c r="D4439" i="2" s="1"/>
  <c r="J4434" i="6"/>
  <c r="D4438" i="2" s="1"/>
  <c r="J4433" i="6"/>
  <c r="D4437" i="2" s="1"/>
  <c r="J4432" i="6"/>
  <c r="D4436" i="2" s="1"/>
  <c r="J4431" i="6"/>
  <c r="D4435" i="2" s="1"/>
  <c r="J4430" i="6"/>
  <c r="D4434" i="2" s="1"/>
  <c r="J4429" i="6"/>
  <c r="D4433" i="2" s="1"/>
  <c r="J4428" i="6"/>
  <c r="D4432" i="2" s="1"/>
  <c r="J4427" i="6"/>
  <c r="D4431" i="2" s="1"/>
  <c r="J4426" i="6"/>
  <c r="D4430" i="2" s="1"/>
  <c r="J4425" i="6"/>
  <c r="D4429" i="2" s="1"/>
  <c r="J4424" i="6"/>
  <c r="D4428" i="2" s="1"/>
  <c r="J4423" i="6"/>
  <c r="D4427" i="2" s="1"/>
  <c r="J4422" i="6"/>
  <c r="D4426" i="2" s="1"/>
  <c r="J4421" i="6"/>
  <c r="D4425" i="2" s="1"/>
  <c r="J4420" i="6"/>
  <c r="D4424" i="2" s="1"/>
  <c r="J4419" i="6"/>
  <c r="D4423" i="2" s="1"/>
  <c r="J4418" i="6"/>
  <c r="D4422" i="2" s="1"/>
  <c r="J4417" i="6"/>
  <c r="D4421" i="2" s="1"/>
  <c r="J4416" i="6"/>
  <c r="D4420" i="2" s="1"/>
  <c r="J4415" i="6"/>
  <c r="D4419" i="2" s="1"/>
  <c r="J4414" i="6"/>
  <c r="D4418" i="2" s="1"/>
  <c r="J4413" i="6"/>
  <c r="D4417" i="2" s="1"/>
  <c r="J4412" i="6"/>
  <c r="D4416" i="2" s="1"/>
  <c r="J4411" i="6"/>
  <c r="D4415" i="2" s="1"/>
  <c r="J4410" i="6"/>
  <c r="D4414" i="2" s="1"/>
  <c r="J4409" i="6"/>
  <c r="D4413" i="2" s="1"/>
  <c r="J4408" i="6"/>
  <c r="D4412" i="2" s="1"/>
  <c r="J4407" i="6"/>
  <c r="D4411" i="2" s="1"/>
  <c r="J4406" i="6"/>
  <c r="D4410" i="2" s="1"/>
  <c r="J4405" i="6"/>
  <c r="D4409" i="2" s="1"/>
  <c r="J4404" i="6"/>
  <c r="D4408" i="2" s="1"/>
  <c r="J4403" i="6"/>
  <c r="D4407" i="2" s="1"/>
  <c r="J4402" i="6"/>
  <c r="D4406" i="2" s="1"/>
  <c r="J4401" i="6"/>
  <c r="D4405" i="2" s="1"/>
  <c r="J4400" i="6"/>
  <c r="D4404" i="2" s="1"/>
  <c r="J4399" i="6"/>
  <c r="D4403" i="2" s="1"/>
  <c r="J4398" i="6"/>
  <c r="D4402" i="2" s="1"/>
  <c r="J4397" i="6"/>
  <c r="D4401" i="2" s="1"/>
  <c r="J4396" i="6"/>
  <c r="D4400" i="2" s="1"/>
  <c r="J4395" i="6"/>
  <c r="D4399" i="2" s="1"/>
  <c r="J4394" i="6"/>
  <c r="D4398" i="2" s="1"/>
  <c r="J4393" i="6"/>
  <c r="D4397" i="2" s="1"/>
  <c r="J4392" i="6"/>
  <c r="D4396" i="2" s="1"/>
  <c r="J4391" i="6"/>
  <c r="D4395" i="2" s="1"/>
  <c r="J4390" i="6"/>
  <c r="D4394" i="2" s="1"/>
  <c r="J4389" i="6"/>
  <c r="D4393" i="2" s="1"/>
  <c r="J4388" i="6"/>
  <c r="D4392" i="2" s="1"/>
  <c r="J4387" i="6"/>
  <c r="D4391" i="2" s="1"/>
  <c r="J4386" i="6"/>
  <c r="D4390" i="2" s="1"/>
  <c r="J4385" i="6"/>
  <c r="D4389" i="2" s="1"/>
  <c r="J4384" i="6"/>
  <c r="D4388" i="2" s="1"/>
  <c r="J4383" i="6"/>
  <c r="D4387" i="2" s="1"/>
  <c r="J4382" i="6"/>
  <c r="D4386" i="2" s="1"/>
  <c r="J4381" i="6"/>
  <c r="D4385" i="2" s="1"/>
  <c r="J4380" i="6"/>
  <c r="D4384" i="2" s="1"/>
  <c r="J4379" i="6"/>
  <c r="D4383" i="2" s="1"/>
  <c r="J4378" i="6"/>
  <c r="D4382" i="2" s="1"/>
  <c r="J4377" i="6"/>
  <c r="D4381" i="2" s="1"/>
  <c r="J4376" i="6"/>
  <c r="D4380" i="2" s="1"/>
  <c r="J4375" i="6"/>
  <c r="D4379" i="2" s="1"/>
  <c r="J4374" i="6"/>
  <c r="D4378" i="2" s="1"/>
  <c r="J4373" i="6"/>
  <c r="D4377" i="2" s="1"/>
  <c r="J4372" i="6"/>
  <c r="D4376" i="2" s="1"/>
  <c r="J4371" i="6"/>
  <c r="D4375" i="2" s="1"/>
  <c r="J4370" i="6"/>
  <c r="D4374" i="2" s="1"/>
  <c r="J4369" i="6"/>
  <c r="D4373" i="2" s="1"/>
  <c r="J4368" i="6"/>
  <c r="D4372" i="2" s="1"/>
  <c r="J4367" i="6"/>
  <c r="D4371" i="2" s="1"/>
  <c r="J4366" i="6"/>
  <c r="D4370" i="2" s="1"/>
  <c r="J4365" i="6"/>
  <c r="D4369" i="2" s="1"/>
  <c r="J4364" i="6"/>
  <c r="D4368" i="2" s="1"/>
  <c r="J4363" i="6"/>
  <c r="D4367" i="2" s="1"/>
  <c r="J4362" i="6"/>
  <c r="D4366" i="2" s="1"/>
  <c r="J4361" i="6"/>
  <c r="D4365" i="2" s="1"/>
  <c r="J4360" i="6"/>
  <c r="D4364" i="2" s="1"/>
  <c r="J4359" i="6"/>
  <c r="D4363" i="2" s="1"/>
  <c r="J4358" i="6"/>
  <c r="D4362" i="2" s="1"/>
  <c r="J4357" i="6"/>
  <c r="D4361" i="2" s="1"/>
  <c r="J4356" i="6"/>
  <c r="D4360" i="2" s="1"/>
  <c r="J4355" i="6"/>
  <c r="D4359" i="2" s="1"/>
  <c r="J4354" i="6"/>
  <c r="D4358" i="2" s="1"/>
  <c r="J4353" i="6"/>
  <c r="D4357" i="2" s="1"/>
  <c r="J4352" i="6"/>
  <c r="D4356" i="2" s="1"/>
  <c r="J4351" i="6"/>
  <c r="D4355" i="2" s="1"/>
  <c r="J4350" i="6"/>
  <c r="D4354" i="2" s="1"/>
  <c r="J4349" i="6"/>
  <c r="D4353" i="2" s="1"/>
  <c r="J4348" i="6"/>
  <c r="D4352" i="2" s="1"/>
  <c r="J4347" i="6"/>
  <c r="D4351" i="2" s="1"/>
  <c r="J4346" i="6"/>
  <c r="D4350" i="2" s="1"/>
  <c r="J4345" i="6"/>
  <c r="D4349" i="2" s="1"/>
  <c r="J4344" i="6"/>
  <c r="D4348" i="2" s="1"/>
  <c r="J4343" i="6"/>
  <c r="D4347" i="2" s="1"/>
  <c r="J4342" i="6"/>
  <c r="D4346" i="2" s="1"/>
  <c r="J4341" i="6"/>
  <c r="D4345" i="2" s="1"/>
  <c r="J4340" i="6"/>
  <c r="D4344" i="2" s="1"/>
  <c r="J4339" i="6"/>
  <c r="D4343" i="2" s="1"/>
  <c r="J4338" i="6"/>
  <c r="D4342" i="2" s="1"/>
  <c r="J4337" i="6"/>
  <c r="D4341" i="2" s="1"/>
  <c r="J4336" i="6"/>
  <c r="D4340" i="2" s="1"/>
  <c r="J4335" i="6"/>
  <c r="D4339" i="2" s="1"/>
  <c r="J4334" i="6"/>
  <c r="D4338" i="2" s="1"/>
  <c r="J4333" i="6"/>
  <c r="D4337" i="2" s="1"/>
  <c r="J4332" i="6"/>
  <c r="D4336" i="2" s="1"/>
  <c r="J4331" i="6"/>
  <c r="D4335" i="2" s="1"/>
  <c r="J4330" i="6"/>
  <c r="D4334" i="2" s="1"/>
  <c r="J4329" i="6"/>
  <c r="D4333" i="2" s="1"/>
  <c r="J4328" i="6"/>
  <c r="D4332" i="2" s="1"/>
  <c r="J4327" i="6"/>
  <c r="D4331" i="2" s="1"/>
  <c r="J4326" i="6"/>
  <c r="D4330" i="2" s="1"/>
  <c r="J4325" i="6"/>
  <c r="D4329" i="2" s="1"/>
  <c r="J4324" i="6"/>
  <c r="D4328" i="2" s="1"/>
  <c r="J4323" i="6"/>
  <c r="D4327" i="2" s="1"/>
  <c r="J4322" i="6"/>
  <c r="D4326" i="2" s="1"/>
  <c r="J4321" i="6"/>
  <c r="D4325" i="2" s="1"/>
  <c r="J4320" i="6"/>
  <c r="D4324" i="2" s="1"/>
  <c r="J4319" i="6"/>
  <c r="D4323" i="2" s="1"/>
  <c r="J4318" i="6"/>
  <c r="D4322" i="2" s="1"/>
  <c r="J4317" i="6"/>
  <c r="D4321" i="2" s="1"/>
  <c r="J4316" i="6"/>
  <c r="D4320" i="2" s="1"/>
  <c r="J4315" i="6"/>
  <c r="D4319" i="2" s="1"/>
  <c r="J4314" i="6"/>
  <c r="D4318" i="2" s="1"/>
  <c r="J4313" i="6"/>
  <c r="D4317" i="2" s="1"/>
  <c r="J4312" i="6"/>
  <c r="D4316" i="2" s="1"/>
  <c r="J4311" i="6"/>
  <c r="D4315" i="2" s="1"/>
  <c r="J4310" i="6"/>
  <c r="D4314" i="2" s="1"/>
  <c r="J4309" i="6"/>
  <c r="D4313" i="2" s="1"/>
  <c r="J4308" i="6"/>
  <c r="D4312" i="2" s="1"/>
  <c r="J4307" i="6"/>
  <c r="D4311" i="2" s="1"/>
  <c r="J4306" i="6"/>
  <c r="D4310" i="2" s="1"/>
  <c r="J4305" i="6"/>
  <c r="D4309" i="2" s="1"/>
  <c r="J4304" i="6"/>
  <c r="D4308" i="2" s="1"/>
  <c r="J4303" i="6"/>
  <c r="D4307" i="2" s="1"/>
  <c r="J4302" i="6"/>
  <c r="D4306" i="2" s="1"/>
  <c r="J4301" i="6"/>
  <c r="D4305" i="2" s="1"/>
  <c r="J4300" i="6"/>
  <c r="D4304" i="2" s="1"/>
  <c r="J4299" i="6"/>
  <c r="D4303" i="2" s="1"/>
  <c r="J4298" i="6"/>
  <c r="D4302" i="2" s="1"/>
  <c r="J4297" i="6"/>
  <c r="D4301" i="2" s="1"/>
  <c r="J4296" i="6"/>
  <c r="D4300" i="2" s="1"/>
  <c r="J4295" i="6"/>
  <c r="D4299" i="2" s="1"/>
  <c r="J4294" i="6"/>
  <c r="D4298" i="2" s="1"/>
  <c r="J4293" i="6"/>
  <c r="D4297" i="2" s="1"/>
  <c r="J4292" i="6"/>
  <c r="D4296" i="2" s="1"/>
  <c r="J4291" i="6"/>
  <c r="D4295" i="2" s="1"/>
  <c r="J4290" i="6"/>
  <c r="D4294" i="2" s="1"/>
  <c r="J4289" i="6"/>
  <c r="D4293" i="2" s="1"/>
  <c r="J4288" i="6"/>
  <c r="D4292" i="2" s="1"/>
  <c r="J4287" i="6"/>
  <c r="D4291" i="2" s="1"/>
  <c r="J4286" i="6"/>
  <c r="D4290" i="2" s="1"/>
  <c r="J4285" i="6"/>
  <c r="D4289" i="2" s="1"/>
  <c r="J4284" i="6"/>
  <c r="D4288" i="2" s="1"/>
  <c r="J4283" i="6"/>
  <c r="D4287" i="2" s="1"/>
  <c r="J4282" i="6"/>
  <c r="D4286" i="2" s="1"/>
  <c r="J4281" i="6"/>
  <c r="D4285" i="2" s="1"/>
  <c r="J4280" i="6"/>
  <c r="D4284" i="2" s="1"/>
  <c r="J4279" i="6"/>
  <c r="D4283" i="2" s="1"/>
  <c r="J4278" i="6"/>
  <c r="D4282" i="2" s="1"/>
  <c r="J4277" i="6"/>
  <c r="D4281" i="2" s="1"/>
  <c r="J4276" i="6"/>
  <c r="D4280" i="2" s="1"/>
  <c r="J4275" i="6"/>
  <c r="D4279" i="2" s="1"/>
  <c r="J4274" i="6"/>
  <c r="D4278" i="2" s="1"/>
  <c r="J4273" i="6"/>
  <c r="D4277" i="2" s="1"/>
  <c r="J4272" i="6"/>
  <c r="D4276" i="2" s="1"/>
  <c r="J4271" i="6"/>
  <c r="D4275" i="2" s="1"/>
  <c r="J4270" i="6"/>
  <c r="D4274" i="2" s="1"/>
  <c r="J4269" i="6"/>
  <c r="D4273" i="2" s="1"/>
  <c r="J4268" i="6"/>
  <c r="D4272" i="2" s="1"/>
  <c r="J4267" i="6"/>
  <c r="D4271" i="2" s="1"/>
  <c r="J4266" i="6"/>
  <c r="D4270" i="2" s="1"/>
  <c r="J4265" i="6"/>
  <c r="D4269" i="2" s="1"/>
  <c r="J4264" i="6"/>
  <c r="D4268" i="2" s="1"/>
  <c r="J4263" i="6"/>
  <c r="D4267" i="2" s="1"/>
  <c r="J4262" i="6"/>
  <c r="D4266" i="2" s="1"/>
  <c r="J4261" i="6"/>
  <c r="D4265" i="2" s="1"/>
  <c r="J4260" i="6"/>
  <c r="D4264" i="2" s="1"/>
  <c r="J4259" i="6"/>
  <c r="D4263" i="2" s="1"/>
  <c r="J4258" i="6"/>
  <c r="D4262" i="2" s="1"/>
  <c r="J4257" i="6"/>
  <c r="D4261" i="2" s="1"/>
  <c r="J4256" i="6"/>
  <c r="D4260" i="2" s="1"/>
  <c r="J4255" i="6"/>
  <c r="D4259" i="2" s="1"/>
  <c r="J4254" i="6"/>
  <c r="D4258" i="2" s="1"/>
  <c r="J4253" i="6"/>
  <c r="D4257" i="2" s="1"/>
  <c r="J4252" i="6"/>
  <c r="D4256" i="2" s="1"/>
  <c r="J4251" i="6"/>
  <c r="D4255" i="2" s="1"/>
  <c r="J4250" i="6"/>
  <c r="D4254" i="2" s="1"/>
  <c r="J4249" i="6"/>
  <c r="D4253" i="2" s="1"/>
  <c r="J4248" i="6"/>
  <c r="D4252" i="2" s="1"/>
  <c r="J4247" i="6"/>
  <c r="D4251" i="2" s="1"/>
  <c r="J4246" i="6"/>
  <c r="D4250" i="2" s="1"/>
  <c r="J4245" i="6"/>
  <c r="D4249" i="2" s="1"/>
  <c r="J4244" i="6"/>
  <c r="D4248" i="2" s="1"/>
  <c r="J4243" i="6"/>
  <c r="D4247" i="2" s="1"/>
  <c r="J4242" i="6"/>
  <c r="D4246" i="2" s="1"/>
  <c r="J4241" i="6"/>
  <c r="D4245" i="2" s="1"/>
  <c r="J4240" i="6"/>
  <c r="D4244" i="2" s="1"/>
  <c r="J4239" i="6"/>
  <c r="D4243" i="2" s="1"/>
  <c r="J4238" i="6"/>
  <c r="D4242" i="2" s="1"/>
  <c r="J4237" i="6"/>
  <c r="D4241" i="2" s="1"/>
  <c r="J4236" i="6"/>
  <c r="D4240" i="2" s="1"/>
  <c r="J4235" i="6"/>
  <c r="D4239" i="2" s="1"/>
  <c r="J4234" i="6"/>
  <c r="D4238" i="2" s="1"/>
  <c r="J4233" i="6"/>
  <c r="D4237" i="2" s="1"/>
  <c r="J4232" i="6"/>
  <c r="D4236" i="2" s="1"/>
  <c r="J4231" i="6"/>
  <c r="D4235" i="2" s="1"/>
  <c r="J4230" i="6"/>
  <c r="D4234" i="2" s="1"/>
  <c r="J4229" i="6"/>
  <c r="D4233" i="2" s="1"/>
  <c r="J4228" i="6"/>
  <c r="D4232" i="2" s="1"/>
  <c r="J4227" i="6"/>
  <c r="D4231" i="2" s="1"/>
  <c r="J4226" i="6"/>
  <c r="D4230" i="2" s="1"/>
  <c r="J4225" i="6"/>
  <c r="D4229" i="2" s="1"/>
  <c r="J4224" i="6"/>
  <c r="D4228" i="2" s="1"/>
  <c r="J4223" i="6"/>
  <c r="D4227" i="2" s="1"/>
  <c r="J4222" i="6"/>
  <c r="D4226" i="2" s="1"/>
  <c r="J4221" i="6"/>
  <c r="D4225" i="2" s="1"/>
  <c r="J4220" i="6"/>
  <c r="D4224" i="2" s="1"/>
  <c r="J4219" i="6"/>
  <c r="D4223" i="2" s="1"/>
  <c r="J4218" i="6"/>
  <c r="D4222" i="2" s="1"/>
  <c r="J4217" i="6"/>
  <c r="D4221" i="2" s="1"/>
  <c r="J4216" i="6"/>
  <c r="D4220" i="2" s="1"/>
  <c r="J4215" i="6"/>
  <c r="D4219" i="2" s="1"/>
  <c r="J4214" i="6"/>
  <c r="D4218" i="2" s="1"/>
  <c r="J4213" i="6"/>
  <c r="D4217" i="2" s="1"/>
  <c r="J4212" i="6"/>
  <c r="D4216" i="2" s="1"/>
  <c r="J4211" i="6"/>
  <c r="D4215" i="2" s="1"/>
  <c r="J4210" i="6"/>
  <c r="D4214" i="2" s="1"/>
  <c r="J4209" i="6"/>
  <c r="D4213" i="2" s="1"/>
  <c r="J4208" i="6"/>
  <c r="D4212" i="2" s="1"/>
  <c r="J4207" i="6"/>
  <c r="D4211" i="2" s="1"/>
  <c r="J4206" i="6"/>
  <c r="D4210" i="2" s="1"/>
  <c r="J4205" i="6"/>
  <c r="D4209" i="2" s="1"/>
  <c r="J4204" i="6"/>
  <c r="D4208" i="2" s="1"/>
  <c r="J4203" i="6"/>
  <c r="D4207" i="2" s="1"/>
  <c r="J4202" i="6"/>
  <c r="D4206" i="2" s="1"/>
  <c r="J4201" i="6"/>
  <c r="D4205" i="2" s="1"/>
  <c r="J4200" i="6"/>
  <c r="D4204" i="2" s="1"/>
  <c r="J4199" i="6"/>
  <c r="D4203" i="2" s="1"/>
  <c r="J4198" i="6"/>
  <c r="D4202" i="2" s="1"/>
  <c r="J4197" i="6"/>
  <c r="D4201" i="2" s="1"/>
  <c r="J4196" i="6"/>
  <c r="D4200" i="2" s="1"/>
  <c r="J4195" i="6"/>
  <c r="D4199" i="2" s="1"/>
  <c r="J4194" i="6"/>
  <c r="D4198" i="2" s="1"/>
  <c r="J4193" i="6"/>
  <c r="D4197" i="2" s="1"/>
  <c r="J4192" i="6"/>
  <c r="D4196" i="2" s="1"/>
  <c r="J4191" i="6"/>
  <c r="D4195" i="2" s="1"/>
  <c r="J4190" i="6"/>
  <c r="D4194" i="2" s="1"/>
  <c r="J4189" i="6"/>
  <c r="D4193" i="2" s="1"/>
  <c r="J4188" i="6"/>
  <c r="D4192" i="2" s="1"/>
  <c r="J4187" i="6"/>
  <c r="D4191" i="2" s="1"/>
  <c r="J4186" i="6"/>
  <c r="D4190" i="2" s="1"/>
  <c r="J4185" i="6"/>
  <c r="D4189" i="2" s="1"/>
  <c r="J4184" i="6"/>
  <c r="D4188" i="2" s="1"/>
  <c r="J4183" i="6"/>
  <c r="D4187" i="2" s="1"/>
  <c r="J4182" i="6"/>
  <c r="D4186" i="2" s="1"/>
  <c r="J4181" i="6"/>
  <c r="D4185" i="2" s="1"/>
  <c r="J4180" i="6"/>
  <c r="D4184" i="2" s="1"/>
  <c r="J4179" i="6"/>
  <c r="D4183" i="2" s="1"/>
  <c r="J4178" i="6"/>
  <c r="D4182" i="2" s="1"/>
  <c r="J4177" i="6"/>
  <c r="D4181" i="2" s="1"/>
  <c r="J4176" i="6"/>
  <c r="D4180" i="2" s="1"/>
  <c r="J4175" i="6"/>
  <c r="D4179" i="2" s="1"/>
  <c r="J4174" i="6"/>
  <c r="D4178" i="2" s="1"/>
  <c r="J4173" i="6"/>
  <c r="D4177" i="2" s="1"/>
  <c r="J4172" i="6"/>
  <c r="D4176" i="2" s="1"/>
  <c r="J4171" i="6"/>
  <c r="D4175" i="2" s="1"/>
  <c r="J4170" i="6"/>
  <c r="D4174" i="2" s="1"/>
  <c r="J4169" i="6"/>
  <c r="D4173" i="2" s="1"/>
  <c r="J4168" i="6"/>
  <c r="D4172" i="2" s="1"/>
  <c r="J4167" i="6"/>
  <c r="D4171" i="2" s="1"/>
  <c r="J4166" i="6"/>
  <c r="D4170" i="2" s="1"/>
  <c r="J4165" i="6"/>
  <c r="D4169" i="2" s="1"/>
  <c r="J4164" i="6"/>
  <c r="D4168" i="2" s="1"/>
  <c r="J4163" i="6"/>
  <c r="D4167" i="2" s="1"/>
  <c r="J4162" i="6"/>
  <c r="D4166" i="2" s="1"/>
  <c r="J4161" i="6"/>
  <c r="D4165" i="2" s="1"/>
  <c r="J4160" i="6"/>
  <c r="D4164" i="2" s="1"/>
  <c r="J4159" i="6"/>
  <c r="D4163" i="2" s="1"/>
  <c r="J4158" i="6"/>
  <c r="D4162" i="2" s="1"/>
  <c r="J4157" i="6"/>
  <c r="D4161" i="2" s="1"/>
  <c r="J4156" i="6"/>
  <c r="D4160" i="2" s="1"/>
  <c r="J4155" i="6"/>
  <c r="D4159" i="2" s="1"/>
  <c r="J4154" i="6"/>
  <c r="D4158" i="2" s="1"/>
  <c r="J4153" i="6"/>
  <c r="D4157" i="2" s="1"/>
  <c r="J4152" i="6"/>
  <c r="D4156" i="2" s="1"/>
  <c r="J4151" i="6"/>
  <c r="D4155" i="2" s="1"/>
  <c r="J4150" i="6"/>
  <c r="D4154" i="2" s="1"/>
  <c r="J4149" i="6"/>
  <c r="D4153" i="2" s="1"/>
  <c r="J4148" i="6"/>
  <c r="D4152" i="2" s="1"/>
  <c r="J4147" i="6"/>
  <c r="D4151" i="2" s="1"/>
  <c r="J4146" i="6"/>
  <c r="D4150" i="2" s="1"/>
  <c r="J4145" i="6"/>
  <c r="D4149" i="2" s="1"/>
  <c r="J4144" i="6"/>
  <c r="D4148" i="2" s="1"/>
  <c r="J4143" i="6"/>
  <c r="D4147" i="2" s="1"/>
  <c r="J4142" i="6"/>
  <c r="D4146" i="2" s="1"/>
  <c r="J4141" i="6"/>
  <c r="D4145" i="2" s="1"/>
  <c r="J4140" i="6"/>
  <c r="D4144" i="2" s="1"/>
  <c r="J4139" i="6"/>
  <c r="D4143" i="2" s="1"/>
  <c r="J4138" i="6"/>
  <c r="D4142" i="2" s="1"/>
  <c r="J4137" i="6"/>
  <c r="D4141" i="2" s="1"/>
  <c r="J4136" i="6"/>
  <c r="D4140" i="2" s="1"/>
  <c r="J4135" i="6"/>
  <c r="D4139" i="2" s="1"/>
  <c r="J4134" i="6"/>
  <c r="D4138" i="2" s="1"/>
  <c r="J4133" i="6"/>
  <c r="D4137" i="2" s="1"/>
  <c r="J4132" i="6"/>
  <c r="D4136" i="2" s="1"/>
  <c r="J4131" i="6"/>
  <c r="D4135" i="2" s="1"/>
  <c r="J4130" i="6"/>
  <c r="D4134" i="2" s="1"/>
  <c r="J4129" i="6"/>
  <c r="D4133" i="2" s="1"/>
  <c r="J4128" i="6"/>
  <c r="D4132" i="2" s="1"/>
  <c r="J4127" i="6"/>
  <c r="D4131" i="2" s="1"/>
  <c r="J4126" i="6"/>
  <c r="D4130" i="2" s="1"/>
  <c r="J4125" i="6"/>
  <c r="D4129" i="2" s="1"/>
  <c r="J4124" i="6"/>
  <c r="D4128" i="2" s="1"/>
  <c r="J4123" i="6"/>
  <c r="D4127" i="2" s="1"/>
  <c r="J4122" i="6"/>
  <c r="D4126" i="2" s="1"/>
  <c r="J4121" i="6"/>
  <c r="D4125" i="2" s="1"/>
  <c r="J4120" i="6"/>
  <c r="D4124" i="2" s="1"/>
  <c r="J4119" i="6"/>
  <c r="D4123" i="2" s="1"/>
  <c r="J4118" i="6"/>
  <c r="D4122" i="2" s="1"/>
  <c r="J4117" i="6"/>
  <c r="D4121" i="2" s="1"/>
  <c r="J4116" i="6"/>
  <c r="D4120" i="2" s="1"/>
  <c r="J4115" i="6"/>
  <c r="D4119" i="2" s="1"/>
  <c r="J4114" i="6"/>
  <c r="D4118" i="2" s="1"/>
  <c r="J4113" i="6"/>
  <c r="D4117" i="2" s="1"/>
  <c r="J4112" i="6"/>
  <c r="D4116" i="2" s="1"/>
  <c r="J4111" i="6"/>
  <c r="D4115" i="2" s="1"/>
  <c r="J4110" i="6"/>
  <c r="D4114" i="2" s="1"/>
  <c r="J4109" i="6"/>
  <c r="D4113" i="2" s="1"/>
  <c r="J4108" i="6"/>
  <c r="D4112" i="2" s="1"/>
  <c r="J4107" i="6"/>
  <c r="D4111" i="2" s="1"/>
  <c r="J4106" i="6"/>
  <c r="D4110" i="2" s="1"/>
  <c r="J4105" i="6"/>
  <c r="D4109" i="2" s="1"/>
  <c r="J4104" i="6"/>
  <c r="D4108" i="2" s="1"/>
  <c r="J4103" i="6"/>
  <c r="D4107" i="2" s="1"/>
  <c r="J4102" i="6"/>
  <c r="D4106" i="2" s="1"/>
  <c r="J4101" i="6"/>
  <c r="D4105" i="2" s="1"/>
  <c r="J4100" i="6"/>
  <c r="D4104" i="2" s="1"/>
  <c r="J4099" i="6"/>
  <c r="D4103" i="2" s="1"/>
  <c r="J4098" i="6"/>
  <c r="D4102" i="2" s="1"/>
  <c r="J4097" i="6"/>
  <c r="D4101" i="2" s="1"/>
  <c r="J4096" i="6"/>
  <c r="D4100" i="2" s="1"/>
  <c r="J4095" i="6"/>
  <c r="D4099" i="2" s="1"/>
  <c r="J4094" i="6"/>
  <c r="D4098" i="2" s="1"/>
  <c r="J4093" i="6"/>
  <c r="D4097" i="2" s="1"/>
  <c r="J4092" i="6"/>
  <c r="D4096" i="2" s="1"/>
  <c r="J4091" i="6"/>
  <c r="D4095" i="2" s="1"/>
  <c r="J4090" i="6"/>
  <c r="D4094" i="2" s="1"/>
  <c r="J4089" i="6"/>
  <c r="D4093" i="2" s="1"/>
  <c r="J4088" i="6"/>
  <c r="D4092" i="2" s="1"/>
  <c r="J4087" i="6"/>
  <c r="D4091" i="2" s="1"/>
  <c r="J4086" i="6"/>
  <c r="D4090" i="2" s="1"/>
  <c r="J4085" i="6"/>
  <c r="D4089" i="2" s="1"/>
  <c r="J4084" i="6"/>
  <c r="D4088" i="2" s="1"/>
  <c r="J4083" i="6"/>
  <c r="D4087" i="2" s="1"/>
  <c r="J4082" i="6"/>
  <c r="D4086" i="2" s="1"/>
  <c r="J4081" i="6"/>
  <c r="D4085" i="2" s="1"/>
  <c r="J4080" i="6"/>
  <c r="D4084" i="2" s="1"/>
  <c r="J4079" i="6"/>
  <c r="D4083" i="2" s="1"/>
  <c r="J4078" i="6"/>
  <c r="D4082" i="2" s="1"/>
  <c r="J4077" i="6"/>
  <c r="D4081" i="2" s="1"/>
  <c r="J4076" i="6"/>
  <c r="D4080" i="2" s="1"/>
  <c r="J4075" i="6"/>
  <c r="D4079" i="2" s="1"/>
  <c r="J4074" i="6"/>
  <c r="D4078" i="2" s="1"/>
  <c r="J4073" i="6"/>
  <c r="D4077" i="2" s="1"/>
  <c r="J4072" i="6"/>
  <c r="D4076" i="2" s="1"/>
  <c r="J4071" i="6"/>
  <c r="D4075" i="2" s="1"/>
  <c r="J4070" i="6"/>
  <c r="D4074" i="2" s="1"/>
  <c r="J4069" i="6"/>
  <c r="D4073" i="2" s="1"/>
  <c r="J4068" i="6"/>
  <c r="D4072" i="2" s="1"/>
  <c r="J4067" i="6"/>
  <c r="D4071" i="2" s="1"/>
  <c r="J4066" i="6"/>
  <c r="D4070" i="2" s="1"/>
  <c r="J4065" i="6"/>
  <c r="D4069" i="2" s="1"/>
  <c r="J4064" i="6"/>
  <c r="D4068" i="2" s="1"/>
  <c r="J4063" i="6"/>
  <c r="D4067" i="2" s="1"/>
  <c r="J4062" i="6"/>
  <c r="D4066" i="2" s="1"/>
  <c r="J4061" i="6"/>
  <c r="D4065" i="2" s="1"/>
  <c r="J4060" i="6"/>
  <c r="D4064" i="2" s="1"/>
  <c r="J4059" i="6"/>
  <c r="D4063" i="2" s="1"/>
  <c r="J4058" i="6"/>
  <c r="D4062" i="2" s="1"/>
  <c r="J4057" i="6"/>
  <c r="D4061" i="2" s="1"/>
  <c r="J4056" i="6"/>
  <c r="D4060" i="2" s="1"/>
  <c r="J4055" i="6"/>
  <c r="D4059" i="2" s="1"/>
  <c r="J4054" i="6"/>
  <c r="D4058" i="2" s="1"/>
  <c r="J4053" i="6"/>
  <c r="D4057" i="2" s="1"/>
  <c r="J4052" i="6"/>
  <c r="D4056" i="2" s="1"/>
  <c r="J4051" i="6"/>
  <c r="D4055" i="2" s="1"/>
  <c r="J4050" i="6"/>
  <c r="D4054" i="2" s="1"/>
  <c r="J4049" i="6"/>
  <c r="D4053" i="2" s="1"/>
  <c r="J4048" i="6"/>
  <c r="D4052" i="2" s="1"/>
  <c r="J4047" i="6"/>
  <c r="D4051" i="2" s="1"/>
  <c r="J4046" i="6"/>
  <c r="D4050" i="2" s="1"/>
  <c r="J4045" i="6"/>
  <c r="D4049" i="2" s="1"/>
  <c r="J4044" i="6"/>
  <c r="D4048" i="2" s="1"/>
  <c r="J4043" i="6"/>
  <c r="D4047" i="2" s="1"/>
  <c r="J4042" i="6"/>
  <c r="D4046" i="2" s="1"/>
  <c r="J4041" i="6"/>
  <c r="D4045" i="2" s="1"/>
  <c r="J4040" i="6"/>
  <c r="D4044" i="2" s="1"/>
  <c r="J4039" i="6"/>
  <c r="D4043" i="2" s="1"/>
  <c r="J4038" i="6"/>
  <c r="D4042" i="2" s="1"/>
  <c r="J4037" i="6"/>
  <c r="D4041" i="2" s="1"/>
  <c r="J4036" i="6"/>
  <c r="D4040" i="2" s="1"/>
  <c r="J4035" i="6"/>
  <c r="D4039" i="2" s="1"/>
  <c r="J4034" i="6"/>
  <c r="D4038" i="2" s="1"/>
  <c r="J4033" i="6"/>
  <c r="D4037" i="2" s="1"/>
  <c r="J4032" i="6"/>
  <c r="D4036" i="2" s="1"/>
  <c r="J4031" i="6"/>
  <c r="D4035" i="2" s="1"/>
  <c r="J4030" i="6"/>
  <c r="D4034" i="2" s="1"/>
  <c r="J4029" i="6"/>
  <c r="D4033" i="2" s="1"/>
  <c r="J4028" i="6"/>
  <c r="D4032" i="2" s="1"/>
  <c r="J4027" i="6"/>
  <c r="D4031" i="2" s="1"/>
  <c r="J4026" i="6"/>
  <c r="D4030" i="2" s="1"/>
  <c r="J4025" i="6"/>
  <c r="D4029" i="2" s="1"/>
  <c r="J4024" i="6"/>
  <c r="D4028" i="2" s="1"/>
  <c r="J4023" i="6"/>
  <c r="D4027" i="2" s="1"/>
  <c r="J4022" i="6"/>
  <c r="D4026" i="2" s="1"/>
  <c r="J4021" i="6"/>
  <c r="D4025" i="2" s="1"/>
  <c r="J4020" i="6"/>
  <c r="D4024" i="2" s="1"/>
  <c r="J4019" i="6"/>
  <c r="D4023" i="2" s="1"/>
  <c r="J4018" i="6"/>
  <c r="D4022" i="2" s="1"/>
  <c r="J4017" i="6"/>
  <c r="D4021" i="2" s="1"/>
  <c r="J4016" i="6"/>
  <c r="D4020" i="2" s="1"/>
  <c r="J4015" i="6"/>
  <c r="D4019" i="2" s="1"/>
  <c r="J4014" i="6"/>
  <c r="D4018" i="2" s="1"/>
  <c r="J4013" i="6"/>
  <c r="D4017" i="2" s="1"/>
  <c r="J4012" i="6"/>
  <c r="D4016" i="2" s="1"/>
  <c r="J4011" i="6"/>
  <c r="D4015" i="2" s="1"/>
  <c r="J4010" i="6"/>
  <c r="D4014" i="2" s="1"/>
  <c r="J4009" i="6"/>
  <c r="D4013" i="2" s="1"/>
  <c r="J4008" i="6"/>
  <c r="D4012" i="2" s="1"/>
  <c r="J4007" i="6"/>
  <c r="D4011" i="2" s="1"/>
  <c r="J4006" i="6"/>
  <c r="D4010" i="2" s="1"/>
  <c r="J4005" i="6"/>
  <c r="D4009" i="2" s="1"/>
  <c r="J4004" i="6"/>
  <c r="D4008" i="2" s="1"/>
  <c r="J4003" i="6"/>
  <c r="D4007" i="2" s="1"/>
  <c r="J4002" i="6"/>
  <c r="D4006" i="2" s="1"/>
  <c r="J4001" i="6"/>
  <c r="D4005" i="2" s="1"/>
  <c r="J4000" i="6"/>
  <c r="D4004" i="2" s="1"/>
  <c r="J3999" i="6"/>
  <c r="D4003" i="2" s="1"/>
  <c r="J3998" i="6"/>
  <c r="D4002" i="2" s="1"/>
  <c r="J3997" i="6"/>
  <c r="D4001" i="2" s="1"/>
  <c r="J3996" i="6"/>
  <c r="D4000" i="2" s="1"/>
  <c r="J3995" i="6"/>
  <c r="D3999" i="2" s="1"/>
  <c r="J3994" i="6"/>
  <c r="D3998" i="2" s="1"/>
  <c r="J3993" i="6"/>
  <c r="D3997" i="2" s="1"/>
  <c r="J3992" i="6"/>
  <c r="D3996" i="2" s="1"/>
  <c r="J3991" i="6"/>
  <c r="D3995" i="2" s="1"/>
  <c r="J3990" i="6"/>
  <c r="D3994" i="2" s="1"/>
  <c r="J3989" i="6"/>
  <c r="D3993" i="2" s="1"/>
  <c r="J3988" i="6"/>
  <c r="D3992" i="2" s="1"/>
  <c r="J3987" i="6"/>
  <c r="D3991" i="2" s="1"/>
  <c r="J3986" i="6"/>
  <c r="D3990" i="2" s="1"/>
  <c r="J3985" i="6"/>
  <c r="D3989" i="2" s="1"/>
  <c r="J3984" i="6"/>
  <c r="D3988" i="2" s="1"/>
  <c r="J3983" i="6"/>
  <c r="D3987" i="2" s="1"/>
  <c r="J3982" i="6"/>
  <c r="D3986" i="2" s="1"/>
  <c r="J3981" i="6"/>
  <c r="D3985" i="2" s="1"/>
  <c r="J3980" i="6"/>
  <c r="D3984" i="2" s="1"/>
  <c r="J3979" i="6"/>
  <c r="D3983" i="2" s="1"/>
  <c r="J3978" i="6"/>
  <c r="D3982" i="2" s="1"/>
  <c r="J3977" i="6"/>
  <c r="D3981" i="2" s="1"/>
  <c r="J3976" i="6"/>
  <c r="D3980" i="2" s="1"/>
  <c r="J3975" i="6"/>
  <c r="D3979" i="2" s="1"/>
  <c r="J3974" i="6"/>
  <c r="D3978" i="2" s="1"/>
  <c r="J3973" i="6"/>
  <c r="D3977" i="2" s="1"/>
  <c r="J3972" i="6"/>
  <c r="D3976" i="2" s="1"/>
  <c r="J3971" i="6"/>
  <c r="D3975" i="2" s="1"/>
  <c r="J3970" i="6"/>
  <c r="D3974" i="2" s="1"/>
  <c r="J3969" i="6"/>
  <c r="D3973" i="2" s="1"/>
  <c r="J3968" i="6"/>
  <c r="D3972" i="2" s="1"/>
  <c r="J3967" i="6"/>
  <c r="D3971" i="2" s="1"/>
  <c r="J3966" i="6"/>
  <c r="D3970" i="2" s="1"/>
  <c r="J3965" i="6"/>
  <c r="D3969" i="2" s="1"/>
  <c r="J3964" i="6"/>
  <c r="D3968" i="2" s="1"/>
  <c r="J3963" i="6"/>
  <c r="D3967" i="2" s="1"/>
  <c r="J3962" i="6"/>
  <c r="D3966" i="2" s="1"/>
  <c r="J3961" i="6"/>
  <c r="D3965" i="2" s="1"/>
  <c r="J3960" i="6"/>
  <c r="D3964" i="2" s="1"/>
  <c r="J3959" i="6"/>
  <c r="D3963" i="2" s="1"/>
  <c r="J3958" i="6"/>
  <c r="D3962" i="2" s="1"/>
  <c r="J3957" i="6"/>
  <c r="D3961" i="2" s="1"/>
  <c r="J3956" i="6"/>
  <c r="D3960" i="2" s="1"/>
  <c r="J3955" i="6"/>
  <c r="D3959" i="2" s="1"/>
  <c r="J3954" i="6"/>
  <c r="D3958" i="2" s="1"/>
  <c r="J3953" i="6"/>
  <c r="D3957" i="2" s="1"/>
  <c r="J3952" i="6"/>
  <c r="D3956" i="2" s="1"/>
  <c r="J3951" i="6"/>
  <c r="D3955" i="2" s="1"/>
  <c r="J3950" i="6"/>
  <c r="D3954" i="2" s="1"/>
  <c r="J3949" i="6"/>
  <c r="D3953" i="2" s="1"/>
  <c r="J3948" i="6"/>
  <c r="D3952" i="2" s="1"/>
  <c r="J3947" i="6"/>
  <c r="D3951" i="2" s="1"/>
  <c r="J3946" i="6"/>
  <c r="D3950" i="2" s="1"/>
  <c r="J3945" i="6"/>
  <c r="D3949" i="2" s="1"/>
  <c r="J3944" i="6"/>
  <c r="D3948" i="2" s="1"/>
  <c r="J3943" i="6"/>
  <c r="D3947" i="2" s="1"/>
  <c r="J3942" i="6"/>
  <c r="D3946" i="2" s="1"/>
  <c r="J3941" i="6"/>
  <c r="D3945" i="2" s="1"/>
  <c r="J3940" i="6"/>
  <c r="D3944" i="2" s="1"/>
  <c r="J3939" i="6"/>
  <c r="D3943" i="2" s="1"/>
  <c r="J3938" i="6"/>
  <c r="D3942" i="2" s="1"/>
  <c r="J3937" i="6"/>
  <c r="D3941" i="2" s="1"/>
  <c r="J3936" i="6"/>
  <c r="D3940" i="2" s="1"/>
  <c r="J3935" i="6"/>
  <c r="D3939" i="2" s="1"/>
  <c r="J3934" i="6"/>
  <c r="D3938" i="2" s="1"/>
  <c r="J3933" i="6"/>
  <c r="D3937" i="2" s="1"/>
  <c r="J3932" i="6"/>
  <c r="D3936" i="2" s="1"/>
  <c r="J3931" i="6"/>
  <c r="D3935" i="2" s="1"/>
  <c r="J3930" i="6"/>
  <c r="D3934" i="2" s="1"/>
  <c r="J3929" i="6"/>
  <c r="D3933" i="2" s="1"/>
  <c r="J3928" i="6"/>
  <c r="D3932" i="2" s="1"/>
  <c r="J3927" i="6"/>
  <c r="D3931" i="2" s="1"/>
  <c r="J3926" i="6"/>
  <c r="D3930" i="2" s="1"/>
  <c r="J3925" i="6"/>
  <c r="D3929" i="2" s="1"/>
  <c r="J3924" i="6"/>
  <c r="D3928" i="2" s="1"/>
  <c r="J3923" i="6"/>
  <c r="D3927" i="2" s="1"/>
  <c r="J3922" i="6"/>
  <c r="D3926" i="2" s="1"/>
  <c r="J3921" i="6"/>
  <c r="D3925" i="2" s="1"/>
  <c r="J3920" i="6"/>
  <c r="D3924" i="2" s="1"/>
  <c r="J3919" i="6"/>
  <c r="D3923" i="2" s="1"/>
  <c r="J3918" i="6"/>
  <c r="D3922" i="2" s="1"/>
  <c r="J3917" i="6"/>
  <c r="D3921" i="2" s="1"/>
  <c r="J3916" i="6"/>
  <c r="D3920" i="2" s="1"/>
  <c r="J3915" i="6"/>
  <c r="D3919" i="2" s="1"/>
  <c r="J3914" i="6"/>
  <c r="D3918" i="2" s="1"/>
  <c r="J3913" i="6"/>
  <c r="D3917" i="2" s="1"/>
  <c r="J3912" i="6"/>
  <c r="D3916" i="2" s="1"/>
  <c r="J3911" i="6"/>
  <c r="D3915" i="2" s="1"/>
  <c r="J3910" i="6"/>
  <c r="D3914" i="2" s="1"/>
  <c r="J3909" i="6"/>
  <c r="D3913" i="2" s="1"/>
  <c r="J3908" i="6"/>
  <c r="D3912" i="2" s="1"/>
  <c r="J3907" i="6"/>
  <c r="D3911" i="2" s="1"/>
  <c r="J3906" i="6"/>
  <c r="D3910" i="2" s="1"/>
  <c r="J3905" i="6"/>
  <c r="D3909" i="2" s="1"/>
  <c r="J3904" i="6"/>
  <c r="D3908" i="2" s="1"/>
  <c r="J3903" i="6"/>
  <c r="D3907" i="2" s="1"/>
  <c r="J3902" i="6"/>
  <c r="D3906" i="2" s="1"/>
  <c r="J3901" i="6"/>
  <c r="D3905" i="2" s="1"/>
  <c r="J3900" i="6"/>
  <c r="D3904" i="2" s="1"/>
  <c r="J3899" i="6"/>
  <c r="D3903" i="2" s="1"/>
  <c r="J3898" i="6"/>
  <c r="D3902" i="2" s="1"/>
  <c r="J3897" i="6"/>
  <c r="D3901" i="2" s="1"/>
  <c r="J3896" i="6"/>
  <c r="D3900" i="2" s="1"/>
  <c r="J3895" i="6"/>
  <c r="D3899" i="2" s="1"/>
  <c r="J3894" i="6"/>
  <c r="D3898" i="2" s="1"/>
  <c r="J3893" i="6"/>
  <c r="D3897" i="2" s="1"/>
  <c r="J3892" i="6"/>
  <c r="D3896" i="2" s="1"/>
  <c r="J3891" i="6"/>
  <c r="D3895" i="2" s="1"/>
  <c r="J3890" i="6"/>
  <c r="D3894" i="2" s="1"/>
  <c r="J3889" i="6"/>
  <c r="D3893" i="2" s="1"/>
  <c r="J3888" i="6"/>
  <c r="D3892" i="2" s="1"/>
  <c r="J3887" i="6"/>
  <c r="D3891" i="2" s="1"/>
  <c r="J3886" i="6"/>
  <c r="D3890" i="2" s="1"/>
  <c r="J3885" i="6"/>
  <c r="D3889" i="2" s="1"/>
  <c r="J3884" i="6"/>
  <c r="D3888" i="2" s="1"/>
  <c r="J3883" i="6"/>
  <c r="D3887" i="2" s="1"/>
  <c r="J3882" i="6"/>
  <c r="D3886" i="2" s="1"/>
  <c r="J3881" i="6"/>
  <c r="D3885" i="2" s="1"/>
  <c r="J3880" i="6"/>
  <c r="D3884" i="2" s="1"/>
  <c r="J3879" i="6"/>
  <c r="D3883" i="2" s="1"/>
  <c r="J3878" i="6"/>
  <c r="D3882" i="2" s="1"/>
  <c r="J3877" i="6"/>
  <c r="D3881" i="2" s="1"/>
  <c r="J3876" i="6"/>
  <c r="D3880" i="2" s="1"/>
  <c r="J3875" i="6"/>
  <c r="D3879" i="2" s="1"/>
  <c r="J3874" i="6"/>
  <c r="D3878" i="2" s="1"/>
  <c r="J3873" i="6"/>
  <c r="D3877" i="2" s="1"/>
  <c r="J3872" i="6"/>
  <c r="D3876" i="2" s="1"/>
  <c r="J3871" i="6"/>
  <c r="D3875" i="2" s="1"/>
  <c r="J3870" i="6"/>
  <c r="D3874" i="2" s="1"/>
  <c r="J3869" i="6"/>
  <c r="D3873" i="2" s="1"/>
  <c r="J3868" i="6"/>
  <c r="D3872" i="2" s="1"/>
  <c r="J3867" i="6"/>
  <c r="D3871" i="2" s="1"/>
  <c r="J3866" i="6"/>
  <c r="D3870" i="2" s="1"/>
  <c r="J3865" i="6"/>
  <c r="D3869" i="2" s="1"/>
  <c r="J3864" i="6"/>
  <c r="D3868" i="2" s="1"/>
  <c r="J3863" i="6"/>
  <c r="D3867" i="2" s="1"/>
  <c r="J3862" i="6"/>
  <c r="D3866" i="2" s="1"/>
  <c r="J3861" i="6"/>
  <c r="D3865" i="2" s="1"/>
  <c r="J3860" i="6"/>
  <c r="D3864" i="2" s="1"/>
  <c r="J3859" i="6"/>
  <c r="D3863" i="2" s="1"/>
  <c r="J3858" i="6"/>
  <c r="D3862" i="2" s="1"/>
  <c r="J3857" i="6"/>
  <c r="D3861" i="2" s="1"/>
  <c r="J3856" i="6"/>
  <c r="D3860" i="2" s="1"/>
  <c r="J3855" i="6"/>
  <c r="D3859" i="2" s="1"/>
  <c r="J3854" i="6"/>
  <c r="D3858" i="2" s="1"/>
  <c r="J3853" i="6"/>
  <c r="D3857" i="2" s="1"/>
  <c r="J3852" i="6"/>
  <c r="D3856" i="2" s="1"/>
  <c r="J3851" i="6"/>
  <c r="D3855" i="2" s="1"/>
  <c r="J3850" i="6"/>
  <c r="D3854" i="2" s="1"/>
  <c r="J3849" i="6"/>
  <c r="D3853" i="2" s="1"/>
  <c r="J3848" i="6"/>
  <c r="D3852" i="2" s="1"/>
  <c r="J3847" i="6"/>
  <c r="D3851" i="2" s="1"/>
  <c r="J3846" i="6"/>
  <c r="D3850" i="2" s="1"/>
  <c r="J3845" i="6"/>
  <c r="D3849" i="2" s="1"/>
  <c r="J3844" i="6"/>
  <c r="D3848" i="2" s="1"/>
  <c r="J3843" i="6"/>
  <c r="D3847" i="2" s="1"/>
  <c r="J3842" i="6"/>
  <c r="D3846" i="2" s="1"/>
  <c r="J3841" i="6"/>
  <c r="D3845" i="2" s="1"/>
  <c r="J3840" i="6"/>
  <c r="D3844" i="2" s="1"/>
  <c r="J3839" i="6"/>
  <c r="D3843" i="2" s="1"/>
  <c r="J3838" i="6"/>
  <c r="D3842" i="2" s="1"/>
  <c r="J3837" i="6"/>
  <c r="D3841" i="2" s="1"/>
  <c r="J3836" i="6"/>
  <c r="D3840" i="2" s="1"/>
  <c r="J3835" i="6"/>
  <c r="D3839" i="2" s="1"/>
  <c r="J3834" i="6"/>
  <c r="D3838" i="2" s="1"/>
  <c r="J3833" i="6"/>
  <c r="D3837" i="2" s="1"/>
  <c r="J3832" i="6"/>
  <c r="D3836" i="2" s="1"/>
  <c r="J3831" i="6"/>
  <c r="D3835" i="2" s="1"/>
  <c r="J3830" i="6"/>
  <c r="D3834" i="2" s="1"/>
  <c r="J3829" i="6"/>
  <c r="D3833" i="2" s="1"/>
  <c r="J3828" i="6"/>
  <c r="D3832" i="2" s="1"/>
  <c r="J3827" i="6"/>
  <c r="D3831" i="2" s="1"/>
  <c r="J3826" i="6"/>
  <c r="D3830" i="2" s="1"/>
  <c r="J3825" i="6"/>
  <c r="D3829" i="2" s="1"/>
  <c r="J3824" i="6"/>
  <c r="D3828" i="2" s="1"/>
  <c r="J3823" i="6"/>
  <c r="D3827" i="2" s="1"/>
  <c r="J3822" i="6"/>
  <c r="D3826" i="2" s="1"/>
  <c r="J3821" i="6"/>
  <c r="D3825" i="2" s="1"/>
  <c r="J3820" i="6"/>
  <c r="D3824" i="2" s="1"/>
  <c r="J3819" i="6"/>
  <c r="D3823" i="2" s="1"/>
  <c r="J3818" i="6"/>
  <c r="D3822" i="2" s="1"/>
  <c r="J3817" i="6"/>
  <c r="D3821" i="2" s="1"/>
  <c r="J3816" i="6"/>
  <c r="D3820" i="2" s="1"/>
  <c r="J3815" i="6"/>
  <c r="D3819" i="2" s="1"/>
  <c r="J3814" i="6"/>
  <c r="D3818" i="2" s="1"/>
  <c r="J3813" i="6"/>
  <c r="D3817" i="2" s="1"/>
  <c r="J3812" i="6"/>
  <c r="D3816" i="2" s="1"/>
  <c r="J3811" i="6"/>
  <c r="D3815" i="2" s="1"/>
  <c r="J3810" i="6"/>
  <c r="D3814" i="2" s="1"/>
  <c r="J3809" i="6"/>
  <c r="D3813" i="2" s="1"/>
  <c r="J3808" i="6"/>
  <c r="D3812" i="2" s="1"/>
  <c r="J3807" i="6"/>
  <c r="D3811" i="2" s="1"/>
  <c r="J3806" i="6"/>
  <c r="D3810" i="2" s="1"/>
  <c r="J3805" i="6"/>
  <c r="D3809" i="2" s="1"/>
  <c r="J3804" i="6"/>
  <c r="D3808" i="2" s="1"/>
  <c r="J3803" i="6"/>
  <c r="D3807" i="2" s="1"/>
  <c r="J3802" i="6"/>
  <c r="D3806" i="2" s="1"/>
  <c r="J3801" i="6"/>
  <c r="D3805" i="2" s="1"/>
  <c r="J3800" i="6"/>
  <c r="D3804" i="2" s="1"/>
  <c r="J3799" i="6"/>
  <c r="D3803" i="2" s="1"/>
  <c r="J3798" i="6"/>
  <c r="D3802" i="2" s="1"/>
  <c r="J3797" i="6"/>
  <c r="D3801" i="2" s="1"/>
  <c r="J3796" i="6"/>
  <c r="D3800" i="2" s="1"/>
  <c r="J3795" i="6"/>
  <c r="D3799" i="2" s="1"/>
  <c r="J3794" i="6"/>
  <c r="D3798" i="2" s="1"/>
  <c r="J3793" i="6"/>
  <c r="D3797" i="2" s="1"/>
  <c r="J3792" i="6"/>
  <c r="D3796" i="2" s="1"/>
  <c r="J3791" i="6"/>
  <c r="D3795" i="2" s="1"/>
  <c r="J3790" i="6"/>
  <c r="D3794" i="2" s="1"/>
  <c r="J3789" i="6"/>
  <c r="D3793" i="2" s="1"/>
  <c r="J3788" i="6"/>
  <c r="D3792" i="2" s="1"/>
  <c r="J3787" i="6"/>
  <c r="D3791" i="2" s="1"/>
  <c r="J3786" i="6"/>
  <c r="D3790" i="2" s="1"/>
  <c r="J3785" i="6"/>
  <c r="D3789" i="2" s="1"/>
  <c r="J3784" i="6"/>
  <c r="D3788" i="2" s="1"/>
  <c r="J3783" i="6"/>
  <c r="D3787" i="2" s="1"/>
  <c r="J3782" i="6"/>
  <c r="D3786" i="2" s="1"/>
  <c r="J3781" i="6"/>
  <c r="D3785" i="2" s="1"/>
  <c r="J3780" i="6"/>
  <c r="D3784" i="2" s="1"/>
  <c r="J3779" i="6"/>
  <c r="D3783" i="2" s="1"/>
  <c r="J3778" i="6"/>
  <c r="D3782" i="2" s="1"/>
  <c r="J3777" i="6"/>
  <c r="D3781" i="2" s="1"/>
  <c r="J3776" i="6"/>
  <c r="D3780" i="2" s="1"/>
  <c r="J3775" i="6"/>
  <c r="D3779" i="2" s="1"/>
  <c r="J3774" i="6"/>
  <c r="D3778" i="2" s="1"/>
  <c r="J3773" i="6"/>
  <c r="D3777" i="2" s="1"/>
  <c r="J3772" i="6"/>
  <c r="D3776" i="2" s="1"/>
  <c r="J3771" i="6"/>
  <c r="D3775" i="2" s="1"/>
  <c r="J3770" i="6"/>
  <c r="D3774" i="2" s="1"/>
  <c r="J3769" i="6"/>
  <c r="D3773" i="2" s="1"/>
  <c r="J3768" i="6"/>
  <c r="D3772" i="2" s="1"/>
  <c r="J3767" i="6"/>
  <c r="D3771" i="2" s="1"/>
  <c r="J3766" i="6"/>
  <c r="D3770" i="2" s="1"/>
  <c r="J3765" i="6"/>
  <c r="D3769" i="2" s="1"/>
  <c r="J3764" i="6"/>
  <c r="D3768" i="2" s="1"/>
  <c r="J3763" i="6"/>
  <c r="D3767" i="2" s="1"/>
  <c r="J3762" i="6"/>
  <c r="D3766" i="2" s="1"/>
  <c r="J3761" i="6"/>
  <c r="D3765" i="2" s="1"/>
  <c r="J3760" i="6"/>
  <c r="D3764" i="2" s="1"/>
  <c r="J3759" i="6"/>
  <c r="D3763" i="2" s="1"/>
  <c r="J3758" i="6"/>
  <c r="D3762" i="2" s="1"/>
  <c r="J3757" i="6"/>
  <c r="D3761" i="2" s="1"/>
  <c r="J3756" i="6"/>
  <c r="D3760" i="2" s="1"/>
  <c r="J3755" i="6"/>
  <c r="D3759" i="2" s="1"/>
  <c r="J3754" i="6"/>
  <c r="D3758" i="2" s="1"/>
  <c r="J3753" i="6"/>
  <c r="D3757" i="2" s="1"/>
  <c r="J3752" i="6"/>
  <c r="D3756" i="2" s="1"/>
  <c r="J3751" i="6"/>
  <c r="D3755" i="2" s="1"/>
  <c r="J3750" i="6"/>
  <c r="D3754" i="2" s="1"/>
  <c r="J3749" i="6"/>
  <c r="D3753" i="2" s="1"/>
  <c r="J3748" i="6"/>
  <c r="D3752" i="2" s="1"/>
  <c r="J3747" i="6"/>
  <c r="D3751" i="2" s="1"/>
  <c r="J3746" i="6"/>
  <c r="D3750" i="2" s="1"/>
  <c r="J3745" i="6"/>
  <c r="D3749" i="2" s="1"/>
  <c r="J3744" i="6"/>
  <c r="D3748" i="2" s="1"/>
  <c r="J3743" i="6"/>
  <c r="D3747" i="2" s="1"/>
  <c r="J3742" i="6"/>
  <c r="D3746" i="2" s="1"/>
  <c r="J3741" i="6"/>
  <c r="D3745" i="2" s="1"/>
  <c r="J3740" i="6"/>
  <c r="D3744" i="2" s="1"/>
  <c r="J3739" i="6"/>
  <c r="D3743" i="2" s="1"/>
  <c r="J3738" i="6"/>
  <c r="D3742" i="2" s="1"/>
  <c r="J3737" i="6"/>
  <c r="D3741" i="2" s="1"/>
  <c r="J3736" i="6"/>
  <c r="D3740" i="2" s="1"/>
  <c r="J3735" i="6"/>
  <c r="D3739" i="2" s="1"/>
  <c r="J3734" i="6"/>
  <c r="D3738" i="2" s="1"/>
  <c r="J3733" i="6"/>
  <c r="D3737" i="2" s="1"/>
  <c r="J3732" i="6"/>
  <c r="D3736" i="2" s="1"/>
  <c r="J3731" i="6"/>
  <c r="D3735" i="2" s="1"/>
  <c r="J3730" i="6"/>
  <c r="D3734" i="2" s="1"/>
  <c r="J3729" i="6"/>
  <c r="D3733" i="2" s="1"/>
  <c r="J3728" i="6"/>
  <c r="D3732" i="2" s="1"/>
  <c r="J3727" i="6"/>
  <c r="D3731" i="2" s="1"/>
  <c r="J3726" i="6"/>
  <c r="D3730" i="2" s="1"/>
  <c r="J3725" i="6"/>
  <c r="D3729" i="2" s="1"/>
  <c r="J3724" i="6"/>
  <c r="D3728" i="2" s="1"/>
  <c r="J3723" i="6"/>
  <c r="D3727" i="2" s="1"/>
  <c r="J3722" i="6"/>
  <c r="D3726" i="2" s="1"/>
  <c r="J3721" i="6"/>
  <c r="D3725" i="2" s="1"/>
  <c r="J3720" i="6"/>
  <c r="D3724" i="2" s="1"/>
  <c r="J3719" i="6"/>
  <c r="D3723" i="2" s="1"/>
  <c r="J3718" i="6"/>
  <c r="D3722" i="2" s="1"/>
  <c r="J3717" i="6"/>
  <c r="D3721" i="2" s="1"/>
  <c r="J3716" i="6"/>
  <c r="D3720" i="2" s="1"/>
  <c r="J3715" i="6"/>
  <c r="D3719" i="2" s="1"/>
  <c r="J3714" i="6"/>
  <c r="D3718" i="2" s="1"/>
  <c r="J3713" i="6"/>
  <c r="D3717" i="2" s="1"/>
  <c r="J3712" i="6"/>
  <c r="D3716" i="2" s="1"/>
  <c r="J3711" i="6"/>
  <c r="D3715" i="2" s="1"/>
  <c r="J3710" i="6"/>
  <c r="D3714" i="2" s="1"/>
  <c r="J3709" i="6"/>
  <c r="D3713" i="2" s="1"/>
  <c r="J3708" i="6"/>
  <c r="D3712" i="2" s="1"/>
  <c r="J3707" i="6"/>
  <c r="D3711" i="2" s="1"/>
  <c r="J3706" i="6"/>
  <c r="D3710" i="2" s="1"/>
  <c r="J3705" i="6"/>
  <c r="D3709" i="2" s="1"/>
  <c r="J3704" i="6"/>
  <c r="D3708" i="2" s="1"/>
  <c r="J3703" i="6"/>
  <c r="D3707" i="2" s="1"/>
  <c r="J3702" i="6"/>
  <c r="D3706" i="2" s="1"/>
  <c r="J3701" i="6"/>
  <c r="D3705" i="2" s="1"/>
  <c r="J3700" i="6"/>
  <c r="D3704" i="2" s="1"/>
  <c r="J3699" i="6"/>
  <c r="D3703" i="2" s="1"/>
  <c r="J3698" i="6"/>
  <c r="D3702" i="2" s="1"/>
  <c r="J3697" i="6"/>
  <c r="D3701" i="2" s="1"/>
  <c r="J3696" i="6"/>
  <c r="D3700" i="2" s="1"/>
  <c r="J3695" i="6"/>
  <c r="D3699" i="2" s="1"/>
  <c r="J3694" i="6"/>
  <c r="D3698" i="2" s="1"/>
  <c r="J3693" i="6"/>
  <c r="D3697" i="2" s="1"/>
  <c r="J3692" i="6"/>
  <c r="D3696" i="2" s="1"/>
  <c r="J3691" i="6"/>
  <c r="D3695" i="2" s="1"/>
  <c r="J3690" i="6"/>
  <c r="D3694" i="2" s="1"/>
  <c r="J3689" i="6"/>
  <c r="D3693" i="2" s="1"/>
  <c r="J3688" i="6"/>
  <c r="D3692" i="2" s="1"/>
  <c r="J3687" i="6"/>
  <c r="D3691" i="2" s="1"/>
  <c r="J3686" i="6"/>
  <c r="D3690" i="2" s="1"/>
  <c r="J3685" i="6"/>
  <c r="D3689" i="2" s="1"/>
  <c r="J3684" i="6"/>
  <c r="D3688" i="2" s="1"/>
  <c r="J3683" i="6"/>
  <c r="D3687" i="2" s="1"/>
  <c r="J3682" i="6"/>
  <c r="D3686" i="2" s="1"/>
  <c r="J3681" i="6"/>
  <c r="D3685" i="2" s="1"/>
  <c r="J3680" i="6"/>
  <c r="D3684" i="2" s="1"/>
  <c r="J3679" i="6"/>
  <c r="D3683" i="2" s="1"/>
  <c r="J3678" i="6"/>
  <c r="D3682" i="2" s="1"/>
  <c r="J3677" i="6"/>
  <c r="D3681" i="2" s="1"/>
  <c r="J3676" i="6"/>
  <c r="D3680" i="2" s="1"/>
  <c r="J3675" i="6"/>
  <c r="D3679" i="2" s="1"/>
  <c r="J3674" i="6"/>
  <c r="D3678" i="2" s="1"/>
  <c r="J3673" i="6"/>
  <c r="D3677" i="2" s="1"/>
  <c r="J3672" i="6"/>
  <c r="D3676" i="2" s="1"/>
  <c r="J3671" i="6"/>
  <c r="D3675" i="2" s="1"/>
  <c r="J3670" i="6"/>
  <c r="D3674" i="2" s="1"/>
  <c r="J3669" i="6"/>
  <c r="D3673" i="2" s="1"/>
  <c r="J3668" i="6"/>
  <c r="D3672" i="2" s="1"/>
  <c r="J3667" i="6"/>
  <c r="D3671" i="2" s="1"/>
  <c r="J3666" i="6"/>
  <c r="D3670" i="2" s="1"/>
  <c r="J3665" i="6"/>
  <c r="D3669" i="2" s="1"/>
  <c r="J3664" i="6"/>
  <c r="D3668" i="2" s="1"/>
  <c r="J3663" i="6"/>
  <c r="D3667" i="2" s="1"/>
  <c r="J3662" i="6"/>
  <c r="D3666" i="2" s="1"/>
  <c r="J3661" i="6"/>
  <c r="D3665" i="2" s="1"/>
  <c r="J3660" i="6"/>
  <c r="D3664" i="2" s="1"/>
  <c r="J3659" i="6"/>
  <c r="D3663" i="2" s="1"/>
  <c r="J3658" i="6"/>
  <c r="D3662" i="2" s="1"/>
  <c r="J3657" i="6"/>
  <c r="D3661" i="2" s="1"/>
  <c r="J3656" i="6"/>
  <c r="D3660" i="2" s="1"/>
  <c r="J3655" i="6"/>
  <c r="D3659" i="2" s="1"/>
  <c r="J3654" i="6"/>
  <c r="D3658" i="2" s="1"/>
  <c r="J3653" i="6"/>
  <c r="D3657" i="2" s="1"/>
  <c r="J3652" i="6"/>
  <c r="D3656" i="2" s="1"/>
  <c r="J3651" i="6"/>
  <c r="D3655" i="2" s="1"/>
  <c r="J3650" i="6"/>
  <c r="D3654" i="2" s="1"/>
  <c r="J3649" i="6"/>
  <c r="D3653" i="2" s="1"/>
  <c r="J3648" i="6"/>
  <c r="D3652" i="2" s="1"/>
  <c r="J3647" i="6"/>
  <c r="D3651" i="2" s="1"/>
  <c r="J3646" i="6"/>
  <c r="D3650" i="2" s="1"/>
  <c r="J3645" i="6"/>
  <c r="D3649" i="2" s="1"/>
  <c r="J3644" i="6"/>
  <c r="D3648" i="2" s="1"/>
  <c r="J3643" i="6"/>
  <c r="D3647" i="2" s="1"/>
  <c r="J3642" i="6"/>
  <c r="D3646" i="2" s="1"/>
  <c r="J3641" i="6"/>
  <c r="D3645" i="2" s="1"/>
  <c r="J3640" i="6"/>
  <c r="D3644" i="2" s="1"/>
  <c r="J3639" i="6"/>
  <c r="D3643" i="2" s="1"/>
  <c r="J3638" i="6"/>
  <c r="D3642" i="2" s="1"/>
  <c r="J3637" i="6"/>
  <c r="D3641" i="2" s="1"/>
  <c r="J3636" i="6"/>
  <c r="D3640" i="2" s="1"/>
  <c r="J3635" i="6"/>
  <c r="D3639" i="2" s="1"/>
  <c r="J3634" i="6"/>
  <c r="D3638" i="2" s="1"/>
  <c r="J3633" i="6"/>
  <c r="D3637" i="2" s="1"/>
  <c r="J3632" i="6"/>
  <c r="D3636" i="2" s="1"/>
  <c r="J3631" i="6"/>
  <c r="D3635" i="2" s="1"/>
  <c r="J3630" i="6"/>
  <c r="D3634" i="2" s="1"/>
  <c r="J3629" i="6"/>
  <c r="D3633" i="2" s="1"/>
  <c r="J3628" i="6"/>
  <c r="D3632" i="2" s="1"/>
  <c r="J3627" i="6"/>
  <c r="D3631" i="2" s="1"/>
  <c r="J3626" i="6"/>
  <c r="D3630" i="2" s="1"/>
  <c r="J3625" i="6"/>
  <c r="D3629" i="2" s="1"/>
  <c r="J3624" i="6"/>
  <c r="D3628" i="2" s="1"/>
  <c r="J3623" i="6"/>
  <c r="D3627" i="2" s="1"/>
  <c r="J3622" i="6"/>
  <c r="D3626" i="2" s="1"/>
  <c r="J3621" i="6"/>
  <c r="D3625" i="2" s="1"/>
  <c r="J3620" i="6"/>
  <c r="D3624" i="2" s="1"/>
  <c r="J3619" i="6"/>
  <c r="D3623" i="2" s="1"/>
  <c r="J3618" i="6"/>
  <c r="D3622" i="2" s="1"/>
  <c r="J3617" i="6"/>
  <c r="D3621" i="2" s="1"/>
  <c r="J3616" i="6"/>
  <c r="D3620" i="2" s="1"/>
  <c r="J3615" i="6"/>
  <c r="D3619" i="2" s="1"/>
  <c r="J3614" i="6"/>
  <c r="D3618" i="2" s="1"/>
  <c r="J3613" i="6"/>
  <c r="D3617" i="2" s="1"/>
  <c r="J3612" i="6"/>
  <c r="D3616" i="2" s="1"/>
  <c r="J3611" i="6"/>
  <c r="D3615" i="2" s="1"/>
  <c r="J3610" i="6"/>
  <c r="D3614" i="2" s="1"/>
  <c r="J3609" i="6"/>
  <c r="D3613" i="2" s="1"/>
  <c r="J3608" i="6"/>
  <c r="D3612" i="2" s="1"/>
  <c r="J3607" i="6"/>
  <c r="D3611" i="2" s="1"/>
  <c r="J3606" i="6"/>
  <c r="D3610" i="2" s="1"/>
  <c r="J3605" i="6"/>
  <c r="D3609" i="2" s="1"/>
  <c r="J3604" i="6"/>
  <c r="D3608" i="2" s="1"/>
  <c r="J3603" i="6"/>
  <c r="D3607" i="2" s="1"/>
  <c r="J3602" i="6"/>
  <c r="D3606" i="2" s="1"/>
  <c r="J3601" i="6"/>
  <c r="D3605" i="2" s="1"/>
  <c r="J3600" i="6"/>
  <c r="D3604" i="2" s="1"/>
  <c r="J3599" i="6"/>
  <c r="D3603" i="2" s="1"/>
  <c r="J3598" i="6"/>
  <c r="D3602" i="2" s="1"/>
  <c r="J3597" i="6"/>
  <c r="D3601" i="2" s="1"/>
  <c r="J3596" i="6"/>
  <c r="D3600" i="2" s="1"/>
  <c r="J3595" i="6"/>
  <c r="D3599" i="2" s="1"/>
  <c r="J3594" i="6"/>
  <c r="D3598" i="2" s="1"/>
  <c r="J3593" i="6"/>
  <c r="D3597" i="2" s="1"/>
  <c r="J3592" i="6"/>
  <c r="D3596" i="2" s="1"/>
  <c r="J3591" i="6"/>
  <c r="D3595" i="2" s="1"/>
  <c r="J3590" i="6"/>
  <c r="D3594" i="2" s="1"/>
  <c r="J3589" i="6"/>
  <c r="D3593" i="2" s="1"/>
  <c r="J3588" i="6"/>
  <c r="D3592" i="2" s="1"/>
  <c r="J3587" i="6"/>
  <c r="D3591" i="2" s="1"/>
  <c r="J3586" i="6"/>
  <c r="D3590" i="2" s="1"/>
  <c r="J3585" i="6"/>
  <c r="D3589" i="2" s="1"/>
  <c r="J3584" i="6"/>
  <c r="D3588" i="2" s="1"/>
  <c r="J3583" i="6"/>
  <c r="D3587" i="2" s="1"/>
  <c r="J3582" i="6"/>
  <c r="D3586" i="2" s="1"/>
  <c r="J3581" i="6"/>
  <c r="D3585" i="2" s="1"/>
  <c r="J3580" i="6"/>
  <c r="D3584" i="2" s="1"/>
  <c r="J3579" i="6"/>
  <c r="D3583" i="2" s="1"/>
  <c r="J3578" i="6"/>
  <c r="D3582" i="2" s="1"/>
  <c r="J3577" i="6"/>
  <c r="D3581" i="2" s="1"/>
  <c r="J3576" i="6"/>
  <c r="D3580" i="2" s="1"/>
  <c r="J3575" i="6"/>
  <c r="D3579" i="2" s="1"/>
  <c r="J3574" i="6"/>
  <c r="D3578" i="2" s="1"/>
  <c r="J3573" i="6"/>
  <c r="D3577" i="2" s="1"/>
  <c r="J3572" i="6"/>
  <c r="D3576" i="2" s="1"/>
  <c r="J3571" i="6"/>
  <c r="D3575" i="2" s="1"/>
  <c r="J3570" i="6"/>
  <c r="D3574" i="2" s="1"/>
  <c r="J3569" i="6"/>
  <c r="D3573" i="2" s="1"/>
  <c r="J3568" i="6"/>
  <c r="D3572" i="2" s="1"/>
  <c r="J3567" i="6"/>
  <c r="D3571" i="2" s="1"/>
  <c r="J3566" i="6"/>
  <c r="D3570" i="2" s="1"/>
  <c r="J3565" i="6"/>
  <c r="D3569" i="2" s="1"/>
  <c r="J3564" i="6"/>
  <c r="D3568" i="2" s="1"/>
  <c r="J3563" i="6"/>
  <c r="D3567" i="2" s="1"/>
  <c r="J3562" i="6"/>
  <c r="D3566" i="2" s="1"/>
  <c r="J3561" i="6"/>
  <c r="D3565" i="2" s="1"/>
  <c r="J3560" i="6"/>
  <c r="D3564" i="2" s="1"/>
  <c r="J3559" i="6"/>
  <c r="D3563" i="2" s="1"/>
  <c r="J3558" i="6"/>
  <c r="D3562" i="2" s="1"/>
  <c r="J3557" i="6"/>
  <c r="D3561" i="2" s="1"/>
  <c r="J3556" i="6"/>
  <c r="D3560" i="2" s="1"/>
  <c r="J3555" i="6"/>
  <c r="D3559" i="2" s="1"/>
  <c r="J3554" i="6"/>
  <c r="D3558" i="2" s="1"/>
  <c r="J3553" i="6"/>
  <c r="D3557" i="2" s="1"/>
  <c r="J3552" i="6"/>
  <c r="D3556" i="2" s="1"/>
  <c r="J3551" i="6"/>
  <c r="D3555" i="2" s="1"/>
  <c r="J3550" i="6"/>
  <c r="D3554" i="2" s="1"/>
  <c r="J3549" i="6"/>
  <c r="D3553" i="2" s="1"/>
  <c r="J3548" i="6"/>
  <c r="D3552" i="2" s="1"/>
  <c r="J3547" i="6"/>
  <c r="D3551" i="2" s="1"/>
  <c r="J3546" i="6"/>
  <c r="D3550" i="2" s="1"/>
  <c r="J3545" i="6"/>
  <c r="D3549" i="2" s="1"/>
  <c r="J3544" i="6"/>
  <c r="D3548" i="2" s="1"/>
  <c r="J3543" i="6"/>
  <c r="D3547" i="2" s="1"/>
  <c r="J3542" i="6"/>
  <c r="D3546" i="2" s="1"/>
  <c r="J3541" i="6"/>
  <c r="D3545" i="2" s="1"/>
  <c r="J3540" i="6"/>
  <c r="D3544" i="2" s="1"/>
  <c r="J3539" i="6"/>
  <c r="D3543" i="2" s="1"/>
  <c r="J3538" i="6"/>
  <c r="D3542" i="2" s="1"/>
  <c r="J3537" i="6"/>
  <c r="D3541" i="2" s="1"/>
  <c r="J3536" i="6"/>
  <c r="D3540" i="2" s="1"/>
  <c r="J3535" i="6"/>
  <c r="D3539" i="2" s="1"/>
  <c r="J3534" i="6"/>
  <c r="D3538" i="2" s="1"/>
  <c r="J3533" i="6"/>
  <c r="D3537" i="2" s="1"/>
  <c r="J3532" i="6"/>
  <c r="D3536" i="2" s="1"/>
  <c r="J3531" i="6"/>
  <c r="D3535" i="2" s="1"/>
  <c r="J3530" i="6"/>
  <c r="D3534" i="2" s="1"/>
  <c r="J3529" i="6"/>
  <c r="D3533" i="2" s="1"/>
  <c r="J3528" i="6"/>
  <c r="D3532" i="2" s="1"/>
  <c r="J3527" i="6"/>
  <c r="D3531" i="2" s="1"/>
  <c r="J3526" i="6"/>
  <c r="D3530" i="2" s="1"/>
  <c r="J3525" i="6"/>
  <c r="D3529" i="2" s="1"/>
  <c r="J3524" i="6"/>
  <c r="D3528" i="2" s="1"/>
  <c r="J3523" i="6"/>
  <c r="D3527" i="2" s="1"/>
  <c r="J3522" i="6"/>
  <c r="D3526" i="2" s="1"/>
  <c r="J3521" i="6"/>
  <c r="D3525" i="2" s="1"/>
  <c r="J3520" i="6"/>
  <c r="D3524" i="2" s="1"/>
  <c r="J3519" i="6"/>
  <c r="D3523" i="2" s="1"/>
  <c r="J3518" i="6"/>
  <c r="D3522" i="2" s="1"/>
  <c r="J3517" i="6"/>
  <c r="D3521" i="2" s="1"/>
  <c r="J3516" i="6"/>
  <c r="D3520" i="2" s="1"/>
  <c r="J3515" i="6"/>
  <c r="D3519" i="2" s="1"/>
  <c r="J3514" i="6"/>
  <c r="D3518" i="2" s="1"/>
  <c r="J3513" i="6"/>
  <c r="D3517" i="2" s="1"/>
  <c r="J3512" i="6"/>
  <c r="D3516" i="2" s="1"/>
  <c r="J3511" i="6"/>
  <c r="D3515" i="2" s="1"/>
  <c r="J3510" i="6"/>
  <c r="D3514" i="2" s="1"/>
  <c r="J3509" i="6"/>
  <c r="D3513" i="2" s="1"/>
  <c r="J3508" i="6"/>
  <c r="D3512" i="2" s="1"/>
  <c r="J3507" i="6"/>
  <c r="D3511" i="2" s="1"/>
  <c r="J3506" i="6"/>
  <c r="D3510" i="2" s="1"/>
  <c r="J3505" i="6"/>
  <c r="D3509" i="2" s="1"/>
  <c r="J3504" i="6"/>
  <c r="D3508" i="2" s="1"/>
  <c r="J3503" i="6"/>
  <c r="D3507" i="2" s="1"/>
  <c r="J3502" i="6"/>
  <c r="D3506" i="2" s="1"/>
  <c r="J3501" i="6"/>
  <c r="D3505" i="2" s="1"/>
  <c r="J3500" i="6"/>
  <c r="D3504" i="2" s="1"/>
  <c r="J3499" i="6"/>
  <c r="D3503" i="2" s="1"/>
  <c r="J3498" i="6"/>
  <c r="D3502" i="2" s="1"/>
  <c r="J3497" i="6"/>
  <c r="D3501" i="2" s="1"/>
  <c r="J3496" i="6"/>
  <c r="D3500" i="2" s="1"/>
  <c r="J3495" i="6"/>
  <c r="D3499" i="2" s="1"/>
  <c r="J3494" i="6"/>
  <c r="D3498" i="2" s="1"/>
  <c r="J3493" i="6"/>
  <c r="D3497" i="2" s="1"/>
  <c r="J3492" i="6"/>
  <c r="D3496" i="2" s="1"/>
  <c r="J3491" i="6"/>
  <c r="D3495" i="2" s="1"/>
  <c r="J3490" i="6"/>
  <c r="D3494" i="2" s="1"/>
  <c r="J3489" i="6"/>
  <c r="D3493" i="2" s="1"/>
  <c r="J3488" i="6"/>
  <c r="D3492" i="2" s="1"/>
  <c r="J3487" i="6"/>
  <c r="D3491" i="2" s="1"/>
  <c r="J3486" i="6"/>
  <c r="D3490" i="2" s="1"/>
  <c r="J3485" i="6"/>
  <c r="D3489" i="2" s="1"/>
  <c r="J3484" i="6"/>
  <c r="D3488" i="2" s="1"/>
  <c r="J3483" i="6"/>
  <c r="D3487" i="2" s="1"/>
  <c r="J3482" i="6"/>
  <c r="D3486" i="2" s="1"/>
  <c r="J3481" i="6"/>
  <c r="D3485" i="2" s="1"/>
  <c r="J3480" i="6"/>
  <c r="D3484" i="2" s="1"/>
  <c r="J3479" i="6"/>
  <c r="D3483" i="2" s="1"/>
  <c r="J3478" i="6"/>
  <c r="D3482" i="2" s="1"/>
  <c r="J3477" i="6"/>
  <c r="D3481" i="2" s="1"/>
  <c r="J3476" i="6"/>
  <c r="D3480" i="2" s="1"/>
  <c r="J3475" i="6"/>
  <c r="D3479" i="2" s="1"/>
  <c r="J3474" i="6"/>
  <c r="D3478" i="2" s="1"/>
  <c r="J3473" i="6"/>
  <c r="D3477" i="2" s="1"/>
  <c r="J3472" i="6"/>
  <c r="D3476" i="2" s="1"/>
  <c r="J3471" i="6"/>
  <c r="D3475" i="2" s="1"/>
  <c r="J3470" i="6"/>
  <c r="D3474" i="2" s="1"/>
  <c r="J3469" i="6"/>
  <c r="D3473" i="2" s="1"/>
  <c r="J3468" i="6"/>
  <c r="D3472" i="2" s="1"/>
  <c r="J3467" i="6"/>
  <c r="D3471" i="2" s="1"/>
  <c r="J3466" i="6"/>
  <c r="D3470" i="2" s="1"/>
  <c r="J3465" i="6"/>
  <c r="D3469" i="2" s="1"/>
  <c r="J3464" i="6"/>
  <c r="D3468" i="2" s="1"/>
  <c r="J3463" i="6"/>
  <c r="D3467" i="2" s="1"/>
  <c r="J3462" i="6"/>
  <c r="D3466" i="2" s="1"/>
  <c r="J3461" i="6"/>
  <c r="D3465" i="2" s="1"/>
  <c r="J3460" i="6"/>
  <c r="D3464" i="2" s="1"/>
  <c r="J3459" i="6"/>
  <c r="D3463" i="2" s="1"/>
  <c r="J3458" i="6"/>
  <c r="D3462" i="2" s="1"/>
  <c r="J3457" i="6"/>
  <c r="D3461" i="2" s="1"/>
  <c r="J3456" i="6"/>
  <c r="D3460" i="2" s="1"/>
  <c r="J3455" i="6"/>
  <c r="D3459" i="2" s="1"/>
  <c r="J3454" i="6"/>
  <c r="D3458" i="2" s="1"/>
  <c r="J3453" i="6"/>
  <c r="D3457" i="2" s="1"/>
  <c r="J3452" i="6"/>
  <c r="D3456" i="2" s="1"/>
  <c r="J3451" i="6"/>
  <c r="D3455" i="2" s="1"/>
  <c r="J3450" i="6"/>
  <c r="D3454" i="2" s="1"/>
  <c r="J3449" i="6"/>
  <c r="D3453" i="2" s="1"/>
  <c r="J3448" i="6"/>
  <c r="D3452" i="2" s="1"/>
  <c r="J3447" i="6"/>
  <c r="D3451" i="2" s="1"/>
  <c r="J3446" i="6"/>
  <c r="D3450" i="2" s="1"/>
  <c r="J3445" i="6"/>
  <c r="D3449" i="2" s="1"/>
  <c r="J3444" i="6"/>
  <c r="D3448" i="2" s="1"/>
  <c r="J3443" i="6"/>
  <c r="D3447" i="2" s="1"/>
  <c r="J3442" i="6"/>
  <c r="D3446" i="2" s="1"/>
  <c r="J3441" i="6"/>
  <c r="D3445" i="2" s="1"/>
  <c r="J3440" i="6"/>
  <c r="D3444" i="2" s="1"/>
  <c r="J3439" i="6"/>
  <c r="D3443" i="2" s="1"/>
  <c r="J3438" i="6"/>
  <c r="D3442" i="2" s="1"/>
  <c r="J3437" i="6"/>
  <c r="D3441" i="2" s="1"/>
  <c r="J3436" i="6"/>
  <c r="D3440" i="2" s="1"/>
  <c r="J3435" i="6"/>
  <c r="D3439" i="2" s="1"/>
  <c r="J3434" i="6"/>
  <c r="D3438" i="2" s="1"/>
  <c r="J3433" i="6"/>
  <c r="D3437" i="2" s="1"/>
  <c r="J3432" i="6"/>
  <c r="D3436" i="2" s="1"/>
  <c r="J3431" i="6"/>
  <c r="D3435" i="2" s="1"/>
  <c r="J3430" i="6"/>
  <c r="D3434" i="2" s="1"/>
  <c r="J3429" i="6"/>
  <c r="D3433" i="2" s="1"/>
  <c r="J3428" i="6"/>
  <c r="D3432" i="2" s="1"/>
  <c r="J3427" i="6"/>
  <c r="D3431" i="2" s="1"/>
  <c r="J3426" i="6"/>
  <c r="D3430" i="2" s="1"/>
  <c r="J3425" i="6"/>
  <c r="D3429" i="2" s="1"/>
  <c r="J3424" i="6"/>
  <c r="D3428" i="2" s="1"/>
  <c r="J3423" i="6"/>
  <c r="D3427" i="2" s="1"/>
  <c r="J3422" i="6"/>
  <c r="D3426" i="2" s="1"/>
  <c r="J3421" i="6"/>
  <c r="D3425" i="2" s="1"/>
  <c r="J3420" i="6"/>
  <c r="D3424" i="2" s="1"/>
  <c r="J3419" i="6"/>
  <c r="D3423" i="2" s="1"/>
  <c r="J3418" i="6"/>
  <c r="D3422" i="2" s="1"/>
  <c r="J3417" i="6"/>
  <c r="D3421" i="2" s="1"/>
  <c r="J3416" i="6"/>
  <c r="D3420" i="2" s="1"/>
  <c r="J3415" i="6"/>
  <c r="D3419" i="2" s="1"/>
  <c r="J3414" i="6"/>
  <c r="D3418" i="2" s="1"/>
  <c r="J3413" i="6"/>
  <c r="D3417" i="2" s="1"/>
  <c r="J3412" i="6"/>
  <c r="D3416" i="2" s="1"/>
  <c r="J3411" i="6"/>
  <c r="D3415" i="2" s="1"/>
  <c r="J3410" i="6"/>
  <c r="D3414" i="2" s="1"/>
  <c r="J3409" i="6"/>
  <c r="D3413" i="2" s="1"/>
  <c r="J3408" i="6"/>
  <c r="D3412" i="2" s="1"/>
  <c r="J3407" i="6"/>
  <c r="D3411" i="2" s="1"/>
  <c r="J3406" i="6"/>
  <c r="D3410" i="2" s="1"/>
  <c r="J3405" i="6"/>
  <c r="D3409" i="2" s="1"/>
  <c r="J3404" i="6"/>
  <c r="D3408" i="2" s="1"/>
  <c r="J3403" i="6"/>
  <c r="D3407" i="2" s="1"/>
  <c r="J3402" i="6"/>
  <c r="D3406" i="2" s="1"/>
  <c r="J3401" i="6"/>
  <c r="D3405" i="2" s="1"/>
  <c r="J3400" i="6"/>
  <c r="D3404" i="2" s="1"/>
  <c r="J3399" i="6"/>
  <c r="D3403" i="2" s="1"/>
  <c r="J3398" i="6"/>
  <c r="D3402" i="2" s="1"/>
  <c r="J3397" i="6"/>
  <c r="D3401" i="2" s="1"/>
  <c r="J3396" i="6"/>
  <c r="D3400" i="2" s="1"/>
  <c r="J3395" i="6"/>
  <c r="D3399" i="2" s="1"/>
  <c r="J3394" i="6"/>
  <c r="D3398" i="2" s="1"/>
  <c r="J3393" i="6"/>
  <c r="D3397" i="2" s="1"/>
  <c r="J3392" i="6"/>
  <c r="D3396" i="2" s="1"/>
  <c r="J3391" i="6"/>
  <c r="D3395" i="2" s="1"/>
  <c r="J3390" i="6"/>
  <c r="D3394" i="2" s="1"/>
  <c r="J3389" i="6"/>
  <c r="D3393" i="2" s="1"/>
  <c r="J3388" i="6"/>
  <c r="D3392" i="2" s="1"/>
  <c r="J3387" i="6"/>
  <c r="D3391" i="2" s="1"/>
  <c r="J3386" i="6"/>
  <c r="D3390" i="2" s="1"/>
  <c r="J3385" i="6"/>
  <c r="D3389" i="2" s="1"/>
  <c r="J3384" i="6"/>
  <c r="D3388" i="2" s="1"/>
  <c r="J3383" i="6"/>
  <c r="D3387" i="2" s="1"/>
  <c r="J3382" i="6"/>
  <c r="D3386" i="2" s="1"/>
  <c r="J3381" i="6"/>
  <c r="D3385" i="2" s="1"/>
  <c r="J3380" i="6"/>
  <c r="D3384" i="2" s="1"/>
  <c r="J3379" i="6"/>
  <c r="D3383" i="2" s="1"/>
  <c r="J3378" i="6"/>
  <c r="D3382" i="2" s="1"/>
  <c r="J3377" i="6"/>
  <c r="D3381" i="2" s="1"/>
  <c r="J3376" i="6"/>
  <c r="D3380" i="2" s="1"/>
  <c r="J3375" i="6"/>
  <c r="D3379" i="2" s="1"/>
  <c r="J3374" i="6"/>
  <c r="D3378" i="2" s="1"/>
  <c r="J3373" i="6"/>
  <c r="D3377" i="2" s="1"/>
  <c r="J3372" i="6"/>
  <c r="D3376" i="2" s="1"/>
  <c r="J3371" i="6"/>
  <c r="D3375" i="2" s="1"/>
  <c r="J3370" i="6"/>
  <c r="D3374" i="2" s="1"/>
  <c r="J3369" i="6"/>
  <c r="D3373" i="2" s="1"/>
  <c r="J3368" i="6"/>
  <c r="D3372" i="2" s="1"/>
  <c r="J3367" i="6"/>
  <c r="D3371" i="2" s="1"/>
  <c r="J3366" i="6"/>
  <c r="D3370" i="2" s="1"/>
  <c r="J3365" i="6"/>
  <c r="D3369" i="2" s="1"/>
  <c r="J3364" i="6"/>
  <c r="D3368" i="2" s="1"/>
  <c r="J3363" i="6"/>
  <c r="D3367" i="2" s="1"/>
  <c r="J3362" i="6"/>
  <c r="D3366" i="2" s="1"/>
  <c r="J3361" i="6"/>
  <c r="D3365" i="2" s="1"/>
  <c r="J3360" i="6"/>
  <c r="D3364" i="2" s="1"/>
  <c r="J3359" i="6"/>
  <c r="D3363" i="2" s="1"/>
  <c r="J3358" i="6"/>
  <c r="D3362" i="2" s="1"/>
  <c r="J3357" i="6"/>
  <c r="D3361" i="2" s="1"/>
  <c r="J3356" i="6"/>
  <c r="D3360" i="2" s="1"/>
  <c r="J3355" i="6"/>
  <c r="D3359" i="2" s="1"/>
  <c r="J3354" i="6"/>
  <c r="D3358" i="2" s="1"/>
  <c r="J3353" i="6"/>
  <c r="D3357" i="2" s="1"/>
  <c r="J3352" i="6"/>
  <c r="D3356" i="2" s="1"/>
  <c r="J3351" i="6"/>
  <c r="D3355" i="2" s="1"/>
  <c r="J3350" i="6"/>
  <c r="D3354" i="2" s="1"/>
  <c r="J3349" i="6"/>
  <c r="D3353" i="2" s="1"/>
  <c r="J3348" i="6"/>
  <c r="D3352" i="2" s="1"/>
  <c r="J3347" i="6"/>
  <c r="D3351" i="2" s="1"/>
  <c r="J3346" i="6"/>
  <c r="D3350" i="2" s="1"/>
  <c r="J3345" i="6"/>
  <c r="D3349" i="2" s="1"/>
  <c r="J3344" i="6"/>
  <c r="D3348" i="2" s="1"/>
  <c r="J3343" i="6"/>
  <c r="D3347" i="2" s="1"/>
  <c r="J3342" i="6"/>
  <c r="D3346" i="2" s="1"/>
  <c r="J3341" i="6"/>
  <c r="D3345" i="2" s="1"/>
  <c r="J3340" i="6"/>
  <c r="D3344" i="2" s="1"/>
  <c r="J3339" i="6"/>
  <c r="D3343" i="2" s="1"/>
  <c r="J3338" i="6"/>
  <c r="D3342" i="2" s="1"/>
  <c r="J3337" i="6"/>
  <c r="D3341" i="2" s="1"/>
  <c r="J3336" i="6"/>
  <c r="D3340" i="2" s="1"/>
  <c r="J3335" i="6"/>
  <c r="D3339" i="2" s="1"/>
  <c r="J3334" i="6"/>
  <c r="D3338" i="2" s="1"/>
  <c r="J3333" i="6"/>
  <c r="D3337" i="2" s="1"/>
  <c r="J3332" i="6"/>
  <c r="D3336" i="2" s="1"/>
  <c r="J3331" i="6"/>
  <c r="D3335" i="2" s="1"/>
  <c r="J3330" i="6"/>
  <c r="D3334" i="2" s="1"/>
  <c r="J3329" i="6"/>
  <c r="D3333" i="2" s="1"/>
  <c r="J3328" i="6"/>
  <c r="D3332" i="2" s="1"/>
  <c r="J3327" i="6"/>
  <c r="D3331" i="2" s="1"/>
  <c r="J3326" i="6"/>
  <c r="D3330" i="2" s="1"/>
  <c r="J3325" i="6"/>
  <c r="D3329" i="2" s="1"/>
  <c r="J3324" i="6"/>
  <c r="D3328" i="2" s="1"/>
  <c r="J3323" i="6"/>
  <c r="D3327" i="2" s="1"/>
  <c r="J3322" i="6"/>
  <c r="D3326" i="2" s="1"/>
  <c r="J3321" i="6"/>
  <c r="D3325" i="2" s="1"/>
  <c r="J3320" i="6"/>
  <c r="D3324" i="2" s="1"/>
  <c r="J3319" i="6"/>
  <c r="D3323" i="2" s="1"/>
  <c r="J3318" i="6"/>
  <c r="D3322" i="2" s="1"/>
  <c r="J3317" i="6"/>
  <c r="D3321" i="2" s="1"/>
  <c r="J3316" i="6"/>
  <c r="D3320" i="2" s="1"/>
  <c r="J3315" i="6"/>
  <c r="D3319" i="2" s="1"/>
  <c r="J3314" i="6"/>
  <c r="D3318" i="2" s="1"/>
  <c r="J3313" i="6"/>
  <c r="D3317" i="2" s="1"/>
  <c r="J3312" i="6"/>
  <c r="D3316" i="2" s="1"/>
  <c r="J3311" i="6"/>
  <c r="D3315" i="2" s="1"/>
  <c r="J3310" i="6"/>
  <c r="D3314" i="2" s="1"/>
  <c r="J3309" i="6"/>
  <c r="D3313" i="2" s="1"/>
  <c r="J3308" i="6"/>
  <c r="D3312" i="2" s="1"/>
  <c r="J3307" i="6"/>
  <c r="D3311" i="2" s="1"/>
  <c r="J3306" i="6"/>
  <c r="D3310" i="2" s="1"/>
  <c r="J3305" i="6"/>
  <c r="D3309" i="2" s="1"/>
  <c r="J3304" i="6"/>
  <c r="D3308" i="2" s="1"/>
  <c r="J3303" i="6"/>
  <c r="D3307" i="2" s="1"/>
  <c r="J3302" i="6"/>
  <c r="D3306" i="2" s="1"/>
  <c r="J3301" i="6"/>
  <c r="D3305" i="2" s="1"/>
  <c r="J3300" i="6"/>
  <c r="D3304" i="2" s="1"/>
  <c r="J3299" i="6"/>
  <c r="D3303" i="2" s="1"/>
  <c r="J3298" i="6"/>
  <c r="D3302" i="2" s="1"/>
  <c r="J3297" i="6"/>
  <c r="D3301" i="2" s="1"/>
  <c r="J3296" i="6"/>
  <c r="D3300" i="2" s="1"/>
  <c r="J3295" i="6"/>
  <c r="D3299" i="2" s="1"/>
  <c r="J3294" i="6"/>
  <c r="D3298" i="2" s="1"/>
  <c r="J3293" i="6"/>
  <c r="D3297" i="2" s="1"/>
  <c r="J3292" i="6"/>
  <c r="D3296" i="2" s="1"/>
  <c r="J3291" i="6"/>
  <c r="D3295" i="2" s="1"/>
  <c r="J3290" i="6"/>
  <c r="D3294" i="2" s="1"/>
  <c r="J3289" i="6"/>
  <c r="D3293" i="2" s="1"/>
  <c r="J3288" i="6"/>
  <c r="D3292" i="2" s="1"/>
  <c r="J3287" i="6"/>
  <c r="D3291" i="2" s="1"/>
  <c r="J3286" i="6"/>
  <c r="D3290" i="2" s="1"/>
  <c r="J3285" i="6"/>
  <c r="D3289" i="2" s="1"/>
  <c r="J3284" i="6"/>
  <c r="D3288" i="2" s="1"/>
  <c r="J3283" i="6"/>
  <c r="D3287" i="2" s="1"/>
  <c r="J3282" i="6"/>
  <c r="D3286" i="2" s="1"/>
  <c r="J3281" i="6"/>
  <c r="D3285" i="2" s="1"/>
  <c r="J3280" i="6"/>
  <c r="D3284" i="2" s="1"/>
  <c r="J3279" i="6"/>
  <c r="D3283" i="2" s="1"/>
  <c r="J3278" i="6"/>
  <c r="D3282" i="2" s="1"/>
  <c r="J3277" i="6"/>
  <c r="D3281" i="2" s="1"/>
  <c r="J3276" i="6"/>
  <c r="D3280" i="2" s="1"/>
  <c r="J3275" i="6"/>
  <c r="D3279" i="2" s="1"/>
  <c r="J3274" i="6"/>
  <c r="D3278" i="2" s="1"/>
  <c r="J3273" i="6"/>
  <c r="D3277" i="2" s="1"/>
  <c r="J3272" i="6"/>
  <c r="D3276" i="2" s="1"/>
  <c r="J3271" i="6"/>
  <c r="D3275" i="2" s="1"/>
  <c r="J3270" i="6"/>
  <c r="D3274" i="2" s="1"/>
  <c r="J3269" i="6"/>
  <c r="D3273" i="2" s="1"/>
  <c r="J3268" i="6"/>
  <c r="D3272" i="2" s="1"/>
  <c r="J3267" i="6"/>
  <c r="D3271" i="2" s="1"/>
  <c r="J3266" i="6"/>
  <c r="D3270" i="2" s="1"/>
  <c r="J3265" i="6"/>
  <c r="D3269" i="2" s="1"/>
  <c r="J3264" i="6"/>
  <c r="D3268" i="2" s="1"/>
  <c r="J3263" i="6"/>
  <c r="D3267" i="2" s="1"/>
  <c r="J3262" i="6"/>
  <c r="D3266" i="2" s="1"/>
  <c r="J3261" i="6"/>
  <c r="D3265" i="2" s="1"/>
  <c r="J3260" i="6"/>
  <c r="D3264" i="2" s="1"/>
  <c r="J3259" i="6"/>
  <c r="D3263" i="2" s="1"/>
  <c r="J3258" i="6"/>
  <c r="D3262" i="2" s="1"/>
  <c r="J3257" i="6"/>
  <c r="D3261" i="2" s="1"/>
  <c r="J3256" i="6"/>
  <c r="D3260" i="2" s="1"/>
  <c r="J3255" i="6"/>
  <c r="D3259" i="2" s="1"/>
  <c r="J3254" i="6"/>
  <c r="D3258" i="2" s="1"/>
  <c r="J3253" i="6"/>
  <c r="D3257" i="2" s="1"/>
  <c r="J3252" i="6"/>
  <c r="D3256" i="2" s="1"/>
  <c r="J3251" i="6"/>
  <c r="D3255" i="2" s="1"/>
  <c r="J3250" i="6"/>
  <c r="D3254" i="2" s="1"/>
  <c r="J3249" i="6"/>
  <c r="D3253" i="2" s="1"/>
  <c r="J3248" i="6"/>
  <c r="D3252" i="2" s="1"/>
  <c r="J3247" i="6"/>
  <c r="D3251" i="2" s="1"/>
  <c r="J3246" i="6"/>
  <c r="D3250" i="2" s="1"/>
  <c r="J3245" i="6"/>
  <c r="D3249" i="2" s="1"/>
  <c r="J3244" i="6"/>
  <c r="D3248" i="2" s="1"/>
  <c r="J3243" i="6"/>
  <c r="D3247" i="2" s="1"/>
  <c r="J3242" i="6"/>
  <c r="D3246" i="2" s="1"/>
  <c r="J3241" i="6"/>
  <c r="D3245" i="2" s="1"/>
  <c r="J3240" i="6"/>
  <c r="D3244" i="2" s="1"/>
  <c r="J3239" i="6"/>
  <c r="D3243" i="2" s="1"/>
  <c r="J3238" i="6"/>
  <c r="D3242" i="2" s="1"/>
  <c r="J3237" i="6"/>
  <c r="D3241" i="2" s="1"/>
  <c r="J3236" i="6"/>
  <c r="D3240" i="2" s="1"/>
  <c r="J3235" i="6"/>
  <c r="D3239" i="2" s="1"/>
  <c r="J3234" i="6"/>
  <c r="D3238" i="2" s="1"/>
  <c r="J3233" i="6"/>
  <c r="D3237" i="2" s="1"/>
  <c r="J3232" i="6"/>
  <c r="D3236" i="2" s="1"/>
  <c r="J3231" i="6"/>
  <c r="D3235" i="2" s="1"/>
  <c r="J3230" i="6"/>
  <c r="D3234" i="2" s="1"/>
  <c r="J3229" i="6"/>
  <c r="D3233" i="2" s="1"/>
  <c r="J3228" i="6"/>
  <c r="D3232" i="2" s="1"/>
  <c r="J3227" i="6"/>
  <c r="D3231" i="2" s="1"/>
  <c r="J3226" i="6"/>
  <c r="D3230" i="2" s="1"/>
  <c r="J3225" i="6"/>
  <c r="D3229" i="2" s="1"/>
  <c r="J3224" i="6"/>
  <c r="D3228" i="2" s="1"/>
  <c r="J3223" i="6"/>
  <c r="D3227" i="2" s="1"/>
  <c r="J3222" i="6"/>
  <c r="D3226" i="2" s="1"/>
  <c r="J3221" i="6"/>
  <c r="D3225" i="2" s="1"/>
  <c r="J3220" i="6"/>
  <c r="D3224" i="2" s="1"/>
  <c r="J3219" i="6"/>
  <c r="D3223" i="2" s="1"/>
  <c r="J3218" i="6"/>
  <c r="D3222" i="2" s="1"/>
  <c r="J3217" i="6"/>
  <c r="D3221" i="2" s="1"/>
  <c r="J3216" i="6"/>
  <c r="D3220" i="2" s="1"/>
  <c r="J3215" i="6"/>
  <c r="D3219" i="2" s="1"/>
  <c r="J3214" i="6"/>
  <c r="D3218" i="2" s="1"/>
  <c r="J3213" i="6"/>
  <c r="D3217" i="2" s="1"/>
  <c r="J3212" i="6"/>
  <c r="D3216" i="2" s="1"/>
  <c r="J3211" i="6"/>
  <c r="D3215" i="2" s="1"/>
  <c r="J3210" i="6"/>
  <c r="D3214" i="2" s="1"/>
  <c r="J3209" i="6"/>
  <c r="D3213" i="2" s="1"/>
  <c r="J3208" i="6"/>
  <c r="D3212" i="2" s="1"/>
  <c r="J3207" i="6"/>
  <c r="D3211" i="2" s="1"/>
  <c r="J3206" i="6"/>
  <c r="D3210" i="2" s="1"/>
  <c r="J3205" i="6"/>
  <c r="D3209" i="2" s="1"/>
  <c r="J3204" i="6"/>
  <c r="D3208" i="2" s="1"/>
  <c r="J3203" i="6"/>
  <c r="D3207" i="2" s="1"/>
  <c r="J3202" i="6"/>
  <c r="D3206" i="2" s="1"/>
  <c r="J3201" i="6"/>
  <c r="D3205" i="2" s="1"/>
  <c r="J3200" i="6"/>
  <c r="D3204" i="2" s="1"/>
  <c r="J3199" i="6"/>
  <c r="D3203" i="2" s="1"/>
  <c r="J3198" i="6"/>
  <c r="D3202" i="2" s="1"/>
  <c r="J3197" i="6"/>
  <c r="D3201" i="2" s="1"/>
  <c r="J3196" i="6"/>
  <c r="D3200" i="2" s="1"/>
  <c r="J3195" i="6"/>
  <c r="D3199" i="2" s="1"/>
  <c r="J3194" i="6"/>
  <c r="D3198" i="2" s="1"/>
  <c r="J3193" i="6"/>
  <c r="D3197" i="2" s="1"/>
  <c r="J3192" i="6"/>
  <c r="D3196" i="2" s="1"/>
  <c r="J3191" i="6"/>
  <c r="D3195" i="2" s="1"/>
  <c r="J3190" i="6"/>
  <c r="D3194" i="2" s="1"/>
  <c r="J3189" i="6"/>
  <c r="D3193" i="2" s="1"/>
  <c r="J3188" i="6"/>
  <c r="D3192" i="2" s="1"/>
  <c r="J3187" i="6"/>
  <c r="D3191" i="2" s="1"/>
  <c r="J3186" i="6"/>
  <c r="D3190" i="2" s="1"/>
  <c r="J3185" i="6"/>
  <c r="D3189" i="2" s="1"/>
  <c r="J3184" i="6"/>
  <c r="D3188" i="2" s="1"/>
  <c r="J3183" i="6"/>
  <c r="D3187" i="2" s="1"/>
  <c r="J3182" i="6"/>
  <c r="D3186" i="2" s="1"/>
  <c r="J3181" i="6"/>
  <c r="D3185" i="2" s="1"/>
  <c r="J3180" i="6"/>
  <c r="D3184" i="2" s="1"/>
  <c r="J3179" i="6"/>
  <c r="D3183" i="2" s="1"/>
  <c r="J3178" i="6"/>
  <c r="D3182" i="2" s="1"/>
  <c r="J3177" i="6"/>
  <c r="D3181" i="2" s="1"/>
  <c r="J3176" i="6"/>
  <c r="D3180" i="2" s="1"/>
  <c r="J3175" i="6"/>
  <c r="D3179" i="2" s="1"/>
  <c r="J3174" i="6"/>
  <c r="D3178" i="2" s="1"/>
  <c r="J3173" i="6"/>
  <c r="D3177" i="2" s="1"/>
  <c r="J3172" i="6"/>
  <c r="D3176" i="2" s="1"/>
  <c r="J3171" i="6"/>
  <c r="D3175" i="2" s="1"/>
  <c r="J3170" i="6"/>
  <c r="D3174" i="2" s="1"/>
  <c r="J3169" i="6"/>
  <c r="D3173" i="2" s="1"/>
  <c r="J3168" i="6"/>
  <c r="D3172" i="2" s="1"/>
  <c r="J3167" i="6"/>
  <c r="D3171" i="2" s="1"/>
  <c r="J3166" i="6"/>
  <c r="D3170" i="2" s="1"/>
  <c r="J3165" i="6"/>
  <c r="D3169" i="2" s="1"/>
  <c r="J3164" i="6"/>
  <c r="D3168" i="2" s="1"/>
  <c r="J3163" i="6"/>
  <c r="D3167" i="2" s="1"/>
  <c r="J3162" i="6"/>
  <c r="D3166" i="2" s="1"/>
  <c r="J3161" i="6"/>
  <c r="D3165" i="2" s="1"/>
  <c r="J3160" i="6"/>
  <c r="D3164" i="2" s="1"/>
  <c r="J3159" i="6"/>
  <c r="D3163" i="2" s="1"/>
  <c r="J3158" i="6"/>
  <c r="D3162" i="2" s="1"/>
  <c r="J3157" i="6"/>
  <c r="D3161" i="2" s="1"/>
  <c r="J3156" i="6"/>
  <c r="D3160" i="2" s="1"/>
  <c r="J3155" i="6"/>
  <c r="D3159" i="2" s="1"/>
  <c r="J3154" i="6"/>
  <c r="D3158" i="2" s="1"/>
  <c r="J3153" i="6"/>
  <c r="D3157" i="2" s="1"/>
  <c r="J3152" i="6"/>
  <c r="D3156" i="2" s="1"/>
  <c r="J3151" i="6"/>
  <c r="D3155" i="2" s="1"/>
  <c r="J3150" i="6"/>
  <c r="D3154" i="2" s="1"/>
  <c r="J3149" i="6"/>
  <c r="D3153" i="2" s="1"/>
  <c r="J3148" i="6"/>
  <c r="D3152" i="2" s="1"/>
  <c r="J3147" i="6"/>
  <c r="D3151" i="2" s="1"/>
  <c r="J3146" i="6"/>
  <c r="D3150" i="2" s="1"/>
  <c r="J3145" i="6"/>
  <c r="D3149" i="2" s="1"/>
  <c r="J3144" i="6"/>
  <c r="D3148" i="2" s="1"/>
  <c r="J3143" i="6"/>
  <c r="D3147" i="2" s="1"/>
  <c r="J3142" i="6"/>
  <c r="D3146" i="2" s="1"/>
  <c r="J3141" i="6"/>
  <c r="D3145" i="2" s="1"/>
  <c r="J3140" i="6"/>
  <c r="D3144" i="2" s="1"/>
  <c r="J3139" i="6"/>
  <c r="D3143" i="2" s="1"/>
  <c r="J3138" i="6"/>
  <c r="D3142" i="2" s="1"/>
  <c r="J3137" i="6"/>
  <c r="D3141" i="2" s="1"/>
  <c r="J3136" i="6"/>
  <c r="D3140" i="2" s="1"/>
  <c r="J3135" i="6"/>
  <c r="D3139" i="2" s="1"/>
  <c r="J3134" i="6"/>
  <c r="D3138" i="2" s="1"/>
  <c r="J3133" i="6"/>
  <c r="D3137" i="2" s="1"/>
  <c r="J3132" i="6"/>
  <c r="D3136" i="2" s="1"/>
  <c r="J3131" i="6"/>
  <c r="D3135" i="2" s="1"/>
  <c r="J3130" i="6"/>
  <c r="D3134" i="2" s="1"/>
  <c r="J3129" i="6"/>
  <c r="D3133" i="2" s="1"/>
  <c r="J3128" i="6"/>
  <c r="D3132" i="2" s="1"/>
  <c r="J3127" i="6"/>
  <c r="D3131" i="2" s="1"/>
  <c r="J3126" i="6"/>
  <c r="D3130" i="2" s="1"/>
  <c r="J3125" i="6"/>
  <c r="D3129" i="2" s="1"/>
  <c r="J3124" i="6"/>
  <c r="D3128" i="2" s="1"/>
  <c r="J3123" i="6"/>
  <c r="D3127" i="2" s="1"/>
  <c r="J3122" i="6"/>
  <c r="D3126" i="2" s="1"/>
  <c r="J3121" i="6"/>
  <c r="D3125" i="2" s="1"/>
  <c r="J3120" i="6"/>
  <c r="D3124" i="2" s="1"/>
  <c r="J3119" i="6"/>
  <c r="D3123" i="2" s="1"/>
  <c r="J3118" i="6"/>
  <c r="D3122" i="2" s="1"/>
  <c r="J3117" i="6"/>
  <c r="D3121" i="2" s="1"/>
  <c r="J3116" i="6"/>
  <c r="D3120" i="2" s="1"/>
  <c r="J3115" i="6"/>
  <c r="D3119" i="2" s="1"/>
  <c r="J3114" i="6"/>
  <c r="D3118" i="2" s="1"/>
  <c r="J3113" i="6"/>
  <c r="D3117" i="2" s="1"/>
  <c r="J3112" i="6"/>
  <c r="D3116" i="2" s="1"/>
  <c r="J3111" i="6"/>
  <c r="D3115" i="2" s="1"/>
  <c r="J3110" i="6"/>
  <c r="D3114" i="2" s="1"/>
  <c r="J3109" i="6"/>
  <c r="D3113" i="2" s="1"/>
  <c r="J3108" i="6"/>
  <c r="D3112" i="2" s="1"/>
  <c r="J3107" i="6"/>
  <c r="D3111" i="2" s="1"/>
  <c r="J3106" i="6"/>
  <c r="D3110" i="2" s="1"/>
  <c r="J3105" i="6"/>
  <c r="D3109" i="2" s="1"/>
  <c r="J3104" i="6"/>
  <c r="D3108" i="2" s="1"/>
  <c r="J3103" i="6"/>
  <c r="D3107" i="2" s="1"/>
  <c r="J3102" i="6"/>
  <c r="D3106" i="2" s="1"/>
  <c r="J3101" i="6"/>
  <c r="D3105" i="2" s="1"/>
  <c r="J3100" i="6"/>
  <c r="D3104" i="2" s="1"/>
  <c r="J3099" i="6"/>
  <c r="D3103" i="2" s="1"/>
  <c r="J3098" i="6"/>
  <c r="D3102" i="2" s="1"/>
  <c r="J3097" i="6"/>
  <c r="D3101" i="2" s="1"/>
  <c r="J3096" i="6"/>
  <c r="D3100" i="2" s="1"/>
  <c r="J3095" i="6"/>
  <c r="D3099" i="2" s="1"/>
  <c r="J3094" i="6"/>
  <c r="D3098" i="2" s="1"/>
  <c r="J3093" i="6"/>
  <c r="D3097" i="2" s="1"/>
  <c r="J3092" i="6"/>
  <c r="D3096" i="2" s="1"/>
  <c r="J3091" i="6"/>
  <c r="D3095" i="2" s="1"/>
  <c r="J3090" i="6"/>
  <c r="D3094" i="2" s="1"/>
  <c r="J3089" i="6"/>
  <c r="D3093" i="2" s="1"/>
  <c r="J3088" i="6"/>
  <c r="D3092" i="2" s="1"/>
  <c r="J3087" i="6"/>
  <c r="D3091" i="2" s="1"/>
  <c r="J3086" i="6"/>
  <c r="D3090" i="2" s="1"/>
  <c r="J3085" i="6"/>
  <c r="D3089" i="2" s="1"/>
  <c r="J3084" i="6"/>
  <c r="D3088" i="2" s="1"/>
  <c r="J3083" i="6"/>
  <c r="D3087" i="2" s="1"/>
  <c r="J3082" i="6"/>
  <c r="D3086" i="2" s="1"/>
  <c r="J3081" i="6"/>
  <c r="D3085" i="2" s="1"/>
  <c r="J3080" i="6"/>
  <c r="D3084" i="2" s="1"/>
  <c r="J3079" i="6"/>
  <c r="D3083" i="2" s="1"/>
  <c r="J3078" i="6"/>
  <c r="D3082" i="2" s="1"/>
  <c r="J3077" i="6"/>
  <c r="D3081" i="2" s="1"/>
  <c r="J3076" i="6"/>
  <c r="D3080" i="2" s="1"/>
  <c r="J3075" i="6"/>
  <c r="D3079" i="2" s="1"/>
  <c r="J3074" i="6"/>
  <c r="D3078" i="2" s="1"/>
  <c r="J3073" i="6"/>
  <c r="D3077" i="2" s="1"/>
  <c r="J3072" i="6"/>
  <c r="D3076" i="2" s="1"/>
  <c r="J3071" i="6"/>
  <c r="D3075" i="2" s="1"/>
  <c r="J3070" i="6"/>
  <c r="D3074" i="2" s="1"/>
  <c r="J3069" i="6"/>
  <c r="D3073" i="2" s="1"/>
  <c r="J3068" i="6"/>
  <c r="D3072" i="2" s="1"/>
  <c r="J3067" i="6"/>
  <c r="D3071" i="2" s="1"/>
  <c r="J3066" i="6"/>
  <c r="D3070" i="2" s="1"/>
  <c r="J3065" i="6"/>
  <c r="D3069" i="2" s="1"/>
  <c r="J3064" i="6"/>
  <c r="D3068" i="2" s="1"/>
  <c r="J3063" i="6"/>
  <c r="D3067" i="2" s="1"/>
  <c r="J3062" i="6"/>
  <c r="D3066" i="2" s="1"/>
  <c r="J3061" i="6"/>
  <c r="D3065" i="2" s="1"/>
  <c r="J3060" i="6"/>
  <c r="D3064" i="2" s="1"/>
  <c r="J3059" i="6"/>
  <c r="D3063" i="2" s="1"/>
  <c r="J3058" i="6"/>
  <c r="D3062" i="2" s="1"/>
  <c r="J3057" i="6"/>
  <c r="D3061" i="2" s="1"/>
  <c r="J3056" i="6"/>
  <c r="D3060" i="2" s="1"/>
  <c r="J3055" i="6"/>
  <c r="D3059" i="2" s="1"/>
  <c r="J3054" i="6"/>
  <c r="D3058" i="2" s="1"/>
  <c r="J3053" i="6"/>
  <c r="D3057" i="2" s="1"/>
  <c r="J3052" i="6"/>
  <c r="D3056" i="2" s="1"/>
  <c r="J3051" i="6"/>
  <c r="D3055" i="2" s="1"/>
  <c r="J3050" i="6"/>
  <c r="D3054" i="2" s="1"/>
  <c r="J3049" i="6"/>
  <c r="D3053" i="2" s="1"/>
  <c r="J3048" i="6"/>
  <c r="D3052" i="2" s="1"/>
  <c r="J3047" i="6"/>
  <c r="D3051" i="2" s="1"/>
  <c r="J3046" i="6"/>
  <c r="D3050" i="2" s="1"/>
  <c r="J3045" i="6"/>
  <c r="D3049" i="2" s="1"/>
  <c r="J3044" i="6"/>
  <c r="D3048" i="2" s="1"/>
  <c r="J3043" i="6"/>
  <c r="D3047" i="2" s="1"/>
  <c r="J3042" i="6"/>
  <c r="D3046" i="2" s="1"/>
  <c r="J3041" i="6"/>
  <c r="D3045" i="2" s="1"/>
  <c r="J3040" i="6"/>
  <c r="D3044" i="2" s="1"/>
  <c r="J3039" i="6"/>
  <c r="D3043" i="2" s="1"/>
  <c r="J3038" i="6"/>
  <c r="D3042" i="2" s="1"/>
  <c r="J3037" i="6"/>
  <c r="D3041" i="2" s="1"/>
  <c r="J3036" i="6"/>
  <c r="D3040" i="2" s="1"/>
  <c r="J3035" i="6"/>
  <c r="D3039" i="2" s="1"/>
  <c r="J3034" i="6"/>
  <c r="D3038" i="2" s="1"/>
  <c r="J3033" i="6"/>
  <c r="D3037" i="2" s="1"/>
  <c r="J3032" i="6"/>
  <c r="D3036" i="2" s="1"/>
  <c r="J3031" i="6"/>
  <c r="D3035" i="2" s="1"/>
  <c r="J3030" i="6"/>
  <c r="D3034" i="2" s="1"/>
  <c r="J3029" i="6"/>
  <c r="D3033" i="2" s="1"/>
  <c r="J3028" i="6"/>
  <c r="D3032" i="2" s="1"/>
  <c r="J3027" i="6"/>
  <c r="D3031" i="2" s="1"/>
  <c r="J3026" i="6"/>
  <c r="D3030" i="2" s="1"/>
  <c r="J3025" i="6"/>
  <c r="D3029" i="2" s="1"/>
  <c r="J3024" i="6"/>
  <c r="D3028" i="2" s="1"/>
  <c r="J3023" i="6"/>
  <c r="D3027" i="2" s="1"/>
  <c r="J3022" i="6"/>
  <c r="D3026" i="2" s="1"/>
  <c r="J3021" i="6"/>
  <c r="D3025" i="2" s="1"/>
  <c r="J3020" i="6"/>
  <c r="D3024" i="2" s="1"/>
  <c r="J3019" i="6"/>
  <c r="D3023" i="2" s="1"/>
  <c r="J3018" i="6"/>
  <c r="D3022" i="2" s="1"/>
  <c r="J3017" i="6"/>
  <c r="D3021" i="2" s="1"/>
  <c r="J3016" i="6"/>
  <c r="D3020" i="2" s="1"/>
  <c r="J3015" i="6"/>
  <c r="D3019" i="2" s="1"/>
  <c r="J3014" i="6"/>
  <c r="D3018" i="2" s="1"/>
  <c r="J3013" i="6"/>
  <c r="D3017" i="2" s="1"/>
  <c r="J3012" i="6"/>
  <c r="D3016" i="2" s="1"/>
  <c r="J3011" i="6"/>
  <c r="D3015" i="2" s="1"/>
  <c r="J3010" i="6"/>
  <c r="D3014" i="2" s="1"/>
  <c r="J3009" i="6"/>
  <c r="D3013" i="2" s="1"/>
  <c r="J3008" i="6"/>
  <c r="D3012" i="2" s="1"/>
  <c r="J3007" i="6"/>
  <c r="D3011" i="2" s="1"/>
  <c r="J3006" i="6"/>
  <c r="D3010" i="2" s="1"/>
  <c r="J3005" i="6"/>
  <c r="D3009" i="2" s="1"/>
  <c r="J3004" i="6"/>
  <c r="D3008" i="2" s="1"/>
  <c r="J3003" i="6"/>
  <c r="D3007" i="2" s="1"/>
  <c r="J3002" i="6"/>
  <c r="D3006" i="2" s="1"/>
  <c r="J3001" i="6"/>
  <c r="D3005" i="2" s="1"/>
  <c r="J3000" i="6"/>
  <c r="D3004" i="2" s="1"/>
  <c r="J2999" i="6"/>
  <c r="D3003" i="2" s="1"/>
  <c r="J2998" i="6"/>
  <c r="D3002" i="2" s="1"/>
  <c r="J2997" i="6"/>
  <c r="D3001" i="2" s="1"/>
  <c r="J2996" i="6"/>
  <c r="D3000" i="2" s="1"/>
  <c r="J2995" i="6"/>
  <c r="D2999" i="2" s="1"/>
  <c r="J2994" i="6"/>
  <c r="D2998" i="2" s="1"/>
  <c r="J2993" i="6"/>
  <c r="D2997" i="2" s="1"/>
  <c r="J2992" i="6"/>
  <c r="D2996" i="2" s="1"/>
  <c r="J2991" i="6"/>
  <c r="D2995" i="2" s="1"/>
  <c r="J2990" i="6"/>
  <c r="D2994" i="2" s="1"/>
  <c r="J2989" i="6"/>
  <c r="D2993" i="2" s="1"/>
  <c r="J2988" i="6"/>
  <c r="D2992" i="2" s="1"/>
  <c r="J2987" i="6"/>
  <c r="D2991" i="2" s="1"/>
  <c r="J2986" i="6"/>
  <c r="D2990" i="2" s="1"/>
  <c r="J2985" i="6"/>
  <c r="D2989" i="2" s="1"/>
  <c r="J2984" i="6"/>
  <c r="D2988" i="2" s="1"/>
  <c r="J2983" i="6"/>
  <c r="D2987" i="2" s="1"/>
  <c r="J2982" i="6"/>
  <c r="D2986" i="2" s="1"/>
  <c r="J2981" i="6"/>
  <c r="D2985" i="2" s="1"/>
  <c r="J2980" i="6"/>
  <c r="D2984" i="2" s="1"/>
  <c r="J2979" i="6"/>
  <c r="D2983" i="2" s="1"/>
  <c r="J2978" i="6"/>
  <c r="D2982" i="2" s="1"/>
  <c r="J2977" i="6"/>
  <c r="D2981" i="2" s="1"/>
  <c r="J2976" i="6"/>
  <c r="D2980" i="2" s="1"/>
  <c r="J2975" i="6"/>
  <c r="D2979" i="2" s="1"/>
  <c r="J2974" i="6"/>
  <c r="D2978" i="2" s="1"/>
  <c r="J2973" i="6"/>
  <c r="D2977" i="2" s="1"/>
  <c r="J2972" i="6"/>
  <c r="D2976" i="2" s="1"/>
  <c r="J2971" i="6"/>
  <c r="D2975" i="2" s="1"/>
  <c r="J2970" i="6"/>
  <c r="D2974" i="2" s="1"/>
  <c r="J2969" i="6"/>
  <c r="D2973" i="2" s="1"/>
  <c r="J2968" i="6"/>
  <c r="D2972" i="2" s="1"/>
  <c r="J2967" i="6"/>
  <c r="D2971" i="2" s="1"/>
  <c r="J2966" i="6"/>
  <c r="D2970" i="2" s="1"/>
  <c r="J2965" i="6"/>
  <c r="D2969" i="2" s="1"/>
  <c r="J2964" i="6"/>
  <c r="D2968" i="2" s="1"/>
  <c r="J2963" i="6"/>
  <c r="D2967" i="2" s="1"/>
  <c r="J2962" i="6"/>
  <c r="D2966" i="2" s="1"/>
  <c r="J2961" i="6"/>
  <c r="D2965" i="2" s="1"/>
  <c r="J2960" i="6"/>
  <c r="D2964" i="2" s="1"/>
  <c r="J2959" i="6"/>
  <c r="D2963" i="2" s="1"/>
  <c r="J2958" i="6"/>
  <c r="D2962" i="2" s="1"/>
  <c r="J2957" i="6"/>
  <c r="D2961" i="2" s="1"/>
  <c r="J2956" i="6"/>
  <c r="D2960" i="2" s="1"/>
  <c r="J2955" i="6"/>
  <c r="D2959" i="2" s="1"/>
  <c r="J2954" i="6"/>
  <c r="D2958" i="2" s="1"/>
  <c r="J2953" i="6"/>
  <c r="D2957" i="2" s="1"/>
  <c r="J2952" i="6"/>
  <c r="D2956" i="2" s="1"/>
  <c r="J2951" i="6"/>
  <c r="D2955" i="2" s="1"/>
  <c r="J2950" i="6"/>
  <c r="D2954" i="2" s="1"/>
  <c r="J2949" i="6"/>
  <c r="D2953" i="2" s="1"/>
  <c r="J2948" i="6"/>
  <c r="D2952" i="2" s="1"/>
  <c r="J2947" i="6"/>
  <c r="D2951" i="2" s="1"/>
  <c r="J2946" i="6"/>
  <c r="D2950" i="2" s="1"/>
  <c r="J2945" i="6"/>
  <c r="D2949" i="2" s="1"/>
  <c r="J2944" i="6"/>
  <c r="D2948" i="2" s="1"/>
  <c r="J2943" i="6"/>
  <c r="D2947" i="2" s="1"/>
  <c r="J2942" i="6"/>
  <c r="D2946" i="2" s="1"/>
  <c r="J2941" i="6"/>
  <c r="D2945" i="2" s="1"/>
  <c r="J2940" i="6"/>
  <c r="D2944" i="2" s="1"/>
  <c r="J2939" i="6"/>
  <c r="D2943" i="2" s="1"/>
  <c r="J2938" i="6"/>
  <c r="D2942" i="2" s="1"/>
  <c r="J2937" i="6"/>
  <c r="D2941" i="2" s="1"/>
  <c r="J2936" i="6"/>
  <c r="D2940" i="2" s="1"/>
  <c r="J2935" i="6"/>
  <c r="D2939" i="2" s="1"/>
  <c r="J2934" i="6"/>
  <c r="D2938" i="2" s="1"/>
  <c r="J2933" i="6"/>
  <c r="D2937" i="2" s="1"/>
  <c r="J2932" i="6"/>
  <c r="D2936" i="2" s="1"/>
  <c r="J2931" i="6"/>
  <c r="D2935" i="2" s="1"/>
  <c r="J2930" i="6"/>
  <c r="D2934" i="2" s="1"/>
  <c r="J2929" i="6"/>
  <c r="D2933" i="2" s="1"/>
  <c r="J2928" i="6"/>
  <c r="D2932" i="2" s="1"/>
  <c r="J2927" i="6"/>
  <c r="D2931" i="2" s="1"/>
  <c r="J2926" i="6"/>
  <c r="D2930" i="2" s="1"/>
  <c r="J2925" i="6"/>
  <c r="D2929" i="2" s="1"/>
  <c r="J2924" i="6"/>
  <c r="D2928" i="2" s="1"/>
  <c r="J2923" i="6"/>
  <c r="D2927" i="2" s="1"/>
  <c r="J2922" i="6"/>
  <c r="D2926" i="2" s="1"/>
  <c r="J2921" i="6"/>
  <c r="D2925" i="2" s="1"/>
  <c r="J2920" i="6"/>
  <c r="D2924" i="2" s="1"/>
  <c r="J2919" i="6"/>
  <c r="D2923" i="2" s="1"/>
  <c r="J2918" i="6"/>
  <c r="D2922" i="2" s="1"/>
  <c r="J2917" i="6"/>
  <c r="D2921" i="2" s="1"/>
  <c r="J2916" i="6"/>
  <c r="D2920" i="2" s="1"/>
  <c r="J2915" i="6"/>
  <c r="D2919" i="2" s="1"/>
  <c r="J2914" i="6"/>
  <c r="D2918" i="2" s="1"/>
  <c r="J2913" i="6"/>
  <c r="D2917" i="2" s="1"/>
  <c r="J2912" i="6"/>
  <c r="D2916" i="2" s="1"/>
  <c r="J2911" i="6"/>
  <c r="D2915" i="2" s="1"/>
  <c r="J2910" i="6"/>
  <c r="D2914" i="2" s="1"/>
  <c r="J2909" i="6"/>
  <c r="D2913" i="2" s="1"/>
  <c r="J2908" i="6"/>
  <c r="D2912" i="2" s="1"/>
  <c r="J2907" i="6"/>
  <c r="D2911" i="2" s="1"/>
  <c r="J2906" i="6"/>
  <c r="D2910" i="2" s="1"/>
  <c r="J2905" i="6"/>
  <c r="D2909" i="2" s="1"/>
  <c r="J2904" i="6"/>
  <c r="D2908" i="2" s="1"/>
  <c r="J2903" i="6"/>
  <c r="D2907" i="2" s="1"/>
  <c r="J2902" i="6"/>
  <c r="D2906" i="2" s="1"/>
  <c r="J2901" i="6"/>
  <c r="D2905" i="2" s="1"/>
  <c r="J2900" i="6"/>
  <c r="D2904" i="2" s="1"/>
  <c r="J2899" i="6"/>
  <c r="D2903" i="2" s="1"/>
  <c r="J2898" i="6"/>
  <c r="D2902" i="2" s="1"/>
  <c r="J2897" i="6"/>
  <c r="D2901" i="2" s="1"/>
  <c r="J2896" i="6"/>
  <c r="D2900" i="2" s="1"/>
  <c r="J2895" i="6"/>
  <c r="D2899" i="2" s="1"/>
  <c r="J2894" i="6"/>
  <c r="D2898" i="2" s="1"/>
  <c r="J2893" i="6"/>
  <c r="D2897" i="2" s="1"/>
  <c r="J2892" i="6"/>
  <c r="D2896" i="2" s="1"/>
  <c r="J2891" i="6"/>
  <c r="D2895" i="2" s="1"/>
  <c r="J2890" i="6"/>
  <c r="D2894" i="2" s="1"/>
  <c r="J2889" i="6"/>
  <c r="D2893" i="2" s="1"/>
  <c r="J2888" i="6"/>
  <c r="D2892" i="2" s="1"/>
  <c r="J2887" i="6"/>
  <c r="D2891" i="2" s="1"/>
  <c r="J2886" i="6"/>
  <c r="D2890" i="2" s="1"/>
  <c r="J2885" i="6"/>
  <c r="D2889" i="2" s="1"/>
  <c r="J2884" i="6"/>
  <c r="D2888" i="2" s="1"/>
  <c r="J2883" i="6"/>
  <c r="D2887" i="2" s="1"/>
  <c r="J2882" i="6"/>
  <c r="D2886" i="2" s="1"/>
  <c r="J2881" i="6"/>
  <c r="D2885" i="2" s="1"/>
  <c r="J2880" i="6"/>
  <c r="D2884" i="2" s="1"/>
  <c r="J2879" i="6"/>
  <c r="D2883" i="2" s="1"/>
  <c r="J2878" i="6"/>
  <c r="D2882" i="2" s="1"/>
  <c r="J2877" i="6"/>
  <c r="D2881" i="2" s="1"/>
  <c r="J2876" i="6"/>
  <c r="D2880" i="2" s="1"/>
  <c r="J2875" i="6"/>
  <c r="D2879" i="2" s="1"/>
  <c r="J2874" i="6"/>
  <c r="D2878" i="2" s="1"/>
  <c r="J2873" i="6"/>
  <c r="D2877" i="2" s="1"/>
  <c r="J2872" i="6"/>
  <c r="D2876" i="2" s="1"/>
  <c r="J2871" i="6"/>
  <c r="D2875" i="2" s="1"/>
  <c r="J2870" i="6"/>
  <c r="D2874" i="2" s="1"/>
  <c r="J2869" i="6"/>
  <c r="D2873" i="2" s="1"/>
  <c r="J2868" i="6"/>
  <c r="D2872" i="2" s="1"/>
  <c r="J2867" i="6"/>
  <c r="D2871" i="2" s="1"/>
  <c r="J2866" i="6"/>
  <c r="D2870" i="2" s="1"/>
  <c r="J2865" i="6"/>
  <c r="D2869" i="2" s="1"/>
  <c r="J2864" i="6"/>
  <c r="D2868" i="2" s="1"/>
  <c r="J2863" i="6"/>
  <c r="D2867" i="2" s="1"/>
  <c r="J2862" i="6"/>
  <c r="D2866" i="2" s="1"/>
  <c r="J2861" i="6"/>
  <c r="D2865" i="2" s="1"/>
  <c r="J2860" i="6"/>
  <c r="D2864" i="2" s="1"/>
  <c r="J2859" i="6"/>
  <c r="D2863" i="2" s="1"/>
  <c r="J2858" i="6"/>
  <c r="D2862" i="2" s="1"/>
  <c r="J2857" i="6"/>
  <c r="D2861" i="2" s="1"/>
  <c r="J2856" i="6"/>
  <c r="D2860" i="2" s="1"/>
  <c r="J2855" i="6"/>
  <c r="D2859" i="2" s="1"/>
  <c r="J2854" i="6"/>
  <c r="D2858" i="2" s="1"/>
  <c r="J2853" i="6"/>
  <c r="D2857" i="2" s="1"/>
  <c r="J2852" i="6"/>
  <c r="D2856" i="2" s="1"/>
  <c r="J2851" i="6"/>
  <c r="D2855" i="2" s="1"/>
  <c r="J2850" i="6"/>
  <c r="D2854" i="2" s="1"/>
  <c r="J2849" i="6"/>
  <c r="D2853" i="2" s="1"/>
  <c r="J2848" i="6"/>
  <c r="D2852" i="2" s="1"/>
  <c r="J2847" i="6"/>
  <c r="D2851" i="2" s="1"/>
  <c r="J2846" i="6"/>
  <c r="D2850" i="2" s="1"/>
  <c r="J2845" i="6"/>
  <c r="D2849" i="2" s="1"/>
  <c r="J2844" i="6"/>
  <c r="D2848" i="2" s="1"/>
  <c r="J2843" i="6"/>
  <c r="D2847" i="2" s="1"/>
  <c r="J2842" i="6"/>
  <c r="D2846" i="2" s="1"/>
  <c r="J2841" i="6"/>
  <c r="D2845" i="2" s="1"/>
  <c r="J2840" i="6"/>
  <c r="D2844" i="2" s="1"/>
  <c r="J2839" i="6"/>
  <c r="D2843" i="2" s="1"/>
  <c r="J2838" i="6"/>
  <c r="D2842" i="2" s="1"/>
  <c r="J2837" i="6"/>
  <c r="D2841" i="2" s="1"/>
  <c r="J2836" i="6"/>
  <c r="D2840" i="2" s="1"/>
  <c r="J2835" i="6"/>
  <c r="D2839" i="2" s="1"/>
  <c r="J2834" i="6"/>
  <c r="D2838" i="2" s="1"/>
  <c r="J2833" i="6"/>
  <c r="D2837" i="2" s="1"/>
  <c r="J2832" i="6"/>
  <c r="D2836" i="2" s="1"/>
  <c r="J2831" i="6"/>
  <c r="D2835" i="2" s="1"/>
  <c r="J2830" i="6"/>
  <c r="D2834" i="2" s="1"/>
  <c r="J2829" i="6"/>
  <c r="D2833" i="2" s="1"/>
  <c r="J2828" i="6"/>
  <c r="D2832" i="2" s="1"/>
  <c r="J2827" i="6"/>
  <c r="D2831" i="2" s="1"/>
  <c r="J2826" i="6"/>
  <c r="D2830" i="2" s="1"/>
  <c r="J2825" i="6"/>
  <c r="D2829" i="2" s="1"/>
  <c r="J2824" i="6"/>
  <c r="D2828" i="2" s="1"/>
  <c r="J2823" i="6"/>
  <c r="D2827" i="2" s="1"/>
  <c r="J2822" i="6"/>
  <c r="D2826" i="2" s="1"/>
  <c r="J2821" i="6"/>
  <c r="D2825" i="2" s="1"/>
  <c r="J2820" i="6"/>
  <c r="D2824" i="2" s="1"/>
  <c r="J2819" i="6"/>
  <c r="D2823" i="2" s="1"/>
  <c r="J2818" i="6"/>
  <c r="D2822" i="2" s="1"/>
  <c r="J2817" i="6"/>
  <c r="D2821" i="2" s="1"/>
  <c r="J2816" i="6"/>
  <c r="D2820" i="2" s="1"/>
  <c r="J2815" i="6"/>
  <c r="D2819" i="2" s="1"/>
  <c r="J2814" i="6"/>
  <c r="D2818" i="2" s="1"/>
  <c r="J2813" i="6"/>
  <c r="D2817" i="2" s="1"/>
  <c r="J2812" i="6"/>
  <c r="D2816" i="2" s="1"/>
  <c r="J2811" i="6"/>
  <c r="D2815" i="2" s="1"/>
  <c r="J2810" i="6"/>
  <c r="D2814" i="2" s="1"/>
  <c r="J2809" i="6"/>
  <c r="D2813" i="2" s="1"/>
  <c r="J2808" i="6"/>
  <c r="D2812" i="2" s="1"/>
  <c r="J2807" i="6"/>
  <c r="D2811" i="2" s="1"/>
  <c r="J2806" i="6"/>
  <c r="D2810" i="2" s="1"/>
  <c r="J2805" i="6"/>
  <c r="D2809" i="2" s="1"/>
  <c r="J2804" i="6"/>
  <c r="D2808" i="2" s="1"/>
  <c r="J2803" i="6"/>
  <c r="D2807" i="2" s="1"/>
  <c r="J2802" i="6"/>
  <c r="D2806" i="2" s="1"/>
  <c r="J2801" i="6"/>
  <c r="D2805" i="2" s="1"/>
  <c r="J2800" i="6"/>
  <c r="D2804" i="2" s="1"/>
  <c r="J2799" i="6"/>
  <c r="D2803" i="2" s="1"/>
  <c r="J2798" i="6"/>
  <c r="D2802" i="2" s="1"/>
  <c r="J2797" i="6"/>
  <c r="D2801" i="2" s="1"/>
  <c r="J2796" i="6"/>
  <c r="D2800" i="2" s="1"/>
  <c r="J2795" i="6"/>
  <c r="D2799" i="2" s="1"/>
  <c r="J2794" i="6"/>
  <c r="D2798" i="2" s="1"/>
  <c r="J2793" i="6"/>
  <c r="D2797" i="2" s="1"/>
  <c r="J2792" i="6"/>
  <c r="D2796" i="2" s="1"/>
  <c r="J2791" i="6"/>
  <c r="D2795" i="2" s="1"/>
  <c r="J2790" i="6"/>
  <c r="D2794" i="2" s="1"/>
  <c r="J2789" i="6"/>
  <c r="D2793" i="2" s="1"/>
  <c r="J2788" i="6"/>
  <c r="D2792" i="2" s="1"/>
  <c r="J2787" i="6"/>
  <c r="D2791" i="2" s="1"/>
  <c r="J2786" i="6"/>
  <c r="D2790" i="2" s="1"/>
  <c r="J2785" i="6"/>
  <c r="D2789" i="2" s="1"/>
  <c r="J2784" i="6"/>
  <c r="D2788" i="2" s="1"/>
  <c r="J2783" i="6"/>
  <c r="D2787" i="2" s="1"/>
  <c r="J2782" i="6"/>
  <c r="D2786" i="2" s="1"/>
  <c r="J2781" i="6"/>
  <c r="D2785" i="2" s="1"/>
  <c r="J2780" i="6"/>
  <c r="D2784" i="2" s="1"/>
  <c r="J2779" i="6"/>
  <c r="D2783" i="2" s="1"/>
  <c r="J2778" i="6"/>
  <c r="D2782" i="2" s="1"/>
  <c r="J2777" i="6"/>
  <c r="D2781" i="2" s="1"/>
  <c r="J2776" i="6"/>
  <c r="D2780" i="2" s="1"/>
  <c r="J2775" i="6"/>
  <c r="D2779" i="2" s="1"/>
  <c r="J2774" i="6"/>
  <c r="D2778" i="2" s="1"/>
  <c r="J2773" i="6"/>
  <c r="D2777" i="2" s="1"/>
  <c r="J2772" i="6"/>
  <c r="D2776" i="2" s="1"/>
  <c r="J2771" i="6"/>
  <c r="D2775" i="2" s="1"/>
  <c r="J2770" i="6"/>
  <c r="D2774" i="2" s="1"/>
  <c r="J2769" i="6"/>
  <c r="D2773" i="2" s="1"/>
  <c r="J2768" i="6"/>
  <c r="D2772" i="2" s="1"/>
  <c r="J2767" i="6"/>
  <c r="D2771" i="2" s="1"/>
  <c r="J2766" i="6"/>
  <c r="D2770" i="2" s="1"/>
  <c r="J2765" i="6"/>
  <c r="D2769" i="2" s="1"/>
  <c r="J2764" i="6"/>
  <c r="D2768" i="2" s="1"/>
  <c r="J2763" i="6"/>
  <c r="D2767" i="2" s="1"/>
  <c r="J2762" i="6"/>
  <c r="D2766" i="2" s="1"/>
  <c r="J2761" i="6"/>
  <c r="D2765" i="2" s="1"/>
  <c r="J2760" i="6"/>
  <c r="D2764" i="2" s="1"/>
  <c r="J2759" i="6"/>
  <c r="D2763" i="2" s="1"/>
  <c r="J2758" i="6"/>
  <c r="D2762" i="2" s="1"/>
  <c r="J2757" i="6"/>
  <c r="D2761" i="2" s="1"/>
  <c r="J2756" i="6"/>
  <c r="D2760" i="2" s="1"/>
  <c r="J2755" i="6"/>
  <c r="D2759" i="2" s="1"/>
  <c r="J2754" i="6"/>
  <c r="D2758" i="2" s="1"/>
  <c r="J2753" i="6"/>
  <c r="D2757" i="2" s="1"/>
  <c r="J2752" i="6"/>
  <c r="D2756" i="2" s="1"/>
  <c r="J2751" i="6"/>
  <c r="D2755" i="2" s="1"/>
  <c r="J2750" i="6"/>
  <c r="D2754" i="2" s="1"/>
  <c r="J2749" i="6"/>
  <c r="D2753" i="2" s="1"/>
  <c r="J2748" i="6"/>
  <c r="D2752" i="2" s="1"/>
  <c r="J2747" i="6"/>
  <c r="D2751" i="2" s="1"/>
  <c r="J2746" i="6"/>
  <c r="D2750" i="2" s="1"/>
  <c r="J2745" i="6"/>
  <c r="D2749" i="2" s="1"/>
  <c r="J2744" i="6"/>
  <c r="D2748" i="2" s="1"/>
  <c r="J2743" i="6"/>
  <c r="D2747" i="2" s="1"/>
  <c r="J2742" i="6"/>
  <c r="D2746" i="2" s="1"/>
  <c r="J2741" i="6"/>
  <c r="D2745" i="2" s="1"/>
  <c r="J2740" i="6"/>
  <c r="D2744" i="2" s="1"/>
  <c r="J2739" i="6"/>
  <c r="D2743" i="2" s="1"/>
  <c r="J2738" i="6"/>
  <c r="D2742" i="2" s="1"/>
  <c r="J2737" i="6"/>
  <c r="D2741" i="2" s="1"/>
  <c r="J2736" i="6"/>
  <c r="D2740" i="2" s="1"/>
  <c r="J2735" i="6"/>
  <c r="D2739" i="2" s="1"/>
  <c r="J2734" i="6"/>
  <c r="D2738" i="2" s="1"/>
  <c r="J2733" i="6"/>
  <c r="D2737" i="2" s="1"/>
  <c r="J2732" i="6"/>
  <c r="D2736" i="2" s="1"/>
  <c r="J2731" i="6"/>
  <c r="D2735" i="2" s="1"/>
  <c r="J2730" i="6"/>
  <c r="D2734" i="2" s="1"/>
  <c r="J2729" i="6"/>
  <c r="D2733" i="2" s="1"/>
  <c r="J2728" i="6"/>
  <c r="D2732" i="2" s="1"/>
  <c r="J2727" i="6"/>
  <c r="D2731" i="2" s="1"/>
  <c r="J2726" i="6"/>
  <c r="D2730" i="2" s="1"/>
  <c r="J2725" i="6"/>
  <c r="D2729" i="2" s="1"/>
  <c r="J2724" i="6"/>
  <c r="D2728" i="2" s="1"/>
  <c r="J2723" i="6"/>
  <c r="D2727" i="2" s="1"/>
  <c r="J2722" i="6"/>
  <c r="D2726" i="2" s="1"/>
  <c r="J2721" i="6"/>
  <c r="D2725" i="2" s="1"/>
  <c r="J2720" i="6"/>
  <c r="D2724" i="2" s="1"/>
  <c r="J2719" i="6"/>
  <c r="D2723" i="2" s="1"/>
  <c r="J2718" i="6"/>
  <c r="D2722" i="2" s="1"/>
  <c r="J2717" i="6"/>
  <c r="D2721" i="2" s="1"/>
  <c r="J2716" i="6"/>
  <c r="D2720" i="2" s="1"/>
  <c r="J2715" i="6"/>
  <c r="D2719" i="2" s="1"/>
  <c r="J2714" i="6"/>
  <c r="D2718" i="2" s="1"/>
  <c r="J2713" i="6"/>
  <c r="D2717" i="2" s="1"/>
  <c r="J2712" i="6"/>
  <c r="D2716" i="2" s="1"/>
  <c r="J2711" i="6"/>
  <c r="D2715" i="2" s="1"/>
  <c r="J2710" i="6"/>
  <c r="D2714" i="2" s="1"/>
  <c r="J2709" i="6"/>
  <c r="D2713" i="2" s="1"/>
  <c r="J2708" i="6"/>
  <c r="D2712" i="2" s="1"/>
  <c r="J2707" i="6"/>
  <c r="D2711" i="2" s="1"/>
  <c r="J2706" i="6"/>
  <c r="D2710" i="2" s="1"/>
  <c r="J2705" i="6"/>
  <c r="D2709" i="2" s="1"/>
  <c r="J2704" i="6"/>
  <c r="D2708" i="2" s="1"/>
  <c r="J2703" i="6"/>
  <c r="D2707" i="2" s="1"/>
  <c r="J2702" i="6"/>
  <c r="D2706" i="2" s="1"/>
  <c r="J2701" i="6"/>
  <c r="D2705" i="2" s="1"/>
  <c r="J2700" i="6"/>
  <c r="D2704" i="2" s="1"/>
  <c r="J2699" i="6"/>
  <c r="D2703" i="2" s="1"/>
  <c r="J2698" i="6"/>
  <c r="D2702" i="2" s="1"/>
  <c r="J2697" i="6"/>
  <c r="D2701" i="2" s="1"/>
  <c r="J2696" i="6"/>
  <c r="D2700" i="2" s="1"/>
  <c r="J2695" i="6"/>
  <c r="D2699" i="2" s="1"/>
  <c r="J2694" i="6"/>
  <c r="D2698" i="2" s="1"/>
  <c r="J2693" i="6"/>
  <c r="D2697" i="2" s="1"/>
  <c r="J2692" i="6"/>
  <c r="D2696" i="2" s="1"/>
  <c r="J2691" i="6"/>
  <c r="D2695" i="2" s="1"/>
  <c r="J2690" i="6"/>
  <c r="D2694" i="2" s="1"/>
  <c r="J2689" i="6"/>
  <c r="D2693" i="2" s="1"/>
  <c r="J2688" i="6"/>
  <c r="D2692" i="2" s="1"/>
  <c r="J2687" i="6"/>
  <c r="D2691" i="2" s="1"/>
  <c r="J2686" i="6"/>
  <c r="D2690" i="2" s="1"/>
  <c r="J2685" i="6"/>
  <c r="D2689" i="2" s="1"/>
  <c r="J2684" i="6"/>
  <c r="D2688" i="2" s="1"/>
  <c r="J2683" i="6"/>
  <c r="D2687" i="2" s="1"/>
  <c r="J2682" i="6"/>
  <c r="D2686" i="2" s="1"/>
  <c r="J2681" i="6"/>
  <c r="D2685" i="2" s="1"/>
  <c r="J2680" i="6"/>
  <c r="D2684" i="2" s="1"/>
  <c r="J2679" i="6"/>
  <c r="D2683" i="2" s="1"/>
  <c r="J2678" i="6"/>
  <c r="D2682" i="2" s="1"/>
  <c r="J2677" i="6"/>
  <c r="D2681" i="2" s="1"/>
  <c r="J2676" i="6"/>
  <c r="D2680" i="2" s="1"/>
  <c r="J2675" i="6"/>
  <c r="D2679" i="2" s="1"/>
  <c r="J2674" i="6"/>
  <c r="D2678" i="2" s="1"/>
  <c r="J2673" i="6"/>
  <c r="D2677" i="2" s="1"/>
  <c r="J2672" i="6"/>
  <c r="D2676" i="2" s="1"/>
  <c r="J2671" i="6"/>
  <c r="D2675" i="2" s="1"/>
  <c r="J2670" i="6"/>
  <c r="D2674" i="2" s="1"/>
  <c r="J2669" i="6"/>
  <c r="D2673" i="2" s="1"/>
  <c r="J2668" i="6"/>
  <c r="D2672" i="2" s="1"/>
  <c r="J2667" i="6"/>
  <c r="D2671" i="2" s="1"/>
  <c r="J2666" i="6"/>
  <c r="D2670" i="2" s="1"/>
  <c r="J2665" i="6"/>
  <c r="D2669" i="2" s="1"/>
  <c r="J2664" i="6"/>
  <c r="D2668" i="2" s="1"/>
  <c r="J2663" i="6"/>
  <c r="D2667" i="2" s="1"/>
  <c r="J2662" i="6"/>
  <c r="D2666" i="2" s="1"/>
  <c r="J2661" i="6"/>
  <c r="D2665" i="2" s="1"/>
  <c r="J2660" i="6"/>
  <c r="D2664" i="2" s="1"/>
  <c r="J2659" i="6"/>
  <c r="D2663" i="2" s="1"/>
  <c r="J2658" i="6"/>
  <c r="D2662" i="2" s="1"/>
  <c r="J2657" i="6"/>
  <c r="D2661" i="2" s="1"/>
  <c r="J2656" i="6"/>
  <c r="D2660" i="2" s="1"/>
  <c r="J2655" i="6"/>
  <c r="D2659" i="2" s="1"/>
  <c r="J2654" i="6"/>
  <c r="D2658" i="2" s="1"/>
  <c r="J2653" i="6"/>
  <c r="D2657" i="2" s="1"/>
  <c r="J2652" i="6"/>
  <c r="D2656" i="2" s="1"/>
  <c r="J2651" i="6"/>
  <c r="D2655" i="2" s="1"/>
  <c r="J2650" i="6"/>
  <c r="D2654" i="2" s="1"/>
  <c r="J2649" i="6"/>
  <c r="D2653" i="2" s="1"/>
  <c r="J2648" i="6"/>
  <c r="D2652" i="2" s="1"/>
  <c r="J2647" i="6"/>
  <c r="D2651" i="2" s="1"/>
  <c r="J2646" i="6"/>
  <c r="D2650" i="2" s="1"/>
  <c r="J2645" i="6"/>
  <c r="D2649" i="2" s="1"/>
  <c r="J2644" i="6"/>
  <c r="D2648" i="2" s="1"/>
  <c r="J2643" i="6"/>
  <c r="D2647" i="2" s="1"/>
  <c r="J2642" i="6"/>
  <c r="D2646" i="2" s="1"/>
  <c r="J2641" i="6"/>
  <c r="D2645" i="2" s="1"/>
  <c r="J2640" i="6"/>
  <c r="D2644" i="2" s="1"/>
  <c r="J2639" i="6"/>
  <c r="D2643" i="2" s="1"/>
  <c r="J2638" i="6"/>
  <c r="D2642" i="2" s="1"/>
  <c r="J2637" i="6"/>
  <c r="D2641" i="2" s="1"/>
  <c r="J2636" i="6"/>
  <c r="D2640" i="2" s="1"/>
  <c r="J2635" i="6"/>
  <c r="D2639" i="2" s="1"/>
  <c r="J2634" i="6"/>
  <c r="D2638" i="2" s="1"/>
  <c r="J2633" i="6"/>
  <c r="D2637" i="2" s="1"/>
  <c r="J2632" i="6"/>
  <c r="D2636" i="2" s="1"/>
  <c r="J2631" i="6"/>
  <c r="D2635" i="2" s="1"/>
  <c r="J2630" i="6"/>
  <c r="D2634" i="2" s="1"/>
  <c r="J2629" i="6"/>
  <c r="D2633" i="2" s="1"/>
  <c r="J2628" i="6"/>
  <c r="D2632" i="2" s="1"/>
  <c r="J2627" i="6"/>
  <c r="D2631" i="2" s="1"/>
  <c r="J2626" i="6"/>
  <c r="D2630" i="2" s="1"/>
  <c r="J2625" i="6"/>
  <c r="D2629" i="2" s="1"/>
  <c r="J2624" i="6"/>
  <c r="D2628" i="2" s="1"/>
  <c r="J2623" i="6"/>
  <c r="D2627" i="2" s="1"/>
  <c r="J2622" i="6"/>
  <c r="D2626" i="2" s="1"/>
  <c r="J2621" i="6"/>
  <c r="D2625" i="2" s="1"/>
  <c r="J2620" i="6"/>
  <c r="D2624" i="2" s="1"/>
  <c r="J2619" i="6"/>
  <c r="D2623" i="2" s="1"/>
  <c r="J2618" i="6"/>
  <c r="D2622" i="2" s="1"/>
  <c r="J2617" i="6"/>
  <c r="D2621" i="2" s="1"/>
  <c r="J2616" i="6"/>
  <c r="D2620" i="2" s="1"/>
  <c r="J2615" i="6"/>
  <c r="D2619" i="2" s="1"/>
  <c r="J2614" i="6"/>
  <c r="D2618" i="2" s="1"/>
  <c r="J2613" i="6"/>
  <c r="D2617" i="2" s="1"/>
  <c r="J2612" i="6"/>
  <c r="D2616" i="2" s="1"/>
  <c r="J2611" i="6"/>
  <c r="D2615" i="2" s="1"/>
  <c r="J2610" i="6"/>
  <c r="D2614" i="2" s="1"/>
  <c r="J2609" i="6"/>
  <c r="D2613" i="2" s="1"/>
  <c r="J2608" i="6"/>
  <c r="D2612" i="2" s="1"/>
  <c r="J2607" i="6"/>
  <c r="D2611" i="2" s="1"/>
  <c r="J2606" i="6"/>
  <c r="D2610" i="2" s="1"/>
  <c r="J2605" i="6"/>
  <c r="D2609" i="2" s="1"/>
  <c r="J2604" i="6"/>
  <c r="D2608" i="2" s="1"/>
  <c r="J2603" i="6"/>
  <c r="D2607" i="2" s="1"/>
  <c r="J2602" i="6"/>
  <c r="D2606" i="2" s="1"/>
  <c r="J2601" i="6"/>
  <c r="D2605" i="2" s="1"/>
  <c r="J2600" i="6"/>
  <c r="D2604" i="2" s="1"/>
  <c r="J2599" i="6"/>
  <c r="D2603" i="2" s="1"/>
  <c r="J2598" i="6"/>
  <c r="D2602" i="2" s="1"/>
  <c r="J2597" i="6"/>
  <c r="D2601" i="2" s="1"/>
  <c r="J2596" i="6"/>
  <c r="D2600" i="2" s="1"/>
  <c r="J2595" i="6"/>
  <c r="D2599" i="2" s="1"/>
  <c r="J2594" i="6"/>
  <c r="D2598" i="2" s="1"/>
  <c r="J2593" i="6"/>
  <c r="D2597" i="2" s="1"/>
  <c r="J2592" i="6"/>
  <c r="D2596" i="2" s="1"/>
  <c r="J2591" i="6"/>
  <c r="D2595" i="2" s="1"/>
  <c r="J2590" i="6"/>
  <c r="D2594" i="2" s="1"/>
  <c r="J2589" i="6"/>
  <c r="D2593" i="2" s="1"/>
  <c r="J2588" i="6"/>
  <c r="D2592" i="2" s="1"/>
  <c r="J2587" i="6"/>
  <c r="D2591" i="2" s="1"/>
  <c r="J2586" i="6"/>
  <c r="D2590" i="2" s="1"/>
  <c r="J2585" i="6"/>
  <c r="D2589" i="2" s="1"/>
  <c r="J2584" i="6"/>
  <c r="D2588" i="2" s="1"/>
  <c r="J2583" i="6"/>
  <c r="D2587" i="2" s="1"/>
  <c r="J2582" i="6"/>
  <c r="D2586" i="2" s="1"/>
  <c r="J2581" i="6"/>
  <c r="D2585" i="2" s="1"/>
  <c r="J2580" i="6"/>
  <c r="D2584" i="2" s="1"/>
  <c r="J2579" i="6"/>
  <c r="D2583" i="2" s="1"/>
  <c r="J2578" i="6"/>
  <c r="D2582" i="2" s="1"/>
  <c r="J2577" i="6"/>
  <c r="D2581" i="2" s="1"/>
  <c r="J2576" i="6"/>
  <c r="D2580" i="2" s="1"/>
  <c r="J2575" i="6"/>
  <c r="D2579" i="2" s="1"/>
  <c r="J2574" i="6"/>
  <c r="D2578" i="2" s="1"/>
  <c r="J2573" i="6"/>
  <c r="D2577" i="2" s="1"/>
  <c r="J2572" i="6"/>
  <c r="D2576" i="2" s="1"/>
  <c r="J2571" i="6"/>
  <c r="D2575" i="2" s="1"/>
  <c r="J2570" i="6"/>
  <c r="D2574" i="2" s="1"/>
  <c r="J2569" i="6"/>
  <c r="D2573" i="2" s="1"/>
  <c r="J2568" i="6"/>
  <c r="D2572" i="2" s="1"/>
  <c r="J2567" i="6"/>
  <c r="D2571" i="2" s="1"/>
  <c r="J2566" i="6"/>
  <c r="D2570" i="2" s="1"/>
  <c r="J2565" i="6"/>
  <c r="D2569" i="2" s="1"/>
  <c r="J2564" i="6"/>
  <c r="D2568" i="2" s="1"/>
  <c r="J2563" i="6"/>
  <c r="D2567" i="2" s="1"/>
  <c r="J2562" i="6"/>
  <c r="D2566" i="2" s="1"/>
  <c r="J2561" i="6"/>
  <c r="D2565" i="2" s="1"/>
  <c r="J2560" i="6"/>
  <c r="D2564" i="2" s="1"/>
  <c r="J2559" i="6"/>
  <c r="D2563" i="2" s="1"/>
  <c r="J2558" i="6"/>
  <c r="D2562" i="2" s="1"/>
  <c r="J2557" i="6"/>
  <c r="D2561" i="2" s="1"/>
  <c r="J2556" i="6"/>
  <c r="D2560" i="2" s="1"/>
  <c r="J2555" i="6"/>
  <c r="D2559" i="2" s="1"/>
  <c r="J2554" i="6"/>
  <c r="D2558" i="2" s="1"/>
  <c r="J2553" i="6"/>
  <c r="D2557" i="2" s="1"/>
  <c r="J2552" i="6"/>
  <c r="D2556" i="2" s="1"/>
  <c r="J2551" i="6"/>
  <c r="D2555" i="2" s="1"/>
  <c r="J2550" i="6"/>
  <c r="D2554" i="2" s="1"/>
  <c r="J2549" i="6"/>
  <c r="D2553" i="2" s="1"/>
  <c r="J2548" i="6"/>
  <c r="D2552" i="2" s="1"/>
  <c r="J2547" i="6"/>
  <c r="D2551" i="2" s="1"/>
  <c r="J2546" i="6"/>
  <c r="D2550" i="2" s="1"/>
  <c r="J2545" i="6"/>
  <c r="D2549" i="2" s="1"/>
  <c r="J2544" i="6"/>
  <c r="D2548" i="2" s="1"/>
  <c r="J2543" i="6"/>
  <c r="D2547" i="2" s="1"/>
  <c r="J2542" i="6"/>
  <c r="D2546" i="2" s="1"/>
  <c r="J2541" i="6"/>
  <c r="D2545" i="2" s="1"/>
  <c r="J2540" i="6"/>
  <c r="D2544" i="2" s="1"/>
  <c r="J2539" i="6"/>
  <c r="D2543" i="2" s="1"/>
  <c r="J2538" i="6"/>
  <c r="D2542" i="2" s="1"/>
  <c r="J2537" i="6"/>
  <c r="D2541" i="2" s="1"/>
  <c r="J2536" i="6"/>
  <c r="D2540" i="2" s="1"/>
  <c r="J2535" i="6"/>
  <c r="D2539" i="2" s="1"/>
  <c r="J2534" i="6"/>
  <c r="D2538" i="2" s="1"/>
  <c r="J2533" i="6"/>
  <c r="D2537" i="2" s="1"/>
  <c r="J2532" i="6"/>
  <c r="D2536" i="2" s="1"/>
  <c r="J2531" i="6"/>
  <c r="D2535" i="2" s="1"/>
  <c r="J2530" i="6"/>
  <c r="D2534" i="2" s="1"/>
  <c r="J2529" i="6"/>
  <c r="D2533" i="2" s="1"/>
  <c r="J2528" i="6"/>
  <c r="D2532" i="2" s="1"/>
  <c r="J2527" i="6"/>
  <c r="D2531" i="2" s="1"/>
  <c r="J2526" i="6"/>
  <c r="D2530" i="2" s="1"/>
  <c r="J2525" i="6"/>
  <c r="D2529" i="2" s="1"/>
  <c r="J2524" i="6"/>
  <c r="D2528" i="2" s="1"/>
  <c r="J2523" i="6"/>
  <c r="D2527" i="2" s="1"/>
  <c r="J2522" i="6"/>
  <c r="D2526" i="2" s="1"/>
  <c r="J2521" i="6"/>
  <c r="D2525" i="2" s="1"/>
  <c r="J2520" i="6"/>
  <c r="D2524" i="2" s="1"/>
  <c r="J2519" i="6"/>
  <c r="D2523" i="2" s="1"/>
  <c r="J2518" i="6"/>
  <c r="D2522" i="2" s="1"/>
  <c r="J2517" i="6"/>
  <c r="D2521" i="2" s="1"/>
  <c r="J2516" i="6"/>
  <c r="D2520" i="2" s="1"/>
  <c r="J2515" i="6"/>
  <c r="D2519" i="2" s="1"/>
  <c r="J2514" i="6"/>
  <c r="D2518" i="2" s="1"/>
  <c r="J2513" i="6"/>
  <c r="D2517" i="2" s="1"/>
  <c r="J2512" i="6"/>
  <c r="D2516" i="2" s="1"/>
  <c r="J2511" i="6"/>
  <c r="D2515" i="2" s="1"/>
  <c r="J2510" i="6"/>
  <c r="D2514" i="2" s="1"/>
  <c r="J2509" i="6"/>
  <c r="D2513" i="2" s="1"/>
  <c r="J2508" i="6"/>
  <c r="D2512" i="2" s="1"/>
  <c r="J2507" i="6"/>
  <c r="D2511" i="2" s="1"/>
  <c r="J2506" i="6"/>
  <c r="D2510" i="2" s="1"/>
  <c r="J2505" i="6"/>
  <c r="D2509" i="2" s="1"/>
  <c r="J2504" i="6"/>
  <c r="D2508" i="2" s="1"/>
  <c r="J2503" i="6"/>
  <c r="D2507" i="2" s="1"/>
  <c r="J2502" i="6"/>
  <c r="D2506" i="2" s="1"/>
  <c r="J2501" i="6"/>
  <c r="D2505" i="2" s="1"/>
  <c r="J2500" i="6"/>
  <c r="D2504" i="2" s="1"/>
  <c r="J2499" i="6"/>
  <c r="D2503" i="2" s="1"/>
  <c r="J2498" i="6"/>
  <c r="D2502" i="2" s="1"/>
  <c r="J2497" i="6"/>
  <c r="D2501" i="2" s="1"/>
  <c r="J2496" i="6"/>
  <c r="D2500" i="2" s="1"/>
  <c r="J2495" i="6"/>
  <c r="D2499" i="2" s="1"/>
  <c r="J2494" i="6"/>
  <c r="D2498" i="2" s="1"/>
  <c r="J2493" i="6"/>
  <c r="D2497" i="2" s="1"/>
  <c r="J2492" i="6"/>
  <c r="D2496" i="2" s="1"/>
  <c r="J2491" i="6"/>
  <c r="D2495" i="2" s="1"/>
  <c r="J2490" i="6"/>
  <c r="D2494" i="2" s="1"/>
  <c r="J2489" i="6"/>
  <c r="D2493" i="2" s="1"/>
  <c r="J2488" i="6"/>
  <c r="D2492" i="2" s="1"/>
  <c r="J2487" i="6"/>
  <c r="D2491" i="2" s="1"/>
  <c r="J2486" i="6"/>
  <c r="D2490" i="2" s="1"/>
  <c r="J2485" i="6"/>
  <c r="D2489" i="2" s="1"/>
  <c r="J2484" i="6"/>
  <c r="D2488" i="2" s="1"/>
  <c r="J2483" i="6"/>
  <c r="D2487" i="2" s="1"/>
  <c r="J2482" i="6"/>
  <c r="D2486" i="2" s="1"/>
  <c r="J2481" i="6"/>
  <c r="D2485" i="2" s="1"/>
  <c r="J2480" i="6"/>
  <c r="D2484" i="2" s="1"/>
  <c r="J2479" i="6"/>
  <c r="D2483" i="2" s="1"/>
  <c r="J2478" i="6"/>
  <c r="D2482" i="2" s="1"/>
  <c r="J2477" i="6"/>
  <c r="D2481" i="2" s="1"/>
  <c r="J2476" i="6"/>
  <c r="D2480" i="2" s="1"/>
  <c r="J2475" i="6"/>
  <c r="D2479" i="2" s="1"/>
  <c r="J2474" i="6"/>
  <c r="D2478" i="2" s="1"/>
  <c r="J2473" i="6"/>
  <c r="D2477" i="2" s="1"/>
  <c r="J2472" i="6"/>
  <c r="D2476" i="2" s="1"/>
  <c r="J2471" i="6"/>
  <c r="D2475" i="2" s="1"/>
  <c r="J2470" i="6"/>
  <c r="D2474" i="2" s="1"/>
  <c r="J2469" i="6"/>
  <c r="D2473" i="2" s="1"/>
  <c r="J2468" i="6"/>
  <c r="D2472" i="2" s="1"/>
  <c r="J2467" i="6"/>
  <c r="D2471" i="2" s="1"/>
  <c r="J2466" i="6"/>
  <c r="D2470" i="2" s="1"/>
  <c r="J2465" i="6"/>
  <c r="D2469" i="2" s="1"/>
  <c r="J2464" i="6"/>
  <c r="D2468" i="2" s="1"/>
  <c r="J2463" i="6"/>
  <c r="D2467" i="2" s="1"/>
  <c r="J2462" i="6"/>
  <c r="D2466" i="2" s="1"/>
  <c r="J2461" i="6"/>
  <c r="D2465" i="2" s="1"/>
  <c r="J2460" i="6"/>
  <c r="D2464" i="2" s="1"/>
  <c r="J2459" i="6"/>
  <c r="D2463" i="2" s="1"/>
  <c r="J2458" i="6"/>
  <c r="D2462" i="2" s="1"/>
  <c r="J2457" i="6"/>
  <c r="D2461" i="2" s="1"/>
  <c r="J2456" i="6"/>
  <c r="D2460" i="2" s="1"/>
  <c r="J2455" i="6"/>
  <c r="D2459" i="2" s="1"/>
  <c r="J2454" i="6"/>
  <c r="D2458" i="2" s="1"/>
  <c r="J2453" i="6"/>
  <c r="D2457" i="2" s="1"/>
  <c r="J2452" i="6"/>
  <c r="D2456" i="2" s="1"/>
  <c r="J2451" i="6"/>
  <c r="D2455" i="2" s="1"/>
  <c r="J2450" i="6"/>
  <c r="D2454" i="2" s="1"/>
  <c r="J2449" i="6"/>
  <c r="D2453" i="2" s="1"/>
  <c r="J2448" i="6"/>
  <c r="D2452" i="2" s="1"/>
  <c r="J2447" i="6"/>
  <c r="D2451" i="2" s="1"/>
  <c r="J2446" i="6"/>
  <c r="D2450" i="2" s="1"/>
  <c r="J2445" i="6"/>
  <c r="D2449" i="2" s="1"/>
  <c r="J2444" i="6"/>
  <c r="D2448" i="2" s="1"/>
  <c r="J2443" i="6"/>
  <c r="D2447" i="2" s="1"/>
  <c r="J2442" i="6"/>
  <c r="D2446" i="2" s="1"/>
  <c r="J2441" i="6"/>
  <c r="D2445" i="2" s="1"/>
  <c r="J2440" i="6"/>
  <c r="D2444" i="2" s="1"/>
  <c r="J2439" i="6"/>
  <c r="D2443" i="2" s="1"/>
  <c r="J2438" i="6"/>
  <c r="D2442" i="2" s="1"/>
  <c r="J2437" i="6"/>
  <c r="D2441" i="2" s="1"/>
  <c r="J2436" i="6"/>
  <c r="D2440" i="2" s="1"/>
  <c r="J2435" i="6"/>
  <c r="D2439" i="2" s="1"/>
  <c r="J2434" i="6"/>
  <c r="D2438" i="2" s="1"/>
  <c r="J2433" i="6"/>
  <c r="D2437" i="2" s="1"/>
  <c r="J2432" i="6"/>
  <c r="D2436" i="2" s="1"/>
  <c r="J2431" i="6"/>
  <c r="D2435" i="2" s="1"/>
  <c r="J2430" i="6"/>
  <c r="D2434" i="2" s="1"/>
  <c r="J2429" i="6"/>
  <c r="D2433" i="2" s="1"/>
  <c r="J2428" i="6"/>
  <c r="D2432" i="2" s="1"/>
  <c r="J2427" i="6"/>
  <c r="D2431" i="2" s="1"/>
  <c r="J2426" i="6"/>
  <c r="D2430" i="2" s="1"/>
  <c r="J2425" i="6"/>
  <c r="D2429" i="2" s="1"/>
  <c r="J2424" i="6"/>
  <c r="D2428" i="2" s="1"/>
  <c r="J2423" i="6"/>
  <c r="D2427" i="2" s="1"/>
  <c r="J2422" i="6"/>
  <c r="D2426" i="2" s="1"/>
  <c r="J2421" i="6"/>
  <c r="D2425" i="2" s="1"/>
  <c r="J2420" i="6"/>
  <c r="D2424" i="2" s="1"/>
  <c r="J2419" i="6"/>
  <c r="D2423" i="2" s="1"/>
  <c r="J2418" i="6"/>
  <c r="D2422" i="2" s="1"/>
  <c r="J2417" i="6"/>
  <c r="D2421" i="2" s="1"/>
  <c r="J2416" i="6"/>
  <c r="D2420" i="2" s="1"/>
  <c r="J2415" i="6"/>
  <c r="D2419" i="2" s="1"/>
  <c r="J2414" i="6"/>
  <c r="D2418" i="2" s="1"/>
  <c r="J2413" i="6"/>
  <c r="D2417" i="2" s="1"/>
  <c r="J2412" i="6"/>
  <c r="D2416" i="2" s="1"/>
  <c r="J2411" i="6"/>
  <c r="D2415" i="2" s="1"/>
  <c r="J2410" i="6"/>
  <c r="D2414" i="2" s="1"/>
  <c r="J2409" i="6"/>
  <c r="D2413" i="2" s="1"/>
  <c r="J2408" i="6"/>
  <c r="D2412" i="2" s="1"/>
  <c r="J2407" i="6"/>
  <c r="D2411" i="2" s="1"/>
  <c r="J2406" i="6"/>
  <c r="D2410" i="2" s="1"/>
  <c r="J2405" i="6"/>
  <c r="D2409" i="2" s="1"/>
  <c r="J2404" i="6"/>
  <c r="D2408" i="2" s="1"/>
  <c r="J2403" i="6"/>
  <c r="D2407" i="2" s="1"/>
  <c r="J2402" i="6"/>
  <c r="D2406" i="2" s="1"/>
  <c r="J2401" i="6"/>
  <c r="D2405" i="2" s="1"/>
  <c r="J2400" i="6"/>
  <c r="D2404" i="2" s="1"/>
  <c r="J2399" i="6"/>
  <c r="D2403" i="2" s="1"/>
  <c r="J2398" i="6"/>
  <c r="D2402" i="2" s="1"/>
  <c r="J2397" i="6"/>
  <c r="D2401" i="2" s="1"/>
  <c r="J2396" i="6"/>
  <c r="D2400" i="2" s="1"/>
  <c r="J2395" i="6"/>
  <c r="D2399" i="2" s="1"/>
  <c r="J2394" i="6"/>
  <c r="D2398" i="2" s="1"/>
  <c r="J2393" i="6"/>
  <c r="D2397" i="2" s="1"/>
  <c r="J2392" i="6"/>
  <c r="D2396" i="2" s="1"/>
  <c r="J2391" i="6"/>
  <c r="D2395" i="2" s="1"/>
  <c r="J2390" i="6"/>
  <c r="D2394" i="2" s="1"/>
  <c r="J2389" i="6"/>
  <c r="D2393" i="2" s="1"/>
  <c r="J2388" i="6"/>
  <c r="D2392" i="2" s="1"/>
  <c r="J2387" i="6"/>
  <c r="D2391" i="2" s="1"/>
  <c r="J2386" i="6"/>
  <c r="D2390" i="2" s="1"/>
  <c r="J2385" i="6"/>
  <c r="D2389" i="2" s="1"/>
  <c r="J2384" i="6"/>
  <c r="D2388" i="2" s="1"/>
  <c r="J2383" i="6"/>
  <c r="D2387" i="2" s="1"/>
  <c r="J2382" i="6"/>
  <c r="D2386" i="2" s="1"/>
  <c r="J2381" i="6"/>
  <c r="D2385" i="2" s="1"/>
  <c r="J2380" i="6"/>
  <c r="D2384" i="2" s="1"/>
  <c r="J2379" i="6"/>
  <c r="D2383" i="2" s="1"/>
  <c r="J2378" i="6"/>
  <c r="D2382" i="2" s="1"/>
  <c r="J2377" i="6"/>
  <c r="D2381" i="2" s="1"/>
  <c r="J2376" i="6"/>
  <c r="D2380" i="2" s="1"/>
  <c r="J2375" i="6"/>
  <c r="D2379" i="2" s="1"/>
  <c r="J2374" i="6"/>
  <c r="D2378" i="2" s="1"/>
  <c r="J2373" i="6"/>
  <c r="D2377" i="2" s="1"/>
  <c r="J2372" i="6"/>
  <c r="D2376" i="2" s="1"/>
  <c r="J2371" i="6"/>
  <c r="D2375" i="2" s="1"/>
  <c r="J2370" i="6"/>
  <c r="D2374" i="2" s="1"/>
  <c r="J2369" i="6"/>
  <c r="D2373" i="2" s="1"/>
  <c r="J2368" i="6"/>
  <c r="D2372" i="2" s="1"/>
  <c r="J2367" i="6"/>
  <c r="D2371" i="2" s="1"/>
  <c r="J2366" i="6"/>
  <c r="D2370" i="2" s="1"/>
  <c r="J2365" i="6"/>
  <c r="D2369" i="2" s="1"/>
  <c r="J2364" i="6"/>
  <c r="D2368" i="2" s="1"/>
  <c r="J2363" i="6"/>
  <c r="D2367" i="2" s="1"/>
  <c r="J2362" i="6"/>
  <c r="D2366" i="2" s="1"/>
  <c r="J2361" i="6"/>
  <c r="D2365" i="2" s="1"/>
  <c r="J2360" i="6"/>
  <c r="D2364" i="2" s="1"/>
  <c r="J2359" i="6"/>
  <c r="D2363" i="2" s="1"/>
  <c r="J2358" i="6"/>
  <c r="D2362" i="2" s="1"/>
  <c r="J2357" i="6"/>
  <c r="D2361" i="2" s="1"/>
  <c r="J2356" i="6"/>
  <c r="D2360" i="2" s="1"/>
  <c r="J2355" i="6"/>
  <c r="D2359" i="2" s="1"/>
  <c r="J2354" i="6"/>
  <c r="D2358" i="2" s="1"/>
  <c r="J2353" i="6"/>
  <c r="D2357" i="2" s="1"/>
  <c r="J2352" i="6"/>
  <c r="D2356" i="2" s="1"/>
  <c r="J2351" i="6"/>
  <c r="D2355" i="2" s="1"/>
  <c r="J2350" i="6"/>
  <c r="D2354" i="2" s="1"/>
  <c r="J2349" i="6"/>
  <c r="D2353" i="2" s="1"/>
  <c r="J2348" i="6"/>
  <c r="D2352" i="2" s="1"/>
  <c r="J2347" i="6"/>
  <c r="D2351" i="2" s="1"/>
  <c r="J2346" i="6"/>
  <c r="D2350" i="2" s="1"/>
  <c r="J2345" i="6"/>
  <c r="D2349" i="2" s="1"/>
  <c r="J2344" i="6"/>
  <c r="D2348" i="2" s="1"/>
  <c r="J2343" i="6"/>
  <c r="D2347" i="2" s="1"/>
  <c r="J2342" i="6"/>
  <c r="D2346" i="2" s="1"/>
  <c r="J2341" i="6"/>
  <c r="D2345" i="2" s="1"/>
  <c r="J2340" i="6"/>
  <c r="D2344" i="2" s="1"/>
  <c r="J2339" i="6"/>
  <c r="D2343" i="2" s="1"/>
  <c r="J2338" i="6"/>
  <c r="D2342" i="2" s="1"/>
  <c r="J2337" i="6"/>
  <c r="D2341" i="2" s="1"/>
  <c r="J2336" i="6"/>
  <c r="D2340" i="2" s="1"/>
  <c r="J2335" i="6"/>
  <c r="D2339" i="2" s="1"/>
  <c r="J2334" i="6"/>
  <c r="D2338" i="2" s="1"/>
  <c r="J2333" i="6"/>
  <c r="D2337" i="2" s="1"/>
  <c r="J2332" i="6"/>
  <c r="D2336" i="2" s="1"/>
  <c r="J2331" i="6"/>
  <c r="D2335" i="2" s="1"/>
  <c r="J2330" i="6"/>
  <c r="D2334" i="2" s="1"/>
  <c r="J2329" i="6"/>
  <c r="D2333" i="2" s="1"/>
  <c r="J2328" i="6"/>
  <c r="D2332" i="2" s="1"/>
  <c r="J2327" i="6"/>
  <c r="D2331" i="2" s="1"/>
  <c r="J2326" i="6"/>
  <c r="D2330" i="2" s="1"/>
  <c r="J2325" i="6"/>
  <c r="D2329" i="2" s="1"/>
  <c r="J2324" i="6"/>
  <c r="D2328" i="2" s="1"/>
  <c r="J2323" i="6"/>
  <c r="D2327" i="2" s="1"/>
  <c r="J2322" i="6"/>
  <c r="D2326" i="2" s="1"/>
  <c r="J2321" i="6"/>
  <c r="D2325" i="2" s="1"/>
  <c r="J2320" i="6"/>
  <c r="D2324" i="2" s="1"/>
  <c r="J2319" i="6"/>
  <c r="D2323" i="2" s="1"/>
  <c r="J2318" i="6"/>
  <c r="D2322" i="2" s="1"/>
  <c r="J2317" i="6"/>
  <c r="D2321" i="2" s="1"/>
  <c r="J2316" i="6"/>
  <c r="D2320" i="2" s="1"/>
  <c r="J2315" i="6"/>
  <c r="D2319" i="2" s="1"/>
  <c r="J2314" i="6"/>
  <c r="D2318" i="2" s="1"/>
  <c r="J2313" i="6"/>
  <c r="D2317" i="2" s="1"/>
  <c r="J2312" i="6"/>
  <c r="D2316" i="2" s="1"/>
  <c r="J2311" i="6"/>
  <c r="D2315" i="2" s="1"/>
  <c r="J2310" i="6"/>
  <c r="D2314" i="2" s="1"/>
  <c r="J2309" i="6"/>
  <c r="D2313" i="2" s="1"/>
  <c r="J2308" i="6"/>
  <c r="D2312" i="2" s="1"/>
  <c r="J2307" i="6"/>
  <c r="D2311" i="2" s="1"/>
  <c r="J2306" i="6"/>
  <c r="D2310" i="2" s="1"/>
  <c r="J2305" i="6"/>
  <c r="D2309" i="2" s="1"/>
  <c r="J2304" i="6"/>
  <c r="D2308" i="2" s="1"/>
  <c r="J2303" i="6"/>
  <c r="D2307" i="2" s="1"/>
  <c r="J2302" i="6"/>
  <c r="D2306" i="2" s="1"/>
  <c r="J2301" i="6"/>
  <c r="D2305" i="2" s="1"/>
  <c r="J2300" i="6"/>
  <c r="D2304" i="2" s="1"/>
  <c r="J2299" i="6"/>
  <c r="D2303" i="2" s="1"/>
  <c r="J2298" i="6"/>
  <c r="D2302" i="2" s="1"/>
  <c r="J2297" i="6"/>
  <c r="D2301" i="2" s="1"/>
  <c r="J2296" i="6"/>
  <c r="D2300" i="2" s="1"/>
  <c r="J2295" i="6"/>
  <c r="D2299" i="2" s="1"/>
  <c r="J2294" i="6"/>
  <c r="D2298" i="2" s="1"/>
  <c r="J2293" i="6"/>
  <c r="D2297" i="2" s="1"/>
  <c r="J2292" i="6"/>
  <c r="D2296" i="2" s="1"/>
  <c r="J2291" i="6"/>
  <c r="D2295" i="2" s="1"/>
  <c r="J2290" i="6"/>
  <c r="D2294" i="2" s="1"/>
  <c r="J2289" i="6"/>
  <c r="D2293" i="2" s="1"/>
  <c r="J2288" i="6"/>
  <c r="D2292" i="2" s="1"/>
  <c r="J2287" i="6"/>
  <c r="D2291" i="2" s="1"/>
  <c r="J2286" i="6"/>
  <c r="D2290" i="2" s="1"/>
  <c r="J2285" i="6"/>
  <c r="D2289" i="2" s="1"/>
  <c r="J2284" i="6"/>
  <c r="D2288" i="2" s="1"/>
  <c r="J2283" i="6"/>
  <c r="D2287" i="2" s="1"/>
  <c r="J2282" i="6"/>
  <c r="D2286" i="2" s="1"/>
  <c r="J2281" i="6"/>
  <c r="D2285" i="2" s="1"/>
  <c r="J2280" i="6"/>
  <c r="D2284" i="2" s="1"/>
  <c r="J2279" i="6"/>
  <c r="D2283" i="2" s="1"/>
  <c r="J2278" i="6"/>
  <c r="D2282" i="2" s="1"/>
  <c r="J2277" i="6"/>
  <c r="D2281" i="2" s="1"/>
  <c r="J2276" i="6"/>
  <c r="D2280" i="2" s="1"/>
  <c r="J2275" i="6"/>
  <c r="D2279" i="2" s="1"/>
  <c r="J2274" i="6"/>
  <c r="D2278" i="2" s="1"/>
  <c r="J2273" i="6"/>
  <c r="D2277" i="2" s="1"/>
  <c r="J2272" i="6"/>
  <c r="D2276" i="2" s="1"/>
  <c r="J2271" i="6"/>
  <c r="D2275" i="2" s="1"/>
  <c r="J2270" i="6"/>
  <c r="D2274" i="2" s="1"/>
  <c r="J2269" i="6"/>
  <c r="D2273" i="2" s="1"/>
  <c r="J2268" i="6"/>
  <c r="D2272" i="2" s="1"/>
  <c r="J2267" i="6"/>
  <c r="D2271" i="2" s="1"/>
  <c r="J2266" i="6"/>
  <c r="D2270" i="2" s="1"/>
  <c r="J2265" i="6"/>
  <c r="D2269" i="2" s="1"/>
  <c r="J2264" i="6"/>
  <c r="D2268" i="2" s="1"/>
  <c r="J2263" i="6"/>
  <c r="D2267" i="2" s="1"/>
  <c r="J2262" i="6"/>
  <c r="D2266" i="2" s="1"/>
  <c r="J2261" i="6"/>
  <c r="D2265" i="2" s="1"/>
  <c r="J2260" i="6"/>
  <c r="D2264" i="2" s="1"/>
  <c r="J2259" i="6"/>
  <c r="D2263" i="2" s="1"/>
  <c r="J2258" i="6"/>
  <c r="D2262" i="2" s="1"/>
  <c r="J2257" i="6"/>
  <c r="D2261" i="2" s="1"/>
  <c r="J2256" i="6"/>
  <c r="D2260" i="2" s="1"/>
  <c r="J2255" i="6"/>
  <c r="D2259" i="2" s="1"/>
  <c r="J2254" i="6"/>
  <c r="D2258" i="2" s="1"/>
  <c r="J2253" i="6"/>
  <c r="D2257" i="2" s="1"/>
  <c r="J2252" i="6"/>
  <c r="D2256" i="2" s="1"/>
  <c r="J2251" i="6"/>
  <c r="D2255" i="2" s="1"/>
  <c r="J2250" i="6"/>
  <c r="D2254" i="2" s="1"/>
  <c r="J2249" i="6"/>
  <c r="D2253" i="2" s="1"/>
  <c r="J2248" i="6"/>
  <c r="D2252" i="2" s="1"/>
  <c r="J2247" i="6"/>
  <c r="D2251" i="2" s="1"/>
  <c r="J2246" i="6"/>
  <c r="D2250" i="2" s="1"/>
  <c r="J2245" i="6"/>
  <c r="D2249" i="2" s="1"/>
  <c r="J2244" i="6"/>
  <c r="D2248" i="2" s="1"/>
  <c r="J2243" i="6"/>
  <c r="D2247" i="2" s="1"/>
  <c r="J2242" i="6"/>
  <c r="D2246" i="2" s="1"/>
  <c r="J2241" i="6"/>
  <c r="D2245" i="2" s="1"/>
  <c r="J2240" i="6"/>
  <c r="D2244" i="2" s="1"/>
  <c r="J2239" i="6"/>
  <c r="D2243" i="2" s="1"/>
  <c r="J2238" i="6"/>
  <c r="D2242" i="2" s="1"/>
  <c r="J2237" i="6"/>
  <c r="D2241" i="2" s="1"/>
  <c r="J2236" i="6"/>
  <c r="D2240" i="2" s="1"/>
  <c r="J2235" i="6"/>
  <c r="D2239" i="2" s="1"/>
  <c r="J2234" i="6"/>
  <c r="D2238" i="2" s="1"/>
  <c r="J2233" i="6"/>
  <c r="D2237" i="2" s="1"/>
  <c r="J2232" i="6"/>
  <c r="D2236" i="2" s="1"/>
  <c r="J2231" i="6"/>
  <c r="D2235" i="2" s="1"/>
  <c r="J2230" i="6"/>
  <c r="D2234" i="2" s="1"/>
  <c r="J2229" i="6"/>
  <c r="D2233" i="2" s="1"/>
  <c r="J2228" i="6"/>
  <c r="D2232" i="2" s="1"/>
  <c r="J2227" i="6"/>
  <c r="D2231" i="2" s="1"/>
  <c r="J2226" i="6"/>
  <c r="D2230" i="2" s="1"/>
  <c r="J2225" i="6"/>
  <c r="D2229" i="2" s="1"/>
  <c r="J2224" i="6"/>
  <c r="D2228" i="2" s="1"/>
  <c r="J2223" i="6"/>
  <c r="D2227" i="2" s="1"/>
  <c r="J2222" i="6"/>
  <c r="D2226" i="2" s="1"/>
  <c r="J2221" i="6"/>
  <c r="D2225" i="2" s="1"/>
  <c r="J2220" i="6"/>
  <c r="D2224" i="2" s="1"/>
  <c r="J2219" i="6"/>
  <c r="D2223" i="2" s="1"/>
  <c r="J2218" i="6"/>
  <c r="D2222" i="2" s="1"/>
  <c r="J2217" i="6"/>
  <c r="D2221" i="2" s="1"/>
  <c r="J2216" i="6"/>
  <c r="D2220" i="2" s="1"/>
  <c r="J2215" i="6"/>
  <c r="D2219" i="2" s="1"/>
  <c r="J2214" i="6"/>
  <c r="D2218" i="2" s="1"/>
  <c r="J2213" i="6"/>
  <c r="D2217" i="2" s="1"/>
  <c r="J2212" i="6"/>
  <c r="D2216" i="2" s="1"/>
  <c r="J2211" i="6"/>
  <c r="D2215" i="2" s="1"/>
  <c r="J2210" i="6"/>
  <c r="D2214" i="2" s="1"/>
  <c r="J2209" i="6"/>
  <c r="D2213" i="2" s="1"/>
  <c r="J2208" i="6"/>
  <c r="D2212" i="2" s="1"/>
  <c r="J2207" i="6"/>
  <c r="D2211" i="2" s="1"/>
  <c r="J2206" i="6"/>
  <c r="D2210" i="2" s="1"/>
  <c r="J2205" i="6"/>
  <c r="D2209" i="2" s="1"/>
  <c r="J2204" i="6"/>
  <c r="D2208" i="2" s="1"/>
  <c r="J2203" i="6"/>
  <c r="D2207" i="2" s="1"/>
  <c r="J2202" i="6"/>
  <c r="D2206" i="2" s="1"/>
  <c r="J2201" i="6"/>
  <c r="D2205" i="2" s="1"/>
  <c r="J2200" i="6"/>
  <c r="D2204" i="2" s="1"/>
  <c r="J2199" i="6"/>
  <c r="D2203" i="2" s="1"/>
  <c r="J2198" i="6"/>
  <c r="D2202" i="2" s="1"/>
  <c r="J2197" i="6"/>
  <c r="D2201" i="2" s="1"/>
  <c r="J2196" i="6"/>
  <c r="D2200" i="2" s="1"/>
  <c r="J2195" i="6"/>
  <c r="D2199" i="2" s="1"/>
  <c r="J2194" i="6"/>
  <c r="D2198" i="2" s="1"/>
  <c r="J2193" i="6"/>
  <c r="D2197" i="2" s="1"/>
  <c r="J2192" i="6"/>
  <c r="D2196" i="2" s="1"/>
  <c r="J2191" i="6"/>
  <c r="D2195" i="2" s="1"/>
  <c r="J2190" i="6"/>
  <c r="D2194" i="2" s="1"/>
  <c r="J2189" i="6"/>
  <c r="D2193" i="2" s="1"/>
  <c r="J2188" i="6"/>
  <c r="D2192" i="2" s="1"/>
  <c r="J2187" i="6"/>
  <c r="D2191" i="2" s="1"/>
  <c r="J2186" i="6"/>
  <c r="D2190" i="2" s="1"/>
  <c r="J2185" i="6"/>
  <c r="D2189" i="2" s="1"/>
  <c r="J2184" i="6"/>
  <c r="D2188" i="2" s="1"/>
  <c r="J2183" i="6"/>
  <c r="D2187" i="2" s="1"/>
  <c r="J2182" i="6"/>
  <c r="D2186" i="2" s="1"/>
  <c r="J2181" i="6"/>
  <c r="D2185" i="2" s="1"/>
  <c r="J2180" i="6"/>
  <c r="D2184" i="2" s="1"/>
  <c r="J2179" i="6"/>
  <c r="D2183" i="2" s="1"/>
  <c r="J2178" i="6"/>
  <c r="D2182" i="2" s="1"/>
  <c r="J2177" i="6"/>
  <c r="D2181" i="2" s="1"/>
  <c r="J2176" i="6"/>
  <c r="D2180" i="2" s="1"/>
  <c r="J2175" i="6"/>
  <c r="D2179" i="2" s="1"/>
  <c r="J2174" i="6"/>
  <c r="D2178" i="2" s="1"/>
  <c r="J2173" i="6"/>
  <c r="D2177" i="2" s="1"/>
  <c r="J2172" i="6"/>
  <c r="D2176" i="2" s="1"/>
  <c r="J2171" i="6"/>
  <c r="D2175" i="2" s="1"/>
  <c r="J2170" i="6"/>
  <c r="D2174" i="2" s="1"/>
  <c r="J2169" i="6"/>
  <c r="D2173" i="2" s="1"/>
  <c r="J2168" i="6"/>
  <c r="D2172" i="2" s="1"/>
  <c r="J2167" i="6"/>
  <c r="D2171" i="2" s="1"/>
  <c r="J2166" i="6"/>
  <c r="D2170" i="2" s="1"/>
  <c r="J2165" i="6"/>
  <c r="D2169" i="2" s="1"/>
  <c r="J2164" i="6"/>
  <c r="D2168" i="2" s="1"/>
  <c r="J2163" i="6"/>
  <c r="D2167" i="2" s="1"/>
  <c r="J2162" i="6"/>
  <c r="D2166" i="2" s="1"/>
  <c r="J2161" i="6"/>
  <c r="D2165" i="2" s="1"/>
  <c r="J2160" i="6"/>
  <c r="D2164" i="2" s="1"/>
  <c r="J2159" i="6"/>
  <c r="D2163" i="2" s="1"/>
  <c r="J2158" i="6"/>
  <c r="D2162" i="2" s="1"/>
  <c r="J2157" i="6"/>
  <c r="D2161" i="2" s="1"/>
  <c r="J2156" i="6"/>
  <c r="D2160" i="2" s="1"/>
  <c r="J2155" i="6"/>
  <c r="D2159" i="2" s="1"/>
  <c r="J2154" i="6"/>
  <c r="D2158" i="2" s="1"/>
  <c r="J2153" i="6"/>
  <c r="D2157" i="2" s="1"/>
  <c r="J2152" i="6"/>
  <c r="D2156" i="2" s="1"/>
  <c r="J2151" i="6"/>
  <c r="D2155" i="2" s="1"/>
  <c r="J2150" i="6"/>
  <c r="D2154" i="2" s="1"/>
  <c r="J2149" i="6"/>
  <c r="D2153" i="2" s="1"/>
  <c r="J2148" i="6"/>
  <c r="D2152" i="2" s="1"/>
  <c r="J2147" i="6"/>
  <c r="D2151" i="2" s="1"/>
  <c r="J2146" i="6"/>
  <c r="D2150" i="2" s="1"/>
  <c r="J2145" i="6"/>
  <c r="D2149" i="2" s="1"/>
  <c r="J2144" i="6"/>
  <c r="D2148" i="2" s="1"/>
  <c r="J2143" i="6"/>
  <c r="D2147" i="2" s="1"/>
  <c r="J2142" i="6"/>
  <c r="D2146" i="2" s="1"/>
  <c r="J2141" i="6"/>
  <c r="D2145" i="2" s="1"/>
  <c r="J2140" i="6"/>
  <c r="D2144" i="2" s="1"/>
  <c r="J2139" i="6"/>
  <c r="D2143" i="2" s="1"/>
  <c r="J2138" i="6"/>
  <c r="D2142" i="2" s="1"/>
  <c r="J2137" i="6"/>
  <c r="D2141" i="2" s="1"/>
  <c r="J2136" i="6"/>
  <c r="D2140" i="2" s="1"/>
  <c r="J2135" i="6"/>
  <c r="D2139" i="2" s="1"/>
  <c r="J2134" i="6"/>
  <c r="D2138" i="2" s="1"/>
  <c r="J2133" i="6"/>
  <c r="D2137" i="2" s="1"/>
  <c r="J2132" i="6"/>
  <c r="D2136" i="2" s="1"/>
  <c r="J2131" i="6"/>
  <c r="D2135" i="2" s="1"/>
  <c r="J2130" i="6"/>
  <c r="D2134" i="2" s="1"/>
  <c r="J2129" i="6"/>
  <c r="D2133" i="2" s="1"/>
  <c r="J2128" i="6"/>
  <c r="D2132" i="2" s="1"/>
  <c r="J2127" i="6"/>
  <c r="D2131" i="2" s="1"/>
  <c r="J2126" i="6"/>
  <c r="D2130" i="2" s="1"/>
  <c r="J2125" i="6"/>
  <c r="D2129" i="2" s="1"/>
  <c r="J2124" i="6"/>
  <c r="D2128" i="2" s="1"/>
  <c r="J2123" i="6"/>
  <c r="D2127" i="2" s="1"/>
  <c r="J2122" i="6"/>
  <c r="D2126" i="2" s="1"/>
  <c r="J2121" i="6"/>
  <c r="D2125" i="2" s="1"/>
  <c r="J2120" i="6"/>
  <c r="D2124" i="2" s="1"/>
  <c r="J2119" i="6"/>
  <c r="D2123" i="2" s="1"/>
  <c r="J2118" i="6"/>
  <c r="D2122" i="2" s="1"/>
  <c r="J2117" i="6"/>
  <c r="D2121" i="2" s="1"/>
  <c r="J2116" i="6"/>
  <c r="D2120" i="2" s="1"/>
  <c r="J2115" i="6"/>
  <c r="D2119" i="2" s="1"/>
  <c r="J2114" i="6"/>
  <c r="D2118" i="2" s="1"/>
  <c r="J2113" i="6"/>
  <c r="D2117" i="2" s="1"/>
  <c r="J2112" i="6"/>
  <c r="D2116" i="2" s="1"/>
  <c r="J2111" i="6"/>
  <c r="D2115" i="2" s="1"/>
  <c r="J2110" i="6"/>
  <c r="D2114" i="2" s="1"/>
  <c r="J2109" i="6"/>
  <c r="D2113" i="2" s="1"/>
  <c r="J2108" i="6"/>
  <c r="D2112" i="2" s="1"/>
  <c r="J2107" i="6"/>
  <c r="D2111" i="2" s="1"/>
  <c r="J2106" i="6"/>
  <c r="D2110" i="2" s="1"/>
  <c r="J2105" i="6"/>
  <c r="D2109" i="2" s="1"/>
  <c r="J2104" i="6"/>
  <c r="D2108" i="2" s="1"/>
  <c r="J2103" i="6"/>
  <c r="D2107" i="2" s="1"/>
  <c r="J2102" i="6"/>
  <c r="D2106" i="2" s="1"/>
  <c r="J2101" i="6"/>
  <c r="D2105" i="2" s="1"/>
  <c r="J2100" i="6"/>
  <c r="D2104" i="2" s="1"/>
  <c r="J2099" i="6"/>
  <c r="D2103" i="2" s="1"/>
  <c r="J2098" i="6"/>
  <c r="D2102" i="2" s="1"/>
  <c r="J2097" i="6"/>
  <c r="D2101" i="2" s="1"/>
  <c r="J2096" i="6"/>
  <c r="D2100" i="2" s="1"/>
  <c r="J2095" i="6"/>
  <c r="D2099" i="2" s="1"/>
  <c r="J2094" i="6"/>
  <c r="D2098" i="2" s="1"/>
  <c r="J2093" i="6"/>
  <c r="D2097" i="2" s="1"/>
  <c r="J2092" i="6"/>
  <c r="D2096" i="2" s="1"/>
  <c r="J2091" i="6"/>
  <c r="D2095" i="2" s="1"/>
  <c r="J2090" i="6"/>
  <c r="D2094" i="2" s="1"/>
  <c r="J2089" i="6"/>
  <c r="D2093" i="2" s="1"/>
  <c r="J2088" i="6"/>
  <c r="D2092" i="2" s="1"/>
  <c r="J2087" i="6"/>
  <c r="D2091" i="2" s="1"/>
  <c r="J2086" i="6"/>
  <c r="D2090" i="2" s="1"/>
  <c r="J2085" i="6"/>
  <c r="D2089" i="2" s="1"/>
  <c r="J2084" i="6"/>
  <c r="D2088" i="2" s="1"/>
  <c r="J2083" i="6"/>
  <c r="D2087" i="2" s="1"/>
  <c r="J2082" i="6"/>
  <c r="D2086" i="2" s="1"/>
  <c r="J2081" i="6"/>
  <c r="D2085" i="2" s="1"/>
  <c r="J2080" i="6"/>
  <c r="D2084" i="2" s="1"/>
  <c r="J2079" i="6"/>
  <c r="D2083" i="2" s="1"/>
  <c r="J2078" i="6"/>
  <c r="D2082" i="2" s="1"/>
  <c r="J2077" i="6"/>
  <c r="D2081" i="2" s="1"/>
  <c r="J2076" i="6"/>
  <c r="D2080" i="2" s="1"/>
  <c r="J2075" i="6"/>
  <c r="D2079" i="2" s="1"/>
  <c r="J2074" i="6"/>
  <c r="D2078" i="2" s="1"/>
  <c r="J2073" i="6"/>
  <c r="D2077" i="2" s="1"/>
  <c r="J2072" i="6"/>
  <c r="D2076" i="2" s="1"/>
  <c r="J2071" i="6"/>
  <c r="D2075" i="2" s="1"/>
  <c r="J2070" i="6"/>
  <c r="D2074" i="2" s="1"/>
  <c r="J2069" i="6"/>
  <c r="D2073" i="2" s="1"/>
  <c r="J2068" i="6"/>
  <c r="D2072" i="2" s="1"/>
  <c r="J2067" i="6"/>
  <c r="D2071" i="2" s="1"/>
  <c r="J2066" i="6"/>
  <c r="D2070" i="2" s="1"/>
  <c r="J2065" i="6"/>
  <c r="D2069" i="2" s="1"/>
  <c r="J2064" i="6"/>
  <c r="D2068" i="2" s="1"/>
  <c r="J2063" i="6"/>
  <c r="D2067" i="2" s="1"/>
  <c r="J2062" i="6"/>
  <c r="D2066" i="2" s="1"/>
  <c r="J2061" i="6"/>
  <c r="D2065" i="2" s="1"/>
  <c r="J2060" i="6"/>
  <c r="D2064" i="2" s="1"/>
  <c r="J2059" i="6"/>
  <c r="D2063" i="2" s="1"/>
  <c r="J2058" i="6"/>
  <c r="D2062" i="2" s="1"/>
  <c r="J2057" i="6"/>
  <c r="D2061" i="2" s="1"/>
  <c r="J2056" i="6"/>
  <c r="D2060" i="2" s="1"/>
  <c r="J2055" i="6"/>
  <c r="D2059" i="2" s="1"/>
  <c r="J2054" i="6"/>
  <c r="D2058" i="2" s="1"/>
  <c r="J2053" i="6"/>
  <c r="D2057" i="2" s="1"/>
  <c r="J2052" i="6"/>
  <c r="D2056" i="2" s="1"/>
  <c r="J2051" i="6"/>
  <c r="D2055" i="2" s="1"/>
  <c r="J2050" i="6"/>
  <c r="D2054" i="2" s="1"/>
  <c r="J2049" i="6"/>
  <c r="D2053" i="2" s="1"/>
  <c r="J2048" i="6"/>
  <c r="D2052" i="2" s="1"/>
  <c r="J2047" i="6"/>
  <c r="D2051" i="2" s="1"/>
  <c r="J2046" i="6"/>
  <c r="D2050" i="2" s="1"/>
  <c r="J2045" i="6"/>
  <c r="D2049" i="2" s="1"/>
  <c r="J2044" i="6"/>
  <c r="D2048" i="2" s="1"/>
  <c r="J2043" i="6"/>
  <c r="D2047" i="2" s="1"/>
  <c r="J2042" i="6"/>
  <c r="D2046" i="2" s="1"/>
  <c r="J2041" i="6"/>
  <c r="D2045" i="2" s="1"/>
  <c r="J2040" i="6"/>
  <c r="D2044" i="2" s="1"/>
  <c r="J2039" i="6"/>
  <c r="D2043" i="2" s="1"/>
  <c r="J2038" i="6"/>
  <c r="D2042" i="2" s="1"/>
  <c r="J2037" i="6"/>
  <c r="D2041" i="2" s="1"/>
  <c r="J2036" i="6"/>
  <c r="D2040" i="2" s="1"/>
  <c r="J2035" i="6"/>
  <c r="D2039" i="2" s="1"/>
  <c r="J2034" i="6"/>
  <c r="D2038" i="2" s="1"/>
  <c r="J2033" i="6"/>
  <c r="D2037" i="2" s="1"/>
  <c r="J2032" i="6"/>
  <c r="D2036" i="2" s="1"/>
  <c r="J2031" i="6"/>
  <c r="D2035" i="2" s="1"/>
  <c r="J2030" i="6"/>
  <c r="D2034" i="2" s="1"/>
  <c r="J2029" i="6"/>
  <c r="D2033" i="2" s="1"/>
  <c r="J2028" i="6"/>
  <c r="D2032" i="2" s="1"/>
  <c r="J2027" i="6"/>
  <c r="D2031" i="2" s="1"/>
  <c r="J2026" i="6"/>
  <c r="D2030" i="2" s="1"/>
  <c r="J2025" i="6"/>
  <c r="D2029" i="2" s="1"/>
  <c r="J2024" i="6"/>
  <c r="D2028" i="2" s="1"/>
  <c r="J2023" i="6"/>
  <c r="D2027" i="2" s="1"/>
  <c r="J2022" i="6"/>
  <c r="D2026" i="2" s="1"/>
  <c r="J2021" i="6"/>
  <c r="D2025" i="2" s="1"/>
  <c r="J2020" i="6"/>
  <c r="D2024" i="2" s="1"/>
  <c r="J2019" i="6"/>
  <c r="D2023" i="2" s="1"/>
  <c r="J2018" i="6"/>
  <c r="D2022" i="2" s="1"/>
  <c r="J2017" i="6"/>
  <c r="D2021" i="2" s="1"/>
  <c r="J2016" i="6"/>
  <c r="D2020" i="2" s="1"/>
  <c r="J2015" i="6"/>
  <c r="D2019" i="2" s="1"/>
  <c r="J2014" i="6"/>
  <c r="D2018" i="2" s="1"/>
  <c r="J2013" i="6"/>
  <c r="D2017" i="2" s="1"/>
  <c r="J2012" i="6"/>
  <c r="D2016" i="2" s="1"/>
  <c r="J2011" i="6"/>
  <c r="D2015" i="2" s="1"/>
  <c r="J2010" i="6"/>
  <c r="D2014" i="2" s="1"/>
  <c r="J2009" i="6"/>
  <c r="D2013" i="2" s="1"/>
  <c r="J2008" i="6"/>
  <c r="D2012" i="2" s="1"/>
  <c r="J2007" i="6"/>
  <c r="D2011" i="2" s="1"/>
  <c r="J2006" i="6"/>
  <c r="D2010" i="2" s="1"/>
  <c r="J2005" i="6"/>
  <c r="D2009" i="2" s="1"/>
  <c r="J2004" i="6"/>
  <c r="D2008" i="2" s="1"/>
  <c r="J2003" i="6"/>
  <c r="D2007" i="2" s="1"/>
  <c r="J2002" i="6"/>
  <c r="D2006" i="2" s="1"/>
  <c r="J2001" i="6"/>
  <c r="D2005" i="2" s="1"/>
  <c r="J2000" i="6"/>
  <c r="D2004" i="2" s="1"/>
  <c r="J1999" i="6"/>
  <c r="D2003" i="2" s="1"/>
  <c r="J1998" i="6"/>
  <c r="D2002" i="2" s="1"/>
  <c r="J1997" i="6"/>
  <c r="D2001" i="2" s="1"/>
  <c r="J1996" i="6"/>
  <c r="D2000" i="2" s="1"/>
  <c r="J1995" i="6"/>
  <c r="D1999" i="2" s="1"/>
  <c r="J1994" i="6"/>
  <c r="D1998" i="2" s="1"/>
  <c r="J1993" i="6"/>
  <c r="D1997" i="2" s="1"/>
  <c r="J1992" i="6"/>
  <c r="D1996" i="2" s="1"/>
  <c r="J1991" i="6"/>
  <c r="D1995" i="2" s="1"/>
  <c r="J1990" i="6"/>
  <c r="D1994" i="2" s="1"/>
  <c r="J1989" i="6"/>
  <c r="D1993" i="2" s="1"/>
  <c r="J1988" i="6"/>
  <c r="D1992" i="2" s="1"/>
  <c r="J1987" i="6"/>
  <c r="D1991" i="2" s="1"/>
  <c r="J1986" i="6"/>
  <c r="D1990" i="2" s="1"/>
  <c r="J1985" i="6"/>
  <c r="D1989" i="2" s="1"/>
  <c r="J1984" i="6"/>
  <c r="D1988" i="2" s="1"/>
  <c r="J1983" i="6"/>
  <c r="D1987" i="2" s="1"/>
  <c r="J1982" i="6"/>
  <c r="D1986" i="2" s="1"/>
  <c r="J1981" i="6"/>
  <c r="D1985" i="2" s="1"/>
  <c r="J1980" i="6"/>
  <c r="D1984" i="2" s="1"/>
  <c r="J1979" i="6"/>
  <c r="D1983" i="2" s="1"/>
  <c r="J1978" i="6"/>
  <c r="D1982" i="2" s="1"/>
  <c r="J1977" i="6"/>
  <c r="D1981" i="2" s="1"/>
  <c r="J1976" i="6"/>
  <c r="D1980" i="2" s="1"/>
  <c r="J1975" i="6"/>
  <c r="D1979" i="2" s="1"/>
  <c r="J1974" i="6"/>
  <c r="D1978" i="2" s="1"/>
  <c r="J1973" i="6"/>
  <c r="D1977" i="2" s="1"/>
  <c r="J1972" i="6"/>
  <c r="D1976" i="2" s="1"/>
  <c r="J1971" i="6"/>
  <c r="D1975" i="2" s="1"/>
  <c r="J1970" i="6"/>
  <c r="D1974" i="2" s="1"/>
  <c r="J1969" i="6"/>
  <c r="D1973" i="2" s="1"/>
  <c r="J1968" i="6"/>
  <c r="D1972" i="2" s="1"/>
  <c r="J1967" i="6"/>
  <c r="D1971" i="2" s="1"/>
  <c r="J1966" i="6"/>
  <c r="D1970" i="2" s="1"/>
  <c r="J1965" i="6"/>
  <c r="D1969" i="2" s="1"/>
  <c r="J1964" i="6"/>
  <c r="D1968" i="2" s="1"/>
  <c r="J1963" i="6"/>
  <c r="D1967" i="2" s="1"/>
  <c r="J1962" i="6"/>
  <c r="D1966" i="2" s="1"/>
  <c r="J1961" i="6"/>
  <c r="D1965" i="2" s="1"/>
  <c r="J1960" i="6"/>
  <c r="D1964" i="2" s="1"/>
  <c r="J1959" i="6"/>
  <c r="D1963" i="2" s="1"/>
  <c r="J1958" i="6"/>
  <c r="D1962" i="2" s="1"/>
  <c r="J1957" i="6"/>
  <c r="D1961" i="2" s="1"/>
  <c r="J1956" i="6"/>
  <c r="D1960" i="2" s="1"/>
  <c r="J1955" i="6"/>
  <c r="D1959" i="2" s="1"/>
  <c r="J1954" i="6"/>
  <c r="D1958" i="2" s="1"/>
  <c r="J1953" i="6"/>
  <c r="D1957" i="2" s="1"/>
  <c r="J1952" i="6"/>
  <c r="D1956" i="2" s="1"/>
  <c r="J1951" i="6"/>
  <c r="D1955" i="2" s="1"/>
  <c r="J1950" i="6"/>
  <c r="D1954" i="2" s="1"/>
  <c r="J1949" i="6"/>
  <c r="D1953" i="2" s="1"/>
  <c r="J1948" i="6"/>
  <c r="D1952" i="2" s="1"/>
  <c r="J1947" i="6"/>
  <c r="D1951" i="2" s="1"/>
  <c r="J1946" i="6"/>
  <c r="D1950" i="2" s="1"/>
  <c r="J1945" i="6"/>
  <c r="D1949" i="2" s="1"/>
  <c r="J1944" i="6"/>
  <c r="D1948" i="2" s="1"/>
  <c r="J1943" i="6"/>
  <c r="D1947" i="2" s="1"/>
  <c r="J1942" i="6"/>
  <c r="D1946" i="2" s="1"/>
  <c r="J1941" i="6"/>
  <c r="D1945" i="2" s="1"/>
  <c r="J1940" i="6"/>
  <c r="D1944" i="2" s="1"/>
  <c r="J1939" i="6"/>
  <c r="D1943" i="2" s="1"/>
  <c r="J1938" i="6"/>
  <c r="D1942" i="2" s="1"/>
  <c r="J1937" i="6"/>
  <c r="D1941" i="2" s="1"/>
  <c r="J1936" i="6"/>
  <c r="D1940" i="2" s="1"/>
  <c r="J1935" i="6"/>
  <c r="D1939" i="2" s="1"/>
  <c r="J1934" i="6"/>
  <c r="D1938" i="2" s="1"/>
  <c r="J1933" i="6"/>
  <c r="D1937" i="2" s="1"/>
  <c r="J1932" i="6"/>
  <c r="D1936" i="2" s="1"/>
  <c r="J1931" i="6"/>
  <c r="D1935" i="2" s="1"/>
  <c r="J1930" i="6"/>
  <c r="D1934" i="2" s="1"/>
  <c r="J1929" i="6"/>
  <c r="D1933" i="2" s="1"/>
  <c r="J1928" i="6"/>
  <c r="D1932" i="2" s="1"/>
  <c r="J1927" i="6"/>
  <c r="D1931" i="2" s="1"/>
  <c r="J1926" i="6"/>
  <c r="D1930" i="2" s="1"/>
  <c r="J1925" i="6"/>
  <c r="D1929" i="2" s="1"/>
  <c r="J1924" i="6"/>
  <c r="D1928" i="2" s="1"/>
  <c r="J1923" i="6"/>
  <c r="D1927" i="2" s="1"/>
  <c r="J1922" i="6"/>
  <c r="D1926" i="2" s="1"/>
  <c r="J1921" i="6"/>
  <c r="D1925" i="2" s="1"/>
  <c r="J1920" i="6"/>
  <c r="D1924" i="2" s="1"/>
  <c r="J1919" i="6"/>
  <c r="D1923" i="2" s="1"/>
  <c r="J1918" i="6"/>
  <c r="D1922" i="2" s="1"/>
  <c r="J1917" i="6"/>
  <c r="D1921" i="2" s="1"/>
  <c r="J1916" i="6"/>
  <c r="D1920" i="2" s="1"/>
  <c r="J1915" i="6"/>
  <c r="D1919" i="2" s="1"/>
  <c r="J1914" i="6"/>
  <c r="D1918" i="2" s="1"/>
  <c r="J1913" i="6"/>
  <c r="D1917" i="2" s="1"/>
  <c r="J1912" i="6"/>
  <c r="D1916" i="2" s="1"/>
  <c r="J1911" i="6"/>
  <c r="D1915" i="2" s="1"/>
  <c r="J1910" i="6"/>
  <c r="D1914" i="2" s="1"/>
  <c r="J1909" i="6"/>
  <c r="D1913" i="2" s="1"/>
  <c r="J1908" i="6"/>
  <c r="D1912" i="2" s="1"/>
  <c r="J1907" i="6"/>
  <c r="D1911" i="2" s="1"/>
  <c r="J1906" i="6"/>
  <c r="D1910" i="2" s="1"/>
  <c r="J1905" i="6"/>
  <c r="D1909" i="2" s="1"/>
  <c r="J1904" i="6"/>
  <c r="D1908" i="2" s="1"/>
  <c r="J1903" i="6"/>
  <c r="D1907" i="2" s="1"/>
  <c r="J1902" i="6"/>
  <c r="D1906" i="2" s="1"/>
  <c r="J1901" i="6"/>
  <c r="D1905" i="2" s="1"/>
  <c r="J1900" i="6"/>
  <c r="D1904" i="2" s="1"/>
  <c r="J1899" i="6"/>
  <c r="D1903" i="2" s="1"/>
  <c r="J1898" i="6"/>
  <c r="D1902" i="2" s="1"/>
  <c r="J1897" i="6"/>
  <c r="D1901" i="2" s="1"/>
  <c r="J1896" i="6"/>
  <c r="D1900" i="2" s="1"/>
  <c r="J1895" i="6"/>
  <c r="D1899" i="2" s="1"/>
  <c r="J1894" i="6"/>
  <c r="D1898" i="2" s="1"/>
  <c r="J1893" i="6"/>
  <c r="D1897" i="2" s="1"/>
  <c r="J1892" i="6"/>
  <c r="D1896" i="2" s="1"/>
  <c r="J1891" i="6"/>
  <c r="D1895" i="2" s="1"/>
  <c r="J1890" i="6"/>
  <c r="D1894" i="2" s="1"/>
  <c r="J1889" i="6"/>
  <c r="D1893" i="2" s="1"/>
  <c r="J1888" i="6"/>
  <c r="D1892" i="2" s="1"/>
  <c r="J1887" i="6"/>
  <c r="D1891" i="2" s="1"/>
  <c r="J1886" i="6"/>
  <c r="D1890" i="2" s="1"/>
  <c r="J1885" i="6"/>
  <c r="D1889" i="2" s="1"/>
  <c r="J1884" i="6"/>
  <c r="D1888" i="2" s="1"/>
  <c r="J1883" i="6"/>
  <c r="D1887" i="2" s="1"/>
  <c r="J1882" i="6"/>
  <c r="D1886" i="2" s="1"/>
  <c r="J1881" i="6"/>
  <c r="D1885" i="2" s="1"/>
  <c r="J1880" i="6"/>
  <c r="D1884" i="2" s="1"/>
  <c r="J1879" i="6"/>
  <c r="D1883" i="2" s="1"/>
  <c r="J1878" i="6"/>
  <c r="D1882" i="2" s="1"/>
  <c r="J1877" i="6"/>
  <c r="D1881" i="2" s="1"/>
  <c r="J1876" i="6"/>
  <c r="D1880" i="2" s="1"/>
  <c r="J1875" i="6"/>
  <c r="D1879" i="2" s="1"/>
  <c r="J1874" i="6"/>
  <c r="D1878" i="2" s="1"/>
  <c r="J1873" i="6"/>
  <c r="D1877" i="2" s="1"/>
  <c r="J1872" i="6"/>
  <c r="D1876" i="2" s="1"/>
  <c r="J1871" i="6"/>
  <c r="D1875" i="2" s="1"/>
  <c r="J1870" i="6"/>
  <c r="D1874" i="2" s="1"/>
  <c r="J1869" i="6"/>
  <c r="D1873" i="2" s="1"/>
  <c r="J1868" i="6"/>
  <c r="D1872" i="2" s="1"/>
  <c r="J1867" i="6"/>
  <c r="D1871" i="2" s="1"/>
  <c r="J1866" i="6"/>
  <c r="D1870" i="2" s="1"/>
  <c r="J1865" i="6"/>
  <c r="D1869" i="2" s="1"/>
  <c r="J1864" i="6"/>
  <c r="D1868" i="2" s="1"/>
  <c r="J1863" i="6"/>
  <c r="D1867" i="2" s="1"/>
  <c r="J1862" i="6"/>
  <c r="D1866" i="2" s="1"/>
  <c r="J1861" i="6"/>
  <c r="D1865" i="2" s="1"/>
  <c r="J1860" i="6"/>
  <c r="D1864" i="2" s="1"/>
  <c r="J1859" i="6"/>
  <c r="D1863" i="2" s="1"/>
  <c r="J1858" i="6"/>
  <c r="D1862" i="2" s="1"/>
  <c r="J1857" i="6"/>
  <c r="D1861" i="2" s="1"/>
  <c r="J1856" i="6"/>
  <c r="D1860" i="2" s="1"/>
  <c r="J1855" i="6"/>
  <c r="D1859" i="2" s="1"/>
  <c r="J1854" i="6"/>
  <c r="D1858" i="2" s="1"/>
  <c r="J1853" i="6"/>
  <c r="D1857" i="2" s="1"/>
  <c r="J1852" i="6"/>
  <c r="D1856" i="2" s="1"/>
  <c r="J1851" i="6"/>
  <c r="D1855" i="2" s="1"/>
  <c r="J1850" i="6"/>
  <c r="D1854" i="2" s="1"/>
  <c r="J1849" i="6"/>
  <c r="D1853" i="2" s="1"/>
  <c r="J1848" i="6"/>
  <c r="D1852" i="2" s="1"/>
  <c r="J1847" i="6"/>
  <c r="D1851" i="2" s="1"/>
  <c r="J1846" i="6"/>
  <c r="D1850" i="2" s="1"/>
  <c r="J1845" i="6"/>
  <c r="D1849" i="2" s="1"/>
  <c r="J1844" i="6"/>
  <c r="D1848" i="2" s="1"/>
  <c r="J1843" i="6"/>
  <c r="D1847" i="2" s="1"/>
  <c r="J1842" i="6"/>
  <c r="D1846" i="2" s="1"/>
  <c r="J1841" i="6"/>
  <c r="D1845" i="2" s="1"/>
  <c r="J1840" i="6"/>
  <c r="D1844" i="2" s="1"/>
  <c r="J1839" i="6"/>
  <c r="D1843" i="2" s="1"/>
  <c r="J1838" i="6"/>
  <c r="D1842" i="2" s="1"/>
  <c r="J1837" i="6"/>
  <c r="D1841" i="2" s="1"/>
  <c r="J1836" i="6"/>
  <c r="D1840" i="2" s="1"/>
  <c r="J1835" i="6"/>
  <c r="D1839" i="2" s="1"/>
  <c r="J1834" i="6"/>
  <c r="D1838" i="2" s="1"/>
  <c r="J1833" i="6"/>
  <c r="D1837" i="2" s="1"/>
  <c r="J1832" i="6"/>
  <c r="D1836" i="2" s="1"/>
  <c r="J1831" i="6"/>
  <c r="D1835" i="2" s="1"/>
  <c r="J1830" i="6"/>
  <c r="D1834" i="2" s="1"/>
  <c r="J1829" i="6"/>
  <c r="D1833" i="2" s="1"/>
  <c r="J1828" i="6"/>
  <c r="D1832" i="2" s="1"/>
  <c r="J1827" i="6"/>
  <c r="D1831" i="2" s="1"/>
  <c r="J1826" i="6"/>
  <c r="D1830" i="2" s="1"/>
  <c r="J1825" i="6"/>
  <c r="D1829" i="2" s="1"/>
  <c r="J1824" i="6"/>
  <c r="D1828" i="2" s="1"/>
  <c r="J1823" i="6"/>
  <c r="D1827" i="2" s="1"/>
  <c r="J1822" i="6"/>
  <c r="D1826" i="2" s="1"/>
  <c r="J1821" i="6"/>
  <c r="D1825" i="2" s="1"/>
  <c r="J1820" i="6"/>
  <c r="D1824" i="2" s="1"/>
  <c r="J1819" i="6"/>
  <c r="D1823" i="2" s="1"/>
  <c r="J1818" i="6"/>
  <c r="D1822" i="2" s="1"/>
  <c r="J1817" i="6"/>
  <c r="D1821" i="2" s="1"/>
  <c r="J1816" i="6"/>
  <c r="D1820" i="2" s="1"/>
  <c r="J1815" i="6"/>
  <c r="D1819" i="2" s="1"/>
  <c r="J1814" i="6"/>
  <c r="D1818" i="2" s="1"/>
  <c r="J1813" i="6"/>
  <c r="D1817" i="2" s="1"/>
  <c r="J1812" i="6"/>
  <c r="D1816" i="2" s="1"/>
  <c r="J1811" i="6"/>
  <c r="D1815" i="2" s="1"/>
  <c r="J1810" i="6"/>
  <c r="D1814" i="2" s="1"/>
  <c r="J1809" i="6"/>
  <c r="D1813" i="2" s="1"/>
  <c r="J1808" i="6"/>
  <c r="D1812" i="2" s="1"/>
  <c r="J1807" i="6"/>
  <c r="D1811" i="2" s="1"/>
  <c r="J1806" i="6"/>
  <c r="D1810" i="2" s="1"/>
  <c r="J1805" i="6"/>
  <c r="D1809" i="2" s="1"/>
  <c r="J1804" i="6"/>
  <c r="D1808" i="2" s="1"/>
  <c r="J1803" i="6"/>
  <c r="D1807" i="2" s="1"/>
  <c r="J1802" i="6"/>
  <c r="D1806" i="2" s="1"/>
  <c r="J1801" i="6"/>
  <c r="D1805" i="2" s="1"/>
  <c r="J1800" i="6"/>
  <c r="D1804" i="2" s="1"/>
  <c r="J1799" i="6"/>
  <c r="D1803" i="2" s="1"/>
  <c r="J1798" i="6"/>
  <c r="D1802" i="2" s="1"/>
  <c r="J1797" i="6"/>
  <c r="D1801" i="2" s="1"/>
  <c r="J1796" i="6"/>
  <c r="D1800" i="2" s="1"/>
  <c r="J1795" i="6"/>
  <c r="D1799" i="2" s="1"/>
  <c r="J1794" i="6"/>
  <c r="D1798" i="2" s="1"/>
  <c r="J1793" i="6"/>
  <c r="D1797" i="2" s="1"/>
  <c r="J1792" i="6"/>
  <c r="D1796" i="2" s="1"/>
  <c r="J1791" i="6"/>
  <c r="D1795" i="2" s="1"/>
  <c r="J1790" i="6"/>
  <c r="D1794" i="2" s="1"/>
  <c r="J1789" i="6"/>
  <c r="D1793" i="2" s="1"/>
  <c r="J1788" i="6"/>
  <c r="D1792" i="2" s="1"/>
  <c r="J1787" i="6"/>
  <c r="D1791" i="2" s="1"/>
  <c r="J1786" i="6"/>
  <c r="D1790" i="2" s="1"/>
  <c r="J1785" i="6"/>
  <c r="D1789" i="2" s="1"/>
  <c r="J1784" i="6"/>
  <c r="D1788" i="2" s="1"/>
  <c r="J1783" i="6"/>
  <c r="D1787" i="2" s="1"/>
  <c r="J1782" i="6"/>
  <c r="D1786" i="2" s="1"/>
  <c r="J1781" i="6"/>
  <c r="D1785" i="2" s="1"/>
  <c r="J1780" i="6"/>
  <c r="D1784" i="2" s="1"/>
  <c r="J1779" i="6"/>
  <c r="D1783" i="2" s="1"/>
  <c r="J1778" i="6"/>
  <c r="D1782" i="2" s="1"/>
  <c r="J1777" i="6"/>
  <c r="D1781" i="2" s="1"/>
  <c r="J1776" i="6"/>
  <c r="D1780" i="2" s="1"/>
  <c r="J1775" i="6"/>
  <c r="D1779" i="2" s="1"/>
  <c r="J1774" i="6"/>
  <c r="D1778" i="2" s="1"/>
  <c r="J1773" i="6"/>
  <c r="D1777" i="2" s="1"/>
  <c r="J1772" i="6"/>
  <c r="D1776" i="2" s="1"/>
  <c r="J1771" i="6"/>
  <c r="D1775" i="2" s="1"/>
  <c r="J1770" i="6"/>
  <c r="D1774" i="2" s="1"/>
  <c r="J1769" i="6"/>
  <c r="D1773" i="2" s="1"/>
  <c r="J1768" i="6"/>
  <c r="D1772" i="2" s="1"/>
  <c r="J1767" i="6"/>
  <c r="D1771" i="2" s="1"/>
  <c r="J1766" i="6"/>
  <c r="D1770" i="2" s="1"/>
  <c r="J1765" i="6"/>
  <c r="D1769" i="2" s="1"/>
  <c r="J1764" i="6"/>
  <c r="D1768" i="2" s="1"/>
  <c r="J1763" i="6"/>
  <c r="D1767" i="2" s="1"/>
  <c r="J1762" i="6"/>
  <c r="D1766" i="2" s="1"/>
  <c r="J1761" i="6"/>
  <c r="D1765" i="2" s="1"/>
  <c r="J1760" i="6"/>
  <c r="D1764" i="2" s="1"/>
  <c r="J1759" i="6"/>
  <c r="D1763" i="2" s="1"/>
  <c r="J1758" i="6"/>
  <c r="D1762" i="2" s="1"/>
  <c r="J1757" i="6"/>
  <c r="D1761" i="2" s="1"/>
  <c r="J1756" i="6"/>
  <c r="D1760" i="2" s="1"/>
  <c r="J1755" i="6"/>
  <c r="D1759" i="2" s="1"/>
  <c r="J1754" i="6"/>
  <c r="D1758" i="2" s="1"/>
  <c r="J1753" i="6"/>
  <c r="D1757" i="2" s="1"/>
  <c r="J1752" i="6"/>
  <c r="D1756" i="2" s="1"/>
  <c r="J1751" i="6"/>
  <c r="D1755" i="2" s="1"/>
  <c r="J1750" i="6"/>
  <c r="D1754" i="2" s="1"/>
  <c r="J1749" i="6"/>
  <c r="D1753" i="2" s="1"/>
  <c r="J1748" i="6"/>
  <c r="D1752" i="2" s="1"/>
  <c r="J1747" i="6"/>
  <c r="D1751" i="2" s="1"/>
  <c r="J1746" i="6"/>
  <c r="D1750" i="2" s="1"/>
  <c r="J1745" i="6"/>
  <c r="D1749" i="2" s="1"/>
  <c r="J1744" i="6"/>
  <c r="D1748" i="2" s="1"/>
  <c r="J1743" i="6"/>
  <c r="D1747" i="2" s="1"/>
  <c r="J1742" i="6"/>
  <c r="D1746" i="2" s="1"/>
  <c r="J1741" i="6"/>
  <c r="D1745" i="2" s="1"/>
  <c r="J1740" i="6"/>
  <c r="D1744" i="2" s="1"/>
  <c r="J1739" i="6"/>
  <c r="D1743" i="2" s="1"/>
  <c r="J1738" i="6"/>
  <c r="D1742" i="2" s="1"/>
  <c r="J1737" i="6"/>
  <c r="D1741" i="2" s="1"/>
  <c r="J1736" i="6"/>
  <c r="D1740" i="2" s="1"/>
  <c r="J1735" i="6"/>
  <c r="D1739" i="2" s="1"/>
  <c r="J1734" i="6"/>
  <c r="D1738" i="2" s="1"/>
  <c r="J1733" i="6"/>
  <c r="D1737" i="2" s="1"/>
  <c r="J1732" i="6"/>
  <c r="D1736" i="2" s="1"/>
  <c r="J1731" i="6"/>
  <c r="D1735" i="2" s="1"/>
  <c r="J1730" i="6"/>
  <c r="D1734" i="2" s="1"/>
  <c r="J1729" i="6"/>
  <c r="D1733" i="2" s="1"/>
  <c r="J1728" i="6"/>
  <c r="D1732" i="2" s="1"/>
  <c r="J1727" i="6"/>
  <c r="D1731" i="2" s="1"/>
  <c r="J1726" i="6"/>
  <c r="D1730" i="2" s="1"/>
  <c r="J1725" i="6"/>
  <c r="D1729" i="2" s="1"/>
  <c r="J1724" i="6"/>
  <c r="D1728" i="2" s="1"/>
  <c r="J1723" i="6"/>
  <c r="D1727" i="2" s="1"/>
  <c r="J1722" i="6"/>
  <c r="D1726" i="2" s="1"/>
  <c r="J1721" i="6"/>
  <c r="D1725" i="2" s="1"/>
  <c r="J1720" i="6"/>
  <c r="D1724" i="2" s="1"/>
  <c r="J1719" i="6"/>
  <c r="D1723" i="2" s="1"/>
  <c r="J1718" i="6"/>
  <c r="D1722" i="2" s="1"/>
  <c r="J1717" i="6"/>
  <c r="D1721" i="2" s="1"/>
  <c r="J1716" i="6"/>
  <c r="D1720" i="2" s="1"/>
  <c r="J1715" i="6"/>
  <c r="D1719" i="2" s="1"/>
  <c r="J1714" i="6"/>
  <c r="D1718" i="2" s="1"/>
  <c r="J1713" i="6"/>
  <c r="D1717" i="2" s="1"/>
  <c r="J1712" i="6"/>
  <c r="D1716" i="2" s="1"/>
  <c r="J1711" i="6"/>
  <c r="D1715" i="2" s="1"/>
  <c r="J1710" i="6"/>
  <c r="D1714" i="2" s="1"/>
  <c r="J1709" i="6"/>
  <c r="D1713" i="2" s="1"/>
  <c r="J1708" i="6"/>
  <c r="D1712" i="2" s="1"/>
  <c r="J1707" i="6"/>
  <c r="D1711" i="2" s="1"/>
  <c r="J1706" i="6"/>
  <c r="D1710" i="2" s="1"/>
  <c r="J1705" i="6"/>
  <c r="D1709" i="2" s="1"/>
  <c r="J1704" i="6"/>
  <c r="D1708" i="2" s="1"/>
  <c r="J1703" i="6"/>
  <c r="D1707" i="2" s="1"/>
  <c r="J1702" i="6"/>
  <c r="D1706" i="2" s="1"/>
  <c r="J1701" i="6"/>
  <c r="D1705" i="2" s="1"/>
  <c r="J1700" i="6"/>
  <c r="D1704" i="2" s="1"/>
  <c r="J1699" i="6"/>
  <c r="D1703" i="2" s="1"/>
  <c r="J1698" i="6"/>
  <c r="D1702" i="2" s="1"/>
  <c r="J1697" i="6"/>
  <c r="D1701" i="2" s="1"/>
  <c r="J1696" i="6"/>
  <c r="D1700" i="2" s="1"/>
  <c r="J1695" i="6"/>
  <c r="D1699" i="2" s="1"/>
  <c r="J1694" i="6"/>
  <c r="D1698" i="2" s="1"/>
  <c r="J1693" i="6"/>
  <c r="D1697" i="2" s="1"/>
  <c r="J1692" i="6"/>
  <c r="D1696" i="2" s="1"/>
  <c r="J1691" i="6"/>
  <c r="D1695" i="2" s="1"/>
  <c r="J1690" i="6"/>
  <c r="D1694" i="2" s="1"/>
  <c r="J1689" i="6"/>
  <c r="D1693" i="2" s="1"/>
  <c r="J1688" i="6"/>
  <c r="D1692" i="2" s="1"/>
  <c r="J1687" i="6"/>
  <c r="D1691" i="2" s="1"/>
  <c r="J1686" i="6"/>
  <c r="D1690" i="2" s="1"/>
  <c r="J1685" i="6"/>
  <c r="D1689" i="2" s="1"/>
  <c r="J1684" i="6"/>
  <c r="D1688" i="2" s="1"/>
  <c r="J1683" i="6"/>
  <c r="D1687" i="2" s="1"/>
  <c r="J1682" i="6"/>
  <c r="D1686" i="2" s="1"/>
  <c r="J1681" i="6"/>
  <c r="D1685" i="2" s="1"/>
  <c r="J1680" i="6"/>
  <c r="D1684" i="2" s="1"/>
  <c r="J1679" i="6"/>
  <c r="D1683" i="2" s="1"/>
  <c r="J1678" i="6"/>
  <c r="D1682" i="2" s="1"/>
  <c r="J1677" i="6"/>
  <c r="D1681" i="2" s="1"/>
  <c r="J1676" i="6"/>
  <c r="D1680" i="2" s="1"/>
  <c r="J1675" i="6"/>
  <c r="D1679" i="2" s="1"/>
  <c r="J1674" i="6"/>
  <c r="D1678" i="2" s="1"/>
  <c r="J1673" i="6"/>
  <c r="D1677" i="2" s="1"/>
  <c r="J1672" i="6"/>
  <c r="D1676" i="2" s="1"/>
  <c r="J1671" i="6"/>
  <c r="D1675" i="2" s="1"/>
  <c r="J1670" i="6"/>
  <c r="D1674" i="2" s="1"/>
  <c r="J1669" i="6"/>
  <c r="D1673" i="2" s="1"/>
  <c r="J1668" i="6"/>
  <c r="D1672" i="2" s="1"/>
  <c r="J1667" i="6"/>
  <c r="D1671" i="2" s="1"/>
  <c r="J1666" i="6"/>
  <c r="D1670" i="2" s="1"/>
  <c r="J1665" i="6"/>
  <c r="D1669" i="2" s="1"/>
  <c r="J1664" i="6"/>
  <c r="D1668" i="2" s="1"/>
  <c r="J1663" i="6"/>
  <c r="D1667" i="2" s="1"/>
  <c r="J1662" i="6"/>
  <c r="D1666" i="2" s="1"/>
  <c r="J1661" i="6"/>
  <c r="D1665" i="2" s="1"/>
  <c r="J1660" i="6"/>
  <c r="D1664" i="2" s="1"/>
  <c r="J1659" i="6"/>
  <c r="D1663" i="2" s="1"/>
  <c r="J1658" i="6"/>
  <c r="D1662" i="2" s="1"/>
  <c r="J1657" i="6"/>
  <c r="D1661" i="2" s="1"/>
  <c r="J1656" i="6"/>
  <c r="D1660" i="2" s="1"/>
  <c r="J1655" i="6"/>
  <c r="D1659" i="2" s="1"/>
  <c r="J1654" i="6"/>
  <c r="D1658" i="2" s="1"/>
  <c r="J1653" i="6"/>
  <c r="D1657" i="2" s="1"/>
  <c r="J1652" i="6"/>
  <c r="D1656" i="2" s="1"/>
  <c r="J1651" i="6"/>
  <c r="D1655" i="2" s="1"/>
  <c r="J1650" i="6"/>
  <c r="D1654" i="2" s="1"/>
  <c r="J1649" i="6"/>
  <c r="D1653" i="2" s="1"/>
  <c r="J1648" i="6"/>
  <c r="D1652" i="2" s="1"/>
  <c r="J1647" i="6"/>
  <c r="D1651" i="2" s="1"/>
  <c r="J1646" i="6"/>
  <c r="D1650" i="2" s="1"/>
  <c r="J1645" i="6"/>
  <c r="D1649" i="2" s="1"/>
  <c r="J1644" i="6"/>
  <c r="D1648" i="2" s="1"/>
  <c r="J1643" i="6"/>
  <c r="D1647" i="2" s="1"/>
  <c r="J1642" i="6"/>
  <c r="D1646" i="2" s="1"/>
  <c r="J1641" i="6"/>
  <c r="D1645" i="2" s="1"/>
  <c r="J1640" i="6"/>
  <c r="D1644" i="2" s="1"/>
  <c r="J1639" i="6"/>
  <c r="D1643" i="2" s="1"/>
  <c r="J1638" i="6"/>
  <c r="D1642" i="2" s="1"/>
  <c r="J1637" i="6"/>
  <c r="D1641" i="2" s="1"/>
  <c r="J1636" i="6"/>
  <c r="D1640" i="2" s="1"/>
  <c r="J1635" i="6"/>
  <c r="D1639" i="2" s="1"/>
  <c r="J1634" i="6"/>
  <c r="D1638" i="2" s="1"/>
  <c r="J1633" i="6"/>
  <c r="D1637" i="2" s="1"/>
  <c r="J1632" i="6"/>
  <c r="D1636" i="2" s="1"/>
  <c r="J1631" i="6"/>
  <c r="D1635" i="2" s="1"/>
  <c r="J1630" i="6"/>
  <c r="D1634" i="2" s="1"/>
  <c r="J1629" i="6"/>
  <c r="D1633" i="2" s="1"/>
  <c r="J1628" i="6"/>
  <c r="D1632" i="2" s="1"/>
  <c r="J1627" i="6"/>
  <c r="D1631" i="2" s="1"/>
  <c r="J1626" i="6"/>
  <c r="D1630" i="2" s="1"/>
  <c r="J1625" i="6"/>
  <c r="D1629" i="2" s="1"/>
  <c r="J1624" i="6"/>
  <c r="D1628" i="2" s="1"/>
  <c r="J1623" i="6"/>
  <c r="D1627" i="2" s="1"/>
  <c r="J1622" i="6"/>
  <c r="D1626" i="2" s="1"/>
  <c r="J1621" i="6"/>
  <c r="D1625" i="2" s="1"/>
  <c r="J1620" i="6"/>
  <c r="D1624" i="2" s="1"/>
  <c r="J1619" i="6"/>
  <c r="D1623" i="2" s="1"/>
  <c r="J1618" i="6"/>
  <c r="D1622" i="2" s="1"/>
  <c r="J1617" i="6"/>
  <c r="D1621" i="2" s="1"/>
  <c r="J1616" i="6"/>
  <c r="D1620" i="2" s="1"/>
  <c r="J1615" i="6"/>
  <c r="D1619" i="2" s="1"/>
  <c r="J1614" i="6"/>
  <c r="D1618" i="2" s="1"/>
  <c r="J1613" i="6"/>
  <c r="D1617" i="2" s="1"/>
  <c r="J1612" i="6"/>
  <c r="D1616" i="2" s="1"/>
  <c r="J1611" i="6"/>
  <c r="D1615" i="2" s="1"/>
  <c r="J1610" i="6"/>
  <c r="D1614" i="2" s="1"/>
  <c r="J1609" i="6"/>
  <c r="D1613" i="2" s="1"/>
  <c r="J1608" i="6"/>
  <c r="D1612" i="2" s="1"/>
  <c r="J1607" i="6"/>
  <c r="D1611" i="2" s="1"/>
  <c r="J1606" i="6"/>
  <c r="D1610" i="2" s="1"/>
  <c r="J1605" i="6"/>
  <c r="D1609" i="2" s="1"/>
  <c r="J1604" i="6"/>
  <c r="D1608" i="2" s="1"/>
  <c r="J1603" i="6"/>
  <c r="D1607" i="2" s="1"/>
  <c r="J1602" i="6"/>
  <c r="D1606" i="2" s="1"/>
  <c r="J1601" i="6"/>
  <c r="D1605" i="2" s="1"/>
  <c r="J1600" i="6"/>
  <c r="D1604" i="2" s="1"/>
  <c r="J1599" i="6"/>
  <c r="D1603" i="2" s="1"/>
  <c r="J1598" i="6"/>
  <c r="D1602" i="2" s="1"/>
  <c r="J1597" i="6"/>
  <c r="D1601" i="2" s="1"/>
  <c r="J1596" i="6"/>
  <c r="D1600" i="2" s="1"/>
  <c r="J1595" i="6"/>
  <c r="D1599" i="2" s="1"/>
  <c r="J1594" i="6"/>
  <c r="D1598" i="2" s="1"/>
  <c r="J1593" i="6"/>
  <c r="D1597" i="2" s="1"/>
  <c r="J1592" i="6"/>
  <c r="D1596" i="2" s="1"/>
  <c r="J1591" i="6"/>
  <c r="D1595" i="2" s="1"/>
  <c r="J1590" i="6"/>
  <c r="D1594" i="2" s="1"/>
  <c r="J1589" i="6"/>
  <c r="D1593" i="2" s="1"/>
  <c r="J1588" i="6"/>
  <c r="D1592" i="2" s="1"/>
  <c r="J1587" i="6"/>
  <c r="D1591" i="2" s="1"/>
  <c r="J1586" i="6"/>
  <c r="D1590" i="2" s="1"/>
  <c r="J1585" i="6"/>
  <c r="D1589" i="2" s="1"/>
  <c r="J1584" i="6"/>
  <c r="D1588" i="2" s="1"/>
  <c r="J1583" i="6"/>
  <c r="D1587" i="2" s="1"/>
  <c r="J1582" i="6"/>
  <c r="D1586" i="2" s="1"/>
  <c r="J1581" i="6"/>
  <c r="D1585" i="2" s="1"/>
  <c r="J1580" i="6"/>
  <c r="D1584" i="2" s="1"/>
  <c r="J1579" i="6"/>
  <c r="D1583" i="2" s="1"/>
  <c r="J1578" i="6"/>
  <c r="D1582" i="2" s="1"/>
  <c r="J1577" i="6"/>
  <c r="D1581" i="2" s="1"/>
  <c r="J1576" i="6"/>
  <c r="D1580" i="2" s="1"/>
  <c r="J1575" i="6"/>
  <c r="D1579" i="2" s="1"/>
  <c r="J1574" i="6"/>
  <c r="D1578" i="2" s="1"/>
  <c r="J1573" i="6"/>
  <c r="D1577" i="2" s="1"/>
  <c r="J1572" i="6"/>
  <c r="D1576" i="2" s="1"/>
  <c r="J1571" i="6"/>
  <c r="D1575" i="2" s="1"/>
  <c r="J1570" i="6"/>
  <c r="D1574" i="2" s="1"/>
  <c r="J1569" i="6"/>
  <c r="D1573" i="2" s="1"/>
  <c r="J1568" i="6"/>
  <c r="D1572" i="2" s="1"/>
  <c r="J1567" i="6"/>
  <c r="D1571" i="2" s="1"/>
  <c r="J1566" i="6"/>
  <c r="D1570" i="2" s="1"/>
  <c r="J1565" i="6"/>
  <c r="D1569" i="2" s="1"/>
  <c r="J1564" i="6"/>
  <c r="D1568" i="2" s="1"/>
  <c r="J1563" i="6"/>
  <c r="D1567" i="2" s="1"/>
  <c r="J1562" i="6"/>
  <c r="D1566" i="2" s="1"/>
  <c r="J1561" i="6"/>
  <c r="D1565" i="2" s="1"/>
  <c r="J1560" i="6"/>
  <c r="D1564" i="2" s="1"/>
  <c r="J1559" i="6"/>
  <c r="D1563" i="2" s="1"/>
  <c r="J1558" i="6"/>
  <c r="D1562" i="2" s="1"/>
  <c r="J1557" i="6"/>
  <c r="D1561" i="2" s="1"/>
  <c r="J1556" i="6"/>
  <c r="D1560" i="2" s="1"/>
  <c r="J1555" i="6"/>
  <c r="D1559" i="2" s="1"/>
  <c r="J1554" i="6"/>
  <c r="D1558" i="2" s="1"/>
  <c r="J1553" i="6"/>
  <c r="D1557" i="2" s="1"/>
  <c r="J1552" i="6"/>
  <c r="D1556" i="2" s="1"/>
  <c r="J1551" i="6"/>
  <c r="D1555" i="2" s="1"/>
  <c r="J1550" i="6"/>
  <c r="D1554" i="2" s="1"/>
  <c r="J1549" i="6"/>
  <c r="D1553" i="2" s="1"/>
  <c r="J1548" i="6"/>
  <c r="D1552" i="2" s="1"/>
  <c r="J1547" i="6"/>
  <c r="D1551" i="2" s="1"/>
  <c r="J1546" i="6"/>
  <c r="D1550" i="2" s="1"/>
  <c r="J1545" i="6"/>
  <c r="D1549" i="2" s="1"/>
  <c r="J1544" i="6"/>
  <c r="D1548" i="2" s="1"/>
  <c r="J1543" i="6"/>
  <c r="D1547" i="2" s="1"/>
  <c r="J1542" i="6"/>
  <c r="D1546" i="2" s="1"/>
  <c r="J1541" i="6"/>
  <c r="D1545" i="2" s="1"/>
  <c r="J1540" i="6"/>
  <c r="D1544" i="2" s="1"/>
  <c r="J1539" i="6"/>
  <c r="D1543" i="2" s="1"/>
  <c r="J1538" i="6"/>
  <c r="D1542" i="2" s="1"/>
  <c r="J1537" i="6"/>
  <c r="D1541" i="2" s="1"/>
  <c r="J1536" i="6"/>
  <c r="D1540" i="2" s="1"/>
  <c r="J1535" i="6"/>
  <c r="D1539" i="2" s="1"/>
  <c r="J1534" i="6"/>
  <c r="D1538" i="2" s="1"/>
  <c r="J1533" i="6"/>
  <c r="D1537" i="2" s="1"/>
  <c r="J1532" i="6"/>
  <c r="D1536" i="2" s="1"/>
  <c r="J1531" i="6"/>
  <c r="D1535" i="2" s="1"/>
  <c r="J1530" i="6"/>
  <c r="D1534" i="2" s="1"/>
  <c r="J1529" i="6"/>
  <c r="D1533" i="2" s="1"/>
  <c r="J1528" i="6"/>
  <c r="D1532" i="2" s="1"/>
  <c r="J1527" i="6"/>
  <c r="D1531" i="2" s="1"/>
  <c r="J1526" i="6"/>
  <c r="D1530" i="2" s="1"/>
  <c r="J1525" i="6"/>
  <c r="D1529" i="2" s="1"/>
  <c r="J1524" i="6"/>
  <c r="D1528" i="2" s="1"/>
  <c r="J1523" i="6"/>
  <c r="D1527" i="2" s="1"/>
  <c r="J1522" i="6"/>
  <c r="D1526" i="2" s="1"/>
  <c r="J1521" i="6"/>
  <c r="D1525" i="2" s="1"/>
  <c r="J1520" i="6"/>
  <c r="D1524" i="2" s="1"/>
  <c r="J1519" i="6"/>
  <c r="D1523" i="2" s="1"/>
  <c r="J1518" i="6"/>
  <c r="D1522" i="2" s="1"/>
  <c r="J1517" i="6"/>
  <c r="D1521" i="2" s="1"/>
  <c r="J1516" i="6"/>
  <c r="D1520" i="2" s="1"/>
  <c r="J1515" i="6"/>
  <c r="D1519" i="2" s="1"/>
  <c r="J1514" i="6"/>
  <c r="D1518" i="2" s="1"/>
  <c r="J1513" i="6"/>
  <c r="D1517" i="2" s="1"/>
  <c r="J1512" i="6"/>
  <c r="D1516" i="2" s="1"/>
  <c r="J1511" i="6"/>
  <c r="D1515" i="2" s="1"/>
  <c r="J1510" i="6"/>
  <c r="D1514" i="2" s="1"/>
  <c r="J1509" i="6"/>
  <c r="D1513" i="2" s="1"/>
  <c r="J1508" i="6"/>
  <c r="D1512" i="2" s="1"/>
  <c r="J1507" i="6"/>
  <c r="D1511" i="2" s="1"/>
  <c r="J1506" i="6"/>
  <c r="D1510" i="2" s="1"/>
  <c r="J1505" i="6"/>
  <c r="D1509" i="2" s="1"/>
  <c r="J1504" i="6"/>
  <c r="D1508" i="2" s="1"/>
  <c r="J1503" i="6"/>
  <c r="D1507" i="2" s="1"/>
  <c r="J1502" i="6"/>
  <c r="D1506" i="2" s="1"/>
  <c r="J1501" i="6"/>
  <c r="D1505" i="2" s="1"/>
  <c r="J1500" i="6"/>
  <c r="D1504" i="2" s="1"/>
  <c r="J1499" i="6"/>
  <c r="D1503" i="2" s="1"/>
  <c r="J1498" i="6"/>
  <c r="D1502" i="2" s="1"/>
  <c r="J1497" i="6"/>
  <c r="D1501" i="2" s="1"/>
  <c r="J1496" i="6"/>
  <c r="D1500" i="2" s="1"/>
  <c r="J1495" i="6"/>
  <c r="D1499" i="2" s="1"/>
  <c r="J1494" i="6"/>
  <c r="D1498" i="2" s="1"/>
  <c r="J1493" i="6"/>
  <c r="D1497" i="2" s="1"/>
  <c r="J1492" i="6"/>
  <c r="D1496" i="2" s="1"/>
  <c r="J1491" i="6"/>
  <c r="D1495" i="2" s="1"/>
  <c r="J1490" i="6"/>
  <c r="D1494" i="2" s="1"/>
  <c r="J1489" i="6"/>
  <c r="D1493" i="2" s="1"/>
  <c r="J1488" i="6"/>
  <c r="D1492" i="2" s="1"/>
  <c r="J1487" i="6"/>
  <c r="D1491" i="2" s="1"/>
  <c r="J1486" i="6"/>
  <c r="D1490" i="2" s="1"/>
  <c r="J1485" i="6"/>
  <c r="D1489" i="2" s="1"/>
  <c r="J1484" i="6"/>
  <c r="D1488" i="2" s="1"/>
  <c r="J1483" i="6"/>
  <c r="D1487" i="2" s="1"/>
  <c r="J1482" i="6"/>
  <c r="D1486" i="2" s="1"/>
  <c r="J1481" i="6"/>
  <c r="D1485" i="2" s="1"/>
  <c r="J1480" i="6"/>
  <c r="D1484" i="2" s="1"/>
  <c r="J1479" i="6"/>
  <c r="D1483" i="2" s="1"/>
  <c r="J1478" i="6"/>
  <c r="D1482" i="2" s="1"/>
  <c r="J1477" i="6"/>
  <c r="D1481" i="2" s="1"/>
  <c r="J1476" i="6"/>
  <c r="D1480" i="2" s="1"/>
  <c r="J1475" i="6"/>
  <c r="D1479" i="2" s="1"/>
  <c r="J1474" i="6"/>
  <c r="D1478" i="2" s="1"/>
  <c r="J1473" i="6"/>
  <c r="D1477" i="2" s="1"/>
  <c r="J1472" i="6"/>
  <c r="D1476" i="2" s="1"/>
  <c r="J1471" i="6"/>
  <c r="D1475" i="2" s="1"/>
  <c r="J1470" i="6"/>
  <c r="D1474" i="2" s="1"/>
  <c r="J1469" i="6"/>
  <c r="D1473" i="2" s="1"/>
  <c r="J1468" i="6"/>
  <c r="D1472" i="2" s="1"/>
  <c r="J1467" i="6"/>
  <c r="D1471" i="2" s="1"/>
  <c r="J1466" i="6"/>
  <c r="D1470" i="2" s="1"/>
  <c r="J1465" i="6"/>
  <c r="D1469" i="2" s="1"/>
  <c r="J1464" i="6"/>
  <c r="D1468" i="2" s="1"/>
  <c r="J1463" i="6"/>
  <c r="D1467" i="2" s="1"/>
  <c r="J1462" i="6"/>
  <c r="D1466" i="2" s="1"/>
  <c r="J1461" i="6"/>
  <c r="D1465" i="2" s="1"/>
  <c r="J1460" i="6"/>
  <c r="D1464" i="2" s="1"/>
  <c r="J1459" i="6"/>
  <c r="D1463" i="2" s="1"/>
  <c r="J1458" i="6"/>
  <c r="D1462" i="2" s="1"/>
  <c r="J1457" i="6"/>
  <c r="D1461" i="2" s="1"/>
  <c r="J1456" i="6"/>
  <c r="D1460" i="2" s="1"/>
  <c r="J1455" i="6"/>
  <c r="D1459" i="2" s="1"/>
  <c r="J1454" i="6"/>
  <c r="D1458" i="2" s="1"/>
  <c r="J1453" i="6"/>
  <c r="D1457" i="2" s="1"/>
  <c r="J1452" i="6"/>
  <c r="D1456" i="2" s="1"/>
  <c r="J1451" i="6"/>
  <c r="D1455" i="2" s="1"/>
  <c r="J1450" i="6"/>
  <c r="D1454" i="2" s="1"/>
  <c r="J1449" i="6"/>
  <c r="D1453" i="2" s="1"/>
  <c r="J1448" i="6"/>
  <c r="D1452" i="2" s="1"/>
  <c r="J1447" i="6"/>
  <c r="D1451" i="2" s="1"/>
  <c r="J1446" i="6"/>
  <c r="D1450" i="2" s="1"/>
  <c r="J1445" i="6"/>
  <c r="D1449" i="2" s="1"/>
  <c r="J1444" i="6"/>
  <c r="D1448" i="2" s="1"/>
  <c r="J1443" i="6"/>
  <c r="D1447" i="2" s="1"/>
  <c r="J1442" i="6"/>
  <c r="D1446" i="2" s="1"/>
  <c r="J1441" i="6"/>
  <c r="D1445" i="2" s="1"/>
  <c r="J1440" i="6"/>
  <c r="D1444" i="2" s="1"/>
  <c r="J1439" i="6"/>
  <c r="D1443" i="2" s="1"/>
  <c r="J1438" i="6"/>
  <c r="D1442" i="2" s="1"/>
  <c r="J1437" i="6"/>
  <c r="D1441" i="2" s="1"/>
  <c r="J1436" i="6"/>
  <c r="D1440" i="2" s="1"/>
  <c r="J1435" i="6"/>
  <c r="D1439" i="2" s="1"/>
  <c r="J1434" i="6"/>
  <c r="D1438" i="2" s="1"/>
  <c r="J1433" i="6"/>
  <c r="D1437" i="2" s="1"/>
  <c r="J1432" i="6"/>
  <c r="D1436" i="2" s="1"/>
  <c r="J1431" i="6"/>
  <c r="D1435" i="2" s="1"/>
  <c r="J1430" i="6"/>
  <c r="D1434" i="2" s="1"/>
  <c r="J1429" i="6"/>
  <c r="D1433" i="2" s="1"/>
  <c r="J1428" i="6"/>
  <c r="D1432" i="2" s="1"/>
  <c r="J1427" i="6"/>
  <c r="D1431" i="2" s="1"/>
  <c r="J1426" i="6"/>
  <c r="D1430" i="2" s="1"/>
  <c r="J1425" i="6"/>
  <c r="D1429" i="2" s="1"/>
  <c r="J1424" i="6"/>
  <c r="D1428" i="2" s="1"/>
  <c r="J1423" i="6"/>
  <c r="D1427" i="2" s="1"/>
  <c r="J1422" i="6"/>
  <c r="D1426" i="2" s="1"/>
  <c r="J1421" i="6"/>
  <c r="D1425" i="2" s="1"/>
  <c r="J1420" i="6"/>
  <c r="D1424" i="2" s="1"/>
  <c r="J1419" i="6"/>
  <c r="D1423" i="2" s="1"/>
  <c r="J1418" i="6"/>
  <c r="D1422" i="2" s="1"/>
  <c r="J1417" i="6"/>
  <c r="D1421" i="2" s="1"/>
  <c r="J1416" i="6"/>
  <c r="D1420" i="2" s="1"/>
  <c r="J1415" i="6"/>
  <c r="D1419" i="2" s="1"/>
  <c r="J1414" i="6"/>
  <c r="D1418" i="2" s="1"/>
  <c r="J1413" i="6"/>
  <c r="D1417" i="2" s="1"/>
  <c r="J1412" i="6"/>
  <c r="D1416" i="2" s="1"/>
  <c r="J1411" i="6"/>
  <c r="D1415" i="2" s="1"/>
  <c r="J1410" i="6"/>
  <c r="D1414" i="2" s="1"/>
  <c r="J1409" i="6"/>
  <c r="D1413" i="2" s="1"/>
  <c r="J1408" i="6"/>
  <c r="D1412" i="2" s="1"/>
  <c r="J1407" i="6"/>
  <c r="D1411" i="2" s="1"/>
  <c r="J1406" i="6"/>
  <c r="D1410" i="2" s="1"/>
  <c r="J1405" i="6"/>
  <c r="D1409" i="2" s="1"/>
  <c r="J1404" i="6"/>
  <c r="D1408" i="2" s="1"/>
  <c r="J1403" i="6"/>
  <c r="D1407" i="2" s="1"/>
  <c r="J1402" i="6"/>
  <c r="D1406" i="2" s="1"/>
  <c r="J1401" i="6"/>
  <c r="D1405" i="2" s="1"/>
  <c r="J1400" i="6"/>
  <c r="D1404" i="2" s="1"/>
  <c r="J1399" i="6"/>
  <c r="D1403" i="2" s="1"/>
  <c r="J1398" i="6"/>
  <c r="D1402" i="2" s="1"/>
  <c r="J1397" i="6"/>
  <c r="D1401" i="2" s="1"/>
  <c r="J1396" i="6"/>
  <c r="D1400" i="2" s="1"/>
  <c r="J1395" i="6"/>
  <c r="D1399" i="2" s="1"/>
  <c r="J1394" i="6"/>
  <c r="D1398" i="2" s="1"/>
  <c r="J1393" i="6"/>
  <c r="D1397" i="2" s="1"/>
  <c r="J1392" i="6"/>
  <c r="D1396" i="2" s="1"/>
  <c r="J1391" i="6"/>
  <c r="D1395" i="2" s="1"/>
  <c r="J1390" i="6"/>
  <c r="D1394" i="2" s="1"/>
  <c r="J1389" i="6"/>
  <c r="D1393" i="2" s="1"/>
  <c r="J1388" i="6"/>
  <c r="D1392" i="2" s="1"/>
  <c r="J1387" i="6"/>
  <c r="D1391" i="2" s="1"/>
  <c r="J1386" i="6"/>
  <c r="D1390" i="2" s="1"/>
  <c r="J1385" i="6"/>
  <c r="D1389" i="2" s="1"/>
  <c r="J1384" i="6"/>
  <c r="D1388" i="2" s="1"/>
  <c r="J1383" i="6"/>
  <c r="D1387" i="2" s="1"/>
  <c r="J1382" i="6"/>
  <c r="D1386" i="2" s="1"/>
  <c r="J1381" i="6"/>
  <c r="D1385" i="2" s="1"/>
  <c r="J1380" i="6"/>
  <c r="D1384" i="2" s="1"/>
  <c r="J1379" i="6"/>
  <c r="D1383" i="2" s="1"/>
  <c r="J1378" i="6"/>
  <c r="D1382" i="2" s="1"/>
  <c r="J1377" i="6"/>
  <c r="D1381" i="2" s="1"/>
  <c r="J1376" i="6"/>
  <c r="D1380" i="2" s="1"/>
  <c r="J1375" i="6"/>
  <c r="D1379" i="2" s="1"/>
  <c r="J1374" i="6"/>
  <c r="D1378" i="2" s="1"/>
  <c r="J1373" i="6"/>
  <c r="D1377" i="2" s="1"/>
  <c r="J1372" i="6"/>
  <c r="D1376" i="2" s="1"/>
  <c r="J1371" i="6"/>
  <c r="D1375" i="2" s="1"/>
  <c r="J1370" i="6"/>
  <c r="D1374" i="2" s="1"/>
  <c r="J1369" i="6"/>
  <c r="D1373" i="2" s="1"/>
  <c r="J1368" i="6"/>
  <c r="D1372" i="2" s="1"/>
  <c r="J1367" i="6"/>
  <c r="D1371" i="2" s="1"/>
  <c r="J1366" i="6"/>
  <c r="D1370" i="2" s="1"/>
  <c r="J1365" i="6"/>
  <c r="D1369" i="2" s="1"/>
  <c r="J1364" i="6"/>
  <c r="D1368" i="2" s="1"/>
  <c r="J1363" i="6"/>
  <c r="D1367" i="2" s="1"/>
  <c r="J1362" i="6"/>
  <c r="D1366" i="2" s="1"/>
  <c r="J1361" i="6"/>
  <c r="D1365" i="2" s="1"/>
  <c r="J1360" i="6"/>
  <c r="D1364" i="2" s="1"/>
  <c r="J1359" i="6"/>
  <c r="D1363" i="2" s="1"/>
  <c r="J1358" i="6"/>
  <c r="D1362" i="2" s="1"/>
  <c r="J1357" i="6"/>
  <c r="D1361" i="2" s="1"/>
  <c r="J1356" i="6"/>
  <c r="D1360" i="2" s="1"/>
  <c r="J1355" i="6"/>
  <c r="D1359" i="2" s="1"/>
  <c r="J1354" i="6"/>
  <c r="D1358" i="2" s="1"/>
  <c r="J1353" i="6"/>
  <c r="D1357" i="2" s="1"/>
  <c r="J1352" i="6"/>
  <c r="D1356" i="2" s="1"/>
  <c r="J1351" i="6"/>
  <c r="D1355" i="2" s="1"/>
  <c r="J1350" i="6"/>
  <c r="D1354" i="2" s="1"/>
  <c r="J1349" i="6"/>
  <c r="D1353" i="2" s="1"/>
  <c r="J1348" i="6"/>
  <c r="D1352" i="2" s="1"/>
  <c r="J1347" i="6"/>
  <c r="D1351" i="2" s="1"/>
  <c r="J1346" i="6"/>
  <c r="D1350" i="2" s="1"/>
  <c r="J1345" i="6"/>
  <c r="D1349" i="2" s="1"/>
  <c r="J1344" i="6"/>
  <c r="D1348" i="2" s="1"/>
  <c r="J1343" i="6"/>
  <c r="D1347" i="2" s="1"/>
  <c r="J1342" i="6"/>
  <c r="D1346" i="2" s="1"/>
  <c r="J1341" i="6"/>
  <c r="D1345" i="2" s="1"/>
  <c r="J1340" i="6"/>
  <c r="D1344" i="2" s="1"/>
  <c r="J1339" i="6"/>
  <c r="D1343" i="2" s="1"/>
  <c r="J1338" i="6"/>
  <c r="D1342" i="2" s="1"/>
  <c r="J1337" i="6"/>
  <c r="D1341" i="2" s="1"/>
  <c r="J1336" i="6"/>
  <c r="D1340" i="2" s="1"/>
  <c r="J1335" i="6"/>
  <c r="D1339" i="2" s="1"/>
  <c r="J1334" i="6"/>
  <c r="D1338" i="2" s="1"/>
  <c r="J1333" i="6"/>
  <c r="D1337" i="2" s="1"/>
  <c r="J1332" i="6"/>
  <c r="D1336" i="2" s="1"/>
  <c r="J1331" i="6"/>
  <c r="D1335" i="2" s="1"/>
  <c r="J1330" i="6"/>
  <c r="D1334" i="2" s="1"/>
  <c r="J1329" i="6"/>
  <c r="D1333" i="2" s="1"/>
  <c r="J1328" i="6"/>
  <c r="D1332" i="2" s="1"/>
  <c r="J1327" i="6"/>
  <c r="D1331" i="2" s="1"/>
  <c r="J1326" i="6"/>
  <c r="D1330" i="2" s="1"/>
  <c r="J1325" i="6"/>
  <c r="D1329" i="2" s="1"/>
  <c r="J1324" i="6"/>
  <c r="D1328" i="2" s="1"/>
  <c r="J1323" i="6"/>
  <c r="D1327" i="2" s="1"/>
  <c r="J1322" i="6"/>
  <c r="D1326" i="2" s="1"/>
  <c r="J1321" i="6"/>
  <c r="D1325" i="2" s="1"/>
  <c r="J1320" i="6"/>
  <c r="D1324" i="2" s="1"/>
  <c r="J1319" i="6"/>
  <c r="D1323" i="2" s="1"/>
  <c r="J1318" i="6"/>
  <c r="D1322" i="2" s="1"/>
  <c r="J1317" i="6"/>
  <c r="D1321" i="2" s="1"/>
  <c r="J1316" i="6"/>
  <c r="D1320" i="2" s="1"/>
  <c r="J1315" i="6"/>
  <c r="D1319" i="2" s="1"/>
  <c r="J1314" i="6"/>
  <c r="D1318" i="2" s="1"/>
  <c r="J1313" i="6"/>
  <c r="D1317" i="2" s="1"/>
  <c r="J1312" i="6"/>
  <c r="D1316" i="2" s="1"/>
  <c r="J1311" i="6"/>
  <c r="D1315" i="2" s="1"/>
  <c r="J1310" i="6"/>
  <c r="D1314" i="2" s="1"/>
  <c r="J1309" i="6"/>
  <c r="D1313" i="2" s="1"/>
  <c r="J1308" i="6"/>
  <c r="D1312" i="2" s="1"/>
  <c r="J1307" i="6"/>
  <c r="D1311" i="2" s="1"/>
  <c r="J1306" i="6"/>
  <c r="D1310" i="2" s="1"/>
  <c r="J1305" i="6"/>
  <c r="D1309" i="2" s="1"/>
  <c r="J1304" i="6"/>
  <c r="D1308" i="2" s="1"/>
  <c r="J1303" i="6"/>
  <c r="D1307" i="2" s="1"/>
  <c r="J1302" i="6"/>
  <c r="D1306" i="2" s="1"/>
  <c r="J1301" i="6"/>
  <c r="D1305" i="2" s="1"/>
  <c r="J1300" i="6"/>
  <c r="D1304" i="2" s="1"/>
  <c r="J1299" i="6"/>
  <c r="D1303" i="2" s="1"/>
  <c r="J1298" i="6"/>
  <c r="D1302" i="2" s="1"/>
  <c r="J1297" i="6"/>
  <c r="D1301" i="2" s="1"/>
  <c r="J1296" i="6"/>
  <c r="D1300" i="2" s="1"/>
  <c r="J1295" i="6"/>
  <c r="D1299" i="2" s="1"/>
  <c r="J1294" i="6"/>
  <c r="D1298" i="2" s="1"/>
  <c r="J1293" i="6"/>
  <c r="D1297" i="2" s="1"/>
  <c r="J1292" i="6"/>
  <c r="D1296" i="2" s="1"/>
  <c r="J1291" i="6"/>
  <c r="D1295" i="2" s="1"/>
  <c r="J1290" i="6"/>
  <c r="D1294" i="2" s="1"/>
  <c r="J1289" i="6"/>
  <c r="D1293" i="2" s="1"/>
  <c r="J1288" i="6"/>
  <c r="D1292" i="2" s="1"/>
  <c r="J1287" i="6"/>
  <c r="D1291" i="2" s="1"/>
  <c r="J1286" i="6"/>
  <c r="D1290" i="2" s="1"/>
  <c r="J1285" i="6"/>
  <c r="D1289" i="2" s="1"/>
  <c r="J1284" i="6"/>
  <c r="D1288" i="2" s="1"/>
  <c r="J1283" i="6"/>
  <c r="D1287" i="2" s="1"/>
  <c r="J1282" i="6"/>
  <c r="D1286" i="2" s="1"/>
  <c r="J1281" i="6"/>
  <c r="D1285" i="2" s="1"/>
  <c r="J1280" i="6"/>
  <c r="D1284" i="2" s="1"/>
  <c r="J1279" i="6"/>
  <c r="D1283" i="2" s="1"/>
  <c r="J1278" i="6"/>
  <c r="D1282" i="2" s="1"/>
  <c r="J1277" i="6"/>
  <c r="D1281" i="2" s="1"/>
  <c r="J1276" i="6"/>
  <c r="D1280" i="2" s="1"/>
  <c r="J1275" i="6"/>
  <c r="D1279" i="2" s="1"/>
  <c r="J1274" i="6"/>
  <c r="D1278" i="2" s="1"/>
  <c r="J1273" i="6"/>
  <c r="D1277" i="2" s="1"/>
  <c r="J1272" i="6"/>
  <c r="D1276" i="2" s="1"/>
  <c r="J1271" i="6"/>
  <c r="D1275" i="2" s="1"/>
  <c r="J1270" i="6"/>
  <c r="D1274" i="2" s="1"/>
  <c r="J1269" i="6"/>
  <c r="D1273" i="2" s="1"/>
  <c r="J1268" i="6"/>
  <c r="D1272" i="2" s="1"/>
  <c r="J1267" i="6"/>
  <c r="D1271" i="2" s="1"/>
  <c r="J1266" i="6"/>
  <c r="D1270" i="2" s="1"/>
  <c r="J1265" i="6"/>
  <c r="D1269" i="2" s="1"/>
  <c r="J1264" i="6"/>
  <c r="D1268" i="2" s="1"/>
  <c r="J1263" i="6"/>
  <c r="D1267" i="2" s="1"/>
  <c r="J1262" i="6"/>
  <c r="D1266" i="2" s="1"/>
  <c r="J1261" i="6"/>
  <c r="D1265" i="2" s="1"/>
  <c r="J1260" i="6"/>
  <c r="D1264" i="2" s="1"/>
  <c r="J1259" i="6"/>
  <c r="D1263" i="2" s="1"/>
  <c r="J1258" i="6"/>
  <c r="D1262" i="2" s="1"/>
  <c r="J1257" i="6"/>
  <c r="D1261" i="2" s="1"/>
  <c r="J1256" i="6"/>
  <c r="D1260" i="2" s="1"/>
  <c r="J1255" i="6"/>
  <c r="D1259" i="2" s="1"/>
  <c r="J1254" i="6"/>
  <c r="D1258" i="2" s="1"/>
  <c r="J1253" i="6"/>
  <c r="D1257" i="2" s="1"/>
  <c r="J1252" i="6"/>
  <c r="D1256" i="2" s="1"/>
  <c r="J1251" i="6"/>
  <c r="D1255" i="2" s="1"/>
  <c r="J1250" i="6"/>
  <c r="D1254" i="2" s="1"/>
  <c r="J1249" i="6"/>
  <c r="D1253" i="2" s="1"/>
  <c r="J1248" i="6"/>
  <c r="D1252" i="2" s="1"/>
  <c r="J1247" i="6"/>
  <c r="D1251" i="2" s="1"/>
  <c r="J1246" i="6"/>
  <c r="D1250" i="2" s="1"/>
  <c r="J1245" i="6"/>
  <c r="D1249" i="2" s="1"/>
  <c r="J1244" i="6"/>
  <c r="D1248" i="2" s="1"/>
  <c r="J1243" i="6"/>
  <c r="D1247" i="2" s="1"/>
  <c r="J1242" i="6"/>
  <c r="D1246" i="2" s="1"/>
  <c r="J1241" i="6"/>
  <c r="D1245" i="2" s="1"/>
  <c r="J1240" i="6"/>
  <c r="D1244" i="2" s="1"/>
  <c r="J1239" i="6"/>
  <c r="D1243" i="2" s="1"/>
  <c r="J1238" i="6"/>
  <c r="D1242" i="2" s="1"/>
  <c r="J1237" i="6"/>
  <c r="D1241" i="2" s="1"/>
  <c r="J1236" i="6"/>
  <c r="D1240" i="2" s="1"/>
  <c r="J1235" i="6"/>
  <c r="D1239" i="2" s="1"/>
  <c r="J1234" i="6"/>
  <c r="D1238" i="2" s="1"/>
  <c r="J1233" i="6"/>
  <c r="D1237" i="2" s="1"/>
  <c r="J1232" i="6"/>
  <c r="D1236" i="2" s="1"/>
  <c r="J1231" i="6"/>
  <c r="D1235" i="2" s="1"/>
  <c r="J1230" i="6"/>
  <c r="D1234" i="2" s="1"/>
  <c r="J1229" i="6"/>
  <c r="D1233" i="2" s="1"/>
  <c r="J1228" i="6"/>
  <c r="D1232" i="2" s="1"/>
  <c r="J1227" i="6"/>
  <c r="D1231" i="2" s="1"/>
  <c r="J1226" i="6"/>
  <c r="D1230" i="2" s="1"/>
  <c r="J1225" i="6"/>
  <c r="D1229" i="2" s="1"/>
  <c r="J1224" i="6"/>
  <c r="D1228" i="2" s="1"/>
  <c r="J1223" i="6"/>
  <c r="D1227" i="2" s="1"/>
  <c r="J1222" i="6"/>
  <c r="D1226" i="2" s="1"/>
  <c r="J1221" i="6"/>
  <c r="D1225" i="2" s="1"/>
  <c r="J1220" i="6"/>
  <c r="D1224" i="2" s="1"/>
  <c r="J1219" i="6"/>
  <c r="D1223" i="2" s="1"/>
  <c r="J1218" i="6"/>
  <c r="D1222" i="2" s="1"/>
  <c r="J1217" i="6"/>
  <c r="D1221" i="2" s="1"/>
  <c r="J1216" i="6"/>
  <c r="D1220" i="2" s="1"/>
  <c r="J1215" i="6"/>
  <c r="D1219" i="2" s="1"/>
  <c r="J1214" i="6"/>
  <c r="D1218" i="2" s="1"/>
  <c r="J1213" i="6"/>
  <c r="D1217" i="2" s="1"/>
  <c r="J1212" i="6"/>
  <c r="D1216" i="2" s="1"/>
  <c r="J1211" i="6"/>
  <c r="D1215" i="2" s="1"/>
  <c r="J1210" i="6"/>
  <c r="D1214" i="2" s="1"/>
  <c r="J1209" i="6"/>
  <c r="D1213" i="2" s="1"/>
  <c r="J1208" i="6"/>
  <c r="D1212" i="2" s="1"/>
  <c r="J1207" i="6"/>
  <c r="D1211" i="2" s="1"/>
  <c r="J1206" i="6"/>
  <c r="D1210" i="2" s="1"/>
  <c r="J1205" i="6"/>
  <c r="D1209" i="2" s="1"/>
  <c r="J1204" i="6"/>
  <c r="D1208" i="2" s="1"/>
  <c r="J1203" i="6"/>
  <c r="D1207" i="2" s="1"/>
  <c r="J1202" i="6"/>
  <c r="D1206" i="2" s="1"/>
  <c r="J1201" i="6"/>
  <c r="D1205" i="2" s="1"/>
  <c r="J1200" i="6"/>
  <c r="D1204" i="2" s="1"/>
  <c r="J1199" i="6"/>
  <c r="D1203" i="2" s="1"/>
  <c r="J1198" i="6"/>
  <c r="D1202" i="2" s="1"/>
  <c r="J1197" i="6"/>
  <c r="D1201" i="2" s="1"/>
  <c r="J1196" i="6"/>
  <c r="D1200" i="2" s="1"/>
  <c r="J1195" i="6"/>
  <c r="D1199" i="2" s="1"/>
  <c r="J1194" i="6"/>
  <c r="D1198" i="2" s="1"/>
  <c r="J1193" i="6"/>
  <c r="D1197" i="2" s="1"/>
  <c r="J1192" i="6"/>
  <c r="D1196" i="2" s="1"/>
  <c r="J1191" i="6"/>
  <c r="D1195" i="2" s="1"/>
  <c r="J1190" i="6"/>
  <c r="D1194" i="2" s="1"/>
  <c r="J1189" i="6"/>
  <c r="D1193" i="2" s="1"/>
  <c r="J1188" i="6"/>
  <c r="D1192" i="2" s="1"/>
  <c r="J1187" i="6"/>
  <c r="D1191" i="2" s="1"/>
  <c r="J1186" i="6"/>
  <c r="D1190" i="2" s="1"/>
  <c r="J1185" i="6"/>
  <c r="D1189" i="2" s="1"/>
  <c r="J1184" i="6"/>
  <c r="D1188" i="2" s="1"/>
  <c r="J1183" i="6"/>
  <c r="D1187" i="2" s="1"/>
  <c r="J1182" i="6"/>
  <c r="D1186" i="2" s="1"/>
  <c r="J1181" i="6"/>
  <c r="D1185" i="2" s="1"/>
  <c r="J1180" i="6"/>
  <c r="D1184" i="2" s="1"/>
  <c r="J1179" i="6"/>
  <c r="D1183" i="2" s="1"/>
  <c r="J1178" i="6"/>
  <c r="D1182" i="2" s="1"/>
  <c r="J1177" i="6"/>
  <c r="D1181" i="2" s="1"/>
  <c r="J1176" i="6"/>
  <c r="D1180" i="2" s="1"/>
  <c r="J1175" i="6"/>
  <c r="D1179" i="2" s="1"/>
  <c r="J1174" i="6"/>
  <c r="D1178" i="2" s="1"/>
  <c r="J1173" i="6"/>
  <c r="D1177" i="2" s="1"/>
  <c r="J1172" i="6"/>
  <c r="D1176" i="2" s="1"/>
  <c r="J1171" i="6"/>
  <c r="D1175" i="2" s="1"/>
  <c r="J1170" i="6"/>
  <c r="D1174" i="2" s="1"/>
  <c r="J1169" i="6"/>
  <c r="D1173" i="2" s="1"/>
  <c r="J1168" i="6"/>
  <c r="D1172" i="2" s="1"/>
  <c r="J1167" i="6"/>
  <c r="D1171" i="2" s="1"/>
  <c r="J1166" i="6"/>
  <c r="D1170" i="2" s="1"/>
  <c r="J1165" i="6"/>
  <c r="D1169" i="2" s="1"/>
  <c r="J1164" i="6"/>
  <c r="D1168" i="2" s="1"/>
  <c r="J1163" i="6"/>
  <c r="D1167" i="2" s="1"/>
  <c r="J1162" i="6"/>
  <c r="D1166" i="2" s="1"/>
  <c r="J1161" i="6"/>
  <c r="D1165" i="2" s="1"/>
  <c r="J1160" i="6"/>
  <c r="D1164" i="2" s="1"/>
  <c r="J1159" i="6"/>
  <c r="D1163" i="2" s="1"/>
  <c r="J1158" i="6"/>
  <c r="D1162" i="2" s="1"/>
  <c r="J1157" i="6"/>
  <c r="D1161" i="2" s="1"/>
  <c r="J1156" i="6"/>
  <c r="D1160" i="2" s="1"/>
  <c r="J1155" i="6"/>
  <c r="D1159" i="2" s="1"/>
  <c r="J1154" i="6"/>
  <c r="D1158" i="2" s="1"/>
  <c r="J1153" i="6"/>
  <c r="D1157" i="2" s="1"/>
  <c r="J1152" i="6"/>
  <c r="D1156" i="2" s="1"/>
  <c r="J1151" i="6"/>
  <c r="D1155" i="2" s="1"/>
  <c r="J1150" i="6"/>
  <c r="D1154" i="2" s="1"/>
  <c r="J1149" i="6"/>
  <c r="D1153" i="2" s="1"/>
  <c r="J1148" i="6"/>
  <c r="D1152" i="2" s="1"/>
  <c r="J1147" i="6"/>
  <c r="D1151" i="2" s="1"/>
  <c r="J1146" i="6"/>
  <c r="D1150" i="2" s="1"/>
  <c r="J1145" i="6"/>
  <c r="D1149" i="2" s="1"/>
  <c r="J1144" i="6"/>
  <c r="D1148" i="2" s="1"/>
  <c r="J1143" i="6"/>
  <c r="D1147" i="2" s="1"/>
  <c r="J1142" i="6"/>
  <c r="D1146" i="2" s="1"/>
  <c r="J1141" i="6"/>
  <c r="D1145" i="2" s="1"/>
  <c r="J1140" i="6"/>
  <c r="D1144" i="2" s="1"/>
  <c r="J1139" i="6"/>
  <c r="D1143" i="2" s="1"/>
  <c r="J1138" i="6"/>
  <c r="D1142" i="2" s="1"/>
  <c r="J1137" i="6"/>
  <c r="D1141" i="2" s="1"/>
  <c r="J1136" i="6"/>
  <c r="D1140" i="2" s="1"/>
  <c r="J1135" i="6"/>
  <c r="D1139" i="2" s="1"/>
  <c r="J1134" i="6"/>
  <c r="D1138" i="2" s="1"/>
  <c r="J1133" i="6"/>
  <c r="D1137" i="2" s="1"/>
  <c r="J1132" i="6"/>
  <c r="D1136" i="2" s="1"/>
  <c r="J1131" i="6"/>
  <c r="D1135" i="2" s="1"/>
  <c r="J1130" i="6"/>
  <c r="D1134" i="2" s="1"/>
  <c r="J1129" i="6"/>
  <c r="D1133" i="2" s="1"/>
  <c r="J1128" i="6"/>
  <c r="D1132" i="2" s="1"/>
  <c r="J1127" i="6"/>
  <c r="D1131" i="2" s="1"/>
  <c r="J1126" i="6"/>
  <c r="D1130" i="2" s="1"/>
  <c r="J1125" i="6"/>
  <c r="D1129" i="2" s="1"/>
  <c r="J1124" i="6"/>
  <c r="D1128" i="2" s="1"/>
  <c r="J1123" i="6"/>
  <c r="D1127" i="2" s="1"/>
  <c r="J1122" i="6"/>
  <c r="D1126" i="2" s="1"/>
  <c r="J1121" i="6"/>
  <c r="D1125" i="2" s="1"/>
  <c r="J1120" i="6"/>
  <c r="D1124" i="2" s="1"/>
  <c r="J1119" i="6"/>
  <c r="D1123" i="2" s="1"/>
  <c r="J1118" i="6"/>
  <c r="D1122" i="2" s="1"/>
  <c r="J1117" i="6"/>
  <c r="D1121" i="2" s="1"/>
  <c r="J1116" i="6"/>
  <c r="D1120" i="2" s="1"/>
  <c r="J1115" i="6"/>
  <c r="D1119" i="2" s="1"/>
  <c r="J1114" i="6"/>
  <c r="D1118" i="2" s="1"/>
  <c r="J1113" i="6"/>
  <c r="D1117" i="2" s="1"/>
  <c r="J1112" i="6"/>
  <c r="D1116" i="2" s="1"/>
  <c r="J1111" i="6"/>
  <c r="D1115" i="2" s="1"/>
  <c r="J1110" i="6"/>
  <c r="D1114" i="2" s="1"/>
  <c r="J1109" i="6"/>
  <c r="D1113" i="2" s="1"/>
  <c r="J1108" i="6"/>
  <c r="D1112" i="2" s="1"/>
  <c r="J1107" i="6"/>
  <c r="D1111" i="2" s="1"/>
  <c r="J1106" i="6"/>
  <c r="D1110" i="2" s="1"/>
  <c r="J1105" i="6"/>
  <c r="D1109" i="2" s="1"/>
  <c r="J1104" i="6"/>
  <c r="D1108" i="2" s="1"/>
  <c r="J1103" i="6"/>
  <c r="D1107" i="2" s="1"/>
  <c r="J1102" i="6"/>
  <c r="D1106" i="2" s="1"/>
  <c r="J1101" i="6"/>
  <c r="D1105" i="2" s="1"/>
  <c r="J1100" i="6"/>
  <c r="D1104" i="2" s="1"/>
  <c r="J1099" i="6"/>
  <c r="D1103" i="2" s="1"/>
  <c r="J1098" i="6"/>
  <c r="D1102" i="2" s="1"/>
  <c r="J1097" i="6"/>
  <c r="D1101" i="2" s="1"/>
  <c r="J1096" i="6"/>
  <c r="D1100" i="2" s="1"/>
  <c r="J1095" i="6"/>
  <c r="D1099" i="2" s="1"/>
  <c r="J1094" i="6"/>
  <c r="D1098" i="2" s="1"/>
  <c r="J1093" i="6"/>
  <c r="D1097" i="2" s="1"/>
  <c r="J1092" i="6"/>
  <c r="D1096" i="2" s="1"/>
  <c r="J1091" i="6"/>
  <c r="D1095" i="2" s="1"/>
  <c r="J1090" i="6"/>
  <c r="D1094" i="2" s="1"/>
  <c r="J1089" i="6"/>
  <c r="D1093" i="2" s="1"/>
  <c r="J1088" i="6"/>
  <c r="D1092" i="2" s="1"/>
  <c r="J1087" i="6"/>
  <c r="D1091" i="2" s="1"/>
  <c r="J1086" i="6"/>
  <c r="D1090" i="2" s="1"/>
  <c r="J1085" i="6"/>
  <c r="D1089" i="2" s="1"/>
  <c r="J1084" i="6"/>
  <c r="D1088" i="2" s="1"/>
  <c r="J1083" i="6"/>
  <c r="D1087" i="2" s="1"/>
  <c r="J1082" i="6"/>
  <c r="D1086" i="2" s="1"/>
  <c r="J1081" i="6"/>
  <c r="D1085" i="2" s="1"/>
  <c r="J1080" i="6"/>
  <c r="D1084" i="2" s="1"/>
  <c r="J1079" i="6"/>
  <c r="D1083" i="2" s="1"/>
  <c r="J1078" i="6"/>
  <c r="D1082" i="2" s="1"/>
  <c r="J1077" i="6"/>
  <c r="D1081" i="2" s="1"/>
  <c r="J1076" i="6"/>
  <c r="D1080" i="2" s="1"/>
  <c r="J1075" i="6"/>
  <c r="D1079" i="2" s="1"/>
  <c r="J1074" i="6"/>
  <c r="D1078" i="2" s="1"/>
  <c r="J1073" i="6"/>
  <c r="D1077" i="2" s="1"/>
  <c r="J1072" i="6"/>
  <c r="D1076" i="2" s="1"/>
  <c r="J1071" i="6"/>
  <c r="D1075" i="2" s="1"/>
  <c r="J1070" i="6"/>
  <c r="D1074" i="2" s="1"/>
  <c r="J1069" i="6"/>
  <c r="D1073" i="2" s="1"/>
  <c r="J1068" i="6"/>
  <c r="D1072" i="2" s="1"/>
  <c r="J1067" i="6"/>
  <c r="D1071" i="2" s="1"/>
  <c r="J1066" i="6"/>
  <c r="D1070" i="2" s="1"/>
  <c r="J1065" i="6"/>
  <c r="D1069" i="2" s="1"/>
  <c r="J1064" i="6"/>
  <c r="D1068" i="2" s="1"/>
  <c r="J1063" i="6"/>
  <c r="D1067" i="2" s="1"/>
  <c r="J1062" i="6"/>
  <c r="D1066" i="2" s="1"/>
  <c r="J1061" i="6"/>
  <c r="D1065" i="2" s="1"/>
  <c r="J1060" i="6"/>
  <c r="D1064" i="2" s="1"/>
  <c r="J1059" i="6"/>
  <c r="D1063" i="2" s="1"/>
  <c r="J1058" i="6"/>
  <c r="D1062" i="2" s="1"/>
  <c r="J1057" i="6"/>
  <c r="D1061" i="2" s="1"/>
  <c r="J1056" i="6"/>
  <c r="D1060" i="2" s="1"/>
  <c r="J1055" i="6"/>
  <c r="D1059" i="2" s="1"/>
  <c r="J1054" i="6"/>
  <c r="D1058" i="2" s="1"/>
  <c r="J1053" i="6"/>
  <c r="D1057" i="2" s="1"/>
  <c r="J1052" i="6"/>
  <c r="D1056" i="2" s="1"/>
  <c r="J1051" i="6"/>
  <c r="D1055" i="2" s="1"/>
  <c r="J1050" i="6"/>
  <c r="D1054" i="2" s="1"/>
  <c r="J1049" i="6"/>
  <c r="D1053" i="2" s="1"/>
  <c r="J1048" i="6"/>
  <c r="D1052" i="2" s="1"/>
  <c r="J1047" i="6"/>
  <c r="D1051" i="2" s="1"/>
  <c r="J1046" i="6"/>
  <c r="D1050" i="2" s="1"/>
  <c r="J1045" i="6"/>
  <c r="D1049" i="2" s="1"/>
  <c r="J1044" i="6"/>
  <c r="D1048" i="2" s="1"/>
  <c r="J1043" i="6"/>
  <c r="D1047" i="2" s="1"/>
  <c r="J1042" i="6"/>
  <c r="D1046" i="2" s="1"/>
  <c r="J1041" i="6"/>
  <c r="D1045" i="2" s="1"/>
  <c r="J1040" i="6"/>
  <c r="D1044" i="2" s="1"/>
  <c r="J1039" i="6"/>
  <c r="D1043" i="2" s="1"/>
  <c r="J1038" i="6"/>
  <c r="D1042" i="2" s="1"/>
  <c r="J1037" i="6"/>
  <c r="D1041" i="2" s="1"/>
  <c r="J1036" i="6"/>
  <c r="D1040" i="2" s="1"/>
  <c r="J1035" i="6"/>
  <c r="D1039" i="2" s="1"/>
  <c r="J1034" i="6"/>
  <c r="D1038" i="2" s="1"/>
  <c r="J1033" i="6"/>
  <c r="D1037" i="2" s="1"/>
  <c r="J1032" i="6"/>
  <c r="D1036" i="2" s="1"/>
  <c r="J1031" i="6"/>
  <c r="D1035" i="2" s="1"/>
  <c r="J1030" i="6"/>
  <c r="D1034" i="2" s="1"/>
  <c r="J1029" i="6"/>
  <c r="D1033" i="2" s="1"/>
  <c r="J1028" i="6"/>
  <c r="D1032" i="2" s="1"/>
  <c r="J1027" i="6"/>
  <c r="D1031" i="2" s="1"/>
  <c r="J1026" i="6"/>
  <c r="D1030" i="2" s="1"/>
  <c r="J1025" i="6"/>
  <c r="D1029" i="2" s="1"/>
  <c r="J1024" i="6"/>
  <c r="D1028" i="2" s="1"/>
  <c r="J1023" i="6"/>
  <c r="D1027" i="2" s="1"/>
  <c r="J1022" i="6"/>
  <c r="D1026" i="2" s="1"/>
  <c r="J1021" i="6"/>
  <c r="D1025" i="2" s="1"/>
  <c r="J1020" i="6"/>
  <c r="D1024" i="2" s="1"/>
  <c r="J1019" i="6"/>
  <c r="D1023" i="2" s="1"/>
  <c r="J1018" i="6"/>
  <c r="D1022" i="2" s="1"/>
  <c r="J1017" i="6"/>
  <c r="D1021" i="2" s="1"/>
  <c r="J1016" i="6"/>
  <c r="D1020" i="2" s="1"/>
  <c r="J1015" i="6"/>
  <c r="D1019" i="2" s="1"/>
  <c r="J1014" i="6"/>
  <c r="D1018" i="2" s="1"/>
  <c r="J1013" i="6"/>
  <c r="D1017" i="2" s="1"/>
  <c r="J1012" i="6"/>
  <c r="D1016" i="2" s="1"/>
  <c r="J1011" i="6"/>
  <c r="D1015" i="2" s="1"/>
  <c r="J1010" i="6"/>
  <c r="D1014" i="2" s="1"/>
  <c r="J1009" i="6"/>
  <c r="D1013" i="2" s="1"/>
  <c r="J1008" i="6"/>
  <c r="D1012" i="2" s="1"/>
  <c r="J1007" i="6"/>
  <c r="D1011" i="2" s="1"/>
  <c r="J1006" i="6"/>
  <c r="D1010" i="2" s="1"/>
  <c r="J1005" i="6"/>
  <c r="D1009" i="2" s="1"/>
  <c r="J1004" i="6"/>
  <c r="D1008" i="2" s="1"/>
  <c r="J1003" i="6"/>
  <c r="D1007" i="2" s="1"/>
  <c r="J1002" i="6"/>
  <c r="D1006" i="2" s="1"/>
  <c r="J1001" i="6"/>
  <c r="D1005" i="2" s="1"/>
  <c r="J1000" i="6"/>
  <c r="D1004" i="2" s="1"/>
  <c r="J999" i="6"/>
  <c r="D1003" i="2" s="1"/>
  <c r="J998" i="6"/>
  <c r="D1002" i="2" s="1"/>
  <c r="J997" i="6"/>
  <c r="D1001" i="2" s="1"/>
  <c r="J996" i="6"/>
  <c r="D1000" i="2" s="1"/>
  <c r="J995" i="6"/>
  <c r="D999" i="2" s="1"/>
  <c r="J994" i="6"/>
  <c r="D998" i="2" s="1"/>
  <c r="J993" i="6"/>
  <c r="D997" i="2" s="1"/>
  <c r="J992" i="6"/>
  <c r="D996" i="2" s="1"/>
  <c r="J991" i="6"/>
  <c r="D995" i="2" s="1"/>
  <c r="J990" i="6"/>
  <c r="D994" i="2" s="1"/>
  <c r="J989" i="6"/>
  <c r="D993" i="2" s="1"/>
  <c r="J988" i="6"/>
  <c r="D992" i="2" s="1"/>
  <c r="J987" i="6"/>
  <c r="D991" i="2" s="1"/>
  <c r="J986" i="6"/>
  <c r="D990" i="2" s="1"/>
  <c r="J985" i="6"/>
  <c r="D989" i="2" s="1"/>
  <c r="J984" i="6"/>
  <c r="D988" i="2" s="1"/>
  <c r="J983" i="6"/>
  <c r="D987" i="2" s="1"/>
  <c r="J982" i="6"/>
  <c r="D986" i="2" s="1"/>
  <c r="J981" i="6"/>
  <c r="D985" i="2" s="1"/>
  <c r="J980" i="6"/>
  <c r="D984" i="2" s="1"/>
  <c r="J979" i="6"/>
  <c r="D983" i="2" s="1"/>
  <c r="J978" i="6"/>
  <c r="D982" i="2" s="1"/>
  <c r="J977" i="6"/>
  <c r="D981" i="2" s="1"/>
  <c r="J976" i="6"/>
  <c r="D980" i="2" s="1"/>
  <c r="J975" i="6"/>
  <c r="D979" i="2" s="1"/>
  <c r="J974" i="6"/>
  <c r="D978" i="2" s="1"/>
  <c r="J973" i="6"/>
  <c r="D977" i="2" s="1"/>
  <c r="J972" i="6"/>
  <c r="D976" i="2" s="1"/>
  <c r="J971" i="6"/>
  <c r="D975" i="2" s="1"/>
  <c r="J970" i="6"/>
  <c r="D974" i="2" s="1"/>
  <c r="J969" i="6"/>
  <c r="D973" i="2" s="1"/>
  <c r="J968" i="6"/>
  <c r="D972" i="2" s="1"/>
  <c r="J967" i="6"/>
  <c r="D971" i="2" s="1"/>
  <c r="J966" i="6"/>
  <c r="D970" i="2" s="1"/>
  <c r="J965" i="6"/>
  <c r="D969" i="2" s="1"/>
  <c r="J964" i="6"/>
  <c r="D968" i="2" s="1"/>
  <c r="J963" i="6"/>
  <c r="D967" i="2" s="1"/>
  <c r="J962" i="6"/>
  <c r="D966" i="2" s="1"/>
  <c r="J961" i="6"/>
  <c r="D965" i="2" s="1"/>
  <c r="J960" i="6"/>
  <c r="D964" i="2" s="1"/>
  <c r="J959" i="6"/>
  <c r="D963" i="2" s="1"/>
  <c r="J958" i="6"/>
  <c r="D962" i="2" s="1"/>
  <c r="J957" i="6"/>
  <c r="D961" i="2" s="1"/>
  <c r="J956" i="6"/>
  <c r="D960" i="2" s="1"/>
  <c r="J955" i="6"/>
  <c r="D959" i="2" s="1"/>
  <c r="J954" i="6"/>
  <c r="D958" i="2" s="1"/>
  <c r="J953" i="6"/>
  <c r="D957" i="2" s="1"/>
  <c r="J952" i="6"/>
  <c r="D956" i="2" s="1"/>
  <c r="J951" i="6"/>
  <c r="D955" i="2" s="1"/>
  <c r="J950" i="6"/>
  <c r="D954" i="2" s="1"/>
  <c r="J949" i="6"/>
  <c r="D953" i="2" s="1"/>
  <c r="J948" i="6"/>
  <c r="D952" i="2" s="1"/>
  <c r="J947" i="6"/>
  <c r="D951" i="2" s="1"/>
  <c r="J946" i="6"/>
  <c r="D950" i="2" s="1"/>
  <c r="J945" i="6"/>
  <c r="D949" i="2" s="1"/>
  <c r="J944" i="6"/>
  <c r="D948" i="2" s="1"/>
  <c r="J943" i="6"/>
  <c r="D947" i="2" s="1"/>
  <c r="J942" i="6"/>
  <c r="D946" i="2" s="1"/>
  <c r="J941" i="6"/>
  <c r="D945" i="2" s="1"/>
  <c r="J940" i="6"/>
  <c r="D944" i="2" s="1"/>
  <c r="J939" i="6"/>
  <c r="D943" i="2" s="1"/>
  <c r="J938" i="6"/>
  <c r="D942" i="2" s="1"/>
  <c r="J937" i="6"/>
  <c r="D941" i="2" s="1"/>
  <c r="J936" i="6"/>
  <c r="D940" i="2" s="1"/>
  <c r="J935" i="6"/>
  <c r="D939" i="2" s="1"/>
  <c r="J934" i="6"/>
  <c r="D938" i="2" s="1"/>
  <c r="J933" i="6"/>
  <c r="D937" i="2" s="1"/>
  <c r="J932" i="6"/>
  <c r="D936" i="2" s="1"/>
  <c r="J931" i="6"/>
  <c r="D935" i="2" s="1"/>
  <c r="J930" i="6"/>
  <c r="D934" i="2" s="1"/>
  <c r="J929" i="6"/>
  <c r="D933" i="2" s="1"/>
  <c r="J928" i="6"/>
  <c r="D932" i="2" s="1"/>
  <c r="J927" i="6"/>
  <c r="D931" i="2" s="1"/>
  <c r="J926" i="6"/>
  <c r="D930" i="2" s="1"/>
  <c r="J925" i="6"/>
  <c r="D929" i="2" s="1"/>
  <c r="J924" i="6"/>
  <c r="D928" i="2" s="1"/>
  <c r="J923" i="6"/>
  <c r="D927" i="2" s="1"/>
  <c r="J922" i="6"/>
  <c r="D926" i="2" s="1"/>
  <c r="J921" i="6"/>
  <c r="D925" i="2" s="1"/>
  <c r="J920" i="6"/>
  <c r="D924" i="2" s="1"/>
  <c r="J919" i="6"/>
  <c r="D923" i="2" s="1"/>
  <c r="J918" i="6"/>
  <c r="D922" i="2" s="1"/>
  <c r="J917" i="6"/>
  <c r="D921" i="2" s="1"/>
  <c r="J916" i="6"/>
  <c r="D920" i="2" s="1"/>
  <c r="J915" i="6"/>
  <c r="D919" i="2" s="1"/>
  <c r="J914" i="6"/>
  <c r="D918" i="2" s="1"/>
  <c r="J913" i="6"/>
  <c r="D917" i="2" s="1"/>
  <c r="J912" i="6"/>
  <c r="D916" i="2" s="1"/>
  <c r="J911" i="6"/>
  <c r="D915" i="2" s="1"/>
  <c r="J910" i="6"/>
  <c r="D914" i="2" s="1"/>
  <c r="J909" i="6"/>
  <c r="D913" i="2" s="1"/>
  <c r="J908" i="6"/>
  <c r="D912" i="2" s="1"/>
  <c r="J907" i="6"/>
  <c r="D911" i="2" s="1"/>
  <c r="J906" i="6"/>
  <c r="D910" i="2" s="1"/>
  <c r="J905" i="6"/>
  <c r="D909" i="2" s="1"/>
  <c r="J904" i="6"/>
  <c r="D908" i="2" s="1"/>
  <c r="J903" i="6"/>
  <c r="D907" i="2" s="1"/>
  <c r="J902" i="6"/>
  <c r="D906" i="2" s="1"/>
  <c r="J901" i="6"/>
  <c r="D905" i="2" s="1"/>
  <c r="J900" i="6"/>
  <c r="D904" i="2" s="1"/>
  <c r="J899" i="6"/>
  <c r="D903" i="2" s="1"/>
  <c r="J898" i="6"/>
  <c r="D902" i="2" s="1"/>
  <c r="J897" i="6"/>
  <c r="D901" i="2" s="1"/>
  <c r="J896" i="6"/>
  <c r="D900" i="2" s="1"/>
  <c r="J895" i="6"/>
  <c r="D899" i="2" s="1"/>
  <c r="J894" i="6"/>
  <c r="D898" i="2" s="1"/>
  <c r="J893" i="6"/>
  <c r="D897" i="2" s="1"/>
  <c r="J892" i="6"/>
  <c r="D896" i="2" s="1"/>
  <c r="J891" i="6"/>
  <c r="D895" i="2" s="1"/>
  <c r="J890" i="6"/>
  <c r="D894" i="2" s="1"/>
  <c r="J889" i="6"/>
  <c r="D893" i="2" s="1"/>
  <c r="J888" i="6"/>
  <c r="D892" i="2" s="1"/>
  <c r="J887" i="6"/>
  <c r="D891" i="2" s="1"/>
  <c r="J886" i="6"/>
  <c r="D890" i="2" s="1"/>
  <c r="J885" i="6"/>
  <c r="D889" i="2" s="1"/>
  <c r="J884" i="6"/>
  <c r="D888" i="2" s="1"/>
  <c r="J883" i="6"/>
  <c r="D887" i="2" s="1"/>
  <c r="J882" i="6"/>
  <c r="D886" i="2" s="1"/>
  <c r="J881" i="6"/>
  <c r="D885" i="2" s="1"/>
  <c r="J880" i="6"/>
  <c r="D884" i="2" s="1"/>
  <c r="J879" i="6"/>
  <c r="D883" i="2" s="1"/>
  <c r="J878" i="6"/>
  <c r="D882" i="2" s="1"/>
  <c r="J877" i="6"/>
  <c r="D881" i="2" s="1"/>
  <c r="J876" i="6"/>
  <c r="D880" i="2" s="1"/>
  <c r="J875" i="6"/>
  <c r="D879" i="2" s="1"/>
  <c r="J874" i="6"/>
  <c r="D878" i="2" s="1"/>
  <c r="J873" i="6"/>
  <c r="D877" i="2" s="1"/>
  <c r="J872" i="6"/>
  <c r="D876" i="2" s="1"/>
  <c r="J871" i="6"/>
  <c r="D875" i="2" s="1"/>
  <c r="J870" i="6"/>
  <c r="D874" i="2" s="1"/>
  <c r="J869" i="6"/>
  <c r="D873" i="2" s="1"/>
  <c r="J868" i="6"/>
  <c r="D872" i="2" s="1"/>
  <c r="J867" i="6"/>
  <c r="D871" i="2" s="1"/>
  <c r="J866" i="6"/>
  <c r="D870" i="2" s="1"/>
  <c r="J865" i="6"/>
  <c r="D869" i="2" s="1"/>
  <c r="J864" i="6"/>
  <c r="D868" i="2" s="1"/>
  <c r="J863" i="6"/>
  <c r="D867" i="2" s="1"/>
  <c r="J862" i="6"/>
  <c r="D866" i="2" s="1"/>
  <c r="J861" i="6"/>
  <c r="D865" i="2" s="1"/>
  <c r="J860" i="6"/>
  <c r="D864" i="2" s="1"/>
  <c r="J859" i="6"/>
  <c r="D863" i="2" s="1"/>
  <c r="J858" i="6"/>
  <c r="D862" i="2" s="1"/>
  <c r="J857" i="6"/>
  <c r="D861" i="2" s="1"/>
  <c r="J856" i="6"/>
  <c r="D860" i="2" s="1"/>
  <c r="J855" i="6"/>
  <c r="D859" i="2" s="1"/>
  <c r="J854" i="6"/>
  <c r="D858" i="2" s="1"/>
  <c r="J853" i="6"/>
  <c r="D857" i="2" s="1"/>
  <c r="J852" i="6"/>
  <c r="D856" i="2" s="1"/>
  <c r="J851" i="6"/>
  <c r="D855" i="2" s="1"/>
  <c r="J850" i="6"/>
  <c r="D854" i="2" s="1"/>
  <c r="J849" i="6"/>
  <c r="D853" i="2" s="1"/>
  <c r="J848" i="6"/>
  <c r="D852" i="2" s="1"/>
  <c r="J847" i="6"/>
  <c r="D851" i="2" s="1"/>
  <c r="J846" i="6"/>
  <c r="D850" i="2" s="1"/>
  <c r="J845" i="6"/>
  <c r="D849" i="2" s="1"/>
  <c r="J844" i="6"/>
  <c r="D848" i="2" s="1"/>
  <c r="J843" i="6"/>
  <c r="D847" i="2" s="1"/>
  <c r="J842" i="6"/>
  <c r="D846" i="2" s="1"/>
  <c r="J841" i="6"/>
  <c r="D845" i="2" s="1"/>
  <c r="J840" i="6"/>
  <c r="D844" i="2" s="1"/>
  <c r="J839" i="6"/>
  <c r="D843" i="2" s="1"/>
  <c r="J838" i="6"/>
  <c r="D842" i="2" s="1"/>
  <c r="J837" i="6"/>
  <c r="D841" i="2" s="1"/>
  <c r="J836" i="6"/>
  <c r="D840" i="2" s="1"/>
  <c r="J835" i="6"/>
  <c r="D839" i="2" s="1"/>
  <c r="J834" i="6"/>
  <c r="D838" i="2" s="1"/>
  <c r="J833" i="6"/>
  <c r="D837" i="2" s="1"/>
  <c r="J832" i="6"/>
  <c r="D836" i="2" s="1"/>
  <c r="J831" i="6"/>
  <c r="D835" i="2" s="1"/>
  <c r="J830" i="6"/>
  <c r="D834" i="2" s="1"/>
  <c r="J829" i="6"/>
  <c r="D833" i="2" s="1"/>
  <c r="J828" i="6"/>
  <c r="D832" i="2" s="1"/>
  <c r="J827" i="6"/>
  <c r="D831" i="2" s="1"/>
  <c r="J826" i="6"/>
  <c r="D830" i="2" s="1"/>
  <c r="J825" i="6"/>
  <c r="D829" i="2" s="1"/>
  <c r="J824" i="6"/>
  <c r="D828" i="2" s="1"/>
  <c r="J823" i="6"/>
  <c r="D827" i="2" s="1"/>
  <c r="J822" i="6"/>
  <c r="D826" i="2" s="1"/>
  <c r="J821" i="6"/>
  <c r="D825" i="2" s="1"/>
  <c r="J820" i="6"/>
  <c r="D824" i="2" s="1"/>
  <c r="J819" i="6"/>
  <c r="D823" i="2" s="1"/>
  <c r="J818" i="6"/>
  <c r="D822" i="2" s="1"/>
  <c r="J817" i="6"/>
  <c r="D821" i="2" s="1"/>
  <c r="J816" i="6"/>
  <c r="D820" i="2" s="1"/>
  <c r="J815" i="6"/>
  <c r="D819" i="2" s="1"/>
  <c r="J814" i="6"/>
  <c r="D818" i="2" s="1"/>
  <c r="J813" i="6"/>
  <c r="D817" i="2" s="1"/>
  <c r="J812" i="6"/>
  <c r="D816" i="2" s="1"/>
  <c r="J811" i="6"/>
  <c r="D815" i="2" s="1"/>
  <c r="J810" i="6"/>
  <c r="D814" i="2" s="1"/>
  <c r="J809" i="6"/>
  <c r="D813" i="2" s="1"/>
  <c r="J808" i="6"/>
  <c r="D812" i="2" s="1"/>
  <c r="J807" i="6"/>
  <c r="D811" i="2" s="1"/>
  <c r="J806" i="6"/>
  <c r="D810" i="2" s="1"/>
  <c r="J805" i="6"/>
  <c r="D809" i="2" s="1"/>
  <c r="J804" i="6"/>
  <c r="D808" i="2" s="1"/>
  <c r="J803" i="6"/>
  <c r="D807" i="2" s="1"/>
  <c r="J802" i="6"/>
  <c r="D806" i="2" s="1"/>
  <c r="J801" i="6"/>
  <c r="D805" i="2" s="1"/>
  <c r="J800" i="6"/>
  <c r="D804" i="2" s="1"/>
  <c r="J799" i="6"/>
  <c r="D803" i="2" s="1"/>
  <c r="J798" i="6"/>
  <c r="D802" i="2" s="1"/>
  <c r="J797" i="6"/>
  <c r="D801" i="2" s="1"/>
  <c r="J796" i="6"/>
  <c r="D800" i="2" s="1"/>
  <c r="J795" i="6"/>
  <c r="D799" i="2" s="1"/>
  <c r="J794" i="6"/>
  <c r="D798" i="2" s="1"/>
  <c r="J793" i="6"/>
  <c r="D797" i="2" s="1"/>
  <c r="J792" i="6"/>
  <c r="D796" i="2" s="1"/>
  <c r="J791" i="6"/>
  <c r="D795" i="2" s="1"/>
  <c r="J790" i="6"/>
  <c r="D794" i="2" s="1"/>
  <c r="J789" i="6"/>
  <c r="D793" i="2" s="1"/>
  <c r="J788" i="6"/>
  <c r="D792" i="2" s="1"/>
  <c r="J787" i="6"/>
  <c r="D791" i="2" s="1"/>
  <c r="J786" i="6"/>
  <c r="D790" i="2" s="1"/>
  <c r="J785" i="6"/>
  <c r="D789" i="2" s="1"/>
  <c r="J784" i="6"/>
  <c r="D788" i="2" s="1"/>
  <c r="J783" i="6"/>
  <c r="D787" i="2" s="1"/>
  <c r="J782" i="6"/>
  <c r="D786" i="2" s="1"/>
  <c r="J781" i="6"/>
  <c r="D785" i="2" s="1"/>
  <c r="J780" i="6"/>
  <c r="D784" i="2" s="1"/>
  <c r="J779" i="6"/>
  <c r="D783" i="2" s="1"/>
  <c r="J778" i="6"/>
  <c r="D782" i="2" s="1"/>
  <c r="J777" i="6"/>
  <c r="D781" i="2" s="1"/>
  <c r="J776" i="6"/>
  <c r="D780" i="2" s="1"/>
  <c r="J775" i="6"/>
  <c r="D779" i="2" s="1"/>
  <c r="J774" i="6"/>
  <c r="D778" i="2" s="1"/>
  <c r="J773" i="6"/>
  <c r="D777" i="2" s="1"/>
  <c r="J772" i="6"/>
  <c r="D776" i="2" s="1"/>
  <c r="J771" i="6"/>
  <c r="D775" i="2" s="1"/>
  <c r="J770" i="6"/>
  <c r="D774" i="2" s="1"/>
  <c r="J769" i="6"/>
  <c r="D773" i="2" s="1"/>
  <c r="J768" i="6"/>
  <c r="D772" i="2" s="1"/>
  <c r="J767" i="6"/>
  <c r="D771" i="2" s="1"/>
  <c r="J766" i="6"/>
  <c r="D770" i="2" s="1"/>
  <c r="J765" i="6"/>
  <c r="D769" i="2" s="1"/>
  <c r="J764" i="6"/>
  <c r="D768" i="2" s="1"/>
  <c r="J763" i="6"/>
  <c r="D767" i="2" s="1"/>
  <c r="J762" i="6"/>
  <c r="D766" i="2" s="1"/>
  <c r="J761" i="6"/>
  <c r="D765" i="2" s="1"/>
  <c r="J760" i="6"/>
  <c r="D764" i="2" s="1"/>
  <c r="J759" i="6"/>
  <c r="D763" i="2" s="1"/>
  <c r="J758" i="6"/>
  <c r="D762" i="2" s="1"/>
  <c r="J757" i="6"/>
  <c r="D761" i="2" s="1"/>
  <c r="J756" i="6"/>
  <c r="D760" i="2" s="1"/>
  <c r="J755" i="6"/>
  <c r="D759" i="2" s="1"/>
  <c r="J754" i="6"/>
  <c r="D758" i="2" s="1"/>
  <c r="J753" i="6"/>
  <c r="D757" i="2" s="1"/>
  <c r="J752" i="6"/>
  <c r="D756" i="2" s="1"/>
  <c r="J751" i="6"/>
  <c r="D755" i="2" s="1"/>
  <c r="J750" i="6"/>
  <c r="D754" i="2" s="1"/>
  <c r="J749" i="6"/>
  <c r="D753" i="2" s="1"/>
  <c r="J748" i="6"/>
  <c r="D752" i="2" s="1"/>
  <c r="J747" i="6"/>
  <c r="D751" i="2" s="1"/>
  <c r="J746" i="6"/>
  <c r="D750" i="2" s="1"/>
  <c r="J745" i="6"/>
  <c r="D749" i="2" s="1"/>
  <c r="J744" i="6"/>
  <c r="D748" i="2" s="1"/>
  <c r="J743" i="6"/>
  <c r="D747" i="2" s="1"/>
  <c r="J742" i="6"/>
  <c r="D746" i="2" s="1"/>
  <c r="J741" i="6"/>
  <c r="D745" i="2" s="1"/>
  <c r="J740" i="6"/>
  <c r="D744" i="2" s="1"/>
  <c r="J739" i="6"/>
  <c r="D743" i="2" s="1"/>
  <c r="J738" i="6"/>
  <c r="D742" i="2" s="1"/>
  <c r="J737" i="6"/>
  <c r="D741" i="2" s="1"/>
  <c r="J736" i="6"/>
  <c r="D740" i="2" s="1"/>
  <c r="J735" i="6"/>
  <c r="D739" i="2" s="1"/>
  <c r="J734" i="6"/>
  <c r="D738" i="2" s="1"/>
  <c r="J733" i="6"/>
  <c r="D737" i="2" s="1"/>
  <c r="J732" i="6"/>
  <c r="D736" i="2" s="1"/>
  <c r="J731" i="6"/>
  <c r="D735" i="2" s="1"/>
  <c r="J730" i="6"/>
  <c r="D734" i="2" s="1"/>
  <c r="J729" i="6"/>
  <c r="D733" i="2" s="1"/>
  <c r="J728" i="6"/>
  <c r="D732" i="2" s="1"/>
  <c r="J727" i="6"/>
  <c r="D731" i="2" s="1"/>
  <c r="J726" i="6"/>
  <c r="D730" i="2" s="1"/>
  <c r="J725" i="6"/>
  <c r="D729" i="2" s="1"/>
  <c r="J724" i="6"/>
  <c r="D728" i="2" s="1"/>
  <c r="J723" i="6"/>
  <c r="D727" i="2" s="1"/>
  <c r="J722" i="6"/>
  <c r="D726" i="2" s="1"/>
  <c r="J721" i="6"/>
  <c r="D725" i="2" s="1"/>
  <c r="J720" i="6"/>
  <c r="D724" i="2" s="1"/>
  <c r="J719" i="6"/>
  <c r="D723" i="2" s="1"/>
  <c r="J718" i="6"/>
  <c r="D722" i="2" s="1"/>
  <c r="J717" i="6"/>
  <c r="D721" i="2" s="1"/>
  <c r="J716" i="6"/>
  <c r="D720" i="2" s="1"/>
  <c r="J715" i="6"/>
  <c r="D719" i="2" s="1"/>
  <c r="J714" i="6"/>
  <c r="D718" i="2" s="1"/>
  <c r="J713" i="6"/>
  <c r="D717" i="2" s="1"/>
  <c r="J712" i="6"/>
  <c r="D716" i="2" s="1"/>
  <c r="J711" i="6"/>
  <c r="D715" i="2" s="1"/>
  <c r="J710" i="6"/>
  <c r="D714" i="2" s="1"/>
  <c r="J709" i="6"/>
  <c r="D713" i="2" s="1"/>
  <c r="J708" i="6"/>
  <c r="D712" i="2" s="1"/>
  <c r="J707" i="6"/>
  <c r="D711" i="2" s="1"/>
  <c r="J706" i="6"/>
  <c r="D710" i="2" s="1"/>
  <c r="J705" i="6"/>
  <c r="D709" i="2" s="1"/>
  <c r="J704" i="6"/>
  <c r="D708" i="2" s="1"/>
  <c r="J703" i="6"/>
  <c r="D707" i="2" s="1"/>
  <c r="J702" i="6"/>
  <c r="D706" i="2" s="1"/>
  <c r="J701" i="6"/>
  <c r="D705" i="2" s="1"/>
  <c r="J700" i="6"/>
  <c r="D704" i="2" s="1"/>
  <c r="J699" i="6"/>
  <c r="D703" i="2" s="1"/>
  <c r="J698" i="6"/>
  <c r="D702" i="2" s="1"/>
  <c r="J697" i="6"/>
  <c r="D701" i="2" s="1"/>
  <c r="J696" i="6"/>
  <c r="D700" i="2" s="1"/>
  <c r="J695" i="6"/>
  <c r="D699" i="2" s="1"/>
  <c r="J694" i="6"/>
  <c r="D698" i="2" s="1"/>
  <c r="J693" i="6"/>
  <c r="D697" i="2" s="1"/>
  <c r="J692" i="6"/>
  <c r="D696" i="2" s="1"/>
  <c r="J691" i="6"/>
  <c r="D695" i="2" s="1"/>
  <c r="J690" i="6"/>
  <c r="D694" i="2" s="1"/>
  <c r="J689" i="6"/>
  <c r="D693" i="2" s="1"/>
  <c r="J688" i="6"/>
  <c r="D692" i="2" s="1"/>
  <c r="J687" i="6"/>
  <c r="D691" i="2" s="1"/>
  <c r="J686" i="6"/>
  <c r="D690" i="2" s="1"/>
  <c r="J685" i="6"/>
  <c r="D689" i="2" s="1"/>
  <c r="J684" i="6"/>
  <c r="D688" i="2" s="1"/>
  <c r="J683" i="6"/>
  <c r="D687" i="2" s="1"/>
  <c r="J682" i="6"/>
  <c r="D686" i="2" s="1"/>
  <c r="J681" i="6"/>
  <c r="D685" i="2" s="1"/>
  <c r="J680" i="6"/>
  <c r="D684" i="2" s="1"/>
  <c r="J679" i="6"/>
  <c r="D683" i="2" s="1"/>
  <c r="J678" i="6"/>
  <c r="D682" i="2" s="1"/>
  <c r="J677" i="6"/>
  <c r="D681" i="2" s="1"/>
  <c r="J676" i="6"/>
  <c r="D680" i="2" s="1"/>
  <c r="J675" i="6"/>
  <c r="D679" i="2" s="1"/>
  <c r="J674" i="6"/>
  <c r="D678" i="2" s="1"/>
  <c r="J673" i="6"/>
  <c r="D677" i="2" s="1"/>
  <c r="J672" i="6"/>
  <c r="D676" i="2" s="1"/>
  <c r="J671" i="6"/>
  <c r="D675" i="2" s="1"/>
  <c r="J670" i="6"/>
  <c r="D674" i="2" s="1"/>
  <c r="J669" i="6"/>
  <c r="D673" i="2" s="1"/>
  <c r="J668" i="6"/>
  <c r="D672" i="2" s="1"/>
  <c r="J667" i="6"/>
  <c r="D671" i="2" s="1"/>
  <c r="J666" i="6"/>
  <c r="D670" i="2" s="1"/>
  <c r="J665" i="6"/>
  <c r="D669" i="2" s="1"/>
  <c r="J664" i="6"/>
  <c r="D668" i="2" s="1"/>
  <c r="J663" i="6"/>
  <c r="D667" i="2" s="1"/>
  <c r="J662" i="6"/>
  <c r="D666" i="2" s="1"/>
  <c r="J661" i="6"/>
  <c r="D665" i="2" s="1"/>
  <c r="J660" i="6"/>
  <c r="D664" i="2" s="1"/>
  <c r="J659" i="6"/>
  <c r="D663" i="2" s="1"/>
  <c r="J658" i="6"/>
  <c r="D662" i="2" s="1"/>
  <c r="J657" i="6"/>
  <c r="D661" i="2" s="1"/>
  <c r="J656" i="6"/>
  <c r="D660" i="2" s="1"/>
  <c r="J655" i="6"/>
  <c r="D659" i="2" s="1"/>
  <c r="J654" i="6"/>
  <c r="D658" i="2" s="1"/>
  <c r="J653" i="6"/>
  <c r="D657" i="2" s="1"/>
  <c r="J652" i="6"/>
  <c r="D656" i="2" s="1"/>
  <c r="J651" i="6"/>
  <c r="D655" i="2" s="1"/>
  <c r="J650" i="6"/>
  <c r="D654" i="2" s="1"/>
  <c r="J649" i="6"/>
  <c r="D653" i="2" s="1"/>
  <c r="J648" i="6"/>
  <c r="D652" i="2" s="1"/>
  <c r="J647" i="6"/>
  <c r="D651" i="2" s="1"/>
  <c r="J646" i="6"/>
  <c r="D650" i="2" s="1"/>
  <c r="J645" i="6"/>
  <c r="D649" i="2" s="1"/>
  <c r="J644" i="6"/>
  <c r="D648" i="2" s="1"/>
  <c r="J643" i="6"/>
  <c r="D647" i="2" s="1"/>
  <c r="J642" i="6"/>
  <c r="D646" i="2" s="1"/>
  <c r="J641" i="6"/>
  <c r="D645" i="2" s="1"/>
  <c r="J640" i="6"/>
  <c r="D644" i="2" s="1"/>
  <c r="J639" i="6"/>
  <c r="D643" i="2" s="1"/>
  <c r="J638" i="6"/>
  <c r="D642" i="2" s="1"/>
  <c r="J637" i="6"/>
  <c r="D641" i="2" s="1"/>
  <c r="J636" i="6"/>
  <c r="D640" i="2" s="1"/>
  <c r="J635" i="6"/>
  <c r="D639" i="2" s="1"/>
  <c r="J634" i="6"/>
  <c r="D638" i="2" s="1"/>
  <c r="J633" i="6"/>
  <c r="D637" i="2" s="1"/>
  <c r="J632" i="6"/>
  <c r="D636" i="2" s="1"/>
  <c r="J631" i="6"/>
  <c r="D635" i="2" s="1"/>
  <c r="J630" i="6"/>
  <c r="D634" i="2" s="1"/>
  <c r="J629" i="6"/>
  <c r="D633" i="2" s="1"/>
  <c r="J628" i="6"/>
  <c r="D632" i="2" s="1"/>
  <c r="J627" i="6"/>
  <c r="D631" i="2" s="1"/>
  <c r="J626" i="6"/>
  <c r="D630" i="2" s="1"/>
  <c r="J625" i="6"/>
  <c r="D629" i="2" s="1"/>
  <c r="J624" i="6"/>
  <c r="D628" i="2" s="1"/>
  <c r="J623" i="6"/>
  <c r="D627" i="2" s="1"/>
  <c r="J622" i="6"/>
  <c r="D626" i="2" s="1"/>
  <c r="J621" i="6"/>
  <c r="D625" i="2" s="1"/>
  <c r="J620" i="6"/>
  <c r="D624" i="2" s="1"/>
  <c r="J619" i="6"/>
  <c r="D623" i="2" s="1"/>
  <c r="J618" i="6"/>
  <c r="D622" i="2" s="1"/>
  <c r="J617" i="6"/>
  <c r="D621" i="2" s="1"/>
  <c r="J616" i="6"/>
  <c r="D620" i="2" s="1"/>
  <c r="J615" i="6"/>
  <c r="D619" i="2" s="1"/>
  <c r="J614" i="6"/>
  <c r="D618" i="2" s="1"/>
  <c r="J613" i="6"/>
  <c r="D617" i="2" s="1"/>
  <c r="J612" i="6"/>
  <c r="D616" i="2" s="1"/>
  <c r="J611" i="6"/>
  <c r="D615" i="2" s="1"/>
  <c r="J610" i="6"/>
  <c r="D614" i="2" s="1"/>
  <c r="J609" i="6"/>
  <c r="D613" i="2" s="1"/>
  <c r="J608" i="6"/>
  <c r="D612" i="2" s="1"/>
  <c r="J607" i="6"/>
  <c r="D611" i="2" s="1"/>
  <c r="J606" i="6"/>
  <c r="D610" i="2" s="1"/>
  <c r="J605" i="6"/>
  <c r="D609" i="2" s="1"/>
  <c r="J604" i="6"/>
  <c r="D608" i="2" s="1"/>
  <c r="J603" i="6"/>
  <c r="D607" i="2" s="1"/>
  <c r="J602" i="6"/>
  <c r="D606" i="2" s="1"/>
  <c r="J601" i="6"/>
  <c r="D605" i="2" s="1"/>
  <c r="J600" i="6"/>
  <c r="D604" i="2" s="1"/>
  <c r="J599" i="6"/>
  <c r="D603" i="2" s="1"/>
  <c r="J598" i="6"/>
  <c r="D602" i="2" s="1"/>
  <c r="J597" i="6"/>
  <c r="D601" i="2" s="1"/>
  <c r="J596" i="6"/>
  <c r="D600" i="2" s="1"/>
  <c r="J595" i="6"/>
  <c r="D599" i="2" s="1"/>
  <c r="J594" i="6"/>
  <c r="D598" i="2" s="1"/>
  <c r="J593" i="6"/>
  <c r="D597" i="2" s="1"/>
  <c r="J592" i="6"/>
  <c r="D596" i="2" s="1"/>
  <c r="J591" i="6"/>
  <c r="D595" i="2" s="1"/>
  <c r="J590" i="6"/>
  <c r="D594" i="2" s="1"/>
  <c r="J589" i="6"/>
  <c r="D593" i="2" s="1"/>
  <c r="J588" i="6"/>
  <c r="D592" i="2" s="1"/>
  <c r="J587" i="6"/>
  <c r="D591" i="2" s="1"/>
  <c r="J586" i="6"/>
  <c r="D590" i="2" s="1"/>
  <c r="J585" i="6"/>
  <c r="D589" i="2" s="1"/>
  <c r="J584" i="6"/>
  <c r="D588" i="2" s="1"/>
  <c r="J583" i="6"/>
  <c r="D587" i="2" s="1"/>
  <c r="J582" i="6"/>
  <c r="D586" i="2" s="1"/>
  <c r="J581" i="6"/>
  <c r="D585" i="2" s="1"/>
  <c r="J580" i="6"/>
  <c r="D584" i="2" s="1"/>
  <c r="J579" i="6"/>
  <c r="D583" i="2" s="1"/>
  <c r="J578" i="6"/>
  <c r="D582" i="2" s="1"/>
  <c r="J577" i="6"/>
  <c r="D581" i="2" s="1"/>
  <c r="J576" i="6"/>
  <c r="D580" i="2" s="1"/>
  <c r="J575" i="6"/>
  <c r="D579" i="2" s="1"/>
  <c r="J574" i="6"/>
  <c r="D578" i="2" s="1"/>
  <c r="J573" i="6"/>
  <c r="D577" i="2" s="1"/>
  <c r="J572" i="6"/>
  <c r="D576" i="2" s="1"/>
  <c r="J571" i="6"/>
  <c r="D575" i="2" s="1"/>
  <c r="J570" i="6"/>
  <c r="D574" i="2" s="1"/>
  <c r="J569" i="6"/>
  <c r="D573" i="2" s="1"/>
  <c r="J568" i="6"/>
  <c r="D572" i="2" s="1"/>
  <c r="J567" i="6"/>
  <c r="D571" i="2" s="1"/>
  <c r="J566" i="6"/>
  <c r="D570" i="2" s="1"/>
  <c r="J565" i="6"/>
  <c r="D569" i="2" s="1"/>
  <c r="J564" i="6"/>
  <c r="D568" i="2" s="1"/>
  <c r="J563" i="6"/>
  <c r="D567" i="2" s="1"/>
  <c r="J562" i="6"/>
  <c r="D566" i="2" s="1"/>
  <c r="J561" i="6"/>
  <c r="D565" i="2" s="1"/>
  <c r="J560" i="6"/>
  <c r="D564" i="2" s="1"/>
  <c r="J559" i="6"/>
  <c r="D563" i="2" s="1"/>
  <c r="J558" i="6"/>
  <c r="D562" i="2" s="1"/>
  <c r="J557" i="6"/>
  <c r="D561" i="2" s="1"/>
  <c r="J556" i="6"/>
  <c r="D560" i="2" s="1"/>
  <c r="J555" i="6"/>
  <c r="D559" i="2" s="1"/>
  <c r="J554" i="6"/>
  <c r="D558" i="2" s="1"/>
  <c r="J553" i="6"/>
  <c r="D557" i="2" s="1"/>
  <c r="J552" i="6"/>
  <c r="D556" i="2" s="1"/>
  <c r="J551" i="6"/>
  <c r="D555" i="2" s="1"/>
  <c r="J550" i="6"/>
  <c r="D554" i="2" s="1"/>
  <c r="J549" i="6"/>
  <c r="D553" i="2" s="1"/>
  <c r="J548" i="6"/>
  <c r="D552" i="2" s="1"/>
  <c r="J547" i="6"/>
  <c r="D551" i="2" s="1"/>
  <c r="J546" i="6"/>
  <c r="D550" i="2" s="1"/>
  <c r="J545" i="6"/>
  <c r="D549" i="2" s="1"/>
  <c r="J544" i="6"/>
  <c r="D548" i="2" s="1"/>
  <c r="J543" i="6"/>
  <c r="D547" i="2" s="1"/>
  <c r="J542" i="6"/>
  <c r="D546" i="2" s="1"/>
  <c r="J541" i="6"/>
  <c r="D545" i="2" s="1"/>
  <c r="J540" i="6"/>
  <c r="D544" i="2" s="1"/>
  <c r="J539" i="6"/>
  <c r="D543" i="2" s="1"/>
  <c r="J538" i="6"/>
  <c r="D542" i="2" s="1"/>
  <c r="J537" i="6"/>
  <c r="D541" i="2" s="1"/>
  <c r="J536" i="6"/>
  <c r="D540" i="2" s="1"/>
  <c r="J535" i="6"/>
  <c r="D539" i="2" s="1"/>
  <c r="J534" i="6"/>
  <c r="D538" i="2" s="1"/>
  <c r="J533" i="6"/>
  <c r="D537" i="2" s="1"/>
  <c r="J532" i="6"/>
  <c r="D536" i="2" s="1"/>
  <c r="J531" i="6"/>
  <c r="D535" i="2" s="1"/>
  <c r="J530" i="6"/>
  <c r="D534" i="2" s="1"/>
  <c r="J529" i="6"/>
  <c r="D533" i="2" s="1"/>
  <c r="J528" i="6"/>
  <c r="D532" i="2" s="1"/>
  <c r="J527" i="6"/>
  <c r="D531" i="2" s="1"/>
  <c r="J526" i="6"/>
  <c r="D530" i="2" s="1"/>
  <c r="J525" i="6"/>
  <c r="D529" i="2" s="1"/>
  <c r="J524" i="6"/>
  <c r="D528" i="2" s="1"/>
  <c r="J523" i="6"/>
  <c r="D527" i="2" s="1"/>
  <c r="J522" i="6"/>
  <c r="D526" i="2" s="1"/>
  <c r="J521" i="6"/>
  <c r="D525" i="2" s="1"/>
  <c r="J520" i="6"/>
  <c r="D524" i="2" s="1"/>
  <c r="J519" i="6"/>
  <c r="D523" i="2" s="1"/>
  <c r="J518" i="6"/>
  <c r="D522" i="2" s="1"/>
  <c r="J517" i="6"/>
  <c r="D521" i="2" s="1"/>
  <c r="J516" i="6"/>
  <c r="D520" i="2" s="1"/>
  <c r="J515" i="6"/>
  <c r="D519" i="2" s="1"/>
  <c r="J514" i="6"/>
  <c r="D518" i="2" s="1"/>
  <c r="J513" i="6"/>
  <c r="D517" i="2" s="1"/>
  <c r="J512" i="6"/>
  <c r="D516" i="2" s="1"/>
  <c r="J511" i="6"/>
  <c r="D515" i="2" s="1"/>
  <c r="J510" i="6"/>
  <c r="D514" i="2" s="1"/>
  <c r="J509" i="6"/>
  <c r="D513" i="2" s="1"/>
  <c r="J508" i="6"/>
  <c r="D512" i="2" s="1"/>
  <c r="J507" i="6"/>
  <c r="D511" i="2" s="1"/>
  <c r="J506" i="6"/>
  <c r="D510" i="2" s="1"/>
  <c r="J505" i="6"/>
  <c r="D509" i="2" s="1"/>
  <c r="J504" i="6"/>
  <c r="D508" i="2" s="1"/>
  <c r="J503" i="6"/>
  <c r="D507" i="2" s="1"/>
  <c r="J502" i="6"/>
  <c r="D506" i="2" s="1"/>
  <c r="J501" i="6"/>
  <c r="D505" i="2" s="1"/>
  <c r="J500" i="6"/>
  <c r="D504" i="2" s="1"/>
  <c r="J499" i="6"/>
  <c r="D503" i="2" s="1"/>
  <c r="J498" i="6"/>
  <c r="D502" i="2" s="1"/>
  <c r="J497" i="6"/>
  <c r="D501" i="2" s="1"/>
  <c r="J496" i="6"/>
  <c r="D500" i="2" s="1"/>
  <c r="J495" i="6"/>
  <c r="D499" i="2" s="1"/>
  <c r="J494" i="6"/>
  <c r="D498" i="2" s="1"/>
  <c r="J493" i="6"/>
  <c r="D497" i="2" s="1"/>
  <c r="J492" i="6"/>
  <c r="D496" i="2" s="1"/>
  <c r="J491" i="6"/>
  <c r="D495" i="2" s="1"/>
  <c r="J490" i="6"/>
  <c r="D494" i="2" s="1"/>
  <c r="J489" i="6"/>
  <c r="D493" i="2" s="1"/>
  <c r="J488" i="6"/>
  <c r="D492" i="2" s="1"/>
  <c r="J487" i="6"/>
  <c r="D491" i="2" s="1"/>
  <c r="J486" i="6"/>
  <c r="D490" i="2" s="1"/>
  <c r="J485" i="6"/>
  <c r="D489" i="2" s="1"/>
  <c r="J484" i="6"/>
  <c r="D488" i="2" s="1"/>
  <c r="J483" i="6"/>
  <c r="D487" i="2" s="1"/>
  <c r="J482" i="6"/>
  <c r="D486" i="2" s="1"/>
  <c r="J481" i="6"/>
  <c r="D485" i="2" s="1"/>
  <c r="J480" i="6"/>
  <c r="D484" i="2" s="1"/>
  <c r="J479" i="6"/>
  <c r="D483" i="2" s="1"/>
  <c r="J478" i="6"/>
  <c r="D482" i="2" s="1"/>
  <c r="J477" i="6"/>
  <c r="D481" i="2" s="1"/>
  <c r="J476" i="6"/>
  <c r="D480" i="2" s="1"/>
  <c r="J475" i="6"/>
  <c r="D479" i="2" s="1"/>
  <c r="J474" i="6"/>
  <c r="D478" i="2" s="1"/>
  <c r="J473" i="6"/>
  <c r="D477" i="2" s="1"/>
  <c r="J472" i="6"/>
  <c r="D476" i="2" s="1"/>
  <c r="J471" i="6"/>
  <c r="D475" i="2" s="1"/>
  <c r="J470" i="6"/>
  <c r="D474" i="2" s="1"/>
  <c r="J469" i="6"/>
  <c r="D473" i="2" s="1"/>
  <c r="J468" i="6"/>
  <c r="D472" i="2" s="1"/>
  <c r="J467" i="6"/>
  <c r="D471" i="2" s="1"/>
  <c r="J466" i="6"/>
  <c r="D470" i="2" s="1"/>
  <c r="J465" i="6"/>
  <c r="D469" i="2" s="1"/>
  <c r="J464" i="6"/>
  <c r="D468" i="2" s="1"/>
  <c r="J463" i="6"/>
  <c r="D467" i="2" s="1"/>
  <c r="J462" i="6"/>
  <c r="D466" i="2" s="1"/>
  <c r="J461" i="6"/>
  <c r="D465" i="2" s="1"/>
  <c r="J460" i="6"/>
  <c r="D464" i="2" s="1"/>
  <c r="J459" i="6"/>
  <c r="D463" i="2" s="1"/>
  <c r="J458" i="6"/>
  <c r="D462" i="2" s="1"/>
  <c r="J457" i="6"/>
  <c r="D461" i="2" s="1"/>
  <c r="J456" i="6"/>
  <c r="D460" i="2" s="1"/>
  <c r="J455" i="6"/>
  <c r="D459" i="2" s="1"/>
  <c r="J454" i="6"/>
  <c r="D458" i="2" s="1"/>
  <c r="J453" i="6"/>
  <c r="D457" i="2" s="1"/>
  <c r="J452" i="6"/>
  <c r="D456" i="2" s="1"/>
  <c r="J451" i="6"/>
  <c r="D455" i="2" s="1"/>
  <c r="J450" i="6"/>
  <c r="D454" i="2" s="1"/>
  <c r="J449" i="6"/>
  <c r="D453" i="2" s="1"/>
  <c r="J448" i="6"/>
  <c r="D452" i="2" s="1"/>
  <c r="J447" i="6"/>
  <c r="D451" i="2" s="1"/>
  <c r="J446" i="6"/>
  <c r="D450" i="2" s="1"/>
  <c r="J445" i="6"/>
  <c r="D449" i="2" s="1"/>
  <c r="J444" i="6"/>
  <c r="D448" i="2" s="1"/>
  <c r="J443" i="6"/>
  <c r="D447" i="2" s="1"/>
  <c r="J442" i="6"/>
  <c r="D446" i="2" s="1"/>
  <c r="J441" i="6"/>
  <c r="D445" i="2" s="1"/>
  <c r="J440" i="6"/>
  <c r="D444" i="2" s="1"/>
  <c r="J439" i="6"/>
  <c r="D443" i="2" s="1"/>
  <c r="J438" i="6"/>
  <c r="D442" i="2" s="1"/>
  <c r="J437" i="6"/>
  <c r="D441" i="2" s="1"/>
  <c r="J436" i="6"/>
  <c r="D440" i="2" s="1"/>
  <c r="J435" i="6"/>
  <c r="D439" i="2" s="1"/>
  <c r="J434" i="6"/>
  <c r="D438" i="2" s="1"/>
  <c r="J433" i="6"/>
  <c r="D437" i="2" s="1"/>
  <c r="J432" i="6"/>
  <c r="D436" i="2" s="1"/>
  <c r="J431" i="6"/>
  <c r="D435" i="2" s="1"/>
  <c r="J430" i="6"/>
  <c r="D434" i="2" s="1"/>
  <c r="J429" i="6"/>
  <c r="D433" i="2" s="1"/>
  <c r="J428" i="6"/>
  <c r="D432" i="2" s="1"/>
  <c r="J427" i="6"/>
  <c r="D431" i="2" s="1"/>
  <c r="J426" i="6"/>
  <c r="D430" i="2" s="1"/>
  <c r="J425" i="6"/>
  <c r="D429" i="2" s="1"/>
  <c r="J424" i="6"/>
  <c r="D428" i="2" s="1"/>
  <c r="J423" i="6"/>
  <c r="D427" i="2" s="1"/>
  <c r="J422" i="6"/>
  <c r="D426" i="2" s="1"/>
  <c r="J421" i="6"/>
  <c r="D425" i="2" s="1"/>
  <c r="J420" i="6"/>
  <c r="D424" i="2" s="1"/>
  <c r="J419" i="6"/>
  <c r="D423" i="2" s="1"/>
  <c r="J418" i="6"/>
  <c r="D422" i="2" s="1"/>
  <c r="J417" i="6"/>
  <c r="D421" i="2" s="1"/>
  <c r="J416" i="6"/>
  <c r="D420" i="2" s="1"/>
  <c r="J415" i="6"/>
  <c r="D419" i="2" s="1"/>
  <c r="J414" i="6"/>
  <c r="D418" i="2" s="1"/>
  <c r="J413" i="6"/>
  <c r="D417" i="2" s="1"/>
  <c r="J412" i="6"/>
  <c r="D416" i="2" s="1"/>
  <c r="J411" i="6"/>
  <c r="D415" i="2" s="1"/>
  <c r="J410" i="6"/>
  <c r="D414" i="2" s="1"/>
  <c r="J409" i="6"/>
  <c r="D413" i="2" s="1"/>
  <c r="J408" i="6"/>
  <c r="D412" i="2" s="1"/>
  <c r="J407" i="6"/>
  <c r="D411" i="2" s="1"/>
  <c r="J406" i="6"/>
  <c r="D410" i="2" s="1"/>
  <c r="J405" i="6"/>
  <c r="D409" i="2" s="1"/>
  <c r="J404" i="6"/>
  <c r="D408" i="2" s="1"/>
  <c r="J403" i="6"/>
  <c r="D407" i="2" s="1"/>
  <c r="J402" i="6"/>
  <c r="D406" i="2" s="1"/>
  <c r="J401" i="6"/>
  <c r="D405" i="2" s="1"/>
  <c r="J400" i="6"/>
  <c r="D404" i="2" s="1"/>
  <c r="J399" i="6"/>
  <c r="D403" i="2" s="1"/>
  <c r="J398" i="6"/>
  <c r="D402" i="2" s="1"/>
  <c r="J397" i="6"/>
  <c r="D401" i="2" s="1"/>
  <c r="J396" i="6"/>
  <c r="D400" i="2" s="1"/>
  <c r="J395" i="6"/>
  <c r="D399" i="2" s="1"/>
  <c r="J394" i="6"/>
  <c r="D398" i="2" s="1"/>
  <c r="J393" i="6"/>
  <c r="D397" i="2" s="1"/>
  <c r="J392" i="6"/>
  <c r="D396" i="2" s="1"/>
  <c r="J391" i="6"/>
  <c r="D395" i="2" s="1"/>
  <c r="J390" i="6"/>
  <c r="D394" i="2" s="1"/>
  <c r="J389" i="6"/>
  <c r="D393" i="2" s="1"/>
  <c r="J388" i="6"/>
  <c r="D392" i="2" s="1"/>
  <c r="J387" i="6"/>
  <c r="D391" i="2" s="1"/>
  <c r="J386" i="6"/>
  <c r="D390" i="2" s="1"/>
  <c r="J385" i="6"/>
  <c r="D389" i="2" s="1"/>
  <c r="J384" i="6"/>
  <c r="D388" i="2" s="1"/>
  <c r="J383" i="6"/>
  <c r="D387" i="2" s="1"/>
  <c r="J382" i="6"/>
  <c r="D386" i="2" s="1"/>
  <c r="J381" i="6"/>
  <c r="D385" i="2" s="1"/>
  <c r="J380" i="6"/>
  <c r="D384" i="2" s="1"/>
  <c r="J379" i="6"/>
  <c r="D383" i="2" s="1"/>
  <c r="J378" i="6"/>
  <c r="D382" i="2" s="1"/>
  <c r="J377" i="6"/>
  <c r="D381" i="2" s="1"/>
  <c r="J376" i="6"/>
  <c r="D380" i="2" s="1"/>
  <c r="J375" i="6"/>
  <c r="D379" i="2" s="1"/>
  <c r="J374" i="6"/>
  <c r="D378" i="2" s="1"/>
  <c r="J373" i="6"/>
  <c r="D377" i="2" s="1"/>
  <c r="J372" i="6"/>
  <c r="D376" i="2" s="1"/>
  <c r="J371" i="6"/>
  <c r="D375" i="2" s="1"/>
  <c r="J370" i="6"/>
  <c r="D374" i="2" s="1"/>
  <c r="J369" i="6"/>
  <c r="D373" i="2" s="1"/>
  <c r="J368" i="6"/>
  <c r="D372" i="2" s="1"/>
  <c r="J367" i="6"/>
  <c r="D371" i="2" s="1"/>
  <c r="J366" i="6"/>
  <c r="D370" i="2" s="1"/>
  <c r="J365" i="6"/>
  <c r="D369" i="2" s="1"/>
  <c r="J364" i="6"/>
  <c r="D368" i="2" s="1"/>
  <c r="J363" i="6"/>
  <c r="D367" i="2" s="1"/>
  <c r="J362" i="6"/>
  <c r="D366" i="2" s="1"/>
  <c r="J361" i="6"/>
  <c r="D365" i="2" s="1"/>
  <c r="J360" i="6"/>
  <c r="D364" i="2" s="1"/>
  <c r="J359" i="6"/>
  <c r="D363" i="2" s="1"/>
  <c r="J358" i="6"/>
  <c r="D362" i="2" s="1"/>
  <c r="J357" i="6"/>
  <c r="D361" i="2" s="1"/>
  <c r="J356" i="6"/>
  <c r="D360" i="2" s="1"/>
  <c r="J355" i="6"/>
  <c r="D359" i="2" s="1"/>
  <c r="J354" i="6"/>
  <c r="D358" i="2" s="1"/>
  <c r="J353" i="6"/>
  <c r="D357" i="2" s="1"/>
  <c r="J352" i="6"/>
  <c r="D356" i="2" s="1"/>
  <c r="J351" i="6"/>
  <c r="D355" i="2" s="1"/>
  <c r="J350" i="6"/>
  <c r="D354" i="2" s="1"/>
  <c r="J349" i="6"/>
  <c r="D353" i="2" s="1"/>
  <c r="J348" i="6"/>
  <c r="D352" i="2" s="1"/>
  <c r="J347" i="6"/>
  <c r="D351" i="2" s="1"/>
  <c r="J346" i="6"/>
  <c r="D350" i="2" s="1"/>
  <c r="J345" i="6"/>
  <c r="D349" i="2" s="1"/>
  <c r="J344" i="6"/>
  <c r="D348" i="2" s="1"/>
  <c r="J343" i="6"/>
  <c r="D347" i="2" s="1"/>
  <c r="J342" i="6"/>
  <c r="D346" i="2" s="1"/>
  <c r="J341" i="6"/>
  <c r="D345" i="2" s="1"/>
  <c r="J340" i="6"/>
  <c r="D344" i="2" s="1"/>
  <c r="J339" i="6"/>
  <c r="D343" i="2" s="1"/>
  <c r="J338" i="6"/>
  <c r="D342" i="2" s="1"/>
  <c r="J337" i="6"/>
  <c r="D341" i="2" s="1"/>
  <c r="J336" i="6"/>
  <c r="D340" i="2" s="1"/>
  <c r="J335" i="6"/>
  <c r="D339" i="2" s="1"/>
  <c r="J334" i="6"/>
  <c r="D338" i="2" s="1"/>
  <c r="J333" i="6"/>
  <c r="D337" i="2" s="1"/>
  <c r="J332" i="6"/>
  <c r="D336" i="2" s="1"/>
  <c r="J331" i="6"/>
  <c r="D335" i="2" s="1"/>
  <c r="J330" i="6"/>
  <c r="D334" i="2" s="1"/>
  <c r="J329" i="6"/>
  <c r="D333" i="2" s="1"/>
  <c r="J328" i="6"/>
  <c r="D332" i="2" s="1"/>
  <c r="J327" i="6"/>
  <c r="D331" i="2" s="1"/>
  <c r="J326" i="6"/>
  <c r="D330" i="2" s="1"/>
  <c r="J325" i="6"/>
  <c r="D329" i="2" s="1"/>
  <c r="J324" i="6"/>
  <c r="D328" i="2" s="1"/>
  <c r="J323" i="6"/>
  <c r="D327" i="2" s="1"/>
  <c r="J322" i="6"/>
  <c r="D326" i="2" s="1"/>
  <c r="J321" i="6"/>
  <c r="D325" i="2" s="1"/>
  <c r="J320" i="6"/>
  <c r="D324" i="2" s="1"/>
  <c r="J319" i="6"/>
  <c r="D323" i="2" s="1"/>
  <c r="J318" i="6"/>
  <c r="D322" i="2" s="1"/>
  <c r="J317" i="6"/>
  <c r="D321" i="2" s="1"/>
  <c r="J316" i="6"/>
  <c r="D320" i="2" s="1"/>
  <c r="J315" i="6"/>
  <c r="D319" i="2" s="1"/>
  <c r="J314" i="6"/>
  <c r="D318" i="2" s="1"/>
  <c r="J313" i="6"/>
  <c r="D317" i="2" s="1"/>
  <c r="J312" i="6"/>
  <c r="D316" i="2" s="1"/>
  <c r="J311" i="6"/>
  <c r="D315" i="2" s="1"/>
  <c r="J310" i="6"/>
  <c r="D314" i="2" s="1"/>
  <c r="J309" i="6"/>
  <c r="D313" i="2" s="1"/>
  <c r="J308" i="6"/>
  <c r="D312" i="2" s="1"/>
  <c r="J307" i="6"/>
  <c r="D311" i="2" s="1"/>
  <c r="J306" i="6"/>
  <c r="D310" i="2" s="1"/>
  <c r="J305" i="6"/>
  <c r="D309" i="2" s="1"/>
  <c r="J304" i="6"/>
  <c r="D308" i="2" s="1"/>
  <c r="J303" i="6"/>
  <c r="D307" i="2" s="1"/>
  <c r="J302" i="6"/>
  <c r="D306" i="2" s="1"/>
  <c r="J301" i="6"/>
  <c r="D305" i="2" s="1"/>
  <c r="J300" i="6"/>
  <c r="D304" i="2" s="1"/>
  <c r="J299" i="6"/>
  <c r="D303" i="2" s="1"/>
  <c r="J298" i="6"/>
  <c r="D302" i="2" s="1"/>
  <c r="J297" i="6"/>
  <c r="D301" i="2" s="1"/>
  <c r="J296" i="6"/>
  <c r="D300" i="2" s="1"/>
  <c r="J295" i="6"/>
  <c r="D299" i="2" s="1"/>
  <c r="J294" i="6"/>
  <c r="D298" i="2" s="1"/>
  <c r="J293" i="6"/>
  <c r="D297" i="2" s="1"/>
  <c r="J292" i="6"/>
  <c r="D296" i="2" s="1"/>
  <c r="J291" i="6"/>
  <c r="D295" i="2" s="1"/>
  <c r="J290" i="6"/>
  <c r="D294" i="2" s="1"/>
  <c r="J289" i="6"/>
  <c r="D293" i="2" s="1"/>
  <c r="J288" i="6"/>
  <c r="D292" i="2" s="1"/>
  <c r="J287" i="6"/>
  <c r="D291" i="2" s="1"/>
  <c r="J286" i="6"/>
  <c r="D290" i="2" s="1"/>
  <c r="J285" i="6"/>
  <c r="D289" i="2" s="1"/>
  <c r="J284" i="6"/>
  <c r="D288" i="2" s="1"/>
  <c r="J283" i="6"/>
  <c r="D287" i="2" s="1"/>
  <c r="J282" i="6"/>
  <c r="D286" i="2" s="1"/>
  <c r="J281" i="6"/>
  <c r="D285" i="2" s="1"/>
  <c r="J280" i="6"/>
  <c r="D284" i="2" s="1"/>
  <c r="J279" i="6"/>
  <c r="D283" i="2" s="1"/>
  <c r="J278" i="6"/>
  <c r="D282" i="2" s="1"/>
  <c r="J277" i="6"/>
  <c r="D281" i="2" s="1"/>
  <c r="J276" i="6"/>
  <c r="D280" i="2" s="1"/>
  <c r="J275" i="6"/>
  <c r="D279" i="2" s="1"/>
  <c r="J274" i="6"/>
  <c r="D278" i="2" s="1"/>
  <c r="J273" i="6"/>
  <c r="D277" i="2" s="1"/>
  <c r="J272" i="6"/>
  <c r="D276" i="2" s="1"/>
  <c r="J271" i="6"/>
  <c r="D275" i="2" s="1"/>
  <c r="J270" i="6"/>
  <c r="D274" i="2" s="1"/>
  <c r="J269" i="6"/>
  <c r="D273" i="2" s="1"/>
  <c r="J268" i="6"/>
  <c r="D272" i="2" s="1"/>
  <c r="J267" i="6"/>
  <c r="D271" i="2" s="1"/>
  <c r="J266" i="6"/>
  <c r="D270" i="2" s="1"/>
  <c r="J265" i="6"/>
  <c r="D269" i="2" s="1"/>
  <c r="J264" i="6"/>
  <c r="D268" i="2" s="1"/>
  <c r="J263" i="6"/>
  <c r="D267" i="2" s="1"/>
  <c r="J262" i="6"/>
  <c r="D266" i="2" s="1"/>
  <c r="J261" i="6"/>
  <c r="D265" i="2" s="1"/>
  <c r="J260" i="6"/>
  <c r="D264" i="2" s="1"/>
  <c r="J259" i="6"/>
  <c r="D263" i="2" s="1"/>
  <c r="J258" i="6"/>
  <c r="D262" i="2" s="1"/>
  <c r="J257" i="6"/>
  <c r="D261" i="2" s="1"/>
  <c r="J256" i="6"/>
  <c r="D260" i="2" s="1"/>
  <c r="J255" i="6"/>
  <c r="D259" i="2" s="1"/>
  <c r="J254" i="6"/>
  <c r="D258" i="2" s="1"/>
  <c r="J253" i="6"/>
  <c r="D257" i="2" s="1"/>
  <c r="J252" i="6"/>
  <c r="D256" i="2" s="1"/>
  <c r="J251" i="6"/>
  <c r="D255" i="2" s="1"/>
  <c r="J250" i="6"/>
  <c r="D254" i="2" s="1"/>
  <c r="J249" i="6"/>
  <c r="D253" i="2" s="1"/>
  <c r="J248" i="6"/>
  <c r="D252" i="2" s="1"/>
  <c r="J247" i="6"/>
  <c r="D251" i="2" s="1"/>
  <c r="J246" i="6"/>
  <c r="D250" i="2" s="1"/>
  <c r="J245" i="6"/>
  <c r="D249" i="2" s="1"/>
  <c r="J244" i="6"/>
  <c r="D248" i="2" s="1"/>
  <c r="J243" i="6"/>
  <c r="D247" i="2" s="1"/>
  <c r="J242" i="6"/>
  <c r="D246" i="2" s="1"/>
  <c r="J241" i="6"/>
  <c r="D245" i="2" s="1"/>
  <c r="J240" i="6"/>
  <c r="D244" i="2" s="1"/>
  <c r="J239" i="6"/>
  <c r="D243" i="2" s="1"/>
  <c r="J238" i="6"/>
  <c r="D242" i="2" s="1"/>
  <c r="J237" i="6"/>
  <c r="D241" i="2" s="1"/>
  <c r="J236" i="6"/>
  <c r="D240" i="2" s="1"/>
  <c r="J235" i="6"/>
  <c r="D239" i="2" s="1"/>
  <c r="J234" i="6"/>
  <c r="D238" i="2" s="1"/>
  <c r="J233" i="6"/>
  <c r="D237" i="2" s="1"/>
  <c r="J232" i="6"/>
  <c r="D236" i="2" s="1"/>
  <c r="J231" i="6"/>
  <c r="D235" i="2" s="1"/>
  <c r="J230" i="6"/>
  <c r="D234" i="2" s="1"/>
  <c r="J229" i="6"/>
  <c r="D233" i="2" s="1"/>
  <c r="J228" i="6"/>
  <c r="D232" i="2" s="1"/>
  <c r="J227" i="6"/>
  <c r="D231" i="2" s="1"/>
  <c r="J226" i="6"/>
  <c r="D230" i="2" s="1"/>
  <c r="J225" i="6"/>
  <c r="D229" i="2" s="1"/>
  <c r="J224" i="6"/>
  <c r="D228" i="2" s="1"/>
  <c r="J223" i="6"/>
  <c r="D227" i="2" s="1"/>
  <c r="J222" i="6"/>
  <c r="D226" i="2" s="1"/>
  <c r="J221" i="6"/>
  <c r="D225" i="2" s="1"/>
  <c r="J220" i="6"/>
  <c r="D224" i="2" s="1"/>
  <c r="J219" i="6"/>
  <c r="D223" i="2" s="1"/>
  <c r="J218" i="6"/>
  <c r="D222" i="2" s="1"/>
  <c r="J217" i="6"/>
  <c r="D221" i="2" s="1"/>
  <c r="J216" i="6"/>
  <c r="D220" i="2" s="1"/>
  <c r="J215" i="6"/>
  <c r="D219" i="2" s="1"/>
  <c r="J214" i="6"/>
  <c r="D218" i="2" s="1"/>
  <c r="J213" i="6"/>
  <c r="D217" i="2" s="1"/>
  <c r="J212" i="6"/>
  <c r="D216" i="2" s="1"/>
  <c r="J211" i="6"/>
  <c r="D215" i="2" s="1"/>
  <c r="J210" i="6"/>
  <c r="D214" i="2" s="1"/>
  <c r="J209" i="6"/>
  <c r="D213" i="2" s="1"/>
  <c r="J208" i="6"/>
  <c r="D212" i="2" s="1"/>
  <c r="J207" i="6"/>
  <c r="D211" i="2" s="1"/>
  <c r="J206" i="6"/>
  <c r="D210" i="2" s="1"/>
  <c r="J205" i="6"/>
  <c r="D209" i="2" s="1"/>
  <c r="J204" i="6"/>
  <c r="D208" i="2" s="1"/>
  <c r="J203" i="6"/>
  <c r="D207" i="2" s="1"/>
  <c r="J202" i="6"/>
  <c r="D206" i="2" s="1"/>
  <c r="J201" i="6"/>
  <c r="D205" i="2" s="1"/>
  <c r="J200" i="6"/>
  <c r="D204" i="2" s="1"/>
  <c r="J199" i="6"/>
  <c r="D203" i="2" s="1"/>
  <c r="J198" i="6"/>
  <c r="D202" i="2" s="1"/>
  <c r="J197" i="6"/>
  <c r="D201" i="2" s="1"/>
  <c r="J196" i="6"/>
  <c r="D200" i="2" s="1"/>
  <c r="J195" i="6"/>
  <c r="D199" i="2" s="1"/>
  <c r="J194" i="6"/>
  <c r="D198" i="2" s="1"/>
  <c r="J193" i="6"/>
  <c r="D197" i="2" s="1"/>
  <c r="J192" i="6"/>
  <c r="D196" i="2" s="1"/>
  <c r="J191" i="6"/>
  <c r="D195" i="2" s="1"/>
  <c r="J190" i="6"/>
  <c r="D194" i="2" s="1"/>
  <c r="J189" i="6"/>
  <c r="D193" i="2" s="1"/>
  <c r="J188" i="6"/>
  <c r="D192" i="2" s="1"/>
  <c r="J187" i="6"/>
  <c r="D191" i="2" s="1"/>
  <c r="J186" i="6"/>
  <c r="D190" i="2" s="1"/>
  <c r="J185" i="6"/>
  <c r="D189" i="2" s="1"/>
  <c r="J184" i="6"/>
  <c r="D188" i="2" s="1"/>
  <c r="J183" i="6"/>
  <c r="D187" i="2" s="1"/>
  <c r="J182" i="6"/>
  <c r="D186" i="2" s="1"/>
  <c r="J181" i="6"/>
  <c r="D185" i="2" s="1"/>
  <c r="J180" i="6"/>
  <c r="D184" i="2" s="1"/>
  <c r="J179" i="6"/>
  <c r="D183" i="2" s="1"/>
  <c r="J178" i="6"/>
  <c r="D182" i="2" s="1"/>
  <c r="J177" i="6"/>
  <c r="D181" i="2" s="1"/>
  <c r="J176" i="6"/>
  <c r="D180" i="2" s="1"/>
  <c r="J175" i="6"/>
  <c r="D179" i="2" s="1"/>
  <c r="J174" i="6"/>
  <c r="D178" i="2" s="1"/>
  <c r="J173" i="6"/>
  <c r="D177" i="2" s="1"/>
  <c r="J172" i="6"/>
  <c r="D176" i="2" s="1"/>
  <c r="J171" i="6"/>
  <c r="D175" i="2" s="1"/>
  <c r="J170" i="6"/>
  <c r="D174" i="2" s="1"/>
  <c r="J169" i="6"/>
  <c r="D173" i="2" s="1"/>
  <c r="J168" i="6"/>
  <c r="D172" i="2" s="1"/>
  <c r="J167" i="6"/>
  <c r="D171" i="2" s="1"/>
  <c r="J166" i="6"/>
  <c r="D170" i="2" s="1"/>
  <c r="J165" i="6"/>
  <c r="D169" i="2" s="1"/>
  <c r="J164" i="6"/>
  <c r="D168" i="2" s="1"/>
  <c r="J163" i="6"/>
  <c r="D167" i="2" s="1"/>
  <c r="J162" i="6"/>
  <c r="D166" i="2" s="1"/>
  <c r="J161" i="6"/>
  <c r="D165" i="2" s="1"/>
  <c r="J160" i="6"/>
  <c r="D164" i="2" s="1"/>
  <c r="J159" i="6"/>
  <c r="D163" i="2" s="1"/>
  <c r="J158" i="6"/>
  <c r="D162" i="2" s="1"/>
  <c r="J157" i="6"/>
  <c r="D161" i="2" s="1"/>
  <c r="J156" i="6"/>
  <c r="D160" i="2" s="1"/>
  <c r="J155" i="6"/>
  <c r="D159" i="2" s="1"/>
  <c r="J154" i="6"/>
  <c r="D158" i="2" s="1"/>
  <c r="J153" i="6"/>
  <c r="D157" i="2" s="1"/>
  <c r="J152" i="6"/>
  <c r="D156" i="2" s="1"/>
  <c r="J151" i="6"/>
  <c r="D155" i="2" s="1"/>
  <c r="J150" i="6"/>
  <c r="D154" i="2" s="1"/>
  <c r="J149" i="6"/>
  <c r="D153" i="2" s="1"/>
  <c r="J148" i="6"/>
  <c r="D152" i="2" s="1"/>
  <c r="J147" i="6"/>
  <c r="D151" i="2" s="1"/>
  <c r="J146" i="6"/>
  <c r="D150" i="2" s="1"/>
  <c r="J145" i="6"/>
  <c r="D149" i="2" s="1"/>
  <c r="J144" i="6"/>
  <c r="D148" i="2" s="1"/>
  <c r="J143" i="6"/>
  <c r="D147" i="2" s="1"/>
  <c r="J142" i="6"/>
  <c r="D146" i="2" s="1"/>
  <c r="J141" i="6"/>
  <c r="D145" i="2" s="1"/>
  <c r="J140" i="6"/>
  <c r="D144" i="2" s="1"/>
  <c r="J139" i="6"/>
  <c r="D143" i="2" s="1"/>
  <c r="J138" i="6"/>
  <c r="D142" i="2" s="1"/>
  <c r="J137" i="6"/>
  <c r="D141" i="2" s="1"/>
  <c r="J136" i="6"/>
  <c r="D140" i="2" s="1"/>
  <c r="J135" i="6"/>
  <c r="D139" i="2" s="1"/>
  <c r="J134" i="6"/>
  <c r="D138" i="2" s="1"/>
  <c r="J133" i="6"/>
  <c r="D137" i="2" s="1"/>
  <c r="J132" i="6"/>
  <c r="D136" i="2" s="1"/>
  <c r="J131" i="6"/>
  <c r="D135" i="2" s="1"/>
  <c r="J130" i="6"/>
  <c r="D134" i="2" s="1"/>
  <c r="J129" i="6"/>
  <c r="D133" i="2" s="1"/>
  <c r="J128" i="6"/>
  <c r="D132" i="2" s="1"/>
  <c r="J127" i="6"/>
  <c r="D131" i="2" s="1"/>
  <c r="J126" i="6"/>
  <c r="D130" i="2" s="1"/>
  <c r="J125" i="6"/>
  <c r="D129" i="2" s="1"/>
  <c r="J124" i="6"/>
  <c r="D128" i="2" s="1"/>
  <c r="J123" i="6"/>
  <c r="D127" i="2" s="1"/>
  <c r="J122" i="6"/>
  <c r="D126" i="2" s="1"/>
  <c r="J121" i="6"/>
  <c r="D125" i="2" s="1"/>
  <c r="J120" i="6"/>
  <c r="D124" i="2" s="1"/>
  <c r="J119" i="6"/>
  <c r="D123" i="2" s="1"/>
  <c r="J118" i="6"/>
  <c r="D122" i="2" s="1"/>
  <c r="J117" i="6"/>
  <c r="D121" i="2" s="1"/>
  <c r="J116" i="6"/>
  <c r="D120" i="2" s="1"/>
  <c r="J115" i="6"/>
  <c r="D119" i="2" s="1"/>
  <c r="J114" i="6"/>
  <c r="D118" i="2" s="1"/>
  <c r="J113" i="6"/>
  <c r="D117" i="2" s="1"/>
  <c r="J112" i="6"/>
  <c r="D116" i="2" s="1"/>
  <c r="J111" i="6"/>
  <c r="D115" i="2" s="1"/>
  <c r="J110" i="6"/>
  <c r="D114" i="2" s="1"/>
  <c r="J109" i="6"/>
  <c r="D113" i="2" s="1"/>
  <c r="J108" i="6"/>
  <c r="D112" i="2" s="1"/>
  <c r="J107" i="6"/>
  <c r="D111" i="2" s="1"/>
  <c r="J106" i="6"/>
  <c r="D110" i="2" s="1"/>
  <c r="J105" i="6"/>
  <c r="D109" i="2" s="1"/>
  <c r="J104" i="6"/>
  <c r="D108" i="2" s="1"/>
  <c r="J103" i="6"/>
  <c r="D107" i="2" s="1"/>
  <c r="J102" i="6"/>
  <c r="D106" i="2" s="1"/>
  <c r="J101" i="6"/>
  <c r="D105" i="2" s="1"/>
  <c r="J100" i="6"/>
  <c r="D104" i="2" s="1"/>
  <c r="J99" i="6"/>
  <c r="D103" i="2" s="1"/>
  <c r="J98" i="6"/>
  <c r="D102" i="2" s="1"/>
  <c r="J97" i="6"/>
  <c r="D101" i="2" s="1"/>
  <c r="J96" i="6"/>
  <c r="D100" i="2" s="1"/>
  <c r="J95" i="6"/>
  <c r="D99" i="2" s="1"/>
  <c r="J94" i="6"/>
  <c r="D98" i="2" s="1"/>
  <c r="J93" i="6"/>
  <c r="D97" i="2" s="1"/>
  <c r="J92" i="6"/>
  <c r="D96" i="2" s="1"/>
  <c r="J91" i="6"/>
  <c r="D95" i="2" s="1"/>
  <c r="J90" i="6"/>
  <c r="D94" i="2" s="1"/>
  <c r="J89" i="6"/>
  <c r="D93" i="2" s="1"/>
  <c r="J88" i="6"/>
  <c r="D92" i="2" s="1"/>
  <c r="J87" i="6"/>
  <c r="D91" i="2" s="1"/>
  <c r="J86" i="6"/>
  <c r="D90" i="2" s="1"/>
  <c r="J85" i="6"/>
  <c r="D89" i="2" s="1"/>
  <c r="J84" i="6"/>
  <c r="D88" i="2" s="1"/>
  <c r="J83" i="6"/>
  <c r="D87" i="2" s="1"/>
  <c r="J82" i="6"/>
  <c r="D86" i="2" s="1"/>
  <c r="J81" i="6"/>
  <c r="D85" i="2" s="1"/>
  <c r="J80" i="6"/>
  <c r="D84" i="2" s="1"/>
  <c r="J79" i="6"/>
  <c r="D83" i="2" s="1"/>
  <c r="J78" i="6"/>
  <c r="D82" i="2" s="1"/>
  <c r="J77" i="6"/>
  <c r="D81" i="2" s="1"/>
  <c r="J76" i="6"/>
  <c r="D80" i="2" s="1"/>
  <c r="J75" i="6"/>
  <c r="D79" i="2" s="1"/>
  <c r="J74" i="6"/>
  <c r="D78" i="2" s="1"/>
  <c r="J73" i="6"/>
  <c r="D77" i="2" s="1"/>
  <c r="J72" i="6"/>
  <c r="D76" i="2" s="1"/>
  <c r="J71" i="6"/>
  <c r="D75" i="2" s="1"/>
  <c r="J70" i="6"/>
  <c r="D74" i="2" s="1"/>
  <c r="J69" i="6"/>
  <c r="D73" i="2" s="1"/>
  <c r="J68" i="6"/>
  <c r="D72" i="2" s="1"/>
  <c r="J67" i="6"/>
  <c r="D71" i="2" s="1"/>
  <c r="J66" i="6"/>
  <c r="D70" i="2" s="1"/>
  <c r="J65" i="6"/>
  <c r="D69" i="2" s="1"/>
  <c r="J64" i="6"/>
  <c r="D68" i="2" s="1"/>
  <c r="J63" i="6"/>
  <c r="D67" i="2" s="1"/>
  <c r="J62" i="6"/>
  <c r="D66" i="2" s="1"/>
  <c r="J61" i="6"/>
  <c r="D65" i="2" s="1"/>
  <c r="J60" i="6"/>
  <c r="D64" i="2" s="1"/>
  <c r="J59" i="6"/>
  <c r="D63" i="2" s="1"/>
  <c r="J58" i="6"/>
  <c r="D62" i="2" s="1"/>
  <c r="J57" i="6"/>
  <c r="D61" i="2" s="1"/>
  <c r="J56" i="6"/>
  <c r="D60" i="2" s="1"/>
  <c r="J55" i="6"/>
  <c r="D59" i="2" s="1"/>
  <c r="J54" i="6"/>
  <c r="D58" i="2" s="1"/>
  <c r="J53" i="6"/>
  <c r="D57" i="2" s="1"/>
  <c r="J52" i="6"/>
  <c r="D56" i="2" s="1"/>
  <c r="J51" i="6"/>
  <c r="D55" i="2" s="1"/>
  <c r="J50" i="6"/>
  <c r="D54" i="2" s="1"/>
  <c r="J49" i="6"/>
  <c r="D53" i="2" s="1"/>
  <c r="J48" i="6"/>
  <c r="D52" i="2" s="1"/>
  <c r="J47" i="6"/>
  <c r="D51" i="2" s="1"/>
  <c r="J46" i="6"/>
  <c r="D50" i="2" s="1"/>
  <c r="J45" i="6"/>
  <c r="D49" i="2" s="1"/>
  <c r="J44" i="6"/>
  <c r="D48" i="2" s="1"/>
  <c r="J43" i="6"/>
  <c r="D47" i="2" s="1"/>
  <c r="J42" i="6"/>
  <c r="D46" i="2" s="1"/>
  <c r="J41" i="6"/>
  <c r="D45" i="2" s="1"/>
  <c r="J40" i="6"/>
  <c r="D44" i="2" s="1"/>
  <c r="J39" i="6"/>
  <c r="D43" i="2" s="1"/>
  <c r="J38" i="6"/>
  <c r="D42" i="2" s="1"/>
  <c r="J37" i="6"/>
  <c r="D41" i="2" s="1"/>
  <c r="J36" i="6"/>
  <c r="D40" i="2" s="1"/>
  <c r="J35" i="6"/>
  <c r="D39" i="2" s="1"/>
  <c r="J34" i="6"/>
  <c r="D38" i="2" s="1"/>
  <c r="J33" i="6"/>
  <c r="D37" i="2" s="1"/>
  <c r="J32" i="6"/>
  <c r="D36" i="2" s="1"/>
  <c r="J31" i="6"/>
  <c r="D35" i="2" s="1"/>
  <c r="J30" i="6"/>
  <c r="D34" i="2" s="1"/>
  <c r="J29" i="6"/>
  <c r="D33" i="2" s="1"/>
  <c r="J28" i="6"/>
  <c r="D32" i="2" s="1"/>
  <c r="J27" i="6"/>
  <c r="D31" i="2" s="1"/>
  <c r="J26" i="6"/>
  <c r="D30" i="2" s="1"/>
  <c r="J25" i="6"/>
  <c r="D29" i="2" s="1"/>
  <c r="J24" i="6"/>
  <c r="D28" i="2" s="1"/>
  <c r="J23" i="6"/>
  <c r="D27" i="2" s="1"/>
  <c r="J22" i="6"/>
  <c r="D26" i="2" s="1"/>
  <c r="J21" i="6"/>
  <c r="D25" i="2" s="1"/>
  <c r="J20" i="6"/>
  <c r="D24" i="2" s="1"/>
  <c r="J19" i="6"/>
  <c r="D23" i="2" s="1"/>
  <c r="J18" i="6"/>
  <c r="D22" i="2" s="1"/>
  <c r="J17" i="6"/>
  <c r="D21" i="2" s="1"/>
  <c r="J16" i="6"/>
  <c r="D20" i="2" s="1"/>
  <c r="J15" i="6"/>
  <c r="D19" i="2" s="1"/>
  <c r="J14" i="6"/>
  <c r="D18" i="2" s="1"/>
  <c r="J13" i="6"/>
  <c r="D17" i="2" s="1"/>
  <c r="J12" i="6"/>
  <c r="D16" i="2" s="1"/>
  <c r="J11" i="6"/>
  <c r="D15" i="2" s="1"/>
  <c r="J10" i="6"/>
  <c r="D14" i="2" s="1"/>
  <c r="J9" i="6"/>
  <c r="D13" i="2" s="1"/>
  <c r="J8" i="6"/>
  <c r="D12" i="2" s="1"/>
  <c r="J7" i="6"/>
  <c r="D11" i="2" s="1"/>
  <c r="D10" i="2"/>
  <c r="J5" i="6"/>
  <c r="D9" i="2" s="1"/>
  <c r="J4" i="6"/>
  <c r="D8" i="2" s="1"/>
  <c r="J3" i="6"/>
  <c r="D7" i="2" s="1"/>
  <c r="J2" i="6"/>
  <c r="D6" i="2" s="1"/>
  <c r="N8744" i="2" l="1"/>
  <c r="O8744" i="2"/>
  <c r="N8752" i="2"/>
  <c r="O8752" i="2"/>
  <c r="N8760" i="2"/>
  <c r="O8760" i="2"/>
  <c r="N8745" i="2"/>
  <c r="O8745" i="2"/>
  <c r="N8753" i="2"/>
  <c r="O8753" i="2"/>
  <c r="N8761" i="2"/>
  <c r="O8761" i="2"/>
  <c r="N8762" i="2"/>
  <c r="O8762" i="2"/>
  <c r="N8747" i="2"/>
  <c r="O8747" i="2"/>
  <c r="N8755" i="2"/>
  <c r="O8755" i="2"/>
  <c r="N8763" i="2"/>
  <c r="O8763" i="2"/>
  <c r="N8748" i="2"/>
  <c r="O8748" i="2"/>
  <c r="N8756" i="2"/>
  <c r="O8756" i="2"/>
  <c r="N8764" i="2"/>
  <c r="O8764" i="2"/>
  <c r="N8749" i="2"/>
  <c r="O8749" i="2"/>
  <c r="N8757" i="2"/>
  <c r="O8757" i="2"/>
  <c r="N8765" i="2"/>
  <c r="O8765" i="2"/>
  <c r="N8758" i="2"/>
  <c r="O8758" i="2"/>
  <c r="N8720" i="2"/>
  <c r="O8720" i="2"/>
  <c r="N8728" i="2"/>
  <c r="O8728" i="2"/>
  <c r="N8736" i="2"/>
  <c r="O8736" i="2"/>
  <c r="N8721" i="2"/>
  <c r="O8721" i="2"/>
  <c r="N8729" i="2"/>
  <c r="O8729" i="2"/>
  <c r="N8737" i="2"/>
  <c r="O8737" i="2"/>
  <c r="N8723" i="2"/>
  <c r="O8723" i="2"/>
  <c r="N8731" i="2"/>
  <c r="O8731" i="2"/>
  <c r="N8739" i="2"/>
  <c r="O8739" i="2"/>
  <c r="N8724" i="2"/>
  <c r="O8724" i="2"/>
  <c r="N8732" i="2"/>
  <c r="O8732" i="2"/>
  <c r="N8740" i="2"/>
  <c r="O8740" i="2"/>
  <c r="N8725" i="2"/>
  <c r="O8725" i="2"/>
  <c r="N8733" i="2"/>
  <c r="O8733" i="2"/>
  <c r="N8741" i="2"/>
  <c r="O8741" i="2"/>
  <c r="N8697" i="2"/>
  <c r="O8697" i="2"/>
  <c r="N8705" i="2"/>
  <c r="O8705" i="2"/>
  <c r="N8713" i="2"/>
  <c r="O8713" i="2"/>
  <c r="N8696" i="2"/>
  <c r="O8696" i="2"/>
  <c r="N8704" i="2"/>
  <c r="O8704" i="2"/>
  <c r="N8712" i="2"/>
  <c r="O8712" i="2"/>
  <c r="N8699" i="2"/>
  <c r="O8699" i="2"/>
  <c r="N8707" i="2"/>
  <c r="O8707" i="2"/>
  <c r="N8715" i="2"/>
  <c r="O8715" i="2"/>
  <c r="N8700" i="2"/>
  <c r="O8700" i="2"/>
  <c r="N8708" i="2"/>
  <c r="O8708" i="2"/>
  <c r="N8716" i="2"/>
  <c r="O8716" i="2"/>
  <c r="N8701" i="2"/>
  <c r="O8701" i="2"/>
  <c r="N8709" i="2"/>
  <c r="O8709" i="2"/>
  <c r="N8717" i="2"/>
  <c r="O8717" i="2"/>
  <c r="N8673" i="2"/>
  <c r="O8673" i="2"/>
  <c r="N8681" i="2"/>
  <c r="O8681" i="2"/>
  <c r="N8689" i="2"/>
  <c r="O8689" i="2"/>
  <c r="N8680" i="2"/>
  <c r="O8680" i="2"/>
  <c r="N8675" i="2"/>
  <c r="O8675" i="2"/>
  <c r="N8683" i="2"/>
  <c r="O8683" i="2"/>
  <c r="N8691" i="2"/>
  <c r="O8691" i="2"/>
  <c r="N8688" i="2"/>
  <c r="O8688" i="2"/>
  <c r="N8676" i="2"/>
  <c r="O8676" i="2"/>
  <c r="N8684" i="2"/>
  <c r="O8684" i="2"/>
  <c r="N8692" i="2"/>
  <c r="O8692" i="2"/>
  <c r="N8677" i="2"/>
  <c r="O8677" i="2"/>
  <c r="N8685" i="2"/>
  <c r="O8685" i="2"/>
  <c r="N8693" i="2"/>
  <c r="O8693" i="2"/>
  <c r="N8672" i="2"/>
  <c r="O8672" i="2"/>
  <c r="N8665" i="2"/>
  <c r="O8665" i="2"/>
  <c r="N8648" i="2"/>
  <c r="O8648" i="2"/>
  <c r="N8656" i="2"/>
  <c r="O8656" i="2"/>
  <c r="N8664" i="2"/>
  <c r="O8664" i="2"/>
  <c r="N8649" i="2"/>
  <c r="O8649" i="2"/>
  <c r="N8657" i="2"/>
  <c r="O8657" i="2"/>
  <c r="N8651" i="2"/>
  <c r="O8651" i="2"/>
  <c r="N8659" i="2"/>
  <c r="O8659" i="2"/>
  <c r="N8667" i="2"/>
  <c r="O8667" i="2"/>
  <c r="N8652" i="2"/>
  <c r="O8652" i="2"/>
  <c r="N8660" i="2"/>
  <c r="O8660" i="2"/>
  <c r="N8668" i="2"/>
  <c r="O8668" i="2"/>
  <c r="N8653" i="2"/>
  <c r="O8653" i="2"/>
  <c r="N8661" i="2"/>
  <c r="O8661" i="2"/>
  <c r="N8669" i="2"/>
  <c r="O8669" i="2"/>
  <c r="N8624" i="2"/>
  <c r="O8624" i="2"/>
  <c r="N8632" i="2"/>
  <c r="O8632" i="2"/>
  <c r="N8640" i="2"/>
  <c r="O8640" i="2"/>
  <c r="N8625" i="2"/>
  <c r="O8625" i="2"/>
  <c r="N8633" i="2"/>
  <c r="O8633" i="2"/>
  <c r="N8641" i="2"/>
  <c r="O8641" i="2"/>
  <c r="N8627" i="2"/>
  <c r="O8627" i="2"/>
  <c r="N8635" i="2"/>
  <c r="O8635" i="2"/>
  <c r="N8643" i="2"/>
  <c r="O8643" i="2"/>
  <c r="N8644" i="2"/>
  <c r="O8644" i="2"/>
  <c r="N8628" i="2"/>
  <c r="O8628" i="2"/>
  <c r="N8629" i="2"/>
  <c r="O8629" i="2"/>
  <c r="N8637" i="2"/>
  <c r="O8637" i="2"/>
  <c r="N8645" i="2"/>
  <c r="O8645" i="2"/>
  <c r="N8636" i="2"/>
  <c r="O8636" i="2"/>
  <c r="N8600" i="2"/>
  <c r="O8600" i="2"/>
  <c r="N8608" i="2"/>
  <c r="O8608" i="2"/>
  <c r="N8616" i="2"/>
  <c r="O8616" i="2"/>
  <c r="N8601" i="2"/>
  <c r="O8601" i="2"/>
  <c r="N8609" i="2"/>
  <c r="O8609" i="2"/>
  <c r="N8617" i="2"/>
  <c r="O8617" i="2"/>
  <c r="N8603" i="2"/>
  <c r="O8603" i="2"/>
  <c r="N8611" i="2"/>
  <c r="O8611" i="2"/>
  <c r="N8619" i="2"/>
  <c r="O8619" i="2"/>
  <c r="N8620" i="2"/>
  <c r="O8620" i="2"/>
  <c r="N8605" i="2"/>
  <c r="O8605" i="2"/>
  <c r="N8613" i="2"/>
  <c r="O8613" i="2"/>
  <c r="N8621" i="2"/>
  <c r="O8621" i="2"/>
  <c r="N8604" i="2"/>
  <c r="O8604" i="2"/>
  <c r="N8612" i="2"/>
  <c r="O8612" i="2"/>
  <c r="N8576" i="2"/>
  <c r="O8576" i="2"/>
  <c r="N8584" i="2"/>
  <c r="O8584" i="2"/>
  <c r="N8592" i="2"/>
  <c r="O8592" i="2"/>
  <c r="N8577" i="2"/>
  <c r="O8577" i="2"/>
  <c r="N8585" i="2"/>
  <c r="O8585" i="2"/>
  <c r="N8593" i="2"/>
  <c r="O8593" i="2"/>
  <c r="N8579" i="2"/>
  <c r="O8579" i="2"/>
  <c r="N8587" i="2"/>
  <c r="O8587" i="2"/>
  <c r="N8595" i="2"/>
  <c r="O8595" i="2"/>
  <c r="N8580" i="2"/>
  <c r="O8580" i="2"/>
  <c r="N8588" i="2"/>
  <c r="O8588" i="2"/>
  <c r="N8596" i="2"/>
  <c r="O8596" i="2"/>
  <c r="N8581" i="2"/>
  <c r="O8581" i="2"/>
  <c r="N8589" i="2"/>
  <c r="O8589" i="2"/>
  <c r="N8597" i="2"/>
  <c r="O8597" i="2"/>
  <c r="N8552" i="2"/>
  <c r="O8552" i="2"/>
  <c r="N8560" i="2"/>
  <c r="O8560" i="2"/>
  <c r="N8568" i="2"/>
  <c r="O8568" i="2"/>
  <c r="N8553" i="2"/>
  <c r="O8553" i="2"/>
  <c r="N8561" i="2"/>
  <c r="O8561" i="2"/>
  <c r="N8569" i="2"/>
  <c r="O8569" i="2"/>
  <c r="N8555" i="2"/>
  <c r="O8555" i="2"/>
  <c r="N8563" i="2"/>
  <c r="O8563" i="2"/>
  <c r="N8571" i="2"/>
  <c r="O8571" i="2"/>
  <c r="N8556" i="2"/>
  <c r="O8556" i="2"/>
  <c r="N8564" i="2"/>
  <c r="O8564" i="2"/>
  <c r="N8572" i="2"/>
  <c r="O8572" i="2"/>
  <c r="N8557" i="2"/>
  <c r="O8557" i="2"/>
  <c r="N8565" i="2"/>
  <c r="O8565" i="2"/>
  <c r="N8573" i="2"/>
  <c r="O8573" i="2"/>
  <c r="N8529" i="2"/>
  <c r="O8529" i="2"/>
  <c r="N8545" i="2"/>
  <c r="O8545" i="2"/>
  <c r="N8531" i="2"/>
  <c r="O8531" i="2"/>
  <c r="N8539" i="2"/>
  <c r="O8539" i="2"/>
  <c r="N8547" i="2"/>
  <c r="O8547" i="2"/>
  <c r="N8532" i="2"/>
  <c r="O8532" i="2"/>
  <c r="N8540" i="2"/>
  <c r="O8540" i="2"/>
  <c r="N8548" i="2"/>
  <c r="O8548" i="2"/>
  <c r="N8533" i="2"/>
  <c r="O8533" i="2"/>
  <c r="N8541" i="2"/>
  <c r="O8541" i="2"/>
  <c r="N8549" i="2"/>
  <c r="O8549" i="2"/>
  <c r="N8528" i="2"/>
  <c r="O8528" i="2"/>
  <c r="N8536" i="2"/>
  <c r="O8536" i="2"/>
  <c r="N8544" i="2"/>
  <c r="O8544" i="2"/>
  <c r="N8537" i="2"/>
  <c r="O8537" i="2"/>
  <c r="N8504" i="2"/>
  <c r="O8504" i="2"/>
  <c r="N8512" i="2"/>
  <c r="O8512" i="2"/>
  <c r="N8520" i="2"/>
  <c r="O8520" i="2"/>
  <c r="N8505" i="2"/>
  <c r="O8505" i="2"/>
  <c r="N8513" i="2"/>
  <c r="O8513" i="2"/>
  <c r="N8521" i="2"/>
  <c r="O8521" i="2"/>
  <c r="N8507" i="2"/>
  <c r="O8507" i="2"/>
  <c r="N8515" i="2"/>
  <c r="O8515" i="2"/>
  <c r="N8523" i="2"/>
  <c r="O8523" i="2"/>
  <c r="N8508" i="2"/>
  <c r="O8508" i="2"/>
  <c r="N8516" i="2"/>
  <c r="O8516" i="2"/>
  <c r="N8524" i="2"/>
  <c r="O8524" i="2"/>
  <c r="N8517" i="2"/>
  <c r="O8517" i="2"/>
  <c r="N8525" i="2"/>
  <c r="O8525" i="2"/>
  <c r="N8509" i="2"/>
  <c r="O8509" i="2"/>
  <c r="N8481" i="2"/>
  <c r="O8481" i="2"/>
  <c r="N8489" i="2"/>
  <c r="O8489" i="2"/>
  <c r="N8497" i="2"/>
  <c r="O8497" i="2"/>
  <c r="N8496" i="2"/>
  <c r="O8496" i="2"/>
  <c r="N8483" i="2"/>
  <c r="O8483" i="2"/>
  <c r="N8491" i="2"/>
  <c r="O8491" i="2"/>
  <c r="N8499" i="2"/>
  <c r="O8499" i="2"/>
  <c r="N8484" i="2"/>
  <c r="O8484" i="2"/>
  <c r="N8492" i="2"/>
  <c r="O8492" i="2"/>
  <c r="N8500" i="2"/>
  <c r="O8500" i="2"/>
  <c r="N8488" i="2"/>
  <c r="O8488" i="2"/>
  <c r="N8485" i="2"/>
  <c r="O8485" i="2"/>
  <c r="N8493" i="2"/>
  <c r="O8493" i="2"/>
  <c r="N8501" i="2"/>
  <c r="O8501" i="2"/>
  <c r="N8480" i="2"/>
  <c r="O8480" i="2"/>
  <c r="N8456" i="2"/>
  <c r="O8456" i="2"/>
  <c r="N8464" i="2"/>
  <c r="O8464" i="2"/>
  <c r="N8472" i="2"/>
  <c r="O8472" i="2"/>
  <c r="N8457" i="2"/>
  <c r="O8457" i="2"/>
  <c r="N8465" i="2"/>
  <c r="O8465" i="2"/>
  <c r="N8473" i="2"/>
  <c r="O8473" i="2"/>
  <c r="N8459" i="2"/>
  <c r="O8459" i="2"/>
  <c r="N8467" i="2"/>
  <c r="O8467" i="2"/>
  <c r="N8475" i="2"/>
  <c r="O8475" i="2"/>
  <c r="N8460" i="2"/>
  <c r="O8460" i="2"/>
  <c r="N8468" i="2"/>
  <c r="O8468" i="2"/>
  <c r="N8476" i="2"/>
  <c r="O8476" i="2"/>
  <c r="N8461" i="2"/>
  <c r="O8461" i="2"/>
  <c r="N8469" i="2"/>
  <c r="O8469" i="2"/>
  <c r="N8477" i="2"/>
  <c r="O8477" i="2"/>
  <c r="N8432" i="2"/>
  <c r="O8432" i="2"/>
  <c r="N8440" i="2"/>
  <c r="O8440" i="2"/>
  <c r="N8448" i="2"/>
  <c r="O8448" i="2"/>
  <c r="N8433" i="2"/>
  <c r="O8433" i="2"/>
  <c r="N8441" i="2"/>
  <c r="O8441" i="2"/>
  <c r="N8449" i="2"/>
  <c r="O8449" i="2"/>
  <c r="N8435" i="2"/>
  <c r="O8435" i="2"/>
  <c r="N8443" i="2"/>
  <c r="O8443" i="2"/>
  <c r="N8451" i="2"/>
  <c r="O8451" i="2"/>
  <c r="N8436" i="2"/>
  <c r="O8436" i="2"/>
  <c r="N8444" i="2"/>
  <c r="O8444" i="2"/>
  <c r="N8452" i="2"/>
  <c r="O8452" i="2"/>
  <c r="N8437" i="2"/>
  <c r="O8437" i="2"/>
  <c r="N8445" i="2"/>
  <c r="O8445" i="2"/>
  <c r="N8453" i="2"/>
  <c r="O8453" i="2"/>
  <c r="N8408" i="2"/>
  <c r="O8408" i="2"/>
  <c r="N8416" i="2"/>
  <c r="O8416" i="2"/>
  <c r="N8424" i="2"/>
  <c r="O8424" i="2"/>
  <c r="N8409" i="2"/>
  <c r="O8409" i="2"/>
  <c r="N8417" i="2"/>
  <c r="O8417" i="2"/>
  <c r="N8425" i="2"/>
  <c r="O8425" i="2"/>
  <c r="N8411" i="2"/>
  <c r="O8411" i="2"/>
  <c r="N8419" i="2"/>
  <c r="O8419" i="2"/>
  <c r="N8427" i="2"/>
  <c r="O8427" i="2"/>
  <c r="N8412" i="2"/>
  <c r="O8412" i="2"/>
  <c r="N8420" i="2"/>
  <c r="O8420" i="2"/>
  <c r="N8428" i="2"/>
  <c r="O8428" i="2"/>
  <c r="N8413" i="2"/>
  <c r="O8413" i="2"/>
  <c r="N8421" i="2"/>
  <c r="O8421" i="2"/>
  <c r="N8429" i="2"/>
  <c r="O8429" i="2"/>
  <c r="N8385" i="2"/>
  <c r="O8385" i="2"/>
  <c r="N8393" i="2"/>
  <c r="O8393" i="2"/>
  <c r="N8401" i="2"/>
  <c r="O8401" i="2"/>
  <c r="N8400" i="2"/>
  <c r="O8400" i="2"/>
  <c r="N8387" i="2"/>
  <c r="O8387" i="2"/>
  <c r="N8395" i="2"/>
  <c r="O8395" i="2"/>
  <c r="N8403" i="2"/>
  <c r="O8403" i="2"/>
  <c r="N8388" i="2"/>
  <c r="O8388" i="2"/>
  <c r="N8396" i="2"/>
  <c r="O8396" i="2"/>
  <c r="N8404" i="2"/>
  <c r="O8404" i="2"/>
  <c r="N8389" i="2"/>
  <c r="O8389" i="2"/>
  <c r="N8397" i="2"/>
  <c r="O8397" i="2"/>
  <c r="N8405" i="2"/>
  <c r="O8405" i="2"/>
  <c r="N8392" i="2"/>
  <c r="O8392" i="2"/>
  <c r="N8384" i="2"/>
  <c r="O8384" i="2"/>
  <c r="N8360" i="2"/>
  <c r="O8360" i="2"/>
  <c r="N8368" i="2"/>
  <c r="O8368" i="2"/>
  <c r="N8376" i="2"/>
  <c r="O8376" i="2"/>
  <c r="N8361" i="2"/>
  <c r="O8361" i="2"/>
  <c r="N8369" i="2"/>
  <c r="O8369" i="2"/>
  <c r="N8377" i="2"/>
  <c r="O8377" i="2"/>
  <c r="N8363" i="2"/>
  <c r="O8363" i="2"/>
  <c r="N8371" i="2"/>
  <c r="O8371" i="2"/>
  <c r="N8379" i="2"/>
  <c r="O8379" i="2"/>
  <c r="N8364" i="2"/>
  <c r="O8364" i="2"/>
  <c r="N8372" i="2"/>
  <c r="O8372" i="2"/>
  <c r="N8380" i="2"/>
  <c r="O8380" i="2"/>
  <c r="N8365" i="2"/>
  <c r="O8365" i="2"/>
  <c r="N8373" i="2"/>
  <c r="O8373" i="2"/>
  <c r="N8381" i="2"/>
  <c r="O8381" i="2"/>
  <c r="N8337" i="2"/>
  <c r="O8337" i="2"/>
  <c r="N8345" i="2"/>
  <c r="O8345" i="2"/>
  <c r="N8353" i="2"/>
  <c r="O8353" i="2"/>
  <c r="N8339" i="2"/>
  <c r="O8339" i="2"/>
  <c r="N8347" i="2"/>
  <c r="O8347" i="2"/>
  <c r="N8355" i="2"/>
  <c r="O8355" i="2"/>
  <c r="N8340" i="2"/>
  <c r="O8340" i="2"/>
  <c r="N8356" i="2"/>
  <c r="O8356" i="2"/>
  <c r="N8344" i="2"/>
  <c r="O8344" i="2"/>
  <c r="N8348" i="2"/>
  <c r="O8348" i="2"/>
  <c r="N8341" i="2"/>
  <c r="O8341" i="2"/>
  <c r="N8349" i="2"/>
  <c r="O8349" i="2"/>
  <c r="N8357" i="2"/>
  <c r="O8357" i="2"/>
  <c r="N8352" i="2"/>
  <c r="O8352" i="2"/>
  <c r="N8336" i="2"/>
  <c r="O8336" i="2"/>
  <c r="N8312" i="2"/>
  <c r="O8312" i="2"/>
  <c r="N8320" i="2"/>
  <c r="O8320" i="2"/>
  <c r="N8328" i="2"/>
  <c r="O8328" i="2"/>
  <c r="N8313" i="2"/>
  <c r="O8313" i="2"/>
  <c r="N8315" i="2"/>
  <c r="O8315" i="2"/>
  <c r="N8323" i="2"/>
  <c r="O8323" i="2"/>
  <c r="N8331" i="2"/>
  <c r="O8331" i="2"/>
  <c r="N8316" i="2"/>
  <c r="O8316" i="2"/>
  <c r="N8324" i="2"/>
  <c r="O8324" i="2"/>
  <c r="N8332" i="2"/>
  <c r="O8332" i="2"/>
  <c r="N8317" i="2"/>
  <c r="O8317" i="2"/>
  <c r="N8325" i="2"/>
  <c r="O8325" i="2"/>
  <c r="N8333" i="2"/>
  <c r="O8333" i="2"/>
  <c r="N8329" i="2"/>
  <c r="O8329" i="2"/>
  <c r="N8321" i="2"/>
  <c r="O8321" i="2"/>
  <c r="N8288" i="2"/>
  <c r="O8288" i="2"/>
  <c r="N8296" i="2"/>
  <c r="O8296" i="2"/>
  <c r="N8304" i="2"/>
  <c r="O8304" i="2"/>
  <c r="N8289" i="2"/>
  <c r="O8289" i="2"/>
  <c r="N8297" i="2"/>
  <c r="O8297" i="2"/>
  <c r="N8305" i="2"/>
  <c r="O8305" i="2"/>
  <c r="N8291" i="2"/>
  <c r="O8291" i="2"/>
  <c r="N8299" i="2"/>
  <c r="O8299" i="2"/>
  <c r="N8307" i="2"/>
  <c r="O8307" i="2"/>
  <c r="N8292" i="2"/>
  <c r="O8292" i="2"/>
  <c r="N8300" i="2"/>
  <c r="O8300" i="2"/>
  <c r="N8308" i="2"/>
  <c r="O8308" i="2"/>
  <c r="N8293" i="2"/>
  <c r="O8293" i="2"/>
  <c r="N8301" i="2"/>
  <c r="O8301" i="2"/>
  <c r="N8309" i="2"/>
  <c r="O8309" i="2"/>
  <c r="N8264" i="2"/>
  <c r="O8264" i="2"/>
  <c r="N8272" i="2"/>
  <c r="O8272" i="2"/>
  <c r="N8280" i="2"/>
  <c r="O8280" i="2"/>
  <c r="N8265" i="2"/>
  <c r="O8265" i="2"/>
  <c r="N8273" i="2"/>
  <c r="O8273" i="2"/>
  <c r="N8281" i="2"/>
  <c r="O8281" i="2"/>
  <c r="N8267" i="2"/>
  <c r="O8267" i="2"/>
  <c r="N8275" i="2"/>
  <c r="O8275" i="2"/>
  <c r="N8283" i="2"/>
  <c r="O8283" i="2"/>
  <c r="N8268" i="2"/>
  <c r="O8268" i="2"/>
  <c r="N8276" i="2"/>
  <c r="O8276" i="2"/>
  <c r="N8284" i="2"/>
  <c r="O8284" i="2"/>
  <c r="N8269" i="2"/>
  <c r="O8269" i="2"/>
  <c r="N8277" i="2"/>
  <c r="O8277" i="2"/>
  <c r="N8285" i="2"/>
  <c r="O8285" i="2"/>
  <c r="N8240" i="2"/>
  <c r="O8240" i="2"/>
  <c r="N8248" i="2"/>
  <c r="O8248" i="2"/>
  <c r="N8256" i="2"/>
  <c r="O8256" i="2"/>
  <c r="N8241" i="2"/>
  <c r="O8241" i="2"/>
  <c r="N8249" i="2"/>
  <c r="O8249" i="2"/>
  <c r="N8257" i="2"/>
  <c r="O8257" i="2"/>
  <c r="N8243" i="2"/>
  <c r="O8243" i="2"/>
  <c r="N8251" i="2"/>
  <c r="O8251" i="2"/>
  <c r="N8259" i="2"/>
  <c r="O8259" i="2"/>
  <c r="N8244" i="2"/>
  <c r="O8244" i="2"/>
  <c r="N8252" i="2"/>
  <c r="O8252" i="2"/>
  <c r="N8260" i="2"/>
  <c r="O8260" i="2"/>
  <c r="N8245" i="2"/>
  <c r="O8245" i="2"/>
  <c r="N8253" i="2"/>
  <c r="O8253" i="2"/>
  <c r="N8261" i="2"/>
  <c r="O8261" i="2"/>
  <c r="N8216" i="2"/>
  <c r="O8216" i="2"/>
  <c r="N8224" i="2"/>
  <c r="O8224" i="2"/>
  <c r="N8232" i="2"/>
  <c r="O8232" i="2"/>
  <c r="N8217" i="2"/>
  <c r="O8217" i="2"/>
  <c r="N8225" i="2"/>
  <c r="O8225" i="2"/>
  <c r="N8233" i="2"/>
  <c r="O8233" i="2"/>
  <c r="N8219" i="2"/>
  <c r="O8219" i="2"/>
  <c r="N8227" i="2"/>
  <c r="O8227" i="2"/>
  <c r="N8235" i="2"/>
  <c r="O8235" i="2"/>
  <c r="N8220" i="2"/>
  <c r="O8220" i="2"/>
  <c r="N8228" i="2"/>
  <c r="O8228" i="2"/>
  <c r="N8236" i="2"/>
  <c r="O8236" i="2"/>
  <c r="N8221" i="2"/>
  <c r="O8221" i="2"/>
  <c r="N8229" i="2"/>
  <c r="O8229" i="2"/>
  <c r="N8237" i="2"/>
  <c r="O8237" i="2"/>
  <c r="N8192" i="2"/>
  <c r="O8192" i="2"/>
  <c r="N8208" i="2"/>
  <c r="O8208" i="2"/>
  <c r="N8193" i="2"/>
  <c r="O8193" i="2"/>
  <c r="N8201" i="2"/>
  <c r="O8201" i="2"/>
  <c r="N8209" i="2"/>
  <c r="O8209" i="2"/>
  <c r="N8200" i="2"/>
  <c r="O8200" i="2"/>
  <c r="N8195" i="2"/>
  <c r="O8195" i="2"/>
  <c r="N8203" i="2"/>
  <c r="O8203" i="2"/>
  <c r="N8211" i="2"/>
  <c r="O8211" i="2"/>
  <c r="N8196" i="2"/>
  <c r="O8196" i="2"/>
  <c r="N8204" i="2"/>
  <c r="O8204" i="2"/>
  <c r="N8212" i="2"/>
  <c r="O8212" i="2"/>
  <c r="N8197" i="2"/>
  <c r="O8197" i="2"/>
  <c r="N8205" i="2"/>
  <c r="O8205" i="2"/>
  <c r="N8213" i="2"/>
  <c r="O8213" i="2"/>
  <c r="N8173" i="2"/>
  <c r="O8173" i="2"/>
  <c r="N8168" i="2"/>
  <c r="O8168" i="2"/>
  <c r="N8176" i="2"/>
  <c r="O8176" i="2"/>
  <c r="N8184" i="2"/>
  <c r="O8184" i="2"/>
  <c r="N8181" i="2"/>
  <c r="O8181" i="2"/>
  <c r="N8169" i="2"/>
  <c r="O8169" i="2"/>
  <c r="N8177" i="2"/>
  <c r="O8177" i="2"/>
  <c r="N8185" i="2"/>
  <c r="O8185" i="2"/>
  <c r="N8171" i="2"/>
  <c r="O8171" i="2"/>
  <c r="N8179" i="2"/>
  <c r="O8179" i="2"/>
  <c r="N8187" i="2"/>
  <c r="O8187" i="2"/>
  <c r="N8172" i="2"/>
  <c r="O8172" i="2"/>
  <c r="N8180" i="2"/>
  <c r="O8180" i="2"/>
  <c r="N8188" i="2"/>
  <c r="O8188" i="2"/>
  <c r="N8189" i="2"/>
  <c r="O8189" i="2"/>
  <c r="N8144" i="2"/>
  <c r="O8144" i="2"/>
  <c r="N8152" i="2"/>
  <c r="O8152" i="2"/>
  <c r="N8160" i="2"/>
  <c r="O8160" i="2"/>
  <c r="N8145" i="2"/>
  <c r="O8145" i="2"/>
  <c r="N8153" i="2"/>
  <c r="O8153" i="2"/>
  <c r="N8161" i="2"/>
  <c r="O8161" i="2"/>
  <c r="N8147" i="2"/>
  <c r="O8147" i="2"/>
  <c r="N8155" i="2"/>
  <c r="O8155" i="2"/>
  <c r="N8163" i="2"/>
  <c r="O8163" i="2"/>
  <c r="N8148" i="2"/>
  <c r="O8148" i="2"/>
  <c r="N8156" i="2"/>
  <c r="O8156" i="2"/>
  <c r="N8164" i="2"/>
  <c r="O8164" i="2"/>
  <c r="N8149" i="2"/>
  <c r="O8149" i="2"/>
  <c r="N8157" i="2"/>
  <c r="O8157" i="2"/>
  <c r="N8165" i="2"/>
  <c r="O8165" i="2"/>
  <c r="N8121" i="2"/>
  <c r="O8121" i="2"/>
  <c r="N8129" i="2"/>
  <c r="O8129" i="2"/>
  <c r="N8137" i="2"/>
  <c r="O8137" i="2"/>
  <c r="N8120" i="2"/>
  <c r="O8120" i="2"/>
  <c r="N8136" i="2"/>
  <c r="O8136" i="2"/>
  <c r="N8123" i="2"/>
  <c r="O8123" i="2"/>
  <c r="N8131" i="2"/>
  <c r="O8131" i="2"/>
  <c r="N8139" i="2"/>
  <c r="O8139" i="2"/>
  <c r="N8124" i="2"/>
  <c r="O8124" i="2"/>
  <c r="N8132" i="2"/>
  <c r="O8132" i="2"/>
  <c r="N8140" i="2"/>
  <c r="O8140" i="2"/>
  <c r="N8125" i="2"/>
  <c r="O8125" i="2"/>
  <c r="N8133" i="2"/>
  <c r="O8133" i="2"/>
  <c r="N8141" i="2"/>
  <c r="O8141" i="2"/>
  <c r="N8128" i="2"/>
  <c r="O8128" i="2"/>
  <c r="N8099" i="2"/>
  <c r="O8099" i="2"/>
  <c r="N8107" i="2"/>
  <c r="O8107" i="2"/>
  <c r="N8115" i="2"/>
  <c r="O8115" i="2"/>
  <c r="N8096" i="2"/>
  <c r="O8096" i="2"/>
  <c r="N8104" i="2"/>
  <c r="O8104" i="2"/>
  <c r="N8112" i="2"/>
  <c r="O8112" i="2"/>
  <c r="N8097" i="2"/>
  <c r="O8097" i="2"/>
  <c r="N8105" i="2"/>
  <c r="O8105" i="2"/>
  <c r="N8113" i="2"/>
  <c r="O8113" i="2"/>
  <c r="N8100" i="2"/>
  <c r="O8100" i="2"/>
  <c r="N8108" i="2"/>
  <c r="O8108" i="2"/>
  <c r="N8116" i="2"/>
  <c r="O8116" i="2"/>
  <c r="N8101" i="2"/>
  <c r="O8101" i="2"/>
  <c r="N8109" i="2"/>
  <c r="O8109" i="2"/>
  <c r="N8117" i="2"/>
  <c r="O8117" i="2"/>
  <c r="N8072" i="2"/>
  <c r="O8072" i="2"/>
  <c r="N8080" i="2"/>
  <c r="O8080" i="2"/>
  <c r="N8088" i="2"/>
  <c r="O8088" i="2"/>
  <c r="N8073" i="2"/>
  <c r="O8073" i="2"/>
  <c r="N8081" i="2"/>
  <c r="O8081" i="2"/>
  <c r="N8089" i="2"/>
  <c r="O8089" i="2"/>
  <c r="N8075" i="2"/>
  <c r="O8075" i="2"/>
  <c r="N8083" i="2"/>
  <c r="O8083" i="2"/>
  <c r="N8091" i="2"/>
  <c r="O8091" i="2"/>
  <c r="N8076" i="2"/>
  <c r="O8076" i="2"/>
  <c r="N8084" i="2"/>
  <c r="O8084" i="2"/>
  <c r="N8092" i="2"/>
  <c r="O8092" i="2"/>
  <c r="N8077" i="2"/>
  <c r="O8077" i="2"/>
  <c r="N8085" i="2"/>
  <c r="O8085" i="2"/>
  <c r="N8093" i="2"/>
  <c r="O8093" i="2"/>
  <c r="N8078" i="2"/>
  <c r="O8078" i="2"/>
  <c r="N8048" i="2"/>
  <c r="O8048" i="2"/>
  <c r="N8056" i="2"/>
  <c r="O8056" i="2"/>
  <c r="N8064" i="2"/>
  <c r="O8064" i="2"/>
  <c r="N8049" i="2"/>
  <c r="O8049" i="2"/>
  <c r="N8057" i="2"/>
  <c r="O8057" i="2"/>
  <c r="N8065" i="2"/>
  <c r="O8065" i="2"/>
  <c r="N8051" i="2"/>
  <c r="O8051" i="2"/>
  <c r="N8059" i="2"/>
  <c r="O8059" i="2"/>
  <c r="N8067" i="2"/>
  <c r="O8067" i="2"/>
  <c r="N8052" i="2"/>
  <c r="O8052" i="2"/>
  <c r="N8060" i="2"/>
  <c r="O8060" i="2"/>
  <c r="N8068" i="2"/>
  <c r="O8068" i="2"/>
  <c r="N8053" i="2"/>
  <c r="O8053" i="2"/>
  <c r="N8061" i="2"/>
  <c r="O8061" i="2"/>
  <c r="N8069" i="2"/>
  <c r="O8069" i="2"/>
  <c r="N8054" i="2"/>
  <c r="O8054" i="2"/>
  <c r="N8062" i="2"/>
  <c r="O8062" i="2"/>
  <c r="N8024" i="2"/>
  <c r="O8024" i="2"/>
  <c r="N8032" i="2"/>
  <c r="O8032" i="2"/>
  <c r="N8040" i="2"/>
  <c r="O8040" i="2"/>
  <c r="N8025" i="2"/>
  <c r="O8025" i="2"/>
  <c r="N8033" i="2"/>
  <c r="O8033" i="2"/>
  <c r="N8041" i="2"/>
  <c r="O8041" i="2"/>
  <c r="N8027" i="2"/>
  <c r="O8027" i="2"/>
  <c r="N8035" i="2"/>
  <c r="O8035" i="2"/>
  <c r="N8043" i="2"/>
  <c r="O8043" i="2"/>
  <c r="N8028" i="2"/>
  <c r="O8028" i="2"/>
  <c r="N8036" i="2"/>
  <c r="O8036" i="2"/>
  <c r="N8044" i="2"/>
  <c r="O8044" i="2"/>
  <c r="N8029" i="2"/>
  <c r="O8029" i="2"/>
  <c r="N8037" i="2"/>
  <c r="O8037" i="2"/>
  <c r="N8045" i="2"/>
  <c r="O8045" i="2"/>
  <c r="N8030" i="2"/>
  <c r="O8030" i="2"/>
  <c r="N8038" i="2"/>
  <c r="O8038" i="2"/>
  <c r="N8000" i="2"/>
  <c r="O8000" i="2"/>
  <c r="N8008" i="2"/>
  <c r="O8008" i="2"/>
  <c r="N8016" i="2"/>
  <c r="O8016" i="2"/>
  <c r="N8001" i="2"/>
  <c r="O8001" i="2"/>
  <c r="N8009" i="2"/>
  <c r="O8009" i="2"/>
  <c r="N8017" i="2"/>
  <c r="O8017" i="2"/>
  <c r="N8003" i="2"/>
  <c r="O8003" i="2"/>
  <c r="N8011" i="2"/>
  <c r="O8011" i="2"/>
  <c r="N8019" i="2"/>
  <c r="O8019" i="2"/>
  <c r="N8004" i="2"/>
  <c r="O8004" i="2"/>
  <c r="N8012" i="2"/>
  <c r="O8012" i="2"/>
  <c r="N8020" i="2"/>
  <c r="O8020" i="2"/>
  <c r="N8005" i="2"/>
  <c r="O8005" i="2"/>
  <c r="N8013" i="2"/>
  <c r="O8013" i="2"/>
  <c r="N8021" i="2"/>
  <c r="O8021" i="2"/>
  <c r="N8006" i="2"/>
  <c r="O8006" i="2"/>
  <c r="N8014" i="2"/>
  <c r="O8014" i="2"/>
  <c r="N7976" i="2"/>
  <c r="O7976" i="2"/>
  <c r="N7984" i="2"/>
  <c r="O7984" i="2"/>
  <c r="N7992" i="2"/>
  <c r="O7992" i="2"/>
  <c r="N7977" i="2"/>
  <c r="O7977" i="2"/>
  <c r="N7985" i="2"/>
  <c r="O7985" i="2"/>
  <c r="N7993" i="2"/>
  <c r="O7993" i="2"/>
  <c r="N7979" i="2"/>
  <c r="O7979" i="2"/>
  <c r="N7987" i="2"/>
  <c r="O7987" i="2"/>
  <c r="N7995" i="2"/>
  <c r="O7995" i="2"/>
  <c r="N7980" i="2"/>
  <c r="O7980" i="2"/>
  <c r="N7988" i="2"/>
  <c r="O7988" i="2"/>
  <c r="N7996" i="2"/>
  <c r="O7996" i="2"/>
  <c r="N7981" i="2"/>
  <c r="O7981" i="2"/>
  <c r="N7989" i="2"/>
  <c r="O7989" i="2"/>
  <c r="N7997" i="2"/>
  <c r="O7997" i="2"/>
  <c r="N7982" i="2"/>
  <c r="O7982" i="2"/>
  <c r="N7990" i="2"/>
  <c r="O7990" i="2"/>
  <c r="N7960" i="2"/>
  <c r="O7960" i="2"/>
  <c r="N7953" i="2"/>
  <c r="O7953" i="2"/>
  <c r="N7961" i="2"/>
  <c r="O7961" i="2"/>
  <c r="N7969" i="2"/>
  <c r="O7969" i="2"/>
  <c r="N7968" i="2"/>
  <c r="O7968" i="2"/>
  <c r="N7955" i="2"/>
  <c r="O7955" i="2"/>
  <c r="N7963" i="2"/>
  <c r="O7963" i="2"/>
  <c r="N7971" i="2"/>
  <c r="O7971" i="2"/>
  <c r="N7952" i="2"/>
  <c r="O7952" i="2"/>
  <c r="N7956" i="2"/>
  <c r="O7956" i="2"/>
  <c r="N7964" i="2"/>
  <c r="O7964" i="2"/>
  <c r="N7972" i="2"/>
  <c r="O7972" i="2"/>
  <c r="N7957" i="2"/>
  <c r="O7957" i="2"/>
  <c r="N7965" i="2"/>
  <c r="O7965" i="2"/>
  <c r="N7973" i="2"/>
  <c r="O7973" i="2"/>
  <c r="N7958" i="2"/>
  <c r="O7958" i="2"/>
  <c r="N7966" i="2"/>
  <c r="O7966" i="2"/>
  <c r="N7928" i="2"/>
  <c r="O7928" i="2"/>
  <c r="N7936" i="2"/>
  <c r="O7936" i="2"/>
  <c r="N7944" i="2"/>
  <c r="O7944" i="2"/>
  <c r="N7929" i="2"/>
  <c r="O7929" i="2"/>
  <c r="N7937" i="2"/>
  <c r="O7937" i="2"/>
  <c r="N7945" i="2"/>
  <c r="O7945" i="2"/>
  <c r="N7931" i="2"/>
  <c r="O7931" i="2"/>
  <c r="N7939" i="2"/>
  <c r="O7939" i="2"/>
  <c r="N7947" i="2"/>
  <c r="O7947" i="2"/>
  <c r="N7932" i="2"/>
  <c r="O7932" i="2"/>
  <c r="N7940" i="2"/>
  <c r="O7940" i="2"/>
  <c r="N7948" i="2"/>
  <c r="O7948" i="2"/>
  <c r="N7933" i="2"/>
  <c r="O7933" i="2"/>
  <c r="N7941" i="2"/>
  <c r="O7941" i="2"/>
  <c r="N7949" i="2"/>
  <c r="O7949" i="2"/>
  <c r="N7934" i="2"/>
  <c r="O7934" i="2"/>
  <c r="N7942" i="2"/>
  <c r="O7942" i="2"/>
  <c r="N7904" i="2"/>
  <c r="O7904" i="2"/>
  <c r="N7912" i="2"/>
  <c r="O7912" i="2"/>
  <c r="N7920" i="2"/>
  <c r="O7920" i="2"/>
  <c r="N7905" i="2"/>
  <c r="O7905" i="2"/>
  <c r="N7913" i="2"/>
  <c r="O7913" i="2"/>
  <c r="N7921" i="2"/>
  <c r="O7921" i="2"/>
  <c r="N7907" i="2"/>
  <c r="O7907" i="2"/>
  <c r="N7915" i="2"/>
  <c r="O7915" i="2"/>
  <c r="N7923" i="2"/>
  <c r="O7923" i="2"/>
  <c r="N7908" i="2"/>
  <c r="O7908" i="2"/>
  <c r="N7916" i="2"/>
  <c r="O7916" i="2"/>
  <c r="N7924" i="2"/>
  <c r="O7924" i="2"/>
  <c r="N7909" i="2"/>
  <c r="O7909" i="2"/>
  <c r="N7917" i="2"/>
  <c r="O7917" i="2"/>
  <c r="N7925" i="2"/>
  <c r="O7925" i="2"/>
  <c r="N7910" i="2"/>
  <c r="O7910" i="2"/>
  <c r="N7918" i="2"/>
  <c r="O7918" i="2"/>
  <c r="N7885" i="2"/>
  <c r="O7885" i="2"/>
  <c r="N7880" i="2"/>
  <c r="O7880" i="2"/>
  <c r="N7888" i="2"/>
  <c r="O7888" i="2"/>
  <c r="N7896" i="2"/>
  <c r="O7896" i="2"/>
  <c r="N7881" i="2"/>
  <c r="O7881" i="2"/>
  <c r="N7889" i="2"/>
  <c r="O7889" i="2"/>
  <c r="N7897" i="2"/>
  <c r="O7897" i="2"/>
  <c r="N7893" i="2"/>
  <c r="O7893" i="2"/>
  <c r="N7883" i="2"/>
  <c r="O7883" i="2"/>
  <c r="N7891" i="2"/>
  <c r="O7891" i="2"/>
  <c r="N7899" i="2"/>
  <c r="O7899" i="2"/>
  <c r="N7884" i="2"/>
  <c r="O7884" i="2"/>
  <c r="N7892" i="2"/>
  <c r="O7892" i="2"/>
  <c r="N7900" i="2"/>
  <c r="O7900" i="2"/>
  <c r="N7886" i="2"/>
  <c r="O7886" i="2"/>
  <c r="N7894" i="2"/>
  <c r="O7894" i="2"/>
  <c r="N7901" i="2"/>
  <c r="O7901" i="2"/>
  <c r="N7856" i="2"/>
  <c r="O7856" i="2"/>
  <c r="N7864" i="2"/>
  <c r="O7864" i="2"/>
  <c r="N7872" i="2"/>
  <c r="O7872" i="2"/>
  <c r="N7857" i="2"/>
  <c r="O7857" i="2"/>
  <c r="N7865" i="2"/>
  <c r="O7865" i="2"/>
  <c r="N7873" i="2"/>
  <c r="O7873" i="2"/>
  <c r="N7859" i="2"/>
  <c r="O7859" i="2"/>
  <c r="N7867" i="2"/>
  <c r="O7867" i="2"/>
  <c r="N7875" i="2"/>
  <c r="O7875" i="2"/>
  <c r="N7876" i="2"/>
  <c r="O7876" i="2"/>
  <c r="N7868" i="2"/>
  <c r="O7868" i="2"/>
  <c r="N7861" i="2"/>
  <c r="O7861" i="2"/>
  <c r="N7869" i="2"/>
  <c r="O7869" i="2"/>
  <c r="N7877" i="2"/>
  <c r="O7877" i="2"/>
  <c r="N7860" i="2"/>
  <c r="O7860" i="2"/>
  <c r="N7862" i="2"/>
  <c r="O7862" i="2"/>
  <c r="N7870" i="2"/>
  <c r="O7870" i="2"/>
  <c r="N7832" i="2"/>
  <c r="O7832" i="2"/>
  <c r="N7840" i="2"/>
  <c r="O7840" i="2"/>
  <c r="N7848" i="2"/>
  <c r="O7848" i="2"/>
  <c r="N7833" i="2"/>
  <c r="O7833" i="2"/>
  <c r="N7841" i="2"/>
  <c r="O7841" i="2"/>
  <c r="N7849" i="2"/>
  <c r="O7849" i="2"/>
  <c r="N7835" i="2"/>
  <c r="O7835" i="2"/>
  <c r="N7843" i="2"/>
  <c r="O7843" i="2"/>
  <c r="N7851" i="2"/>
  <c r="O7851" i="2"/>
  <c r="N7836" i="2"/>
  <c r="O7836" i="2"/>
  <c r="N7844" i="2"/>
  <c r="O7844" i="2"/>
  <c r="N7852" i="2"/>
  <c r="O7852" i="2"/>
  <c r="N7837" i="2"/>
  <c r="O7837" i="2"/>
  <c r="N7845" i="2"/>
  <c r="O7845" i="2"/>
  <c r="N7853" i="2"/>
  <c r="O7853" i="2"/>
  <c r="N7838" i="2"/>
  <c r="O7838" i="2"/>
  <c r="N7846" i="2"/>
  <c r="O7846" i="2"/>
  <c r="N7808" i="2"/>
  <c r="O7808" i="2"/>
  <c r="N7816" i="2"/>
  <c r="O7816" i="2"/>
  <c r="N7809" i="2"/>
  <c r="O7809" i="2"/>
  <c r="N7817" i="2"/>
  <c r="O7817" i="2"/>
  <c r="N7825" i="2"/>
  <c r="O7825" i="2"/>
  <c r="N7811" i="2"/>
  <c r="O7811" i="2"/>
  <c r="N7819" i="2"/>
  <c r="O7819" i="2"/>
  <c r="N7827" i="2"/>
  <c r="O7827" i="2"/>
  <c r="N7824" i="2"/>
  <c r="O7824" i="2"/>
  <c r="N7812" i="2"/>
  <c r="O7812" i="2"/>
  <c r="N7820" i="2"/>
  <c r="O7820" i="2"/>
  <c r="N7828" i="2"/>
  <c r="O7828" i="2"/>
  <c r="N7813" i="2"/>
  <c r="O7813" i="2"/>
  <c r="N7821" i="2"/>
  <c r="O7821" i="2"/>
  <c r="N7829" i="2"/>
  <c r="O7829" i="2"/>
  <c r="N7814" i="2"/>
  <c r="O7814" i="2"/>
  <c r="N7822" i="2"/>
  <c r="O7822" i="2"/>
  <c r="N7784" i="2"/>
  <c r="O7784" i="2"/>
  <c r="N7792" i="2"/>
  <c r="O7792" i="2"/>
  <c r="N7800" i="2"/>
  <c r="O7800" i="2"/>
  <c r="N7785" i="2"/>
  <c r="O7785" i="2"/>
  <c r="N7793" i="2"/>
  <c r="O7793" i="2"/>
  <c r="N7801" i="2"/>
  <c r="O7801" i="2"/>
  <c r="N7787" i="2"/>
  <c r="O7787" i="2"/>
  <c r="N7795" i="2"/>
  <c r="O7795" i="2"/>
  <c r="N7803" i="2"/>
  <c r="O7803" i="2"/>
  <c r="N7788" i="2"/>
  <c r="O7788" i="2"/>
  <c r="N7796" i="2"/>
  <c r="O7796" i="2"/>
  <c r="N7804" i="2"/>
  <c r="O7804" i="2"/>
  <c r="N7789" i="2"/>
  <c r="O7789" i="2"/>
  <c r="N7797" i="2"/>
  <c r="O7797" i="2"/>
  <c r="N7805" i="2"/>
  <c r="O7805" i="2"/>
  <c r="N7790" i="2"/>
  <c r="O7790" i="2"/>
  <c r="N7798" i="2"/>
  <c r="O7798" i="2"/>
  <c r="N7760" i="2"/>
  <c r="O7760" i="2"/>
  <c r="N7768" i="2"/>
  <c r="O7768" i="2"/>
  <c r="N7761" i="2"/>
  <c r="O7761" i="2"/>
  <c r="N7769" i="2"/>
  <c r="O7769" i="2"/>
  <c r="N7777" i="2"/>
  <c r="O7777" i="2"/>
  <c r="N7776" i="2"/>
  <c r="O7776" i="2"/>
  <c r="N7763" i="2"/>
  <c r="O7763" i="2"/>
  <c r="N7771" i="2"/>
  <c r="O7771" i="2"/>
  <c r="N7779" i="2"/>
  <c r="O7779" i="2"/>
  <c r="N7764" i="2"/>
  <c r="O7764" i="2"/>
  <c r="N7772" i="2"/>
  <c r="O7772" i="2"/>
  <c r="N7780" i="2"/>
  <c r="O7780" i="2"/>
  <c r="N7765" i="2"/>
  <c r="O7765" i="2"/>
  <c r="N7773" i="2"/>
  <c r="O7773" i="2"/>
  <c r="N7781" i="2"/>
  <c r="O7781" i="2"/>
  <c r="N7766" i="2"/>
  <c r="O7766" i="2"/>
  <c r="N7774" i="2"/>
  <c r="O7774" i="2"/>
  <c r="N7736" i="2"/>
  <c r="O7736" i="2"/>
  <c r="N7744" i="2"/>
  <c r="O7744" i="2"/>
  <c r="N7752" i="2"/>
  <c r="O7752" i="2"/>
  <c r="N7737" i="2"/>
  <c r="O7737" i="2"/>
  <c r="N7745" i="2"/>
  <c r="O7745" i="2"/>
  <c r="N7753" i="2"/>
  <c r="O7753" i="2"/>
  <c r="N7739" i="2"/>
  <c r="O7739" i="2"/>
  <c r="N7747" i="2"/>
  <c r="O7747" i="2"/>
  <c r="N7755" i="2"/>
  <c r="O7755" i="2"/>
  <c r="N7740" i="2"/>
  <c r="O7740" i="2"/>
  <c r="N7748" i="2"/>
  <c r="O7748" i="2"/>
  <c r="N7756" i="2"/>
  <c r="O7756" i="2"/>
  <c r="N7741" i="2"/>
  <c r="O7741" i="2"/>
  <c r="N7749" i="2"/>
  <c r="O7749" i="2"/>
  <c r="N7757" i="2"/>
  <c r="O7757" i="2"/>
  <c r="N7742" i="2"/>
  <c r="O7742" i="2"/>
  <c r="N7750" i="2"/>
  <c r="O7750" i="2"/>
  <c r="N7728" i="2"/>
  <c r="O7728" i="2"/>
  <c r="N7712" i="2"/>
  <c r="O7712" i="2"/>
  <c r="N7720" i="2"/>
  <c r="O7720" i="2"/>
  <c r="N7713" i="2"/>
  <c r="O7713" i="2"/>
  <c r="N7721" i="2"/>
  <c r="O7721" i="2"/>
  <c r="N7729" i="2"/>
  <c r="O7729" i="2"/>
  <c r="N7715" i="2"/>
  <c r="O7715" i="2"/>
  <c r="N7723" i="2"/>
  <c r="O7723" i="2"/>
  <c r="N7731" i="2"/>
  <c r="O7731" i="2"/>
  <c r="N7716" i="2"/>
  <c r="O7716" i="2"/>
  <c r="N7724" i="2"/>
  <c r="O7724" i="2"/>
  <c r="N7732" i="2"/>
  <c r="O7732" i="2"/>
  <c r="N7717" i="2"/>
  <c r="O7717" i="2"/>
  <c r="N7725" i="2"/>
  <c r="O7725" i="2"/>
  <c r="N7733" i="2"/>
  <c r="O7733" i="2"/>
  <c r="N7718" i="2"/>
  <c r="O7718" i="2"/>
  <c r="N7726" i="2"/>
  <c r="O7726" i="2"/>
  <c r="N7688" i="2"/>
  <c r="O7688" i="2"/>
  <c r="N7696" i="2"/>
  <c r="O7696" i="2"/>
  <c r="N7704" i="2"/>
  <c r="O7704" i="2"/>
  <c r="N7689" i="2"/>
  <c r="O7689" i="2"/>
  <c r="N7697" i="2"/>
  <c r="O7697" i="2"/>
  <c r="N7705" i="2"/>
  <c r="O7705" i="2"/>
  <c r="N7691" i="2"/>
  <c r="O7691" i="2"/>
  <c r="N7699" i="2"/>
  <c r="O7699" i="2"/>
  <c r="N7707" i="2"/>
  <c r="O7707" i="2"/>
  <c r="N7692" i="2"/>
  <c r="O7692" i="2"/>
  <c r="N7700" i="2"/>
  <c r="O7700" i="2"/>
  <c r="N7708" i="2"/>
  <c r="O7708" i="2"/>
  <c r="N7693" i="2"/>
  <c r="O7693" i="2"/>
  <c r="N7701" i="2"/>
  <c r="O7701" i="2"/>
  <c r="N7709" i="2"/>
  <c r="O7709" i="2"/>
  <c r="N7694" i="2"/>
  <c r="O7694" i="2"/>
  <c r="N7702" i="2"/>
  <c r="O7702" i="2"/>
  <c r="N7664" i="2"/>
  <c r="O7664" i="2"/>
  <c r="N7672" i="2"/>
  <c r="O7672" i="2"/>
  <c r="N7680" i="2"/>
  <c r="O7680" i="2"/>
  <c r="N7665" i="2"/>
  <c r="O7665" i="2"/>
  <c r="N7673" i="2"/>
  <c r="O7673" i="2"/>
  <c r="N7681" i="2"/>
  <c r="O7681" i="2"/>
  <c r="N7667" i="2"/>
  <c r="O7667" i="2"/>
  <c r="N7675" i="2"/>
  <c r="O7675" i="2"/>
  <c r="N7683" i="2"/>
  <c r="O7683" i="2"/>
  <c r="N7684" i="2"/>
  <c r="O7684" i="2"/>
  <c r="N7668" i="2"/>
  <c r="O7668" i="2"/>
  <c r="N7669" i="2"/>
  <c r="O7669" i="2"/>
  <c r="N7677" i="2"/>
  <c r="O7677" i="2"/>
  <c r="N7685" i="2"/>
  <c r="O7685" i="2"/>
  <c r="N7670" i="2"/>
  <c r="O7670" i="2"/>
  <c r="N7678" i="2"/>
  <c r="O7678" i="2"/>
  <c r="N7676" i="2"/>
  <c r="O7676" i="2"/>
  <c r="N7656" i="2"/>
  <c r="O7656" i="2"/>
  <c r="N7641" i="2"/>
  <c r="O7641" i="2"/>
  <c r="N7649" i="2"/>
  <c r="O7649" i="2"/>
  <c r="N7657" i="2"/>
  <c r="O7657" i="2"/>
  <c r="N7640" i="2"/>
  <c r="O7640" i="2"/>
  <c r="N7643" i="2"/>
  <c r="O7643" i="2"/>
  <c r="N7651" i="2"/>
  <c r="O7651" i="2"/>
  <c r="N7659" i="2"/>
  <c r="O7659" i="2"/>
  <c r="N7644" i="2"/>
  <c r="O7644" i="2"/>
  <c r="N7652" i="2"/>
  <c r="O7652" i="2"/>
  <c r="N7660" i="2"/>
  <c r="O7660" i="2"/>
  <c r="N7645" i="2"/>
  <c r="O7645" i="2"/>
  <c r="N7653" i="2"/>
  <c r="O7653" i="2"/>
  <c r="N7661" i="2"/>
  <c r="O7661" i="2"/>
  <c r="N7646" i="2"/>
  <c r="O7646" i="2"/>
  <c r="N7654" i="2"/>
  <c r="O7654" i="2"/>
  <c r="N7648" i="2"/>
  <c r="O7648" i="2"/>
  <c r="N7616" i="2"/>
  <c r="O7616" i="2"/>
  <c r="N7624" i="2"/>
  <c r="O7624" i="2"/>
  <c r="N7632" i="2"/>
  <c r="O7632" i="2"/>
  <c r="N7617" i="2"/>
  <c r="O7617" i="2"/>
  <c r="N7625" i="2"/>
  <c r="O7625" i="2"/>
  <c r="N7633" i="2"/>
  <c r="O7633" i="2"/>
  <c r="N7619" i="2"/>
  <c r="O7619" i="2"/>
  <c r="N7627" i="2"/>
  <c r="O7627" i="2"/>
  <c r="N7635" i="2"/>
  <c r="O7635" i="2"/>
  <c r="N7620" i="2"/>
  <c r="O7620" i="2"/>
  <c r="N7628" i="2"/>
  <c r="O7628" i="2"/>
  <c r="N7636" i="2"/>
  <c r="O7636" i="2"/>
  <c r="N7621" i="2"/>
  <c r="O7621" i="2"/>
  <c r="N7629" i="2"/>
  <c r="O7629" i="2"/>
  <c r="N7637" i="2"/>
  <c r="O7637" i="2"/>
  <c r="N7622" i="2"/>
  <c r="O7622" i="2"/>
  <c r="N7630" i="2"/>
  <c r="O7630" i="2"/>
  <c r="N7593" i="2"/>
  <c r="O7593" i="2"/>
  <c r="N7601" i="2"/>
  <c r="O7601" i="2"/>
  <c r="N7609" i="2"/>
  <c r="O7609" i="2"/>
  <c r="N7592" i="2"/>
  <c r="O7592" i="2"/>
  <c r="N7600" i="2"/>
  <c r="O7600" i="2"/>
  <c r="N7595" i="2"/>
  <c r="O7595" i="2"/>
  <c r="N7603" i="2"/>
  <c r="O7603" i="2"/>
  <c r="N7611" i="2"/>
  <c r="O7611" i="2"/>
  <c r="N7596" i="2"/>
  <c r="O7596" i="2"/>
  <c r="N7604" i="2"/>
  <c r="O7604" i="2"/>
  <c r="N7612" i="2"/>
  <c r="O7612" i="2"/>
  <c r="N7597" i="2"/>
  <c r="O7597" i="2"/>
  <c r="N7605" i="2"/>
  <c r="O7605" i="2"/>
  <c r="N7613" i="2"/>
  <c r="O7613" i="2"/>
  <c r="N7598" i="2"/>
  <c r="O7598" i="2"/>
  <c r="N7606" i="2"/>
  <c r="O7606" i="2"/>
  <c r="N7608" i="2"/>
  <c r="O7608" i="2"/>
  <c r="N7584" i="2"/>
  <c r="O7584" i="2"/>
  <c r="N7569" i="2"/>
  <c r="O7569" i="2"/>
  <c r="N7577" i="2"/>
  <c r="O7577" i="2"/>
  <c r="N7585" i="2"/>
  <c r="O7585" i="2"/>
  <c r="N7571" i="2"/>
  <c r="O7571" i="2"/>
  <c r="N7579" i="2"/>
  <c r="O7579" i="2"/>
  <c r="N7587" i="2"/>
  <c r="O7587" i="2"/>
  <c r="N7572" i="2"/>
  <c r="O7572" i="2"/>
  <c r="N7580" i="2"/>
  <c r="O7580" i="2"/>
  <c r="N7588" i="2"/>
  <c r="O7588" i="2"/>
  <c r="N7573" i="2"/>
  <c r="O7573" i="2"/>
  <c r="N7581" i="2"/>
  <c r="O7581" i="2"/>
  <c r="N7589" i="2"/>
  <c r="O7589" i="2"/>
  <c r="N7568" i="2"/>
  <c r="O7568" i="2"/>
  <c r="N7574" i="2"/>
  <c r="O7574" i="2"/>
  <c r="N7582" i="2"/>
  <c r="O7582" i="2"/>
  <c r="N7576" i="2"/>
  <c r="O7576" i="2"/>
  <c r="N7560" i="2"/>
  <c r="O7560" i="2"/>
  <c r="N7545" i="2"/>
  <c r="O7545" i="2"/>
  <c r="N7553" i="2"/>
  <c r="O7553" i="2"/>
  <c r="N7561" i="2"/>
  <c r="O7561" i="2"/>
  <c r="N7552" i="2"/>
  <c r="O7552" i="2"/>
  <c r="N7547" i="2"/>
  <c r="O7547" i="2"/>
  <c r="N7555" i="2"/>
  <c r="O7555" i="2"/>
  <c r="N7563" i="2"/>
  <c r="O7563" i="2"/>
  <c r="N7548" i="2"/>
  <c r="O7548" i="2"/>
  <c r="N7556" i="2"/>
  <c r="O7556" i="2"/>
  <c r="N7564" i="2"/>
  <c r="O7564" i="2"/>
  <c r="N7549" i="2"/>
  <c r="O7549" i="2"/>
  <c r="N7557" i="2"/>
  <c r="O7557" i="2"/>
  <c r="N7565" i="2"/>
  <c r="O7565" i="2"/>
  <c r="N7550" i="2"/>
  <c r="O7550" i="2"/>
  <c r="N7558" i="2"/>
  <c r="O7558" i="2"/>
  <c r="N7544" i="2"/>
  <c r="O7544" i="2"/>
  <c r="N7520" i="2"/>
  <c r="O7520" i="2"/>
  <c r="N7528" i="2"/>
  <c r="O7528" i="2"/>
  <c r="N7536" i="2"/>
  <c r="O7536" i="2"/>
  <c r="N7521" i="2"/>
  <c r="O7521" i="2"/>
  <c r="N7529" i="2"/>
  <c r="O7529" i="2"/>
  <c r="N7537" i="2"/>
  <c r="O7537" i="2"/>
  <c r="N7523" i="2"/>
  <c r="O7523" i="2"/>
  <c r="N7531" i="2"/>
  <c r="O7531" i="2"/>
  <c r="N7539" i="2"/>
  <c r="O7539" i="2"/>
  <c r="N7524" i="2"/>
  <c r="O7524" i="2"/>
  <c r="N7532" i="2"/>
  <c r="O7532" i="2"/>
  <c r="N7540" i="2"/>
  <c r="O7540" i="2"/>
  <c r="N7525" i="2"/>
  <c r="O7525" i="2"/>
  <c r="N7533" i="2"/>
  <c r="O7533" i="2"/>
  <c r="N7541" i="2"/>
  <c r="O7541" i="2"/>
  <c r="N7526" i="2"/>
  <c r="O7526" i="2"/>
  <c r="N7534" i="2"/>
  <c r="O7534" i="2"/>
  <c r="N7504" i="2"/>
  <c r="O7504" i="2"/>
  <c r="N7513" i="2"/>
  <c r="O7513" i="2"/>
  <c r="N7499" i="2"/>
  <c r="O7499" i="2"/>
  <c r="N7507" i="2"/>
  <c r="O7507" i="2"/>
  <c r="N7515" i="2"/>
  <c r="O7515" i="2"/>
  <c r="N7500" i="2"/>
  <c r="O7500" i="2"/>
  <c r="N7508" i="2"/>
  <c r="O7508" i="2"/>
  <c r="N7516" i="2"/>
  <c r="O7516" i="2"/>
  <c r="N7501" i="2"/>
  <c r="O7501" i="2"/>
  <c r="N7509" i="2"/>
  <c r="O7509" i="2"/>
  <c r="N7517" i="2"/>
  <c r="O7517" i="2"/>
  <c r="N7496" i="2"/>
  <c r="O7496" i="2"/>
  <c r="N7512" i="2"/>
  <c r="O7512" i="2"/>
  <c r="N7497" i="2"/>
  <c r="O7497" i="2"/>
  <c r="N7502" i="2"/>
  <c r="O7502" i="2"/>
  <c r="N7510" i="2"/>
  <c r="O7510" i="2"/>
  <c r="N7505" i="2"/>
  <c r="O7505" i="2"/>
  <c r="N7472" i="2"/>
  <c r="O7472" i="2"/>
  <c r="N7480" i="2"/>
  <c r="O7480" i="2"/>
  <c r="N7488" i="2"/>
  <c r="O7488" i="2"/>
  <c r="N7473" i="2"/>
  <c r="O7473" i="2"/>
  <c r="N7481" i="2"/>
  <c r="O7481" i="2"/>
  <c r="N7489" i="2"/>
  <c r="O7489" i="2"/>
  <c r="N7475" i="2"/>
  <c r="O7475" i="2"/>
  <c r="N7483" i="2"/>
  <c r="O7483" i="2"/>
  <c r="N7491" i="2"/>
  <c r="O7491" i="2"/>
  <c r="N7476" i="2"/>
  <c r="O7476" i="2"/>
  <c r="N7484" i="2"/>
  <c r="O7484" i="2"/>
  <c r="N7492" i="2"/>
  <c r="O7492" i="2"/>
  <c r="N7493" i="2"/>
  <c r="O7493" i="2"/>
  <c r="N7485" i="2"/>
  <c r="O7485" i="2"/>
  <c r="N7478" i="2"/>
  <c r="O7478" i="2"/>
  <c r="N7486" i="2"/>
  <c r="O7486" i="2"/>
  <c r="N7477" i="2"/>
  <c r="O7477" i="2"/>
  <c r="N7448" i="2"/>
  <c r="O7448" i="2"/>
  <c r="N7464" i="2"/>
  <c r="O7464" i="2"/>
  <c r="N7449" i="2"/>
  <c r="O7449" i="2"/>
  <c r="N7457" i="2"/>
  <c r="O7457" i="2"/>
  <c r="N7465" i="2"/>
  <c r="O7465" i="2"/>
  <c r="N7456" i="2"/>
  <c r="O7456" i="2"/>
  <c r="N7451" i="2"/>
  <c r="O7451" i="2"/>
  <c r="N7459" i="2"/>
  <c r="O7459" i="2"/>
  <c r="N7467" i="2"/>
  <c r="O7467" i="2"/>
  <c r="N7452" i="2"/>
  <c r="O7452" i="2"/>
  <c r="N7460" i="2"/>
  <c r="O7460" i="2"/>
  <c r="N7468" i="2"/>
  <c r="O7468" i="2"/>
  <c r="N7453" i="2"/>
  <c r="O7453" i="2"/>
  <c r="N7461" i="2"/>
  <c r="O7461" i="2"/>
  <c r="N7469" i="2"/>
  <c r="O7469" i="2"/>
  <c r="N7454" i="2"/>
  <c r="O7454" i="2"/>
  <c r="N7462" i="2"/>
  <c r="O7462" i="2"/>
  <c r="N7424" i="2"/>
  <c r="O7424" i="2"/>
  <c r="N7432" i="2"/>
  <c r="O7432" i="2"/>
  <c r="N7440" i="2"/>
  <c r="O7440" i="2"/>
  <c r="N7425" i="2"/>
  <c r="O7425" i="2"/>
  <c r="N7433" i="2"/>
  <c r="O7433" i="2"/>
  <c r="N7441" i="2"/>
  <c r="O7441" i="2"/>
  <c r="N7427" i="2"/>
  <c r="O7427" i="2"/>
  <c r="N7435" i="2"/>
  <c r="O7435" i="2"/>
  <c r="N7443" i="2"/>
  <c r="O7443" i="2"/>
  <c r="N7428" i="2"/>
  <c r="O7428" i="2"/>
  <c r="N7436" i="2"/>
  <c r="O7436" i="2"/>
  <c r="N7444" i="2"/>
  <c r="O7444" i="2"/>
  <c r="N7429" i="2"/>
  <c r="O7429" i="2"/>
  <c r="N7437" i="2"/>
  <c r="O7437" i="2"/>
  <c r="N7445" i="2"/>
  <c r="O7445" i="2"/>
  <c r="N7430" i="2"/>
  <c r="O7430" i="2"/>
  <c r="N7438" i="2"/>
  <c r="O7438" i="2"/>
  <c r="N7400" i="2"/>
  <c r="O7400" i="2"/>
  <c r="N7408" i="2"/>
  <c r="O7408" i="2"/>
  <c r="N7416" i="2"/>
  <c r="O7416" i="2"/>
  <c r="N7401" i="2"/>
  <c r="O7401" i="2"/>
  <c r="N7409" i="2"/>
  <c r="O7409" i="2"/>
  <c r="N7417" i="2"/>
  <c r="O7417" i="2"/>
  <c r="N7403" i="2"/>
  <c r="O7403" i="2"/>
  <c r="N7411" i="2"/>
  <c r="O7411" i="2"/>
  <c r="N7419" i="2"/>
  <c r="O7419" i="2"/>
  <c r="N7404" i="2"/>
  <c r="O7404" i="2"/>
  <c r="N7412" i="2"/>
  <c r="O7412" i="2"/>
  <c r="N7420" i="2"/>
  <c r="O7420" i="2"/>
  <c r="N7405" i="2"/>
  <c r="O7405" i="2"/>
  <c r="N7413" i="2"/>
  <c r="O7413" i="2"/>
  <c r="N7421" i="2"/>
  <c r="O7421" i="2"/>
  <c r="N7406" i="2"/>
  <c r="O7406" i="2"/>
  <c r="N7414" i="2"/>
  <c r="O7414" i="2"/>
  <c r="N7392" i="2"/>
  <c r="O7392" i="2"/>
  <c r="N7377" i="2"/>
  <c r="O7377" i="2"/>
  <c r="N7385" i="2"/>
  <c r="O7385" i="2"/>
  <c r="N7393" i="2"/>
  <c r="O7393" i="2"/>
  <c r="N7379" i="2"/>
  <c r="O7379" i="2"/>
  <c r="N7387" i="2"/>
  <c r="O7387" i="2"/>
  <c r="N7395" i="2"/>
  <c r="O7395" i="2"/>
  <c r="N7384" i="2"/>
  <c r="O7384" i="2"/>
  <c r="N7380" i="2"/>
  <c r="O7380" i="2"/>
  <c r="N7388" i="2"/>
  <c r="O7388" i="2"/>
  <c r="N7396" i="2"/>
  <c r="O7396" i="2"/>
  <c r="N7381" i="2"/>
  <c r="O7381" i="2"/>
  <c r="N7389" i="2"/>
  <c r="O7389" i="2"/>
  <c r="N7397" i="2"/>
  <c r="O7397" i="2"/>
  <c r="N7376" i="2"/>
  <c r="O7376" i="2"/>
  <c r="N7382" i="2"/>
  <c r="O7382" i="2"/>
  <c r="N7390" i="2"/>
  <c r="O7390" i="2"/>
  <c r="N7368" i="2"/>
  <c r="O7368" i="2"/>
  <c r="N7353" i="2"/>
  <c r="O7353" i="2"/>
  <c r="N7361" i="2"/>
  <c r="O7361" i="2"/>
  <c r="N7369" i="2"/>
  <c r="O7369" i="2"/>
  <c r="N7355" i="2"/>
  <c r="O7355" i="2"/>
  <c r="N7363" i="2"/>
  <c r="O7363" i="2"/>
  <c r="N7371" i="2"/>
  <c r="O7371" i="2"/>
  <c r="N7360" i="2"/>
  <c r="O7360" i="2"/>
  <c r="N7356" i="2"/>
  <c r="O7356" i="2"/>
  <c r="N7364" i="2"/>
  <c r="O7364" i="2"/>
  <c r="N7372" i="2"/>
  <c r="O7372" i="2"/>
  <c r="N7357" i="2"/>
  <c r="O7357" i="2"/>
  <c r="N7365" i="2"/>
  <c r="O7365" i="2"/>
  <c r="N7373" i="2"/>
  <c r="O7373" i="2"/>
  <c r="N7352" i="2"/>
  <c r="O7352" i="2"/>
  <c r="N7358" i="2"/>
  <c r="O7358" i="2"/>
  <c r="N7366" i="2"/>
  <c r="O7366" i="2"/>
  <c r="N7329" i="2"/>
  <c r="O7329" i="2"/>
  <c r="N7337" i="2"/>
  <c r="O7337" i="2"/>
  <c r="N7345" i="2"/>
  <c r="O7345" i="2"/>
  <c r="N7328" i="2"/>
  <c r="O7328" i="2"/>
  <c r="N7336" i="2"/>
  <c r="O7336" i="2"/>
  <c r="N7344" i="2"/>
  <c r="O7344" i="2"/>
  <c r="N7331" i="2"/>
  <c r="O7331" i="2"/>
  <c r="N7339" i="2"/>
  <c r="O7339" i="2"/>
  <c r="N7347" i="2"/>
  <c r="O7347" i="2"/>
  <c r="N7332" i="2"/>
  <c r="O7332" i="2"/>
  <c r="N7340" i="2"/>
  <c r="O7340" i="2"/>
  <c r="N7348" i="2"/>
  <c r="O7348" i="2"/>
  <c r="N7333" i="2"/>
  <c r="O7333" i="2"/>
  <c r="N7341" i="2"/>
  <c r="O7341" i="2"/>
  <c r="N7349" i="2"/>
  <c r="O7349" i="2"/>
  <c r="N7334" i="2"/>
  <c r="O7334" i="2"/>
  <c r="N7342" i="2"/>
  <c r="O7342" i="2"/>
  <c r="N7304" i="2"/>
  <c r="O7304" i="2"/>
  <c r="N7312" i="2"/>
  <c r="O7312" i="2"/>
  <c r="N7320" i="2"/>
  <c r="O7320" i="2"/>
  <c r="N7305" i="2"/>
  <c r="O7305" i="2"/>
  <c r="N7313" i="2"/>
  <c r="O7313" i="2"/>
  <c r="N7321" i="2"/>
  <c r="O7321" i="2"/>
  <c r="N7307" i="2"/>
  <c r="O7307" i="2"/>
  <c r="N7315" i="2"/>
  <c r="O7315" i="2"/>
  <c r="N7323" i="2"/>
  <c r="O7323" i="2"/>
  <c r="N7308" i="2"/>
  <c r="O7308" i="2"/>
  <c r="N7316" i="2"/>
  <c r="O7316" i="2"/>
  <c r="N7324" i="2"/>
  <c r="O7324" i="2"/>
  <c r="N7309" i="2"/>
  <c r="O7309" i="2"/>
  <c r="N7317" i="2"/>
  <c r="O7317" i="2"/>
  <c r="N7325" i="2"/>
  <c r="O7325" i="2"/>
  <c r="N7310" i="2"/>
  <c r="O7310" i="2"/>
  <c r="N7318" i="2"/>
  <c r="O7318" i="2"/>
  <c r="N7281" i="2"/>
  <c r="O7281" i="2"/>
  <c r="N7289" i="2"/>
  <c r="O7289" i="2"/>
  <c r="N7297" i="2"/>
  <c r="O7297" i="2"/>
  <c r="N7280" i="2"/>
  <c r="O7280" i="2"/>
  <c r="N7288" i="2"/>
  <c r="O7288" i="2"/>
  <c r="N7296" i="2"/>
  <c r="O7296" i="2"/>
  <c r="N7283" i="2"/>
  <c r="O7283" i="2"/>
  <c r="N7291" i="2"/>
  <c r="O7291" i="2"/>
  <c r="N7299" i="2"/>
  <c r="O7299" i="2"/>
  <c r="N7284" i="2"/>
  <c r="O7284" i="2"/>
  <c r="N7292" i="2"/>
  <c r="O7292" i="2"/>
  <c r="N7300" i="2"/>
  <c r="O7300" i="2"/>
  <c r="N7285" i="2"/>
  <c r="O7285" i="2"/>
  <c r="N7293" i="2"/>
  <c r="O7293" i="2"/>
  <c r="N7301" i="2"/>
  <c r="O7301" i="2"/>
  <c r="N7286" i="2"/>
  <c r="O7286" i="2"/>
  <c r="N7294" i="2"/>
  <c r="O7294" i="2"/>
  <c r="N7256" i="2"/>
  <c r="O7256" i="2"/>
  <c r="N7264" i="2"/>
  <c r="O7264" i="2"/>
  <c r="N7272" i="2"/>
  <c r="O7272" i="2"/>
  <c r="N7257" i="2"/>
  <c r="O7257" i="2"/>
  <c r="N7265" i="2"/>
  <c r="O7265" i="2"/>
  <c r="N7273" i="2"/>
  <c r="O7273" i="2"/>
  <c r="N7259" i="2"/>
  <c r="O7259" i="2"/>
  <c r="N7267" i="2"/>
  <c r="O7267" i="2"/>
  <c r="N7275" i="2"/>
  <c r="O7275" i="2"/>
  <c r="N7260" i="2"/>
  <c r="O7260" i="2"/>
  <c r="N7268" i="2"/>
  <c r="O7268" i="2"/>
  <c r="N7276" i="2"/>
  <c r="O7276" i="2"/>
  <c r="N7261" i="2"/>
  <c r="O7261" i="2"/>
  <c r="N7269" i="2"/>
  <c r="O7269" i="2"/>
  <c r="N7277" i="2"/>
  <c r="O7277" i="2"/>
  <c r="N7262" i="2"/>
  <c r="O7262" i="2"/>
  <c r="N7270" i="2"/>
  <c r="O7270" i="2"/>
  <c r="N7232" i="2"/>
  <c r="O7232" i="2"/>
  <c r="N7240" i="2"/>
  <c r="O7240" i="2"/>
  <c r="N7248" i="2"/>
  <c r="O7248" i="2"/>
  <c r="N7233" i="2"/>
  <c r="O7233" i="2"/>
  <c r="N7241" i="2"/>
  <c r="O7241" i="2"/>
  <c r="N7249" i="2"/>
  <c r="O7249" i="2"/>
  <c r="N7235" i="2"/>
  <c r="O7235" i="2"/>
  <c r="N7243" i="2"/>
  <c r="O7243" i="2"/>
  <c r="N7251" i="2"/>
  <c r="O7251" i="2"/>
  <c r="N7236" i="2"/>
  <c r="O7236" i="2"/>
  <c r="N7244" i="2"/>
  <c r="O7244" i="2"/>
  <c r="N7252" i="2"/>
  <c r="O7252" i="2"/>
  <c r="N7237" i="2"/>
  <c r="O7237" i="2"/>
  <c r="N7245" i="2"/>
  <c r="O7245" i="2"/>
  <c r="N7253" i="2"/>
  <c r="O7253" i="2"/>
  <c r="N7238" i="2"/>
  <c r="O7238" i="2"/>
  <c r="N7246" i="2"/>
  <c r="O7246" i="2"/>
  <c r="N7208" i="2"/>
  <c r="O7208" i="2"/>
  <c r="N7216" i="2"/>
  <c r="O7216" i="2"/>
  <c r="N7224" i="2"/>
  <c r="O7224" i="2"/>
  <c r="N7209" i="2"/>
  <c r="O7209" i="2"/>
  <c r="N7217" i="2"/>
  <c r="O7217" i="2"/>
  <c r="N7225" i="2"/>
  <c r="O7225" i="2"/>
  <c r="N7211" i="2"/>
  <c r="O7211" i="2"/>
  <c r="N7219" i="2"/>
  <c r="O7219" i="2"/>
  <c r="N7227" i="2"/>
  <c r="O7227" i="2"/>
  <c r="N7212" i="2"/>
  <c r="O7212" i="2"/>
  <c r="N7220" i="2"/>
  <c r="O7220" i="2"/>
  <c r="N7228" i="2"/>
  <c r="O7228" i="2"/>
  <c r="N7213" i="2"/>
  <c r="O7213" i="2"/>
  <c r="N7221" i="2"/>
  <c r="O7221" i="2"/>
  <c r="N7229" i="2"/>
  <c r="O7229" i="2"/>
  <c r="N7214" i="2"/>
  <c r="O7214" i="2"/>
  <c r="N7222" i="2"/>
  <c r="O7222" i="2"/>
  <c r="N7184" i="2"/>
  <c r="O7184" i="2"/>
  <c r="N7200" i="2"/>
  <c r="O7200" i="2"/>
  <c r="N7185" i="2"/>
  <c r="O7185" i="2"/>
  <c r="N7193" i="2"/>
  <c r="O7193" i="2"/>
  <c r="N7201" i="2"/>
  <c r="O7201" i="2"/>
  <c r="N7187" i="2"/>
  <c r="O7187" i="2"/>
  <c r="N7195" i="2"/>
  <c r="O7195" i="2"/>
  <c r="N7203" i="2"/>
  <c r="O7203" i="2"/>
  <c r="N7188" i="2"/>
  <c r="O7188" i="2"/>
  <c r="N7196" i="2"/>
  <c r="O7196" i="2"/>
  <c r="N7204" i="2"/>
  <c r="O7204" i="2"/>
  <c r="N7189" i="2"/>
  <c r="O7189" i="2"/>
  <c r="N7197" i="2"/>
  <c r="O7197" i="2"/>
  <c r="N7205" i="2"/>
  <c r="O7205" i="2"/>
  <c r="N7192" i="2"/>
  <c r="O7192" i="2"/>
  <c r="N7190" i="2"/>
  <c r="O7190" i="2"/>
  <c r="N7198" i="2"/>
  <c r="O7198" i="2"/>
  <c r="N7160" i="2"/>
  <c r="O7160" i="2"/>
  <c r="N7168" i="2"/>
  <c r="O7168" i="2"/>
  <c r="N7176" i="2"/>
  <c r="O7176" i="2"/>
  <c r="N7161" i="2"/>
  <c r="O7161" i="2"/>
  <c r="N7169" i="2"/>
  <c r="O7169" i="2"/>
  <c r="N7177" i="2"/>
  <c r="O7177" i="2"/>
  <c r="N7163" i="2"/>
  <c r="O7163" i="2"/>
  <c r="N7171" i="2"/>
  <c r="O7171" i="2"/>
  <c r="N7179" i="2"/>
  <c r="O7179" i="2"/>
  <c r="N7164" i="2"/>
  <c r="O7164" i="2"/>
  <c r="N7172" i="2"/>
  <c r="O7172" i="2"/>
  <c r="N7180" i="2"/>
  <c r="O7180" i="2"/>
  <c r="N7165" i="2"/>
  <c r="O7165" i="2"/>
  <c r="N7173" i="2"/>
  <c r="O7173" i="2"/>
  <c r="N7181" i="2"/>
  <c r="O7181" i="2"/>
  <c r="N7166" i="2"/>
  <c r="O7166" i="2"/>
  <c r="N7174" i="2"/>
  <c r="O7174" i="2"/>
  <c r="N7136" i="2"/>
  <c r="O7136" i="2"/>
  <c r="N7144" i="2"/>
  <c r="O7144" i="2"/>
  <c r="N7152" i="2"/>
  <c r="O7152" i="2"/>
  <c r="N7137" i="2"/>
  <c r="O7137" i="2"/>
  <c r="N7145" i="2"/>
  <c r="O7145" i="2"/>
  <c r="N7153" i="2"/>
  <c r="O7153" i="2"/>
  <c r="N7139" i="2"/>
  <c r="O7139" i="2"/>
  <c r="N7147" i="2"/>
  <c r="O7147" i="2"/>
  <c r="N7155" i="2"/>
  <c r="O7155" i="2"/>
  <c r="N7140" i="2"/>
  <c r="O7140" i="2"/>
  <c r="N7148" i="2"/>
  <c r="O7148" i="2"/>
  <c r="N7156" i="2"/>
  <c r="O7156" i="2"/>
  <c r="N7141" i="2"/>
  <c r="O7141" i="2"/>
  <c r="N7149" i="2"/>
  <c r="O7149" i="2"/>
  <c r="N7157" i="2"/>
  <c r="O7157" i="2"/>
  <c r="N7142" i="2"/>
  <c r="O7142" i="2"/>
  <c r="N7150" i="2"/>
  <c r="O7150" i="2"/>
  <c r="N7112" i="2"/>
  <c r="O7112" i="2"/>
  <c r="N7120" i="2"/>
  <c r="O7120" i="2"/>
  <c r="N7128" i="2"/>
  <c r="O7128" i="2"/>
  <c r="N7113" i="2"/>
  <c r="O7113" i="2"/>
  <c r="N7121" i="2"/>
  <c r="O7121" i="2"/>
  <c r="N7129" i="2"/>
  <c r="O7129" i="2"/>
  <c r="N7115" i="2"/>
  <c r="O7115" i="2"/>
  <c r="N7123" i="2"/>
  <c r="O7123" i="2"/>
  <c r="N7131" i="2"/>
  <c r="O7131" i="2"/>
  <c r="N7116" i="2"/>
  <c r="O7116" i="2"/>
  <c r="N7124" i="2"/>
  <c r="O7124" i="2"/>
  <c r="N7132" i="2"/>
  <c r="O7132" i="2"/>
  <c r="N7117" i="2"/>
  <c r="O7117" i="2"/>
  <c r="N7125" i="2"/>
  <c r="O7125" i="2"/>
  <c r="N7133" i="2"/>
  <c r="O7133" i="2"/>
  <c r="N7118" i="2"/>
  <c r="O7118" i="2"/>
  <c r="N7126" i="2"/>
  <c r="O7126" i="2"/>
  <c r="N7089" i="2"/>
  <c r="O7089" i="2"/>
  <c r="N7097" i="2"/>
  <c r="O7097" i="2"/>
  <c r="N7105" i="2"/>
  <c r="O7105" i="2"/>
  <c r="N7091" i="2"/>
  <c r="O7091" i="2"/>
  <c r="N7099" i="2"/>
  <c r="O7099" i="2"/>
  <c r="N7107" i="2"/>
  <c r="O7107" i="2"/>
  <c r="N7088" i="2"/>
  <c r="O7088" i="2"/>
  <c r="N7096" i="2"/>
  <c r="O7096" i="2"/>
  <c r="N7104" i="2"/>
  <c r="O7104" i="2"/>
  <c r="N7092" i="2"/>
  <c r="O7092" i="2"/>
  <c r="N7100" i="2"/>
  <c r="O7100" i="2"/>
  <c r="N7108" i="2"/>
  <c r="O7108" i="2"/>
  <c r="N7093" i="2"/>
  <c r="O7093" i="2"/>
  <c r="N7101" i="2"/>
  <c r="O7101" i="2"/>
  <c r="N7109" i="2"/>
  <c r="O7109" i="2"/>
  <c r="N7094" i="2"/>
  <c r="O7094" i="2"/>
  <c r="N7102" i="2"/>
  <c r="O7102" i="2"/>
  <c r="N7064" i="2"/>
  <c r="O7064" i="2"/>
  <c r="N7072" i="2"/>
  <c r="O7072" i="2"/>
  <c r="N7080" i="2"/>
  <c r="O7080" i="2"/>
  <c r="N7065" i="2"/>
  <c r="O7065" i="2"/>
  <c r="N7073" i="2"/>
  <c r="O7073" i="2"/>
  <c r="N7081" i="2"/>
  <c r="O7081" i="2"/>
  <c r="N7067" i="2"/>
  <c r="O7067" i="2"/>
  <c r="N7075" i="2"/>
  <c r="O7075" i="2"/>
  <c r="N7083" i="2"/>
  <c r="O7083" i="2"/>
  <c r="N7068" i="2"/>
  <c r="O7068" i="2"/>
  <c r="N7076" i="2"/>
  <c r="O7076" i="2"/>
  <c r="N7084" i="2"/>
  <c r="O7084" i="2"/>
  <c r="N7069" i="2"/>
  <c r="O7069" i="2"/>
  <c r="N7077" i="2"/>
  <c r="O7077" i="2"/>
  <c r="N7085" i="2"/>
  <c r="O7085" i="2"/>
  <c r="N7070" i="2"/>
  <c r="O7070" i="2"/>
  <c r="N7078" i="2"/>
  <c r="O7078" i="2"/>
  <c r="N7040" i="2"/>
  <c r="O7040" i="2"/>
  <c r="N7048" i="2"/>
  <c r="O7048" i="2"/>
  <c r="N7056" i="2"/>
  <c r="O7056" i="2"/>
  <c r="N7041" i="2"/>
  <c r="O7041" i="2"/>
  <c r="N7049" i="2"/>
  <c r="O7049" i="2"/>
  <c r="N7057" i="2"/>
  <c r="O7057" i="2"/>
  <c r="N7043" i="2"/>
  <c r="O7043" i="2"/>
  <c r="N7051" i="2"/>
  <c r="O7051" i="2"/>
  <c r="N7059" i="2"/>
  <c r="O7059" i="2"/>
  <c r="N7044" i="2"/>
  <c r="O7044" i="2"/>
  <c r="N7052" i="2"/>
  <c r="O7052" i="2"/>
  <c r="N7060" i="2"/>
  <c r="O7060" i="2"/>
  <c r="N7045" i="2"/>
  <c r="O7045" i="2"/>
  <c r="N7053" i="2"/>
  <c r="O7053" i="2"/>
  <c r="N7061" i="2"/>
  <c r="O7061" i="2"/>
  <c r="N7046" i="2"/>
  <c r="O7046" i="2"/>
  <c r="N7054" i="2"/>
  <c r="O7054" i="2"/>
  <c r="N7016" i="2"/>
  <c r="O7016" i="2"/>
  <c r="N7024" i="2"/>
  <c r="O7024" i="2"/>
  <c r="N7032" i="2"/>
  <c r="O7032" i="2"/>
  <c r="N7017" i="2"/>
  <c r="O7017" i="2"/>
  <c r="N7025" i="2"/>
  <c r="O7025" i="2"/>
  <c r="N7033" i="2"/>
  <c r="O7033" i="2"/>
  <c r="N7019" i="2"/>
  <c r="O7019" i="2"/>
  <c r="N7027" i="2"/>
  <c r="O7027" i="2"/>
  <c r="N7035" i="2"/>
  <c r="O7035" i="2"/>
  <c r="N7020" i="2"/>
  <c r="O7020" i="2"/>
  <c r="N7028" i="2"/>
  <c r="O7028" i="2"/>
  <c r="N7036" i="2"/>
  <c r="O7036" i="2"/>
  <c r="N7021" i="2"/>
  <c r="O7021" i="2"/>
  <c r="N7029" i="2"/>
  <c r="O7029" i="2"/>
  <c r="N7037" i="2"/>
  <c r="O7037" i="2"/>
  <c r="N7022" i="2"/>
  <c r="O7022" i="2"/>
  <c r="N7030" i="2"/>
  <c r="O7030" i="2"/>
  <c r="N6992" i="2"/>
  <c r="O6992" i="2"/>
  <c r="N7008" i="2"/>
  <c r="O7008" i="2"/>
  <c r="N6993" i="2"/>
  <c r="O6993" i="2"/>
  <c r="N7001" i="2"/>
  <c r="O7001" i="2"/>
  <c r="N7009" i="2"/>
  <c r="O7009" i="2"/>
  <c r="N7000" i="2"/>
  <c r="O7000" i="2"/>
  <c r="N6995" i="2"/>
  <c r="O6995" i="2"/>
  <c r="N7003" i="2"/>
  <c r="O7003" i="2"/>
  <c r="N7011" i="2"/>
  <c r="O7011" i="2"/>
  <c r="N6996" i="2"/>
  <c r="O6996" i="2"/>
  <c r="N7004" i="2"/>
  <c r="O7004" i="2"/>
  <c r="N7012" i="2"/>
  <c r="O7012" i="2"/>
  <c r="N6997" i="2"/>
  <c r="O6997" i="2"/>
  <c r="N7005" i="2"/>
  <c r="O7005" i="2"/>
  <c r="N7013" i="2"/>
  <c r="O7013" i="2"/>
  <c r="N6998" i="2"/>
  <c r="O6998" i="2"/>
  <c r="N7006" i="2"/>
  <c r="O7006" i="2"/>
  <c r="N6984" i="2"/>
  <c r="O6984" i="2"/>
  <c r="N6969" i="2"/>
  <c r="O6969" i="2"/>
  <c r="N6977" i="2"/>
  <c r="O6977" i="2"/>
  <c r="N6985" i="2"/>
  <c r="O6985" i="2"/>
  <c r="N6976" i="2"/>
  <c r="O6976" i="2"/>
  <c r="N6971" i="2"/>
  <c r="O6971" i="2"/>
  <c r="N6979" i="2"/>
  <c r="O6979" i="2"/>
  <c r="N6987" i="2"/>
  <c r="O6987" i="2"/>
  <c r="N6972" i="2"/>
  <c r="O6972" i="2"/>
  <c r="N6980" i="2"/>
  <c r="O6980" i="2"/>
  <c r="N6988" i="2"/>
  <c r="O6988" i="2"/>
  <c r="N6973" i="2"/>
  <c r="O6973" i="2"/>
  <c r="N6981" i="2"/>
  <c r="O6981" i="2"/>
  <c r="N6989" i="2"/>
  <c r="O6989" i="2"/>
  <c r="N6968" i="2"/>
  <c r="O6968" i="2"/>
  <c r="N6974" i="2"/>
  <c r="O6974" i="2"/>
  <c r="N6982" i="2"/>
  <c r="O6982" i="2"/>
  <c r="N6944" i="2"/>
  <c r="O6944" i="2"/>
  <c r="N6952" i="2"/>
  <c r="O6952" i="2"/>
  <c r="N6960" i="2"/>
  <c r="O6960" i="2"/>
  <c r="N6953" i="2"/>
  <c r="O6953" i="2"/>
  <c r="N6945" i="2"/>
  <c r="O6945" i="2"/>
  <c r="N6961" i="2"/>
  <c r="O6961" i="2"/>
  <c r="N6947" i="2"/>
  <c r="O6947" i="2"/>
  <c r="N6955" i="2"/>
  <c r="O6955" i="2"/>
  <c r="N6963" i="2"/>
  <c r="O6963" i="2"/>
  <c r="N6948" i="2"/>
  <c r="O6948" i="2"/>
  <c r="N6956" i="2"/>
  <c r="O6956" i="2"/>
  <c r="N6964" i="2"/>
  <c r="O6964" i="2"/>
  <c r="N6949" i="2"/>
  <c r="O6949" i="2"/>
  <c r="N6957" i="2"/>
  <c r="O6957" i="2"/>
  <c r="N6965" i="2"/>
  <c r="O6965" i="2"/>
  <c r="N6950" i="2"/>
  <c r="O6950" i="2"/>
  <c r="N6958" i="2"/>
  <c r="O6958" i="2"/>
  <c r="N6920" i="2"/>
  <c r="O6920" i="2"/>
  <c r="N6928" i="2"/>
  <c r="O6928" i="2"/>
  <c r="N6936" i="2"/>
  <c r="O6936" i="2"/>
  <c r="N6921" i="2"/>
  <c r="O6921" i="2"/>
  <c r="N6929" i="2"/>
  <c r="O6929" i="2"/>
  <c r="N6937" i="2"/>
  <c r="O6937" i="2"/>
  <c r="N6923" i="2"/>
  <c r="O6923" i="2"/>
  <c r="N6931" i="2"/>
  <c r="O6931" i="2"/>
  <c r="N6939" i="2"/>
  <c r="O6939" i="2"/>
  <c r="N6924" i="2"/>
  <c r="O6924" i="2"/>
  <c r="N6932" i="2"/>
  <c r="O6932" i="2"/>
  <c r="N6940" i="2"/>
  <c r="O6940" i="2"/>
  <c r="N6925" i="2"/>
  <c r="O6925" i="2"/>
  <c r="N6933" i="2"/>
  <c r="O6933" i="2"/>
  <c r="N6941" i="2"/>
  <c r="O6941" i="2"/>
  <c r="N6926" i="2"/>
  <c r="O6926" i="2"/>
  <c r="N6934" i="2"/>
  <c r="O6934" i="2"/>
  <c r="N6913" i="2"/>
  <c r="O6913" i="2"/>
  <c r="N6899" i="2"/>
  <c r="O6899" i="2"/>
  <c r="N6907" i="2"/>
  <c r="O6907" i="2"/>
  <c r="N6915" i="2"/>
  <c r="O6915" i="2"/>
  <c r="N6900" i="2"/>
  <c r="O6900" i="2"/>
  <c r="N6908" i="2"/>
  <c r="O6908" i="2"/>
  <c r="N6916" i="2"/>
  <c r="O6916" i="2"/>
  <c r="N6901" i="2"/>
  <c r="O6901" i="2"/>
  <c r="N6909" i="2"/>
  <c r="O6909" i="2"/>
  <c r="N6917" i="2"/>
  <c r="O6917" i="2"/>
  <c r="N6902" i="2"/>
  <c r="O6902" i="2"/>
  <c r="N6910" i="2"/>
  <c r="O6910" i="2"/>
  <c r="N6896" i="2"/>
  <c r="O6896" i="2"/>
  <c r="N6904" i="2"/>
  <c r="O6904" i="2"/>
  <c r="N6912" i="2"/>
  <c r="O6912" i="2"/>
  <c r="N6897" i="2"/>
  <c r="O6897" i="2"/>
  <c r="N6905" i="2"/>
  <c r="O6905" i="2"/>
  <c r="N6872" i="2"/>
  <c r="O6872" i="2"/>
  <c r="N6888" i="2"/>
  <c r="O6888" i="2"/>
  <c r="N6873" i="2"/>
  <c r="O6873" i="2"/>
  <c r="N6881" i="2"/>
  <c r="O6881" i="2"/>
  <c r="N6889" i="2"/>
  <c r="O6889" i="2"/>
  <c r="N6875" i="2"/>
  <c r="O6875" i="2"/>
  <c r="N6883" i="2"/>
  <c r="O6883" i="2"/>
  <c r="N6891" i="2"/>
  <c r="O6891" i="2"/>
  <c r="N6876" i="2"/>
  <c r="O6876" i="2"/>
  <c r="N6884" i="2"/>
  <c r="O6884" i="2"/>
  <c r="N6892" i="2"/>
  <c r="O6892" i="2"/>
  <c r="N6877" i="2"/>
  <c r="O6877" i="2"/>
  <c r="N6885" i="2"/>
  <c r="O6885" i="2"/>
  <c r="N6893" i="2"/>
  <c r="O6893" i="2"/>
  <c r="N6880" i="2"/>
  <c r="O6880" i="2"/>
  <c r="N6878" i="2"/>
  <c r="O6878" i="2"/>
  <c r="N6886" i="2"/>
  <c r="O6886" i="2"/>
  <c r="N6848" i="2"/>
  <c r="O6848" i="2"/>
  <c r="N6856" i="2"/>
  <c r="O6856" i="2"/>
  <c r="N6864" i="2"/>
  <c r="O6864" i="2"/>
  <c r="N6849" i="2"/>
  <c r="O6849" i="2"/>
  <c r="N6857" i="2"/>
  <c r="O6857" i="2"/>
  <c r="N6865" i="2"/>
  <c r="O6865" i="2"/>
  <c r="N6851" i="2"/>
  <c r="O6851" i="2"/>
  <c r="N6859" i="2"/>
  <c r="O6859" i="2"/>
  <c r="N6867" i="2"/>
  <c r="O6867" i="2"/>
  <c r="N6852" i="2"/>
  <c r="O6852" i="2"/>
  <c r="N6860" i="2"/>
  <c r="O6860" i="2"/>
  <c r="N6868" i="2"/>
  <c r="O6868" i="2"/>
  <c r="N6853" i="2"/>
  <c r="O6853" i="2"/>
  <c r="N6861" i="2"/>
  <c r="O6861" i="2"/>
  <c r="N6869" i="2"/>
  <c r="O6869" i="2"/>
  <c r="N6854" i="2"/>
  <c r="O6854" i="2"/>
  <c r="N6862" i="2"/>
  <c r="O6862" i="2"/>
  <c r="N6824" i="2"/>
  <c r="O6824" i="2"/>
  <c r="N6832" i="2"/>
  <c r="O6832" i="2"/>
  <c r="N6840" i="2"/>
  <c r="O6840" i="2"/>
  <c r="N6825" i="2"/>
  <c r="O6825" i="2"/>
  <c r="N6833" i="2"/>
  <c r="O6833" i="2"/>
  <c r="N6841" i="2"/>
  <c r="O6841" i="2"/>
  <c r="N6827" i="2"/>
  <c r="O6827" i="2"/>
  <c r="N6835" i="2"/>
  <c r="O6835" i="2"/>
  <c r="N6843" i="2"/>
  <c r="O6843" i="2"/>
  <c r="N6844" i="2"/>
  <c r="O6844" i="2"/>
  <c r="N6828" i="2"/>
  <c r="O6828" i="2"/>
  <c r="N6829" i="2"/>
  <c r="O6829" i="2"/>
  <c r="N6837" i="2"/>
  <c r="O6837" i="2"/>
  <c r="N6845" i="2"/>
  <c r="O6845" i="2"/>
  <c r="N6830" i="2"/>
  <c r="O6830" i="2"/>
  <c r="N6838" i="2"/>
  <c r="O6838" i="2"/>
  <c r="N6836" i="2"/>
  <c r="O6836" i="2"/>
  <c r="N6800" i="2"/>
  <c r="O6800" i="2"/>
  <c r="N6808" i="2"/>
  <c r="O6808" i="2"/>
  <c r="N6816" i="2"/>
  <c r="O6816" i="2"/>
  <c r="N6801" i="2"/>
  <c r="O6801" i="2"/>
  <c r="N6809" i="2"/>
  <c r="O6809" i="2"/>
  <c r="N6817" i="2"/>
  <c r="O6817" i="2"/>
  <c r="N6803" i="2"/>
  <c r="O6803" i="2"/>
  <c r="N6811" i="2"/>
  <c r="O6811" i="2"/>
  <c r="N6819" i="2"/>
  <c r="O6819" i="2"/>
  <c r="N6804" i="2"/>
  <c r="O6804" i="2"/>
  <c r="N6812" i="2"/>
  <c r="O6812" i="2"/>
  <c r="N6820" i="2"/>
  <c r="O6820" i="2"/>
  <c r="N6805" i="2"/>
  <c r="O6805" i="2"/>
  <c r="N6813" i="2"/>
  <c r="O6813" i="2"/>
  <c r="N6821" i="2"/>
  <c r="O6821" i="2"/>
  <c r="N6806" i="2"/>
  <c r="O6806" i="2"/>
  <c r="N6814" i="2"/>
  <c r="O6814" i="2"/>
  <c r="N6776" i="2"/>
  <c r="O6776" i="2"/>
  <c r="N6784" i="2"/>
  <c r="O6784" i="2"/>
  <c r="N6792" i="2"/>
  <c r="O6792" i="2"/>
  <c r="N6777" i="2"/>
  <c r="O6777" i="2"/>
  <c r="N6785" i="2"/>
  <c r="O6785" i="2"/>
  <c r="N6793" i="2"/>
  <c r="O6793" i="2"/>
  <c r="N6779" i="2"/>
  <c r="O6779" i="2"/>
  <c r="N6787" i="2"/>
  <c r="O6787" i="2"/>
  <c r="N6795" i="2"/>
  <c r="O6795" i="2"/>
  <c r="N6780" i="2"/>
  <c r="O6780" i="2"/>
  <c r="N6788" i="2"/>
  <c r="O6788" i="2"/>
  <c r="N6796" i="2"/>
  <c r="O6796" i="2"/>
  <c r="N6781" i="2"/>
  <c r="O6781" i="2"/>
  <c r="N6789" i="2"/>
  <c r="O6789" i="2"/>
  <c r="N6797" i="2"/>
  <c r="O6797" i="2"/>
  <c r="N6782" i="2"/>
  <c r="O6782" i="2"/>
  <c r="N6790" i="2"/>
  <c r="O6790" i="2"/>
  <c r="N6768" i="2"/>
  <c r="O6768" i="2"/>
  <c r="N6753" i="2"/>
  <c r="O6753" i="2"/>
  <c r="N6769" i="2"/>
  <c r="O6769" i="2"/>
  <c r="N6761" i="2"/>
  <c r="O6761" i="2"/>
  <c r="N6755" i="2"/>
  <c r="O6755" i="2"/>
  <c r="N6763" i="2"/>
  <c r="O6763" i="2"/>
  <c r="N6771" i="2"/>
  <c r="O6771" i="2"/>
  <c r="N6756" i="2"/>
  <c r="O6756" i="2"/>
  <c r="N6764" i="2"/>
  <c r="O6764" i="2"/>
  <c r="N6772" i="2"/>
  <c r="O6772" i="2"/>
  <c r="N6752" i="2"/>
  <c r="O6752" i="2"/>
  <c r="N6760" i="2"/>
  <c r="O6760" i="2"/>
  <c r="N6757" i="2"/>
  <c r="O6757" i="2"/>
  <c r="N6765" i="2"/>
  <c r="O6765" i="2"/>
  <c r="N6773" i="2"/>
  <c r="O6773" i="2"/>
  <c r="N6758" i="2"/>
  <c r="O6758" i="2"/>
  <c r="N6766" i="2"/>
  <c r="O6766" i="2"/>
  <c r="N6739" i="2"/>
  <c r="O6739" i="2"/>
  <c r="N6747" i="2"/>
  <c r="O6747" i="2"/>
  <c r="N6728" i="2"/>
  <c r="O6728" i="2"/>
  <c r="N6736" i="2"/>
  <c r="O6736" i="2"/>
  <c r="N6744" i="2"/>
  <c r="O6744" i="2"/>
  <c r="N6745" i="2"/>
  <c r="O6745" i="2"/>
  <c r="N6731" i="2"/>
  <c r="O6731" i="2"/>
  <c r="N6732" i="2"/>
  <c r="O6732" i="2"/>
  <c r="N6740" i="2"/>
  <c r="O6740" i="2"/>
  <c r="N6748" i="2"/>
  <c r="O6748" i="2"/>
  <c r="N6733" i="2"/>
  <c r="O6733" i="2"/>
  <c r="N6741" i="2"/>
  <c r="O6741" i="2"/>
  <c r="N6749" i="2"/>
  <c r="O6749" i="2"/>
  <c r="N6729" i="2"/>
  <c r="O6729" i="2"/>
  <c r="N6734" i="2"/>
  <c r="O6734" i="2"/>
  <c r="N6742" i="2"/>
  <c r="O6742" i="2"/>
  <c r="N6737" i="2"/>
  <c r="O6737" i="2"/>
  <c r="N6704" i="2"/>
  <c r="O6704" i="2"/>
  <c r="N6720" i="2"/>
  <c r="O6720" i="2"/>
  <c r="N6705" i="2"/>
  <c r="O6705" i="2"/>
  <c r="N6713" i="2"/>
  <c r="O6713" i="2"/>
  <c r="N6721" i="2"/>
  <c r="O6721" i="2"/>
  <c r="N6707" i="2"/>
  <c r="O6707" i="2"/>
  <c r="N6715" i="2"/>
  <c r="O6715" i="2"/>
  <c r="N6723" i="2"/>
  <c r="O6723" i="2"/>
  <c r="N6708" i="2"/>
  <c r="O6708" i="2"/>
  <c r="N6716" i="2"/>
  <c r="O6716" i="2"/>
  <c r="N6724" i="2"/>
  <c r="O6724" i="2"/>
  <c r="N6709" i="2"/>
  <c r="O6709" i="2"/>
  <c r="N6717" i="2"/>
  <c r="O6717" i="2"/>
  <c r="N6725" i="2"/>
  <c r="O6725" i="2"/>
  <c r="N6710" i="2"/>
  <c r="O6710" i="2"/>
  <c r="N6718" i="2"/>
  <c r="O6718" i="2"/>
  <c r="N6712" i="2"/>
  <c r="O6712" i="2"/>
  <c r="N6680" i="2"/>
  <c r="O6680" i="2"/>
  <c r="N6688" i="2"/>
  <c r="O6688" i="2"/>
  <c r="N6696" i="2"/>
  <c r="O6696" i="2"/>
  <c r="N6681" i="2"/>
  <c r="O6681" i="2"/>
  <c r="N6689" i="2"/>
  <c r="O6689" i="2"/>
  <c r="N6697" i="2"/>
  <c r="O6697" i="2"/>
  <c r="N6683" i="2"/>
  <c r="O6683" i="2"/>
  <c r="N6699" i="2"/>
  <c r="O6699" i="2"/>
  <c r="N6691" i="2"/>
  <c r="O6691" i="2"/>
  <c r="N6684" i="2"/>
  <c r="O6684" i="2"/>
  <c r="N6692" i="2"/>
  <c r="O6692" i="2"/>
  <c r="N6700" i="2"/>
  <c r="O6700" i="2"/>
  <c r="N6685" i="2"/>
  <c r="O6685" i="2"/>
  <c r="N6693" i="2"/>
  <c r="O6693" i="2"/>
  <c r="N6701" i="2"/>
  <c r="O6701" i="2"/>
  <c r="N6686" i="2"/>
  <c r="O6686" i="2"/>
  <c r="N6694" i="2"/>
  <c r="O6694" i="2"/>
  <c r="N6657" i="2"/>
  <c r="O6657" i="2"/>
  <c r="N6665" i="2"/>
  <c r="O6665" i="2"/>
  <c r="N6673" i="2"/>
  <c r="O6673" i="2"/>
  <c r="N6656" i="2"/>
  <c r="O6656" i="2"/>
  <c r="N6664" i="2"/>
  <c r="O6664" i="2"/>
  <c r="N6672" i="2"/>
  <c r="O6672" i="2"/>
  <c r="N6659" i="2"/>
  <c r="O6659" i="2"/>
  <c r="N6667" i="2"/>
  <c r="O6667" i="2"/>
  <c r="N6675" i="2"/>
  <c r="O6675" i="2"/>
  <c r="N6660" i="2"/>
  <c r="O6660" i="2"/>
  <c r="N6668" i="2"/>
  <c r="O6668" i="2"/>
  <c r="N6676" i="2"/>
  <c r="O6676" i="2"/>
  <c r="N6661" i="2"/>
  <c r="O6661" i="2"/>
  <c r="N6669" i="2"/>
  <c r="O6669" i="2"/>
  <c r="N6677" i="2"/>
  <c r="O6677" i="2"/>
  <c r="N6662" i="2"/>
  <c r="O6662" i="2"/>
  <c r="N6670" i="2"/>
  <c r="O6670" i="2"/>
  <c r="N6632" i="2"/>
  <c r="O6632" i="2"/>
  <c r="N6640" i="2"/>
  <c r="O6640" i="2"/>
  <c r="N6648" i="2"/>
  <c r="O6648" i="2"/>
  <c r="N6633" i="2"/>
  <c r="O6633" i="2"/>
  <c r="N6641" i="2"/>
  <c r="O6641" i="2"/>
  <c r="N6649" i="2"/>
  <c r="O6649" i="2"/>
  <c r="N6635" i="2"/>
  <c r="O6635" i="2"/>
  <c r="N6643" i="2"/>
  <c r="O6643" i="2"/>
  <c r="N6651" i="2"/>
  <c r="O6651" i="2"/>
  <c r="N6636" i="2"/>
  <c r="O6636" i="2"/>
  <c r="N6644" i="2"/>
  <c r="O6644" i="2"/>
  <c r="N6652" i="2"/>
  <c r="O6652" i="2"/>
  <c r="N6637" i="2"/>
  <c r="O6637" i="2"/>
  <c r="N6645" i="2"/>
  <c r="O6645" i="2"/>
  <c r="N6653" i="2"/>
  <c r="O6653" i="2"/>
  <c r="N6638" i="2"/>
  <c r="O6638" i="2"/>
  <c r="N6646" i="2"/>
  <c r="O6646" i="2"/>
  <c r="N6608" i="2"/>
  <c r="O6608" i="2"/>
  <c r="N6624" i="2"/>
  <c r="O6624" i="2"/>
  <c r="N6609" i="2"/>
  <c r="O6609" i="2"/>
  <c r="N6617" i="2"/>
  <c r="O6617" i="2"/>
  <c r="N6625" i="2"/>
  <c r="O6625" i="2"/>
  <c r="N6611" i="2"/>
  <c r="O6611" i="2"/>
  <c r="N6619" i="2"/>
  <c r="O6619" i="2"/>
  <c r="N6627" i="2"/>
  <c r="O6627" i="2"/>
  <c r="N6612" i="2"/>
  <c r="O6612" i="2"/>
  <c r="N6620" i="2"/>
  <c r="O6620" i="2"/>
  <c r="N6628" i="2"/>
  <c r="O6628" i="2"/>
  <c r="N6613" i="2"/>
  <c r="O6613" i="2"/>
  <c r="N6621" i="2"/>
  <c r="O6621" i="2"/>
  <c r="N6629" i="2"/>
  <c r="O6629" i="2"/>
  <c r="N6614" i="2"/>
  <c r="O6614" i="2"/>
  <c r="N6622" i="2"/>
  <c r="O6622" i="2"/>
  <c r="N6616" i="2"/>
  <c r="O6616" i="2"/>
  <c r="N6584" i="2"/>
  <c r="O6584" i="2"/>
  <c r="N6592" i="2"/>
  <c r="O6592" i="2"/>
  <c r="N6600" i="2"/>
  <c r="O6600" i="2"/>
  <c r="N6585" i="2"/>
  <c r="O6585" i="2"/>
  <c r="N6593" i="2"/>
  <c r="O6593" i="2"/>
  <c r="N6601" i="2"/>
  <c r="O6601" i="2"/>
  <c r="N6587" i="2"/>
  <c r="O6587" i="2"/>
  <c r="N6595" i="2"/>
  <c r="O6595" i="2"/>
  <c r="N6603" i="2"/>
  <c r="O6603" i="2"/>
  <c r="N6604" i="2"/>
  <c r="O6604" i="2"/>
  <c r="N6589" i="2"/>
  <c r="O6589" i="2"/>
  <c r="N6597" i="2"/>
  <c r="O6597" i="2"/>
  <c r="N6605" i="2"/>
  <c r="O6605" i="2"/>
  <c r="N6596" i="2"/>
  <c r="O6596" i="2"/>
  <c r="N6590" i="2"/>
  <c r="O6590" i="2"/>
  <c r="N6598" i="2"/>
  <c r="O6598" i="2"/>
  <c r="N6588" i="2"/>
  <c r="O6588" i="2"/>
  <c r="N6560" i="2"/>
  <c r="O6560" i="2"/>
  <c r="N6576" i="2"/>
  <c r="O6576" i="2"/>
  <c r="N6561" i="2"/>
  <c r="O6561" i="2"/>
  <c r="N6569" i="2"/>
  <c r="O6569" i="2"/>
  <c r="N6577" i="2"/>
  <c r="O6577" i="2"/>
  <c r="N6568" i="2"/>
  <c r="O6568" i="2"/>
  <c r="N6563" i="2"/>
  <c r="O6563" i="2"/>
  <c r="N6571" i="2"/>
  <c r="O6571" i="2"/>
  <c r="N6579" i="2"/>
  <c r="O6579" i="2"/>
  <c r="N6564" i="2"/>
  <c r="O6564" i="2"/>
  <c r="N6572" i="2"/>
  <c r="O6572" i="2"/>
  <c r="N6580" i="2"/>
  <c r="O6580" i="2"/>
  <c r="N6565" i="2"/>
  <c r="O6565" i="2"/>
  <c r="N6573" i="2"/>
  <c r="O6573" i="2"/>
  <c r="N6581" i="2"/>
  <c r="O6581" i="2"/>
  <c r="N6566" i="2"/>
  <c r="O6566" i="2"/>
  <c r="N6574" i="2"/>
  <c r="O6574" i="2"/>
  <c r="N6537" i="2"/>
  <c r="O6537" i="2"/>
  <c r="N6545" i="2"/>
  <c r="O6545" i="2"/>
  <c r="N6553" i="2"/>
  <c r="O6553" i="2"/>
  <c r="N6536" i="2"/>
  <c r="O6536" i="2"/>
  <c r="N6544" i="2"/>
  <c r="O6544" i="2"/>
  <c r="N6552" i="2"/>
  <c r="O6552" i="2"/>
  <c r="N6539" i="2"/>
  <c r="O6539" i="2"/>
  <c r="N6547" i="2"/>
  <c r="O6547" i="2"/>
  <c r="N6555" i="2"/>
  <c r="O6555" i="2"/>
  <c r="N6540" i="2"/>
  <c r="O6540" i="2"/>
  <c r="N6548" i="2"/>
  <c r="O6548" i="2"/>
  <c r="N6556" i="2"/>
  <c r="O6556" i="2"/>
  <c r="N6541" i="2"/>
  <c r="O6541" i="2"/>
  <c r="N6549" i="2"/>
  <c r="O6549" i="2"/>
  <c r="N6557" i="2"/>
  <c r="O6557" i="2"/>
  <c r="N6542" i="2"/>
  <c r="O6542" i="2"/>
  <c r="N6550" i="2"/>
  <c r="O6550" i="2"/>
  <c r="N6512" i="2"/>
  <c r="O6512" i="2"/>
  <c r="N6520" i="2"/>
  <c r="O6520" i="2"/>
  <c r="N6528" i="2"/>
  <c r="O6528" i="2"/>
  <c r="N6513" i="2"/>
  <c r="O6513" i="2"/>
  <c r="N6521" i="2"/>
  <c r="O6521" i="2"/>
  <c r="N6529" i="2"/>
  <c r="O6529" i="2"/>
  <c r="N6515" i="2"/>
  <c r="O6515" i="2"/>
  <c r="N6523" i="2"/>
  <c r="O6523" i="2"/>
  <c r="N6531" i="2"/>
  <c r="O6531" i="2"/>
  <c r="N6516" i="2"/>
  <c r="O6516" i="2"/>
  <c r="N6524" i="2"/>
  <c r="O6524" i="2"/>
  <c r="N6532" i="2"/>
  <c r="O6532" i="2"/>
  <c r="N6517" i="2"/>
  <c r="O6517" i="2"/>
  <c r="N6525" i="2"/>
  <c r="O6525" i="2"/>
  <c r="N6533" i="2"/>
  <c r="O6533" i="2"/>
  <c r="N6518" i="2"/>
  <c r="O6518" i="2"/>
  <c r="N6526" i="2"/>
  <c r="O6526" i="2"/>
  <c r="N6488" i="2"/>
  <c r="O6488" i="2"/>
  <c r="N6496" i="2"/>
  <c r="O6496" i="2"/>
  <c r="N6504" i="2"/>
  <c r="O6504" i="2"/>
  <c r="N6489" i="2"/>
  <c r="O6489" i="2"/>
  <c r="N6497" i="2"/>
  <c r="O6497" i="2"/>
  <c r="N6505" i="2"/>
  <c r="O6505" i="2"/>
  <c r="N6491" i="2"/>
  <c r="O6491" i="2"/>
  <c r="N6499" i="2"/>
  <c r="O6499" i="2"/>
  <c r="N6507" i="2"/>
  <c r="O6507" i="2"/>
  <c r="N6492" i="2"/>
  <c r="O6492" i="2"/>
  <c r="N6500" i="2"/>
  <c r="O6500" i="2"/>
  <c r="N6508" i="2"/>
  <c r="O6508" i="2"/>
  <c r="N6493" i="2"/>
  <c r="O6493" i="2"/>
  <c r="N6501" i="2"/>
  <c r="O6501" i="2"/>
  <c r="N6509" i="2"/>
  <c r="O6509" i="2"/>
  <c r="N6494" i="2"/>
  <c r="O6494" i="2"/>
  <c r="N6502" i="2"/>
  <c r="O6502" i="2"/>
  <c r="N6468" i="2"/>
  <c r="O6468" i="2"/>
  <c r="N6464" i="2"/>
  <c r="O6464" i="2"/>
  <c r="N6472" i="2"/>
  <c r="O6472" i="2"/>
  <c r="N6480" i="2"/>
  <c r="O6480" i="2"/>
  <c r="N6465" i="2"/>
  <c r="O6465" i="2"/>
  <c r="N6473" i="2"/>
  <c r="O6473" i="2"/>
  <c r="N6481" i="2"/>
  <c r="O6481" i="2"/>
  <c r="N6467" i="2"/>
  <c r="O6467" i="2"/>
  <c r="N6475" i="2"/>
  <c r="O6475" i="2"/>
  <c r="N6483" i="2"/>
  <c r="O6483" i="2"/>
  <c r="N6484" i="2"/>
  <c r="O6484" i="2"/>
  <c r="N6469" i="2"/>
  <c r="O6469" i="2"/>
  <c r="N6477" i="2"/>
  <c r="O6477" i="2"/>
  <c r="N6485" i="2"/>
  <c r="O6485" i="2"/>
  <c r="N6470" i="2"/>
  <c r="O6470" i="2"/>
  <c r="N6478" i="2"/>
  <c r="O6478" i="2"/>
  <c r="N6476" i="2"/>
  <c r="O6476" i="2"/>
  <c r="N6452" i="2"/>
  <c r="O6452" i="2"/>
  <c r="N6440" i="2"/>
  <c r="O6440" i="2"/>
  <c r="N6448" i="2"/>
  <c r="O6448" i="2"/>
  <c r="N6456" i="2"/>
  <c r="O6456" i="2"/>
  <c r="N6441" i="2"/>
  <c r="O6441" i="2"/>
  <c r="N6449" i="2"/>
  <c r="O6449" i="2"/>
  <c r="N6457" i="2"/>
  <c r="O6457" i="2"/>
  <c r="N6443" i="2"/>
  <c r="O6443" i="2"/>
  <c r="N6451" i="2"/>
  <c r="O6451" i="2"/>
  <c r="N6459" i="2"/>
  <c r="O6459" i="2"/>
  <c r="N6445" i="2"/>
  <c r="O6445" i="2"/>
  <c r="N6453" i="2"/>
  <c r="O6453" i="2"/>
  <c r="N6461" i="2"/>
  <c r="O6461" i="2"/>
  <c r="N6444" i="2"/>
  <c r="O6444" i="2"/>
  <c r="N6446" i="2"/>
  <c r="O6446" i="2"/>
  <c r="N6454" i="2"/>
  <c r="O6454" i="2"/>
  <c r="N6460" i="2"/>
  <c r="O6460" i="2"/>
  <c r="N6424" i="2"/>
  <c r="O6424" i="2"/>
  <c r="N6432" i="2"/>
  <c r="O6432" i="2"/>
  <c r="N6417" i="2"/>
  <c r="O6417" i="2"/>
  <c r="N6425" i="2"/>
  <c r="O6425" i="2"/>
  <c r="N6433" i="2"/>
  <c r="O6433" i="2"/>
  <c r="N6419" i="2"/>
  <c r="O6419" i="2"/>
  <c r="N6427" i="2"/>
  <c r="O6427" i="2"/>
  <c r="N6435" i="2"/>
  <c r="O6435" i="2"/>
  <c r="N6420" i="2"/>
  <c r="O6420" i="2"/>
  <c r="N6428" i="2"/>
  <c r="O6428" i="2"/>
  <c r="N6436" i="2"/>
  <c r="O6436" i="2"/>
  <c r="N6421" i="2"/>
  <c r="O6421" i="2"/>
  <c r="N6429" i="2"/>
  <c r="O6429" i="2"/>
  <c r="N6437" i="2"/>
  <c r="O6437" i="2"/>
  <c r="N6416" i="2"/>
  <c r="O6416" i="2"/>
  <c r="N6422" i="2"/>
  <c r="O6422" i="2"/>
  <c r="N6430" i="2"/>
  <c r="O6430" i="2"/>
  <c r="N6392" i="2"/>
  <c r="O6392" i="2"/>
  <c r="N6400" i="2"/>
  <c r="O6400" i="2"/>
  <c r="N6408" i="2"/>
  <c r="O6408" i="2"/>
  <c r="N6393" i="2"/>
  <c r="O6393" i="2"/>
  <c r="N6401" i="2"/>
  <c r="O6401" i="2"/>
  <c r="N6409" i="2"/>
  <c r="O6409" i="2"/>
  <c r="N6395" i="2"/>
  <c r="O6395" i="2"/>
  <c r="N6403" i="2"/>
  <c r="O6403" i="2"/>
  <c r="N6411" i="2"/>
  <c r="O6411" i="2"/>
  <c r="N6396" i="2"/>
  <c r="O6396" i="2"/>
  <c r="N6404" i="2"/>
  <c r="O6404" i="2"/>
  <c r="N6412" i="2"/>
  <c r="O6412" i="2"/>
  <c r="N6397" i="2"/>
  <c r="O6397" i="2"/>
  <c r="N6405" i="2"/>
  <c r="O6405" i="2"/>
  <c r="N6413" i="2"/>
  <c r="O6413" i="2"/>
  <c r="N6398" i="2"/>
  <c r="O6398" i="2"/>
  <c r="N6406" i="2"/>
  <c r="O6406" i="2"/>
  <c r="N6369" i="2"/>
  <c r="O6369" i="2"/>
  <c r="N6377" i="2"/>
  <c r="O6377" i="2"/>
  <c r="N6385" i="2"/>
  <c r="O6385" i="2"/>
  <c r="N6371" i="2"/>
  <c r="O6371" i="2"/>
  <c r="N6379" i="2"/>
  <c r="O6379" i="2"/>
  <c r="N6387" i="2"/>
  <c r="O6387" i="2"/>
  <c r="N6372" i="2"/>
  <c r="O6372" i="2"/>
  <c r="N6380" i="2"/>
  <c r="O6380" i="2"/>
  <c r="N6388" i="2"/>
  <c r="O6388" i="2"/>
  <c r="N6373" i="2"/>
  <c r="O6373" i="2"/>
  <c r="N6381" i="2"/>
  <c r="O6381" i="2"/>
  <c r="N6389" i="2"/>
  <c r="O6389" i="2"/>
  <c r="N6384" i="2"/>
  <c r="O6384" i="2"/>
  <c r="N6374" i="2"/>
  <c r="O6374" i="2"/>
  <c r="N6382" i="2"/>
  <c r="O6382" i="2"/>
  <c r="N6368" i="2"/>
  <c r="O6368" i="2"/>
  <c r="N6376" i="2"/>
  <c r="O6376" i="2"/>
  <c r="N6344" i="2"/>
  <c r="O6344" i="2"/>
  <c r="N6352" i="2"/>
  <c r="O6352" i="2"/>
  <c r="N6360" i="2"/>
  <c r="O6360" i="2"/>
  <c r="N6345" i="2"/>
  <c r="O6345" i="2"/>
  <c r="N6353" i="2"/>
  <c r="O6353" i="2"/>
  <c r="N6361" i="2"/>
  <c r="O6361" i="2"/>
  <c r="N6347" i="2"/>
  <c r="O6347" i="2"/>
  <c r="N6355" i="2"/>
  <c r="O6355" i="2"/>
  <c r="N6363" i="2"/>
  <c r="O6363" i="2"/>
  <c r="N6348" i="2"/>
  <c r="O6348" i="2"/>
  <c r="N6356" i="2"/>
  <c r="O6356" i="2"/>
  <c r="N6364" i="2"/>
  <c r="O6364" i="2"/>
  <c r="N6349" i="2"/>
  <c r="O6349" i="2"/>
  <c r="N6357" i="2"/>
  <c r="O6357" i="2"/>
  <c r="N6365" i="2"/>
  <c r="O6365" i="2"/>
  <c r="N6358" i="2"/>
  <c r="O6358" i="2"/>
  <c r="N6350" i="2"/>
  <c r="O6350" i="2"/>
  <c r="N6320" i="2"/>
  <c r="O6320" i="2"/>
  <c r="N6328" i="2"/>
  <c r="O6328" i="2"/>
  <c r="N6336" i="2"/>
  <c r="O6336" i="2"/>
  <c r="N6321" i="2"/>
  <c r="O6321" i="2"/>
  <c r="N6329" i="2"/>
  <c r="O6329" i="2"/>
  <c r="N6337" i="2"/>
  <c r="O6337" i="2"/>
  <c r="N6323" i="2"/>
  <c r="O6323" i="2"/>
  <c r="N6331" i="2"/>
  <c r="O6331" i="2"/>
  <c r="N6339" i="2"/>
  <c r="O6339" i="2"/>
  <c r="N6324" i="2"/>
  <c r="O6324" i="2"/>
  <c r="N6332" i="2"/>
  <c r="O6332" i="2"/>
  <c r="N6340" i="2"/>
  <c r="O6340" i="2"/>
  <c r="N6325" i="2"/>
  <c r="O6325" i="2"/>
  <c r="N6333" i="2"/>
  <c r="O6333" i="2"/>
  <c r="N6341" i="2"/>
  <c r="O6341" i="2"/>
  <c r="N6326" i="2"/>
  <c r="O6326" i="2"/>
  <c r="N6334" i="2"/>
  <c r="O6334" i="2"/>
  <c r="N6296" i="2"/>
  <c r="O6296" i="2"/>
  <c r="N6312" i="2"/>
  <c r="O6312" i="2"/>
  <c r="N6297" i="2"/>
  <c r="O6297" i="2"/>
  <c r="N6305" i="2"/>
  <c r="O6305" i="2"/>
  <c r="N6313" i="2"/>
  <c r="O6313" i="2"/>
  <c r="N6299" i="2"/>
  <c r="O6299" i="2"/>
  <c r="N6307" i="2"/>
  <c r="O6307" i="2"/>
  <c r="N6315" i="2"/>
  <c r="O6315" i="2"/>
  <c r="N6300" i="2"/>
  <c r="O6300" i="2"/>
  <c r="N6308" i="2"/>
  <c r="O6308" i="2"/>
  <c r="N6316" i="2"/>
  <c r="O6316" i="2"/>
  <c r="N6301" i="2"/>
  <c r="O6301" i="2"/>
  <c r="N6309" i="2"/>
  <c r="O6309" i="2"/>
  <c r="N6317" i="2"/>
  <c r="O6317" i="2"/>
  <c r="N6304" i="2"/>
  <c r="O6304" i="2"/>
  <c r="N6310" i="2"/>
  <c r="O6310" i="2"/>
  <c r="N6302" i="2"/>
  <c r="O6302" i="2"/>
  <c r="N6273" i="2"/>
  <c r="O6273" i="2"/>
  <c r="N6281" i="2"/>
  <c r="O6281" i="2"/>
  <c r="N6289" i="2"/>
  <c r="O6289" i="2"/>
  <c r="N6275" i="2"/>
  <c r="O6275" i="2"/>
  <c r="N6283" i="2"/>
  <c r="O6283" i="2"/>
  <c r="N6291" i="2"/>
  <c r="O6291" i="2"/>
  <c r="N6276" i="2"/>
  <c r="O6276" i="2"/>
  <c r="N6284" i="2"/>
  <c r="O6284" i="2"/>
  <c r="N6292" i="2"/>
  <c r="O6292" i="2"/>
  <c r="N6277" i="2"/>
  <c r="O6277" i="2"/>
  <c r="N6285" i="2"/>
  <c r="O6285" i="2"/>
  <c r="N6293" i="2"/>
  <c r="O6293" i="2"/>
  <c r="N6278" i="2"/>
  <c r="O6278" i="2"/>
  <c r="N6286" i="2"/>
  <c r="O6286" i="2"/>
  <c r="N6272" i="2"/>
  <c r="O6272" i="2"/>
  <c r="N6280" i="2"/>
  <c r="O6280" i="2"/>
  <c r="N6288" i="2"/>
  <c r="O6288" i="2"/>
  <c r="N6256" i="2"/>
  <c r="O6256" i="2"/>
  <c r="N6264" i="2"/>
  <c r="O6264" i="2"/>
  <c r="N6249" i="2"/>
  <c r="O6249" i="2"/>
  <c r="N6257" i="2"/>
  <c r="O6257" i="2"/>
  <c r="N6265" i="2"/>
  <c r="O6265" i="2"/>
  <c r="N6251" i="2"/>
  <c r="O6251" i="2"/>
  <c r="N6259" i="2"/>
  <c r="O6259" i="2"/>
  <c r="N6267" i="2"/>
  <c r="O6267" i="2"/>
  <c r="N6252" i="2"/>
  <c r="O6252" i="2"/>
  <c r="N6260" i="2"/>
  <c r="O6260" i="2"/>
  <c r="N6268" i="2"/>
  <c r="O6268" i="2"/>
  <c r="N6248" i="2"/>
  <c r="O6248" i="2"/>
  <c r="N6253" i="2"/>
  <c r="O6253" i="2"/>
  <c r="N6261" i="2"/>
  <c r="O6261" i="2"/>
  <c r="N6269" i="2"/>
  <c r="O6269" i="2"/>
  <c r="N6254" i="2"/>
  <c r="O6254" i="2"/>
  <c r="N6262" i="2"/>
  <c r="O6262" i="2"/>
  <c r="N6224" i="2"/>
  <c r="O6224" i="2"/>
  <c r="N6232" i="2"/>
  <c r="O6232" i="2"/>
  <c r="N6240" i="2"/>
  <c r="O6240" i="2"/>
  <c r="N6225" i="2"/>
  <c r="O6225" i="2"/>
  <c r="N6233" i="2"/>
  <c r="O6233" i="2"/>
  <c r="N6241" i="2"/>
  <c r="O6241" i="2"/>
  <c r="N6227" i="2"/>
  <c r="O6227" i="2"/>
  <c r="N6235" i="2"/>
  <c r="O6235" i="2"/>
  <c r="N6243" i="2"/>
  <c r="O6243" i="2"/>
  <c r="N6228" i="2"/>
  <c r="O6228" i="2"/>
  <c r="N6236" i="2"/>
  <c r="O6236" i="2"/>
  <c r="N6244" i="2"/>
  <c r="O6244" i="2"/>
  <c r="N6229" i="2"/>
  <c r="O6229" i="2"/>
  <c r="N6237" i="2"/>
  <c r="O6237" i="2"/>
  <c r="N6245" i="2"/>
  <c r="O6245" i="2"/>
  <c r="N6230" i="2"/>
  <c r="O6230" i="2"/>
  <c r="N6238" i="2"/>
  <c r="O6238" i="2"/>
  <c r="N6201" i="2"/>
  <c r="O6201" i="2"/>
  <c r="N6209" i="2"/>
  <c r="O6209" i="2"/>
  <c r="N6217" i="2"/>
  <c r="O6217" i="2"/>
  <c r="N6208" i="2"/>
  <c r="O6208" i="2"/>
  <c r="N6203" i="2"/>
  <c r="O6203" i="2"/>
  <c r="N6211" i="2"/>
  <c r="O6211" i="2"/>
  <c r="N6219" i="2"/>
  <c r="O6219" i="2"/>
  <c r="N6204" i="2"/>
  <c r="O6204" i="2"/>
  <c r="N6212" i="2"/>
  <c r="O6212" i="2"/>
  <c r="N6220" i="2"/>
  <c r="O6220" i="2"/>
  <c r="N6205" i="2"/>
  <c r="O6205" i="2"/>
  <c r="N6213" i="2"/>
  <c r="O6213" i="2"/>
  <c r="N6221" i="2"/>
  <c r="O6221" i="2"/>
  <c r="N6200" i="2"/>
  <c r="O6200" i="2"/>
  <c r="N6216" i="2"/>
  <c r="O6216" i="2"/>
  <c r="N6206" i="2"/>
  <c r="O6206" i="2"/>
  <c r="N6214" i="2"/>
  <c r="O6214" i="2"/>
  <c r="N6176" i="2"/>
  <c r="O6176" i="2"/>
  <c r="N6184" i="2"/>
  <c r="O6184" i="2"/>
  <c r="N6192" i="2"/>
  <c r="O6192" i="2"/>
  <c r="N6177" i="2"/>
  <c r="O6177" i="2"/>
  <c r="N6185" i="2"/>
  <c r="O6185" i="2"/>
  <c r="N6193" i="2"/>
  <c r="O6193" i="2"/>
  <c r="N6179" i="2"/>
  <c r="O6179" i="2"/>
  <c r="N6187" i="2"/>
  <c r="O6187" i="2"/>
  <c r="N6195" i="2"/>
  <c r="O6195" i="2"/>
  <c r="N6180" i="2"/>
  <c r="O6180" i="2"/>
  <c r="N6188" i="2"/>
  <c r="O6188" i="2"/>
  <c r="N6196" i="2"/>
  <c r="O6196" i="2"/>
  <c r="N6181" i="2"/>
  <c r="O6181" i="2"/>
  <c r="N6189" i="2"/>
  <c r="O6189" i="2"/>
  <c r="N6197" i="2"/>
  <c r="O6197" i="2"/>
  <c r="N6182" i="2"/>
  <c r="O6182" i="2"/>
  <c r="N6190" i="2"/>
  <c r="O6190" i="2"/>
  <c r="N6152" i="2"/>
  <c r="O6152" i="2"/>
  <c r="N6160" i="2"/>
  <c r="O6160" i="2"/>
  <c r="N6168" i="2"/>
  <c r="O6168" i="2"/>
  <c r="N6153" i="2"/>
  <c r="O6153" i="2"/>
  <c r="N6161" i="2"/>
  <c r="O6161" i="2"/>
  <c r="N6169" i="2"/>
  <c r="O6169" i="2"/>
  <c r="N6155" i="2"/>
  <c r="O6155" i="2"/>
  <c r="N6163" i="2"/>
  <c r="O6163" i="2"/>
  <c r="N6171" i="2"/>
  <c r="O6171" i="2"/>
  <c r="N6156" i="2"/>
  <c r="O6156" i="2"/>
  <c r="N6164" i="2"/>
  <c r="O6164" i="2"/>
  <c r="N6172" i="2"/>
  <c r="O6172" i="2"/>
  <c r="N6157" i="2"/>
  <c r="O6157" i="2"/>
  <c r="N6165" i="2"/>
  <c r="O6165" i="2"/>
  <c r="N6173" i="2"/>
  <c r="O6173" i="2"/>
  <c r="N6158" i="2"/>
  <c r="O6158" i="2"/>
  <c r="N6166" i="2"/>
  <c r="O6166" i="2"/>
  <c r="N6128" i="2"/>
  <c r="O6128" i="2"/>
  <c r="N6144" i="2"/>
  <c r="O6144" i="2"/>
  <c r="N6129" i="2"/>
  <c r="O6129" i="2"/>
  <c r="N6137" i="2"/>
  <c r="O6137" i="2"/>
  <c r="N6145" i="2"/>
  <c r="O6145" i="2"/>
  <c r="N6131" i="2"/>
  <c r="O6131" i="2"/>
  <c r="N6139" i="2"/>
  <c r="O6139" i="2"/>
  <c r="N6147" i="2"/>
  <c r="O6147" i="2"/>
  <c r="N6132" i="2"/>
  <c r="O6132" i="2"/>
  <c r="N6140" i="2"/>
  <c r="O6140" i="2"/>
  <c r="N6148" i="2"/>
  <c r="O6148" i="2"/>
  <c r="N6136" i="2"/>
  <c r="O6136" i="2"/>
  <c r="N6133" i="2"/>
  <c r="O6133" i="2"/>
  <c r="N6141" i="2"/>
  <c r="O6141" i="2"/>
  <c r="N6149" i="2"/>
  <c r="O6149" i="2"/>
  <c r="N6134" i="2"/>
  <c r="O6134" i="2"/>
  <c r="N6142" i="2"/>
  <c r="O6142" i="2"/>
  <c r="N6104" i="2"/>
  <c r="O6104" i="2"/>
  <c r="N6112" i="2"/>
  <c r="O6112" i="2"/>
  <c r="N6120" i="2"/>
  <c r="O6120" i="2"/>
  <c r="N6105" i="2"/>
  <c r="O6105" i="2"/>
  <c r="N6113" i="2"/>
  <c r="O6113" i="2"/>
  <c r="N6121" i="2"/>
  <c r="O6121" i="2"/>
  <c r="N6107" i="2"/>
  <c r="O6107" i="2"/>
  <c r="N6115" i="2"/>
  <c r="O6115" i="2"/>
  <c r="N6123" i="2"/>
  <c r="O6123" i="2"/>
  <c r="N6108" i="2"/>
  <c r="O6108" i="2"/>
  <c r="N6116" i="2"/>
  <c r="O6116" i="2"/>
  <c r="N6109" i="2"/>
  <c r="O6109" i="2"/>
  <c r="N6117" i="2"/>
  <c r="O6117" i="2"/>
  <c r="N6125" i="2"/>
  <c r="O6125" i="2"/>
  <c r="N6110" i="2"/>
  <c r="O6110" i="2"/>
  <c r="N6118" i="2"/>
  <c r="O6118" i="2"/>
  <c r="N6081" i="2"/>
  <c r="O6081" i="2"/>
  <c r="N6089" i="2"/>
  <c r="O6089" i="2"/>
  <c r="N6097" i="2"/>
  <c r="O6097" i="2"/>
  <c r="N6096" i="2"/>
  <c r="O6096" i="2"/>
  <c r="N6083" i="2"/>
  <c r="O6083" i="2"/>
  <c r="N6091" i="2"/>
  <c r="O6091" i="2"/>
  <c r="N6099" i="2"/>
  <c r="O6099" i="2"/>
  <c r="N6084" i="2"/>
  <c r="O6084" i="2"/>
  <c r="N6100" i="2"/>
  <c r="O6100" i="2"/>
  <c r="N6092" i="2"/>
  <c r="O6092" i="2"/>
  <c r="N6085" i="2"/>
  <c r="O6085" i="2"/>
  <c r="N6093" i="2"/>
  <c r="O6093" i="2"/>
  <c r="N6101" i="2"/>
  <c r="O6101" i="2"/>
  <c r="N6088" i="2"/>
  <c r="O6088" i="2"/>
  <c r="N6086" i="2"/>
  <c r="O6086" i="2"/>
  <c r="N6094" i="2"/>
  <c r="O6094" i="2"/>
  <c r="N6080" i="2"/>
  <c r="O6080" i="2"/>
  <c r="N6056" i="2"/>
  <c r="O6056" i="2"/>
  <c r="N6064" i="2"/>
  <c r="O6064" i="2"/>
  <c r="N6072" i="2"/>
  <c r="O6072" i="2"/>
  <c r="N6057" i="2"/>
  <c r="O6057" i="2"/>
  <c r="N6065" i="2"/>
  <c r="O6065" i="2"/>
  <c r="N6073" i="2"/>
  <c r="O6073" i="2"/>
  <c r="N6059" i="2"/>
  <c r="O6059" i="2"/>
  <c r="N6067" i="2"/>
  <c r="O6067" i="2"/>
  <c r="N6075" i="2"/>
  <c r="O6075" i="2"/>
  <c r="N6060" i="2"/>
  <c r="O6060" i="2"/>
  <c r="N6068" i="2"/>
  <c r="O6068" i="2"/>
  <c r="N6076" i="2"/>
  <c r="O6076" i="2"/>
  <c r="N6061" i="2"/>
  <c r="O6061" i="2"/>
  <c r="N6069" i="2"/>
  <c r="O6069" i="2"/>
  <c r="N6077" i="2"/>
  <c r="O6077" i="2"/>
  <c r="N6062" i="2"/>
  <c r="O6062" i="2"/>
  <c r="N6070" i="2"/>
  <c r="O6070" i="2"/>
  <c r="N6040" i="2"/>
  <c r="O6040" i="2"/>
  <c r="N6033" i="2"/>
  <c r="O6033" i="2"/>
  <c r="N6041" i="2"/>
  <c r="O6041" i="2"/>
  <c r="N6032" i="2"/>
  <c r="O6032" i="2"/>
  <c r="N6049" i="2"/>
  <c r="O6049" i="2"/>
  <c r="N6035" i="2"/>
  <c r="O6035" i="2"/>
  <c r="N6043" i="2"/>
  <c r="O6043" i="2"/>
  <c r="N6051" i="2"/>
  <c r="O6051" i="2"/>
  <c r="N6036" i="2"/>
  <c r="O6036" i="2"/>
  <c r="N6044" i="2"/>
  <c r="O6044" i="2"/>
  <c r="N6052" i="2"/>
  <c r="O6052" i="2"/>
  <c r="N6037" i="2"/>
  <c r="O6037" i="2"/>
  <c r="N6045" i="2"/>
  <c r="O6045" i="2"/>
  <c r="N6053" i="2"/>
  <c r="O6053" i="2"/>
  <c r="N6038" i="2"/>
  <c r="O6038" i="2"/>
  <c r="N6046" i="2"/>
  <c r="O6046" i="2"/>
  <c r="N6048" i="2"/>
  <c r="O6048" i="2"/>
  <c r="N6008" i="2"/>
  <c r="O6008" i="2"/>
  <c r="N6016" i="2"/>
  <c r="O6016" i="2"/>
  <c r="N6024" i="2"/>
  <c r="O6024" i="2"/>
  <c r="N6009" i="2"/>
  <c r="O6009" i="2"/>
  <c r="N6017" i="2"/>
  <c r="O6017" i="2"/>
  <c r="N6025" i="2"/>
  <c r="O6025" i="2"/>
  <c r="N6011" i="2"/>
  <c r="O6011" i="2"/>
  <c r="N6019" i="2"/>
  <c r="O6019" i="2"/>
  <c r="N6027" i="2"/>
  <c r="O6027" i="2"/>
  <c r="N6012" i="2"/>
  <c r="O6012" i="2"/>
  <c r="N6020" i="2"/>
  <c r="O6020" i="2"/>
  <c r="N6028" i="2"/>
  <c r="O6028" i="2"/>
  <c r="N6013" i="2"/>
  <c r="O6013" i="2"/>
  <c r="N6021" i="2"/>
  <c r="O6021" i="2"/>
  <c r="N6029" i="2"/>
  <c r="O6029" i="2"/>
  <c r="N6014" i="2"/>
  <c r="O6014" i="2"/>
  <c r="N6022" i="2"/>
  <c r="O6022" i="2"/>
  <c r="N5984" i="2"/>
  <c r="O5984" i="2"/>
  <c r="N5992" i="2"/>
  <c r="O5992" i="2"/>
  <c r="N6000" i="2"/>
  <c r="O6000" i="2"/>
  <c r="N5985" i="2"/>
  <c r="O5985" i="2"/>
  <c r="N5993" i="2"/>
  <c r="O5993" i="2"/>
  <c r="N6001" i="2"/>
  <c r="O6001" i="2"/>
  <c r="N5987" i="2"/>
  <c r="O5987" i="2"/>
  <c r="N5995" i="2"/>
  <c r="O5995" i="2"/>
  <c r="N6003" i="2"/>
  <c r="O6003" i="2"/>
  <c r="N5988" i="2"/>
  <c r="O5988" i="2"/>
  <c r="N5996" i="2"/>
  <c r="O5996" i="2"/>
  <c r="N6004" i="2"/>
  <c r="O6004" i="2"/>
  <c r="N5989" i="2"/>
  <c r="O5989" i="2"/>
  <c r="N5997" i="2"/>
  <c r="O5997" i="2"/>
  <c r="N6005" i="2"/>
  <c r="O6005" i="2"/>
  <c r="N5960" i="2"/>
  <c r="O5960" i="2"/>
  <c r="N5968" i="2"/>
  <c r="O5968" i="2"/>
  <c r="N5976" i="2"/>
  <c r="O5976" i="2"/>
  <c r="N5961" i="2"/>
  <c r="O5961" i="2"/>
  <c r="N5969" i="2"/>
  <c r="O5969" i="2"/>
  <c r="N5977" i="2"/>
  <c r="O5977" i="2"/>
  <c r="N5963" i="2"/>
  <c r="O5963" i="2"/>
  <c r="N5971" i="2"/>
  <c r="O5971" i="2"/>
  <c r="N5979" i="2"/>
  <c r="O5979" i="2"/>
  <c r="N5964" i="2"/>
  <c r="O5964" i="2"/>
  <c r="N5972" i="2"/>
  <c r="O5972" i="2"/>
  <c r="N5980" i="2"/>
  <c r="O5980" i="2"/>
  <c r="N5981" i="2"/>
  <c r="O5981" i="2"/>
  <c r="N5973" i="2"/>
  <c r="O5973" i="2"/>
  <c r="N5965" i="2"/>
  <c r="O5965" i="2"/>
  <c r="N5937" i="2"/>
  <c r="O5937" i="2"/>
  <c r="N5945" i="2"/>
  <c r="O5945" i="2"/>
  <c r="N5953" i="2"/>
  <c r="O5953" i="2"/>
  <c r="N5939" i="2"/>
  <c r="O5939" i="2"/>
  <c r="N5947" i="2"/>
  <c r="O5947" i="2"/>
  <c r="N5955" i="2"/>
  <c r="O5955" i="2"/>
  <c r="N5940" i="2"/>
  <c r="O5940" i="2"/>
  <c r="N5948" i="2"/>
  <c r="O5948" i="2"/>
  <c r="N5956" i="2"/>
  <c r="O5956" i="2"/>
  <c r="N5936" i="2"/>
  <c r="O5936" i="2"/>
  <c r="N5944" i="2"/>
  <c r="O5944" i="2"/>
  <c r="N5941" i="2"/>
  <c r="O5941" i="2"/>
  <c r="N5949" i="2"/>
  <c r="O5949" i="2"/>
  <c r="N5957" i="2"/>
  <c r="O5957" i="2"/>
  <c r="N5952" i="2"/>
  <c r="O5952" i="2"/>
  <c r="N5912" i="2"/>
  <c r="O5912" i="2"/>
  <c r="N5913" i="2"/>
  <c r="O5913" i="2"/>
  <c r="N5921" i="2"/>
  <c r="O5921" i="2"/>
  <c r="N5929" i="2"/>
  <c r="O5929" i="2"/>
  <c r="N5915" i="2"/>
  <c r="O5915" i="2"/>
  <c r="N5923" i="2"/>
  <c r="O5923" i="2"/>
  <c r="N5931" i="2"/>
  <c r="O5931" i="2"/>
  <c r="N5916" i="2"/>
  <c r="O5916" i="2"/>
  <c r="N5924" i="2"/>
  <c r="O5924" i="2"/>
  <c r="N5932" i="2"/>
  <c r="O5932" i="2"/>
  <c r="N5928" i="2"/>
  <c r="O5928" i="2"/>
  <c r="N5917" i="2"/>
  <c r="O5917" i="2"/>
  <c r="N5925" i="2"/>
  <c r="O5925" i="2"/>
  <c r="N5933" i="2"/>
  <c r="O5933" i="2"/>
  <c r="N5920" i="2"/>
  <c r="O5920" i="2"/>
  <c r="N5888" i="2"/>
  <c r="O5888" i="2"/>
  <c r="N5896" i="2"/>
  <c r="O5896" i="2"/>
  <c r="N5904" i="2"/>
  <c r="O5904" i="2"/>
  <c r="N5905" i="2"/>
  <c r="O5905" i="2"/>
  <c r="N5891" i="2"/>
  <c r="O5891" i="2"/>
  <c r="N5899" i="2"/>
  <c r="O5899" i="2"/>
  <c r="N5907" i="2"/>
  <c r="O5907" i="2"/>
  <c r="N5889" i="2"/>
  <c r="O5889" i="2"/>
  <c r="N5892" i="2"/>
  <c r="O5892" i="2"/>
  <c r="N5900" i="2"/>
  <c r="O5900" i="2"/>
  <c r="N5908" i="2"/>
  <c r="O5908" i="2"/>
  <c r="N5897" i="2"/>
  <c r="O5897" i="2"/>
  <c r="N5893" i="2"/>
  <c r="O5893" i="2"/>
  <c r="N5901" i="2"/>
  <c r="O5901" i="2"/>
  <c r="N5909" i="2"/>
  <c r="O5909" i="2"/>
  <c r="N5880" i="2"/>
  <c r="O5880" i="2"/>
  <c r="N5864" i="2"/>
  <c r="O5864" i="2"/>
  <c r="N5873" i="2"/>
  <c r="O5873" i="2"/>
  <c r="N5883" i="2"/>
  <c r="O5883" i="2"/>
  <c r="N5872" i="2"/>
  <c r="O5872" i="2"/>
  <c r="N5865" i="2"/>
  <c r="O5865" i="2"/>
  <c r="N5881" i="2"/>
  <c r="O5881" i="2"/>
  <c r="N5867" i="2"/>
  <c r="O5867" i="2"/>
  <c r="N5875" i="2"/>
  <c r="O5875" i="2"/>
  <c r="N5868" i="2"/>
  <c r="O5868" i="2"/>
  <c r="N5876" i="2"/>
  <c r="O5876" i="2"/>
  <c r="N5884" i="2"/>
  <c r="O5884" i="2"/>
  <c r="N5869" i="2"/>
  <c r="O5869" i="2"/>
  <c r="N5877" i="2"/>
  <c r="O5877" i="2"/>
  <c r="N5885" i="2"/>
  <c r="O5885" i="2"/>
  <c r="N5841" i="2"/>
  <c r="O5841" i="2"/>
  <c r="N5849" i="2"/>
  <c r="O5849" i="2"/>
  <c r="N5857" i="2"/>
  <c r="O5857" i="2"/>
  <c r="N5848" i="2"/>
  <c r="O5848" i="2"/>
  <c r="N5843" i="2"/>
  <c r="O5843" i="2"/>
  <c r="N5851" i="2"/>
  <c r="O5851" i="2"/>
  <c r="N5859" i="2"/>
  <c r="O5859" i="2"/>
  <c r="N5840" i="2"/>
  <c r="O5840" i="2"/>
  <c r="N5856" i="2"/>
  <c r="O5856" i="2"/>
  <c r="N5844" i="2"/>
  <c r="O5844" i="2"/>
  <c r="N5852" i="2"/>
  <c r="O5852" i="2"/>
  <c r="N5860" i="2"/>
  <c r="O5860" i="2"/>
  <c r="N5845" i="2"/>
  <c r="O5845" i="2"/>
  <c r="N5853" i="2"/>
  <c r="O5853" i="2"/>
  <c r="N5861" i="2"/>
  <c r="O5861" i="2"/>
  <c r="N5816" i="2"/>
  <c r="O5816" i="2"/>
  <c r="N5824" i="2"/>
  <c r="O5824" i="2"/>
  <c r="N5832" i="2"/>
  <c r="O5832" i="2"/>
  <c r="N5817" i="2"/>
  <c r="O5817" i="2"/>
  <c r="N5819" i="2"/>
  <c r="O5819" i="2"/>
  <c r="N5827" i="2"/>
  <c r="O5827" i="2"/>
  <c r="N5835" i="2"/>
  <c r="O5835" i="2"/>
  <c r="N5820" i="2"/>
  <c r="O5820" i="2"/>
  <c r="N5828" i="2"/>
  <c r="O5828" i="2"/>
  <c r="N5836" i="2"/>
  <c r="O5836" i="2"/>
  <c r="N5825" i="2"/>
  <c r="O5825" i="2"/>
  <c r="N5833" i="2"/>
  <c r="O5833" i="2"/>
  <c r="N5821" i="2"/>
  <c r="O5821" i="2"/>
  <c r="N5829" i="2"/>
  <c r="O5829" i="2"/>
  <c r="N5837" i="2"/>
  <c r="O5837" i="2"/>
  <c r="N5792" i="2"/>
  <c r="O5792" i="2"/>
  <c r="N5800" i="2"/>
  <c r="O5800" i="2"/>
  <c r="N5808" i="2"/>
  <c r="O5808" i="2"/>
  <c r="N5793" i="2"/>
  <c r="O5793" i="2"/>
  <c r="N5801" i="2"/>
  <c r="O5801" i="2"/>
  <c r="N5809" i="2"/>
  <c r="O5809" i="2"/>
  <c r="N5795" i="2"/>
  <c r="O5795" i="2"/>
  <c r="N5803" i="2"/>
  <c r="O5803" i="2"/>
  <c r="N5811" i="2"/>
  <c r="O5811" i="2"/>
  <c r="N5812" i="2"/>
  <c r="O5812" i="2"/>
  <c r="N5804" i="2"/>
  <c r="O5804" i="2"/>
  <c r="N5797" i="2"/>
  <c r="O5797" i="2"/>
  <c r="N5805" i="2"/>
  <c r="O5805" i="2"/>
  <c r="N5813" i="2"/>
  <c r="O5813" i="2"/>
  <c r="N5796" i="2"/>
  <c r="O5796" i="2"/>
  <c r="N5768" i="2"/>
  <c r="O5768" i="2"/>
  <c r="N5776" i="2"/>
  <c r="O5776" i="2"/>
  <c r="N5784" i="2"/>
  <c r="O5784" i="2"/>
  <c r="N5769" i="2"/>
  <c r="O5769" i="2"/>
  <c r="N5777" i="2"/>
  <c r="O5777" i="2"/>
  <c r="N5785" i="2"/>
  <c r="O5785" i="2"/>
  <c r="N5771" i="2"/>
  <c r="O5771" i="2"/>
  <c r="N5779" i="2"/>
  <c r="O5779" i="2"/>
  <c r="N5787" i="2"/>
  <c r="O5787" i="2"/>
  <c r="N5772" i="2"/>
  <c r="O5772" i="2"/>
  <c r="N5780" i="2"/>
  <c r="O5780" i="2"/>
  <c r="N5788" i="2"/>
  <c r="O5788" i="2"/>
  <c r="N5773" i="2"/>
  <c r="O5773" i="2"/>
  <c r="N5781" i="2"/>
  <c r="O5781" i="2"/>
  <c r="N5789" i="2"/>
  <c r="O5789" i="2"/>
  <c r="N5744" i="2"/>
  <c r="O5744" i="2"/>
  <c r="N5752" i="2"/>
  <c r="O5752" i="2"/>
  <c r="N5760" i="2"/>
  <c r="O5760" i="2"/>
  <c r="N5745" i="2"/>
  <c r="O5745" i="2"/>
  <c r="N5753" i="2"/>
  <c r="O5753" i="2"/>
  <c r="N5761" i="2"/>
  <c r="O5761" i="2"/>
  <c r="N5747" i="2"/>
  <c r="O5747" i="2"/>
  <c r="N5755" i="2"/>
  <c r="O5755" i="2"/>
  <c r="N5763" i="2"/>
  <c r="O5763" i="2"/>
  <c r="N5748" i="2"/>
  <c r="O5748" i="2"/>
  <c r="N5756" i="2"/>
  <c r="O5756" i="2"/>
  <c r="N5764" i="2"/>
  <c r="O5764" i="2"/>
  <c r="N5749" i="2"/>
  <c r="O5749" i="2"/>
  <c r="N5757" i="2"/>
  <c r="O5757" i="2"/>
  <c r="N5765" i="2"/>
  <c r="O5765" i="2"/>
  <c r="N5720" i="2"/>
  <c r="O5720" i="2"/>
  <c r="N5728" i="2"/>
  <c r="O5728" i="2"/>
  <c r="N5736" i="2"/>
  <c r="O5736" i="2"/>
  <c r="N5721" i="2"/>
  <c r="O5721" i="2"/>
  <c r="N5729" i="2"/>
  <c r="O5729" i="2"/>
  <c r="N5737" i="2"/>
  <c r="O5737" i="2"/>
  <c r="N5723" i="2"/>
  <c r="O5723" i="2"/>
  <c r="N5731" i="2"/>
  <c r="O5731" i="2"/>
  <c r="N5739" i="2"/>
  <c r="O5739" i="2"/>
  <c r="N5724" i="2"/>
  <c r="O5724" i="2"/>
  <c r="N5732" i="2"/>
  <c r="O5732" i="2"/>
  <c r="N5740" i="2"/>
  <c r="O5740" i="2"/>
  <c r="N5741" i="2"/>
  <c r="O5741" i="2"/>
  <c r="N5733" i="2"/>
  <c r="O5733" i="2"/>
  <c r="N5725" i="2"/>
  <c r="O5725" i="2"/>
  <c r="N5696" i="2"/>
  <c r="O5696" i="2"/>
  <c r="N5704" i="2"/>
  <c r="O5704" i="2"/>
  <c r="N5712" i="2"/>
  <c r="O5712" i="2"/>
  <c r="N5697" i="2"/>
  <c r="O5697" i="2"/>
  <c r="N5705" i="2"/>
  <c r="O5705" i="2"/>
  <c r="N5713" i="2"/>
  <c r="O5713" i="2"/>
  <c r="N5699" i="2"/>
  <c r="O5699" i="2"/>
  <c r="N5707" i="2"/>
  <c r="O5707" i="2"/>
  <c r="N5715" i="2"/>
  <c r="O5715" i="2"/>
  <c r="N5700" i="2"/>
  <c r="O5700" i="2"/>
  <c r="N5708" i="2"/>
  <c r="O5708" i="2"/>
  <c r="N5716" i="2"/>
  <c r="O5716" i="2"/>
  <c r="N5701" i="2"/>
  <c r="O5701" i="2"/>
  <c r="N5709" i="2"/>
  <c r="O5709" i="2"/>
  <c r="N5717" i="2"/>
  <c r="O5717" i="2"/>
  <c r="N5672" i="2"/>
  <c r="O5672" i="2"/>
  <c r="N5680" i="2"/>
  <c r="O5680" i="2"/>
  <c r="N5688" i="2"/>
  <c r="O5688" i="2"/>
  <c r="N5673" i="2"/>
  <c r="O5673" i="2"/>
  <c r="N5681" i="2"/>
  <c r="O5681" i="2"/>
  <c r="N5689" i="2"/>
  <c r="O5689" i="2"/>
  <c r="N5675" i="2"/>
  <c r="O5675" i="2"/>
  <c r="N5683" i="2"/>
  <c r="O5683" i="2"/>
  <c r="N5691" i="2"/>
  <c r="O5691" i="2"/>
  <c r="N5676" i="2"/>
  <c r="O5676" i="2"/>
  <c r="N5684" i="2"/>
  <c r="O5684" i="2"/>
  <c r="N5692" i="2"/>
  <c r="O5692" i="2"/>
  <c r="N5677" i="2"/>
  <c r="O5677" i="2"/>
  <c r="N5685" i="2"/>
  <c r="O5685" i="2"/>
  <c r="N5693" i="2"/>
  <c r="O5693" i="2"/>
  <c r="N5649" i="2"/>
  <c r="O5649" i="2"/>
  <c r="N5657" i="2"/>
  <c r="O5657" i="2"/>
  <c r="N5665" i="2"/>
  <c r="O5665" i="2"/>
  <c r="N5651" i="2"/>
  <c r="O5651" i="2"/>
  <c r="N5659" i="2"/>
  <c r="O5659" i="2"/>
  <c r="N5667" i="2"/>
  <c r="O5667" i="2"/>
  <c r="N5656" i="2"/>
  <c r="O5656" i="2"/>
  <c r="N5652" i="2"/>
  <c r="O5652" i="2"/>
  <c r="N5660" i="2"/>
  <c r="O5660" i="2"/>
  <c r="N5668" i="2"/>
  <c r="O5668" i="2"/>
  <c r="N5669" i="2"/>
  <c r="O5669" i="2"/>
  <c r="N5661" i="2"/>
  <c r="O5661" i="2"/>
  <c r="N5648" i="2"/>
  <c r="O5648" i="2"/>
  <c r="N5664" i="2"/>
  <c r="O5664" i="2"/>
  <c r="N5653" i="2"/>
  <c r="O5653" i="2"/>
  <c r="N5624" i="2"/>
  <c r="O5624" i="2"/>
  <c r="N5632" i="2"/>
  <c r="O5632" i="2"/>
  <c r="N5640" i="2"/>
  <c r="O5640" i="2"/>
  <c r="N5625" i="2"/>
  <c r="O5625" i="2"/>
  <c r="N5633" i="2"/>
  <c r="O5633" i="2"/>
  <c r="N5641" i="2"/>
  <c r="O5641" i="2"/>
  <c r="N5627" i="2"/>
  <c r="O5627" i="2"/>
  <c r="N5635" i="2"/>
  <c r="O5635" i="2"/>
  <c r="N5643" i="2"/>
  <c r="O5643" i="2"/>
  <c r="N5628" i="2"/>
  <c r="O5628" i="2"/>
  <c r="N5636" i="2"/>
  <c r="O5636" i="2"/>
  <c r="N5644" i="2"/>
  <c r="O5644" i="2"/>
  <c r="N5629" i="2"/>
  <c r="O5629" i="2"/>
  <c r="N5637" i="2"/>
  <c r="O5637" i="2"/>
  <c r="N5645" i="2"/>
  <c r="O5645" i="2"/>
  <c r="N5606" i="2"/>
  <c r="N5601" i="2"/>
  <c r="O5601" i="2"/>
  <c r="N5609" i="2"/>
  <c r="O5609" i="2"/>
  <c r="N5617" i="2"/>
  <c r="O5617" i="2"/>
  <c r="N5600" i="2"/>
  <c r="O5600" i="2"/>
  <c r="N5603" i="2"/>
  <c r="O5603" i="2"/>
  <c r="N5611" i="2"/>
  <c r="O5611" i="2"/>
  <c r="N5619" i="2"/>
  <c r="O5619" i="2"/>
  <c r="N5616" i="2"/>
  <c r="O5616" i="2"/>
  <c r="N5604" i="2"/>
  <c r="O5604" i="2"/>
  <c r="N5612" i="2"/>
  <c r="O5612" i="2"/>
  <c r="N5620" i="2"/>
  <c r="O5620" i="2"/>
  <c r="N5605" i="2"/>
  <c r="O5605" i="2"/>
  <c r="N5613" i="2"/>
  <c r="O5613" i="2"/>
  <c r="N5621" i="2"/>
  <c r="O5621" i="2"/>
  <c r="N5608" i="2"/>
  <c r="O5608" i="2"/>
  <c r="N5577" i="2"/>
  <c r="O5577" i="2"/>
  <c r="N5585" i="2"/>
  <c r="O5585" i="2"/>
  <c r="N5593" i="2"/>
  <c r="O5593" i="2"/>
  <c r="N5576" i="2"/>
  <c r="O5576" i="2"/>
  <c r="N5579" i="2"/>
  <c r="O5579" i="2"/>
  <c r="N5587" i="2"/>
  <c r="O5587" i="2"/>
  <c r="N5595" i="2"/>
  <c r="O5595" i="2"/>
  <c r="N5584" i="2"/>
  <c r="O5584" i="2"/>
  <c r="N5580" i="2"/>
  <c r="O5580" i="2"/>
  <c r="N5588" i="2"/>
  <c r="O5588" i="2"/>
  <c r="N5596" i="2"/>
  <c r="O5596" i="2"/>
  <c r="N5581" i="2"/>
  <c r="O5581" i="2"/>
  <c r="N5589" i="2"/>
  <c r="O5589" i="2"/>
  <c r="N5597" i="2"/>
  <c r="O5597" i="2"/>
  <c r="N5592" i="2"/>
  <c r="O5592" i="2"/>
  <c r="N5553" i="2"/>
  <c r="O5553" i="2"/>
  <c r="N5561" i="2"/>
  <c r="O5561" i="2"/>
  <c r="N5569" i="2"/>
  <c r="O5569" i="2"/>
  <c r="N5568" i="2"/>
  <c r="O5568" i="2"/>
  <c r="N5555" i="2"/>
  <c r="O5555" i="2"/>
  <c r="N5563" i="2"/>
  <c r="O5563" i="2"/>
  <c r="N5571" i="2"/>
  <c r="O5571" i="2"/>
  <c r="N5552" i="2"/>
  <c r="O5552" i="2"/>
  <c r="N5560" i="2"/>
  <c r="O5560" i="2"/>
  <c r="N5556" i="2"/>
  <c r="O5556" i="2"/>
  <c r="N5564" i="2"/>
  <c r="O5564" i="2"/>
  <c r="N5572" i="2"/>
  <c r="O5572" i="2"/>
  <c r="N5557" i="2"/>
  <c r="O5557" i="2"/>
  <c r="N5565" i="2"/>
  <c r="O5565" i="2"/>
  <c r="N5573" i="2"/>
  <c r="O5573" i="2"/>
  <c r="N5528" i="2"/>
  <c r="O5528" i="2"/>
  <c r="N5536" i="2"/>
  <c r="O5536" i="2"/>
  <c r="N5529" i="2"/>
  <c r="O5529" i="2"/>
  <c r="N5545" i="2"/>
  <c r="O5545" i="2"/>
  <c r="N5531" i="2"/>
  <c r="O5531" i="2"/>
  <c r="N5539" i="2"/>
  <c r="O5539" i="2"/>
  <c r="N5547" i="2"/>
  <c r="O5547" i="2"/>
  <c r="N5532" i="2"/>
  <c r="O5532" i="2"/>
  <c r="N5540" i="2"/>
  <c r="O5540" i="2"/>
  <c r="N5548" i="2"/>
  <c r="O5548" i="2"/>
  <c r="N5533" i="2"/>
  <c r="O5533" i="2"/>
  <c r="N5541" i="2"/>
  <c r="O5541" i="2"/>
  <c r="N5549" i="2"/>
  <c r="O5549" i="2"/>
  <c r="N5544" i="2"/>
  <c r="O5544" i="2"/>
  <c r="N5537" i="2"/>
  <c r="O5537" i="2"/>
  <c r="N5505" i="2"/>
  <c r="O5505" i="2"/>
  <c r="N5513" i="2"/>
  <c r="O5513" i="2"/>
  <c r="N5521" i="2"/>
  <c r="O5521" i="2"/>
  <c r="N5507" i="2"/>
  <c r="O5507" i="2"/>
  <c r="N5515" i="2"/>
  <c r="O5515" i="2"/>
  <c r="N5523" i="2"/>
  <c r="O5523" i="2"/>
  <c r="N5508" i="2"/>
  <c r="O5508" i="2"/>
  <c r="N5516" i="2"/>
  <c r="O5516" i="2"/>
  <c r="N5524" i="2"/>
  <c r="O5524" i="2"/>
  <c r="N5509" i="2"/>
  <c r="O5509" i="2"/>
  <c r="N5517" i="2"/>
  <c r="O5517" i="2"/>
  <c r="N5525" i="2"/>
  <c r="O5525" i="2"/>
  <c r="N5504" i="2"/>
  <c r="O5504" i="2"/>
  <c r="N5512" i="2"/>
  <c r="O5512" i="2"/>
  <c r="N5520" i="2"/>
  <c r="O5520" i="2"/>
  <c r="N5480" i="2"/>
  <c r="O5480" i="2"/>
  <c r="N5496" i="2"/>
  <c r="O5496" i="2"/>
  <c r="N5481" i="2"/>
  <c r="O5481" i="2"/>
  <c r="N5489" i="2"/>
  <c r="O5489" i="2"/>
  <c r="N5497" i="2"/>
  <c r="O5497" i="2"/>
  <c r="N5488" i="2"/>
  <c r="O5488" i="2"/>
  <c r="N5483" i="2"/>
  <c r="O5483" i="2"/>
  <c r="N5491" i="2"/>
  <c r="O5491" i="2"/>
  <c r="N5499" i="2"/>
  <c r="O5499" i="2"/>
  <c r="N5484" i="2"/>
  <c r="O5484" i="2"/>
  <c r="N5492" i="2"/>
  <c r="O5492" i="2"/>
  <c r="N5500" i="2"/>
  <c r="O5500" i="2"/>
  <c r="N5485" i="2"/>
  <c r="O5485" i="2"/>
  <c r="N5493" i="2"/>
  <c r="O5493" i="2"/>
  <c r="N5501" i="2"/>
  <c r="O5501" i="2"/>
  <c r="N5456" i="2"/>
  <c r="O5456" i="2"/>
  <c r="N5464" i="2"/>
  <c r="O5464" i="2"/>
  <c r="N5472" i="2"/>
  <c r="O5472" i="2"/>
  <c r="N5457" i="2"/>
  <c r="O5457" i="2"/>
  <c r="N5465" i="2"/>
  <c r="O5465" i="2"/>
  <c r="N5473" i="2"/>
  <c r="O5473" i="2"/>
  <c r="N5459" i="2"/>
  <c r="O5459" i="2"/>
  <c r="N5467" i="2"/>
  <c r="O5467" i="2"/>
  <c r="N5475" i="2"/>
  <c r="O5475" i="2"/>
  <c r="N5476" i="2"/>
  <c r="O5476" i="2"/>
  <c r="N5460" i="2"/>
  <c r="O5460" i="2"/>
  <c r="N5461" i="2"/>
  <c r="O5461" i="2"/>
  <c r="N5469" i="2"/>
  <c r="O5469" i="2"/>
  <c r="N5477" i="2"/>
  <c r="O5477" i="2"/>
  <c r="N5468" i="2"/>
  <c r="O5468" i="2"/>
  <c r="N5432" i="2"/>
  <c r="O5432" i="2"/>
  <c r="N5440" i="2"/>
  <c r="O5440" i="2"/>
  <c r="N5448" i="2"/>
  <c r="O5448" i="2"/>
  <c r="N5433" i="2"/>
  <c r="O5433" i="2"/>
  <c r="N5441" i="2"/>
  <c r="O5441" i="2"/>
  <c r="N5449" i="2"/>
  <c r="O5449" i="2"/>
  <c r="N5435" i="2"/>
  <c r="O5435" i="2"/>
  <c r="N5443" i="2"/>
  <c r="O5443" i="2"/>
  <c r="N5451" i="2"/>
  <c r="O5451" i="2"/>
  <c r="N5452" i="2"/>
  <c r="O5452" i="2"/>
  <c r="N5437" i="2"/>
  <c r="O5437" i="2"/>
  <c r="N5445" i="2"/>
  <c r="O5445" i="2"/>
  <c r="N5453" i="2"/>
  <c r="O5453" i="2"/>
  <c r="N5444" i="2"/>
  <c r="O5444" i="2"/>
  <c r="N5436" i="2"/>
  <c r="O5436" i="2"/>
  <c r="N5413" i="2"/>
  <c r="O5413" i="2"/>
  <c r="N5408" i="2"/>
  <c r="O5408" i="2"/>
  <c r="N5416" i="2"/>
  <c r="O5416" i="2"/>
  <c r="N5424" i="2"/>
  <c r="O5424" i="2"/>
  <c r="N5409" i="2"/>
  <c r="O5409" i="2"/>
  <c r="N5417" i="2"/>
  <c r="O5417" i="2"/>
  <c r="N5425" i="2"/>
  <c r="O5425" i="2"/>
  <c r="N5411" i="2"/>
  <c r="O5411" i="2"/>
  <c r="N5419" i="2"/>
  <c r="O5419" i="2"/>
  <c r="N5427" i="2"/>
  <c r="O5427" i="2"/>
  <c r="N5412" i="2"/>
  <c r="O5412" i="2"/>
  <c r="N5420" i="2"/>
  <c r="O5420" i="2"/>
  <c r="N5428" i="2"/>
  <c r="O5428" i="2"/>
  <c r="N5429" i="2"/>
  <c r="O5429" i="2"/>
  <c r="N5421" i="2"/>
  <c r="O5421" i="2"/>
  <c r="N5384" i="2"/>
  <c r="O5384" i="2"/>
  <c r="N5392" i="2"/>
  <c r="O5392" i="2"/>
  <c r="N5400" i="2"/>
  <c r="O5400" i="2"/>
  <c r="N5385" i="2"/>
  <c r="O5385" i="2"/>
  <c r="N5393" i="2"/>
  <c r="O5393" i="2"/>
  <c r="N5401" i="2"/>
  <c r="O5401" i="2"/>
  <c r="N5387" i="2"/>
  <c r="O5387" i="2"/>
  <c r="N5395" i="2"/>
  <c r="O5395" i="2"/>
  <c r="N5403" i="2"/>
  <c r="O5403" i="2"/>
  <c r="N5388" i="2"/>
  <c r="O5388" i="2"/>
  <c r="N5396" i="2"/>
  <c r="O5396" i="2"/>
  <c r="N5404" i="2"/>
  <c r="O5404" i="2"/>
  <c r="N5405" i="2"/>
  <c r="O5405" i="2"/>
  <c r="N5389" i="2"/>
  <c r="O5389" i="2"/>
  <c r="N5397" i="2"/>
  <c r="O5397" i="2"/>
  <c r="N5369" i="2"/>
  <c r="O5369" i="2"/>
  <c r="N5360" i="2"/>
  <c r="O5360" i="2"/>
  <c r="N5361" i="2"/>
  <c r="O5361" i="2"/>
  <c r="N5377" i="2"/>
  <c r="O5377" i="2"/>
  <c r="N5371" i="2"/>
  <c r="O5371" i="2"/>
  <c r="N5368" i="2"/>
  <c r="O5368" i="2"/>
  <c r="N5363" i="2"/>
  <c r="O5363" i="2"/>
  <c r="N5379" i="2"/>
  <c r="O5379" i="2"/>
  <c r="N5364" i="2"/>
  <c r="O5364" i="2"/>
  <c r="N5372" i="2"/>
  <c r="O5372" i="2"/>
  <c r="N5380" i="2"/>
  <c r="O5380" i="2"/>
  <c r="N5365" i="2"/>
  <c r="O5365" i="2"/>
  <c r="N5373" i="2"/>
  <c r="O5373" i="2"/>
  <c r="N5376" i="2"/>
  <c r="O5376" i="2"/>
  <c r="N5381" i="2"/>
  <c r="O5381" i="2"/>
  <c r="N5352" i="2"/>
  <c r="O5352" i="2"/>
  <c r="N5337" i="2"/>
  <c r="O5337" i="2"/>
  <c r="N5344" i="2"/>
  <c r="O5344" i="2"/>
  <c r="N5353" i="2"/>
  <c r="O5353" i="2"/>
  <c r="N5339" i="2"/>
  <c r="O5339" i="2"/>
  <c r="N5347" i="2"/>
  <c r="O5347" i="2"/>
  <c r="N5355" i="2"/>
  <c r="O5355" i="2"/>
  <c r="N5340" i="2"/>
  <c r="O5340" i="2"/>
  <c r="N5348" i="2"/>
  <c r="O5348" i="2"/>
  <c r="N5356" i="2"/>
  <c r="O5356" i="2"/>
  <c r="N5341" i="2"/>
  <c r="O5341" i="2"/>
  <c r="N5349" i="2"/>
  <c r="O5349" i="2"/>
  <c r="N5357" i="2"/>
  <c r="O5357" i="2"/>
  <c r="N5336" i="2"/>
  <c r="O5336" i="2"/>
  <c r="N5345" i="2"/>
  <c r="O5345" i="2"/>
  <c r="N5320" i="2"/>
  <c r="O5320" i="2"/>
  <c r="N5328" i="2"/>
  <c r="O5328" i="2"/>
  <c r="N5313" i="2"/>
  <c r="O5313" i="2"/>
  <c r="N5321" i="2"/>
  <c r="O5321" i="2"/>
  <c r="N5329" i="2"/>
  <c r="O5329" i="2"/>
  <c r="N5312" i="2"/>
  <c r="O5312" i="2"/>
  <c r="N5315" i="2"/>
  <c r="O5315" i="2"/>
  <c r="N5323" i="2"/>
  <c r="O5323" i="2"/>
  <c r="N5331" i="2"/>
  <c r="O5331" i="2"/>
  <c r="N5316" i="2"/>
  <c r="O5316" i="2"/>
  <c r="N5324" i="2"/>
  <c r="O5324" i="2"/>
  <c r="N5332" i="2"/>
  <c r="O5332" i="2"/>
  <c r="N5317" i="2"/>
  <c r="O5317" i="2"/>
  <c r="N5325" i="2"/>
  <c r="O5325" i="2"/>
  <c r="N5333" i="2"/>
  <c r="O5333" i="2"/>
  <c r="N5288" i="2"/>
  <c r="O5288" i="2"/>
  <c r="N5296" i="2"/>
  <c r="O5296" i="2"/>
  <c r="N5304" i="2"/>
  <c r="O5304" i="2"/>
  <c r="N5289" i="2"/>
  <c r="O5289" i="2"/>
  <c r="N5297" i="2"/>
  <c r="O5297" i="2"/>
  <c r="N5305" i="2"/>
  <c r="O5305" i="2"/>
  <c r="N5291" i="2"/>
  <c r="O5291" i="2"/>
  <c r="N5299" i="2"/>
  <c r="O5299" i="2"/>
  <c r="N5307" i="2"/>
  <c r="O5307" i="2"/>
  <c r="N5292" i="2"/>
  <c r="O5292" i="2"/>
  <c r="N5300" i="2"/>
  <c r="O5300" i="2"/>
  <c r="N5308" i="2"/>
  <c r="O5308" i="2"/>
  <c r="N5293" i="2"/>
  <c r="O5293" i="2"/>
  <c r="N5301" i="2"/>
  <c r="O5301" i="2"/>
  <c r="N5309" i="2"/>
  <c r="O5309" i="2"/>
  <c r="N5280" i="2"/>
  <c r="O5280" i="2"/>
  <c r="N5273" i="2"/>
  <c r="O5273" i="2"/>
  <c r="N5272" i="2"/>
  <c r="O5272" i="2"/>
  <c r="N5281" i="2"/>
  <c r="O5281" i="2"/>
  <c r="N5267" i="2"/>
  <c r="O5267" i="2"/>
  <c r="N5275" i="2"/>
  <c r="O5275" i="2"/>
  <c r="N5283" i="2"/>
  <c r="O5283" i="2"/>
  <c r="N5268" i="2"/>
  <c r="O5268" i="2"/>
  <c r="N5276" i="2"/>
  <c r="O5276" i="2"/>
  <c r="N5284" i="2"/>
  <c r="O5284" i="2"/>
  <c r="N5269" i="2"/>
  <c r="O5269" i="2"/>
  <c r="N5277" i="2"/>
  <c r="O5277" i="2"/>
  <c r="N5285" i="2"/>
  <c r="O5285" i="2"/>
  <c r="N5264" i="2"/>
  <c r="O5264" i="2"/>
  <c r="N5265" i="2"/>
  <c r="O5265" i="2"/>
  <c r="N5240" i="2"/>
  <c r="O5240" i="2"/>
  <c r="N5248" i="2"/>
  <c r="O5248" i="2"/>
  <c r="N5256" i="2"/>
  <c r="O5256" i="2"/>
  <c r="N5241" i="2"/>
  <c r="O5241" i="2"/>
  <c r="N5249" i="2"/>
  <c r="O5249" i="2"/>
  <c r="N5257" i="2"/>
  <c r="O5257" i="2"/>
  <c r="N5243" i="2"/>
  <c r="O5243" i="2"/>
  <c r="N5251" i="2"/>
  <c r="O5251" i="2"/>
  <c r="N5259" i="2"/>
  <c r="O5259" i="2"/>
  <c r="N5244" i="2"/>
  <c r="O5244" i="2"/>
  <c r="N5252" i="2"/>
  <c r="O5252" i="2"/>
  <c r="N5260" i="2"/>
  <c r="O5260" i="2"/>
  <c r="N5245" i="2"/>
  <c r="O5245" i="2"/>
  <c r="N5253" i="2"/>
  <c r="O5253" i="2"/>
  <c r="N5261" i="2"/>
  <c r="O5261" i="2"/>
  <c r="N5216" i="2"/>
  <c r="O5216" i="2"/>
  <c r="N5232" i="2"/>
  <c r="O5232" i="2"/>
  <c r="N5217" i="2"/>
  <c r="O5217" i="2"/>
  <c r="N5225" i="2"/>
  <c r="O5225" i="2"/>
  <c r="N5233" i="2"/>
  <c r="O5233" i="2"/>
  <c r="N5224" i="2"/>
  <c r="O5224" i="2"/>
  <c r="N5219" i="2"/>
  <c r="O5219" i="2"/>
  <c r="N5227" i="2"/>
  <c r="O5227" i="2"/>
  <c r="N5220" i="2"/>
  <c r="O5220" i="2"/>
  <c r="N5228" i="2"/>
  <c r="O5228" i="2"/>
  <c r="N5236" i="2"/>
  <c r="O5236" i="2"/>
  <c r="N5221" i="2"/>
  <c r="O5221" i="2"/>
  <c r="N5237" i="2"/>
  <c r="O5237" i="2"/>
  <c r="N5229" i="2"/>
  <c r="O5229" i="2"/>
  <c r="N5193" i="2"/>
  <c r="O5193" i="2"/>
  <c r="N5201" i="2"/>
  <c r="O5201" i="2"/>
  <c r="N5209" i="2"/>
  <c r="O5209" i="2"/>
  <c r="N5192" i="2"/>
  <c r="O5192" i="2"/>
  <c r="N5200" i="2"/>
  <c r="O5200" i="2"/>
  <c r="N5195" i="2"/>
  <c r="O5195" i="2"/>
  <c r="N5203" i="2"/>
  <c r="O5203" i="2"/>
  <c r="N5211" i="2"/>
  <c r="O5211" i="2"/>
  <c r="N5196" i="2"/>
  <c r="O5196" i="2"/>
  <c r="N5204" i="2"/>
  <c r="O5204" i="2"/>
  <c r="N5212" i="2"/>
  <c r="O5212" i="2"/>
  <c r="N5208" i="2"/>
  <c r="O5208" i="2"/>
  <c r="N5197" i="2"/>
  <c r="O5197" i="2"/>
  <c r="N5205" i="2"/>
  <c r="O5205" i="2"/>
  <c r="N5213" i="2"/>
  <c r="O5213" i="2"/>
  <c r="N5176" i="2"/>
  <c r="O5176" i="2"/>
  <c r="N5169" i="2"/>
  <c r="O5169" i="2"/>
  <c r="N5177" i="2"/>
  <c r="O5177" i="2"/>
  <c r="N5185" i="2"/>
  <c r="O5185" i="2"/>
  <c r="N5168" i="2"/>
  <c r="O5168" i="2"/>
  <c r="N5184" i="2"/>
  <c r="O5184" i="2"/>
  <c r="N5171" i="2"/>
  <c r="O5171" i="2"/>
  <c r="N5179" i="2"/>
  <c r="O5179" i="2"/>
  <c r="N5187" i="2"/>
  <c r="O5187" i="2"/>
  <c r="N5188" i="2"/>
  <c r="O5188" i="2"/>
  <c r="N5172" i="2"/>
  <c r="O5172" i="2"/>
  <c r="N5180" i="2"/>
  <c r="O5180" i="2"/>
  <c r="N5173" i="2"/>
  <c r="O5173" i="2"/>
  <c r="N5181" i="2"/>
  <c r="O5181" i="2"/>
  <c r="N5189" i="2"/>
  <c r="O5189" i="2"/>
  <c r="N5144" i="2"/>
  <c r="O5144" i="2"/>
  <c r="N5152" i="2"/>
  <c r="O5152" i="2"/>
  <c r="N5160" i="2"/>
  <c r="O5160" i="2"/>
  <c r="N5153" i="2"/>
  <c r="O5153" i="2"/>
  <c r="N5145" i="2"/>
  <c r="O5145" i="2"/>
  <c r="N5161" i="2"/>
  <c r="O5161" i="2"/>
  <c r="N5147" i="2"/>
  <c r="O5147" i="2"/>
  <c r="N5155" i="2"/>
  <c r="O5155" i="2"/>
  <c r="N5163" i="2"/>
  <c r="O5163" i="2"/>
  <c r="N5148" i="2"/>
  <c r="O5148" i="2"/>
  <c r="N5156" i="2"/>
  <c r="O5156" i="2"/>
  <c r="N5164" i="2"/>
  <c r="O5164" i="2"/>
  <c r="N5149" i="2"/>
  <c r="O5149" i="2"/>
  <c r="N5157" i="2"/>
  <c r="O5157" i="2"/>
  <c r="N5165" i="2"/>
  <c r="O5165" i="2"/>
  <c r="N5136" i="2"/>
  <c r="O5136" i="2"/>
  <c r="N5120" i="2"/>
  <c r="O5120" i="2"/>
  <c r="N5121" i="2"/>
  <c r="O5121" i="2"/>
  <c r="N5129" i="2"/>
  <c r="O5129" i="2"/>
  <c r="N5137" i="2"/>
  <c r="O5137" i="2"/>
  <c r="N5128" i="2"/>
  <c r="O5128" i="2"/>
  <c r="N5123" i="2"/>
  <c r="O5123" i="2"/>
  <c r="N5131" i="2"/>
  <c r="O5131" i="2"/>
  <c r="N5139" i="2"/>
  <c r="O5139" i="2"/>
  <c r="N5124" i="2"/>
  <c r="O5124" i="2"/>
  <c r="N5132" i="2"/>
  <c r="O5132" i="2"/>
  <c r="N5140" i="2"/>
  <c r="O5140" i="2"/>
  <c r="N5125" i="2"/>
  <c r="O5125" i="2"/>
  <c r="N5133" i="2"/>
  <c r="O5133" i="2"/>
  <c r="N5141" i="2"/>
  <c r="O5141" i="2"/>
  <c r="N5096" i="2"/>
  <c r="O5096" i="2"/>
  <c r="N5104" i="2"/>
  <c r="O5104" i="2"/>
  <c r="N5112" i="2"/>
  <c r="O5112" i="2"/>
  <c r="N5097" i="2"/>
  <c r="O5097" i="2"/>
  <c r="N5105" i="2"/>
  <c r="O5105" i="2"/>
  <c r="N5113" i="2"/>
  <c r="O5113" i="2"/>
  <c r="N5115" i="2"/>
  <c r="O5115" i="2"/>
  <c r="N5107" i="2"/>
  <c r="O5107" i="2"/>
  <c r="N5100" i="2"/>
  <c r="O5100" i="2"/>
  <c r="N5108" i="2"/>
  <c r="O5108" i="2"/>
  <c r="N5116" i="2"/>
  <c r="O5116" i="2"/>
  <c r="N5099" i="2"/>
  <c r="O5099" i="2"/>
  <c r="N5101" i="2"/>
  <c r="O5101" i="2"/>
  <c r="N5109" i="2"/>
  <c r="O5109" i="2"/>
  <c r="N5117" i="2"/>
  <c r="O5117" i="2"/>
  <c r="N5072" i="2"/>
  <c r="O5072" i="2"/>
  <c r="N5080" i="2"/>
  <c r="O5080" i="2"/>
  <c r="N5088" i="2"/>
  <c r="O5088" i="2"/>
  <c r="N5073" i="2"/>
  <c r="O5073" i="2"/>
  <c r="N5081" i="2"/>
  <c r="O5081" i="2"/>
  <c r="N5089" i="2"/>
  <c r="O5089" i="2"/>
  <c r="N5075" i="2"/>
  <c r="O5075" i="2"/>
  <c r="N5083" i="2"/>
  <c r="O5083" i="2"/>
  <c r="N5091" i="2"/>
  <c r="O5091" i="2"/>
  <c r="N5076" i="2"/>
  <c r="O5076" i="2"/>
  <c r="N5084" i="2"/>
  <c r="O5084" i="2"/>
  <c r="N5092" i="2"/>
  <c r="O5092" i="2"/>
  <c r="N5077" i="2"/>
  <c r="O5077" i="2"/>
  <c r="N5085" i="2"/>
  <c r="O5085" i="2"/>
  <c r="N5093" i="2"/>
  <c r="O5093" i="2"/>
  <c r="N5049" i="2"/>
  <c r="O5049" i="2"/>
  <c r="N5057" i="2"/>
  <c r="O5057" i="2"/>
  <c r="N5065" i="2"/>
  <c r="O5065" i="2"/>
  <c r="N5048" i="2"/>
  <c r="O5048" i="2"/>
  <c r="N5056" i="2"/>
  <c r="O5056" i="2"/>
  <c r="N5064" i="2"/>
  <c r="O5064" i="2"/>
  <c r="N5051" i="2"/>
  <c r="O5051" i="2"/>
  <c r="N5059" i="2"/>
  <c r="O5059" i="2"/>
  <c r="N5067" i="2"/>
  <c r="O5067" i="2"/>
  <c r="N5052" i="2"/>
  <c r="O5052" i="2"/>
  <c r="N5060" i="2"/>
  <c r="O5060" i="2"/>
  <c r="N5068" i="2"/>
  <c r="O5068" i="2"/>
  <c r="N5069" i="2"/>
  <c r="O5069" i="2"/>
  <c r="N5061" i="2"/>
  <c r="O5061" i="2"/>
  <c r="N5053" i="2"/>
  <c r="O5053" i="2"/>
  <c r="N5024" i="2"/>
  <c r="O5024" i="2"/>
  <c r="N5032" i="2"/>
  <c r="O5032" i="2"/>
  <c r="N5040" i="2"/>
  <c r="O5040" i="2"/>
  <c r="N5025" i="2"/>
  <c r="O5025" i="2"/>
  <c r="N5041" i="2"/>
  <c r="O5041" i="2"/>
  <c r="N5027" i="2"/>
  <c r="O5027" i="2"/>
  <c r="N5035" i="2"/>
  <c r="O5035" i="2"/>
  <c r="N5043" i="2"/>
  <c r="O5043" i="2"/>
  <c r="N5033" i="2"/>
  <c r="O5033" i="2"/>
  <c r="N5028" i="2"/>
  <c r="O5028" i="2"/>
  <c r="N5036" i="2"/>
  <c r="O5036" i="2"/>
  <c r="N5044" i="2"/>
  <c r="O5044" i="2"/>
  <c r="N5029" i="2"/>
  <c r="O5029" i="2"/>
  <c r="N5037" i="2"/>
  <c r="O5037" i="2"/>
  <c r="N5045" i="2"/>
  <c r="O5045" i="2"/>
  <c r="N5001" i="2"/>
  <c r="O5001" i="2"/>
  <c r="N5009" i="2"/>
  <c r="O5009" i="2"/>
  <c r="N5017" i="2"/>
  <c r="O5017" i="2"/>
  <c r="N5016" i="2"/>
  <c r="O5016" i="2"/>
  <c r="N5003" i="2"/>
  <c r="O5003" i="2"/>
  <c r="N5011" i="2"/>
  <c r="O5011" i="2"/>
  <c r="N5019" i="2"/>
  <c r="O5019" i="2"/>
  <c r="N5000" i="2"/>
  <c r="O5000" i="2"/>
  <c r="N5008" i="2"/>
  <c r="O5008" i="2"/>
  <c r="N5004" i="2"/>
  <c r="O5004" i="2"/>
  <c r="N5012" i="2"/>
  <c r="O5012" i="2"/>
  <c r="N5020" i="2"/>
  <c r="O5020" i="2"/>
  <c r="N5005" i="2"/>
  <c r="O5005" i="2"/>
  <c r="N5013" i="2"/>
  <c r="O5013" i="2"/>
  <c r="N5021" i="2"/>
  <c r="O5021" i="2"/>
  <c r="N4976" i="2"/>
  <c r="O4976" i="2"/>
  <c r="N4984" i="2"/>
  <c r="O4984" i="2"/>
  <c r="N4992" i="2"/>
  <c r="O4992" i="2"/>
  <c r="N4977" i="2"/>
  <c r="O4977" i="2"/>
  <c r="N4985" i="2"/>
  <c r="O4985" i="2"/>
  <c r="N4993" i="2"/>
  <c r="O4993" i="2"/>
  <c r="N4979" i="2"/>
  <c r="O4979" i="2"/>
  <c r="N4987" i="2"/>
  <c r="O4987" i="2"/>
  <c r="N4995" i="2"/>
  <c r="O4995" i="2"/>
  <c r="N4980" i="2"/>
  <c r="O4980" i="2"/>
  <c r="N4988" i="2"/>
  <c r="O4988" i="2"/>
  <c r="N4996" i="2"/>
  <c r="O4996" i="2"/>
  <c r="N4989" i="2"/>
  <c r="O4989" i="2"/>
  <c r="N4981" i="2"/>
  <c r="O4981" i="2"/>
  <c r="N4952" i="2"/>
  <c r="O4952" i="2"/>
  <c r="N4960" i="2"/>
  <c r="O4960" i="2"/>
  <c r="N4968" i="2"/>
  <c r="O4968" i="2"/>
  <c r="N4953" i="2"/>
  <c r="O4953" i="2"/>
  <c r="N4961" i="2"/>
  <c r="O4961" i="2"/>
  <c r="N4969" i="2"/>
  <c r="O4969" i="2"/>
  <c r="N4955" i="2"/>
  <c r="O4955" i="2"/>
  <c r="N4963" i="2"/>
  <c r="O4963" i="2"/>
  <c r="N4971" i="2"/>
  <c r="O4971" i="2"/>
  <c r="N4956" i="2"/>
  <c r="O4956" i="2"/>
  <c r="N4964" i="2"/>
  <c r="O4964" i="2"/>
  <c r="N4972" i="2"/>
  <c r="O4972" i="2"/>
  <c r="N4957" i="2"/>
  <c r="O4957" i="2"/>
  <c r="N4965" i="2"/>
  <c r="O4965" i="2"/>
  <c r="N4973" i="2"/>
  <c r="O4973" i="2"/>
  <c r="N4928" i="2"/>
  <c r="O4928" i="2"/>
  <c r="N4936" i="2"/>
  <c r="O4936" i="2"/>
  <c r="N4944" i="2"/>
  <c r="O4944" i="2"/>
  <c r="N4929" i="2"/>
  <c r="O4929" i="2"/>
  <c r="N4937" i="2"/>
  <c r="O4937" i="2"/>
  <c r="N4945" i="2"/>
  <c r="O4945" i="2"/>
  <c r="N4931" i="2"/>
  <c r="O4931" i="2"/>
  <c r="N4939" i="2"/>
  <c r="O4939" i="2"/>
  <c r="N4947" i="2"/>
  <c r="O4947" i="2"/>
  <c r="N4932" i="2"/>
  <c r="O4932" i="2"/>
  <c r="N4940" i="2"/>
  <c r="O4940" i="2"/>
  <c r="N4948" i="2"/>
  <c r="O4948" i="2"/>
  <c r="N4933" i="2"/>
  <c r="O4933" i="2"/>
  <c r="N4941" i="2"/>
  <c r="O4941" i="2"/>
  <c r="N4949" i="2"/>
  <c r="O4949" i="2"/>
  <c r="N4920" i="2"/>
  <c r="O4920" i="2"/>
  <c r="N4905" i="2"/>
  <c r="O4905" i="2"/>
  <c r="N4913" i="2"/>
  <c r="O4913" i="2"/>
  <c r="N4921" i="2"/>
  <c r="O4921" i="2"/>
  <c r="N4907" i="2"/>
  <c r="O4907" i="2"/>
  <c r="N4915" i="2"/>
  <c r="O4915" i="2"/>
  <c r="N4923" i="2"/>
  <c r="O4923" i="2"/>
  <c r="N4908" i="2"/>
  <c r="O4908" i="2"/>
  <c r="N4916" i="2"/>
  <c r="O4916" i="2"/>
  <c r="N4924" i="2"/>
  <c r="O4924" i="2"/>
  <c r="N4909" i="2"/>
  <c r="O4909" i="2"/>
  <c r="N4917" i="2"/>
  <c r="O4917" i="2"/>
  <c r="N4925" i="2"/>
  <c r="O4925" i="2"/>
  <c r="N4904" i="2"/>
  <c r="O4904" i="2"/>
  <c r="N4912" i="2"/>
  <c r="O4912" i="2"/>
  <c r="N4880" i="2"/>
  <c r="O4880" i="2"/>
  <c r="N4888" i="2"/>
  <c r="O4888" i="2"/>
  <c r="N4896" i="2"/>
  <c r="O4896" i="2"/>
  <c r="N4881" i="2"/>
  <c r="O4881" i="2"/>
  <c r="N4889" i="2"/>
  <c r="O4889" i="2"/>
  <c r="N4897" i="2"/>
  <c r="O4897" i="2"/>
  <c r="N4883" i="2"/>
  <c r="O4883" i="2"/>
  <c r="N4891" i="2"/>
  <c r="O4891" i="2"/>
  <c r="N4899" i="2"/>
  <c r="O4899" i="2"/>
  <c r="N4884" i="2"/>
  <c r="O4884" i="2"/>
  <c r="N4892" i="2"/>
  <c r="O4892" i="2"/>
  <c r="N4900" i="2"/>
  <c r="O4900" i="2"/>
  <c r="N4885" i="2"/>
  <c r="O4885" i="2"/>
  <c r="N4893" i="2"/>
  <c r="O4893" i="2"/>
  <c r="N4901" i="2"/>
  <c r="O4901" i="2"/>
  <c r="N4856" i="2"/>
  <c r="O4856" i="2"/>
  <c r="N4864" i="2"/>
  <c r="O4864" i="2"/>
  <c r="N4872" i="2"/>
  <c r="O4872" i="2"/>
  <c r="N4857" i="2"/>
  <c r="O4857" i="2"/>
  <c r="N4865" i="2"/>
  <c r="O4865" i="2"/>
  <c r="N4873" i="2"/>
  <c r="O4873" i="2"/>
  <c r="N4875" i="2"/>
  <c r="O4875" i="2"/>
  <c r="N4867" i="2"/>
  <c r="O4867" i="2"/>
  <c r="N4860" i="2"/>
  <c r="O4860" i="2"/>
  <c r="N4868" i="2"/>
  <c r="O4868" i="2"/>
  <c r="N4876" i="2"/>
  <c r="O4876" i="2"/>
  <c r="N4861" i="2"/>
  <c r="O4861" i="2"/>
  <c r="N4869" i="2"/>
  <c r="O4869" i="2"/>
  <c r="N4877" i="2"/>
  <c r="O4877" i="2"/>
  <c r="N4859" i="2"/>
  <c r="O4859" i="2"/>
  <c r="N4832" i="2"/>
  <c r="O4832" i="2"/>
  <c r="N4848" i="2"/>
  <c r="O4848" i="2"/>
  <c r="N4841" i="2"/>
  <c r="O4841" i="2"/>
  <c r="N4840" i="2"/>
  <c r="O4840" i="2"/>
  <c r="N4849" i="2"/>
  <c r="O4849" i="2"/>
  <c r="N4835" i="2"/>
  <c r="O4835" i="2"/>
  <c r="N4843" i="2"/>
  <c r="O4843" i="2"/>
  <c r="N4851" i="2"/>
  <c r="O4851" i="2"/>
  <c r="N4833" i="2"/>
  <c r="O4833" i="2"/>
  <c r="N4836" i="2"/>
  <c r="O4836" i="2"/>
  <c r="N4844" i="2"/>
  <c r="O4844" i="2"/>
  <c r="N4852" i="2"/>
  <c r="O4852" i="2"/>
  <c r="N4837" i="2"/>
  <c r="O4837" i="2"/>
  <c r="N4853" i="2"/>
  <c r="O4853" i="2"/>
  <c r="N4809" i="2"/>
  <c r="O4809" i="2"/>
  <c r="N4817" i="2"/>
  <c r="O4817" i="2"/>
  <c r="N4825" i="2"/>
  <c r="O4825" i="2"/>
  <c r="N4811" i="2"/>
  <c r="O4811" i="2"/>
  <c r="N4819" i="2"/>
  <c r="O4819" i="2"/>
  <c r="N4827" i="2"/>
  <c r="O4827" i="2"/>
  <c r="N4812" i="2"/>
  <c r="O4812" i="2"/>
  <c r="N4820" i="2"/>
  <c r="O4820" i="2"/>
  <c r="N4828" i="2"/>
  <c r="O4828" i="2"/>
  <c r="N4808" i="2"/>
  <c r="O4808" i="2"/>
  <c r="N4816" i="2"/>
  <c r="O4816" i="2"/>
  <c r="N4824" i="2"/>
  <c r="O4824" i="2"/>
  <c r="N4813" i="2"/>
  <c r="O4813" i="2"/>
  <c r="N4821" i="2"/>
  <c r="O4821" i="2"/>
  <c r="N4829" i="2"/>
  <c r="O4829" i="2"/>
  <c r="N4804" i="2"/>
  <c r="O4804" i="2"/>
  <c r="N4784" i="2"/>
  <c r="O4784" i="2"/>
  <c r="N4792" i="2"/>
  <c r="O4792" i="2"/>
  <c r="N4800" i="2"/>
  <c r="O4800" i="2"/>
  <c r="N4785" i="2"/>
  <c r="O4785" i="2"/>
  <c r="N4793" i="2"/>
  <c r="O4793" i="2"/>
  <c r="N4801" i="2"/>
  <c r="O4801" i="2"/>
  <c r="N4787" i="2"/>
  <c r="O4787" i="2"/>
  <c r="N4795" i="2"/>
  <c r="O4795" i="2"/>
  <c r="N4803" i="2"/>
  <c r="O4803" i="2"/>
  <c r="N4789" i="2"/>
  <c r="O4789" i="2"/>
  <c r="N4797" i="2"/>
  <c r="O4797" i="2"/>
  <c r="N4805" i="2"/>
  <c r="O4805" i="2"/>
  <c r="N4796" i="2"/>
  <c r="O4796" i="2"/>
  <c r="N4788" i="2"/>
  <c r="O4788" i="2"/>
  <c r="N4776" i="2"/>
  <c r="O4776" i="2"/>
  <c r="N4761" i="2"/>
  <c r="O4761" i="2"/>
  <c r="N4769" i="2"/>
  <c r="O4769" i="2"/>
  <c r="N4777" i="2"/>
  <c r="O4777" i="2"/>
  <c r="N4768" i="2"/>
  <c r="O4768" i="2"/>
  <c r="N4760" i="2"/>
  <c r="O4760" i="2"/>
  <c r="N4763" i="2"/>
  <c r="O4763" i="2"/>
  <c r="N4771" i="2"/>
  <c r="O4771" i="2"/>
  <c r="N4779" i="2"/>
  <c r="O4779" i="2"/>
  <c r="N4764" i="2"/>
  <c r="O4764" i="2"/>
  <c r="N4772" i="2"/>
  <c r="O4772" i="2"/>
  <c r="N4780" i="2"/>
  <c r="O4780" i="2"/>
  <c r="N4765" i="2"/>
  <c r="O4765" i="2"/>
  <c r="N4773" i="2"/>
  <c r="O4773" i="2"/>
  <c r="N4781" i="2"/>
  <c r="O4781" i="2"/>
  <c r="N4736" i="2"/>
  <c r="O4736" i="2"/>
  <c r="N4744" i="2"/>
  <c r="O4744" i="2"/>
  <c r="N4752" i="2"/>
  <c r="O4752" i="2"/>
  <c r="N4737" i="2"/>
  <c r="O4737" i="2"/>
  <c r="N4745" i="2"/>
  <c r="O4745" i="2"/>
  <c r="N4753" i="2"/>
  <c r="O4753" i="2"/>
  <c r="N4739" i="2"/>
  <c r="O4739" i="2"/>
  <c r="N4747" i="2"/>
  <c r="O4747" i="2"/>
  <c r="N4755" i="2"/>
  <c r="O4755" i="2"/>
  <c r="N4756" i="2"/>
  <c r="O4756" i="2"/>
  <c r="N4741" i="2"/>
  <c r="O4741" i="2"/>
  <c r="N4757" i="2"/>
  <c r="O4757" i="2"/>
  <c r="N4748" i="2"/>
  <c r="O4748" i="2"/>
  <c r="N4740" i="2"/>
  <c r="O4740" i="2"/>
  <c r="N4712" i="2"/>
  <c r="O4712" i="2"/>
  <c r="N4713" i="2"/>
  <c r="O4713" i="2"/>
  <c r="N4721" i="2"/>
  <c r="O4721" i="2"/>
  <c r="N4729" i="2"/>
  <c r="O4729" i="2"/>
  <c r="N4728" i="2"/>
  <c r="O4728" i="2"/>
  <c r="N4715" i="2"/>
  <c r="O4715" i="2"/>
  <c r="N4723" i="2"/>
  <c r="O4723" i="2"/>
  <c r="N4731" i="2"/>
  <c r="O4731" i="2"/>
  <c r="N4716" i="2"/>
  <c r="O4716" i="2"/>
  <c r="N4724" i="2"/>
  <c r="O4724" i="2"/>
  <c r="N4732" i="2"/>
  <c r="O4732" i="2"/>
  <c r="N4717" i="2"/>
  <c r="O4717" i="2"/>
  <c r="N4725" i="2"/>
  <c r="O4725" i="2"/>
  <c r="N4733" i="2"/>
  <c r="O4733" i="2"/>
  <c r="N4720" i="2"/>
  <c r="O4720" i="2"/>
  <c r="N4691" i="2"/>
  <c r="O4691" i="2"/>
  <c r="N4699" i="2"/>
  <c r="O4699" i="2"/>
  <c r="N4707" i="2"/>
  <c r="O4707" i="2"/>
  <c r="N4708" i="2"/>
  <c r="O4708" i="2"/>
  <c r="N4696" i="2"/>
  <c r="O4696" i="2"/>
  <c r="N4693" i="2"/>
  <c r="O4693" i="2"/>
  <c r="N4701" i="2"/>
  <c r="O4701" i="2"/>
  <c r="N4709" i="2"/>
  <c r="O4709" i="2"/>
  <c r="N4688" i="2"/>
  <c r="O4688" i="2"/>
  <c r="N4704" i="2"/>
  <c r="O4704" i="2"/>
  <c r="N4689" i="2"/>
  <c r="O4689" i="2"/>
  <c r="N4697" i="2"/>
  <c r="O4697" i="2"/>
  <c r="N4705" i="2"/>
  <c r="O4705" i="2"/>
  <c r="N4692" i="2"/>
  <c r="O4692" i="2"/>
  <c r="N4700" i="2"/>
  <c r="O4700" i="2"/>
  <c r="N4664" i="2"/>
  <c r="O4664" i="2"/>
  <c r="N4672" i="2"/>
  <c r="O4672" i="2"/>
  <c r="N4680" i="2"/>
  <c r="O4680" i="2"/>
  <c r="N4665" i="2"/>
  <c r="O4665" i="2"/>
  <c r="N4673" i="2"/>
  <c r="O4673" i="2"/>
  <c r="N4681" i="2"/>
  <c r="O4681" i="2"/>
  <c r="N4667" i="2"/>
  <c r="O4667" i="2"/>
  <c r="N4675" i="2"/>
  <c r="O4675" i="2"/>
  <c r="N4683" i="2"/>
  <c r="O4683" i="2"/>
  <c r="N4668" i="2"/>
  <c r="O4668" i="2"/>
  <c r="N4676" i="2"/>
  <c r="O4676" i="2"/>
  <c r="N4684" i="2"/>
  <c r="O4684" i="2"/>
  <c r="N4669" i="2"/>
  <c r="O4669" i="2"/>
  <c r="N4677" i="2"/>
  <c r="O4677" i="2"/>
  <c r="N4685" i="2"/>
  <c r="O4685" i="2"/>
  <c r="N4652" i="2"/>
  <c r="O4652" i="2"/>
  <c r="N4640" i="2"/>
  <c r="O4640" i="2"/>
  <c r="N4648" i="2"/>
  <c r="O4648" i="2"/>
  <c r="N4656" i="2"/>
  <c r="O4656" i="2"/>
  <c r="N4641" i="2"/>
  <c r="O4641" i="2"/>
  <c r="N4649" i="2"/>
  <c r="O4649" i="2"/>
  <c r="N4657" i="2"/>
  <c r="O4657" i="2"/>
  <c r="N4643" i="2"/>
  <c r="O4643" i="2"/>
  <c r="N4651" i="2"/>
  <c r="O4651" i="2"/>
  <c r="N4659" i="2"/>
  <c r="O4659" i="2"/>
  <c r="N4644" i="2"/>
  <c r="O4644" i="2"/>
  <c r="N4645" i="2"/>
  <c r="O4645" i="2"/>
  <c r="N4653" i="2"/>
  <c r="O4653" i="2"/>
  <c r="N4661" i="2"/>
  <c r="O4661" i="2"/>
  <c r="N4660" i="2"/>
  <c r="O4660" i="2"/>
  <c r="N4620" i="2"/>
  <c r="O4620" i="2"/>
  <c r="N4616" i="2"/>
  <c r="O4616" i="2"/>
  <c r="N4624" i="2"/>
  <c r="O4624" i="2"/>
  <c r="N4632" i="2"/>
  <c r="O4632" i="2"/>
  <c r="N4617" i="2"/>
  <c r="O4617" i="2"/>
  <c r="N4625" i="2"/>
  <c r="O4625" i="2"/>
  <c r="N4633" i="2"/>
  <c r="O4633" i="2"/>
  <c r="N4619" i="2"/>
  <c r="O4619" i="2"/>
  <c r="N4627" i="2"/>
  <c r="O4627" i="2"/>
  <c r="N4635" i="2"/>
  <c r="O4635" i="2"/>
  <c r="N4636" i="2"/>
  <c r="O4636" i="2"/>
  <c r="N4621" i="2"/>
  <c r="O4621" i="2"/>
  <c r="N4629" i="2"/>
  <c r="O4629" i="2"/>
  <c r="N4628" i="2"/>
  <c r="O4628" i="2"/>
  <c r="N4592" i="2"/>
  <c r="O4592" i="2"/>
  <c r="N4600" i="2"/>
  <c r="O4600" i="2"/>
  <c r="N4608" i="2"/>
  <c r="O4608" i="2"/>
  <c r="N4593" i="2"/>
  <c r="O4593" i="2"/>
  <c r="N4601" i="2"/>
  <c r="O4601" i="2"/>
  <c r="N4609" i="2"/>
  <c r="O4609" i="2"/>
  <c r="N4595" i="2"/>
  <c r="O4595" i="2"/>
  <c r="N4603" i="2"/>
  <c r="O4603" i="2"/>
  <c r="N4611" i="2"/>
  <c r="O4611" i="2"/>
  <c r="N4596" i="2"/>
  <c r="O4596" i="2"/>
  <c r="N4604" i="2"/>
  <c r="O4604" i="2"/>
  <c r="N4612" i="2"/>
  <c r="O4612" i="2"/>
  <c r="N4597" i="2"/>
  <c r="O4597" i="2"/>
  <c r="N4605" i="2"/>
  <c r="O4605" i="2"/>
  <c r="N4613" i="2"/>
  <c r="O4613" i="2"/>
  <c r="N4568" i="2"/>
  <c r="O4568" i="2"/>
  <c r="N4576" i="2"/>
  <c r="O4576" i="2"/>
  <c r="N4569" i="2"/>
  <c r="O4569" i="2"/>
  <c r="N4577" i="2"/>
  <c r="O4577" i="2"/>
  <c r="N4585" i="2"/>
  <c r="O4585" i="2"/>
  <c r="N4584" i="2"/>
  <c r="O4584" i="2"/>
  <c r="N4571" i="2"/>
  <c r="O4571" i="2"/>
  <c r="N4579" i="2"/>
  <c r="O4579" i="2"/>
  <c r="N4587" i="2"/>
  <c r="O4587" i="2"/>
  <c r="N4572" i="2"/>
  <c r="O4572" i="2"/>
  <c r="N4580" i="2"/>
  <c r="O4580" i="2"/>
  <c r="N4588" i="2"/>
  <c r="O4588" i="2"/>
  <c r="N4573" i="2"/>
  <c r="O4573" i="2"/>
  <c r="N4581" i="2"/>
  <c r="O4581" i="2"/>
  <c r="N4589" i="2"/>
  <c r="O4589" i="2"/>
  <c r="N4544" i="2"/>
  <c r="O4544" i="2"/>
  <c r="N4552" i="2"/>
  <c r="O4552" i="2"/>
  <c r="N4560" i="2"/>
  <c r="O4560" i="2"/>
  <c r="N4545" i="2"/>
  <c r="O4545" i="2"/>
  <c r="N4553" i="2"/>
  <c r="O4553" i="2"/>
  <c r="N4561" i="2"/>
  <c r="O4561" i="2"/>
  <c r="N4547" i="2"/>
  <c r="O4547" i="2"/>
  <c r="N4555" i="2"/>
  <c r="O4555" i="2"/>
  <c r="N4563" i="2"/>
  <c r="O4563" i="2"/>
  <c r="N4548" i="2"/>
  <c r="O4548" i="2"/>
  <c r="N4556" i="2"/>
  <c r="O4556" i="2"/>
  <c r="N4564" i="2"/>
  <c r="O4564" i="2"/>
  <c r="N4549" i="2"/>
  <c r="O4549" i="2"/>
  <c r="N4557" i="2"/>
  <c r="O4557" i="2"/>
  <c r="N4565" i="2"/>
  <c r="O4565" i="2"/>
  <c r="N4521" i="2"/>
  <c r="O4521" i="2"/>
  <c r="N4529" i="2"/>
  <c r="O4529" i="2"/>
  <c r="N4537" i="2"/>
  <c r="O4537" i="2"/>
  <c r="N4523" i="2"/>
  <c r="O4523" i="2"/>
  <c r="N4531" i="2"/>
  <c r="O4531" i="2"/>
  <c r="N4539" i="2"/>
  <c r="O4539" i="2"/>
  <c r="N4524" i="2"/>
  <c r="O4524" i="2"/>
  <c r="N4532" i="2"/>
  <c r="O4532" i="2"/>
  <c r="N4540" i="2"/>
  <c r="O4540" i="2"/>
  <c r="N4525" i="2"/>
  <c r="O4525" i="2"/>
  <c r="N4533" i="2"/>
  <c r="O4533" i="2"/>
  <c r="N4541" i="2"/>
  <c r="O4541" i="2"/>
  <c r="N4520" i="2"/>
  <c r="O4520" i="2"/>
  <c r="N4528" i="2"/>
  <c r="O4528" i="2"/>
  <c r="N4536" i="2"/>
  <c r="O4536" i="2"/>
  <c r="N4496" i="2"/>
  <c r="O4496" i="2"/>
  <c r="N4504" i="2"/>
  <c r="O4504" i="2"/>
  <c r="N4512" i="2"/>
  <c r="O4512" i="2"/>
  <c r="N4497" i="2"/>
  <c r="O4497" i="2"/>
  <c r="N4505" i="2"/>
  <c r="O4505" i="2"/>
  <c r="N4513" i="2"/>
  <c r="O4513" i="2"/>
  <c r="N4499" i="2"/>
  <c r="O4499" i="2"/>
  <c r="N4507" i="2"/>
  <c r="O4507" i="2"/>
  <c r="N4515" i="2"/>
  <c r="O4515" i="2"/>
  <c r="N4516" i="2"/>
  <c r="O4516" i="2"/>
  <c r="N4500" i="2"/>
  <c r="O4500" i="2"/>
  <c r="N4501" i="2"/>
  <c r="O4501" i="2"/>
  <c r="N4509" i="2"/>
  <c r="O4509" i="2"/>
  <c r="N4517" i="2"/>
  <c r="O4517" i="2"/>
  <c r="N4508" i="2"/>
  <c r="O4508" i="2"/>
  <c r="N4472" i="2"/>
  <c r="O4472" i="2"/>
  <c r="N4480" i="2"/>
  <c r="O4480" i="2"/>
  <c r="N4488" i="2"/>
  <c r="O4488" i="2"/>
  <c r="N4473" i="2"/>
  <c r="O4473" i="2"/>
  <c r="N4481" i="2"/>
  <c r="O4481" i="2"/>
  <c r="N4489" i="2"/>
  <c r="O4489" i="2"/>
  <c r="N4475" i="2"/>
  <c r="O4475" i="2"/>
  <c r="N4483" i="2"/>
  <c r="O4483" i="2"/>
  <c r="N4491" i="2"/>
  <c r="O4491" i="2"/>
  <c r="N4476" i="2"/>
  <c r="O4476" i="2"/>
  <c r="N4484" i="2"/>
  <c r="O4484" i="2"/>
  <c r="N4492" i="2"/>
  <c r="O4492" i="2"/>
  <c r="N4485" i="2"/>
  <c r="O4485" i="2"/>
  <c r="N4493" i="2"/>
  <c r="O4493" i="2"/>
  <c r="N4448" i="2"/>
  <c r="O4448" i="2"/>
  <c r="N4456" i="2"/>
  <c r="O4456" i="2"/>
  <c r="N4464" i="2"/>
  <c r="O4464" i="2"/>
  <c r="N4449" i="2"/>
  <c r="O4449" i="2"/>
  <c r="N4457" i="2"/>
  <c r="O4457" i="2"/>
  <c r="N4465" i="2"/>
  <c r="O4465" i="2"/>
  <c r="N4451" i="2"/>
  <c r="O4451" i="2"/>
  <c r="N4459" i="2"/>
  <c r="O4459" i="2"/>
  <c r="N4467" i="2"/>
  <c r="O4467" i="2"/>
  <c r="N4452" i="2"/>
  <c r="O4452" i="2"/>
  <c r="N4460" i="2"/>
  <c r="O4460" i="2"/>
  <c r="N4468" i="2"/>
  <c r="O4468" i="2"/>
  <c r="N4461" i="2"/>
  <c r="O4461" i="2"/>
  <c r="N4453" i="2"/>
  <c r="O4453" i="2"/>
  <c r="N4469" i="2"/>
  <c r="O4469" i="2"/>
  <c r="N4427" i="2"/>
  <c r="O4427" i="2"/>
  <c r="N4424" i="2"/>
  <c r="O4424" i="2"/>
  <c r="N4432" i="2"/>
  <c r="O4432" i="2"/>
  <c r="N4440" i="2"/>
  <c r="O4440" i="2"/>
  <c r="N4443" i="2"/>
  <c r="O4443" i="2"/>
  <c r="N4425" i="2"/>
  <c r="O4425" i="2"/>
  <c r="N4433" i="2"/>
  <c r="O4433" i="2"/>
  <c r="N4441" i="2"/>
  <c r="O4441" i="2"/>
  <c r="N4436" i="2"/>
  <c r="O4436" i="2"/>
  <c r="N4444" i="2"/>
  <c r="O4444" i="2"/>
  <c r="N4435" i="2"/>
  <c r="O4435" i="2"/>
  <c r="N4429" i="2"/>
  <c r="O4429" i="2"/>
  <c r="N4437" i="2"/>
  <c r="O4437" i="2"/>
  <c r="N4445" i="2"/>
  <c r="O4445" i="2"/>
  <c r="N4400" i="2"/>
  <c r="O4400" i="2"/>
  <c r="N4408" i="2"/>
  <c r="O4408" i="2"/>
  <c r="N4416" i="2"/>
  <c r="O4416" i="2"/>
  <c r="N4413" i="2"/>
  <c r="O4413" i="2"/>
  <c r="N4401" i="2"/>
  <c r="O4401" i="2"/>
  <c r="N4409" i="2"/>
  <c r="O4409" i="2"/>
  <c r="N4417" i="2"/>
  <c r="O4417" i="2"/>
  <c r="N4403" i="2"/>
  <c r="O4403" i="2"/>
  <c r="N4411" i="2"/>
  <c r="O4411" i="2"/>
  <c r="N4419" i="2"/>
  <c r="O4419" i="2"/>
  <c r="N4404" i="2"/>
  <c r="O4404" i="2"/>
  <c r="N4412" i="2"/>
  <c r="O4412" i="2"/>
  <c r="N4420" i="2"/>
  <c r="O4420" i="2"/>
  <c r="N4421" i="2"/>
  <c r="O4421" i="2"/>
  <c r="N4405" i="2"/>
  <c r="O4405" i="2"/>
  <c r="N4376" i="2"/>
  <c r="O4376" i="2"/>
  <c r="N4384" i="2"/>
  <c r="O4384" i="2"/>
  <c r="N4392" i="2"/>
  <c r="O4392" i="2"/>
  <c r="N4377" i="2"/>
  <c r="O4377" i="2"/>
  <c r="N4385" i="2"/>
  <c r="O4385" i="2"/>
  <c r="N4393" i="2"/>
  <c r="O4393" i="2"/>
  <c r="N4379" i="2"/>
  <c r="O4379" i="2"/>
  <c r="N4387" i="2"/>
  <c r="O4387" i="2"/>
  <c r="N4395" i="2"/>
  <c r="O4395" i="2"/>
  <c r="N4380" i="2"/>
  <c r="O4380" i="2"/>
  <c r="N4388" i="2"/>
  <c r="O4388" i="2"/>
  <c r="N4396" i="2"/>
  <c r="O4396" i="2"/>
  <c r="N4381" i="2"/>
  <c r="O4381" i="2"/>
  <c r="N4389" i="2"/>
  <c r="O4389" i="2"/>
  <c r="N4397" i="2"/>
  <c r="O4397" i="2"/>
  <c r="N4352" i="2"/>
  <c r="O4352" i="2"/>
  <c r="N4360" i="2"/>
  <c r="O4360" i="2"/>
  <c r="N4368" i="2"/>
  <c r="O4368" i="2"/>
  <c r="N4353" i="2"/>
  <c r="O4353" i="2"/>
  <c r="N4361" i="2"/>
  <c r="O4361" i="2"/>
  <c r="N4369" i="2"/>
  <c r="O4369" i="2"/>
  <c r="N4355" i="2"/>
  <c r="O4355" i="2"/>
  <c r="N4363" i="2"/>
  <c r="O4363" i="2"/>
  <c r="N4371" i="2"/>
  <c r="O4371" i="2"/>
  <c r="N4356" i="2"/>
  <c r="O4356" i="2"/>
  <c r="N4364" i="2"/>
  <c r="O4364" i="2"/>
  <c r="N4372" i="2"/>
  <c r="O4372" i="2"/>
  <c r="N4357" i="2"/>
  <c r="O4357" i="2"/>
  <c r="N4365" i="2"/>
  <c r="O4365" i="2"/>
  <c r="N4373" i="2"/>
  <c r="O4373" i="2"/>
  <c r="N4331" i="2"/>
  <c r="O4331" i="2"/>
  <c r="N4339" i="2"/>
  <c r="O4339" i="2"/>
  <c r="N4332" i="2"/>
  <c r="O4332" i="2"/>
  <c r="N4340" i="2"/>
  <c r="O4340" i="2"/>
  <c r="N4348" i="2"/>
  <c r="O4348" i="2"/>
  <c r="N4337" i="2"/>
  <c r="O4337" i="2"/>
  <c r="N4333" i="2"/>
  <c r="O4333" i="2"/>
  <c r="N4349" i="2"/>
  <c r="O4349" i="2"/>
  <c r="N4328" i="2"/>
  <c r="O4328" i="2"/>
  <c r="N4336" i="2"/>
  <c r="O4336" i="2"/>
  <c r="N4344" i="2"/>
  <c r="O4344" i="2"/>
  <c r="N4329" i="2"/>
  <c r="O4329" i="2"/>
  <c r="N4345" i="2"/>
  <c r="O4345" i="2"/>
  <c r="N4341" i="2"/>
  <c r="O4341" i="2"/>
  <c r="N4304" i="2"/>
  <c r="O4304" i="2"/>
  <c r="N4312" i="2"/>
  <c r="O4312" i="2"/>
  <c r="N4320" i="2"/>
  <c r="O4320" i="2"/>
  <c r="N4305" i="2"/>
  <c r="O4305" i="2"/>
  <c r="N4313" i="2"/>
  <c r="O4313" i="2"/>
  <c r="N4321" i="2"/>
  <c r="O4321" i="2"/>
  <c r="N4307" i="2"/>
  <c r="O4307" i="2"/>
  <c r="N4315" i="2"/>
  <c r="O4315" i="2"/>
  <c r="N4323" i="2"/>
  <c r="O4323" i="2"/>
  <c r="N4308" i="2"/>
  <c r="O4308" i="2"/>
  <c r="N4316" i="2"/>
  <c r="O4316" i="2"/>
  <c r="N4324" i="2"/>
  <c r="O4324" i="2"/>
  <c r="N4309" i="2"/>
  <c r="O4309" i="2"/>
  <c r="N4317" i="2"/>
  <c r="O4317" i="2"/>
  <c r="N4325" i="2"/>
  <c r="O4325" i="2"/>
  <c r="N4280" i="2"/>
  <c r="O4280" i="2"/>
  <c r="N4296" i="2"/>
  <c r="O4296" i="2"/>
  <c r="N4281" i="2"/>
  <c r="O4281" i="2"/>
  <c r="N4289" i="2"/>
  <c r="O4289" i="2"/>
  <c r="N4297" i="2"/>
  <c r="O4297" i="2"/>
  <c r="N4288" i="2"/>
  <c r="O4288" i="2"/>
  <c r="N4291" i="2"/>
  <c r="O4291" i="2"/>
  <c r="N4299" i="2"/>
  <c r="O4299" i="2"/>
  <c r="N4284" i="2"/>
  <c r="O4284" i="2"/>
  <c r="N4292" i="2"/>
  <c r="O4292" i="2"/>
  <c r="N4300" i="2"/>
  <c r="O4300" i="2"/>
  <c r="N4285" i="2"/>
  <c r="O4285" i="2"/>
  <c r="N4293" i="2"/>
  <c r="O4293" i="2"/>
  <c r="N4301" i="2"/>
  <c r="O4301" i="2"/>
  <c r="N4256" i="2"/>
  <c r="O4256" i="2"/>
  <c r="N4264" i="2"/>
  <c r="O4264" i="2"/>
  <c r="N4272" i="2"/>
  <c r="O4272" i="2"/>
  <c r="N4257" i="2"/>
  <c r="O4257" i="2"/>
  <c r="N4265" i="2"/>
  <c r="O4265" i="2"/>
  <c r="N4273" i="2"/>
  <c r="O4273" i="2"/>
  <c r="N4259" i="2"/>
  <c r="O4259" i="2"/>
  <c r="N4275" i="2"/>
  <c r="O4275" i="2"/>
  <c r="N4260" i="2"/>
  <c r="O4260" i="2"/>
  <c r="N4268" i="2"/>
  <c r="O4268" i="2"/>
  <c r="N4276" i="2"/>
  <c r="O4276" i="2"/>
  <c r="N4261" i="2"/>
  <c r="O4261" i="2"/>
  <c r="N4269" i="2"/>
  <c r="O4269" i="2"/>
  <c r="N4277" i="2"/>
  <c r="O4277" i="2"/>
  <c r="N4232" i="2"/>
  <c r="O4232" i="2"/>
  <c r="N4240" i="2"/>
  <c r="O4240" i="2"/>
  <c r="N4248" i="2"/>
  <c r="O4248" i="2"/>
  <c r="N4233" i="2"/>
  <c r="O4233" i="2"/>
  <c r="N4241" i="2"/>
  <c r="O4241" i="2"/>
  <c r="N4249" i="2"/>
  <c r="O4249" i="2"/>
  <c r="N4235" i="2"/>
  <c r="O4235" i="2"/>
  <c r="N4243" i="2"/>
  <c r="O4243" i="2"/>
  <c r="N4251" i="2"/>
  <c r="O4251" i="2"/>
  <c r="N4236" i="2"/>
  <c r="O4236" i="2"/>
  <c r="N4244" i="2"/>
  <c r="O4244" i="2"/>
  <c r="N4252" i="2"/>
  <c r="O4252" i="2"/>
  <c r="N4253" i="2"/>
  <c r="O4253" i="2"/>
  <c r="N4237" i="2"/>
  <c r="O4237" i="2"/>
  <c r="N4245" i="2"/>
  <c r="O4245" i="2"/>
  <c r="N4208" i="2"/>
  <c r="O4208" i="2"/>
  <c r="N4216" i="2"/>
  <c r="O4216" i="2"/>
  <c r="N4224" i="2"/>
  <c r="O4224" i="2"/>
  <c r="N4209" i="2"/>
  <c r="O4209" i="2"/>
  <c r="N4217" i="2"/>
  <c r="O4217" i="2"/>
  <c r="N4225" i="2"/>
  <c r="O4225" i="2"/>
  <c r="N4211" i="2"/>
  <c r="O4211" i="2"/>
  <c r="N4219" i="2"/>
  <c r="O4219" i="2"/>
  <c r="N4227" i="2"/>
  <c r="O4227" i="2"/>
  <c r="N4212" i="2"/>
  <c r="O4212" i="2"/>
  <c r="N4228" i="2"/>
  <c r="O4228" i="2"/>
  <c r="N4213" i="2"/>
  <c r="O4213" i="2"/>
  <c r="N4221" i="2"/>
  <c r="O4221" i="2"/>
  <c r="N4229" i="2"/>
  <c r="O4229" i="2"/>
  <c r="N4184" i="2"/>
  <c r="O4184" i="2"/>
  <c r="N4192" i="2"/>
  <c r="O4192" i="2"/>
  <c r="N4200" i="2"/>
  <c r="O4200" i="2"/>
  <c r="N4185" i="2"/>
  <c r="O4185" i="2"/>
  <c r="N4193" i="2"/>
  <c r="O4193" i="2"/>
  <c r="N4201" i="2"/>
  <c r="O4201" i="2"/>
  <c r="N4195" i="2"/>
  <c r="O4195" i="2"/>
  <c r="N4203" i="2"/>
  <c r="O4203" i="2"/>
  <c r="N4188" i="2"/>
  <c r="O4188" i="2"/>
  <c r="N4196" i="2"/>
  <c r="O4196" i="2"/>
  <c r="N4204" i="2"/>
  <c r="O4204" i="2"/>
  <c r="N4189" i="2"/>
  <c r="O4189" i="2"/>
  <c r="N4197" i="2"/>
  <c r="O4197" i="2"/>
  <c r="N4205" i="2"/>
  <c r="O4205" i="2"/>
  <c r="N4176" i="2"/>
  <c r="O4176" i="2"/>
  <c r="N4161" i="2"/>
  <c r="O4161" i="2"/>
  <c r="N4169" i="2"/>
  <c r="O4169" i="2"/>
  <c r="N4177" i="2"/>
  <c r="O4177" i="2"/>
  <c r="N4160" i="2"/>
  <c r="O4160" i="2"/>
  <c r="N4163" i="2"/>
  <c r="O4163" i="2"/>
  <c r="N4179" i="2"/>
  <c r="O4179" i="2"/>
  <c r="N4164" i="2"/>
  <c r="O4164" i="2"/>
  <c r="N4172" i="2"/>
  <c r="O4172" i="2"/>
  <c r="N4180" i="2"/>
  <c r="O4180" i="2"/>
  <c r="N4165" i="2"/>
  <c r="O4165" i="2"/>
  <c r="N4173" i="2"/>
  <c r="O4173" i="2"/>
  <c r="N4181" i="2"/>
  <c r="O4181" i="2"/>
  <c r="N4168" i="2"/>
  <c r="O4168" i="2"/>
  <c r="N4137" i="2"/>
  <c r="O4137" i="2"/>
  <c r="N4145" i="2"/>
  <c r="O4145" i="2"/>
  <c r="N4153" i="2"/>
  <c r="O4153" i="2"/>
  <c r="N4152" i="2"/>
  <c r="O4152" i="2"/>
  <c r="N4139" i="2"/>
  <c r="O4139" i="2"/>
  <c r="N4147" i="2"/>
  <c r="O4147" i="2"/>
  <c r="N4155" i="2"/>
  <c r="O4155" i="2"/>
  <c r="N4144" i="2"/>
  <c r="O4144" i="2"/>
  <c r="N4140" i="2"/>
  <c r="O4140" i="2"/>
  <c r="N4148" i="2"/>
  <c r="O4148" i="2"/>
  <c r="N4156" i="2"/>
  <c r="O4156" i="2"/>
  <c r="N4141" i="2"/>
  <c r="O4141" i="2"/>
  <c r="N4149" i="2"/>
  <c r="O4149" i="2"/>
  <c r="N4157" i="2"/>
  <c r="O4157" i="2"/>
  <c r="N4136" i="2"/>
  <c r="O4136" i="2"/>
  <c r="N4112" i="2"/>
  <c r="O4112" i="2"/>
  <c r="N4120" i="2"/>
  <c r="O4120" i="2"/>
  <c r="N4128" i="2"/>
  <c r="O4128" i="2"/>
  <c r="N4113" i="2"/>
  <c r="O4113" i="2"/>
  <c r="N4121" i="2"/>
  <c r="O4121" i="2"/>
  <c r="N4129" i="2"/>
  <c r="O4129" i="2"/>
  <c r="N4115" i="2"/>
  <c r="O4115" i="2"/>
  <c r="N4123" i="2"/>
  <c r="O4123" i="2"/>
  <c r="N4131" i="2"/>
  <c r="O4131" i="2"/>
  <c r="N4116" i="2"/>
  <c r="O4116" i="2"/>
  <c r="N4124" i="2"/>
  <c r="O4124" i="2"/>
  <c r="N4132" i="2"/>
  <c r="O4132" i="2"/>
  <c r="N4117" i="2"/>
  <c r="O4117" i="2"/>
  <c r="N4125" i="2"/>
  <c r="O4125" i="2"/>
  <c r="N4133" i="2"/>
  <c r="O4133" i="2"/>
  <c r="N4088" i="2"/>
  <c r="O4088" i="2"/>
  <c r="N4096" i="2"/>
  <c r="O4096" i="2"/>
  <c r="N4104" i="2"/>
  <c r="O4104" i="2"/>
  <c r="N4105" i="2"/>
  <c r="O4105" i="2"/>
  <c r="N4091" i="2"/>
  <c r="O4091" i="2"/>
  <c r="N4099" i="2"/>
  <c r="O4099" i="2"/>
  <c r="N4107" i="2"/>
  <c r="O4107" i="2"/>
  <c r="N4097" i="2"/>
  <c r="O4097" i="2"/>
  <c r="N4092" i="2"/>
  <c r="O4092" i="2"/>
  <c r="N4100" i="2"/>
  <c r="O4100" i="2"/>
  <c r="N4108" i="2"/>
  <c r="O4108" i="2"/>
  <c r="N4093" i="2"/>
  <c r="O4093" i="2"/>
  <c r="N4101" i="2"/>
  <c r="O4101" i="2"/>
  <c r="N4109" i="2"/>
  <c r="O4109" i="2"/>
  <c r="N4089" i="2"/>
  <c r="O4089" i="2"/>
  <c r="N4072" i="2"/>
  <c r="O4072" i="2"/>
  <c r="N4065" i="2"/>
  <c r="O4065" i="2"/>
  <c r="N4073" i="2"/>
  <c r="O4073" i="2"/>
  <c r="N4081" i="2"/>
  <c r="O4081" i="2"/>
  <c r="N4064" i="2"/>
  <c r="O4064" i="2"/>
  <c r="N4080" i="2"/>
  <c r="O4080" i="2"/>
  <c r="N4067" i="2"/>
  <c r="O4067" i="2"/>
  <c r="N4075" i="2"/>
  <c r="O4075" i="2"/>
  <c r="N4083" i="2"/>
  <c r="O4083" i="2"/>
  <c r="N4068" i="2"/>
  <c r="O4068" i="2"/>
  <c r="N4084" i="2"/>
  <c r="O4084" i="2"/>
  <c r="N4069" i="2"/>
  <c r="O4069" i="2"/>
  <c r="N4077" i="2"/>
  <c r="O4077" i="2"/>
  <c r="N4085" i="2"/>
  <c r="O4085" i="2"/>
  <c r="N4040" i="2"/>
  <c r="O4040" i="2"/>
  <c r="N4048" i="2"/>
  <c r="O4048" i="2"/>
  <c r="N4056" i="2"/>
  <c r="O4056" i="2"/>
  <c r="N4041" i="2"/>
  <c r="O4041" i="2"/>
  <c r="N4049" i="2"/>
  <c r="O4049" i="2"/>
  <c r="N4057" i="2"/>
  <c r="O4057" i="2"/>
  <c r="N4043" i="2"/>
  <c r="O4043" i="2"/>
  <c r="N4051" i="2"/>
  <c r="O4051" i="2"/>
  <c r="N4059" i="2"/>
  <c r="O4059" i="2"/>
  <c r="N4060" i="2"/>
  <c r="O4060" i="2"/>
  <c r="N4052" i="2"/>
  <c r="O4052" i="2"/>
  <c r="N4045" i="2"/>
  <c r="O4045" i="2"/>
  <c r="N4053" i="2"/>
  <c r="O4053" i="2"/>
  <c r="N4061" i="2"/>
  <c r="O4061" i="2"/>
  <c r="N4044" i="2"/>
  <c r="O4044" i="2"/>
  <c r="N4028" i="2"/>
  <c r="O4028" i="2"/>
  <c r="N4016" i="2"/>
  <c r="O4016" i="2"/>
  <c r="N4024" i="2"/>
  <c r="O4024" i="2"/>
  <c r="N4032" i="2"/>
  <c r="O4032" i="2"/>
  <c r="N4017" i="2"/>
  <c r="O4017" i="2"/>
  <c r="N4025" i="2"/>
  <c r="O4025" i="2"/>
  <c r="N4033" i="2"/>
  <c r="O4033" i="2"/>
  <c r="N4019" i="2"/>
  <c r="O4019" i="2"/>
  <c r="N4035" i="2"/>
  <c r="O4035" i="2"/>
  <c r="N4036" i="2"/>
  <c r="O4036" i="2"/>
  <c r="N4021" i="2"/>
  <c r="O4021" i="2"/>
  <c r="N4029" i="2"/>
  <c r="O4029" i="2"/>
  <c r="N4037" i="2"/>
  <c r="O4037" i="2"/>
  <c r="N4020" i="2"/>
  <c r="O4020" i="2"/>
  <c r="N3992" i="2"/>
  <c r="O3992" i="2"/>
  <c r="N4000" i="2"/>
  <c r="O4000" i="2"/>
  <c r="N4008" i="2"/>
  <c r="O4008" i="2"/>
  <c r="N3993" i="2"/>
  <c r="O3993" i="2"/>
  <c r="N4001" i="2"/>
  <c r="O4001" i="2"/>
  <c r="N4009" i="2"/>
  <c r="O4009" i="2"/>
  <c r="N3995" i="2"/>
  <c r="O3995" i="2"/>
  <c r="N4003" i="2"/>
  <c r="O4003" i="2"/>
  <c r="N4011" i="2"/>
  <c r="O4011" i="2"/>
  <c r="N3996" i="2"/>
  <c r="O3996" i="2"/>
  <c r="N4004" i="2"/>
  <c r="O4004" i="2"/>
  <c r="N4012" i="2"/>
  <c r="O4012" i="2"/>
  <c r="N3997" i="2"/>
  <c r="O3997" i="2"/>
  <c r="N4013" i="2"/>
  <c r="O4013" i="2"/>
  <c r="N4005" i="2"/>
  <c r="O4005" i="2"/>
  <c r="N3984" i="2"/>
  <c r="O3984" i="2"/>
  <c r="N3969" i="2"/>
  <c r="O3969" i="2"/>
  <c r="N3977" i="2"/>
  <c r="O3977" i="2"/>
  <c r="N3985" i="2"/>
  <c r="O3985" i="2"/>
  <c r="N3976" i="2"/>
  <c r="O3976" i="2"/>
  <c r="N3971" i="2"/>
  <c r="O3971" i="2"/>
  <c r="N3979" i="2"/>
  <c r="O3979" i="2"/>
  <c r="N3987" i="2"/>
  <c r="O3987" i="2"/>
  <c r="N3972" i="2"/>
  <c r="O3972" i="2"/>
  <c r="N3980" i="2"/>
  <c r="O3980" i="2"/>
  <c r="N3988" i="2"/>
  <c r="O3988" i="2"/>
  <c r="N3973" i="2"/>
  <c r="O3973" i="2"/>
  <c r="N3981" i="2"/>
  <c r="O3981" i="2"/>
  <c r="N3989" i="2"/>
  <c r="O3989" i="2"/>
  <c r="N3968" i="2"/>
  <c r="O3968" i="2"/>
  <c r="N3960" i="2"/>
  <c r="O3960" i="2"/>
  <c r="N3945" i="2"/>
  <c r="O3945" i="2"/>
  <c r="N3953" i="2"/>
  <c r="O3953" i="2"/>
  <c r="N3961" i="2"/>
  <c r="O3961" i="2"/>
  <c r="N3947" i="2"/>
  <c r="O3947" i="2"/>
  <c r="N3955" i="2"/>
  <c r="O3955" i="2"/>
  <c r="N3963" i="2"/>
  <c r="O3963" i="2"/>
  <c r="N3948" i="2"/>
  <c r="O3948" i="2"/>
  <c r="N3956" i="2"/>
  <c r="O3956" i="2"/>
  <c r="N3964" i="2"/>
  <c r="O3964" i="2"/>
  <c r="N3944" i="2"/>
  <c r="O3944" i="2"/>
  <c r="N3949" i="2"/>
  <c r="O3949" i="2"/>
  <c r="N3957" i="2"/>
  <c r="O3957" i="2"/>
  <c r="N3965" i="2"/>
  <c r="O3965" i="2"/>
  <c r="N3952" i="2"/>
  <c r="O3952" i="2"/>
  <c r="N3920" i="2"/>
  <c r="O3920" i="2"/>
  <c r="N3936" i="2"/>
  <c r="O3936" i="2"/>
  <c r="N3921" i="2"/>
  <c r="O3921" i="2"/>
  <c r="N3929" i="2"/>
  <c r="O3929" i="2"/>
  <c r="N3937" i="2"/>
  <c r="O3937" i="2"/>
  <c r="N3923" i="2"/>
  <c r="O3923" i="2"/>
  <c r="N3931" i="2"/>
  <c r="O3931" i="2"/>
  <c r="N3939" i="2"/>
  <c r="O3939" i="2"/>
  <c r="N3924" i="2"/>
  <c r="O3924" i="2"/>
  <c r="N3940" i="2"/>
  <c r="O3940" i="2"/>
  <c r="N3925" i="2"/>
  <c r="O3925" i="2"/>
  <c r="N3933" i="2"/>
  <c r="O3933" i="2"/>
  <c r="N3941" i="2"/>
  <c r="O3941" i="2"/>
  <c r="N3928" i="2"/>
  <c r="O3928" i="2"/>
  <c r="N3896" i="2"/>
  <c r="O3896" i="2"/>
  <c r="N3904" i="2"/>
  <c r="O3904" i="2"/>
  <c r="N3912" i="2"/>
  <c r="O3912" i="2"/>
  <c r="N3897" i="2"/>
  <c r="O3897" i="2"/>
  <c r="N3905" i="2"/>
  <c r="O3905" i="2"/>
  <c r="N3913" i="2"/>
  <c r="O3913" i="2"/>
  <c r="N3899" i="2"/>
  <c r="O3899" i="2"/>
  <c r="N3907" i="2"/>
  <c r="O3907" i="2"/>
  <c r="N3915" i="2"/>
  <c r="O3915" i="2"/>
  <c r="N3900" i="2"/>
  <c r="O3900" i="2"/>
  <c r="N3901" i="2"/>
  <c r="O3901" i="2"/>
  <c r="N3909" i="2"/>
  <c r="O3909" i="2"/>
  <c r="N3917" i="2"/>
  <c r="O3917" i="2"/>
  <c r="N3916" i="2"/>
  <c r="O3916" i="2"/>
  <c r="N3908" i="2"/>
  <c r="O3908" i="2"/>
  <c r="N3885" i="2"/>
  <c r="O3885" i="2"/>
  <c r="N3872" i="2"/>
  <c r="O3872" i="2"/>
  <c r="N3880" i="2"/>
  <c r="O3880" i="2"/>
  <c r="N3888" i="2"/>
  <c r="O3888" i="2"/>
  <c r="N3873" i="2"/>
  <c r="O3873" i="2"/>
  <c r="N3881" i="2"/>
  <c r="O3881" i="2"/>
  <c r="N3889" i="2"/>
  <c r="O3889" i="2"/>
  <c r="N3891" i="2"/>
  <c r="O3891" i="2"/>
  <c r="N3875" i="2"/>
  <c r="O3875" i="2"/>
  <c r="N3883" i="2"/>
  <c r="O3883" i="2"/>
  <c r="N3876" i="2"/>
  <c r="O3876" i="2"/>
  <c r="N3884" i="2"/>
  <c r="O3884" i="2"/>
  <c r="N3892" i="2"/>
  <c r="O3892" i="2"/>
  <c r="N3893" i="2"/>
  <c r="O3893" i="2"/>
  <c r="N3877" i="2"/>
  <c r="O3877" i="2"/>
  <c r="N3848" i="2"/>
  <c r="O3848" i="2"/>
  <c r="N3856" i="2"/>
  <c r="O3856" i="2"/>
  <c r="N3864" i="2"/>
  <c r="O3864" i="2"/>
  <c r="N3849" i="2"/>
  <c r="O3849" i="2"/>
  <c r="N3857" i="2"/>
  <c r="O3857" i="2"/>
  <c r="N3865" i="2"/>
  <c r="O3865" i="2"/>
  <c r="N3851" i="2"/>
  <c r="O3851" i="2"/>
  <c r="N3859" i="2"/>
  <c r="O3859" i="2"/>
  <c r="N3867" i="2"/>
  <c r="O3867" i="2"/>
  <c r="N3852" i="2"/>
  <c r="O3852" i="2"/>
  <c r="N3860" i="2"/>
  <c r="O3860" i="2"/>
  <c r="N3868" i="2"/>
  <c r="O3868" i="2"/>
  <c r="N3853" i="2"/>
  <c r="O3853" i="2"/>
  <c r="N3861" i="2"/>
  <c r="O3861" i="2"/>
  <c r="N3869" i="2"/>
  <c r="O3869" i="2"/>
  <c r="N3824" i="2"/>
  <c r="O3824" i="2"/>
  <c r="N3832" i="2"/>
  <c r="O3832" i="2"/>
  <c r="N3840" i="2"/>
  <c r="O3840" i="2"/>
  <c r="N3825" i="2"/>
  <c r="O3825" i="2"/>
  <c r="N3833" i="2"/>
  <c r="O3833" i="2"/>
  <c r="N3841" i="2"/>
  <c r="O3841" i="2"/>
  <c r="N3827" i="2"/>
  <c r="O3827" i="2"/>
  <c r="N3835" i="2"/>
  <c r="O3835" i="2"/>
  <c r="N3843" i="2"/>
  <c r="O3843" i="2"/>
  <c r="N3828" i="2"/>
  <c r="O3828" i="2"/>
  <c r="N3836" i="2"/>
  <c r="O3836" i="2"/>
  <c r="N3844" i="2"/>
  <c r="O3844" i="2"/>
  <c r="N3829" i="2"/>
  <c r="O3829" i="2"/>
  <c r="N3837" i="2"/>
  <c r="O3837" i="2"/>
  <c r="N3845" i="2"/>
  <c r="O3845" i="2"/>
  <c r="N3816" i="2"/>
  <c r="O3816" i="2"/>
  <c r="N3800" i="2"/>
  <c r="O3800" i="2"/>
  <c r="N3801" i="2"/>
  <c r="O3801" i="2"/>
  <c r="N3809" i="2"/>
  <c r="O3809" i="2"/>
  <c r="N3817" i="2"/>
  <c r="O3817" i="2"/>
  <c r="N3808" i="2"/>
  <c r="O3808" i="2"/>
  <c r="N3803" i="2"/>
  <c r="O3803" i="2"/>
  <c r="N3811" i="2"/>
  <c r="O3811" i="2"/>
  <c r="N3804" i="2"/>
  <c r="O3804" i="2"/>
  <c r="N3812" i="2"/>
  <c r="O3812" i="2"/>
  <c r="N3820" i="2"/>
  <c r="O3820" i="2"/>
  <c r="N3821" i="2"/>
  <c r="O3821" i="2"/>
  <c r="N3813" i="2"/>
  <c r="O3813" i="2"/>
  <c r="N3805" i="2"/>
  <c r="O3805" i="2"/>
  <c r="N3777" i="2"/>
  <c r="O3777" i="2"/>
  <c r="N3793" i="2"/>
  <c r="O3793" i="2"/>
  <c r="N3776" i="2"/>
  <c r="O3776" i="2"/>
  <c r="N3784" i="2"/>
  <c r="O3784" i="2"/>
  <c r="N3792" i="2"/>
  <c r="O3792" i="2"/>
  <c r="N3785" i="2"/>
  <c r="O3785" i="2"/>
  <c r="N3779" i="2"/>
  <c r="O3779" i="2"/>
  <c r="N3787" i="2"/>
  <c r="O3787" i="2"/>
  <c r="N3795" i="2"/>
  <c r="O3795" i="2"/>
  <c r="N3780" i="2"/>
  <c r="O3780" i="2"/>
  <c r="N3788" i="2"/>
  <c r="O3788" i="2"/>
  <c r="N3796" i="2"/>
  <c r="O3796" i="2"/>
  <c r="N3781" i="2"/>
  <c r="O3781" i="2"/>
  <c r="N3789" i="2"/>
  <c r="O3789" i="2"/>
  <c r="N3797" i="2"/>
  <c r="O3797" i="2"/>
  <c r="N3753" i="2"/>
  <c r="O3753" i="2"/>
  <c r="N3761" i="2"/>
  <c r="O3761" i="2"/>
  <c r="N3769" i="2"/>
  <c r="O3769" i="2"/>
  <c r="N3752" i="2"/>
  <c r="O3752" i="2"/>
  <c r="N3755" i="2"/>
  <c r="O3755" i="2"/>
  <c r="N3763" i="2"/>
  <c r="O3763" i="2"/>
  <c r="N3771" i="2"/>
  <c r="O3771" i="2"/>
  <c r="N3760" i="2"/>
  <c r="O3760" i="2"/>
  <c r="N3764" i="2"/>
  <c r="O3764" i="2"/>
  <c r="N3768" i="2"/>
  <c r="O3768" i="2"/>
  <c r="N3757" i="2"/>
  <c r="O3757" i="2"/>
  <c r="N3765" i="2"/>
  <c r="O3765" i="2"/>
  <c r="N3773" i="2"/>
  <c r="O3773" i="2"/>
  <c r="N3728" i="2"/>
  <c r="O3728" i="2"/>
  <c r="N3736" i="2"/>
  <c r="O3736" i="2"/>
  <c r="N3744" i="2"/>
  <c r="O3744" i="2"/>
  <c r="N3729" i="2"/>
  <c r="O3729" i="2"/>
  <c r="N3737" i="2"/>
  <c r="O3737" i="2"/>
  <c r="N3745" i="2"/>
  <c r="O3745" i="2"/>
  <c r="N3731" i="2"/>
  <c r="O3731" i="2"/>
  <c r="N3739" i="2"/>
  <c r="O3739" i="2"/>
  <c r="N3747" i="2"/>
  <c r="O3747" i="2"/>
  <c r="N3732" i="2"/>
  <c r="O3732" i="2"/>
  <c r="N3740" i="2"/>
  <c r="O3740" i="2"/>
  <c r="N3748" i="2"/>
  <c r="O3748" i="2"/>
  <c r="N3733" i="2"/>
  <c r="O3733" i="2"/>
  <c r="N3749" i="2"/>
  <c r="O3749" i="2"/>
  <c r="N3741" i="2"/>
  <c r="O3741" i="2"/>
  <c r="N3704" i="2"/>
  <c r="O3704" i="2"/>
  <c r="N3712" i="2"/>
  <c r="O3712" i="2"/>
  <c r="N3720" i="2"/>
  <c r="O3720" i="2"/>
  <c r="N3705" i="2"/>
  <c r="O3705" i="2"/>
  <c r="N3713" i="2"/>
  <c r="O3713" i="2"/>
  <c r="N3721" i="2"/>
  <c r="O3721" i="2"/>
  <c r="N3707" i="2"/>
  <c r="O3707" i="2"/>
  <c r="N3715" i="2"/>
  <c r="O3715" i="2"/>
  <c r="N3723" i="2"/>
  <c r="O3723" i="2"/>
  <c r="N3708" i="2"/>
  <c r="O3708" i="2"/>
  <c r="N3716" i="2"/>
  <c r="O3716" i="2"/>
  <c r="N3724" i="2"/>
  <c r="O3724" i="2"/>
  <c r="N3709" i="2"/>
  <c r="O3709" i="2"/>
  <c r="N3717" i="2"/>
  <c r="O3717" i="2"/>
  <c r="N3725" i="2"/>
  <c r="O3725" i="2"/>
  <c r="N3688" i="2"/>
  <c r="O3688" i="2"/>
  <c r="N3681" i="2"/>
  <c r="O3681" i="2"/>
  <c r="N3689" i="2"/>
  <c r="O3689" i="2"/>
  <c r="N3697" i="2"/>
  <c r="O3697" i="2"/>
  <c r="N3683" i="2"/>
  <c r="O3683" i="2"/>
  <c r="N3691" i="2"/>
  <c r="O3691" i="2"/>
  <c r="N3699" i="2"/>
  <c r="O3699" i="2"/>
  <c r="N3684" i="2"/>
  <c r="O3684" i="2"/>
  <c r="N3692" i="2"/>
  <c r="O3692" i="2"/>
  <c r="N3700" i="2"/>
  <c r="O3700" i="2"/>
  <c r="N3685" i="2"/>
  <c r="O3685" i="2"/>
  <c r="N3693" i="2"/>
  <c r="O3693" i="2"/>
  <c r="N3701" i="2"/>
  <c r="O3701" i="2"/>
  <c r="N3680" i="2"/>
  <c r="O3680" i="2"/>
  <c r="N3696" i="2"/>
  <c r="O3696" i="2"/>
  <c r="N3656" i="2"/>
  <c r="O3656" i="2"/>
  <c r="N3657" i="2"/>
  <c r="O3657" i="2"/>
  <c r="N3664" i="2"/>
  <c r="O3664" i="2"/>
  <c r="N3665" i="2"/>
  <c r="O3665" i="2"/>
  <c r="N3667" i="2"/>
  <c r="O3667" i="2"/>
  <c r="N3675" i="2"/>
  <c r="O3675" i="2"/>
  <c r="N3660" i="2"/>
  <c r="O3660" i="2"/>
  <c r="N3668" i="2"/>
  <c r="O3668" i="2"/>
  <c r="N3676" i="2"/>
  <c r="O3676" i="2"/>
  <c r="N3661" i="2"/>
  <c r="O3661" i="2"/>
  <c r="N3669" i="2"/>
  <c r="O3669" i="2"/>
  <c r="N3677" i="2"/>
  <c r="O3677" i="2"/>
  <c r="N3672" i="2"/>
  <c r="O3672" i="2"/>
  <c r="N3673" i="2"/>
  <c r="O3673" i="2"/>
  <c r="N3632" i="2"/>
  <c r="O3632" i="2"/>
  <c r="N3640" i="2"/>
  <c r="O3640" i="2"/>
  <c r="N3648" i="2"/>
  <c r="O3648" i="2"/>
  <c r="N3633" i="2"/>
  <c r="O3633" i="2"/>
  <c r="N3641" i="2"/>
  <c r="O3641" i="2"/>
  <c r="N3649" i="2"/>
  <c r="O3649" i="2"/>
  <c r="N3635" i="2"/>
  <c r="O3635" i="2"/>
  <c r="N3643" i="2"/>
  <c r="O3643" i="2"/>
  <c r="N3651" i="2"/>
  <c r="O3651" i="2"/>
  <c r="N3636" i="2"/>
  <c r="O3636" i="2"/>
  <c r="N3644" i="2"/>
  <c r="O3644" i="2"/>
  <c r="N3652" i="2"/>
  <c r="O3652" i="2"/>
  <c r="N3637" i="2"/>
  <c r="O3637" i="2"/>
  <c r="N3645" i="2"/>
  <c r="O3645" i="2"/>
  <c r="N3653" i="2"/>
  <c r="O3653" i="2"/>
  <c r="N3608" i="2"/>
  <c r="O3608" i="2"/>
  <c r="N3616" i="2"/>
  <c r="O3616" i="2"/>
  <c r="N3624" i="2"/>
  <c r="O3624" i="2"/>
  <c r="N3609" i="2"/>
  <c r="O3609" i="2"/>
  <c r="N3617" i="2"/>
  <c r="O3617" i="2"/>
  <c r="N3625" i="2"/>
  <c r="O3625" i="2"/>
  <c r="N3611" i="2"/>
  <c r="O3611" i="2"/>
  <c r="N3619" i="2"/>
  <c r="O3619" i="2"/>
  <c r="N3627" i="2"/>
  <c r="O3627" i="2"/>
  <c r="N3612" i="2"/>
  <c r="O3612" i="2"/>
  <c r="N3620" i="2"/>
  <c r="O3620" i="2"/>
  <c r="N3628" i="2"/>
  <c r="O3628" i="2"/>
  <c r="N3613" i="2"/>
  <c r="O3613" i="2"/>
  <c r="N3621" i="2"/>
  <c r="O3621" i="2"/>
  <c r="N3629" i="2"/>
  <c r="O3629" i="2"/>
  <c r="N3600" i="2"/>
  <c r="O3600" i="2"/>
  <c r="N3585" i="2"/>
  <c r="O3585" i="2"/>
  <c r="N3593" i="2"/>
  <c r="O3593" i="2"/>
  <c r="N3601" i="2"/>
  <c r="O3601" i="2"/>
  <c r="N3592" i="2"/>
  <c r="O3592" i="2"/>
  <c r="N3587" i="2"/>
  <c r="O3587" i="2"/>
  <c r="N3595" i="2"/>
  <c r="O3595" i="2"/>
  <c r="N3603" i="2"/>
  <c r="O3603" i="2"/>
  <c r="N3588" i="2"/>
  <c r="O3588" i="2"/>
  <c r="N3596" i="2"/>
  <c r="O3596" i="2"/>
  <c r="N3604" i="2"/>
  <c r="O3604" i="2"/>
  <c r="N3589" i="2"/>
  <c r="O3589" i="2"/>
  <c r="N3597" i="2"/>
  <c r="O3597" i="2"/>
  <c r="N3584" i="2"/>
  <c r="O3584" i="2"/>
  <c r="N3605" i="2"/>
  <c r="O3605" i="2"/>
  <c r="N3560" i="2"/>
  <c r="O3560" i="2"/>
  <c r="N3568" i="2"/>
  <c r="O3568" i="2"/>
  <c r="N3576" i="2"/>
  <c r="O3576" i="2"/>
  <c r="N3561" i="2"/>
  <c r="O3561" i="2"/>
  <c r="N3569" i="2"/>
  <c r="O3569" i="2"/>
  <c r="N3577" i="2"/>
  <c r="O3577" i="2"/>
  <c r="N3563" i="2"/>
  <c r="O3563" i="2"/>
  <c r="N3571" i="2"/>
  <c r="O3571" i="2"/>
  <c r="N3579" i="2"/>
  <c r="O3579" i="2"/>
  <c r="N3564" i="2"/>
  <c r="O3564" i="2"/>
  <c r="N3572" i="2"/>
  <c r="O3572" i="2"/>
  <c r="N3580" i="2"/>
  <c r="O3580" i="2"/>
  <c r="N3565" i="2"/>
  <c r="O3565" i="2"/>
  <c r="N3573" i="2"/>
  <c r="O3573" i="2"/>
  <c r="N3581" i="2"/>
  <c r="O3581" i="2"/>
  <c r="N3536" i="2"/>
  <c r="O3536" i="2"/>
  <c r="N3544" i="2"/>
  <c r="O3544" i="2"/>
  <c r="N3552" i="2"/>
  <c r="O3552" i="2"/>
  <c r="N3537" i="2"/>
  <c r="O3537" i="2"/>
  <c r="N3545" i="2"/>
  <c r="O3545" i="2"/>
  <c r="N3553" i="2"/>
  <c r="O3553" i="2"/>
  <c r="N3539" i="2"/>
  <c r="O3539" i="2"/>
  <c r="N3547" i="2"/>
  <c r="O3547" i="2"/>
  <c r="N3555" i="2"/>
  <c r="O3555" i="2"/>
  <c r="N3540" i="2"/>
  <c r="O3540" i="2"/>
  <c r="N3548" i="2"/>
  <c r="O3548" i="2"/>
  <c r="N3556" i="2"/>
  <c r="O3556" i="2"/>
  <c r="N3541" i="2"/>
  <c r="O3541" i="2"/>
  <c r="N3549" i="2"/>
  <c r="O3549" i="2"/>
  <c r="N3557" i="2"/>
  <c r="O3557" i="2"/>
  <c r="N3516" i="2"/>
  <c r="O3516" i="2"/>
  <c r="N3512" i="2"/>
  <c r="O3512" i="2"/>
  <c r="N3520" i="2"/>
  <c r="O3520" i="2"/>
  <c r="N3528" i="2"/>
  <c r="O3528" i="2"/>
  <c r="N3513" i="2"/>
  <c r="O3513" i="2"/>
  <c r="N3521" i="2"/>
  <c r="O3521" i="2"/>
  <c r="N3529" i="2"/>
  <c r="O3529" i="2"/>
  <c r="N3523" i="2"/>
  <c r="O3523" i="2"/>
  <c r="N3531" i="2"/>
  <c r="O3531" i="2"/>
  <c r="N3532" i="2"/>
  <c r="O3532" i="2"/>
  <c r="N3524" i="2"/>
  <c r="O3524" i="2"/>
  <c r="N3517" i="2"/>
  <c r="O3517" i="2"/>
  <c r="N3525" i="2"/>
  <c r="O3525" i="2"/>
  <c r="N3533" i="2"/>
  <c r="O3533" i="2"/>
  <c r="N3488" i="2"/>
  <c r="O3488" i="2"/>
  <c r="N3496" i="2"/>
  <c r="O3496" i="2"/>
  <c r="N3504" i="2"/>
  <c r="O3504" i="2"/>
  <c r="N3489" i="2"/>
  <c r="O3489" i="2"/>
  <c r="N3497" i="2"/>
  <c r="O3497" i="2"/>
  <c r="N3505" i="2"/>
  <c r="O3505" i="2"/>
  <c r="N3507" i="2"/>
  <c r="O3507" i="2"/>
  <c r="N3491" i="2"/>
  <c r="O3491" i="2"/>
  <c r="N3499" i="2"/>
  <c r="O3499" i="2"/>
  <c r="N3492" i="2"/>
  <c r="O3492" i="2"/>
  <c r="N3508" i="2"/>
  <c r="O3508" i="2"/>
  <c r="N3509" i="2"/>
  <c r="O3509" i="2"/>
  <c r="N3493" i="2"/>
  <c r="O3493" i="2"/>
  <c r="N3501" i="2"/>
  <c r="O3501" i="2"/>
  <c r="N3464" i="2"/>
  <c r="O3464" i="2"/>
  <c r="N3472" i="2"/>
  <c r="O3472" i="2"/>
  <c r="N3480" i="2"/>
  <c r="O3480" i="2"/>
  <c r="N3473" i="2"/>
  <c r="O3473" i="2"/>
  <c r="N3465" i="2"/>
  <c r="O3465" i="2"/>
  <c r="N3481" i="2"/>
  <c r="O3481" i="2"/>
  <c r="N3467" i="2"/>
  <c r="O3467" i="2"/>
  <c r="N3475" i="2"/>
  <c r="O3475" i="2"/>
  <c r="N3483" i="2"/>
  <c r="O3483" i="2"/>
  <c r="N3468" i="2"/>
  <c r="O3468" i="2"/>
  <c r="N3476" i="2"/>
  <c r="O3476" i="2"/>
  <c r="N3484" i="2"/>
  <c r="O3484" i="2"/>
  <c r="N3469" i="2"/>
  <c r="O3469" i="2"/>
  <c r="N3477" i="2"/>
  <c r="O3477" i="2"/>
  <c r="N3485" i="2"/>
  <c r="O3485" i="2"/>
  <c r="N3440" i="2"/>
  <c r="O3440" i="2"/>
  <c r="N3448" i="2"/>
  <c r="O3448" i="2"/>
  <c r="N3456" i="2"/>
  <c r="O3456" i="2"/>
  <c r="N3441" i="2"/>
  <c r="O3441" i="2"/>
  <c r="N3449" i="2"/>
  <c r="O3449" i="2"/>
  <c r="N3457" i="2"/>
  <c r="O3457" i="2"/>
  <c r="N3443" i="2"/>
  <c r="O3443" i="2"/>
  <c r="N3451" i="2"/>
  <c r="O3451" i="2"/>
  <c r="N3459" i="2"/>
  <c r="O3459" i="2"/>
  <c r="N3444" i="2"/>
  <c r="O3444" i="2"/>
  <c r="N3452" i="2"/>
  <c r="O3452" i="2"/>
  <c r="N3460" i="2"/>
  <c r="O3460" i="2"/>
  <c r="N3445" i="2"/>
  <c r="O3445" i="2"/>
  <c r="N3453" i="2"/>
  <c r="O3453" i="2"/>
  <c r="N3461" i="2"/>
  <c r="O3461" i="2"/>
  <c r="N3417" i="2"/>
  <c r="O3417" i="2"/>
  <c r="N3425" i="2"/>
  <c r="O3425" i="2"/>
  <c r="N3433" i="2"/>
  <c r="O3433" i="2"/>
  <c r="N3432" i="2"/>
  <c r="O3432" i="2"/>
  <c r="N3419" i="2"/>
  <c r="O3419" i="2"/>
  <c r="N3427" i="2"/>
  <c r="O3427" i="2"/>
  <c r="N3435" i="2"/>
  <c r="O3435" i="2"/>
  <c r="N3420" i="2"/>
  <c r="O3420" i="2"/>
  <c r="N3428" i="2"/>
  <c r="O3428" i="2"/>
  <c r="N3436" i="2"/>
  <c r="O3436" i="2"/>
  <c r="N3421" i="2"/>
  <c r="O3421" i="2"/>
  <c r="N3429" i="2"/>
  <c r="O3429" i="2"/>
  <c r="N3437" i="2"/>
  <c r="O3437" i="2"/>
  <c r="N3416" i="2"/>
  <c r="O3416" i="2"/>
  <c r="N3424" i="2"/>
  <c r="O3424" i="2"/>
  <c r="N3392" i="2"/>
  <c r="O3392" i="2"/>
  <c r="N3400" i="2"/>
  <c r="O3400" i="2"/>
  <c r="N3408" i="2"/>
  <c r="O3408" i="2"/>
  <c r="N3393" i="2"/>
  <c r="O3393" i="2"/>
  <c r="N3401" i="2"/>
  <c r="O3401" i="2"/>
  <c r="N3409" i="2"/>
  <c r="O3409" i="2"/>
  <c r="N3395" i="2"/>
  <c r="O3395" i="2"/>
  <c r="N3403" i="2"/>
  <c r="O3403" i="2"/>
  <c r="N3411" i="2"/>
  <c r="O3411" i="2"/>
  <c r="N3396" i="2"/>
  <c r="O3396" i="2"/>
  <c r="N3404" i="2"/>
  <c r="O3404" i="2"/>
  <c r="N3412" i="2"/>
  <c r="O3412" i="2"/>
  <c r="N3413" i="2"/>
  <c r="O3413" i="2"/>
  <c r="N3397" i="2"/>
  <c r="O3397" i="2"/>
  <c r="N3405" i="2"/>
  <c r="O3405" i="2"/>
  <c r="N3368" i="2"/>
  <c r="O3368" i="2"/>
  <c r="N3376" i="2"/>
  <c r="O3376" i="2"/>
  <c r="N3384" i="2"/>
  <c r="O3384" i="2"/>
  <c r="N3369" i="2"/>
  <c r="O3369" i="2"/>
  <c r="N3377" i="2"/>
  <c r="O3377" i="2"/>
  <c r="N3385" i="2"/>
  <c r="O3385" i="2"/>
  <c r="N3371" i="2"/>
  <c r="O3371" i="2"/>
  <c r="N3379" i="2"/>
  <c r="O3379" i="2"/>
  <c r="N3387" i="2"/>
  <c r="O3387" i="2"/>
  <c r="N3372" i="2"/>
  <c r="O3372" i="2"/>
  <c r="N3380" i="2"/>
  <c r="O3380" i="2"/>
  <c r="N3388" i="2"/>
  <c r="O3388" i="2"/>
  <c r="N3381" i="2"/>
  <c r="O3381" i="2"/>
  <c r="N3373" i="2"/>
  <c r="O3373" i="2"/>
  <c r="N3389" i="2"/>
  <c r="O3389" i="2"/>
  <c r="N3364" i="2"/>
  <c r="O3364" i="2"/>
  <c r="N3344" i="2"/>
  <c r="O3344" i="2"/>
  <c r="N3352" i="2"/>
  <c r="O3352" i="2"/>
  <c r="N3360" i="2"/>
  <c r="O3360" i="2"/>
  <c r="N3345" i="2"/>
  <c r="O3345" i="2"/>
  <c r="N3353" i="2"/>
  <c r="O3353" i="2"/>
  <c r="N3361" i="2"/>
  <c r="O3361" i="2"/>
  <c r="N3347" i="2"/>
  <c r="O3347" i="2"/>
  <c r="N3355" i="2"/>
  <c r="O3355" i="2"/>
  <c r="N3363" i="2"/>
  <c r="O3363" i="2"/>
  <c r="N3349" i="2"/>
  <c r="O3349" i="2"/>
  <c r="N3357" i="2"/>
  <c r="O3357" i="2"/>
  <c r="N3365" i="2"/>
  <c r="O3365" i="2"/>
  <c r="N3356" i="2"/>
  <c r="O3356" i="2"/>
  <c r="N3348" i="2"/>
  <c r="O3348" i="2"/>
  <c r="N3336" i="2"/>
  <c r="O3336" i="2"/>
  <c r="N3329" i="2"/>
  <c r="O3329" i="2"/>
  <c r="N3324" i="2"/>
  <c r="O3324" i="2"/>
  <c r="N3332" i="2"/>
  <c r="O3332" i="2"/>
  <c r="N3340" i="2"/>
  <c r="O3340" i="2"/>
  <c r="N3320" i="2"/>
  <c r="O3320" i="2"/>
  <c r="N3328" i="2"/>
  <c r="O3328" i="2"/>
  <c r="N3337" i="2"/>
  <c r="O3337" i="2"/>
  <c r="N3323" i="2"/>
  <c r="O3323" i="2"/>
  <c r="N3331" i="2"/>
  <c r="O3331" i="2"/>
  <c r="N3339" i="2"/>
  <c r="O3339" i="2"/>
  <c r="N3325" i="2"/>
  <c r="O3325" i="2"/>
  <c r="N3333" i="2"/>
  <c r="O3333" i="2"/>
  <c r="N3341" i="2"/>
  <c r="O3341" i="2"/>
  <c r="N3321" i="2"/>
  <c r="O3321" i="2"/>
  <c r="N3297" i="2"/>
  <c r="O3297" i="2"/>
  <c r="N3305" i="2"/>
  <c r="O3305" i="2"/>
  <c r="N3313" i="2"/>
  <c r="O3313" i="2"/>
  <c r="N3304" i="2"/>
  <c r="O3304" i="2"/>
  <c r="N3299" i="2"/>
  <c r="O3299" i="2"/>
  <c r="N3307" i="2"/>
  <c r="O3307" i="2"/>
  <c r="N3315" i="2"/>
  <c r="O3315" i="2"/>
  <c r="N3300" i="2"/>
  <c r="O3300" i="2"/>
  <c r="N3308" i="2"/>
  <c r="O3308" i="2"/>
  <c r="N3316" i="2"/>
  <c r="O3316" i="2"/>
  <c r="N3301" i="2"/>
  <c r="O3301" i="2"/>
  <c r="N3309" i="2"/>
  <c r="O3309" i="2"/>
  <c r="N3317" i="2"/>
  <c r="O3317" i="2"/>
  <c r="N3312" i="2"/>
  <c r="O3312" i="2"/>
  <c r="N3296" i="2"/>
  <c r="O3296" i="2"/>
  <c r="N3280" i="2"/>
  <c r="O3280" i="2"/>
  <c r="N3273" i="2"/>
  <c r="O3273" i="2"/>
  <c r="N3289" i="2"/>
  <c r="O3289" i="2"/>
  <c r="N3272" i="2"/>
  <c r="O3272" i="2"/>
  <c r="N3281" i="2"/>
  <c r="O3281" i="2"/>
  <c r="N3275" i="2"/>
  <c r="O3275" i="2"/>
  <c r="N3283" i="2"/>
  <c r="O3283" i="2"/>
  <c r="N3291" i="2"/>
  <c r="O3291" i="2"/>
  <c r="N3276" i="2"/>
  <c r="O3276" i="2"/>
  <c r="N3284" i="2"/>
  <c r="O3284" i="2"/>
  <c r="N3292" i="2"/>
  <c r="O3292" i="2"/>
  <c r="N3277" i="2"/>
  <c r="O3277" i="2"/>
  <c r="N3285" i="2"/>
  <c r="O3285" i="2"/>
  <c r="N3293" i="2"/>
  <c r="O3293" i="2"/>
  <c r="N3288" i="2"/>
  <c r="O3288" i="2"/>
  <c r="N3252" i="2"/>
  <c r="O3252" i="2"/>
  <c r="N3248" i="2"/>
  <c r="O3248" i="2"/>
  <c r="N3256" i="2"/>
  <c r="O3256" i="2"/>
  <c r="N3264" i="2"/>
  <c r="O3264" i="2"/>
  <c r="N3249" i="2"/>
  <c r="O3249" i="2"/>
  <c r="N3257" i="2"/>
  <c r="O3257" i="2"/>
  <c r="N3265" i="2"/>
  <c r="O3265" i="2"/>
  <c r="N3251" i="2"/>
  <c r="O3251" i="2"/>
  <c r="N3259" i="2"/>
  <c r="O3259" i="2"/>
  <c r="N3267" i="2"/>
  <c r="O3267" i="2"/>
  <c r="N3260" i="2"/>
  <c r="O3260" i="2"/>
  <c r="N3253" i="2"/>
  <c r="O3253" i="2"/>
  <c r="N3261" i="2"/>
  <c r="O3261" i="2"/>
  <c r="N3269" i="2"/>
  <c r="O3269" i="2"/>
  <c r="N3268" i="2"/>
  <c r="O3268" i="2"/>
  <c r="N3224" i="2"/>
  <c r="O3224" i="2"/>
  <c r="N3232" i="2"/>
  <c r="O3232" i="2"/>
  <c r="N3240" i="2"/>
  <c r="O3240" i="2"/>
  <c r="N3225" i="2"/>
  <c r="O3225" i="2"/>
  <c r="N3233" i="2"/>
  <c r="O3233" i="2"/>
  <c r="N3241" i="2"/>
  <c r="O3241" i="2"/>
  <c r="N3227" i="2"/>
  <c r="O3227" i="2"/>
  <c r="N3235" i="2"/>
  <c r="O3235" i="2"/>
  <c r="N3243" i="2"/>
  <c r="O3243" i="2"/>
  <c r="N3236" i="2"/>
  <c r="O3236" i="2"/>
  <c r="N3228" i="2"/>
  <c r="O3228" i="2"/>
  <c r="N3229" i="2"/>
  <c r="O3229" i="2"/>
  <c r="N3237" i="2"/>
  <c r="O3237" i="2"/>
  <c r="N3245" i="2"/>
  <c r="O3245" i="2"/>
  <c r="N3200" i="2"/>
  <c r="O3200" i="2"/>
  <c r="N3208" i="2"/>
  <c r="O3208" i="2"/>
  <c r="N3216" i="2"/>
  <c r="O3216" i="2"/>
  <c r="N3201" i="2"/>
  <c r="O3201" i="2"/>
  <c r="N3209" i="2"/>
  <c r="O3209" i="2"/>
  <c r="N3217" i="2"/>
  <c r="O3217" i="2"/>
  <c r="N3203" i="2"/>
  <c r="O3203" i="2"/>
  <c r="N3211" i="2"/>
  <c r="O3211" i="2"/>
  <c r="N3219" i="2"/>
  <c r="O3219" i="2"/>
  <c r="N3204" i="2"/>
  <c r="O3204" i="2"/>
  <c r="N3212" i="2"/>
  <c r="O3212" i="2"/>
  <c r="N3220" i="2"/>
  <c r="O3220" i="2"/>
  <c r="N3205" i="2"/>
  <c r="O3205" i="2"/>
  <c r="N3213" i="2"/>
  <c r="O3213" i="2"/>
  <c r="N3221" i="2"/>
  <c r="O3221" i="2"/>
  <c r="N3177" i="2"/>
  <c r="O3177" i="2"/>
  <c r="N3185" i="2"/>
  <c r="O3185" i="2"/>
  <c r="N3193" i="2"/>
  <c r="O3193" i="2"/>
  <c r="N3179" i="2"/>
  <c r="O3179" i="2"/>
  <c r="N3187" i="2"/>
  <c r="O3187" i="2"/>
  <c r="N3195" i="2"/>
  <c r="O3195" i="2"/>
  <c r="N3180" i="2"/>
  <c r="O3180" i="2"/>
  <c r="N3188" i="2"/>
  <c r="O3188" i="2"/>
  <c r="N3196" i="2"/>
  <c r="O3196" i="2"/>
  <c r="N3181" i="2"/>
  <c r="O3181" i="2"/>
  <c r="N3189" i="2"/>
  <c r="O3189" i="2"/>
  <c r="N3197" i="2"/>
  <c r="O3197" i="2"/>
  <c r="N3176" i="2"/>
  <c r="O3176" i="2"/>
  <c r="N3184" i="2"/>
  <c r="O3184" i="2"/>
  <c r="N3192" i="2"/>
  <c r="O3192" i="2"/>
  <c r="N3160" i="2"/>
  <c r="O3160" i="2"/>
  <c r="N3168" i="2"/>
  <c r="O3168" i="2"/>
  <c r="N3152" i="2"/>
  <c r="O3152" i="2"/>
  <c r="N3153" i="2"/>
  <c r="O3153" i="2"/>
  <c r="N3161" i="2"/>
  <c r="O3161" i="2"/>
  <c r="N3169" i="2"/>
  <c r="O3169" i="2"/>
  <c r="N3155" i="2"/>
  <c r="O3155" i="2"/>
  <c r="N3163" i="2"/>
  <c r="O3163" i="2"/>
  <c r="N3171" i="2"/>
  <c r="O3171" i="2"/>
  <c r="N3156" i="2"/>
  <c r="O3156" i="2"/>
  <c r="N3164" i="2"/>
  <c r="O3164" i="2"/>
  <c r="N3172" i="2"/>
  <c r="O3172" i="2"/>
  <c r="N3157" i="2"/>
  <c r="O3157" i="2"/>
  <c r="N3165" i="2"/>
  <c r="O3165" i="2"/>
  <c r="N3173" i="2"/>
  <c r="O3173" i="2"/>
  <c r="N3128" i="2"/>
  <c r="O3128" i="2"/>
  <c r="N3144" i="2"/>
  <c r="O3144" i="2"/>
  <c r="N3129" i="2"/>
  <c r="O3129" i="2"/>
  <c r="N3137" i="2"/>
  <c r="O3137" i="2"/>
  <c r="N3145" i="2"/>
  <c r="O3145" i="2"/>
  <c r="N3131" i="2"/>
  <c r="O3131" i="2"/>
  <c r="N3139" i="2"/>
  <c r="O3139" i="2"/>
  <c r="N3147" i="2"/>
  <c r="O3147" i="2"/>
  <c r="N3132" i="2"/>
  <c r="O3132" i="2"/>
  <c r="N3140" i="2"/>
  <c r="O3140" i="2"/>
  <c r="N3148" i="2"/>
  <c r="O3148" i="2"/>
  <c r="N3133" i="2"/>
  <c r="O3133" i="2"/>
  <c r="N3141" i="2"/>
  <c r="O3141" i="2"/>
  <c r="N3149" i="2"/>
  <c r="O3149" i="2"/>
  <c r="N3136" i="2"/>
  <c r="O3136" i="2"/>
  <c r="N3104" i="2"/>
  <c r="O3104" i="2"/>
  <c r="N3112" i="2"/>
  <c r="O3112" i="2"/>
  <c r="N3120" i="2"/>
  <c r="O3120" i="2"/>
  <c r="N3105" i="2"/>
  <c r="O3105" i="2"/>
  <c r="N3113" i="2"/>
  <c r="O3113" i="2"/>
  <c r="N3121" i="2"/>
  <c r="O3121" i="2"/>
  <c r="N3107" i="2"/>
  <c r="O3107" i="2"/>
  <c r="N3115" i="2"/>
  <c r="O3115" i="2"/>
  <c r="N3123" i="2"/>
  <c r="O3123" i="2"/>
  <c r="N3108" i="2"/>
  <c r="O3108" i="2"/>
  <c r="N3116" i="2"/>
  <c r="O3116" i="2"/>
  <c r="N3124" i="2"/>
  <c r="O3124" i="2"/>
  <c r="N3109" i="2"/>
  <c r="O3109" i="2"/>
  <c r="N3125" i="2"/>
  <c r="O3125" i="2"/>
  <c r="N3117" i="2"/>
  <c r="O3117" i="2"/>
  <c r="N3080" i="2"/>
  <c r="O3080" i="2"/>
  <c r="N3088" i="2"/>
  <c r="O3088" i="2"/>
  <c r="N3096" i="2"/>
  <c r="O3096" i="2"/>
  <c r="N3093" i="2"/>
  <c r="O3093" i="2"/>
  <c r="N3089" i="2"/>
  <c r="O3089" i="2"/>
  <c r="N3097" i="2"/>
  <c r="O3097" i="2"/>
  <c r="N3083" i="2"/>
  <c r="O3083" i="2"/>
  <c r="N3091" i="2"/>
  <c r="O3091" i="2"/>
  <c r="N3099" i="2"/>
  <c r="O3099" i="2"/>
  <c r="N3084" i="2"/>
  <c r="O3084" i="2"/>
  <c r="N3092" i="2"/>
  <c r="O3092" i="2"/>
  <c r="N3100" i="2"/>
  <c r="O3100" i="2"/>
  <c r="N3085" i="2"/>
  <c r="O3085" i="2"/>
  <c r="N3070" i="2"/>
  <c r="N3056" i="2"/>
  <c r="O3056" i="2"/>
  <c r="N3064" i="2"/>
  <c r="O3064" i="2"/>
  <c r="N3072" i="2"/>
  <c r="O3072" i="2"/>
  <c r="N3059" i="2"/>
  <c r="O3059" i="2"/>
  <c r="N3075" i="2"/>
  <c r="O3075" i="2"/>
  <c r="N3073" i="2"/>
  <c r="O3073" i="2"/>
  <c r="N3060" i="2"/>
  <c r="O3060" i="2"/>
  <c r="N3068" i="2"/>
  <c r="O3068" i="2"/>
  <c r="N3076" i="2"/>
  <c r="O3076" i="2"/>
  <c r="N3057" i="2"/>
  <c r="O3057" i="2"/>
  <c r="N3065" i="2"/>
  <c r="O3065" i="2"/>
  <c r="N3061" i="2"/>
  <c r="O3061" i="2"/>
  <c r="N3069" i="2"/>
  <c r="O3069" i="2"/>
  <c r="N3077" i="2"/>
  <c r="O3077" i="2"/>
  <c r="N3032" i="2"/>
  <c r="O3032" i="2"/>
  <c r="N3040" i="2"/>
  <c r="O3040" i="2"/>
  <c r="N3048" i="2"/>
  <c r="O3048" i="2"/>
  <c r="N3033" i="2"/>
  <c r="O3033" i="2"/>
  <c r="N3041" i="2"/>
  <c r="O3041" i="2"/>
  <c r="N3049" i="2"/>
  <c r="O3049" i="2"/>
  <c r="N3051" i="2"/>
  <c r="O3051" i="2"/>
  <c r="N3043" i="2"/>
  <c r="O3043" i="2"/>
  <c r="N3052" i="2"/>
  <c r="O3052" i="2"/>
  <c r="N3037" i="2"/>
  <c r="O3037" i="2"/>
  <c r="N3045" i="2"/>
  <c r="O3045" i="2"/>
  <c r="N3053" i="2"/>
  <c r="O3053" i="2"/>
  <c r="N3035" i="2"/>
  <c r="O3035" i="2"/>
  <c r="N3044" i="2"/>
  <c r="O3044" i="2"/>
  <c r="N3036" i="2"/>
  <c r="O3036" i="2"/>
  <c r="N3012" i="2"/>
  <c r="O3012" i="2"/>
  <c r="N3008" i="2"/>
  <c r="O3008" i="2"/>
  <c r="N3016" i="2"/>
  <c r="O3016" i="2"/>
  <c r="N3024" i="2"/>
  <c r="O3024" i="2"/>
  <c r="N3009" i="2"/>
  <c r="O3009" i="2"/>
  <c r="N3017" i="2"/>
  <c r="O3017" i="2"/>
  <c r="N3025" i="2"/>
  <c r="O3025" i="2"/>
  <c r="N3011" i="2"/>
  <c r="O3011" i="2"/>
  <c r="N3019" i="2"/>
  <c r="O3019" i="2"/>
  <c r="N3027" i="2"/>
  <c r="O3027" i="2"/>
  <c r="N3028" i="2"/>
  <c r="O3028" i="2"/>
  <c r="N3013" i="2"/>
  <c r="O3013" i="2"/>
  <c r="N3021" i="2"/>
  <c r="O3021" i="2"/>
  <c r="N3029" i="2"/>
  <c r="O3029" i="2"/>
  <c r="N3020" i="2"/>
  <c r="O3020" i="2"/>
  <c r="N2984" i="2"/>
  <c r="O2984" i="2"/>
  <c r="N2992" i="2"/>
  <c r="O2992" i="2"/>
  <c r="N3000" i="2"/>
  <c r="O3000" i="2"/>
  <c r="N2985" i="2"/>
  <c r="O2985" i="2"/>
  <c r="N2993" i="2"/>
  <c r="O2993" i="2"/>
  <c r="N3001" i="2"/>
  <c r="O3001" i="2"/>
  <c r="N2987" i="2"/>
  <c r="O2987" i="2"/>
  <c r="N2995" i="2"/>
  <c r="O2995" i="2"/>
  <c r="N3003" i="2"/>
  <c r="O3003" i="2"/>
  <c r="N2988" i="2"/>
  <c r="O2988" i="2"/>
  <c r="N2996" i="2"/>
  <c r="O2996" i="2"/>
  <c r="N3004" i="2"/>
  <c r="O3004" i="2"/>
  <c r="N2989" i="2"/>
  <c r="O2989" i="2"/>
  <c r="N2997" i="2"/>
  <c r="O2997" i="2"/>
  <c r="N3005" i="2"/>
  <c r="O3005" i="2"/>
  <c r="N2977" i="2"/>
  <c r="O2977" i="2"/>
  <c r="N2968" i="2"/>
  <c r="O2968" i="2"/>
  <c r="N2963" i="2"/>
  <c r="O2963" i="2"/>
  <c r="N2971" i="2"/>
  <c r="O2971" i="2"/>
  <c r="N2979" i="2"/>
  <c r="O2979" i="2"/>
  <c r="N2964" i="2"/>
  <c r="O2964" i="2"/>
  <c r="N2972" i="2"/>
  <c r="O2972" i="2"/>
  <c r="N2980" i="2"/>
  <c r="O2980" i="2"/>
  <c r="N2960" i="2"/>
  <c r="O2960" i="2"/>
  <c r="N2976" i="2"/>
  <c r="O2976" i="2"/>
  <c r="N2965" i="2"/>
  <c r="O2965" i="2"/>
  <c r="N2973" i="2"/>
  <c r="O2973" i="2"/>
  <c r="N2981" i="2"/>
  <c r="O2981" i="2"/>
  <c r="N2942" i="2"/>
  <c r="N2952" i="2"/>
  <c r="O2952" i="2"/>
  <c r="N2936" i="2"/>
  <c r="O2936" i="2"/>
  <c r="N2944" i="2"/>
  <c r="O2944" i="2"/>
  <c r="N2939" i="2"/>
  <c r="O2939" i="2"/>
  <c r="N2947" i="2"/>
  <c r="O2947" i="2"/>
  <c r="N2955" i="2"/>
  <c r="O2955" i="2"/>
  <c r="N2940" i="2"/>
  <c r="O2940" i="2"/>
  <c r="N2948" i="2"/>
  <c r="O2948" i="2"/>
  <c r="N2956" i="2"/>
  <c r="O2956" i="2"/>
  <c r="N2941" i="2"/>
  <c r="O2941" i="2"/>
  <c r="N2949" i="2"/>
  <c r="O2949" i="2"/>
  <c r="N2957" i="2"/>
  <c r="O2957" i="2"/>
  <c r="N2915" i="2"/>
  <c r="O2915" i="2"/>
  <c r="N2923" i="2"/>
  <c r="O2923" i="2"/>
  <c r="N2931" i="2"/>
  <c r="O2931" i="2"/>
  <c r="N2916" i="2"/>
  <c r="O2916" i="2"/>
  <c r="N2924" i="2"/>
  <c r="O2924" i="2"/>
  <c r="N2932" i="2"/>
  <c r="O2932" i="2"/>
  <c r="N2917" i="2"/>
  <c r="O2917" i="2"/>
  <c r="N2912" i="2"/>
  <c r="O2912" i="2"/>
  <c r="N2920" i="2"/>
  <c r="O2920" i="2"/>
  <c r="N2928" i="2"/>
  <c r="O2928" i="2"/>
  <c r="N2933" i="2"/>
  <c r="O2933" i="2"/>
  <c r="N2904" i="2"/>
  <c r="O2904" i="2"/>
  <c r="N2891" i="2"/>
  <c r="O2891" i="2"/>
  <c r="N2899" i="2"/>
  <c r="O2899" i="2"/>
  <c r="N2907" i="2"/>
  <c r="O2907" i="2"/>
  <c r="N2892" i="2"/>
  <c r="O2892" i="2"/>
  <c r="N2900" i="2"/>
  <c r="O2900" i="2"/>
  <c r="N2908" i="2"/>
  <c r="O2908" i="2"/>
  <c r="N2893" i="2"/>
  <c r="O2893" i="2"/>
  <c r="N2901" i="2"/>
  <c r="O2901" i="2"/>
  <c r="N2909" i="2"/>
  <c r="O2909" i="2"/>
  <c r="N2888" i="2"/>
  <c r="O2888" i="2"/>
  <c r="N2896" i="2"/>
  <c r="O2896" i="2"/>
  <c r="N2864" i="2"/>
  <c r="O2864" i="2"/>
  <c r="N2872" i="2"/>
  <c r="O2872" i="2"/>
  <c r="N2880" i="2"/>
  <c r="O2880" i="2"/>
  <c r="N2878" i="2"/>
  <c r="N2867" i="2"/>
  <c r="O2867" i="2"/>
  <c r="N2875" i="2"/>
  <c r="O2875" i="2"/>
  <c r="N2883" i="2"/>
  <c r="O2883" i="2"/>
  <c r="N2868" i="2"/>
  <c r="O2868" i="2"/>
  <c r="N2876" i="2"/>
  <c r="O2876" i="2"/>
  <c r="N2884" i="2"/>
  <c r="O2884" i="2"/>
  <c r="N2869" i="2"/>
  <c r="O2869" i="2"/>
  <c r="N2877" i="2"/>
  <c r="O2877" i="2"/>
  <c r="N2885" i="2"/>
  <c r="O2885" i="2"/>
  <c r="N2856" i="2"/>
  <c r="O2856" i="2"/>
  <c r="N2848" i="2"/>
  <c r="O2848" i="2"/>
  <c r="N2840" i="2"/>
  <c r="O2840" i="2"/>
  <c r="N2843" i="2"/>
  <c r="O2843" i="2"/>
  <c r="N2851" i="2"/>
  <c r="O2851" i="2"/>
  <c r="N2859" i="2"/>
  <c r="O2859" i="2"/>
  <c r="N2844" i="2"/>
  <c r="O2844" i="2"/>
  <c r="N2852" i="2"/>
  <c r="O2852" i="2"/>
  <c r="N2860" i="2"/>
  <c r="O2860" i="2"/>
  <c r="N2845" i="2"/>
  <c r="O2845" i="2"/>
  <c r="N2853" i="2"/>
  <c r="O2853" i="2"/>
  <c r="N2861" i="2"/>
  <c r="O2861" i="2"/>
  <c r="N2816" i="2"/>
  <c r="O2816" i="2"/>
  <c r="N2824" i="2"/>
  <c r="O2824" i="2"/>
  <c r="N2832" i="2"/>
  <c r="O2832" i="2"/>
  <c r="N2820" i="2"/>
  <c r="O2820" i="2"/>
  <c r="N2828" i="2"/>
  <c r="O2828" i="2"/>
  <c r="N2836" i="2"/>
  <c r="O2836" i="2"/>
  <c r="N2821" i="2"/>
  <c r="O2821" i="2"/>
  <c r="N2829" i="2"/>
  <c r="O2829" i="2"/>
  <c r="N2837" i="2"/>
  <c r="O2837" i="2"/>
  <c r="N2819" i="2"/>
  <c r="O2819" i="2"/>
  <c r="N2827" i="2"/>
  <c r="O2827" i="2"/>
  <c r="N2835" i="2"/>
  <c r="O2835" i="2"/>
  <c r="N2805" i="2"/>
  <c r="O2805" i="2"/>
  <c r="N2792" i="2"/>
  <c r="O2792" i="2"/>
  <c r="N2800" i="2"/>
  <c r="O2800" i="2"/>
  <c r="N2808" i="2"/>
  <c r="O2808" i="2"/>
  <c r="N2795" i="2"/>
  <c r="O2795" i="2"/>
  <c r="N2803" i="2"/>
  <c r="O2803" i="2"/>
  <c r="N2811" i="2"/>
  <c r="O2811" i="2"/>
  <c r="N2796" i="2"/>
  <c r="O2796" i="2"/>
  <c r="N2804" i="2"/>
  <c r="O2804" i="2"/>
  <c r="N2812" i="2"/>
  <c r="O2812" i="2"/>
  <c r="N2797" i="2"/>
  <c r="O2797" i="2"/>
  <c r="N2813" i="2"/>
  <c r="O2813" i="2"/>
  <c r="N2768" i="2"/>
  <c r="O2768" i="2"/>
  <c r="N2784" i="2"/>
  <c r="O2784" i="2"/>
  <c r="N2776" i="2"/>
  <c r="O2776" i="2"/>
  <c r="N2771" i="2"/>
  <c r="O2771" i="2"/>
  <c r="N2779" i="2"/>
  <c r="O2779" i="2"/>
  <c r="N2787" i="2"/>
  <c r="O2787" i="2"/>
  <c r="N2772" i="2"/>
  <c r="O2772" i="2"/>
  <c r="N2780" i="2"/>
  <c r="O2780" i="2"/>
  <c r="N2788" i="2"/>
  <c r="O2788" i="2"/>
  <c r="N2773" i="2"/>
  <c r="O2773" i="2"/>
  <c r="N2781" i="2"/>
  <c r="O2781" i="2"/>
  <c r="N2789" i="2"/>
  <c r="O2789" i="2"/>
  <c r="N2744" i="2"/>
  <c r="O2744" i="2"/>
  <c r="N2752" i="2"/>
  <c r="O2752" i="2"/>
  <c r="N2760" i="2"/>
  <c r="O2760" i="2"/>
  <c r="N2750" i="2"/>
  <c r="N2747" i="2"/>
  <c r="O2747" i="2"/>
  <c r="N2755" i="2"/>
  <c r="O2755" i="2"/>
  <c r="N2763" i="2"/>
  <c r="O2763" i="2"/>
  <c r="N2748" i="2"/>
  <c r="O2748" i="2"/>
  <c r="N2756" i="2"/>
  <c r="O2756" i="2"/>
  <c r="N2764" i="2"/>
  <c r="O2764" i="2"/>
  <c r="N2749" i="2"/>
  <c r="O2749" i="2"/>
  <c r="N2757" i="2"/>
  <c r="O2757" i="2"/>
  <c r="N2765" i="2"/>
  <c r="O2765" i="2"/>
  <c r="N2720" i="2"/>
  <c r="O2720" i="2"/>
  <c r="N2728" i="2"/>
  <c r="O2728" i="2"/>
  <c r="N2736" i="2"/>
  <c r="O2736" i="2"/>
  <c r="N2723" i="2"/>
  <c r="O2723" i="2"/>
  <c r="N2731" i="2"/>
  <c r="O2731" i="2"/>
  <c r="N2739" i="2"/>
  <c r="O2739" i="2"/>
  <c r="N2724" i="2"/>
  <c r="O2724" i="2"/>
  <c r="N2732" i="2"/>
  <c r="O2732" i="2"/>
  <c r="N2740" i="2"/>
  <c r="O2740" i="2"/>
  <c r="N2725" i="2"/>
  <c r="O2725" i="2"/>
  <c r="N2741" i="2"/>
  <c r="O2741" i="2"/>
  <c r="N2733" i="2"/>
  <c r="O2733" i="2"/>
  <c r="N2696" i="2"/>
  <c r="O2696" i="2"/>
  <c r="N2704" i="2"/>
  <c r="O2704" i="2"/>
  <c r="N2712" i="2"/>
  <c r="O2712" i="2"/>
  <c r="N2700" i="2"/>
  <c r="O2700" i="2"/>
  <c r="N2708" i="2"/>
  <c r="O2708" i="2"/>
  <c r="N2716" i="2"/>
  <c r="O2716" i="2"/>
  <c r="N2699" i="2"/>
  <c r="O2699" i="2"/>
  <c r="N2707" i="2"/>
  <c r="O2707" i="2"/>
  <c r="N2715" i="2"/>
  <c r="O2715" i="2"/>
  <c r="N2701" i="2"/>
  <c r="O2701" i="2"/>
  <c r="N2709" i="2"/>
  <c r="O2709" i="2"/>
  <c r="N2717" i="2"/>
  <c r="O2717" i="2"/>
  <c r="N2688" i="2"/>
  <c r="O2688" i="2"/>
  <c r="N2675" i="2"/>
  <c r="O2675" i="2"/>
  <c r="N2683" i="2"/>
  <c r="O2683" i="2"/>
  <c r="N2691" i="2"/>
  <c r="O2691" i="2"/>
  <c r="N2692" i="2"/>
  <c r="O2692" i="2"/>
  <c r="N2672" i="2"/>
  <c r="O2672" i="2"/>
  <c r="N2680" i="2"/>
  <c r="O2680" i="2"/>
  <c r="N2676" i="2"/>
  <c r="O2676" i="2"/>
  <c r="N2677" i="2"/>
  <c r="O2677" i="2"/>
  <c r="N2685" i="2"/>
  <c r="O2685" i="2"/>
  <c r="N2684" i="2"/>
  <c r="O2684" i="2"/>
  <c r="N2693" i="2"/>
  <c r="O2693" i="2"/>
  <c r="N2662" i="2"/>
  <c r="N2648" i="2"/>
  <c r="O2648" i="2"/>
  <c r="N2656" i="2"/>
  <c r="O2656" i="2"/>
  <c r="N2664" i="2"/>
  <c r="O2664" i="2"/>
  <c r="N2651" i="2"/>
  <c r="O2651" i="2"/>
  <c r="N2659" i="2"/>
  <c r="O2659" i="2"/>
  <c r="N2667" i="2"/>
  <c r="O2667" i="2"/>
  <c r="N2652" i="2"/>
  <c r="O2652" i="2"/>
  <c r="N2660" i="2"/>
  <c r="O2660" i="2"/>
  <c r="N2668" i="2"/>
  <c r="O2668" i="2"/>
  <c r="N2653" i="2"/>
  <c r="O2653" i="2"/>
  <c r="N2661" i="2"/>
  <c r="O2661" i="2"/>
  <c r="N2669" i="2"/>
  <c r="O2669" i="2"/>
  <c r="N2630" i="2"/>
  <c r="N2624" i="2"/>
  <c r="O2624" i="2"/>
  <c r="N2632" i="2"/>
  <c r="O2632" i="2"/>
  <c r="N2640" i="2"/>
  <c r="O2640" i="2"/>
  <c r="N2627" i="2"/>
  <c r="O2627" i="2"/>
  <c r="N2635" i="2"/>
  <c r="O2635" i="2"/>
  <c r="N2643" i="2"/>
  <c r="O2643" i="2"/>
  <c r="N2628" i="2"/>
  <c r="O2628" i="2"/>
  <c r="N2636" i="2"/>
  <c r="O2636" i="2"/>
  <c r="N2644" i="2"/>
  <c r="O2644" i="2"/>
  <c r="N2629" i="2"/>
  <c r="O2629" i="2"/>
  <c r="N2637" i="2"/>
  <c r="O2637" i="2"/>
  <c r="N2645" i="2"/>
  <c r="O2645" i="2"/>
  <c r="N2616" i="2"/>
  <c r="O2616" i="2"/>
  <c r="N2608" i="2"/>
  <c r="O2608" i="2"/>
  <c r="N2603" i="2"/>
  <c r="O2603" i="2"/>
  <c r="N2611" i="2"/>
  <c r="O2611" i="2"/>
  <c r="N2619" i="2"/>
  <c r="O2619" i="2"/>
  <c r="N2604" i="2"/>
  <c r="O2604" i="2"/>
  <c r="N2612" i="2"/>
  <c r="O2612" i="2"/>
  <c r="N2620" i="2"/>
  <c r="O2620" i="2"/>
  <c r="N2605" i="2"/>
  <c r="O2605" i="2"/>
  <c r="N2613" i="2"/>
  <c r="O2613" i="2"/>
  <c r="N2621" i="2"/>
  <c r="O2621" i="2"/>
  <c r="N2600" i="2"/>
  <c r="O2600" i="2"/>
  <c r="N2576" i="2"/>
  <c r="O2576" i="2"/>
  <c r="N2584" i="2"/>
  <c r="O2584" i="2"/>
  <c r="N2592" i="2"/>
  <c r="O2592" i="2"/>
  <c r="N2595" i="2"/>
  <c r="O2595" i="2"/>
  <c r="N2587" i="2"/>
  <c r="O2587" i="2"/>
  <c r="N2580" i="2"/>
  <c r="O2580" i="2"/>
  <c r="N2588" i="2"/>
  <c r="O2588" i="2"/>
  <c r="N2596" i="2"/>
  <c r="O2596" i="2"/>
  <c r="N2581" i="2"/>
  <c r="O2581" i="2"/>
  <c r="N2589" i="2"/>
  <c r="O2589" i="2"/>
  <c r="N2597" i="2"/>
  <c r="O2597" i="2"/>
  <c r="N2579" i="2"/>
  <c r="O2579" i="2"/>
  <c r="N2555" i="2"/>
  <c r="O2555" i="2"/>
  <c r="N2564" i="2"/>
  <c r="O2564" i="2"/>
  <c r="N2552" i="2"/>
  <c r="O2552" i="2"/>
  <c r="N2560" i="2"/>
  <c r="O2560" i="2"/>
  <c r="N2568" i="2"/>
  <c r="O2568" i="2"/>
  <c r="N2566" i="2"/>
  <c r="N2571" i="2"/>
  <c r="O2571" i="2"/>
  <c r="N2572" i="2"/>
  <c r="O2572" i="2"/>
  <c r="N2557" i="2"/>
  <c r="O2557" i="2"/>
  <c r="N2565" i="2"/>
  <c r="O2565" i="2"/>
  <c r="N2573" i="2"/>
  <c r="O2573" i="2"/>
  <c r="N2556" i="2"/>
  <c r="O2556" i="2"/>
  <c r="N2540" i="2"/>
  <c r="O2540" i="2"/>
  <c r="N2528" i="2"/>
  <c r="O2528" i="2"/>
  <c r="N2536" i="2"/>
  <c r="O2536" i="2"/>
  <c r="N2544" i="2"/>
  <c r="O2544" i="2"/>
  <c r="N2534" i="2"/>
  <c r="N2531" i="2"/>
  <c r="O2531" i="2"/>
  <c r="N2539" i="2"/>
  <c r="O2539" i="2"/>
  <c r="N2532" i="2"/>
  <c r="O2532" i="2"/>
  <c r="N2533" i="2"/>
  <c r="O2533" i="2"/>
  <c r="N2541" i="2"/>
  <c r="O2541" i="2"/>
  <c r="N2549" i="2"/>
  <c r="O2549" i="2"/>
  <c r="N2548" i="2"/>
  <c r="O2548" i="2"/>
  <c r="N2504" i="2"/>
  <c r="O2504" i="2"/>
  <c r="N2512" i="2"/>
  <c r="O2512" i="2"/>
  <c r="N2520" i="2"/>
  <c r="O2520" i="2"/>
  <c r="N2507" i="2"/>
  <c r="O2507" i="2"/>
  <c r="N2515" i="2"/>
  <c r="O2515" i="2"/>
  <c r="N2523" i="2"/>
  <c r="O2523" i="2"/>
  <c r="N2508" i="2"/>
  <c r="O2508" i="2"/>
  <c r="N2516" i="2"/>
  <c r="O2516" i="2"/>
  <c r="N2524" i="2"/>
  <c r="O2524" i="2"/>
  <c r="N2509" i="2"/>
  <c r="O2509" i="2"/>
  <c r="N2525" i="2"/>
  <c r="O2525" i="2"/>
  <c r="N2517" i="2"/>
  <c r="O2517" i="2"/>
  <c r="N2484" i="2"/>
  <c r="O2484" i="2"/>
  <c r="N2501" i="2"/>
  <c r="O2501" i="2"/>
  <c r="N2480" i="2"/>
  <c r="O2480" i="2"/>
  <c r="N2488" i="2"/>
  <c r="O2488" i="2"/>
  <c r="N2496" i="2"/>
  <c r="O2496" i="2"/>
  <c r="N2492" i="2"/>
  <c r="O2492" i="2"/>
  <c r="N2483" i="2"/>
  <c r="O2483" i="2"/>
  <c r="N2499" i="2"/>
  <c r="O2499" i="2"/>
  <c r="N2500" i="2"/>
  <c r="O2500" i="2"/>
  <c r="N2493" i="2"/>
  <c r="O2493" i="2"/>
  <c r="N2485" i="2"/>
  <c r="O2485" i="2"/>
  <c r="N2461" i="2"/>
  <c r="O2461" i="2"/>
  <c r="N2469" i="2"/>
  <c r="O2469" i="2"/>
  <c r="N2477" i="2"/>
  <c r="O2477" i="2"/>
  <c r="N2456" i="2"/>
  <c r="O2456" i="2"/>
  <c r="N2464" i="2"/>
  <c r="O2464" i="2"/>
  <c r="N2472" i="2"/>
  <c r="O2472" i="2"/>
  <c r="N2470" i="2"/>
  <c r="N2459" i="2"/>
  <c r="O2459" i="2"/>
  <c r="N2467" i="2"/>
  <c r="O2467" i="2"/>
  <c r="N2475" i="2"/>
  <c r="O2475" i="2"/>
  <c r="N2460" i="2"/>
  <c r="O2460" i="2"/>
  <c r="N2468" i="2"/>
  <c r="O2468" i="2"/>
  <c r="N2476" i="2"/>
  <c r="O2476" i="2"/>
  <c r="N2438" i="2"/>
  <c r="N2432" i="2"/>
  <c r="O2432" i="2"/>
  <c r="N2448" i="2"/>
  <c r="O2448" i="2"/>
  <c r="N2440" i="2"/>
  <c r="O2440" i="2"/>
  <c r="N2451" i="2"/>
  <c r="O2451" i="2"/>
  <c r="N2436" i="2"/>
  <c r="O2436" i="2"/>
  <c r="N2437" i="2"/>
  <c r="O2437" i="2"/>
  <c r="N2445" i="2"/>
  <c r="O2445" i="2"/>
  <c r="N2453" i="2"/>
  <c r="O2453" i="2"/>
  <c r="N2435" i="2"/>
  <c r="O2435" i="2"/>
  <c r="N2452" i="2"/>
  <c r="O2452" i="2"/>
  <c r="N2443" i="2"/>
  <c r="O2443" i="2"/>
  <c r="N2444" i="2"/>
  <c r="O2444" i="2"/>
  <c r="N2424" i="2"/>
  <c r="O2424" i="2"/>
  <c r="N2411" i="2"/>
  <c r="O2411" i="2"/>
  <c r="N2419" i="2"/>
  <c r="O2419" i="2"/>
  <c r="N2427" i="2"/>
  <c r="O2427" i="2"/>
  <c r="N2408" i="2"/>
  <c r="O2408" i="2"/>
  <c r="N2428" i="2"/>
  <c r="O2428" i="2"/>
  <c r="N2413" i="2"/>
  <c r="O2413" i="2"/>
  <c r="N2421" i="2"/>
  <c r="O2421" i="2"/>
  <c r="N2429" i="2"/>
  <c r="O2429" i="2"/>
  <c r="N2416" i="2"/>
  <c r="O2416" i="2"/>
  <c r="N2412" i="2"/>
  <c r="O2412" i="2"/>
  <c r="N2420" i="2"/>
  <c r="O2420" i="2"/>
  <c r="N2384" i="2"/>
  <c r="O2384" i="2"/>
  <c r="N2392" i="2"/>
  <c r="O2392" i="2"/>
  <c r="N2400" i="2"/>
  <c r="O2400" i="2"/>
  <c r="N2387" i="2"/>
  <c r="O2387" i="2"/>
  <c r="N2395" i="2"/>
  <c r="O2395" i="2"/>
  <c r="N2403" i="2"/>
  <c r="O2403" i="2"/>
  <c r="N2388" i="2"/>
  <c r="O2388" i="2"/>
  <c r="N2396" i="2"/>
  <c r="O2396" i="2"/>
  <c r="N2404" i="2"/>
  <c r="O2404" i="2"/>
  <c r="N2389" i="2"/>
  <c r="O2389" i="2"/>
  <c r="N2397" i="2"/>
  <c r="O2397" i="2"/>
  <c r="N2405" i="2"/>
  <c r="O2405" i="2"/>
  <c r="N2371" i="2"/>
  <c r="O2371" i="2"/>
  <c r="N2364" i="2"/>
  <c r="O2364" i="2"/>
  <c r="N2360" i="2"/>
  <c r="O2360" i="2"/>
  <c r="N2368" i="2"/>
  <c r="O2368" i="2"/>
  <c r="N2376" i="2"/>
  <c r="O2376" i="2"/>
  <c r="N2374" i="2"/>
  <c r="N2379" i="2"/>
  <c r="O2379" i="2"/>
  <c r="N2372" i="2"/>
  <c r="O2372" i="2"/>
  <c r="N2365" i="2"/>
  <c r="O2365" i="2"/>
  <c r="N2373" i="2"/>
  <c r="O2373" i="2"/>
  <c r="N2381" i="2"/>
  <c r="O2381" i="2"/>
  <c r="N2380" i="2"/>
  <c r="O2380" i="2"/>
  <c r="N2363" i="2"/>
  <c r="O2363" i="2"/>
  <c r="N2336" i="2"/>
  <c r="O2336" i="2"/>
  <c r="N2344" i="2"/>
  <c r="O2344" i="2"/>
  <c r="N2352" i="2"/>
  <c r="O2352" i="2"/>
  <c r="N2342" i="2"/>
  <c r="N2339" i="2"/>
  <c r="O2339" i="2"/>
  <c r="N2347" i="2"/>
  <c r="O2347" i="2"/>
  <c r="N2355" i="2"/>
  <c r="O2355" i="2"/>
  <c r="N2340" i="2"/>
  <c r="O2340" i="2"/>
  <c r="N2348" i="2"/>
  <c r="O2348" i="2"/>
  <c r="N2356" i="2"/>
  <c r="O2356" i="2"/>
  <c r="N2341" i="2"/>
  <c r="O2341" i="2"/>
  <c r="N2349" i="2"/>
  <c r="O2349" i="2"/>
  <c r="N2357" i="2"/>
  <c r="O2357" i="2"/>
  <c r="N2312" i="2"/>
  <c r="O2312" i="2"/>
  <c r="N2320" i="2"/>
  <c r="O2320" i="2"/>
  <c r="N2328" i="2"/>
  <c r="O2328" i="2"/>
  <c r="N2315" i="2"/>
  <c r="O2315" i="2"/>
  <c r="N2323" i="2"/>
  <c r="O2323" i="2"/>
  <c r="N2331" i="2"/>
  <c r="O2331" i="2"/>
  <c r="N2332" i="2"/>
  <c r="O2332" i="2"/>
  <c r="N2324" i="2"/>
  <c r="O2324" i="2"/>
  <c r="N2317" i="2"/>
  <c r="O2317" i="2"/>
  <c r="N2325" i="2"/>
  <c r="O2325" i="2"/>
  <c r="N2316" i="2"/>
  <c r="O2316" i="2"/>
  <c r="N2333" i="2"/>
  <c r="O2333" i="2"/>
  <c r="N2288" i="2"/>
  <c r="O2288" i="2"/>
  <c r="N2296" i="2"/>
  <c r="O2296" i="2"/>
  <c r="N2304" i="2"/>
  <c r="O2304" i="2"/>
  <c r="N2299" i="2"/>
  <c r="O2299" i="2"/>
  <c r="N2292" i="2"/>
  <c r="O2292" i="2"/>
  <c r="N2300" i="2"/>
  <c r="O2300" i="2"/>
  <c r="N2308" i="2"/>
  <c r="O2308" i="2"/>
  <c r="N2293" i="2"/>
  <c r="O2293" i="2"/>
  <c r="N2301" i="2"/>
  <c r="O2301" i="2"/>
  <c r="N2309" i="2"/>
  <c r="O2309" i="2"/>
  <c r="N2278" i="2"/>
  <c r="N2280" i="2"/>
  <c r="O2280" i="2"/>
  <c r="N2267" i="2"/>
  <c r="O2267" i="2"/>
  <c r="N2275" i="2"/>
  <c r="O2275" i="2"/>
  <c r="N2283" i="2"/>
  <c r="O2283" i="2"/>
  <c r="N2276" i="2"/>
  <c r="O2276" i="2"/>
  <c r="N2269" i="2"/>
  <c r="O2269" i="2"/>
  <c r="N2277" i="2"/>
  <c r="O2277" i="2"/>
  <c r="N2285" i="2"/>
  <c r="O2285" i="2"/>
  <c r="N2264" i="2"/>
  <c r="O2264" i="2"/>
  <c r="N2268" i="2"/>
  <c r="O2268" i="2"/>
  <c r="N2272" i="2"/>
  <c r="O2272" i="2"/>
  <c r="N2284" i="2"/>
  <c r="O2284" i="2"/>
  <c r="N2246" i="2"/>
  <c r="N2240" i="2"/>
  <c r="O2240" i="2"/>
  <c r="N2248" i="2"/>
  <c r="O2248" i="2"/>
  <c r="N2256" i="2"/>
  <c r="O2256" i="2"/>
  <c r="N2243" i="2"/>
  <c r="O2243" i="2"/>
  <c r="N2251" i="2"/>
  <c r="O2251" i="2"/>
  <c r="N2259" i="2"/>
  <c r="O2259" i="2"/>
  <c r="N2244" i="2"/>
  <c r="O2244" i="2"/>
  <c r="N2252" i="2"/>
  <c r="O2252" i="2"/>
  <c r="N2260" i="2"/>
  <c r="O2260" i="2"/>
  <c r="N2245" i="2"/>
  <c r="O2245" i="2"/>
  <c r="N2253" i="2"/>
  <c r="O2253" i="2"/>
  <c r="N2261" i="2"/>
  <c r="O2261" i="2"/>
  <c r="N2216" i="2"/>
  <c r="O2216" i="2"/>
  <c r="N2224" i="2"/>
  <c r="O2224" i="2"/>
  <c r="N2232" i="2"/>
  <c r="O2232" i="2"/>
  <c r="N2219" i="2"/>
  <c r="O2219" i="2"/>
  <c r="N2227" i="2"/>
  <c r="O2227" i="2"/>
  <c r="N2220" i="2"/>
  <c r="O2220" i="2"/>
  <c r="N2228" i="2"/>
  <c r="O2228" i="2"/>
  <c r="N2236" i="2"/>
  <c r="O2236" i="2"/>
  <c r="N2221" i="2"/>
  <c r="O2221" i="2"/>
  <c r="N2229" i="2"/>
  <c r="O2229" i="2"/>
  <c r="N2237" i="2"/>
  <c r="O2237" i="2"/>
  <c r="N2197" i="2"/>
  <c r="O2197" i="2"/>
  <c r="N2192" i="2"/>
  <c r="O2192" i="2"/>
  <c r="N2200" i="2"/>
  <c r="O2200" i="2"/>
  <c r="N2208" i="2"/>
  <c r="O2208" i="2"/>
  <c r="N2213" i="2"/>
  <c r="O2213" i="2"/>
  <c r="N2195" i="2"/>
  <c r="O2195" i="2"/>
  <c r="N2203" i="2"/>
  <c r="O2203" i="2"/>
  <c r="N2211" i="2"/>
  <c r="O2211" i="2"/>
  <c r="N2204" i="2"/>
  <c r="O2204" i="2"/>
  <c r="N2212" i="2"/>
  <c r="O2212" i="2"/>
  <c r="N2196" i="2"/>
  <c r="O2196" i="2"/>
  <c r="N2205" i="2"/>
  <c r="O2205" i="2"/>
  <c r="N2182" i="2"/>
  <c r="N2179" i="2"/>
  <c r="O2179" i="2"/>
  <c r="N2168" i="2"/>
  <c r="O2168" i="2"/>
  <c r="N2176" i="2"/>
  <c r="O2176" i="2"/>
  <c r="N2184" i="2"/>
  <c r="O2184" i="2"/>
  <c r="N2187" i="2"/>
  <c r="O2187" i="2"/>
  <c r="N2188" i="2"/>
  <c r="O2188" i="2"/>
  <c r="N2173" i="2"/>
  <c r="O2173" i="2"/>
  <c r="N2181" i="2"/>
  <c r="O2181" i="2"/>
  <c r="N2189" i="2"/>
  <c r="O2189" i="2"/>
  <c r="N2180" i="2"/>
  <c r="O2180" i="2"/>
  <c r="N2171" i="2"/>
  <c r="O2171" i="2"/>
  <c r="N2172" i="2"/>
  <c r="O2172" i="2"/>
  <c r="N2150" i="2"/>
  <c r="N2160" i="2"/>
  <c r="O2160" i="2"/>
  <c r="N2147" i="2"/>
  <c r="O2147" i="2"/>
  <c r="N2155" i="2"/>
  <c r="O2155" i="2"/>
  <c r="N2163" i="2"/>
  <c r="O2163" i="2"/>
  <c r="N2148" i="2"/>
  <c r="O2148" i="2"/>
  <c r="N2156" i="2"/>
  <c r="O2156" i="2"/>
  <c r="N2164" i="2"/>
  <c r="O2164" i="2"/>
  <c r="N2152" i="2"/>
  <c r="O2152" i="2"/>
  <c r="N2157" i="2"/>
  <c r="O2157" i="2"/>
  <c r="N2144" i="2"/>
  <c r="O2144" i="2"/>
  <c r="N2149" i="2"/>
  <c r="O2149" i="2"/>
  <c r="N2165" i="2"/>
  <c r="O2165" i="2"/>
  <c r="N2120" i="2"/>
  <c r="O2120" i="2"/>
  <c r="N2128" i="2"/>
  <c r="O2128" i="2"/>
  <c r="N2123" i="2"/>
  <c r="O2123" i="2"/>
  <c r="N2131" i="2"/>
  <c r="O2131" i="2"/>
  <c r="N2139" i="2"/>
  <c r="O2139" i="2"/>
  <c r="N2136" i="2"/>
  <c r="O2136" i="2"/>
  <c r="N2124" i="2"/>
  <c r="O2124" i="2"/>
  <c r="N2132" i="2"/>
  <c r="O2132" i="2"/>
  <c r="N2140" i="2"/>
  <c r="O2140" i="2"/>
  <c r="N2125" i="2"/>
  <c r="O2125" i="2"/>
  <c r="N2133" i="2"/>
  <c r="O2133" i="2"/>
  <c r="N2141" i="2"/>
  <c r="O2141" i="2"/>
  <c r="N2096" i="2"/>
  <c r="O2096" i="2"/>
  <c r="N2104" i="2"/>
  <c r="O2104" i="2"/>
  <c r="N2112" i="2"/>
  <c r="O2112" i="2"/>
  <c r="N2099" i="2"/>
  <c r="O2099" i="2"/>
  <c r="N2107" i="2"/>
  <c r="O2107" i="2"/>
  <c r="N2115" i="2"/>
  <c r="O2115" i="2"/>
  <c r="N2108" i="2"/>
  <c r="O2108" i="2"/>
  <c r="N2101" i="2"/>
  <c r="O2101" i="2"/>
  <c r="N2109" i="2"/>
  <c r="O2109" i="2"/>
  <c r="N2117" i="2"/>
  <c r="O2117" i="2"/>
  <c r="N2116" i="2"/>
  <c r="O2116" i="2"/>
  <c r="N2100" i="2"/>
  <c r="O2100" i="2"/>
  <c r="N2086" i="2"/>
  <c r="N2080" i="2"/>
  <c r="O2080" i="2"/>
  <c r="N2075" i="2"/>
  <c r="O2075" i="2"/>
  <c r="N2083" i="2"/>
  <c r="O2083" i="2"/>
  <c r="N2091" i="2"/>
  <c r="O2091" i="2"/>
  <c r="N2076" i="2"/>
  <c r="O2076" i="2"/>
  <c r="N2084" i="2"/>
  <c r="O2084" i="2"/>
  <c r="N2092" i="2"/>
  <c r="O2092" i="2"/>
  <c r="N2093" i="2"/>
  <c r="O2093" i="2"/>
  <c r="N2072" i="2"/>
  <c r="O2072" i="2"/>
  <c r="N2088" i="2"/>
  <c r="O2088" i="2"/>
  <c r="N2077" i="2"/>
  <c r="O2077" i="2"/>
  <c r="N2085" i="2"/>
  <c r="O2085" i="2"/>
  <c r="N2048" i="2"/>
  <c r="O2048" i="2"/>
  <c r="N2056" i="2"/>
  <c r="O2056" i="2"/>
  <c r="N2064" i="2"/>
  <c r="O2064" i="2"/>
  <c r="N2054" i="2"/>
  <c r="N2060" i="2"/>
  <c r="O2060" i="2"/>
  <c r="N2051" i="2"/>
  <c r="O2051" i="2"/>
  <c r="N2059" i="2"/>
  <c r="O2059" i="2"/>
  <c r="N2067" i="2"/>
  <c r="O2067" i="2"/>
  <c r="N2068" i="2"/>
  <c r="O2068" i="2"/>
  <c r="N2053" i="2"/>
  <c r="O2053" i="2"/>
  <c r="N2061" i="2"/>
  <c r="O2061" i="2"/>
  <c r="N2043" i="2"/>
  <c r="O2043" i="2"/>
  <c r="N2024" i="2"/>
  <c r="O2024" i="2"/>
  <c r="N2032" i="2"/>
  <c r="O2032" i="2"/>
  <c r="N2040" i="2"/>
  <c r="O2040" i="2"/>
  <c r="N2028" i="2"/>
  <c r="O2028" i="2"/>
  <c r="N2036" i="2"/>
  <c r="O2036" i="2"/>
  <c r="N2035" i="2"/>
  <c r="O2035" i="2"/>
  <c r="N2029" i="2"/>
  <c r="O2029" i="2"/>
  <c r="N2037" i="2"/>
  <c r="O2037" i="2"/>
  <c r="N2027" i="2"/>
  <c r="O2027" i="2"/>
  <c r="N2016" i="2"/>
  <c r="O2016" i="2"/>
  <c r="N2019" i="2"/>
  <c r="O2019" i="2"/>
  <c r="N2003" i="2"/>
  <c r="O2003" i="2"/>
  <c r="N2004" i="2"/>
  <c r="O2004" i="2"/>
  <c r="N2012" i="2"/>
  <c r="O2012" i="2"/>
  <c r="N2020" i="2"/>
  <c r="O2020" i="2"/>
  <c r="N2000" i="2"/>
  <c r="O2000" i="2"/>
  <c r="N2008" i="2"/>
  <c r="O2008" i="2"/>
  <c r="N2011" i="2"/>
  <c r="O2011" i="2"/>
  <c r="N2005" i="2"/>
  <c r="O2005" i="2"/>
  <c r="N2013" i="2"/>
  <c r="O2013" i="2"/>
  <c r="N2021" i="2"/>
  <c r="O2021" i="2"/>
  <c r="N1990" i="2"/>
  <c r="N1984" i="2"/>
  <c r="O1984" i="2"/>
  <c r="N1979" i="2"/>
  <c r="O1979" i="2"/>
  <c r="N1987" i="2"/>
  <c r="O1987" i="2"/>
  <c r="N1995" i="2"/>
  <c r="O1995" i="2"/>
  <c r="N1980" i="2"/>
  <c r="O1980" i="2"/>
  <c r="N1988" i="2"/>
  <c r="O1988" i="2"/>
  <c r="N1996" i="2"/>
  <c r="O1996" i="2"/>
  <c r="N1981" i="2"/>
  <c r="O1981" i="2"/>
  <c r="N1989" i="2"/>
  <c r="O1989" i="2"/>
  <c r="N1997" i="2"/>
  <c r="O1997" i="2"/>
  <c r="N1976" i="2"/>
  <c r="O1976" i="2"/>
  <c r="N1992" i="2"/>
  <c r="O1992" i="2"/>
  <c r="N1956" i="2"/>
  <c r="O1956" i="2"/>
  <c r="N1952" i="2"/>
  <c r="O1952" i="2"/>
  <c r="N1960" i="2"/>
  <c r="O1960" i="2"/>
  <c r="N1968" i="2"/>
  <c r="O1968" i="2"/>
  <c r="N1958" i="2"/>
  <c r="N1971" i="2"/>
  <c r="O1971" i="2"/>
  <c r="N1964" i="2"/>
  <c r="O1964" i="2"/>
  <c r="N1957" i="2"/>
  <c r="O1957" i="2"/>
  <c r="N1965" i="2"/>
  <c r="O1965" i="2"/>
  <c r="N1973" i="2"/>
  <c r="O1973" i="2"/>
  <c r="N1972" i="2"/>
  <c r="O1972" i="2"/>
  <c r="N1928" i="2"/>
  <c r="O1928" i="2"/>
  <c r="N1936" i="2"/>
  <c r="O1936" i="2"/>
  <c r="N1931" i="2"/>
  <c r="O1931" i="2"/>
  <c r="N1939" i="2"/>
  <c r="O1939" i="2"/>
  <c r="N1947" i="2"/>
  <c r="O1947" i="2"/>
  <c r="N1932" i="2"/>
  <c r="O1932" i="2"/>
  <c r="N1940" i="2"/>
  <c r="O1940" i="2"/>
  <c r="N1948" i="2"/>
  <c r="O1948" i="2"/>
  <c r="N1933" i="2"/>
  <c r="O1933" i="2"/>
  <c r="N1941" i="2"/>
  <c r="O1941" i="2"/>
  <c r="N1949" i="2"/>
  <c r="O1949" i="2"/>
  <c r="N1944" i="2"/>
  <c r="O1944" i="2"/>
  <c r="N1920" i="2"/>
  <c r="O1920" i="2"/>
  <c r="N1907" i="2"/>
  <c r="O1907" i="2"/>
  <c r="N1915" i="2"/>
  <c r="O1915" i="2"/>
  <c r="N1923" i="2"/>
  <c r="O1923" i="2"/>
  <c r="N1904" i="2"/>
  <c r="O1904" i="2"/>
  <c r="N1912" i="2"/>
  <c r="O1912" i="2"/>
  <c r="N1908" i="2"/>
  <c r="O1908" i="2"/>
  <c r="N1916" i="2"/>
  <c r="O1916" i="2"/>
  <c r="N1924" i="2"/>
  <c r="O1924" i="2"/>
  <c r="N1909" i="2"/>
  <c r="O1909" i="2"/>
  <c r="N1917" i="2"/>
  <c r="O1917" i="2"/>
  <c r="N1925" i="2"/>
  <c r="O1925" i="2"/>
  <c r="N1892" i="2"/>
  <c r="O1892" i="2"/>
  <c r="N1880" i="2"/>
  <c r="O1880" i="2"/>
  <c r="N1888" i="2"/>
  <c r="O1888" i="2"/>
  <c r="N1896" i="2"/>
  <c r="O1896" i="2"/>
  <c r="N1894" i="2"/>
  <c r="N1883" i="2"/>
  <c r="O1883" i="2"/>
  <c r="N1891" i="2"/>
  <c r="O1891" i="2"/>
  <c r="N1899" i="2"/>
  <c r="O1899" i="2"/>
  <c r="N1885" i="2"/>
  <c r="O1885" i="2"/>
  <c r="N1901" i="2"/>
  <c r="O1901" i="2"/>
  <c r="N1900" i="2"/>
  <c r="O1900" i="2"/>
  <c r="N1884" i="2"/>
  <c r="O1884" i="2"/>
  <c r="N1862" i="2"/>
  <c r="N1864" i="2"/>
  <c r="O1864" i="2"/>
  <c r="N1872" i="2"/>
  <c r="O1872" i="2"/>
  <c r="N1859" i="2"/>
  <c r="O1859" i="2"/>
  <c r="N1867" i="2"/>
  <c r="O1867" i="2"/>
  <c r="N1875" i="2"/>
  <c r="O1875" i="2"/>
  <c r="N1860" i="2"/>
  <c r="O1860" i="2"/>
  <c r="N1868" i="2"/>
  <c r="O1868" i="2"/>
  <c r="N1861" i="2"/>
  <c r="O1861" i="2"/>
  <c r="N1869" i="2"/>
  <c r="O1869" i="2"/>
  <c r="N1877" i="2"/>
  <c r="O1877" i="2"/>
  <c r="N1856" i="2"/>
  <c r="O1856" i="2"/>
  <c r="N1848" i="2"/>
  <c r="O1848" i="2"/>
  <c r="N1840" i="2"/>
  <c r="O1840" i="2"/>
  <c r="N1835" i="2"/>
  <c r="O1835" i="2"/>
  <c r="N1843" i="2"/>
  <c r="O1843" i="2"/>
  <c r="N1851" i="2"/>
  <c r="O1851" i="2"/>
  <c r="N1832" i="2"/>
  <c r="O1832" i="2"/>
  <c r="N1836" i="2"/>
  <c r="O1836" i="2"/>
  <c r="N1852" i="2"/>
  <c r="O1852" i="2"/>
  <c r="N1837" i="2"/>
  <c r="O1837" i="2"/>
  <c r="N1845" i="2"/>
  <c r="O1845" i="2"/>
  <c r="N1853" i="2"/>
  <c r="O1853" i="2"/>
  <c r="N1828" i="2"/>
  <c r="O1828" i="2"/>
  <c r="N1808" i="2"/>
  <c r="O1808" i="2"/>
  <c r="N1816" i="2"/>
  <c r="O1816" i="2"/>
  <c r="N1824" i="2"/>
  <c r="O1824" i="2"/>
  <c r="N1827" i="2"/>
  <c r="O1827" i="2"/>
  <c r="N1820" i="2"/>
  <c r="O1820" i="2"/>
  <c r="N1821" i="2"/>
  <c r="O1821" i="2"/>
  <c r="N1829" i="2"/>
  <c r="O1829" i="2"/>
  <c r="N1811" i="2"/>
  <c r="O1811" i="2"/>
  <c r="N1812" i="2"/>
  <c r="O1812" i="2"/>
  <c r="N1798" i="2"/>
  <c r="N1787" i="2"/>
  <c r="O1787" i="2"/>
  <c r="N1795" i="2"/>
  <c r="O1795" i="2"/>
  <c r="N1803" i="2"/>
  <c r="O1803" i="2"/>
  <c r="N1804" i="2"/>
  <c r="O1804" i="2"/>
  <c r="N1792" i="2"/>
  <c r="O1792" i="2"/>
  <c r="N1797" i="2"/>
  <c r="O1797" i="2"/>
  <c r="N1805" i="2"/>
  <c r="O1805" i="2"/>
  <c r="N1784" i="2"/>
  <c r="O1784" i="2"/>
  <c r="N1800" i="2"/>
  <c r="O1800" i="2"/>
  <c r="N1763" i="2"/>
  <c r="O1763" i="2"/>
  <c r="N1764" i="2"/>
  <c r="O1764" i="2"/>
  <c r="N1760" i="2"/>
  <c r="O1760" i="2"/>
  <c r="N1768" i="2"/>
  <c r="O1768" i="2"/>
  <c r="N1776" i="2"/>
  <c r="O1776" i="2"/>
  <c r="N1771" i="2"/>
  <c r="O1771" i="2"/>
  <c r="N1772" i="2"/>
  <c r="O1772" i="2"/>
  <c r="N1765" i="2"/>
  <c r="O1765" i="2"/>
  <c r="N1773" i="2"/>
  <c r="O1773" i="2"/>
  <c r="N1781" i="2"/>
  <c r="O1781" i="2"/>
  <c r="N1779" i="2"/>
  <c r="O1779" i="2"/>
  <c r="N1780" i="2"/>
  <c r="O1780" i="2"/>
  <c r="N1740" i="2"/>
  <c r="O1740" i="2"/>
  <c r="N1736" i="2"/>
  <c r="O1736" i="2"/>
  <c r="N1744" i="2"/>
  <c r="O1744" i="2"/>
  <c r="N1752" i="2"/>
  <c r="O1752" i="2"/>
  <c r="N1739" i="2"/>
  <c r="O1739" i="2"/>
  <c r="N1741" i="2"/>
  <c r="O1741" i="2"/>
  <c r="N1749" i="2"/>
  <c r="O1749" i="2"/>
  <c r="N1757" i="2"/>
  <c r="O1757" i="2"/>
  <c r="N1747" i="2"/>
  <c r="O1747" i="2"/>
  <c r="N1748" i="2"/>
  <c r="O1748" i="2"/>
  <c r="N1718" i="2"/>
  <c r="N1723" i="2"/>
  <c r="O1723" i="2"/>
  <c r="N1731" i="2"/>
  <c r="O1731" i="2"/>
  <c r="N1712" i="2"/>
  <c r="O1712" i="2"/>
  <c r="N1720" i="2"/>
  <c r="O1720" i="2"/>
  <c r="N1728" i="2"/>
  <c r="O1728" i="2"/>
  <c r="N1715" i="2"/>
  <c r="O1715" i="2"/>
  <c r="N1716" i="2"/>
  <c r="O1716" i="2"/>
  <c r="N1724" i="2"/>
  <c r="O1724" i="2"/>
  <c r="N1732" i="2"/>
  <c r="O1732" i="2"/>
  <c r="N1717" i="2"/>
  <c r="O1717" i="2"/>
  <c r="N1725" i="2"/>
  <c r="O1725" i="2"/>
  <c r="N1733" i="2"/>
  <c r="O1733" i="2"/>
  <c r="N1709" i="2"/>
  <c r="O1709" i="2"/>
  <c r="N1688" i="2"/>
  <c r="O1688" i="2"/>
  <c r="N1696" i="2"/>
  <c r="O1696" i="2"/>
  <c r="N1704" i="2"/>
  <c r="O1704" i="2"/>
  <c r="N1699" i="2"/>
  <c r="O1699" i="2"/>
  <c r="N1707" i="2"/>
  <c r="O1707" i="2"/>
  <c r="N1692" i="2"/>
  <c r="O1692" i="2"/>
  <c r="N1700" i="2"/>
  <c r="O1700" i="2"/>
  <c r="N1708" i="2"/>
  <c r="O1708" i="2"/>
  <c r="N1693" i="2"/>
  <c r="O1693" i="2"/>
  <c r="N1701" i="2"/>
  <c r="O1701" i="2"/>
  <c r="N1683" i="2"/>
  <c r="O1683" i="2"/>
  <c r="N1664" i="2"/>
  <c r="O1664" i="2"/>
  <c r="N1672" i="2"/>
  <c r="O1672" i="2"/>
  <c r="N1680" i="2"/>
  <c r="O1680" i="2"/>
  <c r="N1670" i="2"/>
  <c r="N1667" i="2"/>
  <c r="O1667" i="2"/>
  <c r="N1668" i="2"/>
  <c r="O1668" i="2"/>
  <c r="N1669" i="2"/>
  <c r="O1669" i="2"/>
  <c r="N1677" i="2"/>
  <c r="O1677" i="2"/>
  <c r="N1685" i="2"/>
  <c r="O1685" i="2"/>
  <c r="N1676" i="2"/>
  <c r="O1676" i="2"/>
  <c r="N1675" i="2"/>
  <c r="O1675" i="2"/>
  <c r="N1684" i="2"/>
  <c r="O1684" i="2"/>
  <c r="N1643" i="2"/>
  <c r="O1643" i="2"/>
  <c r="N1659" i="2"/>
  <c r="O1659" i="2"/>
  <c r="N1644" i="2"/>
  <c r="O1644" i="2"/>
  <c r="N1652" i="2"/>
  <c r="O1652" i="2"/>
  <c r="N1660" i="2"/>
  <c r="O1660" i="2"/>
  <c r="N1640" i="2"/>
  <c r="O1640" i="2"/>
  <c r="N1648" i="2"/>
  <c r="O1648" i="2"/>
  <c r="N1656" i="2"/>
  <c r="O1656" i="2"/>
  <c r="N1651" i="2"/>
  <c r="O1651" i="2"/>
  <c r="N1645" i="2"/>
  <c r="O1645" i="2"/>
  <c r="N1653" i="2"/>
  <c r="O1653" i="2"/>
  <c r="N1661" i="2"/>
  <c r="O1661" i="2"/>
  <c r="N1616" i="2"/>
  <c r="O1616" i="2"/>
  <c r="N1632" i="2"/>
  <c r="O1632" i="2"/>
  <c r="N1624" i="2"/>
  <c r="O1624" i="2"/>
  <c r="N1620" i="2"/>
  <c r="O1620" i="2"/>
  <c r="N1628" i="2"/>
  <c r="O1628" i="2"/>
  <c r="N1636" i="2"/>
  <c r="O1636" i="2"/>
  <c r="N1621" i="2"/>
  <c r="O1621" i="2"/>
  <c r="N1629" i="2"/>
  <c r="O1629" i="2"/>
  <c r="N1637" i="2"/>
  <c r="O1637" i="2"/>
  <c r="N1619" i="2"/>
  <c r="O1619" i="2"/>
  <c r="N1627" i="2"/>
  <c r="O1627" i="2"/>
  <c r="N1635" i="2"/>
  <c r="O1635" i="2"/>
  <c r="N1603" i="2"/>
  <c r="O1603" i="2"/>
  <c r="N1592" i="2"/>
  <c r="O1592" i="2"/>
  <c r="N1600" i="2"/>
  <c r="O1600" i="2"/>
  <c r="N1608" i="2"/>
  <c r="O1608" i="2"/>
  <c r="N1595" i="2"/>
  <c r="O1595" i="2"/>
  <c r="N1611" i="2"/>
  <c r="O1611" i="2"/>
  <c r="N1597" i="2"/>
  <c r="O1597" i="2"/>
  <c r="N1605" i="2"/>
  <c r="O1605" i="2"/>
  <c r="N1613" i="2"/>
  <c r="O1613" i="2"/>
  <c r="N1582" i="2"/>
  <c r="N1568" i="2"/>
  <c r="O1568" i="2"/>
  <c r="N1576" i="2"/>
  <c r="O1576" i="2"/>
  <c r="N1584" i="2"/>
  <c r="O1584" i="2"/>
  <c r="N1571" i="2"/>
  <c r="O1571" i="2"/>
  <c r="N1579" i="2"/>
  <c r="O1579" i="2"/>
  <c r="N1587" i="2"/>
  <c r="O1587" i="2"/>
  <c r="N1573" i="2"/>
  <c r="O1573" i="2"/>
  <c r="N1581" i="2"/>
  <c r="O1581" i="2"/>
  <c r="N1589" i="2"/>
  <c r="O1589" i="2"/>
  <c r="N1572" i="2"/>
  <c r="O1572" i="2"/>
  <c r="N1580" i="2"/>
  <c r="O1580" i="2"/>
  <c r="N1588" i="2"/>
  <c r="O1588" i="2"/>
  <c r="N1544" i="2"/>
  <c r="O1544" i="2"/>
  <c r="N1552" i="2"/>
  <c r="O1552" i="2"/>
  <c r="N1560" i="2"/>
  <c r="O1560" i="2"/>
  <c r="N1547" i="2"/>
  <c r="O1547" i="2"/>
  <c r="N1555" i="2"/>
  <c r="O1555" i="2"/>
  <c r="N1563" i="2"/>
  <c r="O1563" i="2"/>
  <c r="N1549" i="2"/>
  <c r="O1549" i="2"/>
  <c r="N1557" i="2"/>
  <c r="O1557" i="2"/>
  <c r="N1565" i="2"/>
  <c r="O1565" i="2"/>
  <c r="N1548" i="2"/>
  <c r="O1548" i="2"/>
  <c r="N1556" i="2"/>
  <c r="O1556" i="2"/>
  <c r="N1564" i="2"/>
  <c r="O1564" i="2"/>
  <c r="N1520" i="2"/>
  <c r="O1520" i="2"/>
  <c r="N1536" i="2"/>
  <c r="O1536" i="2"/>
  <c r="N1531" i="2"/>
  <c r="O1531" i="2"/>
  <c r="N1539" i="2"/>
  <c r="O1539" i="2"/>
  <c r="N1532" i="2"/>
  <c r="O1532" i="2"/>
  <c r="N1540" i="2"/>
  <c r="O1540" i="2"/>
  <c r="N1528" i="2"/>
  <c r="O1528" i="2"/>
  <c r="N1525" i="2"/>
  <c r="O1525" i="2"/>
  <c r="N1533" i="2"/>
  <c r="O1533" i="2"/>
  <c r="N1541" i="2"/>
  <c r="O1541" i="2"/>
  <c r="N1502" i="2"/>
  <c r="N1499" i="2"/>
  <c r="O1499" i="2"/>
  <c r="N1496" i="2"/>
  <c r="O1496" i="2"/>
  <c r="N1504" i="2"/>
  <c r="O1504" i="2"/>
  <c r="N1512" i="2"/>
  <c r="O1512" i="2"/>
  <c r="N1500" i="2"/>
  <c r="O1500" i="2"/>
  <c r="N1508" i="2"/>
  <c r="O1508" i="2"/>
  <c r="N1516" i="2"/>
  <c r="O1516" i="2"/>
  <c r="N1501" i="2"/>
  <c r="O1501" i="2"/>
  <c r="N1509" i="2"/>
  <c r="O1509" i="2"/>
  <c r="N1517" i="2"/>
  <c r="O1517" i="2"/>
  <c r="N1491" i="2"/>
  <c r="O1491" i="2"/>
  <c r="N1476" i="2"/>
  <c r="O1476" i="2"/>
  <c r="N1472" i="2"/>
  <c r="O1472" i="2"/>
  <c r="N1480" i="2"/>
  <c r="O1480" i="2"/>
  <c r="N1488" i="2"/>
  <c r="O1488" i="2"/>
  <c r="N1477" i="2"/>
  <c r="O1477" i="2"/>
  <c r="N1485" i="2"/>
  <c r="O1485" i="2"/>
  <c r="N1493" i="2"/>
  <c r="O1493" i="2"/>
  <c r="N1475" i="2"/>
  <c r="O1475" i="2"/>
  <c r="N1492" i="2"/>
  <c r="O1492" i="2"/>
  <c r="N1483" i="2"/>
  <c r="O1483" i="2"/>
  <c r="N1484" i="2"/>
  <c r="O1484" i="2"/>
  <c r="N1462" i="2"/>
  <c r="N1451" i="2"/>
  <c r="O1451" i="2"/>
  <c r="N1459" i="2"/>
  <c r="O1459" i="2"/>
  <c r="N1467" i="2"/>
  <c r="O1467" i="2"/>
  <c r="N1452" i="2"/>
  <c r="O1452" i="2"/>
  <c r="N1460" i="2"/>
  <c r="O1460" i="2"/>
  <c r="N1468" i="2"/>
  <c r="O1468" i="2"/>
  <c r="N1456" i="2"/>
  <c r="O1456" i="2"/>
  <c r="N1453" i="2"/>
  <c r="O1453" i="2"/>
  <c r="N1469" i="2"/>
  <c r="O1469" i="2"/>
  <c r="N1448" i="2"/>
  <c r="O1448" i="2"/>
  <c r="N1464" i="2"/>
  <c r="O1464" i="2"/>
  <c r="N1461" i="2"/>
  <c r="O1461" i="2"/>
  <c r="N1440" i="2"/>
  <c r="O1440" i="2"/>
  <c r="N1432" i="2"/>
  <c r="O1432" i="2"/>
  <c r="N1427" i="2"/>
  <c r="O1427" i="2"/>
  <c r="N1428" i="2"/>
  <c r="O1428" i="2"/>
  <c r="N1436" i="2"/>
  <c r="O1436" i="2"/>
  <c r="N1444" i="2"/>
  <c r="O1444" i="2"/>
  <c r="N1443" i="2"/>
  <c r="O1443" i="2"/>
  <c r="N1429" i="2"/>
  <c r="O1429" i="2"/>
  <c r="N1437" i="2"/>
  <c r="O1437" i="2"/>
  <c r="N1445" i="2"/>
  <c r="O1445" i="2"/>
  <c r="N1424" i="2"/>
  <c r="O1424" i="2"/>
  <c r="N1414" i="2"/>
  <c r="N1400" i="2"/>
  <c r="O1400" i="2"/>
  <c r="N1408" i="2"/>
  <c r="O1408" i="2"/>
  <c r="N1416" i="2"/>
  <c r="O1416" i="2"/>
  <c r="N1403" i="2"/>
  <c r="O1403" i="2"/>
  <c r="N1411" i="2"/>
  <c r="O1411" i="2"/>
  <c r="N1419" i="2"/>
  <c r="O1419" i="2"/>
  <c r="N1404" i="2"/>
  <c r="O1404" i="2"/>
  <c r="N1412" i="2"/>
  <c r="O1412" i="2"/>
  <c r="N1420" i="2"/>
  <c r="O1420" i="2"/>
  <c r="N1405" i="2"/>
  <c r="O1405" i="2"/>
  <c r="N1421" i="2"/>
  <c r="O1421" i="2"/>
  <c r="N1413" i="2"/>
  <c r="O1413" i="2"/>
  <c r="N1397" i="2"/>
  <c r="O1397" i="2"/>
  <c r="N1376" i="2"/>
  <c r="O1376" i="2"/>
  <c r="N1384" i="2"/>
  <c r="O1384" i="2"/>
  <c r="N1392" i="2"/>
  <c r="O1392" i="2"/>
  <c r="N1379" i="2"/>
  <c r="O1379" i="2"/>
  <c r="N1387" i="2"/>
  <c r="O1387" i="2"/>
  <c r="N1395" i="2"/>
  <c r="O1395" i="2"/>
  <c r="N1380" i="2"/>
  <c r="O1380" i="2"/>
  <c r="N1388" i="2"/>
  <c r="O1388" i="2"/>
  <c r="N1396" i="2"/>
  <c r="O1396" i="2"/>
  <c r="N1389" i="2"/>
  <c r="O1389" i="2"/>
  <c r="N1381" i="2"/>
  <c r="O1381" i="2"/>
  <c r="N1372" i="2"/>
  <c r="O1372" i="2"/>
  <c r="N1373" i="2"/>
  <c r="O1373" i="2"/>
  <c r="N1352" i="2"/>
  <c r="O1352" i="2"/>
  <c r="N1360" i="2"/>
  <c r="O1360" i="2"/>
  <c r="N1368" i="2"/>
  <c r="O1368" i="2"/>
  <c r="N1365" i="2"/>
  <c r="O1365" i="2"/>
  <c r="N1355" i="2"/>
  <c r="O1355" i="2"/>
  <c r="N1363" i="2"/>
  <c r="O1363" i="2"/>
  <c r="N1371" i="2"/>
  <c r="O1371" i="2"/>
  <c r="N1357" i="2"/>
  <c r="O1357" i="2"/>
  <c r="N1364" i="2"/>
  <c r="O1364" i="2"/>
  <c r="N1328" i="2"/>
  <c r="O1328" i="2"/>
  <c r="N1336" i="2"/>
  <c r="O1336" i="2"/>
  <c r="N1344" i="2"/>
  <c r="O1344" i="2"/>
  <c r="N1334" i="2"/>
  <c r="N1331" i="2"/>
  <c r="O1331" i="2"/>
  <c r="N1339" i="2"/>
  <c r="O1339" i="2"/>
  <c r="N1347" i="2"/>
  <c r="O1347" i="2"/>
  <c r="N1332" i="2"/>
  <c r="O1332" i="2"/>
  <c r="N1333" i="2"/>
  <c r="O1333" i="2"/>
  <c r="N1341" i="2"/>
  <c r="O1341" i="2"/>
  <c r="N1349" i="2"/>
  <c r="O1349" i="2"/>
  <c r="N1340" i="2"/>
  <c r="O1340" i="2"/>
  <c r="N1304" i="2"/>
  <c r="O1304" i="2"/>
  <c r="N1312" i="2"/>
  <c r="O1312" i="2"/>
  <c r="N1320" i="2"/>
  <c r="O1320" i="2"/>
  <c r="N1323" i="2"/>
  <c r="O1323" i="2"/>
  <c r="N1308" i="2"/>
  <c r="O1308" i="2"/>
  <c r="N1316" i="2"/>
  <c r="O1316" i="2"/>
  <c r="N1324" i="2"/>
  <c r="O1324" i="2"/>
  <c r="N1307" i="2"/>
  <c r="O1307" i="2"/>
  <c r="N1309" i="2"/>
  <c r="O1309" i="2"/>
  <c r="N1317" i="2"/>
  <c r="O1317" i="2"/>
  <c r="N1325" i="2"/>
  <c r="O1325" i="2"/>
  <c r="N1315" i="2"/>
  <c r="O1315" i="2"/>
  <c r="N1280" i="2"/>
  <c r="O1280" i="2"/>
  <c r="N1288" i="2"/>
  <c r="O1288" i="2"/>
  <c r="N1296" i="2"/>
  <c r="O1296" i="2"/>
  <c r="N1283" i="2"/>
  <c r="O1283" i="2"/>
  <c r="N1291" i="2"/>
  <c r="O1291" i="2"/>
  <c r="N1299" i="2"/>
  <c r="O1299" i="2"/>
  <c r="N1284" i="2"/>
  <c r="O1284" i="2"/>
  <c r="N1292" i="2"/>
  <c r="O1292" i="2"/>
  <c r="N1300" i="2"/>
  <c r="O1300" i="2"/>
  <c r="N1285" i="2"/>
  <c r="O1285" i="2"/>
  <c r="N1293" i="2"/>
  <c r="O1293" i="2"/>
  <c r="N1301" i="2"/>
  <c r="O1301" i="2"/>
  <c r="N1256" i="2"/>
  <c r="O1256" i="2"/>
  <c r="N1264" i="2"/>
  <c r="O1264" i="2"/>
  <c r="N1272" i="2"/>
  <c r="O1272" i="2"/>
  <c r="N1259" i="2"/>
  <c r="O1259" i="2"/>
  <c r="N1261" i="2"/>
  <c r="O1261" i="2"/>
  <c r="N1269" i="2"/>
  <c r="O1269" i="2"/>
  <c r="N1277" i="2"/>
  <c r="O1277" i="2"/>
  <c r="N1275" i="2"/>
  <c r="O1275" i="2"/>
  <c r="N1260" i="2"/>
  <c r="O1260" i="2"/>
  <c r="N1276" i="2"/>
  <c r="O1276" i="2"/>
  <c r="N1243" i="2"/>
  <c r="O1243" i="2"/>
  <c r="N1251" i="2"/>
  <c r="O1251" i="2"/>
  <c r="N1244" i="2"/>
  <c r="O1244" i="2"/>
  <c r="N1252" i="2"/>
  <c r="O1252" i="2"/>
  <c r="N1232" i="2"/>
  <c r="O1232" i="2"/>
  <c r="N1240" i="2"/>
  <c r="O1240" i="2"/>
  <c r="N1248" i="2"/>
  <c r="O1248" i="2"/>
  <c r="N1237" i="2"/>
  <c r="O1237" i="2"/>
  <c r="N1245" i="2"/>
  <c r="O1245" i="2"/>
  <c r="N1253" i="2"/>
  <c r="O1253" i="2"/>
  <c r="N1222" i="2"/>
  <c r="N1216" i="2"/>
  <c r="O1216" i="2"/>
  <c r="N1224" i="2"/>
  <c r="O1224" i="2"/>
  <c r="N1211" i="2"/>
  <c r="O1211" i="2"/>
  <c r="N1219" i="2"/>
  <c r="O1219" i="2"/>
  <c r="N1227" i="2"/>
  <c r="O1227" i="2"/>
  <c r="N1212" i="2"/>
  <c r="O1212" i="2"/>
  <c r="N1220" i="2"/>
  <c r="O1220" i="2"/>
  <c r="N1228" i="2"/>
  <c r="O1228" i="2"/>
  <c r="N1208" i="2"/>
  <c r="O1208" i="2"/>
  <c r="N1213" i="2"/>
  <c r="O1213" i="2"/>
  <c r="N1229" i="2"/>
  <c r="O1229" i="2"/>
  <c r="N1221" i="2"/>
  <c r="O1221" i="2"/>
  <c r="N1184" i="2"/>
  <c r="O1184" i="2"/>
  <c r="N1192" i="2"/>
  <c r="O1192" i="2"/>
  <c r="N1200" i="2"/>
  <c r="O1200" i="2"/>
  <c r="N1190" i="2"/>
  <c r="N1187" i="2"/>
  <c r="O1187" i="2"/>
  <c r="N1195" i="2"/>
  <c r="O1195" i="2"/>
  <c r="N1188" i="2"/>
  <c r="O1188" i="2"/>
  <c r="N1196" i="2"/>
  <c r="O1196" i="2"/>
  <c r="N1189" i="2"/>
  <c r="O1189" i="2"/>
  <c r="N1197" i="2"/>
  <c r="O1197" i="2"/>
  <c r="N1205" i="2"/>
  <c r="O1205" i="2"/>
  <c r="N1176" i="2"/>
  <c r="O1176" i="2"/>
  <c r="N1163" i="2"/>
  <c r="O1163" i="2"/>
  <c r="N1179" i="2"/>
  <c r="O1179" i="2"/>
  <c r="N1180" i="2"/>
  <c r="O1180" i="2"/>
  <c r="N1165" i="2"/>
  <c r="O1165" i="2"/>
  <c r="N1173" i="2"/>
  <c r="O1173" i="2"/>
  <c r="N1181" i="2"/>
  <c r="O1181" i="2"/>
  <c r="N1160" i="2"/>
  <c r="O1160" i="2"/>
  <c r="N1168" i="2"/>
  <c r="O1168" i="2"/>
  <c r="N1164" i="2"/>
  <c r="O1164" i="2"/>
  <c r="N1147" i="2"/>
  <c r="O1147" i="2"/>
  <c r="N1155" i="2"/>
  <c r="O1155" i="2"/>
  <c r="N1136" i="2"/>
  <c r="O1136" i="2"/>
  <c r="N1152" i="2"/>
  <c r="O1152" i="2"/>
  <c r="N1148" i="2"/>
  <c r="O1148" i="2"/>
  <c r="N1156" i="2"/>
  <c r="O1156" i="2"/>
  <c r="N1144" i="2"/>
  <c r="O1144" i="2"/>
  <c r="N1141" i="2"/>
  <c r="O1141" i="2"/>
  <c r="N1149" i="2"/>
  <c r="O1149" i="2"/>
  <c r="N1157" i="2"/>
  <c r="O1157" i="2"/>
  <c r="N1112" i="2"/>
  <c r="O1112" i="2"/>
  <c r="N1120" i="2"/>
  <c r="O1120" i="2"/>
  <c r="N1128" i="2"/>
  <c r="O1128" i="2"/>
  <c r="N1126" i="2"/>
  <c r="N1115" i="2"/>
  <c r="O1115" i="2"/>
  <c r="N1123" i="2"/>
  <c r="O1123" i="2"/>
  <c r="N1131" i="2"/>
  <c r="O1131" i="2"/>
  <c r="N1116" i="2"/>
  <c r="O1116" i="2"/>
  <c r="N1124" i="2"/>
  <c r="O1124" i="2"/>
  <c r="N1132" i="2"/>
  <c r="O1132" i="2"/>
  <c r="N1117" i="2"/>
  <c r="O1117" i="2"/>
  <c r="N1125" i="2"/>
  <c r="O1125" i="2"/>
  <c r="N1133" i="2"/>
  <c r="O1133" i="2"/>
  <c r="N1088" i="2"/>
  <c r="O1088" i="2"/>
  <c r="N1096" i="2"/>
  <c r="O1096" i="2"/>
  <c r="N1104" i="2"/>
  <c r="O1104" i="2"/>
  <c r="N1094" i="2"/>
  <c r="N1091" i="2"/>
  <c r="O1091" i="2"/>
  <c r="N1099" i="2"/>
  <c r="O1099" i="2"/>
  <c r="N1092" i="2"/>
  <c r="O1092" i="2"/>
  <c r="N1100" i="2"/>
  <c r="O1100" i="2"/>
  <c r="N1093" i="2"/>
  <c r="O1093" i="2"/>
  <c r="N1101" i="2"/>
  <c r="O1101" i="2"/>
  <c r="N1109" i="2"/>
  <c r="O1109" i="2"/>
  <c r="N1064" i="2"/>
  <c r="O1064" i="2"/>
  <c r="N1072" i="2"/>
  <c r="O1072" i="2"/>
  <c r="N1080" i="2"/>
  <c r="O1080" i="2"/>
  <c r="N1067" i="2"/>
  <c r="O1067" i="2"/>
  <c r="N1083" i="2"/>
  <c r="O1083" i="2"/>
  <c r="N1068" i="2"/>
  <c r="O1068" i="2"/>
  <c r="N1084" i="2"/>
  <c r="O1084" i="2"/>
  <c r="N1069" i="2"/>
  <c r="O1069" i="2"/>
  <c r="N1077" i="2"/>
  <c r="O1077" i="2"/>
  <c r="N1085" i="2"/>
  <c r="O1085" i="2"/>
  <c r="N1040" i="2"/>
  <c r="O1040" i="2"/>
  <c r="N1048" i="2"/>
  <c r="O1048" i="2"/>
  <c r="N1051" i="2"/>
  <c r="O1051" i="2"/>
  <c r="N1059" i="2"/>
  <c r="O1059" i="2"/>
  <c r="N1056" i="2"/>
  <c r="O1056" i="2"/>
  <c r="N1052" i="2"/>
  <c r="O1052" i="2"/>
  <c r="N1060" i="2"/>
  <c r="O1060" i="2"/>
  <c r="N1045" i="2"/>
  <c r="O1045" i="2"/>
  <c r="N1053" i="2"/>
  <c r="O1053" i="2"/>
  <c r="N1061" i="2"/>
  <c r="O1061" i="2"/>
  <c r="N1030" i="2"/>
  <c r="N1016" i="2"/>
  <c r="O1016" i="2"/>
  <c r="N1032" i="2"/>
  <c r="O1032" i="2"/>
  <c r="N1019" i="2"/>
  <c r="O1019" i="2"/>
  <c r="N1027" i="2"/>
  <c r="O1027" i="2"/>
  <c r="N1035" i="2"/>
  <c r="O1035" i="2"/>
  <c r="N1020" i="2"/>
  <c r="O1020" i="2"/>
  <c r="N1028" i="2"/>
  <c r="O1028" i="2"/>
  <c r="N1036" i="2"/>
  <c r="O1036" i="2"/>
  <c r="N1024" i="2"/>
  <c r="O1024" i="2"/>
  <c r="N1021" i="2"/>
  <c r="O1021" i="2"/>
  <c r="N1029" i="2"/>
  <c r="O1029" i="2"/>
  <c r="N1037" i="2"/>
  <c r="O1037" i="2"/>
  <c r="N992" i="2"/>
  <c r="O992" i="2"/>
  <c r="N1000" i="2"/>
  <c r="O1000" i="2"/>
  <c r="N1008" i="2"/>
  <c r="O1008" i="2"/>
  <c r="N998" i="2"/>
  <c r="N995" i="2"/>
  <c r="O995" i="2"/>
  <c r="N1003" i="2"/>
  <c r="O1003" i="2"/>
  <c r="N996" i="2"/>
  <c r="O996" i="2"/>
  <c r="N1004" i="2"/>
  <c r="O1004" i="2"/>
  <c r="N997" i="2"/>
  <c r="O997" i="2"/>
  <c r="N1005" i="2"/>
  <c r="O1005" i="2"/>
  <c r="N1013" i="2"/>
  <c r="O1013" i="2"/>
  <c r="N968" i="2"/>
  <c r="O968" i="2"/>
  <c r="N976" i="2"/>
  <c r="O976" i="2"/>
  <c r="N984" i="2"/>
  <c r="O984" i="2"/>
  <c r="N971" i="2"/>
  <c r="O971" i="2"/>
  <c r="N987" i="2"/>
  <c r="O987" i="2"/>
  <c r="N973" i="2"/>
  <c r="O973" i="2"/>
  <c r="N981" i="2"/>
  <c r="O981" i="2"/>
  <c r="N989" i="2"/>
  <c r="O989" i="2"/>
  <c r="N972" i="2"/>
  <c r="O972" i="2"/>
  <c r="N980" i="2"/>
  <c r="O980" i="2"/>
  <c r="N988" i="2"/>
  <c r="O988" i="2"/>
  <c r="N944" i="2"/>
  <c r="O944" i="2"/>
  <c r="N952" i="2"/>
  <c r="O952" i="2"/>
  <c r="N960" i="2"/>
  <c r="O960" i="2"/>
  <c r="N955" i="2"/>
  <c r="O955" i="2"/>
  <c r="N963" i="2"/>
  <c r="O963" i="2"/>
  <c r="N948" i="2"/>
  <c r="O948" i="2"/>
  <c r="N956" i="2"/>
  <c r="O956" i="2"/>
  <c r="N964" i="2"/>
  <c r="O964" i="2"/>
  <c r="N949" i="2"/>
  <c r="O949" i="2"/>
  <c r="N957" i="2"/>
  <c r="O957" i="2"/>
  <c r="N965" i="2"/>
  <c r="O965" i="2"/>
  <c r="N940" i="2"/>
  <c r="O940" i="2"/>
  <c r="N920" i="2"/>
  <c r="O920" i="2"/>
  <c r="N928" i="2"/>
  <c r="O928" i="2"/>
  <c r="N936" i="2"/>
  <c r="O936" i="2"/>
  <c r="N934" i="2"/>
  <c r="N923" i="2"/>
  <c r="O923" i="2"/>
  <c r="N931" i="2"/>
  <c r="O931" i="2"/>
  <c r="N939" i="2"/>
  <c r="O939" i="2"/>
  <c r="N925" i="2"/>
  <c r="O925" i="2"/>
  <c r="N907" i="2"/>
  <c r="O907" i="2"/>
  <c r="N916" i="2"/>
  <c r="O916" i="2"/>
  <c r="N896" i="2"/>
  <c r="O896" i="2"/>
  <c r="N904" i="2"/>
  <c r="O904" i="2"/>
  <c r="N912" i="2"/>
  <c r="O912" i="2"/>
  <c r="N899" i="2"/>
  <c r="O899" i="2"/>
  <c r="N908" i="2"/>
  <c r="O908" i="2"/>
  <c r="N901" i="2"/>
  <c r="O901" i="2"/>
  <c r="N909" i="2"/>
  <c r="O909" i="2"/>
  <c r="N917" i="2"/>
  <c r="O917" i="2"/>
  <c r="N910" i="2"/>
  <c r="O910" i="2"/>
  <c r="N900" i="2"/>
  <c r="O900" i="2"/>
  <c r="N872" i="2"/>
  <c r="O872" i="2"/>
  <c r="N875" i="2"/>
  <c r="O875" i="2"/>
  <c r="N891" i="2"/>
  <c r="O891" i="2"/>
  <c r="N888" i="2"/>
  <c r="O888" i="2"/>
  <c r="N876" i="2"/>
  <c r="O876" i="2"/>
  <c r="N884" i="2"/>
  <c r="O884" i="2"/>
  <c r="N892" i="2"/>
  <c r="O892" i="2"/>
  <c r="N877" i="2"/>
  <c r="O877" i="2"/>
  <c r="N885" i="2"/>
  <c r="O885" i="2"/>
  <c r="N893" i="2"/>
  <c r="O893" i="2"/>
  <c r="N878" i="2"/>
  <c r="O878" i="2"/>
  <c r="N886" i="2"/>
  <c r="O886" i="2"/>
  <c r="N880" i="2"/>
  <c r="O880" i="2"/>
  <c r="N856" i="2"/>
  <c r="O856" i="2"/>
  <c r="N859" i="2"/>
  <c r="O859" i="2"/>
  <c r="N867" i="2"/>
  <c r="O867" i="2"/>
  <c r="N852" i="2"/>
  <c r="O852" i="2"/>
  <c r="N860" i="2"/>
  <c r="O860" i="2"/>
  <c r="N868" i="2"/>
  <c r="O868" i="2"/>
  <c r="N853" i="2"/>
  <c r="O853" i="2"/>
  <c r="N861" i="2"/>
  <c r="O861" i="2"/>
  <c r="N869" i="2"/>
  <c r="O869" i="2"/>
  <c r="N848" i="2"/>
  <c r="O848" i="2"/>
  <c r="N864" i="2"/>
  <c r="O864" i="2"/>
  <c r="N854" i="2"/>
  <c r="O854" i="2"/>
  <c r="N862" i="2"/>
  <c r="O862" i="2"/>
  <c r="N824" i="2"/>
  <c r="O824" i="2"/>
  <c r="N832" i="2"/>
  <c r="O832" i="2"/>
  <c r="N840" i="2"/>
  <c r="O840" i="2"/>
  <c r="N829" i="2"/>
  <c r="O829" i="2"/>
  <c r="N837" i="2"/>
  <c r="O837" i="2"/>
  <c r="N845" i="2"/>
  <c r="O845" i="2"/>
  <c r="N827" i="2"/>
  <c r="O827" i="2"/>
  <c r="N835" i="2"/>
  <c r="O835" i="2"/>
  <c r="N843" i="2"/>
  <c r="O843" i="2"/>
  <c r="N828" i="2"/>
  <c r="O828" i="2"/>
  <c r="N836" i="2"/>
  <c r="O836" i="2"/>
  <c r="N844" i="2"/>
  <c r="O844" i="2"/>
  <c r="N830" i="2"/>
  <c r="O830" i="2"/>
  <c r="N803" i="2"/>
  <c r="O803" i="2"/>
  <c r="N811" i="2"/>
  <c r="O811" i="2"/>
  <c r="N800" i="2"/>
  <c r="O800" i="2"/>
  <c r="N808" i="2"/>
  <c r="O808" i="2"/>
  <c r="N816" i="2"/>
  <c r="O816" i="2"/>
  <c r="N805" i="2"/>
  <c r="O805" i="2"/>
  <c r="N812" i="2"/>
  <c r="O812" i="2"/>
  <c r="N821" i="2"/>
  <c r="O821" i="2"/>
  <c r="N814" i="2"/>
  <c r="O814" i="2"/>
  <c r="N820" i="2"/>
  <c r="O820" i="2"/>
  <c r="N776" i="2"/>
  <c r="O776" i="2"/>
  <c r="N784" i="2"/>
  <c r="O784" i="2"/>
  <c r="N792" i="2"/>
  <c r="O792" i="2"/>
  <c r="N779" i="2"/>
  <c r="O779" i="2"/>
  <c r="N795" i="2"/>
  <c r="O795" i="2"/>
  <c r="N780" i="2"/>
  <c r="O780" i="2"/>
  <c r="N788" i="2"/>
  <c r="O788" i="2"/>
  <c r="N781" i="2"/>
  <c r="O781" i="2"/>
  <c r="N789" i="2"/>
  <c r="O789" i="2"/>
  <c r="N797" i="2"/>
  <c r="O797" i="2"/>
  <c r="N782" i="2"/>
  <c r="O782" i="2"/>
  <c r="N790" i="2"/>
  <c r="O790" i="2"/>
  <c r="N760" i="2"/>
  <c r="O760" i="2"/>
  <c r="N763" i="2"/>
  <c r="O763" i="2"/>
  <c r="N771" i="2"/>
  <c r="O771" i="2"/>
  <c r="N768" i="2"/>
  <c r="O768" i="2"/>
  <c r="N772" i="2"/>
  <c r="O772" i="2"/>
  <c r="N757" i="2"/>
  <c r="O757" i="2"/>
  <c r="N765" i="2"/>
  <c r="O765" i="2"/>
  <c r="N752" i="2"/>
  <c r="O752" i="2"/>
  <c r="N756" i="2"/>
  <c r="O756" i="2"/>
  <c r="N764" i="2"/>
  <c r="O764" i="2"/>
  <c r="N758" i="2"/>
  <c r="O758" i="2"/>
  <c r="N766" i="2"/>
  <c r="O766" i="2"/>
  <c r="N731" i="2"/>
  <c r="O731" i="2"/>
  <c r="N739" i="2"/>
  <c r="O739" i="2"/>
  <c r="N747" i="2"/>
  <c r="O747" i="2"/>
  <c r="N736" i="2"/>
  <c r="O736" i="2"/>
  <c r="N732" i="2"/>
  <c r="O732" i="2"/>
  <c r="N748" i="2"/>
  <c r="O748" i="2"/>
  <c r="N733" i="2"/>
  <c r="O733" i="2"/>
  <c r="N741" i="2"/>
  <c r="O741" i="2"/>
  <c r="N749" i="2"/>
  <c r="O749" i="2"/>
  <c r="N728" i="2"/>
  <c r="O728" i="2"/>
  <c r="N744" i="2"/>
  <c r="O744" i="2"/>
  <c r="N740" i="2"/>
  <c r="O740" i="2"/>
  <c r="N734" i="2"/>
  <c r="O734" i="2"/>
  <c r="N712" i="2"/>
  <c r="O712" i="2"/>
  <c r="N704" i="2"/>
  <c r="O704" i="2"/>
  <c r="N720" i="2"/>
  <c r="O720" i="2"/>
  <c r="N707" i="2"/>
  <c r="O707" i="2"/>
  <c r="N715" i="2"/>
  <c r="O715" i="2"/>
  <c r="N708" i="2"/>
  <c r="O708" i="2"/>
  <c r="N716" i="2"/>
  <c r="O716" i="2"/>
  <c r="N724" i="2"/>
  <c r="O724" i="2"/>
  <c r="N717" i="2"/>
  <c r="O717" i="2"/>
  <c r="N725" i="2"/>
  <c r="O725" i="2"/>
  <c r="N718" i="2"/>
  <c r="O718" i="2"/>
  <c r="N699" i="2"/>
  <c r="O699" i="2"/>
  <c r="N692" i="2"/>
  <c r="O692" i="2"/>
  <c r="N680" i="2"/>
  <c r="O680" i="2"/>
  <c r="N688" i="2"/>
  <c r="O688" i="2"/>
  <c r="N696" i="2"/>
  <c r="O696" i="2"/>
  <c r="N693" i="2"/>
  <c r="O693" i="2"/>
  <c r="N701" i="2"/>
  <c r="O701" i="2"/>
  <c r="N683" i="2"/>
  <c r="O683" i="2"/>
  <c r="N700" i="2"/>
  <c r="O700" i="2"/>
  <c r="N686" i="2"/>
  <c r="O686" i="2"/>
  <c r="N694" i="2"/>
  <c r="O694" i="2"/>
  <c r="N684" i="2"/>
  <c r="O684" i="2"/>
  <c r="N675" i="2"/>
  <c r="O675" i="2"/>
  <c r="N656" i="2"/>
  <c r="O656" i="2"/>
  <c r="N664" i="2"/>
  <c r="O664" i="2"/>
  <c r="N672" i="2"/>
  <c r="O672" i="2"/>
  <c r="N660" i="2"/>
  <c r="O660" i="2"/>
  <c r="N661" i="2"/>
  <c r="O661" i="2"/>
  <c r="N669" i="2"/>
  <c r="O669" i="2"/>
  <c r="N677" i="2"/>
  <c r="O677" i="2"/>
  <c r="N662" i="2"/>
  <c r="O662" i="2"/>
  <c r="N670" i="2"/>
  <c r="O670" i="2"/>
  <c r="N667" i="2"/>
  <c r="O667" i="2"/>
  <c r="N651" i="2"/>
  <c r="O651" i="2"/>
  <c r="N644" i="2"/>
  <c r="O644" i="2"/>
  <c r="N632" i="2"/>
  <c r="O632" i="2"/>
  <c r="N640" i="2"/>
  <c r="O640" i="2"/>
  <c r="N648" i="2"/>
  <c r="O648" i="2"/>
  <c r="N636" i="2"/>
  <c r="O636" i="2"/>
  <c r="N637" i="2"/>
  <c r="O637" i="2"/>
  <c r="N645" i="2"/>
  <c r="O645" i="2"/>
  <c r="N653" i="2"/>
  <c r="O653" i="2"/>
  <c r="N635" i="2"/>
  <c r="O635" i="2"/>
  <c r="N652" i="2"/>
  <c r="O652" i="2"/>
  <c r="N638" i="2"/>
  <c r="O638" i="2"/>
  <c r="N643" i="2"/>
  <c r="O643" i="2"/>
  <c r="N619" i="2"/>
  <c r="O619" i="2"/>
  <c r="N612" i="2"/>
  <c r="O612" i="2"/>
  <c r="N608" i="2"/>
  <c r="O608" i="2"/>
  <c r="N616" i="2"/>
  <c r="O616" i="2"/>
  <c r="N624" i="2"/>
  <c r="O624" i="2"/>
  <c r="N628" i="2"/>
  <c r="O628" i="2"/>
  <c r="N621" i="2"/>
  <c r="O621" i="2"/>
  <c r="N629" i="2"/>
  <c r="O629" i="2"/>
  <c r="N622" i="2"/>
  <c r="O622" i="2"/>
  <c r="N611" i="2"/>
  <c r="O611" i="2"/>
  <c r="N620" i="2"/>
  <c r="O620" i="2"/>
  <c r="N584" i="2"/>
  <c r="O584" i="2"/>
  <c r="N600" i="2"/>
  <c r="O600" i="2"/>
  <c r="N603" i="2"/>
  <c r="O603" i="2"/>
  <c r="N596" i="2"/>
  <c r="O596" i="2"/>
  <c r="N589" i="2"/>
  <c r="O589" i="2"/>
  <c r="N597" i="2"/>
  <c r="O597" i="2"/>
  <c r="N605" i="2"/>
  <c r="O605" i="2"/>
  <c r="N587" i="2"/>
  <c r="O587" i="2"/>
  <c r="N604" i="2"/>
  <c r="O604" i="2"/>
  <c r="N590" i="2"/>
  <c r="O590" i="2"/>
  <c r="N598" i="2"/>
  <c r="O598" i="2"/>
  <c r="N592" i="2"/>
  <c r="O592" i="2"/>
  <c r="N588" i="2"/>
  <c r="O588" i="2"/>
  <c r="N579" i="2"/>
  <c r="O579" i="2"/>
  <c r="N560" i="2"/>
  <c r="O560" i="2"/>
  <c r="N568" i="2"/>
  <c r="O568" i="2"/>
  <c r="N576" i="2"/>
  <c r="O576" i="2"/>
  <c r="N580" i="2"/>
  <c r="O580" i="2"/>
  <c r="N565" i="2"/>
  <c r="O565" i="2"/>
  <c r="N573" i="2"/>
  <c r="O573" i="2"/>
  <c r="N581" i="2"/>
  <c r="O581" i="2"/>
  <c r="N572" i="2"/>
  <c r="O572" i="2"/>
  <c r="N566" i="2"/>
  <c r="O566" i="2"/>
  <c r="N574" i="2"/>
  <c r="O574" i="2"/>
  <c r="N571" i="2"/>
  <c r="O571" i="2"/>
  <c r="N564" i="2"/>
  <c r="O564" i="2"/>
  <c r="N547" i="2"/>
  <c r="O547" i="2"/>
  <c r="N556" i="2"/>
  <c r="O556" i="2"/>
  <c r="N536" i="2"/>
  <c r="O536" i="2"/>
  <c r="N544" i="2"/>
  <c r="O544" i="2"/>
  <c r="N552" i="2"/>
  <c r="O552" i="2"/>
  <c r="N555" i="2"/>
  <c r="O555" i="2"/>
  <c r="N541" i="2"/>
  <c r="O541" i="2"/>
  <c r="N542" i="2"/>
  <c r="O542" i="2"/>
  <c r="N539" i="2"/>
  <c r="O539" i="2"/>
  <c r="N528" i="2"/>
  <c r="O528" i="2"/>
  <c r="N515" i="2"/>
  <c r="O515" i="2"/>
  <c r="N523" i="2"/>
  <c r="O523" i="2"/>
  <c r="N520" i="2"/>
  <c r="O520" i="2"/>
  <c r="N516" i="2"/>
  <c r="O516" i="2"/>
  <c r="N524" i="2"/>
  <c r="O524" i="2"/>
  <c r="N532" i="2"/>
  <c r="O532" i="2"/>
  <c r="N517" i="2"/>
  <c r="O517" i="2"/>
  <c r="N525" i="2"/>
  <c r="O525" i="2"/>
  <c r="N533" i="2"/>
  <c r="O533" i="2"/>
  <c r="N512" i="2"/>
  <c r="O512" i="2"/>
  <c r="N526" i="2"/>
  <c r="O526" i="2"/>
  <c r="N488" i="2"/>
  <c r="O488" i="2"/>
  <c r="N496" i="2"/>
  <c r="O496" i="2"/>
  <c r="N504" i="2"/>
  <c r="O504" i="2"/>
  <c r="N500" i="2"/>
  <c r="O500" i="2"/>
  <c r="N493" i="2"/>
  <c r="O493" i="2"/>
  <c r="N501" i="2"/>
  <c r="O501" i="2"/>
  <c r="N509" i="2"/>
  <c r="O509" i="2"/>
  <c r="N491" i="2"/>
  <c r="O491" i="2"/>
  <c r="N494" i="2"/>
  <c r="O494" i="2"/>
  <c r="N502" i="2"/>
  <c r="O502" i="2"/>
  <c r="N507" i="2"/>
  <c r="O507" i="2"/>
  <c r="N508" i="2"/>
  <c r="O508" i="2"/>
  <c r="N484" i="2"/>
  <c r="O484" i="2"/>
  <c r="N464" i="2"/>
  <c r="O464" i="2"/>
  <c r="N472" i="2"/>
  <c r="O472" i="2"/>
  <c r="N480" i="2"/>
  <c r="O480" i="2"/>
  <c r="N468" i="2"/>
  <c r="O468" i="2"/>
  <c r="N469" i="2"/>
  <c r="O469" i="2"/>
  <c r="N477" i="2"/>
  <c r="O477" i="2"/>
  <c r="N483" i="2"/>
  <c r="O483" i="2"/>
  <c r="N470" i="2"/>
  <c r="O470" i="2"/>
  <c r="N478" i="2"/>
  <c r="O478" i="2"/>
  <c r="N475" i="2"/>
  <c r="O475" i="2"/>
  <c r="N476" i="2"/>
  <c r="O476" i="2"/>
  <c r="N451" i="2"/>
  <c r="O451" i="2"/>
  <c r="N460" i="2"/>
  <c r="O460" i="2"/>
  <c r="N440" i="2"/>
  <c r="O440" i="2"/>
  <c r="N448" i="2"/>
  <c r="O448" i="2"/>
  <c r="N456" i="2"/>
  <c r="O456" i="2"/>
  <c r="N443" i="2"/>
  <c r="O443" i="2"/>
  <c r="N452" i="2"/>
  <c r="O452" i="2"/>
  <c r="N445" i="2"/>
  <c r="O445" i="2"/>
  <c r="N453" i="2"/>
  <c r="O453" i="2"/>
  <c r="N461" i="2"/>
  <c r="O461" i="2"/>
  <c r="N459" i="2"/>
  <c r="O459" i="2"/>
  <c r="N446" i="2"/>
  <c r="O446" i="2"/>
  <c r="N444" i="2"/>
  <c r="O444" i="2"/>
  <c r="N416" i="2"/>
  <c r="O416" i="2"/>
  <c r="N432" i="2"/>
  <c r="O432" i="2"/>
  <c r="N424" i="2"/>
  <c r="O424" i="2"/>
  <c r="N419" i="2"/>
  <c r="O419" i="2"/>
  <c r="N427" i="2"/>
  <c r="O427" i="2"/>
  <c r="N428" i="2"/>
  <c r="O428" i="2"/>
  <c r="N436" i="2"/>
  <c r="O436" i="2"/>
  <c r="N421" i="2"/>
  <c r="O421" i="2"/>
  <c r="N437" i="2"/>
  <c r="O437" i="2"/>
  <c r="N430" i="2"/>
  <c r="O430" i="2"/>
  <c r="N395" i="2"/>
  <c r="O395" i="2"/>
  <c r="N411" i="2"/>
  <c r="O411" i="2"/>
  <c r="N392" i="2"/>
  <c r="O392" i="2"/>
  <c r="N408" i="2"/>
  <c r="O408" i="2"/>
  <c r="N396" i="2"/>
  <c r="O396" i="2"/>
  <c r="N404" i="2"/>
  <c r="O404" i="2"/>
  <c r="N397" i="2"/>
  <c r="O397" i="2"/>
  <c r="N405" i="2"/>
  <c r="O405" i="2"/>
  <c r="N413" i="2"/>
  <c r="O413" i="2"/>
  <c r="N398" i="2"/>
  <c r="O398" i="2"/>
  <c r="N406" i="2"/>
  <c r="O406" i="2"/>
  <c r="N400" i="2"/>
  <c r="O400" i="2"/>
  <c r="N389" i="2"/>
  <c r="O389" i="2"/>
  <c r="N368" i="2"/>
  <c r="O368" i="2"/>
  <c r="N376" i="2"/>
  <c r="O376" i="2"/>
  <c r="N384" i="2"/>
  <c r="O384" i="2"/>
  <c r="N379" i="2"/>
  <c r="O379" i="2"/>
  <c r="N387" i="2"/>
  <c r="O387" i="2"/>
  <c r="N372" i="2"/>
  <c r="O372" i="2"/>
  <c r="N380" i="2"/>
  <c r="O380" i="2"/>
  <c r="N388" i="2"/>
  <c r="O388" i="2"/>
  <c r="N381" i="2"/>
  <c r="O381" i="2"/>
  <c r="N374" i="2"/>
  <c r="O374" i="2"/>
  <c r="N382" i="2"/>
  <c r="O382" i="2"/>
  <c r="N373" i="2"/>
  <c r="O373" i="2"/>
  <c r="N360" i="2"/>
  <c r="O360" i="2"/>
  <c r="N352" i="2"/>
  <c r="O352" i="2"/>
  <c r="N344" i="2"/>
  <c r="O344" i="2"/>
  <c r="N347" i="2"/>
  <c r="O347" i="2"/>
  <c r="N355" i="2"/>
  <c r="O355" i="2"/>
  <c r="N363" i="2"/>
  <c r="O363" i="2"/>
  <c r="N348" i="2"/>
  <c r="O348" i="2"/>
  <c r="N364" i="2"/>
  <c r="O364" i="2"/>
  <c r="N350" i="2"/>
  <c r="O350" i="2"/>
  <c r="N356" i="2"/>
  <c r="O356" i="2"/>
  <c r="N349" i="2"/>
  <c r="O349" i="2"/>
  <c r="N357" i="2"/>
  <c r="O357" i="2"/>
  <c r="N365" i="2"/>
  <c r="O365" i="2"/>
  <c r="N323" i="2"/>
  <c r="O323" i="2"/>
  <c r="N331" i="2"/>
  <c r="O331" i="2"/>
  <c r="N340" i="2"/>
  <c r="O340" i="2"/>
  <c r="N324" i="2"/>
  <c r="O324" i="2"/>
  <c r="N332" i="2"/>
  <c r="O332" i="2"/>
  <c r="N333" i="2"/>
  <c r="O333" i="2"/>
  <c r="N341" i="2"/>
  <c r="O341" i="2"/>
  <c r="N334" i="2"/>
  <c r="O334" i="2"/>
  <c r="N320" i="2"/>
  <c r="O320" i="2"/>
  <c r="N328" i="2"/>
  <c r="O328" i="2"/>
  <c r="N336" i="2"/>
  <c r="O336" i="2"/>
  <c r="N296" i="2"/>
  <c r="O296" i="2"/>
  <c r="N304" i="2"/>
  <c r="O304" i="2"/>
  <c r="N312" i="2"/>
  <c r="O312" i="2"/>
  <c r="N300" i="2"/>
  <c r="O300" i="2"/>
  <c r="N308" i="2"/>
  <c r="O308" i="2"/>
  <c r="N316" i="2"/>
  <c r="O316" i="2"/>
  <c r="N301" i="2"/>
  <c r="O301" i="2"/>
  <c r="N309" i="2"/>
  <c r="O309" i="2"/>
  <c r="N317" i="2"/>
  <c r="O317" i="2"/>
  <c r="N302" i="2"/>
  <c r="O302" i="2"/>
  <c r="N310" i="2"/>
  <c r="O310" i="2"/>
  <c r="N299" i="2"/>
  <c r="O299" i="2"/>
  <c r="N315" i="2"/>
  <c r="O315" i="2"/>
  <c r="N278" i="2"/>
  <c r="O278" i="2"/>
  <c r="N272" i="2"/>
  <c r="O272" i="2"/>
  <c r="N280" i="2"/>
  <c r="O280" i="2"/>
  <c r="N288" i="2"/>
  <c r="O288" i="2"/>
  <c r="N275" i="2"/>
  <c r="O275" i="2"/>
  <c r="N291" i="2"/>
  <c r="O291" i="2"/>
  <c r="N276" i="2"/>
  <c r="O276" i="2"/>
  <c r="N284" i="2"/>
  <c r="O284" i="2"/>
  <c r="N292" i="2"/>
  <c r="O292" i="2"/>
  <c r="N283" i="2"/>
  <c r="O283" i="2"/>
  <c r="N277" i="2"/>
  <c r="O277" i="2"/>
  <c r="N285" i="2"/>
  <c r="O285" i="2"/>
  <c r="N293" i="2"/>
  <c r="O293" i="2"/>
  <c r="N286" i="2"/>
  <c r="O286" i="2"/>
  <c r="N264" i="2"/>
  <c r="O264" i="2"/>
  <c r="N248" i="2"/>
  <c r="O248" i="2"/>
  <c r="N256" i="2"/>
  <c r="O256" i="2"/>
  <c r="N251" i="2"/>
  <c r="O251" i="2"/>
  <c r="N259" i="2"/>
  <c r="O259" i="2"/>
  <c r="N267" i="2"/>
  <c r="O267" i="2"/>
  <c r="N268" i="2"/>
  <c r="O268" i="2"/>
  <c r="N252" i="2"/>
  <c r="O252" i="2"/>
  <c r="N260" i="2"/>
  <c r="O260" i="2"/>
  <c r="N253" i="2"/>
  <c r="O253" i="2"/>
  <c r="N261" i="2"/>
  <c r="O261" i="2"/>
  <c r="N269" i="2"/>
  <c r="O269" i="2"/>
  <c r="N254" i="2"/>
  <c r="O254" i="2"/>
  <c r="N232" i="2"/>
  <c r="O232" i="2"/>
  <c r="N224" i="2"/>
  <c r="O224" i="2"/>
  <c r="N240" i="2"/>
  <c r="O240" i="2"/>
  <c r="N227" i="2"/>
  <c r="O227" i="2"/>
  <c r="N235" i="2"/>
  <c r="O235" i="2"/>
  <c r="N243" i="2"/>
  <c r="O243" i="2"/>
  <c r="N228" i="2"/>
  <c r="O228" i="2"/>
  <c r="N236" i="2"/>
  <c r="O236" i="2"/>
  <c r="N244" i="2"/>
  <c r="O244" i="2"/>
  <c r="N229" i="2"/>
  <c r="O229" i="2"/>
  <c r="N237" i="2"/>
  <c r="O237" i="2"/>
  <c r="N245" i="2"/>
  <c r="O245" i="2"/>
  <c r="N238" i="2"/>
  <c r="O238" i="2"/>
  <c r="N200" i="2"/>
  <c r="O200" i="2"/>
  <c r="N208" i="2"/>
  <c r="O208" i="2"/>
  <c r="N216" i="2"/>
  <c r="O216" i="2"/>
  <c r="N203" i="2"/>
  <c r="O203" i="2"/>
  <c r="N211" i="2"/>
  <c r="O211" i="2"/>
  <c r="N219" i="2"/>
  <c r="O219" i="2"/>
  <c r="N204" i="2"/>
  <c r="O204" i="2"/>
  <c r="N212" i="2"/>
  <c r="O212" i="2"/>
  <c r="N220" i="2"/>
  <c r="O220" i="2"/>
  <c r="N221" i="2"/>
  <c r="O221" i="2"/>
  <c r="N214" i="2"/>
  <c r="O214" i="2"/>
  <c r="N205" i="2"/>
  <c r="O205" i="2"/>
  <c r="N213" i="2"/>
  <c r="O213" i="2"/>
  <c r="N206" i="2"/>
  <c r="O206" i="2"/>
  <c r="N179" i="2"/>
  <c r="O179" i="2"/>
  <c r="N196" i="2"/>
  <c r="O196" i="2"/>
  <c r="N176" i="2"/>
  <c r="O176" i="2"/>
  <c r="N184" i="2"/>
  <c r="O184" i="2"/>
  <c r="N192" i="2"/>
  <c r="O192" i="2"/>
  <c r="N195" i="2"/>
  <c r="O195" i="2"/>
  <c r="N181" i="2"/>
  <c r="O181" i="2"/>
  <c r="N189" i="2"/>
  <c r="O189" i="2"/>
  <c r="N197" i="2"/>
  <c r="O197" i="2"/>
  <c r="N188" i="2"/>
  <c r="O188" i="2"/>
  <c r="N182" i="2"/>
  <c r="O182" i="2"/>
  <c r="N190" i="2"/>
  <c r="O190" i="2"/>
  <c r="N187" i="2"/>
  <c r="O187" i="2"/>
  <c r="N180" i="2"/>
  <c r="O180" i="2"/>
  <c r="N152" i="2"/>
  <c r="O152" i="2"/>
  <c r="N160" i="2"/>
  <c r="O160" i="2"/>
  <c r="N168" i="2"/>
  <c r="O168" i="2"/>
  <c r="N155" i="2"/>
  <c r="O155" i="2"/>
  <c r="N163" i="2"/>
  <c r="O163" i="2"/>
  <c r="N171" i="2"/>
  <c r="O171" i="2"/>
  <c r="N156" i="2"/>
  <c r="O156" i="2"/>
  <c r="N157" i="2"/>
  <c r="O157" i="2"/>
  <c r="N165" i="2"/>
  <c r="O165" i="2"/>
  <c r="N173" i="2"/>
  <c r="O173" i="2"/>
  <c r="N164" i="2"/>
  <c r="O164" i="2"/>
  <c r="N158" i="2"/>
  <c r="O158" i="2"/>
  <c r="N172" i="2"/>
  <c r="O172" i="2"/>
  <c r="N131" i="2"/>
  <c r="O131" i="2"/>
  <c r="N139" i="2"/>
  <c r="O139" i="2"/>
  <c r="N147" i="2"/>
  <c r="O147" i="2"/>
  <c r="N132" i="2"/>
  <c r="O132" i="2"/>
  <c r="N140" i="2"/>
  <c r="O140" i="2"/>
  <c r="N128" i="2"/>
  <c r="O128" i="2"/>
  <c r="N136" i="2"/>
  <c r="O136" i="2"/>
  <c r="N144" i="2"/>
  <c r="O144" i="2"/>
  <c r="N133" i="2"/>
  <c r="O133" i="2"/>
  <c r="N141" i="2"/>
  <c r="O141" i="2"/>
  <c r="N149" i="2"/>
  <c r="O149" i="2"/>
  <c r="N142" i="2"/>
  <c r="O142" i="2"/>
  <c r="N104" i="2"/>
  <c r="O104" i="2"/>
  <c r="N112" i="2"/>
  <c r="O112" i="2"/>
  <c r="N120" i="2"/>
  <c r="O120" i="2"/>
  <c r="N107" i="2"/>
  <c r="O107" i="2"/>
  <c r="N115" i="2"/>
  <c r="O115" i="2"/>
  <c r="N123" i="2"/>
  <c r="O123" i="2"/>
  <c r="N116" i="2"/>
  <c r="O116" i="2"/>
  <c r="N124" i="2"/>
  <c r="O124" i="2"/>
  <c r="N109" i="2"/>
  <c r="O109" i="2"/>
  <c r="N117" i="2"/>
  <c r="O117" i="2"/>
  <c r="N125" i="2"/>
  <c r="O125" i="2"/>
  <c r="N110" i="2"/>
  <c r="O110" i="2"/>
  <c r="N118" i="2"/>
  <c r="O118" i="2"/>
  <c r="N96" i="2"/>
  <c r="O96" i="2"/>
  <c r="N80" i="2"/>
  <c r="O80" i="2"/>
  <c r="N83" i="2"/>
  <c r="O83" i="2"/>
  <c r="N91" i="2"/>
  <c r="O91" i="2"/>
  <c r="N99" i="2"/>
  <c r="O99" i="2"/>
  <c r="N84" i="2"/>
  <c r="O84" i="2"/>
  <c r="N92" i="2"/>
  <c r="O92" i="2"/>
  <c r="N85" i="2"/>
  <c r="O85" i="2"/>
  <c r="N93" i="2"/>
  <c r="O93" i="2"/>
  <c r="N101" i="2"/>
  <c r="O101" i="2"/>
  <c r="N86" i="2"/>
  <c r="O86" i="2"/>
  <c r="N94" i="2"/>
  <c r="O94" i="2"/>
  <c r="N88" i="2"/>
  <c r="O88" i="2"/>
  <c r="N56" i="2"/>
  <c r="O56" i="2"/>
  <c r="N64" i="2"/>
  <c r="O64" i="2"/>
  <c r="N72" i="2"/>
  <c r="O72" i="2"/>
  <c r="N59" i="2"/>
  <c r="O59" i="2"/>
  <c r="N67" i="2"/>
  <c r="O67" i="2"/>
  <c r="N75" i="2"/>
  <c r="O75" i="2"/>
  <c r="N68" i="2"/>
  <c r="O68" i="2"/>
  <c r="N76" i="2"/>
  <c r="O76" i="2"/>
  <c r="N61" i="2"/>
  <c r="O61" i="2"/>
  <c r="N69" i="2"/>
  <c r="O69" i="2"/>
  <c r="N77" i="2"/>
  <c r="O77" i="2"/>
  <c r="N62" i="2"/>
  <c r="O62" i="2"/>
  <c r="N35" i="2"/>
  <c r="O35" i="2"/>
  <c r="N43" i="2"/>
  <c r="O43" i="2"/>
  <c r="N51" i="2"/>
  <c r="O51" i="2"/>
  <c r="N52" i="2"/>
  <c r="O52" i="2"/>
  <c r="N48" i="2"/>
  <c r="O48" i="2"/>
  <c r="N36" i="2"/>
  <c r="O36" i="2"/>
  <c r="N44" i="2"/>
  <c r="O44" i="2"/>
  <c r="N37" i="2"/>
  <c r="O37" i="2"/>
  <c r="N45" i="2"/>
  <c r="O45" i="2"/>
  <c r="N53" i="2"/>
  <c r="O53" i="2"/>
  <c r="N46" i="2"/>
  <c r="O46" i="2"/>
  <c r="N32" i="2"/>
  <c r="O32" i="2"/>
  <c r="N40" i="2"/>
  <c r="O40" i="2"/>
  <c r="N5686" i="2"/>
  <c r="N5926" i="2"/>
  <c r="N3081" i="2"/>
  <c r="N1438" i="2"/>
  <c r="N1694" i="2"/>
  <c r="N1606" i="2"/>
  <c r="N974" i="2"/>
  <c r="N1006" i="2"/>
  <c r="N1070" i="2"/>
  <c r="N1102" i="2"/>
  <c r="N1166" i="2"/>
  <c r="N1198" i="2"/>
  <c r="N1262" i="2"/>
  <c r="N1654" i="2"/>
  <c r="N1750" i="2"/>
  <c r="N307" i="2"/>
  <c r="N339" i="2"/>
  <c r="N371" i="2"/>
  <c r="N403" i="2"/>
  <c r="N435" i="2"/>
  <c r="N467" i="2"/>
  <c r="N499" i="2"/>
  <c r="N531" i="2"/>
  <c r="N563" i="2"/>
  <c r="N595" i="2"/>
  <c r="N627" i="2"/>
  <c r="N659" i="2"/>
  <c r="N691" i="2"/>
  <c r="N723" i="2"/>
  <c r="N755" i="2"/>
  <c r="N787" i="2"/>
  <c r="N819" i="2"/>
  <c r="N851" i="2"/>
  <c r="N883" i="2"/>
  <c r="N915" i="2"/>
  <c r="N947" i="2"/>
  <c r="N979" i="2"/>
  <c r="N1011" i="2"/>
  <c r="N1043" i="2"/>
  <c r="N1075" i="2"/>
  <c r="N1107" i="2"/>
  <c r="N1139" i="2"/>
  <c r="N1171" i="2"/>
  <c r="N1203" i="2"/>
  <c r="N1235" i="2"/>
  <c r="N1267" i="2"/>
  <c r="N1435" i="2"/>
  <c r="N1507" i="2"/>
  <c r="N1515" i="2"/>
  <c r="N1523" i="2"/>
  <c r="N1691" i="2"/>
  <c r="N1755" i="2"/>
  <c r="N1819" i="2"/>
  <c r="N1955" i="2"/>
  <c r="N1963" i="2"/>
  <c r="N2235" i="2"/>
  <c r="N2291" i="2"/>
  <c r="N2307" i="2"/>
  <c r="N2491" i="2"/>
  <c r="N2547" i="2"/>
  <c r="N2563" i="2"/>
  <c r="N3067" i="2"/>
  <c r="N3515" i="2"/>
  <c r="N3659" i="2"/>
  <c r="N3819" i="2"/>
  <c r="N4027" i="2"/>
  <c r="N4171" i="2"/>
  <c r="N4187" i="2"/>
  <c r="N4267" i="2"/>
  <c r="N4283" i="2"/>
  <c r="N4347" i="2"/>
  <c r="N5235" i="2"/>
  <c r="N2990" i="2"/>
  <c r="N1534" i="2"/>
  <c r="N1702" i="2"/>
  <c r="N1358" i="2"/>
  <c r="N2798" i="2"/>
  <c r="N5734" i="2"/>
  <c r="N2998" i="2"/>
  <c r="N2806" i="2"/>
  <c r="N2758" i="2"/>
  <c r="N2822" i="2"/>
  <c r="N2950" i="2"/>
  <c r="N3014" i="2"/>
  <c r="N5582" i="2"/>
  <c r="N5942" i="2"/>
  <c r="N412" i="2"/>
  <c r="N420" i="2"/>
  <c r="N492" i="2"/>
  <c r="N540" i="2"/>
  <c r="N548" i="2"/>
  <c r="N668" i="2"/>
  <c r="N676" i="2"/>
  <c r="N796" i="2"/>
  <c r="N804" i="2"/>
  <c r="N924" i="2"/>
  <c r="N932" i="2"/>
  <c r="N1012" i="2"/>
  <c r="N1044" i="2"/>
  <c r="N1076" i="2"/>
  <c r="N1108" i="2"/>
  <c r="N1140" i="2"/>
  <c r="N1172" i="2"/>
  <c r="N1204" i="2"/>
  <c r="N1236" i="2"/>
  <c r="N1268" i="2"/>
  <c r="N1348" i="2"/>
  <c r="N1356" i="2"/>
  <c r="N1524" i="2"/>
  <c r="N1596" i="2"/>
  <c r="N1604" i="2"/>
  <c r="N1612" i="2"/>
  <c r="N1756" i="2"/>
  <c r="N1788" i="2"/>
  <c r="N1796" i="2"/>
  <c r="N1844" i="2"/>
  <c r="N1876" i="2"/>
  <c r="N2044" i="2"/>
  <c r="N2052" i="2"/>
  <c r="N3244" i="2"/>
  <c r="N3500" i="2"/>
  <c r="N3756" i="2"/>
  <c r="N3772" i="2"/>
  <c r="N3932" i="2"/>
  <c r="N4076" i="2"/>
  <c r="N4220" i="2"/>
  <c r="N4428" i="2"/>
  <c r="N6124" i="2"/>
  <c r="N1630" i="2"/>
  <c r="N1294" i="2"/>
  <c r="N1742" i="2"/>
  <c r="N1286" i="2"/>
  <c r="N1454" i="2"/>
  <c r="N950" i="2"/>
  <c r="N982" i="2"/>
  <c r="N1046" i="2"/>
  <c r="N1078" i="2"/>
  <c r="N1142" i="2"/>
  <c r="N1174" i="2"/>
  <c r="N1238" i="2"/>
  <c r="N1270" i="2"/>
  <c r="N1342" i="2"/>
  <c r="N3022" i="2"/>
  <c r="N2966" i="2"/>
  <c r="N2782" i="2"/>
  <c r="N2846" i="2"/>
  <c r="N2974" i="2"/>
  <c r="N3038" i="2"/>
  <c r="N5294" i="2"/>
  <c r="N1814" i="2"/>
  <c r="N1846" i="2"/>
  <c r="N1910" i="2"/>
  <c r="N1942" i="2"/>
  <c r="N2006" i="2"/>
  <c r="N2038" i="2"/>
  <c r="N2102" i="2"/>
  <c r="N2134" i="2"/>
  <c r="N2198" i="2"/>
  <c r="N2230" i="2"/>
  <c r="N2294" i="2"/>
  <c r="N2326" i="2"/>
  <c r="N2390" i="2"/>
  <c r="N2422" i="2"/>
  <c r="N2486" i="2"/>
  <c r="N2518" i="2"/>
  <c r="N2582" i="2"/>
  <c r="N2614" i="2"/>
  <c r="N2678" i="2"/>
  <c r="N2710" i="2"/>
  <c r="N557" i="2"/>
  <c r="N1893" i="2"/>
  <c r="N2045" i="2"/>
  <c r="N2069" i="2"/>
  <c r="N2925" i="2"/>
  <c r="N3101" i="2"/>
  <c r="N4477" i="2"/>
  <c r="N4637" i="2"/>
  <c r="N4749" i="2"/>
  <c r="N4845" i="2"/>
  <c r="N4997" i="2"/>
  <c r="N1726" i="2"/>
  <c r="N1382" i="2"/>
  <c r="N1550" i="2"/>
  <c r="N2870" i="2"/>
  <c r="N1430" i="2"/>
  <c r="N2894" i="2"/>
  <c r="N108" i="2"/>
  <c r="N325" i="2"/>
  <c r="N549" i="2"/>
  <c r="N613" i="2"/>
  <c r="N685" i="2"/>
  <c r="N709" i="2"/>
  <c r="N941" i="2"/>
  <c r="N1789" i="2"/>
  <c r="N1813" i="2"/>
  <c r="N38" i="2"/>
  <c r="N70" i="2"/>
  <c r="N134" i="2"/>
  <c r="N166" i="2"/>
  <c r="N230" i="2"/>
  <c r="N262" i="2"/>
  <c r="N326" i="2"/>
  <c r="N358" i="2"/>
  <c r="N422" i="2"/>
  <c r="N454" i="2"/>
  <c r="N518" i="2"/>
  <c r="N550" i="2"/>
  <c r="N614" i="2"/>
  <c r="N646" i="2"/>
  <c r="N710" i="2"/>
  <c r="N742" i="2"/>
  <c r="N806" i="2"/>
  <c r="N838" i="2"/>
  <c r="N902" i="2"/>
  <c r="N60" i="2"/>
  <c r="N100" i="2"/>
  <c r="N148" i="2"/>
  <c r="N429" i="2"/>
  <c r="N485" i="2"/>
  <c r="N773" i="2"/>
  <c r="N813" i="2"/>
  <c r="N933" i="2"/>
  <c r="M8759" i="2"/>
  <c r="S8759" i="2" s="1"/>
  <c r="N1406" i="2"/>
  <c r="N1574" i="2"/>
  <c r="N1766" i="2"/>
  <c r="N1318" i="2"/>
  <c r="N1486" i="2"/>
  <c r="N1774" i="2"/>
  <c r="N1366" i="2"/>
  <c r="N1622" i="2"/>
  <c r="N2774" i="2"/>
  <c r="N4918" i="2"/>
  <c r="N4982" i="2"/>
  <c r="N5110" i="2"/>
  <c r="N5174" i="2"/>
  <c r="N5302" i="2"/>
  <c r="N5366" i="2"/>
  <c r="N5494" i="2"/>
  <c r="N5558" i="2"/>
  <c r="N5654" i="2"/>
  <c r="N5854" i="2"/>
  <c r="N8294" i="2"/>
  <c r="N8246" i="2"/>
  <c r="N8390" i="2"/>
  <c r="N8182" i="2"/>
  <c r="N8606" i="2"/>
  <c r="N8638" i="2"/>
  <c r="N8702" i="2"/>
  <c r="N8734" i="2"/>
  <c r="N1598" i="2"/>
  <c r="N1510" i="2"/>
  <c r="N1678" i="2"/>
  <c r="N1310" i="2"/>
  <c r="N1558" i="2"/>
  <c r="N2926" i="2"/>
  <c r="N4942" i="2"/>
  <c r="N5198" i="2"/>
  <c r="N5134" i="2"/>
  <c r="N5390" i="2"/>
  <c r="N5102" i="2"/>
  <c r="N3118" i="2"/>
  <c r="N3182" i="2"/>
  <c r="N3214" i="2"/>
  <c r="N3278" i="2"/>
  <c r="N3310" i="2"/>
  <c r="N3374" i="2"/>
  <c r="N3406" i="2"/>
  <c r="N3470" i="2"/>
  <c r="N3502" i="2"/>
  <c r="N3566" i="2"/>
  <c r="N3598" i="2"/>
  <c r="N3662" i="2"/>
  <c r="N3694" i="2"/>
  <c r="N3758" i="2"/>
  <c r="N3790" i="2"/>
  <c r="N3854" i="2"/>
  <c r="N3886" i="2"/>
  <c r="N3950" i="2"/>
  <c r="N3982" i="2"/>
  <c r="N4046" i="2"/>
  <c r="N4078" i="2"/>
  <c r="N4142" i="2"/>
  <c r="N4174" i="2"/>
  <c r="N4238" i="2"/>
  <c r="N4270" i="2"/>
  <c r="N4334" i="2"/>
  <c r="N4366" i="2"/>
  <c r="N4430" i="2"/>
  <c r="N4462" i="2"/>
  <c r="N4526" i="2"/>
  <c r="N4558" i="2"/>
  <c r="N4622" i="2"/>
  <c r="N4654" i="2"/>
  <c r="N4718" i="2"/>
  <c r="N4750" i="2"/>
  <c r="N4814" i="2"/>
  <c r="N4846" i="2"/>
  <c r="N5870" i="2"/>
  <c r="N5998" i="2"/>
  <c r="N8318" i="2"/>
  <c r="N8422" i="2"/>
  <c r="N8254" i="2"/>
  <c r="N8438" i="2"/>
  <c r="N3086" i="2"/>
  <c r="N1838" i="2"/>
  <c r="N1870" i="2"/>
  <c r="N1934" i="2"/>
  <c r="N1966" i="2"/>
  <c r="N2030" i="2"/>
  <c r="N2062" i="2"/>
  <c r="N2126" i="2"/>
  <c r="N2158" i="2"/>
  <c r="N2222" i="2"/>
  <c r="N2254" i="2"/>
  <c r="N2318" i="2"/>
  <c r="N2350" i="2"/>
  <c r="N2414" i="2"/>
  <c r="N2446" i="2"/>
  <c r="N2510" i="2"/>
  <c r="N2542" i="2"/>
  <c r="N2606" i="2"/>
  <c r="N2638" i="2"/>
  <c r="N2702" i="2"/>
  <c r="N5638" i="2"/>
  <c r="N5846" i="2"/>
  <c r="N4958" i="2"/>
  <c r="N5086" i="2"/>
  <c r="N5150" i="2"/>
  <c r="N5278" i="2"/>
  <c r="N5342" i="2"/>
  <c r="N5470" i="2"/>
  <c r="N5534" i="2"/>
  <c r="N5726" i="2"/>
  <c r="N5878" i="2"/>
  <c r="N5894" i="2"/>
  <c r="N5782" i="2"/>
  <c r="N8342" i="2"/>
  <c r="N8350" i="2"/>
  <c r="N8102" i="2"/>
  <c r="N8582" i="2"/>
  <c r="N8614" i="2"/>
  <c r="N8678" i="2"/>
  <c r="N8710" i="2"/>
  <c r="N5798" i="2"/>
  <c r="N3094" i="2"/>
  <c r="N3158" i="2"/>
  <c r="N3190" i="2"/>
  <c r="N3254" i="2"/>
  <c r="N3286" i="2"/>
  <c r="N3350" i="2"/>
  <c r="N3382" i="2"/>
  <c r="N3446" i="2"/>
  <c r="N3478" i="2"/>
  <c r="N3542" i="2"/>
  <c r="N3574" i="2"/>
  <c r="N3638" i="2"/>
  <c r="N3670" i="2"/>
  <c r="N3734" i="2"/>
  <c r="N3766" i="2"/>
  <c r="N3830" i="2"/>
  <c r="N3862" i="2"/>
  <c r="N3926" i="2"/>
  <c r="N3958" i="2"/>
  <c r="N4022" i="2"/>
  <c r="N4054" i="2"/>
  <c r="N4118" i="2"/>
  <c r="N4150" i="2"/>
  <c r="N4214" i="2"/>
  <c r="N4246" i="2"/>
  <c r="N4310" i="2"/>
  <c r="N4342" i="2"/>
  <c r="N4406" i="2"/>
  <c r="N4438" i="2"/>
  <c r="N4502" i="2"/>
  <c r="N4534" i="2"/>
  <c r="N4598" i="2"/>
  <c r="N4630" i="2"/>
  <c r="N4694" i="2"/>
  <c r="N4726" i="2"/>
  <c r="N4790" i="2"/>
  <c r="N4822" i="2"/>
  <c r="N4886" i="2"/>
  <c r="N4934" i="2"/>
  <c r="N5062" i="2"/>
  <c r="N5126" i="2"/>
  <c r="N5254" i="2"/>
  <c r="N5318" i="2"/>
  <c r="N5446" i="2"/>
  <c r="N5510" i="2"/>
  <c r="N5702" i="2"/>
  <c r="N5902" i="2"/>
  <c r="N8198" i="2"/>
  <c r="N8278" i="2"/>
  <c r="N8134" i="2"/>
  <c r="N8414" i="2"/>
  <c r="N8542" i="2"/>
  <c r="N8110" i="2"/>
  <c r="N8174" i="2"/>
  <c r="N8302" i="2"/>
  <c r="N8366" i="2"/>
  <c r="N8494" i="2"/>
  <c r="N5590" i="2"/>
  <c r="N5990" i="2"/>
  <c r="N5014" i="2"/>
  <c r="N5078" i="2"/>
  <c r="N5206" i="2"/>
  <c r="N5270" i="2"/>
  <c r="N5398" i="2"/>
  <c r="N5462" i="2"/>
  <c r="N5630" i="2"/>
  <c r="N5918" i="2"/>
  <c r="N8486" i="2"/>
  <c r="N8374" i="2"/>
  <c r="N8518" i="2"/>
  <c r="N8558" i="2"/>
  <c r="N8590" i="2"/>
  <c r="N8654" i="2"/>
  <c r="N8686" i="2"/>
  <c r="N8750" i="2"/>
  <c r="N5038" i="2"/>
  <c r="N5006" i="2"/>
  <c r="N5518" i="2"/>
  <c r="N5230" i="2"/>
  <c r="N5486" i="2"/>
  <c r="N3134" i="2"/>
  <c r="N3166" i="2"/>
  <c r="N3230" i="2"/>
  <c r="N3262" i="2"/>
  <c r="N3326" i="2"/>
  <c r="N3358" i="2"/>
  <c r="N3422" i="2"/>
  <c r="N3454" i="2"/>
  <c r="N3518" i="2"/>
  <c r="N3550" i="2"/>
  <c r="N3614" i="2"/>
  <c r="N3646" i="2"/>
  <c r="N3710" i="2"/>
  <c r="N3742" i="2"/>
  <c r="N3806" i="2"/>
  <c r="N3838" i="2"/>
  <c r="N3902" i="2"/>
  <c r="N3934" i="2"/>
  <c r="N3998" i="2"/>
  <c r="N4030" i="2"/>
  <c r="N4094" i="2"/>
  <c r="N4126" i="2"/>
  <c r="N4190" i="2"/>
  <c r="N4222" i="2"/>
  <c r="N4286" i="2"/>
  <c r="N4318" i="2"/>
  <c r="N4382" i="2"/>
  <c r="N4414" i="2"/>
  <c r="N4478" i="2"/>
  <c r="N4510" i="2"/>
  <c r="N4574" i="2"/>
  <c r="N4606" i="2"/>
  <c r="N4670" i="2"/>
  <c r="N4702" i="2"/>
  <c r="N4766" i="2"/>
  <c r="N4798" i="2"/>
  <c r="N4862" i="2"/>
  <c r="N4894" i="2"/>
  <c r="N5774" i="2"/>
  <c r="N5806" i="2"/>
  <c r="N8086" i="2"/>
  <c r="N8126" i="2"/>
  <c r="N8470" i="2"/>
  <c r="N8534" i="2"/>
  <c r="N1478" i="2"/>
  <c r="N2734" i="2"/>
  <c r="N1390" i="2"/>
  <c r="N1646" i="2"/>
  <c r="N926" i="2"/>
  <c r="N958" i="2"/>
  <c r="N1022" i="2"/>
  <c r="N1054" i="2"/>
  <c r="N1118" i="2"/>
  <c r="N1150" i="2"/>
  <c r="N1214" i="2"/>
  <c r="N1246" i="2"/>
  <c r="N1526" i="2"/>
  <c r="N2902" i="2"/>
  <c r="N2830" i="2"/>
  <c r="N1790" i="2"/>
  <c r="N1822" i="2"/>
  <c r="N1886" i="2"/>
  <c r="N1918" i="2"/>
  <c r="N1982" i="2"/>
  <c r="N2014" i="2"/>
  <c r="N2078" i="2"/>
  <c r="N2110" i="2"/>
  <c r="N2174" i="2"/>
  <c r="N2206" i="2"/>
  <c r="N2270" i="2"/>
  <c r="N2302" i="2"/>
  <c r="N2366" i="2"/>
  <c r="N2398" i="2"/>
  <c r="N2462" i="2"/>
  <c r="N2494" i="2"/>
  <c r="N2558" i="2"/>
  <c r="N2590" i="2"/>
  <c r="N2654" i="2"/>
  <c r="N2686" i="2"/>
  <c r="N5614" i="2"/>
  <c r="N5974" i="2"/>
  <c r="N4990" i="2"/>
  <c r="N5054" i="2"/>
  <c r="N5182" i="2"/>
  <c r="N5246" i="2"/>
  <c r="N5374" i="2"/>
  <c r="N5438" i="2"/>
  <c r="N5566" i="2"/>
  <c r="N5750" i="2"/>
  <c r="N5758" i="2"/>
  <c r="N5822" i="2"/>
  <c r="N5950" i="2"/>
  <c r="N8222" i="2"/>
  <c r="N8230" i="2"/>
  <c r="N8158" i="2"/>
  <c r="N8566" i="2"/>
  <c r="N8630" i="2"/>
  <c r="N8662" i="2"/>
  <c r="N8726" i="2"/>
  <c r="N3062" i="2"/>
  <c r="N5326" i="2"/>
  <c r="N5422" i="2"/>
  <c r="N2726" i="2"/>
  <c r="N2854" i="2"/>
  <c r="N2918" i="2"/>
  <c r="N3046" i="2"/>
  <c r="N5710" i="2"/>
  <c r="N4910" i="2"/>
  <c r="N5662" i="2"/>
  <c r="N3110" i="2"/>
  <c r="N3142" i="2"/>
  <c r="N3206" i="2"/>
  <c r="N3238" i="2"/>
  <c r="N3302" i="2"/>
  <c r="N3334" i="2"/>
  <c r="N3398" i="2"/>
  <c r="N3430" i="2"/>
  <c r="N3494" i="2"/>
  <c r="N3526" i="2"/>
  <c r="N3590" i="2"/>
  <c r="N3622" i="2"/>
  <c r="N3686" i="2"/>
  <c r="N3718" i="2"/>
  <c r="N3782" i="2"/>
  <c r="N3814" i="2"/>
  <c r="N3878" i="2"/>
  <c r="N3910" i="2"/>
  <c r="N3974" i="2"/>
  <c r="N4006" i="2"/>
  <c r="N4070" i="2"/>
  <c r="N4102" i="2"/>
  <c r="N4166" i="2"/>
  <c r="N4198" i="2"/>
  <c r="N4262" i="2"/>
  <c r="N4294" i="2"/>
  <c r="N4358" i="2"/>
  <c r="N4390" i="2"/>
  <c r="N4454" i="2"/>
  <c r="N4486" i="2"/>
  <c r="N4550" i="2"/>
  <c r="N4582" i="2"/>
  <c r="N4646" i="2"/>
  <c r="N4678" i="2"/>
  <c r="N4742" i="2"/>
  <c r="N4774" i="2"/>
  <c r="N4838" i="2"/>
  <c r="N4870" i="2"/>
  <c r="N4966" i="2"/>
  <c r="N5030" i="2"/>
  <c r="N5158" i="2"/>
  <c r="N5222" i="2"/>
  <c r="N5350" i="2"/>
  <c r="N5414" i="2"/>
  <c r="N5542" i="2"/>
  <c r="N5830" i="2"/>
  <c r="N5678" i="2"/>
  <c r="N5966" i="2"/>
  <c r="N8326" i="2"/>
  <c r="N8150" i="2"/>
  <c r="N8446" i="2"/>
  <c r="N8510" i="2"/>
  <c r="N8206" i="2"/>
  <c r="N8270" i="2"/>
  <c r="N8398" i="2"/>
  <c r="N8462" i="2"/>
  <c r="N8" i="2"/>
  <c r="N16" i="2"/>
  <c r="N24" i="2"/>
  <c r="N11" i="2"/>
  <c r="N19" i="2"/>
  <c r="N12" i="2"/>
  <c r="N20" i="2"/>
  <c r="N28" i="2"/>
  <c r="N13" i="2"/>
  <c r="N21" i="2"/>
  <c r="N29" i="2"/>
  <c r="N27" i="2"/>
  <c r="N14" i="2"/>
  <c r="N22" i="2"/>
  <c r="N126" i="2"/>
  <c r="N222" i="2"/>
  <c r="N294" i="2"/>
  <c r="N366" i="2"/>
  <c r="N438" i="2"/>
  <c r="N462" i="2"/>
  <c r="N582" i="2"/>
  <c r="N630" i="2"/>
  <c r="N678" i="2"/>
  <c r="N726" i="2"/>
  <c r="N750" i="2"/>
  <c r="N822" i="2"/>
  <c r="N894" i="2"/>
  <c r="N942" i="2"/>
  <c r="N990" i="2"/>
  <c r="N1038" i="2"/>
  <c r="N1086" i="2"/>
  <c r="N1134" i="2"/>
  <c r="N1206" i="2"/>
  <c r="N1278" i="2"/>
  <c r="N1326" i="2"/>
  <c r="N1374" i="2"/>
  <c r="N1398" i="2"/>
  <c r="N1446" i="2"/>
  <c r="N1518" i="2"/>
  <c r="N1566" i="2"/>
  <c r="N1614" i="2"/>
  <c r="N1662" i="2"/>
  <c r="N1686" i="2"/>
  <c r="N1734" i="2"/>
  <c r="N1758" i="2"/>
  <c r="N1782" i="2"/>
  <c r="N1806" i="2"/>
  <c r="N1854" i="2"/>
  <c r="N1878" i="2"/>
  <c r="N1902" i="2"/>
  <c r="N1926" i="2"/>
  <c r="N1950" i="2"/>
  <c r="N1974" i="2"/>
  <c r="N1998" i="2"/>
  <c r="N2022" i="2"/>
  <c r="N2046" i="2"/>
  <c r="N2070" i="2"/>
  <c r="N2094" i="2"/>
  <c r="N2118" i="2"/>
  <c r="N2142" i="2"/>
  <c r="N2166" i="2"/>
  <c r="N2190" i="2"/>
  <c r="N2214" i="2"/>
  <c r="N2238" i="2"/>
  <c r="N2262" i="2"/>
  <c r="N2286" i="2"/>
  <c r="N2310" i="2"/>
  <c r="N2334" i="2"/>
  <c r="N2358" i="2"/>
  <c r="N2382" i="2"/>
  <c r="N2406" i="2"/>
  <c r="N2430" i="2"/>
  <c r="N2454" i="2"/>
  <c r="N2478" i="2"/>
  <c r="N2502" i="2"/>
  <c r="N2526" i="2"/>
  <c r="N2550" i="2"/>
  <c r="N2574" i="2"/>
  <c r="N2598" i="2"/>
  <c r="N2622" i="2"/>
  <c r="N102" i="2"/>
  <c r="N174" i="2"/>
  <c r="N246" i="2"/>
  <c r="N342" i="2"/>
  <c r="N414" i="2"/>
  <c r="N486" i="2"/>
  <c r="N534" i="2"/>
  <c r="N798" i="2"/>
  <c r="N6" i="2"/>
  <c r="N54" i="2"/>
  <c r="N150" i="2"/>
  <c r="N198" i="2"/>
  <c r="N270" i="2"/>
  <c r="N318" i="2"/>
  <c r="N390" i="2"/>
  <c r="N510" i="2"/>
  <c r="N558" i="2"/>
  <c r="N606" i="2"/>
  <c r="N654" i="2"/>
  <c r="N702" i="2"/>
  <c r="N774" i="2"/>
  <c r="N846" i="2"/>
  <c r="N870" i="2"/>
  <c r="N918" i="2"/>
  <c r="N966" i="2"/>
  <c r="N1014" i="2"/>
  <c r="N1062" i="2"/>
  <c r="N1110" i="2"/>
  <c r="N1158" i="2"/>
  <c r="N1182" i="2"/>
  <c r="N1230" i="2"/>
  <c r="N1254" i="2"/>
  <c r="N1302" i="2"/>
  <c r="N1350" i="2"/>
  <c r="N1422" i="2"/>
  <c r="N1470" i="2"/>
  <c r="N1494" i="2"/>
  <c r="N1542" i="2"/>
  <c r="N1590" i="2"/>
  <c r="N1638" i="2"/>
  <c r="N1710" i="2"/>
  <c r="N1830" i="2"/>
  <c r="N3150" i="2"/>
  <c r="N2646" i="2"/>
  <c r="N2670" i="2"/>
  <c r="N2694" i="2"/>
  <c r="N2718" i="2"/>
  <c r="N2742" i="2"/>
  <c r="N2766" i="2"/>
  <c r="N2790" i="2"/>
  <c r="N2814" i="2"/>
  <c r="N2838" i="2"/>
  <c r="N2862" i="2"/>
  <c r="N2886" i="2"/>
  <c r="N2910" i="2"/>
  <c r="N2934" i="2"/>
  <c r="N2958" i="2"/>
  <c r="N2982" i="2"/>
  <c r="N3006" i="2"/>
  <c r="N3030" i="2"/>
  <c r="N3054" i="2"/>
  <c r="N3078" i="2"/>
  <c r="N3102" i="2"/>
  <c r="N3126" i="2"/>
  <c r="N3174" i="2"/>
  <c r="N3198" i="2"/>
  <c r="N3222" i="2"/>
  <c r="N3246" i="2"/>
  <c r="N3270" i="2"/>
  <c r="N3294" i="2"/>
  <c r="N3318" i="2"/>
  <c r="N3342" i="2"/>
  <c r="N3366" i="2"/>
  <c r="N3390" i="2"/>
  <c r="N3414" i="2"/>
  <c r="N3438" i="2"/>
  <c r="N3462" i="2"/>
  <c r="N3486" i="2"/>
  <c r="N3510" i="2"/>
  <c r="N3534" i="2"/>
  <c r="N3558" i="2"/>
  <c r="N3582" i="2"/>
  <c r="N3606" i="2"/>
  <c r="N3630" i="2"/>
  <c r="N3654" i="2"/>
  <c r="N3678" i="2"/>
  <c r="N3702" i="2"/>
  <c r="N3726" i="2"/>
  <c r="N3750" i="2"/>
  <c r="N3774" i="2"/>
  <c r="N3798" i="2"/>
  <c r="N3822" i="2"/>
  <c r="N3846" i="2"/>
  <c r="N3870" i="2"/>
  <c r="N3894" i="2"/>
  <c r="N3918" i="2"/>
  <c r="N3942" i="2"/>
  <c r="N3966" i="2"/>
  <c r="N3990" i="2"/>
  <c r="N4014" i="2"/>
  <c r="N4038" i="2"/>
  <c r="N4062" i="2"/>
  <c r="N4086" i="2"/>
  <c r="N4110" i="2"/>
  <c r="N4134" i="2"/>
  <c r="N4158" i="2"/>
  <c r="N4182" i="2"/>
  <c r="N4206" i="2"/>
  <c r="N4230" i="2"/>
  <c r="N4254" i="2"/>
  <c r="N4278" i="2"/>
  <c r="N4302" i="2"/>
  <c r="N4326" i="2"/>
  <c r="N4350" i="2"/>
  <c r="N4374" i="2"/>
  <c r="N4398" i="2"/>
  <c r="N4422" i="2"/>
  <c r="N4446" i="2"/>
  <c r="N4470" i="2"/>
  <c r="N4494" i="2"/>
  <c r="N4518" i="2"/>
  <c r="N4542" i="2"/>
  <c r="N4566" i="2"/>
  <c r="N4590" i="2"/>
  <c r="N4614" i="2"/>
  <c r="N4638" i="2"/>
  <c r="N4662" i="2"/>
  <c r="N4686" i="2"/>
  <c r="N4710" i="2"/>
  <c r="N4734" i="2"/>
  <c r="N4758" i="2"/>
  <c r="N4782" i="2"/>
  <c r="N4806" i="2"/>
  <c r="N4830" i="2"/>
  <c r="N4854" i="2"/>
  <c r="N4878" i="2"/>
  <c r="N4902" i="2"/>
  <c r="N4926" i="2"/>
  <c r="N4950" i="2"/>
  <c r="N4974" i="2"/>
  <c r="N4998" i="2"/>
  <c r="N5022" i="2"/>
  <c r="N5046" i="2"/>
  <c r="N5070" i="2"/>
  <c r="N5094" i="2"/>
  <c r="N5118" i="2"/>
  <c r="N5142" i="2"/>
  <c r="N5166" i="2"/>
  <c r="N5190" i="2"/>
  <c r="N5214" i="2"/>
  <c r="N5238" i="2"/>
  <c r="N5262" i="2"/>
  <c r="N5286" i="2"/>
  <c r="N5310" i="2"/>
  <c r="N5334" i="2"/>
  <c r="N5358" i="2"/>
  <c r="N5382" i="2"/>
  <c r="N5406" i="2"/>
  <c r="N5430" i="2"/>
  <c r="N5454" i="2"/>
  <c r="N5478" i="2"/>
  <c r="N5502" i="2"/>
  <c r="N5526" i="2"/>
  <c r="N5550" i="2"/>
  <c r="N5574" i="2"/>
  <c r="N5598" i="2"/>
  <c r="N5622" i="2"/>
  <c r="N5646" i="2"/>
  <c r="N5670" i="2"/>
  <c r="N5694" i="2"/>
  <c r="N5718" i="2"/>
  <c r="N5742" i="2"/>
  <c r="N5766" i="2"/>
  <c r="N5790" i="2"/>
  <c r="N5814" i="2"/>
  <c r="N5838" i="2"/>
  <c r="N5862" i="2"/>
  <c r="N5886" i="2"/>
  <c r="N5910" i="2"/>
  <c r="N5934" i="2"/>
  <c r="N5958" i="2"/>
  <c r="N5982" i="2"/>
  <c r="N6006" i="2"/>
  <c r="N6030" i="2"/>
  <c r="N6054" i="2"/>
  <c r="N6078" i="2"/>
  <c r="N6102" i="2"/>
  <c r="N6126" i="2"/>
  <c r="N6150" i="2"/>
  <c r="N6174" i="2"/>
  <c r="N6198" i="2"/>
  <c r="N6222" i="2"/>
  <c r="N6246" i="2"/>
  <c r="N6270" i="2"/>
  <c r="N6294" i="2"/>
  <c r="N6318" i="2"/>
  <c r="N6342" i="2"/>
  <c r="N6366" i="2"/>
  <c r="N6390" i="2"/>
  <c r="N6414" i="2"/>
  <c r="N6438" i="2"/>
  <c r="N6462" i="2"/>
  <c r="N6486" i="2"/>
  <c r="N6510" i="2"/>
  <c r="N6534" i="2"/>
  <c r="N6558" i="2"/>
  <c r="N6582" i="2"/>
  <c r="N6606" i="2"/>
  <c r="N6630" i="2"/>
  <c r="N6654" i="2"/>
  <c r="N6678" i="2"/>
  <c r="N6702" i="2"/>
  <c r="N6726" i="2"/>
  <c r="N6750" i="2"/>
  <c r="N6774" i="2"/>
  <c r="N6798" i="2"/>
  <c r="N6822" i="2"/>
  <c r="N6846" i="2"/>
  <c r="N6870" i="2"/>
  <c r="N6894" i="2"/>
  <c r="N6918" i="2"/>
  <c r="N6942" i="2"/>
  <c r="N6966" i="2"/>
  <c r="N6990" i="2"/>
  <c r="N7014" i="2"/>
  <c r="N7038" i="2"/>
  <c r="N7062" i="2"/>
  <c r="N7086" i="2"/>
  <c r="N7110" i="2"/>
  <c r="N7134" i="2"/>
  <c r="N7158" i="2"/>
  <c r="N7182" i="2"/>
  <c r="N7206" i="2"/>
  <c r="N7230" i="2"/>
  <c r="N7254" i="2"/>
  <c r="N7278" i="2"/>
  <c r="N7302" i="2"/>
  <c r="N7326" i="2"/>
  <c r="N7350" i="2"/>
  <c r="N7374" i="2"/>
  <c r="N7398" i="2"/>
  <c r="N7422" i="2"/>
  <c r="N7446" i="2"/>
  <c r="N7470" i="2"/>
  <c r="N7494" i="2"/>
  <c r="N7518" i="2"/>
  <c r="N7542" i="2"/>
  <c r="N7566" i="2"/>
  <c r="N7590" i="2"/>
  <c r="N7614" i="2"/>
  <c r="N7638" i="2"/>
  <c r="N7662" i="2"/>
  <c r="N7686" i="2"/>
  <c r="N7710" i="2"/>
  <c r="N7734" i="2"/>
  <c r="N7758" i="2"/>
  <c r="N7782" i="2"/>
  <c r="N7806" i="2"/>
  <c r="N7830" i="2"/>
  <c r="N7854" i="2"/>
  <c r="N7878" i="2"/>
  <c r="N7902" i="2"/>
  <c r="N7926" i="2"/>
  <c r="N7950" i="2"/>
  <c r="N7974" i="2"/>
  <c r="N7998" i="2"/>
  <c r="N8022" i="2"/>
  <c r="N8046" i="2"/>
  <c r="N8070" i="2"/>
  <c r="N8094" i="2"/>
  <c r="N8118" i="2"/>
  <c r="N8142" i="2"/>
  <c r="N8166" i="2"/>
  <c r="N8190" i="2"/>
  <c r="N8214" i="2"/>
  <c r="N8238" i="2"/>
  <c r="N8262" i="2"/>
  <c r="N8286" i="2"/>
  <c r="N8310" i="2"/>
  <c r="N8334" i="2"/>
  <c r="N8358" i="2"/>
  <c r="N8382" i="2"/>
  <c r="N8406" i="2"/>
  <c r="N8430" i="2"/>
  <c r="N8454" i="2"/>
  <c r="N8478" i="2"/>
  <c r="N8502" i="2"/>
  <c r="N8526" i="2"/>
  <c r="N8550" i="2"/>
  <c r="N8574" i="2"/>
  <c r="N8598" i="2"/>
  <c r="N8622" i="2"/>
  <c r="N8646" i="2"/>
  <c r="N8670" i="2"/>
  <c r="N8694" i="2"/>
  <c r="N8718" i="2"/>
  <c r="N8742" i="2"/>
  <c r="S8744" i="2"/>
  <c r="S8752" i="2"/>
  <c r="S8760" i="2"/>
  <c r="S8745" i="2"/>
  <c r="S8753" i="2"/>
  <c r="S8761" i="2"/>
  <c r="S8762" i="2"/>
  <c r="S8747" i="2"/>
  <c r="S8755" i="2"/>
  <c r="S8763" i="2"/>
  <c r="S8748" i="2"/>
  <c r="S8756" i="2"/>
  <c r="S8764" i="2"/>
  <c r="S8749" i="2"/>
  <c r="S8757" i="2"/>
  <c r="S8765" i="2"/>
  <c r="S8750" i="2"/>
  <c r="S8758" i="2"/>
  <c r="S8720" i="2"/>
  <c r="S8728" i="2"/>
  <c r="S8736" i="2"/>
  <c r="S8721" i="2"/>
  <c r="S8729" i="2"/>
  <c r="S8737" i="2"/>
  <c r="S8723" i="2"/>
  <c r="S8731" i="2"/>
  <c r="S8739" i="2"/>
  <c r="S8724" i="2"/>
  <c r="S8732" i="2"/>
  <c r="S8740" i="2"/>
  <c r="S8725" i="2"/>
  <c r="S8733" i="2"/>
  <c r="S8741" i="2"/>
  <c r="S8726" i="2"/>
  <c r="S8734" i="2"/>
  <c r="S8696" i="2"/>
  <c r="S8704" i="2"/>
  <c r="S8712" i="2"/>
  <c r="S8697" i="2"/>
  <c r="S8705" i="2"/>
  <c r="S8713" i="2"/>
  <c r="S8699" i="2"/>
  <c r="S8707" i="2"/>
  <c r="S8715" i="2"/>
  <c r="S8700" i="2"/>
  <c r="S8708" i="2"/>
  <c r="S8716" i="2"/>
  <c r="S8701" i="2"/>
  <c r="S8709" i="2"/>
  <c r="S8717" i="2"/>
  <c r="S8702" i="2"/>
  <c r="S8710" i="2"/>
  <c r="S8672" i="2"/>
  <c r="S8680" i="2"/>
  <c r="S8688" i="2"/>
  <c r="S8673" i="2"/>
  <c r="S8681" i="2"/>
  <c r="S8689" i="2"/>
  <c r="S8675" i="2"/>
  <c r="S8683" i="2"/>
  <c r="S8691" i="2"/>
  <c r="S8676" i="2"/>
  <c r="S8684" i="2"/>
  <c r="S8692" i="2"/>
  <c r="S8677" i="2"/>
  <c r="S8685" i="2"/>
  <c r="S8693" i="2"/>
  <c r="S8678" i="2"/>
  <c r="S8686" i="2"/>
  <c r="S8648" i="2"/>
  <c r="S8656" i="2"/>
  <c r="S8664" i="2"/>
  <c r="S8649" i="2"/>
  <c r="S8657" i="2"/>
  <c r="S8665" i="2"/>
  <c r="S8651" i="2"/>
  <c r="S8659" i="2"/>
  <c r="S8667" i="2"/>
  <c r="S8652" i="2"/>
  <c r="S8660" i="2"/>
  <c r="S8668" i="2"/>
  <c r="S8653" i="2"/>
  <c r="S8661" i="2"/>
  <c r="S8669" i="2"/>
  <c r="S8654" i="2"/>
  <c r="S8662" i="2"/>
  <c r="S8624" i="2"/>
  <c r="S8632" i="2"/>
  <c r="S8640" i="2"/>
  <c r="S8625" i="2"/>
  <c r="S8633" i="2"/>
  <c r="S8641" i="2"/>
  <c r="S8627" i="2"/>
  <c r="S8635" i="2"/>
  <c r="S8643" i="2"/>
  <c r="S8628" i="2"/>
  <c r="S8636" i="2"/>
  <c r="S8644" i="2"/>
  <c r="S8629" i="2"/>
  <c r="S8637" i="2"/>
  <c r="S8645" i="2"/>
  <c r="S8630" i="2"/>
  <c r="S8638" i="2"/>
  <c r="S8600" i="2"/>
  <c r="S8608" i="2"/>
  <c r="S8616" i="2"/>
  <c r="S8601" i="2"/>
  <c r="S8609" i="2"/>
  <c r="S8617" i="2"/>
  <c r="S8603" i="2"/>
  <c r="S8611" i="2"/>
  <c r="S8619" i="2"/>
  <c r="S8604" i="2"/>
  <c r="S8612" i="2"/>
  <c r="S8620" i="2"/>
  <c r="S8605" i="2"/>
  <c r="S8613" i="2"/>
  <c r="S8621" i="2"/>
  <c r="S8606" i="2"/>
  <c r="S8614" i="2"/>
  <c r="S8593" i="2"/>
  <c r="S8585" i="2"/>
  <c r="S8579" i="2"/>
  <c r="S8587" i="2"/>
  <c r="S8595" i="2"/>
  <c r="S8581" i="2"/>
  <c r="S8589" i="2"/>
  <c r="S8597" i="2"/>
  <c r="S8576" i="2"/>
  <c r="S8584" i="2"/>
  <c r="S8592" i="2"/>
  <c r="S8577" i="2"/>
  <c r="S8580" i="2"/>
  <c r="S8588" i="2"/>
  <c r="S8596" i="2"/>
  <c r="S8582" i="2"/>
  <c r="S8590" i="2"/>
  <c r="S8568" i="2"/>
  <c r="S8555" i="2"/>
  <c r="S8563" i="2"/>
  <c r="S8571" i="2"/>
  <c r="S8560" i="2"/>
  <c r="S8553" i="2"/>
  <c r="S8561" i="2"/>
  <c r="S8556" i="2"/>
  <c r="S8564" i="2"/>
  <c r="S8572" i="2"/>
  <c r="S8557" i="2"/>
  <c r="S8565" i="2"/>
  <c r="S8573" i="2"/>
  <c r="S8558" i="2"/>
  <c r="S8566" i="2"/>
  <c r="S8552" i="2"/>
  <c r="S8569" i="2"/>
  <c r="S8529" i="2"/>
  <c r="S8545" i="2"/>
  <c r="S8528" i="2"/>
  <c r="S8536" i="2"/>
  <c r="S8544" i="2"/>
  <c r="S8537" i="2"/>
  <c r="S8531" i="2"/>
  <c r="S8539" i="2"/>
  <c r="S8547" i="2"/>
  <c r="S8532" i="2"/>
  <c r="S8540" i="2"/>
  <c r="S8548" i="2"/>
  <c r="S8533" i="2"/>
  <c r="S8541" i="2"/>
  <c r="S8549" i="2"/>
  <c r="S8534" i="2"/>
  <c r="S8542" i="2"/>
  <c r="S8504" i="2"/>
  <c r="S8512" i="2"/>
  <c r="S8520" i="2"/>
  <c r="S8505" i="2"/>
  <c r="S8513" i="2"/>
  <c r="S8521" i="2"/>
  <c r="S8507" i="2"/>
  <c r="S8515" i="2"/>
  <c r="S8523" i="2"/>
  <c r="S8508" i="2"/>
  <c r="S8516" i="2"/>
  <c r="S8524" i="2"/>
  <c r="S8509" i="2"/>
  <c r="S8517" i="2"/>
  <c r="S8525" i="2"/>
  <c r="S8510" i="2"/>
  <c r="S8518" i="2"/>
  <c r="S8480" i="2"/>
  <c r="S8488" i="2"/>
  <c r="S8481" i="2"/>
  <c r="S8489" i="2"/>
  <c r="S8497" i="2"/>
  <c r="S8496" i="2"/>
  <c r="S8483" i="2"/>
  <c r="S8491" i="2"/>
  <c r="S8499" i="2"/>
  <c r="S8484" i="2"/>
  <c r="S8492" i="2"/>
  <c r="S8500" i="2"/>
  <c r="S8485" i="2"/>
  <c r="S8493" i="2"/>
  <c r="S8501" i="2"/>
  <c r="S8486" i="2"/>
  <c r="S8494" i="2"/>
  <c r="S8459" i="2"/>
  <c r="S8456" i="2"/>
  <c r="S8464" i="2"/>
  <c r="S8472" i="2"/>
  <c r="S8457" i="2"/>
  <c r="S8465" i="2"/>
  <c r="S8473" i="2"/>
  <c r="S8467" i="2"/>
  <c r="S8475" i="2"/>
  <c r="S8460" i="2"/>
  <c r="S8468" i="2"/>
  <c r="S8476" i="2"/>
  <c r="S8461" i="2"/>
  <c r="S8469" i="2"/>
  <c r="S8477" i="2"/>
  <c r="S8462" i="2"/>
  <c r="S8470" i="2"/>
  <c r="S8432" i="2"/>
  <c r="S8440" i="2"/>
  <c r="S8448" i="2"/>
  <c r="S8433" i="2"/>
  <c r="S8441" i="2"/>
  <c r="S8449" i="2"/>
  <c r="S8435" i="2"/>
  <c r="S8443" i="2"/>
  <c r="S8451" i="2"/>
  <c r="S8436" i="2"/>
  <c r="S8444" i="2"/>
  <c r="S8452" i="2"/>
  <c r="S8437" i="2"/>
  <c r="S8445" i="2"/>
  <c r="S8453" i="2"/>
  <c r="S8438" i="2"/>
  <c r="S8446" i="2"/>
  <c r="S8408" i="2"/>
  <c r="S8416" i="2"/>
  <c r="S8424" i="2"/>
  <c r="S8409" i="2"/>
  <c r="S8417" i="2"/>
  <c r="S8425" i="2"/>
  <c r="S8411" i="2"/>
  <c r="S8419" i="2"/>
  <c r="S8427" i="2"/>
  <c r="S8412" i="2"/>
  <c r="S8420" i="2"/>
  <c r="S8428" i="2"/>
  <c r="S8413" i="2"/>
  <c r="S8421" i="2"/>
  <c r="S8429" i="2"/>
  <c r="S8414" i="2"/>
  <c r="S8422" i="2"/>
  <c r="S8384" i="2"/>
  <c r="S8392" i="2"/>
  <c r="S8400" i="2"/>
  <c r="S8385" i="2"/>
  <c r="S8393" i="2"/>
  <c r="S8401" i="2"/>
  <c r="S8387" i="2"/>
  <c r="S8395" i="2"/>
  <c r="S8403" i="2"/>
  <c r="S8389" i="2"/>
  <c r="S8397" i="2"/>
  <c r="S8405" i="2"/>
  <c r="S8388" i="2"/>
  <c r="S8396" i="2"/>
  <c r="S8404" i="2"/>
  <c r="S8390" i="2"/>
  <c r="S8398" i="2"/>
  <c r="S8360" i="2"/>
  <c r="S8368" i="2"/>
  <c r="S8376" i="2"/>
  <c r="S8361" i="2"/>
  <c r="S8369" i="2"/>
  <c r="S8377" i="2"/>
  <c r="S8363" i="2"/>
  <c r="S8371" i="2"/>
  <c r="S8379" i="2"/>
  <c r="S8364" i="2"/>
  <c r="S8380" i="2"/>
  <c r="S8365" i="2"/>
  <c r="S8373" i="2"/>
  <c r="S8381" i="2"/>
  <c r="S8366" i="2"/>
  <c r="S8374" i="2"/>
  <c r="S8372" i="2"/>
  <c r="S8336" i="2"/>
  <c r="S8344" i="2"/>
  <c r="S8352" i="2"/>
  <c r="S8337" i="2"/>
  <c r="S8345" i="2"/>
  <c r="S8353" i="2"/>
  <c r="S8339" i="2"/>
  <c r="S8347" i="2"/>
  <c r="S8355" i="2"/>
  <c r="S8340" i="2"/>
  <c r="S8348" i="2"/>
  <c r="S8356" i="2"/>
  <c r="S8341" i="2"/>
  <c r="S8349" i="2"/>
  <c r="S8357" i="2"/>
  <c r="S8342" i="2"/>
  <c r="S8350" i="2"/>
  <c r="S8312" i="2"/>
  <c r="S8320" i="2"/>
  <c r="S8328" i="2"/>
  <c r="S8329" i="2"/>
  <c r="S8313" i="2"/>
  <c r="S8321" i="2"/>
  <c r="S8315" i="2"/>
  <c r="S8323" i="2"/>
  <c r="S8331" i="2"/>
  <c r="S8316" i="2"/>
  <c r="S8324" i="2"/>
  <c r="S8332" i="2"/>
  <c r="S8317" i="2"/>
  <c r="S8325" i="2"/>
  <c r="S8333" i="2"/>
  <c r="S8318" i="2"/>
  <c r="S8326" i="2"/>
  <c r="S8288" i="2"/>
  <c r="S8296" i="2"/>
  <c r="S8304" i="2"/>
  <c r="S8289" i="2"/>
  <c r="S8297" i="2"/>
  <c r="S8305" i="2"/>
  <c r="S8291" i="2"/>
  <c r="S8299" i="2"/>
  <c r="S8307" i="2"/>
  <c r="S8292" i="2"/>
  <c r="S8300" i="2"/>
  <c r="S8308" i="2"/>
  <c r="S8293" i="2"/>
  <c r="S8301" i="2"/>
  <c r="S8309" i="2"/>
  <c r="S8294" i="2"/>
  <c r="S8302" i="2"/>
  <c r="S8264" i="2"/>
  <c r="S8272" i="2"/>
  <c r="S8280" i="2"/>
  <c r="S8265" i="2"/>
  <c r="S8273" i="2"/>
  <c r="S8281" i="2"/>
  <c r="S8267" i="2"/>
  <c r="S8275" i="2"/>
  <c r="S8283" i="2"/>
  <c r="S8284" i="2"/>
  <c r="S8276" i="2"/>
  <c r="S8269" i="2"/>
  <c r="S8277" i="2"/>
  <c r="S8285" i="2"/>
  <c r="S8268" i="2"/>
  <c r="S8270" i="2"/>
  <c r="S8278" i="2"/>
  <c r="S8240" i="2"/>
  <c r="S8248" i="2"/>
  <c r="S8256" i="2"/>
  <c r="S8241" i="2"/>
  <c r="S8249" i="2"/>
  <c r="S8257" i="2"/>
  <c r="S8243" i="2"/>
  <c r="S8251" i="2"/>
  <c r="S8259" i="2"/>
  <c r="S8244" i="2"/>
  <c r="S8252" i="2"/>
  <c r="S8260" i="2"/>
  <c r="S8245" i="2"/>
  <c r="S8253" i="2"/>
  <c r="S8261" i="2"/>
  <c r="S8246" i="2"/>
  <c r="S8254" i="2"/>
  <c r="S8216" i="2"/>
  <c r="S8224" i="2"/>
  <c r="S8232" i="2"/>
  <c r="S8217" i="2"/>
  <c r="S8225" i="2"/>
  <c r="S8233" i="2"/>
  <c r="S8219" i="2"/>
  <c r="S8227" i="2"/>
  <c r="S8235" i="2"/>
  <c r="S8220" i="2"/>
  <c r="S8236" i="2"/>
  <c r="S8228" i="2"/>
  <c r="S8221" i="2"/>
  <c r="S8229" i="2"/>
  <c r="S8237" i="2"/>
  <c r="S8222" i="2"/>
  <c r="S8230" i="2"/>
  <c r="S8192" i="2"/>
  <c r="S8200" i="2"/>
  <c r="S8208" i="2"/>
  <c r="S8193" i="2"/>
  <c r="S8201" i="2"/>
  <c r="S8209" i="2"/>
  <c r="S8195" i="2"/>
  <c r="S8203" i="2"/>
  <c r="S8211" i="2"/>
  <c r="S8196" i="2"/>
  <c r="S8204" i="2"/>
  <c r="S8212" i="2"/>
  <c r="S8197" i="2"/>
  <c r="S8205" i="2"/>
  <c r="S8213" i="2"/>
  <c r="S8198" i="2"/>
  <c r="S8206" i="2"/>
  <c r="S8168" i="2"/>
  <c r="S8176" i="2"/>
  <c r="S8184" i="2"/>
  <c r="S8169" i="2"/>
  <c r="S8177" i="2"/>
  <c r="S8185" i="2"/>
  <c r="S8171" i="2"/>
  <c r="S8179" i="2"/>
  <c r="S8187" i="2"/>
  <c r="S8188" i="2"/>
  <c r="S8172" i="2"/>
  <c r="S8180" i="2"/>
  <c r="S8173" i="2"/>
  <c r="S8181" i="2"/>
  <c r="S8189" i="2"/>
  <c r="S8174" i="2"/>
  <c r="S8182" i="2"/>
  <c r="S8144" i="2"/>
  <c r="S8152" i="2"/>
  <c r="S8160" i="2"/>
  <c r="S8145" i="2"/>
  <c r="S8153" i="2"/>
  <c r="S8161" i="2"/>
  <c r="S8147" i="2"/>
  <c r="S8155" i="2"/>
  <c r="S8163" i="2"/>
  <c r="S8148" i="2"/>
  <c r="S8156" i="2"/>
  <c r="S8164" i="2"/>
  <c r="S8149" i="2"/>
  <c r="S8157" i="2"/>
  <c r="S8165" i="2"/>
  <c r="S8150" i="2"/>
  <c r="S8158" i="2"/>
  <c r="S8120" i="2"/>
  <c r="S8128" i="2"/>
  <c r="S8136" i="2"/>
  <c r="S8121" i="2"/>
  <c r="S8129" i="2"/>
  <c r="S8137" i="2"/>
  <c r="S8123" i="2"/>
  <c r="S8131" i="2"/>
  <c r="S8139" i="2"/>
  <c r="S8124" i="2"/>
  <c r="S8132" i="2"/>
  <c r="S8140" i="2"/>
  <c r="S8125" i="2"/>
  <c r="S8133" i="2"/>
  <c r="S8141" i="2"/>
  <c r="S8126" i="2"/>
  <c r="S8134" i="2"/>
  <c r="S8096" i="2"/>
  <c r="S8104" i="2"/>
  <c r="S8112" i="2"/>
  <c r="S8097" i="2"/>
  <c r="S8105" i="2"/>
  <c r="S8113" i="2"/>
  <c r="S8099" i="2"/>
  <c r="S8107" i="2"/>
  <c r="S8115" i="2"/>
  <c r="S8100" i="2"/>
  <c r="S8108" i="2"/>
  <c r="S8116" i="2"/>
  <c r="S8101" i="2"/>
  <c r="S8109" i="2"/>
  <c r="S8117" i="2"/>
  <c r="S8102" i="2"/>
  <c r="S8110" i="2"/>
  <c r="S8072" i="2"/>
  <c r="S8080" i="2"/>
  <c r="S8088" i="2"/>
  <c r="S8073" i="2"/>
  <c r="S8081" i="2"/>
  <c r="S8089" i="2"/>
  <c r="S8075" i="2"/>
  <c r="S8083" i="2"/>
  <c r="S8091" i="2"/>
  <c r="S8092" i="2"/>
  <c r="S8084" i="2"/>
  <c r="S8077" i="2"/>
  <c r="S8085" i="2"/>
  <c r="S8093" i="2"/>
  <c r="S8076" i="2"/>
  <c r="S8078" i="2"/>
  <c r="S8086" i="2"/>
  <c r="S8048" i="2"/>
  <c r="S8056" i="2"/>
  <c r="S8064" i="2"/>
  <c r="S8049" i="2"/>
  <c r="S8057" i="2"/>
  <c r="S8065" i="2"/>
  <c r="S8051" i="2"/>
  <c r="S8059" i="2"/>
  <c r="S8067" i="2"/>
  <c r="S8052" i="2"/>
  <c r="S8060" i="2"/>
  <c r="S8068" i="2"/>
  <c r="S8053" i="2"/>
  <c r="S8061" i="2"/>
  <c r="S8069" i="2"/>
  <c r="S8054" i="2"/>
  <c r="S8062" i="2"/>
  <c r="S8024" i="2"/>
  <c r="S8032" i="2"/>
  <c r="S8040" i="2"/>
  <c r="S8025" i="2"/>
  <c r="S8033" i="2"/>
  <c r="S8041" i="2"/>
  <c r="S8027" i="2"/>
  <c r="S8035" i="2"/>
  <c r="S8043" i="2"/>
  <c r="S8028" i="2"/>
  <c r="S8036" i="2"/>
  <c r="S8044" i="2"/>
  <c r="S8029" i="2"/>
  <c r="S8037" i="2"/>
  <c r="S8045" i="2"/>
  <c r="S8030" i="2"/>
  <c r="S8038" i="2"/>
  <c r="S8000" i="2"/>
  <c r="S8008" i="2"/>
  <c r="S8001" i="2"/>
  <c r="S8009" i="2"/>
  <c r="S8017" i="2"/>
  <c r="S8016" i="2"/>
  <c r="S8003" i="2"/>
  <c r="S8011" i="2"/>
  <c r="S8019" i="2"/>
  <c r="S8004" i="2"/>
  <c r="S8012" i="2"/>
  <c r="S8020" i="2"/>
  <c r="S8005" i="2"/>
  <c r="S8013" i="2"/>
  <c r="S8021" i="2"/>
  <c r="S8006" i="2"/>
  <c r="S8014" i="2"/>
  <c r="S7976" i="2"/>
  <c r="S7984" i="2"/>
  <c r="S7992" i="2"/>
  <c r="S7977" i="2"/>
  <c r="S7985" i="2"/>
  <c r="S7993" i="2"/>
  <c r="S7979" i="2"/>
  <c r="S7987" i="2"/>
  <c r="S7995" i="2"/>
  <c r="S7980" i="2"/>
  <c r="S7988" i="2"/>
  <c r="S7996" i="2"/>
  <c r="S7981" i="2"/>
  <c r="S7989" i="2"/>
  <c r="S7997" i="2"/>
  <c r="S7982" i="2"/>
  <c r="S7990" i="2"/>
  <c r="S7952" i="2"/>
  <c r="S7960" i="2"/>
  <c r="S7968" i="2"/>
  <c r="S7953" i="2"/>
  <c r="S7961" i="2"/>
  <c r="S7969" i="2"/>
  <c r="S7955" i="2"/>
  <c r="S7963" i="2"/>
  <c r="S7971" i="2"/>
  <c r="S7972" i="2"/>
  <c r="S7964" i="2"/>
  <c r="S7957" i="2"/>
  <c r="S7965" i="2"/>
  <c r="S7973" i="2"/>
  <c r="S7956" i="2"/>
  <c r="S7958" i="2"/>
  <c r="S7966" i="2"/>
  <c r="S7928" i="2"/>
  <c r="S7936" i="2"/>
  <c r="S7944" i="2"/>
  <c r="S7929" i="2"/>
  <c r="S7937" i="2"/>
  <c r="S7945" i="2"/>
  <c r="S7947" i="2"/>
  <c r="S7931" i="2"/>
  <c r="S7939" i="2"/>
  <c r="S7932" i="2"/>
  <c r="S7940" i="2"/>
  <c r="S7948" i="2"/>
  <c r="S7933" i="2"/>
  <c r="S7941" i="2"/>
  <c r="S7949" i="2"/>
  <c r="S7934" i="2"/>
  <c r="S7942" i="2"/>
  <c r="S7904" i="2"/>
  <c r="S7912" i="2"/>
  <c r="S7920" i="2"/>
  <c r="S7905" i="2"/>
  <c r="S7913" i="2"/>
  <c r="S7921" i="2"/>
  <c r="S7907" i="2"/>
  <c r="S7915" i="2"/>
  <c r="S7923" i="2"/>
  <c r="S7924" i="2"/>
  <c r="S7908" i="2"/>
  <c r="S7916" i="2"/>
  <c r="S7909" i="2"/>
  <c r="S7917" i="2"/>
  <c r="S7925" i="2"/>
  <c r="S7910" i="2"/>
  <c r="S7918" i="2"/>
  <c r="S7880" i="2"/>
  <c r="S7888" i="2"/>
  <c r="S7896" i="2"/>
  <c r="S7881" i="2"/>
  <c r="S7889" i="2"/>
  <c r="S7897" i="2"/>
  <c r="S7883" i="2"/>
  <c r="S7891" i="2"/>
  <c r="S7899" i="2"/>
  <c r="S7884" i="2"/>
  <c r="S7892" i="2"/>
  <c r="S7900" i="2"/>
  <c r="S7885" i="2"/>
  <c r="S7893" i="2"/>
  <c r="S7901" i="2"/>
  <c r="S7886" i="2"/>
  <c r="S7894" i="2"/>
  <c r="S7856" i="2"/>
  <c r="S7864" i="2"/>
  <c r="S7872" i="2"/>
  <c r="S7857" i="2"/>
  <c r="S7865" i="2"/>
  <c r="S7873" i="2"/>
  <c r="S7859" i="2"/>
  <c r="S7867" i="2"/>
  <c r="S7875" i="2"/>
  <c r="S7860" i="2"/>
  <c r="S7876" i="2"/>
  <c r="S7868" i="2"/>
  <c r="S7861" i="2"/>
  <c r="S7869" i="2"/>
  <c r="S7877" i="2"/>
  <c r="S7862" i="2"/>
  <c r="S7870" i="2"/>
  <c r="S7832" i="2"/>
  <c r="S7840" i="2"/>
  <c r="S7848" i="2"/>
  <c r="S7833" i="2"/>
  <c r="S7841" i="2"/>
  <c r="S7849" i="2"/>
  <c r="S7835" i="2"/>
  <c r="S7843" i="2"/>
  <c r="S7851" i="2"/>
  <c r="S7836" i="2"/>
  <c r="S7844" i="2"/>
  <c r="S7852" i="2"/>
  <c r="S7837" i="2"/>
  <c r="S7845" i="2"/>
  <c r="S7853" i="2"/>
  <c r="S7838" i="2"/>
  <c r="S7846" i="2"/>
  <c r="S7808" i="2"/>
  <c r="S7816" i="2"/>
  <c r="S7824" i="2"/>
  <c r="S7809" i="2"/>
  <c r="S7817" i="2"/>
  <c r="S7825" i="2"/>
  <c r="S7811" i="2"/>
  <c r="S7819" i="2"/>
  <c r="S7827" i="2"/>
  <c r="S7828" i="2"/>
  <c r="S7812" i="2"/>
  <c r="S7820" i="2"/>
  <c r="S7813" i="2"/>
  <c r="S7821" i="2"/>
  <c r="S7829" i="2"/>
  <c r="S7814" i="2"/>
  <c r="S7822" i="2"/>
  <c r="S7784" i="2"/>
  <c r="S7792" i="2"/>
  <c r="S7800" i="2"/>
  <c r="S7785" i="2"/>
  <c r="S7793" i="2"/>
  <c r="S7801" i="2"/>
  <c r="S7787" i="2"/>
  <c r="S7795" i="2"/>
  <c r="S7803" i="2"/>
  <c r="S7804" i="2"/>
  <c r="S7796" i="2"/>
  <c r="S7789" i="2"/>
  <c r="S7797" i="2"/>
  <c r="S7805" i="2"/>
  <c r="S7788" i="2"/>
  <c r="S7790" i="2"/>
  <c r="S7798" i="2"/>
  <c r="S7760" i="2"/>
  <c r="S7768" i="2"/>
  <c r="S7776" i="2"/>
  <c r="S7761" i="2"/>
  <c r="S7769" i="2"/>
  <c r="S7777" i="2"/>
  <c r="S7779" i="2"/>
  <c r="S7780" i="2"/>
  <c r="S7763" i="2"/>
  <c r="S7764" i="2"/>
  <c r="S7772" i="2"/>
  <c r="S7765" i="2"/>
  <c r="S7773" i="2"/>
  <c r="S7781" i="2"/>
  <c r="S7771" i="2"/>
  <c r="S7766" i="2"/>
  <c r="S7774" i="2"/>
  <c r="S7736" i="2"/>
  <c r="S7744" i="2"/>
  <c r="S7752" i="2"/>
  <c r="S7737" i="2"/>
  <c r="S7745" i="2"/>
  <c r="S7753" i="2"/>
  <c r="S7739" i="2"/>
  <c r="S7747" i="2"/>
  <c r="S7755" i="2"/>
  <c r="S7740" i="2"/>
  <c r="S7756" i="2"/>
  <c r="S7741" i="2"/>
  <c r="S7749" i="2"/>
  <c r="S7757" i="2"/>
  <c r="S7748" i="2"/>
  <c r="S7742" i="2"/>
  <c r="S7750" i="2"/>
  <c r="S7715" i="2"/>
  <c r="S7712" i="2"/>
  <c r="S7720" i="2"/>
  <c r="S7728" i="2"/>
  <c r="S7713" i="2"/>
  <c r="S7721" i="2"/>
  <c r="S7729" i="2"/>
  <c r="S7731" i="2"/>
  <c r="S7716" i="2"/>
  <c r="S7724" i="2"/>
  <c r="S7732" i="2"/>
  <c r="S7733" i="2"/>
  <c r="S7717" i="2"/>
  <c r="S7725" i="2"/>
  <c r="S7718" i="2"/>
  <c r="S7726" i="2"/>
  <c r="S7723" i="2"/>
  <c r="S7688" i="2"/>
  <c r="S7696" i="2"/>
  <c r="S7704" i="2"/>
  <c r="S7689" i="2"/>
  <c r="S7697" i="2"/>
  <c r="S7705" i="2"/>
  <c r="S7691" i="2"/>
  <c r="S7699" i="2"/>
  <c r="S7707" i="2"/>
  <c r="S7692" i="2"/>
  <c r="S7700" i="2"/>
  <c r="S7708" i="2"/>
  <c r="S7709" i="2"/>
  <c r="S7693" i="2"/>
  <c r="S7701" i="2"/>
  <c r="S7694" i="2"/>
  <c r="S7702" i="2"/>
  <c r="S7664" i="2"/>
  <c r="S7672" i="2"/>
  <c r="S7680" i="2"/>
  <c r="S7665" i="2"/>
  <c r="S7673" i="2"/>
  <c r="S7681" i="2"/>
  <c r="S7667" i="2"/>
  <c r="S7675" i="2"/>
  <c r="S7683" i="2"/>
  <c r="S7668" i="2"/>
  <c r="S7676" i="2"/>
  <c r="S7684" i="2"/>
  <c r="S7669" i="2"/>
  <c r="S7677" i="2"/>
  <c r="S7685" i="2"/>
  <c r="S7670" i="2"/>
  <c r="S7678" i="2"/>
  <c r="S7640" i="2"/>
  <c r="S7648" i="2"/>
  <c r="S7656" i="2"/>
  <c r="S7641" i="2"/>
  <c r="S7649" i="2"/>
  <c r="S7657" i="2"/>
  <c r="S7643" i="2"/>
  <c r="S7651" i="2"/>
  <c r="S7659" i="2"/>
  <c r="S7660" i="2"/>
  <c r="S7644" i="2"/>
  <c r="S7652" i="2"/>
  <c r="S7645" i="2"/>
  <c r="S7653" i="2"/>
  <c r="S7661" i="2"/>
  <c r="S7646" i="2"/>
  <c r="S7654" i="2"/>
  <c r="S7616" i="2"/>
  <c r="S7624" i="2"/>
  <c r="S7632" i="2"/>
  <c r="S7617" i="2"/>
  <c r="S7625" i="2"/>
  <c r="S7633" i="2"/>
  <c r="S7619" i="2"/>
  <c r="S7627" i="2"/>
  <c r="S7635" i="2"/>
  <c r="S7636" i="2"/>
  <c r="S7620" i="2"/>
  <c r="S7628" i="2"/>
  <c r="S7621" i="2"/>
  <c r="S7629" i="2"/>
  <c r="S7637" i="2"/>
  <c r="S7622" i="2"/>
  <c r="S7630" i="2"/>
  <c r="S7592" i="2"/>
  <c r="S7600" i="2"/>
  <c r="S7608" i="2"/>
  <c r="S7593" i="2"/>
  <c r="S7601" i="2"/>
  <c r="S7609" i="2"/>
  <c r="S7595" i="2"/>
  <c r="S7603" i="2"/>
  <c r="S7611" i="2"/>
  <c r="S7596" i="2"/>
  <c r="S7604" i="2"/>
  <c r="S7612" i="2"/>
  <c r="S7597" i="2"/>
  <c r="S7605" i="2"/>
  <c r="S7613" i="2"/>
  <c r="S7598" i="2"/>
  <c r="S7606" i="2"/>
  <c r="S7568" i="2"/>
  <c r="S7576" i="2"/>
  <c r="S7584" i="2"/>
  <c r="S7569" i="2"/>
  <c r="S7577" i="2"/>
  <c r="S7585" i="2"/>
  <c r="S7571" i="2"/>
  <c r="S7579" i="2"/>
  <c r="S7587" i="2"/>
  <c r="S7572" i="2"/>
  <c r="S7580" i="2"/>
  <c r="S7588" i="2"/>
  <c r="S7573" i="2"/>
  <c r="S7581" i="2"/>
  <c r="S7589" i="2"/>
  <c r="S7574" i="2"/>
  <c r="S7582" i="2"/>
  <c r="S7544" i="2"/>
  <c r="S7552" i="2"/>
  <c r="S7560" i="2"/>
  <c r="S7545" i="2"/>
  <c r="S7553" i="2"/>
  <c r="S7561" i="2"/>
  <c r="S7547" i="2"/>
  <c r="S7555" i="2"/>
  <c r="S7563" i="2"/>
  <c r="S7564" i="2"/>
  <c r="S7548" i="2"/>
  <c r="S7556" i="2"/>
  <c r="S7549" i="2"/>
  <c r="S7557" i="2"/>
  <c r="S7565" i="2"/>
  <c r="S7550" i="2"/>
  <c r="S7558" i="2"/>
  <c r="S7520" i="2"/>
  <c r="S7528" i="2"/>
  <c r="S7536" i="2"/>
  <c r="S7521" i="2"/>
  <c r="S7529" i="2"/>
  <c r="S7537" i="2"/>
  <c r="S7523" i="2"/>
  <c r="S7531" i="2"/>
  <c r="S7539" i="2"/>
  <c r="S7524" i="2"/>
  <c r="S7540" i="2"/>
  <c r="S7525" i="2"/>
  <c r="S7533" i="2"/>
  <c r="S7541" i="2"/>
  <c r="S7532" i="2"/>
  <c r="S7526" i="2"/>
  <c r="S7534" i="2"/>
  <c r="S7496" i="2"/>
  <c r="S7504" i="2"/>
  <c r="S7512" i="2"/>
  <c r="S7497" i="2"/>
  <c r="S7505" i="2"/>
  <c r="S7513" i="2"/>
  <c r="S7499" i="2"/>
  <c r="S7507" i="2"/>
  <c r="S7515" i="2"/>
  <c r="S7516" i="2"/>
  <c r="S7500" i="2"/>
  <c r="S7508" i="2"/>
  <c r="S7501" i="2"/>
  <c r="S7509" i="2"/>
  <c r="S7517" i="2"/>
  <c r="S7502" i="2"/>
  <c r="S7510" i="2"/>
  <c r="S7472" i="2"/>
  <c r="S7480" i="2"/>
  <c r="S7488" i="2"/>
  <c r="S7473" i="2"/>
  <c r="S7481" i="2"/>
  <c r="S7489" i="2"/>
  <c r="S7475" i="2"/>
  <c r="S7483" i="2"/>
  <c r="S7491" i="2"/>
  <c r="S7484" i="2"/>
  <c r="S7476" i="2"/>
  <c r="S7492" i="2"/>
  <c r="S7477" i="2"/>
  <c r="S7485" i="2"/>
  <c r="S7493" i="2"/>
  <c r="S7478" i="2"/>
  <c r="S7486" i="2"/>
  <c r="S7448" i="2"/>
  <c r="S7456" i="2"/>
  <c r="S7464" i="2"/>
  <c r="S7449" i="2"/>
  <c r="S7457" i="2"/>
  <c r="S7465" i="2"/>
  <c r="S7451" i="2"/>
  <c r="S7459" i="2"/>
  <c r="S7467" i="2"/>
  <c r="S7452" i="2"/>
  <c r="S7460" i="2"/>
  <c r="S7468" i="2"/>
  <c r="S7453" i="2"/>
  <c r="S7461" i="2"/>
  <c r="S7469" i="2"/>
  <c r="S7454" i="2"/>
  <c r="S7462" i="2"/>
  <c r="S7424" i="2"/>
  <c r="S7432" i="2"/>
  <c r="S7440" i="2"/>
  <c r="S7425" i="2"/>
  <c r="S7433" i="2"/>
  <c r="S7441" i="2"/>
  <c r="S7427" i="2"/>
  <c r="S7435" i="2"/>
  <c r="S7443" i="2"/>
  <c r="S7428" i="2"/>
  <c r="S7436" i="2"/>
  <c r="S7444" i="2"/>
  <c r="S7445" i="2"/>
  <c r="S7429" i="2"/>
  <c r="S7437" i="2"/>
  <c r="S7430" i="2"/>
  <c r="S7438" i="2"/>
  <c r="S7400" i="2"/>
  <c r="S7408" i="2"/>
  <c r="S7416" i="2"/>
  <c r="S7401" i="2"/>
  <c r="S7409" i="2"/>
  <c r="S7417" i="2"/>
  <c r="S7403" i="2"/>
  <c r="S7411" i="2"/>
  <c r="S7419" i="2"/>
  <c r="S7404" i="2"/>
  <c r="S7412" i="2"/>
  <c r="S7420" i="2"/>
  <c r="S7405" i="2"/>
  <c r="S7413" i="2"/>
  <c r="S7421" i="2"/>
  <c r="S7406" i="2"/>
  <c r="S7414" i="2"/>
  <c r="S7376" i="2"/>
  <c r="S7384" i="2"/>
  <c r="S7392" i="2"/>
  <c r="S7377" i="2"/>
  <c r="S7385" i="2"/>
  <c r="S7393" i="2"/>
  <c r="S7379" i="2"/>
  <c r="S7387" i="2"/>
  <c r="S7395" i="2"/>
  <c r="S7380" i="2"/>
  <c r="S7388" i="2"/>
  <c r="S7396" i="2"/>
  <c r="S7381" i="2"/>
  <c r="S7389" i="2"/>
  <c r="S7397" i="2"/>
  <c r="S7382" i="2"/>
  <c r="S7390" i="2"/>
  <c r="S7352" i="2"/>
  <c r="S7368" i="2"/>
  <c r="S7360" i="2"/>
  <c r="S7353" i="2"/>
  <c r="S7361" i="2"/>
  <c r="S7369" i="2"/>
  <c r="S7355" i="2"/>
  <c r="S7363" i="2"/>
  <c r="S7371" i="2"/>
  <c r="S7372" i="2"/>
  <c r="S7364" i="2"/>
  <c r="S7357" i="2"/>
  <c r="S7365" i="2"/>
  <c r="S7373" i="2"/>
  <c r="S7356" i="2"/>
  <c r="S7358" i="2"/>
  <c r="S7366" i="2"/>
  <c r="S7328" i="2"/>
  <c r="S7336" i="2"/>
  <c r="S7344" i="2"/>
  <c r="S7329" i="2"/>
  <c r="S7337" i="2"/>
  <c r="S7345" i="2"/>
  <c r="S7331" i="2"/>
  <c r="S7339" i="2"/>
  <c r="S7347" i="2"/>
  <c r="S7348" i="2"/>
  <c r="S7340" i="2"/>
  <c r="S7333" i="2"/>
  <c r="S7341" i="2"/>
  <c r="S7349" i="2"/>
  <c r="S7332" i="2"/>
  <c r="S7334" i="2"/>
  <c r="S7342" i="2"/>
  <c r="S7304" i="2"/>
  <c r="S7312" i="2"/>
  <c r="S7320" i="2"/>
  <c r="S7305" i="2"/>
  <c r="S7313" i="2"/>
  <c r="S7321" i="2"/>
  <c r="S7307" i="2"/>
  <c r="S7315" i="2"/>
  <c r="S7323" i="2"/>
  <c r="S7324" i="2"/>
  <c r="S7316" i="2"/>
  <c r="S7309" i="2"/>
  <c r="S7317" i="2"/>
  <c r="S7325" i="2"/>
  <c r="S7308" i="2"/>
  <c r="S7310" i="2"/>
  <c r="S7318" i="2"/>
  <c r="S7291" i="2"/>
  <c r="S7280" i="2"/>
  <c r="S7288" i="2"/>
  <c r="S7296" i="2"/>
  <c r="S7281" i="2"/>
  <c r="S7289" i="2"/>
  <c r="S7297" i="2"/>
  <c r="S7299" i="2"/>
  <c r="S7283" i="2"/>
  <c r="S7284" i="2"/>
  <c r="S7300" i="2"/>
  <c r="S7285" i="2"/>
  <c r="S7293" i="2"/>
  <c r="S7301" i="2"/>
  <c r="S7292" i="2"/>
  <c r="S7286" i="2"/>
  <c r="S7294" i="2"/>
  <c r="S7256" i="2"/>
  <c r="S7264" i="2"/>
  <c r="S7272" i="2"/>
  <c r="S7257" i="2"/>
  <c r="S7265" i="2"/>
  <c r="S7273" i="2"/>
  <c r="S7259" i="2"/>
  <c r="S7267" i="2"/>
  <c r="S7275" i="2"/>
  <c r="S7260" i="2"/>
  <c r="S7268" i="2"/>
  <c r="S7276" i="2"/>
  <c r="S7261" i="2"/>
  <c r="S7269" i="2"/>
  <c r="S7277" i="2"/>
  <c r="S7262" i="2"/>
  <c r="S7270" i="2"/>
  <c r="S7232" i="2"/>
  <c r="S7240" i="2"/>
  <c r="S7248" i="2"/>
  <c r="S7233" i="2"/>
  <c r="S7241" i="2"/>
  <c r="S7249" i="2"/>
  <c r="S7235" i="2"/>
  <c r="S7243" i="2"/>
  <c r="S7251" i="2"/>
  <c r="S7252" i="2"/>
  <c r="S7244" i="2"/>
  <c r="S7237" i="2"/>
  <c r="S7245" i="2"/>
  <c r="S7253" i="2"/>
  <c r="S7236" i="2"/>
  <c r="S7238" i="2"/>
  <c r="S7246" i="2"/>
  <c r="S7208" i="2"/>
  <c r="S7216" i="2"/>
  <c r="S7224" i="2"/>
  <c r="S7209" i="2"/>
  <c r="S7217" i="2"/>
  <c r="S7225" i="2"/>
  <c r="S7211" i="2"/>
  <c r="S7219" i="2"/>
  <c r="S7227" i="2"/>
  <c r="S7212" i="2"/>
  <c r="S7228" i="2"/>
  <c r="S7220" i="2"/>
  <c r="S7213" i="2"/>
  <c r="S7221" i="2"/>
  <c r="S7229" i="2"/>
  <c r="S7214" i="2"/>
  <c r="S7222" i="2"/>
  <c r="S7184" i="2"/>
  <c r="S7192" i="2"/>
  <c r="S7200" i="2"/>
  <c r="S7185" i="2"/>
  <c r="S7193" i="2"/>
  <c r="S7201" i="2"/>
  <c r="S7187" i="2"/>
  <c r="S7195" i="2"/>
  <c r="S7203" i="2"/>
  <c r="S7204" i="2"/>
  <c r="S7188" i="2"/>
  <c r="S7189" i="2"/>
  <c r="S7197" i="2"/>
  <c r="S7205" i="2"/>
  <c r="S7196" i="2"/>
  <c r="S7190" i="2"/>
  <c r="S7198" i="2"/>
  <c r="S7160" i="2"/>
  <c r="S7168" i="2"/>
  <c r="S7176" i="2"/>
  <c r="S7161" i="2"/>
  <c r="S7169" i="2"/>
  <c r="S7177" i="2"/>
  <c r="S7163" i="2"/>
  <c r="S7171" i="2"/>
  <c r="S7179" i="2"/>
  <c r="S7172" i="2"/>
  <c r="S7165" i="2"/>
  <c r="S7173" i="2"/>
  <c r="S7181" i="2"/>
  <c r="S7164" i="2"/>
  <c r="S7180" i="2"/>
  <c r="S7166" i="2"/>
  <c r="S7174" i="2"/>
  <c r="S7136" i="2"/>
  <c r="S7144" i="2"/>
  <c r="S7152" i="2"/>
  <c r="S7153" i="2"/>
  <c r="S7139" i="2"/>
  <c r="S7147" i="2"/>
  <c r="S7155" i="2"/>
  <c r="S7156" i="2"/>
  <c r="S7140" i="2"/>
  <c r="S7141" i="2"/>
  <c r="S7149" i="2"/>
  <c r="S7157" i="2"/>
  <c r="S7145" i="2"/>
  <c r="S7148" i="2"/>
  <c r="S7142" i="2"/>
  <c r="S7150" i="2"/>
  <c r="S7137" i="2"/>
  <c r="S7112" i="2"/>
  <c r="S7120" i="2"/>
  <c r="S7128" i="2"/>
  <c r="S7113" i="2"/>
  <c r="S7121" i="2"/>
  <c r="S7129" i="2"/>
  <c r="S7115" i="2"/>
  <c r="S7123" i="2"/>
  <c r="S7131" i="2"/>
  <c r="S7132" i="2"/>
  <c r="S7116" i="2"/>
  <c r="S7117" i="2"/>
  <c r="S7125" i="2"/>
  <c r="S7133" i="2"/>
  <c r="S7124" i="2"/>
  <c r="S7118" i="2"/>
  <c r="S7126" i="2"/>
  <c r="S7088" i="2"/>
  <c r="S7096" i="2"/>
  <c r="S7104" i="2"/>
  <c r="S7089" i="2"/>
  <c r="S7097" i="2"/>
  <c r="S7105" i="2"/>
  <c r="S7091" i="2"/>
  <c r="S7099" i="2"/>
  <c r="S7107" i="2"/>
  <c r="S7108" i="2"/>
  <c r="S7100" i="2"/>
  <c r="S7093" i="2"/>
  <c r="S7101" i="2"/>
  <c r="S7109" i="2"/>
  <c r="S7092" i="2"/>
  <c r="S7094" i="2"/>
  <c r="S7102" i="2"/>
  <c r="S7065" i="2"/>
  <c r="S7073" i="2"/>
  <c r="S7081" i="2"/>
  <c r="S7067" i="2"/>
  <c r="S7075" i="2"/>
  <c r="S7083" i="2"/>
  <c r="S7064" i="2"/>
  <c r="S7080" i="2"/>
  <c r="S7076" i="2"/>
  <c r="S7069" i="2"/>
  <c r="S7077" i="2"/>
  <c r="S7085" i="2"/>
  <c r="S7072" i="2"/>
  <c r="S7068" i="2"/>
  <c r="S7084" i="2"/>
  <c r="S7070" i="2"/>
  <c r="S7078" i="2"/>
  <c r="S7040" i="2"/>
  <c r="S7048" i="2"/>
  <c r="S7056" i="2"/>
  <c r="S7041" i="2"/>
  <c r="S7049" i="2"/>
  <c r="S7057" i="2"/>
  <c r="S7043" i="2"/>
  <c r="S7051" i="2"/>
  <c r="S7059" i="2"/>
  <c r="S7060" i="2"/>
  <c r="S7052" i="2"/>
  <c r="S7045" i="2"/>
  <c r="S7053" i="2"/>
  <c r="S7061" i="2"/>
  <c r="S7044" i="2"/>
  <c r="S7046" i="2"/>
  <c r="S7054" i="2"/>
  <c r="S7016" i="2"/>
  <c r="S7032" i="2"/>
  <c r="S7024" i="2"/>
  <c r="S7017" i="2"/>
  <c r="S7025" i="2"/>
  <c r="S7033" i="2"/>
  <c r="S7019" i="2"/>
  <c r="S7027" i="2"/>
  <c r="S7035" i="2"/>
  <c r="S7020" i="2"/>
  <c r="S7028" i="2"/>
  <c r="S7036" i="2"/>
  <c r="S7037" i="2"/>
  <c r="S7029" i="2"/>
  <c r="S7022" i="2"/>
  <c r="S7030" i="2"/>
  <c r="S7021" i="2"/>
  <c r="S6992" i="2"/>
  <c r="S7000" i="2"/>
  <c r="S7008" i="2"/>
  <c r="S6993" i="2"/>
  <c r="S7001" i="2"/>
  <c r="S7009" i="2"/>
  <c r="S6995" i="2"/>
  <c r="S7003" i="2"/>
  <c r="S7011" i="2"/>
  <c r="S6996" i="2"/>
  <c r="S7004" i="2"/>
  <c r="S7012" i="2"/>
  <c r="S6997" i="2"/>
  <c r="S7005" i="2"/>
  <c r="S7013" i="2"/>
  <c r="S6998" i="2"/>
  <c r="S7006" i="2"/>
  <c r="S6968" i="2"/>
  <c r="S6976" i="2"/>
  <c r="S6984" i="2"/>
  <c r="S6969" i="2"/>
  <c r="S6977" i="2"/>
  <c r="S6985" i="2"/>
  <c r="S6971" i="2"/>
  <c r="S6979" i="2"/>
  <c r="S6987" i="2"/>
  <c r="S6973" i="2"/>
  <c r="S6981" i="2"/>
  <c r="S6989" i="2"/>
  <c r="S6972" i="2"/>
  <c r="S6980" i="2"/>
  <c r="S6988" i="2"/>
  <c r="S6974" i="2"/>
  <c r="S6982" i="2"/>
  <c r="S6944" i="2"/>
  <c r="S6952" i="2"/>
  <c r="S6960" i="2"/>
  <c r="S6945" i="2"/>
  <c r="S6953" i="2"/>
  <c r="S6961" i="2"/>
  <c r="S6947" i="2"/>
  <c r="S6955" i="2"/>
  <c r="S6963" i="2"/>
  <c r="S6964" i="2"/>
  <c r="S6948" i="2"/>
  <c r="S6949" i="2"/>
  <c r="S6957" i="2"/>
  <c r="S6965" i="2"/>
  <c r="S6956" i="2"/>
  <c r="S6950" i="2"/>
  <c r="S6958" i="2"/>
  <c r="S6920" i="2"/>
  <c r="S6928" i="2"/>
  <c r="S6936" i="2"/>
  <c r="S6921" i="2"/>
  <c r="S6929" i="2"/>
  <c r="S6937" i="2"/>
  <c r="S6923" i="2"/>
  <c r="S6931" i="2"/>
  <c r="S6939" i="2"/>
  <c r="S6924" i="2"/>
  <c r="S6932" i="2"/>
  <c r="S6940" i="2"/>
  <c r="S6925" i="2"/>
  <c r="S6933" i="2"/>
  <c r="S6941" i="2"/>
  <c r="S6926" i="2"/>
  <c r="S6934" i="2"/>
  <c r="S6896" i="2"/>
  <c r="S6904" i="2"/>
  <c r="S6912" i="2"/>
  <c r="S6897" i="2"/>
  <c r="S6905" i="2"/>
  <c r="S6913" i="2"/>
  <c r="S6899" i="2"/>
  <c r="S6907" i="2"/>
  <c r="S6915" i="2"/>
  <c r="S6900" i="2"/>
  <c r="S6916" i="2"/>
  <c r="S6901" i="2"/>
  <c r="S6909" i="2"/>
  <c r="S6917" i="2"/>
  <c r="S6908" i="2"/>
  <c r="S6902" i="2"/>
  <c r="S6910" i="2"/>
  <c r="S6872" i="2"/>
  <c r="S6880" i="2"/>
  <c r="S6888" i="2"/>
  <c r="S6873" i="2"/>
  <c r="S6881" i="2"/>
  <c r="S6889" i="2"/>
  <c r="S6875" i="2"/>
  <c r="S6883" i="2"/>
  <c r="S6891" i="2"/>
  <c r="S6876" i="2"/>
  <c r="S6892" i="2"/>
  <c r="S6877" i="2"/>
  <c r="S6885" i="2"/>
  <c r="S6893" i="2"/>
  <c r="S6884" i="2"/>
  <c r="S6878" i="2"/>
  <c r="S6886" i="2"/>
  <c r="S6848" i="2"/>
  <c r="S6856" i="2"/>
  <c r="S6864" i="2"/>
  <c r="S6849" i="2"/>
  <c r="S6857" i="2"/>
  <c r="S6865" i="2"/>
  <c r="S6851" i="2"/>
  <c r="S6859" i="2"/>
  <c r="S6867" i="2"/>
  <c r="S6868" i="2"/>
  <c r="S6853" i="2"/>
  <c r="S6861" i="2"/>
  <c r="S6869" i="2"/>
  <c r="S6852" i="2"/>
  <c r="S6854" i="2"/>
  <c r="S6862" i="2"/>
  <c r="S6860" i="2"/>
  <c r="S6824" i="2"/>
  <c r="S6832" i="2"/>
  <c r="S6840" i="2"/>
  <c r="S6825" i="2"/>
  <c r="S6833" i="2"/>
  <c r="S6841" i="2"/>
  <c r="S6827" i="2"/>
  <c r="S6835" i="2"/>
  <c r="S6843" i="2"/>
  <c r="S6828" i="2"/>
  <c r="S6836" i="2"/>
  <c r="S6829" i="2"/>
  <c r="S6837" i="2"/>
  <c r="S6845" i="2"/>
  <c r="S6844" i="2"/>
  <c r="S6830" i="2"/>
  <c r="S6838" i="2"/>
  <c r="S6800" i="2"/>
  <c r="S6808" i="2"/>
  <c r="S6816" i="2"/>
  <c r="S6801" i="2"/>
  <c r="S6809" i="2"/>
  <c r="S6817" i="2"/>
  <c r="S6803" i="2"/>
  <c r="S6811" i="2"/>
  <c r="S6819" i="2"/>
  <c r="S6804" i="2"/>
  <c r="S6812" i="2"/>
  <c r="S6805" i="2"/>
  <c r="S6813" i="2"/>
  <c r="S6821" i="2"/>
  <c r="S6820" i="2"/>
  <c r="S6806" i="2"/>
  <c r="S6814" i="2"/>
  <c r="S6776" i="2"/>
  <c r="S6784" i="2"/>
  <c r="S6792" i="2"/>
  <c r="S6793" i="2"/>
  <c r="S6779" i="2"/>
  <c r="S6787" i="2"/>
  <c r="S6795" i="2"/>
  <c r="S6780" i="2"/>
  <c r="S6796" i="2"/>
  <c r="S6777" i="2"/>
  <c r="S6781" i="2"/>
  <c r="S6789" i="2"/>
  <c r="S6797" i="2"/>
  <c r="S6782" i="2"/>
  <c r="S6790" i="2"/>
  <c r="S6785" i="2"/>
  <c r="S6788" i="2"/>
  <c r="S6752" i="2"/>
  <c r="S6760" i="2"/>
  <c r="S6768" i="2"/>
  <c r="S6753" i="2"/>
  <c r="S6761" i="2"/>
  <c r="S6769" i="2"/>
  <c r="S6755" i="2"/>
  <c r="S6763" i="2"/>
  <c r="S6771" i="2"/>
  <c r="S6756" i="2"/>
  <c r="S6764" i="2"/>
  <c r="S6772" i="2"/>
  <c r="S6757" i="2"/>
  <c r="S6765" i="2"/>
  <c r="S6773" i="2"/>
  <c r="S6758" i="2"/>
  <c r="S6766" i="2"/>
  <c r="S6728" i="2"/>
  <c r="S6736" i="2"/>
  <c r="S6744" i="2"/>
  <c r="S6729" i="2"/>
  <c r="S6737" i="2"/>
  <c r="S6745" i="2"/>
  <c r="S6731" i="2"/>
  <c r="S6739" i="2"/>
  <c r="S6747" i="2"/>
  <c r="S6732" i="2"/>
  <c r="S6740" i="2"/>
  <c r="S6733" i="2"/>
  <c r="S6741" i="2"/>
  <c r="S6749" i="2"/>
  <c r="S6748" i="2"/>
  <c r="S6734" i="2"/>
  <c r="S6742" i="2"/>
  <c r="S6704" i="2"/>
  <c r="S6712" i="2"/>
  <c r="S6720" i="2"/>
  <c r="S6705" i="2"/>
  <c r="S6713" i="2"/>
  <c r="S6721" i="2"/>
  <c r="S6707" i="2"/>
  <c r="S6715" i="2"/>
  <c r="S6723" i="2"/>
  <c r="S6708" i="2"/>
  <c r="S6724" i="2"/>
  <c r="S6709" i="2"/>
  <c r="S6717" i="2"/>
  <c r="S6725" i="2"/>
  <c r="S6716" i="2"/>
  <c r="S6710" i="2"/>
  <c r="S6718" i="2"/>
  <c r="S6680" i="2"/>
  <c r="S6688" i="2"/>
  <c r="S6696" i="2"/>
  <c r="S6681" i="2"/>
  <c r="S6689" i="2"/>
  <c r="S6697" i="2"/>
  <c r="S6683" i="2"/>
  <c r="S6691" i="2"/>
  <c r="S6699" i="2"/>
  <c r="S6700" i="2"/>
  <c r="S6685" i="2"/>
  <c r="S6693" i="2"/>
  <c r="S6701" i="2"/>
  <c r="S6692" i="2"/>
  <c r="S6686" i="2"/>
  <c r="S6694" i="2"/>
  <c r="S6684" i="2"/>
  <c r="S6656" i="2"/>
  <c r="S6664" i="2"/>
  <c r="S6672" i="2"/>
  <c r="S6657" i="2"/>
  <c r="S6665" i="2"/>
  <c r="S6673" i="2"/>
  <c r="S6659" i="2"/>
  <c r="S6667" i="2"/>
  <c r="S6675" i="2"/>
  <c r="S6660" i="2"/>
  <c r="S6668" i="2"/>
  <c r="S6661" i="2"/>
  <c r="S6669" i="2"/>
  <c r="S6677" i="2"/>
  <c r="S6676" i="2"/>
  <c r="S6662" i="2"/>
  <c r="S6670" i="2"/>
  <c r="S6632" i="2"/>
  <c r="S6640" i="2"/>
  <c r="S6648" i="2"/>
  <c r="S6633" i="2"/>
  <c r="S6641" i="2"/>
  <c r="S6649" i="2"/>
  <c r="S6635" i="2"/>
  <c r="S6643" i="2"/>
  <c r="S6651" i="2"/>
  <c r="S6636" i="2"/>
  <c r="S6644" i="2"/>
  <c r="S6652" i="2"/>
  <c r="S6637" i="2"/>
  <c r="S6645" i="2"/>
  <c r="S6653" i="2"/>
  <c r="S6638" i="2"/>
  <c r="S6646" i="2"/>
  <c r="S6608" i="2"/>
  <c r="S6616" i="2"/>
  <c r="S6624" i="2"/>
  <c r="S6609" i="2"/>
  <c r="S6617" i="2"/>
  <c r="S6625" i="2"/>
  <c r="S6611" i="2"/>
  <c r="S6619" i="2"/>
  <c r="S6627" i="2"/>
  <c r="S6612" i="2"/>
  <c r="S6613" i="2"/>
  <c r="S6621" i="2"/>
  <c r="S6629" i="2"/>
  <c r="S6620" i="2"/>
  <c r="S6628" i="2"/>
  <c r="S6614" i="2"/>
  <c r="S6622" i="2"/>
  <c r="S6584" i="2"/>
  <c r="S6592" i="2"/>
  <c r="S6600" i="2"/>
  <c r="S6585" i="2"/>
  <c r="S6593" i="2"/>
  <c r="S6601" i="2"/>
  <c r="S6587" i="2"/>
  <c r="S6595" i="2"/>
  <c r="S6603" i="2"/>
  <c r="S6596" i="2"/>
  <c r="S6589" i="2"/>
  <c r="S6597" i="2"/>
  <c r="S6605" i="2"/>
  <c r="S6588" i="2"/>
  <c r="S6604" i="2"/>
  <c r="S6590" i="2"/>
  <c r="S6598" i="2"/>
  <c r="S6560" i="2"/>
  <c r="S6568" i="2"/>
  <c r="S6576" i="2"/>
  <c r="S6561" i="2"/>
  <c r="S6569" i="2"/>
  <c r="S6577" i="2"/>
  <c r="S6563" i="2"/>
  <c r="S6571" i="2"/>
  <c r="S6579" i="2"/>
  <c r="S6580" i="2"/>
  <c r="S6565" i="2"/>
  <c r="S6573" i="2"/>
  <c r="S6581" i="2"/>
  <c r="S6564" i="2"/>
  <c r="S6572" i="2"/>
  <c r="S6566" i="2"/>
  <c r="S6574" i="2"/>
  <c r="S6536" i="2"/>
  <c r="S6544" i="2"/>
  <c r="S6552" i="2"/>
  <c r="S6537" i="2"/>
  <c r="S6545" i="2"/>
  <c r="S6553" i="2"/>
  <c r="S6539" i="2"/>
  <c r="S6547" i="2"/>
  <c r="S6555" i="2"/>
  <c r="S6541" i="2"/>
  <c r="S6549" i="2"/>
  <c r="S6557" i="2"/>
  <c r="S6540" i="2"/>
  <c r="S6548" i="2"/>
  <c r="S6556" i="2"/>
  <c r="S6542" i="2"/>
  <c r="S6550" i="2"/>
  <c r="S6512" i="2"/>
  <c r="S6520" i="2"/>
  <c r="S6528" i="2"/>
  <c r="S6513" i="2"/>
  <c r="S6521" i="2"/>
  <c r="S6529" i="2"/>
  <c r="S6515" i="2"/>
  <c r="S6523" i="2"/>
  <c r="S6531" i="2"/>
  <c r="S6532" i="2"/>
  <c r="S6517" i="2"/>
  <c r="S6525" i="2"/>
  <c r="S6533" i="2"/>
  <c r="S6516" i="2"/>
  <c r="S6524" i="2"/>
  <c r="S6518" i="2"/>
  <c r="S6526" i="2"/>
  <c r="S6488" i="2"/>
  <c r="S6496" i="2"/>
  <c r="S6504" i="2"/>
  <c r="S6489" i="2"/>
  <c r="S6497" i="2"/>
  <c r="S6505" i="2"/>
  <c r="S6491" i="2"/>
  <c r="S6499" i="2"/>
  <c r="S6507" i="2"/>
  <c r="S6492" i="2"/>
  <c r="S6500" i="2"/>
  <c r="S6493" i="2"/>
  <c r="S6501" i="2"/>
  <c r="S6509" i="2"/>
  <c r="S6508" i="2"/>
  <c r="S6494" i="2"/>
  <c r="S6502" i="2"/>
  <c r="S6464" i="2"/>
  <c r="S6472" i="2"/>
  <c r="S6480" i="2"/>
  <c r="S6465" i="2"/>
  <c r="S6473" i="2"/>
  <c r="S6481" i="2"/>
  <c r="S6467" i="2"/>
  <c r="S6475" i="2"/>
  <c r="S6483" i="2"/>
  <c r="S6484" i="2"/>
  <c r="S6469" i="2"/>
  <c r="S6477" i="2"/>
  <c r="S6485" i="2"/>
  <c r="S6468" i="2"/>
  <c r="S6476" i="2"/>
  <c r="S6470" i="2"/>
  <c r="S6478" i="2"/>
  <c r="S6440" i="2"/>
  <c r="S6448" i="2"/>
  <c r="S6456" i="2"/>
  <c r="S6441" i="2"/>
  <c r="S6449" i="2"/>
  <c r="S6457" i="2"/>
  <c r="S6443" i="2"/>
  <c r="S6451" i="2"/>
  <c r="S6459" i="2"/>
  <c r="S6460" i="2"/>
  <c r="S6445" i="2"/>
  <c r="S6453" i="2"/>
  <c r="S6461" i="2"/>
  <c r="S6444" i="2"/>
  <c r="S6452" i="2"/>
  <c r="S6446" i="2"/>
  <c r="S6454" i="2"/>
  <c r="S6416" i="2"/>
  <c r="S6424" i="2"/>
  <c r="S6432" i="2"/>
  <c r="S6417" i="2"/>
  <c r="S6425" i="2"/>
  <c r="S6433" i="2"/>
  <c r="S6419" i="2"/>
  <c r="S6427" i="2"/>
  <c r="S6435" i="2"/>
  <c r="S6421" i="2"/>
  <c r="S6429" i="2"/>
  <c r="S6437" i="2"/>
  <c r="S6420" i="2"/>
  <c r="S6428" i="2"/>
  <c r="S6436" i="2"/>
  <c r="S6422" i="2"/>
  <c r="S6430" i="2"/>
  <c r="S6392" i="2"/>
  <c r="S6400" i="2"/>
  <c r="S6408" i="2"/>
  <c r="S6393" i="2"/>
  <c r="S6401" i="2"/>
  <c r="S6409" i="2"/>
  <c r="S6395" i="2"/>
  <c r="S6403" i="2"/>
  <c r="S6411" i="2"/>
  <c r="S6412" i="2"/>
  <c r="S6397" i="2"/>
  <c r="S6405" i="2"/>
  <c r="S6413" i="2"/>
  <c r="S6396" i="2"/>
  <c r="S6404" i="2"/>
  <c r="S6398" i="2"/>
  <c r="S6406" i="2"/>
  <c r="S6368" i="2"/>
  <c r="S6376" i="2"/>
  <c r="S6384" i="2"/>
  <c r="S6369" i="2"/>
  <c r="S6377" i="2"/>
  <c r="S6385" i="2"/>
  <c r="S6371" i="2"/>
  <c r="S6379" i="2"/>
  <c r="S6387" i="2"/>
  <c r="S6372" i="2"/>
  <c r="S6380" i="2"/>
  <c r="S6373" i="2"/>
  <c r="S6381" i="2"/>
  <c r="S6389" i="2"/>
  <c r="S6388" i="2"/>
  <c r="S6374" i="2"/>
  <c r="S6382" i="2"/>
  <c r="S6344" i="2"/>
  <c r="S6352" i="2"/>
  <c r="S6360" i="2"/>
  <c r="S6345" i="2"/>
  <c r="S6353" i="2"/>
  <c r="S6361" i="2"/>
  <c r="S6347" i="2"/>
  <c r="S6355" i="2"/>
  <c r="S6363" i="2"/>
  <c r="S6348" i="2"/>
  <c r="S6364" i="2"/>
  <c r="S6349" i="2"/>
  <c r="S6357" i="2"/>
  <c r="S6365" i="2"/>
  <c r="S6356" i="2"/>
  <c r="S6350" i="2"/>
  <c r="S6358" i="2"/>
  <c r="S6320" i="2"/>
  <c r="S6328" i="2"/>
  <c r="S6336" i="2"/>
  <c r="S6321" i="2"/>
  <c r="S6329" i="2"/>
  <c r="S6337" i="2"/>
  <c r="S6323" i="2"/>
  <c r="S6331" i="2"/>
  <c r="S6339" i="2"/>
  <c r="S6324" i="2"/>
  <c r="S6332" i="2"/>
  <c r="S6340" i="2"/>
  <c r="S6325" i="2"/>
  <c r="S6333" i="2"/>
  <c r="S6341" i="2"/>
  <c r="S6326" i="2"/>
  <c r="S6334" i="2"/>
  <c r="S6296" i="2"/>
  <c r="S6304" i="2"/>
  <c r="S6312" i="2"/>
  <c r="S6297" i="2"/>
  <c r="S6305" i="2"/>
  <c r="S6313" i="2"/>
  <c r="S6299" i="2"/>
  <c r="S6307" i="2"/>
  <c r="S6315" i="2"/>
  <c r="S6301" i="2"/>
  <c r="S6309" i="2"/>
  <c r="S6317" i="2"/>
  <c r="S6300" i="2"/>
  <c r="S6308" i="2"/>
  <c r="S6316" i="2"/>
  <c r="S6302" i="2"/>
  <c r="S6310" i="2"/>
  <c r="S6272" i="2"/>
  <c r="S6280" i="2"/>
  <c r="S6288" i="2"/>
  <c r="S6273" i="2"/>
  <c r="S6281" i="2"/>
  <c r="S6289" i="2"/>
  <c r="S6275" i="2"/>
  <c r="S6283" i="2"/>
  <c r="S6291" i="2"/>
  <c r="S6276" i="2"/>
  <c r="S6284" i="2"/>
  <c r="S6292" i="2"/>
  <c r="S6277" i="2"/>
  <c r="S6285" i="2"/>
  <c r="S6293" i="2"/>
  <c r="S6278" i="2"/>
  <c r="S6286" i="2"/>
  <c r="S6248" i="2"/>
  <c r="S6256" i="2"/>
  <c r="S6264" i="2"/>
  <c r="S6249" i="2"/>
  <c r="S6257" i="2"/>
  <c r="S6265" i="2"/>
  <c r="S6259" i="2"/>
  <c r="S6252" i="2"/>
  <c r="S6260" i="2"/>
  <c r="S6268" i="2"/>
  <c r="S6267" i="2"/>
  <c r="S6253" i="2"/>
  <c r="S6261" i="2"/>
  <c r="S6269" i="2"/>
  <c r="S6251" i="2"/>
  <c r="S6254" i="2"/>
  <c r="S6262" i="2"/>
  <c r="S6224" i="2"/>
  <c r="S6232" i="2"/>
  <c r="S6240" i="2"/>
  <c r="S6225" i="2"/>
  <c r="S6233" i="2"/>
  <c r="S6241" i="2"/>
  <c r="S6227" i="2"/>
  <c r="S6235" i="2"/>
  <c r="S6243" i="2"/>
  <c r="S6228" i="2"/>
  <c r="S6236" i="2"/>
  <c r="S6244" i="2"/>
  <c r="S6229" i="2"/>
  <c r="S6237" i="2"/>
  <c r="S6245" i="2"/>
  <c r="S6230" i="2"/>
  <c r="S6238" i="2"/>
  <c r="S6211" i="2"/>
  <c r="S6200" i="2"/>
  <c r="S6208" i="2"/>
  <c r="S6216" i="2"/>
  <c r="S6201" i="2"/>
  <c r="S6209" i="2"/>
  <c r="S6217" i="2"/>
  <c r="S6219" i="2"/>
  <c r="S6203" i="2"/>
  <c r="S6212" i="2"/>
  <c r="S6205" i="2"/>
  <c r="S6213" i="2"/>
  <c r="S6221" i="2"/>
  <c r="S6204" i="2"/>
  <c r="S6220" i="2"/>
  <c r="S6206" i="2"/>
  <c r="S6214" i="2"/>
  <c r="S6176" i="2"/>
  <c r="S6184" i="2"/>
  <c r="S6192" i="2"/>
  <c r="S6177" i="2"/>
  <c r="S6185" i="2"/>
  <c r="S6193" i="2"/>
  <c r="S6179" i="2"/>
  <c r="S6187" i="2"/>
  <c r="S6195" i="2"/>
  <c r="S6180" i="2"/>
  <c r="S6188" i="2"/>
  <c r="S6196" i="2"/>
  <c r="S6181" i="2"/>
  <c r="S6189" i="2"/>
  <c r="S6197" i="2"/>
  <c r="S6182" i="2"/>
  <c r="S6190" i="2"/>
  <c r="S6152" i="2"/>
  <c r="S6160" i="2"/>
  <c r="S6168" i="2"/>
  <c r="S6153" i="2"/>
  <c r="S6161" i="2"/>
  <c r="S6169" i="2"/>
  <c r="S6155" i="2"/>
  <c r="S6156" i="2"/>
  <c r="S6164" i="2"/>
  <c r="S6172" i="2"/>
  <c r="S6171" i="2"/>
  <c r="S6157" i="2"/>
  <c r="S6165" i="2"/>
  <c r="S6173" i="2"/>
  <c r="S6163" i="2"/>
  <c r="S6158" i="2"/>
  <c r="S6166" i="2"/>
  <c r="S6128" i="2"/>
  <c r="S6136" i="2"/>
  <c r="S6144" i="2"/>
  <c r="S6129" i="2"/>
  <c r="S6137" i="2"/>
  <c r="S6145" i="2"/>
  <c r="S6131" i="2"/>
  <c r="S6139" i="2"/>
  <c r="S6147" i="2"/>
  <c r="S6132" i="2"/>
  <c r="S6140" i="2"/>
  <c r="S6148" i="2"/>
  <c r="S6149" i="2"/>
  <c r="S6133" i="2"/>
  <c r="S6141" i="2"/>
  <c r="S6134" i="2"/>
  <c r="S6142" i="2"/>
  <c r="S6104" i="2"/>
  <c r="S6112" i="2"/>
  <c r="S6120" i="2"/>
  <c r="S6105" i="2"/>
  <c r="S6113" i="2"/>
  <c r="S6121" i="2"/>
  <c r="S6107" i="2"/>
  <c r="S6115" i="2"/>
  <c r="S6123" i="2"/>
  <c r="S6108" i="2"/>
  <c r="S6116" i="2"/>
  <c r="S6124" i="2"/>
  <c r="S6109" i="2"/>
  <c r="S6117" i="2"/>
  <c r="S6125" i="2"/>
  <c r="S6110" i="2"/>
  <c r="S6118" i="2"/>
  <c r="S6080" i="2"/>
  <c r="S6088" i="2"/>
  <c r="S6096" i="2"/>
  <c r="S6081" i="2"/>
  <c r="S6089" i="2"/>
  <c r="S6097" i="2"/>
  <c r="S6083" i="2"/>
  <c r="S6091" i="2"/>
  <c r="S6099" i="2"/>
  <c r="S6084" i="2"/>
  <c r="S6100" i="2"/>
  <c r="S6085" i="2"/>
  <c r="S6093" i="2"/>
  <c r="S6101" i="2"/>
  <c r="S6092" i="2"/>
  <c r="S6086" i="2"/>
  <c r="S6094" i="2"/>
  <c r="S6056" i="2"/>
  <c r="S6064" i="2"/>
  <c r="S6072" i="2"/>
  <c r="S6057" i="2"/>
  <c r="S6065" i="2"/>
  <c r="S6073" i="2"/>
  <c r="S6059" i="2"/>
  <c r="S6067" i="2"/>
  <c r="S6075" i="2"/>
  <c r="S6068" i="2"/>
  <c r="S6076" i="2"/>
  <c r="S6061" i="2"/>
  <c r="S6069" i="2"/>
  <c r="S6077" i="2"/>
  <c r="S6060" i="2"/>
  <c r="S6062" i="2"/>
  <c r="S6070" i="2"/>
  <c r="S6032" i="2"/>
  <c r="S6040" i="2"/>
  <c r="S6048" i="2"/>
  <c r="S6033" i="2"/>
  <c r="S6041" i="2"/>
  <c r="S6049" i="2"/>
  <c r="S6035" i="2"/>
  <c r="S6043" i="2"/>
  <c r="S6051" i="2"/>
  <c r="S6044" i="2"/>
  <c r="S6037" i="2"/>
  <c r="S6045" i="2"/>
  <c r="S6053" i="2"/>
  <c r="S6052" i="2"/>
  <c r="S6038" i="2"/>
  <c r="S6046" i="2"/>
  <c r="S6036" i="2"/>
  <c r="S6008" i="2"/>
  <c r="S6016" i="2"/>
  <c r="S6024" i="2"/>
  <c r="S6009" i="2"/>
  <c r="S6017" i="2"/>
  <c r="S6025" i="2"/>
  <c r="S6011" i="2"/>
  <c r="S6019" i="2"/>
  <c r="S6027" i="2"/>
  <c r="S6012" i="2"/>
  <c r="S6020" i="2"/>
  <c r="S6028" i="2"/>
  <c r="S6013" i="2"/>
  <c r="S6021" i="2"/>
  <c r="S6029" i="2"/>
  <c r="S6014" i="2"/>
  <c r="S6022" i="2"/>
  <c r="S5984" i="2"/>
  <c r="S5992" i="2"/>
  <c r="S6000" i="2"/>
  <c r="S5985" i="2"/>
  <c r="S5993" i="2"/>
  <c r="S6001" i="2"/>
  <c r="S5987" i="2"/>
  <c r="S5995" i="2"/>
  <c r="S6003" i="2"/>
  <c r="S5988" i="2"/>
  <c r="S5996" i="2"/>
  <c r="S6004" i="2"/>
  <c r="S6005" i="2"/>
  <c r="S5989" i="2"/>
  <c r="S5997" i="2"/>
  <c r="S5990" i="2"/>
  <c r="S5998" i="2"/>
  <c r="S5960" i="2"/>
  <c r="S5968" i="2"/>
  <c r="S5976" i="2"/>
  <c r="S5961" i="2"/>
  <c r="S5969" i="2"/>
  <c r="S5977" i="2"/>
  <c r="S5963" i="2"/>
  <c r="S5971" i="2"/>
  <c r="S5979" i="2"/>
  <c r="S5964" i="2"/>
  <c r="S5980" i="2"/>
  <c r="S5965" i="2"/>
  <c r="S5973" i="2"/>
  <c r="S5981" i="2"/>
  <c r="S5972" i="2"/>
  <c r="S5966" i="2"/>
  <c r="S5974" i="2"/>
  <c r="S5936" i="2"/>
  <c r="S5944" i="2"/>
  <c r="S5952" i="2"/>
  <c r="S5937" i="2"/>
  <c r="S5945" i="2"/>
  <c r="S5953" i="2"/>
  <c r="S5939" i="2"/>
  <c r="S5947" i="2"/>
  <c r="S5955" i="2"/>
  <c r="S5956" i="2"/>
  <c r="S5948" i="2"/>
  <c r="S5941" i="2"/>
  <c r="S5949" i="2"/>
  <c r="S5957" i="2"/>
  <c r="S5940" i="2"/>
  <c r="S5942" i="2"/>
  <c r="S5950" i="2"/>
  <c r="S5912" i="2"/>
  <c r="S5920" i="2"/>
  <c r="S5928" i="2"/>
  <c r="S5913" i="2"/>
  <c r="S5921" i="2"/>
  <c r="S5929" i="2"/>
  <c r="S5915" i="2"/>
  <c r="S5923" i="2"/>
  <c r="S5931" i="2"/>
  <c r="S5916" i="2"/>
  <c r="S5924" i="2"/>
  <c r="S5932" i="2"/>
  <c r="S5917" i="2"/>
  <c r="S5925" i="2"/>
  <c r="S5933" i="2"/>
  <c r="S5918" i="2"/>
  <c r="S5926" i="2"/>
  <c r="S5888" i="2"/>
  <c r="S5896" i="2"/>
  <c r="S5904" i="2"/>
  <c r="S5889" i="2"/>
  <c r="S5897" i="2"/>
  <c r="S5905" i="2"/>
  <c r="S5891" i="2"/>
  <c r="S5899" i="2"/>
  <c r="S5907" i="2"/>
  <c r="S5900" i="2"/>
  <c r="S5908" i="2"/>
  <c r="S5893" i="2"/>
  <c r="S5901" i="2"/>
  <c r="S5909" i="2"/>
  <c r="S5894" i="2"/>
  <c r="S5902" i="2"/>
  <c r="S5892" i="2"/>
  <c r="S5864" i="2"/>
  <c r="S5872" i="2"/>
  <c r="S5880" i="2"/>
  <c r="S5865" i="2"/>
  <c r="S5873" i="2"/>
  <c r="S5881" i="2"/>
  <c r="S5867" i="2"/>
  <c r="S5875" i="2"/>
  <c r="S5883" i="2"/>
  <c r="S5868" i="2"/>
  <c r="S5884" i="2"/>
  <c r="S5869" i="2"/>
  <c r="S5877" i="2"/>
  <c r="S5885" i="2"/>
  <c r="S5876" i="2"/>
  <c r="S5870" i="2"/>
  <c r="S5878" i="2"/>
  <c r="S5840" i="2"/>
  <c r="S5848" i="2"/>
  <c r="S5856" i="2"/>
  <c r="S5841" i="2"/>
  <c r="S5849" i="2"/>
  <c r="S5857" i="2"/>
  <c r="S5843" i="2"/>
  <c r="S5851" i="2"/>
  <c r="S5859" i="2"/>
  <c r="S5844" i="2"/>
  <c r="S5852" i="2"/>
  <c r="S5860" i="2"/>
  <c r="S5845" i="2"/>
  <c r="S5853" i="2"/>
  <c r="S5861" i="2"/>
  <c r="S5846" i="2"/>
  <c r="S5854" i="2"/>
  <c r="S5816" i="2"/>
  <c r="S5824" i="2"/>
  <c r="S5832" i="2"/>
  <c r="S5817" i="2"/>
  <c r="S5825" i="2"/>
  <c r="S5833" i="2"/>
  <c r="S5819" i="2"/>
  <c r="S5827" i="2"/>
  <c r="S5835" i="2"/>
  <c r="S5820" i="2"/>
  <c r="S5828" i="2"/>
  <c r="S5836" i="2"/>
  <c r="S5821" i="2"/>
  <c r="S5829" i="2"/>
  <c r="S5837" i="2"/>
  <c r="S5822" i="2"/>
  <c r="S5830" i="2"/>
  <c r="S5792" i="2"/>
  <c r="S5800" i="2"/>
  <c r="S5808" i="2"/>
  <c r="S5793" i="2"/>
  <c r="S5801" i="2"/>
  <c r="S5809" i="2"/>
  <c r="S5795" i="2"/>
  <c r="S5803" i="2"/>
  <c r="S5811" i="2"/>
  <c r="S5796" i="2"/>
  <c r="S5804" i="2"/>
  <c r="S5812" i="2"/>
  <c r="S5805" i="2"/>
  <c r="S5797" i="2"/>
  <c r="S5813" i="2"/>
  <c r="S5798" i="2"/>
  <c r="S5806" i="2"/>
  <c r="S5768" i="2"/>
  <c r="S5776" i="2"/>
  <c r="S5784" i="2"/>
  <c r="S5769" i="2"/>
  <c r="S5777" i="2"/>
  <c r="S5785" i="2"/>
  <c r="S5771" i="2"/>
  <c r="S5779" i="2"/>
  <c r="S5787" i="2"/>
  <c r="S5772" i="2"/>
  <c r="S5780" i="2"/>
  <c r="S5788" i="2"/>
  <c r="S5773" i="2"/>
  <c r="S5781" i="2"/>
  <c r="S5789" i="2"/>
  <c r="S5774" i="2"/>
  <c r="S5782" i="2"/>
  <c r="S5748" i="2"/>
  <c r="S5744" i="2"/>
  <c r="S5752" i="2"/>
  <c r="S5760" i="2"/>
  <c r="S5745" i="2"/>
  <c r="S5753" i="2"/>
  <c r="S5761" i="2"/>
  <c r="S5747" i="2"/>
  <c r="S5755" i="2"/>
  <c r="S5763" i="2"/>
  <c r="S5764" i="2"/>
  <c r="S5749" i="2"/>
  <c r="S5757" i="2"/>
  <c r="S5765" i="2"/>
  <c r="S5750" i="2"/>
  <c r="S5758" i="2"/>
  <c r="S5756" i="2"/>
  <c r="S5720" i="2"/>
  <c r="S5728" i="2"/>
  <c r="S5736" i="2"/>
  <c r="S5721" i="2"/>
  <c r="S5729" i="2"/>
  <c r="S5737" i="2"/>
  <c r="S5723" i="2"/>
  <c r="S5731" i="2"/>
  <c r="S5739" i="2"/>
  <c r="S5740" i="2"/>
  <c r="S5724" i="2"/>
  <c r="S5732" i="2"/>
  <c r="S5725" i="2"/>
  <c r="S5733" i="2"/>
  <c r="S5741" i="2"/>
  <c r="S5726" i="2"/>
  <c r="S5734" i="2"/>
  <c r="S5707" i="2"/>
  <c r="S5696" i="2"/>
  <c r="S5704" i="2"/>
  <c r="S5712" i="2"/>
  <c r="S5697" i="2"/>
  <c r="S5705" i="2"/>
  <c r="S5713" i="2"/>
  <c r="S5715" i="2"/>
  <c r="S5699" i="2"/>
  <c r="S5700" i="2"/>
  <c r="S5716" i="2"/>
  <c r="S5701" i="2"/>
  <c r="S5709" i="2"/>
  <c r="S5717" i="2"/>
  <c r="S5708" i="2"/>
  <c r="S5702" i="2"/>
  <c r="S5710" i="2"/>
  <c r="S5672" i="2"/>
  <c r="S5680" i="2"/>
  <c r="S5688" i="2"/>
  <c r="S5673" i="2"/>
  <c r="S5681" i="2"/>
  <c r="S5689" i="2"/>
  <c r="S5675" i="2"/>
  <c r="S5683" i="2"/>
  <c r="S5691" i="2"/>
  <c r="S5676" i="2"/>
  <c r="S5684" i="2"/>
  <c r="S5692" i="2"/>
  <c r="S5677" i="2"/>
  <c r="S5685" i="2"/>
  <c r="S5693" i="2"/>
  <c r="S5678" i="2"/>
  <c r="S5686" i="2"/>
  <c r="S5648" i="2"/>
  <c r="S5656" i="2"/>
  <c r="S5664" i="2"/>
  <c r="S5649" i="2"/>
  <c r="S5657" i="2"/>
  <c r="S5665" i="2"/>
  <c r="S5651" i="2"/>
  <c r="S5659" i="2"/>
  <c r="S5667" i="2"/>
  <c r="S5652" i="2"/>
  <c r="S5660" i="2"/>
  <c r="S5668" i="2"/>
  <c r="S5653" i="2"/>
  <c r="S5661" i="2"/>
  <c r="S5669" i="2"/>
  <c r="S5654" i="2"/>
  <c r="S5662" i="2"/>
  <c r="S5624" i="2"/>
  <c r="S5632" i="2"/>
  <c r="S5640" i="2"/>
  <c r="S5625" i="2"/>
  <c r="S5633" i="2"/>
  <c r="S5641" i="2"/>
  <c r="S5627" i="2"/>
  <c r="S5635" i="2"/>
  <c r="S5643" i="2"/>
  <c r="S5628" i="2"/>
  <c r="S5636" i="2"/>
  <c r="S5644" i="2"/>
  <c r="S5629" i="2"/>
  <c r="S5637" i="2"/>
  <c r="S5645" i="2"/>
  <c r="S5630" i="2"/>
  <c r="S5638" i="2"/>
  <c r="S5600" i="2"/>
  <c r="S5608" i="2"/>
  <c r="S5616" i="2"/>
  <c r="S5601" i="2"/>
  <c r="S5609" i="2"/>
  <c r="S5617" i="2"/>
  <c r="S5603" i="2"/>
  <c r="S5611" i="2"/>
  <c r="S5604" i="2"/>
  <c r="S5612" i="2"/>
  <c r="S5620" i="2"/>
  <c r="S5619" i="2"/>
  <c r="S5605" i="2"/>
  <c r="S5613" i="2"/>
  <c r="S5621" i="2"/>
  <c r="S5606" i="2"/>
  <c r="S5614" i="2"/>
  <c r="S5576" i="2"/>
  <c r="S5584" i="2"/>
  <c r="S5592" i="2"/>
  <c r="S5577" i="2"/>
  <c r="S5585" i="2"/>
  <c r="S5593" i="2"/>
  <c r="S5579" i="2"/>
  <c r="S5587" i="2"/>
  <c r="S5595" i="2"/>
  <c r="S5581" i="2"/>
  <c r="S5589" i="2"/>
  <c r="S5597" i="2"/>
  <c r="S5580" i="2"/>
  <c r="S5588" i="2"/>
  <c r="S5596" i="2"/>
  <c r="S5582" i="2"/>
  <c r="S5590" i="2"/>
  <c r="S5552" i="2"/>
  <c r="S5560" i="2"/>
  <c r="S5568" i="2"/>
  <c r="S5553" i="2"/>
  <c r="S5561" i="2"/>
  <c r="S5569" i="2"/>
  <c r="S5555" i="2"/>
  <c r="S5563" i="2"/>
  <c r="S5571" i="2"/>
  <c r="S5557" i="2"/>
  <c r="S5565" i="2"/>
  <c r="S5573" i="2"/>
  <c r="S5556" i="2"/>
  <c r="S5564" i="2"/>
  <c r="S5572" i="2"/>
  <c r="S5558" i="2"/>
  <c r="S5566" i="2"/>
  <c r="S5528" i="2"/>
  <c r="S5536" i="2"/>
  <c r="S5544" i="2"/>
  <c r="S5529" i="2"/>
  <c r="S5537" i="2"/>
  <c r="S5545" i="2"/>
  <c r="S5531" i="2"/>
  <c r="S5539" i="2"/>
  <c r="S5547" i="2"/>
  <c r="S5532" i="2"/>
  <c r="S5540" i="2"/>
  <c r="S5548" i="2"/>
  <c r="S5534" i="2"/>
  <c r="S5542" i="2"/>
  <c r="S5533" i="2"/>
  <c r="S5541" i="2"/>
  <c r="S5549" i="2"/>
  <c r="S5504" i="2"/>
  <c r="S5512" i="2"/>
  <c r="S5520" i="2"/>
  <c r="S5505" i="2"/>
  <c r="S5513" i="2"/>
  <c r="S5521" i="2"/>
  <c r="S5523" i="2"/>
  <c r="S5515" i="2"/>
  <c r="S5508" i="2"/>
  <c r="S5516" i="2"/>
  <c r="S5524" i="2"/>
  <c r="S5509" i="2"/>
  <c r="S5517" i="2"/>
  <c r="S5525" i="2"/>
  <c r="S5510" i="2"/>
  <c r="S5518" i="2"/>
  <c r="S5507" i="2"/>
  <c r="S5480" i="2"/>
  <c r="S5488" i="2"/>
  <c r="S5496" i="2"/>
  <c r="S5481" i="2"/>
  <c r="S5489" i="2"/>
  <c r="S5497" i="2"/>
  <c r="S5483" i="2"/>
  <c r="S5491" i="2"/>
  <c r="S5499" i="2"/>
  <c r="S5484" i="2"/>
  <c r="S5492" i="2"/>
  <c r="S5500" i="2"/>
  <c r="S5485" i="2"/>
  <c r="S5493" i="2"/>
  <c r="S5501" i="2"/>
  <c r="S5486" i="2"/>
  <c r="S5494" i="2"/>
  <c r="S5456" i="2"/>
  <c r="S5464" i="2"/>
  <c r="S5472" i="2"/>
  <c r="S5457" i="2"/>
  <c r="S5465" i="2"/>
  <c r="S5473" i="2"/>
  <c r="S5459" i="2"/>
  <c r="S5467" i="2"/>
  <c r="S5475" i="2"/>
  <c r="S5460" i="2"/>
  <c r="S5476" i="2"/>
  <c r="S5461" i="2"/>
  <c r="S5469" i="2"/>
  <c r="S5477" i="2"/>
  <c r="S5468" i="2"/>
  <c r="S5462" i="2"/>
  <c r="S5470" i="2"/>
  <c r="S5432" i="2"/>
  <c r="S5440" i="2"/>
  <c r="S5448" i="2"/>
  <c r="S5433" i="2"/>
  <c r="S5441" i="2"/>
  <c r="S5449" i="2"/>
  <c r="S5435" i="2"/>
  <c r="S5436" i="2"/>
  <c r="S5444" i="2"/>
  <c r="S5452" i="2"/>
  <c r="S5451" i="2"/>
  <c r="S5437" i="2"/>
  <c r="S5445" i="2"/>
  <c r="S5453" i="2"/>
  <c r="S5443" i="2"/>
  <c r="S5438" i="2"/>
  <c r="S5446" i="2"/>
  <c r="S5408" i="2"/>
  <c r="S5416" i="2"/>
  <c r="S5424" i="2"/>
  <c r="S5409" i="2"/>
  <c r="S5417" i="2"/>
  <c r="S5425" i="2"/>
  <c r="S5411" i="2"/>
  <c r="S5419" i="2"/>
  <c r="S5427" i="2"/>
  <c r="S5428" i="2"/>
  <c r="S5413" i="2"/>
  <c r="S5421" i="2"/>
  <c r="S5429" i="2"/>
  <c r="S5412" i="2"/>
  <c r="S5420" i="2"/>
  <c r="S5414" i="2"/>
  <c r="S5422" i="2"/>
  <c r="S5384" i="2"/>
  <c r="S5392" i="2"/>
  <c r="S5400" i="2"/>
  <c r="S5385" i="2"/>
  <c r="S5393" i="2"/>
  <c r="S5401" i="2"/>
  <c r="S5387" i="2"/>
  <c r="S5395" i="2"/>
  <c r="S5403" i="2"/>
  <c r="S5388" i="2"/>
  <c r="S5396" i="2"/>
  <c r="S5404" i="2"/>
  <c r="S5389" i="2"/>
  <c r="S5397" i="2"/>
  <c r="S5405" i="2"/>
  <c r="S5390" i="2"/>
  <c r="S5398" i="2"/>
  <c r="S5364" i="2"/>
  <c r="S5360" i="2"/>
  <c r="S5368" i="2"/>
  <c r="S5376" i="2"/>
  <c r="S5361" i="2"/>
  <c r="S5369" i="2"/>
  <c r="S5377" i="2"/>
  <c r="S5363" i="2"/>
  <c r="S5371" i="2"/>
  <c r="S5379" i="2"/>
  <c r="S5372" i="2"/>
  <c r="S5365" i="2"/>
  <c r="S5373" i="2"/>
  <c r="S5381" i="2"/>
  <c r="S5366" i="2"/>
  <c r="S5374" i="2"/>
  <c r="S5380" i="2"/>
  <c r="S5336" i="2"/>
  <c r="S5344" i="2"/>
  <c r="S5352" i="2"/>
  <c r="S5337" i="2"/>
  <c r="S5345" i="2"/>
  <c r="S5353" i="2"/>
  <c r="S5339" i="2"/>
  <c r="S5347" i="2"/>
  <c r="S5355" i="2"/>
  <c r="S5341" i="2"/>
  <c r="S5349" i="2"/>
  <c r="S5357" i="2"/>
  <c r="S5340" i="2"/>
  <c r="S5348" i="2"/>
  <c r="S5356" i="2"/>
  <c r="S5342" i="2"/>
  <c r="S5350" i="2"/>
  <c r="S5312" i="2"/>
  <c r="S5320" i="2"/>
  <c r="S5328" i="2"/>
  <c r="S5313" i="2"/>
  <c r="S5321" i="2"/>
  <c r="S5329" i="2"/>
  <c r="S5323" i="2"/>
  <c r="S5316" i="2"/>
  <c r="S5324" i="2"/>
  <c r="S5332" i="2"/>
  <c r="S5315" i="2"/>
  <c r="S5317" i="2"/>
  <c r="S5325" i="2"/>
  <c r="S5333" i="2"/>
  <c r="S5331" i="2"/>
  <c r="S5318" i="2"/>
  <c r="S5326" i="2"/>
  <c r="S5288" i="2"/>
  <c r="S5296" i="2"/>
  <c r="S5304" i="2"/>
  <c r="S5289" i="2"/>
  <c r="S5297" i="2"/>
  <c r="S5305" i="2"/>
  <c r="S5291" i="2"/>
  <c r="S5299" i="2"/>
  <c r="S5307" i="2"/>
  <c r="S5292" i="2"/>
  <c r="S5300" i="2"/>
  <c r="S5293" i="2"/>
  <c r="S5301" i="2"/>
  <c r="S5309" i="2"/>
  <c r="S5308" i="2"/>
  <c r="S5294" i="2"/>
  <c r="S5302" i="2"/>
  <c r="S5264" i="2"/>
  <c r="S5272" i="2"/>
  <c r="S5280" i="2"/>
  <c r="S5265" i="2"/>
  <c r="S5273" i="2"/>
  <c r="S5281" i="2"/>
  <c r="S5283" i="2"/>
  <c r="S5276" i="2"/>
  <c r="S5269" i="2"/>
  <c r="S5277" i="2"/>
  <c r="S5285" i="2"/>
  <c r="S5267" i="2"/>
  <c r="S5268" i="2"/>
  <c r="S5284" i="2"/>
  <c r="S5270" i="2"/>
  <c r="S5278" i="2"/>
  <c r="S5275" i="2"/>
  <c r="S5240" i="2"/>
  <c r="S5248" i="2"/>
  <c r="S5256" i="2"/>
  <c r="S5241" i="2"/>
  <c r="S5249" i="2"/>
  <c r="S5257" i="2"/>
  <c r="S5259" i="2"/>
  <c r="S5244" i="2"/>
  <c r="S5252" i="2"/>
  <c r="S5260" i="2"/>
  <c r="S5245" i="2"/>
  <c r="S5253" i="2"/>
  <c r="S5261" i="2"/>
  <c r="S5243" i="2"/>
  <c r="S5246" i="2"/>
  <c r="S5254" i="2"/>
  <c r="S5251" i="2"/>
  <c r="S5217" i="2"/>
  <c r="S5225" i="2"/>
  <c r="S5233" i="2"/>
  <c r="S5216" i="2"/>
  <c r="S5224" i="2"/>
  <c r="S5232" i="2"/>
  <c r="S5219" i="2"/>
  <c r="S5227" i="2"/>
  <c r="S5235" i="2"/>
  <c r="S5220" i="2"/>
  <c r="S5228" i="2"/>
  <c r="S5236" i="2"/>
  <c r="S5221" i="2"/>
  <c r="S5229" i="2"/>
  <c r="S5237" i="2"/>
  <c r="S5222" i="2"/>
  <c r="S5230" i="2"/>
  <c r="S5192" i="2"/>
  <c r="S5200" i="2"/>
  <c r="S5208" i="2"/>
  <c r="S5193" i="2"/>
  <c r="S5201" i="2"/>
  <c r="S5209" i="2"/>
  <c r="S5195" i="2"/>
  <c r="S5203" i="2"/>
  <c r="S5211" i="2"/>
  <c r="S5204" i="2"/>
  <c r="S5197" i="2"/>
  <c r="S5205" i="2"/>
  <c r="S5213" i="2"/>
  <c r="S5196" i="2"/>
  <c r="S5212" i="2"/>
  <c r="S5198" i="2"/>
  <c r="S5206" i="2"/>
  <c r="S5168" i="2"/>
  <c r="S5176" i="2"/>
  <c r="S5184" i="2"/>
  <c r="S5169" i="2"/>
  <c r="S5177" i="2"/>
  <c r="S5185" i="2"/>
  <c r="S5187" i="2"/>
  <c r="S5172" i="2"/>
  <c r="S5180" i="2"/>
  <c r="S5173" i="2"/>
  <c r="S5181" i="2"/>
  <c r="S5189" i="2"/>
  <c r="S5179" i="2"/>
  <c r="S5188" i="2"/>
  <c r="S5174" i="2"/>
  <c r="S5182" i="2"/>
  <c r="S5171" i="2"/>
  <c r="S5144" i="2"/>
  <c r="S5152" i="2"/>
  <c r="S5160" i="2"/>
  <c r="S5145" i="2"/>
  <c r="S5153" i="2"/>
  <c r="S5161" i="2"/>
  <c r="S5147" i="2"/>
  <c r="S5155" i="2"/>
  <c r="S5163" i="2"/>
  <c r="S5156" i="2"/>
  <c r="S5149" i="2"/>
  <c r="S5157" i="2"/>
  <c r="S5165" i="2"/>
  <c r="S5148" i="2"/>
  <c r="S5164" i="2"/>
  <c r="S5150" i="2"/>
  <c r="S5158" i="2"/>
  <c r="S5120" i="2"/>
  <c r="S5128" i="2"/>
  <c r="S5136" i="2"/>
  <c r="S5121" i="2"/>
  <c r="S5129" i="2"/>
  <c r="S5137" i="2"/>
  <c r="S5123" i="2"/>
  <c r="S5131" i="2"/>
  <c r="S5139" i="2"/>
  <c r="S5124" i="2"/>
  <c r="S5132" i="2"/>
  <c r="S5140" i="2"/>
  <c r="S5133" i="2"/>
  <c r="S5126" i="2"/>
  <c r="S5134" i="2"/>
  <c r="S5125" i="2"/>
  <c r="S5141" i="2"/>
  <c r="S5096" i="2"/>
  <c r="S5104" i="2"/>
  <c r="S5112" i="2"/>
  <c r="S5102" i="2"/>
  <c r="S5097" i="2"/>
  <c r="S5105" i="2"/>
  <c r="S5113" i="2"/>
  <c r="S5099" i="2"/>
  <c r="S5107" i="2"/>
  <c r="S5115" i="2"/>
  <c r="S5100" i="2"/>
  <c r="S5108" i="2"/>
  <c r="S5116" i="2"/>
  <c r="S5101" i="2"/>
  <c r="S5109" i="2"/>
  <c r="S5117" i="2"/>
  <c r="S5110" i="2"/>
  <c r="S5072" i="2"/>
  <c r="S5080" i="2"/>
  <c r="S5088" i="2"/>
  <c r="S5073" i="2"/>
  <c r="S5081" i="2"/>
  <c r="S5089" i="2"/>
  <c r="S5075" i="2"/>
  <c r="S5083" i="2"/>
  <c r="S5091" i="2"/>
  <c r="S5076" i="2"/>
  <c r="S5084" i="2"/>
  <c r="S5077" i="2"/>
  <c r="S5085" i="2"/>
  <c r="S5093" i="2"/>
  <c r="S5092" i="2"/>
  <c r="S5078" i="2"/>
  <c r="S5086" i="2"/>
  <c r="S5048" i="2"/>
  <c r="S5056" i="2"/>
  <c r="S5049" i="2"/>
  <c r="S5057" i="2"/>
  <c r="S5065" i="2"/>
  <c r="S5051" i="2"/>
  <c r="S5059" i="2"/>
  <c r="S5067" i="2"/>
  <c r="S5052" i="2"/>
  <c r="S5060" i="2"/>
  <c r="S5068" i="2"/>
  <c r="S5069" i="2"/>
  <c r="S5054" i="2"/>
  <c r="S5062" i="2"/>
  <c r="S5064" i="2"/>
  <c r="S5053" i="2"/>
  <c r="S5061" i="2"/>
  <c r="S5028" i="2"/>
  <c r="S5024" i="2"/>
  <c r="S5032" i="2"/>
  <c r="S5040" i="2"/>
  <c r="S5025" i="2"/>
  <c r="S5033" i="2"/>
  <c r="S5041" i="2"/>
  <c r="S5027" i="2"/>
  <c r="S5035" i="2"/>
  <c r="S5043" i="2"/>
  <c r="S5044" i="2"/>
  <c r="S5029" i="2"/>
  <c r="S5037" i="2"/>
  <c r="S5045" i="2"/>
  <c r="S5030" i="2"/>
  <c r="S5038" i="2"/>
  <c r="S5036" i="2"/>
  <c r="S5000" i="2"/>
  <c r="S5008" i="2"/>
  <c r="S5016" i="2"/>
  <c r="S5001" i="2"/>
  <c r="S5009" i="2"/>
  <c r="S5017" i="2"/>
  <c r="S5019" i="2"/>
  <c r="S5011" i="2"/>
  <c r="S5005" i="2"/>
  <c r="S5013" i="2"/>
  <c r="S5021" i="2"/>
  <c r="S5003" i="2"/>
  <c r="S5004" i="2"/>
  <c r="S5020" i="2"/>
  <c r="S5006" i="2"/>
  <c r="S5014" i="2"/>
  <c r="S5012" i="2"/>
  <c r="S4979" i="2"/>
  <c r="S4976" i="2"/>
  <c r="S4984" i="2"/>
  <c r="S4992" i="2"/>
  <c r="S4977" i="2"/>
  <c r="S4985" i="2"/>
  <c r="S4993" i="2"/>
  <c r="S4995" i="2"/>
  <c r="S4996" i="2"/>
  <c r="S4981" i="2"/>
  <c r="S4989" i="2"/>
  <c r="S4997" i="2"/>
  <c r="S4980" i="2"/>
  <c r="S4988" i="2"/>
  <c r="S4982" i="2"/>
  <c r="S4990" i="2"/>
  <c r="S4987" i="2"/>
  <c r="S4952" i="2"/>
  <c r="S4960" i="2"/>
  <c r="S4968" i="2"/>
  <c r="S4953" i="2"/>
  <c r="S4961" i="2"/>
  <c r="S4969" i="2"/>
  <c r="S4971" i="2"/>
  <c r="S4964" i="2"/>
  <c r="S4957" i="2"/>
  <c r="S4965" i="2"/>
  <c r="S4973" i="2"/>
  <c r="S4963" i="2"/>
  <c r="S4956" i="2"/>
  <c r="S4972" i="2"/>
  <c r="S4958" i="2"/>
  <c r="S4966" i="2"/>
  <c r="S4955" i="2"/>
  <c r="S4928" i="2"/>
  <c r="S4936" i="2"/>
  <c r="S4944" i="2"/>
  <c r="S4929" i="2"/>
  <c r="S4937" i="2"/>
  <c r="S4945" i="2"/>
  <c r="S4931" i="2"/>
  <c r="S4939" i="2"/>
  <c r="S4947" i="2"/>
  <c r="S4932" i="2"/>
  <c r="S4940" i="2"/>
  <c r="S4933" i="2"/>
  <c r="S4941" i="2"/>
  <c r="S4949" i="2"/>
  <c r="S4948" i="2"/>
  <c r="S4934" i="2"/>
  <c r="S4942" i="2"/>
  <c r="S4916" i="2"/>
  <c r="S4904" i="2"/>
  <c r="S4912" i="2"/>
  <c r="S4920" i="2"/>
  <c r="S4905" i="2"/>
  <c r="S4913" i="2"/>
  <c r="S4921" i="2"/>
  <c r="S4907" i="2"/>
  <c r="S4915" i="2"/>
  <c r="S4923" i="2"/>
  <c r="S4909" i="2"/>
  <c r="S4917" i="2"/>
  <c r="S4925" i="2"/>
  <c r="S4908" i="2"/>
  <c r="S4910" i="2"/>
  <c r="S4918" i="2"/>
  <c r="S4924" i="2"/>
  <c r="S4880" i="2"/>
  <c r="S4888" i="2"/>
  <c r="S4896" i="2"/>
  <c r="S4881" i="2"/>
  <c r="S4889" i="2"/>
  <c r="S4897" i="2"/>
  <c r="S4883" i="2"/>
  <c r="S4891" i="2"/>
  <c r="S4899" i="2"/>
  <c r="S4900" i="2"/>
  <c r="S4884" i="2"/>
  <c r="S4885" i="2"/>
  <c r="S4893" i="2"/>
  <c r="S4901" i="2"/>
  <c r="S4892" i="2"/>
  <c r="S4886" i="2"/>
  <c r="S4894" i="2"/>
  <c r="S4856" i="2"/>
  <c r="S4864" i="2"/>
  <c r="S4872" i="2"/>
  <c r="S4857" i="2"/>
  <c r="S4865" i="2"/>
  <c r="S4873" i="2"/>
  <c r="S4859" i="2"/>
  <c r="S4867" i="2"/>
  <c r="S4875" i="2"/>
  <c r="S4876" i="2"/>
  <c r="S4861" i="2"/>
  <c r="S4869" i="2"/>
  <c r="S4877" i="2"/>
  <c r="S4860" i="2"/>
  <c r="S4868" i="2"/>
  <c r="S4862" i="2"/>
  <c r="S4870" i="2"/>
  <c r="S4832" i="2"/>
  <c r="S4840" i="2"/>
  <c r="S4848" i="2"/>
  <c r="S4833" i="2"/>
  <c r="S4841" i="2"/>
  <c r="S4849" i="2"/>
  <c r="S4835" i="2"/>
  <c r="S4843" i="2"/>
  <c r="S4851" i="2"/>
  <c r="S4836" i="2"/>
  <c r="S4844" i="2"/>
  <c r="S4852" i="2"/>
  <c r="S4853" i="2"/>
  <c r="S4838" i="2"/>
  <c r="S4846" i="2"/>
  <c r="S4837" i="2"/>
  <c r="S4845" i="2"/>
  <c r="S4808" i="2"/>
  <c r="S4816" i="2"/>
  <c r="S4824" i="2"/>
  <c r="S4809" i="2"/>
  <c r="S4817" i="2"/>
  <c r="S4825" i="2"/>
  <c r="S4811" i="2"/>
  <c r="S4819" i="2"/>
  <c r="S4827" i="2"/>
  <c r="S4812" i="2"/>
  <c r="S4820" i="2"/>
  <c r="S4813" i="2"/>
  <c r="S4821" i="2"/>
  <c r="S4829" i="2"/>
  <c r="S4828" i="2"/>
  <c r="S4814" i="2"/>
  <c r="S4822" i="2"/>
  <c r="S4784" i="2"/>
  <c r="S4792" i="2"/>
  <c r="S4785" i="2"/>
  <c r="S4793" i="2"/>
  <c r="S4801" i="2"/>
  <c r="S4800" i="2"/>
  <c r="S4787" i="2"/>
  <c r="S4795" i="2"/>
  <c r="S4803" i="2"/>
  <c r="S4788" i="2"/>
  <c r="S4796" i="2"/>
  <c r="S4804" i="2"/>
  <c r="S4789" i="2"/>
  <c r="S4797" i="2"/>
  <c r="S4805" i="2"/>
  <c r="S4798" i="2"/>
  <c r="S4790" i="2"/>
  <c r="S4760" i="2"/>
  <c r="S4768" i="2"/>
  <c r="S4776" i="2"/>
  <c r="S4761" i="2"/>
  <c r="S4769" i="2"/>
  <c r="S4777" i="2"/>
  <c r="S4771" i="2"/>
  <c r="S4779" i="2"/>
  <c r="S4764" i="2"/>
  <c r="S4772" i="2"/>
  <c r="S4780" i="2"/>
  <c r="S4765" i="2"/>
  <c r="S4773" i="2"/>
  <c r="S4781" i="2"/>
  <c r="S4766" i="2"/>
  <c r="S4774" i="2"/>
  <c r="S4763" i="2"/>
  <c r="S4736" i="2"/>
  <c r="S4744" i="2"/>
  <c r="S4752" i="2"/>
  <c r="S4737" i="2"/>
  <c r="S4745" i="2"/>
  <c r="S4753" i="2"/>
  <c r="S4739" i="2"/>
  <c r="S4747" i="2"/>
  <c r="S4755" i="2"/>
  <c r="S4740" i="2"/>
  <c r="S4748" i="2"/>
  <c r="S4756" i="2"/>
  <c r="S4741" i="2"/>
  <c r="S4749" i="2"/>
  <c r="S4757" i="2"/>
  <c r="S4742" i="2"/>
  <c r="S4750" i="2"/>
  <c r="S4712" i="2"/>
  <c r="S4720" i="2"/>
  <c r="S4728" i="2"/>
  <c r="S4713" i="2"/>
  <c r="S4721" i="2"/>
  <c r="S4729" i="2"/>
  <c r="S4731" i="2"/>
  <c r="S4717" i="2"/>
  <c r="S4725" i="2"/>
  <c r="S4733" i="2"/>
  <c r="S4716" i="2"/>
  <c r="S4724" i="2"/>
  <c r="S4732" i="2"/>
  <c r="S4718" i="2"/>
  <c r="S4726" i="2"/>
  <c r="S4715" i="2"/>
  <c r="S4723" i="2"/>
  <c r="S4688" i="2"/>
  <c r="S4696" i="2"/>
  <c r="S4704" i="2"/>
  <c r="S4689" i="2"/>
  <c r="S4697" i="2"/>
  <c r="S4705" i="2"/>
  <c r="S4691" i="2"/>
  <c r="S4699" i="2"/>
  <c r="S4707" i="2"/>
  <c r="S4692" i="2"/>
  <c r="S4700" i="2"/>
  <c r="S4693" i="2"/>
  <c r="S4701" i="2"/>
  <c r="S4709" i="2"/>
  <c r="S4708" i="2"/>
  <c r="S4694" i="2"/>
  <c r="S4702" i="2"/>
  <c r="S4664" i="2"/>
  <c r="S4672" i="2"/>
  <c r="S4680" i="2"/>
  <c r="S4665" i="2"/>
  <c r="S4673" i="2"/>
  <c r="S4681" i="2"/>
  <c r="S4683" i="2"/>
  <c r="S4668" i="2"/>
  <c r="S4684" i="2"/>
  <c r="S4669" i="2"/>
  <c r="S4677" i="2"/>
  <c r="S4685" i="2"/>
  <c r="S4675" i="2"/>
  <c r="S4676" i="2"/>
  <c r="S4670" i="2"/>
  <c r="S4678" i="2"/>
  <c r="S4667" i="2"/>
  <c r="S4640" i="2"/>
  <c r="S4648" i="2"/>
  <c r="S4656" i="2"/>
  <c r="S4641" i="2"/>
  <c r="S4649" i="2"/>
  <c r="S4657" i="2"/>
  <c r="S4643" i="2"/>
  <c r="S4651" i="2"/>
  <c r="S4659" i="2"/>
  <c r="S4644" i="2"/>
  <c r="S4652" i="2"/>
  <c r="S4660" i="2"/>
  <c r="S4645" i="2"/>
  <c r="S4653" i="2"/>
  <c r="S4661" i="2"/>
  <c r="S4646" i="2"/>
  <c r="S4654" i="2"/>
  <c r="S4616" i="2"/>
  <c r="S4624" i="2"/>
  <c r="S4632" i="2"/>
  <c r="S4617" i="2"/>
  <c r="S4625" i="2"/>
  <c r="S4633" i="2"/>
  <c r="S4619" i="2"/>
  <c r="S4627" i="2"/>
  <c r="S4635" i="2"/>
  <c r="S4620" i="2"/>
  <c r="S4628" i="2"/>
  <c r="S4636" i="2"/>
  <c r="S4621" i="2"/>
  <c r="S4629" i="2"/>
  <c r="S4637" i="2"/>
  <c r="S4622" i="2"/>
  <c r="S4630" i="2"/>
  <c r="S4592" i="2"/>
  <c r="S4600" i="2"/>
  <c r="S4608" i="2"/>
  <c r="S4593" i="2"/>
  <c r="S4601" i="2"/>
  <c r="S4609" i="2"/>
  <c r="S4595" i="2"/>
  <c r="S4603" i="2"/>
  <c r="S4611" i="2"/>
  <c r="S4596" i="2"/>
  <c r="S4604" i="2"/>
  <c r="S4597" i="2"/>
  <c r="S4605" i="2"/>
  <c r="S4613" i="2"/>
  <c r="S4612" i="2"/>
  <c r="S4598" i="2"/>
  <c r="S4606" i="2"/>
  <c r="S4568" i="2"/>
  <c r="S4576" i="2"/>
  <c r="S4584" i="2"/>
  <c r="S4569" i="2"/>
  <c r="S4577" i="2"/>
  <c r="S4585" i="2"/>
  <c r="S4587" i="2"/>
  <c r="S4571" i="2"/>
  <c r="S4588" i="2"/>
  <c r="S4573" i="2"/>
  <c r="S4581" i="2"/>
  <c r="S4589" i="2"/>
  <c r="S4579" i="2"/>
  <c r="S4572" i="2"/>
  <c r="S4580" i="2"/>
  <c r="S4574" i="2"/>
  <c r="S4582" i="2"/>
  <c r="S4544" i="2"/>
  <c r="S4552" i="2"/>
  <c r="S4560" i="2"/>
  <c r="S4545" i="2"/>
  <c r="S4553" i="2"/>
  <c r="S4561" i="2"/>
  <c r="S4555" i="2"/>
  <c r="S4563" i="2"/>
  <c r="S4548" i="2"/>
  <c r="S4556" i="2"/>
  <c r="S4549" i="2"/>
  <c r="S4557" i="2"/>
  <c r="S4565" i="2"/>
  <c r="S4547" i="2"/>
  <c r="S4564" i="2"/>
  <c r="S4550" i="2"/>
  <c r="S4558" i="2"/>
  <c r="S4520" i="2"/>
  <c r="S4528" i="2"/>
  <c r="S4536" i="2"/>
  <c r="S4521" i="2"/>
  <c r="S4529" i="2"/>
  <c r="S4537" i="2"/>
  <c r="S4523" i="2"/>
  <c r="S4531" i="2"/>
  <c r="S4539" i="2"/>
  <c r="S4540" i="2"/>
  <c r="S4524" i="2"/>
  <c r="S4532" i="2"/>
  <c r="S4525" i="2"/>
  <c r="S4533" i="2"/>
  <c r="S4541" i="2"/>
  <c r="S4526" i="2"/>
  <c r="S4534" i="2"/>
  <c r="S4499" i="2"/>
  <c r="S4496" i="2"/>
  <c r="S4504" i="2"/>
  <c r="S4512" i="2"/>
  <c r="S4497" i="2"/>
  <c r="S4505" i="2"/>
  <c r="S4513" i="2"/>
  <c r="S4515" i="2"/>
  <c r="S4516" i="2"/>
  <c r="S4501" i="2"/>
  <c r="S4509" i="2"/>
  <c r="S4517" i="2"/>
  <c r="S4500" i="2"/>
  <c r="S4508" i="2"/>
  <c r="S4502" i="2"/>
  <c r="S4510" i="2"/>
  <c r="S4507" i="2"/>
  <c r="S4483" i="2"/>
  <c r="S4472" i="2"/>
  <c r="S4480" i="2"/>
  <c r="S4488" i="2"/>
  <c r="S4473" i="2"/>
  <c r="S4481" i="2"/>
  <c r="S4489" i="2"/>
  <c r="S4491" i="2"/>
  <c r="S4476" i="2"/>
  <c r="S4477" i="2"/>
  <c r="S4485" i="2"/>
  <c r="S4493" i="2"/>
  <c r="S4484" i="2"/>
  <c r="S4492" i="2"/>
  <c r="S4478" i="2"/>
  <c r="S4486" i="2"/>
  <c r="S4475" i="2"/>
  <c r="S4449" i="2"/>
  <c r="S4457" i="2"/>
  <c r="S4465" i="2"/>
  <c r="S4451" i="2"/>
  <c r="S4459" i="2"/>
  <c r="S4467" i="2"/>
  <c r="S4452" i="2"/>
  <c r="S4460" i="2"/>
  <c r="S4468" i="2"/>
  <c r="S4456" i="2"/>
  <c r="S4454" i="2"/>
  <c r="S4462" i="2"/>
  <c r="S4448" i="2"/>
  <c r="S4464" i="2"/>
  <c r="S4453" i="2"/>
  <c r="S4461" i="2"/>
  <c r="S4469" i="2"/>
  <c r="S4424" i="2"/>
  <c r="S4432" i="2"/>
  <c r="S4440" i="2"/>
  <c r="S4425" i="2"/>
  <c r="S4433" i="2"/>
  <c r="S4441" i="2"/>
  <c r="S4443" i="2"/>
  <c r="S4427" i="2"/>
  <c r="S4428" i="2"/>
  <c r="S4436" i="2"/>
  <c r="S4444" i="2"/>
  <c r="S4429" i="2"/>
  <c r="S4437" i="2"/>
  <c r="S4445" i="2"/>
  <c r="S4430" i="2"/>
  <c r="S4438" i="2"/>
  <c r="S4435" i="2"/>
  <c r="S4400" i="2"/>
  <c r="S4408" i="2"/>
  <c r="S4416" i="2"/>
  <c r="S4401" i="2"/>
  <c r="S4409" i="2"/>
  <c r="S4417" i="2"/>
  <c r="S4419" i="2"/>
  <c r="S4411" i="2"/>
  <c r="S4404" i="2"/>
  <c r="S4412" i="2"/>
  <c r="S4405" i="2"/>
  <c r="S4413" i="2"/>
  <c r="S4421" i="2"/>
  <c r="S4420" i="2"/>
  <c r="S4406" i="2"/>
  <c r="S4414" i="2"/>
  <c r="S4403" i="2"/>
  <c r="S4376" i="2"/>
  <c r="S4384" i="2"/>
  <c r="S4392" i="2"/>
  <c r="S4377" i="2"/>
  <c r="S4385" i="2"/>
  <c r="S4393" i="2"/>
  <c r="S4379" i="2"/>
  <c r="S4387" i="2"/>
  <c r="S4395" i="2"/>
  <c r="S4388" i="2"/>
  <c r="S4381" i="2"/>
  <c r="S4389" i="2"/>
  <c r="S4397" i="2"/>
  <c r="S4396" i="2"/>
  <c r="S4382" i="2"/>
  <c r="S4390" i="2"/>
  <c r="S4380" i="2"/>
  <c r="S4356" i="2"/>
  <c r="S4352" i="2"/>
  <c r="S4360" i="2"/>
  <c r="S4368" i="2"/>
  <c r="S4353" i="2"/>
  <c r="S4361" i="2"/>
  <c r="S4369" i="2"/>
  <c r="S4355" i="2"/>
  <c r="S4363" i="2"/>
  <c r="S4371" i="2"/>
  <c r="S4364" i="2"/>
  <c r="S4357" i="2"/>
  <c r="S4365" i="2"/>
  <c r="S4373" i="2"/>
  <c r="S4358" i="2"/>
  <c r="S4366" i="2"/>
  <c r="S4372" i="2"/>
  <c r="S4328" i="2"/>
  <c r="S4336" i="2"/>
  <c r="S4344" i="2"/>
  <c r="S4329" i="2"/>
  <c r="S4337" i="2"/>
  <c r="S4345" i="2"/>
  <c r="S4347" i="2"/>
  <c r="S4332" i="2"/>
  <c r="S4340" i="2"/>
  <c r="S4348" i="2"/>
  <c r="S4333" i="2"/>
  <c r="S4341" i="2"/>
  <c r="S4349" i="2"/>
  <c r="S4331" i="2"/>
  <c r="S4334" i="2"/>
  <c r="S4342" i="2"/>
  <c r="S4339" i="2"/>
  <c r="S4304" i="2"/>
  <c r="S4312" i="2"/>
  <c r="S4320" i="2"/>
  <c r="S4305" i="2"/>
  <c r="S4313" i="2"/>
  <c r="S4321" i="2"/>
  <c r="S4307" i="2"/>
  <c r="S4315" i="2"/>
  <c r="S4323" i="2"/>
  <c r="S4308" i="2"/>
  <c r="S4324" i="2"/>
  <c r="S4309" i="2"/>
  <c r="S4317" i="2"/>
  <c r="S4325" i="2"/>
  <c r="S4316" i="2"/>
  <c r="S4310" i="2"/>
  <c r="S4318" i="2"/>
  <c r="S4296" i="2"/>
  <c r="S4281" i="2"/>
  <c r="S4289" i="2"/>
  <c r="S4297" i="2"/>
  <c r="S4283" i="2"/>
  <c r="S4291" i="2"/>
  <c r="S4299" i="2"/>
  <c r="S4300" i="2"/>
  <c r="S4280" i="2"/>
  <c r="S4284" i="2"/>
  <c r="S4292" i="2"/>
  <c r="S4285" i="2"/>
  <c r="S4293" i="2"/>
  <c r="S4301" i="2"/>
  <c r="S4286" i="2"/>
  <c r="S4294" i="2"/>
  <c r="S4288" i="2"/>
  <c r="S4256" i="2"/>
  <c r="S4264" i="2"/>
  <c r="S4272" i="2"/>
  <c r="S4257" i="2"/>
  <c r="S4265" i="2"/>
  <c r="S4273" i="2"/>
  <c r="S4259" i="2"/>
  <c r="S4267" i="2"/>
  <c r="S4275" i="2"/>
  <c r="S4268" i="2"/>
  <c r="S4261" i="2"/>
  <c r="S4269" i="2"/>
  <c r="S4277" i="2"/>
  <c r="S4260" i="2"/>
  <c r="S4262" i="2"/>
  <c r="S4270" i="2"/>
  <c r="S4276" i="2"/>
  <c r="S4232" i="2"/>
  <c r="S4240" i="2"/>
  <c r="S4248" i="2"/>
  <c r="S4233" i="2"/>
  <c r="S4241" i="2"/>
  <c r="S4249" i="2"/>
  <c r="S4235" i="2"/>
  <c r="S4243" i="2"/>
  <c r="S4251" i="2"/>
  <c r="S4236" i="2"/>
  <c r="S4244" i="2"/>
  <c r="S4252" i="2"/>
  <c r="S4253" i="2"/>
  <c r="S4237" i="2"/>
  <c r="S4245" i="2"/>
  <c r="S4238" i="2"/>
  <c r="S4246" i="2"/>
  <c r="S4211" i="2"/>
  <c r="S4208" i="2"/>
  <c r="S4216" i="2"/>
  <c r="S4224" i="2"/>
  <c r="S4209" i="2"/>
  <c r="S4217" i="2"/>
  <c r="S4225" i="2"/>
  <c r="S4227" i="2"/>
  <c r="S4219" i="2"/>
  <c r="S4212" i="2"/>
  <c r="S4220" i="2"/>
  <c r="S4213" i="2"/>
  <c r="S4221" i="2"/>
  <c r="S4229" i="2"/>
  <c r="S4228" i="2"/>
  <c r="S4214" i="2"/>
  <c r="S4222" i="2"/>
  <c r="S4195" i="2"/>
  <c r="S4196" i="2"/>
  <c r="S4184" i="2"/>
  <c r="S4192" i="2"/>
  <c r="S4200" i="2"/>
  <c r="S4185" i="2"/>
  <c r="S4193" i="2"/>
  <c r="S4201" i="2"/>
  <c r="S4189" i="2"/>
  <c r="S4197" i="2"/>
  <c r="S4205" i="2"/>
  <c r="S4187" i="2"/>
  <c r="S4204" i="2"/>
  <c r="S4190" i="2"/>
  <c r="S4198" i="2"/>
  <c r="S4203" i="2"/>
  <c r="S4188" i="2"/>
  <c r="S4160" i="2"/>
  <c r="S4168" i="2"/>
  <c r="S4176" i="2"/>
  <c r="S4161" i="2"/>
  <c r="S4169" i="2"/>
  <c r="S4177" i="2"/>
  <c r="S4163" i="2"/>
  <c r="S4171" i="2"/>
  <c r="S4179" i="2"/>
  <c r="S4164" i="2"/>
  <c r="S4180" i="2"/>
  <c r="S4165" i="2"/>
  <c r="S4173" i="2"/>
  <c r="S4181" i="2"/>
  <c r="S4172" i="2"/>
  <c r="S4166" i="2"/>
  <c r="S4174" i="2"/>
  <c r="S4136" i="2"/>
  <c r="S4144" i="2"/>
  <c r="S4152" i="2"/>
  <c r="S4137" i="2"/>
  <c r="S4145" i="2"/>
  <c r="S4153" i="2"/>
  <c r="S4139" i="2"/>
  <c r="S4147" i="2"/>
  <c r="S4155" i="2"/>
  <c r="S4156" i="2"/>
  <c r="S4140" i="2"/>
  <c r="S4148" i="2"/>
  <c r="S4141" i="2"/>
  <c r="S4149" i="2"/>
  <c r="S4157" i="2"/>
  <c r="S4142" i="2"/>
  <c r="S4150" i="2"/>
  <c r="S4112" i="2"/>
  <c r="S4120" i="2"/>
  <c r="S4128" i="2"/>
  <c r="S4113" i="2"/>
  <c r="S4121" i="2"/>
  <c r="S4129" i="2"/>
  <c r="S4115" i="2"/>
  <c r="S4123" i="2"/>
  <c r="S4131" i="2"/>
  <c r="S4116" i="2"/>
  <c r="S4124" i="2"/>
  <c r="S4117" i="2"/>
  <c r="S4125" i="2"/>
  <c r="S4133" i="2"/>
  <c r="S4132" i="2"/>
  <c r="S4118" i="2"/>
  <c r="S4126" i="2"/>
  <c r="S4088" i="2"/>
  <c r="S4096" i="2"/>
  <c r="S4104" i="2"/>
  <c r="S4089" i="2"/>
  <c r="S4097" i="2"/>
  <c r="S4105" i="2"/>
  <c r="S4107" i="2"/>
  <c r="S4099" i="2"/>
  <c r="S4092" i="2"/>
  <c r="S4108" i="2"/>
  <c r="S4093" i="2"/>
  <c r="S4101" i="2"/>
  <c r="S4109" i="2"/>
  <c r="S4091" i="2"/>
  <c r="S4100" i="2"/>
  <c r="S4094" i="2"/>
  <c r="S4102" i="2"/>
  <c r="S4064" i="2"/>
  <c r="S4072" i="2"/>
  <c r="S4080" i="2"/>
  <c r="S4065" i="2"/>
  <c r="S4073" i="2"/>
  <c r="S4081" i="2"/>
  <c r="S4075" i="2"/>
  <c r="S4083" i="2"/>
  <c r="S4068" i="2"/>
  <c r="S4076" i="2"/>
  <c r="S4069" i="2"/>
  <c r="S4077" i="2"/>
  <c r="S4085" i="2"/>
  <c r="S4067" i="2"/>
  <c r="S4084" i="2"/>
  <c r="S4070" i="2"/>
  <c r="S4078" i="2"/>
  <c r="S4044" i="2"/>
  <c r="S4040" i="2"/>
  <c r="S4048" i="2"/>
  <c r="S4056" i="2"/>
  <c r="S4041" i="2"/>
  <c r="S4049" i="2"/>
  <c r="S4057" i="2"/>
  <c r="S4043" i="2"/>
  <c r="S4051" i="2"/>
  <c r="S4059" i="2"/>
  <c r="S4052" i="2"/>
  <c r="S4045" i="2"/>
  <c r="S4053" i="2"/>
  <c r="S4061" i="2"/>
  <c r="S4046" i="2"/>
  <c r="S4054" i="2"/>
  <c r="S4060" i="2"/>
  <c r="S4019" i="2"/>
  <c r="S4020" i="2"/>
  <c r="S4016" i="2"/>
  <c r="S4024" i="2"/>
  <c r="S4032" i="2"/>
  <c r="S4017" i="2"/>
  <c r="S4025" i="2"/>
  <c r="S4033" i="2"/>
  <c r="S4035" i="2"/>
  <c r="S4028" i="2"/>
  <c r="S4036" i="2"/>
  <c r="S4021" i="2"/>
  <c r="S4029" i="2"/>
  <c r="S4037" i="2"/>
  <c r="S4027" i="2"/>
  <c r="S4022" i="2"/>
  <c r="S4030" i="2"/>
  <c r="S4004" i="2"/>
  <c r="S3992" i="2"/>
  <c r="S4000" i="2"/>
  <c r="S4008" i="2"/>
  <c r="S3993" i="2"/>
  <c r="S4001" i="2"/>
  <c r="S4009" i="2"/>
  <c r="S3995" i="2"/>
  <c r="S4003" i="2"/>
  <c r="S4011" i="2"/>
  <c r="S3997" i="2"/>
  <c r="S4005" i="2"/>
  <c r="S4013" i="2"/>
  <c r="S4012" i="2"/>
  <c r="S3998" i="2"/>
  <c r="S4006" i="2"/>
  <c r="S3996" i="2"/>
  <c r="S3979" i="2"/>
  <c r="S3968" i="2"/>
  <c r="S3976" i="2"/>
  <c r="S3984" i="2"/>
  <c r="S3969" i="2"/>
  <c r="S3977" i="2"/>
  <c r="S3985" i="2"/>
  <c r="S3987" i="2"/>
  <c r="S3972" i="2"/>
  <c r="S3988" i="2"/>
  <c r="S3973" i="2"/>
  <c r="S3981" i="2"/>
  <c r="S3989" i="2"/>
  <c r="S3980" i="2"/>
  <c r="S3974" i="2"/>
  <c r="S3982" i="2"/>
  <c r="S3971" i="2"/>
  <c r="S3957" i="2"/>
  <c r="S3944" i="2"/>
  <c r="S3952" i="2"/>
  <c r="S3960" i="2"/>
  <c r="S3965" i="2"/>
  <c r="S3945" i="2"/>
  <c r="S3953" i="2"/>
  <c r="S3961" i="2"/>
  <c r="S3947" i="2"/>
  <c r="S3955" i="2"/>
  <c r="S3963" i="2"/>
  <c r="S3948" i="2"/>
  <c r="S3956" i="2"/>
  <c r="S3964" i="2"/>
  <c r="S3950" i="2"/>
  <c r="S3958" i="2"/>
  <c r="S3949" i="2"/>
  <c r="S3940" i="2"/>
  <c r="S3920" i="2"/>
  <c r="S3928" i="2"/>
  <c r="S3936" i="2"/>
  <c r="S3921" i="2"/>
  <c r="S3929" i="2"/>
  <c r="S3937" i="2"/>
  <c r="S3923" i="2"/>
  <c r="S3931" i="2"/>
  <c r="S3939" i="2"/>
  <c r="S3924" i="2"/>
  <c r="S3925" i="2"/>
  <c r="S3933" i="2"/>
  <c r="S3941" i="2"/>
  <c r="S3932" i="2"/>
  <c r="S3926" i="2"/>
  <c r="S3934" i="2"/>
  <c r="S3907" i="2"/>
  <c r="S3896" i="2"/>
  <c r="S3904" i="2"/>
  <c r="S3912" i="2"/>
  <c r="S3897" i="2"/>
  <c r="S3905" i="2"/>
  <c r="S3913" i="2"/>
  <c r="S3915" i="2"/>
  <c r="S3900" i="2"/>
  <c r="S3916" i="2"/>
  <c r="S3901" i="2"/>
  <c r="S3909" i="2"/>
  <c r="S3917" i="2"/>
  <c r="S3908" i="2"/>
  <c r="S3902" i="2"/>
  <c r="S3910" i="2"/>
  <c r="S3899" i="2"/>
  <c r="S3872" i="2"/>
  <c r="S3880" i="2"/>
  <c r="S3888" i="2"/>
  <c r="S3873" i="2"/>
  <c r="S3881" i="2"/>
  <c r="S3889" i="2"/>
  <c r="S3875" i="2"/>
  <c r="S3883" i="2"/>
  <c r="S3891" i="2"/>
  <c r="S3876" i="2"/>
  <c r="S3884" i="2"/>
  <c r="S3892" i="2"/>
  <c r="S3877" i="2"/>
  <c r="S3885" i="2"/>
  <c r="S3878" i="2"/>
  <c r="S3886" i="2"/>
  <c r="S3893" i="2"/>
  <c r="S3848" i="2"/>
  <c r="S3856" i="2"/>
  <c r="S3864" i="2"/>
  <c r="S3849" i="2"/>
  <c r="S3857" i="2"/>
  <c r="S3865" i="2"/>
  <c r="S3867" i="2"/>
  <c r="S3851" i="2"/>
  <c r="S3860" i="2"/>
  <c r="S3853" i="2"/>
  <c r="S3861" i="2"/>
  <c r="S3869" i="2"/>
  <c r="S3852" i="2"/>
  <c r="S3854" i="2"/>
  <c r="S3862" i="2"/>
  <c r="S3859" i="2"/>
  <c r="S3868" i="2"/>
  <c r="S3824" i="2"/>
  <c r="S3832" i="2"/>
  <c r="S3840" i="2"/>
  <c r="S3825" i="2"/>
  <c r="S3833" i="2"/>
  <c r="S3841" i="2"/>
  <c r="S3843" i="2"/>
  <c r="S3827" i="2"/>
  <c r="S3844" i="2"/>
  <c r="S3829" i="2"/>
  <c r="S3837" i="2"/>
  <c r="S3845" i="2"/>
  <c r="S3828" i="2"/>
  <c r="S3836" i="2"/>
  <c r="S3830" i="2"/>
  <c r="S3838" i="2"/>
  <c r="S3835" i="2"/>
  <c r="S3803" i="2"/>
  <c r="S3800" i="2"/>
  <c r="S3808" i="2"/>
  <c r="S3816" i="2"/>
  <c r="S3801" i="2"/>
  <c r="S3809" i="2"/>
  <c r="S3817" i="2"/>
  <c r="S3819" i="2"/>
  <c r="S3804" i="2"/>
  <c r="S3820" i="2"/>
  <c r="S3805" i="2"/>
  <c r="S3813" i="2"/>
  <c r="S3821" i="2"/>
  <c r="S3812" i="2"/>
  <c r="S3806" i="2"/>
  <c r="S3814" i="2"/>
  <c r="S3811" i="2"/>
  <c r="S3776" i="2"/>
  <c r="S3784" i="2"/>
  <c r="S3792" i="2"/>
  <c r="S3777" i="2"/>
  <c r="S3785" i="2"/>
  <c r="S3793" i="2"/>
  <c r="S3779" i="2"/>
  <c r="S3787" i="2"/>
  <c r="S3795" i="2"/>
  <c r="S3796" i="2"/>
  <c r="S3788" i="2"/>
  <c r="S3781" i="2"/>
  <c r="S3789" i="2"/>
  <c r="S3797" i="2"/>
  <c r="S3782" i="2"/>
  <c r="S3790" i="2"/>
  <c r="S3780" i="2"/>
  <c r="S3752" i="2"/>
  <c r="S3760" i="2"/>
  <c r="S3768" i="2"/>
  <c r="S3753" i="2"/>
  <c r="S3761" i="2"/>
  <c r="S3769" i="2"/>
  <c r="S3755" i="2"/>
  <c r="S3763" i="2"/>
  <c r="S3771" i="2"/>
  <c r="S3772" i="2"/>
  <c r="S3756" i="2"/>
  <c r="S3764" i="2"/>
  <c r="S3757" i="2"/>
  <c r="S3765" i="2"/>
  <c r="S3773" i="2"/>
  <c r="S3758" i="2"/>
  <c r="S3766" i="2"/>
  <c r="S3739" i="2"/>
  <c r="S3728" i="2"/>
  <c r="S3736" i="2"/>
  <c r="S3744" i="2"/>
  <c r="S3729" i="2"/>
  <c r="S3737" i="2"/>
  <c r="S3745" i="2"/>
  <c r="S3747" i="2"/>
  <c r="S3732" i="2"/>
  <c r="S3740" i="2"/>
  <c r="S3748" i="2"/>
  <c r="S3733" i="2"/>
  <c r="S3741" i="2"/>
  <c r="S3749" i="2"/>
  <c r="S3734" i="2"/>
  <c r="S3742" i="2"/>
  <c r="S3731" i="2"/>
  <c r="S3704" i="2"/>
  <c r="S3712" i="2"/>
  <c r="S3720" i="2"/>
  <c r="S3705" i="2"/>
  <c r="S3713" i="2"/>
  <c r="S3721" i="2"/>
  <c r="S3707" i="2"/>
  <c r="S3715" i="2"/>
  <c r="S3723" i="2"/>
  <c r="S3708" i="2"/>
  <c r="S3716" i="2"/>
  <c r="S3709" i="2"/>
  <c r="S3717" i="2"/>
  <c r="S3725" i="2"/>
  <c r="S3724" i="2"/>
  <c r="S3710" i="2"/>
  <c r="S3718" i="2"/>
  <c r="S3680" i="2"/>
  <c r="S3688" i="2"/>
  <c r="S3696" i="2"/>
  <c r="S3681" i="2"/>
  <c r="S3689" i="2"/>
  <c r="S3697" i="2"/>
  <c r="S3699" i="2"/>
  <c r="S3692" i="2"/>
  <c r="S3685" i="2"/>
  <c r="S3693" i="2"/>
  <c r="S3701" i="2"/>
  <c r="S3691" i="2"/>
  <c r="S3684" i="2"/>
  <c r="S3700" i="2"/>
  <c r="S3686" i="2"/>
  <c r="S3694" i="2"/>
  <c r="S3683" i="2"/>
  <c r="S3656" i="2"/>
  <c r="S3664" i="2"/>
  <c r="S3672" i="2"/>
  <c r="S3657" i="2"/>
  <c r="S3665" i="2"/>
  <c r="S3673" i="2"/>
  <c r="S3659" i="2"/>
  <c r="S3667" i="2"/>
  <c r="S3675" i="2"/>
  <c r="S3676" i="2"/>
  <c r="S3660" i="2"/>
  <c r="S3668" i="2"/>
  <c r="S3661" i="2"/>
  <c r="S3669" i="2"/>
  <c r="S3677" i="2"/>
  <c r="S3662" i="2"/>
  <c r="S3670" i="2"/>
  <c r="S3632" i="2"/>
  <c r="S3640" i="2"/>
  <c r="S3648" i="2"/>
  <c r="S3633" i="2"/>
  <c r="S3641" i="2"/>
  <c r="S3649" i="2"/>
  <c r="S3635" i="2"/>
  <c r="S3643" i="2"/>
  <c r="S3651" i="2"/>
  <c r="S3652" i="2"/>
  <c r="S3636" i="2"/>
  <c r="S3637" i="2"/>
  <c r="S3645" i="2"/>
  <c r="S3653" i="2"/>
  <c r="S3638" i="2"/>
  <c r="S3646" i="2"/>
  <c r="S3644" i="2"/>
  <c r="S3608" i="2"/>
  <c r="S3616" i="2"/>
  <c r="S3624" i="2"/>
  <c r="S3609" i="2"/>
  <c r="S3617" i="2"/>
  <c r="S3625" i="2"/>
  <c r="S3627" i="2"/>
  <c r="S3611" i="2"/>
  <c r="S3620" i="2"/>
  <c r="S3613" i="2"/>
  <c r="S3621" i="2"/>
  <c r="S3629" i="2"/>
  <c r="S3612" i="2"/>
  <c r="S3628" i="2"/>
  <c r="S3614" i="2"/>
  <c r="S3622" i="2"/>
  <c r="S3619" i="2"/>
  <c r="S3595" i="2"/>
  <c r="S3584" i="2"/>
  <c r="S3592" i="2"/>
  <c r="S3600" i="2"/>
  <c r="S3585" i="2"/>
  <c r="S3593" i="2"/>
  <c r="S3601" i="2"/>
  <c r="S3603" i="2"/>
  <c r="S3588" i="2"/>
  <c r="S3596" i="2"/>
  <c r="S3604" i="2"/>
  <c r="S3589" i="2"/>
  <c r="S3597" i="2"/>
  <c r="S3605" i="2"/>
  <c r="S3590" i="2"/>
  <c r="S3598" i="2"/>
  <c r="S3587" i="2"/>
  <c r="S3560" i="2"/>
  <c r="S3568" i="2"/>
  <c r="S3576" i="2"/>
  <c r="S3561" i="2"/>
  <c r="S3569" i="2"/>
  <c r="S3577" i="2"/>
  <c r="S3563" i="2"/>
  <c r="S3571" i="2"/>
  <c r="S3564" i="2"/>
  <c r="S3572" i="2"/>
  <c r="S3580" i="2"/>
  <c r="S3565" i="2"/>
  <c r="S3573" i="2"/>
  <c r="S3581" i="2"/>
  <c r="S3566" i="2"/>
  <c r="S3574" i="2"/>
  <c r="S3579" i="2"/>
  <c r="S3552" i="2"/>
  <c r="S3545" i="2"/>
  <c r="S3536" i="2"/>
  <c r="S3544" i="2"/>
  <c r="S3537" i="2"/>
  <c r="S3553" i="2"/>
  <c r="S3539" i="2"/>
  <c r="S3547" i="2"/>
  <c r="S3555" i="2"/>
  <c r="S3548" i="2"/>
  <c r="S3541" i="2"/>
  <c r="S3549" i="2"/>
  <c r="S3557" i="2"/>
  <c r="S3540" i="2"/>
  <c r="S3556" i="2"/>
  <c r="S3542" i="2"/>
  <c r="S3550" i="2"/>
  <c r="S3515" i="2"/>
  <c r="S3512" i="2"/>
  <c r="S3520" i="2"/>
  <c r="S3528" i="2"/>
  <c r="S3513" i="2"/>
  <c r="S3521" i="2"/>
  <c r="S3529" i="2"/>
  <c r="S3531" i="2"/>
  <c r="S3516" i="2"/>
  <c r="S3524" i="2"/>
  <c r="S3517" i="2"/>
  <c r="S3525" i="2"/>
  <c r="S3533" i="2"/>
  <c r="S3532" i="2"/>
  <c r="S3518" i="2"/>
  <c r="S3526" i="2"/>
  <c r="S3523" i="2"/>
  <c r="S3491" i="2"/>
  <c r="S3488" i="2"/>
  <c r="S3496" i="2"/>
  <c r="S3504" i="2"/>
  <c r="S3489" i="2"/>
  <c r="S3497" i="2"/>
  <c r="S3505" i="2"/>
  <c r="S3507" i="2"/>
  <c r="S3492" i="2"/>
  <c r="S3500" i="2"/>
  <c r="S3493" i="2"/>
  <c r="S3501" i="2"/>
  <c r="S3509" i="2"/>
  <c r="S3508" i="2"/>
  <c r="S3494" i="2"/>
  <c r="S3502" i="2"/>
  <c r="S3499" i="2"/>
  <c r="S3464" i="2"/>
  <c r="S3472" i="2"/>
  <c r="S3480" i="2"/>
  <c r="S3465" i="2"/>
  <c r="S3473" i="2"/>
  <c r="S3481" i="2"/>
  <c r="S3483" i="2"/>
  <c r="S3467" i="2"/>
  <c r="S3476" i="2"/>
  <c r="S3469" i="2"/>
  <c r="S3477" i="2"/>
  <c r="S3485" i="2"/>
  <c r="S3475" i="2"/>
  <c r="S3468" i="2"/>
  <c r="S3470" i="2"/>
  <c r="S3478" i="2"/>
  <c r="S3484" i="2"/>
  <c r="S3459" i="2"/>
  <c r="S3440" i="2"/>
  <c r="S3448" i="2"/>
  <c r="S3456" i="2"/>
  <c r="S3441" i="2"/>
  <c r="S3449" i="2"/>
  <c r="S3457" i="2"/>
  <c r="S3451" i="2"/>
  <c r="S3444" i="2"/>
  <c r="S3452" i="2"/>
  <c r="S3460" i="2"/>
  <c r="S3445" i="2"/>
  <c r="S3453" i="2"/>
  <c r="S3461" i="2"/>
  <c r="S3443" i="2"/>
  <c r="S3446" i="2"/>
  <c r="S3454" i="2"/>
  <c r="S3416" i="2"/>
  <c r="S3424" i="2"/>
  <c r="S3432" i="2"/>
  <c r="S3417" i="2"/>
  <c r="S3425" i="2"/>
  <c r="S3433" i="2"/>
  <c r="S3427" i="2"/>
  <c r="S3420" i="2"/>
  <c r="S3436" i="2"/>
  <c r="S3421" i="2"/>
  <c r="S3429" i="2"/>
  <c r="S3437" i="2"/>
  <c r="S3419" i="2"/>
  <c r="S3428" i="2"/>
  <c r="S3422" i="2"/>
  <c r="S3430" i="2"/>
  <c r="S3435" i="2"/>
  <c r="S3392" i="2"/>
  <c r="S3400" i="2"/>
  <c r="S3408" i="2"/>
  <c r="S3393" i="2"/>
  <c r="S3401" i="2"/>
  <c r="S3409" i="2"/>
  <c r="S3395" i="2"/>
  <c r="S3403" i="2"/>
  <c r="S3411" i="2"/>
  <c r="S3396" i="2"/>
  <c r="S3404" i="2"/>
  <c r="S3412" i="2"/>
  <c r="S3397" i="2"/>
  <c r="S3405" i="2"/>
  <c r="S3413" i="2"/>
  <c r="S3398" i="2"/>
  <c r="S3406" i="2"/>
  <c r="S3379" i="2"/>
  <c r="S3368" i="2"/>
  <c r="S3376" i="2"/>
  <c r="S3384" i="2"/>
  <c r="S3369" i="2"/>
  <c r="S3377" i="2"/>
  <c r="S3385" i="2"/>
  <c r="S3387" i="2"/>
  <c r="S3371" i="2"/>
  <c r="S3372" i="2"/>
  <c r="S3380" i="2"/>
  <c r="S3373" i="2"/>
  <c r="S3381" i="2"/>
  <c r="S3389" i="2"/>
  <c r="S3388" i="2"/>
  <c r="S3374" i="2"/>
  <c r="S3382" i="2"/>
  <c r="S3347" i="2"/>
  <c r="S3344" i="2"/>
  <c r="S3352" i="2"/>
  <c r="S3360" i="2"/>
  <c r="S3345" i="2"/>
  <c r="S3353" i="2"/>
  <c r="S3361" i="2"/>
  <c r="S3363" i="2"/>
  <c r="S3364" i="2"/>
  <c r="S3349" i="2"/>
  <c r="S3357" i="2"/>
  <c r="S3365" i="2"/>
  <c r="S3348" i="2"/>
  <c r="S3356" i="2"/>
  <c r="S3350" i="2"/>
  <c r="S3358" i="2"/>
  <c r="S3355" i="2"/>
  <c r="S3320" i="2"/>
  <c r="S3328" i="2"/>
  <c r="S3336" i="2"/>
  <c r="S3321" i="2"/>
  <c r="S3329" i="2"/>
  <c r="S3337" i="2"/>
  <c r="S3323" i="2"/>
  <c r="S3331" i="2"/>
  <c r="S3339" i="2"/>
  <c r="S3340" i="2"/>
  <c r="S3324" i="2"/>
  <c r="S3332" i="2"/>
  <c r="S3325" i="2"/>
  <c r="S3333" i="2"/>
  <c r="S3341" i="2"/>
  <c r="S3326" i="2"/>
  <c r="S3334" i="2"/>
  <c r="S3296" i="2"/>
  <c r="S3304" i="2"/>
  <c r="S3312" i="2"/>
  <c r="S3297" i="2"/>
  <c r="S3305" i="2"/>
  <c r="S3313" i="2"/>
  <c r="S3299" i="2"/>
  <c r="S3307" i="2"/>
  <c r="S3315" i="2"/>
  <c r="S3300" i="2"/>
  <c r="S3316" i="2"/>
  <c r="S3301" i="2"/>
  <c r="S3309" i="2"/>
  <c r="S3317" i="2"/>
  <c r="S3308" i="2"/>
  <c r="S3302" i="2"/>
  <c r="S3310" i="2"/>
  <c r="S3272" i="2"/>
  <c r="S3280" i="2"/>
  <c r="S3288" i="2"/>
  <c r="S3273" i="2"/>
  <c r="S3281" i="2"/>
  <c r="S3289" i="2"/>
  <c r="S3275" i="2"/>
  <c r="S3283" i="2"/>
  <c r="S3291" i="2"/>
  <c r="S3276" i="2"/>
  <c r="S3284" i="2"/>
  <c r="S3292" i="2"/>
  <c r="S3277" i="2"/>
  <c r="S3293" i="2"/>
  <c r="S3285" i="2"/>
  <c r="S3278" i="2"/>
  <c r="S3286" i="2"/>
  <c r="S3248" i="2"/>
  <c r="S3256" i="2"/>
  <c r="S3264" i="2"/>
  <c r="S3249" i="2"/>
  <c r="S3257" i="2"/>
  <c r="S3265" i="2"/>
  <c r="S3251" i="2"/>
  <c r="S3259" i="2"/>
  <c r="S3267" i="2"/>
  <c r="S3268" i="2"/>
  <c r="S3260" i="2"/>
  <c r="S3253" i="2"/>
  <c r="S3261" i="2"/>
  <c r="S3254" i="2"/>
  <c r="S3262" i="2"/>
  <c r="S3252" i="2"/>
  <c r="S3269" i="2"/>
  <c r="S3227" i="2"/>
  <c r="S3224" i="2"/>
  <c r="S3232" i="2"/>
  <c r="S3240" i="2"/>
  <c r="S3225" i="2"/>
  <c r="S3233" i="2"/>
  <c r="S3241" i="2"/>
  <c r="S3243" i="2"/>
  <c r="S3235" i="2"/>
  <c r="S3228" i="2"/>
  <c r="S3244" i="2"/>
  <c r="S3229" i="2"/>
  <c r="S3237" i="2"/>
  <c r="S3245" i="2"/>
  <c r="S3236" i="2"/>
  <c r="S3230" i="2"/>
  <c r="S3238" i="2"/>
  <c r="S3200" i="2"/>
  <c r="S3208" i="2"/>
  <c r="S3216" i="2"/>
  <c r="S3201" i="2"/>
  <c r="S3209" i="2"/>
  <c r="S3217" i="2"/>
  <c r="S3203" i="2"/>
  <c r="S3211" i="2"/>
  <c r="S3219" i="2"/>
  <c r="S3212" i="2"/>
  <c r="S3205" i="2"/>
  <c r="S3213" i="2"/>
  <c r="S3221" i="2"/>
  <c r="S3204" i="2"/>
  <c r="S3220" i="2"/>
  <c r="S3206" i="2"/>
  <c r="S3214" i="2"/>
  <c r="S3179" i="2"/>
  <c r="S3176" i="2"/>
  <c r="S3184" i="2"/>
  <c r="S3192" i="2"/>
  <c r="S3177" i="2"/>
  <c r="S3185" i="2"/>
  <c r="S3193" i="2"/>
  <c r="S3195" i="2"/>
  <c r="S3180" i="2"/>
  <c r="S3188" i="2"/>
  <c r="S3181" i="2"/>
  <c r="S3189" i="2"/>
  <c r="S3197" i="2"/>
  <c r="S3196" i="2"/>
  <c r="S3182" i="2"/>
  <c r="S3190" i="2"/>
  <c r="S3187" i="2"/>
  <c r="S3163" i="2"/>
  <c r="S3152" i="2"/>
  <c r="S3160" i="2"/>
  <c r="S3168" i="2"/>
  <c r="S3153" i="2"/>
  <c r="S3161" i="2"/>
  <c r="S3169" i="2"/>
  <c r="S3171" i="2"/>
  <c r="S3155" i="2"/>
  <c r="S3156" i="2"/>
  <c r="S3157" i="2"/>
  <c r="S3165" i="2"/>
  <c r="S3173" i="2"/>
  <c r="S3164" i="2"/>
  <c r="S3158" i="2"/>
  <c r="S3166" i="2"/>
  <c r="S3172" i="2"/>
  <c r="S3139" i="2"/>
  <c r="S3128" i="2"/>
  <c r="S3136" i="2"/>
  <c r="S3144" i="2"/>
  <c r="S3129" i="2"/>
  <c r="S3137" i="2"/>
  <c r="S3145" i="2"/>
  <c r="S3131" i="2"/>
  <c r="S3132" i="2"/>
  <c r="S3148" i="2"/>
  <c r="S3133" i="2"/>
  <c r="S3141" i="2"/>
  <c r="S3149" i="2"/>
  <c r="S3140" i="2"/>
  <c r="S3134" i="2"/>
  <c r="S3142" i="2"/>
  <c r="S3147" i="2"/>
  <c r="S3115" i="2"/>
  <c r="S3104" i="2"/>
  <c r="S3112" i="2"/>
  <c r="S3120" i="2"/>
  <c r="S3105" i="2"/>
  <c r="S3113" i="2"/>
  <c r="S3121" i="2"/>
  <c r="S3123" i="2"/>
  <c r="S3108" i="2"/>
  <c r="S3124" i="2"/>
  <c r="S3109" i="2"/>
  <c r="S3117" i="2"/>
  <c r="S3125" i="2"/>
  <c r="S3116" i="2"/>
  <c r="S3110" i="2"/>
  <c r="S3118" i="2"/>
  <c r="S3107" i="2"/>
  <c r="S3091" i="2"/>
  <c r="S3080" i="2"/>
  <c r="S3088" i="2"/>
  <c r="S3096" i="2"/>
  <c r="S3081" i="2"/>
  <c r="S3089" i="2"/>
  <c r="S3097" i="2"/>
  <c r="S3099" i="2"/>
  <c r="S3084" i="2"/>
  <c r="S3100" i="2"/>
  <c r="S3085" i="2"/>
  <c r="S3093" i="2"/>
  <c r="S3101" i="2"/>
  <c r="S3092" i="2"/>
  <c r="S3086" i="2"/>
  <c r="S3094" i="2"/>
  <c r="S3083" i="2"/>
  <c r="S3056" i="2"/>
  <c r="S3064" i="2"/>
  <c r="S3072" i="2"/>
  <c r="S3057" i="2"/>
  <c r="S3065" i="2"/>
  <c r="S3073" i="2"/>
  <c r="S3059" i="2"/>
  <c r="S3060" i="2"/>
  <c r="S3076" i="2"/>
  <c r="S3061" i="2"/>
  <c r="S3069" i="2"/>
  <c r="S3077" i="2"/>
  <c r="S3067" i="2"/>
  <c r="S3068" i="2"/>
  <c r="S3062" i="2"/>
  <c r="S3070" i="2"/>
  <c r="S3075" i="2"/>
  <c r="S3051" i="2"/>
  <c r="S3032" i="2"/>
  <c r="S3040" i="2"/>
  <c r="S3048" i="2"/>
  <c r="S3033" i="2"/>
  <c r="S3041" i="2"/>
  <c r="S3049" i="2"/>
  <c r="S3037" i="2"/>
  <c r="S3045" i="2"/>
  <c r="S3053" i="2"/>
  <c r="S3035" i="2"/>
  <c r="S3043" i="2"/>
  <c r="S3036" i="2"/>
  <c r="S3044" i="2"/>
  <c r="S3052" i="2"/>
  <c r="S3038" i="2"/>
  <c r="S3046" i="2"/>
  <c r="S3011" i="2"/>
  <c r="S3008" i="2"/>
  <c r="S3016" i="2"/>
  <c r="S3024" i="2"/>
  <c r="S3009" i="2"/>
  <c r="S3017" i="2"/>
  <c r="S3025" i="2"/>
  <c r="S3027" i="2"/>
  <c r="S3020" i="2"/>
  <c r="S3013" i="2"/>
  <c r="S3021" i="2"/>
  <c r="S3029" i="2"/>
  <c r="S3012" i="2"/>
  <c r="S3028" i="2"/>
  <c r="S3014" i="2"/>
  <c r="S3022" i="2"/>
  <c r="S3019" i="2"/>
  <c r="S2984" i="2"/>
  <c r="S2992" i="2"/>
  <c r="S3000" i="2"/>
  <c r="S2985" i="2"/>
  <c r="S2993" i="2"/>
  <c r="S3001" i="2"/>
  <c r="S3003" i="2"/>
  <c r="S2995" i="2"/>
  <c r="S3004" i="2"/>
  <c r="S2989" i="2"/>
  <c r="S2997" i="2"/>
  <c r="S3005" i="2"/>
  <c r="S2988" i="2"/>
  <c r="S2996" i="2"/>
  <c r="S2990" i="2"/>
  <c r="S2998" i="2"/>
  <c r="S2987" i="2"/>
  <c r="S2966" i="2"/>
  <c r="S2960" i="2"/>
  <c r="S2968" i="2"/>
  <c r="S2976" i="2"/>
  <c r="S2977" i="2"/>
  <c r="S2979" i="2"/>
  <c r="S2964" i="2"/>
  <c r="S2972" i="2"/>
  <c r="S2980" i="2"/>
  <c r="S2963" i="2"/>
  <c r="S2971" i="2"/>
  <c r="S2965" i="2"/>
  <c r="S2973" i="2"/>
  <c r="S2981" i="2"/>
  <c r="S2974" i="2"/>
  <c r="S2939" i="2"/>
  <c r="S2936" i="2"/>
  <c r="S2944" i="2"/>
  <c r="S2952" i="2"/>
  <c r="S2947" i="2"/>
  <c r="S2948" i="2"/>
  <c r="S2941" i="2"/>
  <c r="S2949" i="2"/>
  <c r="S2957" i="2"/>
  <c r="S2940" i="2"/>
  <c r="S2956" i="2"/>
  <c r="S2942" i="2"/>
  <c r="S2950" i="2"/>
  <c r="S2955" i="2"/>
  <c r="S2931" i="2"/>
  <c r="S2912" i="2"/>
  <c r="S2920" i="2"/>
  <c r="S2928" i="2"/>
  <c r="S2915" i="2"/>
  <c r="S2924" i="2"/>
  <c r="S2917" i="2"/>
  <c r="S2925" i="2"/>
  <c r="S2933" i="2"/>
  <c r="S2916" i="2"/>
  <c r="S2932" i="2"/>
  <c r="S2918" i="2"/>
  <c r="S2926" i="2"/>
  <c r="S2923" i="2"/>
  <c r="S2888" i="2"/>
  <c r="S2896" i="2"/>
  <c r="S2904" i="2"/>
  <c r="S2891" i="2"/>
  <c r="S2899" i="2"/>
  <c r="S2907" i="2"/>
  <c r="S2908" i="2"/>
  <c r="S2892" i="2"/>
  <c r="S2900" i="2"/>
  <c r="S2893" i="2"/>
  <c r="S2901" i="2"/>
  <c r="S2909" i="2"/>
  <c r="S2894" i="2"/>
  <c r="S2902" i="2"/>
  <c r="S2864" i="2"/>
  <c r="S2872" i="2"/>
  <c r="S2880" i="2"/>
  <c r="S2867" i="2"/>
  <c r="S2875" i="2"/>
  <c r="S2883" i="2"/>
  <c r="S2884" i="2"/>
  <c r="S2876" i="2"/>
  <c r="S2869" i="2"/>
  <c r="S2885" i="2"/>
  <c r="S2870" i="2"/>
  <c r="S2878" i="2"/>
  <c r="S2868" i="2"/>
  <c r="S2877" i="2"/>
  <c r="S2859" i="2"/>
  <c r="S2840" i="2"/>
  <c r="S2848" i="2"/>
  <c r="S2856" i="2"/>
  <c r="S2844" i="2"/>
  <c r="S2852" i="2"/>
  <c r="S2845" i="2"/>
  <c r="S2853" i="2"/>
  <c r="S2861" i="2"/>
  <c r="S2851" i="2"/>
  <c r="S2860" i="2"/>
  <c r="S2846" i="2"/>
  <c r="S2854" i="2"/>
  <c r="S2843" i="2"/>
  <c r="S2827" i="2"/>
  <c r="S2816" i="2"/>
  <c r="S2824" i="2"/>
  <c r="S2832" i="2"/>
  <c r="S2835" i="2"/>
  <c r="S2828" i="2"/>
  <c r="S2821" i="2"/>
  <c r="S2829" i="2"/>
  <c r="S2837" i="2"/>
  <c r="S2820" i="2"/>
  <c r="S2836" i="2"/>
  <c r="S2822" i="2"/>
  <c r="S2830" i="2"/>
  <c r="S2819" i="2"/>
  <c r="S2803" i="2"/>
  <c r="S2792" i="2"/>
  <c r="S2800" i="2"/>
  <c r="S2808" i="2"/>
  <c r="S2811" i="2"/>
  <c r="S2804" i="2"/>
  <c r="S2797" i="2"/>
  <c r="S2805" i="2"/>
  <c r="S2813" i="2"/>
  <c r="S2796" i="2"/>
  <c r="S2812" i="2"/>
  <c r="S2798" i="2"/>
  <c r="S2806" i="2"/>
  <c r="S2795" i="2"/>
  <c r="S2771" i="2"/>
  <c r="S2768" i="2"/>
  <c r="S2776" i="2"/>
  <c r="S2784" i="2"/>
  <c r="S2787" i="2"/>
  <c r="S2780" i="2"/>
  <c r="S2773" i="2"/>
  <c r="S2781" i="2"/>
  <c r="S2789" i="2"/>
  <c r="S2772" i="2"/>
  <c r="S2774" i="2"/>
  <c r="S2782" i="2"/>
  <c r="S2779" i="2"/>
  <c r="S2788" i="2"/>
  <c r="S2744" i="2"/>
  <c r="S2752" i="2"/>
  <c r="S2760" i="2"/>
  <c r="S2747" i="2"/>
  <c r="S2755" i="2"/>
  <c r="S2763" i="2"/>
  <c r="S2748" i="2"/>
  <c r="S2756" i="2"/>
  <c r="S2764" i="2"/>
  <c r="S2749" i="2"/>
  <c r="S2757" i="2"/>
  <c r="S2765" i="2"/>
  <c r="S2750" i="2"/>
  <c r="S2758" i="2"/>
  <c r="S2720" i="2"/>
  <c r="S2728" i="2"/>
  <c r="S2736" i="2"/>
  <c r="S2739" i="2"/>
  <c r="S2724" i="2"/>
  <c r="S2740" i="2"/>
  <c r="S2725" i="2"/>
  <c r="S2733" i="2"/>
  <c r="S2741" i="2"/>
  <c r="S2723" i="2"/>
  <c r="S2732" i="2"/>
  <c r="S2726" i="2"/>
  <c r="S2734" i="2"/>
  <c r="S2731" i="2"/>
  <c r="S2715" i="2"/>
  <c r="S2696" i="2"/>
  <c r="S2704" i="2"/>
  <c r="S2712" i="2"/>
  <c r="S2699" i="2"/>
  <c r="S2708" i="2"/>
  <c r="S2701" i="2"/>
  <c r="S2709" i="2"/>
  <c r="S2717" i="2"/>
  <c r="S2700" i="2"/>
  <c r="S2716" i="2"/>
  <c r="S2702" i="2"/>
  <c r="S2710" i="2"/>
  <c r="S2707" i="2"/>
  <c r="S2683" i="2"/>
  <c r="S2672" i="2"/>
  <c r="S2680" i="2"/>
  <c r="S2688" i="2"/>
  <c r="S2691" i="2"/>
  <c r="S2676" i="2"/>
  <c r="S2692" i="2"/>
  <c r="S2677" i="2"/>
  <c r="S2685" i="2"/>
  <c r="S2693" i="2"/>
  <c r="S2684" i="2"/>
  <c r="S2678" i="2"/>
  <c r="S2686" i="2"/>
  <c r="S2675" i="2"/>
  <c r="S2648" i="2"/>
  <c r="S2656" i="2"/>
  <c r="S2664" i="2"/>
  <c r="S2667" i="2"/>
  <c r="S2651" i="2"/>
  <c r="S2652" i="2"/>
  <c r="S2653" i="2"/>
  <c r="S2661" i="2"/>
  <c r="S2669" i="2"/>
  <c r="S2659" i="2"/>
  <c r="S2660" i="2"/>
  <c r="S2654" i="2"/>
  <c r="S2662" i="2"/>
  <c r="S2668" i="2"/>
  <c r="S2627" i="2"/>
  <c r="S2624" i="2"/>
  <c r="S2632" i="2"/>
  <c r="S2640" i="2"/>
  <c r="S2643" i="2"/>
  <c r="S2628" i="2"/>
  <c r="S2629" i="2"/>
  <c r="S2637" i="2"/>
  <c r="S2645" i="2"/>
  <c r="S2644" i="2"/>
  <c r="S2630" i="2"/>
  <c r="S2638" i="2"/>
  <c r="S2635" i="2"/>
  <c r="S2636" i="2"/>
  <c r="S2603" i="2"/>
  <c r="S2600" i="2"/>
  <c r="S2608" i="2"/>
  <c r="S2616" i="2"/>
  <c r="S2619" i="2"/>
  <c r="S2604" i="2"/>
  <c r="S2620" i="2"/>
  <c r="S2605" i="2"/>
  <c r="S2613" i="2"/>
  <c r="S2621" i="2"/>
  <c r="S2612" i="2"/>
  <c r="S2606" i="2"/>
  <c r="S2614" i="2"/>
  <c r="S2611" i="2"/>
  <c r="S2579" i="2"/>
  <c r="S2576" i="2"/>
  <c r="S2584" i="2"/>
  <c r="S2592" i="2"/>
  <c r="S2587" i="2"/>
  <c r="S2580" i="2"/>
  <c r="S2588" i="2"/>
  <c r="S2581" i="2"/>
  <c r="S2589" i="2"/>
  <c r="S2597" i="2"/>
  <c r="S2596" i="2"/>
  <c r="S2582" i="2"/>
  <c r="S2590" i="2"/>
  <c r="S2595" i="2"/>
  <c r="S2563" i="2"/>
  <c r="S2552" i="2"/>
  <c r="S2560" i="2"/>
  <c r="S2568" i="2"/>
  <c r="S2571" i="2"/>
  <c r="S2556" i="2"/>
  <c r="S2557" i="2"/>
  <c r="S2565" i="2"/>
  <c r="S2573" i="2"/>
  <c r="S2555" i="2"/>
  <c r="S2564" i="2"/>
  <c r="S2558" i="2"/>
  <c r="S2566" i="2"/>
  <c r="S2572" i="2"/>
  <c r="S2539" i="2"/>
  <c r="S2528" i="2"/>
  <c r="S2536" i="2"/>
  <c r="S2544" i="2"/>
  <c r="S2540" i="2"/>
  <c r="S2533" i="2"/>
  <c r="S2541" i="2"/>
  <c r="S2549" i="2"/>
  <c r="S2547" i="2"/>
  <c r="S2532" i="2"/>
  <c r="S2548" i="2"/>
  <c r="S2534" i="2"/>
  <c r="S2542" i="2"/>
  <c r="S2531" i="2"/>
  <c r="S2504" i="2"/>
  <c r="S2512" i="2"/>
  <c r="S2520" i="2"/>
  <c r="S2523" i="2"/>
  <c r="S2507" i="2"/>
  <c r="S2524" i="2"/>
  <c r="S2509" i="2"/>
  <c r="S2517" i="2"/>
  <c r="S2525" i="2"/>
  <c r="S2508" i="2"/>
  <c r="S2516" i="2"/>
  <c r="S2510" i="2"/>
  <c r="S2518" i="2"/>
  <c r="S2515" i="2"/>
  <c r="S2483" i="2"/>
  <c r="S2480" i="2"/>
  <c r="S2488" i="2"/>
  <c r="S2496" i="2"/>
  <c r="S2499" i="2"/>
  <c r="S2484" i="2"/>
  <c r="S2492" i="2"/>
  <c r="S2485" i="2"/>
  <c r="S2493" i="2"/>
  <c r="S2501" i="2"/>
  <c r="S2500" i="2"/>
  <c r="S2486" i="2"/>
  <c r="S2494" i="2"/>
  <c r="S2491" i="2"/>
  <c r="S2456" i="2"/>
  <c r="S2464" i="2"/>
  <c r="S2472" i="2"/>
  <c r="S2459" i="2"/>
  <c r="S2467" i="2"/>
  <c r="S2475" i="2"/>
  <c r="S2476" i="2"/>
  <c r="S2468" i="2"/>
  <c r="S2461" i="2"/>
  <c r="S2477" i="2"/>
  <c r="S2462" i="2"/>
  <c r="S2470" i="2"/>
  <c r="S2460" i="2"/>
  <c r="S2469" i="2"/>
  <c r="S2432" i="2"/>
  <c r="S2440" i="2"/>
  <c r="S2448" i="2"/>
  <c r="S2435" i="2"/>
  <c r="S2443" i="2"/>
  <c r="S2451" i="2"/>
  <c r="S2436" i="2"/>
  <c r="S2444" i="2"/>
  <c r="S2452" i="2"/>
  <c r="S2437" i="2"/>
  <c r="S2445" i="2"/>
  <c r="S2453" i="2"/>
  <c r="S2438" i="2"/>
  <c r="S2446" i="2"/>
  <c r="S2408" i="2"/>
  <c r="S2416" i="2"/>
  <c r="S2424" i="2"/>
  <c r="S2411" i="2"/>
  <c r="S2412" i="2"/>
  <c r="S2413" i="2"/>
  <c r="S2421" i="2"/>
  <c r="S2429" i="2"/>
  <c r="S2427" i="2"/>
  <c r="S2428" i="2"/>
  <c r="S2414" i="2"/>
  <c r="S2422" i="2"/>
  <c r="S2419" i="2"/>
  <c r="S2420" i="2"/>
  <c r="S2395" i="2"/>
  <c r="S2384" i="2"/>
  <c r="S2392" i="2"/>
  <c r="S2400" i="2"/>
  <c r="S2389" i="2"/>
  <c r="S2397" i="2"/>
  <c r="S2405" i="2"/>
  <c r="S2403" i="2"/>
  <c r="S2388" i="2"/>
  <c r="S2396" i="2"/>
  <c r="S2404" i="2"/>
  <c r="S2390" i="2"/>
  <c r="S2398" i="2"/>
  <c r="S2387" i="2"/>
  <c r="S2365" i="2"/>
  <c r="S2360" i="2"/>
  <c r="S2368" i="2"/>
  <c r="S2376" i="2"/>
  <c r="S2363" i="2"/>
  <c r="S2371" i="2"/>
  <c r="S2379" i="2"/>
  <c r="S2364" i="2"/>
  <c r="S2372" i="2"/>
  <c r="S2380" i="2"/>
  <c r="S2381" i="2"/>
  <c r="S2366" i="2"/>
  <c r="S2374" i="2"/>
  <c r="S2373" i="2"/>
  <c r="S2339" i="2"/>
  <c r="S2336" i="2"/>
  <c r="S2344" i="2"/>
  <c r="S2352" i="2"/>
  <c r="S2355" i="2"/>
  <c r="S2340" i="2"/>
  <c r="S2356" i="2"/>
  <c r="S2341" i="2"/>
  <c r="S2349" i="2"/>
  <c r="S2357" i="2"/>
  <c r="S2348" i="2"/>
  <c r="S2342" i="2"/>
  <c r="S2350" i="2"/>
  <c r="S2347" i="2"/>
  <c r="S2312" i="2"/>
  <c r="S2320" i="2"/>
  <c r="S2328" i="2"/>
  <c r="S2315" i="2"/>
  <c r="S2323" i="2"/>
  <c r="S2331" i="2"/>
  <c r="S2332" i="2"/>
  <c r="S2316" i="2"/>
  <c r="S2317" i="2"/>
  <c r="S2325" i="2"/>
  <c r="S2333" i="2"/>
  <c r="S2318" i="2"/>
  <c r="S2326" i="2"/>
  <c r="S2324" i="2"/>
  <c r="S2307" i="2"/>
  <c r="S2300" i="2"/>
  <c r="S2288" i="2"/>
  <c r="S2296" i="2"/>
  <c r="S2304" i="2"/>
  <c r="S2291" i="2"/>
  <c r="S2292" i="2"/>
  <c r="S2293" i="2"/>
  <c r="S2301" i="2"/>
  <c r="S2309" i="2"/>
  <c r="S2308" i="2"/>
  <c r="S2294" i="2"/>
  <c r="S2302" i="2"/>
  <c r="S2299" i="2"/>
  <c r="S2264" i="2"/>
  <c r="S2272" i="2"/>
  <c r="S2280" i="2"/>
  <c r="S2283" i="2"/>
  <c r="S2275" i="2"/>
  <c r="S2276" i="2"/>
  <c r="S2269" i="2"/>
  <c r="S2277" i="2"/>
  <c r="S2285" i="2"/>
  <c r="S2267" i="2"/>
  <c r="S2268" i="2"/>
  <c r="S2270" i="2"/>
  <c r="S2278" i="2"/>
  <c r="S2284" i="2"/>
  <c r="S2252" i="2"/>
  <c r="S2240" i="2"/>
  <c r="S2248" i="2"/>
  <c r="S2256" i="2"/>
  <c r="S2259" i="2"/>
  <c r="S2251" i="2"/>
  <c r="S2245" i="2"/>
  <c r="S2253" i="2"/>
  <c r="S2261" i="2"/>
  <c r="S2260" i="2"/>
  <c r="S2246" i="2"/>
  <c r="S2254" i="2"/>
  <c r="S2243" i="2"/>
  <c r="S2244" i="2"/>
  <c r="S2227" i="2"/>
  <c r="S2222" i="2"/>
  <c r="S2216" i="2"/>
  <c r="S2224" i="2"/>
  <c r="S2232" i="2"/>
  <c r="S2230" i="2"/>
  <c r="S2235" i="2"/>
  <c r="S2220" i="2"/>
  <c r="S2228" i="2"/>
  <c r="S2236" i="2"/>
  <c r="S2221" i="2"/>
  <c r="S2229" i="2"/>
  <c r="S2237" i="2"/>
  <c r="S2219" i="2"/>
  <c r="S2203" i="2"/>
  <c r="S2192" i="2"/>
  <c r="S2200" i="2"/>
  <c r="S2208" i="2"/>
  <c r="S2211" i="2"/>
  <c r="S2196" i="2"/>
  <c r="S2197" i="2"/>
  <c r="S2205" i="2"/>
  <c r="S2213" i="2"/>
  <c r="S2212" i="2"/>
  <c r="S2198" i="2"/>
  <c r="S2206" i="2"/>
  <c r="S2195" i="2"/>
  <c r="S2204" i="2"/>
  <c r="S2168" i="2"/>
  <c r="S2176" i="2"/>
  <c r="S2184" i="2"/>
  <c r="S2171" i="2"/>
  <c r="S2179" i="2"/>
  <c r="S2187" i="2"/>
  <c r="S2188" i="2"/>
  <c r="S2172" i="2"/>
  <c r="S2173" i="2"/>
  <c r="S2189" i="2"/>
  <c r="S2174" i="2"/>
  <c r="S2182" i="2"/>
  <c r="S2180" i="2"/>
  <c r="S2181" i="2"/>
  <c r="S2144" i="2"/>
  <c r="S2152" i="2"/>
  <c r="S2160" i="2"/>
  <c r="S2147" i="2"/>
  <c r="S2155" i="2"/>
  <c r="S2163" i="2"/>
  <c r="S2148" i="2"/>
  <c r="S2164" i="2"/>
  <c r="S2149" i="2"/>
  <c r="S2157" i="2"/>
  <c r="S2150" i="2"/>
  <c r="S2158" i="2"/>
  <c r="S2156" i="2"/>
  <c r="S2165" i="2"/>
  <c r="S2120" i="2"/>
  <c r="S2128" i="2"/>
  <c r="S2136" i="2"/>
  <c r="S2139" i="2"/>
  <c r="S2123" i="2"/>
  <c r="S2124" i="2"/>
  <c r="S2140" i="2"/>
  <c r="S2125" i="2"/>
  <c r="S2133" i="2"/>
  <c r="S2141" i="2"/>
  <c r="S2132" i="2"/>
  <c r="S2126" i="2"/>
  <c r="S2134" i="2"/>
  <c r="S2131" i="2"/>
  <c r="S2096" i="2"/>
  <c r="S2104" i="2"/>
  <c r="S2112" i="2"/>
  <c r="S2100" i="2"/>
  <c r="S2108" i="2"/>
  <c r="S2116" i="2"/>
  <c r="S2099" i="2"/>
  <c r="S2115" i="2"/>
  <c r="S2101" i="2"/>
  <c r="S2109" i="2"/>
  <c r="S2117" i="2"/>
  <c r="S2107" i="2"/>
  <c r="S2102" i="2"/>
  <c r="S2110" i="2"/>
  <c r="S2075" i="2"/>
  <c r="S2072" i="2"/>
  <c r="S2080" i="2"/>
  <c r="S2088" i="2"/>
  <c r="S2091" i="2"/>
  <c r="S2083" i="2"/>
  <c r="S2076" i="2"/>
  <c r="S2077" i="2"/>
  <c r="S2085" i="2"/>
  <c r="S2093" i="2"/>
  <c r="S2084" i="2"/>
  <c r="S2078" i="2"/>
  <c r="S2086" i="2"/>
  <c r="S2092" i="2"/>
  <c r="S2048" i="2"/>
  <c r="S2056" i="2"/>
  <c r="S2064" i="2"/>
  <c r="S2067" i="2"/>
  <c r="S2052" i="2"/>
  <c r="S2060" i="2"/>
  <c r="S2068" i="2"/>
  <c r="S2051" i="2"/>
  <c r="S2053" i="2"/>
  <c r="S2061" i="2"/>
  <c r="S2069" i="2"/>
  <c r="S2059" i="2"/>
  <c r="S2054" i="2"/>
  <c r="S2062" i="2"/>
  <c r="S2027" i="2"/>
  <c r="S2044" i="2"/>
  <c r="S2024" i="2"/>
  <c r="S2032" i="2"/>
  <c r="S2040" i="2"/>
  <c r="S2035" i="2"/>
  <c r="S2036" i="2"/>
  <c r="S2029" i="2"/>
  <c r="S2037" i="2"/>
  <c r="S2045" i="2"/>
  <c r="S2030" i="2"/>
  <c r="S2038" i="2"/>
  <c r="S2043" i="2"/>
  <c r="S2028" i="2"/>
  <c r="S2011" i="2"/>
  <c r="S2000" i="2"/>
  <c r="S2008" i="2"/>
  <c r="S2016" i="2"/>
  <c r="S2003" i="2"/>
  <c r="S2019" i="2"/>
  <c r="S2004" i="2"/>
  <c r="S2012" i="2"/>
  <c r="S2020" i="2"/>
  <c r="S2005" i="2"/>
  <c r="S2013" i="2"/>
  <c r="S2021" i="2"/>
  <c r="S2006" i="2"/>
  <c r="S2014" i="2"/>
  <c r="S1976" i="2"/>
  <c r="S1984" i="2"/>
  <c r="S1992" i="2"/>
  <c r="S1979" i="2"/>
  <c r="S1987" i="2"/>
  <c r="S1995" i="2"/>
  <c r="S1996" i="2"/>
  <c r="S1980" i="2"/>
  <c r="S1981" i="2"/>
  <c r="S1989" i="2"/>
  <c r="S1982" i="2"/>
  <c r="S1990" i="2"/>
  <c r="S1988" i="2"/>
  <c r="S1997" i="2"/>
  <c r="S1952" i="2"/>
  <c r="S1960" i="2"/>
  <c r="S1968" i="2"/>
  <c r="S1963" i="2"/>
  <c r="S1956" i="2"/>
  <c r="S1964" i="2"/>
  <c r="S1972" i="2"/>
  <c r="S1957" i="2"/>
  <c r="S1965" i="2"/>
  <c r="S1973" i="2"/>
  <c r="S1955" i="2"/>
  <c r="S1958" i="2"/>
  <c r="S1966" i="2"/>
  <c r="S1971" i="2"/>
  <c r="S1928" i="2"/>
  <c r="S1936" i="2"/>
  <c r="S1944" i="2"/>
  <c r="S1947" i="2"/>
  <c r="S1940" i="2"/>
  <c r="S1933" i="2"/>
  <c r="S1941" i="2"/>
  <c r="S1949" i="2"/>
  <c r="S1939" i="2"/>
  <c r="S1932" i="2"/>
  <c r="S1948" i="2"/>
  <c r="S1934" i="2"/>
  <c r="S1942" i="2"/>
  <c r="S1931" i="2"/>
  <c r="S1904" i="2"/>
  <c r="S1912" i="2"/>
  <c r="S1920" i="2"/>
  <c r="S1907" i="2"/>
  <c r="S1915" i="2"/>
  <c r="S1923" i="2"/>
  <c r="S1908" i="2"/>
  <c r="S1916" i="2"/>
  <c r="S1924" i="2"/>
  <c r="S1909" i="2"/>
  <c r="S1925" i="2"/>
  <c r="S1910" i="2"/>
  <c r="S1918" i="2"/>
  <c r="S1917" i="2"/>
  <c r="S1899" i="2"/>
  <c r="S1892" i="2"/>
  <c r="S1880" i="2"/>
  <c r="S1888" i="2"/>
  <c r="S1896" i="2"/>
  <c r="S1883" i="2"/>
  <c r="S1885" i="2"/>
  <c r="S1893" i="2"/>
  <c r="S1901" i="2"/>
  <c r="S1900" i="2"/>
  <c r="S1886" i="2"/>
  <c r="S1894" i="2"/>
  <c r="S1891" i="2"/>
  <c r="S1884" i="2"/>
  <c r="S1875" i="2"/>
  <c r="S1856" i="2"/>
  <c r="S1864" i="2"/>
  <c r="S1872" i="2"/>
  <c r="S1859" i="2"/>
  <c r="S1876" i="2"/>
  <c r="S1861" i="2"/>
  <c r="S1869" i="2"/>
  <c r="S1877" i="2"/>
  <c r="S1860" i="2"/>
  <c r="S1862" i="2"/>
  <c r="S1870" i="2"/>
  <c r="S1867" i="2"/>
  <c r="S1868" i="2"/>
  <c r="S1832" i="2"/>
  <c r="S1840" i="2"/>
  <c r="S1848" i="2"/>
  <c r="S1835" i="2"/>
  <c r="S1843" i="2"/>
  <c r="S1851" i="2"/>
  <c r="S1852" i="2"/>
  <c r="S1844" i="2"/>
  <c r="S1838" i="2"/>
  <c r="S1846" i="2"/>
  <c r="S1836" i="2"/>
  <c r="S1837" i="2"/>
  <c r="S1845" i="2"/>
  <c r="S1853" i="2"/>
  <c r="S1808" i="2"/>
  <c r="S1816" i="2"/>
  <c r="S1824" i="2"/>
  <c r="S1811" i="2"/>
  <c r="S1819" i="2"/>
  <c r="S1827" i="2"/>
  <c r="S1812" i="2"/>
  <c r="S1820" i="2"/>
  <c r="S1813" i="2"/>
  <c r="S1821" i="2"/>
  <c r="S1829" i="2"/>
  <c r="S1814" i="2"/>
  <c r="S1822" i="2"/>
  <c r="S1828" i="2"/>
  <c r="S1787" i="2"/>
  <c r="S1784" i="2"/>
  <c r="S1792" i="2"/>
  <c r="S1800" i="2"/>
  <c r="S1788" i="2"/>
  <c r="S1796" i="2"/>
  <c r="S1789" i="2"/>
  <c r="S1797" i="2"/>
  <c r="S1805" i="2"/>
  <c r="S1795" i="2"/>
  <c r="S1804" i="2"/>
  <c r="S1790" i="2"/>
  <c r="S1798" i="2"/>
  <c r="S1803" i="2"/>
  <c r="S1763" i="2"/>
  <c r="S1760" i="2"/>
  <c r="S1768" i="2"/>
  <c r="S1776" i="2"/>
  <c r="S1771" i="2"/>
  <c r="S1764" i="2"/>
  <c r="S1772" i="2"/>
  <c r="S1765" i="2"/>
  <c r="S1773" i="2"/>
  <c r="S1781" i="2"/>
  <c r="S1779" i="2"/>
  <c r="S1780" i="2"/>
  <c r="S1766" i="2"/>
  <c r="S1774" i="2"/>
  <c r="S1739" i="2"/>
  <c r="S1736" i="2"/>
  <c r="S1744" i="2"/>
  <c r="S1752" i="2"/>
  <c r="S1755" i="2"/>
  <c r="S1756" i="2"/>
  <c r="S1741" i="2"/>
  <c r="S1749" i="2"/>
  <c r="S1757" i="2"/>
  <c r="S1748" i="2"/>
  <c r="S1742" i="2"/>
  <c r="S1750" i="2"/>
  <c r="S1747" i="2"/>
  <c r="S1740" i="2"/>
  <c r="S1712" i="2"/>
  <c r="S1720" i="2"/>
  <c r="S1728" i="2"/>
  <c r="S1731" i="2"/>
  <c r="S1716" i="2"/>
  <c r="S1732" i="2"/>
  <c r="S1717" i="2"/>
  <c r="S1725" i="2"/>
  <c r="S1733" i="2"/>
  <c r="S1723" i="2"/>
  <c r="S1724" i="2"/>
  <c r="S1718" i="2"/>
  <c r="S1726" i="2"/>
  <c r="S1715" i="2"/>
  <c r="S1688" i="2"/>
  <c r="S1696" i="2"/>
  <c r="S1704" i="2"/>
  <c r="S1707" i="2"/>
  <c r="S1700" i="2"/>
  <c r="S1693" i="2"/>
  <c r="S1701" i="2"/>
  <c r="S1709" i="2"/>
  <c r="S1699" i="2"/>
  <c r="S1692" i="2"/>
  <c r="S1708" i="2"/>
  <c r="S1694" i="2"/>
  <c r="S1702" i="2"/>
  <c r="S1691" i="2"/>
  <c r="S1664" i="2"/>
  <c r="S1672" i="2"/>
  <c r="S1680" i="2"/>
  <c r="S1683" i="2"/>
  <c r="S1667" i="2"/>
  <c r="S1668" i="2"/>
  <c r="S1676" i="2"/>
  <c r="S1684" i="2"/>
  <c r="S1669" i="2"/>
  <c r="S1677" i="2"/>
  <c r="S1685" i="2"/>
  <c r="S1670" i="2"/>
  <c r="S1678" i="2"/>
  <c r="S1675" i="2"/>
  <c r="S1653" i="2"/>
  <c r="S1640" i="2"/>
  <c r="S1648" i="2"/>
  <c r="S1656" i="2"/>
  <c r="S1643" i="2"/>
  <c r="S1651" i="2"/>
  <c r="S1659" i="2"/>
  <c r="S1644" i="2"/>
  <c r="S1652" i="2"/>
  <c r="S1660" i="2"/>
  <c r="S1645" i="2"/>
  <c r="S1646" i="2"/>
  <c r="S1654" i="2"/>
  <c r="S1661" i="2"/>
  <c r="S1616" i="2"/>
  <c r="S1624" i="2"/>
  <c r="S1632" i="2"/>
  <c r="S1619" i="2"/>
  <c r="S1627" i="2"/>
  <c r="S1635" i="2"/>
  <c r="S1620" i="2"/>
  <c r="S1628" i="2"/>
  <c r="S1621" i="2"/>
  <c r="S1629" i="2"/>
  <c r="S1637" i="2"/>
  <c r="S1622" i="2"/>
  <c r="S1630" i="2"/>
  <c r="S1636" i="2"/>
  <c r="S1592" i="2"/>
  <c r="S1600" i="2"/>
  <c r="S1608" i="2"/>
  <c r="S1595" i="2"/>
  <c r="S1603" i="2"/>
  <c r="S1611" i="2"/>
  <c r="S1596" i="2"/>
  <c r="S1604" i="2"/>
  <c r="S1612" i="2"/>
  <c r="S1597" i="2"/>
  <c r="S1605" i="2"/>
  <c r="S1613" i="2"/>
  <c r="S1598" i="2"/>
  <c r="S1606" i="2"/>
  <c r="S1568" i="2"/>
  <c r="S1576" i="2"/>
  <c r="S1584" i="2"/>
  <c r="S1579" i="2"/>
  <c r="S1580" i="2"/>
  <c r="S1588" i="2"/>
  <c r="S1573" i="2"/>
  <c r="S1581" i="2"/>
  <c r="S1589" i="2"/>
  <c r="S1587" i="2"/>
  <c r="S1572" i="2"/>
  <c r="S1574" i="2"/>
  <c r="S1582" i="2"/>
  <c r="S1571" i="2"/>
  <c r="S1555" i="2"/>
  <c r="S1544" i="2"/>
  <c r="S1552" i="2"/>
  <c r="S1560" i="2"/>
  <c r="S1564" i="2"/>
  <c r="S1549" i="2"/>
  <c r="S1557" i="2"/>
  <c r="S1565" i="2"/>
  <c r="S1563" i="2"/>
  <c r="S1548" i="2"/>
  <c r="S1556" i="2"/>
  <c r="S1550" i="2"/>
  <c r="S1558" i="2"/>
  <c r="S1547" i="2"/>
  <c r="S1539" i="2"/>
  <c r="S1520" i="2"/>
  <c r="S1528" i="2"/>
  <c r="S1536" i="2"/>
  <c r="S1532" i="2"/>
  <c r="S1525" i="2"/>
  <c r="S1533" i="2"/>
  <c r="S1541" i="2"/>
  <c r="S1523" i="2"/>
  <c r="S1524" i="2"/>
  <c r="S1540" i="2"/>
  <c r="S1526" i="2"/>
  <c r="S1534" i="2"/>
  <c r="S1531" i="2"/>
  <c r="S1496" i="2"/>
  <c r="S1504" i="2"/>
  <c r="S1512" i="2"/>
  <c r="S1499" i="2"/>
  <c r="S1500" i="2"/>
  <c r="S1508" i="2"/>
  <c r="S1516" i="2"/>
  <c r="S1501" i="2"/>
  <c r="S1509" i="2"/>
  <c r="S1517" i="2"/>
  <c r="S1502" i="2"/>
  <c r="S1510" i="2"/>
  <c r="S1507" i="2"/>
  <c r="S1515" i="2"/>
  <c r="S1472" i="2"/>
  <c r="S1480" i="2"/>
  <c r="S1488" i="2"/>
  <c r="S1483" i="2"/>
  <c r="S1476" i="2"/>
  <c r="S1492" i="2"/>
  <c r="S1477" i="2"/>
  <c r="S1485" i="2"/>
  <c r="S1493" i="2"/>
  <c r="S1491" i="2"/>
  <c r="S1484" i="2"/>
  <c r="S1478" i="2"/>
  <c r="S1486" i="2"/>
  <c r="S1475" i="2"/>
  <c r="S1448" i="2"/>
  <c r="S1456" i="2"/>
  <c r="S1464" i="2"/>
  <c r="S1451" i="2"/>
  <c r="S1452" i="2"/>
  <c r="S1460" i="2"/>
  <c r="S1468" i="2"/>
  <c r="S1453" i="2"/>
  <c r="S1461" i="2"/>
  <c r="S1469" i="2"/>
  <c r="S1467" i="2"/>
  <c r="S1454" i="2"/>
  <c r="S1462" i="2"/>
  <c r="S1459" i="2"/>
  <c r="S1445" i="2"/>
  <c r="S1424" i="2"/>
  <c r="S1432" i="2"/>
  <c r="S1440" i="2"/>
  <c r="S1437" i="2"/>
  <c r="S1438" i="2"/>
  <c r="S1429" i="2"/>
  <c r="S1427" i="2"/>
  <c r="S1435" i="2"/>
  <c r="S1443" i="2"/>
  <c r="S1428" i="2"/>
  <c r="S1436" i="2"/>
  <c r="S1444" i="2"/>
  <c r="S1430" i="2"/>
  <c r="S1403" i="2"/>
  <c r="S1408" i="2"/>
  <c r="S1404" i="2"/>
  <c r="S1412" i="2"/>
  <c r="S1420" i="2"/>
  <c r="S1405" i="2"/>
  <c r="S1413" i="2"/>
  <c r="S1421" i="2"/>
  <c r="S1400" i="2"/>
  <c r="S1419" i="2"/>
  <c r="S1406" i="2"/>
  <c r="S1414" i="2"/>
  <c r="S1416" i="2"/>
  <c r="S1411" i="2"/>
  <c r="S1387" i="2"/>
  <c r="S1376" i="2"/>
  <c r="S1384" i="2"/>
  <c r="S1392" i="2"/>
  <c r="S1395" i="2"/>
  <c r="S1379" i="2"/>
  <c r="S1380" i="2"/>
  <c r="S1396" i="2"/>
  <c r="S1381" i="2"/>
  <c r="S1389" i="2"/>
  <c r="S1397" i="2"/>
  <c r="S1382" i="2"/>
  <c r="S1390" i="2"/>
  <c r="S1388" i="2"/>
  <c r="S1371" i="2"/>
  <c r="S1352" i="2"/>
  <c r="S1360" i="2"/>
  <c r="S1368" i="2"/>
  <c r="S1372" i="2"/>
  <c r="S1357" i="2"/>
  <c r="S1365" i="2"/>
  <c r="S1373" i="2"/>
  <c r="S1363" i="2"/>
  <c r="S1356" i="2"/>
  <c r="S1364" i="2"/>
  <c r="S1358" i="2"/>
  <c r="S1366" i="2"/>
  <c r="S1355" i="2"/>
  <c r="S1328" i="2"/>
  <c r="S1336" i="2"/>
  <c r="S1344" i="2"/>
  <c r="S1347" i="2"/>
  <c r="S1332" i="2"/>
  <c r="S1348" i="2"/>
  <c r="S1333" i="2"/>
  <c r="S1341" i="2"/>
  <c r="S1349" i="2"/>
  <c r="S1331" i="2"/>
  <c r="S1340" i="2"/>
  <c r="S1334" i="2"/>
  <c r="S1342" i="2"/>
  <c r="S1339" i="2"/>
  <c r="S1323" i="2"/>
  <c r="S1304" i="2"/>
  <c r="S1312" i="2"/>
  <c r="S1320" i="2"/>
  <c r="S1307" i="2"/>
  <c r="S1308" i="2"/>
  <c r="S1316" i="2"/>
  <c r="S1309" i="2"/>
  <c r="S1317" i="2"/>
  <c r="S1325" i="2"/>
  <c r="S1324" i="2"/>
  <c r="S1310" i="2"/>
  <c r="S1318" i="2"/>
  <c r="S1315" i="2"/>
  <c r="S1299" i="2"/>
  <c r="S1280" i="2"/>
  <c r="S1288" i="2"/>
  <c r="S1296" i="2"/>
  <c r="S1291" i="2"/>
  <c r="S1284" i="2"/>
  <c r="S1300" i="2"/>
  <c r="S1285" i="2"/>
  <c r="S1293" i="2"/>
  <c r="S1301" i="2"/>
  <c r="S1283" i="2"/>
  <c r="S1292" i="2"/>
  <c r="S1286" i="2"/>
  <c r="S1294" i="2"/>
  <c r="S1259" i="2"/>
  <c r="S1256" i="2"/>
  <c r="S1264" i="2"/>
  <c r="S1272" i="2"/>
  <c r="S1267" i="2"/>
  <c r="S1260" i="2"/>
  <c r="S1276" i="2"/>
  <c r="S1261" i="2"/>
  <c r="S1269" i="2"/>
  <c r="S1277" i="2"/>
  <c r="S1275" i="2"/>
  <c r="S1268" i="2"/>
  <c r="S1262" i="2"/>
  <c r="S1270" i="2"/>
  <c r="S1251" i="2"/>
  <c r="S1244" i="2"/>
  <c r="S1232" i="2"/>
  <c r="S1240" i="2"/>
  <c r="S1248" i="2"/>
  <c r="S1243" i="2"/>
  <c r="S1237" i="2"/>
  <c r="S1245" i="2"/>
  <c r="S1253" i="2"/>
  <c r="S1252" i="2"/>
  <c r="S1238" i="2"/>
  <c r="S1246" i="2"/>
  <c r="S1235" i="2"/>
  <c r="S1236" i="2"/>
  <c r="S1211" i="2"/>
  <c r="S1208" i="2"/>
  <c r="S1216" i="2"/>
  <c r="S1224" i="2"/>
  <c r="S1227" i="2"/>
  <c r="S1212" i="2"/>
  <c r="S1220" i="2"/>
  <c r="S1228" i="2"/>
  <c r="S1213" i="2"/>
  <c r="S1221" i="2"/>
  <c r="S1229" i="2"/>
  <c r="S1219" i="2"/>
  <c r="S1214" i="2"/>
  <c r="S1222" i="2"/>
  <c r="S1184" i="2"/>
  <c r="S1192" i="2"/>
  <c r="S1200" i="2"/>
  <c r="S1187" i="2"/>
  <c r="S1189" i="2"/>
  <c r="S1197" i="2"/>
  <c r="S1205" i="2"/>
  <c r="S1195" i="2"/>
  <c r="S1188" i="2"/>
  <c r="S1196" i="2"/>
  <c r="S1190" i="2"/>
  <c r="S1198" i="2"/>
  <c r="S1203" i="2"/>
  <c r="S1204" i="2"/>
  <c r="S1164" i="2"/>
  <c r="S1160" i="2"/>
  <c r="S1168" i="2"/>
  <c r="S1176" i="2"/>
  <c r="S1171" i="2"/>
  <c r="S1180" i="2"/>
  <c r="S1165" i="2"/>
  <c r="S1173" i="2"/>
  <c r="S1181" i="2"/>
  <c r="S1179" i="2"/>
  <c r="S1172" i="2"/>
  <c r="S1166" i="2"/>
  <c r="S1174" i="2"/>
  <c r="S1163" i="2"/>
  <c r="S1140" i="2"/>
  <c r="S1136" i="2"/>
  <c r="S1144" i="2"/>
  <c r="S1152" i="2"/>
  <c r="S1139" i="2"/>
  <c r="S1148" i="2"/>
  <c r="S1141" i="2"/>
  <c r="S1149" i="2"/>
  <c r="S1157" i="2"/>
  <c r="S1155" i="2"/>
  <c r="S1142" i="2"/>
  <c r="S1150" i="2"/>
  <c r="S1147" i="2"/>
  <c r="S1156" i="2"/>
  <c r="S1115" i="2"/>
  <c r="S1112" i="2"/>
  <c r="S1120" i="2"/>
  <c r="S1128" i="2"/>
  <c r="S1131" i="2"/>
  <c r="S1123" i="2"/>
  <c r="S1116" i="2"/>
  <c r="S1132" i="2"/>
  <c r="S1117" i="2"/>
  <c r="S1125" i="2"/>
  <c r="S1133" i="2"/>
  <c r="S1118" i="2"/>
  <c r="S1126" i="2"/>
  <c r="S1124" i="2"/>
  <c r="S1088" i="2"/>
  <c r="S1096" i="2"/>
  <c r="S1104" i="2"/>
  <c r="S1107" i="2"/>
  <c r="S1094" i="2"/>
  <c r="S1102" i="2"/>
  <c r="S1091" i="2"/>
  <c r="S1099" i="2"/>
  <c r="S1092" i="2"/>
  <c r="S1100" i="2"/>
  <c r="S1108" i="2"/>
  <c r="S1093" i="2"/>
  <c r="S1101" i="2"/>
  <c r="S1109" i="2"/>
  <c r="S1075" i="2"/>
  <c r="S1064" i="2"/>
  <c r="S1072" i="2"/>
  <c r="S1080" i="2"/>
  <c r="S1068" i="2"/>
  <c r="S1084" i="2"/>
  <c r="S1069" i="2"/>
  <c r="S1077" i="2"/>
  <c r="S1085" i="2"/>
  <c r="S1067" i="2"/>
  <c r="S1076" i="2"/>
  <c r="S1070" i="2"/>
  <c r="S1078" i="2"/>
  <c r="S1083" i="2"/>
  <c r="S1043" i="2"/>
  <c r="S1040" i="2"/>
  <c r="S1048" i="2"/>
  <c r="S1056" i="2"/>
  <c r="S1059" i="2"/>
  <c r="S1044" i="2"/>
  <c r="S1052" i="2"/>
  <c r="S1060" i="2"/>
  <c r="S1045" i="2"/>
  <c r="S1053" i="2"/>
  <c r="S1061" i="2"/>
  <c r="S1046" i="2"/>
  <c r="S1054" i="2"/>
  <c r="S1051" i="2"/>
  <c r="S1016" i="2"/>
  <c r="S1024" i="2"/>
  <c r="S1032" i="2"/>
  <c r="S1019" i="2"/>
  <c r="S1027" i="2"/>
  <c r="S1035" i="2"/>
  <c r="S1020" i="2"/>
  <c r="S1028" i="2"/>
  <c r="S1021" i="2"/>
  <c r="S1029" i="2"/>
  <c r="S1037" i="2"/>
  <c r="S1022" i="2"/>
  <c r="S1030" i="2"/>
  <c r="S1036" i="2"/>
  <c r="S1003" i="2"/>
  <c r="S992" i="2"/>
  <c r="S1000" i="2"/>
  <c r="S1008" i="2"/>
  <c r="S995" i="2"/>
  <c r="S1012" i="2"/>
  <c r="S997" i="2"/>
  <c r="S1005" i="2"/>
  <c r="S1013" i="2"/>
  <c r="S1011" i="2"/>
  <c r="S1004" i="2"/>
  <c r="S998" i="2"/>
  <c r="S1006" i="2"/>
  <c r="S996" i="2"/>
  <c r="S971" i="2"/>
  <c r="S968" i="2"/>
  <c r="S976" i="2"/>
  <c r="S984" i="2"/>
  <c r="S987" i="2"/>
  <c r="S972" i="2"/>
  <c r="S980" i="2"/>
  <c r="S973" i="2"/>
  <c r="S981" i="2"/>
  <c r="S989" i="2"/>
  <c r="S979" i="2"/>
  <c r="S988" i="2"/>
  <c r="S974" i="2"/>
  <c r="S982" i="2"/>
  <c r="S944" i="2"/>
  <c r="S952" i="2"/>
  <c r="S960" i="2"/>
  <c r="S955" i="2"/>
  <c r="S964" i="2"/>
  <c r="S949" i="2"/>
  <c r="S957" i="2"/>
  <c r="S965" i="2"/>
  <c r="S947" i="2"/>
  <c r="S948" i="2"/>
  <c r="S956" i="2"/>
  <c r="S950" i="2"/>
  <c r="S958" i="2"/>
  <c r="S963" i="2"/>
  <c r="S931" i="2"/>
  <c r="S920" i="2"/>
  <c r="S928" i="2"/>
  <c r="S936" i="2"/>
  <c r="S940" i="2"/>
  <c r="S925" i="2"/>
  <c r="S933" i="2"/>
  <c r="S941" i="2"/>
  <c r="S923" i="2"/>
  <c r="S924" i="2"/>
  <c r="S932" i="2"/>
  <c r="S926" i="2"/>
  <c r="S934" i="2"/>
  <c r="S939" i="2"/>
  <c r="S899" i="2"/>
  <c r="S896" i="2"/>
  <c r="S904" i="2"/>
  <c r="S912" i="2"/>
  <c r="S907" i="2"/>
  <c r="S900" i="2"/>
  <c r="S916" i="2"/>
  <c r="S901" i="2"/>
  <c r="S909" i="2"/>
  <c r="S917" i="2"/>
  <c r="S915" i="2"/>
  <c r="S908" i="2"/>
  <c r="S902" i="2"/>
  <c r="S910" i="2"/>
  <c r="S884" i="2"/>
  <c r="S872" i="2"/>
  <c r="S880" i="2"/>
  <c r="S888" i="2"/>
  <c r="S883" i="2"/>
  <c r="S891" i="2"/>
  <c r="S892" i="2"/>
  <c r="S877" i="2"/>
  <c r="S885" i="2"/>
  <c r="S893" i="2"/>
  <c r="S878" i="2"/>
  <c r="S886" i="2"/>
  <c r="S875" i="2"/>
  <c r="S876" i="2"/>
  <c r="S851" i="2"/>
  <c r="S848" i="2"/>
  <c r="S856" i="2"/>
  <c r="S864" i="2"/>
  <c r="S852" i="2"/>
  <c r="S860" i="2"/>
  <c r="S853" i="2"/>
  <c r="S861" i="2"/>
  <c r="S869" i="2"/>
  <c r="S867" i="2"/>
  <c r="S868" i="2"/>
  <c r="S854" i="2"/>
  <c r="S862" i="2"/>
  <c r="S859" i="2"/>
  <c r="S835" i="2"/>
  <c r="S824" i="2"/>
  <c r="S832" i="2"/>
  <c r="S840" i="2"/>
  <c r="S843" i="2"/>
  <c r="S828" i="2"/>
  <c r="S844" i="2"/>
  <c r="S829" i="2"/>
  <c r="S837" i="2"/>
  <c r="S845" i="2"/>
  <c r="S836" i="2"/>
  <c r="S830" i="2"/>
  <c r="S838" i="2"/>
  <c r="S827" i="2"/>
  <c r="S803" i="2"/>
  <c r="S800" i="2"/>
  <c r="S808" i="2"/>
  <c r="S816" i="2"/>
  <c r="S812" i="2"/>
  <c r="S805" i="2"/>
  <c r="S813" i="2"/>
  <c r="S821" i="2"/>
  <c r="S819" i="2"/>
  <c r="S804" i="2"/>
  <c r="S820" i="2"/>
  <c r="S806" i="2"/>
  <c r="S814" i="2"/>
  <c r="S811" i="2"/>
  <c r="S795" i="2"/>
  <c r="S776" i="2"/>
  <c r="S784" i="2"/>
  <c r="S792" i="2"/>
  <c r="S779" i="2"/>
  <c r="S796" i="2"/>
  <c r="S781" i="2"/>
  <c r="S789" i="2"/>
  <c r="S797" i="2"/>
  <c r="S788" i="2"/>
  <c r="S782" i="2"/>
  <c r="S790" i="2"/>
  <c r="S787" i="2"/>
  <c r="S780" i="2"/>
  <c r="S763" i="2"/>
  <c r="S752" i="2"/>
  <c r="S760" i="2"/>
  <c r="S768" i="2"/>
  <c r="S755" i="2"/>
  <c r="S756" i="2"/>
  <c r="S772" i="2"/>
  <c r="S757" i="2"/>
  <c r="S765" i="2"/>
  <c r="S773" i="2"/>
  <c r="S771" i="2"/>
  <c r="S764" i="2"/>
  <c r="S758" i="2"/>
  <c r="S766" i="2"/>
  <c r="S728" i="2"/>
  <c r="S736" i="2"/>
  <c r="S744" i="2"/>
  <c r="S748" i="2"/>
  <c r="S747" i="2"/>
  <c r="S739" i="2"/>
  <c r="S740" i="2"/>
  <c r="S733" i="2"/>
  <c r="S741" i="2"/>
  <c r="S749" i="2"/>
  <c r="S734" i="2"/>
  <c r="S742" i="2"/>
  <c r="S731" i="2"/>
  <c r="S732" i="2"/>
  <c r="S723" i="2"/>
  <c r="S704" i="2"/>
  <c r="S712" i="2"/>
  <c r="S720" i="2"/>
  <c r="S715" i="2"/>
  <c r="S708" i="2"/>
  <c r="S709" i="2"/>
  <c r="S717" i="2"/>
  <c r="S725" i="2"/>
  <c r="S716" i="2"/>
  <c r="S710" i="2"/>
  <c r="S718" i="2"/>
  <c r="S707" i="2"/>
  <c r="S724" i="2"/>
  <c r="S680" i="2"/>
  <c r="S688" i="2"/>
  <c r="S696" i="2"/>
  <c r="S699" i="2"/>
  <c r="S691" i="2"/>
  <c r="S684" i="2"/>
  <c r="S700" i="2"/>
  <c r="S685" i="2"/>
  <c r="S693" i="2"/>
  <c r="S701" i="2"/>
  <c r="S686" i="2"/>
  <c r="S694" i="2"/>
  <c r="S683" i="2"/>
  <c r="S692" i="2"/>
  <c r="S656" i="2"/>
  <c r="S664" i="2"/>
  <c r="S672" i="2"/>
  <c r="S659" i="2"/>
  <c r="S667" i="2"/>
  <c r="S675" i="2"/>
  <c r="S660" i="2"/>
  <c r="S676" i="2"/>
  <c r="S661" i="2"/>
  <c r="S677" i="2"/>
  <c r="S662" i="2"/>
  <c r="S670" i="2"/>
  <c r="S668" i="2"/>
  <c r="S669" i="2"/>
  <c r="S632" i="2"/>
  <c r="S640" i="2"/>
  <c r="S648" i="2"/>
  <c r="S643" i="2"/>
  <c r="S644" i="2"/>
  <c r="S637" i="2"/>
  <c r="S645" i="2"/>
  <c r="S653" i="2"/>
  <c r="S651" i="2"/>
  <c r="S636" i="2"/>
  <c r="S652" i="2"/>
  <c r="S638" i="2"/>
  <c r="S646" i="2"/>
  <c r="S635" i="2"/>
  <c r="S619" i="2"/>
  <c r="S608" i="2"/>
  <c r="S616" i="2"/>
  <c r="S624" i="2"/>
  <c r="S627" i="2"/>
  <c r="S628" i="2"/>
  <c r="S613" i="2"/>
  <c r="S621" i="2"/>
  <c r="S629" i="2"/>
  <c r="S612" i="2"/>
  <c r="S620" i="2"/>
  <c r="S614" i="2"/>
  <c r="S622" i="2"/>
  <c r="S611" i="2"/>
  <c r="S584" i="2"/>
  <c r="S592" i="2"/>
  <c r="S600" i="2"/>
  <c r="S595" i="2"/>
  <c r="S604" i="2"/>
  <c r="S589" i="2"/>
  <c r="S597" i="2"/>
  <c r="S605" i="2"/>
  <c r="S587" i="2"/>
  <c r="S588" i="2"/>
  <c r="S596" i="2"/>
  <c r="S590" i="2"/>
  <c r="S598" i="2"/>
  <c r="S603" i="2"/>
  <c r="S579" i="2"/>
  <c r="S560" i="2"/>
  <c r="S568" i="2"/>
  <c r="S576" i="2"/>
  <c r="S563" i="2"/>
  <c r="S564" i="2"/>
  <c r="S580" i="2"/>
  <c r="S565" i="2"/>
  <c r="S573" i="2"/>
  <c r="S581" i="2"/>
  <c r="S572" i="2"/>
  <c r="S566" i="2"/>
  <c r="S574" i="2"/>
  <c r="S571" i="2"/>
  <c r="S547" i="2"/>
  <c r="S536" i="2"/>
  <c r="S544" i="2"/>
  <c r="S552" i="2"/>
  <c r="S539" i="2"/>
  <c r="S556" i="2"/>
  <c r="S541" i="2"/>
  <c r="S549" i="2"/>
  <c r="S557" i="2"/>
  <c r="S555" i="2"/>
  <c r="S548" i="2"/>
  <c r="S542" i="2"/>
  <c r="S550" i="2"/>
  <c r="S540" i="2"/>
  <c r="S515" i="2"/>
  <c r="S516" i="2"/>
  <c r="S512" i="2"/>
  <c r="S520" i="2"/>
  <c r="S528" i="2"/>
  <c r="S524" i="2"/>
  <c r="S517" i="2"/>
  <c r="S525" i="2"/>
  <c r="S533" i="2"/>
  <c r="S531" i="2"/>
  <c r="S532" i="2"/>
  <c r="S518" i="2"/>
  <c r="S526" i="2"/>
  <c r="S523" i="2"/>
  <c r="S491" i="2"/>
  <c r="S488" i="2"/>
  <c r="S496" i="2"/>
  <c r="S504" i="2"/>
  <c r="S507" i="2"/>
  <c r="S500" i="2"/>
  <c r="S493" i="2"/>
  <c r="S501" i="2"/>
  <c r="S509" i="2"/>
  <c r="S499" i="2"/>
  <c r="S492" i="2"/>
  <c r="S508" i="2"/>
  <c r="S494" i="2"/>
  <c r="S502" i="2"/>
  <c r="S464" i="2"/>
  <c r="S472" i="2"/>
  <c r="S480" i="2"/>
  <c r="S467" i="2"/>
  <c r="S476" i="2"/>
  <c r="S469" i="2"/>
  <c r="S477" i="2"/>
  <c r="S485" i="2"/>
  <c r="S483" i="2"/>
  <c r="S484" i="2"/>
  <c r="S470" i="2"/>
  <c r="S478" i="2"/>
  <c r="S475" i="2"/>
  <c r="S468" i="2"/>
  <c r="S445" i="2"/>
  <c r="S440" i="2"/>
  <c r="S448" i="2"/>
  <c r="S456" i="2"/>
  <c r="S443" i="2"/>
  <c r="S451" i="2"/>
  <c r="S459" i="2"/>
  <c r="S444" i="2"/>
  <c r="S452" i="2"/>
  <c r="S460" i="2"/>
  <c r="S461" i="2"/>
  <c r="S446" i="2"/>
  <c r="S454" i="2"/>
  <c r="S453" i="2"/>
  <c r="S427" i="2"/>
  <c r="S416" i="2"/>
  <c r="S424" i="2"/>
  <c r="S432" i="2"/>
  <c r="S435" i="2"/>
  <c r="S420" i="2"/>
  <c r="S428" i="2"/>
  <c r="S436" i="2"/>
  <c r="S421" i="2"/>
  <c r="S429" i="2"/>
  <c r="S437" i="2"/>
  <c r="S422" i="2"/>
  <c r="S430" i="2"/>
  <c r="S419" i="2"/>
  <c r="S392" i="2"/>
  <c r="S400" i="2"/>
  <c r="S408" i="2"/>
  <c r="S397" i="2"/>
  <c r="S405" i="2"/>
  <c r="S413" i="2"/>
  <c r="S395" i="2"/>
  <c r="S403" i="2"/>
  <c r="S411" i="2"/>
  <c r="S396" i="2"/>
  <c r="S404" i="2"/>
  <c r="S412" i="2"/>
  <c r="S398" i="2"/>
  <c r="S406" i="2"/>
  <c r="S368" i="2"/>
  <c r="S376" i="2"/>
  <c r="S384" i="2"/>
  <c r="S371" i="2"/>
  <c r="S379" i="2"/>
  <c r="S387" i="2"/>
  <c r="S372" i="2"/>
  <c r="S380" i="2"/>
  <c r="S373" i="2"/>
  <c r="S381" i="2"/>
  <c r="S389" i="2"/>
  <c r="S374" i="2"/>
  <c r="S382" i="2"/>
  <c r="S388" i="2"/>
  <c r="S348" i="2"/>
  <c r="S344" i="2"/>
  <c r="S352" i="2"/>
  <c r="S360" i="2"/>
  <c r="S347" i="2"/>
  <c r="S355" i="2"/>
  <c r="S363" i="2"/>
  <c r="S356" i="2"/>
  <c r="S349" i="2"/>
  <c r="S357" i="2"/>
  <c r="S365" i="2"/>
  <c r="S350" i="2"/>
  <c r="S358" i="2"/>
  <c r="S364" i="2"/>
  <c r="S320" i="2"/>
  <c r="S328" i="2"/>
  <c r="S336" i="2"/>
  <c r="S339" i="2"/>
  <c r="S332" i="2"/>
  <c r="S325" i="2"/>
  <c r="S333" i="2"/>
  <c r="S341" i="2"/>
  <c r="S331" i="2"/>
  <c r="S324" i="2"/>
  <c r="S326" i="2"/>
  <c r="S334" i="2"/>
  <c r="S323" i="2"/>
  <c r="S340" i="2"/>
  <c r="S308" i="2"/>
  <c r="S296" i="2"/>
  <c r="S304" i="2"/>
  <c r="S312" i="2"/>
  <c r="S315" i="2"/>
  <c r="S316" i="2"/>
  <c r="S301" i="2"/>
  <c r="S309" i="2"/>
  <c r="S317" i="2"/>
  <c r="S299" i="2"/>
  <c r="S302" i="2"/>
  <c r="S310" i="2"/>
  <c r="S307" i="2"/>
  <c r="S300" i="2"/>
  <c r="S283" i="2"/>
  <c r="S272" i="2"/>
  <c r="S280" i="2"/>
  <c r="S288" i="2"/>
  <c r="S275" i="2"/>
  <c r="S291" i="2"/>
  <c r="S276" i="2"/>
  <c r="S292" i="2"/>
  <c r="S277" i="2"/>
  <c r="S285" i="2"/>
  <c r="S293" i="2"/>
  <c r="S278" i="2"/>
  <c r="S286" i="2"/>
  <c r="S284" i="2"/>
  <c r="S251" i="2"/>
  <c r="S248" i="2"/>
  <c r="S256" i="2"/>
  <c r="S264" i="2"/>
  <c r="S260" i="2"/>
  <c r="S253" i="2"/>
  <c r="S261" i="2"/>
  <c r="S269" i="2"/>
  <c r="S267" i="2"/>
  <c r="S252" i="2"/>
  <c r="S268" i="2"/>
  <c r="S254" i="2"/>
  <c r="S262" i="2"/>
  <c r="S259" i="2"/>
  <c r="S227" i="2"/>
  <c r="S224" i="2"/>
  <c r="S232" i="2"/>
  <c r="S240" i="2"/>
  <c r="S243" i="2"/>
  <c r="S236" i="2"/>
  <c r="S229" i="2"/>
  <c r="S237" i="2"/>
  <c r="S245" i="2"/>
  <c r="S235" i="2"/>
  <c r="S228" i="2"/>
  <c r="S244" i="2"/>
  <c r="S230" i="2"/>
  <c r="S238" i="2"/>
  <c r="S203" i="2"/>
  <c r="S200" i="2"/>
  <c r="S208" i="2"/>
  <c r="S216" i="2"/>
  <c r="S219" i="2"/>
  <c r="S204" i="2"/>
  <c r="S220" i="2"/>
  <c r="S205" i="2"/>
  <c r="S213" i="2"/>
  <c r="S221" i="2"/>
  <c r="S211" i="2"/>
  <c r="S212" i="2"/>
  <c r="S206" i="2"/>
  <c r="S214" i="2"/>
  <c r="S176" i="2"/>
  <c r="S184" i="2"/>
  <c r="S192" i="2"/>
  <c r="S179" i="2"/>
  <c r="S180" i="2"/>
  <c r="S181" i="2"/>
  <c r="S189" i="2"/>
  <c r="S197" i="2"/>
  <c r="S187" i="2"/>
  <c r="S188" i="2"/>
  <c r="S182" i="2"/>
  <c r="S190" i="2"/>
  <c r="S195" i="2"/>
  <c r="S196" i="2"/>
  <c r="S155" i="2"/>
  <c r="S164" i="2"/>
  <c r="S152" i="2"/>
  <c r="S160" i="2"/>
  <c r="S168" i="2"/>
  <c r="S163" i="2"/>
  <c r="S172" i="2"/>
  <c r="S157" i="2"/>
  <c r="S165" i="2"/>
  <c r="S173" i="2"/>
  <c r="S171" i="2"/>
  <c r="S156" i="2"/>
  <c r="S158" i="2"/>
  <c r="S166" i="2"/>
  <c r="S128" i="2"/>
  <c r="S136" i="2"/>
  <c r="S144" i="2"/>
  <c r="S147" i="2"/>
  <c r="S148" i="2"/>
  <c r="S133" i="2"/>
  <c r="S141" i="2"/>
  <c r="S149" i="2"/>
  <c r="S139" i="2"/>
  <c r="S132" i="2"/>
  <c r="S140" i="2"/>
  <c r="S134" i="2"/>
  <c r="S142" i="2"/>
  <c r="S131" i="2"/>
  <c r="S104" i="2"/>
  <c r="S112" i="2"/>
  <c r="S120" i="2"/>
  <c r="S115" i="2"/>
  <c r="S108" i="2"/>
  <c r="S124" i="2"/>
  <c r="S109" i="2"/>
  <c r="S117" i="2"/>
  <c r="S125" i="2"/>
  <c r="S107" i="2"/>
  <c r="S116" i="2"/>
  <c r="S110" i="2"/>
  <c r="S118" i="2"/>
  <c r="S123" i="2"/>
  <c r="S80" i="2"/>
  <c r="S88" i="2"/>
  <c r="S96" i="2"/>
  <c r="S83" i="2"/>
  <c r="S92" i="2"/>
  <c r="S85" i="2"/>
  <c r="S93" i="2"/>
  <c r="S101" i="2"/>
  <c r="S99" i="2"/>
  <c r="S84" i="2"/>
  <c r="S100" i="2"/>
  <c r="S86" i="2"/>
  <c r="S94" i="2"/>
  <c r="S91" i="2"/>
  <c r="S56" i="2"/>
  <c r="S64" i="2"/>
  <c r="S72" i="2"/>
  <c r="S59" i="2"/>
  <c r="S60" i="2"/>
  <c r="S76" i="2"/>
  <c r="S61" i="2"/>
  <c r="S69" i="2"/>
  <c r="S77" i="2"/>
  <c r="S67" i="2"/>
  <c r="S68" i="2"/>
  <c r="S62" i="2"/>
  <c r="S70" i="2"/>
  <c r="S75" i="2"/>
  <c r="S43" i="2"/>
  <c r="S32" i="2"/>
  <c r="S40" i="2"/>
  <c r="S48" i="2"/>
  <c r="S51" i="2"/>
  <c r="S36" i="2"/>
  <c r="S44" i="2"/>
  <c r="S37" i="2"/>
  <c r="S45" i="2"/>
  <c r="S53" i="2"/>
  <c r="S38" i="2"/>
  <c r="S46" i="2"/>
  <c r="S35" i="2"/>
  <c r="S52" i="2"/>
  <c r="S8" i="2"/>
  <c r="S16" i="2"/>
  <c r="S24" i="2"/>
  <c r="S19" i="2"/>
  <c r="S20" i="2"/>
  <c r="S13" i="2"/>
  <c r="S21" i="2"/>
  <c r="S29" i="2"/>
  <c r="S27" i="2"/>
  <c r="S28" i="2"/>
  <c r="S14" i="2"/>
  <c r="S22" i="2"/>
  <c r="S11" i="2"/>
  <c r="S12" i="2"/>
  <c r="S126" i="2"/>
  <c r="S150" i="2"/>
  <c r="S174" i="2"/>
  <c r="S222" i="2"/>
  <c r="S246" i="2"/>
  <c r="S270" i="2"/>
  <c r="S294" i="2"/>
  <c r="S318" i="2"/>
  <c r="S342" i="2"/>
  <c r="S366" i="2"/>
  <c r="S390" i="2"/>
  <c r="S414" i="2"/>
  <c r="S438" i="2"/>
  <c r="S462" i="2"/>
  <c r="S486" i="2"/>
  <c r="S510" i="2"/>
  <c r="S534" i="2"/>
  <c r="S558" i="2"/>
  <c r="S582" i="2"/>
  <c r="S606" i="2"/>
  <c r="S630" i="2"/>
  <c r="S654" i="2"/>
  <c r="S678" i="2"/>
  <c r="S702" i="2"/>
  <c r="S726" i="2"/>
  <c r="S750" i="2"/>
  <c r="S774" i="2"/>
  <c r="S798" i="2"/>
  <c r="S822" i="2"/>
  <c r="S846" i="2"/>
  <c r="S870" i="2"/>
  <c r="S894" i="2"/>
  <c r="S918" i="2"/>
  <c r="S942" i="2"/>
  <c r="S966" i="2"/>
  <c r="S990" i="2"/>
  <c r="S1014" i="2"/>
  <c r="S1038" i="2"/>
  <c r="S1062" i="2"/>
  <c r="S1086" i="2"/>
  <c r="S1110" i="2"/>
  <c r="S1134" i="2"/>
  <c r="S1158" i="2"/>
  <c r="S1182" i="2"/>
  <c r="S1206" i="2"/>
  <c r="S1230" i="2"/>
  <c r="S1254" i="2"/>
  <c r="S1278" i="2"/>
  <c r="S1302" i="2"/>
  <c r="S1326" i="2"/>
  <c r="S1350" i="2"/>
  <c r="S1374" i="2"/>
  <c r="S1398" i="2"/>
  <c r="S1422" i="2"/>
  <c r="S1446" i="2"/>
  <c r="S1470" i="2"/>
  <c r="S1494" i="2"/>
  <c r="S1518" i="2"/>
  <c r="S1542" i="2"/>
  <c r="S1566" i="2"/>
  <c r="S1590" i="2"/>
  <c r="S1614" i="2"/>
  <c r="S1638" i="2"/>
  <c r="S1662" i="2"/>
  <c r="S1686" i="2"/>
  <c r="S1710" i="2"/>
  <c r="S1734" i="2"/>
  <c r="S1758" i="2"/>
  <c r="S1782" i="2"/>
  <c r="S1806" i="2"/>
  <c r="S1830" i="2"/>
  <c r="S1854" i="2"/>
  <c r="S1878" i="2"/>
  <c r="S1902" i="2"/>
  <c r="S1926" i="2"/>
  <c r="S1950" i="2"/>
  <c r="S1974" i="2"/>
  <c r="S1998" i="2"/>
  <c r="S2022" i="2"/>
  <c r="S2046" i="2"/>
  <c r="S2070" i="2"/>
  <c r="S2094" i="2"/>
  <c r="S2118" i="2"/>
  <c r="S2142" i="2"/>
  <c r="S2166" i="2"/>
  <c r="S2190" i="2"/>
  <c r="S2214" i="2"/>
  <c r="S2238" i="2"/>
  <c r="S2262" i="2"/>
  <c r="S2286" i="2"/>
  <c r="S2310" i="2"/>
  <c r="S2334" i="2"/>
  <c r="S2358" i="2"/>
  <c r="S2382" i="2"/>
  <c r="S2406" i="2"/>
  <c r="S2430" i="2"/>
  <c r="S2454" i="2"/>
  <c r="S2478" i="2"/>
  <c r="S2502" i="2"/>
  <c r="S2526" i="2"/>
  <c r="S2550" i="2"/>
  <c r="S2574" i="2"/>
  <c r="S2598" i="2"/>
  <c r="S2622" i="2"/>
  <c r="S2646" i="2"/>
  <c r="S54" i="2"/>
  <c r="S102" i="2"/>
  <c r="S198" i="2"/>
  <c r="S2670" i="2"/>
  <c r="S2694" i="2"/>
  <c r="S2718" i="2"/>
  <c r="S2742" i="2"/>
  <c r="S2766" i="2"/>
  <c r="S2790" i="2"/>
  <c r="S2814" i="2"/>
  <c r="S2838" i="2"/>
  <c r="S2862" i="2"/>
  <c r="S2886" i="2"/>
  <c r="S2910" i="2"/>
  <c r="S2934" i="2"/>
  <c r="S2958" i="2"/>
  <c r="S2982" i="2"/>
  <c r="S3006" i="2"/>
  <c r="S3030" i="2"/>
  <c r="S3054" i="2"/>
  <c r="S3078" i="2"/>
  <c r="S3102" i="2"/>
  <c r="S3126" i="2"/>
  <c r="S3150" i="2"/>
  <c r="S3174" i="2"/>
  <c r="S3198" i="2"/>
  <c r="S3222" i="2"/>
  <c r="S3246" i="2"/>
  <c r="S3270" i="2"/>
  <c r="S3294" i="2"/>
  <c r="S3318" i="2"/>
  <c r="S3342" i="2"/>
  <c r="S3366" i="2"/>
  <c r="S3390" i="2"/>
  <c r="S3414" i="2"/>
  <c r="S3438" i="2"/>
  <c r="S3462" i="2"/>
  <c r="S3486" i="2"/>
  <c r="S3510" i="2"/>
  <c r="S3534" i="2"/>
  <c r="S3558" i="2"/>
  <c r="S3582" i="2"/>
  <c r="S3606" i="2"/>
  <c r="S3630" i="2"/>
  <c r="S3654" i="2"/>
  <c r="S3678" i="2"/>
  <c r="S3702" i="2"/>
  <c r="S3726" i="2"/>
  <c r="S3750" i="2"/>
  <c r="S3774" i="2"/>
  <c r="S3798" i="2"/>
  <c r="S3822" i="2"/>
  <c r="S3846" i="2"/>
  <c r="S3870" i="2"/>
  <c r="S3894" i="2"/>
  <c r="S3918" i="2"/>
  <c r="S3942" i="2"/>
  <c r="S3966" i="2"/>
  <c r="S3990" i="2"/>
  <c r="S4014" i="2"/>
  <c r="S4038" i="2"/>
  <c r="S4062" i="2"/>
  <c r="S4086" i="2"/>
  <c r="S4110" i="2"/>
  <c r="S4134" i="2"/>
  <c r="S4158" i="2"/>
  <c r="S4182" i="2"/>
  <c r="S4206" i="2"/>
  <c r="S4230" i="2"/>
  <c r="S4254" i="2"/>
  <c r="S4278" i="2"/>
  <c r="S4302" i="2"/>
  <c r="S4326" i="2"/>
  <c r="S4350" i="2"/>
  <c r="S4374" i="2"/>
  <c r="S4398" i="2"/>
  <c r="S4422" i="2"/>
  <c r="S4446" i="2"/>
  <c r="S4470" i="2"/>
  <c r="S4494" i="2"/>
  <c r="S4518" i="2"/>
  <c r="S4542" i="2"/>
  <c r="S4566" i="2"/>
  <c r="S4590" i="2"/>
  <c r="S4614" i="2"/>
  <c r="S4638" i="2"/>
  <c r="S4662" i="2"/>
  <c r="S4686" i="2"/>
  <c r="S4710" i="2"/>
  <c r="S4734" i="2"/>
  <c r="S4758" i="2"/>
  <c r="S4782" i="2"/>
  <c r="S4806" i="2"/>
  <c r="S4830" i="2"/>
  <c r="S4854" i="2"/>
  <c r="S4878" i="2"/>
  <c r="S4902" i="2"/>
  <c r="S4926" i="2"/>
  <c r="S4950" i="2"/>
  <c r="S4974" i="2"/>
  <c r="S4998" i="2"/>
  <c r="S5022" i="2"/>
  <c r="S5046" i="2"/>
  <c r="S5070" i="2"/>
  <c r="S5094" i="2"/>
  <c r="S5118" i="2"/>
  <c r="S5142" i="2"/>
  <c r="S5166" i="2"/>
  <c r="S5190" i="2"/>
  <c r="S5214" i="2"/>
  <c r="S5238" i="2"/>
  <c r="S5262" i="2"/>
  <c r="S5286" i="2"/>
  <c r="S5310" i="2"/>
  <c r="S5334" i="2"/>
  <c r="S5358" i="2"/>
  <c r="S5382" i="2"/>
  <c r="S5406" i="2"/>
  <c r="S5430" i="2"/>
  <c r="S5454" i="2"/>
  <c r="S5478" i="2"/>
  <c r="S5502" i="2"/>
  <c r="S5526" i="2"/>
  <c r="S5550" i="2"/>
  <c r="S5574" i="2"/>
  <c r="S5598" i="2"/>
  <c r="S5622" i="2"/>
  <c r="S5646" i="2"/>
  <c r="S5670" i="2"/>
  <c r="S5694" i="2"/>
  <c r="S5718" i="2"/>
  <c r="S5742" i="2"/>
  <c r="S5766" i="2"/>
  <c r="S5790" i="2"/>
  <c r="S5814" i="2"/>
  <c r="S5838" i="2"/>
  <c r="S5862" i="2"/>
  <c r="S5886" i="2"/>
  <c r="S5910" i="2"/>
  <c r="S5934" i="2"/>
  <c r="S5958" i="2"/>
  <c r="S5982" i="2"/>
  <c r="S6006" i="2"/>
  <c r="S6030" i="2"/>
  <c r="S6054" i="2"/>
  <c r="S6078" i="2"/>
  <c r="S6102" i="2"/>
  <c r="S6126" i="2"/>
  <c r="S6150" i="2"/>
  <c r="S6174" i="2"/>
  <c r="S6198" i="2"/>
  <c r="S6222" i="2"/>
  <c r="S6246" i="2"/>
  <c r="S6270" i="2"/>
  <c r="S6294" i="2"/>
  <c r="S6318" i="2"/>
  <c r="S6342" i="2"/>
  <c r="S6366" i="2"/>
  <c r="S6390" i="2"/>
  <c r="S6414" i="2"/>
  <c r="S6438" i="2"/>
  <c r="S6462" i="2"/>
  <c r="S6486" i="2"/>
  <c r="S6510" i="2"/>
  <c r="S6534" i="2"/>
  <c r="S6558" i="2"/>
  <c r="S6582" i="2"/>
  <c r="S6606" i="2"/>
  <c r="S6630" i="2"/>
  <c r="S6654" i="2"/>
  <c r="S6678" i="2"/>
  <c r="S6702" i="2"/>
  <c r="S6726" i="2"/>
  <c r="S6750" i="2"/>
  <c r="S6774" i="2"/>
  <c r="S6798" i="2"/>
  <c r="S6822" i="2"/>
  <c r="S6846" i="2"/>
  <c r="S6870" i="2"/>
  <c r="S6894" i="2"/>
  <c r="S6918" i="2"/>
  <c r="S6942" i="2"/>
  <c r="S6966" i="2"/>
  <c r="S6990" i="2"/>
  <c r="S7014" i="2"/>
  <c r="S7038" i="2"/>
  <c r="S7062" i="2"/>
  <c r="S7086" i="2"/>
  <c r="S7110" i="2"/>
  <c r="S7134" i="2"/>
  <c r="S7158" i="2"/>
  <c r="S7182" i="2"/>
  <c r="S7206" i="2"/>
  <c r="S7230" i="2"/>
  <c r="S7254" i="2"/>
  <c r="S7278" i="2"/>
  <c r="S7302" i="2"/>
  <c r="S7326" i="2"/>
  <c r="S7350" i="2"/>
  <c r="S7374" i="2"/>
  <c r="S7398" i="2"/>
  <c r="S7422" i="2"/>
  <c r="S7446" i="2"/>
  <c r="S7470" i="2"/>
  <c r="S7494" i="2"/>
  <c r="S7518" i="2"/>
  <c r="S7542" i="2"/>
  <c r="S7566" i="2"/>
  <c r="S7590" i="2"/>
  <c r="S7614" i="2"/>
  <c r="S7638" i="2"/>
  <c r="S7662" i="2"/>
  <c r="S7686" i="2"/>
  <c r="S7710" i="2"/>
  <c r="S7734" i="2"/>
  <c r="S7758" i="2"/>
  <c r="S7782" i="2"/>
  <c r="S7806" i="2"/>
  <c r="S7830" i="2"/>
  <c r="S7854" i="2"/>
  <c r="S7878" i="2"/>
  <c r="S7902" i="2"/>
  <c r="S7926" i="2"/>
  <c r="S7950" i="2"/>
  <c r="S7974" i="2"/>
  <c r="S7998" i="2"/>
  <c r="S8022" i="2"/>
  <c r="S8046" i="2"/>
  <c r="S8070" i="2"/>
  <c r="S8094" i="2"/>
  <c r="S8118" i="2"/>
  <c r="S8142" i="2"/>
  <c r="S8166" i="2"/>
  <c r="S8190" i="2"/>
  <c r="S8214" i="2"/>
  <c r="S8238" i="2"/>
  <c r="S8262" i="2"/>
  <c r="S8286" i="2"/>
  <c r="S8310" i="2"/>
  <c r="S8334" i="2"/>
  <c r="S8358" i="2"/>
  <c r="S8382" i="2"/>
  <c r="S8406" i="2"/>
  <c r="S8430" i="2"/>
  <c r="S8454" i="2"/>
  <c r="S8478" i="2"/>
  <c r="S8502" i="2"/>
  <c r="S8526" i="2"/>
  <c r="S8550" i="2"/>
  <c r="S8574" i="2"/>
  <c r="S8598" i="2"/>
  <c r="S8622" i="2"/>
  <c r="S8646" i="2"/>
  <c r="S8670" i="2"/>
  <c r="S8694" i="2"/>
  <c r="S8718" i="2"/>
  <c r="S8742" i="2"/>
  <c r="Z2" i="2"/>
  <c r="Z4" i="2"/>
  <c r="Z3" i="2"/>
  <c r="AC2" i="2"/>
  <c r="AC3" i="2"/>
  <c r="AC4" i="2"/>
  <c r="T9" i="2"/>
  <c r="T17" i="2"/>
  <c r="T25" i="2"/>
  <c r="T33" i="2"/>
  <c r="T41" i="2"/>
  <c r="T49" i="2"/>
  <c r="T57" i="2"/>
  <c r="T65" i="2"/>
  <c r="T73" i="2"/>
  <c r="T81" i="2"/>
  <c r="T89" i="2"/>
  <c r="T97" i="2"/>
  <c r="T105" i="2"/>
  <c r="T113" i="2"/>
  <c r="T121" i="2"/>
  <c r="T129" i="2"/>
  <c r="T137" i="2"/>
  <c r="T145" i="2"/>
  <c r="T153" i="2"/>
  <c r="T161" i="2"/>
  <c r="T169" i="2"/>
  <c r="T177" i="2"/>
  <c r="T185" i="2"/>
  <c r="T193" i="2"/>
  <c r="T201" i="2"/>
  <c r="T209" i="2"/>
  <c r="T217" i="2"/>
  <c r="T225" i="2"/>
  <c r="T233" i="2"/>
  <c r="T241" i="2"/>
  <c r="T249" i="2"/>
  <c r="T257" i="2"/>
  <c r="T265" i="2"/>
  <c r="T273" i="2"/>
  <c r="T281" i="2"/>
  <c r="T289" i="2"/>
  <c r="T297" i="2"/>
  <c r="T305" i="2"/>
  <c r="T313" i="2"/>
  <c r="T321" i="2"/>
  <c r="T329" i="2"/>
  <c r="T337" i="2"/>
  <c r="T345" i="2"/>
  <c r="T353" i="2"/>
  <c r="T361" i="2"/>
  <c r="T369" i="2"/>
  <c r="T377" i="2"/>
  <c r="T385" i="2"/>
  <c r="T393" i="2"/>
  <c r="T401" i="2"/>
  <c r="T409" i="2"/>
  <c r="T417" i="2"/>
  <c r="T425" i="2"/>
  <c r="T433" i="2"/>
  <c r="T441" i="2"/>
  <c r="T449" i="2"/>
  <c r="T457" i="2"/>
  <c r="T465" i="2"/>
  <c r="T473" i="2"/>
  <c r="T481" i="2"/>
  <c r="T489" i="2"/>
  <c r="T497" i="2"/>
  <c r="T505" i="2"/>
  <c r="T513" i="2"/>
  <c r="T521" i="2"/>
  <c r="T529" i="2"/>
  <c r="T537" i="2"/>
  <c r="T545" i="2"/>
  <c r="T553" i="2"/>
  <c r="T561" i="2"/>
  <c r="T569" i="2"/>
  <c r="T577" i="2"/>
  <c r="T585" i="2"/>
  <c r="T593" i="2"/>
  <c r="T601" i="2"/>
  <c r="T609" i="2"/>
  <c r="T617" i="2"/>
  <c r="T625" i="2"/>
  <c r="T633" i="2"/>
  <c r="T641" i="2"/>
  <c r="T649" i="2"/>
  <c r="T657" i="2"/>
  <c r="T665" i="2"/>
  <c r="T673" i="2"/>
  <c r="T681" i="2"/>
  <c r="T689" i="2"/>
  <c r="T697" i="2"/>
  <c r="T705" i="2"/>
  <c r="T713" i="2"/>
  <c r="T721" i="2"/>
  <c r="T729" i="2"/>
  <c r="T737" i="2"/>
  <c r="T745" i="2"/>
  <c r="T753" i="2"/>
  <c r="T761" i="2"/>
  <c r="T769" i="2"/>
  <c r="T777" i="2"/>
  <c r="T785" i="2"/>
  <c r="T793" i="2"/>
  <c r="T801" i="2"/>
  <c r="T809" i="2"/>
  <c r="T817" i="2"/>
  <c r="T825" i="2"/>
  <c r="T833" i="2"/>
  <c r="T841" i="2"/>
  <c r="T849" i="2"/>
  <c r="T857" i="2"/>
  <c r="T865" i="2"/>
  <c r="T873" i="2"/>
  <c r="T881" i="2"/>
  <c r="T889" i="2"/>
  <c r="T897" i="2"/>
  <c r="T905" i="2"/>
  <c r="T913" i="2"/>
  <c r="T921" i="2"/>
  <c r="T929" i="2"/>
  <c r="T937" i="2"/>
  <c r="T945" i="2"/>
  <c r="T953" i="2"/>
  <c r="T961" i="2"/>
  <c r="T969" i="2"/>
  <c r="T977" i="2"/>
  <c r="T985" i="2"/>
  <c r="T993" i="2"/>
  <c r="T1001" i="2"/>
  <c r="T1009" i="2"/>
  <c r="T1017" i="2"/>
  <c r="T1025" i="2"/>
  <c r="T1033" i="2"/>
  <c r="T1041" i="2"/>
  <c r="T1049" i="2"/>
  <c r="T1057" i="2"/>
  <c r="T1065" i="2"/>
  <c r="T1073" i="2"/>
  <c r="T1081" i="2"/>
  <c r="T1089" i="2"/>
  <c r="T1097" i="2"/>
  <c r="T1105" i="2"/>
  <c r="T1113" i="2"/>
  <c r="T1121" i="2"/>
  <c r="T1129" i="2"/>
  <c r="T1137" i="2"/>
  <c r="T1145" i="2"/>
  <c r="T1153" i="2"/>
  <c r="T1161" i="2"/>
  <c r="T1169" i="2"/>
  <c r="T1177" i="2"/>
  <c r="T1185" i="2"/>
  <c r="T1193" i="2"/>
  <c r="T1201" i="2"/>
  <c r="T1209" i="2"/>
  <c r="T1217" i="2"/>
  <c r="T1225" i="2"/>
  <c r="T1233" i="2"/>
  <c r="T1241" i="2"/>
  <c r="T1249" i="2"/>
  <c r="T1257" i="2"/>
  <c r="T1265" i="2"/>
  <c r="T1273" i="2"/>
  <c r="T1281" i="2"/>
  <c r="T1289" i="2"/>
  <c r="T1297" i="2"/>
  <c r="T1305" i="2"/>
  <c r="T1313" i="2"/>
  <c r="T1321" i="2"/>
  <c r="T1329" i="2"/>
  <c r="T1337" i="2"/>
  <c r="T1345" i="2"/>
  <c r="T1353" i="2"/>
  <c r="T1361" i="2"/>
  <c r="T1369" i="2"/>
  <c r="T1377" i="2"/>
  <c r="T1385" i="2"/>
  <c r="T1393" i="2"/>
  <c r="T1401" i="2"/>
  <c r="T1409" i="2"/>
  <c r="T1417" i="2"/>
  <c r="T1425" i="2"/>
  <c r="T1433" i="2"/>
  <c r="T1441" i="2"/>
  <c r="T1449" i="2"/>
  <c r="T1457" i="2"/>
  <c r="T1465" i="2"/>
  <c r="T1473" i="2"/>
  <c r="T1481" i="2"/>
  <c r="T1489" i="2"/>
  <c r="T1497" i="2"/>
  <c r="T1505" i="2"/>
  <c r="T1513" i="2"/>
  <c r="T1521" i="2"/>
  <c r="T1529" i="2"/>
  <c r="T1537" i="2"/>
  <c r="T1545" i="2"/>
  <c r="T1553" i="2"/>
  <c r="T1561" i="2"/>
  <c r="T1569" i="2"/>
  <c r="T1577" i="2"/>
  <c r="T1585" i="2"/>
  <c r="T1593" i="2"/>
  <c r="T1601" i="2"/>
  <c r="T1609" i="2"/>
  <c r="T1617" i="2"/>
  <c r="T1625" i="2"/>
  <c r="T1633" i="2"/>
  <c r="T1641" i="2"/>
  <c r="T1649" i="2"/>
  <c r="T1657" i="2"/>
  <c r="T1665" i="2"/>
  <c r="T1673" i="2"/>
  <c r="T1681" i="2"/>
  <c r="T1689" i="2"/>
  <c r="T1697" i="2"/>
  <c r="T1705" i="2"/>
  <c r="T1713" i="2"/>
  <c r="T1721" i="2"/>
  <c r="T1729" i="2"/>
  <c r="T1737" i="2"/>
  <c r="T1745" i="2"/>
  <c r="T1753" i="2"/>
  <c r="T1761" i="2"/>
  <c r="T1769" i="2"/>
  <c r="T1777" i="2"/>
  <c r="T1785" i="2"/>
  <c r="T1793" i="2"/>
  <c r="T1801" i="2"/>
  <c r="T1809" i="2"/>
  <c r="T1817" i="2"/>
  <c r="T1825" i="2"/>
  <c r="T1833" i="2"/>
  <c r="T1841" i="2"/>
  <c r="T1849" i="2"/>
  <c r="T1857" i="2"/>
  <c r="T1865" i="2"/>
  <c r="T1873" i="2"/>
  <c r="T1881" i="2"/>
  <c r="T1889" i="2"/>
  <c r="T1897" i="2"/>
  <c r="T1905" i="2"/>
  <c r="T1913" i="2"/>
  <c r="T1921" i="2"/>
  <c r="T1929" i="2"/>
  <c r="T1937" i="2"/>
  <c r="T1945" i="2"/>
  <c r="T1953" i="2"/>
  <c r="T1961" i="2"/>
  <c r="T1969" i="2"/>
  <c r="T1977" i="2"/>
  <c r="T1985" i="2"/>
  <c r="T1993" i="2"/>
  <c r="T2001" i="2"/>
  <c r="T2009" i="2"/>
  <c r="T2017" i="2"/>
  <c r="T2025" i="2"/>
  <c r="T2033" i="2"/>
  <c r="T2041" i="2"/>
  <c r="T2049" i="2"/>
  <c r="T2057" i="2"/>
  <c r="T2065" i="2"/>
  <c r="T2073" i="2"/>
  <c r="T2081" i="2"/>
  <c r="T2089" i="2"/>
  <c r="T2097" i="2"/>
  <c r="T2105" i="2"/>
  <c r="T2113" i="2"/>
  <c r="T2121" i="2"/>
  <c r="T2129" i="2"/>
  <c r="T2137" i="2"/>
  <c r="T2145" i="2"/>
  <c r="T2153" i="2"/>
  <c r="T2161" i="2"/>
  <c r="T2169" i="2"/>
  <c r="T2177" i="2"/>
  <c r="T2185" i="2"/>
  <c r="T2193" i="2"/>
  <c r="T2201" i="2"/>
  <c r="T2209" i="2"/>
  <c r="T2217" i="2"/>
  <c r="T2225" i="2"/>
  <c r="T2233" i="2"/>
  <c r="T2241" i="2"/>
  <c r="T2249" i="2"/>
  <c r="T2257" i="2"/>
  <c r="T2265" i="2"/>
  <c r="T2273" i="2"/>
  <c r="T2281" i="2"/>
  <c r="T2289" i="2"/>
  <c r="T2297" i="2"/>
  <c r="T2305" i="2"/>
  <c r="T2313" i="2"/>
  <c r="T2321" i="2"/>
  <c r="T2329" i="2"/>
  <c r="T2337" i="2"/>
  <c r="T2345" i="2"/>
  <c r="T2353" i="2"/>
  <c r="T2361" i="2"/>
  <c r="T2369" i="2"/>
  <c r="T2377" i="2"/>
  <c r="T2385" i="2"/>
  <c r="T2393" i="2"/>
  <c r="T2401" i="2"/>
  <c r="T2409" i="2"/>
  <c r="T2417" i="2"/>
  <c r="T2425" i="2"/>
  <c r="T2433" i="2"/>
  <c r="T2441" i="2"/>
  <c r="T2449" i="2"/>
  <c r="T2457" i="2"/>
  <c r="T2465" i="2"/>
  <c r="T2473" i="2"/>
  <c r="T2481" i="2"/>
  <c r="T2489" i="2"/>
  <c r="T2497" i="2"/>
  <c r="T2505" i="2"/>
  <c r="T2513" i="2"/>
  <c r="T2521" i="2"/>
  <c r="T2529" i="2"/>
  <c r="T2537" i="2"/>
  <c r="T2545" i="2"/>
  <c r="T2553" i="2"/>
  <c r="T2561" i="2"/>
  <c r="T2569" i="2"/>
  <c r="T2577" i="2"/>
  <c r="T2585" i="2"/>
  <c r="T2593" i="2"/>
  <c r="T2601" i="2"/>
  <c r="T2609" i="2"/>
  <c r="T2617" i="2"/>
  <c r="T2625" i="2"/>
  <c r="T2633" i="2"/>
  <c r="T2641" i="2"/>
  <c r="T2649" i="2"/>
  <c r="T2657" i="2"/>
  <c r="T2665" i="2"/>
  <c r="T2673" i="2"/>
  <c r="T2681" i="2"/>
  <c r="T2689" i="2"/>
  <c r="T2697" i="2"/>
  <c r="T2705" i="2"/>
  <c r="T2713" i="2"/>
  <c r="T2721" i="2"/>
  <c r="T2729" i="2"/>
  <c r="T2737" i="2"/>
  <c r="T2745" i="2"/>
  <c r="T2753" i="2"/>
  <c r="T2761" i="2"/>
  <c r="T2769" i="2"/>
  <c r="T2777" i="2"/>
  <c r="T2785" i="2"/>
  <c r="T2793" i="2"/>
  <c r="T2801" i="2"/>
  <c r="T2809" i="2"/>
  <c r="T2817" i="2"/>
  <c r="T2825" i="2"/>
  <c r="T2833" i="2"/>
  <c r="T2841" i="2"/>
  <c r="T2849" i="2"/>
  <c r="T2857" i="2"/>
  <c r="T2865" i="2"/>
  <c r="T2873" i="2"/>
  <c r="T2881" i="2"/>
  <c r="T2889" i="2"/>
  <c r="T2897" i="2"/>
  <c r="T2905" i="2"/>
  <c r="T2913" i="2"/>
  <c r="T2921" i="2"/>
  <c r="T2929" i="2"/>
  <c r="T2937" i="2"/>
  <c r="T2945" i="2"/>
  <c r="T2953" i="2"/>
  <c r="T2961" i="2"/>
  <c r="T2969" i="2"/>
  <c r="Y2" i="2"/>
  <c r="M9" i="2"/>
  <c r="O9" i="2" s="1"/>
  <c r="M17" i="2"/>
  <c r="O17" i="2" s="1"/>
  <c r="M25" i="2"/>
  <c r="O25" i="2" s="1"/>
  <c r="M33" i="2"/>
  <c r="M41" i="2"/>
  <c r="M49" i="2"/>
  <c r="M57" i="2"/>
  <c r="M65" i="2"/>
  <c r="M73" i="2"/>
  <c r="M81" i="2"/>
  <c r="M89" i="2"/>
  <c r="M97" i="2"/>
  <c r="M105" i="2"/>
  <c r="M113" i="2"/>
  <c r="M121" i="2"/>
  <c r="M129" i="2"/>
  <c r="M137" i="2"/>
  <c r="M145" i="2"/>
  <c r="M153" i="2"/>
  <c r="M161" i="2"/>
  <c r="M169" i="2"/>
  <c r="M177" i="2"/>
  <c r="M185" i="2"/>
  <c r="M193" i="2"/>
  <c r="M201" i="2"/>
  <c r="M209" i="2"/>
  <c r="M217" i="2"/>
  <c r="M225" i="2"/>
  <c r="M233" i="2"/>
  <c r="M241" i="2"/>
  <c r="T2977" i="2"/>
  <c r="T2985" i="2"/>
  <c r="T10" i="2"/>
  <c r="T18" i="2"/>
  <c r="T26" i="2"/>
  <c r="T34" i="2"/>
  <c r="T42" i="2"/>
  <c r="T50" i="2"/>
  <c r="T58" i="2"/>
  <c r="T66" i="2"/>
  <c r="T74" i="2"/>
  <c r="T82" i="2"/>
  <c r="T90" i="2"/>
  <c r="T98" i="2"/>
  <c r="T106" i="2"/>
  <c r="T114" i="2"/>
  <c r="T122" i="2"/>
  <c r="T130" i="2"/>
  <c r="T138" i="2"/>
  <c r="T146" i="2"/>
  <c r="T154" i="2"/>
  <c r="T162" i="2"/>
  <c r="T170" i="2"/>
  <c r="T178" i="2"/>
  <c r="T186" i="2"/>
  <c r="T194" i="2"/>
  <c r="T202" i="2"/>
  <c r="T210" i="2"/>
  <c r="T218" i="2"/>
  <c r="T226" i="2"/>
  <c r="T234" i="2"/>
  <c r="T242" i="2"/>
  <c r="T250" i="2"/>
  <c r="T258" i="2"/>
  <c r="T266" i="2"/>
  <c r="T274" i="2"/>
  <c r="T282" i="2"/>
  <c r="T290" i="2"/>
  <c r="T298" i="2"/>
  <c r="T306" i="2"/>
  <c r="T314" i="2"/>
  <c r="T322" i="2"/>
  <c r="T330" i="2"/>
  <c r="T338" i="2"/>
  <c r="T346" i="2"/>
  <c r="T354" i="2"/>
  <c r="T362" i="2"/>
  <c r="T370" i="2"/>
  <c r="T378" i="2"/>
  <c r="T386" i="2"/>
  <c r="T394" i="2"/>
  <c r="T402" i="2"/>
  <c r="T410" i="2"/>
  <c r="T418" i="2"/>
  <c r="T426" i="2"/>
  <c r="T434" i="2"/>
  <c r="T442" i="2"/>
  <c r="T450" i="2"/>
  <c r="T458" i="2"/>
  <c r="T466" i="2"/>
  <c r="T474" i="2"/>
  <c r="T482" i="2"/>
  <c r="T490" i="2"/>
  <c r="T498" i="2"/>
  <c r="T506" i="2"/>
  <c r="T514" i="2"/>
  <c r="T522" i="2"/>
  <c r="T530" i="2"/>
  <c r="T538" i="2"/>
  <c r="T546" i="2"/>
  <c r="T554" i="2"/>
  <c r="T562" i="2"/>
  <c r="T570" i="2"/>
  <c r="T578" i="2"/>
  <c r="T586" i="2"/>
  <c r="T594" i="2"/>
  <c r="T602" i="2"/>
  <c r="T610" i="2"/>
  <c r="T618" i="2"/>
  <c r="T626" i="2"/>
  <c r="T634" i="2"/>
  <c r="T642" i="2"/>
  <c r="T650" i="2"/>
  <c r="T658" i="2"/>
  <c r="T666" i="2"/>
  <c r="T674" i="2"/>
  <c r="T682" i="2"/>
  <c r="T690" i="2"/>
  <c r="T698" i="2"/>
  <c r="T706" i="2"/>
  <c r="T714" i="2"/>
  <c r="T722" i="2"/>
  <c r="T730" i="2"/>
  <c r="T738" i="2"/>
  <c r="T746" i="2"/>
  <c r="T754" i="2"/>
  <c r="T762" i="2"/>
  <c r="T770" i="2"/>
  <c r="T778" i="2"/>
  <c r="T786" i="2"/>
  <c r="T794" i="2"/>
  <c r="T802" i="2"/>
  <c r="T810" i="2"/>
  <c r="T818" i="2"/>
  <c r="T826" i="2"/>
  <c r="T834" i="2"/>
  <c r="T842" i="2"/>
  <c r="T850" i="2"/>
  <c r="T858" i="2"/>
  <c r="T866" i="2"/>
  <c r="T874" i="2"/>
  <c r="T882" i="2"/>
  <c r="T890" i="2"/>
  <c r="T898" i="2"/>
  <c r="T906" i="2"/>
  <c r="T914" i="2"/>
  <c r="T922" i="2"/>
  <c r="T930" i="2"/>
  <c r="T938" i="2"/>
  <c r="T946" i="2"/>
  <c r="T954" i="2"/>
  <c r="T962" i="2"/>
  <c r="T970" i="2"/>
  <c r="T978" i="2"/>
  <c r="T986" i="2"/>
  <c r="T994" i="2"/>
  <c r="T1002" i="2"/>
  <c r="T1010" i="2"/>
  <c r="T1018" i="2"/>
  <c r="T1026" i="2"/>
  <c r="T1034" i="2"/>
  <c r="T1042" i="2"/>
  <c r="T1050" i="2"/>
  <c r="T1058" i="2"/>
  <c r="T1066" i="2"/>
  <c r="T1074" i="2"/>
  <c r="T1082" i="2"/>
  <c r="T1090" i="2"/>
  <c r="T1098" i="2"/>
  <c r="T1106" i="2"/>
  <c r="T1114" i="2"/>
  <c r="T1122" i="2"/>
  <c r="T1130" i="2"/>
  <c r="T1138" i="2"/>
  <c r="T1146" i="2"/>
  <c r="T1154" i="2"/>
  <c r="T1162" i="2"/>
  <c r="T1170" i="2"/>
  <c r="T1178" i="2"/>
  <c r="T1186" i="2"/>
  <c r="T1194" i="2"/>
  <c r="T1202" i="2"/>
  <c r="T1210" i="2"/>
  <c r="T1218" i="2"/>
  <c r="T1226" i="2"/>
  <c r="T1234" i="2"/>
  <c r="T1242" i="2"/>
  <c r="T1250" i="2"/>
  <c r="T1258" i="2"/>
  <c r="T1266" i="2"/>
  <c r="T1274" i="2"/>
  <c r="T1282" i="2"/>
  <c r="T1290" i="2"/>
  <c r="T1298" i="2"/>
  <c r="T1306" i="2"/>
  <c r="T1314" i="2"/>
  <c r="T1322" i="2"/>
  <c r="T1330" i="2"/>
  <c r="T1338" i="2"/>
  <c r="T1346" i="2"/>
  <c r="T1354" i="2"/>
  <c r="T1362" i="2"/>
  <c r="T1370" i="2"/>
  <c r="T1378" i="2"/>
  <c r="T1386" i="2"/>
  <c r="T1394" i="2"/>
  <c r="T1402" i="2"/>
  <c r="T1410" i="2"/>
  <c r="T1418" i="2"/>
  <c r="T1426" i="2"/>
  <c r="T1434" i="2"/>
  <c r="T1442" i="2"/>
  <c r="T1450" i="2"/>
  <c r="T1458" i="2"/>
  <c r="T1466" i="2"/>
  <c r="T1474" i="2"/>
  <c r="T1482" i="2"/>
  <c r="T1490" i="2"/>
  <c r="T1498" i="2"/>
  <c r="T1506" i="2"/>
  <c r="T1514" i="2"/>
  <c r="T1522" i="2"/>
  <c r="T1530" i="2"/>
  <c r="T1538" i="2"/>
  <c r="T1546" i="2"/>
  <c r="T1554" i="2"/>
  <c r="T1562" i="2"/>
  <c r="T1570" i="2"/>
  <c r="T1578" i="2"/>
  <c r="T1586" i="2"/>
  <c r="T1594" i="2"/>
  <c r="T1602" i="2"/>
  <c r="T1610" i="2"/>
  <c r="T1618" i="2"/>
  <c r="T1626" i="2"/>
  <c r="T1634" i="2"/>
  <c r="T1642" i="2"/>
  <c r="T1650" i="2"/>
  <c r="T1658" i="2"/>
  <c r="T1666" i="2"/>
  <c r="T1674" i="2"/>
  <c r="T1682" i="2"/>
  <c r="T1690" i="2"/>
  <c r="T1698" i="2"/>
  <c r="T1706" i="2"/>
  <c r="T1714" i="2"/>
  <c r="T1722" i="2"/>
  <c r="T1730" i="2"/>
  <c r="T1738" i="2"/>
  <c r="T1746" i="2"/>
  <c r="T1754" i="2"/>
  <c r="T1762" i="2"/>
  <c r="T1770" i="2"/>
  <c r="T1778" i="2"/>
  <c r="T1786" i="2"/>
  <c r="T1794" i="2"/>
  <c r="T1802" i="2"/>
  <c r="T1810" i="2"/>
  <c r="T1818" i="2"/>
  <c r="T1826" i="2"/>
  <c r="T1834" i="2"/>
  <c r="T1842" i="2"/>
  <c r="T1850" i="2"/>
  <c r="T1858" i="2"/>
  <c r="T1866" i="2"/>
  <c r="T1874" i="2"/>
  <c r="T1882" i="2"/>
  <c r="T1890" i="2"/>
  <c r="T1898" i="2"/>
  <c r="T1906" i="2"/>
  <c r="T1914" i="2"/>
  <c r="T1922" i="2"/>
  <c r="T1930" i="2"/>
  <c r="T1938" i="2"/>
  <c r="T1946" i="2"/>
  <c r="T1954" i="2"/>
  <c r="T1962" i="2"/>
  <c r="T1970" i="2"/>
  <c r="T1978" i="2"/>
  <c r="T1986" i="2"/>
  <c r="T1994" i="2"/>
  <c r="T2002" i="2"/>
  <c r="T2010" i="2"/>
  <c r="T2018" i="2"/>
  <c r="T2026" i="2"/>
  <c r="T2034" i="2"/>
  <c r="T2042" i="2"/>
  <c r="T2050" i="2"/>
  <c r="T2058" i="2"/>
  <c r="T2066" i="2"/>
  <c r="T2074" i="2"/>
  <c r="T2082" i="2"/>
  <c r="T2090" i="2"/>
  <c r="T2098" i="2"/>
  <c r="T2106" i="2"/>
  <c r="T2114" i="2"/>
  <c r="T2122" i="2"/>
  <c r="T2130" i="2"/>
  <c r="T2138" i="2"/>
  <c r="T2146" i="2"/>
  <c r="T2154" i="2"/>
  <c r="T2162" i="2"/>
  <c r="T2170" i="2"/>
  <c r="T2178" i="2"/>
  <c r="T2186" i="2"/>
  <c r="T2194" i="2"/>
  <c r="T2202" i="2"/>
  <c r="T2210" i="2"/>
  <c r="T2218" i="2"/>
  <c r="T2226" i="2"/>
  <c r="T2234" i="2"/>
  <c r="T2242" i="2"/>
  <c r="T2250" i="2"/>
  <c r="T2258" i="2"/>
  <c r="T2266" i="2"/>
  <c r="T2274" i="2"/>
  <c r="T2282" i="2"/>
  <c r="T2290" i="2"/>
  <c r="T2298" i="2"/>
  <c r="T2306" i="2"/>
  <c r="T2314" i="2"/>
  <c r="T2322" i="2"/>
  <c r="T2330" i="2"/>
  <c r="T2338" i="2"/>
  <c r="T2346" i="2"/>
  <c r="T11" i="2"/>
  <c r="T19" i="2"/>
  <c r="T27" i="2"/>
  <c r="T35" i="2"/>
  <c r="T43" i="2"/>
  <c r="T51" i="2"/>
  <c r="T59" i="2"/>
  <c r="T67" i="2"/>
  <c r="T75" i="2"/>
  <c r="T83" i="2"/>
  <c r="T91" i="2"/>
  <c r="T99" i="2"/>
  <c r="T107" i="2"/>
  <c r="T115" i="2"/>
  <c r="T123" i="2"/>
  <c r="T131" i="2"/>
  <c r="T139" i="2"/>
  <c r="T147" i="2"/>
  <c r="T155" i="2"/>
  <c r="T163" i="2"/>
  <c r="T171" i="2"/>
  <c r="T179" i="2"/>
  <c r="T187" i="2"/>
  <c r="T195" i="2"/>
  <c r="T203" i="2"/>
  <c r="T211" i="2"/>
  <c r="T219" i="2"/>
  <c r="T227" i="2"/>
  <c r="T235" i="2"/>
  <c r="T243" i="2"/>
  <c r="T251" i="2"/>
  <c r="T259" i="2"/>
  <c r="T267" i="2"/>
  <c r="T275" i="2"/>
  <c r="T283" i="2"/>
  <c r="T291" i="2"/>
  <c r="T299" i="2"/>
  <c r="T307" i="2"/>
  <c r="T315" i="2"/>
  <c r="T323" i="2"/>
  <c r="T331" i="2"/>
  <c r="T339" i="2"/>
  <c r="T347" i="2"/>
  <c r="T355" i="2"/>
  <c r="T363" i="2"/>
  <c r="T371" i="2"/>
  <c r="T379" i="2"/>
  <c r="T387" i="2"/>
  <c r="T395" i="2"/>
  <c r="T403" i="2"/>
  <c r="T411" i="2"/>
  <c r="T419" i="2"/>
  <c r="T427" i="2"/>
  <c r="T435" i="2"/>
  <c r="T443" i="2"/>
  <c r="T451" i="2"/>
  <c r="T459" i="2"/>
  <c r="T467" i="2"/>
  <c r="T475" i="2"/>
  <c r="T483" i="2"/>
  <c r="T491" i="2"/>
  <c r="T499" i="2"/>
  <c r="T507" i="2"/>
  <c r="T515" i="2"/>
  <c r="T523" i="2"/>
  <c r="T531" i="2"/>
  <c r="T539" i="2"/>
  <c r="T547" i="2"/>
  <c r="T555" i="2"/>
  <c r="T563" i="2"/>
  <c r="T571" i="2"/>
  <c r="T579" i="2"/>
  <c r="T587" i="2"/>
  <c r="T595" i="2"/>
  <c r="T603" i="2"/>
  <c r="T611" i="2"/>
  <c r="T619" i="2"/>
  <c r="T627" i="2"/>
  <c r="T635" i="2"/>
  <c r="T643" i="2"/>
  <c r="T651" i="2"/>
  <c r="T659" i="2"/>
  <c r="T667" i="2"/>
  <c r="T675" i="2"/>
  <c r="T683" i="2"/>
  <c r="T691" i="2"/>
  <c r="T699" i="2"/>
  <c r="T707" i="2"/>
  <c r="T715" i="2"/>
  <c r="T723" i="2"/>
  <c r="T731" i="2"/>
  <c r="T739" i="2"/>
  <c r="T747" i="2"/>
  <c r="T755" i="2"/>
  <c r="T763" i="2"/>
  <c r="T771" i="2"/>
  <c r="T779" i="2"/>
  <c r="T787" i="2"/>
  <c r="T795" i="2"/>
  <c r="T803" i="2"/>
  <c r="T811" i="2"/>
  <c r="T819" i="2"/>
  <c r="T827" i="2"/>
  <c r="T835" i="2"/>
  <c r="T843" i="2"/>
  <c r="T851" i="2"/>
  <c r="T859" i="2"/>
  <c r="T867" i="2"/>
  <c r="T875" i="2"/>
  <c r="T883" i="2"/>
  <c r="T891" i="2"/>
  <c r="T899" i="2"/>
  <c r="T907" i="2"/>
  <c r="T915" i="2"/>
  <c r="T923" i="2"/>
  <c r="T931" i="2"/>
  <c r="T939" i="2"/>
  <c r="T947" i="2"/>
  <c r="T955" i="2"/>
  <c r="T963" i="2"/>
  <c r="T971" i="2"/>
  <c r="T979" i="2"/>
  <c r="T987" i="2"/>
  <c r="T995" i="2"/>
  <c r="T1003" i="2"/>
  <c r="T1011" i="2"/>
  <c r="T1019" i="2"/>
  <c r="T1027" i="2"/>
  <c r="T1035" i="2"/>
  <c r="T1043" i="2"/>
  <c r="T1051" i="2"/>
  <c r="T1059" i="2"/>
  <c r="T1067" i="2"/>
  <c r="T1075" i="2"/>
  <c r="T1083" i="2"/>
  <c r="T1091" i="2"/>
  <c r="T1099" i="2"/>
  <c r="T1107" i="2"/>
  <c r="T1115" i="2"/>
  <c r="T1123" i="2"/>
  <c r="T1131" i="2"/>
  <c r="T1139" i="2"/>
  <c r="T1147" i="2"/>
  <c r="T1155" i="2"/>
  <c r="T1163" i="2"/>
  <c r="T1171" i="2"/>
  <c r="T1179" i="2"/>
  <c r="T1187" i="2"/>
  <c r="T1195" i="2"/>
  <c r="T1203" i="2"/>
  <c r="T1211" i="2"/>
  <c r="T1219" i="2"/>
  <c r="T1227" i="2"/>
  <c r="T1235" i="2"/>
  <c r="T1243" i="2"/>
  <c r="T1251" i="2"/>
  <c r="T1259" i="2"/>
  <c r="T1267" i="2"/>
  <c r="T1275" i="2"/>
  <c r="T1283" i="2"/>
  <c r="T1291" i="2"/>
  <c r="T1299" i="2"/>
  <c r="T1307" i="2"/>
  <c r="T1315" i="2"/>
  <c r="T1323" i="2"/>
  <c r="T1331" i="2"/>
  <c r="T1339" i="2"/>
  <c r="T1347" i="2"/>
  <c r="T1355" i="2"/>
  <c r="T1363" i="2"/>
  <c r="T1371" i="2"/>
  <c r="T1379" i="2"/>
  <c r="T1387" i="2"/>
  <c r="T1395" i="2"/>
  <c r="T1403" i="2"/>
  <c r="T1411" i="2"/>
  <c r="T1419" i="2"/>
  <c r="T1427" i="2"/>
  <c r="T1435" i="2"/>
  <c r="T1443" i="2"/>
  <c r="T1451" i="2"/>
  <c r="T1459" i="2"/>
  <c r="T1467" i="2"/>
  <c r="T1475" i="2"/>
  <c r="T1483" i="2"/>
  <c r="T1491" i="2"/>
  <c r="T1499" i="2"/>
  <c r="T1507" i="2"/>
  <c r="T1515" i="2"/>
  <c r="T1523" i="2"/>
  <c r="T1531" i="2"/>
  <c r="T1539" i="2"/>
  <c r="T1547" i="2"/>
  <c r="T1555" i="2"/>
  <c r="T1563" i="2"/>
  <c r="T1571" i="2"/>
  <c r="T1579" i="2"/>
  <c r="T1587" i="2"/>
  <c r="T1595" i="2"/>
  <c r="T1603" i="2"/>
  <c r="T12" i="2"/>
  <c r="T20" i="2"/>
  <c r="T28" i="2"/>
  <c r="T36" i="2"/>
  <c r="T44" i="2"/>
  <c r="T52" i="2"/>
  <c r="T60" i="2"/>
  <c r="T68" i="2"/>
  <c r="T76" i="2"/>
  <c r="T84" i="2"/>
  <c r="T92" i="2"/>
  <c r="T100" i="2"/>
  <c r="T108" i="2"/>
  <c r="T116" i="2"/>
  <c r="T124" i="2"/>
  <c r="T132" i="2"/>
  <c r="T140" i="2"/>
  <c r="T148" i="2"/>
  <c r="T156" i="2"/>
  <c r="T164" i="2"/>
  <c r="T172" i="2"/>
  <c r="T180" i="2"/>
  <c r="T188" i="2"/>
  <c r="T196" i="2"/>
  <c r="T204" i="2"/>
  <c r="T212" i="2"/>
  <c r="T220" i="2"/>
  <c r="T228" i="2"/>
  <c r="T236" i="2"/>
  <c r="T244" i="2"/>
  <c r="T252" i="2"/>
  <c r="T260" i="2"/>
  <c r="T268" i="2"/>
  <c r="T276" i="2"/>
  <c r="T284" i="2"/>
  <c r="T292" i="2"/>
  <c r="T300" i="2"/>
  <c r="T308" i="2"/>
  <c r="T316" i="2"/>
  <c r="T324" i="2"/>
  <c r="T332" i="2"/>
  <c r="T340" i="2"/>
  <c r="T348" i="2"/>
  <c r="T356" i="2"/>
  <c r="T364" i="2"/>
  <c r="T372" i="2"/>
  <c r="T380" i="2"/>
  <c r="T388" i="2"/>
  <c r="T396" i="2"/>
  <c r="T404" i="2"/>
  <c r="T412" i="2"/>
  <c r="T420" i="2"/>
  <c r="T428" i="2"/>
  <c r="T436" i="2"/>
  <c r="T444" i="2"/>
  <c r="T452" i="2"/>
  <c r="T460" i="2"/>
  <c r="T468" i="2"/>
  <c r="T476" i="2"/>
  <c r="T484" i="2"/>
  <c r="T492" i="2"/>
  <c r="T500" i="2"/>
  <c r="T508" i="2"/>
  <c r="T516" i="2"/>
  <c r="T524" i="2"/>
  <c r="T532" i="2"/>
  <c r="T540" i="2"/>
  <c r="T548" i="2"/>
  <c r="T556" i="2"/>
  <c r="T564" i="2"/>
  <c r="T572" i="2"/>
  <c r="T580" i="2"/>
  <c r="T588" i="2"/>
  <c r="T596" i="2"/>
  <c r="T604" i="2"/>
  <c r="T612" i="2"/>
  <c r="T620" i="2"/>
  <c r="T628" i="2"/>
  <c r="T636" i="2"/>
  <c r="T644" i="2"/>
  <c r="T652" i="2"/>
  <c r="T660" i="2"/>
  <c r="T668" i="2"/>
  <c r="T676" i="2"/>
  <c r="T684" i="2"/>
  <c r="T692" i="2"/>
  <c r="T700" i="2"/>
  <c r="T708" i="2"/>
  <c r="T716" i="2"/>
  <c r="T724" i="2"/>
  <c r="T732" i="2"/>
  <c r="T740" i="2"/>
  <c r="T748" i="2"/>
  <c r="T756" i="2"/>
  <c r="T764" i="2"/>
  <c r="T772" i="2"/>
  <c r="T780" i="2"/>
  <c r="T788" i="2"/>
  <c r="T796" i="2"/>
  <c r="T804" i="2"/>
  <c r="T812" i="2"/>
  <c r="T820" i="2"/>
  <c r="T828" i="2"/>
  <c r="T836" i="2"/>
  <c r="T844" i="2"/>
  <c r="T852" i="2"/>
  <c r="T860" i="2"/>
  <c r="T868" i="2"/>
  <c r="T876" i="2"/>
  <c r="T884" i="2"/>
  <c r="T892" i="2"/>
  <c r="T900" i="2"/>
  <c r="T908" i="2"/>
  <c r="T916" i="2"/>
  <c r="T924" i="2"/>
  <c r="T932" i="2"/>
  <c r="T940" i="2"/>
  <c r="T13" i="2"/>
  <c r="T21" i="2"/>
  <c r="T29" i="2"/>
  <c r="T37" i="2"/>
  <c r="T45" i="2"/>
  <c r="T53" i="2"/>
  <c r="T61" i="2"/>
  <c r="T69" i="2"/>
  <c r="T77" i="2"/>
  <c r="T85" i="2"/>
  <c r="T93" i="2"/>
  <c r="T101" i="2"/>
  <c r="T109" i="2"/>
  <c r="T117" i="2"/>
  <c r="T125" i="2"/>
  <c r="T133" i="2"/>
  <c r="T141" i="2"/>
  <c r="T149" i="2"/>
  <c r="T157" i="2"/>
  <c r="T165" i="2"/>
  <c r="T173" i="2"/>
  <c r="T181" i="2"/>
  <c r="T189" i="2"/>
  <c r="T197" i="2"/>
  <c r="T205" i="2"/>
  <c r="T213" i="2"/>
  <c r="T221" i="2"/>
  <c r="T229" i="2"/>
  <c r="T237" i="2"/>
  <c r="T245" i="2"/>
  <c r="T253" i="2"/>
  <c r="T261" i="2"/>
  <c r="T269" i="2"/>
  <c r="T277" i="2"/>
  <c r="T285" i="2"/>
  <c r="T293" i="2"/>
  <c r="T301" i="2"/>
  <c r="T309" i="2"/>
  <c r="T317" i="2"/>
  <c r="T325" i="2"/>
  <c r="T333" i="2"/>
  <c r="T341" i="2"/>
  <c r="T349" i="2"/>
  <c r="T357" i="2"/>
  <c r="T365" i="2"/>
  <c r="T373" i="2"/>
  <c r="T381" i="2"/>
  <c r="T389" i="2"/>
  <c r="T397" i="2"/>
  <c r="T405" i="2"/>
  <c r="T413" i="2"/>
  <c r="T421" i="2"/>
  <c r="T429" i="2"/>
  <c r="T437" i="2"/>
  <c r="T445" i="2"/>
  <c r="T453" i="2"/>
  <c r="T461" i="2"/>
  <c r="T469" i="2"/>
  <c r="T477" i="2"/>
  <c r="T485" i="2"/>
  <c r="T493" i="2"/>
  <c r="T501" i="2"/>
  <c r="T509" i="2"/>
  <c r="T517" i="2"/>
  <c r="T525" i="2"/>
  <c r="T533" i="2"/>
  <c r="T541" i="2"/>
  <c r="T549" i="2"/>
  <c r="T557" i="2"/>
  <c r="T565" i="2"/>
  <c r="T573" i="2"/>
  <c r="T581" i="2"/>
  <c r="T589" i="2"/>
  <c r="T597" i="2"/>
  <c r="T605" i="2"/>
  <c r="T613" i="2"/>
  <c r="T621" i="2"/>
  <c r="T629" i="2"/>
  <c r="T637" i="2"/>
  <c r="T645" i="2"/>
  <c r="T653" i="2"/>
  <c r="T661" i="2"/>
  <c r="T669" i="2"/>
  <c r="T677" i="2"/>
  <c r="T685" i="2"/>
  <c r="T693" i="2"/>
  <c r="T701" i="2"/>
  <c r="T709" i="2"/>
  <c r="T717" i="2"/>
  <c r="T725" i="2"/>
  <c r="T733" i="2"/>
  <c r="T741" i="2"/>
  <c r="T749" i="2"/>
  <c r="T757" i="2"/>
  <c r="T765" i="2"/>
  <c r="T773" i="2"/>
  <c r="T781" i="2"/>
  <c r="T789" i="2"/>
  <c r="T797" i="2"/>
  <c r="T805" i="2"/>
  <c r="T813" i="2"/>
  <c r="T821" i="2"/>
  <c r="T829" i="2"/>
  <c r="T837" i="2"/>
  <c r="T845" i="2"/>
  <c r="T853" i="2"/>
  <c r="T861" i="2"/>
  <c r="T869" i="2"/>
  <c r="T877" i="2"/>
  <c r="T885" i="2"/>
  <c r="T893" i="2"/>
  <c r="T901" i="2"/>
  <c r="T909" i="2"/>
  <c r="T917" i="2"/>
  <c r="T925" i="2"/>
  <c r="T933" i="2"/>
  <c r="T941" i="2"/>
  <c r="T949" i="2"/>
  <c r="T957" i="2"/>
  <c r="T965" i="2"/>
  <c r="T973" i="2"/>
  <c r="T981" i="2"/>
  <c r="T989" i="2"/>
  <c r="T997" i="2"/>
  <c r="T1005" i="2"/>
  <c r="T1013" i="2"/>
  <c r="T1021" i="2"/>
  <c r="T1029" i="2"/>
  <c r="T1037" i="2"/>
  <c r="T1045" i="2"/>
  <c r="T1053" i="2"/>
  <c r="T1061" i="2"/>
  <c r="T1069" i="2"/>
  <c r="T1077" i="2"/>
  <c r="T1085" i="2"/>
  <c r="T1093" i="2"/>
  <c r="T1101" i="2"/>
  <c r="T1109" i="2"/>
  <c r="T1117" i="2"/>
  <c r="T1125" i="2"/>
  <c r="T1133" i="2"/>
  <c r="T1141" i="2"/>
  <c r="T1149" i="2"/>
  <c r="T1157" i="2"/>
  <c r="T1165" i="2"/>
  <c r="T1173" i="2"/>
  <c r="T1181" i="2"/>
  <c r="T1189" i="2"/>
  <c r="T1197" i="2"/>
  <c r="T1205" i="2"/>
  <c r="T1213" i="2"/>
  <c r="T1221" i="2"/>
  <c r="T1229" i="2"/>
  <c r="T1237" i="2"/>
  <c r="T1245" i="2"/>
  <c r="T1253" i="2"/>
  <c r="T1261" i="2"/>
  <c r="T1269" i="2"/>
  <c r="T1277" i="2"/>
  <c r="T1285" i="2"/>
  <c r="T1293" i="2"/>
  <c r="T1301" i="2"/>
  <c r="T1309" i="2"/>
  <c r="T1317" i="2"/>
  <c r="T1325" i="2"/>
  <c r="T1333" i="2"/>
  <c r="T1341" i="2"/>
  <c r="T1349" i="2"/>
  <c r="T1357" i="2"/>
  <c r="T1365" i="2"/>
  <c r="T1373" i="2"/>
  <c r="T1381" i="2"/>
  <c r="T1389" i="2"/>
  <c r="T1397" i="2"/>
  <c r="T1405" i="2"/>
  <c r="T1413" i="2"/>
  <c r="T1421" i="2"/>
  <c r="T1429" i="2"/>
  <c r="T1437" i="2"/>
  <c r="T1445" i="2"/>
  <c r="T1453" i="2"/>
  <c r="T1461" i="2"/>
  <c r="T1469" i="2"/>
  <c r="T1477" i="2"/>
  <c r="T1485" i="2"/>
  <c r="T1493" i="2"/>
  <c r="T1501" i="2"/>
  <c r="T1509" i="2"/>
  <c r="T1517" i="2"/>
  <c r="T1525" i="2"/>
  <c r="T1533" i="2"/>
  <c r="T1541" i="2"/>
  <c r="T1549" i="2"/>
  <c r="T1557" i="2"/>
  <c r="T1565" i="2"/>
  <c r="T1573" i="2"/>
  <c r="T1581" i="2"/>
  <c r="T1589" i="2"/>
  <c r="T1597" i="2"/>
  <c r="T1605" i="2"/>
  <c r="T1613" i="2"/>
  <c r="T1621" i="2"/>
  <c r="T1629" i="2"/>
  <c r="T1637" i="2"/>
  <c r="T1645" i="2"/>
  <c r="T1653" i="2"/>
  <c r="T1661" i="2"/>
  <c r="T1669" i="2"/>
  <c r="T1677" i="2"/>
  <c r="T1685" i="2"/>
  <c r="T1693" i="2"/>
  <c r="T1701" i="2"/>
  <c r="T1709" i="2"/>
  <c r="T1717" i="2"/>
  <c r="T1725" i="2"/>
  <c r="T1733" i="2"/>
  <c r="T1741" i="2"/>
  <c r="T1749" i="2"/>
  <c r="T1757" i="2"/>
  <c r="T1765" i="2"/>
  <c r="T1773" i="2"/>
  <c r="T1781" i="2"/>
  <c r="T1789" i="2"/>
  <c r="T1797" i="2"/>
  <c r="T1805" i="2"/>
  <c r="T1813" i="2"/>
  <c r="T1821" i="2"/>
  <c r="T1829" i="2"/>
  <c r="T1837" i="2"/>
  <c r="T1845" i="2"/>
  <c r="T1853" i="2"/>
  <c r="T1861" i="2"/>
  <c r="T1869" i="2"/>
  <c r="T1877" i="2"/>
  <c r="T1885" i="2"/>
  <c r="T1893" i="2"/>
  <c r="T1901" i="2"/>
  <c r="T1909" i="2"/>
  <c r="T1917" i="2"/>
  <c r="T1925" i="2"/>
  <c r="T1933" i="2"/>
  <c r="T1941" i="2"/>
  <c r="T1949" i="2"/>
  <c r="T1957" i="2"/>
  <c r="T1965" i="2"/>
  <c r="T1973" i="2"/>
  <c r="T1981" i="2"/>
  <c r="T1989" i="2"/>
  <c r="T1997" i="2"/>
  <c r="T2005" i="2"/>
  <c r="T2013" i="2"/>
  <c r="T2021" i="2"/>
  <c r="T2029" i="2"/>
  <c r="T2037" i="2"/>
  <c r="T2045" i="2"/>
  <c r="T2053" i="2"/>
  <c r="T2061" i="2"/>
  <c r="T2069" i="2"/>
  <c r="T2077" i="2"/>
  <c r="T2085" i="2"/>
  <c r="T2093" i="2"/>
  <c r="T2101" i="2"/>
  <c r="T2109" i="2"/>
  <c r="T2117" i="2"/>
  <c r="T2125" i="2"/>
  <c r="T2133" i="2"/>
  <c r="T2141" i="2"/>
  <c r="T2149" i="2"/>
  <c r="T2157" i="2"/>
  <c r="T2165" i="2"/>
  <c r="T2173" i="2"/>
  <c r="T2181" i="2"/>
  <c r="T2189" i="2"/>
  <c r="T2197" i="2"/>
  <c r="T2205" i="2"/>
  <c r="T2213" i="2"/>
  <c r="T2221" i="2"/>
  <c r="T2229" i="2"/>
  <c r="T2237" i="2"/>
  <c r="T2245" i="2"/>
  <c r="T2253" i="2"/>
  <c r="T2261" i="2"/>
  <c r="T2269" i="2"/>
  <c r="T2277" i="2"/>
  <c r="T2285" i="2"/>
  <c r="T2293" i="2"/>
  <c r="T2301" i="2"/>
  <c r="T2309" i="2"/>
  <c r="T7" i="2"/>
  <c r="T15" i="2"/>
  <c r="T23" i="2"/>
  <c r="T31" i="2"/>
  <c r="T39" i="2"/>
  <c r="T47" i="2"/>
  <c r="T55" i="2"/>
  <c r="T63" i="2"/>
  <c r="T71" i="2"/>
  <c r="T79" i="2"/>
  <c r="T87" i="2"/>
  <c r="T95" i="2"/>
  <c r="T103" i="2"/>
  <c r="T111" i="2"/>
  <c r="T119" i="2"/>
  <c r="T127" i="2"/>
  <c r="T135" i="2"/>
  <c r="T143" i="2"/>
  <c r="T151" i="2"/>
  <c r="T159" i="2"/>
  <c r="T167" i="2"/>
  <c r="T175" i="2"/>
  <c r="T183" i="2"/>
  <c r="T191" i="2"/>
  <c r="T199" i="2"/>
  <c r="T207" i="2"/>
  <c r="T215" i="2"/>
  <c r="T223" i="2"/>
  <c r="T231" i="2"/>
  <c r="T239" i="2"/>
  <c r="T247" i="2"/>
  <c r="T255" i="2"/>
  <c r="T263" i="2"/>
  <c r="T271" i="2"/>
  <c r="T279" i="2"/>
  <c r="T287" i="2"/>
  <c r="T295" i="2"/>
  <c r="T303" i="2"/>
  <c r="T311" i="2"/>
  <c r="T319" i="2"/>
  <c r="T327" i="2"/>
  <c r="T335" i="2"/>
  <c r="T343" i="2"/>
  <c r="T351" i="2"/>
  <c r="T359" i="2"/>
  <c r="T367" i="2"/>
  <c r="T375" i="2"/>
  <c r="T383" i="2"/>
  <c r="T391" i="2"/>
  <c r="T399" i="2"/>
  <c r="T407" i="2"/>
  <c r="T415" i="2"/>
  <c r="T423" i="2"/>
  <c r="T431" i="2"/>
  <c r="T439" i="2"/>
  <c r="T447" i="2"/>
  <c r="T455" i="2"/>
  <c r="T463" i="2"/>
  <c r="T471" i="2"/>
  <c r="T479" i="2"/>
  <c r="T487" i="2"/>
  <c r="T495" i="2"/>
  <c r="T503" i="2"/>
  <c r="T511" i="2"/>
  <c r="T519" i="2"/>
  <c r="T527" i="2"/>
  <c r="T535" i="2"/>
  <c r="T543" i="2"/>
  <c r="T551" i="2"/>
  <c r="T559" i="2"/>
  <c r="T567" i="2"/>
  <c r="T575" i="2"/>
  <c r="T583" i="2"/>
  <c r="T591" i="2"/>
  <c r="T599" i="2"/>
  <c r="T607" i="2"/>
  <c r="T615" i="2"/>
  <c r="T623" i="2"/>
  <c r="T631" i="2"/>
  <c r="T639" i="2"/>
  <c r="T647" i="2"/>
  <c r="T655" i="2"/>
  <c r="T663" i="2"/>
  <c r="T671" i="2"/>
  <c r="T679" i="2"/>
  <c r="T687" i="2"/>
  <c r="T695" i="2"/>
  <c r="T703" i="2"/>
  <c r="T711" i="2"/>
  <c r="T719" i="2"/>
  <c r="T727" i="2"/>
  <c r="T735" i="2"/>
  <c r="T743" i="2"/>
  <c r="T751" i="2"/>
  <c r="T759" i="2"/>
  <c r="T767" i="2"/>
  <c r="T775" i="2"/>
  <c r="T783" i="2"/>
  <c r="T791" i="2"/>
  <c r="T799" i="2"/>
  <c r="T807" i="2"/>
  <c r="T815" i="2"/>
  <c r="T823" i="2"/>
  <c r="T831" i="2"/>
  <c r="T839" i="2"/>
  <c r="T847" i="2"/>
  <c r="T855" i="2"/>
  <c r="T863" i="2"/>
  <c r="T871" i="2"/>
  <c r="T879" i="2"/>
  <c r="T887" i="2"/>
  <c r="T895" i="2"/>
  <c r="T903" i="2"/>
  <c r="T911" i="2"/>
  <c r="T919" i="2"/>
  <c r="T927" i="2"/>
  <c r="T935" i="2"/>
  <c r="T943" i="2"/>
  <c r="T951" i="2"/>
  <c r="T959" i="2"/>
  <c r="T967" i="2"/>
  <c r="M249" i="2"/>
  <c r="M257" i="2"/>
  <c r="M265" i="2"/>
  <c r="M273" i="2"/>
  <c r="M281" i="2"/>
  <c r="M289" i="2"/>
  <c r="M297" i="2"/>
  <c r="M305" i="2"/>
  <c r="M313" i="2"/>
  <c r="M321" i="2"/>
  <c r="M329" i="2"/>
  <c r="M337" i="2"/>
  <c r="M345" i="2"/>
  <c r="M353" i="2"/>
  <c r="M361" i="2"/>
  <c r="M369" i="2"/>
  <c r="M377" i="2"/>
  <c r="M385" i="2"/>
  <c r="M393" i="2"/>
  <c r="M401" i="2"/>
  <c r="M409" i="2"/>
  <c r="M417" i="2"/>
  <c r="M425" i="2"/>
  <c r="M433" i="2"/>
  <c r="M441" i="2"/>
  <c r="M449" i="2"/>
  <c r="M457" i="2"/>
  <c r="M465" i="2"/>
  <c r="M473" i="2"/>
  <c r="M481" i="2"/>
  <c r="M489" i="2"/>
  <c r="M497" i="2"/>
  <c r="M505" i="2"/>
  <c r="M513" i="2"/>
  <c r="M521" i="2"/>
  <c r="M529" i="2"/>
  <c r="M537" i="2"/>
  <c r="M545" i="2"/>
  <c r="M553" i="2"/>
  <c r="M561" i="2"/>
  <c r="M569" i="2"/>
  <c r="M577" i="2"/>
  <c r="M585" i="2"/>
  <c r="M593" i="2"/>
  <c r="M601" i="2"/>
  <c r="M609" i="2"/>
  <c r="M617" i="2"/>
  <c r="M625" i="2"/>
  <c r="M633" i="2"/>
  <c r="M641" i="2"/>
  <c r="M649" i="2"/>
  <c r="M657" i="2"/>
  <c r="M665" i="2"/>
  <c r="M673" i="2"/>
  <c r="M681" i="2"/>
  <c r="M689" i="2"/>
  <c r="M697" i="2"/>
  <c r="M705" i="2"/>
  <c r="M713" i="2"/>
  <c r="M721" i="2"/>
  <c r="M729" i="2"/>
  <c r="M737" i="2"/>
  <c r="M745" i="2"/>
  <c r="M753" i="2"/>
  <c r="M761" i="2"/>
  <c r="M769" i="2"/>
  <c r="M777" i="2"/>
  <c r="M785" i="2"/>
  <c r="M793" i="2"/>
  <c r="M801" i="2"/>
  <c r="M809" i="2"/>
  <c r="M817" i="2"/>
  <c r="M825" i="2"/>
  <c r="M833" i="2"/>
  <c r="M841" i="2"/>
  <c r="M849" i="2"/>
  <c r="M857" i="2"/>
  <c r="M865" i="2"/>
  <c r="M873" i="2"/>
  <c r="M881" i="2"/>
  <c r="M889" i="2"/>
  <c r="M897" i="2"/>
  <c r="M905" i="2"/>
  <c r="M913" i="2"/>
  <c r="M921" i="2"/>
  <c r="M929" i="2"/>
  <c r="M937" i="2"/>
  <c r="M945" i="2"/>
  <c r="M953" i="2"/>
  <c r="M961" i="2"/>
  <c r="M969" i="2"/>
  <c r="M977" i="2"/>
  <c r="M985" i="2"/>
  <c r="M993" i="2"/>
  <c r="M1001" i="2"/>
  <c r="M1009" i="2"/>
  <c r="M1017" i="2"/>
  <c r="M1025" i="2"/>
  <c r="M1033" i="2"/>
  <c r="M1041" i="2"/>
  <c r="M1049" i="2"/>
  <c r="M1057" i="2"/>
  <c r="M1065" i="2"/>
  <c r="M1073" i="2"/>
  <c r="M1081" i="2"/>
  <c r="M1089" i="2"/>
  <c r="M1097" i="2"/>
  <c r="M1105" i="2"/>
  <c r="M1113" i="2"/>
  <c r="M1121" i="2"/>
  <c r="M1129" i="2"/>
  <c r="M1137" i="2"/>
  <c r="M1145" i="2"/>
  <c r="M1153" i="2"/>
  <c r="M1161" i="2"/>
  <c r="M1169" i="2"/>
  <c r="M1177" i="2"/>
  <c r="M1185" i="2"/>
  <c r="M1193" i="2"/>
  <c r="M1201" i="2"/>
  <c r="M1209" i="2"/>
  <c r="M1217" i="2"/>
  <c r="M1225" i="2"/>
  <c r="M1233" i="2"/>
  <c r="M1241" i="2"/>
  <c r="M1249" i="2"/>
  <c r="M1257" i="2"/>
  <c r="M1265" i="2"/>
  <c r="M1273" i="2"/>
  <c r="M1281" i="2"/>
  <c r="M1289" i="2"/>
  <c r="M1297" i="2"/>
  <c r="M1305" i="2"/>
  <c r="M1313" i="2"/>
  <c r="M1321" i="2"/>
  <c r="M1329" i="2"/>
  <c r="M1337" i="2"/>
  <c r="M1345" i="2"/>
  <c r="M1353" i="2"/>
  <c r="M1361" i="2"/>
  <c r="M1369" i="2"/>
  <c r="M1377" i="2"/>
  <c r="M1385" i="2"/>
  <c r="M1393" i="2"/>
  <c r="M1401" i="2"/>
  <c r="M1409" i="2"/>
  <c r="M1417" i="2"/>
  <c r="M1425" i="2"/>
  <c r="M1433" i="2"/>
  <c r="M1441" i="2"/>
  <c r="M1449" i="2"/>
  <c r="M1457" i="2"/>
  <c r="M1465" i="2"/>
  <c r="M1473" i="2"/>
  <c r="M1481" i="2"/>
  <c r="M1489" i="2"/>
  <c r="M1497" i="2"/>
  <c r="M1505" i="2"/>
  <c r="M1513" i="2"/>
  <c r="M1521" i="2"/>
  <c r="M1529" i="2"/>
  <c r="M1537" i="2"/>
  <c r="M1545" i="2"/>
  <c r="M1553" i="2"/>
  <c r="M1561" i="2"/>
  <c r="M1569" i="2"/>
  <c r="M1577" i="2"/>
  <c r="M1585" i="2"/>
  <c r="M1593" i="2"/>
  <c r="M1601" i="2"/>
  <c r="M1609" i="2"/>
  <c r="M1617" i="2"/>
  <c r="M1625" i="2"/>
  <c r="M1633" i="2"/>
  <c r="M1641" i="2"/>
  <c r="M1649" i="2"/>
  <c r="M1657" i="2"/>
  <c r="M1665" i="2"/>
  <c r="M1673" i="2"/>
  <c r="M1681" i="2"/>
  <c r="M1689" i="2"/>
  <c r="M1697" i="2"/>
  <c r="M1705" i="2"/>
  <c r="M1713" i="2"/>
  <c r="M1721" i="2"/>
  <c r="M1729" i="2"/>
  <c r="M1737" i="2"/>
  <c r="M1745" i="2"/>
  <c r="M1753" i="2"/>
  <c r="M1761" i="2"/>
  <c r="M1769" i="2"/>
  <c r="M1777" i="2"/>
  <c r="M1785" i="2"/>
  <c r="M1793" i="2"/>
  <c r="M1801" i="2"/>
  <c r="M1809" i="2"/>
  <c r="M1817" i="2"/>
  <c r="M1825" i="2"/>
  <c r="M1833" i="2"/>
  <c r="M1841" i="2"/>
  <c r="M1849" i="2"/>
  <c r="M1857" i="2"/>
  <c r="M1865" i="2"/>
  <c r="M1873" i="2"/>
  <c r="M1881" i="2"/>
  <c r="M1889" i="2"/>
  <c r="M1897" i="2"/>
  <c r="M1905" i="2"/>
  <c r="M1913" i="2"/>
  <c r="M1921" i="2"/>
  <c r="M1929" i="2"/>
  <c r="M1937" i="2"/>
  <c r="M1945" i="2"/>
  <c r="M1953" i="2"/>
  <c r="M1961" i="2"/>
  <c r="M1969" i="2"/>
  <c r="M1977" i="2"/>
  <c r="M1985" i="2"/>
  <c r="M1993" i="2"/>
  <c r="M2001" i="2"/>
  <c r="M2009" i="2"/>
  <c r="M2017" i="2"/>
  <c r="M2025" i="2"/>
  <c r="M2033" i="2"/>
  <c r="M2041" i="2"/>
  <c r="M2049" i="2"/>
  <c r="M2057" i="2"/>
  <c r="M2065" i="2"/>
  <c r="M2073" i="2"/>
  <c r="M2081" i="2"/>
  <c r="M2089" i="2"/>
  <c r="M2097" i="2"/>
  <c r="M2105" i="2"/>
  <c r="M2113" i="2"/>
  <c r="M2121" i="2"/>
  <c r="M2129" i="2"/>
  <c r="M2137" i="2"/>
  <c r="M2145" i="2"/>
  <c r="M2153" i="2"/>
  <c r="M2161" i="2"/>
  <c r="M2169" i="2"/>
  <c r="M2177" i="2"/>
  <c r="M2185" i="2"/>
  <c r="M2193" i="2"/>
  <c r="M2201" i="2"/>
  <c r="M2209" i="2"/>
  <c r="M2217" i="2"/>
  <c r="M2225" i="2"/>
  <c r="M2233" i="2"/>
  <c r="M2241" i="2"/>
  <c r="M2249" i="2"/>
  <c r="M2257" i="2"/>
  <c r="M2265" i="2"/>
  <c r="M2273" i="2"/>
  <c r="M2281" i="2"/>
  <c r="M2289" i="2"/>
  <c r="M2297" i="2"/>
  <c r="M2305" i="2"/>
  <c r="M2313" i="2"/>
  <c r="M2321" i="2"/>
  <c r="M2329" i="2"/>
  <c r="M2337" i="2"/>
  <c r="M2345" i="2"/>
  <c r="M2353" i="2"/>
  <c r="M2361" i="2"/>
  <c r="M2369" i="2"/>
  <c r="M2377" i="2"/>
  <c r="M2385" i="2"/>
  <c r="M2393" i="2"/>
  <c r="M2401" i="2"/>
  <c r="M2409" i="2"/>
  <c r="M2417" i="2"/>
  <c r="M2425" i="2"/>
  <c r="M2433" i="2"/>
  <c r="M2441" i="2"/>
  <c r="M2449" i="2"/>
  <c r="M2457" i="2"/>
  <c r="M2465" i="2"/>
  <c r="M2473" i="2"/>
  <c r="M2481" i="2"/>
  <c r="M2489" i="2"/>
  <c r="M2497" i="2"/>
  <c r="M2505" i="2"/>
  <c r="M2513" i="2"/>
  <c r="M2521" i="2"/>
  <c r="M2529" i="2"/>
  <c r="M2537" i="2"/>
  <c r="M2545" i="2"/>
  <c r="M2553" i="2"/>
  <c r="M2561" i="2"/>
  <c r="M2569" i="2"/>
  <c r="M2577" i="2"/>
  <c r="M2585" i="2"/>
  <c r="M2593" i="2"/>
  <c r="M2601" i="2"/>
  <c r="M2609" i="2"/>
  <c r="M2617" i="2"/>
  <c r="M2625" i="2"/>
  <c r="M2633" i="2"/>
  <c r="M2641" i="2"/>
  <c r="M2649" i="2"/>
  <c r="M2657" i="2"/>
  <c r="M2665" i="2"/>
  <c r="M2673" i="2"/>
  <c r="M2681" i="2"/>
  <c r="M2689" i="2"/>
  <c r="M2697" i="2"/>
  <c r="M2705" i="2"/>
  <c r="M2713" i="2"/>
  <c r="M2721" i="2"/>
  <c r="M2729" i="2"/>
  <c r="M2737" i="2"/>
  <c r="M2745" i="2"/>
  <c r="M2753" i="2"/>
  <c r="M2761" i="2"/>
  <c r="M2769" i="2"/>
  <c r="M2777" i="2"/>
  <c r="M2785" i="2"/>
  <c r="M2793" i="2"/>
  <c r="M2801" i="2"/>
  <c r="M2809" i="2"/>
  <c r="M2817" i="2"/>
  <c r="M2825" i="2"/>
  <c r="M2833" i="2"/>
  <c r="M2841" i="2"/>
  <c r="M2849" i="2"/>
  <c r="M2857" i="2"/>
  <c r="M2865" i="2"/>
  <c r="M2873" i="2"/>
  <c r="M2881" i="2"/>
  <c r="M2889" i="2"/>
  <c r="M2897" i="2"/>
  <c r="M2905" i="2"/>
  <c r="M2913" i="2"/>
  <c r="M2921" i="2"/>
  <c r="M2929" i="2"/>
  <c r="M2937" i="2"/>
  <c r="M2945" i="2"/>
  <c r="M2953" i="2"/>
  <c r="M2961" i="2"/>
  <c r="M2969" i="2"/>
  <c r="T2993" i="2"/>
  <c r="T2354" i="2"/>
  <c r="T2362" i="2"/>
  <c r="T2370" i="2"/>
  <c r="T2378" i="2"/>
  <c r="T2386" i="2"/>
  <c r="T2394" i="2"/>
  <c r="T2402" i="2"/>
  <c r="T2410" i="2"/>
  <c r="T2418" i="2"/>
  <c r="T2426" i="2"/>
  <c r="T2434" i="2"/>
  <c r="T2442" i="2"/>
  <c r="T2450" i="2"/>
  <c r="T2458" i="2"/>
  <c r="T2466" i="2"/>
  <c r="T2474" i="2"/>
  <c r="T2482" i="2"/>
  <c r="T2490" i="2"/>
  <c r="T2498" i="2"/>
  <c r="T2506" i="2"/>
  <c r="T2514" i="2"/>
  <c r="T2522" i="2"/>
  <c r="T2530" i="2"/>
  <c r="T2538" i="2"/>
  <c r="T2546" i="2"/>
  <c r="T2554" i="2"/>
  <c r="T2562" i="2"/>
  <c r="T2570" i="2"/>
  <c r="T2578" i="2"/>
  <c r="T2586" i="2"/>
  <c r="T2594" i="2"/>
  <c r="T2602" i="2"/>
  <c r="T2610" i="2"/>
  <c r="T2618" i="2"/>
  <c r="T2626" i="2"/>
  <c r="T2634" i="2"/>
  <c r="T2642" i="2"/>
  <c r="T2650" i="2"/>
  <c r="T2658" i="2"/>
  <c r="T2666" i="2"/>
  <c r="T2674" i="2"/>
  <c r="T2682" i="2"/>
  <c r="T2690" i="2"/>
  <c r="T2698" i="2"/>
  <c r="T2706" i="2"/>
  <c r="T2714" i="2"/>
  <c r="T2722" i="2"/>
  <c r="T2730" i="2"/>
  <c r="T2738" i="2"/>
  <c r="T2746" i="2"/>
  <c r="T2754" i="2"/>
  <c r="T2762" i="2"/>
  <c r="T2770" i="2"/>
  <c r="T2778" i="2"/>
  <c r="T2786" i="2"/>
  <c r="T2794" i="2"/>
  <c r="T2802" i="2"/>
  <c r="T2810" i="2"/>
  <c r="T2818" i="2"/>
  <c r="T2826" i="2"/>
  <c r="T2834" i="2"/>
  <c r="T2842" i="2"/>
  <c r="T2850" i="2"/>
  <c r="T2858" i="2"/>
  <c r="T2866" i="2"/>
  <c r="T2874" i="2"/>
  <c r="T2882" i="2"/>
  <c r="T2890" i="2"/>
  <c r="T2898" i="2"/>
  <c r="T2906" i="2"/>
  <c r="T2914" i="2"/>
  <c r="T2922" i="2"/>
  <c r="T2930" i="2"/>
  <c r="T2938" i="2"/>
  <c r="T2946" i="2"/>
  <c r="T2954" i="2"/>
  <c r="T2962" i="2"/>
  <c r="T2970" i="2"/>
  <c r="T2978" i="2"/>
  <c r="T2986" i="2"/>
  <c r="T2994" i="2"/>
  <c r="T3002" i="2"/>
  <c r="T3010" i="2"/>
  <c r="T3018" i="2"/>
  <c r="T3026" i="2"/>
  <c r="T3034" i="2"/>
  <c r="T3042" i="2"/>
  <c r="T3050" i="2"/>
  <c r="T3058" i="2"/>
  <c r="T3066" i="2"/>
  <c r="T3074" i="2"/>
  <c r="T3082" i="2"/>
  <c r="T3090" i="2"/>
  <c r="T3098" i="2"/>
  <c r="T3106" i="2"/>
  <c r="T3114" i="2"/>
  <c r="T3122" i="2"/>
  <c r="T3130" i="2"/>
  <c r="T3138" i="2"/>
  <c r="T3146" i="2"/>
  <c r="T3154" i="2"/>
  <c r="T3162" i="2"/>
  <c r="T3170" i="2"/>
  <c r="T3178" i="2"/>
  <c r="T3186" i="2"/>
  <c r="T3194" i="2"/>
  <c r="T3202" i="2"/>
  <c r="T3210" i="2"/>
  <c r="T3218" i="2"/>
  <c r="T3226" i="2"/>
  <c r="T3234" i="2"/>
  <c r="T3242" i="2"/>
  <c r="T3250" i="2"/>
  <c r="T3258" i="2"/>
  <c r="T3266" i="2"/>
  <c r="T3274" i="2"/>
  <c r="T3282" i="2"/>
  <c r="T3290" i="2"/>
  <c r="T3298" i="2"/>
  <c r="T3306" i="2"/>
  <c r="T3314" i="2"/>
  <c r="T3322" i="2"/>
  <c r="T3330" i="2"/>
  <c r="T3338" i="2"/>
  <c r="T3346" i="2"/>
  <c r="T3354" i="2"/>
  <c r="T3362" i="2"/>
  <c r="T3370" i="2"/>
  <c r="T3378" i="2"/>
  <c r="T3386" i="2"/>
  <c r="T3394" i="2"/>
  <c r="T3402" i="2"/>
  <c r="T3410" i="2"/>
  <c r="T3418" i="2"/>
  <c r="T3426" i="2"/>
  <c r="T3434" i="2"/>
  <c r="T3442" i="2"/>
  <c r="T3450" i="2"/>
  <c r="T3458" i="2"/>
  <c r="T3466" i="2"/>
  <c r="T3474" i="2"/>
  <c r="T3482" i="2"/>
  <c r="T3490" i="2"/>
  <c r="T3498" i="2"/>
  <c r="T3506" i="2"/>
  <c r="T3514" i="2"/>
  <c r="T3522" i="2"/>
  <c r="T3530" i="2"/>
  <c r="T3538" i="2"/>
  <c r="T3546" i="2"/>
  <c r="T3554" i="2"/>
  <c r="T3562" i="2"/>
  <c r="T3570" i="2"/>
  <c r="T3578" i="2"/>
  <c r="T3586" i="2"/>
  <c r="T3594" i="2"/>
  <c r="T3602" i="2"/>
  <c r="T3610" i="2"/>
  <c r="T3618" i="2"/>
  <c r="T3626" i="2"/>
  <c r="T3634" i="2"/>
  <c r="T3642" i="2"/>
  <c r="T3650" i="2"/>
  <c r="T3658" i="2"/>
  <c r="T3666" i="2"/>
  <c r="T3674" i="2"/>
  <c r="T3682" i="2"/>
  <c r="T3690" i="2"/>
  <c r="T3698" i="2"/>
  <c r="T3706" i="2"/>
  <c r="T3714" i="2"/>
  <c r="T3722" i="2"/>
  <c r="T3730" i="2"/>
  <c r="T3738" i="2"/>
  <c r="T3746" i="2"/>
  <c r="T3754" i="2"/>
  <c r="T3762" i="2"/>
  <c r="T3770" i="2"/>
  <c r="T3778" i="2"/>
  <c r="T3786" i="2"/>
  <c r="T3794" i="2"/>
  <c r="T3802" i="2"/>
  <c r="T3810" i="2"/>
  <c r="T3818" i="2"/>
  <c r="T3826" i="2"/>
  <c r="T3834" i="2"/>
  <c r="T3842" i="2"/>
  <c r="T3850" i="2"/>
  <c r="T3858" i="2"/>
  <c r="T3866" i="2"/>
  <c r="T3874" i="2"/>
  <c r="T3882" i="2"/>
  <c r="T3890" i="2"/>
  <c r="T3898" i="2"/>
  <c r="T3906" i="2"/>
  <c r="T3914" i="2"/>
  <c r="T3922" i="2"/>
  <c r="T3930" i="2"/>
  <c r="T3938" i="2"/>
  <c r="T3946" i="2"/>
  <c r="T3954" i="2"/>
  <c r="T3962" i="2"/>
  <c r="T3970" i="2"/>
  <c r="T3978" i="2"/>
  <c r="T3986" i="2"/>
  <c r="T3994" i="2"/>
  <c r="T4002" i="2"/>
  <c r="T4010" i="2"/>
  <c r="T4018" i="2"/>
  <c r="T4026" i="2"/>
  <c r="T4034" i="2"/>
  <c r="T4042" i="2"/>
  <c r="T4050" i="2"/>
  <c r="T4058" i="2"/>
  <c r="T4066" i="2"/>
  <c r="T4074" i="2"/>
  <c r="T4082" i="2"/>
  <c r="T4090" i="2"/>
  <c r="T4098" i="2"/>
  <c r="T4106" i="2"/>
  <c r="T4114" i="2"/>
  <c r="T4122" i="2"/>
  <c r="T1611" i="2"/>
  <c r="T1619" i="2"/>
  <c r="T1627" i="2"/>
  <c r="T1635" i="2"/>
  <c r="T1643" i="2"/>
  <c r="T1651" i="2"/>
  <c r="T1659" i="2"/>
  <c r="T1667" i="2"/>
  <c r="T1675" i="2"/>
  <c r="T1683" i="2"/>
  <c r="T1691" i="2"/>
  <c r="T1699" i="2"/>
  <c r="T1707" i="2"/>
  <c r="T1715" i="2"/>
  <c r="T1723" i="2"/>
  <c r="T1731" i="2"/>
  <c r="T1739" i="2"/>
  <c r="T1747" i="2"/>
  <c r="T1755" i="2"/>
  <c r="T1763" i="2"/>
  <c r="T1771" i="2"/>
  <c r="T1779" i="2"/>
  <c r="T1787" i="2"/>
  <c r="T1795" i="2"/>
  <c r="T1803" i="2"/>
  <c r="T1811" i="2"/>
  <c r="T1819" i="2"/>
  <c r="T1827" i="2"/>
  <c r="T1835" i="2"/>
  <c r="T1843" i="2"/>
  <c r="T1851" i="2"/>
  <c r="T1859" i="2"/>
  <c r="T1867" i="2"/>
  <c r="T1875" i="2"/>
  <c r="T1883" i="2"/>
  <c r="T1891" i="2"/>
  <c r="T1899" i="2"/>
  <c r="T1907" i="2"/>
  <c r="T1915" i="2"/>
  <c r="T1923" i="2"/>
  <c r="T1931" i="2"/>
  <c r="T1939" i="2"/>
  <c r="T1947" i="2"/>
  <c r="T1955" i="2"/>
  <c r="T1963" i="2"/>
  <c r="T1971" i="2"/>
  <c r="T1979" i="2"/>
  <c r="T1987" i="2"/>
  <c r="T1995" i="2"/>
  <c r="T2003" i="2"/>
  <c r="T2011" i="2"/>
  <c r="T2019" i="2"/>
  <c r="T2027" i="2"/>
  <c r="T2035" i="2"/>
  <c r="T2043" i="2"/>
  <c r="T2051" i="2"/>
  <c r="T2059" i="2"/>
  <c r="T2067" i="2"/>
  <c r="T2075" i="2"/>
  <c r="T2083" i="2"/>
  <c r="T2091" i="2"/>
  <c r="T2099" i="2"/>
  <c r="T2107" i="2"/>
  <c r="T2115" i="2"/>
  <c r="T2123" i="2"/>
  <c r="T2131" i="2"/>
  <c r="T2139" i="2"/>
  <c r="T2147" i="2"/>
  <c r="T2155" i="2"/>
  <c r="T2163" i="2"/>
  <c r="T2171" i="2"/>
  <c r="T2179" i="2"/>
  <c r="T2187" i="2"/>
  <c r="T2195" i="2"/>
  <c r="T2203" i="2"/>
  <c r="T2211" i="2"/>
  <c r="T2219" i="2"/>
  <c r="T2227" i="2"/>
  <c r="T2235" i="2"/>
  <c r="T2243" i="2"/>
  <c r="T2251" i="2"/>
  <c r="T2259" i="2"/>
  <c r="T2267" i="2"/>
  <c r="T2275" i="2"/>
  <c r="T2283" i="2"/>
  <c r="T2291" i="2"/>
  <c r="T2299" i="2"/>
  <c r="T2307" i="2"/>
  <c r="T2315" i="2"/>
  <c r="T2323" i="2"/>
  <c r="T2331" i="2"/>
  <c r="T2339" i="2"/>
  <c r="T2347" i="2"/>
  <c r="T2355" i="2"/>
  <c r="T2363" i="2"/>
  <c r="T2371" i="2"/>
  <c r="T2379" i="2"/>
  <c r="T2387" i="2"/>
  <c r="T2395" i="2"/>
  <c r="T2403" i="2"/>
  <c r="T2411" i="2"/>
  <c r="T2419" i="2"/>
  <c r="T2427" i="2"/>
  <c r="T2435" i="2"/>
  <c r="T2443" i="2"/>
  <c r="T2451" i="2"/>
  <c r="T2459" i="2"/>
  <c r="T2467" i="2"/>
  <c r="T2475" i="2"/>
  <c r="T2483" i="2"/>
  <c r="T2491" i="2"/>
  <c r="T2499" i="2"/>
  <c r="T2507" i="2"/>
  <c r="T2515" i="2"/>
  <c r="T2523" i="2"/>
  <c r="T2531" i="2"/>
  <c r="T2539" i="2"/>
  <c r="T2547" i="2"/>
  <c r="T2555" i="2"/>
  <c r="T2563" i="2"/>
  <c r="T2571" i="2"/>
  <c r="T2579" i="2"/>
  <c r="T2587" i="2"/>
  <c r="T2595" i="2"/>
  <c r="T2603" i="2"/>
  <c r="T2611" i="2"/>
  <c r="T2619" i="2"/>
  <c r="T2627" i="2"/>
  <c r="T2635" i="2"/>
  <c r="T2643" i="2"/>
  <c r="T2651" i="2"/>
  <c r="T2659" i="2"/>
  <c r="T2667" i="2"/>
  <c r="T2675" i="2"/>
  <c r="T2683" i="2"/>
  <c r="T2691" i="2"/>
  <c r="T2699" i="2"/>
  <c r="T2707" i="2"/>
  <c r="T2715" i="2"/>
  <c r="T2723" i="2"/>
  <c r="T2731" i="2"/>
  <c r="T2739" i="2"/>
  <c r="T2747" i="2"/>
  <c r="T2755" i="2"/>
  <c r="T2763" i="2"/>
  <c r="T2771" i="2"/>
  <c r="T2779" i="2"/>
  <c r="T2787" i="2"/>
  <c r="T2795" i="2"/>
  <c r="T2803" i="2"/>
  <c r="T2811" i="2"/>
  <c r="T2819" i="2"/>
  <c r="T2827" i="2"/>
  <c r="T2835" i="2"/>
  <c r="T2843" i="2"/>
  <c r="T2851" i="2"/>
  <c r="T2859" i="2"/>
  <c r="T2867" i="2"/>
  <c r="T2875" i="2"/>
  <c r="T2883" i="2"/>
  <c r="T2891" i="2"/>
  <c r="T948" i="2"/>
  <c r="T956" i="2"/>
  <c r="T964" i="2"/>
  <c r="T972" i="2"/>
  <c r="T980" i="2"/>
  <c r="T988" i="2"/>
  <c r="T996" i="2"/>
  <c r="T1004" i="2"/>
  <c r="T1012" i="2"/>
  <c r="T1020" i="2"/>
  <c r="T1028" i="2"/>
  <c r="T1036" i="2"/>
  <c r="T1044" i="2"/>
  <c r="T1052" i="2"/>
  <c r="T1060" i="2"/>
  <c r="T1068" i="2"/>
  <c r="T1076" i="2"/>
  <c r="T1084" i="2"/>
  <c r="T1092" i="2"/>
  <c r="T1100" i="2"/>
  <c r="T1108" i="2"/>
  <c r="T1116" i="2"/>
  <c r="T1124" i="2"/>
  <c r="T1132" i="2"/>
  <c r="T1140" i="2"/>
  <c r="T1148" i="2"/>
  <c r="T1156" i="2"/>
  <c r="T1164" i="2"/>
  <c r="T1172" i="2"/>
  <c r="T1180" i="2"/>
  <c r="T1188" i="2"/>
  <c r="T1196" i="2"/>
  <c r="T1204" i="2"/>
  <c r="T1212" i="2"/>
  <c r="T1220" i="2"/>
  <c r="T1228" i="2"/>
  <c r="T1236" i="2"/>
  <c r="T1244" i="2"/>
  <c r="T1252" i="2"/>
  <c r="T1260" i="2"/>
  <c r="T1268" i="2"/>
  <c r="T1276" i="2"/>
  <c r="T1284" i="2"/>
  <c r="T1292" i="2"/>
  <c r="T1300" i="2"/>
  <c r="T1308" i="2"/>
  <c r="T1316" i="2"/>
  <c r="T1324" i="2"/>
  <c r="T1332" i="2"/>
  <c r="T1340" i="2"/>
  <c r="T1348" i="2"/>
  <c r="T1356" i="2"/>
  <c r="T1364" i="2"/>
  <c r="T1372" i="2"/>
  <c r="T1380" i="2"/>
  <c r="T1388" i="2"/>
  <c r="T1396" i="2"/>
  <c r="T1404" i="2"/>
  <c r="T1412" i="2"/>
  <c r="T1420" i="2"/>
  <c r="T1428" i="2"/>
  <c r="T1436" i="2"/>
  <c r="T1444" i="2"/>
  <c r="T1452" i="2"/>
  <c r="T1460" i="2"/>
  <c r="T1468" i="2"/>
  <c r="T1476" i="2"/>
  <c r="T1484" i="2"/>
  <c r="T1492" i="2"/>
  <c r="T1500" i="2"/>
  <c r="T1508" i="2"/>
  <c r="T1516" i="2"/>
  <c r="T1524" i="2"/>
  <c r="T1532" i="2"/>
  <c r="T1540" i="2"/>
  <c r="T1548" i="2"/>
  <c r="T1556" i="2"/>
  <c r="T1564" i="2"/>
  <c r="T1572" i="2"/>
  <c r="T1580" i="2"/>
  <c r="T1588" i="2"/>
  <c r="T1596" i="2"/>
  <c r="T1604" i="2"/>
  <c r="T1612" i="2"/>
  <c r="T1620" i="2"/>
  <c r="T1628" i="2"/>
  <c r="T1636" i="2"/>
  <c r="T1644" i="2"/>
  <c r="T1652" i="2"/>
  <c r="T1660" i="2"/>
  <c r="T1668" i="2"/>
  <c r="T1676" i="2"/>
  <c r="T1684" i="2"/>
  <c r="T1692" i="2"/>
  <c r="T1700" i="2"/>
  <c r="T1708" i="2"/>
  <c r="T1716" i="2"/>
  <c r="T1724" i="2"/>
  <c r="T1732" i="2"/>
  <c r="T1740" i="2"/>
  <c r="T1748" i="2"/>
  <c r="T1756" i="2"/>
  <c r="T1764" i="2"/>
  <c r="T1772" i="2"/>
  <c r="T1780" i="2"/>
  <c r="T1788" i="2"/>
  <c r="T1796" i="2"/>
  <c r="T1804" i="2"/>
  <c r="T1812" i="2"/>
  <c r="T1820" i="2"/>
  <c r="T1828" i="2"/>
  <c r="T1836" i="2"/>
  <c r="T1844" i="2"/>
  <c r="T1852" i="2"/>
  <c r="T1860" i="2"/>
  <c r="T1868" i="2"/>
  <c r="T1876" i="2"/>
  <c r="T1884" i="2"/>
  <c r="T1892" i="2"/>
  <c r="T1900" i="2"/>
  <c r="T1908" i="2"/>
  <c r="T1916" i="2"/>
  <c r="T1924" i="2"/>
  <c r="T1932" i="2"/>
  <c r="T1940" i="2"/>
  <c r="T1948" i="2"/>
  <c r="T1956" i="2"/>
  <c r="T1964" i="2"/>
  <c r="T1972" i="2"/>
  <c r="T1980" i="2"/>
  <c r="T1988" i="2"/>
  <c r="T1996" i="2"/>
  <c r="T2004" i="2"/>
  <c r="T2012" i="2"/>
  <c r="T2020" i="2"/>
  <c r="T2028" i="2"/>
  <c r="T2036" i="2"/>
  <c r="T2044" i="2"/>
  <c r="T2052" i="2"/>
  <c r="T2060" i="2"/>
  <c r="T2068" i="2"/>
  <c r="T2076" i="2"/>
  <c r="T2084" i="2"/>
  <c r="T2092" i="2"/>
  <c r="T2100" i="2"/>
  <c r="T2108" i="2"/>
  <c r="T2116" i="2"/>
  <c r="T2124" i="2"/>
  <c r="T2132" i="2"/>
  <c r="T2140" i="2"/>
  <c r="T2148" i="2"/>
  <c r="T2156" i="2"/>
  <c r="T2164" i="2"/>
  <c r="T2172" i="2"/>
  <c r="T2180" i="2"/>
  <c r="T2188" i="2"/>
  <c r="T2196" i="2"/>
  <c r="T2204" i="2"/>
  <c r="T2212" i="2"/>
  <c r="T2220" i="2"/>
  <c r="T2228" i="2"/>
  <c r="T2236" i="2"/>
  <c r="T2244" i="2"/>
  <c r="T2252" i="2"/>
  <c r="T2260" i="2"/>
  <c r="T2268" i="2"/>
  <c r="T2276" i="2"/>
  <c r="T2284" i="2"/>
  <c r="T2292" i="2"/>
  <c r="T2300" i="2"/>
  <c r="T2308" i="2"/>
  <c r="T2316" i="2"/>
  <c r="T2324" i="2"/>
  <c r="T2332" i="2"/>
  <c r="T2340" i="2"/>
  <c r="T2348" i="2"/>
  <c r="T2356" i="2"/>
  <c r="T2364" i="2"/>
  <c r="T2372" i="2"/>
  <c r="T2380" i="2"/>
  <c r="T2388" i="2"/>
  <c r="T2396" i="2"/>
  <c r="T2404" i="2"/>
  <c r="T2412" i="2"/>
  <c r="T2420" i="2"/>
  <c r="T2428" i="2"/>
  <c r="T2436" i="2"/>
  <c r="T2444" i="2"/>
  <c r="T2452" i="2"/>
  <c r="T2460" i="2"/>
  <c r="T2468" i="2"/>
  <c r="T2476" i="2"/>
  <c r="T2484" i="2"/>
  <c r="T2492" i="2"/>
  <c r="T2500" i="2"/>
  <c r="T2508" i="2"/>
  <c r="T2516" i="2"/>
  <c r="T2524" i="2"/>
  <c r="T2532" i="2"/>
  <c r="T2540" i="2"/>
  <c r="T2548" i="2"/>
  <c r="T2556" i="2"/>
  <c r="T2564" i="2"/>
  <c r="T2572" i="2"/>
  <c r="T2580" i="2"/>
  <c r="T2588" i="2"/>
  <c r="T2596" i="2"/>
  <c r="T2604" i="2"/>
  <c r="T2612" i="2"/>
  <c r="T2620" i="2"/>
  <c r="T2628" i="2"/>
  <c r="T2636" i="2"/>
  <c r="T2644" i="2"/>
  <c r="T2652" i="2"/>
  <c r="T2660" i="2"/>
  <c r="T2668" i="2"/>
  <c r="T2676" i="2"/>
  <c r="T2684" i="2"/>
  <c r="T2692" i="2"/>
  <c r="T2700" i="2"/>
  <c r="T2708" i="2"/>
  <c r="T2716" i="2"/>
  <c r="T2724" i="2"/>
  <c r="T2732" i="2"/>
  <c r="T2740" i="2"/>
  <c r="T2748" i="2"/>
  <c r="T2756" i="2"/>
  <c r="T2764" i="2"/>
  <c r="T2772" i="2"/>
  <c r="T2780" i="2"/>
  <c r="T2788" i="2"/>
  <c r="T2796" i="2"/>
  <c r="T2804" i="2"/>
  <c r="T2812" i="2"/>
  <c r="T2820" i="2"/>
  <c r="T2828" i="2"/>
  <c r="T2836" i="2"/>
  <c r="T2844" i="2"/>
  <c r="T2852" i="2"/>
  <c r="T2860" i="2"/>
  <c r="T2868" i="2"/>
  <c r="T2876" i="2"/>
  <c r="T2884" i="2"/>
  <c r="T2892" i="2"/>
  <c r="T2900" i="2"/>
  <c r="T2908" i="2"/>
  <c r="T2916" i="2"/>
  <c r="T2924" i="2"/>
  <c r="T2932" i="2"/>
  <c r="T2940" i="2"/>
  <c r="T2948" i="2"/>
  <c r="T2956" i="2"/>
  <c r="T2964" i="2"/>
  <c r="T2972" i="2"/>
  <c r="T2980" i="2"/>
  <c r="T2988" i="2"/>
  <c r="T2996" i="2"/>
  <c r="T3004" i="2"/>
  <c r="T3012" i="2"/>
  <c r="T3020" i="2"/>
  <c r="T3028" i="2"/>
  <c r="T3036" i="2"/>
  <c r="T3044" i="2"/>
  <c r="T3052" i="2"/>
  <c r="T3060" i="2"/>
  <c r="T3068" i="2"/>
  <c r="T3076" i="2"/>
  <c r="T3084" i="2"/>
  <c r="T3092" i="2"/>
  <c r="T3100" i="2"/>
  <c r="T3108" i="2"/>
  <c r="T3116" i="2"/>
  <c r="T3124" i="2"/>
  <c r="T3132" i="2"/>
  <c r="T3140" i="2"/>
  <c r="T3148" i="2"/>
  <c r="T3156" i="2"/>
  <c r="T3164" i="2"/>
  <c r="T3172" i="2"/>
  <c r="T3180" i="2"/>
  <c r="T3188" i="2"/>
  <c r="T3196" i="2"/>
  <c r="T3204" i="2"/>
  <c r="T3212" i="2"/>
  <c r="T3220" i="2"/>
  <c r="T3228" i="2"/>
  <c r="T3236" i="2"/>
  <c r="T3244" i="2"/>
  <c r="T3252" i="2"/>
  <c r="T3260" i="2"/>
  <c r="T3268" i="2"/>
  <c r="T3276" i="2"/>
  <c r="T3284" i="2"/>
  <c r="T3292" i="2"/>
  <c r="T3300" i="2"/>
  <c r="T3308" i="2"/>
  <c r="T3316" i="2"/>
  <c r="T3324" i="2"/>
  <c r="T3332" i="2"/>
  <c r="T3340" i="2"/>
  <c r="T3348" i="2"/>
  <c r="T3356" i="2"/>
  <c r="T3364" i="2"/>
  <c r="T3372" i="2"/>
  <c r="T3380" i="2"/>
  <c r="T3388" i="2"/>
  <c r="T3396" i="2"/>
  <c r="T3404" i="2"/>
  <c r="T3412" i="2"/>
  <c r="T3420" i="2"/>
  <c r="T3428" i="2"/>
  <c r="T3436" i="2"/>
  <c r="T3444" i="2"/>
  <c r="T3452" i="2"/>
  <c r="T3460" i="2"/>
  <c r="T3468" i="2"/>
  <c r="T3476" i="2"/>
  <c r="T3484" i="2"/>
  <c r="T3492" i="2"/>
  <c r="T3500" i="2"/>
  <c r="T3508" i="2"/>
  <c r="T3516" i="2"/>
  <c r="T3524" i="2"/>
  <c r="T3532" i="2"/>
  <c r="T3540" i="2"/>
  <c r="T3548" i="2"/>
  <c r="T3556" i="2"/>
  <c r="T3564" i="2"/>
  <c r="T3572" i="2"/>
  <c r="T3580" i="2"/>
  <c r="T3588" i="2"/>
  <c r="T3596" i="2"/>
  <c r="T3604" i="2"/>
  <c r="T3612" i="2"/>
  <c r="T3620" i="2"/>
  <c r="T3628" i="2"/>
  <c r="T3636" i="2"/>
  <c r="T3644" i="2"/>
  <c r="T3652" i="2"/>
  <c r="T3660" i="2"/>
  <c r="T3668" i="2"/>
  <c r="T2317" i="2"/>
  <c r="T2325" i="2"/>
  <c r="T2333" i="2"/>
  <c r="T2341" i="2"/>
  <c r="T2349" i="2"/>
  <c r="T2357" i="2"/>
  <c r="T2365" i="2"/>
  <c r="T2373" i="2"/>
  <c r="T2381" i="2"/>
  <c r="T2389" i="2"/>
  <c r="T2397" i="2"/>
  <c r="T2405" i="2"/>
  <c r="T2413" i="2"/>
  <c r="T2421" i="2"/>
  <c r="T2429" i="2"/>
  <c r="T2437" i="2"/>
  <c r="T2445" i="2"/>
  <c r="T2453" i="2"/>
  <c r="T2461" i="2"/>
  <c r="T2469" i="2"/>
  <c r="T2477" i="2"/>
  <c r="T2485" i="2"/>
  <c r="T2493" i="2"/>
  <c r="T2501" i="2"/>
  <c r="T2509" i="2"/>
  <c r="T2517" i="2"/>
  <c r="T2525" i="2"/>
  <c r="T2533" i="2"/>
  <c r="T2541" i="2"/>
  <c r="T2549" i="2"/>
  <c r="T2557" i="2"/>
  <c r="T2565" i="2"/>
  <c r="T2573" i="2"/>
  <c r="T2581" i="2"/>
  <c r="T2589" i="2"/>
  <c r="T2597" i="2"/>
  <c r="T2605" i="2"/>
  <c r="T2613" i="2"/>
  <c r="T2621" i="2"/>
  <c r="T2629" i="2"/>
  <c r="T2637" i="2"/>
  <c r="T2645" i="2"/>
  <c r="T2653" i="2"/>
  <c r="T2661" i="2"/>
  <c r="T2669" i="2"/>
  <c r="T2677" i="2"/>
  <c r="T2685" i="2"/>
  <c r="T2693" i="2"/>
  <c r="T2701" i="2"/>
  <c r="T2709" i="2"/>
  <c r="T2717" i="2"/>
  <c r="T2725" i="2"/>
  <c r="T2733" i="2"/>
  <c r="T2741" i="2"/>
  <c r="T2749" i="2"/>
  <c r="T2757" i="2"/>
  <c r="T2765" i="2"/>
  <c r="T2773" i="2"/>
  <c r="T2781" i="2"/>
  <c r="T2789" i="2"/>
  <c r="T2797" i="2"/>
  <c r="T2805" i="2"/>
  <c r="T2813" i="2"/>
  <c r="T2821" i="2"/>
  <c r="T2829" i="2"/>
  <c r="T2837" i="2"/>
  <c r="T2845" i="2"/>
  <c r="T2853" i="2"/>
  <c r="T2861" i="2"/>
  <c r="T2869" i="2"/>
  <c r="T2877" i="2"/>
  <c r="T2885" i="2"/>
  <c r="T2893" i="2"/>
  <c r="T2901" i="2"/>
  <c r="T2909" i="2"/>
  <c r="T2917" i="2"/>
  <c r="T2925" i="2"/>
  <c r="T2933" i="2"/>
  <c r="T2941" i="2"/>
  <c r="T2949" i="2"/>
  <c r="T2957" i="2"/>
  <c r="T2965" i="2"/>
  <c r="T2973" i="2"/>
  <c r="T2981" i="2"/>
  <c r="T2989" i="2"/>
  <c r="T2997" i="2"/>
  <c r="T3005" i="2"/>
  <c r="T3013" i="2"/>
  <c r="T3021" i="2"/>
  <c r="T3029" i="2"/>
  <c r="T3037" i="2"/>
  <c r="T3045" i="2"/>
  <c r="T3053" i="2"/>
  <c r="T3061" i="2"/>
  <c r="T3069" i="2"/>
  <c r="T3077" i="2"/>
  <c r="T3085" i="2"/>
  <c r="T3093" i="2"/>
  <c r="T3101" i="2"/>
  <c r="T3109" i="2"/>
  <c r="T3117" i="2"/>
  <c r="T3125" i="2"/>
  <c r="T3133" i="2"/>
  <c r="T3141" i="2"/>
  <c r="T3149" i="2"/>
  <c r="T3157" i="2"/>
  <c r="T3165" i="2"/>
  <c r="T3173" i="2"/>
  <c r="T3181" i="2"/>
  <c r="T3189" i="2"/>
  <c r="T3197" i="2"/>
  <c r="T3205" i="2"/>
  <c r="T3213" i="2"/>
  <c r="T3221" i="2"/>
  <c r="T3229" i="2"/>
  <c r="T3237" i="2"/>
  <c r="T3245" i="2"/>
  <c r="T3253" i="2"/>
  <c r="T3261" i="2"/>
  <c r="T3269" i="2"/>
  <c r="T3277" i="2"/>
  <c r="T3285" i="2"/>
  <c r="T3293" i="2"/>
  <c r="T3301" i="2"/>
  <c r="T3309" i="2"/>
  <c r="T3317" i="2"/>
  <c r="T3325" i="2"/>
  <c r="T3333" i="2"/>
  <c r="T3341" i="2"/>
  <c r="T3349" i="2"/>
  <c r="T3357" i="2"/>
  <c r="T3365" i="2"/>
  <c r="T3373" i="2"/>
  <c r="T3381" i="2"/>
  <c r="T3389" i="2"/>
  <c r="T3397" i="2"/>
  <c r="T3405" i="2"/>
  <c r="T3413" i="2"/>
  <c r="T3421" i="2"/>
  <c r="T3429" i="2"/>
  <c r="T3437" i="2"/>
  <c r="T3445" i="2"/>
  <c r="T3453" i="2"/>
  <c r="T3461" i="2"/>
  <c r="T3469" i="2"/>
  <c r="T3477" i="2"/>
  <c r="T3485" i="2"/>
  <c r="T3493" i="2"/>
  <c r="T3501" i="2"/>
  <c r="T3509" i="2"/>
  <c r="T3517" i="2"/>
  <c r="T3525" i="2"/>
  <c r="T3533" i="2"/>
  <c r="T3541" i="2"/>
  <c r="T3549" i="2"/>
  <c r="T3557" i="2"/>
  <c r="T3565" i="2"/>
  <c r="T3573" i="2"/>
  <c r="T3581" i="2"/>
  <c r="T3589" i="2"/>
  <c r="T3597" i="2"/>
  <c r="T3605" i="2"/>
  <c r="T3613" i="2"/>
  <c r="T3621" i="2"/>
  <c r="T3629" i="2"/>
  <c r="T3637" i="2"/>
  <c r="T3645" i="2"/>
  <c r="T3653" i="2"/>
  <c r="T3661" i="2"/>
  <c r="T3669" i="2"/>
  <c r="T3677" i="2"/>
  <c r="T3685" i="2"/>
  <c r="T3693" i="2"/>
  <c r="T3701" i="2"/>
  <c r="T3709" i="2"/>
  <c r="T3717" i="2"/>
  <c r="T3725" i="2"/>
  <c r="T3733" i="2"/>
  <c r="T3741" i="2"/>
  <c r="T3749" i="2"/>
  <c r="T3757" i="2"/>
  <c r="T3765" i="2"/>
  <c r="T3773" i="2"/>
  <c r="T3781" i="2"/>
  <c r="T3789" i="2"/>
  <c r="T3797" i="2"/>
  <c r="T3805" i="2"/>
  <c r="T3813" i="2"/>
  <c r="T3821" i="2"/>
  <c r="T3829" i="2"/>
  <c r="T3837" i="2"/>
  <c r="T3845" i="2"/>
  <c r="T3853" i="2"/>
  <c r="T3861" i="2"/>
  <c r="T3869" i="2"/>
  <c r="T3877" i="2"/>
  <c r="T3885" i="2"/>
  <c r="T3893" i="2"/>
  <c r="T3901" i="2"/>
  <c r="T3909" i="2"/>
  <c r="T6" i="2"/>
  <c r="T14" i="2"/>
  <c r="T22" i="2"/>
  <c r="T30" i="2"/>
  <c r="T38" i="2"/>
  <c r="T46" i="2"/>
  <c r="T54" i="2"/>
  <c r="T62" i="2"/>
  <c r="T70" i="2"/>
  <c r="T78" i="2"/>
  <c r="T86" i="2"/>
  <c r="T94" i="2"/>
  <c r="T102" i="2"/>
  <c r="T110" i="2"/>
  <c r="T118" i="2"/>
  <c r="T126" i="2"/>
  <c r="T134" i="2"/>
  <c r="T142" i="2"/>
  <c r="T150" i="2"/>
  <c r="T158" i="2"/>
  <c r="T166" i="2"/>
  <c r="T174" i="2"/>
  <c r="T182" i="2"/>
  <c r="T190" i="2"/>
  <c r="T198" i="2"/>
  <c r="T206" i="2"/>
  <c r="T214" i="2"/>
  <c r="T222" i="2"/>
  <c r="T230" i="2"/>
  <c r="T238" i="2"/>
  <c r="T246" i="2"/>
  <c r="T254" i="2"/>
  <c r="T262" i="2"/>
  <c r="T270" i="2"/>
  <c r="T278" i="2"/>
  <c r="T286" i="2"/>
  <c r="T294" i="2"/>
  <c r="T302" i="2"/>
  <c r="T310" i="2"/>
  <c r="T318" i="2"/>
  <c r="T326" i="2"/>
  <c r="T334" i="2"/>
  <c r="T342" i="2"/>
  <c r="T350" i="2"/>
  <c r="T358" i="2"/>
  <c r="T366" i="2"/>
  <c r="T374" i="2"/>
  <c r="T382" i="2"/>
  <c r="T390" i="2"/>
  <c r="T398" i="2"/>
  <c r="T406" i="2"/>
  <c r="T414" i="2"/>
  <c r="T422" i="2"/>
  <c r="T430" i="2"/>
  <c r="T438" i="2"/>
  <c r="T446" i="2"/>
  <c r="T454" i="2"/>
  <c r="T462" i="2"/>
  <c r="T470" i="2"/>
  <c r="T478" i="2"/>
  <c r="T486" i="2"/>
  <c r="T494" i="2"/>
  <c r="T502" i="2"/>
  <c r="T510" i="2"/>
  <c r="T518" i="2"/>
  <c r="T526" i="2"/>
  <c r="T534" i="2"/>
  <c r="T542" i="2"/>
  <c r="T550" i="2"/>
  <c r="T558" i="2"/>
  <c r="T566" i="2"/>
  <c r="T574" i="2"/>
  <c r="T582" i="2"/>
  <c r="T590" i="2"/>
  <c r="T598" i="2"/>
  <c r="T606" i="2"/>
  <c r="T614" i="2"/>
  <c r="T622" i="2"/>
  <c r="T630" i="2"/>
  <c r="T638" i="2"/>
  <c r="T646" i="2"/>
  <c r="T654" i="2"/>
  <c r="T662" i="2"/>
  <c r="T670" i="2"/>
  <c r="T678" i="2"/>
  <c r="T686" i="2"/>
  <c r="T694" i="2"/>
  <c r="T702" i="2"/>
  <c r="T710" i="2"/>
  <c r="T718" i="2"/>
  <c r="T726" i="2"/>
  <c r="T734" i="2"/>
  <c r="T742" i="2"/>
  <c r="T750" i="2"/>
  <c r="T758" i="2"/>
  <c r="T766" i="2"/>
  <c r="T774" i="2"/>
  <c r="T782" i="2"/>
  <c r="T790" i="2"/>
  <c r="T798" i="2"/>
  <c r="T806" i="2"/>
  <c r="T814" i="2"/>
  <c r="T822" i="2"/>
  <c r="T830" i="2"/>
  <c r="T838" i="2"/>
  <c r="T846" i="2"/>
  <c r="T854" i="2"/>
  <c r="T862" i="2"/>
  <c r="T870" i="2"/>
  <c r="T878" i="2"/>
  <c r="T886" i="2"/>
  <c r="T894" i="2"/>
  <c r="T902" i="2"/>
  <c r="T910" i="2"/>
  <c r="T918" i="2"/>
  <c r="T926" i="2"/>
  <c r="T934" i="2"/>
  <c r="T942" i="2"/>
  <c r="T950" i="2"/>
  <c r="T958" i="2"/>
  <c r="T966" i="2"/>
  <c r="T974" i="2"/>
  <c r="T982" i="2"/>
  <c r="T990" i="2"/>
  <c r="T998" i="2"/>
  <c r="T1006" i="2"/>
  <c r="T1014" i="2"/>
  <c r="T1022" i="2"/>
  <c r="T1030" i="2"/>
  <c r="T1038" i="2"/>
  <c r="T1046" i="2"/>
  <c r="T1054" i="2"/>
  <c r="T1062" i="2"/>
  <c r="T1070" i="2"/>
  <c r="T1078" i="2"/>
  <c r="T1086" i="2"/>
  <c r="T1094" i="2"/>
  <c r="T1102" i="2"/>
  <c r="T1110" i="2"/>
  <c r="T1118" i="2"/>
  <c r="T1126" i="2"/>
  <c r="T1134" i="2"/>
  <c r="T1142" i="2"/>
  <c r="T1150" i="2"/>
  <c r="T1158" i="2"/>
  <c r="T1166" i="2"/>
  <c r="T1174" i="2"/>
  <c r="T1182" i="2"/>
  <c r="T1190" i="2"/>
  <c r="T1198" i="2"/>
  <c r="T1206" i="2"/>
  <c r="T1214" i="2"/>
  <c r="T1222" i="2"/>
  <c r="T1230" i="2"/>
  <c r="T1238" i="2"/>
  <c r="T1246" i="2"/>
  <c r="T1254" i="2"/>
  <c r="T1262" i="2"/>
  <c r="T1270" i="2"/>
  <c r="T1278" i="2"/>
  <c r="T1286" i="2"/>
  <c r="T1294" i="2"/>
  <c r="T1302" i="2"/>
  <c r="T1310" i="2"/>
  <c r="T1318" i="2"/>
  <c r="T1326" i="2"/>
  <c r="T1334" i="2"/>
  <c r="T1342" i="2"/>
  <c r="T1350" i="2"/>
  <c r="T1358" i="2"/>
  <c r="T1366" i="2"/>
  <c r="T1374" i="2"/>
  <c r="T1382" i="2"/>
  <c r="T1390" i="2"/>
  <c r="T1398" i="2"/>
  <c r="T1406" i="2"/>
  <c r="T1414" i="2"/>
  <c r="T1422" i="2"/>
  <c r="T1430" i="2"/>
  <c r="T1438" i="2"/>
  <c r="T1446" i="2"/>
  <c r="T1454" i="2"/>
  <c r="T1462" i="2"/>
  <c r="T1470" i="2"/>
  <c r="T1478" i="2"/>
  <c r="T1486" i="2"/>
  <c r="T1494" i="2"/>
  <c r="T1502" i="2"/>
  <c r="T1510" i="2"/>
  <c r="T1518" i="2"/>
  <c r="T1526" i="2"/>
  <c r="T1534" i="2"/>
  <c r="T1542" i="2"/>
  <c r="T1550" i="2"/>
  <c r="T1558" i="2"/>
  <c r="T1566" i="2"/>
  <c r="T1574" i="2"/>
  <c r="T1582" i="2"/>
  <c r="T1590" i="2"/>
  <c r="T1598" i="2"/>
  <c r="T1606" i="2"/>
  <c r="T1614" i="2"/>
  <c r="T1622" i="2"/>
  <c r="T1630" i="2"/>
  <c r="T1638" i="2"/>
  <c r="T1646" i="2"/>
  <c r="T1654" i="2"/>
  <c r="T1662" i="2"/>
  <c r="T1670" i="2"/>
  <c r="T1678" i="2"/>
  <c r="T1686" i="2"/>
  <c r="T1694" i="2"/>
  <c r="T1702" i="2"/>
  <c r="T1710" i="2"/>
  <c r="T1718" i="2"/>
  <c r="T1726" i="2"/>
  <c r="T1734" i="2"/>
  <c r="T1742" i="2"/>
  <c r="T1750" i="2"/>
  <c r="T1758" i="2"/>
  <c r="T1766" i="2"/>
  <c r="T1774" i="2"/>
  <c r="T1782" i="2"/>
  <c r="T1790" i="2"/>
  <c r="T1798" i="2"/>
  <c r="T1806" i="2"/>
  <c r="T1814" i="2"/>
  <c r="T1822" i="2"/>
  <c r="T1830" i="2"/>
  <c r="T1838" i="2"/>
  <c r="T1846" i="2"/>
  <c r="T1854" i="2"/>
  <c r="T1862" i="2"/>
  <c r="T1870" i="2"/>
  <c r="T1878" i="2"/>
  <c r="T1886" i="2"/>
  <c r="T1894" i="2"/>
  <c r="T1902" i="2"/>
  <c r="T1910" i="2"/>
  <c r="T1918" i="2"/>
  <c r="T1926" i="2"/>
  <c r="T1934" i="2"/>
  <c r="T1942" i="2"/>
  <c r="T1950" i="2"/>
  <c r="T1958" i="2"/>
  <c r="T1966" i="2"/>
  <c r="T1974" i="2"/>
  <c r="T1982" i="2"/>
  <c r="T1990" i="2"/>
  <c r="T1998" i="2"/>
  <c r="T2006" i="2"/>
  <c r="T2014" i="2"/>
  <c r="T2022" i="2"/>
  <c r="T2030" i="2"/>
  <c r="T2038" i="2"/>
  <c r="T2046" i="2"/>
  <c r="T2054" i="2"/>
  <c r="T2062" i="2"/>
  <c r="T2070" i="2"/>
  <c r="T2078" i="2"/>
  <c r="T2086" i="2"/>
  <c r="T2094" i="2"/>
  <c r="T2102" i="2"/>
  <c r="T2110" i="2"/>
  <c r="T2118" i="2"/>
  <c r="T2126" i="2"/>
  <c r="T2134" i="2"/>
  <c r="T2142" i="2"/>
  <c r="T2150" i="2"/>
  <c r="T2158" i="2"/>
  <c r="T2166" i="2"/>
  <c r="T2174" i="2"/>
  <c r="T2182" i="2"/>
  <c r="T2190" i="2"/>
  <c r="T2198" i="2"/>
  <c r="T2206" i="2"/>
  <c r="T2214" i="2"/>
  <c r="T2222" i="2"/>
  <c r="T2230" i="2"/>
  <c r="T2238" i="2"/>
  <c r="T2246" i="2"/>
  <c r="T2254" i="2"/>
  <c r="T2262" i="2"/>
  <c r="T2270" i="2"/>
  <c r="T2278" i="2"/>
  <c r="T2286" i="2"/>
  <c r="T2294" i="2"/>
  <c r="T2302" i="2"/>
  <c r="T2310" i="2"/>
  <c r="T2318" i="2"/>
  <c r="T2326" i="2"/>
  <c r="T2334" i="2"/>
  <c r="T2342" i="2"/>
  <c r="T2350" i="2"/>
  <c r="T2358" i="2"/>
  <c r="T2366" i="2"/>
  <c r="T2374" i="2"/>
  <c r="T2382" i="2"/>
  <c r="T2390" i="2"/>
  <c r="T2398" i="2"/>
  <c r="T2406" i="2"/>
  <c r="T2414" i="2"/>
  <c r="T2422" i="2"/>
  <c r="T2430" i="2"/>
  <c r="T2438" i="2"/>
  <c r="T2446" i="2"/>
  <c r="T2454" i="2"/>
  <c r="T2462" i="2"/>
  <c r="T2470" i="2"/>
  <c r="T2478" i="2"/>
  <c r="T2486" i="2"/>
  <c r="T2494" i="2"/>
  <c r="T2502" i="2"/>
  <c r="T2510" i="2"/>
  <c r="T2518" i="2"/>
  <c r="T2526" i="2"/>
  <c r="T2534" i="2"/>
  <c r="T2542" i="2"/>
  <c r="T2550" i="2"/>
  <c r="T2558" i="2"/>
  <c r="T2566" i="2"/>
  <c r="T2574" i="2"/>
  <c r="T2582" i="2"/>
  <c r="T2590" i="2"/>
  <c r="T2598" i="2"/>
  <c r="T2606" i="2"/>
  <c r="T2614" i="2"/>
  <c r="T2622" i="2"/>
  <c r="T2630" i="2"/>
  <c r="T2638" i="2"/>
  <c r="T2646" i="2"/>
  <c r="T2654" i="2"/>
  <c r="T2662" i="2"/>
  <c r="T2670" i="2"/>
  <c r="T2678" i="2"/>
  <c r="T2686" i="2"/>
  <c r="T2694" i="2"/>
  <c r="T2702" i="2"/>
  <c r="T2710" i="2"/>
  <c r="T2718" i="2"/>
  <c r="T2726" i="2"/>
  <c r="T2734" i="2"/>
  <c r="T2742" i="2"/>
  <c r="T2750" i="2"/>
  <c r="T2758" i="2"/>
  <c r="T2766" i="2"/>
  <c r="T2774" i="2"/>
  <c r="T2782" i="2"/>
  <c r="T2790" i="2"/>
  <c r="T2798" i="2"/>
  <c r="T2806" i="2"/>
  <c r="T2814" i="2"/>
  <c r="T2822" i="2"/>
  <c r="T2830" i="2"/>
  <c r="T2838" i="2"/>
  <c r="T2846" i="2"/>
  <c r="T2854" i="2"/>
  <c r="T2862" i="2"/>
  <c r="T2870" i="2"/>
  <c r="T2878" i="2"/>
  <c r="T2886" i="2"/>
  <c r="T2894" i="2"/>
  <c r="T2902" i="2"/>
  <c r="T2910" i="2"/>
  <c r="T2918" i="2"/>
  <c r="T975" i="2"/>
  <c r="T983" i="2"/>
  <c r="T991" i="2"/>
  <c r="T999" i="2"/>
  <c r="T1007" i="2"/>
  <c r="T1015" i="2"/>
  <c r="T1023" i="2"/>
  <c r="T1031" i="2"/>
  <c r="T1039" i="2"/>
  <c r="T1047" i="2"/>
  <c r="T1055" i="2"/>
  <c r="T1063" i="2"/>
  <c r="T1071" i="2"/>
  <c r="T1079" i="2"/>
  <c r="T1087" i="2"/>
  <c r="T1095" i="2"/>
  <c r="T1103" i="2"/>
  <c r="T1111" i="2"/>
  <c r="T1119" i="2"/>
  <c r="T1127" i="2"/>
  <c r="T1135" i="2"/>
  <c r="T1143" i="2"/>
  <c r="T1151" i="2"/>
  <c r="T1159" i="2"/>
  <c r="T1167" i="2"/>
  <c r="T1175" i="2"/>
  <c r="T1183" i="2"/>
  <c r="T1191" i="2"/>
  <c r="T1199" i="2"/>
  <c r="T1207" i="2"/>
  <c r="T1215" i="2"/>
  <c r="T1223" i="2"/>
  <c r="T1231" i="2"/>
  <c r="T1239" i="2"/>
  <c r="T1247" i="2"/>
  <c r="T1255" i="2"/>
  <c r="T1263" i="2"/>
  <c r="T1271" i="2"/>
  <c r="T1279" i="2"/>
  <c r="T1287" i="2"/>
  <c r="T1295" i="2"/>
  <c r="T1303" i="2"/>
  <c r="T1311" i="2"/>
  <c r="T1319" i="2"/>
  <c r="T1327" i="2"/>
  <c r="T1335" i="2"/>
  <c r="T1343" i="2"/>
  <c r="T1351" i="2"/>
  <c r="T1359" i="2"/>
  <c r="T1367" i="2"/>
  <c r="T1375" i="2"/>
  <c r="T1383" i="2"/>
  <c r="T1391" i="2"/>
  <c r="T1399" i="2"/>
  <c r="T1407" i="2"/>
  <c r="T1415" i="2"/>
  <c r="T1423" i="2"/>
  <c r="T1431" i="2"/>
  <c r="T1439" i="2"/>
  <c r="T1447" i="2"/>
  <c r="T1455" i="2"/>
  <c r="T1463" i="2"/>
  <c r="T1471" i="2"/>
  <c r="T1479" i="2"/>
  <c r="T1487" i="2"/>
  <c r="T1495" i="2"/>
  <c r="T1503" i="2"/>
  <c r="T1511" i="2"/>
  <c r="T1519" i="2"/>
  <c r="T1527" i="2"/>
  <c r="T1535" i="2"/>
  <c r="T1543" i="2"/>
  <c r="T1551" i="2"/>
  <c r="T1559" i="2"/>
  <c r="T1567" i="2"/>
  <c r="T1575" i="2"/>
  <c r="T1583" i="2"/>
  <c r="T1591" i="2"/>
  <c r="T1599" i="2"/>
  <c r="T1607" i="2"/>
  <c r="T1615" i="2"/>
  <c r="T1623" i="2"/>
  <c r="T1631" i="2"/>
  <c r="T1639" i="2"/>
  <c r="T1647" i="2"/>
  <c r="T1655" i="2"/>
  <c r="T1663" i="2"/>
  <c r="T1671" i="2"/>
  <c r="T1679" i="2"/>
  <c r="T1687" i="2"/>
  <c r="T1695" i="2"/>
  <c r="T1703" i="2"/>
  <c r="T1711" i="2"/>
  <c r="T1719" i="2"/>
  <c r="T1727" i="2"/>
  <c r="T1735" i="2"/>
  <c r="T1743" i="2"/>
  <c r="T1751" i="2"/>
  <c r="T1759" i="2"/>
  <c r="T1767" i="2"/>
  <c r="T1775" i="2"/>
  <c r="T1783" i="2"/>
  <c r="T1791" i="2"/>
  <c r="T1799" i="2"/>
  <c r="T1807" i="2"/>
  <c r="T1815" i="2"/>
  <c r="T1823" i="2"/>
  <c r="T1831" i="2"/>
  <c r="T1839" i="2"/>
  <c r="T1847" i="2"/>
  <c r="T1855" i="2"/>
  <c r="T1863" i="2"/>
  <c r="T1871" i="2"/>
  <c r="T1879" i="2"/>
  <c r="T1887" i="2"/>
  <c r="T1895" i="2"/>
  <c r="T1903" i="2"/>
  <c r="T1911" i="2"/>
  <c r="T1919" i="2"/>
  <c r="T1927" i="2"/>
  <c r="T1935" i="2"/>
  <c r="T1943" i="2"/>
  <c r="T1951" i="2"/>
  <c r="T1959" i="2"/>
  <c r="T1967" i="2"/>
  <c r="T1975" i="2"/>
  <c r="T1983" i="2"/>
  <c r="T1991" i="2"/>
  <c r="T1999" i="2"/>
  <c r="T2007" i="2"/>
  <c r="T2015" i="2"/>
  <c r="T2023" i="2"/>
  <c r="T2031" i="2"/>
  <c r="T2039" i="2"/>
  <c r="T2047" i="2"/>
  <c r="T2055" i="2"/>
  <c r="T2063" i="2"/>
  <c r="T2071" i="2"/>
  <c r="T2079" i="2"/>
  <c r="T2087" i="2"/>
  <c r="T8" i="2"/>
  <c r="T16" i="2"/>
  <c r="T24" i="2"/>
  <c r="T32" i="2"/>
  <c r="T40" i="2"/>
  <c r="T48" i="2"/>
  <c r="T56" i="2"/>
  <c r="T64" i="2"/>
  <c r="T72" i="2"/>
  <c r="T80" i="2"/>
  <c r="T88" i="2"/>
  <c r="T96" i="2"/>
  <c r="T104" i="2"/>
  <c r="T112" i="2"/>
  <c r="T120" i="2"/>
  <c r="T128" i="2"/>
  <c r="T136" i="2"/>
  <c r="T144" i="2"/>
  <c r="T152" i="2"/>
  <c r="T160" i="2"/>
  <c r="T168" i="2"/>
  <c r="T176" i="2"/>
  <c r="T184" i="2"/>
  <c r="T192" i="2"/>
  <c r="T200" i="2"/>
  <c r="T208" i="2"/>
  <c r="T216" i="2"/>
  <c r="T224" i="2"/>
  <c r="T232" i="2"/>
  <c r="T240" i="2"/>
  <c r="T248" i="2"/>
  <c r="T256" i="2"/>
  <c r="T264" i="2"/>
  <c r="T272" i="2"/>
  <c r="T280" i="2"/>
  <c r="T288" i="2"/>
  <c r="T296" i="2"/>
  <c r="T304" i="2"/>
  <c r="T312" i="2"/>
  <c r="T320" i="2"/>
  <c r="T328" i="2"/>
  <c r="T336" i="2"/>
  <c r="T344" i="2"/>
  <c r="T352" i="2"/>
  <c r="T360" i="2"/>
  <c r="T368" i="2"/>
  <c r="T376" i="2"/>
  <c r="T384" i="2"/>
  <c r="T392" i="2"/>
  <c r="T400" i="2"/>
  <c r="T408" i="2"/>
  <c r="T416" i="2"/>
  <c r="T424" i="2"/>
  <c r="T432" i="2"/>
  <c r="T440" i="2"/>
  <c r="T448" i="2"/>
  <c r="T456" i="2"/>
  <c r="T464" i="2"/>
  <c r="T472" i="2"/>
  <c r="T480" i="2"/>
  <c r="T488" i="2"/>
  <c r="T496" i="2"/>
  <c r="T504" i="2"/>
  <c r="T512" i="2"/>
  <c r="T520" i="2"/>
  <c r="T528" i="2"/>
  <c r="T536" i="2"/>
  <c r="T544" i="2"/>
  <c r="T552" i="2"/>
  <c r="T560" i="2"/>
  <c r="T568" i="2"/>
  <c r="T576" i="2"/>
  <c r="T584" i="2"/>
  <c r="T592" i="2"/>
  <c r="T600" i="2"/>
  <c r="T608" i="2"/>
  <c r="T616" i="2"/>
  <c r="T624" i="2"/>
  <c r="T632" i="2"/>
  <c r="T640" i="2"/>
  <c r="T648" i="2"/>
  <c r="T656" i="2"/>
  <c r="T664" i="2"/>
  <c r="T672" i="2"/>
  <c r="T680" i="2"/>
  <c r="T688" i="2"/>
  <c r="T696" i="2"/>
  <c r="T704" i="2"/>
  <c r="T712" i="2"/>
  <c r="T720" i="2"/>
  <c r="T728" i="2"/>
  <c r="T736" i="2"/>
  <c r="T744" i="2"/>
  <c r="T752" i="2"/>
  <c r="T760" i="2"/>
  <c r="T768" i="2"/>
  <c r="T776" i="2"/>
  <c r="T784" i="2"/>
  <c r="T792" i="2"/>
  <c r="T800" i="2"/>
  <c r="T808" i="2"/>
  <c r="T816" i="2"/>
  <c r="T824" i="2"/>
  <c r="T832" i="2"/>
  <c r="T840" i="2"/>
  <c r="T848" i="2"/>
  <c r="T856" i="2"/>
  <c r="T864" i="2"/>
  <c r="T872" i="2"/>
  <c r="T880" i="2"/>
  <c r="T888" i="2"/>
  <c r="T896" i="2"/>
  <c r="T904" i="2"/>
  <c r="T912" i="2"/>
  <c r="T920" i="2"/>
  <c r="T928" i="2"/>
  <c r="T936" i="2"/>
  <c r="T944" i="2"/>
  <c r="T952" i="2"/>
  <c r="T960" i="2"/>
  <c r="T968" i="2"/>
  <c r="T976" i="2"/>
  <c r="T984" i="2"/>
  <c r="T992" i="2"/>
  <c r="T1000" i="2"/>
  <c r="T1008" i="2"/>
  <c r="T1016" i="2"/>
  <c r="T1024" i="2"/>
  <c r="T1032" i="2"/>
  <c r="T1040" i="2"/>
  <c r="T1048" i="2"/>
  <c r="T1056" i="2"/>
  <c r="T1064" i="2"/>
  <c r="T1072" i="2"/>
  <c r="T1080" i="2"/>
  <c r="T1088" i="2"/>
  <c r="T1096" i="2"/>
  <c r="T1104" i="2"/>
  <c r="T1112" i="2"/>
  <c r="T1120" i="2"/>
  <c r="T1128" i="2"/>
  <c r="T1136" i="2"/>
  <c r="T1144" i="2"/>
  <c r="T1152" i="2"/>
  <c r="T1160" i="2"/>
  <c r="T1168" i="2"/>
  <c r="T1176" i="2"/>
  <c r="T1184" i="2"/>
  <c r="T1192" i="2"/>
  <c r="T1200" i="2"/>
  <c r="T1208" i="2"/>
  <c r="T1216" i="2"/>
  <c r="T1224" i="2"/>
  <c r="T1232" i="2"/>
  <c r="T1240" i="2"/>
  <c r="T1248" i="2"/>
  <c r="T1256" i="2"/>
  <c r="T1264" i="2"/>
  <c r="T1272" i="2"/>
  <c r="T1280" i="2"/>
  <c r="T1288" i="2"/>
  <c r="T1296" i="2"/>
  <c r="T1304" i="2"/>
  <c r="T1312" i="2"/>
  <c r="T1320" i="2"/>
  <c r="T1328" i="2"/>
  <c r="T1336" i="2"/>
  <c r="T1344" i="2"/>
  <c r="T1352" i="2"/>
  <c r="T1360" i="2"/>
  <c r="T1368" i="2"/>
  <c r="T1376" i="2"/>
  <c r="T1384" i="2"/>
  <c r="T1392" i="2"/>
  <c r="T1400" i="2"/>
  <c r="T1408" i="2"/>
  <c r="T1416" i="2"/>
  <c r="T1424" i="2"/>
  <c r="T1432" i="2"/>
  <c r="T1440" i="2"/>
  <c r="T1448" i="2"/>
  <c r="T1456" i="2"/>
  <c r="T1464" i="2"/>
  <c r="T1472" i="2"/>
  <c r="T1480" i="2"/>
  <c r="T1488" i="2"/>
  <c r="T1496" i="2"/>
  <c r="T1504" i="2"/>
  <c r="T1512" i="2"/>
  <c r="T1520" i="2"/>
  <c r="T1528" i="2"/>
  <c r="T1536" i="2"/>
  <c r="T1544" i="2"/>
  <c r="T1552" i="2"/>
  <c r="T1560" i="2"/>
  <c r="T1568" i="2"/>
  <c r="T1576" i="2"/>
  <c r="T1584" i="2"/>
  <c r="T1592" i="2"/>
  <c r="T1600" i="2"/>
  <c r="T1608" i="2"/>
  <c r="T1616" i="2"/>
  <c r="T1624" i="2"/>
  <c r="T1632" i="2"/>
  <c r="T1640" i="2"/>
  <c r="T1648" i="2"/>
  <c r="T1656" i="2"/>
  <c r="T1664" i="2"/>
  <c r="T1672" i="2"/>
  <c r="T1680" i="2"/>
  <c r="T1688" i="2"/>
  <c r="T1696" i="2"/>
  <c r="T1704" i="2"/>
  <c r="T1712" i="2"/>
  <c r="T1720" i="2"/>
  <c r="T1728" i="2"/>
  <c r="T3001" i="2"/>
  <c r="T3009" i="2"/>
  <c r="T3017" i="2"/>
  <c r="T3025" i="2"/>
  <c r="T3033" i="2"/>
  <c r="T3041" i="2"/>
  <c r="T3049" i="2"/>
  <c r="T3057" i="2"/>
  <c r="T3065" i="2"/>
  <c r="T3073" i="2"/>
  <c r="T3081" i="2"/>
  <c r="T3089" i="2"/>
  <c r="T3097" i="2"/>
  <c r="T3105" i="2"/>
  <c r="T3113" i="2"/>
  <c r="T3121" i="2"/>
  <c r="T3129" i="2"/>
  <c r="T3137" i="2"/>
  <c r="T3145" i="2"/>
  <c r="T3153" i="2"/>
  <c r="T3161" i="2"/>
  <c r="T3169" i="2"/>
  <c r="T3177" i="2"/>
  <c r="T3185" i="2"/>
  <c r="T3193" i="2"/>
  <c r="T3201" i="2"/>
  <c r="T3209" i="2"/>
  <c r="T3217" i="2"/>
  <c r="T3225" i="2"/>
  <c r="T3233" i="2"/>
  <c r="T3241" i="2"/>
  <c r="T3249" i="2"/>
  <c r="T3257" i="2"/>
  <c r="T3265" i="2"/>
  <c r="T3273" i="2"/>
  <c r="T3281" i="2"/>
  <c r="T3289" i="2"/>
  <c r="T3297" i="2"/>
  <c r="T3305" i="2"/>
  <c r="T3313" i="2"/>
  <c r="T3321" i="2"/>
  <c r="T3329" i="2"/>
  <c r="T3337" i="2"/>
  <c r="T3345" i="2"/>
  <c r="T3353" i="2"/>
  <c r="T3361" i="2"/>
  <c r="T3369" i="2"/>
  <c r="T3377" i="2"/>
  <c r="T3385" i="2"/>
  <c r="T3393" i="2"/>
  <c r="T3401" i="2"/>
  <c r="T3409" i="2"/>
  <c r="T3417" i="2"/>
  <c r="T3425" i="2"/>
  <c r="T3433" i="2"/>
  <c r="T3441" i="2"/>
  <c r="T3449" i="2"/>
  <c r="T3457" i="2"/>
  <c r="T3465" i="2"/>
  <c r="T3473" i="2"/>
  <c r="T3481" i="2"/>
  <c r="T3489" i="2"/>
  <c r="T3497" i="2"/>
  <c r="T3505" i="2"/>
  <c r="T3513" i="2"/>
  <c r="T3521" i="2"/>
  <c r="T3529" i="2"/>
  <c r="T3537" i="2"/>
  <c r="T3545" i="2"/>
  <c r="T3553" i="2"/>
  <c r="T3561" i="2"/>
  <c r="T3569" i="2"/>
  <c r="T3577" i="2"/>
  <c r="T3585" i="2"/>
  <c r="T3593" i="2"/>
  <c r="T3601" i="2"/>
  <c r="T3609" i="2"/>
  <c r="T3617" i="2"/>
  <c r="T3625" i="2"/>
  <c r="T3633" i="2"/>
  <c r="T3641" i="2"/>
  <c r="T3649" i="2"/>
  <c r="T3657" i="2"/>
  <c r="T3665" i="2"/>
  <c r="T3673" i="2"/>
  <c r="T3681" i="2"/>
  <c r="T3689" i="2"/>
  <c r="T3697" i="2"/>
  <c r="T3705" i="2"/>
  <c r="T3713" i="2"/>
  <c r="T3721" i="2"/>
  <c r="T3729" i="2"/>
  <c r="T3737" i="2"/>
  <c r="T3745" i="2"/>
  <c r="T3753" i="2"/>
  <c r="T3761" i="2"/>
  <c r="T3769" i="2"/>
  <c r="T3777" i="2"/>
  <c r="T3785" i="2"/>
  <c r="T3793" i="2"/>
  <c r="T3801" i="2"/>
  <c r="T3809" i="2"/>
  <c r="T3817" i="2"/>
  <c r="T3825" i="2"/>
  <c r="T3833" i="2"/>
  <c r="T3841" i="2"/>
  <c r="T3849" i="2"/>
  <c r="T3857" i="2"/>
  <c r="T3865" i="2"/>
  <c r="T3873" i="2"/>
  <c r="T3881" i="2"/>
  <c r="T3889" i="2"/>
  <c r="T3897" i="2"/>
  <c r="T3905" i="2"/>
  <c r="T3913" i="2"/>
  <c r="T3921" i="2"/>
  <c r="T3929" i="2"/>
  <c r="T3937" i="2"/>
  <c r="T3945" i="2"/>
  <c r="T3953" i="2"/>
  <c r="T3961" i="2"/>
  <c r="T3969" i="2"/>
  <c r="T3977" i="2"/>
  <c r="T3985" i="2"/>
  <c r="T3993" i="2"/>
  <c r="T4001" i="2"/>
  <c r="T4009" i="2"/>
  <c r="T4017" i="2"/>
  <c r="T4025" i="2"/>
  <c r="T4033" i="2"/>
  <c r="T4041" i="2"/>
  <c r="T4049" i="2"/>
  <c r="T4057" i="2"/>
  <c r="T4065" i="2"/>
  <c r="T4073" i="2"/>
  <c r="T4081" i="2"/>
  <c r="T4089" i="2"/>
  <c r="T4130" i="2"/>
  <c r="T4138" i="2"/>
  <c r="T4146" i="2"/>
  <c r="T4154" i="2"/>
  <c r="T4162" i="2"/>
  <c r="T4170" i="2"/>
  <c r="T4178" i="2"/>
  <c r="T4186" i="2"/>
  <c r="T4194" i="2"/>
  <c r="T4202" i="2"/>
  <c r="T4210" i="2"/>
  <c r="T4218" i="2"/>
  <c r="T4226" i="2"/>
  <c r="T4234" i="2"/>
  <c r="T4242" i="2"/>
  <c r="T4250" i="2"/>
  <c r="T4258" i="2"/>
  <c r="T4266" i="2"/>
  <c r="T4274" i="2"/>
  <c r="T4282" i="2"/>
  <c r="T4290" i="2"/>
  <c r="T4298" i="2"/>
  <c r="T4306" i="2"/>
  <c r="T4314" i="2"/>
  <c r="T4322" i="2"/>
  <c r="T4330" i="2"/>
  <c r="T4338" i="2"/>
  <c r="T4346" i="2"/>
  <c r="T4354" i="2"/>
  <c r="T4362" i="2"/>
  <c r="T4370" i="2"/>
  <c r="T4378" i="2"/>
  <c r="T4386" i="2"/>
  <c r="T4394" i="2"/>
  <c r="T4402" i="2"/>
  <c r="T4410" i="2"/>
  <c r="T4418" i="2"/>
  <c r="T4426" i="2"/>
  <c r="T4434" i="2"/>
  <c r="T4442" i="2"/>
  <c r="T4450" i="2"/>
  <c r="T4458" i="2"/>
  <c r="T4466" i="2"/>
  <c r="T4474" i="2"/>
  <c r="T4482" i="2"/>
  <c r="T4490" i="2"/>
  <c r="T4498" i="2"/>
  <c r="T4506" i="2"/>
  <c r="T4514" i="2"/>
  <c r="T4522" i="2"/>
  <c r="T4530" i="2"/>
  <c r="T4538" i="2"/>
  <c r="T4546" i="2"/>
  <c r="T4554" i="2"/>
  <c r="T4562" i="2"/>
  <c r="T4570" i="2"/>
  <c r="T4578" i="2"/>
  <c r="T4586" i="2"/>
  <c r="T4594" i="2"/>
  <c r="T4602" i="2"/>
  <c r="T4610" i="2"/>
  <c r="T4618" i="2"/>
  <c r="T4626" i="2"/>
  <c r="T4634" i="2"/>
  <c r="T4642" i="2"/>
  <c r="T4650" i="2"/>
  <c r="T4658" i="2"/>
  <c r="T4666" i="2"/>
  <c r="T4674" i="2"/>
  <c r="T4682" i="2"/>
  <c r="T4690" i="2"/>
  <c r="T4698" i="2"/>
  <c r="T4706" i="2"/>
  <c r="T4714" i="2"/>
  <c r="T4722" i="2"/>
  <c r="T4730" i="2"/>
  <c r="T4738" i="2"/>
  <c r="T4746" i="2"/>
  <c r="T4754" i="2"/>
  <c r="T4762" i="2"/>
  <c r="T4770" i="2"/>
  <c r="T4778" i="2"/>
  <c r="T4786" i="2"/>
  <c r="T4794" i="2"/>
  <c r="T4802" i="2"/>
  <c r="T4810" i="2"/>
  <c r="T4818" i="2"/>
  <c r="T4826" i="2"/>
  <c r="T4834" i="2"/>
  <c r="T4842" i="2"/>
  <c r="T4850" i="2"/>
  <c r="T4858" i="2"/>
  <c r="T4866" i="2"/>
  <c r="T4874" i="2"/>
  <c r="T4882" i="2"/>
  <c r="T4890" i="2"/>
  <c r="T4898" i="2"/>
  <c r="T4906" i="2"/>
  <c r="T4914" i="2"/>
  <c r="T4922" i="2"/>
  <c r="T4930" i="2"/>
  <c r="T4938" i="2"/>
  <c r="T4946" i="2"/>
  <c r="T4954" i="2"/>
  <c r="T4962" i="2"/>
  <c r="T4970" i="2"/>
  <c r="T4978" i="2"/>
  <c r="T4986" i="2"/>
  <c r="T4994" i="2"/>
  <c r="T5002" i="2"/>
  <c r="T5010" i="2"/>
  <c r="T5018" i="2"/>
  <c r="T5026" i="2"/>
  <c r="T5034" i="2"/>
  <c r="T5042" i="2"/>
  <c r="T5050" i="2"/>
  <c r="T5058" i="2"/>
  <c r="T5066" i="2"/>
  <c r="T5074" i="2"/>
  <c r="T5082" i="2"/>
  <c r="T5090" i="2"/>
  <c r="T5098" i="2"/>
  <c r="T5106" i="2"/>
  <c r="T5114" i="2"/>
  <c r="T5122" i="2"/>
  <c r="T5130" i="2"/>
  <c r="T5138" i="2"/>
  <c r="T5146" i="2"/>
  <c r="T5154" i="2"/>
  <c r="T5162" i="2"/>
  <c r="T5170" i="2"/>
  <c r="T5178" i="2"/>
  <c r="T5186" i="2"/>
  <c r="T5194" i="2"/>
  <c r="T5202" i="2"/>
  <c r="T5210" i="2"/>
  <c r="T5218" i="2"/>
  <c r="T5226" i="2"/>
  <c r="T5234" i="2"/>
  <c r="T5242" i="2"/>
  <c r="T5250" i="2"/>
  <c r="T5258" i="2"/>
  <c r="T5266" i="2"/>
  <c r="T5274" i="2"/>
  <c r="T5282" i="2"/>
  <c r="T5290" i="2"/>
  <c r="T5298" i="2"/>
  <c r="T5306" i="2"/>
  <c r="T5314" i="2"/>
  <c r="T5322" i="2"/>
  <c r="T5330" i="2"/>
  <c r="T5338" i="2"/>
  <c r="T5346" i="2"/>
  <c r="T5354" i="2"/>
  <c r="T5362" i="2"/>
  <c r="T5370" i="2"/>
  <c r="T5378" i="2"/>
  <c r="T5386" i="2"/>
  <c r="T5394" i="2"/>
  <c r="T5402" i="2"/>
  <c r="T5410" i="2"/>
  <c r="T5418" i="2"/>
  <c r="T5426" i="2"/>
  <c r="T5434" i="2"/>
  <c r="T5442" i="2"/>
  <c r="T5450" i="2"/>
  <c r="T5458" i="2"/>
  <c r="T5466" i="2"/>
  <c r="T5474" i="2"/>
  <c r="T5482" i="2"/>
  <c r="T5490" i="2"/>
  <c r="T5498" i="2"/>
  <c r="T5506" i="2"/>
  <c r="T5514" i="2"/>
  <c r="T5522" i="2"/>
  <c r="T5530" i="2"/>
  <c r="T5538" i="2"/>
  <c r="T5546" i="2"/>
  <c r="T5554" i="2"/>
  <c r="T5562" i="2"/>
  <c r="T5570" i="2"/>
  <c r="T5578" i="2"/>
  <c r="T5586" i="2"/>
  <c r="T5594" i="2"/>
  <c r="T5602" i="2"/>
  <c r="T5610" i="2"/>
  <c r="T5618" i="2"/>
  <c r="T5626" i="2"/>
  <c r="T5634" i="2"/>
  <c r="T5642" i="2"/>
  <c r="T5650" i="2"/>
  <c r="T5658" i="2"/>
  <c r="T5666" i="2"/>
  <c r="T5674" i="2"/>
  <c r="T5682" i="2"/>
  <c r="T5690" i="2"/>
  <c r="T5698" i="2"/>
  <c r="T5706" i="2"/>
  <c r="T5714" i="2"/>
  <c r="T5722" i="2"/>
  <c r="T5730" i="2"/>
  <c r="T5738" i="2"/>
  <c r="T5746" i="2"/>
  <c r="T2899" i="2"/>
  <c r="T2907" i="2"/>
  <c r="T2915" i="2"/>
  <c r="T2923" i="2"/>
  <c r="T2931" i="2"/>
  <c r="T2939" i="2"/>
  <c r="T2947" i="2"/>
  <c r="T2955" i="2"/>
  <c r="T2963" i="2"/>
  <c r="T2971" i="2"/>
  <c r="T2979" i="2"/>
  <c r="T2987" i="2"/>
  <c r="T2995" i="2"/>
  <c r="T3003" i="2"/>
  <c r="T3011" i="2"/>
  <c r="T3019" i="2"/>
  <c r="T3027" i="2"/>
  <c r="T3035" i="2"/>
  <c r="T3043" i="2"/>
  <c r="T3051" i="2"/>
  <c r="T3059" i="2"/>
  <c r="T3067" i="2"/>
  <c r="T3075" i="2"/>
  <c r="T3083" i="2"/>
  <c r="T3091" i="2"/>
  <c r="T3099" i="2"/>
  <c r="T3107" i="2"/>
  <c r="T3115" i="2"/>
  <c r="T3123" i="2"/>
  <c r="T3131" i="2"/>
  <c r="T3139" i="2"/>
  <c r="T3147" i="2"/>
  <c r="T3155" i="2"/>
  <c r="T3163" i="2"/>
  <c r="T3171" i="2"/>
  <c r="T3179" i="2"/>
  <c r="T3187" i="2"/>
  <c r="T3195" i="2"/>
  <c r="T3203" i="2"/>
  <c r="T3211" i="2"/>
  <c r="T3219" i="2"/>
  <c r="T3227" i="2"/>
  <c r="T3235" i="2"/>
  <c r="T3243" i="2"/>
  <c r="T3251" i="2"/>
  <c r="T3259" i="2"/>
  <c r="T3267" i="2"/>
  <c r="T3275" i="2"/>
  <c r="T3283" i="2"/>
  <c r="T3291" i="2"/>
  <c r="T3299" i="2"/>
  <c r="T3307" i="2"/>
  <c r="T3315" i="2"/>
  <c r="T3323" i="2"/>
  <c r="T3331" i="2"/>
  <c r="T3339" i="2"/>
  <c r="T3347" i="2"/>
  <c r="T3355" i="2"/>
  <c r="T3363" i="2"/>
  <c r="T3371" i="2"/>
  <c r="T3379" i="2"/>
  <c r="T3387" i="2"/>
  <c r="T3395" i="2"/>
  <c r="T3403" i="2"/>
  <c r="T3411" i="2"/>
  <c r="T3419" i="2"/>
  <c r="T3427" i="2"/>
  <c r="T3435" i="2"/>
  <c r="T3443" i="2"/>
  <c r="T3451" i="2"/>
  <c r="T3459" i="2"/>
  <c r="T3467" i="2"/>
  <c r="T3475" i="2"/>
  <c r="T3483" i="2"/>
  <c r="T3491" i="2"/>
  <c r="T3499" i="2"/>
  <c r="T3507" i="2"/>
  <c r="T3515" i="2"/>
  <c r="T3523" i="2"/>
  <c r="T3531" i="2"/>
  <c r="T3539" i="2"/>
  <c r="T3547" i="2"/>
  <c r="T3555" i="2"/>
  <c r="T3563" i="2"/>
  <c r="T3571" i="2"/>
  <c r="T3579" i="2"/>
  <c r="T3587" i="2"/>
  <c r="T3595" i="2"/>
  <c r="T3603" i="2"/>
  <c r="T3611" i="2"/>
  <c r="T3619" i="2"/>
  <c r="T3627" i="2"/>
  <c r="T3635" i="2"/>
  <c r="T3643" i="2"/>
  <c r="T3651" i="2"/>
  <c r="T3659" i="2"/>
  <c r="T3667" i="2"/>
  <c r="T3675" i="2"/>
  <c r="T3683" i="2"/>
  <c r="T3691" i="2"/>
  <c r="T3699" i="2"/>
  <c r="T3707" i="2"/>
  <c r="T3715" i="2"/>
  <c r="T3723" i="2"/>
  <c r="T3731" i="2"/>
  <c r="T3739" i="2"/>
  <c r="T3747" i="2"/>
  <c r="T3755" i="2"/>
  <c r="T3763" i="2"/>
  <c r="T3771" i="2"/>
  <c r="T3779" i="2"/>
  <c r="T3787" i="2"/>
  <c r="T3795" i="2"/>
  <c r="T3803" i="2"/>
  <c r="T3811" i="2"/>
  <c r="T3819" i="2"/>
  <c r="T3827" i="2"/>
  <c r="T3835" i="2"/>
  <c r="T3843" i="2"/>
  <c r="T3851" i="2"/>
  <c r="T3859" i="2"/>
  <c r="T3867" i="2"/>
  <c r="T3875" i="2"/>
  <c r="T3883" i="2"/>
  <c r="T3891" i="2"/>
  <c r="T3899" i="2"/>
  <c r="T3907" i="2"/>
  <c r="T3915" i="2"/>
  <c r="T3923" i="2"/>
  <c r="T3931" i="2"/>
  <c r="T3939" i="2"/>
  <c r="T3947" i="2"/>
  <c r="T3955" i="2"/>
  <c r="T3963" i="2"/>
  <c r="T3971" i="2"/>
  <c r="T3979" i="2"/>
  <c r="T3987" i="2"/>
  <c r="T3995" i="2"/>
  <c r="T4003" i="2"/>
  <c r="T4011" i="2"/>
  <c r="T4019" i="2"/>
  <c r="T4027" i="2"/>
  <c r="T4035" i="2"/>
  <c r="T4043" i="2"/>
  <c r="T4051" i="2"/>
  <c r="T4059" i="2"/>
  <c r="T4067" i="2"/>
  <c r="T4075" i="2"/>
  <c r="T4083" i="2"/>
  <c r="T4091" i="2"/>
  <c r="T4099" i="2"/>
  <c r="T4107" i="2"/>
  <c r="T4115" i="2"/>
  <c r="T4123" i="2"/>
  <c r="T4131" i="2"/>
  <c r="T4139" i="2"/>
  <c r="T4147" i="2"/>
  <c r="T4155" i="2"/>
  <c r="T4163" i="2"/>
  <c r="T4171" i="2"/>
  <c r="T4179" i="2"/>
  <c r="T4187" i="2"/>
  <c r="T4195" i="2"/>
  <c r="T4203" i="2"/>
  <c r="T4211" i="2"/>
  <c r="T4219" i="2"/>
  <c r="T4227" i="2"/>
  <c r="T4235" i="2"/>
  <c r="T4243" i="2"/>
  <c r="T4251" i="2"/>
  <c r="T4259" i="2"/>
  <c r="T4267" i="2"/>
  <c r="T4275" i="2"/>
  <c r="T4283" i="2"/>
  <c r="T4291" i="2"/>
  <c r="T4299" i="2"/>
  <c r="T4307" i="2"/>
  <c r="T4315" i="2"/>
  <c r="T4323" i="2"/>
  <c r="T4331" i="2"/>
  <c r="T4339" i="2"/>
  <c r="T4347" i="2"/>
  <c r="T4355" i="2"/>
  <c r="T4363" i="2"/>
  <c r="T4371" i="2"/>
  <c r="T4379" i="2"/>
  <c r="T4387" i="2"/>
  <c r="T4395" i="2"/>
  <c r="T4403" i="2"/>
  <c r="T4411" i="2"/>
  <c r="T4419" i="2"/>
  <c r="T4427" i="2"/>
  <c r="T4435" i="2"/>
  <c r="T4443" i="2"/>
  <c r="T4451" i="2"/>
  <c r="T4459" i="2"/>
  <c r="T4467" i="2"/>
  <c r="T4475" i="2"/>
  <c r="T4483" i="2"/>
  <c r="T4491" i="2"/>
  <c r="T4499" i="2"/>
  <c r="T4507" i="2"/>
  <c r="T4515" i="2"/>
  <c r="T4523" i="2"/>
  <c r="T4531" i="2"/>
  <c r="T4539" i="2"/>
  <c r="T4547" i="2"/>
  <c r="T4555" i="2"/>
  <c r="T4563" i="2"/>
  <c r="T4571" i="2"/>
  <c r="T4579" i="2"/>
  <c r="T4587" i="2"/>
  <c r="T4595" i="2"/>
  <c r="T4603" i="2"/>
  <c r="T4611" i="2"/>
  <c r="T4619" i="2"/>
  <c r="T4627" i="2"/>
  <c r="T4635" i="2"/>
  <c r="T4643" i="2"/>
  <c r="T4651" i="2"/>
  <c r="T4659" i="2"/>
  <c r="T4667" i="2"/>
  <c r="T4675" i="2"/>
  <c r="T4683" i="2"/>
  <c r="T4691" i="2"/>
  <c r="T4699" i="2"/>
  <c r="T4707" i="2"/>
  <c r="T4715" i="2"/>
  <c r="T4723" i="2"/>
  <c r="T4731" i="2"/>
  <c r="T4739" i="2"/>
  <c r="T4747" i="2"/>
  <c r="T4755" i="2"/>
  <c r="T4763" i="2"/>
  <c r="T4771" i="2"/>
  <c r="T4779" i="2"/>
  <c r="T4787" i="2"/>
  <c r="T4795" i="2"/>
  <c r="T4803" i="2"/>
  <c r="T4811" i="2"/>
  <c r="T4819" i="2"/>
  <c r="T4827" i="2"/>
  <c r="T4835" i="2"/>
  <c r="T4843" i="2"/>
  <c r="T4851" i="2"/>
  <c r="T4859" i="2"/>
  <c r="T4867" i="2"/>
  <c r="T4875" i="2"/>
  <c r="T4883" i="2"/>
  <c r="T4891" i="2"/>
  <c r="T4899" i="2"/>
  <c r="T4907" i="2"/>
  <c r="T4915" i="2"/>
  <c r="T4923" i="2"/>
  <c r="T4931" i="2"/>
  <c r="T4939" i="2"/>
  <c r="T4947" i="2"/>
  <c r="T4955" i="2"/>
  <c r="T4963" i="2"/>
  <c r="T4971" i="2"/>
  <c r="T4979" i="2"/>
  <c r="T4987" i="2"/>
  <c r="T4995" i="2"/>
  <c r="T5003" i="2"/>
  <c r="T5011" i="2"/>
  <c r="T5019" i="2"/>
  <c r="T5027" i="2"/>
  <c r="T5035" i="2"/>
  <c r="T5043" i="2"/>
  <c r="T5051" i="2"/>
  <c r="T5059" i="2"/>
  <c r="T5067" i="2"/>
  <c r="T5075" i="2"/>
  <c r="T5083" i="2"/>
  <c r="T5091" i="2"/>
  <c r="T5099" i="2"/>
  <c r="T5107" i="2"/>
  <c r="T5115" i="2"/>
  <c r="T5123" i="2"/>
  <c r="T5131" i="2"/>
  <c r="T5139" i="2"/>
  <c r="T5147" i="2"/>
  <c r="T5155" i="2"/>
  <c r="T5163" i="2"/>
  <c r="T5171" i="2"/>
  <c r="T5179" i="2"/>
  <c r="T5187" i="2"/>
  <c r="T5195" i="2"/>
  <c r="T5203" i="2"/>
  <c r="T5211" i="2"/>
  <c r="T5219" i="2"/>
  <c r="T5227" i="2"/>
  <c r="T5235" i="2"/>
  <c r="T5243" i="2"/>
  <c r="T5251" i="2"/>
  <c r="T5259" i="2"/>
  <c r="T5267" i="2"/>
  <c r="T5275" i="2"/>
  <c r="T5283" i="2"/>
  <c r="T5291" i="2"/>
  <c r="T5299" i="2"/>
  <c r="T5307" i="2"/>
  <c r="T5315" i="2"/>
  <c r="T5323" i="2"/>
  <c r="T5331" i="2"/>
  <c r="T5339" i="2"/>
  <c r="T5347" i="2"/>
  <c r="T5355" i="2"/>
  <c r="T5363" i="2"/>
  <c r="T5371" i="2"/>
  <c r="T5379" i="2"/>
  <c r="T5387" i="2"/>
  <c r="T5395" i="2"/>
  <c r="T5403" i="2"/>
  <c r="T5411" i="2"/>
  <c r="T5419" i="2"/>
  <c r="T5427" i="2"/>
  <c r="T5435" i="2"/>
  <c r="T5443" i="2"/>
  <c r="T5451" i="2"/>
  <c r="T5459" i="2"/>
  <c r="T5467" i="2"/>
  <c r="T5475" i="2"/>
  <c r="T5483" i="2"/>
  <c r="T5491" i="2"/>
  <c r="T5499" i="2"/>
  <c r="T5507" i="2"/>
  <c r="T5515" i="2"/>
  <c r="T5523" i="2"/>
  <c r="T5531" i="2"/>
  <c r="T5539" i="2"/>
  <c r="T5547" i="2"/>
  <c r="T5555" i="2"/>
  <c r="T5563" i="2"/>
  <c r="T5571" i="2"/>
  <c r="T5579" i="2"/>
  <c r="T5587" i="2"/>
  <c r="T5595" i="2"/>
  <c r="T5603" i="2"/>
  <c r="T5611" i="2"/>
  <c r="T5619" i="2"/>
  <c r="T3676" i="2"/>
  <c r="T3684" i="2"/>
  <c r="T3692" i="2"/>
  <c r="T3700" i="2"/>
  <c r="T3708" i="2"/>
  <c r="T3716" i="2"/>
  <c r="T3724" i="2"/>
  <c r="T3732" i="2"/>
  <c r="T3740" i="2"/>
  <c r="T3748" i="2"/>
  <c r="T3756" i="2"/>
  <c r="T3764" i="2"/>
  <c r="T3772" i="2"/>
  <c r="T3780" i="2"/>
  <c r="T3788" i="2"/>
  <c r="T3796" i="2"/>
  <c r="T3804" i="2"/>
  <c r="T3812" i="2"/>
  <c r="T3820" i="2"/>
  <c r="T3828" i="2"/>
  <c r="T3836" i="2"/>
  <c r="T3844" i="2"/>
  <c r="T3852" i="2"/>
  <c r="T3860" i="2"/>
  <c r="T3868" i="2"/>
  <c r="T3876" i="2"/>
  <c r="T3884" i="2"/>
  <c r="T3892" i="2"/>
  <c r="T3900" i="2"/>
  <c r="T3908" i="2"/>
  <c r="T3916" i="2"/>
  <c r="T3924" i="2"/>
  <c r="T3932" i="2"/>
  <c r="T3940" i="2"/>
  <c r="T3948" i="2"/>
  <c r="T3956" i="2"/>
  <c r="T3964" i="2"/>
  <c r="T3972" i="2"/>
  <c r="T3980" i="2"/>
  <c r="T3988" i="2"/>
  <c r="T3996" i="2"/>
  <c r="T4004" i="2"/>
  <c r="T4012" i="2"/>
  <c r="T4020" i="2"/>
  <c r="T4028" i="2"/>
  <c r="T4036" i="2"/>
  <c r="T4044" i="2"/>
  <c r="T4052" i="2"/>
  <c r="T4060" i="2"/>
  <c r="T4068" i="2"/>
  <c r="T4076" i="2"/>
  <c r="T4084" i="2"/>
  <c r="T4092" i="2"/>
  <c r="T4100" i="2"/>
  <c r="T4108" i="2"/>
  <c r="T4116" i="2"/>
  <c r="T4124" i="2"/>
  <c r="T4132" i="2"/>
  <c r="T4140" i="2"/>
  <c r="T4148" i="2"/>
  <c r="T4156" i="2"/>
  <c r="T4164" i="2"/>
  <c r="T4172" i="2"/>
  <c r="T4180" i="2"/>
  <c r="T4188" i="2"/>
  <c r="T4196" i="2"/>
  <c r="T4204" i="2"/>
  <c r="T4212" i="2"/>
  <c r="T4220" i="2"/>
  <c r="T4228" i="2"/>
  <c r="T4236" i="2"/>
  <c r="T4244" i="2"/>
  <c r="T4252" i="2"/>
  <c r="T4260" i="2"/>
  <c r="T4268" i="2"/>
  <c r="T4276" i="2"/>
  <c r="T4284" i="2"/>
  <c r="T4292" i="2"/>
  <c r="T4300" i="2"/>
  <c r="T4308" i="2"/>
  <c r="T4316" i="2"/>
  <c r="T4324" i="2"/>
  <c r="T4332" i="2"/>
  <c r="T4340" i="2"/>
  <c r="T4348" i="2"/>
  <c r="T4356" i="2"/>
  <c r="T4364" i="2"/>
  <c r="T4372" i="2"/>
  <c r="T4380" i="2"/>
  <c r="T4388" i="2"/>
  <c r="T4396" i="2"/>
  <c r="T4404" i="2"/>
  <c r="T4412" i="2"/>
  <c r="T4420" i="2"/>
  <c r="T4428" i="2"/>
  <c r="T4436" i="2"/>
  <c r="T4444" i="2"/>
  <c r="T4452" i="2"/>
  <c r="T4460" i="2"/>
  <c r="T4468" i="2"/>
  <c r="T4476" i="2"/>
  <c r="T4484" i="2"/>
  <c r="T4492" i="2"/>
  <c r="T4500" i="2"/>
  <c r="T4508" i="2"/>
  <c r="T4516" i="2"/>
  <c r="T4524" i="2"/>
  <c r="T4532" i="2"/>
  <c r="T4540" i="2"/>
  <c r="T4548" i="2"/>
  <c r="T4556" i="2"/>
  <c r="T4564" i="2"/>
  <c r="T4572" i="2"/>
  <c r="T4580" i="2"/>
  <c r="T4588" i="2"/>
  <c r="T4596" i="2"/>
  <c r="T4604" i="2"/>
  <c r="T4612" i="2"/>
  <c r="T4620" i="2"/>
  <c r="T4628" i="2"/>
  <c r="T4636" i="2"/>
  <c r="T4644" i="2"/>
  <c r="T4652" i="2"/>
  <c r="T4660" i="2"/>
  <c r="T4668" i="2"/>
  <c r="T4676" i="2"/>
  <c r="T4684" i="2"/>
  <c r="T4692" i="2"/>
  <c r="T4700" i="2"/>
  <c r="T4708" i="2"/>
  <c r="T4716" i="2"/>
  <c r="T4724" i="2"/>
  <c r="T4732" i="2"/>
  <c r="T4740" i="2"/>
  <c r="T4748" i="2"/>
  <c r="T4756" i="2"/>
  <c r="T4764" i="2"/>
  <c r="T4772" i="2"/>
  <c r="T4780" i="2"/>
  <c r="T4788" i="2"/>
  <c r="T4796" i="2"/>
  <c r="T4804" i="2"/>
  <c r="T4812" i="2"/>
  <c r="T4820" i="2"/>
  <c r="T4828" i="2"/>
  <c r="T4836" i="2"/>
  <c r="T4844" i="2"/>
  <c r="T4852" i="2"/>
  <c r="T4860" i="2"/>
  <c r="T4868" i="2"/>
  <c r="T4876" i="2"/>
  <c r="T4884" i="2"/>
  <c r="T4892" i="2"/>
  <c r="T4900" i="2"/>
  <c r="T4908" i="2"/>
  <c r="T4916" i="2"/>
  <c r="T4924" i="2"/>
  <c r="T4932" i="2"/>
  <c r="T4940" i="2"/>
  <c r="T4948" i="2"/>
  <c r="T4956" i="2"/>
  <c r="T4964" i="2"/>
  <c r="T4972" i="2"/>
  <c r="T4980" i="2"/>
  <c r="T4988" i="2"/>
  <c r="T4996" i="2"/>
  <c r="T5004" i="2"/>
  <c r="T5012" i="2"/>
  <c r="T5020" i="2"/>
  <c r="T5028" i="2"/>
  <c r="T5036" i="2"/>
  <c r="T5044" i="2"/>
  <c r="T5052" i="2"/>
  <c r="T5060" i="2"/>
  <c r="T5068" i="2"/>
  <c r="T5076" i="2"/>
  <c r="T5084" i="2"/>
  <c r="T3917" i="2"/>
  <c r="T3925" i="2"/>
  <c r="T3933" i="2"/>
  <c r="T3941" i="2"/>
  <c r="T3949" i="2"/>
  <c r="T3957" i="2"/>
  <c r="T3965" i="2"/>
  <c r="T3973" i="2"/>
  <c r="T3981" i="2"/>
  <c r="T3989" i="2"/>
  <c r="T3997" i="2"/>
  <c r="T4005" i="2"/>
  <c r="T4013" i="2"/>
  <c r="T4021" i="2"/>
  <c r="T4029" i="2"/>
  <c r="T4037" i="2"/>
  <c r="T4045" i="2"/>
  <c r="T4053" i="2"/>
  <c r="T4061" i="2"/>
  <c r="T4069" i="2"/>
  <c r="T4077" i="2"/>
  <c r="T4085" i="2"/>
  <c r="T4093" i="2"/>
  <c r="T4101" i="2"/>
  <c r="T4109" i="2"/>
  <c r="T4117" i="2"/>
  <c r="T4125" i="2"/>
  <c r="T4133" i="2"/>
  <c r="T4141" i="2"/>
  <c r="T4149" i="2"/>
  <c r="T4157" i="2"/>
  <c r="T4165" i="2"/>
  <c r="T4173" i="2"/>
  <c r="T4181" i="2"/>
  <c r="T4189" i="2"/>
  <c r="T4197" i="2"/>
  <c r="T4205" i="2"/>
  <c r="T4213" i="2"/>
  <c r="T4221" i="2"/>
  <c r="T4229" i="2"/>
  <c r="T4237" i="2"/>
  <c r="T4245" i="2"/>
  <c r="T4253" i="2"/>
  <c r="T4261" i="2"/>
  <c r="T4269" i="2"/>
  <c r="T4277" i="2"/>
  <c r="T4285" i="2"/>
  <c r="T4293" i="2"/>
  <c r="T4301" i="2"/>
  <c r="T4309" i="2"/>
  <c r="T4317" i="2"/>
  <c r="T4325" i="2"/>
  <c r="T4333" i="2"/>
  <c r="T4341" i="2"/>
  <c r="T4349" i="2"/>
  <c r="T4357" i="2"/>
  <c r="T4365" i="2"/>
  <c r="T4373" i="2"/>
  <c r="T4381" i="2"/>
  <c r="T4389" i="2"/>
  <c r="T4397" i="2"/>
  <c r="T4405" i="2"/>
  <c r="T4413" i="2"/>
  <c r="T4421" i="2"/>
  <c r="T4429" i="2"/>
  <c r="T4437" i="2"/>
  <c r="T4445" i="2"/>
  <c r="T4453" i="2"/>
  <c r="T4461" i="2"/>
  <c r="T4469" i="2"/>
  <c r="T4477" i="2"/>
  <c r="T4485" i="2"/>
  <c r="T4493" i="2"/>
  <c r="T4501" i="2"/>
  <c r="T4509" i="2"/>
  <c r="T4517" i="2"/>
  <c r="T4525" i="2"/>
  <c r="T4533" i="2"/>
  <c r="T4541" i="2"/>
  <c r="T4549" i="2"/>
  <c r="T4557" i="2"/>
  <c r="T4565" i="2"/>
  <c r="T4573" i="2"/>
  <c r="T4581" i="2"/>
  <c r="T4589" i="2"/>
  <c r="T4597" i="2"/>
  <c r="T4605" i="2"/>
  <c r="T4613" i="2"/>
  <c r="T4621" i="2"/>
  <c r="T4629" i="2"/>
  <c r="T4637" i="2"/>
  <c r="T4645" i="2"/>
  <c r="T4653" i="2"/>
  <c r="T4661" i="2"/>
  <c r="T4669" i="2"/>
  <c r="T4677" i="2"/>
  <c r="T4685" i="2"/>
  <c r="T4693" i="2"/>
  <c r="T4701" i="2"/>
  <c r="T4709" i="2"/>
  <c r="T4717" i="2"/>
  <c r="T4725" i="2"/>
  <c r="T4733" i="2"/>
  <c r="T4741" i="2"/>
  <c r="T4749" i="2"/>
  <c r="T4757" i="2"/>
  <c r="T4765" i="2"/>
  <c r="T4773" i="2"/>
  <c r="T4781" i="2"/>
  <c r="T4789" i="2"/>
  <c r="T4797" i="2"/>
  <c r="T4805" i="2"/>
  <c r="T4813" i="2"/>
  <c r="T4821" i="2"/>
  <c r="T4829" i="2"/>
  <c r="T4837" i="2"/>
  <c r="T4845" i="2"/>
  <c r="T4853" i="2"/>
  <c r="T4861" i="2"/>
  <c r="T4869" i="2"/>
  <c r="T4877" i="2"/>
  <c r="T4885" i="2"/>
  <c r="T4893" i="2"/>
  <c r="T4901" i="2"/>
  <c r="T4909" i="2"/>
  <c r="T4917" i="2"/>
  <c r="T4925" i="2"/>
  <c r="T4933" i="2"/>
  <c r="T4941" i="2"/>
  <c r="T4949" i="2"/>
  <c r="T4957" i="2"/>
  <c r="T4965" i="2"/>
  <c r="T4973" i="2"/>
  <c r="T4981" i="2"/>
  <c r="T4989" i="2"/>
  <c r="T4997" i="2"/>
  <c r="T5005" i="2"/>
  <c r="T5013" i="2"/>
  <c r="T5021" i="2"/>
  <c r="T5029" i="2"/>
  <c r="T5037" i="2"/>
  <c r="T5045" i="2"/>
  <c r="T5053" i="2"/>
  <c r="T5061" i="2"/>
  <c r="T5069" i="2"/>
  <c r="T5077" i="2"/>
  <c r="T5085" i="2"/>
  <c r="T5093" i="2"/>
  <c r="T5101" i="2"/>
  <c r="T5109" i="2"/>
  <c r="T5117" i="2"/>
  <c r="T5125" i="2"/>
  <c r="T5133" i="2"/>
  <c r="T5141" i="2"/>
  <c r="T5149" i="2"/>
  <c r="T5157" i="2"/>
  <c r="T5165" i="2"/>
  <c r="T5173" i="2"/>
  <c r="T5181" i="2"/>
  <c r="T5189" i="2"/>
  <c r="T5197" i="2"/>
  <c r="T5205" i="2"/>
  <c r="T5213" i="2"/>
  <c r="T5221" i="2"/>
  <c r="T5229" i="2"/>
  <c r="T5237" i="2"/>
  <c r="T5245" i="2"/>
  <c r="T5253" i="2"/>
  <c r="T5261" i="2"/>
  <c r="T5269" i="2"/>
  <c r="T5277" i="2"/>
  <c r="T5285" i="2"/>
  <c r="T5293" i="2"/>
  <c r="T5301" i="2"/>
  <c r="T5309" i="2"/>
  <c r="T5317" i="2"/>
  <c r="T5325" i="2"/>
  <c r="T5333" i="2"/>
  <c r="T5341" i="2"/>
  <c r="T5349" i="2"/>
  <c r="T5357" i="2"/>
  <c r="T5365" i="2"/>
  <c r="T5373" i="2"/>
  <c r="T5381" i="2"/>
  <c r="T5389" i="2"/>
  <c r="T5397" i="2"/>
  <c r="T5405" i="2"/>
  <c r="T5413" i="2"/>
  <c r="T5421" i="2"/>
  <c r="T5429" i="2"/>
  <c r="T5437" i="2"/>
  <c r="T5445" i="2"/>
  <c r="T5453" i="2"/>
  <c r="T5461" i="2"/>
  <c r="T5469" i="2"/>
  <c r="T5477" i="2"/>
  <c r="T5485" i="2"/>
  <c r="T5493" i="2"/>
  <c r="T5501" i="2"/>
  <c r="T5509" i="2"/>
  <c r="T5517" i="2"/>
  <c r="T5525" i="2"/>
  <c r="T5533" i="2"/>
  <c r="T5541" i="2"/>
  <c r="T5549" i="2"/>
  <c r="T5557" i="2"/>
  <c r="T5565" i="2"/>
  <c r="T5573" i="2"/>
  <c r="T5581" i="2"/>
  <c r="T5589" i="2"/>
  <c r="T2926" i="2"/>
  <c r="T2934" i="2"/>
  <c r="T2942" i="2"/>
  <c r="T2950" i="2"/>
  <c r="T2958" i="2"/>
  <c r="T2966" i="2"/>
  <c r="T2974" i="2"/>
  <c r="T2982" i="2"/>
  <c r="T2990" i="2"/>
  <c r="T2998" i="2"/>
  <c r="T3006" i="2"/>
  <c r="T3014" i="2"/>
  <c r="T3022" i="2"/>
  <c r="T3030" i="2"/>
  <c r="T3038" i="2"/>
  <c r="T3046" i="2"/>
  <c r="T3054" i="2"/>
  <c r="T3062" i="2"/>
  <c r="T3070" i="2"/>
  <c r="T3078" i="2"/>
  <c r="T3086" i="2"/>
  <c r="T3094" i="2"/>
  <c r="T3102" i="2"/>
  <c r="T3110" i="2"/>
  <c r="T3118" i="2"/>
  <c r="T3126" i="2"/>
  <c r="T3134" i="2"/>
  <c r="T3142" i="2"/>
  <c r="T3150" i="2"/>
  <c r="T3158" i="2"/>
  <c r="T3166" i="2"/>
  <c r="T3174" i="2"/>
  <c r="T3182" i="2"/>
  <c r="T3190" i="2"/>
  <c r="T3198" i="2"/>
  <c r="T3206" i="2"/>
  <c r="T3214" i="2"/>
  <c r="T3222" i="2"/>
  <c r="T3230" i="2"/>
  <c r="T3238" i="2"/>
  <c r="T3246" i="2"/>
  <c r="T3254" i="2"/>
  <c r="T3262" i="2"/>
  <c r="T3270" i="2"/>
  <c r="T3278" i="2"/>
  <c r="T3286" i="2"/>
  <c r="T3294" i="2"/>
  <c r="T3302" i="2"/>
  <c r="T3310" i="2"/>
  <c r="T3318" i="2"/>
  <c r="T3326" i="2"/>
  <c r="T3334" i="2"/>
  <c r="T3342" i="2"/>
  <c r="T3350" i="2"/>
  <c r="T3358" i="2"/>
  <c r="T3366" i="2"/>
  <c r="T3374" i="2"/>
  <c r="T3382" i="2"/>
  <c r="T3390" i="2"/>
  <c r="T3398" i="2"/>
  <c r="T3406" i="2"/>
  <c r="T3414" i="2"/>
  <c r="T3422" i="2"/>
  <c r="T3430" i="2"/>
  <c r="T3438" i="2"/>
  <c r="T3446" i="2"/>
  <c r="T3454" i="2"/>
  <c r="T3462" i="2"/>
  <c r="T3470" i="2"/>
  <c r="T3478" i="2"/>
  <c r="T3486" i="2"/>
  <c r="T3494" i="2"/>
  <c r="T3502" i="2"/>
  <c r="T3510" i="2"/>
  <c r="T3518" i="2"/>
  <c r="T3526" i="2"/>
  <c r="T3534" i="2"/>
  <c r="T3542" i="2"/>
  <c r="T3550" i="2"/>
  <c r="T3558" i="2"/>
  <c r="T3566" i="2"/>
  <c r="T3574" i="2"/>
  <c r="T3582" i="2"/>
  <c r="T3590" i="2"/>
  <c r="T3598" i="2"/>
  <c r="T3606" i="2"/>
  <c r="T3614" i="2"/>
  <c r="T3622" i="2"/>
  <c r="T3630" i="2"/>
  <c r="T3638" i="2"/>
  <c r="T3646" i="2"/>
  <c r="T3654" i="2"/>
  <c r="T3662" i="2"/>
  <c r="T3670" i="2"/>
  <c r="T3678" i="2"/>
  <c r="T3686" i="2"/>
  <c r="T3694" i="2"/>
  <c r="T3702" i="2"/>
  <c r="T3710" i="2"/>
  <c r="T3718" i="2"/>
  <c r="T3726" i="2"/>
  <c r="T3734" i="2"/>
  <c r="T3742" i="2"/>
  <c r="T3750" i="2"/>
  <c r="T3758" i="2"/>
  <c r="T3766" i="2"/>
  <c r="T3774" i="2"/>
  <c r="T3782" i="2"/>
  <c r="T3790" i="2"/>
  <c r="T3798" i="2"/>
  <c r="T3806" i="2"/>
  <c r="T3814" i="2"/>
  <c r="T3822" i="2"/>
  <c r="T3830" i="2"/>
  <c r="T3838" i="2"/>
  <c r="T3846" i="2"/>
  <c r="T3854" i="2"/>
  <c r="T3862" i="2"/>
  <c r="T3870" i="2"/>
  <c r="T3878" i="2"/>
  <c r="T3886" i="2"/>
  <c r="T3894" i="2"/>
  <c r="T3902" i="2"/>
  <c r="T3910" i="2"/>
  <c r="T3918" i="2"/>
  <c r="T3926" i="2"/>
  <c r="T3934" i="2"/>
  <c r="T3942" i="2"/>
  <c r="T3950" i="2"/>
  <c r="T3958" i="2"/>
  <c r="T3966" i="2"/>
  <c r="T3974" i="2"/>
  <c r="T3982" i="2"/>
  <c r="T3990" i="2"/>
  <c r="T3998" i="2"/>
  <c r="T4006" i="2"/>
  <c r="T4014" i="2"/>
  <c r="T4022" i="2"/>
  <c r="T4030" i="2"/>
  <c r="T4038" i="2"/>
  <c r="T4046" i="2"/>
  <c r="T4054" i="2"/>
  <c r="T4062" i="2"/>
  <c r="T4070" i="2"/>
  <c r="T4078" i="2"/>
  <c r="T4086" i="2"/>
  <c r="T4094" i="2"/>
  <c r="T4102" i="2"/>
  <c r="T4110" i="2"/>
  <c r="T4118" i="2"/>
  <c r="T4126" i="2"/>
  <c r="T4134" i="2"/>
  <c r="T4142" i="2"/>
  <c r="T4150" i="2"/>
  <c r="T4158" i="2"/>
  <c r="T4166" i="2"/>
  <c r="T4174" i="2"/>
  <c r="T4182" i="2"/>
  <c r="T4190" i="2"/>
  <c r="T4198" i="2"/>
  <c r="T4206" i="2"/>
  <c r="T4214" i="2"/>
  <c r="T4222" i="2"/>
  <c r="T4230" i="2"/>
  <c r="T4238" i="2"/>
  <c r="T4246" i="2"/>
  <c r="T4254" i="2"/>
  <c r="T4262" i="2"/>
  <c r="T4270" i="2"/>
  <c r="T4278" i="2"/>
  <c r="T4286" i="2"/>
  <c r="T4294" i="2"/>
  <c r="T4302" i="2"/>
  <c r="T4310" i="2"/>
  <c r="T4318" i="2"/>
  <c r="T4326" i="2"/>
  <c r="T4334" i="2"/>
  <c r="T4342" i="2"/>
  <c r="T4350" i="2"/>
  <c r="T4358" i="2"/>
  <c r="T4366" i="2"/>
  <c r="T4374" i="2"/>
  <c r="T4382" i="2"/>
  <c r="T4390" i="2"/>
  <c r="T4398" i="2"/>
  <c r="T4406" i="2"/>
  <c r="T4414" i="2"/>
  <c r="T4422" i="2"/>
  <c r="T4430" i="2"/>
  <c r="T4438" i="2"/>
  <c r="T4446" i="2"/>
  <c r="T4454" i="2"/>
  <c r="T4462" i="2"/>
  <c r="T4470" i="2"/>
  <c r="T4478" i="2"/>
  <c r="T4486" i="2"/>
  <c r="T4494" i="2"/>
  <c r="T4502" i="2"/>
  <c r="T4510" i="2"/>
  <c r="T4518" i="2"/>
  <c r="T4526" i="2"/>
  <c r="T4534" i="2"/>
  <c r="T4542" i="2"/>
  <c r="T4550" i="2"/>
  <c r="T4558" i="2"/>
  <c r="T4566" i="2"/>
  <c r="T4574" i="2"/>
  <c r="T4582" i="2"/>
  <c r="T4590" i="2"/>
  <c r="T4598" i="2"/>
  <c r="T4606" i="2"/>
  <c r="T4614" i="2"/>
  <c r="T4622" i="2"/>
  <c r="T4630" i="2"/>
  <c r="T4638" i="2"/>
  <c r="T4646" i="2"/>
  <c r="T4654" i="2"/>
  <c r="T4662" i="2"/>
  <c r="T4670" i="2"/>
  <c r="T4678" i="2"/>
  <c r="T4686" i="2"/>
  <c r="T4694" i="2"/>
  <c r="T4702" i="2"/>
  <c r="T4710" i="2"/>
  <c r="T4718" i="2"/>
  <c r="T4726" i="2"/>
  <c r="T4734" i="2"/>
  <c r="T4742" i="2"/>
  <c r="T4750" i="2"/>
  <c r="T4758" i="2"/>
  <c r="T4766" i="2"/>
  <c r="T4774" i="2"/>
  <c r="T4782" i="2"/>
  <c r="T4790" i="2"/>
  <c r="T4798" i="2"/>
  <c r="T4806" i="2"/>
  <c r="T4814" i="2"/>
  <c r="T4822" i="2"/>
  <c r="T4830" i="2"/>
  <c r="T4838" i="2"/>
  <c r="T4846" i="2"/>
  <c r="T4854" i="2"/>
  <c r="T4862" i="2"/>
  <c r="T4870" i="2"/>
  <c r="T4878" i="2"/>
  <c r="T4886" i="2"/>
  <c r="T4894" i="2"/>
  <c r="T4902" i="2"/>
  <c r="T4910" i="2"/>
  <c r="T4918" i="2"/>
  <c r="T4926" i="2"/>
  <c r="T4934" i="2"/>
  <c r="T4942" i="2"/>
  <c r="T4950" i="2"/>
  <c r="T4958" i="2"/>
  <c r="T4966" i="2"/>
  <c r="T4974" i="2"/>
  <c r="T4982" i="2"/>
  <c r="T4990" i="2"/>
  <c r="T4998" i="2"/>
  <c r="T5006" i="2"/>
  <c r="T5014" i="2"/>
  <c r="T5022" i="2"/>
  <c r="T5030" i="2"/>
  <c r="T5038" i="2"/>
  <c r="T5046" i="2"/>
  <c r="T5054" i="2"/>
  <c r="T5062" i="2"/>
  <c r="T5070" i="2"/>
  <c r="T5078" i="2"/>
  <c r="T5086" i="2"/>
  <c r="T5094" i="2"/>
  <c r="T5102" i="2"/>
  <c r="T5110" i="2"/>
  <c r="T5118" i="2"/>
  <c r="T5126" i="2"/>
  <c r="T5134" i="2"/>
  <c r="T5142" i="2"/>
  <c r="T5150" i="2"/>
  <c r="T5158" i="2"/>
  <c r="T5166" i="2"/>
  <c r="T5174" i="2"/>
  <c r="T5182" i="2"/>
  <c r="T5190" i="2"/>
  <c r="T5198" i="2"/>
  <c r="T5206" i="2"/>
  <c r="T5214" i="2"/>
  <c r="T5222" i="2"/>
  <c r="T5230" i="2"/>
  <c r="T5238" i="2"/>
  <c r="T5246" i="2"/>
  <c r="T5254" i="2"/>
  <c r="T5262" i="2"/>
  <c r="T5270" i="2"/>
  <c r="T5278" i="2"/>
  <c r="T5286" i="2"/>
  <c r="T5294" i="2"/>
  <c r="T5302" i="2"/>
  <c r="T5310" i="2"/>
  <c r="T5318" i="2"/>
  <c r="T5326" i="2"/>
  <c r="T5334" i="2"/>
  <c r="T5342" i="2"/>
  <c r="T5350" i="2"/>
  <c r="T5358" i="2"/>
  <c r="T5366" i="2"/>
  <c r="T5374" i="2"/>
  <c r="T5382" i="2"/>
  <c r="T5390" i="2"/>
  <c r="T5398" i="2"/>
  <c r="T5406" i="2"/>
  <c r="T5414" i="2"/>
  <c r="T5422" i="2"/>
  <c r="T5430" i="2"/>
  <c r="T5438" i="2"/>
  <c r="T5446" i="2"/>
  <c r="T5454" i="2"/>
  <c r="T5462" i="2"/>
  <c r="T5470" i="2"/>
  <c r="T5478" i="2"/>
  <c r="T5486" i="2"/>
  <c r="T5494" i="2"/>
  <c r="T5502" i="2"/>
  <c r="T5510" i="2"/>
  <c r="T5518" i="2"/>
  <c r="T5526" i="2"/>
  <c r="T5534" i="2"/>
  <c r="T5542" i="2"/>
  <c r="T5550" i="2"/>
  <c r="T5558" i="2"/>
  <c r="T5566" i="2"/>
  <c r="T5574" i="2"/>
  <c r="T5582" i="2"/>
  <c r="T5590" i="2"/>
  <c r="T5598" i="2"/>
  <c r="T5606" i="2"/>
  <c r="T5614" i="2"/>
  <c r="T5622" i="2"/>
  <c r="T5630" i="2"/>
  <c r="T5638" i="2"/>
  <c r="T5646" i="2"/>
  <c r="T5654" i="2"/>
  <c r="T5662" i="2"/>
  <c r="T5670" i="2"/>
  <c r="T5678" i="2"/>
  <c r="T5686" i="2"/>
  <c r="T5694" i="2"/>
  <c r="T5702" i="2"/>
  <c r="T5710" i="2"/>
  <c r="T2095" i="2"/>
  <c r="T2103" i="2"/>
  <c r="T2111" i="2"/>
  <c r="T2119" i="2"/>
  <c r="T2127" i="2"/>
  <c r="T2135" i="2"/>
  <c r="T2143" i="2"/>
  <c r="T2151" i="2"/>
  <c r="T2159" i="2"/>
  <c r="T2167" i="2"/>
  <c r="T2175" i="2"/>
  <c r="T2183" i="2"/>
  <c r="T2191" i="2"/>
  <c r="T2199" i="2"/>
  <c r="T2207" i="2"/>
  <c r="T2215" i="2"/>
  <c r="T2223" i="2"/>
  <c r="T2231" i="2"/>
  <c r="T2239" i="2"/>
  <c r="T2247" i="2"/>
  <c r="T2255" i="2"/>
  <c r="T2263" i="2"/>
  <c r="T2271" i="2"/>
  <c r="T2279" i="2"/>
  <c r="T2287" i="2"/>
  <c r="T2295" i="2"/>
  <c r="T2303" i="2"/>
  <c r="T2311" i="2"/>
  <c r="T2319" i="2"/>
  <c r="T2327" i="2"/>
  <c r="T2335" i="2"/>
  <c r="T2343" i="2"/>
  <c r="T2351" i="2"/>
  <c r="T2359" i="2"/>
  <c r="T2367" i="2"/>
  <c r="T2375" i="2"/>
  <c r="T2383" i="2"/>
  <c r="T2391" i="2"/>
  <c r="T2399" i="2"/>
  <c r="T2407" i="2"/>
  <c r="T2415" i="2"/>
  <c r="T2423" i="2"/>
  <c r="T2431" i="2"/>
  <c r="T2439" i="2"/>
  <c r="T2447" i="2"/>
  <c r="T2455" i="2"/>
  <c r="T2463" i="2"/>
  <c r="T2471" i="2"/>
  <c r="T2479" i="2"/>
  <c r="T2487" i="2"/>
  <c r="T2495" i="2"/>
  <c r="T2503" i="2"/>
  <c r="T2511" i="2"/>
  <c r="T2519" i="2"/>
  <c r="T2527" i="2"/>
  <c r="T2535" i="2"/>
  <c r="T2543" i="2"/>
  <c r="T2551" i="2"/>
  <c r="T2559" i="2"/>
  <c r="T2567" i="2"/>
  <c r="T2575" i="2"/>
  <c r="T2583" i="2"/>
  <c r="T2591" i="2"/>
  <c r="T2599" i="2"/>
  <c r="T2607" i="2"/>
  <c r="T2615" i="2"/>
  <c r="T2623" i="2"/>
  <c r="T2631" i="2"/>
  <c r="T2639" i="2"/>
  <c r="T2647" i="2"/>
  <c r="T2655" i="2"/>
  <c r="T2663" i="2"/>
  <c r="T2671" i="2"/>
  <c r="T2679" i="2"/>
  <c r="T2687" i="2"/>
  <c r="T2695" i="2"/>
  <c r="T2703" i="2"/>
  <c r="T2711" i="2"/>
  <c r="T2719" i="2"/>
  <c r="T2727" i="2"/>
  <c r="T2735" i="2"/>
  <c r="T2743" i="2"/>
  <c r="T2751" i="2"/>
  <c r="T2759" i="2"/>
  <c r="T2767" i="2"/>
  <c r="T2775" i="2"/>
  <c r="T2783" i="2"/>
  <c r="T2791" i="2"/>
  <c r="T2799" i="2"/>
  <c r="T2807" i="2"/>
  <c r="T2815" i="2"/>
  <c r="T2823" i="2"/>
  <c r="T2831" i="2"/>
  <c r="T2839" i="2"/>
  <c r="T2847" i="2"/>
  <c r="T2855" i="2"/>
  <c r="T2863" i="2"/>
  <c r="T2871" i="2"/>
  <c r="T2879" i="2"/>
  <c r="T2887" i="2"/>
  <c r="T2895" i="2"/>
  <c r="T2903" i="2"/>
  <c r="T2911" i="2"/>
  <c r="T2919" i="2"/>
  <c r="T2927" i="2"/>
  <c r="T2935" i="2"/>
  <c r="T2943" i="2"/>
  <c r="T2951" i="2"/>
  <c r="T2959" i="2"/>
  <c r="T2967" i="2"/>
  <c r="T2975" i="2"/>
  <c r="T2983" i="2"/>
  <c r="T2991" i="2"/>
  <c r="T2999" i="2"/>
  <c r="T3007" i="2"/>
  <c r="T3015" i="2"/>
  <c r="T3023" i="2"/>
  <c r="T3031" i="2"/>
  <c r="T3039" i="2"/>
  <c r="T3047" i="2"/>
  <c r="T3055" i="2"/>
  <c r="T3063" i="2"/>
  <c r="T3071" i="2"/>
  <c r="T3079" i="2"/>
  <c r="T3087" i="2"/>
  <c r="T3095" i="2"/>
  <c r="T3103" i="2"/>
  <c r="T3111" i="2"/>
  <c r="T3119" i="2"/>
  <c r="T3127" i="2"/>
  <c r="T3135" i="2"/>
  <c r="T3143" i="2"/>
  <c r="T3151" i="2"/>
  <c r="T3159" i="2"/>
  <c r="T3167" i="2"/>
  <c r="T3175" i="2"/>
  <c r="T3183" i="2"/>
  <c r="T3191" i="2"/>
  <c r="T3199" i="2"/>
  <c r="T3207" i="2"/>
  <c r="T3215" i="2"/>
  <c r="T3223" i="2"/>
  <c r="T3231" i="2"/>
  <c r="T3239" i="2"/>
  <c r="T3247" i="2"/>
  <c r="T3255" i="2"/>
  <c r="T3263" i="2"/>
  <c r="T3271" i="2"/>
  <c r="T3279" i="2"/>
  <c r="T3287" i="2"/>
  <c r="T3295" i="2"/>
  <c r="T3303" i="2"/>
  <c r="T3311" i="2"/>
  <c r="T3319" i="2"/>
  <c r="T3327" i="2"/>
  <c r="T3335" i="2"/>
  <c r="T3343" i="2"/>
  <c r="T3351" i="2"/>
  <c r="T3359" i="2"/>
  <c r="T3367" i="2"/>
  <c r="T3375" i="2"/>
  <c r="T3383" i="2"/>
  <c r="T3391" i="2"/>
  <c r="T3399" i="2"/>
  <c r="T3407" i="2"/>
  <c r="T3415" i="2"/>
  <c r="T3423" i="2"/>
  <c r="T3431" i="2"/>
  <c r="T3439" i="2"/>
  <c r="T3447" i="2"/>
  <c r="T3455" i="2"/>
  <c r="T3463" i="2"/>
  <c r="T3471" i="2"/>
  <c r="T3479" i="2"/>
  <c r="T3487" i="2"/>
  <c r="T3495" i="2"/>
  <c r="T3503" i="2"/>
  <c r="T3511" i="2"/>
  <c r="T3519" i="2"/>
  <c r="T3527" i="2"/>
  <c r="T3535" i="2"/>
  <c r="T3543" i="2"/>
  <c r="T3551" i="2"/>
  <c r="T3559" i="2"/>
  <c r="T3567" i="2"/>
  <c r="T3575" i="2"/>
  <c r="T3583" i="2"/>
  <c r="T3591" i="2"/>
  <c r="T3599" i="2"/>
  <c r="T3607" i="2"/>
  <c r="T3615" i="2"/>
  <c r="T3623" i="2"/>
  <c r="T3631" i="2"/>
  <c r="T3639" i="2"/>
  <c r="T3647" i="2"/>
  <c r="T3655" i="2"/>
  <c r="T3663" i="2"/>
  <c r="T3671" i="2"/>
  <c r="T3679" i="2"/>
  <c r="T3687" i="2"/>
  <c r="T3695" i="2"/>
  <c r="T3703" i="2"/>
  <c r="T3711" i="2"/>
  <c r="T3719" i="2"/>
  <c r="T3727" i="2"/>
  <c r="T3735" i="2"/>
  <c r="T3743" i="2"/>
  <c r="T3751" i="2"/>
  <c r="T3759" i="2"/>
  <c r="T3767" i="2"/>
  <c r="T3775" i="2"/>
  <c r="T3783" i="2"/>
  <c r="T3791" i="2"/>
  <c r="T3799" i="2"/>
  <c r="T3807" i="2"/>
  <c r="T3815" i="2"/>
  <c r="T3823" i="2"/>
  <c r="T3831" i="2"/>
  <c r="T3839" i="2"/>
  <c r="T3847" i="2"/>
  <c r="T3855" i="2"/>
  <c r="T3863" i="2"/>
  <c r="T3871" i="2"/>
  <c r="T3879" i="2"/>
  <c r="T3887" i="2"/>
  <c r="T3895" i="2"/>
  <c r="T3903" i="2"/>
  <c r="T3911" i="2"/>
  <c r="T3919" i="2"/>
  <c r="T3927" i="2"/>
  <c r="T3935" i="2"/>
  <c r="T3943" i="2"/>
  <c r="T3951" i="2"/>
  <c r="T3959" i="2"/>
  <c r="T3967" i="2"/>
  <c r="T3975" i="2"/>
  <c r="T3983" i="2"/>
  <c r="T3991" i="2"/>
  <c r="T3999" i="2"/>
  <c r="T4007" i="2"/>
  <c r="T4015" i="2"/>
  <c r="T4023" i="2"/>
  <c r="T4031" i="2"/>
  <c r="T4039" i="2"/>
  <c r="T4047" i="2"/>
  <c r="T4055" i="2"/>
  <c r="T4063" i="2"/>
  <c r="T4071" i="2"/>
  <c r="T4079" i="2"/>
  <c r="T4087" i="2"/>
  <c r="T1736" i="2"/>
  <c r="T1744" i="2"/>
  <c r="T1752" i="2"/>
  <c r="T1760" i="2"/>
  <c r="T1768" i="2"/>
  <c r="T1776" i="2"/>
  <c r="T1784" i="2"/>
  <c r="T1792" i="2"/>
  <c r="T1800" i="2"/>
  <c r="T1808" i="2"/>
  <c r="T1816" i="2"/>
  <c r="T1824" i="2"/>
  <c r="T1832" i="2"/>
  <c r="T1840" i="2"/>
  <c r="T1848" i="2"/>
  <c r="T1856" i="2"/>
  <c r="T1864" i="2"/>
  <c r="T1872" i="2"/>
  <c r="T1880" i="2"/>
  <c r="T1888" i="2"/>
  <c r="T1896" i="2"/>
  <c r="T1904" i="2"/>
  <c r="T1912" i="2"/>
  <c r="T1920" i="2"/>
  <c r="T1928" i="2"/>
  <c r="T1936" i="2"/>
  <c r="T1944" i="2"/>
  <c r="T1952" i="2"/>
  <c r="T1960" i="2"/>
  <c r="T1968" i="2"/>
  <c r="T1976" i="2"/>
  <c r="T1984" i="2"/>
  <c r="T1992" i="2"/>
  <c r="T2000" i="2"/>
  <c r="T2008" i="2"/>
  <c r="T2016" i="2"/>
  <c r="T2024" i="2"/>
  <c r="T2032" i="2"/>
  <c r="T2040" i="2"/>
  <c r="T2048" i="2"/>
  <c r="T2056" i="2"/>
  <c r="T2064" i="2"/>
  <c r="T2072" i="2"/>
  <c r="T2080" i="2"/>
  <c r="T2088" i="2"/>
  <c r="T2096" i="2"/>
  <c r="T2104" i="2"/>
  <c r="T2112" i="2"/>
  <c r="T2120" i="2"/>
  <c r="T2128" i="2"/>
  <c r="T2136" i="2"/>
  <c r="T2144" i="2"/>
  <c r="T2152" i="2"/>
  <c r="T2160" i="2"/>
  <c r="T2168" i="2"/>
  <c r="T2176" i="2"/>
  <c r="T2184" i="2"/>
  <c r="T2192" i="2"/>
  <c r="T2200" i="2"/>
  <c r="T2208" i="2"/>
  <c r="T2216" i="2"/>
  <c r="T2224" i="2"/>
  <c r="T2232" i="2"/>
  <c r="T2240" i="2"/>
  <c r="T2248" i="2"/>
  <c r="T2256" i="2"/>
  <c r="T2264" i="2"/>
  <c r="T2272" i="2"/>
  <c r="T2280" i="2"/>
  <c r="T2288" i="2"/>
  <c r="T2296" i="2"/>
  <c r="T2304" i="2"/>
  <c r="T2312" i="2"/>
  <c r="T2320" i="2"/>
  <c r="T2328" i="2"/>
  <c r="T2336" i="2"/>
  <c r="T2344" i="2"/>
  <c r="T2352" i="2"/>
  <c r="T2360" i="2"/>
  <c r="T2368" i="2"/>
  <c r="T2376" i="2"/>
  <c r="T2384" i="2"/>
  <c r="T2392" i="2"/>
  <c r="T2400" i="2"/>
  <c r="T2408" i="2"/>
  <c r="T2416" i="2"/>
  <c r="T2424" i="2"/>
  <c r="T2432" i="2"/>
  <c r="T2440" i="2"/>
  <c r="T2448" i="2"/>
  <c r="T2456" i="2"/>
  <c r="T2464" i="2"/>
  <c r="T2472" i="2"/>
  <c r="T2480" i="2"/>
  <c r="T2488" i="2"/>
  <c r="T2496" i="2"/>
  <c r="T2504" i="2"/>
  <c r="T2512" i="2"/>
  <c r="T2520" i="2"/>
  <c r="T2528" i="2"/>
  <c r="T2536" i="2"/>
  <c r="T2544" i="2"/>
  <c r="T2552" i="2"/>
  <c r="T2560" i="2"/>
  <c r="T2568" i="2"/>
  <c r="T2576" i="2"/>
  <c r="T2584" i="2"/>
  <c r="T2592" i="2"/>
  <c r="T2600" i="2"/>
  <c r="T2608" i="2"/>
  <c r="T2616" i="2"/>
  <c r="T2624" i="2"/>
  <c r="T2632" i="2"/>
  <c r="T2640" i="2"/>
  <c r="T2648" i="2"/>
  <c r="T2656" i="2"/>
  <c r="T2664" i="2"/>
  <c r="T2672" i="2"/>
  <c r="T2680" i="2"/>
  <c r="T2688" i="2"/>
  <c r="T2696" i="2"/>
  <c r="T2704" i="2"/>
  <c r="T2712" i="2"/>
  <c r="T2720" i="2"/>
  <c r="T2728" i="2"/>
  <c r="T2736" i="2"/>
  <c r="T2744" i="2"/>
  <c r="T2752" i="2"/>
  <c r="T2760" i="2"/>
  <c r="T2768" i="2"/>
  <c r="T2776" i="2"/>
  <c r="T2784" i="2"/>
  <c r="T2792" i="2"/>
  <c r="T2800" i="2"/>
  <c r="T2808" i="2"/>
  <c r="T2816" i="2"/>
  <c r="T2824" i="2"/>
  <c r="T2832" i="2"/>
  <c r="T2840" i="2"/>
  <c r="T2848" i="2"/>
  <c r="T2856" i="2"/>
  <c r="T2864" i="2"/>
  <c r="T2872" i="2"/>
  <c r="T2880" i="2"/>
  <c r="T2888" i="2"/>
  <c r="T2896" i="2"/>
  <c r="T2904" i="2"/>
  <c r="T2912" i="2"/>
  <c r="T2920" i="2"/>
  <c r="T2928" i="2"/>
  <c r="T2936" i="2"/>
  <c r="T2944" i="2"/>
  <c r="T2952" i="2"/>
  <c r="T2960" i="2"/>
  <c r="T2968" i="2"/>
  <c r="T2976" i="2"/>
  <c r="T2984" i="2"/>
  <c r="T2992" i="2"/>
  <c r="T3000" i="2"/>
  <c r="T3008" i="2"/>
  <c r="T3016" i="2"/>
  <c r="T3024" i="2"/>
  <c r="T3032" i="2"/>
  <c r="T3040" i="2"/>
  <c r="T3048" i="2"/>
  <c r="T3056" i="2"/>
  <c r="T3064" i="2"/>
  <c r="T3072" i="2"/>
  <c r="T3080" i="2"/>
  <c r="T3088" i="2"/>
  <c r="T3096" i="2"/>
  <c r="T3104" i="2"/>
  <c r="T3112" i="2"/>
  <c r="T3120" i="2"/>
  <c r="T3128" i="2"/>
  <c r="T3136" i="2"/>
  <c r="T3144" i="2"/>
  <c r="T3152" i="2"/>
  <c r="T3160" i="2"/>
  <c r="T3168" i="2"/>
  <c r="T3176" i="2"/>
  <c r="T3184" i="2"/>
  <c r="T3192" i="2"/>
  <c r="T3200" i="2"/>
  <c r="T3208" i="2"/>
  <c r="T3216" i="2"/>
  <c r="T3224" i="2"/>
  <c r="T3232" i="2"/>
  <c r="T3240" i="2"/>
  <c r="T3248" i="2"/>
  <c r="T3256" i="2"/>
  <c r="T3264" i="2"/>
  <c r="T3272" i="2"/>
  <c r="T3280" i="2"/>
  <c r="T3288" i="2"/>
  <c r="T3296" i="2"/>
  <c r="T3304" i="2"/>
  <c r="T3312" i="2"/>
  <c r="T3320" i="2"/>
  <c r="T3328" i="2"/>
  <c r="T3336" i="2"/>
  <c r="T3344" i="2"/>
  <c r="T3352" i="2"/>
  <c r="T3360" i="2"/>
  <c r="T3368" i="2"/>
  <c r="T3376" i="2"/>
  <c r="T3384" i="2"/>
  <c r="T3392" i="2"/>
  <c r="T3400" i="2"/>
  <c r="T3408" i="2"/>
  <c r="T3416" i="2"/>
  <c r="T3424" i="2"/>
  <c r="T3432" i="2"/>
  <c r="T3440" i="2"/>
  <c r="T3448" i="2"/>
  <c r="T3456" i="2"/>
  <c r="T3464" i="2"/>
  <c r="T3472" i="2"/>
  <c r="T3480" i="2"/>
  <c r="T3488" i="2"/>
  <c r="T3496" i="2"/>
  <c r="T3504" i="2"/>
  <c r="T3512" i="2"/>
  <c r="T3520" i="2"/>
  <c r="T3528" i="2"/>
  <c r="T3536" i="2"/>
  <c r="T3544" i="2"/>
  <c r="T3552" i="2"/>
  <c r="T3560" i="2"/>
  <c r="T3568" i="2"/>
  <c r="T3576" i="2"/>
  <c r="T3584" i="2"/>
  <c r="T3592" i="2"/>
  <c r="T3600" i="2"/>
  <c r="T3608" i="2"/>
  <c r="T3616" i="2"/>
  <c r="T3624" i="2"/>
  <c r="T3632" i="2"/>
  <c r="T3640" i="2"/>
  <c r="T3648" i="2"/>
  <c r="T3656" i="2"/>
  <c r="T3664" i="2"/>
  <c r="T3672" i="2"/>
  <c r="T3680" i="2"/>
  <c r="T3688" i="2"/>
  <c r="T3696" i="2"/>
  <c r="T3704" i="2"/>
  <c r="T3712" i="2"/>
  <c r="T3720" i="2"/>
  <c r="T3728" i="2"/>
  <c r="T3736" i="2"/>
  <c r="T3744" i="2"/>
  <c r="T3752" i="2"/>
  <c r="T3760" i="2"/>
  <c r="T3768" i="2"/>
  <c r="T3776" i="2"/>
  <c r="T3784" i="2"/>
  <c r="T3792" i="2"/>
  <c r="T3800" i="2"/>
  <c r="T3808" i="2"/>
  <c r="T3816" i="2"/>
  <c r="T3824" i="2"/>
  <c r="T3832" i="2"/>
  <c r="T3840" i="2"/>
  <c r="T3848" i="2"/>
  <c r="T3856" i="2"/>
  <c r="T3864" i="2"/>
  <c r="T3872" i="2"/>
  <c r="T3880" i="2"/>
  <c r="T3888" i="2"/>
  <c r="T3896" i="2"/>
  <c r="T3904" i="2"/>
  <c r="T3912" i="2"/>
  <c r="T3920" i="2"/>
  <c r="T3928" i="2"/>
  <c r="T3936" i="2"/>
  <c r="T3944" i="2"/>
  <c r="T3952" i="2"/>
  <c r="T3960" i="2"/>
  <c r="T3968" i="2"/>
  <c r="T3976" i="2"/>
  <c r="T3984" i="2"/>
  <c r="T3992" i="2"/>
  <c r="T4000" i="2"/>
  <c r="T4008" i="2"/>
  <c r="T4016" i="2"/>
  <c r="T4024" i="2"/>
  <c r="T4032" i="2"/>
  <c r="T4040" i="2"/>
  <c r="T4048" i="2"/>
  <c r="T4056" i="2"/>
  <c r="T4064" i="2"/>
  <c r="T4072" i="2"/>
  <c r="T4080" i="2"/>
  <c r="T4088" i="2"/>
  <c r="T4097" i="2"/>
  <c r="T4105" i="2"/>
  <c r="T4113" i="2"/>
  <c r="T4121" i="2"/>
  <c r="T4129" i="2"/>
  <c r="T4137" i="2"/>
  <c r="T4145" i="2"/>
  <c r="T4153" i="2"/>
  <c r="T4161" i="2"/>
  <c r="T4169" i="2"/>
  <c r="T4177" i="2"/>
  <c r="T4185" i="2"/>
  <c r="T4193" i="2"/>
  <c r="T4201" i="2"/>
  <c r="T4209" i="2"/>
  <c r="T4217" i="2"/>
  <c r="T4225" i="2"/>
  <c r="T4233" i="2"/>
  <c r="T4241" i="2"/>
  <c r="T4249" i="2"/>
  <c r="T4257" i="2"/>
  <c r="T4265" i="2"/>
  <c r="T4273" i="2"/>
  <c r="T4281" i="2"/>
  <c r="T4289" i="2"/>
  <c r="T4297" i="2"/>
  <c r="T4305" i="2"/>
  <c r="T4313" i="2"/>
  <c r="T4321" i="2"/>
  <c r="T4329" i="2"/>
  <c r="T4337" i="2"/>
  <c r="T4345" i="2"/>
  <c r="T4353" i="2"/>
  <c r="T4361" i="2"/>
  <c r="T4369" i="2"/>
  <c r="T4377" i="2"/>
  <c r="T4385" i="2"/>
  <c r="T4393" i="2"/>
  <c r="T4401" i="2"/>
  <c r="T4409" i="2"/>
  <c r="T4417" i="2"/>
  <c r="T4425" i="2"/>
  <c r="T4433" i="2"/>
  <c r="T4441" i="2"/>
  <c r="T4449" i="2"/>
  <c r="T4457" i="2"/>
  <c r="T4465" i="2"/>
  <c r="T4473" i="2"/>
  <c r="T4481" i="2"/>
  <c r="T4489" i="2"/>
  <c r="T4497" i="2"/>
  <c r="T4505" i="2"/>
  <c r="T4513" i="2"/>
  <c r="T4521" i="2"/>
  <c r="T4529" i="2"/>
  <c r="T4537" i="2"/>
  <c r="T4545" i="2"/>
  <c r="T4553" i="2"/>
  <c r="T4561" i="2"/>
  <c r="T4569" i="2"/>
  <c r="T4577" i="2"/>
  <c r="T4585" i="2"/>
  <c r="T4593" i="2"/>
  <c r="T4601" i="2"/>
  <c r="T4609" i="2"/>
  <c r="T4617" i="2"/>
  <c r="T4625" i="2"/>
  <c r="T4633" i="2"/>
  <c r="T4641" i="2"/>
  <c r="T4649" i="2"/>
  <c r="T4657" i="2"/>
  <c r="T4665" i="2"/>
  <c r="T4673" i="2"/>
  <c r="T4681" i="2"/>
  <c r="T4689" i="2"/>
  <c r="T4697" i="2"/>
  <c r="T4705" i="2"/>
  <c r="T4713" i="2"/>
  <c r="T4721" i="2"/>
  <c r="T4729" i="2"/>
  <c r="T4737" i="2"/>
  <c r="T4745" i="2"/>
  <c r="T4753" i="2"/>
  <c r="T4761" i="2"/>
  <c r="T4769" i="2"/>
  <c r="T4777" i="2"/>
  <c r="T4785" i="2"/>
  <c r="T4793" i="2"/>
  <c r="T4801" i="2"/>
  <c r="T4809" i="2"/>
  <c r="T4817" i="2"/>
  <c r="T4825" i="2"/>
  <c r="T4833" i="2"/>
  <c r="T4841" i="2"/>
  <c r="T4849" i="2"/>
  <c r="T4857" i="2"/>
  <c r="T4865" i="2"/>
  <c r="T4873" i="2"/>
  <c r="T4881" i="2"/>
  <c r="T4889" i="2"/>
  <c r="T4897" i="2"/>
  <c r="T4905" i="2"/>
  <c r="T4913" i="2"/>
  <c r="T4921" i="2"/>
  <c r="T4929" i="2"/>
  <c r="T4937" i="2"/>
  <c r="T4945" i="2"/>
  <c r="T4953" i="2"/>
  <c r="T4961" i="2"/>
  <c r="T4969" i="2"/>
  <c r="T4977" i="2"/>
  <c r="T4985" i="2"/>
  <c r="T4993" i="2"/>
  <c r="T5001" i="2"/>
  <c r="T5009" i="2"/>
  <c r="T5017" i="2"/>
  <c r="T5025" i="2"/>
  <c r="T5033" i="2"/>
  <c r="T5041" i="2"/>
  <c r="T5049" i="2"/>
  <c r="T5057" i="2"/>
  <c r="T5065" i="2"/>
  <c r="T5073" i="2"/>
  <c r="T5081" i="2"/>
  <c r="T5089" i="2"/>
  <c r="T5097" i="2"/>
  <c r="T5105" i="2"/>
  <c r="T5113" i="2"/>
  <c r="T5121" i="2"/>
  <c r="T5129" i="2"/>
  <c r="T5137" i="2"/>
  <c r="T5145" i="2"/>
  <c r="T5153" i="2"/>
  <c r="T5161" i="2"/>
  <c r="T5169" i="2"/>
  <c r="T5177" i="2"/>
  <c r="T5185" i="2"/>
  <c r="T5193" i="2"/>
  <c r="T5201" i="2"/>
  <c r="T5209" i="2"/>
  <c r="T5217" i="2"/>
  <c r="T5225" i="2"/>
  <c r="T5233" i="2"/>
  <c r="T5241" i="2"/>
  <c r="T5249" i="2"/>
  <c r="T5257" i="2"/>
  <c r="T5265" i="2"/>
  <c r="T5273" i="2"/>
  <c r="T5281" i="2"/>
  <c r="T5289" i="2"/>
  <c r="T5297" i="2"/>
  <c r="T5305" i="2"/>
  <c r="T5313" i="2"/>
  <c r="T5321" i="2"/>
  <c r="T5329" i="2"/>
  <c r="T5337" i="2"/>
  <c r="T5345" i="2"/>
  <c r="T5353" i="2"/>
  <c r="T5361" i="2"/>
  <c r="T5369" i="2"/>
  <c r="T5377" i="2"/>
  <c r="T5385" i="2"/>
  <c r="T5393" i="2"/>
  <c r="T5401" i="2"/>
  <c r="T5409" i="2"/>
  <c r="T5417" i="2"/>
  <c r="T5425" i="2"/>
  <c r="T5433" i="2"/>
  <c r="T5441" i="2"/>
  <c r="T5449" i="2"/>
  <c r="T5457" i="2"/>
  <c r="T5465" i="2"/>
  <c r="T5473" i="2"/>
  <c r="T5481" i="2"/>
  <c r="T5489" i="2"/>
  <c r="T5497" i="2"/>
  <c r="T5505" i="2"/>
  <c r="T5513" i="2"/>
  <c r="T5521" i="2"/>
  <c r="T5529" i="2"/>
  <c r="T5537" i="2"/>
  <c r="T5545" i="2"/>
  <c r="T5553" i="2"/>
  <c r="T5561" i="2"/>
  <c r="T5569" i="2"/>
  <c r="T5577" i="2"/>
  <c r="T5585" i="2"/>
  <c r="T5593" i="2"/>
  <c r="T5601" i="2"/>
  <c r="T5609" i="2"/>
  <c r="T5617" i="2"/>
  <c r="T5625" i="2"/>
  <c r="T5633" i="2"/>
  <c r="T5641" i="2"/>
  <c r="T5649" i="2"/>
  <c r="T5657" i="2"/>
  <c r="T5665" i="2"/>
  <c r="T5673" i="2"/>
  <c r="T5681" i="2"/>
  <c r="T5689" i="2"/>
  <c r="T5697" i="2"/>
  <c r="T5705" i="2"/>
  <c r="T5713" i="2"/>
  <c r="T5721" i="2"/>
  <c r="T5729" i="2"/>
  <c r="T5737" i="2"/>
  <c r="T5745" i="2"/>
  <c r="T5753" i="2"/>
  <c r="T5761" i="2"/>
  <c r="T5769" i="2"/>
  <c r="T5777" i="2"/>
  <c r="T5785" i="2"/>
  <c r="T5793" i="2"/>
  <c r="T5801" i="2"/>
  <c r="T5809" i="2"/>
  <c r="T5817" i="2"/>
  <c r="T5825" i="2"/>
  <c r="T5833" i="2"/>
  <c r="T5841" i="2"/>
  <c r="T5849" i="2"/>
  <c r="T5857" i="2"/>
  <c r="T5865" i="2"/>
  <c r="T5873" i="2"/>
  <c r="T5881" i="2"/>
  <c r="T5889" i="2"/>
  <c r="T5897" i="2"/>
  <c r="T5905" i="2"/>
  <c r="T5913" i="2"/>
  <c r="T5921" i="2"/>
  <c r="T5929" i="2"/>
  <c r="T5937" i="2"/>
  <c r="T5945" i="2"/>
  <c r="T5953" i="2"/>
  <c r="T5961" i="2"/>
  <c r="T5969" i="2"/>
  <c r="T5977" i="2"/>
  <c r="T5985" i="2"/>
  <c r="T5993" i="2"/>
  <c r="T6001" i="2"/>
  <c r="T6009" i="2"/>
  <c r="T6017" i="2"/>
  <c r="T6025" i="2"/>
  <c r="T6033" i="2"/>
  <c r="T6041" i="2"/>
  <c r="T6049" i="2"/>
  <c r="T6057" i="2"/>
  <c r="T6065" i="2"/>
  <c r="T6073" i="2"/>
  <c r="T6081" i="2"/>
  <c r="T6089" i="2"/>
  <c r="T6097" i="2"/>
  <c r="T6105" i="2"/>
  <c r="T6113" i="2"/>
  <c r="T6121" i="2"/>
  <c r="T6129" i="2"/>
  <c r="T6137" i="2"/>
  <c r="T6145" i="2"/>
  <c r="T6153" i="2"/>
  <c r="T6161" i="2"/>
  <c r="T6169" i="2"/>
  <c r="T6177" i="2"/>
  <c r="T6185" i="2"/>
  <c r="T6193" i="2"/>
  <c r="T6201" i="2"/>
  <c r="T6209" i="2"/>
  <c r="T6217" i="2"/>
  <c r="T6225" i="2"/>
  <c r="T6233" i="2"/>
  <c r="T6241" i="2"/>
  <c r="T6249" i="2"/>
  <c r="T6257" i="2"/>
  <c r="T6265" i="2"/>
  <c r="T6273" i="2"/>
  <c r="T6281" i="2"/>
  <c r="T6289" i="2"/>
  <c r="T6297" i="2"/>
  <c r="T6305" i="2"/>
  <c r="T6313" i="2"/>
  <c r="T6321" i="2"/>
  <c r="T6329" i="2"/>
  <c r="T6337" i="2"/>
  <c r="T6345" i="2"/>
  <c r="T6353" i="2"/>
  <c r="T6361" i="2"/>
  <c r="T6369" i="2"/>
  <c r="T6377" i="2"/>
  <c r="T6385" i="2"/>
  <c r="T6393" i="2"/>
  <c r="T6401" i="2"/>
  <c r="T6409" i="2"/>
  <c r="T6417" i="2"/>
  <c r="T6425" i="2"/>
  <c r="T6433" i="2"/>
  <c r="T6441" i="2"/>
  <c r="T6449" i="2"/>
  <c r="T6457" i="2"/>
  <c r="T6465" i="2"/>
  <c r="T6473" i="2"/>
  <c r="T6481" i="2"/>
  <c r="T6489" i="2"/>
  <c r="T6497" i="2"/>
  <c r="T6505" i="2"/>
  <c r="T6513" i="2"/>
  <c r="T5754" i="2"/>
  <c r="T5762" i="2"/>
  <c r="T5770" i="2"/>
  <c r="T5778" i="2"/>
  <c r="T5786" i="2"/>
  <c r="T5794" i="2"/>
  <c r="T5802" i="2"/>
  <c r="T5810" i="2"/>
  <c r="T5818" i="2"/>
  <c r="T5826" i="2"/>
  <c r="T5834" i="2"/>
  <c r="T5842" i="2"/>
  <c r="T5850" i="2"/>
  <c r="T5858" i="2"/>
  <c r="T5866" i="2"/>
  <c r="T5874" i="2"/>
  <c r="T5882" i="2"/>
  <c r="T5890" i="2"/>
  <c r="T5898" i="2"/>
  <c r="T5906" i="2"/>
  <c r="T5914" i="2"/>
  <c r="T5922" i="2"/>
  <c r="T5930" i="2"/>
  <c r="T5938" i="2"/>
  <c r="T5946" i="2"/>
  <c r="T5954" i="2"/>
  <c r="T5962" i="2"/>
  <c r="T5970" i="2"/>
  <c r="T5978" i="2"/>
  <c r="T5986" i="2"/>
  <c r="T5994" i="2"/>
  <c r="T6002" i="2"/>
  <c r="T6010" i="2"/>
  <c r="T6018" i="2"/>
  <c r="T6026" i="2"/>
  <c r="T6034" i="2"/>
  <c r="T6042" i="2"/>
  <c r="T6050" i="2"/>
  <c r="T6058" i="2"/>
  <c r="T6066" i="2"/>
  <c r="T6074" i="2"/>
  <c r="T6082" i="2"/>
  <c r="T6090" i="2"/>
  <c r="T6098" i="2"/>
  <c r="T6106" i="2"/>
  <c r="T6114" i="2"/>
  <c r="T6122" i="2"/>
  <c r="T6130" i="2"/>
  <c r="T6138" i="2"/>
  <c r="T6146" i="2"/>
  <c r="T6154" i="2"/>
  <c r="T6162" i="2"/>
  <c r="T6170" i="2"/>
  <c r="T6178" i="2"/>
  <c r="T6186" i="2"/>
  <c r="T6194" i="2"/>
  <c r="T6202" i="2"/>
  <c r="T6210" i="2"/>
  <c r="T6218" i="2"/>
  <c r="T6226" i="2"/>
  <c r="T6234" i="2"/>
  <c r="T6242" i="2"/>
  <c r="T6250" i="2"/>
  <c r="T6258" i="2"/>
  <c r="T6266" i="2"/>
  <c r="T6274" i="2"/>
  <c r="T6282" i="2"/>
  <c r="T6290" i="2"/>
  <c r="T6298" i="2"/>
  <c r="T6306" i="2"/>
  <c r="T6314" i="2"/>
  <c r="T6322" i="2"/>
  <c r="T6330" i="2"/>
  <c r="T6338" i="2"/>
  <c r="T6346" i="2"/>
  <c r="T6354" i="2"/>
  <c r="T6362" i="2"/>
  <c r="T6370" i="2"/>
  <c r="T6378" i="2"/>
  <c r="T6386" i="2"/>
  <c r="T6394" i="2"/>
  <c r="T6402" i="2"/>
  <c r="T6410" i="2"/>
  <c r="T6418" i="2"/>
  <c r="T6426" i="2"/>
  <c r="T6434" i="2"/>
  <c r="T6442" i="2"/>
  <c r="T6450" i="2"/>
  <c r="T6458" i="2"/>
  <c r="T6466" i="2"/>
  <c r="T6474" i="2"/>
  <c r="T6482" i="2"/>
  <c r="T6490" i="2"/>
  <c r="T6498" i="2"/>
  <c r="T6506" i="2"/>
  <c r="T6514" i="2"/>
  <c r="T6522" i="2"/>
  <c r="T6530" i="2"/>
  <c r="T6538" i="2"/>
  <c r="T6546" i="2"/>
  <c r="T6554" i="2"/>
  <c r="T6562" i="2"/>
  <c r="T6570" i="2"/>
  <c r="T6578" i="2"/>
  <c r="T6586" i="2"/>
  <c r="T6594" i="2"/>
  <c r="T6602" i="2"/>
  <c r="T6610" i="2"/>
  <c r="T6618" i="2"/>
  <c r="T6626" i="2"/>
  <c r="T6634" i="2"/>
  <c r="T6642" i="2"/>
  <c r="T6650" i="2"/>
  <c r="T6658" i="2"/>
  <c r="T6666" i="2"/>
  <c r="T6674" i="2"/>
  <c r="T6682" i="2"/>
  <c r="T6690" i="2"/>
  <c r="T6698" i="2"/>
  <c r="T6706" i="2"/>
  <c r="T6714" i="2"/>
  <c r="T6722" i="2"/>
  <c r="T6730" i="2"/>
  <c r="T6738" i="2"/>
  <c r="T6746" i="2"/>
  <c r="T6754" i="2"/>
  <c r="T6762" i="2"/>
  <c r="T6770" i="2"/>
  <c r="T6778" i="2"/>
  <c r="T6786" i="2"/>
  <c r="T6794" i="2"/>
  <c r="T6802" i="2"/>
  <c r="T6810" i="2"/>
  <c r="T6818" i="2"/>
  <c r="T6826" i="2"/>
  <c r="T6834" i="2"/>
  <c r="T6842" i="2"/>
  <c r="T6850" i="2"/>
  <c r="T6858" i="2"/>
  <c r="T6866" i="2"/>
  <c r="T6874" i="2"/>
  <c r="T6882" i="2"/>
  <c r="T6890" i="2"/>
  <c r="T6898" i="2"/>
  <c r="T6906" i="2"/>
  <c r="T6914" i="2"/>
  <c r="T6922" i="2"/>
  <c r="T6930" i="2"/>
  <c r="T6938" i="2"/>
  <c r="T6946" i="2"/>
  <c r="T6954" i="2"/>
  <c r="T6962" i="2"/>
  <c r="T6970" i="2"/>
  <c r="T6978" i="2"/>
  <c r="T6986" i="2"/>
  <c r="T6994" i="2"/>
  <c r="T7002" i="2"/>
  <c r="T7010" i="2"/>
  <c r="T7018" i="2"/>
  <c r="T7026" i="2"/>
  <c r="T7034" i="2"/>
  <c r="T7042" i="2"/>
  <c r="T7050" i="2"/>
  <c r="T7058" i="2"/>
  <c r="T7066" i="2"/>
  <c r="T7074" i="2"/>
  <c r="T7082" i="2"/>
  <c r="T7090" i="2"/>
  <c r="T7098" i="2"/>
  <c r="T7106" i="2"/>
  <c r="T7114" i="2"/>
  <c r="T7122" i="2"/>
  <c r="T7130" i="2"/>
  <c r="T7138" i="2"/>
  <c r="T7146" i="2"/>
  <c r="T7154" i="2"/>
  <c r="T7162" i="2"/>
  <c r="T7170" i="2"/>
  <c r="T7178" i="2"/>
  <c r="T7186" i="2"/>
  <c r="T7194" i="2"/>
  <c r="T7202" i="2"/>
  <c r="T7210" i="2"/>
  <c r="T7218" i="2"/>
  <c r="T7226" i="2"/>
  <c r="T7234" i="2"/>
  <c r="T7242" i="2"/>
  <c r="T7250" i="2"/>
  <c r="T7258" i="2"/>
  <c r="T7266" i="2"/>
  <c r="T7274" i="2"/>
  <c r="T7282" i="2"/>
  <c r="T7290" i="2"/>
  <c r="T7298" i="2"/>
  <c r="T7306" i="2"/>
  <c r="T7314" i="2"/>
  <c r="T7322" i="2"/>
  <c r="T7330" i="2"/>
  <c r="T7338" i="2"/>
  <c r="T7346" i="2"/>
  <c r="T7354" i="2"/>
  <c r="T7362" i="2"/>
  <c r="T7370" i="2"/>
  <c r="T7378" i="2"/>
  <c r="T7386" i="2"/>
  <c r="T7394" i="2"/>
  <c r="T7402" i="2"/>
  <c r="T7410" i="2"/>
  <c r="T5627" i="2"/>
  <c r="T5635" i="2"/>
  <c r="T5643" i="2"/>
  <c r="T5651" i="2"/>
  <c r="T5659" i="2"/>
  <c r="T5667" i="2"/>
  <c r="T5675" i="2"/>
  <c r="T5683" i="2"/>
  <c r="T5691" i="2"/>
  <c r="T5699" i="2"/>
  <c r="T5707" i="2"/>
  <c r="T5715" i="2"/>
  <c r="T5723" i="2"/>
  <c r="T5731" i="2"/>
  <c r="T5739" i="2"/>
  <c r="T5747" i="2"/>
  <c r="T5755" i="2"/>
  <c r="T5763" i="2"/>
  <c r="T5771" i="2"/>
  <c r="T5779" i="2"/>
  <c r="T5787" i="2"/>
  <c r="T5795" i="2"/>
  <c r="T5803" i="2"/>
  <c r="T5811" i="2"/>
  <c r="T5819" i="2"/>
  <c r="T5827" i="2"/>
  <c r="T5835" i="2"/>
  <c r="T5843" i="2"/>
  <c r="T5851" i="2"/>
  <c r="T5859" i="2"/>
  <c r="T5867" i="2"/>
  <c r="T5875" i="2"/>
  <c r="T5883" i="2"/>
  <c r="T5891" i="2"/>
  <c r="T5899" i="2"/>
  <c r="T5907" i="2"/>
  <c r="T5915" i="2"/>
  <c r="T5923" i="2"/>
  <c r="T5931" i="2"/>
  <c r="T5939" i="2"/>
  <c r="T5947" i="2"/>
  <c r="T5955" i="2"/>
  <c r="T5963" i="2"/>
  <c r="T5971" i="2"/>
  <c r="T5979" i="2"/>
  <c r="T5987" i="2"/>
  <c r="T5995" i="2"/>
  <c r="T6003" i="2"/>
  <c r="T6011" i="2"/>
  <c r="T6019" i="2"/>
  <c r="T6027" i="2"/>
  <c r="T6035" i="2"/>
  <c r="T6043" i="2"/>
  <c r="T6051" i="2"/>
  <c r="T6059" i="2"/>
  <c r="T6067" i="2"/>
  <c r="T6075" i="2"/>
  <c r="T6083" i="2"/>
  <c r="T6091" i="2"/>
  <c r="T6099" i="2"/>
  <c r="T6107" i="2"/>
  <c r="T6115" i="2"/>
  <c r="T6123" i="2"/>
  <c r="T6131" i="2"/>
  <c r="T6139" i="2"/>
  <c r="T6147" i="2"/>
  <c r="T6155" i="2"/>
  <c r="T6163" i="2"/>
  <c r="T6171" i="2"/>
  <c r="T6179" i="2"/>
  <c r="T6187" i="2"/>
  <c r="T6195" i="2"/>
  <c r="T6203" i="2"/>
  <c r="T6211" i="2"/>
  <c r="T6219" i="2"/>
  <c r="T6227" i="2"/>
  <c r="T6235" i="2"/>
  <c r="T6243" i="2"/>
  <c r="T6251" i="2"/>
  <c r="T6259" i="2"/>
  <c r="T6267" i="2"/>
  <c r="T6275" i="2"/>
  <c r="T6283" i="2"/>
  <c r="T6291" i="2"/>
  <c r="T6299" i="2"/>
  <c r="T6307" i="2"/>
  <c r="T6315" i="2"/>
  <c r="T6323" i="2"/>
  <c r="T6331" i="2"/>
  <c r="T6339" i="2"/>
  <c r="T6347" i="2"/>
  <c r="T6355" i="2"/>
  <c r="T6363" i="2"/>
  <c r="T6371" i="2"/>
  <c r="T6379" i="2"/>
  <c r="T6387" i="2"/>
  <c r="T6395" i="2"/>
  <c r="T6403" i="2"/>
  <c r="T6411" i="2"/>
  <c r="T6419" i="2"/>
  <c r="T6427" i="2"/>
  <c r="T6435" i="2"/>
  <c r="T6443" i="2"/>
  <c r="T6451" i="2"/>
  <c r="T6459" i="2"/>
  <c r="T6467" i="2"/>
  <c r="T6475" i="2"/>
  <c r="T6483" i="2"/>
  <c r="T6491" i="2"/>
  <c r="T6499" i="2"/>
  <c r="T6507" i="2"/>
  <c r="T6515" i="2"/>
  <c r="T6523" i="2"/>
  <c r="T6531" i="2"/>
  <c r="T6539" i="2"/>
  <c r="T6547" i="2"/>
  <c r="T6555" i="2"/>
  <c r="T6563" i="2"/>
  <c r="T6571" i="2"/>
  <c r="T6579" i="2"/>
  <c r="T6587" i="2"/>
  <c r="T6595" i="2"/>
  <c r="T6603" i="2"/>
  <c r="T6611" i="2"/>
  <c r="T6619" i="2"/>
  <c r="T6627" i="2"/>
  <c r="T6635" i="2"/>
  <c r="T6643" i="2"/>
  <c r="T6651" i="2"/>
  <c r="T6659" i="2"/>
  <c r="T6667" i="2"/>
  <c r="T6675" i="2"/>
  <c r="T6683" i="2"/>
  <c r="T6691" i="2"/>
  <c r="T6699" i="2"/>
  <c r="T6707" i="2"/>
  <c r="T6715" i="2"/>
  <c r="T6723" i="2"/>
  <c r="T6731" i="2"/>
  <c r="T6739" i="2"/>
  <c r="T6747" i="2"/>
  <c r="T6755" i="2"/>
  <c r="T6763" i="2"/>
  <c r="T6771" i="2"/>
  <c r="T6779" i="2"/>
  <c r="T6787" i="2"/>
  <c r="T6795" i="2"/>
  <c r="T6803" i="2"/>
  <c r="T6811" i="2"/>
  <c r="T6819" i="2"/>
  <c r="T6827" i="2"/>
  <c r="T6835" i="2"/>
  <c r="T6843" i="2"/>
  <c r="T6851" i="2"/>
  <c r="T6859" i="2"/>
  <c r="T6867" i="2"/>
  <c r="T6875" i="2"/>
  <c r="T6883" i="2"/>
  <c r="T6891" i="2"/>
  <c r="T6899" i="2"/>
  <c r="T6907" i="2"/>
  <c r="T6915" i="2"/>
  <c r="T6923" i="2"/>
  <c r="T6931" i="2"/>
  <c r="T6939" i="2"/>
  <c r="T6947" i="2"/>
  <c r="T6955" i="2"/>
  <c r="T6963" i="2"/>
  <c r="T6971" i="2"/>
  <c r="T6979" i="2"/>
  <c r="T6987" i="2"/>
  <c r="T6995" i="2"/>
  <c r="T7003" i="2"/>
  <c r="T7011" i="2"/>
  <c r="T7019" i="2"/>
  <c r="T7027" i="2"/>
  <c r="T7035" i="2"/>
  <c r="T7043" i="2"/>
  <c r="T7051" i="2"/>
  <c r="T7059" i="2"/>
  <c r="T7067" i="2"/>
  <c r="T7075" i="2"/>
  <c r="T7083" i="2"/>
  <c r="T7091" i="2"/>
  <c r="T7099" i="2"/>
  <c r="T7107" i="2"/>
  <c r="T7115" i="2"/>
  <c r="T7123" i="2"/>
  <c r="T7131" i="2"/>
  <c r="T7139" i="2"/>
  <c r="T7147" i="2"/>
  <c r="T7155" i="2"/>
  <c r="T7163" i="2"/>
  <c r="T7171" i="2"/>
  <c r="T7179" i="2"/>
  <c r="T7187" i="2"/>
  <c r="T7195" i="2"/>
  <c r="T7203" i="2"/>
  <c r="T7211" i="2"/>
  <c r="T7219" i="2"/>
  <c r="T7227" i="2"/>
  <c r="T7235" i="2"/>
  <c r="T7243" i="2"/>
  <c r="T7251" i="2"/>
  <c r="T7259" i="2"/>
  <c r="T7267" i="2"/>
  <c r="T7275" i="2"/>
  <c r="T7283" i="2"/>
  <c r="T7291" i="2"/>
  <c r="T7299" i="2"/>
  <c r="T7307" i="2"/>
  <c r="T7315" i="2"/>
  <c r="T7323" i="2"/>
  <c r="T7331" i="2"/>
  <c r="T7339" i="2"/>
  <c r="T7347" i="2"/>
  <c r="T7355" i="2"/>
  <c r="T7363" i="2"/>
  <c r="T7371" i="2"/>
  <c r="T7379" i="2"/>
  <c r="T7387" i="2"/>
  <c r="T7395" i="2"/>
  <c r="T7403" i="2"/>
  <c r="T7411" i="2"/>
  <c r="T5092" i="2"/>
  <c r="T5100" i="2"/>
  <c r="T5108" i="2"/>
  <c r="T5116" i="2"/>
  <c r="T5124" i="2"/>
  <c r="T5132" i="2"/>
  <c r="T5140" i="2"/>
  <c r="T5148" i="2"/>
  <c r="T5156" i="2"/>
  <c r="T5164" i="2"/>
  <c r="T5172" i="2"/>
  <c r="T5180" i="2"/>
  <c r="T5188" i="2"/>
  <c r="T5196" i="2"/>
  <c r="T5204" i="2"/>
  <c r="T5212" i="2"/>
  <c r="T5220" i="2"/>
  <c r="T5228" i="2"/>
  <c r="T5236" i="2"/>
  <c r="T5244" i="2"/>
  <c r="T5252" i="2"/>
  <c r="T5260" i="2"/>
  <c r="T5268" i="2"/>
  <c r="T5276" i="2"/>
  <c r="T5284" i="2"/>
  <c r="T5292" i="2"/>
  <c r="T5300" i="2"/>
  <c r="T5308" i="2"/>
  <c r="T5316" i="2"/>
  <c r="T5324" i="2"/>
  <c r="T5332" i="2"/>
  <c r="T5340" i="2"/>
  <c r="T5348" i="2"/>
  <c r="T5356" i="2"/>
  <c r="T5364" i="2"/>
  <c r="T5372" i="2"/>
  <c r="T5380" i="2"/>
  <c r="T5388" i="2"/>
  <c r="T5396" i="2"/>
  <c r="T5404" i="2"/>
  <c r="T5412" i="2"/>
  <c r="T5420" i="2"/>
  <c r="T5428" i="2"/>
  <c r="T5436" i="2"/>
  <c r="T5444" i="2"/>
  <c r="T5452" i="2"/>
  <c r="T5460" i="2"/>
  <c r="T5468" i="2"/>
  <c r="T5476" i="2"/>
  <c r="T5484" i="2"/>
  <c r="T5492" i="2"/>
  <c r="T5500" i="2"/>
  <c r="T5508" i="2"/>
  <c r="T5516" i="2"/>
  <c r="T5524" i="2"/>
  <c r="T5532" i="2"/>
  <c r="T5540" i="2"/>
  <c r="T5548" i="2"/>
  <c r="T5556" i="2"/>
  <c r="T5564" i="2"/>
  <c r="T5572" i="2"/>
  <c r="T5580" i="2"/>
  <c r="T5588" i="2"/>
  <c r="T5596" i="2"/>
  <c r="T5604" i="2"/>
  <c r="T5612" i="2"/>
  <c r="T5620" i="2"/>
  <c r="T5628" i="2"/>
  <c r="T5636" i="2"/>
  <c r="T5644" i="2"/>
  <c r="T5652" i="2"/>
  <c r="T5660" i="2"/>
  <c r="T5668" i="2"/>
  <c r="T5676" i="2"/>
  <c r="T5684" i="2"/>
  <c r="T5692" i="2"/>
  <c r="T5700" i="2"/>
  <c r="T5708" i="2"/>
  <c r="T5716" i="2"/>
  <c r="T5724" i="2"/>
  <c r="T5732" i="2"/>
  <c r="T5740" i="2"/>
  <c r="T5748" i="2"/>
  <c r="T5756" i="2"/>
  <c r="T5764" i="2"/>
  <c r="T5772" i="2"/>
  <c r="T5780" i="2"/>
  <c r="T5788" i="2"/>
  <c r="T5796" i="2"/>
  <c r="T5804" i="2"/>
  <c r="T5812" i="2"/>
  <c r="T5820" i="2"/>
  <c r="T5828" i="2"/>
  <c r="T5836" i="2"/>
  <c r="T5844" i="2"/>
  <c r="T5852" i="2"/>
  <c r="T5860" i="2"/>
  <c r="T5868" i="2"/>
  <c r="T5876" i="2"/>
  <c r="T5884" i="2"/>
  <c r="T5892" i="2"/>
  <c r="T5900" i="2"/>
  <c r="T5908" i="2"/>
  <c r="T5916" i="2"/>
  <c r="T5924" i="2"/>
  <c r="T5932" i="2"/>
  <c r="T5940" i="2"/>
  <c r="T5948" i="2"/>
  <c r="T5956" i="2"/>
  <c r="T5964" i="2"/>
  <c r="T5972" i="2"/>
  <c r="T5980" i="2"/>
  <c r="T5988" i="2"/>
  <c r="T5996" i="2"/>
  <c r="T6004" i="2"/>
  <c r="T6012" i="2"/>
  <c r="T6020" i="2"/>
  <c r="T6028" i="2"/>
  <c r="T6036" i="2"/>
  <c r="T6044" i="2"/>
  <c r="T6052" i="2"/>
  <c r="T6060" i="2"/>
  <c r="T6068" i="2"/>
  <c r="T6076" i="2"/>
  <c r="T6084" i="2"/>
  <c r="T6092" i="2"/>
  <c r="T6100" i="2"/>
  <c r="T6108" i="2"/>
  <c r="T6116" i="2"/>
  <c r="T6124" i="2"/>
  <c r="T6132" i="2"/>
  <c r="T6140" i="2"/>
  <c r="T6148" i="2"/>
  <c r="T6156" i="2"/>
  <c r="T6164" i="2"/>
  <c r="T6172" i="2"/>
  <c r="T6180" i="2"/>
  <c r="T6188" i="2"/>
  <c r="T6196" i="2"/>
  <c r="T6204" i="2"/>
  <c r="T6212" i="2"/>
  <c r="T6220" i="2"/>
  <c r="T6228" i="2"/>
  <c r="T6236" i="2"/>
  <c r="T6244" i="2"/>
  <c r="T6252" i="2"/>
  <c r="T6260" i="2"/>
  <c r="T6268" i="2"/>
  <c r="T6276" i="2"/>
  <c r="T6284" i="2"/>
  <c r="T6292" i="2"/>
  <c r="T6300" i="2"/>
  <c r="T6308" i="2"/>
  <c r="T6316" i="2"/>
  <c r="T6324" i="2"/>
  <c r="T6332" i="2"/>
  <c r="T6340" i="2"/>
  <c r="T6348" i="2"/>
  <c r="T6356" i="2"/>
  <c r="T6364" i="2"/>
  <c r="T6372" i="2"/>
  <c r="T6380" i="2"/>
  <c r="T6388" i="2"/>
  <c r="T6396" i="2"/>
  <c r="T6404" i="2"/>
  <c r="T6412" i="2"/>
  <c r="T6420" i="2"/>
  <c r="T6428" i="2"/>
  <c r="T6436" i="2"/>
  <c r="T6444" i="2"/>
  <c r="T6452" i="2"/>
  <c r="T6460" i="2"/>
  <c r="T6468" i="2"/>
  <c r="T6476" i="2"/>
  <c r="T6484" i="2"/>
  <c r="T6492" i="2"/>
  <c r="T6500" i="2"/>
  <c r="T5597" i="2"/>
  <c r="T5605" i="2"/>
  <c r="T5613" i="2"/>
  <c r="T5621" i="2"/>
  <c r="T5629" i="2"/>
  <c r="T5637" i="2"/>
  <c r="T5645" i="2"/>
  <c r="T5653" i="2"/>
  <c r="T5661" i="2"/>
  <c r="T5669" i="2"/>
  <c r="T5677" i="2"/>
  <c r="T5685" i="2"/>
  <c r="T5693" i="2"/>
  <c r="T5701" i="2"/>
  <c r="T5709" i="2"/>
  <c r="T5717" i="2"/>
  <c r="T5725" i="2"/>
  <c r="T5733" i="2"/>
  <c r="T5741" i="2"/>
  <c r="T5749" i="2"/>
  <c r="T5757" i="2"/>
  <c r="T5765" i="2"/>
  <c r="T5773" i="2"/>
  <c r="T5781" i="2"/>
  <c r="T5789" i="2"/>
  <c r="T5797" i="2"/>
  <c r="T5805" i="2"/>
  <c r="T5813" i="2"/>
  <c r="T5821" i="2"/>
  <c r="T5829" i="2"/>
  <c r="T5837" i="2"/>
  <c r="T5845" i="2"/>
  <c r="T5853" i="2"/>
  <c r="T5861" i="2"/>
  <c r="T5869" i="2"/>
  <c r="T5877" i="2"/>
  <c r="T5885" i="2"/>
  <c r="T5893" i="2"/>
  <c r="T5901" i="2"/>
  <c r="T5909" i="2"/>
  <c r="T5917" i="2"/>
  <c r="T5925" i="2"/>
  <c r="T5933" i="2"/>
  <c r="T5941" i="2"/>
  <c r="T5949" i="2"/>
  <c r="T5957" i="2"/>
  <c r="T5965" i="2"/>
  <c r="T5973" i="2"/>
  <c r="T5981" i="2"/>
  <c r="T5989" i="2"/>
  <c r="T5997" i="2"/>
  <c r="T6005" i="2"/>
  <c r="T6013" i="2"/>
  <c r="T6021" i="2"/>
  <c r="T6029" i="2"/>
  <c r="T6037" i="2"/>
  <c r="T6045" i="2"/>
  <c r="T6053" i="2"/>
  <c r="T6061" i="2"/>
  <c r="T6069" i="2"/>
  <c r="T6077" i="2"/>
  <c r="T6085" i="2"/>
  <c r="T6093" i="2"/>
  <c r="T6101" i="2"/>
  <c r="T6109" i="2"/>
  <c r="T6117" i="2"/>
  <c r="T6125" i="2"/>
  <c r="T6133" i="2"/>
  <c r="T6141" i="2"/>
  <c r="T6149" i="2"/>
  <c r="T6157" i="2"/>
  <c r="T6165" i="2"/>
  <c r="T6173" i="2"/>
  <c r="T6181" i="2"/>
  <c r="T6189" i="2"/>
  <c r="T6197" i="2"/>
  <c r="T6205" i="2"/>
  <c r="T6213" i="2"/>
  <c r="T6221" i="2"/>
  <c r="T6229" i="2"/>
  <c r="T6237" i="2"/>
  <c r="T6245" i="2"/>
  <c r="T6253" i="2"/>
  <c r="T6261" i="2"/>
  <c r="T6269" i="2"/>
  <c r="T6277" i="2"/>
  <c r="T6285" i="2"/>
  <c r="T6293" i="2"/>
  <c r="T6301" i="2"/>
  <c r="T6309" i="2"/>
  <c r="T6317" i="2"/>
  <c r="T6325" i="2"/>
  <c r="T6333" i="2"/>
  <c r="T6341" i="2"/>
  <c r="T6349" i="2"/>
  <c r="T6357" i="2"/>
  <c r="T6365" i="2"/>
  <c r="T6373" i="2"/>
  <c r="T6381" i="2"/>
  <c r="T6389" i="2"/>
  <c r="T6397" i="2"/>
  <c r="T6405" i="2"/>
  <c r="T6413" i="2"/>
  <c r="T6421" i="2"/>
  <c r="T6429" i="2"/>
  <c r="T6437" i="2"/>
  <c r="T6445" i="2"/>
  <c r="T6453" i="2"/>
  <c r="T6461" i="2"/>
  <c r="T6469" i="2"/>
  <c r="T6477" i="2"/>
  <c r="T6485" i="2"/>
  <c r="T6493" i="2"/>
  <c r="T6501" i="2"/>
  <c r="T6509" i="2"/>
  <c r="T6517" i="2"/>
  <c r="T6525" i="2"/>
  <c r="T6533" i="2"/>
  <c r="T6541" i="2"/>
  <c r="T6549" i="2"/>
  <c r="T6557" i="2"/>
  <c r="T6565" i="2"/>
  <c r="T6573" i="2"/>
  <c r="T6581" i="2"/>
  <c r="T6589" i="2"/>
  <c r="T6597" i="2"/>
  <c r="T6605" i="2"/>
  <c r="T6613" i="2"/>
  <c r="T6621" i="2"/>
  <c r="T6629" i="2"/>
  <c r="T6637" i="2"/>
  <c r="T6645" i="2"/>
  <c r="T6653" i="2"/>
  <c r="T6661" i="2"/>
  <c r="T6669" i="2"/>
  <c r="T6677" i="2"/>
  <c r="T6685" i="2"/>
  <c r="T6693" i="2"/>
  <c r="T6701" i="2"/>
  <c r="T6709" i="2"/>
  <c r="T6717" i="2"/>
  <c r="T6725" i="2"/>
  <c r="T6733" i="2"/>
  <c r="T6741" i="2"/>
  <c r="T6749" i="2"/>
  <c r="T6757" i="2"/>
  <c r="T6765" i="2"/>
  <c r="T6773" i="2"/>
  <c r="T6781" i="2"/>
  <c r="T6789" i="2"/>
  <c r="T6797" i="2"/>
  <c r="T6805" i="2"/>
  <c r="T6813" i="2"/>
  <c r="T6821" i="2"/>
  <c r="T6829" i="2"/>
  <c r="T6837" i="2"/>
  <c r="T6845" i="2"/>
  <c r="T6853" i="2"/>
  <c r="T6861" i="2"/>
  <c r="T6869" i="2"/>
  <c r="T6877" i="2"/>
  <c r="T6885" i="2"/>
  <c r="T6893" i="2"/>
  <c r="T6901" i="2"/>
  <c r="T6909" i="2"/>
  <c r="T6917" i="2"/>
  <c r="T6925" i="2"/>
  <c r="T6933" i="2"/>
  <c r="T6941" i="2"/>
  <c r="T6949" i="2"/>
  <c r="T6957" i="2"/>
  <c r="T6965" i="2"/>
  <c r="T6973" i="2"/>
  <c r="T6981" i="2"/>
  <c r="T6989" i="2"/>
  <c r="T6997" i="2"/>
  <c r="T7005" i="2"/>
  <c r="T7013" i="2"/>
  <c r="T7021" i="2"/>
  <c r="T7029" i="2"/>
  <c r="T7037" i="2"/>
  <c r="T7045" i="2"/>
  <c r="T7053" i="2"/>
  <c r="T7061" i="2"/>
  <c r="T7069" i="2"/>
  <c r="T7077" i="2"/>
  <c r="T7085" i="2"/>
  <c r="T7093" i="2"/>
  <c r="T7101" i="2"/>
  <c r="T7109" i="2"/>
  <c r="T7117" i="2"/>
  <c r="T7125" i="2"/>
  <c r="T7133" i="2"/>
  <c r="T7141" i="2"/>
  <c r="T7149" i="2"/>
  <c r="T7157" i="2"/>
  <c r="T7165" i="2"/>
  <c r="T7173" i="2"/>
  <c r="T7181" i="2"/>
  <c r="T7189" i="2"/>
  <c r="T7197" i="2"/>
  <c r="T7205" i="2"/>
  <c r="T7213" i="2"/>
  <c r="T7221" i="2"/>
  <c r="T7229" i="2"/>
  <c r="T7237" i="2"/>
  <c r="T7245" i="2"/>
  <c r="T7253" i="2"/>
  <c r="T7261" i="2"/>
  <c r="T7269" i="2"/>
  <c r="T7277" i="2"/>
  <c r="T7285" i="2"/>
  <c r="T7293" i="2"/>
  <c r="T7301" i="2"/>
  <c r="T7309" i="2"/>
  <c r="T7317" i="2"/>
  <c r="T7325" i="2"/>
  <c r="T7333" i="2"/>
  <c r="T7341" i="2"/>
  <c r="T7349" i="2"/>
  <c r="T7357" i="2"/>
  <c r="T7365" i="2"/>
  <c r="T7373" i="2"/>
  <c r="T7381" i="2"/>
  <c r="T7389" i="2"/>
  <c r="T7397" i="2"/>
  <c r="T7405" i="2"/>
  <c r="T5718" i="2"/>
  <c r="T5726" i="2"/>
  <c r="T5734" i="2"/>
  <c r="T5742" i="2"/>
  <c r="T5750" i="2"/>
  <c r="T5758" i="2"/>
  <c r="T5766" i="2"/>
  <c r="T5774" i="2"/>
  <c r="T5782" i="2"/>
  <c r="T5790" i="2"/>
  <c r="T5798" i="2"/>
  <c r="T5806" i="2"/>
  <c r="T5814" i="2"/>
  <c r="T5822" i="2"/>
  <c r="T5830" i="2"/>
  <c r="T5838" i="2"/>
  <c r="T5846" i="2"/>
  <c r="T5854" i="2"/>
  <c r="T5862" i="2"/>
  <c r="T5870" i="2"/>
  <c r="T5878" i="2"/>
  <c r="T5886" i="2"/>
  <c r="T5894" i="2"/>
  <c r="T5902" i="2"/>
  <c r="T5910" i="2"/>
  <c r="T5918" i="2"/>
  <c r="T5926" i="2"/>
  <c r="T5934" i="2"/>
  <c r="T5942" i="2"/>
  <c r="T5950" i="2"/>
  <c r="T5958" i="2"/>
  <c r="T5966" i="2"/>
  <c r="T5974" i="2"/>
  <c r="T5982" i="2"/>
  <c r="T5990" i="2"/>
  <c r="T5998" i="2"/>
  <c r="T6006" i="2"/>
  <c r="T6014" i="2"/>
  <c r="T6022" i="2"/>
  <c r="T6030" i="2"/>
  <c r="T6038" i="2"/>
  <c r="T6046" i="2"/>
  <c r="T6054" i="2"/>
  <c r="T6062" i="2"/>
  <c r="T6070" i="2"/>
  <c r="T6078" i="2"/>
  <c r="T6086" i="2"/>
  <c r="T6094" i="2"/>
  <c r="T6102" i="2"/>
  <c r="T6110" i="2"/>
  <c r="T6118" i="2"/>
  <c r="T6126" i="2"/>
  <c r="T6134" i="2"/>
  <c r="T6142" i="2"/>
  <c r="T6150" i="2"/>
  <c r="T6158" i="2"/>
  <c r="T6166" i="2"/>
  <c r="T6174" i="2"/>
  <c r="T6182" i="2"/>
  <c r="T6190" i="2"/>
  <c r="T6198" i="2"/>
  <c r="T6206" i="2"/>
  <c r="T6214" i="2"/>
  <c r="T6222" i="2"/>
  <c r="T6230" i="2"/>
  <c r="T6238" i="2"/>
  <c r="T6246" i="2"/>
  <c r="T6254" i="2"/>
  <c r="T6262" i="2"/>
  <c r="T6270" i="2"/>
  <c r="T6278" i="2"/>
  <c r="T6286" i="2"/>
  <c r="T6294" i="2"/>
  <c r="T6302" i="2"/>
  <c r="T6310" i="2"/>
  <c r="T6318" i="2"/>
  <c r="T6326" i="2"/>
  <c r="T6334" i="2"/>
  <c r="T6342" i="2"/>
  <c r="T6350" i="2"/>
  <c r="T6358" i="2"/>
  <c r="T6366" i="2"/>
  <c r="T6374" i="2"/>
  <c r="T6382" i="2"/>
  <c r="T6390" i="2"/>
  <c r="T6398" i="2"/>
  <c r="T6406" i="2"/>
  <c r="T6414" i="2"/>
  <c r="T6422" i="2"/>
  <c r="T6430" i="2"/>
  <c r="T6438" i="2"/>
  <c r="T6446" i="2"/>
  <c r="T6454" i="2"/>
  <c r="T6462" i="2"/>
  <c r="T6470" i="2"/>
  <c r="T6478" i="2"/>
  <c r="T6486" i="2"/>
  <c r="T6494" i="2"/>
  <c r="T6502" i="2"/>
  <c r="T6510" i="2"/>
  <c r="T6518" i="2"/>
  <c r="T6526" i="2"/>
  <c r="T6534" i="2"/>
  <c r="T6542" i="2"/>
  <c r="T6550" i="2"/>
  <c r="T6558" i="2"/>
  <c r="T6566" i="2"/>
  <c r="T6574" i="2"/>
  <c r="T6582" i="2"/>
  <c r="T6590" i="2"/>
  <c r="T6598" i="2"/>
  <c r="T6606" i="2"/>
  <c r="T6614" i="2"/>
  <c r="T6622" i="2"/>
  <c r="T6630" i="2"/>
  <c r="T6638" i="2"/>
  <c r="T6646" i="2"/>
  <c r="T6654" i="2"/>
  <c r="T6662" i="2"/>
  <c r="T6670" i="2"/>
  <c r="T6678" i="2"/>
  <c r="T6686" i="2"/>
  <c r="T6694" i="2"/>
  <c r="T6702" i="2"/>
  <c r="T6710" i="2"/>
  <c r="T6718" i="2"/>
  <c r="T6726" i="2"/>
  <c r="T6734" i="2"/>
  <c r="T6742" i="2"/>
  <c r="T6750" i="2"/>
  <c r="T6758" i="2"/>
  <c r="T6766" i="2"/>
  <c r="T6774" i="2"/>
  <c r="T6782" i="2"/>
  <c r="T6790" i="2"/>
  <c r="T6798" i="2"/>
  <c r="T6806" i="2"/>
  <c r="T6814" i="2"/>
  <c r="T6822" i="2"/>
  <c r="T6830" i="2"/>
  <c r="T6838" i="2"/>
  <c r="T6846" i="2"/>
  <c r="T6854" i="2"/>
  <c r="T6862" i="2"/>
  <c r="T6870" i="2"/>
  <c r="T6878" i="2"/>
  <c r="T6886" i="2"/>
  <c r="T6894" i="2"/>
  <c r="T6902" i="2"/>
  <c r="T6910" i="2"/>
  <c r="T6918" i="2"/>
  <c r="T6926" i="2"/>
  <c r="T6934" i="2"/>
  <c r="T6942" i="2"/>
  <c r="T6950" i="2"/>
  <c r="T6958" i="2"/>
  <c r="T6966" i="2"/>
  <c r="T6974" i="2"/>
  <c r="T6982" i="2"/>
  <c r="T6990" i="2"/>
  <c r="T6998" i="2"/>
  <c r="T7006" i="2"/>
  <c r="T7014" i="2"/>
  <c r="T7022" i="2"/>
  <c r="T7030" i="2"/>
  <c r="T7038" i="2"/>
  <c r="T7046" i="2"/>
  <c r="T7054" i="2"/>
  <c r="T7062" i="2"/>
  <c r="T7070" i="2"/>
  <c r="T7078" i="2"/>
  <c r="T7086" i="2"/>
  <c r="T7094" i="2"/>
  <c r="T7102" i="2"/>
  <c r="T7110" i="2"/>
  <c r="T7118" i="2"/>
  <c r="T7126" i="2"/>
  <c r="T7134" i="2"/>
  <c r="T7142" i="2"/>
  <c r="T7150" i="2"/>
  <c r="T7158" i="2"/>
  <c r="T7166" i="2"/>
  <c r="T7174" i="2"/>
  <c r="T7182" i="2"/>
  <c r="T7190" i="2"/>
  <c r="T7198" i="2"/>
  <c r="T7206" i="2"/>
  <c r="T7214" i="2"/>
  <c r="T7222" i="2"/>
  <c r="T7230" i="2"/>
  <c r="T7238" i="2"/>
  <c r="T7246" i="2"/>
  <c r="T7254" i="2"/>
  <c r="T7262" i="2"/>
  <c r="T7270" i="2"/>
  <c r="T7278" i="2"/>
  <c r="T7286" i="2"/>
  <c r="T7294" i="2"/>
  <c r="T7302" i="2"/>
  <c r="T7310" i="2"/>
  <c r="T7318" i="2"/>
  <c r="T7326" i="2"/>
  <c r="T7334" i="2"/>
  <c r="T7342" i="2"/>
  <c r="T7350" i="2"/>
  <c r="T7358" i="2"/>
  <c r="T7366" i="2"/>
  <c r="T7374" i="2"/>
  <c r="T7382" i="2"/>
  <c r="T7390" i="2"/>
  <c r="T7398" i="2"/>
  <c r="T7406" i="2"/>
  <c r="T7414" i="2"/>
  <c r="T7422" i="2"/>
  <c r="T7430" i="2"/>
  <c r="T7438" i="2"/>
  <c r="T7446" i="2"/>
  <c r="T7454" i="2"/>
  <c r="T7462" i="2"/>
  <c r="T7470" i="2"/>
  <c r="T7478" i="2"/>
  <c r="T7486" i="2"/>
  <c r="T7494" i="2"/>
  <c r="T7502" i="2"/>
  <c r="T7510" i="2"/>
  <c r="T7518" i="2"/>
  <c r="T7526" i="2"/>
  <c r="T7534" i="2"/>
  <c r="T7542" i="2"/>
  <c r="T7550" i="2"/>
  <c r="T7558" i="2"/>
  <c r="T7566" i="2"/>
  <c r="T7574" i="2"/>
  <c r="T7582" i="2"/>
  <c r="T7590" i="2"/>
  <c r="T7598" i="2"/>
  <c r="T7606" i="2"/>
  <c r="T7614" i="2"/>
  <c r="T7622" i="2"/>
  <c r="T7630" i="2"/>
  <c r="T7638" i="2"/>
  <c r="T7646" i="2"/>
  <c r="T7654" i="2"/>
  <c r="T7662" i="2"/>
  <c r="T7670" i="2"/>
  <c r="T7678" i="2"/>
  <c r="T7686" i="2"/>
  <c r="T7694" i="2"/>
  <c r="T7702" i="2"/>
  <c r="T7710" i="2"/>
  <c r="T7718" i="2"/>
  <c r="T7726" i="2"/>
  <c r="T7734" i="2"/>
  <c r="T7742" i="2"/>
  <c r="T7750" i="2"/>
  <c r="T7758" i="2"/>
  <c r="T7766" i="2"/>
  <c r="T7774" i="2"/>
  <c r="T7782" i="2"/>
  <c r="T7790" i="2"/>
  <c r="T7798" i="2"/>
  <c r="T7806" i="2"/>
  <c r="T7814" i="2"/>
  <c r="T7822" i="2"/>
  <c r="T7830" i="2"/>
  <c r="T7838" i="2"/>
  <c r="T7846" i="2"/>
  <c r="T7854" i="2"/>
  <c r="T7862" i="2"/>
  <c r="T7870" i="2"/>
  <c r="T7878" i="2"/>
  <c r="T7886" i="2"/>
  <c r="T7894" i="2"/>
  <c r="T7902" i="2"/>
  <c r="T7910" i="2"/>
  <c r="T7918" i="2"/>
  <c r="T7926" i="2"/>
  <c r="T7934" i="2"/>
  <c r="T7942" i="2"/>
  <c r="T7950" i="2"/>
  <c r="T7958" i="2"/>
  <c r="T7966" i="2"/>
  <c r="T7974" i="2"/>
  <c r="T7982" i="2"/>
  <c r="T7990" i="2"/>
  <c r="T7998" i="2"/>
  <c r="T8006" i="2"/>
  <c r="T8014" i="2"/>
  <c r="T8022" i="2"/>
  <c r="T8030" i="2"/>
  <c r="T8038" i="2"/>
  <c r="T8046" i="2"/>
  <c r="T8054" i="2"/>
  <c r="T8062" i="2"/>
  <c r="T8070" i="2"/>
  <c r="T8078" i="2"/>
  <c r="T8086" i="2"/>
  <c r="T8094" i="2"/>
  <c r="T8102" i="2"/>
  <c r="T8110" i="2"/>
  <c r="T8118" i="2"/>
  <c r="T8126" i="2"/>
  <c r="T8134" i="2"/>
  <c r="T8142" i="2"/>
  <c r="T8150" i="2"/>
  <c r="T8158" i="2"/>
  <c r="T8166" i="2"/>
  <c r="T8174" i="2"/>
  <c r="T8182" i="2"/>
  <c r="T8190" i="2"/>
  <c r="T8198" i="2"/>
  <c r="T8206" i="2"/>
  <c r="T8214" i="2"/>
  <c r="T8222" i="2"/>
  <c r="T8230" i="2"/>
  <c r="T8238" i="2"/>
  <c r="T8246" i="2"/>
  <c r="T8254" i="2"/>
  <c r="T8262" i="2"/>
  <c r="T8270" i="2"/>
  <c r="T8278" i="2"/>
  <c r="T8286" i="2"/>
  <c r="T8294" i="2"/>
  <c r="T8302" i="2"/>
  <c r="T8310" i="2"/>
  <c r="T8318" i="2"/>
  <c r="T8326" i="2"/>
  <c r="T8334" i="2"/>
  <c r="T8342" i="2"/>
  <c r="T8350" i="2"/>
  <c r="T8358" i="2"/>
  <c r="T8366" i="2"/>
  <c r="T8374" i="2"/>
  <c r="T8382" i="2"/>
  <c r="T8390" i="2"/>
  <c r="T8398" i="2"/>
  <c r="T8406" i="2"/>
  <c r="T8414" i="2"/>
  <c r="T8422" i="2"/>
  <c r="T8430" i="2"/>
  <c r="T8438" i="2"/>
  <c r="T4095" i="2"/>
  <c r="T4103" i="2"/>
  <c r="T4111" i="2"/>
  <c r="T4119" i="2"/>
  <c r="T4127" i="2"/>
  <c r="T4135" i="2"/>
  <c r="T4143" i="2"/>
  <c r="T4151" i="2"/>
  <c r="T4159" i="2"/>
  <c r="T4167" i="2"/>
  <c r="T4175" i="2"/>
  <c r="T4183" i="2"/>
  <c r="T4191" i="2"/>
  <c r="T4199" i="2"/>
  <c r="T4207" i="2"/>
  <c r="T4215" i="2"/>
  <c r="T4223" i="2"/>
  <c r="T4231" i="2"/>
  <c r="T4239" i="2"/>
  <c r="T4247" i="2"/>
  <c r="T4255" i="2"/>
  <c r="T4263" i="2"/>
  <c r="T4271" i="2"/>
  <c r="T4279" i="2"/>
  <c r="T4287" i="2"/>
  <c r="T4295" i="2"/>
  <c r="T4303" i="2"/>
  <c r="T4311" i="2"/>
  <c r="T4319" i="2"/>
  <c r="T4327" i="2"/>
  <c r="T4335" i="2"/>
  <c r="T4343" i="2"/>
  <c r="T4351" i="2"/>
  <c r="T4359" i="2"/>
  <c r="T4367" i="2"/>
  <c r="T4375" i="2"/>
  <c r="T4383" i="2"/>
  <c r="T4391" i="2"/>
  <c r="T4399" i="2"/>
  <c r="T4407" i="2"/>
  <c r="T4415" i="2"/>
  <c r="T4423" i="2"/>
  <c r="T4431" i="2"/>
  <c r="T4439" i="2"/>
  <c r="T4447" i="2"/>
  <c r="T4455" i="2"/>
  <c r="T4463" i="2"/>
  <c r="T4471" i="2"/>
  <c r="T4479" i="2"/>
  <c r="T4487" i="2"/>
  <c r="T4495" i="2"/>
  <c r="T4503" i="2"/>
  <c r="T4511" i="2"/>
  <c r="T4519" i="2"/>
  <c r="T4527" i="2"/>
  <c r="T4535" i="2"/>
  <c r="T4543" i="2"/>
  <c r="T4551" i="2"/>
  <c r="T4559" i="2"/>
  <c r="T4567" i="2"/>
  <c r="T4575" i="2"/>
  <c r="T4583" i="2"/>
  <c r="T4591" i="2"/>
  <c r="T4599" i="2"/>
  <c r="T4607" i="2"/>
  <c r="T4615" i="2"/>
  <c r="T4623" i="2"/>
  <c r="T4631" i="2"/>
  <c r="T4639" i="2"/>
  <c r="T4647" i="2"/>
  <c r="T4655" i="2"/>
  <c r="T4663" i="2"/>
  <c r="T4671" i="2"/>
  <c r="T4679" i="2"/>
  <c r="T4687" i="2"/>
  <c r="T4695" i="2"/>
  <c r="T4703" i="2"/>
  <c r="T4711" i="2"/>
  <c r="T4719" i="2"/>
  <c r="T4727" i="2"/>
  <c r="T4735" i="2"/>
  <c r="T4743" i="2"/>
  <c r="T4751" i="2"/>
  <c r="T4759" i="2"/>
  <c r="T4767" i="2"/>
  <c r="T4775" i="2"/>
  <c r="T4783" i="2"/>
  <c r="T4791" i="2"/>
  <c r="T4799" i="2"/>
  <c r="T4807" i="2"/>
  <c r="T4815" i="2"/>
  <c r="T4823" i="2"/>
  <c r="T4831" i="2"/>
  <c r="T4839" i="2"/>
  <c r="T4847" i="2"/>
  <c r="T4855" i="2"/>
  <c r="T4863" i="2"/>
  <c r="T4871" i="2"/>
  <c r="T4879" i="2"/>
  <c r="T4887" i="2"/>
  <c r="T4895" i="2"/>
  <c r="T4903" i="2"/>
  <c r="T4911" i="2"/>
  <c r="T4919" i="2"/>
  <c r="T4927" i="2"/>
  <c r="T4935" i="2"/>
  <c r="T4943" i="2"/>
  <c r="T4951" i="2"/>
  <c r="T4959" i="2"/>
  <c r="T4967" i="2"/>
  <c r="T4975" i="2"/>
  <c r="T4983" i="2"/>
  <c r="T4991" i="2"/>
  <c r="T4999" i="2"/>
  <c r="T5007" i="2"/>
  <c r="T5015" i="2"/>
  <c r="T5023" i="2"/>
  <c r="T5031" i="2"/>
  <c r="T5039" i="2"/>
  <c r="T5047" i="2"/>
  <c r="T5055" i="2"/>
  <c r="T5063" i="2"/>
  <c r="T5071" i="2"/>
  <c r="T5079" i="2"/>
  <c r="T5087" i="2"/>
  <c r="T5095" i="2"/>
  <c r="T5103" i="2"/>
  <c r="T5111" i="2"/>
  <c r="T5119" i="2"/>
  <c r="T5127" i="2"/>
  <c r="T5135" i="2"/>
  <c r="T5143" i="2"/>
  <c r="T5151" i="2"/>
  <c r="T5159" i="2"/>
  <c r="T5167" i="2"/>
  <c r="T5175" i="2"/>
  <c r="T5183" i="2"/>
  <c r="T5191" i="2"/>
  <c r="T5199" i="2"/>
  <c r="T5207" i="2"/>
  <c r="T5215" i="2"/>
  <c r="T5223" i="2"/>
  <c r="T5231" i="2"/>
  <c r="T5239" i="2"/>
  <c r="T5247" i="2"/>
  <c r="T5255" i="2"/>
  <c r="T5263" i="2"/>
  <c r="T5271" i="2"/>
  <c r="T5279" i="2"/>
  <c r="T5287" i="2"/>
  <c r="T5295" i="2"/>
  <c r="T5303" i="2"/>
  <c r="T5311" i="2"/>
  <c r="T5319" i="2"/>
  <c r="T5327" i="2"/>
  <c r="T5335" i="2"/>
  <c r="T5343" i="2"/>
  <c r="T5351" i="2"/>
  <c r="T5359" i="2"/>
  <c r="T5367" i="2"/>
  <c r="T5375" i="2"/>
  <c r="T5383" i="2"/>
  <c r="T5391" i="2"/>
  <c r="T5399" i="2"/>
  <c r="T5407" i="2"/>
  <c r="T5415" i="2"/>
  <c r="T5423" i="2"/>
  <c r="T5431" i="2"/>
  <c r="T5439" i="2"/>
  <c r="T5447" i="2"/>
  <c r="T5455" i="2"/>
  <c r="T5463" i="2"/>
  <c r="T5471" i="2"/>
  <c r="T5479" i="2"/>
  <c r="T5487" i="2"/>
  <c r="T5495" i="2"/>
  <c r="T5503" i="2"/>
  <c r="T5511" i="2"/>
  <c r="T5519" i="2"/>
  <c r="T5527" i="2"/>
  <c r="T5535" i="2"/>
  <c r="T5543" i="2"/>
  <c r="T5551" i="2"/>
  <c r="T5559" i="2"/>
  <c r="T5567" i="2"/>
  <c r="T5575" i="2"/>
  <c r="T5583" i="2"/>
  <c r="T5591" i="2"/>
  <c r="T5599" i="2"/>
  <c r="T5607" i="2"/>
  <c r="T5615" i="2"/>
  <c r="T5623" i="2"/>
  <c r="T5631" i="2"/>
  <c r="T5639" i="2"/>
  <c r="T5647" i="2"/>
  <c r="T5655" i="2"/>
  <c r="T5663" i="2"/>
  <c r="T5671" i="2"/>
  <c r="T5679" i="2"/>
  <c r="T5687" i="2"/>
  <c r="T5695" i="2"/>
  <c r="T5703" i="2"/>
  <c r="T5711" i="2"/>
  <c r="T5719" i="2"/>
  <c r="T5727" i="2"/>
  <c r="T5735" i="2"/>
  <c r="T5743" i="2"/>
  <c r="T5751" i="2"/>
  <c r="T5759" i="2"/>
  <c r="T5767" i="2"/>
  <c r="T5775" i="2"/>
  <c r="T5783" i="2"/>
  <c r="T5791" i="2"/>
  <c r="T5799" i="2"/>
  <c r="T5807" i="2"/>
  <c r="T5815" i="2"/>
  <c r="T5823" i="2"/>
  <c r="T5831" i="2"/>
  <c r="T5839" i="2"/>
  <c r="T5847" i="2"/>
  <c r="T5855" i="2"/>
  <c r="T5863" i="2"/>
  <c r="T5871" i="2"/>
  <c r="T5879" i="2"/>
  <c r="T5887" i="2"/>
  <c r="T5895" i="2"/>
  <c r="T5903" i="2"/>
  <c r="T5911" i="2"/>
  <c r="T5919" i="2"/>
  <c r="T5927" i="2"/>
  <c r="T5935" i="2"/>
  <c r="T5943" i="2"/>
  <c r="T5951" i="2"/>
  <c r="T5959" i="2"/>
  <c r="T5967" i="2"/>
  <c r="T5975" i="2"/>
  <c r="T5983" i="2"/>
  <c r="T5991" i="2"/>
  <c r="T5999" i="2"/>
  <c r="T6007" i="2"/>
  <c r="T6015" i="2"/>
  <c r="T6023" i="2"/>
  <c r="T6031" i="2"/>
  <c r="T6039" i="2"/>
  <c r="T6047" i="2"/>
  <c r="T6055" i="2"/>
  <c r="T6063" i="2"/>
  <c r="T6071" i="2"/>
  <c r="T6079" i="2"/>
  <c r="T6087" i="2"/>
  <c r="T6095" i="2"/>
  <c r="T6103" i="2"/>
  <c r="T6111" i="2"/>
  <c r="T6119" i="2"/>
  <c r="T6127" i="2"/>
  <c r="T6135" i="2"/>
  <c r="T6143" i="2"/>
  <c r="T6151" i="2"/>
  <c r="T6159" i="2"/>
  <c r="T6167" i="2"/>
  <c r="T6175" i="2"/>
  <c r="T6183" i="2"/>
  <c r="T6191" i="2"/>
  <c r="T6199" i="2"/>
  <c r="T6207" i="2"/>
  <c r="T6215" i="2"/>
  <c r="T6223" i="2"/>
  <c r="T6231" i="2"/>
  <c r="T6239" i="2"/>
  <c r="T6247" i="2"/>
  <c r="T6255" i="2"/>
  <c r="T6263" i="2"/>
  <c r="T6271" i="2"/>
  <c r="T6279" i="2"/>
  <c r="T6287" i="2"/>
  <c r="T6295" i="2"/>
  <c r="T6303" i="2"/>
  <c r="T6311" i="2"/>
  <c r="T6319" i="2"/>
  <c r="T6327" i="2"/>
  <c r="T6335" i="2"/>
  <c r="T6343" i="2"/>
  <c r="T6351" i="2"/>
  <c r="T6359" i="2"/>
  <c r="T6367" i="2"/>
  <c r="T6375" i="2"/>
  <c r="T6383" i="2"/>
  <c r="T6391" i="2"/>
  <c r="T6399" i="2"/>
  <c r="T6407" i="2"/>
  <c r="T6415" i="2"/>
  <c r="T6423" i="2"/>
  <c r="T6431" i="2"/>
  <c r="T6439" i="2"/>
  <c r="T6447" i="2"/>
  <c r="T6455" i="2"/>
  <c r="T6463" i="2"/>
  <c r="T6471" i="2"/>
  <c r="T6479" i="2"/>
  <c r="T6487" i="2"/>
  <c r="T6495" i="2"/>
  <c r="T6503" i="2"/>
  <c r="T4096" i="2"/>
  <c r="T4104" i="2"/>
  <c r="T4112" i="2"/>
  <c r="T4120" i="2"/>
  <c r="T4128" i="2"/>
  <c r="T4136" i="2"/>
  <c r="T4144" i="2"/>
  <c r="T4152" i="2"/>
  <c r="T4160" i="2"/>
  <c r="T4168" i="2"/>
  <c r="T4176" i="2"/>
  <c r="T4184" i="2"/>
  <c r="T4192" i="2"/>
  <c r="T4200" i="2"/>
  <c r="T4208" i="2"/>
  <c r="T4216" i="2"/>
  <c r="T4224" i="2"/>
  <c r="T4232" i="2"/>
  <c r="T4240" i="2"/>
  <c r="T4248" i="2"/>
  <c r="T4256" i="2"/>
  <c r="T4264" i="2"/>
  <c r="T4272" i="2"/>
  <c r="T4280" i="2"/>
  <c r="T4288" i="2"/>
  <c r="T4296" i="2"/>
  <c r="T4304" i="2"/>
  <c r="T4312" i="2"/>
  <c r="T4320" i="2"/>
  <c r="T4328" i="2"/>
  <c r="T4336" i="2"/>
  <c r="T4344" i="2"/>
  <c r="T4352" i="2"/>
  <c r="T4360" i="2"/>
  <c r="T4368" i="2"/>
  <c r="T4376" i="2"/>
  <c r="T4384" i="2"/>
  <c r="T4392" i="2"/>
  <c r="T4400" i="2"/>
  <c r="T4408" i="2"/>
  <c r="T4416" i="2"/>
  <c r="T4424" i="2"/>
  <c r="T4432" i="2"/>
  <c r="T4440" i="2"/>
  <c r="T4448" i="2"/>
  <c r="T4456" i="2"/>
  <c r="T4464" i="2"/>
  <c r="T4472" i="2"/>
  <c r="T4480" i="2"/>
  <c r="T4488" i="2"/>
  <c r="T4496" i="2"/>
  <c r="T4504" i="2"/>
  <c r="T4512" i="2"/>
  <c r="T4520" i="2"/>
  <c r="T4528" i="2"/>
  <c r="T4536" i="2"/>
  <c r="T4544" i="2"/>
  <c r="T4552" i="2"/>
  <c r="T4560" i="2"/>
  <c r="T4568" i="2"/>
  <c r="T4576" i="2"/>
  <c r="T4584" i="2"/>
  <c r="T4592" i="2"/>
  <c r="T4600" i="2"/>
  <c r="T4608" i="2"/>
  <c r="T4616" i="2"/>
  <c r="T4624" i="2"/>
  <c r="T4632" i="2"/>
  <c r="T4640" i="2"/>
  <c r="T4648" i="2"/>
  <c r="T4656" i="2"/>
  <c r="T4664" i="2"/>
  <c r="T4672" i="2"/>
  <c r="T4680" i="2"/>
  <c r="T4688" i="2"/>
  <c r="T4696" i="2"/>
  <c r="T4704" i="2"/>
  <c r="T4712" i="2"/>
  <c r="T4720" i="2"/>
  <c r="T4728" i="2"/>
  <c r="T4736" i="2"/>
  <c r="T4744" i="2"/>
  <c r="T4752" i="2"/>
  <c r="T4760" i="2"/>
  <c r="T4768" i="2"/>
  <c r="T4776" i="2"/>
  <c r="T4784" i="2"/>
  <c r="T4792" i="2"/>
  <c r="T4800" i="2"/>
  <c r="T4808" i="2"/>
  <c r="T4816" i="2"/>
  <c r="T4824" i="2"/>
  <c r="T4832" i="2"/>
  <c r="T4840" i="2"/>
  <c r="T4848" i="2"/>
  <c r="T4856" i="2"/>
  <c r="T4864" i="2"/>
  <c r="T4872" i="2"/>
  <c r="T4880" i="2"/>
  <c r="T4888" i="2"/>
  <c r="T4896" i="2"/>
  <c r="T4904" i="2"/>
  <c r="T4912" i="2"/>
  <c r="T4920" i="2"/>
  <c r="T4928" i="2"/>
  <c r="T4936" i="2"/>
  <c r="T4944" i="2"/>
  <c r="T4952" i="2"/>
  <c r="T4960" i="2"/>
  <c r="T4968" i="2"/>
  <c r="T4976" i="2"/>
  <c r="T4984" i="2"/>
  <c r="T4992" i="2"/>
  <c r="T5000" i="2"/>
  <c r="T5008" i="2"/>
  <c r="T5016" i="2"/>
  <c r="T5024" i="2"/>
  <c r="T5032" i="2"/>
  <c r="T5040" i="2"/>
  <c r="T5048" i="2"/>
  <c r="T5056" i="2"/>
  <c r="T5064" i="2"/>
  <c r="T5072" i="2"/>
  <c r="T5080" i="2"/>
  <c r="T5088" i="2"/>
  <c r="T5096" i="2"/>
  <c r="T5104" i="2"/>
  <c r="T5112" i="2"/>
  <c r="T5120" i="2"/>
  <c r="T5128" i="2"/>
  <c r="T5136" i="2"/>
  <c r="T5144" i="2"/>
  <c r="T5152" i="2"/>
  <c r="T5160" i="2"/>
  <c r="T5168" i="2"/>
  <c r="T5176" i="2"/>
  <c r="T5184" i="2"/>
  <c r="T5192" i="2"/>
  <c r="T5200" i="2"/>
  <c r="T5208" i="2"/>
  <c r="T5216" i="2"/>
  <c r="T5224" i="2"/>
  <c r="T5232" i="2"/>
  <c r="T5240" i="2"/>
  <c r="T5248" i="2"/>
  <c r="T5256" i="2"/>
  <c r="T5264" i="2"/>
  <c r="T5272" i="2"/>
  <c r="T5280" i="2"/>
  <c r="T5288" i="2"/>
  <c r="T5296" i="2"/>
  <c r="T5304" i="2"/>
  <c r="T5312" i="2"/>
  <c r="T5320" i="2"/>
  <c r="T5328" i="2"/>
  <c r="T5336" i="2"/>
  <c r="T5344" i="2"/>
  <c r="T5352" i="2"/>
  <c r="T5360" i="2"/>
  <c r="T5368" i="2"/>
  <c r="T5376" i="2"/>
  <c r="T5384" i="2"/>
  <c r="T5392" i="2"/>
  <c r="T5400" i="2"/>
  <c r="T5408" i="2"/>
  <c r="T5416" i="2"/>
  <c r="T5424" i="2"/>
  <c r="T5432" i="2"/>
  <c r="T5440" i="2"/>
  <c r="T5448" i="2"/>
  <c r="T5456" i="2"/>
  <c r="T5464" i="2"/>
  <c r="T5472" i="2"/>
  <c r="T5480" i="2"/>
  <c r="T5488" i="2"/>
  <c r="T5496" i="2"/>
  <c r="T5504" i="2"/>
  <c r="T5512" i="2"/>
  <c r="T5520" i="2"/>
  <c r="T5528" i="2"/>
  <c r="T5536" i="2"/>
  <c r="T5544" i="2"/>
  <c r="T5552" i="2"/>
  <c r="T5560" i="2"/>
  <c r="T5568" i="2"/>
  <c r="T5576" i="2"/>
  <c r="T5584" i="2"/>
  <c r="T5592" i="2"/>
  <c r="T5600" i="2"/>
  <c r="T5608" i="2"/>
  <c r="T5616" i="2"/>
  <c r="T5624" i="2"/>
  <c r="T5632" i="2"/>
  <c r="T5640" i="2"/>
  <c r="T5648" i="2"/>
  <c r="T5656" i="2"/>
  <c r="T5664" i="2"/>
  <c r="T5672" i="2"/>
  <c r="T5680" i="2"/>
  <c r="T5688" i="2"/>
  <c r="T5696" i="2"/>
  <c r="T5704" i="2"/>
  <c r="T5712" i="2"/>
  <c r="T5720" i="2"/>
  <c r="T5728" i="2"/>
  <c r="T5736" i="2"/>
  <c r="T5744" i="2"/>
  <c r="T5752" i="2"/>
  <c r="T5760" i="2"/>
  <c r="T5768" i="2"/>
  <c r="T5776" i="2"/>
  <c r="T5784" i="2"/>
  <c r="T5792" i="2"/>
  <c r="T5800" i="2"/>
  <c r="T5808" i="2"/>
  <c r="T5816" i="2"/>
  <c r="T5824" i="2"/>
  <c r="T5832" i="2"/>
  <c r="T5840" i="2"/>
  <c r="T5848" i="2"/>
  <c r="T5856" i="2"/>
  <c r="T5864" i="2"/>
  <c r="T5872" i="2"/>
  <c r="T5880" i="2"/>
  <c r="T5888" i="2"/>
  <c r="T5896" i="2"/>
  <c r="T5904" i="2"/>
  <c r="T5912" i="2"/>
  <c r="T5920" i="2"/>
  <c r="T5928" i="2"/>
  <c r="T5936" i="2"/>
  <c r="T5944" i="2"/>
  <c r="T5952" i="2"/>
  <c r="T5960" i="2"/>
  <c r="T5968" i="2"/>
  <c r="T5976" i="2"/>
  <c r="T5984" i="2"/>
  <c r="T5992" i="2"/>
  <c r="T6000" i="2"/>
  <c r="T6008" i="2"/>
  <c r="T6016" i="2"/>
  <c r="T6024" i="2"/>
  <c r="T6032" i="2"/>
  <c r="T6040" i="2"/>
  <c r="T6048" i="2"/>
  <c r="T6056" i="2"/>
  <c r="T6064" i="2"/>
  <c r="T6072" i="2"/>
  <c r="T6080" i="2"/>
  <c r="T6088" i="2"/>
  <c r="T6096" i="2"/>
  <c r="T6104" i="2"/>
  <c r="T6112" i="2"/>
  <c r="T6120" i="2"/>
  <c r="T6128" i="2"/>
  <c r="T6136" i="2"/>
  <c r="T6144" i="2"/>
  <c r="T6152" i="2"/>
  <c r="T6160" i="2"/>
  <c r="T6168" i="2"/>
  <c r="T6176" i="2"/>
  <c r="T6184" i="2"/>
  <c r="T6192" i="2"/>
  <c r="T6200" i="2"/>
  <c r="T6208" i="2"/>
  <c r="T6216" i="2"/>
  <c r="T6224" i="2"/>
  <c r="T6232" i="2"/>
  <c r="T6240" i="2"/>
  <c r="T6248" i="2"/>
  <c r="T6256" i="2"/>
  <c r="T6264" i="2"/>
  <c r="T6272" i="2"/>
  <c r="T6280" i="2"/>
  <c r="T6288" i="2"/>
  <c r="T6296" i="2"/>
  <c r="T6304" i="2"/>
  <c r="T6312" i="2"/>
  <c r="T6320" i="2"/>
  <c r="T6328" i="2"/>
  <c r="T6336" i="2"/>
  <c r="T6344" i="2"/>
  <c r="T6352" i="2"/>
  <c r="T6360" i="2"/>
  <c r="T6368" i="2"/>
  <c r="T6376" i="2"/>
  <c r="T6384" i="2"/>
  <c r="T6392" i="2"/>
  <c r="T6400" i="2"/>
  <c r="T6408" i="2"/>
  <c r="T6416" i="2"/>
  <c r="T6424" i="2"/>
  <c r="T6432" i="2"/>
  <c r="T6440" i="2"/>
  <c r="T6448" i="2"/>
  <c r="T6456" i="2"/>
  <c r="T6464" i="2"/>
  <c r="T6472" i="2"/>
  <c r="T6480" i="2"/>
  <c r="T6488" i="2"/>
  <c r="T6496" i="2"/>
  <c r="T6521" i="2"/>
  <c r="T6529" i="2"/>
  <c r="T6537" i="2"/>
  <c r="T6545" i="2"/>
  <c r="T6553" i="2"/>
  <c r="T6561" i="2"/>
  <c r="T6569" i="2"/>
  <c r="T6577" i="2"/>
  <c r="T6585" i="2"/>
  <c r="T6593" i="2"/>
  <c r="T6601" i="2"/>
  <c r="T6609" i="2"/>
  <c r="T6617" i="2"/>
  <c r="T6625" i="2"/>
  <c r="T6633" i="2"/>
  <c r="T6641" i="2"/>
  <c r="T6649" i="2"/>
  <c r="T6657" i="2"/>
  <c r="T6665" i="2"/>
  <c r="T6673" i="2"/>
  <c r="T6681" i="2"/>
  <c r="T6689" i="2"/>
  <c r="T6697" i="2"/>
  <c r="T6705" i="2"/>
  <c r="T6713" i="2"/>
  <c r="T6721" i="2"/>
  <c r="T6729" i="2"/>
  <c r="T6737" i="2"/>
  <c r="T6745" i="2"/>
  <c r="T6753" i="2"/>
  <c r="T6761" i="2"/>
  <c r="T6769" i="2"/>
  <c r="T6777" i="2"/>
  <c r="T6785" i="2"/>
  <c r="T6793" i="2"/>
  <c r="T6801" i="2"/>
  <c r="T6809" i="2"/>
  <c r="T6817" i="2"/>
  <c r="T6825" i="2"/>
  <c r="T6833" i="2"/>
  <c r="T6841" i="2"/>
  <c r="T6849" i="2"/>
  <c r="T6857" i="2"/>
  <c r="T6865" i="2"/>
  <c r="T6873" i="2"/>
  <c r="T6881" i="2"/>
  <c r="T6889" i="2"/>
  <c r="T6897" i="2"/>
  <c r="T6905" i="2"/>
  <c r="T6913" i="2"/>
  <c r="T6921" i="2"/>
  <c r="T6929" i="2"/>
  <c r="T6937" i="2"/>
  <c r="T6945" i="2"/>
  <c r="T6953" i="2"/>
  <c r="T6961" i="2"/>
  <c r="T6969" i="2"/>
  <c r="T6977" i="2"/>
  <c r="T6985" i="2"/>
  <c r="T6993" i="2"/>
  <c r="T7001" i="2"/>
  <c r="T7009" i="2"/>
  <c r="T7017" i="2"/>
  <c r="T7025" i="2"/>
  <c r="T7033" i="2"/>
  <c r="T7041" i="2"/>
  <c r="T7049" i="2"/>
  <c r="T7057" i="2"/>
  <c r="T7065" i="2"/>
  <c r="T7073" i="2"/>
  <c r="T7081" i="2"/>
  <c r="T7089" i="2"/>
  <c r="T7097" i="2"/>
  <c r="T7105" i="2"/>
  <c r="T7113" i="2"/>
  <c r="T7121" i="2"/>
  <c r="T7129" i="2"/>
  <c r="T7137" i="2"/>
  <c r="T7145" i="2"/>
  <c r="T7153" i="2"/>
  <c r="T7161" i="2"/>
  <c r="T7169" i="2"/>
  <c r="T7177" i="2"/>
  <c r="T7185" i="2"/>
  <c r="T7193" i="2"/>
  <c r="T7201" i="2"/>
  <c r="T7209" i="2"/>
  <c r="T7217" i="2"/>
  <c r="T7225" i="2"/>
  <c r="T7233" i="2"/>
  <c r="T7241" i="2"/>
  <c r="T7249" i="2"/>
  <c r="T7257" i="2"/>
  <c r="T7265" i="2"/>
  <c r="T7273" i="2"/>
  <c r="T7281" i="2"/>
  <c r="T7289" i="2"/>
  <c r="T7297" i="2"/>
  <c r="T7305" i="2"/>
  <c r="T7313" i="2"/>
  <c r="T7321" i="2"/>
  <c r="T7329" i="2"/>
  <c r="T7337" i="2"/>
  <c r="T7345" i="2"/>
  <c r="T7353" i="2"/>
  <c r="T7361" i="2"/>
  <c r="T7369" i="2"/>
  <c r="T7377" i="2"/>
  <c r="T7385" i="2"/>
  <c r="T7393" i="2"/>
  <c r="T7401" i="2"/>
  <c r="T7409" i="2"/>
  <c r="T7417" i="2"/>
  <c r="T7425" i="2"/>
  <c r="T7433" i="2"/>
  <c r="T7441" i="2"/>
  <c r="T7449" i="2"/>
  <c r="T7457" i="2"/>
  <c r="T7465" i="2"/>
  <c r="T7473" i="2"/>
  <c r="T7481" i="2"/>
  <c r="T7489" i="2"/>
  <c r="T7497" i="2"/>
  <c r="T7505" i="2"/>
  <c r="T7513" i="2"/>
  <c r="T7521" i="2"/>
  <c r="T7529" i="2"/>
  <c r="T7537" i="2"/>
  <c r="T7545" i="2"/>
  <c r="T7553" i="2"/>
  <c r="T7561" i="2"/>
  <c r="T7569" i="2"/>
  <c r="T7577" i="2"/>
  <c r="T7585" i="2"/>
  <c r="T7593" i="2"/>
  <c r="T7601" i="2"/>
  <c r="T7609" i="2"/>
  <c r="T7617" i="2"/>
  <c r="T7625" i="2"/>
  <c r="T7633" i="2"/>
  <c r="T7641" i="2"/>
  <c r="T7649" i="2"/>
  <c r="T7657" i="2"/>
  <c r="T7665" i="2"/>
  <c r="T7673" i="2"/>
  <c r="T7681" i="2"/>
  <c r="T7689" i="2"/>
  <c r="T7697" i="2"/>
  <c r="T7705" i="2"/>
  <c r="T7713" i="2"/>
  <c r="T7721" i="2"/>
  <c r="T7729" i="2"/>
  <c r="T7737" i="2"/>
  <c r="T7745" i="2"/>
  <c r="T7753" i="2"/>
  <c r="T7761" i="2"/>
  <c r="T7769" i="2"/>
  <c r="T7777" i="2"/>
  <c r="T7785" i="2"/>
  <c r="T7793" i="2"/>
  <c r="T7801" i="2"/>
  <c r="T7809" i="2"/>
  <c r="T7817" i="2"/>
  <c r="T7825" i="2"/>
  <c r="T7833" i="2"/>
  <c r="T7841" i="2"/>
  <c r="T7849" i="2"/>
  <c r="T7857" i="2"/>
  <c r="T7865" i="2"/>
  <c r="T7873" i="2"/>
  <c r="T7881" i="2"/>
  <c r="T7889" i="2"/>
  <c r="T7897" i="2"/>
  <c r="T7905" i="2"/>
  <c r="T7913" i="2"/>
  <c r="T7921" i="2"/>
  <c r="T7929" i="2"/>
  <c r="T7937" i="2"/>
  <c r="T7945" i="2"/>
  <c r="T7953" i="2"/>
  <c r="T7961" i="2"/>
  <c r="T7969" i="2"/>
  <c r="T7977" i="2"/>
  <c r="T7985" i="2"/>
  <c r="T7993" i="2"/>
  <c r="T8001" i="2"/>
  <c r="T8009" i="2"/>
  <c r="T8017" i="2"/>
  <c r="T8025" i="2"/>
  <c r="T8033" i="2"/>
  <c r="T8041" i="2"/>
  <c r="T8049" i="2"/>
  <c r="T8057" i="2"/>
  <c r="T8065" i="2"/>
  <c r="T8073" i="2"/>
  <c r="T8081" i="2"/>
  <c r="T8089" i="2"/>
  <c r="T8097" i="2"/>
  <c r="T8105" i="2"/>
  <c r="T8113" i="2"/>
  <c r="T8121" i="2"/>
  <c r="T8129" i="2"/>
  <c r="T8137" i="2"/>
  <c r="T8145" i="2"/>
  <c r="T8153" i="2"/>
  <c r="T8161" i="2"/>
  <c r="T8169" i="2"/>
  <c r="T8177" i="2"/>
  <c r="T8185" i="2"/>
  <c r="T8193" i="2"/>
  <c r="T8201" i="2"/>
  <c r="T8209" i="2"/>
  <c r="T8217" i="2"/>
  <c r="T8225" i="2"/>
  <c r="T8233" i="2"/>
  <c r="T8241" i="2"/>
  <c r="T8249" i="2"/>
  <c r="T8257" i="2"/>
  <c r="T8265" i="2"/>
  <c r="T8273" i="2"/>
  <c r="T8281" i="2"/>
  <c r="T8289" i="2"/>
  <c r="T8297" i="2"/>
  <c r="T8305" i="2"/>
  <c r="T8313" i="2"/>
  <c r="T8321" i="2"/>
  <c r="T8329" i="2"/>
  <c r="T8337" i="2"/>
  <c r="T8345" i="2"/>
  <c r="T8353" i="2"/>
  <c r="T8361" i="2"/>
  <c r="T8369" i="2"/>
  <c r="T8377" i="2"/>
  <c r="T8385" i="2"/>
  <c r="T8393" i="2"/>
  <c r="T8401" i="2"/>
  <c r="T8409" i="2"/>
  <c r="T8417" i="2"/>
  <c r="T8425" i="2"/>
  <c r="T8433" i="2"/>
  <c r="T8441" i="2"/>
  <c r="T8449" i="2"/>
  <c r="T8457" i="2"/>
  <c r="T8465" i="2"/>
  <c r="T8473" i="2"/>
  <c r="T8481" i="2"/>
  <c r="T8489" i="2"/>
  <c r="T8497" i="2"/>
  <c r="T8505" i="2"/>
  <c r="T8513" i="2"/>
  <c r="T8521" i="2"/>
  <c r="T8529" i="2"/>
  <c r="T8537" i="2"/>
  <c r="T8545" i="2"/>
  <c r="T8553" i="2"/>
  <c r="T8561" i="2"/>
  <c r="T8569" i="2"/>
  <c r="T8577" i="2"/>
  <c r="T8585" i="2"/>
  <c r="T8593" i="2"/>
  <c r="T8601" i="2"/>
  <c r="T8609" i="2"/>
  <c r="T8617" i="2"/>
  <c r="T8625" i="2"/>
  <c r="T8633" i="2"/>
  <c r="T8641" i="2"/>
  <c r="T8649" i="2"/>
  <c r="T8657" i="2"/>
  <c r="T8665" i="2"/>
  <c r="T8673" i="2"/>
  <c r="T8681" i="2"/>
  <c r="T8689" i="2"/>
  <c r="T8697" i="2"/>
  <c r="T8705" i="2"/>
  <c r="T8713" i="2"/>
  <c r="T8721" i="2"/>
  <c r="T8729" i="2"/>
  <c r="T8737" i="2"/>
  <c r="T8745" i="2"/>
  <c r="T8753" i="2"/>
  <c r="T8761" i="2"/>
  <c r="T7418" i="2"/>
  <c r="T7426" i="2"/>
  <c r="T7434" i="2"/>
  <c r="T7442" i="2"/>
  <c r="T7450" i="2"/>
  <c r="T7458" i="2"/>
  <c r="T7466" i="2"/>
  <c r="T7474" i="2"/>
  <c r="T7482" i="2"/>
  <c r="T7490" i="2"/>
  <c r="T7498" i="2"/>
  <c r="T7506" i="2"/>
  <c r="T7514" i="2"/>
  <c r="T7522" i="2"/>
  <c r="T7530" i="2"/>
  <c r="T7538" i="2"/>
  <c r="T7546" i="2"/>
  <c r="T7554" i="2"/>
  <c r="T7562" i="2"/>
  <c r="T7570" i="2"/>
  <c r="T7578" i="2"/>
  <c r="T7586" i="2"/>
  <c r="T7594" i="2"/>
  <c r="T7602" i="2"/>
  <c r="T7610" i="2"/>
  <c r="T7618" i="2"/>
  <c r="T7626" i="2"/>
  <c r="T7634" i="2"/>
  <c r="T7642" i="2"/>
  <c r="T7650" i="2"/>
  <c r="T7658" i="2"/>
  <c r="T7666" i="2"/>
  <c r="T7674" i="2"/>
  <c r="T7682" i="2"/>
  <c r="T7690" i="2"/>
  <c r="T7698" i="2"/>
  <c r="T7706" i="2"/>
  <c r="T7714" i="2"/>
  <c r="T7722" i="2"/>
  <c r="T7730" i="2"/>
  <c r="T7738" i="2"/>
  <c r="T7746" i="2"/>
  <c r="T7754" i="2"/>
  <c r="T7762" i="2"/>
  <c r="T7770" i="2"/>
  <c r="T7778" i="2"/>
  <c r="T7786" i="2"/>
  <c r="T7794" i="2"/>
  <c r="T7802" i="2"/>
  <c r="T7810" i="2"/>
  <c r="T7818" i="2"/>
  <c r="T7826" i="2"/>
  <c r="T7834" i="2"/>
  <c r="T7842" i="2"/>
  <c r="T7850" i="2"/>
  <c r="T7858" i="2"/>
  <c r="T7866" i="2"/>
  <c r="T7874" i="2"/>
  <c r="T7882" i="2"/>
  <c r="T7890" i="2"/>
  <c r="T7898" i="2"/>
  <c r="T7906" i="2"/>
  <c r="T7914" i="2"/>
  <c r="T7922" i="2"/>
  <c r="T7930" i="2"/>
  <c r="T7938" i="2"/>
  <c r="T7946" i="2"/>
  <c r="T7954" i="2"/>
  <c r="T7962" i="2"/>
  <c r="T7970" i="2"/>
  <c r="T7978" i="2"/>
  <c r="T7986" i="2"/>
  <c r="T7994" i="2"/>
  <c r="T8002" i="2"/>
  <c r="T8010" i="2"/>
  <c r="T8018" i="2"/>
  <c r="T8026" i="2"/>
  <c r="T8034" i="2"/>
  <c r="T8042" i="2"/>
  <c r="T8050" i="2"/>
  <c r="T8058" i="2"/>
  <c r="T8066" i="2"/>
  <c r="T8074" i="2"/>
  <c r="T8082" i="2"/>
  <c r="T8090" i="2"/>
  <c r="T8098" i="2"/>
  <c r="T8106" i="2"/>
  <c r="T8114" i="2"/>
  <c r="T8122" i="2"/>
  <c r="T8130" i="2"/>
  <c r="T8138" i="2"/>
  <c r="T8146" i="2"/>
  <c r="T8154" i="2"/>
  <c r="T8162" i="2"/>
  <c r="T8170" i="2"/>
  <c r="T8178" i="2"/>
  <c r="T8186" i="2"/>
  <c r="T8194" i="2"/>
  <c r="T8202" i="2"/>
  <c r="T8210" i="2"/>
  <c r="T8218" i="2"/>
  <c r="T8226" i="2"/>
  <c r="T8234" i="2"/>
  <c r="T8242" i="2"/>
  <c r="T8250" i="2"/>
  <c r="T8258" i="2"/>
  <c r="T8266" i="2"/>
  <c r="T8274" i="2"/>
  <c r="T8282" i="2"/>
  <c r="T8290" i="2"/>
  <c r="T8298" i="2"/>
  <c r="T8306" i="2"/>
  <c r="T8314" i="2"/>
  <c r="T8322" i="2"/>
  <c r="T8330" i="2"/>
  <c r="T8338" i="2"/>
  <c r="T8346" i="2"/>
  <c r="T8354" i="2"/>
  <c r="T8362" i="2"/>
  <c r="T8370" i="2"/>
  <c r="T8378" i="2"/>
  <c r="T8386" i="2"/>
  <c r="T8394" i="2"/>
  <c r="T8402" i="2"/>
  <c r="T8410" i="2"/>
  <c r="T8418" i="2"/>
  <c r="T8426" i="2"/>
  <c r="T8434" i="2"/>
  <c r="T8442" i="2"/>
  <c r="T8450" i="2"/>
  <c r="T8458" i="2"/>
  <c r="T8466" i="2"/>
  <c r="T8474" i="2"/>
  <c r="T8482" i="2"/>
  <c r="T8490" i="2"/>
  <c r="T8498" i="2"/>
  <c r="T8506" i="2"/>
  <c r="T8514" i="2"/>
  <c r="T8522" i="2"/>
  <c r="T8530" i="2"/>
  <c r="T8538" i="2"/>
  <c r="T8546" i="2"/>
  <c r="T8554" i="2"/>
  <c r="T8562" i="2"/>
  <c r="T8570" i="2"/>
  <c r="T8578" i="2"/>
  <c r="T8586" i="2"/>
  <c r="T8594" i="2"/>
  <c r="T8602" i="2"/>
  <c r="T8610" i="2"/>
  <c r="T8618" i="2"/>
  <c r="T8626" i="2"/>
  <c r="T8634" i="2"/>
  <c r="T8642" i="2"/>
  <c r="T8650" i="2"/>
  <c r="T8658" i="2"/>
  <c r="T8666" i="2"/>
  <c r="T8674" i="2"/>
  <c r="T8682" i="2"/>
  <c r="T8690" i="2"/>
  <c r="T8698" i="2"/>
  <c r="T8706" i="2"/>
  <c r="T8714" i="2"/>
  <c r="T8722" i="2"/>
  <c r="T8730" i="2"/>
  <c r="T8738" i="2"/>
  <c r="T8746" i="2"/>
  <c r="T8754" i="2"/>
  <c r="T8762" i="2"/>
  <c r="T7419" i="2"/>
  <c r="T7427" i="2"/>
  <c r="T7435" i="2"/>
  <c r="T7443" i="2"/>
  <c r="T7451" i="2"/>
  <c r="T7459" i="2"/>
  <c r="T7467" i="2"/>
  <c r="T7475" i="2"/>
  <c r="T7483" i="2"/>
  <c r="T7491" i="2"/>
  <c r="T7499" i="2"/>
  <c r="T7507" i="2"/>
  <c r="T7515" i="2"/>
  <c r="T7523" i="2"/>
  <c r="T7531" i="2"/>
  <c r="T7539" i="2"/>
  <c r="T7547" i="2"/>
  <c r="T7555" i="2"/>
  <c r="T7563" i="2"/>
  <c r="T7571" i="2"/>
  <c r="T7579" i="2"/>
  <c r="T7587" i="2"/>
  <c r="T7595" i="2"/>
  <c r="T7603" i="2"/>
  <c r="T7611" i="2"/>
  <c r="T7619" i="2"/>
  <c r="T7627" i="2"/>
  <c r="T7635" i="2"/>
  <c r="T7643" i="2"/>
  <c r="T7651" i="2"/>
  <c r="T7659" i="2"/>
  <c r="T7667" i="2"/>
  <c r="T7675" i="2"/>
  <c r="T7683" i="2"/>
  <c r="T7691" i="2"/>
  <c r="T7699" i="2"/>
  <c r="T7707" i="2"/>
  <c r="T7715" i="2"/>
  <c r="T7723" i="2"/>
  <c r="T7731" i="2"/>
  <c r="T7739" i="2"/>
  <c r="T7747" i="2"/>
  <c r="T7755" i="2"/>
  <c r="T7763" i="2"/>
  <c r="T7771" i="2"/>
  <c r="T7779" i="2"/>
  <c r="T7787" i="2"/>
  <c r="T7795" i="2"/>
  <c r="T7803" i="2"/>
  <c r="T7811" i="2"/>
  <c r="T7819" i="2"/>
  <c r="T7827" i="2"/>
  <c r="T7835" i="2"/>
  <c r="T7843" i="2"/>
  <c r="T7851" i="2"/>
  <c r="T7859" i="2"/>
  <c r="T7867" i="2"/>
  <c r="T7875" i="2"/>
  <c r="T7883" i="2"/>
  <c r="T7891" i="2"/>
  <c r="T7899" i="2"/>
  <c r="T7907" i="2"/>
  <c r="T7915" i="2"/>
  <c r="T7923" i="2"/>
  <c r="T7931" i="2"/>
  <c r="T7939" i="2"/>
  <c r="T7947" i="2"/>
  <c r="T7955" i="2"/>
  <c r="T7963" i="2"/>
  <c r="T7971" i="2"/>
  <c r="T7979" i="2"/>
  <c r="T7987" i="2"/>
  <c r="T7995" i="2"/>
  <c r="T8003" i="2"/>
  <c r="T8011" i="2"/>
  <c r="T8019" i="2"/>
  <c r="T8027" i="2"/>
  <c r="T8035" i="2"/>
  <c r="T8043" i="2"/>
  <c r="T8051" i="2"/>
  <c r="T8059" i="2"/>
  <c r="T8067" i="2"/>
  <c r="T8075" i="2"/>
  <c r="T8083" i="2"/>
  <c r="T8091" i="2"/>
  <c r="T8099" i="2"/>
  <c r="T8107" i="2"/>
  <c r="T8115" i="2"/>
  <c r="T8123" i="2"/>
  <c r="T8131" i="2"/>
  <c r="T8139" i="2"/>
  <c r="T8147" i="2"/>
  <c r="T8155" i="2"/>
  <c r="T8163" i="2"/>
  <c r="T8171" i="2"/>
  <c r="T8179" i="2"/>
  <c r="T8187" i="2"/>
  <c r="T8195" i="2"/>
  <c r="T8203" i="2"/>
  <c r="T8211" i="2"/>
  <c r="T8219" i="2"/>
  <c r="T8227" i="2"/>
  <c r="T8235" i="2"/>
  <c r="T8243" i="2"/>
  <c r="T8251" i="2"/>
  <c r="T8259" i="2"/>
  <c r="T8267" i="2"/>
  <c r="T8275" i="2"/>
  <c r="T8283" i="2"/>
  <c r="T8291" i="2"/>
  <c r="T8299" i="2"/>
  <c r="T8307" i="2"/>
  <c r="T8315" i="2"/>
  <c r="T8323" i="2"/>
  <c r="T8331" i="2"/>
  <c r="T8339" i="2"/>
  <c r="T8347" i="2"/>
  <c r="T8355" i="2"/>
  <c r="T8363" i="2"/>
  <c r="T8371" i="2"/>
  <c r="T8379" i="2"/>
  <c r="T8387" i="2"/>
  <c r="T8395" i="2"/>
  <c r="T8403" i="2"/>
  <c r="T8411" i="2"/>
  <c r="T8419" i="2"/>
  <c r="T8427" i="2"/>
  <c r="T8435" i="2"/>
  <c r="T8443" i="2"/>
  <c r="T8451" i="2"/>
  <c r="T8459" i="2"/>
  <c r="T8467" i="2"/>
  <c r="T8475" i="2"/>
  <c r="T8483" i="2"/>
  <c r="T8491" i="2"/>
  <c r="T8499" i="2"/>
  <c r="T8507" i="2"/>
  <c r="T8515" i="2"/>
  <c r="T8523" i="2"/>
  <c r="T8531" i="2"/>
  <c r="T8539" i="2"/>
  <c r="T8547" i="2"/>
  <c r="T8555" i="2"/>
  <c r="T8563" i="2"/>
  <c r="T8571" i="2"/>
  <c r="T8579" i="2"/>
  <c r="T8587" i="2"/>
  <c r="T8595" i="2"/>
  <c r="T8603" i="2"/>
  <c r="T8611" i="2"/>
  <c r="T8619" i="2"/>
  <c r="T8627" i="2"/>
  <c r="T8635" i="2"/>
  <c r="T8643" i="2"/>
  <c r="T8651" i="2"/>
  <c r="T8659" i="2"/>
  <c r="T8667" i="2"/>
  <c r="T8675" i="2"/>
  <c r="T8683" i="2"/>
  <c r="T8691" i="2"/>
  <c r="T8699" i="2"/>
  <c r="T8707" i="2"/>
  <c r="T8715" i="2"/>
  <c r="T8723" i="2"/>
  <c r="T8731" i="2"/>
  <c r="T8739" i="2"/>
  <c r="T8747" i="2"/>
  <c r="T8755" i="2"/>
  <c r="T8763" i="2"/>
  <c r="T6508" i="2"/>
  <c r="T6516" i="2"/>
  <c r="T6524" i="2"/>
  <c r="T6532" i="2"/>
  <c r="T6540" i="2"/>
  <c r="T6548" i="2"/>
  <c r="T6556" i="2"/>
  <c r="T6564" i="2"/>
  <c r="T6572" i="2"/>
  <c r="T6580" i="2"/>
  <c r="T6588" i="2"/>
  <c r="T6596" i="2"/>
  <c r="T6604" i="2"/>
  <c r="T6612" i="2"/>
  <c r="T6620" i="2"/>
  <c r="T6628" i="2"/>
  <c r="T6636" i="2"/>
  <c r="T6644" i="2"/>
  <c r="T6652" i="2"/>
  <c r="T6660" i="2"/>
  <c r="T6668" i="2"/>
  <c r="T6676" i="2"/>
  <c r="T6684" i="2"/>
  <c r="T6692" i="2"/>
  <c r="T6700" i="2"/>
  <c r="T6708" i="2"/>
  <c r="T6716" i="2"/>
  <c r="T6724" i="2"/>
  <c r="T6732" i="2"/>
  <c r="T6740" i="2"/>
  <c r="T6748" i="2"/>
  <c r="T6756" i="2"/>
  <c r="T6764" i="2"/>
  <c r="T6772" i="2"/>
  <c r="T6780" i="2"/>
  <c r="T6788" i="2"/>
  <c r="T6796" i="2"/>
  <c r="T6804" i="2"/>
  <c r="T6812" i="2"/>
  <c r="T6820" i="2"/>
  <c r="T6828" i="2"/>
  <c r="T6836" i="2"/>
  <c r="T6844" i="2"/>
  <c r="T6852" i="2"/>
  <c r="T6860" i="2"/>
  <c r="T6868" i="2"/>
  <c r="T6876" i="2"/>
  <c r="T6884" i="2"/>
  <c r="T6892" i="2"/>
  <c r="T6900" i="2"/>
  <c r="T6908" i="2"/>
  <c r="T6916" i="2"/>
  <c r="T6924" i="2"/>
  <c r="T6932" i="2"/>
  <c r="T6940" i="2"/>
  <c r="T6948" i="2"/>
  <c r="T6956" i="2"/>
  <c r="T6964" i="2"/>
  <c r="T6972" i="2"/>
  <c r="T6980" i="2"/>
  <c r="T6988" i="2"/>
  <c r="T6996" i="2"/>
  <c r="T7004" i="2"/>
  <c r="T7012" i="2"/>
  <c r="T7020" i="2"/>
  <c r="T7028" i="2"/>
  <c r="T7036" i="2"/>
  <c r="T7044" i="2"/>
  <c r="T7052" i="2"/>
  <c r="T7060" i="2"/>
  <c r="T7068" i="2"/>
  <c r="T7076" i="2"/>
  <c r="T7084" i="2"/>
  <c r="T7092" i="2"/>
  <c r="T7100" i="2"/>
  <c r="T7108" i="2"/>
  <c r="T7116" i="2"/>
  <c r="T7124" i="2"/>
  <c r="T7132" i="2"/>
  <c r="T7140" i="2"/>
  <c r="T7148" i="2"/>
  <c r="T7156" i="2"/>
  <c r="T7164" i="2"/>
  <c r="T7172" i="2"/>
  <c r="T7180" i="2"/>
  <c r="T7188" i="2"/>
  <c r="T7196" i="2"/>
  <c r="T7204" i="2"/>
  <c r="T7212" i="2"/>
  <c r="T7220" i="2"/>
  <c r="T7228" i="2"/>
  <c r="T7236" i="2"/>
  <c r="T7244" i="2"/>
  <c r="T7252" i="2"/>
  <c r="T7260" i="2"/>
  <c r="T7268" i="2"/>
  <c r="T7276" i="2"/>
  <c r="T7284" i="2"/>
  <c r="T7292" i="2"/>
  <c r="T7300" i="2"/>
  <c r="T7308" i="2"/>
  <c r="T7316" i="2"/>
  <c r="T7324" i="2"/>
  <c r="T7332" i="2"/>
  <c r="T7340" i="2"/>
  <c r="T7348" i="2"/>
  <c r="T7356" i="2"/>
  <c r="T7364" i="2"/>
  <c r="T7372" i="2"/>
  <c r="T7380" i="2"/>
  <c r="T7388" i="2"/>
  <c r="T7396" i="2"/>
  <c r="T7404" i="2"/>
  <c r="T7412" i="2"/>
  <c r="T7420" i="2"/>
  <c r="T7428" i="2"/>
  <c r="T7436" i="2"/>
  <c r="T7444" i="2"/>
  <c r="T7452" i="2"/>
  <c r="T7460" i="2"/>
  <c r="T7468" i="2"/>
  <c r="T7476" i="2"/>
  <c r="T7484" i="2"/>
  <c r="T7492" i="2"/>
  <c r="T7500" i="2"/>
  <c r="T7508" i="2"/>
  <c r="T7516" i="2"/>
  <c r="T7524" i="2"/>
  <c r="T7532" i="2"/>
  <c r="T7540" i="2"/>
  <c r="T7548" i="2"/>
  <c r="T7556" i="2"/>
  <c r="T7564" i="2"/>
  <c r="T7572" i="2"/>
  <c r="T7580" i="2"/>
  <c r="T7588" i="2"/>
  <c r="T7596" i="2"/>
  <c r="T7604" i="2"/>
  <c r="T7612" i="2"/>
  <c r="T7620" i="2"/>
  <c r="T7628" i="2"/>
  <c r="T7636" i="2"/>
  <c r="T7644" i="2"/>
  <c r="T7652" i="2"/>
  <c r="T7660" i="2"/>
  <c r="T7668" i="2"/>
  <c r="T7676" i="2"/>
  <c r="T7684" i="2"/>
  <c r="T7692" i="2"/>
  <c r="T7700" i="2"/>
  <c r="T7708" i="2"/>
  <c r="T7716" i="2"/>
  <c r="T7724" i="2"/>
  <c r="T7732" i="2"/>
  <c r="T7740" i="2"/>
  <c r="T7748" i="2"/>
  <c r="T7756" i="2"/>
  <c r="T7764" i="2"/>
  <c r="T7772" i="2"/>
  <c r="T7780" i="2"/>
  <c r="T7788" i="2"/>
  <c r="T7796" i="2"/>
  <c r="T7804" i="2"/>
  <c r="T7812" i="2"/>
  <c r="T7820" i="2"/>
  <c r="T7828" i="2"/>
  <c r="T7836" i="2"/>
  <c r="T7844" i="2"/>
  <c r="T7852" i="2"/>
  <c r="T7860" i="2"/>
  <c r="T7868" i="2"/>
  <c r="T7876" i="2"/>
  <c r="T7884" i="2"/>
  <c r="T7892" i="2"/>
  <c r="T7900" i="2"/>
  <c r="T7908" i="2"/>
  <c r="T7916" i="2"/>
  <c r="T7924" i="2"/>
  <c r="T7932" i="2"/>
  <c r="T7940" i="2"/>
  <c r="T7948" i="2"/>
  <c r="T7956" i="2"/>
  <c r="T7964" i="2"/>
  <c r="T7972" i="2"/>
  <c r="T7980" i="2"/>
  <c r="T7988" i="2"/>
  <c r="T7996" i="2"/>
  <c r="T8004" i="2"/>
  <c r="T8012" i="2"/>
  <c r="T8020" i="2"/>
  <c r="T8028" i="2"/>
  <c r="T8036" i="2"/>
  <c r="T8044" i="2"/>
  <c r="T8052" i="2"/>
  <c r="T8060" i="2"/>
  <c r="T8068" i="2"/>
  <c r="T8076" i="2"/>
  <c r="T8084" i="2"/>
  <c r="T8092" i="2"/>
  <c r="T8100" i="2"/>
  <c r="T8108" i="2"/>
  <c r="T8116" i="2"/>
  <c r="T8124" i="2"/>
  <c r="T8132" i="2"/>
  <c r="T8140" i="2"/>
  <c r="T8148" i="2"/>
  <c r="T8156" i="2"/>
  <c r="T8164" i="2"/>
  <c r="T8172" i="2"/>
  <c r="T8180" i="2"/>
  <c r="T8188" i="2"/>
  <c r="T8196" i="2"/>
  <c r="T8204" i="2"/>
  <c r="T8212" i="2"/>
  <c r="T8220" i="2"/>
  <c r="T8228" i="2"/>
  <c r="T8236" i="2"/>
  <c r="T8244" i="2"/>
  <c r="T8252" i="2"/>
  <c r="T8260" i="2"/>
  <c r="T8268" i="2"/>
  <c r="T8276" i="2"/>
  <c r="T8284" i="2"/>
  <c r="T8292" i="2"/>
  <c r="T8300" i="2"/>
  <c r="T8308" i="2"/>
  <c r="T8316" i="2"/>
  <c r="T8324" i="2"/>
  <c r="T8332" i="2"/>
  <c r="T8340" i="2"/>
  <c r="T8348" i="2"/>
  <c r="T8356" i="2"/>
  <c r="T8364" i="2"/>
  <c r="T8372" i="2"/>
  <c r="T8380" i="2"/>
  <c r="T8388" i="2"/>
  <c r="T8396" i="2"/>
  <c r="T8404" i="2"/>
  <c r="T8412" i="2"/>
  <c r="T8420" i="2"/>
  <c r="T8428" i="2"/>
  <c r="T8436" i="2"/>
  <c r="T8444" i="2"/>
  <c r="T8452" i="2"/>
  <c r="T8460" i="2"/>
  <c r="T8468" i="2"/>
  <c r="T8476" i="2"/>
  <c r="T8484" i="2"/>
  <c r="T8492" i="2"/>
  <c r="T8500" i="2"/>
  <c r="T8508" i="2"/>
  <c r="T8516" i="2"/>
  <c r="T8524" i="2"/>
  <c r="T8532" i="2"/>
  <c r="T8540" i="2"/>
  <c r="T8548" i="2"/>
  <c r="T8556" i="2"/>
  <c r="T8564" i="2"/>
  <c r="T8572" i="2"/>
  <c r="T8580" i="2"/>
  <c r="T8588" i="2"/>
  <c r="T8596" i="2"/>
  <c r="T8604" i="2"/>
  <c r="T8612" i="2"/>
  <c r="T8620" i="2"/>
  <c r="T8628" i="2"/>
  <c r="T8636" i="2"/>
  <c r="T8644" i="2"/>
  <c r="T8652" i="2"/>
  <c r="T8660" i="2"/>
  <c r="T8668" i="2"/>
  <c r="T8676" i="2"/>
  <c r="T8684" i="2"/>
  <c r="T8692" i="2"/>
  <c r="T8700" i="2"/>
  <c r="T8708" i="2"/>
  <c r="T8716" i="2"/>
  <c r="T8724" i="2"/>
  <c r="T8732" i="2"/>
  <c r="T8740" i="2"/>
  <c r="T8748" i="2"/>
  <c r="T8756" i="2"/>
  <c r="T8764" i="2"/>
  <c r="T7413" i="2"/>
  <c r="T7421" i="2"/>
  <c r="T7429" i="2"/>
  <c r="T7437" i="2"/>
  <c r="T7445" i="2"/>
  <c r="T7453" i="2"/>
  <c r="T7461" i="2"/>
  <c r="T7469" i="2"/>
  <c r="T7477" i="2"/>
  <c r="T7485" i="2"/>
  <c r="T7493" i="2"/>
  <c r="T7501" i="2"/>
  <c r="T7509" i="2"/>
  <c r="T7517" i="2"/>
  <c r="T7525" i="2"/>
  <c r="T7533" i="2"/>
  <c r="T7541" i="2"/>
  <c r="T7549" i="2"/>
  <c r="T7557" i="2"/>
  <c r="T7565" i="2"/>
  <c r="T7573" i="2"/>
  <c r="T7581" i="2"/>
  <c r="T7589" i="2"/>
  <c r="T7597" i="2"/>
  <c r="T7605" i="2"/>
  <c r="T7613" i="2"/>
  <c r="T7621" i="2"/>
  <c r="T7629" i="2"/>
  <c r="T7637" i="2"/>
  <c r="T7645" i="2"/>
  <c r="T7653" i="2"/>
  <c r="T7661" i="2"/>
  <c r="T7669" i="2"/>
  <c r="T7677" i="2"/>
  <c r="T7685" i="2"/>
  <c r="T7693" i="2"/>
  <c r="T7701" i="2"/>
  <c r="T7709" i="2"/>
  <c r="T7717" i="2"/>
  <c r="T7725" i="2"/>
  <c r="T7733" i="2"/>
  <c r="T7741" i="2"/>
  <c r="T7749" i="2"/>
  <c r="T7757" i="2"/>
  <c r="T7765" i="2"/>
  <c r="T7773" i="2"/>
  <c r="T7781" i="2"/>
  <c r="T7789" i="2"/>
  <c r="T7797" i="2"/>
  <c r="T7805" i="2"/>
  <c r="T7813" i="2"/>
  <c r="T7821" i="2"/>
  <c r="T7829" i="2"/>
  <c r="T7837" i="2"/>
  <c r="T7845" i="2"/>
  <c r="T7853" i="2"/>
  <c r="T7861" i="2"/>
  <c r="T7869" i="2"/>
  <c r="T7877" i="2"/>
  <c r="T7885" i="2"/>
  <c r="T7893" i="2"/>
  <c r="T7901" i="2"/>
  <c r="T7909" i="2"/>
  <c r="T7917" i="2"/>
  <c r="T7925" i="2"/>
  <c r="T7933" i="2"/>
  <c r="T7941" i="2"/>
  <c r="T7949" i="2"/>
  <c r="T7957" i="2"/>
  <c r="T7965" i="2"/>
  <c r="T7973" i="2"/>
  <c r="T7981" i="2"/>
  <c r="T7989" i="2"/>
  <c r="T7997" i="2"/>
  <c r="T8005" i="2"/>
  <c r="T8013" i="2"/>
  <c r="T8021" i="2"/>
  <c r="T8029" i="2"/>
  <c r="T8037" i="2"/>
  <c r="T8045" i="2"/>
  <c r="T8053" i="2"/>
  <c r="T8061" i="2"/>
  <c r="T8069" i="2"/>
  <c r="T8077" i="2"/>
  <c r="T8085" i="2"/>
  <c r="T8093" i="2"/>
  <c r="T8101" i="2"/>
  <c r="T8109" i="2"/>
  <c r="T8117" i="2"/>
  <c r="T8125" i="2"/>
  <c r="T8133" i="2"/>
  <c r="T8141" i="2"/>
  <c r="T8149" i="2"/>
  <c r="T8157" i="2"/>
  <c r="T8165" i="2"/>
  <c r="T8173" i="2"/>
  <c r="T8181" i="2"/>
  <c r="T8189" i="2"/>
  <c r="T8197" i="2"/>
  <c r="T8205" i="2"/>
  <c r="T8213" i="2"/>
  <c r="T8221" i="2"/>
  <c r="T8229" i="2"/>
  <c r="T8237" i="2"/>
  <c r="T8245" i="2"/>
  <c r="T8253" i="2"/>
  <c r="T8261" i="2"/>
  <c r="T8269" i="2"/>
  <c r="T8277" i="2"/>
  <c r="T8285" i="2"/>
  <c r="T8293" i="2"/>
  <c r="T8301" i="2"/>
  <c r="T8309" i="2"/>
  <c r="T8317" i="2"/>
  <c r="T8325" i="2"/>
  <c r="T8333" i="2"/>
  <c r="T8341" i="2"/>
  <c r="T8349" i="2"/>
  <c r="T8357" i="2"/>
  <c r="T8365" i="2"/>
  <c r="T8373" i="2"/>
  <c r="T8381" i="2"/>
  <c r="T8389" i="2"/>
  <c r="T8397" i="2"/>
  <c r="T8405" i="2"/>
  <c r="T8413" i="2"/>
  <c r="T8421" i="2"/>
  <c r="T8429" i="2"/>
  <c r="T8437" i="2"/>
  <c r="T8445" i="2"/>
  <c r="T8453" i="2"/>
  <c r="T8461" i="2"/>
  <c r="T8469" i="2"/>
  <c r="T8477" i="2"/>
  <c r="T8485" i="2"/>
  <c r="T8493" i="2"/>
  <c r="T8501" i="2"/>
  <c r="T8509" i="2"/>
  <c r="T8517" i="2"/>
  <c r="T8525" i="2"/>
  <c r="T8533" i="2"/>
  <c r="T8541" i="2"/>
  <c r="T8549" i="2"/>
  <c r="T8557" i="2"/>
  <c r="T8565" i="2"/>
  <c r="T8573" i="2"/>
  <c r="T8581" i="2"/>
  <c r="T8589" i="2"/>
  <c r="T8597" i="2"/>
  <c r="T8605" i="2"/>
  <c r="T8613" i="2"/>
  <c r="T8621" i="2"/>
  <c r="T8629" i="2"/>
  <c r="T8637" i="2"/>
  <c r="T8645" i="2"/>
  <c r="T8653" i="2"/>
  <c r="T8661" i="2"/>
  <c r="T8669" i="2"/>
  <c r="T8677" i="2"/>
  <c r="T8685" i="2"/>
  <c r="T8693" i="2"/>
  <c r="T8701" i="2"/>
  <c r="T8709" i="2"/>
  <c r="T8717" i="2"/>
  <c r="T8725" i="2"/>
  <c r="T8733" i="2"/>
  <c r="T8741" i="2"/>
  <c r="T8749" i="2"/>
  <c r="T8757" i="2"/>
  <c r="T8765" i="2"/>
  <c r="T8446" i="2"/>
  <c r="T8454" i="2"/>
  <c r="T8462" i="2"/>
  <c r="T8470" i="2"/>
  <c r="T8478" i="2"/>
  <c r="T8486" i="2"/>
  <c r="T8494" i="2"/>
  <c r="T8502" i="2"/>
  <c r="T8510" i="2"/>
  <c r="T8518" i="2"/>
  <c r="T8526" i="2"/>
  <c r="T8534" i="2"/>
  <c r="T8542" i="2"/>
  <c r="T8550" i="2"/>
  <c r="T8558" i="2"/>
  <c r="T8566" i="2"/>
  <c r="T8574" i="2"/>
  <c r="T8582" i="2"/>
  <c r="T8590" i="2"/>
  <c r="T8598" i="2"/>
  <c r="T8606" i="2"/>
  <c r="T8614" i="2"/>
  <c r="T8622" i="2"/>
  <c r="T8630" i="2"/>
  <c r="T8638" i="2"/>
  <c r="T8646" i="2"/>
  <c r="T8654" i="2"/>
  <c r="T8662" i="2"/>
  <c r="T8670" i="2"/>
  <c r="T8678" i="2"/>
  <c r="T8686" i="2"/>
  <c r="T8694" i="2"/>
  <c r="T8702" i="2"/>
  <c r="T8710" i="2"/>
  <c r="T8718" i="2"/>
  <c r="T8726" i="2"/>
  <c r="T8734" i="2"/>
  <c r="T8742" i="2"/>
  <c r="T8750" i="2"/>
  <c r="T8758" i="2"/>
  <c r="T6511" i="2"/>
  <c r="T6519" i="2"/>
  <c r="T6527" i="2"/>
  <c r="T6535" i="2"/>
  <c r="T6543" i="2"/>
  <c r="T6551" i="2"/>
  <c r="T6559" i="2"/>
  <c r="T6567" i="2"/>
  <c r="T6575" i="2"/>
  <c r="T6583" i="2"/>
  <c r="T6591" i="2"/>
  <c r="T6599" i="2"/>
  <c r="T6607" i="2"/>
  <c r="T6615" i="2"/>
  <c r="T6623" i="2"/>
  <c r="T6631" i="2"/>
  <c r="T6639" i="2"/>
  <c r="T6647" i="2"/>
  <c r="T6655" i="2"/>
  <c r="T6663" i="2"/>
  <c r="T6671" i="2"/>
  <c r="T6679" i="2"/>
  <c r="T6687" i="2"/>
  <c r="T6695" i="2"/>
  <c r="T6703" i="2"/>
  <c r="T6711" i="2"/>
  <c r="T6719" i="2"/>
  <c r="T6727" i="2"/>
  <c r="T6735" i="2"/>
  <c r="T6743" i="2"/>
  <c r="T6751" i="2"/>
  <c r="T6759" i="2"/>
  <c r="T6767" i="2"/>
  <c r="T6775" i="2"/>
  <c r="T6783" i="2"/>
  <c r="T6791" i="2"/>
  <c r="T6799" i="2"/>
  <c r="T6807" i="2"/>
  <c r="T6815" i="2"/>
  <c r="T6823" i="2"/>
  <c r="T6831" i="2"/>
  <c r="T6839" i="2"/>
  <c r="T6847" i="2"/>
  <c r="T6855" i="2"/>
  <c r="T6863" i="2"/>
  <c r="T6871" i="2"/>
  <c r="T6879" i="2"/>
  <c r="T6887" i="2"/>
  <c r="T6895" i="2"/>
  <c r="T6903" i="2"/>
  <c r="T6911" i="2"/>
  <c r="T6919" i="2"/>
  <c r="T6927" i="2"/>
  <c r="T6935" i="2"/>
  <c r="T6943" i="2"/>
  <c r="T6951" i="2"/>
  <c r="T6959" i="2"/>
  <c r="T6967" i="2"/>
  <c r="T6975" i="2"/>
  <c r="T6983" i="2"/>
  <c r="T6991" i="2"/>
  <c r="T6999" i="2"/>
  <c r="T7007" i="2"/>
  <c r="T7015" i="2"/>
  <c r="T7023" i="2"/>
  <c r="T7031" i="2"/>
  <c r="T7039" i="2"/>
  <c r="T7047" i="2"/>
  <c r="T7055" i="2"/>
  <c r="T7063" i="2"/>
  <c r="T7071" i="2"/>
  <c r="T7079" i="2"/>
  <c r="T7087" i="2"/>
  <c r="T7095" i="2"/>
  <c r="T7103" i="2"/>
  <c r="T7111" i="2"/>
  <c r="T7119" i="2"/>
  <c r="T7127" i="2"/>
  <c r="T7135" i="2"/>
  <c r="T7143" i="2"/>
  <c r="T7151" i="2"/>
  <c r="T7159" i="2"/>
  <c r="T7167" i="2"/>
  <c r="T7175" i="2"/>
  <c r="T7183" i="2"/>
  <c r="T7191" i="2"/>
  <c r="T7199" i="2"/>
  <c r="T7207" i="2"/>
  <c r="T7215" i="2"/>
  <c r="T7223" i="2"/>
  <c r="T7231" i="2"/>
  <c r="T7239" i="2"/>
  <c r="T7247" i="2"/>
  <c r="T7255" i="2"/>
  <c r="T7263" i="2"/>
  <c r="T7271" i="2"/>
  <c r="T7279" i="2"/>
  <c r="T7287" i="2"/>
  <c r="T7295" i="2"/>
  <c r="T7303" i="2"/>
  <c r="T7311" i="2"/>
  <c r="T7319" i="2"/>
  <c r="T7327" i="2"/>
  <c r="T7335" i="2"/>
  <c r="T7343" i="2"/>
  <c r="T7351" i="2"/>
  <c r="T7359" i="2"/>
  <c r="T7367" i="2"/>
  <c r="T7375" i="2"/>
  <c r="T7383" i="2"/>
  <c r="T7391" i="2"/>
  <c r="T7399" i="2"/>
  <c r="T7407" i="2"/>
  <c r="T7415" i="2"/>
  <c r="T7423" i="2"/>
  <c r="T7431" i="2"/>
  <c r="T7439" i="2"/>
  <c r="T7447" i="2"/>
  <c r="T7455" i="2"/>
  <c r="T7463" i="2"/>
  <c r="T7471" i="2"/>
  <c r="T7479" i="2"/>
  <c r="T7487" i="2"/>
  <c r="T7495" i="2"/>
  <c r="T7503" i="2"/>
  <c r="T7511" i="2"/>
  <c r="T7519" i="2"/>
  <c r="T7527" i="2"/>
  <c r="T7535" i="2"/>
  <c r="T7543" i="2"/>
  <c r="T7551" i="2"/>
  <c r="T7559" i="2"/>
  <c r="T7567" i="2"/>
  <c r="T7575" i="2"/>
  <c r="T7583" i="2"/>
  <c r="T7591" i="2"/>
  <c r="T7599" i="2"/>
  <c r="T7607" i="2"/>
  <c r="T7615" i="2"/>
  <c r="T7623" i="2"/>
  <c r="T7631" i="2"/>
  <c r="T7639" i="2"/>
  <c r="T7647" i="2"/>
  <c r="T7655" i="2"/>
  <c r="T7663" i="2"/>
  <c r="T7671" i="2"/>
  <c r="T7679" i="2"/>
  <c r="T7687" i="2"/>
  <c r="T7695" i="2"/>
  <c r="T7703" i="2"/>
  <c r="T7711" i="2"/>
  <c r="T7719" i="2"/>
  <c r="T7727" i="2"/>
  <c r="T7735" i="2"/>
  <c r="T7743" i="2"/>
  <c r="T7751" i="2"/>
  <c r="T7759" i="2"/>
  <c r="T7767" i="2"/>
  <c r="T7775" i="2"/>
  <c r="T7783" i="2"/>
  <c r="T7791" i="2"/>
  <c r="T7799" i="2"/>
  <c r="T7807" i="2"/>
  <c r="T7815" i="2"/>
  <c r="T7823" i="2"/>
  <c r="T7831" i="2"/>
  <c r="T7839" i="2"/>
  <c r="T7847" i="2"/>
  <c r="T7855" i="2"/>
  <c r="T7863" i="2"/>
  <c r="T7871" i="2"/>
  <c r="T7879" i="2"/>
  <c r="T7887" i="2"/>
  <c r="T7895" i="2"/>
  <c r="T7903" i="2"/>
  <c r="T7911" i="2"/>
  <c r="T7919" i="2"/>
  <c r="T7927" i="2"/>
  <c r="T7935" i="2"/>
  <c r="T7943" i="2"/>
  <c r="T7951" i="2"/>
  <c r="T7959" i="2"/>
  <c r="T7967" i="2"/>
  <c r="T7975" i="2"/>
  <c r="T7983" i="2"/>
  <c r="T7991" i="2"/>
  <c r="T7999" i="2"/>
  <c r="T8007" i="2"/>
  <c r="T8015" i="2"/>
  <c r="T8023" i="2"/>
  <c r="T8031" i="2"/>
  <c r="T8039" i="2"/>
  <c r="T8047" i="2"/>
  <c r="T8055" i="2"/>
  <c r="T8063" i="2"/>
  <c r="T8071" i="2"/>
  <c r="T8079" i="2"/>
  <c r="T8087" i="2"/>
  <c r="T8095" i="2"/>
  <c r="T8103" i="2"/>
  <c r="T8111" i="2"/>
  <c r="T8119" i="2"/>
  <c r="T8127" i="2"/>
  <c r="T8135" i="2"/>
  <c r="T8143" i="2"/>
  <c r="T8151" i="2"/>
  <c r="T8159" i="2"/>
  <c r="T8167" i="2"/>
  <c r="T8175" i="2"/>
  <c r="T8183" i="2"/>
  <c r="T8191" i="2"/>
  <c r="T8199" i="2"/>
  <c r="T8207" i="2"/>
  <c r="T8215" i="2"/>
  <c r="T8223" i="2"/>
  <c r="T8231" i="2"/>
  <c r="T8239" i="2"/>
  <c r="T8247" i="2"/>
  <c r="T8255" i="2"/>
  <c r="T8263" i="2"/>
  <c r="T8271" i="2"/>
  <c r="T8279" i="2"/>
  <c r="T8287" i="2"/>
  <c r="T8295" i="2"/>
  <c r="T8303" i="2"/>
  <c r="T8311" i="2"/>
  <c r="T8319" i="2"/>
  <c r="T8327" i="2"/>
  <c r="T8335" i="2"/>
  <c r="T8343" i="2"/>
  <c r="T8351" i="2"/>
  <c r="T8359" i="2"/>
  <c r="T8367" i="2"/>
  <c r="T8375" i="2"/>
  <c r="T8383" i="2"/>
  <c r="T8391" i="2"/>
  <c r="T8399" i="2"/>
  <c r="T8407" i="2"/>
  <c r="T8415" i="2"/>
  <c r="T8423" i="2"/>
  <c r="T8431" i="2"/>
  <c r="T8439" i="2"/>
  <c r="T8447" i="2"/>
  <c r="T8455" i="2"/>
  <c r="T8463" i="2"/>
  <c r="T8471" i="2"/>
  <c r="T8479" i="2"/>
  <c r="T8487" i="2"/>
  <c r="T8495" i="2"/>
  <c r="T8503" i="2"/>
  <c r="T8511" i="2"/>
  <c r="T8519" i="2"/>
  <c r="T8527" i="2"/>
  <c r="T8535" i="2"/>
  <c r="T8543" i="2"/>
  <c r="T8551" i="2"/>
  <c r="T8559" i="2"/>
  <c r="T8567" i="2"/>
  <c r="T8575" i="2"/>
  <c r="T8583" i="2"/>
  <c r="T8591" i="2"/>
  <c r="T8599" i="2"/>
  <c r="T8607" i="2"/>
  <c r="T8615" i="2"/>
  <c r="T8623" i="2"/>
  <c r="T8631" i="2"/>
  <c r="T8639" i="2"/>
  <c r="T8647" i="2"/>
  <c r="T8655" i="2"/>
  <c r="T8663" i="2"/>
  <c r="T8671" i="2"/>
  <c r="T8679" i="2"/>
  <c r="T8687" i="2"/>
  <c r="T8695" i="2"/>
  <c r="T8703" i="2"/>
  <c r="T8711" i="2"/>
  <c r="T8719" i="2"/>
  <c r="T8727" i="2"/>
  <c r="T8735" i="2"/>
  <c r="T8743" i="2"/>
  <c r="T8751" i="2"/>
  <c r="T8759" i="2"/>
  <c r="T6504" i="2"/>
  <c r="T6512" i="2"/>
  <c r="T6520" i="2"/>
  <c r="T6528" i="2"/>
  <c r="T6536" i="2"/>
  <c r="T6544" i="2"/>
  <c r="T6552" i="2"/>
  <c r="T6560" i="2"/>
  <c r="T6568" i="2"/>
  <c r="T6576" i="2"/>
  <c r="T6584" i="2"/>
  <c r="T6592" i="2"/>
  <c r="T6600" i="2"/>
  <c r="T6608" i="2"/>
  <c r="T6616" i="2"/>
  <c r="T6624" i="2"/>
  <c r="T6632" i="2"/>
  <c r="T6640" i="2"/>
  <c r="T6648" i="2"/>
  <c r="T6656" i="2"/>
  <c r="T6664" i="2"/>
  <c r="T6672" i="2"/>
  <c r="T6680" i="2"/>
  <c r="T6688" i="2"/>
  <c r="T6696" i="2"/>
  <c r="T6704" i="2"/>
  <c r="T6712" i="2"/>
  <c r="T6720" i="2"/>
  <c r="T6728" i="2"/>
  <c r="T6736" i="2"/>
  <c r="T6744" i="2"/>
  <c r="T6752" i="2"/>
  <c r="T6760" i="2"/>
  <c r="T6768" i="2"/>
  <c r="T6776" i="2"/>
  <c r="T6784" i="2"/>
  <c r="T6792" i="2"/>
  <c r="T6800" i="2"/>
  <c r="T6808" i="2"/>
  <c r="T6816" i="2"/>
  <c r="T6824" i="2"/>
  <c r="T6832" i="2"/>
  <c r="T6840" i="2"/>
  <c r="T6848" i="2"/>
  <c r="T6856" i="2"/>
  <c r="T6864" i="2"/>
  <c r="T6872" i="2"/>
  <c r="T6880" i="2"/>
  <c r="T6888" i="2"/>
  <c r="T6896" i="2"/>
  <c r="T6904" i="2"/>
  <c r="T6912" i="2"/>
  <c r="T6920" i="2"/>
  <c r="T6928" i="2"/>
  <c r="T6936" i="2"/>
  <c r="T6944" i="2"/>
  <c r="T6952" i="2"/>
  <c r="T6960" i="2"/>
  <c r="T6968" i="2"/>
  <c r="T6976" i="2"/>
  <c r="T6984" i="2"/>
  <c r="T6992" i="2"/>
  <c r="T7000" i="2"/>
  <c r="T7008" i="2"/>
  <c r="T7016" i="2"/>
  <c r="T7024" i="2"/>
  <c r="T7032" i="2"/>
  <c r="T7040" i="2"/>
  <c r="T7048" i="2"/>
  <c r="T7056" i="2"/>
  <c r="T7064" i="2"/>
  <c r="T7072" i="2"/>
  <c r="T7080" i="2"/>
  <c r="T7088" i="2"/>
  <c r="T7096" i="2"/>
  <c r="T7104" i="2"/>
  <c r="T7112" i="2"/>
  <c r="T7120" i="2"/>
  <c r="T7128" i="2"/>
  <c r="T7136" i="2"/>
  <c r="T7144" i="2"/>
  <c r="T7152" i="2"/>
  <c r="T7160" i="2"/>
  <c r="T7168" i="2"/>
  <c r="T7176" i="2"/>
  <c r="T7184" i="2"/>
  <c r="T7192" i="2"/>
  <c r="T7200" i="2"/>
  <c r="T7208" i="2"/>
  <c r="T7216" i="2"/>
  <c r="T7224" i="2"/>
  <c r="T7232" i="2"/>
  <c r="T7240" i="2"/>
  <c r="T7248" i="2"/>
  <c r="T7256" i="2"/>
  <c r="T7264" i="2"/>
  <c r="T7272" i="2"/>
  <c r="T7280" i="2"/>
  <c r="T7288" i="2"/>
  <c r="T7296" i="2"/>
  <c r="T7304" i="2"/>
  <c r="T7312" i="2"/>
  <c r="T7320" i="2"/>
  <c r="T7328" i="2"/>
  <c r="T7336" i="2"/>
  <c r="T7344" i="2"/>
  <c r="T7352" i="2"/>
  <c r="T7360" i="2"/>
  <c r="T7368" i="2"/>
  <c r="T7376" i="2"/>
  <c r="T7384" i="2"/>
  <c r="T7392" i="2"/>
  <c r="T7400" i="2"/>
  <c r="T7408" i="2"/>
  <c r="T7416" i="2"/>
  <c r="T7424" i="2"/>
  <c r="T7432" i="2"/>
  <c r="T7440" i="2"/>
  <c r="T7448" i="2"/>
  <c r="T7456" i="2"/>
  <c r="T7464" i="2"/>
  <c r="T7472" i="2"/>
  <c r="T7480" i="2"/>
  <c r="T7488" i="2"/>
  <c r="T7496" i="2"/>
  <c r="T7504" i="2"/>
  <c r="T7512" i="2"/>
  <c r="T7520" i="2"/>
  <c r="T7528" i="2"/>
  <c r="T7536" i="2"/>
  <c r="T7544" i="2"/>
  <c r="T7552" i="2"/>
  <c r="T7560" i="2"/>
  <c r="T7568" i="2"/>
  <c r="T7576" i="2"/>
  <c r="T7584" i="2"/>
  <c r="T7592" i="2"/>
  <c r="T7600" i="2"/>
  <c r="T7608" i="2"/>
  <c r="T7616" i="2"/>
  <c r="T7624" i="2"/>
  <c r="T7632" i="2"/>
  <c r="T7640" i="2"/>
  <c r="T7648" i="2"/>
  <c r="T7656" i="2"/>
  <c r="T7664" i="2"/>
  <c r="T7672" i="2"/>
  <c r="T7680" i="2"/>
  <c r="T7688" i="2"/>
  <c r="T7696" i="2"/>
  <c r="T7704" i="2"/>
  <c r="T7712" i="2"/>
  <c r="T7720" i="2"/>
  <c r="T7728" i="2"/>
  <c r="T7736" i="2"/>
  <c r="T7744" i="2"/>
  <c r="T7752" i="2"/>
  <c r="T7760" i="2"/>
  <c r="T7768" i="2"/>
  <c r="T7776" i="2"/>
  <c r="T7784" i="2"/>
  <c r="T7792" i="2"/>
  <c r="T7800" i="2"/>
  <c r="T7808" i="2"/>
  <c r="T7816" i="2"/>
  <c r="T7824" i="2"/>
  <c r="T7832" i="2"/>
  <c r="T7840" i="2"/>
  <c r="T7848" i="2"/>
  <c r="T7856" i="2"/>
  <c r="T7864" i="2"/>
  <c r="T7872" i="2"/>
  <c r="T7880" i="2"/>
  <c r="T7888" i="2"/>
  <c r="T7896" i="2"/>
  <c r="T7904" i="2"/>
  <c r="T7912" i="2"/>
  <c r="T7920" i="2"/>
  <c r="T7928" i="2"/>
  <c r="T7936" i="2"/>
  <c r="T7944" i="2"/>
  <c r="T7952" i="2"/>
  <c r="T7960" i="2"/>
  <c r="T7968" i="2"/>
  <c r="T7976" i="2"/>
  <c r="T7984" i="2"/>
  <c r="T7992" i="2"/>
  <c r="T8000" i="2"/>
  <c r="T8008" i="2"/>
  <c r="T8016" i="2"/>
  <c r="T8024" i="2"/>
  <c r="T8032" i="2"/>
  <c r="T8040" i="2"/>
  <c r="T8048" i="2"/>
  <c r="T8056" i="2"/>
  <c r="T8064" i="2"/>
  <c r="T8072" i="2"/>
  <c r="T8080" i="2"/>
  <c r="T8088" i="2"/>
  <c r="T8096" i="2"/>
  <c r="T8104" i="2"/>
  <c r="T8112" i="2"/>
  <c r="T8120" i="2"/>
  <c r="T8128" i="2"/>
  <c r="T8136" i="2"/>
  <c r="T8144" i="2"/>
  <c r="T8152" i="2"/>
  <c r="T8160" i="2"/>
  <c r="T8168" i="2"/>
  <c r="T8176" i="2"/>
  <c r="T8184" i="2"/>
  <c r="T8192" i="2"/>
  <c r="T8200" i="2"/>
  <c r="T8208" i="2"/>
  <c r="T8216" i="2"/>
  <c r="T8224" i="2"/>
  <c r="T8232" i="2"/>
  <c r="T8240" i="2"/>
  <c r="T8248" i="2"/>
  <c r="T8256" i="2"/>
  <c r="T8264" i="2"/>
  <c r="T8272" i="2"/>
  <c r="T8280" i="2"/>
  <c r="T8288" i="2"/>
  <c r="T8296" i="2"/>
  <c r="T8304" i="2"/>
  <c r="T8312" i="2"/>
  <c r="T8320" i="2"/>
  <c r="T8328" i="2"/>
  <c r="T8336" i="2"/>
  <c r="T8344" i="2"/>
  <c r="T8352" i="2"/>
  <c r="T8360" i="2"/>
  <c r="T8368" i="2"/>
  <c r="T8376" i="2"/>
  <c r="T8384" i="2"/>
  <c r="T8392" i="2"/>
  <c r="T8400" i="2"/>
  <c r="T8408" i="2"/>
  <c r="T8416" i="2"/>
  <c r="T8424" i="2"/>
  <c r="T8432" i="2"/>
  <c r="T8440" i="2"/>
  <c r="T8448" i="2"/>
  <c r="T8456" i="2"/>
  <c r="T8464" i="2"/>
  <c r="T8472" i="2"/>
  <c r="T8480" i="2"/>
  <c r="T8488" i="2"/>
  <c r="T8496" i="2"/>
  <c r="T8504" i="2"/>
  <c r="T8512" i="2"/>
  <c r="T8520" i="2"/>
  <c r="T8528" i="2"/>
  <c r="T8536" i="2"/>
  <c r="T8544" i="2"/>
  <c r="T8552" i="2"/>
  <c r="T8560" i="2"/>
  <c r="T8568" i="2"/>
  <c r="T8576" i="2"/>
  <c r="T8584" i="2"/>
  <c r="T8592" i="2"/>
  <c r="T8600" i="2"/>
  <c r="T8608" i="2"/>
  <c r="T8616" i="2"/>
  <c r="T8624" i="2"/>
  <c r="T8632" i="2"/>
  <c r="T8640" i="2"/>
  <c r="T8648" i="2"/>
  <c r="T8656" i="2"/>
  <c r="T8664" i="2"/>
  <c r="T8672" i="2"/>
  <c r="T8680" i="2"/>
  <c r="T8688" i="2"/>
  <c r="T8696" i="2"/>
  <c r="T8704" i="2"/>
  <c r="T8712" i="2"/>
  <c r="T8720" i="2"/>
  <c r="T8728" i="2"/>
  <c r="T8736" i="2"/>
  <c r="T8744" i="2"/>
  <c r="T8752" i="2"/>
  <c r="T8760" i="2"/>
  <c r="M30" i="2"/>
  <c r="O30" i="2" s="1"/>
  <c r="M7" i="2"/>
  <c r="O7" i="2" s="1"/>
  <c r="M31" i="2"/>
  <c r="M15" i="2"/>
  <c r="O15" i="2" s="1"/>
  <c r="M23" i="2"/>
  <c r="O23" i="2" s="1"/>
  <c r="M39" i="2"/>
  <c r="M47" i="2"/>
  <c r="M55" i="2"/>
  <c r="M63" i="2"/>
  <c r="M71" i="2"/>
  <c r="M79" i="2"/>
  <c r="M87" i="2"/>
  <c r="M95" i="2"/>
  <c r="M103" i="2"/>
  <c r="M111" i="2"/>
  <c r="M119" i="2"/>
  <c r="M127" i="2"/>
  <c r="M135" i="2"/>
  <c r="M143" i="2"/>
  <c r="M151" i="2"/>
  <c r="M159" i="2"/>
  <c r="M167" i="2"/>
  <c r="M175" i="2"/>
  <c r="M183" i="2"/>
  <c r="M191" i="2"/>
  <c r="M199" i="2"/>
  <c r="M207" i="2"/>
  <c r="M215" i="2"/>
  <c r="M223" i="2"/>
  <c r="M231" i="2"/>
  <c r="M239" i="2"/>
  <c r="M247" i="2"/>
  <c r="M255" i="2"/>
  <c r="M263" i="2"/>
  <c r="M271" i="2"/>
  <c r="M279" i="2"/>
  <c r="M287" i="2"/>
  <c r="M295" i="2"/>
  <c r="M303" i="2"/>
  <c r="M311" i="2"/>
  <c r="M319" i="2"/>
  <c r="M327" i="2"/>
  <c r="M335" i="2"/>
  <c r="M343" i="2"/>
  <c r="M351" i="2"/>
  <c r="M359" i="2"/>
  <c r="M367" i="2"/>
  <c r="M375" i="2"/>
  <c r="M383" i="2"/>
  <c r="M391" i="2"/>
  <c r="M399" i="2"/>
  <c r="M407" i="2"/>
  <c r="M415" i="2"/>
  <c r="M423" i="2"/>
  <c r="M431" i="2"/>
  <c r="M439" i="2"/>
  <c r="M447" i="2"/>
  <c r="M455" i="2"/>
  <c r="M463" i="2"/>
  <c r="M471" i="2"/>
  <c r="M479" i="2"/>
  <c r="M487" i="2"/>
  <c r="M495" i="2"/>
  <c r="M503" i="2"/>
  <c r="M511" i="2"/>
  <c r="M519" i="2"/>
  <c r="M527" i="2"/>
  <c r="M535" i="2"/>
  <c r="M543" i="2"/>
  <c r="M551" i="2"/>
  <c r="M559" i="2"/>
  <c r="M567" i="2"/>
  <c r="M575" i="2"/>
  <c r="O575" i="2" s="1"/>
  <c r="M583" i="2"/>
  <c r="M591" i="2"/>
  <c r="M599" i="2"/>
  <c r="M607" i="2"/>
  <c r="M615" i="2"/>
  <c r="M623" i="2"/>
  <c r="M631" i="2"/>
  <c r="M639" i="2"/>
  <c r="M647" i="2"/>
  <c r="M655" i="2"/>
  <c r="M663" i="2"/>
  <c r="M671" i="2"/>
  <c r="M679" i="2"/>
  <c r="M687" i="2"/>
  <c r="M695" i="2"/>
  <c r="M703" i="2"/>
  <c r="M711" i="2"/>
  <c r="M719" i="2"/>
  <c r="M727" i="2"/>
  <c r="M735" i="2"/>
  <c r="M743" i="2"/>
  <c r="M751" i="2"/>
  <c r="M759" i="2"/>
  <c r="M767" i="2"/>
  <c r="O767" i="2" s="1"/>
  <c r="M775" i="2"/>
  <c r="M783" i="2"/>
  <c r="M791" i="2"/>
  <c r="M799" i="2"/>
  <c r="M807" i="2"/>
  <c r="M815" i="2"/>
  <c r="M823" i="2"/>
  <c r="M831" i="2"/>
  <c r="M839" i="2"/>
  <c r="M847" i="2"/>
  <c r="M855" i="2"/>
  <c r="M863" i="2"/>
  <c r="M871" i="2"/>
  <c r="M879" i="2"/>
  <c r="M887" i="2"/>
  <c r="M895" i="2"/>
  <c r="M903" i="2"/>
  <c r="M911" i="2"/>
  <c r="M919" i="2"/>
  <c r="M927" i="2"/>
  <c r="M935" i="2"/>
  <c r="M943" i="2"/>
  <c r="M951" i="2"/>
  <c r="M959" i="2"/>
  <c r="M967" i="2"/>
  <c r="M975" i="2"/>
  <c r="M983" i="2"/>
  <c r="M991" i="2"/>
  <c r="M999" i="2"/>
  <c r="M1007" i="2"/>
  <c r="M1015" i="2"/>
  <c r="M1023" i="2"/>
  <c r="M1031" i="2"/>
  <c r="M1039" i="2"/>
  <c r="M1047" i="2"/>
  <c r="M1055" i="2"/>
  <c r="M1063" i="2"/>
  <c r="M1071" i="2"/>
  <c r="M1079" i="2"/>
  <c r="M1087" i="2"/>
  <c r="O1087" i="2" s="1"/>
  <c r="M1095" i="2"/>
  <c r="M1103" i="2"/>
  <c r="M1111" i="2"/>
  <c r="M1119" i="2"/>
  <c r="M1127" i="2"/>
  <c r="M1135" i="2"/>
  <c r="M1143" i="2"/>
  <c r="M1151" i="2"/>
  <c r="M1159" i="2"/>
  <c r="M1167" i="2"/>
  <c r="M1175" i="2"/>
  <c r="M1183" i="2"/>
  <c r="M1191" i="2"/>
  <c r="M1199" i="2"/>
  <c r="M1207" i="2"/>
  <c r="M1215" i="2"/>
  <c r="M1223" i="2"/>
  <c r="M1231" i="2"/>
  <c r="M1239" i="2"/>
  <c r="M1247" i="2"/>
  <c r="M1255" i="2"/>
  <c r="M1263" i="2"/>
  <c r="M1271" i="2"/>
  <c r="M1279" i="2"/>
  <c r="M1287" i="2"/>
  <c r="M1295" i="2"/>
  <c r="M1303" i="2"/>
  <c r="M1311" i="2"/>
  <c r="M1319" i="2"/>
  <c r="M1327" i="2"/>
  <c r="M1335" i="2"/>
  <c r="M1343" i="2"/>
  <c r="M1351" i="2"/>
  <c r="M1359" i="2"/>
  <c r="M1367" i="2"/>
  <c r="M1375" i="2"/>
  <c r="M1383" i="2"/>
  <c r="M1391" i="2"/>
  <c r="M1399" i="2"/>
  <c r="M1407" i="2"/>
  <c r="M1415" i="2"/>
  <c r="M1423" i="2"/>
  <c r="M1431" i="2"/>
  <c r="M1439" i="2"/>
  <c r="M1447" i="2"/>
  <c r="M1455" i="2"/>
  <c r="M1463" i="2"/>
  <c r="M1471" i="2"/>
  <c r="O1471" i="2" s="1"/>
  <c r="M1479" i="2"/>
  <c r="M1487" i="2"/>
  <c r="M1495" i="2"/>
  <c r="M1503" i="2"/>
  <c r="M1511" i="2"/>
  <c r="M1519" i="2"/>
  <c r="M1527" i="2"/>
  <c r="M1535" i="2"/>
  <c r="M1543" i="2"/>
  <c r="M1551" i="2"/>
  <c r="M1559" i="2"/>
  <c r="M1567" i="2"/>
  <c r="M1575" i="2"/>
  <c r="M1583" i="2"/>
  <c r="M1591" i="2"/>
  <c r="M1599" i="2"/>
  <c r="M1607" i="2"/>
  <c r="M1615" i="2"/>
  <c r="M1623" i="2"/>
  <c r="M1631" i="2"/>
  <c r="M1639" i="2"/>
  <c r="M1647" i="2"/>
  <c r="M1655" i="2"/>
  <c r="M1663" i="2"/>
  <c r="M1671" i="2"/>
  <c r="M1679" i="2"/>
  <c r="M1687" i="2"/>
  <c r="M1695" i="2"/>
  <c r="M1703" i="2"/>
  <c r="M1711" i="2"/>
  <c r="M1719" i="2"/>
  <c r="M1727" i="2"/>
  <c r="M1735" i="2"/>
  <c r="M1743" i="2"/>
  <c r="M1751" i="2"/>
  <c r="M1759" i="2"/>
  <c r="M1767" i="2"/>
  <c r="M1775" i="2"/>
  <c r="M1783" i="2"/>
  <c r="M1791" i="2"/>
  <c r="M1799" i="2"/>
  <c r="M1807" i="2"/>
  <c r="M1815" i="2"/>
  <c r="M1823" i="2"/>
  <c r="M1831" i="2"/>
  <c r="M1839" i="2"/>
  <c r="M1847" i="2"/>
  <c r="M1855" i="2"/>
  <c r="O1855" i="2" s="1"/>
  <c r="M1863" i="2"/>
  <c r="M1871" i="2"/>
  <c r="M1879" i="2"/>
  <c r="M1887" i="2"/>
  <c r="M1895" i="2"/>
  <c r="M1903" i="2"/>
  <c r="M1911" i="2"/>
  <c r="M1919" i="2"/>
  <c r="M1927" i="2"/>
  <c r="M1935" i="2"/>
  <c r="M1943" i="2"/>
  <c r="M1951" i="2"/>
  <c r="M1959" i="2"/>
  <c r="M1967" i="2"/>
  <c r="M1975" i="2"/>
  <c r="M1983" i="2"/>
  <c r="M1991" i="2"/>
  <c r="M1999" i="2"/>
  <c r="M2007" i="2"/>
  <c r="M2015" i="2"/>
  <c r="M2023" i="2"/>
  <c r="M2031" i="2"/>
  <c r="M2039" i="2"/>
  <c r="M2047" i="2"/>
  <c r="M2055" i="2"/>
  <c r="M2063" i="2"/>
  <c r="M2071" i="2"/>
  <c r="M2079" i="2"/>
  <c r="M2087" i="2"/>
  <c r="M2095" i="2"/>
  <c r="M2103" i="2"/>
  <c r="M2111" i="2"/>
  <c r="M2119" i="2"/>
  <c r="M2127" i="2"/>
  <c r="M2135" i="2"/>
  <c r="M2143" i="2"/>
  <c r="M2151" i="2"/>
  <c r="M2159" i="2"/>
  <c r="M2167" i="2"/>
  <c r="M2175" i="2"/>
  <c r="M2183" i="2"/>
  <c r="M2191" i="2"/>
  <c r="M2199" i="2"/>
  <c r="M2207" i="2"/>
  <c r="M2215" i="2"/>
  <c r="M2223" i="2"/>
  <c r="M2231" i="2"/>
  <c r="M2239" i="2"/>
  <c r="M2247" i="2"/>
  <c r="M2255" i="2"/>
  <c r="M2263" i="2"/>
  <c r="M2271" i="2"/>
  <c r="M2279" i="2"/>
  <c r="M2287" i="2"/>
  <c r="M2295" i="2"/>
  <c r="M2303" i="2"/>
  <c r="M2311" i="2"/>
  <c r="M2319" i="2"/>
  <c r="M2327" i="2"/>
  <c r="M2335" i="2"/>
  <c r="M2343" i="2"/>
  <c r="M2351" i="2"/>
  <c r="M2359" i="2"/>
  <c r="M2367" i="2"/>
  <c r="O2367" i="2" s="1"/>
  <c r="M2375" i="2"/>
  <c r="M2383" i="2"/>
  <c r="M2391" i="2"/>
  <c r="M2399" i="2"/>
  <c r="M2407" i="2"/>
  <c r="M2415" i="2"/>
  <c r="M2423" i="2"/>
  <c r="M2431" i="2"/>
  <c r="M2439" i="2"/>
  <c r="M2447" i="2"/>
  <c r="M2455" i="2"/>
  <c r="M2463" i="2"/>
  <c r="M2471" i="2"/>
  <c r="M2479" i="2"/>
  <c r="M2487" i="2"/>
  <c r="M2495" i="2"/>
  <c r="M2503" i="2"/>
  <c r="M2511" i="2"/>
  <c r="M2519" i="2"/>
  <c r="M2527" i="2"/>
  <c r="M2535" i="2"/>
  <c r="M2543" i="2"/>
  <c r="M2551" i="2"/>
  <c r="M2559" i="2"/>
  <c r="M2567" i="2"/>
  <c r="M2575" i="2"/>
  <c r="M2583" i="2"/>
  <c r="M2591" i="2"/>
  <c r="M2599" i="2"/>
  <c r="M2607" i="2"/>
  <c r="M2615" i="2"/>
  <c r="M2623" i="2"/>
  <c r="M2631" i="2"/>
  <c r="M2639" i="2"/>
  <c r="M2647" i="2"/>
  <c r="M2655" i="2"/>
  <c r="M2663" i="2"/>
  <c r="M2671" i="2"/>
  <c r="M2679" i="2"/>
  <c r="M2687" i="2"/>
  <c r="M2695" i="2"/>
  <c r="M2703" i="2"/>
  <c r="M2711" i="2"/>
  <c r="M2719" i="2"/>
  <c r="M2727" i="2"/>
  <c r="M2735" i="2"/>
  <c r="M2743" i="2"/>
  <c r="M2751" i="2"/>
  <c r="M2759" i="2"/>
  <c r="M2767" i="2"/>
  <c r="M2775" i="2"/>
  <c r="M2783" i="2"/>
  <c r="M2791" i="2"/>
  <c r="M2799" i="2"/>
  <c r="M2807" i="2"/>
  <c r="M2815" i="2"/>
  <c r="M2823" i="2"/>
  <c r="M2831" i="2"/>
  <c r="M2839" i="2"/>
  <c r="M2847" i="2"/>
  <c r="M2855" i="2"/>
  <c r="M2863" i="2"/>
  <c r="M2871" i="2"/>
  <c r="M2879" i="2"/>
  <c r="M2887" i="2"/>
  <c r="M2895" i="2"/>
  <c r="M2903" i="2"/>
  <c r="M2911" i="2"/>
  <c r="M2919" i="2"/>
  <c r="M2927" i="2"/>
  <c r="M2935" i="2"/>
  <c r="M2943" i="2"/>
  <c r="M2951" i="2"/>
  <c r="M2959" i="2"/>
  <c r="M2967" i="2"/>
  <c r="M2975" i="2"/>
  <c r="M2983" i="2"/>
  <c r="M2991" i="2"/>
  <c r="M2999" i="2"/>
  <c r="M3007" i="2"/>
  <c r="M3015" i="2"/>
  <c r="M3023" i="2"/>
  <c r="M3031" i="2"/>
  <c r="M3039" i="2"/>
  <c r="M3047" i="2"/>
  <c r="M3055" i="2"/>
  <c r="M3063" i="2"/>
  <c r="M3071" i="2"/>
  <c r="O3071" i="2" s="1"/>
  <c r="M3079" i="2"/>
  <c r="M3087" i="2"/>
  <c r="M3095" i="2"/>
  <c r="M3103" i="2"/>
  <c r="M3111" i="2"/>
  <c r="M3119" i="2"/>
  <c r="M3127" i="2"/>
  <c r="M3135" i="2"/>
  <c r="M3143" i="2"/>
  <c r="M3151" i="2"/>
  <c r="M3159" i="2"/>
  <c r="M3167" i="2"/>
  <c r="M3175" i="2"/>
  <c r="M3183" i="2"/>
  <c r="M3191" i="2"/>
  <c r="M3199" i="2"/>
  <c r="M3207" i="2"/>
  <c r="M3215" i="2"/>
  <c r="M3223" i="2"/>
  <c r="M3231" i="2"/>
  <c r="M3239" i="2"/>
  <c r="M3247" i="2"/>
  <c r="M3255" i="2"/>
  <c r="M3263" i="2"/>
  <c r="M3271" i="2"/>
  <c r="M3279" i="2"/>
  <c r="M3287" i="2"/>
  <c r="M3295" i="2"/>
  <c r="M3303" i="2"/>
  <c r="M3311" i="2"/>
  <c r="M3319" i="2"/>
  <c r="M3327" i="2"/>
  <c r="M3335" i="2"/>
  <c r="M3343" i="2"/>
  <c r="M3351" i="2"/>
  <c r="M3359" i="2"/>
  <c r="M3367" i="2"/>
  <c r="M3375" i="2"/>
  <c r="M3383" i="2"/>
  <c r="M3391" i="2"/>
  <c r="M3399" i="2"/>
  <c r="M3407" i="2"/>
  <c r="M3415" i="2"/>
  <c r="M3423" i="2"/>
  <c r="M3431" i="2"/>
  <c r="M3439" i="2"/>
  <c r="M3447" i="2"/>
  <c r="M3455" i="2"/>
  <c r="M3463" i="2"/>
  <c r="M3471" i="2"/>
  <c r="M3479" i="2"/>
  <c r="M3487" i="2"/>
  <c r="M3495" i="2"/>
  <c r="M3503" i="2"/>
  <c r="M3511" i="2"/>
  <c r="M3519" i="2"/>
  <c r="M3527" i="2"/>
  <c r="M3535" i="2"/>
  <c r="M3543" i="2"/>
  <c r="M3551" i="2"/>
  <c r="M3559" i="2"/>
  <c r="M3567" i="2"/>
  <c r="M3575" i="2"/>
  <c r="M3583" i="2"/>
  <c r="M3591" i="2"/>
  <c r="M3599" i="2"/>
  <c r="M3607" i="2"/>
  <c r="M3615" i="2"/>
  <c r="M3623" i="2"/>
  <c r="M3631" i="2"/>
  <c r="M3639" i="2"/>
  <c r="M3647" i="2"/>
  <c r="M3655" i="2"/>
  <c r="M3663" i="2"/>
  <c r="M3671" i="2"/>
  <c r="M3679" i="2"/>
  <c r="M3687" i="2"/>
  <c r="M3695" i="2"/>
  <c r="M3703" i="2"/>
  <c r="M3711" i="2"/>
  <c r="M3719" i="2"/>
  <c r="M3727" i="2"/>
  <c r="M3735" i="2"/>
  <c r="M3743" i="2"/>
  <c r="M3751" i="2"/>
  <c r="M3759" i="2"/>
  <c r="M3767" i="2"/>
  <c r="M3775" i="2"/>
  <c r="M3783" i="2"/>
  <c r="M3791" i="2"/>
  <c r="M3799" i="2"/>
  <c r="M3807" i="2"/>
  <c r="M3815" i="2"/>
  <c r="M3823" i="2"/>
  <c r="M3831" i="2"/>
  <c r="M3839" i="2"/>
  <c r="M3847" i="2"/>
  <c r="M3855" i="2"/>
  <c r="M3863" i="2"/>
  <c r="M3871" i="2"/>
  <c r="M3879" i="2"/>
  <c r="M3887" i="2"/>
  <c r="M3895" i="2"/>
  <c r="M3903" i="2"/>
  <c r="M3911" i="2"/>
  <c r="M3919" i="2"/>
  <c r="M3927" i="2"/>
  <c r="M3935" i="2"/>
  <c r="M3943" i="2"/>
  <c r="M3951" i="2"/>
  <c r="M3959" i="2"/>
  <c r="M3967" i="2"/>
  <c r="O3967" i="2" s="1"/>
  <c r="M3975" i="2"/>
  <c r="M3983" i="2"/>
  <c r="M3991" i="2"/>
  <c r="M3999" i="2"/>
  <c r="M4007" i="2"/>
  <c r="M4015" i="2"/>
  <c r="M4023" i="2"/>
  <c r="M4031" i="2"/>
  <c r="M4039" i="2"/>
  <c r="M4047" i="2"/>
  <c r="M4055" i="2"/>
  <c r="M4063" i="2"/>
  <c r="M4071" i="2"/>
  <c r="M4079" i="2"/>
  <c r="M4087" i="2"/>
  <c r="M4095" i="2"/>
  <c r="M4103" i="2"/>
  <c r="M4111" i="2"/>
  <c r="M4119" i="2"/>
  <c r="M4127" i="2"/>
  <c r="M4135" i="2"/>
  <c r="M4143" i="2"/>
  <c r="M4151" i="2"/>
  <c r="M4159" i="2"/>
  <c r="M4167" i="2"/>
  <c r="M4175" i="2"/>
  <c r="M4183" i="2"/>
  <c r="M4191" i="2"/>
  <c r="M4199" i="2"/>
  <c r="M4207" i="2"/>
  <c r="M4215" i="2"/>
  <c r="M4223" i="2"/>
  <c r="M4231" i="2"/>
  <c r="M4239" i="2"/>
  <c r="M4247" i="2"/>
  <c r="M4255" i="2"/>
  <c r="M4263" i="2"/>
  <c r="M4271" i="2"/>
  <c r="M4279" i="2"/>
  <c r="M4287" i="2"/>
  <c r="M4295" i="2"/>
  <c r="M4303" i="2"/>
  <c r="M4311" i="2"/>
  <c r="M4319" i="2"/>
  <c r="M4327" i="2"/>
  <c r="M4335" i="2"/>
  <c r="M4343" i="2"/>
  <c r="M4351" i="2"/>
  <c r="M4359" i="2"/>
  <c r="M4367" i="2"/>
  <c r="M4375" i="2"/>
  <c r="M4383" i="2"/>
  <c r="M4391" i="2"/>
  <c r="M4399" i="2"/>
  <c r="M4407" i="2"/>
  <c r="M4415" i="2"/>
  <c r="M4423" i="2"/>
  <c r="M4431" i="2"/>
  <c r="M4439" i="2"/>
  <c r="M4447" i="2"/>
  <c r="M4455" i="2"/>
  <c r="M4463" i="2"/>
  <c r="M4471" i="2"/>
  <c r="M4479" i="2"/>
  <c r="M4487" i="2"/>
  <c r="M4495" i="2"/>
  <c r="M4503" i="2"/>
  <c r="M4511" i="2"/>
  <c r="M4519" i="2"/>
  <c r="M4527" i="2"/>
  <c r="M4535" i="2"/>
  <c r="M4543" i="2"/>
  <c r="M4551" i="2"/>
  <c r="M4559" i="2"/>
  <c r="M4567" i="2"/>
  <c r="M4575" i="2"/>
  <c r="M4583" i="2"/>
  <c r="M4591" i="2"/>
  <c r="M4599" i="2"/>
  <c r="M4607" i="2"/>
  <c r="M4615" i="2"/>
  <c r="M4623" i="2"/>
  <c r="M4631" i="2"/>
  <c r="M4639" i="2"/>
  <c r="M4647" i="2"/>
  <c r="M4655" i="2"/>
  <c r="M4663" i="2"/>
  <c r="M4671" i="2"/>
  <c r="M4679" i="2"/>
  <c r="M4687" i="2"/>
  <c r="M4695" i="2"/>
  <c r="M4703" i="2"/>
  <c r="M4711" i="2"/>
  <c r="M4719" i="2"/>
  <c r="M4727" i="2"/>
  <c r="M4735" i="2"/>
  <c r="M4743" i="2"/>
  <c r="M4751" i="2"/>
  <c r="M4759" i="2"/>
  <c r="M4767" i="2"/>
  <c r="M4775" i="2"/>
  <c r="M4783" i="2"/>
  <c r="M4791" i="2"/>
  <c r="M4799" i="2"/>
  <c r="M4807" i="2"/>
  <c r="M4815" i="2"/>
  <c r="M4823" i="2"/>
  <c r="M4831" i="2"/>
  <c r="M4839" i="2"/>
  <c r="M4847" i="2"/>
  <c r="M4855" i="2"/>
  <c r="M4863" i="2"/>
  <c r="M4871" i="2"/>
  <c r="M4879" i="2"/>
  <c r="M4887" i="2"/>
  <c r="M4895" i="2"/>
  <c r="M4903" i="2"/>
  <c r="M4911" i="2"/>
  <c r="M4919" i="2"/>
  <c r="M4927" i="2"/>
  <c r="M4935" i="2"/>
  <c r="M4943" i="2"/>
  <c r="M4951" i="2"/>
  <c r="M4959" i="2"/>
  <c r="M4967" i="2"/>
  <c r="M4975" i="2"/>
  <c r="M4983" i="2"/>
  <c r="M4991" i="2"/>
  <c r="M4999" i="2"/>
  <c r="M5007" i="2"/>
  <c r="M5015" i="2"/>
  <c r="M5023" i="2"/>
  <c r="M5031" i="2"/>
  <c r="M5039" i="2"/>
  <c r="M5047" i="2"/>
  <c r="M5055" i="2"/>
  <c r="M5063" i="2"/>
  <c r="M5071" i="2"/>
  <c r="M5079" i="2"/>
  <c r="M5087" i="2"/>
  <c r="M5095" i="2"/>
  <c r="M5103" i="2"/>
  <c r="M5111" i="2"/>
  <c r="M5119" i="2"/>
  <c r="M5127" i="2"/>
  <c r="M5135" i="2"/>
  <c r="M5143" i="2"/>
  <c r="M5151" i="2"/>
  <c r="M5159" i="2"/>
  <c r="M5167" i="2"/>
  <c r="M5175" i="2"/>
  <c r="M5183" i="2"/>
  <c r="M5191" i="2"/>
  <c r="M5199" i="2"/>
  <c r="M5207" i="2"/>
  <c r="M5215" i="2"/>
  <c r="M5223" i="2"/>
  <c r="M5231" i="2"/>
  <c r="M5239" i="2"/>
  <c r="M5247" i="2"/>
  <c r="M5255" i="2"/>
  <c r="M5263" i="2"/>
  <c r="M5271" i="2"/>
  <c r="M5279" i="2"/>
  <c r="M5287" i="2"/>
  <c r="M5295" i="2"/>
  <c r="M5303" i="2"/>
  <c r="M5311" i="2"/>
  <c r="M5319" i="2"/>
  <c r="M5327" i="2"/>
  <c r="M5335" i="2"/>
  <c r="M5343" i="2"/>
  <c r="M5351" i="2"/>
  <c r="M5359" i="2"/>
  <c r="M5367" i="2"/>
  <c r="M5375" i="2"/>
  <c r="M5383" i="2"/>
  <c r="M5391" i="2"/>
  <c r="M5399" i="2"/>
  <c r="M5407" i="2"/>
  <c r="M5415" i="2"/>
  <c r="M5423" i="2"/>
  <c r="M5431" i="2"/>
  <c r="M5439" i="2"/>
  <c r="M5447" i="2"/>
  <c r="M5455" i="2"/>
  <c r="M5463" i="2"/>
  <c r="M5471" i="2"/>
  <c r="M5479" i="2"/>
  <c r="M5487" i="2"/>
  <c r="M5495" i="2"/>
  <c r="M5503" i="2"/>
  <c r="M5511" i="2"/>
  <c r="M5519" i="2"/>
  <c r="M5527" i="2"/>
  <c r="M5535" i="2"/>
  <c r="M5543" i="2"/>
  <c r="M5551" i="2"/>
  <c r="M5559" i="2"/>
  <c r="M5567" i="2"/>
  <c r="M5575" i="2"/>
  <c r="M5583" i="2"/>
  <c r="M5591" i="2"/>
  <c r="M5599" i="2"/>
  <c r="M5607" i="2"/>
  <c r="M5615" i="2"/>
  <c r="M5623" i="2"/>
  <c r="M5631" i="2"/>
  <c r="M5639" i="2"/>
  <c r="M5647" i="2"/>
  <c r="M5655" i="2"/>
  <c r="M5663" i="2"/>
  <c r="M5671" i="2"/>
  <c r="M5679" i="2"/>
  <c r="M5687" i="2"/>
  <c r="M5695" i="2"/>
  <c r="M5703" i="2"/>
  <c r="M5711" i="2"/>
  <c r="M5719" i="2"/>
  <c r="M5727" i="2"/>
  <c r="M5735" i="2"/>
  <c r="M5743" i="2"/>
  <c r="M5751" i="2"/>
  <c r="M5759" i="2"/>
  <c r="M5767" i="2"/>
  <c r="M5775" i="2"/>
  <c r="M5783" i="2"/>
  <c r="M5791" i="2"/>
  <c r="M5799" i="2"/>
  <c r="M5807" i="2"/>
  <c r="M5815" i="2"/>
  <c r="M5823" i="2"/>
  <c r="M5831" i="2"/>
  <c r="M5839" i="2"/>
  <c r="M5847" i="2"/>
  <c r="M5855" i="2"/>
  <c r="M5863" i="2"/>
  <c r="M5871" i="2"/>
  <c r="M5879" i="2"/>
  <c r="M5887" i="2"/>
  <c r="M5895" i="2"/>
  <c r="M5903" i="2"/>
  <c r="M5911" i="2"/>
  <c r="M5919" i="2"/>
  <c r="M5927" i="2"/>
  <c r="M5935" i="2"/>
  <c r="M5943" i="2"/>
  <c r="M5951" i="2"/>
  <c r="M5959" i="2"/>
  <c r="M5967" i="2"/>
  <c r="M5975" i="2"/>
  <c r="M5983" i="2"/>
  <c r="M5991" i="2"/>
  <c r="M5999" i="2"/>
  <c r="M6007" i="2"/>
  <c r="M6015" i="2"/>
  <c r="M6023" i="2"/>
  <c r="M6031" i="2"/>
  <c r="M6039" i="2"/>
  <c r="M6047" i="2"/>
  <c r="M6055" i="2"/>
  <c r="M6063" i="2"/>
  <c r="M6071" i="2"/>
  <c r="M6079" i="2"/>
  <c r="M6087" i="2"/>
  <c r="M6095" i="2"/>
  <c r="M6103" i="2"/>
  <c r="M6111" i="2"/>
  <c r="M6119" i="2"/>
  <c r="M6127" i="2"/>
  <c r="M6135" i="2"/>
  <c r="M6143" i="2"/>
  <c r="M6151" i="2"/>
  <c r="M6159" i="2"/>
  <c r="M6167" i="2"/>
  <c r="M6175" i="2"/>
  <c r="M6183" i="2"/>
  <c r="M6191" i="2"/>
  <c r="M6199" i="2"/>
  <c r="M6207" i="2"/>
  <c r="M6215" i="2"/>
  <c r="M6223" i="2"/>
  <c r="M6231" i="2"/>
  <c r="M6239" i="2"/>
  <c r="M6247" i="2"/>
  <c r="M6255" i="2"/>
  <c r="M6263" i="2"/>
  <c r="M6271" i="2"/>
  <c r="M6279" i="2"/>
  <c r="M6287" i="2"/>
  <c r="M6295" i="2"/>
  <c r="M6303" i="2"/>
  <c r="M6311" i="2"/>
  <c r="M6319" i="2"/>
  <c r="M6327" i="2"/>
  <c r="M6335" i="2"/>
  <c r="M6343" i="2"/>
  <c r="M6351" i="2"/>
  <c r="M6359" i="2"/>
  <c r="M6367" i="2"/>
  <c r="M6375" i="2"/>
  <c r="M6383" i="2"/>
  <c r="M6391" i="2"/>
  <c r="M6399" i="2"/>
  <c r="M6407" i="2"/>
  <c r="M6415" i="2"/>
  <c r="M6423" i="2"/>
  <c r="M6431" i="2"/>
  <c r="M6439" i="2"/>
  <c r="M6447" i="2"/>
  <c r="M6455" i="2"/>
  <c r="M6463" i="2"/>
  <c r="M6471" i="2"/>
  <c r="M6479" i="2"/>
  <c r="M6487" i="2"/>
  <c r="M6495" i="2"/>
  <c r="M6503" i="2"/>
  <c r="M6511" i="2"/>
  <c r="M6519" i="2"/>
  <c r="M6527" i="2"/>
  <c r="M6535" i="2"/>
  <c r="M6543" i="2"/>
  <c r="M6551" i="2"/>
  <c r="M6559" i="2"/>
  <c r="M6567" i="2"/>
  <c r="M6575" i="2"/>
  <c r="M6583" i="2"/>
  <c r="M6591" i="2"/>
  <c r="M6599" i="2"/>
  <c r="M6607" i="2"/>
  <c r="M6615" i="2"/>
  <c r="M6623" i="2"/>
  <c r="M6631" i="2"/>
  <c r="M6639" i="2"/>
  <c r="M6647" i="2"/>
  <c r="M6655" i="2"/>
  <c r="M6663" i="2"/>
  <c r="M6671" i="2"/>
  <c r="M6679" i="2"/>
  <c r="M6687" i="2"/>
  <c r="M6695" i="2"/>
  <c r="M6703" i="2"/>
  <c r="M6711" i="2"/>
  <c r="M6719" i="2"/>
  <c r="M6727" i="2"/>
  <c r="M6735" i="2"/>
  <c r="M6743" i="2"/>
  <c r="M6751" i="2"/>
  <c r="M6759" i="2"/>
  <c r="M6767" i="2"/>
  <c r="M6775" i="2"/>
  <c r="M6783" i="2"/>
  <c r="M6791" i="2"/>
  <c r="M6799" i="2"/>
  <c r="M6807" i="2"/>
  <c r="M6815" i="2"/>
  <c r="M6823" i="2"/>
  <c r="M6831" i="2"/>
  <c r="M6839" i="2"/>
  <c r="M6847" i="2"/>
  <c r="M6855" i="2"/>
  <c r="M6863" i="2"/>
  <c r="M6871" i="2"/>
  <c r="M6879" i="2"/>
  <c r="M6887" i="2"/>
  <c r="M6895" i="2"/>
  <c r="M6903" i="2"/>
  <c r="M6911" i="2"/>
  <c r="M6919" i="2"/>
  <c r="M6927" i="2"/>
  <c r="M6935" i="2"/>
  <c r="M6943" i="2"/>
  <c r="M6951" i="2"/>
  <c r="M6959" i="2"/>
  <c r="M6967" i="2"/>
  <c r="M6975" i="2"/>
  <c r="M6983" i="2"/>
  <c r="M6991" i="2"/>
  <c r="M6999" i="2"/>
  <c r="M7007" i="2"/>
  <c r="M7015" i="2"/>
  <c r="M7023" i="2"/>
  <c r="M7031" i="2"/>
  <c r="M7039" i="2"/>
  <c r="M7047" i="2"/>
  <c r="M7055" i="2"/>
  <c r="M7063" i="2"/>
  <c r="M7071" i="2"/>
  <c r="M7079" i="2"/>
  <c r="M7087" i="2"/>
  <c r="M7095" i="2"/>
  <c r="M7103" i="2"/>
  <c r="M7111" i="2"/>
  <c r="M7119" i="2"/>
  <c r="M7127" i="2"/>
  <c r="M7135" i="2"/>
  <c r="M7143" i="2"/>
  <c r="M7151" i="2"/>
  <c r="M7159" i="2"/>
  <c r="M7167" i="2"/>
  <c r="M7175" i="2"/>
  <c r="M7183" i="2"/>
  <c r="M7191" i="2"/>
  <c r="M7199" i="2"/>
  <c r="M7207" i="2"/>
  <c r="M7215" i="2"/>
  <c r="M7223" i="2"/>
  <c r="M7231" i="2"/>
  <c r="M7239" i="2"/>
  <c r="M7247" i="2"/>
  <c r="M7255" i="2"/>
  <c r="M7263" i="2"/>
  <c r="M7271" i="2"/>
  <c r="M7279" i="2"/>
  <c r="M7287" i="2"/>
  <c r="M7295" i="2"/>
  <c r="M7303" i="2"/>
  <c r="M7311" i="2"/>
  <c r="M7319" i="2"/>
  <c r="M7327" i="2"/>
  <c r="M7335" i="2"/>
  <c r="M7343" i="2"/>
  <c r="M7351" i="2"/>
  <c r="M7359" i="2"/>
  <c r="M7367" i="2"/>
  <c r="M7375" i="2"/>
  <c r="M7383" i="2"/>
  <c r="M7391" i="2"/>
  <c r="M7399" i="2"/>
  <c r="M7407" i="2"/>
  <c r="M7415" i="2"/>
  <c r="M7423" i="2"/>
  <c r="M7431" i="2"/>
  <c r="M7439" i="2"/>
  <c r="M7447" i="2"/>
  <c r="M7455" i="2"/>
  <c r="M7463" i="2"/>
  <c r="M7471" i="2"/>
  <c r="M7479" i="2"/>
  <c r="M7487" i="2"/>
  <c r="M7495" i="2"/>
  <c r="M7503" i="2"/>
  <c r="M7511" i="2"/>
  <c r="M7519" i="2"/>
  <c r="M7527" i="2"/>
  <c r="M7535" i="2"/>
  <c r="M7543" i="2"/>
  <c r="M7551" i="2"/>
  <c r="M7559" i="2"/>
  <c r="M7567" i="2"/>
  <c r="M7575" i="2"/>
  <c r="M7583" i="2"/>
  <c r="M7591" i="2"/>
  <c r="M7599" i="2"/>
  <c r="M7607" i="2"/>
  <c r="M7615" i="2"/>
  <c r="M7623" i="2"/>
  <c r="M7631" i="2"/>
  <c r="M7639" i="2"/>
  <c r="M7647" i="2"/>
  <c r="M7655" i="2"/>
  <c r="M7663" i="2"/>
  <c r="M7671" i="2"/>
  <c r="M7679" i="2"/>
  <c r="M7687" i="2"/>
  <c r="M7695" i="2"/>
  <c r="M7703" i="2"/>
  <c r="M7711" i="2"/>
  <c r="M7719" i="2"/>
  <c r="M7727" i="2"/>
  <c r="M7735" i="2"/>
  <c r="M7743" i="2"/>
  <c r="M7751" i="2"/>
  <c r="M7759" i="2"/>
  <c r="M7767" i="2"/>
  <c r="M7775" i="2"/>
  <c r="M7783" i="2"/>
  <c r="M7791" i="2"/>
  <c r="M7799" i="2"/>
  <c r="M7807" i="2"/>
  <c r="M7815" i="2"/>
  <c r="M7823" i="2"/>
  <c r="M7831" i="2"/>
  <c r="M7839" i="2"/>
  <c r="M7847" i="2"/>
  <c r="M7855" i="2"/>
  <c r="M7863" i="2"/>
  <c r="M7871" i="2"/>
  <c r="M7879" i="2"/>
  <c r="M7887" i="2"/>
  <c r="M7895" i="2"/>
  <c r="M7903" i="2"/>
  <c r="M7911" i="2"/>
  <c r="M7919" i="2"/>
  <c r="M7927" i="2"/>
  <c r="M7935" i="2"/>
  <c r="M7943" i="2"/>
  <c r="M7951" i="2"/>
  <c r="M7959" i="2"/>
  <c r="M7967" i="2"/>
  <c r="M7975" i="2"/>
  <c r="M7983" i="2"/>
  <c r="M7991" i="2"/>
  <c r="M7999" i="2"/>
  <c r="M8007" i="2"/>
  <c r="M8015" i="2"/>
  <c r="M8023" i="2"/>
  <c r="M8031" i="2"/>
  <c r="M8039" i="2"/>
  <c r="M8047" i="2"/>
  <c r="M8055" i="2"/>
  <c r="M8063" i="2"/>
  <c r="M8071" i="2"/>
  <c r="M8079" i="2"/>
  <c r="M8087" i="2"/>
  <c r="M8095" i="2"/>
  <c r="M8103" i="2"/>
  <c r="M8111" i="2"/>
  <c r="M8119" i="2"/>
  <c r="M8127" i="2"/>
  <c r="M8135" i="2"/>
  <c r="M8143" i="2"/>
  <c r="M8151" i="2"/>
  <c r="M8159" i="2"/>
  <c r="M8167" i="2"/>
  <c r="M8175" i="2"/>
  <c r="M8183" i="2"/>
  <c r="M8191" i="2"/>
  <c r="M8199" i="2"/>
  <c r="M8207" i="2"/>
  <c r="M8215" i="2"/>
  <c r="M8223" i="2"/>
  <c r="M8231" i="2"/>
  <c r="M8239" i="2"/>
  <c r="M8247" i="2"/>
  <c r="M8255" i="2"/>
  <c r="M8263" i="2"/>
  <c r="M8271" i="2"/>
  <c r="M8279" i="2"/>
  <c r="M8287" i="2"/>
  <c r="M8295" i="2"/>
  <c r="M8303" i="2"/>
  <c r="M8311" i="2"/>
  <c r="M8319" i="2"/>
  <c r="M8327" i="2"/>
  <c r="M8335" i="2"/>
  <c r="M8343" i="2"/>
  <c r="M8351" i="2"/>
  <c r="M8359" i="2"/>
  <c r="M8367" i="2"/>
  <c r="M8375" i="2"/>
  <c r="M8383" i="2"/>
  <c r="M8391" i="2"/>
  <c r="M8399" i="2"/>
  <c r="M8407" i="2"/>
  <c r="M8415" i="2"/>
  <c r="M8423" i="2"/>
  <c r="M8431" i="2"/>
  <c r="M8439" i="2"/>
  <c r="M8447" i="2"/>
  <c r="M8455" i="2"/>
  <c r="M8463" i="2"/>
  <c r="M8471" i="2"/>
  <c r="M8479" i="2"/>
  <c r="M8487" i="2"/>
  <c r="M8495" i="2"/>
  <c r="M8503" i="2"/>
  <c r="M8511" i="2"/>
  <c r="M8519" i="2"/>
  <c r="M8527" i="2"/>
  <c r="M8535" i="2"/>
  <c r="M8543" i="2"/>
  <c r="M8551" i="2"/>
  <c r="M8559" i="2"/>
  <c r="M8567" i="2"/>
  <c r="M8575" i="2"/>
  <c r="M8583" i="2"/>
  <c r="M8591" i="2"/>
  <c r="M8599" i="2"/>
  <c r="M8607" i="2"/>
  <c r="M8615" i="2"/>
  <c r="M8623" i="2"/>
  <c r="M8631" i="2"/>
  <c r="M8639" i="2"/>
  <c r="M8647" i="2"/>
  <c r="M8655" i="2"/>
  <c r="M8663" i="2"/>
  <c r="M8671" i="2"/>
  <c r="M8679" i="2"/>
  <c r="M8687" i="2"/>
  <c r="M8695" i="2"/>
  <c r="M8703" i="2"/>
  <c r="M8711" i="2"/>
  <c r="M8719" i="2"/>
  <c r="M8727" i="2"/>
  <c r="M8735" i="2"/>
  <c r="M8743" i="2"/>
  <c r="M8751" i="2"/>
  <c r="M78" i="2"/>
  <c r="O78" i="2" s="1"/>
  <c r="M10" i="2"/>
  <c r="O10" i="2" s="1"/>
  <c r="M18" i="2"/>
  <c r="O18" i="2" s="1"/>
  <c r="M26" i="2"/>
  <c r="O26" i="2" s="1"/>
  <c r="M34" i="2"/>
  <c r="M42" i="2"/>
  <c r="M50" i="2"/>
  <c r="M58" i="2"/>
  <c r="M66" i="2"/>
  <c r="M74" i="2"/>
  <c r="M82" i="2"/>
  <c r="M90" i="2"/>
  <c r="M98" i="2"/>
  <c r="M106" i="2"/>
  <c r="M114" i="2"/>
  <c r="M122" i="2"/>
  <c r="M130" i="2"/>
  <c r="M138" i="2"/>
  <c r="M146" i="2"/>
  <c r="M154" i="2"/>
  <c r="M162" i="2"/>
  <c r="M170" i="2"/>
  <c r="M178" i="2"/>
  <c r="M186" i="2"/>
  <c r="M194" i="2"/>
  <c r="M202" i="2"/>
  <c r="M210" i="2"/>
  <c r="M218" i="2"/>
  <c r="M226" i="2"/>
  <c r="M234" i="2"/>
  <c r="M242" i="2"/>
  <c r="M250" i="2"/>
  <c r="M258" i="2"/>
  <c r="M266" i="2"/>
  <c r="M274" i="2"/>
  <c r="M282" i="2"/>
  <c r="M290" i="2"/>
  <c r="M298" i="2"/>
  <c r="M306" i="2"/>
  <c r="M314" i="2"/>
  <c r="M322" i="2"/>
  <c r="M330" i="2"/>
  <c r="M338" i="2"/>
  <c r="M346" i="2"/>
  <c r="M354" i="2"/>
  <c r="M362" i="2"/>
  <c r="M370" i="2"/>
  <c r="M378" i="2"/>
  <c r="M386" i="2"/>
  <c r="M394" i="2"/>
  <c r="M402" i="2"/>
  <c r="M410" i="2"/>
  <c r="M418" i="2"/>
  <c r="M426" i="2"/>
  <c r="M434" i="2"/>
  <c r="M442" i="2"/>
  <c r="M450" i="2"/>
  <c r="M458" i="2"/>
  <c r="M466" i="2"/>
  <c r="M474" i="2"/>
  <c r="M482" i="2"/>
  <c r="M490" i="2"/>
  <c r="M498" i="2"/>
  <c r="M506" i="2"/>
  <c r="M514" i="2"/>
  <c r="M522" i="2"/>
  <c r="M530" i="2"/>
  <c r="M538" i="2"/>
  <c r="M546" i="2"/>
  <c r="M554" i="2"/>
  <c r="M562" i="2"/>
  <c r="M570" i="2"/>
  <c r="M578" i="2"/>
  <c r="M586" i="2"/>
  <c r="M594" i="2"/>
  <c r="M602" i="2"/>
  <c r="M610" i="2"/>
  <c r="M618" i="2"/>
  <c r="M626" i="2"/>
  <c r="M634" i="2"/>
  <c r="M642" i="2"/>
  <c r="M650" i="2"/>
  <c r="M658" i="2"/>
  <c r="M666" i="2"/>
  <c r="M674" i="2"/>
  <c r="M682" i="2"/>
  <c r="M690" i="2"/>
  <c r="M698" i="2"/>
  <c r="M706" i="2"/>
  <c r="M714" i="2"/>
  <c r="M722" i="2"/>
  <c r="M730" i="2"/>
  <c r="M738" i="2"/>
  <c r="M746" i="2"/>
  <c r="M754" i="2"/>
  <c r="M762" i="2"/>
  <c r="M770" i="2"/>
  <c r="M778" i="2"/>
  <c r="M786" i="2"/>
  <c r="M794" i="2"/>
  <c r="M802" i="2"/>
  <c r="M810" i="2"/>
  <c r="M818" i="2"/>
  <c r="M826" i="2"/>
  <c r="M834" i="2"/>
  <c r="M842" i="2"/>
  <c r="M850" i="2"/>
  <c r="M858" i="2"/>
  <c r="M866" i="2"/>
  <c r="M874" i="2"/>
  <c r="M882" i="2"/>
  <c r="M890" i="2"/>
  <c r="M898" i="2"/>
  <c r="M906" i="2"/>
  <c r="M914" i="2"/>
  <c r="M922" i="2"/>
  <c r="M930" i="2"/>
  <c r="M938" i="2"/>
  <c r="M946" i="2"/>
  <c r="M954" i="2"/>
  <c r="M962" i="2"/>
  <c r="M970" i="2"/>
  <c r="M978" i="2"/>
  <c r="M986" i="2"/>
  <c r="M994" i="2"/>
  <c r="M1002" i="2"/>
  <c r="M1010" i="2"/>
  <c r="M1018" i="2"/>
  <c r="M1026" i="2"/>
  <c r="M1034" i="2"/>
  <c r="M1042" i="2"/>
  <c r="M1050" i="2"/>
  <c r="M1058" i="2"/>
  <c r="M1066" i="2"/>
  <c r="M1074" i="2"/>
  <c r="M1082" i="2"/>
  <c r="M1090" i="2"/>
  <c r="M1098" i="2"/>
  <c r="M1106" i="2"/>
  <c r="M1114" i="2"/>
  <c r="M1122" i="2"/>
  <c r="M1130" i="2"/>
  <c r="M1138" i="2"/>
  <c r="M1146" i="2"/>
  <c r="M1154" i="2"/>
  <c r="M1162" i="2"/>
  <c r="M1170" i="2"/>
  <c r="M1178" i="2"/>
  <c r="M1186" i="2"/>
  <c r="M1194" i="2"/>
  <c r="M1202" i="2"/>
  <c r="M1210" i="2"/>
  <c r="M1218" i="2"/>
  <c r="M1226" i="2"/>
  <c r="M1234" i="2"/>
  <c r="M1242" i="2"/>
  <c r="M1250" i="2"/>
  <c r="M1258" i="2"/>
  <c r="M1266" i="2"/>
  <c r="M1274" i="2"/>
  <c r="M1282" i="2"/>
  <c r="M1290" i="2"/>
  <c r="M1298" i="2"/>
  <c r="M1306" i="2"/>
  <c r="M1314" i="2"/>
  <c r="M1322" i="2"/>
  <c r="M1330" i="2"/>
  <c r="M1338" i="2"/>
  <c r="M1346" i="2"/>
  <c r="M1354" i="2"/>
  <c r="M1362" i="2"/>
  <c r="M1370" i="2"/>
  <c r="M1378" i="2"/>
  <c r="M1386" i="2"/>
  <c r="M1394" i="2"/>
  <c r="M1402" i="2"/>
  <c r="M1410" i="2"/>
  <c r="M1418" i="2"/>
  <c r="M1426" i="2"/>
  <c r="M1434" i="2"/>
  <c r="M1442" i="2"/>
  <c r="M1450" i="2"/>
  <c r="M1458" i="2"/>
  <c r="M1466" i="2"/>
  <c r="M1474" i="2"/>
  <c r="M1482" i="2"/>
  <c r="M1490" i="2"/>
  <c r="M1498" i="2"/>
  <c r="M1506" i="2"/>
  <c r="M1514" i="2"/>
  <c r="M1522" i="2"/>
  <c r="M1530" i="2"/>
  <c r="M1538" i="2"/>
  <c r="M1546" i="2"/>
  <c r="M1554" i="2"/>
  <c r="M1562" i="2"/>
  <c r="M1570" i="2"/>
  <c r="M1578" i="2"/>
  <c r="M1586" i="2"/>
  <c r="M1594" i="2"/>
  <c r="M1602" i="2"/>
  <c r="M1610" i="2"/>
  <c r="M1618" i="2"/>
  <c r="M1626" i="2"/>
  <c r="M1634" i="2"/>
  <c r="M1642" i="2"/>
  <c r="M1650" i="2"/>
  <c r="M1658" i="2"/>
  <c r="M1666" i="2"/>
  <c r="M1674" i="2"/>
  <c r="M1682" i="2"/>
  <c r="M1690" i="2"/>
  <c r="M1698" i="2"/>
  <c r="M1706" i="2"/>
  <c r="M1714" i="2"/>
  <c r="M1722" i="2"/>
  <c r="M1730" i="2"/>
  <c r="M1738" i="2"/>
  <c r="M1746" i="2"/>
  <c r="M1754" i="2"/>
  <c r="M1762" i="2"/>
  <c r="M1770" i="2"/>
  <c r="M1778" i="2"/>
  <c r="M1786" i="2"/>
  <c r="M1794" i="2"/>
  <c r="M1802" i="2"/>
  <c r="M1810" i="2"/>
  <c r="M1818" i="2"/>
  <c r="M1826" i="2"/>
  <c r="M1834" i="2"/>
  <c r="M1842" i="2"/>
  <c r="M1850" i="2"/>
  <c r="M1858" i="2"/>
  <c r="M1866" i="2"/>
  <c r="M1874" i="2"/>
  <c r="M1882" i="2"/>
  <c r="M1890" i="2"/>
  <c r="M1898" i="2"/>
  <c r="M1906" i="2"/>
  <c r="M1914" i="2"/>
  <c r="M1922" i="2"/>
  <c r="M1930" i="2"/>
  <c r="M1938" i="2"/>
  <c r="M1946" i="2"/>
  <c r="M1954" i="2"/>
  <c r="M1962" i="2"/>
  <c r="M1970" i="2"/>
  <c r="M1978" i="2"/>
  <c r="M1986" i="2"/>
  <c r="M1994" i="2"/>
  <c r="M2002" i="2"/>
  <c r="M2010" i="2"/>
  <c r="M2018" i="2"/>
  <c r="M2026" i="2"/>
  <c r="M2034" i="2"/>
  <c r="M2042" i="2"/>
  <c r="M2050" i="2"/>
  <c r="M2058" i="2"/>
  <c r="M2066" i="2"/>
  <c r="M2074" i="2"/>
  <c r="M2082" i="2"/>
  <c r="M2090" i="2"/>
  <c r="M2098" i="2"/>
  <c r="M2106" i="2"/>
  <c r="M2114" i="2"/>
  <c r="M2122" i="2"/>
  <c r="M2130" i="2"/>
  <c r="M2138" i="2"/>
  <c r="M2146" i="2"/>
  <c r="M2154" i="2"/>
  <c r="M2162" i="2"/>
  <c r="M2170" i="2"/>
  <c r="M2178" i="2"/>
  <c r="M2186" i="2"/>
  <c r="M2194" i="2"/>
  <c r="M2202" i="2"/>
  <c r="M2210" i="2"/>
  <c r="M2218" i="2"/>
  <c r="M2226" i="2"/>
  <c r="M2234" i="2"/>
  <c r="M2242" i="2"/>
  <c r="M2250" i="2"/>
  <c r="M2258" i="2"/>
  <c r="M2266" i="2"/>
  <c r="M2274" i="2"/>
  <c r="M2282" i="2"/>
  <c r="M2290" i="2"/>
  <c r="M2298" i="2"/>
  <c r="M2306" i="2"/>
  <c r="M2314" i="2"/>
  <c r="M2322" i="2"/>
  <c r="M2330" i="2"/>
  <c r="M2338" i="2"/>
  <c r="M2346" i="2"/>
  <c r="M2354" i="2"/>
  <c r="M2362" i="2"/>
  <c r="M2370" i="2"/>
  <c r="M2378" i="2"/>
  <c r="M2386" i="2"/>
  <c r="M2394" i="2"/>
  <c r="M2402" i="2"/>
  <c r="M2410" i="2"/>
  <c r="M2418" i="2"/>
  <c r="M2426" i="2"/>
  <c r="M2434" i="2"/>
  <c r="M2442" i="2"/>
  <c r="M2450" i="2"/>
  <c r="M2458" i="2"/>
  <c r="M2466" i="2"/>
  <c r="M2474" i="2"/>
  <c r="M2482" i="2"/>
  <c r="M2490" i="2"/>
  <c r="M2498" i="2"/>
  <c r="M2506" i="2"/>
  <c r="M2514" i="2"/>
  <c r="M2522" i="2"/>
  <c r="M2530" i="2"/>
  <c r="M2538" i="2"/>
  <c r="M2546" i="2"/>
  <c r="M2554" i="2"/>
  <c r="M2562" i="2"/>
  <c r="M2570" i="2"/>
  <c r="M2578" i="2"/>
  <c r="M2586" i="2"/>
  <c r="M2594" i="2"/>
  <c r="M2602" i="2"/>
  <c r="M2610" i="2"/>
  <c r="M2618" i="2"/>
  <c r="M2626" i="2"/>
  <c r="M2634" i="2"/>
  <c r="M2642" i="2"/>
  <c r="M2650" i="2"/>
  <c r="M2658" i="2"/>
  <c r="M2666" i="2"/>
  <c r="M2674" i="2"/>
  <c r="M2682" i="2"/>
  <c r="M2690" i="2"/>
  <c r="M2698" i="2"/>
  <c r="M2706" i="2"/>
  <c r="M2714" i="2"/>
  <c r="M2722" i="2"/>
  <c r="M2730" i="2"/>
  <c r="M2738" i="2"/>
  <c r="M2746" i="2"/>
  <c r="M2754" i="2"/>
  <c r="M2762" i="2"/>
  <c r="M2770" i="2"/>
  <c r="M2778" i="2"/>
  <c r="M2786" i="2"/>
  <c r="M2794" i="2"/>
  <c r="M2802" i="2"/>
  <c r="M2810" i="2"/>
  <c r="M2818" i="2"/>
  <c r="M2826" i="2"/>
  <c r="M2834" i="2"/>
  <c r="M2842" i="2"/>
  <c r="M2850" i="2"/>
  <c r="M2858" i="2"/>
  <c r="M2866" i="2"/>
  <c r="M2874" i="2"/>
  <c r="M2882" i="2"/>
  <c r="M2890" i="2"/>
  <c r="M2898" i="2"/>
  <c r="M2906" i="2"/>
  <c r="M2914" i="2"/>
  <c r="M2922" i="2"/>
  <c r="M2930" i="2"/>
  <c r="M2938" i="2"/>
  <c r="M2946" i="2"/>
  <c r="M2954" i="2"/>
  <c r="M2962" i="2"/>
  <c r="M2970" i="2"/>
  <c r="M2978" i="2"/>
  <c r="M2986" i="2"/>
  <c r="M2994" i="2"/>
  <c r="M3002" i="2"/>
  <c r="M3010" i="2"/>
  <c r="M3018" i="2"/>
  <c r="M3026" i="2"/>
  <c r="M3034" i="2"/>
  <c r="M3042" i="2"/>
  <c r="M3050" i="2"/>
  <c r="M3058" i="2"/>
  <c r="M3066" i="2"/>
  <c r="M3074" i="2"/>
  <c r="M3082" i="2"/>
  <c r="M3090" i="2"/>
  <c r="M3098" i="2"/>
  <c r="M3106" i="2"/>
  <c r="M3114" i="2"/>
  <c r="M3122" i="2"/>
  <c r="M3130" i="2"/>
  <c r="M3138" i="2"/>
  <c r="M3146" i="2"/>
  <c r="M3154" i="2"/>
  <c r="M3162" i="2"/>
  <c r="M3170" i="2"/>
  <c r="M3178" i="2"/>
  <c r="M3186" i="2"/>
  <c r="M3194" i="2"/>
  <c r="M3202" i="2"/>
  <c r="M3210" i="2"/>
  <c r="M3218" i="2"/>
  <c r="M3226" i="2"/>
  <c r="M3234" i="2"/>
  <c r="M3242" i="2"/>
  <c r="M3250" i="2"/>
  <c r="M3258" i="2"/>
  <c r="M3266" i="2"/>
  <c r="M3274" i="2"/>
  <c r="M3282" i="2"/>
  <c r="M3290" i="2"/>
  <c r="M3298" i="2"/>
  <c r="M3306" i="2"/>
  <c r="M3314" i="2"/>
  <c r="M3322" i="2"/>
  <c r="M3330" i="2"/>
  <c r="M3338" i="2"/>
  <c r="M3346" i="2"/>
  <c r="M3354" i="2"/>
  <c r="M3362" i="2"/>
  <c r="M3370" i="2"/>
  <c r="M3378" i="2"/>
  <c r="M3386" i="2"/>
  <c r="M3394" i="2"/>
  <c r="M3402" i="2"/>
  <c r="M3410" i="2"/>
  <c r="M3418" i="2"/>
  <c r="M3426" i="2"/>
  <c r="M3434" i="2"/>
  <c r="M3442" i="2"/>
  <c r="M3450" i="2"/>
  <c r="M3458" i="2"/>
  <c r="M3466" i="2"/>
  <c r="M3474" i="2"/>
  <c r="M3482" i="2"/>
  <c r="M3490" i="2"/>
  <c r="M3498" i="2"/>
  <c r="M3506" i="2"/>
  <c r="M3514" i="2"/>
  <c r="M3522" i="2"/>
  <c r="M3530" i="2"/>
  <c r="M3538" i="2"/>
  <c r="M3546" i="2"/>
  <c r="M3554" i="2"/>
  <c r="M3562" i="2"/>
  <c r="M3570" i="2"/>
  <c r="M3578" i="2"/>
  <c r="M3586" i="2"/>
  <c r="M3594" i="2"/>
  <c r="M3602" i="2"/>
  <c r="M3610" i="2"/>
  <c r="M3618" i="2"/>
  <c r="M3626" i="2"/>
  <c r="M3634" i="2"/>
  <c r="M3642" i="2"/>
  <c r="M3650" i="2"/>
  <c r="M3658" i="2"/>
  <c r="M3666" i="2"/>
  <c r="M3674" i="2"/>
  <c r="M3682" i="2"/>
  <c r="M3690" i="2"/>
  <c r="M3698" i="2"/>
  <c r="M3706" i="2"/>
  <c r="M3714" i="2"/>
  <c r="M3722" i="2"/>
  <c r="M3730" i="2"/>
  <c r="M3738" i="2"/>
  <c r="M3746" i="2"/>
  <c r="M3754" i="2"/>
  <c r="M3762" i="2"/>
  <c r="M3770" i="2"/>
  <c r="M3778" i="2"/>
  <c r="M3786" i="2"/>
  <c r="M3794" i="2"/>
  <c r="M3802" i="2"/>
  <c r="M3810" i="2"/>
  <c r="M3818" i="2"/>
  <c r="M3826" i="2"/>
  <c r="M3834" i="2"/>
  <c r="M3842" i="2"/>
  <c r="M3850" i="2"/>
  <c r="M3858" i="2"/>
  <c r="M3866" i="2"/>
  <c r="M3874" i="2"/>
  <c r="M3882" i="2"/>
  <c r="M3890" i="2"/>
  <c r="M3898" i="2"/>
  <c r="M3906" i="2"/>
  <c r="M3914" i="2"/>
  <c r="M3922" i="2"/>
  <c r="M3930" i="2"/>
  <c r="M3938" i="2"/>
  <c r="M3946" i="2"/>
  <c r="M3954" i="2"/>
  <c r="M3962" i="2"/>
  <c r="M3970" i="2"/>
  <c r="M3978" i="2"/>
  <c r="M3986" i="2"/>
  <c r="M3994" i="2"/>
  <c r="M4002" i="2"/>
  <c r="M4010" i="2"/>
  <c r="M4018" i="2"/>
  <c r="M4026" i="2"/>
  <c r="M4034" i="2"/>
  <c r="M4042" i="2"/>
  <c r="M4050" i="2"/>
  <c r="M4058" i="2"/>
  <c r="M4066" i="2"/>
  <c r="M4074" i="2"/>
  <c r="M4082" i="2"/>
  <c r="M4090" i="2"/>
  <c r="M4098" i="2"/>
  <c r="M4106" i="2"/>
  <c r="M4114" i="2"/>
  <c r="M4122" i="2"/>
  <c r="M4130" i="2"/>
  <c r="M4138" i="2"/>
  <c r="M4146" i="2"/>
  <c r="M4154" i="2"/>
  <c r="M4162" i="2"/>
  <c r="M4170" i="2"/>
  <c r="M4178" i="2"/>
  <c r="M4186" i="2"/>
  <c r="M4194" i="2"/>
  <c r="M4202" i="2"/>
  <c r="M4210" i="2"/>
  <c r="M4218" i="2"/>
  <c r="M4226" i="2"/>
  <c r="M4234" i="2"/>
  <c r="M4242" i="2"/>
  <c r="M4250" i="2"/>
  <c r="M4258" i="2"/>
  <c r="M4266" i="2"/>
  <c r="M4274" i="2"/>
  <c r="M4282" i="2"/>
  <c r="M4290" i="2"/>
  <c r="M4298" i="2"/>
  <c r="M4306" i="2"/>
  <c r="M4314" i="2"/>
  <c r="M4322" i="2"/>
  <c r="M4330" i="2"/>
  <c r="M4338" i="2"/>
  <c r="M4346" i="2"/>
  <c r="M4354" i="2"/>
  <c r="M4362" i="2"/>
  <c r="M4370" i="2"/>
  <c r="M4378" i="2"/>
  <c r="M4386" i="2"/>
  <c r="M4394" i="2"/>
  <c r="M4402" i="2"/>
  <c r="M4410" i="2"/>
  <c r="M4418" i="2"/>
  <c r="M4426" i="2"/>
  <c r="M4434" i="2"/>
  <c r="M4442" i="2"/>
  <c r="M4450" i="2"/>
  <c r="M4458" i="2"/>
  <c r="M4466" i="2"/>
  <c r="M4474" i="2"/>
  <c r="M4482" i="2"/>
  <c r="M4490" i="2"/>
  <c r="M4498" i="2"/>
  <c r="M4506" i="2"/>
  <c r="M4514" i="2"/>
  <c r="M4522" i="2"/>
  <c r="M4530" i="2"/>
  <c r="M4538" i="2"/>
  <c r="M4546" i="2"/>
  <c r="M4554" i="2"/>
  <c r="M4562" i="2"/>
  <c r="M4570" i="2"/>
  <c r="M4578" i="2"/>
  <c r="M4586" i="2"/>
  <c r="M4594" i="2"/>
  <c r="M4602" i="2"/>
  <c r="M4610" i="2"/>
  <c r="M4618" i="2"/>
  <c r="M4626" i="2"/>
  <c r="M4634" i="2"/>
  <c r="M4642" i="2"/>
  <c r="M4650" i="2"/>
  <c r="M4658" i="2"/>
  <c r="M4666" i="2"/>
  <c r="M4674" i="2"/>
  <c r="M4682" i="2"/>
  <c r="M4690" i="2"/>
  <c r="M4698" i="2"/>
  <c r="M4706" i="2"/>
  <c r="M4714" i="2"/>
  <c r="M4722" i="2"/>
  <c r="M4730" i="2"/>
  <c r="M4738" i="2"/>
  <c r="M4746" i="2"/>
  <c r="M4754" i="2"/>
  <c r="M4762" i="2"/>
  <c r="M4770" i="2"/>
  <c r="M4778" i="2"/>
  <c r="M4786" i="2"/>
  <c r="M4794" i="2"/>
  <c r="M4802" i="2"/>
  <c r="M4810" i="2"/>
  <c r="M4818" i="2"/>
  <c r="M4826" i="2"/>
  <c r="M4834" i="2"/>
  <c r="M4842" i="2"/>
  <c r="M4850" i="2"/>
  <c r="M4858" i="2"/>
  <c r="M4866" i="2"/>
  <c r="M4874" i="2"/>
  <c r="M4882" i="2"/>
  <c r="M4890" i="2"/>
  <c r="M4898" i="2"/>
  <c r="M4906" i="2"/>
  <c r="M4914" i="2"/>
  <c r="M4922" i="2"/>
  <c r="M4930" i="2"/>
  <c r="M4938" i="2"/>
  <c r="M4946" i="2"/>
  <c r="M4954" i="2"/>
  <c r="M4962" i="2"/>
  <c r="M4970" i="2"/>
  <c r="M4978" i="2"/>
  <c r="M4986" i="2"/>
  <c r="M4994" i="2"/>
  <c r="M5002" i="2"/>
  <c r="M5010" i="2"/>
  <c r="M5018" i="2"/>
  <c r="M5026" i="2"/>
  <c r="M5034" i="2"/>
  <c r="M5042" i="2"/>
  <c r="M5050" i="2"/>
  <c r="M5058" i="2"/>
  <c r="M5066" i="2"/>
  <c r="M5074" i="2"/>
  <c r="M5082" i="2"/>
  <c r="M5090" i="2"/>
  <c r="M5098" i="2"/>
  <c r="M5106" i="2"/>
  <c r="M5114" i="2"/>
  <c r="M5122" i="2"/>
  <c r="M5130" i="2"/>
  <c r="M5138" i="2"/>
  <c r="M5146" i="2"/>
  <c r="M5154" i="2"/>
  <c r="M5162" i="2"/>
  <c r="M5170" i="2"/>
  <c r="M5178" i="2"/>
  <c r="M5186" i="2"/>
  <c r="M5194" i="2"/>
  <c r="M5202" i="2"/>
  <c r="M5210" i="2"/>
  <c r="M5218" i="2"/>
  <c r="M5226" i="2"/>
  <c r="M5234" i="2"/>
  <c r="M5242" i="2"/>
  <c r="M5250" i="2"/>
  <c r="M5258" i="2"/>
  <c r="M5266" i="2"/>
  <c r="M5274" i="2"/>
  <c r="M5282" i="2"/>
  <c r="M5290" i="2"/>
  <c r="M5298" i="2"/>
  <c r="M5306" i="2"/>
  <c r="M5314" i="2"/>
  <c r="M5322" i="2"/>
  <c r="M5330" i="2"/>
  <c r="M5338" i="2"/>
  <c r="M5346" i="2"/>
  <c r="M5354" i="2"/>
  <c r="M5362" i="2"/>
  <c r="M5370" i="2"/>
  <c r="M5378" i="2"/>
  <c r="M5386" i="2"/>
  <c r="M5394" i="2"/>
  <c r="M5402" i="2"/>
  <c r="M5410" i="2"/>
  <c r="M5418" i="2"/>
  <c r="M5426" i="2"/>
  <c r="M5434" i="2"/>
  <c r="M5442" i="2"/>
  <c r="M5450" i="2"/>
  <c r="M5458" i="2"/>
  <c r="M5466" i="2"/>
  <c r="M5474" i="2"/>
  <c r="M5482" i="2"/>
  <c r="M5490" i="2"/>
  <c r="M5498" i="2"/>
  <c r="M5506" i="2"/>
  <c r="M5514" i="2"/>
  <c r="M5522" i="2"/>
  <c r="M5530" i="2"/>
  <c r="M5538" i="2"/>
  <c r="M5546" i="2"/>
  <c r="M5554" i="2"/>
  <c r="M5562" i="2"/>
  <c r="M5570" i="2"/>
  <c r="M5578" i="2"/>
  <c r="M5586" i="2"/>
  <c r="M5594" i="2"/>
  <c r="M5602" i="2"/>
  <c r="M5610" i="2"/>
  <c r="M5618" i="2"/>
  <c r="M5626" i="2"/>
  <c r="M5634" i="2"/>
  <c r="M5642" i="2"/>
  <c r="M5650" i="2"/>
  <c r="M5658" i="2"/>
  <c r="M5666" i="2"/>
  <c r="M5674" i="2"/>
  <c r="M5682" i="2"/>
  <c r="M5690" i="2"/>
  <c r="M5698" i="2"/>
  <c r="M5706" i="2"/>
  <c r="M5714" i="2"/>
  <c r="M5722" i="2"/>
  <c r="M5730" i="2"/>
  <c r="M5738" i="2"/>
  <c r="M5746" i="2"/>
  <c r="M5754" i="2"/>
  <c r="M5762" i="2"/>
  <c r="M5770" i="2"/>
  <c r="M5778" i="2"/>
  <c r="M5786" i="2"/>
  <c r="M5794" i="2"/>
  <c r="M5802" i="2"/>
  <c r="M5810" i="2"/>
  <c r="M5818" i="2"/>
  <c r="M5826" i="2"/>
  <c r="M5834" i="2"/>
  <c r="M5842" i="2"/>
  <c r="M5850" i="2"/>
  <c r="M5858" i="2"/>
  <c r="M5866" i="2"/>
  <c r="M5874" i="2"/>
  <c r="M5882" i="2"/>
  <c r="M5890" i="2"/>
  <c r="M5898" i="2"/>
  <c r="M5906" i="2"/>
  <c r="M5914" i="2"/>
  <c r="M5922" i="2"/>
  <c r="M5930" i="2"/>
  <c r="M5938" i="2"/>
  <c r="M5946" i="2"/>
  <c r="M5954" i="2"/>
  <c r="M5962" i="2"/>
  <c r="M5970" i="2"/>
  <c r="M5978" i="2"/>
  <c r="M5986" i="2"/>
  <c r="M5994" i="2"/>
  <c r="M6002" i="2"/>
  <c r="M6010" i="2"/>
  <c r="M6018" i="2"/>
  <c r="M6026" i="2"/>
  <c r="M6034" i="2"/>
  <c r="M6042" i="2"/>
  <c r="M6050" i="2"/>
  <c r="M6058" i="2"/>
  <c r="M6066" i="2"/>
  <c r="M6074" i="2"/>
  <c r="M6082" i="2"/>
  <c r="M6090" i="2"/>
  <c r="M6098" i="2"/>
  <c r="M6106" i="2"/>
  <c r="M6114" i="2"/>
  <c r="M6122" i="2"/>
  <c r="M6130" i="2"/>
  <c r="M6138" i="2"/>
  <c r="M6146" i="2"/>
  <c r="M6154" i="2"/>
  <c r="M6162" i="2"/>
  <c r="M6170" i="2"/>
  <c r="M6178" i="2"/>
  <c r="M6186" i="2"/>
  <c r="M6194" i="2"/>
  <c r="M6202" i="2"/>
  <c r="M6210" i="2"/>
  <c r="M6218" i="2"/>
  <c r="M6226" i="2"/>
  <c r="M6234" i="2"/>
  <c r="M6242" i="2"/>
  <c r="M6250" i="2"/>
  <c r="M6258" i="2"/>
  <c r="M6266" i="2"/>
  <c r="M6274" i="2"/>
  <c r="M6282" i="2"/>
  <c r="M6290" i="2"/>
  <c r="M6298" i="2"/>
  <c r="M6306" i="2"/>
  <c r="M6314" i="2"/>
  <c r="M6322" i="2"/>
  <c r="M6330" i="2"/>
  <c r="M6338" i="2"/>
  <c r="M6346" i="2"/>
  <c r="M6354" i="2"/>
  <c r="M6362" i="2"/>
  <c r="M6370" i="2"/>
  <c r="M6378" i="2"/>
  <c r="M6386" i="2"/>
  <c r="M6394" i="2"/>
  <c r="M6402" i="2"/>
  <c r="M6410" i="2"/>
  <c r="M6418" i="2"/>
  <c r="M6426" i="2"/>
  <c r="M6434" i="2"/>
  <c r="M6442" i="2"/>
  <c r="M6450" i="2"/>
  <c r="M6458" i="2"/>
  <c r="M6466" i="2"/>
  <c r="M6474" i="2"/>
  <c r="M6482" i="2"/>
  <c r="M6490" i="2"/>
  <c r="M6498" i="2"/>
  <c r="M6506" i="2"/>
  <c r="M6514" i="2"/>
  <c r="M6522" i="2"/>
  <c r="M6530" i="2"/>
  <c r="M6538" i="2"/>
  <c r="M6546" i="2"/>
  <c r="M6554" i="2"/>
  <c r="M6562" i="2"/>
  <c r="M6570" i="2"/>
  <c r="M6578" i="2"/>
  <c r="M6586" i="2"/>
  <c r="M6594" i="2"/>
  <c r="M6602" i="2"/>
  <c r="M6610" i="2"/>
  <c r="M6618" i="2"/>
  <c r="M6626" i="2"/>
  <c r="M6634" i="2"/>
  <c r="M6642" i="2"/>
  <c r="M6650" i="2"/>
  <c r="M6658" i="2"/>
  <c r="M6666" i="2"/>
  <c r="M6674" i="2"/>
  <c r="M6682" i="2"/>
  <c r="M6690" i="2"/>
  <c r="M6698" i="2"/>
  <c r="M6706" i="2"/>
  <c r="M6714" i="2"/>
  <c r="M6722" i="2"/>
  <c r="M6730" i="2"/>
  <c r="M6738" i="2"/>
  <c r="M6746" i="2"/>
  <c r="M6754" i="2"/>
  <c r="M6762" i="2"/>
  <c r="M6770" i="2"/>
  <c r="M6778" i="2"/>
  <c r="M6786" i="2"/>
  <c r="M6794" i="2"/>
  <c r="M6802" i="2"/>
  <c r="M6810" i="2"/>
  <c r="M6818" i="2"/>
  <c r="M6826" i="2"/>
  <c r="M6834" i="2"/>
  <c r="M6842" i="2"/>
  <c r="M6850" i="2"/>
  <c r="M6858" i="2"/>
  <c r="M6866" i="2"/>
  <c r="M6874" i="2"/>
  <c r="M6882" i="2"/>
  <c r="M6890" i="2"/>
  <c r="M6898" i="2"/>
  <c r="M6906" i="2"/>
  <c r="M6914" i="2"/>
  <c r="M6922" i="2"/>
  <c r="M6930" i="2"/>
  <c r="M6938" i="2"/>
  <c r="M6946" i="2"/>
  <c r="M6954" i="2"/>
  <c r="M6962" i="2"/>
  <c r="M6970" i="2"/>
  <c r="M6978" i="2"/>
  <c r="M6986" i="2"/>
  <c r="M6994" i="2"/>
  <c r="M7002" i="2"/>
  <c r="M7010" i="2"/>
  <c r="M7018" i="2"/>
  <c r="M7026" i="2"/>
  <c r="M7034" i="2"/>
  <c r="M7042" i="2"/>
  <c r="M7050" i="2"/>
  <c r="M7058" i="2"/>
  <c r="M7066" i="2"/>
  <c r="M7074" i="2"/>
  <c r="M7082" i="2"/>
  <c r="M7090" i="2"/>
  <c r="M7098" i="2"/>
  <c r="M7106" i="2"/>
  <c r="M7114" i="2"/>
  <c r="M7122" i="2"/>
  <c r="M7130" i="2"/>
  <c r="M7138" i="2"/>
  <c r="M7146" i="2"/>
  <c r="M7154" i="2"/>
  <c r="M7162" i="2"/>
  <c r="M7170" i="2"/>
  <c r="M7178" i="2"/>
  <c r="M7186" i="2"/>
  <c r="M7194" i="2"/>
  <c r="M7202" i="2"/>
  <c r="M7210" i="2"/>
  <c r="M7218" i="2"/>
  <c r="M7226" i="2"/>
  <c r="M7234" i="2"/>
  <c r="M7242" i="2"/>
  <c r="M7250" i="2"/>
  <c r="M7258" i="2"/>
  <c r="M7266" i="2"/>
  <c r="M7274" i="2"/>
  <c r="M7282" i="2"/>
  <c r="M7290" i="2"/>
  <c r="M7298" i="2"/>
  <c r="M7306" i="2"/>
  <c r="M7314" i="2"/>
  <c r="M7322" i="2"/>
  <c r="M7330" i="2"/>
  <c r="M7338" i="2"/>
  <c r="M7346" i="2"/>
  <c r="M7354" i="2"/>
  <c r="M7362" i="2"/>
  <c r="M7370" i="2"/>
  <c r="M7378" i="2"/>
  <c r="M7386" i="2"/>
  <c r="M7394" i="2"/>
  <c r="M7402" i="2"/>
  <c r="M7410" i="2"/>
  <c r="M7418" i="2"/>
  <c r="M7426" i="2"/>
  <c r="M7434" i="2"/>
  <c r="M7442" i="2"/>
  <c r="M7450" i="2"/>
  <c r="M7458" i="2"/>
  <c r="M7466" i="2"/>
  <c r="M7474" i="2"/>
  <c r="M7482" i="2"/>
  <c r="M7490" i="2"/>
  <c r="M7498" i="2"/>
  <c r="M7506" i="2"/>
  <c r="M7514" i="2"/>
  <c r="M7522" i="2"/>
  <c r="M7530" i="2"/>
  <c r="M7538" i="2"/>
  <c r="M7546" i="2"/>
  <c r="M7554" i="2"/>
  <c r="M7562" i="2"/>
  <c r="M7570" i="2"/>
  <c r="M7578" i="2"/>
  <c r="M7586" i="2"/>
  <c r="M7594" i="2"/>
  <c r="M7602" i="2"/>
  <c r="M7610" i="2"/>
  <c r="M7618" i="2"/>
  <c r="M7626" i="2"/>
  <c r="M7634" i="2"/>
  <c r="M7642" i="2"/>
  <c r="M7650" i="2"/>
  <c r="M7658" i="2"/>
  <c r="M7666" i="2"/>
  <c r="M7674" i="2"/>
  <c r="M7682" i="2"/>
  <c r="M7690" i="2"/>
  <c r="M7698" i="2"/>
  <c r="M7706" i="2"/>
  <c r="M7714" i="2"/>
  <c r="M7722" i="2"/>
  <c r="M7730" i="2"/>
  <c r="M7738" i="2"/>
  <c r="M7746" i="2"/>
  <c r="M7754" i="2"/>
  <c r="M7762" i="2"/>
  <c r="M7770" i="2"/>
  <c r="M7778" i="2"/>
  <c r="M7786" i="2"/>
  <c r="M7794" i="2"/>
  <c r="M7802" i="2"/>
  <c r="M7810" i="2"/>
  <c r="M7818" i="2"/>
  <c r="M7826" i="2"/>
  <c r="M7834" i="2"/>
  <c r="M7842" i="2"/>
  <c r="M7850" i="2"/>
  <c r="M7858" i="2"/>
  <c r="M7866" i="2"/>
  <c r="M7874" i="2"/>
  <c r="M7882" i="2"/>
  <c r="M7890" i="2"/>
  <c r="M7898" i="2"/>
  <c r="M7906" i="2"/>
  <c r="M7914" i="2"/>
  <c r="M7922" i="2"/>
  <c r="M7930" i="2"/>
  <c r="M7938" i="2"/>
  <c r="M7946" i="2"/>
  <c r="M7954" i="2"/>
  <c r="M7962" i="2"/>
  <c r="M7970" i="2"/>
  <c r="M7978" i="2"/>
  <c r="M7986" i="2"/>
  <c r="M7994" i="2"/>
  <c r="M8002" i="2"/>
  <c r="M8010" i="2"/>
  <c r="M8018" i="2"/>
  <c r="M8026" i="2"/>
  <c r="M8034" i="2"/>
  <c r="M8042" i="2"/>
  <c r="M8050" i="2"/>
  <c r="M8058" i="2"/>
  <c r="M8066" i="2"/>
  <c r="M8074" i="2"/>
  <c r="M8082" i="2"/>
  <c r="M8090" i="2"/>
  <c r="M8098" i="2"/>
  <c r="M8106" i="2"/>
  <c r="M8114" i="2"/>
  <c r="M8122" i="2"/>
  <c r="M8130" i="2"/>
  <c r="M8138" i="2"/>
  <c r="M8146" i="2"/>
  <c r="M8154" i="2"/>
  <c r="M8162" i="2"/>
  <c r="M8170" i="2"/>
  <c r="M8178" i="2"/>
  <c r="M8186" i="2"/>
  <c r="M8194" i="2"/>
  <c r="M8202" i="2"/>
  <c r="M8210" i="2"/>
  <c r="M8218" i="2"/>
  <c r="M8226" i="2"/>
  <c r="M8234" i="2"/>
  <c r="M8242" i="2"/>
  <c r="M8250" i="2"/>
  <c r="M8258" i="2"/>
  <c r="M8266" i="2"/>
  <c r="M8274" i="2"/>
  <c r="M8282" i="2"/>
  <c r="M8290" i="2"/>
  <c r="M8298" i="2"/>
  <c r="M8306" i="2"/>
  <c r="M8314" i="2"/>
  <c r="M8322" i="2"/>
  <c r="M8330" i="2"/>
  <c r="M8338" i="2"/>
  <c r="M8346" i="2"/>
  <c r="M8354" i="2"/>
  <c r="M8362" i="2"/>
  <c r="M8370" i="2"/>
  <c r="M8378" i="2"/>
  <c r="M8386" i="2"/>
  <c r="M8394" i="2"/>
  <c r="M8402" i="2"/>
  <c r="M8410" i="2"/>
  <c r="M8418" i="2"/>
  <c r="M8426" i="2"/>
  <c r="M8434" i="2"/>
  <c r="M8442" i="2"/>
  <c r="M8450" i="2"/>
  <c r="M8458" i="2"/>
  <c r="M8466" i="2"/>
  <c r="M8474" i="2"/>
  <c r="M8482" i="2"/>
  <c r="M8490" i="2"/>
  <c r="M8498" i="2"/>
  <c r="M8506" i="2"/>
  <c r="M8514" i="2"/>
  <c r="M8522" i="2"/>
  <c r="M8530" i="2"/>
  <c r="M8538" i="2"/>
  <c r="M8546" i="2"/>
  <c r="M8554" i="2"/>
  <c r="M8562" i="2"/>
  <c r="M8570" i="2"/>
  <c r="M8578" i="2"/>
  <c r="M8586" i="2"/>
  <c r="M8594" i="2"/>
  <c r="M8602" i="2"/>
  <c r="M8610" i="2"/>
  <c r="M8618" i="2"/>
  <c r="M8626" i="2"/>
  <c r="M8634" i="2"/>
  <c r="M8642" i="2"/>
  <c r="M8650" i="2"/>
  <c r="M8658" i="2"/>
  <c r="M8666" i="2"/>
  <c r="M8674" i="2"/>
  <c r="M8682" i="2"/>
  <c r="M8690" i="2"/>
  <c r="M8698" i="2"/>
  <c r="M8706" i="2"/>
  <c r="M8714" i="2"/>
  <c r="M8722" i="2"/>
  <c r="M8730" i="2"/>
  <c r="M8738" i="2"/>
  <c r="M8746" i="2"/>
  <c r="M8754" i="2"/>
  <c r="Q293" i="2"/>
  <c r="Y3" i="2"/>
  <c r="AB2" i="2"/>
  <c r="Y9" i="2" s="1"/>
  <c r="AB4" i="2"/>
  <c r="AB3" i="2"/>
  <c r="Y4" i="2"/>
  <c r="Q245" i="2"/>
  <c r="Q3221" i="2"/>
  <c r="Q7877" i="2"/>
  <c r="Q7997" i="2"/>
  <c r="Q8549" i="2"/>
  <c r="G6" i="2"/>
  <c r="N8743" i="2" l="1"/>
  <c r="O8743" i="2"/>
  <c r="N8754" i="2"/>
  <c r="O8754" i="2"/>
  <c r="N8746" i="2"/>
  <c r="O8746" i="2"/>
  <c r="N8751" i="2"/>
  <c r="O8751" i="2"/>
  <c r="N8759" i="2"/>
  <c r="O8759" i="2"/>
  <c r="N8719" i="2"/>
  <c r="O8719" i="2"/>
  <c r="N8722" i="2"/>
  <c r="O8722" i="2"/>
  <c r="N8735" i="2"/>
  <c r="O8735" i="2"/>
  <c r="N8738" i="2"/>
  <c r="O8738" i="2"/>
  <c r="N8727" i="2"/>
  <c r="O8727" i="2"/>
  <c r="N8730" i="2"/>
  <c r="O8730" i="2"/>
  <c r="N8714" i="2"/>
  <c r="O8714" i="2"/>
  <c r="N8706" i="2"/>
  <c r="O8706" i="2"/>
  <c r="N8711" i="2"/>
  <c r="O8711" i="2"/>
  <c r="N8703" i="2"/>
  <c r="O8703" i="2"/>
  <c r="N8695" i="2"/>
  <c r="O8695" i="2"/>
  <c r="N8698" i="2"/>
  <c r="O8698" i="2"/>
  <c r="N8674" i="2"/>
  <c r="O8674" i="2"/>
  <c r="N8687" i="2"/>
  <c r="O8687" i="2"/>
  <c r="N8690" i="2"/>
  <c r="O8690" i="2"/>
  <c r="N8679" i="2"/>
  <c r="O8679" i="2"/>
  <c r="N8682" i="2"/>
  <c r="O8682" i="2"/>
  <c r="N8671" i="2"/>
  <c r="O8671" i="2"/>
  <c r="N8658" i="2"/>
  <c r="O8658" i="2"/>
  <c r="N8647" i="2"/>
  <c r="O8647" i="2"/>
  <c r="N8650" i="2"/>
  <c r="O8650" i="2"/>
  <c r="N8663" i="2"/>
  <c r="O8663" i="2"/>
  <c r="N8666" i="2"/>
  <c r="O8666" i="2"/>
  <c r="N8655" i="2"/>
  <c r="O8655" i="2"/>
  <c r="N8642" i="2"/>
  <c r="O8642" i="2"/>
  <c r="N8631" i="2"/>
  <c r="O8631" i="2"/>
  <c r="N8634" i="2"/>
  <c r="O8634" i="2"/>
  <c r="N8623" i="2"/>
  <c r="O8623" i="2"/>
  <c r="N8626" i="2"/>
  <c r="O8626" i="2"/>
  <c r="N8639" i="2"/>
  <c r="O8639" i="2"/>
  <c r="N8602" i="2"/>
  <c r="O8602" i="2"/>
  <c r="N8615" i="2"/>
  <c r="O8615" i="2"/>
  <c r="N8607" i="2"/>
  <c r="O8607" i="2"/>
  <c r="N8610" i="2"/>
  <c r="O8610" i="2"/>
  <c r="N8618" i="2"/>
  <c r="O8618" i="2"/>
  <c r="N8599" i="2"/>
  <c r="O8599" i="2"/>
  <c r="N8583" i="2"/>
  <c r="O8583" i="2"/>
  <c r="N8575" i="2"/>
  <c r="O8575" i="2"/>
  <c r="N8586" i="2"/>
  <c r="O8586" i="2"/>
  <c r="N8591" i="2"/>
  <c r="O8591" i="2"/>
  <c r="N8594" i="2"/>
  <c r="O8594" i="2"/>
  <c r="N8578" i="2"/>
  <c r="O8578" i="2"/>
  <c r="N8570" i="2"/>
  <c r="O8570" i="2"/>
  <c r="N8559" i="2"/>
  <c r="O8559" i="2"/>
  <c r="N8551" i="2"/>
  <c r="O8551" i="2"/>
  <c r="N8554" i="2"/>
  <c r="O8554" i="2"/>
  <c r="N8567" i="2"/>
  <c r="O8567" i="2"/>
  <c r="N8562" i="2"/>
  <c r="O8562" i="2"/>
  <c r="N8530" i="2"/>
  <c r="O8530" i="2"/>
  <c r="N8543" i="2"/>
  <c r="O8543" i="2"/>
  <c r="N8546" i="2"/>
  <c r="O8546" i="2"/>
  <c r="N8535" i="2"/>
  <c r="O8535" i="2"/>
  <c r="N8538" i="2"/>
  <c r="O8538" i="2"/>
  <c r="N8527" i="2"/>
  <c r="O8527" i="2"/>
  <c r="N8519" i="2"/>
  <c r="O8519" i="2"/>
  <c r="N8522" i="2"/>
  <c r="O8522" i="2"/>
  <c r="N8511" i="2"/>
  <c r="O8511" i="2"/>
  <c r="N8514" i="2"/>
  <c r="O8514" i="2"/>
  <c r="N8503" i="2"/>
  <c r="O8503" i="2"/>
  <c r="N8506" i="2"/>
  <c r="O8506" i="2"/>
  <c r="N8482" i="2"/>
  <c r="O8482" i="2"/>
  <c r="N8495" i="2"/>
  <c r="O8495" i="2"/>
  <c r="N8498" i="2"/>
  <c r="O8498" i="2"/>
  <c r="N8487" i="2"/>
  <c r="O8487" i="2"/>
  <c r="N8490" i="2"/>
  <c r="O8490" i="2"/>
  <c r="N8479" i="2"/>
  <c r="O8479" i="2"/>
  <c r="N8458" i="2"/>
  <c r="O8458" i="2"/>
  <c r="N8466" i="2"/>
  <c r="O8466" i="2"/>
  <c r="N8455" i="2"/>
  <c r="O8455" i="2"/>
  <c r="N8471" i="2"/>
  <c r="O8471" i="2"/>
  <c r="N8474" i="2"/>
  <c r="O8474" i="2"/>
  <c r="N8463" i="2"/>
  <c r="O8463" i="2"/>
  <c r="N8434" i="2"/>
  <c r="O8434" i="2"/>
  <c r="N8450" i="2"/>
  <c r="O8450" i="2"/>
  <c r="N8439" i="2"/>
  <c r="O8439" i="2"/>
  <c r="N8442" i="2"/>
  <c r="O8442" i="2"/>
  <c r="N8431" i="2"/>
  <c r="O8431" i="2"/>
  <c r="N8447" i="2"/>
  <c r="O8447" i="2"/>
  <c r="N8426" i="2"/>
  <c r="O8426" i="2"/>
  <c r="N8418" i="2"/>
  <c r="O8418" i="2"/>
  <c r="N8423" i="2"/>
  <c r="O8423" i="2"/>
  <c r="N8410" i="2"/>
  <c r="O8410" i="2"/>
  <c r="N8415" i="2"/>
  <c r="O8415" i="2"/>
  <c r="N8407" i="2"/>
  <c r="O8407" i="2"/>
  <c r="N8394" i="2"/>
  <c r="O8394" i="2"/>
  <c r="N8383" i="2"/>
  <c r="O8383" i="2"/>
  <c r="N8399" i="2"/>
  <c r="O8399" i="2"/>
  <c r="N8402" i="2"/>
  <c r="O8402" i="2"/>
  <c r="N8391" i="2"/>
  <c r="O8391" i="2"/>
  <c r="N8386" i="2"/>
  <c r="O8386" i="2"/>
  <c r="N8375" i="2"/>
  <c r="O8375" i="2"/>
  <c r="N8378" i="2"/>
  <c r="O8378" i="2"/>
  <c r="N8367" i="2"/>
  <c r="O8367" i="2"/>
  <c r="N8370" i="2"/>
  <c r="P8379" i="2" s="1"/>
  <c r="O8370" i="2"/>
  <c r="N8359" i="2"/>
  <c r="O8359" i="2"/>
  <c r="N8362" i="2"/>
  <c r="O8362" i="2"/>
  <c r="N8351" i="2"/>
  <c r="O8351" i="2"/>
  <c r="N8354" i="2"/>
  <c r="O8354" i="2"/>
  <c r="N8343" i="2"/>
  <c r="O8343" i="2"/>
  <c r="N8346" i="2"/>
  <c r="O8346" i="2"/>
  <c r="N8335" i="2"/>
  <c r="O8335" i="2"/>
  <c r="N8338" i="2"/>
  <c r="O8338" i="2"/>
  <c r="N8327" i="2"/>
  <c r="O8327" i="2"/>
  <c r="N8330" i="2"/>
  <c r="O8330" i="2"/>
  <c r="N8319" i="2"/>
  <c r="O8319" i="2"/>
  <c r="N8322" i="2"/>
  <c r="O8322" i="2"/>
  <c r="N8311" i="2"/>
  <c r="O8311" i="2"/>
  <c r="N8314" i="2"/>
  <c r="O8314" i="2"/>
  <c r="N8290" i="2"/>
  <c r="O8290" i="2"/>
  <c r="N8306" i="2"/>
  <c r="O8306" i="2"/>
  <c r="N8295" i="2"/>
  <c r="O8295" i="2"/>
  <c r="N8303" i="2"/>
  <c r="O8303" i="2"/>
  <c r="N8298" i="2"/>
  <c r="O8298" i="2"/>
  <c r="N8287" i="2"/>
  <c r="O8287" i="2"/>
  <c r="N8263" i="2"/>
  <c r="O8263" i="2"/>
  <c r="N8266" i="2"/>
  <c r="O8266" i="2"/>
  <c r="N8282" i="2"/>
  <c r="O8282" i="2"/>
  <c r="N8274" i="2"/>
  <c r="O8274" i="2"/>
  <c r="N8279" i="2"/>
  <c r="O8279" i="2"/>
  <c r="N8271" i="2"/>
  <c r="O8271" i="2"/>
  <c r="N8258" i="2"/>
  <c r="O8258" i="2"/>
  <c r="N8247" i="2"/>
  <c r="O8247" i="2"/>
  <c r="N8250" i="2"/>
  <c r="O8250" i="2"/>
  <c r="N8239" i="2"/>
  <c r="O8239" i="2"/>
  <c r="N8242" i="2"/>
  <c r="O8242" i="2"/>
  <c r="N8255" i="2"/>
  <c r="O8255" i="2"/>
  <c r="N8226" i="2"/>
  <c r="O8226" i="2"/>
  <c r="N8215" i="2"/>
  <c r="O8215" i="2"/>
  <c r="N8234" i="2"/>
  <c r="O8234" i="2"/>
  <c r="N8223" i="2"/>
  <c r="O8223" i="2"/>
  <c r="N8218" i="2"/>
  <c r="O8218" i="2"/>
  <c r="N8231" i="2"/>
  <c r="O8231" i="2"/>
  <c r="N8207" i="2"/>
  <c r="O8207" i="2"/>
  <c r="N8210" i="2"/>
  <c r="O8210" i="2"/>
  <c r="N8199" i="2"/>
  <c r="O8199" i="2"/>
  <c r="N8202" i="2"/>
  <c r="O8202" i="2"/>
  <c r="N8191" i="2"/>
  <c r="O8191" i="2"/>
  <c r="N8194" i="2"/>
  <c r="O8194" i="2"/>
  <c r="N8183" i="2"/>
  <c r="O8183" i="2"/>
  <c r="N8175" i="2"/>
  <c r="O8175" i="2"/>
  <c r="N8178" i="2"/>
  <c r="O8178" i="2"/>
  <c r="N8167" i="2"/>
  <c r="O8167" i="2"/>
  <c r="N8170" i="2"/>
  <c r="O8170" i="2"/>
  <c r="N8186" i="2"/>
  <c r="O8186" i="2"/>
  <c r="N8159" i="2"/>
  <c r="O8159" i="2"/>
  <c r="N8162" i="2"/>
  <c r="O8162" i="2"/>
  <c r="N8151" i="2"/>
  <c r="O8151" i="2"/>
  <c r="N8154" i="2"/>
  <c r="O8154" i="2"/>
  <c r="N8143" i="2"/>
  <c r="O8143" i="2"/>
  <c r="N8146" i="2"/>
  <c r="O8146" i="2"/>
  <c r="N8135" i="2"/>
  <c r="O8135" i="2"/>
  <c r="N8138" i="2"/>
  <c r="O8138" i="2"/>
  <c r="N8127" i="2"/>
  <c r="O8127" i="2"/>
  <c r="N8130" i="2"/>
  <c r="P8139" i="2" s="1"/>
  <c r="O8130" i="2"/>
  <c r="N8119" i="2"/>
  <c r="O8119" i="2"/>
  <c r="N8122" i="2"/>
  <c r="O8122" i="2"/>
  <c r="N8098" i="2"/>
  <c r="O8098" i="2"/>
  <c r="N8111" i="2"/>
  <c r="O8111" i="2"/>
  <c r="N8114" i="2"/>
  <c r="O8114" i="2"/>
  <c r="N8103" i="2"/>
  <c r="O8103" i="2"/>
  <c r="N8106" i="2"/>
  <c r="O8106" i="2"/>
  <c r="N8095" i="2"/>
  <c r="O8095" i="2"/>
  <c r="N8082" i="2"/>
  <c r="O8082" i="2"/>
  <c r="N8071" i="2"/>
  <c r="O8071" i="2"/>
  <c r="N8074" i="2"/>
  <c r="O8074" i="2"/>
  <c r="N8087" i="2"/>
  <c r="O8087" i="2"/>
  <c r="N8090" i="2"/>
  <c r="O8090" i="2"/>
  <c r="N8079" i="2"/>
  <c r="O8079" i="2"/>
  <c r="N8063" i="2"/>
  <c r="O8063" i="2"/>
  <c r="N8066" i="2"/>
  <c r="O8066" i="2"/>
  <c r="N8055" i="2"/>
  <c r="O8055" i="2"/>
  <c r="N8058" i="2"/>
  <c r="O8058" i="2"/>
  <c r="N8047" i="2"/>
  <c r="O8047" i="2"/>
  <c r="N8050" i="2"/>
  <c r="O8050" i="2"/>
  <c r="N8034" i="2"/>
  <c r="O8034" i="2"/>
  <c r="N8023" i="2"/>
  <c r="O8023" i="2"/>
  <c r="N8026" i="2"/>
  <c r="O8026" i="2"/>
  <c r="N8039" i="2"/>
  <c r="O8039" i="2"/>
  <c r="N8042" i="2"/>
  <c r="O8042" i="2"/>
  <c r="N8031" i="2"/>
  <c r="O8031" i="2"/>
  <c r="N8010" i="2"/>
  <c r="O8010" i="2"/>
  <c r="N7999" i="2"/>
  <c r="O7999" i="2"/>
  <c r="N8015" i="2"/>
  <c r="O8015" i="2"/>
  <c r="N8007" i="2"/>
  <c r="O8007" i="2"/>
  <c r="N8002" i="2"/>
  <c r="O8002" i="2"/>
  <c r="N8018" i="2"/>
  <c r="O8018" i="2"/>
  <c r="N7991" i="2"/>
  <c r="O7991" i="2"/>
  <c r="N7994" i="2"/>
  <c r="O7994" i="2"/>
  <c r="N7983" i="2"/>
  <c r="O7983" i="2"/>
  <c r="N7986" i="2"/>
  <c r="O7986" i="2"/>
  <c r="N7975" i="2"/>
  <c r="O7975" i="2"/>
  <c r="N7978" i="2"/>
  <c r="O7978" i="2"/>
  <c r="N7954" i="2"/>
  <c r="O7954" i="2"/>
  <c r="N7967" i="2"/>
  <c r="O7967" i="2"/>
  <c r="N7970" i="2"/>
  <c r="O7970" i="2"/>
  <c r="N7959" i="2"/>
  <c r="O7959" i="2"/>
  <c r="N7962" i="2"/>
  <c r="O7962" i="2"/>
  <c r="N7951" i="2"/>
  <c r="O7951" i="2"/>
  <c r="N7938" i="2"/>
  <c r="O7938" i="2"/>
  <c r="N7927" i="2"/>
  <c r="O7927" i="2"/>
  <c r="N7930" i="2"/>
  <c r="O7930" i="2"/>
  <c r="N7943" i="2"/>
  <c r="O7943" i="2"/>
  <c r="N7946" i="2"/>
  <c r="O7946" i="2"/>
  <c r="N7935" i="2"/>
  <c r="O7935" i="2"/>
  <c r="N7919" i="2"/>
  <c r="O7919" i="2"/>
  <c r="N7922" i="2"/>
  <c r="O7922" i="2"/>
  <c r="N7911" i="2"/>
  <c r="O7911" i="2"/>
  <c r="N7914" i="2"/>
  <c r="O7914" i="2"/>
  <c r="N7903" i="2"/>
  <c r="O7903" i="2"/>
  <c r="N7906" i="2"/>
  <c r="O7906" i="2"/>
  <c r="N7895" i="2"/>
  <c r="O7895" i="2"/>
  <c r="N7898" i="2"/>
  <c r="O7898" i="2"/>
  <c r="N7887" i="2"/>
  <c r="O7887" i="2"/>
  <c r="N7890" i="2"/>
  <c r="O7890" i="2"/>
  <c r="N7879" i="2"/>
  <c r="O7879" i="2"/>
  <c r="N7882" i="2"/>
  <c r="O7882" i="2"/>
  <c r="N7855" i="2"/>
  <c r="O7855" i="2"/>
  <c r="N7871" i="2"/>
  <c r="O7871" i="2"/>
  <c r="N7874" i="2"/>
  <c r="O7874" i="2"/>
  <c r="N7863" i="2"/>
  <c r="O7863" i="2"/>
  <c r="N7858" i="2"/>
  <c r="O7858" i="2"/>
  <c r="N7866" i="2"/>
  <c r="O7866" i="2"/>
  <c r="N7842" i="2"/>
  <c r="O7842" i="2"/>
  <c r="N7831" i="2"/>
  <c r="O7831" i="2"/>
  <c r="N7834" i="2"/>
  <c r="O7834" i="2"/>
  <c r="N7847" i="2"/>
  <c r="O7847" i="2"/>
  <c r="N7850" i="2"/>
  <c r="O7850" i="2"/>
  <c r="N7839" i="2"/>
  <c r="O7839" i="2"/>
  <c r="N7823" i="2"/>
  <c r="O7823" i="2"/>
  <c r="N7815" i="2"/>
  <c r="O7815" i="2"/>
  <c r="N7818" i="2"/>
  <c r="O7818" i="2"/>
  <c r="N7807" i="2"/>
  <c r="O7807" i="2"/>
  <c r="N7810" i="2"/>
  <c r="O7810" i="2"/>
  <c r="N7826" i="2"/>
  <c r="O7826" i="2"/>
  <c r="N7799" i="2"/>
  <c r="O7799" i="2"/>
  <c r="N7802" i="2"/>
  <c r="O7802" i="2"/>
  <c r="N7791" i="2"/>
  <c r="O7791" i="2"/>
  <c r="N7794" i="2"/>
  <c r="O7794" i="2"/>
  <c r="N7783" i="2"/>
  <c r="O7783" i="2"/>
  <c r="N7786" i="2"/>
  <c r="O7786" i="2"/>
  <c r="N7762" i="2"/>
  <c r="O7762" i="2"/>
  <c r="N7775" i="2"/>
  <c r="O7775" i="2"/>
  <c r="N7778" i="2"/>
  <c r="O7778" i="2"/>
  <c r="N7767" i="2"/>
  <c r="O7767" i="2"/>
  <c r="N7770" i="2"/>
  <c r="O7770" i="2"/>
  <c r="N7759" i="2"/>
  <c r="O7759" i="2"/>
  <c r="N7754" i="2"/>
  <c r="O7754" i="2"/>
  <c r="N7743" i="2"/>
  <c r="O7743" i="2"/>
  <c r="N7751" i="2"/>
  <c r="O7751" i="2"/>
  <c r="N7746" i="2"/>
  <c r="O7746" i="2"/>
  <c r="N7735" i="2"/>
  <c r="O7735" i="2"/>
  <c r="N7738" i="2"/>
  <c r="O7738" i="2"/>
  <c r="N7714" i="2"/>
  <c r="O7714" i="2"/>
  <c r="N7730" i="2"/>
  <c r="O7730" i="2"/>
  <c r="N7719" i="2"/>
  <c r="O7719" i="2"/>
  <c r="N7722" i="2"/>
  <c r="O7722" i="2"/>
  <c r="N7711" i="2"/>
  <c r="O7711" i="2"/>
  <c r="N7727" i="2"/>
  <c r="O7727" i="2"/>
  <c r="N7703" i="2"/>
  <c r="O7703" i="2"/>
  <c r="N7706" i="2"/>
  <c r="O7706" i="2"/>
  <c r="N7695" i="2"/>
  <c r="O7695" i="2"/>
  <c r="N7698" i="2"/>
  <c r="O7698" i="2"/>
  <c r="N7687" i="2"/>
  <c r="O7687" i="2"/>
  <c r="N7690" i="2"/>
  <c r="O7690" i="2"/>
  <c r="N7682" i="2"/>
  <c r="O7682" i="2"/>
  <c r="N7679" i="2"/>
  <c r="O7679" i="2"/>
  <c r="N7671" i="2"/>
  <c r="O7671" i="2"/>
  <c r="N7674" i="2"/>
  <c r="O7674" i="2"/>
  <c r="N7663" i="2"/>
  <c r="O7663" i="2"/>
  <c r="N7666" i="2"/>
  <c r="O7666" i="2"/>
  <c r="N7658" i="2"/>
  <c r="O7658" i="2"/>
  <c r="N7650" i="2"/>
  <c r="O7650" i="2"/>
  <c r="N7639" i="2"/>
  <c r="O7639" i="2"/>
  <c r="N7647" i="2"/>
  <c r="P7659" i="2" s="1"/>
  <c r="O7647" i="2"/>
  <c r="N7642" i="2"/>
  <c r="O7642" i="2"/>
  <c r="N7655" i="2"/>
  <c r="O7655" i="2"/>
  <c r="N7631" i="2"/>
  <c r="O7631" i="2"/>
  <c r="N7634" i="2"/>
  <c r="O7634" i="2"/>
  <c r="N7623" i="2"/>
  <c r="O7623" i="2"/>
  <c r="N7626" i="2"/>
  <c r="O7626" i="2"/>
  <c r="N7615" i="2"/>
  <c r="O7615" i="2"/>
  <c r="N7618" i="2"/>
  <c r="O7618" i="2"/>
  <c r="N7607" i="2"/>
  <c r="O7607" i="2"/>
  <c r="N7610" i="2"/>
  <c r="O7610" i="2"/>
  <c r="N7599" i="2"/>
  <c r="O7599" i="2"/>
  <c r="N7602" i="2"/>
  <c r="O7602" i="2"/>
  <c r="N7591" i="2"/>
  <c r="O7591" i="2"/>
  <c r="N7594" i="2"/>
  <c r="O7594" i="2"/>
  <c r="N7586" i="2"/>
  <c r="O7586" i="2"/>
  <c r="N7575" i="2"/>
  <c r="O7575" i="2"/>
  <c r="N7570" i="2"/>
  <c r="O7570" i="2"/>
  <c r="N7583" i="2"/>
  <c r="O7583" i="2"/>
  <c r="N7578" i="2"/>
  <c r="O7578" i="2"/>
  <c r="N7567" i="2"/>
  <c r="O7567" i="2"/>
  <c r="N7554" i="2"/>
  <c r="O7554" i="2"/>
  <c r="N7543" i="2"/>
  <c r="O7543" i="2"/>
  <c r="N7559" i="2"/>
  <c r="O7559" i="2"/>
  <c r="N7562" i="2"/>
  <c r="O7562" i="2"/>
  <c r="N7551" i="2"/>
  <c r="O7551" i="2"/>
  <c r="N7546" i="2"/>
  <c r="O7546" i="2"/>
  <c r="N7527" i="2"/>
  <c r="O7527" i="2"/>
  <c r="N7530" i="2"/>
  <c r="O7530" i="2"/>
  <c r="N7519" i="2"/>
  <c r="O7519" i="2"/>
  <c r="N7538" i="2"/>
  <c r="O7538" i="2"/>
  <c r="N7522" i="2"/>
  <c r="O7522" i="2"/>
  <c r="N7535" i="2"/>
  <c r="O7535" i="2"/>
  <c r="N7511" i="2"/>
  <c r="O7511" i="2"/>
  <c r="N7514" i="2"/>
  <c r="O7514" i="2"/>
  <c r="N7503" i="2"/>
  <c r="O7503" i="2"/>
  <c r="N7506" i="2"/>
  <c r="O7506" i="2"/>
  <c r="N7495" i="2"/>
  <c r="O7495" i="2"/>
  <c r="N7498" i="2"/>
  <c r="O7498" i="2"/>
  <c r="N7487" i="2"/>
  <c r="O7487" i="2"/>
  <c r="N7490" i="2"/>
  <c r="O7490" i="2"/>
  <c r="N7479" i="2"/>
  <c r="O7479" i="2"/>
  <c r="N7482" i="2"/>
  <c r="O7482" i="2"/>
  <c r="N7471" i="2"/>
  <c r="O7471" i="2"/>
  <c r="N7474" i="2"/>
  <c r="O7474" i="2"/>
  <c r="N7458" i="2"/>
  <c r="O7458" i="2"/>
  <c r="N7447" i="2"/>
  <c r="O7447" i="2"/>
  <c r="N7450" i="2"/>
  <c r="O7450" i="2"/>
  <c r="N7463" i="2"/>
  <c r="O7463" i="2"/>
  <c r="N7466" i="2"/>
  <c r="O7466" i="2"/>
  <c r="N7455" i="2"/>
  <c r="O7455" i="2"/>
  <c r="N7439" i="2"/>
  <c r="O7439" i="2"/>
  <c r="N7442" i="2"/>
  <c r="O7442" i="2"/>
  <c r="N7431" i="2"/>
  <c r="O7431" i="2"/>
  <c r="N7426" i="2"/>
  <c r="O7426" i="2"/>
  <c r="P7445" i="2" s="1"/>
  <c r="N7434" i="2"/>
  <c r="O7434" i="2"/>
  <c r="N7423" i="2"/>
  <c r="O7423" i="2"/>
  <c r="N7415" i="2"/>
  <c r="O7415" i="2"/>
  <c r="N7418" i="2"/>
  <c r="O7418" i="2"/>
  <c r="N7407" i="2"/>
  <c r="O7407" i="2"/>
  <c r="N7410" i="2"/>
  <c r="O7410" i="2"/>
  <c r="N7399" i="2"/>
  <c r="O7399" i="2"/>
  <c r="N7402" i="2"/>
  <c r="O7402" i="2"/>
  <c r="N7378" i="2"/>
  <c r="O7378" i="2"/>
  <c r="N7391" i="2"/>
  <c r="O7391" i="2"/>
  <c r="N7394" i="2"/>
  <c r="O7394" i="2"/>
  <c r="N7383" i="2"/>
  <c r="O7383" i="2"/>
  <c r="N7386" i="2"/>
  <c r="O7386" i="2"/>
  <c r="N7375" i="2"/>
  <c r="O7375" i="2"/>
  <c r="N7370" i="2"/>
  <c r="O7370" i="2"/>
  <c r="N7359" i="2"/>
  <c r="O7359" i="2"/>
  <c r="N7362" i="2"/>
  <c r="O7362" i="2"/>
  <c r="N7351" i="2"/>
  <c r="O7351" i="2"/>
  <c r="N7354" i="2"/>
  <c r="O7354" i="2"/>
  <c r="N7367" i="2"/>
  <c r="O7367" i="2"/>
  <c r="N7346" i="2"/>
  <c r="O7346" i="2"/>
  <c r="N7335" i="2"/>
  <c r="O7335" i="2"/>
  <c r="N7338" i="2"/>
  <c r="O7338" i="2"/>
  <c r="N7327" i="2"/>
  <c r="O7327" i="2"/>
  <c r="N7330" i="2"/>
  <c r="O7330" i="2"/>
  <c r="N7343" i="2"/>
  <c r="O7343" i="2"/>
  <c r="N7319" i="2"/>
  <c r="O7319" i="2"/>
  <c r="N7322" i="2"/>
  <c r="O7322" i="2"/>
  <c r="N7311" i="2"/>
  <c r="O7311" i="2"/>
  <c r="N7314" i="2"/>
  <c r="O7314" i="2"/>
  <c r="N7303" i="2"/>
  <c r="O7303" i="2"/>
  <c r="N7306" i="2"/>
  <c r="O7306" i="2"/>
  <c r="N7295" i="2"/>
  <c r="O7295" i="2"/>
  <c r="N7298" i="2"/>
  <c r="O7298" i="2"/>
  <c r="N7287" i="2"/>
  <c r="O7287" i="2"/>
  <c r="N7290" i="2"/>
  <c r="P7299" i="2" s="1"/>
  <c r="O7290" i="2"/>
  <c r="N7279" i="2"/>
  <c r="O7279" i="2"/>
  <c r="N7282" i="2"/>
  <c r="O7282" i="2"/>
  <c r="N7266" i="2"/>
  <c r="O7266" i="2"/>
  <c r="N7255" i="2"/>
  <c r="O7255" i="2"/>
  <c r="N7258" i="2"/>
  <c r="O7258" i="2"/>
  <c r="N7271" i="2"/>
  <c r="O7271" i="2"/>
  <c r="N7274" i="2"/>
  <c r="O7274" i="2"/>
  <c r="N7263" i="2"/>
  <c r="O7263" i="2"/>
  <c r="N7247" i="2"/>
  <c r="O7247" i="2"/>
  <c r="N7250" i="2"/>
  <c r="O7250" i="2"/>
  <c r="N7239" i="2"/>
  <c r="O7239" i="2"/>
  <c r="N7234" i="2"/>
  <c r="O7234" i="2"/>
  <c r="N7242" i="2"/>
  <c r="O7242" i="2"/>
  <c r="N7231" i="2"/>
  <c r="O7231" i="2"/>
  <c r="N7223" i="2"/>
  <c r="O7223" i="2"/>
  <c r="N7226" i="2"/>
  <c r="O7226" i="2"/>
  <c r="N7215" i="2"/>
  <c r="O7215" i="2"/>
  <c r="N7218" i="2"/>
  <c r="O7218" i="2"/>
  <c r="N7207" i="2"/>
  <c r="O7207" i="2"/>
  <c r="N7210" i="2"/>
  <c r="O7210" i="2"/>
  <c r="N7186" i="2"/>
  <c r="O7186" i="2"/>
  <c r="N7199" i="2"/>
  <c r="O7199" i="2"/>
  <c r="N7202" i="2"/>
  <c r="O7202" i="2"/>
  <c r="N7191" i="2"/>
  <c r="O7191" i="2"/>
  <c r="N7194" i="2"/>
  <c r="O7194" i="2"/>
  <c r="N7183" i="2"/>
  <c r="O7183" i="2"/>
  <c r="N7175" i="2"/>
  <c r="O7175" i="2"/>
  <c r="N7178" i="2"/>
  <c r="O7178" i="2"/>
  <c r="N7167" i="2"/>
  <c r="O7167" i="2"/>
  <c r="N7170" i="2"/>
  <c r="O7170" i="2"/>
  <c r="N7159" i="2"/>
  <c r="O7159" i="2"/>
  <c r="N7162" i="2"/>
  <c r="O7162" i="2"/>
  <c r="N7151" i="2"/>
  <c r="O7151" i="2"/>
  <c r="N7154" i="2"/>
  <c r="O7154" i="2"/>
  <c r="N7143" i="2"/>
  <c r="O7143" i="2"/>
  <c r="N7146" i="2"/>
  <c r="O7146" i="2"/>
  <c r="N7135" i="2"/>
  <c r="O7135" i="2"/>
  <c r="N7138" i="2"/>
  <c r="O7138" i="2"/>
  <c r="N7127" i="2"/>
  <c r="O7127" i="2"/>
  <c r="N7130" i="2"/>
  <c r="O7130" i="2"/>
  <c r="N7119" i="2"/>
  <c r="O7119" i="2"/>
  <c r="N7122" i="2"/>
  <c r="O7122" i="2"/>
  <c r="N7111" i="2"/>
  <c r="O7111" i="2"/>
  <c r="N7114" i="2"/>
  <c r="O7114" i="2"/>
  <c r="N7103" i="2"/>
  <c r="O7103" i="2"/>
  <c r="N7106" i="2"/>
  <c r="O7106" i="2"/>
  <c r="N7095" i="2"/>
  <c r="O7095" i="2"/>
  <c r="N7098" i="2"/>
  <c r="O7098" i="2"/>
  <c r="N7090" i="2"/>
  <c r="O7090" i="2"/>
  <c r="N7087" i="2"/>
  <c r="O7087" i="2"/>
  <c r="N7074" i="2"/>
  <c r="O7074" i="2"/>
  <c r="N7063" i="2"/>
  <c r="O7063" i="2"/>
  <c r="N7066" i="2"/>
  <c r="O7066" i="2"/>
  <c r="N7079" i="2"/>
  <c r="O7079" i="2"/>
  <c r="N7082" i="2"/>
  <c r="O7082" i="2"/>
  <c r="N7071" i="2"/>
  <c r="O7071" i="2"/>
  <c r="N7058" i="2"/>
  <c r="O7058" i="2"/>
  <c r="N7047" i="2"/>
  <c r="O7047" i="2"/>
  <c r="N7055" i="2"/>
  <c r="O7055" i="2"/>
  <c r="N7050" i="2"/>
  <c r="O7050" i="2"/>
  <c r="N7039" i="2"/>
  <c r="O7039" i="2"/>
  <c r="N7042" i="2"/>
  <c r="O7042" i="2"/>
  <c r="N7031" i="2"/>
  <c r="O7031" i="2"/>
  <c r="N7034" i="2"/>
  <c r="O7034" i="2"/>
  <c r="N7023" i="2"/>
  <c r="O7023" i="2"/>
  <c r="N7026" i="2"/>
  <c r="O7026" i="2"/>
  <c r="N7015" i="2"/>
  <c r="O7015" i="2"/>
  <c r="N7018" i="2"/>
  <c r="O7018" i="2"/>
  <c r="N6994" i="2"/>
  <c r="O6994" i="2"/>
  <c r="N7007" i="2"/>
  <c r="O7007" i="2"/>
  <c r="N7010" i="2"/>
  <c r="O7010" i="2"/>
  <c r="N6999" i="2"/>
  <c r="O6999" i="2"/>
  <c r="N7002" i="2"/>
  <c r="O7002" i="2"/>
  <c r="N6991" i="2"/>
  <c r="O6991" i="2"/>
  <c r="N6986" i="2"/>
  <c r="O6986" i="2"/>
  <c r="N6975" i="2"/>
  <c r="O6975" i="2"/>
  <c r="N6978" i="2"/>
  <c r="O6978" i="2"/>
  <c r="N6967" i="2"/>
  <c r="O6967" i="2"/>
  <c r="N6970" i="2"/>
  <c r="O6970" i="2"/>
  <c r="N6983" i="2"/>
  <c r="O6983" i="2"/>
  <c r="N6954" i="2"/>
  <c r="O6954" i="2"/>
  <c r="N6943" i="2"/>
  <c r="O6943" i="2"/>
  <c r="N6946" i="2"/>
  <c r="O6946" i="2"/>
  <c r="N6959" i="2"/>
  <c r="O6959" i="2"/>
  <c r="N6962" i="2"/>
  <c r="O6962" i="2"/>
  <c r="N6951" i="2"/>
  <c r="O6951" i="2"/>
  <c r="N6938" i="2"/>
  <c r="O6938" i="2"/>
  <c r="N6927" i="2"/>
  <c r="O6927" i="2"/>
  <c r="N6935" i="2"/>
  <c r="O6935" i="2"/>
  <c r="N6930" i="2"/>
  <c r="O6930" i="2"/>
  <c r="N6919" i="2"/>
  <c r="O6919" i="2"/>
  <c r="N6922" i="2"/>
  <c r="O6922" i="2"/>
  <c r="N6898" i="2"/>
  <c r="O6898" i="2"/>
  <c r="N6911" i="2"/>
  <c r="O6911" i="2"/>
  <c r="N6914" i="2"/>
  <c r="O6914" i="2"/>
  <c r="N6903" i="2"/>
  <c r="O6903" i="2"/>
  <c r="N6906" i="2"/>
  <c r="O6906" i="2"/>
  <c r="N6895" i="2"/>
  <c r="O6895" i="2"/>
  <c r="N6874" i="2"/>
  <c r="O6874" i="2"/>
  <c r="N6882" i="2"/>
  <c r="O6882" i="2"/>
  <c r="N6871" i="2"/>
  <c r="O6871" i="2"/>
  <c r="N6887" i="2"/>
  <c r="P6891" i="2" s="1"/>
  <c r="O6887" i="2"/>
  <c r="N6890" i="2"/>
  <c r="O6890" i="2"/>
  <c r="N6879" i="2"/>
  <c r="O6879" i="2"/>
  <c r="N6863" i="2"/>
  <c r="O6863" i="2"/>
  <c r="N6866" i="2"/>
  <c r="O6866" i="2"/>
  <c r="N6855" i="2"/>
  <c r="O6855" i="2"/>
  <c r="N6858" i="2"/>
  <c r="O6858" i="2"/>
  <c r="N6847" i="2"/>
  <c r="O6847" i="2"/>
  <c r="N6850" i="2"/>
  <c r="O6850" i="2"/>
  <c r="N6842" i="2"/>
  <c r="O6842" i="2"/>
  <c r="N6831" i="2"/>
  <c r="O6831" i="2"/>
  <c r="N6839" i="2"/>
  <c r="O6839" i="2"/>
  <c r="N6834" i="2"/>
  <c r="O6834" i="2"/>
  <c r="N6823" i="2"/>
  <c r="O6823" i="2"/>
  <c r="N6826" i="2"/>
  <c r="O6826" i="2"/>
  <c r="N6802" i="2"/>
  <c r="O6802" i="2"/>
  <c r="N6815" i="2"/>
  <c r="O6815" i="2"/>
  <c r="N6818" i="2"/>
  <c r="O6818" i="2"/>
  <c r="N6807" i="2"/>
  <c r="O6807" i="2"/>
  <c r="N6810" i="2"/>
  <c r="O6810" i="2"/>
  <c r="N6799" i="2"/>
  <c r="P6819" i="2" s="1"/>
  <c r="O6799" i="2"/>
  <c r="N6783" i="2"/>
  <c r="O6783" i="2"/>
  <c r="N6786" i="2"/>
  <c r="O6786" i="2"/>
  <c r="N6778" i="2"/>
  <c r="O6778" i="2"/>
  <c r="N6791" i="2"/>
  <c r="O6791" i="2"/>
  <c r="N6794" i="2"/>
  <c r="O6794" i="2"/>
  <c r="N6775" i="2"/>
  <c r="O6775" i="2"/>
  <c r="N6762" i="2"/>
  <c r="O6762" i="2"/>
  <c r="N6754" i="2"/>
  <c r="O6754" i="2"/>
  <c r="N6770" i="2"/>
  <c r="O6770" i="2"/>
  <c r="N6759" i="2"/>
  <c r="O6759" i="2"/>
  <c r="N6751" i="2"/>
  <c r="O6751" i="2"/>
  <c r="N6767" i="2"/>
  <c r="O6767" i="2"/>
  <c r="N6743" i="2"/>
  <c r="O6743" i="2"/>
  <c r="N6746" i="2"/>
  <c r="O6746" i="2"/>
  <c r="N6735" i="2"/>
  <c r="O6735" i="2"/>
  <c r="N6738" i="2"/>
  <c r="O6738" i="2"/>
  <c r="N6727" i="2"/>
  <c r="O6727" i="2"/>
  <c r="N6730" i="2"/>
  <c r="O6730" i="2"/>
  <c r="N6719" i="2"/>
  <c r="O6719" i="2"/>
  <c r="N6722" i="2"/>
  <c r="O6722" i="2"/>
  <c r="N6711" i="2"/>
  <c r="O6711" i="2"/>
  <c r="N6714" i="2"/>
  <c r="O6714" i="2"/>
  <c r="N6703" i="2"/>
  <c r="O6703" i="2"/>
  <c r="N6706" i="2"/>
  <c r="O6706" i="2"/>
  <c r="N6682" i="2"/>
  <c r="O6682" i="2"/>
  <c r="N6695" i="2"/>
  <c r="O6695" i="2"/>
  <c r="N6690" i="2"/>
  <c r="O6690" i="2"/>
  <c r="N6679" i="2"/>
  <c r="O6679" i="2"/>
  <c r="N6698" i="2"/>
  <c r="O6698" i="2"/>
  <c r="N6687" i="2"/>
  <c r="O6687" i="2"/>
  <c r="N6671" i="2"/>
  <c r="O6671" i="2"/>
  <c r="N6674" i="2"/>
  <c r="O6674" i="2"/>
  <c r="N6663" i="2"/>
  <c r="O6663" i="2"/>
  <c r="N6666" i="2"/>
  <c r="O6666" i="2"/>
  <c r="N6655" i="2"/>
  <c r="O6655" i="2"/>
  <c r="N6658" i="2"/>
  <c r="O6658" i="2"/>
  <c r="N6634" i="2"/>
  <c r="O6634" i="2"/>
  <c r="N6647" i="2"/>
  <c r="O6647" i="2"/>
  <c r="N6650" i="2"/>
  <c r="O6650" i="2"/>
  <c r="N6639" i="2"/>
  <c r="O6639" i="2"/>
  <c r="N6642" i="2"/>
  <c r="O6642" i="2"/>
  <c r="N6631" i="2"/>
  <c r="O6631" i="2"/>
  <c r="N6610" i="2"/>
  <c r="O6610" i="2"/>
  <c r="N6623" i="2"/>
  <c r="O6623" i="2"/>
  <c r="N6626" i="2"/>
  <c r="O6626" i="2"/>
  <c r="N6615" i="2"/>
  <c r="O6615" i="2"/>
  <c r="N6618" i="2"/>
  <c r="O6618" i="2"/>
  <c r="N6607" i="2"/>
  <c r="O6607" i="2"/>
  <c r="N6586" i="2"/>
  <c r="O6586" i="2"/>
  <c r="N6599" i="2"/>
  <c r="O6599" i="2"/>
  <c r="N6602" i="2"/>
  <c r="O6602" i="2"/>
  <c r="N6591" i="2"/>
  <c r="O6591" i="2"/>
  <c r="N6594" i="2"/>
  <c r="O6594" i="2"/>
  <c r="N6583" i="2"/>
  <c r="O6583" i="2"/>
  <c r="N6575" i="2"/>
  <c r="O6575" i="2"/>
  <c r="N6578" i="2"/>
  <c r="O6578" i="2"/>
  <c r="N6570" i="2"/>
  <c r="O6570" i="2"/>
  <c r="N6562" i="2"/>
  <c r="O6562" i="2"/>
  <c r="N6567" i="2"/>
  <c r="O6567" i="2"/>
  <c r="N6559" i="2"/>
  <c r="O6559" i="2"/>
  <c r="N6551" i="2"/>
  <c r="O6551" i="2"/>
  <c r="N6554" i="2"/>
  <c r="O6554" i="2"/>
  <c r="N6543" i="2"/>
  <c r="O6543" i="2"/>
  <c r="N6546" i="2"/>
  <c r="O6546" i="2"/>
  <c r="N6535" i="2"/>
  <c r="O6535" i="2"/>
  <c r="N6538" i="2"/>
  <c r="O6538" i="2"/>
  <c r="N6519" i="2"/>
  <c r="O6519" i="2"/>
  <c r="N6511" i="2"/>
  <c r="O6511" i="2"/>
  <c r="N6527" i="2"/>
  <c r="O6527" i="2"/>
  <c r="N6530" i="2"/>
  <c r="O6530" i="2"/>
  <c r="N6522" i="2"/>
  <c r="O6522" i="2"/>
  <c r="N6514" i="2"/>
  <c r="O6514" i="2"/>
  <c r="N6487" i="2"/>
  <c r="O6487" i="2"/>
  <c r="N6506" i="2"/>
  <c r="O6506" i="2"/>
  <c r="N6495" i="2"/>
  <c r="O6495" i="2"/>
  <c r="N6498" i="2"/>
  <c r="O6498" i="2"/>
  <c r="N6490" i="2"/>
  <c r="O6490" i="2"/>
  <c r="N6503" i="2"/>
  <c r="O6503" i="2"/>
  <c r="N6474" i="2"/>
  <c r="O6474" i="2"/>
  <c r="N6463" i="2"/>
  <c r="O6463" i="2"/>
  <c r="N6482" i="2"/>
  <c r="O6482" i="2"/>
  <c r="N6466" i="2"/>
  <c r="O6466" i="2"/>
  <c r="N6479" i="2"/>
  <c r="O6479" i="2"/>
  <c r="N6471" i="2"/>
  <c r="O6471" i="2"/>
  <c r="N6455" i="2"/>
  <c r="O6455" i="2"/>
  <c r="N6458" i="2"/>
  <c r="O6458" i="2"/>
  <c r="N6447" i="2"/>
  <c r="O6447" i="2"/>
  <c r="N6450" i="2"/>
  <c r="O6450" i="2"/>
  <c r="N6442" i="2"/>
  <c r="O6442" i="2"/>
  <c r="N6439" i="2"/>
  <c r="O6439" i="2"/>
  <c r="N6418" i="2"/>
  <c r="O6418" i="2"/>
  <c r="N6431" i="2"/>
  <c r="O6431" i="2"/>
  <c r="N6434" i="2"/>
  <c r="O6434" i="2"/>
  <c r="N6423" i="2"/>
  <c r="O6423" i="2"/>
  <c r="N6426" i="2"/>
  <c r="O6426" i="2"/>
  <c r="N6415" i="2"/>
  <c r="O6415" i="2"/>
  <c r="N6407" i="2"/>
  <c r="O6407" i="2"/>
  <c r="N6410" i="2"/>
  <c r="O6410" i="2"/>
  <c r="N6399" i="2"/>
  <c r="O6399" i="2"/>
  <c r="N6402" i="2"/>
  <c r="P6411" i="2" s="1"/>
  <c r="O6402" i="2"/>
  <c r="N6391" i="2"/>
  <c r="O6391" i="2"/>
  <c r="N6394" i="2"/>
  <c r="O6394" i="2"/>
  <c r="N6386" i="2"/>
  <c r="O6386" i="2"/>
  <c r="N6375" i="2"/>
  <c r="O6375" i="2"/>
  <c r="N6378" i="2"/>
  <c r="O6378" i="2"/>
  <c r="N6367" i="2"/>
  <c r="O6367" i="2"/>
  <c r="N6370" i="2"/>
  <c r="O6370" i="2"/>
  <c r="N6383" i="2"/>
  <c r="O6383" i="2"/>
  <c r="N6359" i="2"/>
  <c r="O6359" i="2"/>
  <c r="N6362" i="2"/>
  <c r="O6362" i="2"/>
  <c r="N6351" i="2"/>
  <c r="O6351" i="2"/>
  <c r="N6354" i="2"/>
  <c r="O6354" i="2"/>
  <c r="N6343" i="2"/>
  <c r="O6343" i="2"/>
  <c r="N6346" i="2"/>
  <c r="O6346" i="2"/>
  <c r="N6335" i="2"/>
  <c r="O6335" i="2"/>
  <c r="N6338" i="2"/>
  <c r="O6338" i="2"/>
  <c r="N6327" i="2"/>
  <c r="O6327" i="2"/>
  <c r="N6330" i="2"/>
  <c r="O6330" i="2"/>
  <c r="N6319" i="2"/>
  <c r="O6319" i="2"/>
  <c r="N6322" i="2"/>
  <c r="O6322" i="2"/>
  <c r="N6306" i="2"/>
  <c r="O6306" i="2"/>
  <c r="N6295" i="2"/>
  <c r="O6295" i="2"/>
  <c r="N6298" i="2"/>
  <c r="O6298" i="2"/>
  <c r="N6311" i="2"/>
  <c r="P6315" i="2" s="1"/>
  <c r="O6311" i="2"/>
  <c r="N6314" i="2"/>
  <c r="O6314" i="2"/>
  <c r="N6303" i="2"/>
  <c r="O6303" i="2"/>
  <c r="N6287" i="2"/>
  <c r="O6287" i="2"/>
  <c r="N6290" i="2"/>
  <c r="O6290" i="2"/>
  <c r="N6279" i="2"/>
  <c r="O6279" i="2"/>
  <c r="N6282" i="2"/>
  <c r="O6282" i="2"/>
  <c r="N6271" i="2"/>
  <c r="O6271" i="2"/>
  <c r="N6274" i="2"/>
  <c r="O6274" i="2"/>
  <c r="N6266" i="2"/>
  <c r="O6266" i="2"/>
  <c r="N6247" i="2"/>
  <c r="O6247" i="2"/>
  <c r="N6263" i="2"/>
  <c r="O6263" i="2"/>
  <c r="N6255" i="2"/>
  <c r="O6255" i="2"/>
  <c r="N6258" i="2"/>
  <c r="O6258" i="2"/>
  <c r="N6250" i="2"/>
  <c r="O6250" i="2"/>
  <c r="N6226" i="2"/>
  <c r="O6226" i="2"/>
  <c r="N6239" i="2"/>
  <c r="O6239" i="2"/>
  <c r="N6242" i="2"/>
  <c r="O6242" i="2"/>
  <c r="N6231" i="2"/>
  <c r="O6231" i="2"/>
  <c r="N6234" i="2"/>
  <c r="O6234" i="2"/>
  <c r="N6223" i="2"/>
  <c r="O6223" i="2"/>
  <c r="N6215" i="2"/>
  <c r="O6215" i="2"/>
  <c r="N6218" i="2"/>
  <c r="O6218" i="2"/>
  <c r="N6207" i="2"/>
  <c r="O6207" i="2"/>
  <c r="N6210" i="2"/>
  <c r="O6210" i="2"/>
  <c r="N6202" i="2"/>
  <c r="O6202" i="2"/>
  <c r="N6199" i="2"/>
  <c r="O6199" i="2"/>
  <c r="N6194" i="2"/>
  <c r="O6194" i="2"/>
  <c r="N6183" i="2"/>
  <c r="O6183" i="2"/>
  <c r="N6186" i="2"/>
  <c r="O6186" i="2"/>
  <c r="N6175" i="2"/>
  <c r="O6175" i="2"/>
  <c r="N6178" i="2"/>
  <c r="O6178" i="2"/>
  <c r="N6191" i="2"/>
  <c r="O6191" i="2"/>
  <c r="N6167" i="2"/>
  <c r="O6167" i="2"/>
  <c r="N6170" i="2"/>
  <c r="O6170" i="2"/>
  <c r="N6159" i="2"/>
  <c r="O6159" i="2"/>
  <c r="N6162" i="2"/>
  <c r="O6162" i="2"/>
  <c r="N6151" i="2"/>
  <c r="O6151" i="2"/>
  <c r="N6154" i="2"/>
  <c r="O6154" i="2"/>
  <c r="N6130" i="2"/>
  <c r="O6130" i="2"/>
  <c r="N6143" i="2"/>
  <c r="O6143" i="2"/>
  <c r="N6146" i="2"/>
  <c r="O6146" i="2"/>
  <c r="N6135" i="2"/>
  <c r="O6135" i="2"/>
  <c r="N6138" i="2"/>
  <c r="O6138" i="2"/>
  <c r="N6127" i="2"/>
  <c r="O6127" i="2"/>
  <c r="N6119" i="2"/>
  <c r="O6119" i="2"/>
  <c r="N6122" i="2"/>
  <c r="O6122" i="2"/>
  <c r="N6111" i="2"/>
  <c r="O6111" i="2"/>
  <c r="N6114" i="2"/>
  <c r="P6123" i="2" s="1"/>
  <c r="O6114" i="2"/>
  <c r="N6103" i="2"/>
  <c r="O6103" i="2"/>
  <c r="N6106" i="2"/>
  <c r="O6106" i="2"/>
  <c r="N6095" i="2"/>
  <c r="O6095" i="2"/>
  <c r="N6082" i="2"/>
  <c r="O6082" i="2"/>
  <c r="N6098" i="2"/>
  <c r="O6098" i="2"/>
  <c r="N6087" i="2"/>
  <c r="O6087" i="2"/>
  <c r="N6090" i="2"/>
  <c r="O6090" i="2"/>
  <c r="N6079" i="2"/>
  <c r="O6079" i="2"/>
  <c r="N6058" i="2"/>
  <c r="O6058" i="2"/>
  <c r="N6066" i="2"/>
  <c r="O6066" i="2"/>
  <c r="N6055" i="2"/>
  <c r="O6055" i="2"/>
  <c r="N6071" i="2"/>
  <c r="O6071" i="2"/>
  <c r="N6074" i="2"/>
  <c r="O6074" i="2"/>
  <c r="N6063" i="2"/>
  <c r="O6063" i="2"/>
  <c r="N6050" i="2"/>
  <c r="O6050" i="2"/>
  <c r="N6039" i="2"/>
  <c r="O6039" i="2"/>
  <c r="N6042" i="2"/>
  <c r="O6042" i="2"/>
  <c r="N6031" i="2"/>
  <c r="O6031" i="2"/>
  <c r="N6034" i="2"/>
  <c r="O6034" i="2"/>
  <c r="N6047" i="2"/>
  <c r="O6047" i="2"/>
  <c r="N6023" i="2"/>
  <c r="O6023" i="2"/>
  <c r="N6026" i="2"/>
  <c r="O6026" i="2"/>
  <c r="N6015" i="2"/>
  <c r="O6015" i="2"/>
  <c r="N6018" i="2"/>
  <c r="O6018" i="2"/>
  <c r="N6007" i="2"/>
  <c r="O6007" i="2"/>
  <c r="N6010" i="2"/>
  <c r="O6010" i="2"/>
  <c r="N5994" i="2"/>
  <c r="O5994" i="2"/>
  <c r="N5983" i="2"/>
  <c r="O5983" i="2"/>
  <c r="N5986" i="2"/>
  <c r="O5986" i="2"/>
  <c r="N5999" i="2"/>
  <c r="P6003" i="2" s="1"/>
  <c r="O5999" i="2"/>
  <c r="N6002" i="2"/>
  <c r="O6002" i="2"/>
  <c r="N5991" i="2"/>
  <c r="O5991" i="2"/>
  <c r="N5970" i="2"/>
  <c r="O5970" i="2"/>
  <c r="N5959" i="2"/>
  <c r="O5959" i="2"/>
  <c r="N5962" i="2"/>
  <c r="O5962" i="2"/>
  <c r="N5975" i="2"/>
  <c r="O5975" i="2"/>
  <c r="N5978" i="2"/>
  <c r="O5978" i="2"/>
  <c r="N5967" i="2"/>
  <c r="O5967" i="2"/>
  <c r="N5938" i="2"/>
  <c r="O5938" i="2"/>
  <c r="N5943" i="2"/>
  <c r="O5943" i="2"/>
  <c r="N5946" i="2"/>
  <c r="O5946" i="2"/>
  <c r="N5935" i="2"/>
  <c r="O5935" i="2"/>
  <c r="N5954" i="2"/>
  <c r="O5954" i="2"/>
  <c r="N5951" i="2"/>
  <c r="O5951" i="2"/>
  <c r="N5919" i="2"/>
  <c r="O5919" i="2"/>
  <c r="N5927" i="2"/>
  <c r="O5927" i="2"/>
  <c r="N5930" i="2"/>
  <c r="O5930" i="2"/>
  <c r="N5922" i="2"/>
  <c r="O5922" i="2"/>
  <c r="N5911" i="2"/>
  <c r="O5911" i="2"/>
  <c r="N5914" i="2"/>
  <c r="O5914" i="2"/>
  <c r="N5903" i="2"/>
  <c r="O5903" i="2"/>
  <c r="N5906" i="2"/>
  <c r="O5906" i="2"/>
  <c r="N5895" i="2"/>
  <c r="O5895" i="2"/>
  <c r="N5898" i="2"/>
  <c r="O5898" i="2"/>
  <c r="N5887" i="2"/>
  <c r="O5887" i="2"/>
  <c r="N5890" i="2"/>
  <c r="O5890" i="2"/>
  <c r="N5879" i="2"/>
  <c r="O5879" i="2"/>
  <c r="N5882" i="2"/>
  <c r="O5882" i="2"/>
  <c r="N5871" i="2"/>
  <c r="O5871" i="2"/>
  <c r="N5874" i="2"/>
  <c r="O5874" i="2"/>
  <c r="N5863" i="2"/>
  <c r="O5863" i="2"/>
  <c r="N5866" i="2"/>
  <c r="O5866" i="2"/>
  <c r="N5855" i="2"/>
  <c r="O5855" i="2"/>
  <c r="N5858" i="2"/>
  <c r="O5858" i="2"/>
  <c r="N5847" i="2"/>
  <c r="O5847" i="2"/>
  <c r="N5850" i="2"/>
  <c r="O5850" i="2"/>
  <c r="N5839" i="2"/>
  <c r="O5839" i="2"/>
  <c r="N5842" i="2"/>
  <c r="O5842" i="2"/>
  <c r="N5831" i="2"/>
  <c r="O5831" i="2"/>
  <c r="N5834" i="2"/>
  <c r="O5834" i="2"/>
  <c r="N5823" i="2"/>
  <c r="O5823" i="2"/>
  <c r="N5826" i="2"/>
  <c r="O5826" i="2"/>
  <c r="N5815" i="2"/>
  <c r="O5815" i="2"/>
  <c r="N5818" i="2"/>
  <c r="O5818" i="2"/>
  <c r="N5794" i="2"/>
  <c r="O5794" i="2"/>
  <c r="N5807" i="2"/>
  <c r="O5807" i="2"/>
  <c r="N5810" i="2"/>
  <c r="O5810" i="2"/>
  <c r="N5799" i="2"/>
  <c r="O5799" i="2"/>
  <c r="N5802" i="2"/>
  <c r="O5802" i="2"/>
  <c r="N5791" i="2"/>
  <c r="O5791" i="2"/>
  <c r="N5778" i="2"/>
  <c r="O5778" i="2"/>
  <c r="N5767" i="2"/>
  <c r="O5767" i="2"/>
  <c r="N5770" i="2"/>
  <c r="O5770" i="2"/>
  <c r="N5783" i="2"/>
  <c r="O5783" i="2"/>
  <c r="N5786" i="2"/>
  <c r="O5786" i="2"/>
  <c r="N5775" i="2"/>
  <c r="O5775" i="2"/>
  <c r="N5751" i="2"/>
  <c r="O5751" i="2"/>
  <c r="N5754" i="2"/>
  <c r="O5754" i="2"/>
  <c r="N5762" i="2"/>
  <c r="O5762" i="2"/>
  <c r="N5743" i="2"/>
  <c r="O5743" i="2"/>
  <c r="N5746" i="2"/>
  <c r="O5746" i="2"/>
  <c r="N5759" i="2"/>
  <c r="O5759" i="2"/>
  <c r="N5735" i="2"/>
  <c r="O5735" i="2"/>
  <c r="N5738" i="2"/>
  <c r="O5738" i="2"/>
  <c r="N5727" i="2"/>
  <c r="O5727" i="2"/>
  <c r="N5730" i="2"/>
  <c r="O5730" i="2"/>
  <c r="N5719" i="2"/>
  <c r="O5719" i="2"/>
  <c r="N5722" i="2"/>
  <c r="O5722" i="2"/>
  <c r="N5711" i="2"/>
  <c r="O5711" i="2"/>
  <c r="N5714" i="2"/>
  <c r="O5714" i="2"/>
  <c r="N5703" i="2"/>
  <c r="O5703" i="2"/>
  <c r="N5706" i="2"/>
  <c r="O5706" i="2"/>
  <c r="N5695" i="2"/>
  <c r="O5695" i="2"/>
  <c r="N5698" i="2"/>
  <c r="O5698" i="2"/>
  <c r="N5687" i="2"/>
  <c r="O5687" i="2"/>
  <c r="N5690" i="2"/>
  <c r="O5690" i="2"/>
  <c r="N5679" i="2"/>
  <c r="O5679" i="2"/>
  <c r="N5682" i="2"/>
  <c r="O5682" i="2"/>
  <c r="N5671" i="2"/>
  <c r="O5671" i="2"/>
  <c r="N5674" i="2"/>
  <c r="O5674" i="2"/>
  <c r="N5663" i="2"/>
  <c r="O5663" i="2"/>
  <c r="N5666" i="2"/>
  <c r="O5666" i="2"/>
  <c r="N5655" i="2"/>
  <c r="O5655" i="2"/>
  <c r="N5658" i="2"/>
  <c r="P5667" i="2" s="1"/>
  <c r="O5658" i="2"/>
  <c r="N5647" i="2"/>
  <c r="O5647" i="2"/>
  <c r="N5650" i="2"/>
  <c r="O5650" i="2"/>
  <c r="N5639" i="2"/>
  <c r="O5639" i="2"/>
  <c r="N5642" i="2"/>
  <c r="O5642" i="2"/>
  <c r="N5631" i="2"/>
  <c r="O5631" i="2"/>
  <c r="N5634" i="2"/>
  <c r="O5634" i="2"/>
  <c r="N5623" i="2"/>
  <c r="O5623" i="2"/>
  <c r="N5626" i="2"/>
  <c r="O5626" i="2"/>
  <c r="N5599" i="2"/>
  <c r="O5599" i="2"/>
  <c r="N5602" i="2"/>
  <c r="O5602" i="2"/>
  <c r="N5618" i="2"/>
  <c r="O5618" i="2"/>
  <c r="N5607" i="2"/>
  <c r="O5607" i="2"/>
  <c r="N5610" i="2"/>
  <c r="O5610" i="2"/>
  <c r="N5615" i="2"/>
  <c r="O5615" i="2"/>
  <c r="N5594" i="2"/>
  <c r="O5594" i="2"/>
  <c r="N5586" i="2"/>
  <c r="O5586" i="2"/>
  <c r="N5575" i="2"/>
  <c r="O5575" i="2"/>
  <c r="N5578" i="2"/>
  <c r="O5578" i="2"/>
  <c r="N5591" i="2"/>
  <c r="O5591" i="2"/>
  <c r="N5583" i="2"/>
  <c r="O5583" i="2"/>
  <c r="N5567" i="2"/>
  <c r="O5567" i="2"/>
  <c r="N5570" i="2"/>
  <c r="O5570" i="2"/>
  <c r="N5559" i="2"/>
  <c r="O5559" i="2"/>
  <c r="N5562" i="2"/>
  <c r="O5562" i="2"/>
  <c r="N5551" i="2"/>
  <c r="O5551" i="2"/>
  <c r="N5554" i="2"/>
  <c r="O5554" i="2"/>
  <c r="N5543" i="2"/>
  <c r="O5543" i="2"/>
  <c r="N5546" i="2"/>
  <c r="O5546" i="2"/>
  <c r="N5535" i="2"/>
  <c r="O5535" i="2"/>
  <c r="N5538" i="2"/>
  <c r="O5538" i="2"/>
  <c r="N5527" i="2"/>
  <c r="O5527" i="2"/>
  <c r="N5530" i="2"/>
  <c r="O5530" i="2"/>
  <c r="N5519" i="2"/>
  <c r="O5519" i="2"/>
  <c r="N5522" i="2"/>
  <c r="O5522" i="2"/>
  <c r="N5511" i="2"/>
  <c r="O5511" i="2"/>
  <c r="N5514" i="2"/>
  <c r="O5514" i="2"/>
  <c r="N5503" i="2"/>
  <c r="O5503" i="2"/>
  <c r="N5506" i="2"/>
  <c r="O5506" i="2"/>
  <c r="N5495" i="2"/>
  <c r="O5495" i="2"/>
  <c r="N5498" i="2"/>
  <c r="O5498" i="2"/>
  <c r="N5487" i="2"/>
  <c r="O5487" i="2"/>
  <c r="N5490" i="2"/>
  <c r="O5490" i="2"/>
  <c r="N5479" i="2"/>
  <c r="O5479" i="2"/>
  <c r="P5501" i="2" s="1"/>
  <c r="N5482" i="2"/>
  <c r="O5482" i="2"/>
  <c r="N5458" i="2"/>
  <c r="O5458" i="2"/>
  <c r="N5471" i="2"/>
  <c r="O5471" i="2"/>
  <c r="N5474" i="2"/>
  <c r="O5474" i="2"/>
  <c r="N5463" i="2"/>
  <c r="O5463" i="2"/>
  <c r="N5466" i="2"/>
  <c r="O5466" i="2"/>
  <c r="N5455" i="2"/>
  <c r="O5455" i="2"/>
  <c r="N5434" i="2"/>
  <c r="O5434" i="2"/>
  <c r="N5447" i="2"/>
  <c r="O5447" i="2"/>
  <c r="N5450" i="2"/>
  <c r="O5450" i="2"/>
  <c r="N5439" i="2"/>
  <c r="O5439" i="2"/>
  <c r="N5442" i="2"/>
  <c r="O5442" i="2"/>
  <c r="N5431" i="2"/>
  <c r="O5431" i="2"/>
  <c r="N5426" i="2"/>
  <c r="O5426" i="2"/>
  <c r="N5415" i="2"/>
  <c r="O5415" i="2"/>
  <c r="N5418" i="2"/>
  <c r="O5418" i="2"/>
  <c r="N5407" i="2"/>
  <c r="O5407" i="2"/>
  <c r="N5410" i="2"/>
  <c r="O5410" i="2"/>
  <c r="N5423" i="2"/>
  <c r="O5423" i="2"/>
  <c r="N5391" i="2"/>
  <c r="O5391" i="2"/>
  <c r="N5394" i="2"/>
  <c r="O5394" i="2"/>
  <c r="N5383" i="2"/>
  <c r="O5383" i="2"/>
  <c r="N5386" i="2"/>
  <c r="O5386" i="2"/>
  <c r="N5402" i="2"/>
  <c r="O5402" i="2"/>
  <c r="N5399" i="2"/>
  <c r="O5399" i="2"/>
  <c r="N5362" i="2"/>
  <c r="O5362" i="2"/>
  <c r="N5375" i="2"/>
  <c r="O5375" i="2"/>
  <c r="N5378" i="2"/>
  <c r="O5378" i="2"/>
  <c r="N5367" i="2"/>
  <c r="O5367" i="2"/>
  <c r="N5370" i="2"/>
  <c r="O5370" i="2"/>
  <c r="N5359" i="2"/>
  <c r="O5359" i="2"/>
  <c r="N5354" i="2"/>
  <c r="O5354" i="2"/>
  <c r="N5335" i="2"/>
  <c r="O5335" i="2"/>
  <c r="N5351" i="2"/>
  <c r="O5351" i="2"/>
  <c r="N5343" i="2"/>
  <c r="O5343" i="2"/>
  <c r="N5338" i="2"/>
  <c r="O5338" i="2"/>
  <c r="N5346" i="2"/>
  <c r="O5346" i="2"/>
  <c r="N5327" i="2"/>
  <c r="O5327" i="2"/>
  <c r="N5330" i="2"/>
  <c r="O5330" i="2"/>
  <c r="N5322" i="2"/>
  <c r="O5322" i="2"/>
  <c r="N5311" i="2"/>
  <c r="O5311" i="2"/>
  <c r="N5314" i="2"/>
  <c r="O5314" i="2"/>
  <c r="N5319" i="2"/>
  <c r="O5319" i="2"/>
  <c r="N5303" i="2"/>
  <c r="O5303" i="2"/>
  <c r="N5306" i="2"/>
  <c r="O5306" i="2"/>
  <c r="N5295" i="2"/>
  <c r="O5295" i="2"/>
  <c r="N5298" i="2"/>
  <c r="O5298" i="2"/>
  <c r="N5290" i="2"/>
  <c r="O5290" i="2"/>
  <c r="N5287" i="2"/>
  <c r="O5287" i="2"/>
  <c r="N5279" i="2"/>
  <c r="O5279" i="2"/>
  <c r="N5282" i="2"/>
  <c r="O5282" i="2"/>
  <c r="N5271" i="2"/>
  <c r="O5271" i="2"/>
  <c r="N5274" i="2"/>
  <c r="O5274" i="2"/>
  <c r="N5263" i="2"/>
  <c r="O5263" i="2"/>
  <c r="N5266" i="2"/>
  <c r="O5266" i="2"/>
  <c r="N5242" i="2"/>
  <c r="O5242" i="2"/>
  <c r="N5255" i="2"/>
  <c r="O5255" i="2"/>
  <c r="N5258" i="2"/>
  <c r="O5258" i="2"/>
  <c r="N5247" i="2"/>
  <c r="O5247" i="2"/>
  <c r="N5250" i="2"/>
  <c r="O5250" i="2"/>
  <c r="N5239" i="2"/>
  <c r="O5239" i="2"/>
  <c r="N5226" i="2"/>
  <c r="O5226" i="2"/>
  <c r="N5215" i="2"/>
  <c r="O5215" i="2"/>
  <c r="N5218" i="2"/>
  <c r="O5218" i="2"/>
  <c r="N5231" i="2"/>
  <c r="O5231" i="2"/>
  <c r="N5234" i="2"/>
  <c r="O5234" i="2"/>
  <c r="N5223" i="2"/>
  <c r="O5223" i="2"/>
  <c r="N5194" i="2"/>
  <c r="O5194" i="2"/>
  <c r="N5210" i="2"/>
  <c r="O5210" i="2"/>
  <c r="N5199" i="2"/>
  <c r="O5199" i="2"/>
  <c r="N5207" i="2"/>
  <c r="O5207" i="2"/>
  <c r="N5202" i="2"/>
  <c r="O5202" i="2"/>
  <c r="N5191" i="2"/>
  <c r="O5191" i="2"/>
  <c r="N5178" i="2"/>
  <c r="O5178" i="2"/>
  <c r="N5167" i="2"/>
  <c r="O5167" i="2"/>
  <c r="N5170" i="2"/>
  <c r="O5170" i="2"/>
  <c r="N5183" i="2"/>
  <c r="O5183" i="2"/>
  <c r="N5186" i="2"/>
  <c r="O5186" i="2"/>
  <c r="N5175" i="2"/>
  <c r="O5175" i="2"/>
  <c r="N5143" i="2"/>
  <c r="O5143" i="2"/>
  <c r="N5151" i="2"/>
  <c r="O5151" i="2"/>
  <c r="N5146" i="2"/>
  <c r="O5146" i="2"/>
  <c r="N5162" i="2"/>
  <c r="P5163" i="2" s="1"/>
  <c r="O5162" i="2"/>
  <c r="N5154" i="2"/>
  <c r="O5154" i="2"/>
  <c r="N5159" i="2"/>
  <c r="O5159" i="2"/>
  <c r="N5135" i="2"/>
  <c r="O5135" i="2"/>
  <c r="N5138" i="2"/>
  <c r="O5138" i="2"/>
  <c r="N5127" i="2"/>
  <c r="O5127" i="2"/>
  <c r="N5130" i="2"/>
  <c r="P5139" i="2" s="1"/>
  <c r="O5130" i="2"/>
  <c r="P5141" i="2" s="1"/>
  <c r="N5119" i="2"/>
  <c r="O5119" i="2"/>
  <c r="N5122" i="2"/>
  <c r="O5122" i="2"/>
  <c r="N5111" i="2"/>
  <c r="O5111" i="2"/>
  <c r="N5114" i="2"/>
  <c r="O5114" i="2"/>
  <c r="N5103" i="2"/>
  <c r="O5103" i="2"/>
  <c r="N5106" i="2"/>
  <c r="O5106" i="2"/>
  <c r="N5095" i="2"/>
  <c r="O5095" i="2"/>
  <c r="N5098" i="2"/>
  <c r="O5098" i="2"/>
  <c r="N5087" i="2"/>
  <c r="O5087" i="2"/>
  <c r="N5090" i="2"/>
  <c r="O5090" i="2"/>
  <c r="N5079" i="2"/>
  <c r="O5079" i="2"/>
  <c r="N5082" i="2"/>
  <c r="O5082" i="2"/>
  <c r="N5071" i="2"/>
  <c r="O5071" i="2"/>
  <c r="N5074" i="2"/>
  <c r="O5074" i="2"/>
  <c r="N5063" i="2"/>
  <c r="O5063" i="2"/>
  <c r="N5066" i="2"/>
  <c r="O5066" i="2"/>
  <c r="N5055" i="2"/>
  <c r="O5055" i="2"/>
  <c r="N5058" i="2"/>
  <c r="O5058" i="2"/>
  <c r="N5047" i="2"/>
  <c r="O5047" i="2"/>
  <c r="N5050" i="2"/>
  <c r="O5050" i="2"/>
  <c r="N5042" i="2"/>
  <c r="O5042" i="2"/>
  <c r="N5031" i="2"/>
  <c r="O5031" i="2"/>
  <c r="N5039" i="2"/>
  <c r="O5039" i="2"/>
  <c r="N5034" i="2"/>
  <c r="O5034" i="2"/>
  <c r="N5023" i="2"/>
  <c r="O5023" i="2"/>
  <c r="N5026" i="2"/>
  <c r="O5026" i="2"/>
  <c r="N5002" i="2"/>
  <c r="O5002" i="2"/>
  <c r="N5018" i="2"/>
  <c r="O5018" i="2"/>
  <c r="N5007" i="2"/>
  <c r="O5007" i="2"/>
  <c r="N5015" i="2"/>
  <c r="O5015" i="2"/>
  <c r="N5010" i="2"/>
  <c r="O5010" i="2"/>
  <c r="N4999" i="2"/>
  <c r="O4999" i="2"/>
  <c r="N4986" i="2"/>
  <c r="O4986" i="2"/>
  <c r="N4975" i="2"/>
  <c r="O4975" i="2"/>
  <c r="N4991" i="2"/>
  <c r="O4991" i="2"/>
  <c r="N4978" i="2"/>
  <c r="P4995" i="2" s="1"/>
  <c r="O4978" i="2"/>
  <c r="N4994" i="2"/>
  <c r="O4994" i="2"/>
  <c r="N4983" i="2"/>
  <c r="O4983" i="2"/>
  <c r="N4967" i="2"/>
  <c r="O4967" i="2"/>
  <c r="N4954" i="2"/>
  <c r="O4954" i="2"/>
  <c r="N4970" i="2"/>
  <c r="O4970" i="2"/>
  <c r="N4959" i="2"/>
  <c r="O4959" i="2"/>
  <c r="N4962" i="2"/>
  <c r="O4962" i="2"/>
  <c r="N4951" i="2"/>
  <c r="O4951" i="2"/>
  <c r="N4938" i="2"/>
  <c r="O4938" i="2"/>
  <c r="N4927" i="2"/>
  <c r="O4927" i="2"/>
  <c r="N4930" i="2"/>
  <c r="O4930" i="2"/>
  <c r="N4943" i="2"/>
  <c r="P4947" i="2" s="1"/>
  <c r="O4943" i="2"/>
  <c r="N4946" i="2"/>
  <c r="O4946" i="2"/>
  <c r="N4935" i="2"/>
  <c r="O4935" i="2"/>
  <c r="N4922" i="2"/>
  <c r="O4922" i="2"/>
  <c r="N4911" i="2"/>
  <c r="O4911" i="2"/>
  <c r="N4914" i="2"/>
  <c r="O4914" i="2"/>
  <c r="N4903" i="2"/>
  <c r="O4903" i="2"/>
  <c r="N4906" i="2"/>
  <c r="O4906" i="2"/>
  <c r="N4919" i="2"/>
  <c r="O4919" i="2"/>
  <c r="N4890" i="2"/>
  <c r="O4890" i="2"/>
  <c r="N4879" i="2"/>
  <c r="O4879" i="2"/>
  <c r="N4895" i="2"/>
  <c r="O4895" i="2"/>
  <c r="N4898" i="2"/>
  <c r="O4898" i="2"/>
  <c r="N4887" i="2"/>
  <c r="O4887" i="2"/>
  <c r="N4882" i="2"/>
  <c r="O4882" i="2"/>
  <c r="N4871" i="2"/>
  <c r="O4871" i="2"/>
  <c r="N4874" i="2"/>
  <c r="O4874" i="2"/>
  <c r="N4866" i="2"/>
  <c r="O4866" i="2"/>
  <c r="N4863" i="2"/>
  <c r="O4863" i="2"/>
  <c r="N4855" i="2"/>
  <c r="O4855" i="2"/>
  <c r="N4858" i="2"/>
  <c r="O4858" i="2"/>
  <c r="N4850" i="2"/>
  <c r="O4850" i="2"/>
  <c r="N4839" i="2"/>
  <c r="O4839" i="2"/>
  <c r="N4842" i="2"/>
  <c r="O4842" i="2"/>
  <c r="N4834" i="2"/>
  <c r="O4834" i="2"/>
  <c r="N4847" i="2"/>
  <c r="O4847" i="2"/>
  <c r="N4831" i="2"/>
  <c r="O4831" i="2"/>
  <c r="N4815" i="2"/>
  <c r="O4815" i="2"/>
  <c r="N4818" i="2"/>
  <c r="O4818" i="2"/>
  <c r="N4807" i="2"/>
  <c r="O4807" i="2"/>
  <c r="N4823" i="2"/>
  <c r="O4823" i="2"/>
  <c r="N4826" i="2"/>
  <c r="O4826" i="2"/>
  <c r="N4810" i="2"/>
  <c r="O4810" i="2"/>
  <c r="N4791" i="2"/>
  <c r="O4791" i="2"/>
  <c r="N4794" i="2"/>
  <c r="O4794" i="2"/>
  <c r="N4783" i="2"/>
  <c r="O4783" i="2"/>
  <c r="N4786" i="2"/>
  <c r="O4786" i="2"/>
  <c r="P4805" i="2" s="1"/>
  <c r="N4799" i="2"/>
  <c r="O4799" i="2"/>
  <c r="N4802" i="2"/>
  <c r="O4802" i="2"/>
  <c r="N4775" i="2"/>
  <c r="O4775" i="2"/>
  <c r="N4778" i="2"/>
  <c r="O4778" i="2"/>
  <c r="N4767" i="2"/>
  <c r="O4767" i="2"/>
  <c r="N4770" i="2"/>
  <c r="O4770" i="2"/>
  <c r="N4759" i="2"/>
  <c r="O4759" i="2"/>
  <c r="N4762" i="2"/>
  <c r="O4762" i="2"/>
  <c r="N4754" i="2"/>
  <c r="O4754" i="2"/>
  <c r="N4743" i="2"/>
  <c r="O4743" i="2"/>
  <c r="N4751" i="2"/>
  <c r="O4751" i="2"/>
  <c r="N4746" i="2"/>
  <c r="O4746" i="2"/>
  <c r="N4735" i="2"/>
  <c r="O4735" i="2"/>
  <c r="N4738" i="2"/>
  <c r="O4738" i="2"/>
  <c r="N4722" i="2"/>
  <c r="O4722" i="2"/>
  <c r="N4711" i="2"/>
  <c r="O4711" i="2"/>
  <c r="N4714" i="2"/>
  <c r="O4714" i="2"/>
  <c r="N4727" i="2"/>
  <c r="O4727" i="2"/>
  <c r="N4730" i="2"/>
  <c r="O4730" i="2"/>
  <c r="N4719" i="2"/>
  <c r="O4719" i="2"/>
  <c r="N4698" i="2"/>
  <c r="O4698" i="2"/>
  <c r="N4687" i="2"/>
  <c r="O4687" i="2"/>
  <c r="N4690" i="2"/>
  <c r="O4690" i="2"/>
  <c r="N4703" i="2"/>
  <c r="O4703" i="2"/>
  <c r="N4706" i="2"/>
  <c r="O4706" i="2"/>
  <c r="N4695" i="2"/>
  <c r="O4695" i="2"/>
  <c r="N4663" i="2"/>
  <c r="O4663" i="2"/>
  <c r="N4666" i="2"/>
  <c r="O4666" i="2"/>
  <c r="N4679" i="2"/>
  <c r="O4679" i="2"/>
  <c r="N4682" i="2"/>
  <c r="O4682" i="2"/>
  <c r="N4671" i="2"/>
  <c r="O4671" i="2"/>
  <c r="N4674" i="2"/>
  <c r="O4674" i="2"/>
  <c r="N4642" i="2"/>
  <c r="O4642" i="2"/>
  <c r="N4650" i="2"/>
  <c r="O4650" i="2"/>
  <c r="N4639" i="2"/>
  <c r="O4639" i="2"/>
  <c r="N4655" i="2"/>
  <c r="O4655" i="2"/>
  <c r="N4658" i="2"/>
  <c r="O4658" i="2"/>
  <c r="N4647" i="2"/>
  <c r="O4647" i="2"/>
  <c r="N4634" i="2"/>
  <c r="O4634" i="2"/>
  <c r="N4623" i="2"/>
  <c r="O4623" i="2"/>
  <c r="N4626" i="2"/>
  <c r="O4626" i="2"/>
  <c r="N4615" i="2"/>
  <c r="O4615" i="2"/>
  <c r="N4618" i="2"/>
  <c r="O4618" i="2"/>
  <c r="N4631" i="2"/>
  <c r="O4631" i="2"/>
  <c r="N4602" i="2"/>
  <c r="O4602" i="2"/>
  <c r="N4594" i="2"/>
  <c r="O4594" i="2"/>
  <c r="N4591" i="2"/>
  <c r="O4591" i="2"/>
  <c r="N4607" i="2"/>
  <c r="P4611" i="2" s="1"/>
  <c r="O4607" i="2"/>
  <c r="N4610" i="2"/>
  <c r="O4610" i="2"/>
  <c r="N4599" i="2"/>
  <c r="O4599" i="2"/>
  <c r="N4570" i="2"/>
  <c r="O4570" i="2"/>
  <c r="N4586" i="2"/>
  <c r="O4586" i="2"/>
  <c r="N4575" i="2"/>
  <c r="O4575" i="2"/>
  <c r="N4578" i="2"/>
  <c r="O4578" i="2"/>
  <c r="N4567" i="2"/>
  <c r="O4567" i="2"/>
  <c r="N4583" i="2"/>
  <c r="O4583" i="2"/>
  <c r="N4559" i="2"/>
  <c r="O4559" i="2"/>
  <c r="N4543" i="2"/>
  <c r="O4543" i="2"/>
  <c r="N4546" i="2"/>
  <c r="O4546" i="2"/>
  <c r="N4562" i="2"/>
  <c r="O4562" i="2"/>
  <c r="N4551" i="2"/>
  <c r="O4551" i="2"/>
  <c r="N4554" i="2"/>
  <c r="O4554" i="2"/>
  <c r="N4535" i="2"/>
  <c r="O4535" i="2"/>
  <c r="N4527" i="2"/>
  <c r="O4527" i="2"/>
  <c r="N4519" i="2"/>
  <c r="O4519" i="2"/>
  <c r="N4538" i="2"/>
  <c r="O4538" i="2"/>
  <c r="N4530" i="2"/>
  <c r="O4530" i="2"/>
  <c r="N4522" i="2"/>
  <c r="O4522" i="2"/>
  <c r="N4511" i="2"/>
  <c r="O4511" i="2"/>
  <c r="N4514" i="2"/>
  <c r="O4514" i="2"/>
  <c r="N4503" i="2"/>
  <c r="O4503" i="2"/>
  <c r="N4506" i="2"/>
  <c r="O4506" i="2"/>
  <c r="N4495" i="2"/>
  <c r="O4495" i="2"/>
  <c r="N4498" i="2"/>
  <c r="O4498" i="2"/>
  <c r="N4479" i="2"/>
  <c r="O4479" i="2"/>
  <c r="N4487" i="2"/>
  <c r="O4487" i="2"/>
  <c r="N4482" i="2"/>
  <c r="O4482" i="2"/>
  <c r="N4471" i="2"/>
  <c r="O4471" i="2"/>
  <c r="N4490" i="2"/>
  <c r="O4490" i="2"/>
  <c r="N4474" i="2"/>
  <c r="O4474" i="2"/>
  <c r="N4463" i="2"/>
  <c r="O4463" i="2"/>
  <c r="N4466" i="2"/>
  <c r="O4466" i="2"/>
  <c r="N4455" i="2"/>
  <c r="O4455" i="2"/>
  <c r="N4458" i="2"/>
  <c r="O4458" i="2"/>
  <c r="N4447" i="2"/>
  <c r="O4447" i="2"/>
  <c r="N4450" i="2"/>
  <c r="O4450" i="2"/>
  <c r="N4439" i="2"/>
  <c r="O4439" i="2"/>
  <c r="N4442" i="2"/>
  <c r="O4442" i="2"/>
  <c r="N4431" i="2"/>
  <c r="O4431" i="2"/>
  <c r="N4434" i="2"/>
  <c r="O4434" i="2"/>
  <c r="N4423" i="2"/>
  <c r="O4423" i="2"/>
  <c r="N4426" i="2"/>
  <c r="O4426" i="2"/>
  <c r="N4407" i="2"/>
  <c r="O4407" i="2"/>
  <c r="N4410" i="2"/>
  <c r="O4410" i="2"/>
  <c r="N4402" i="2"/>
  <c r="O4402" i="2"/>
  <c r="N4415" i="2"/>
  <c r="O4415" i="2"/>
  <c r="N4418" i="2"/>
  <c r="O4418" i="2"/>
  <c r="N4399" i="2"/>
  <c r="O4399" i="2"/>
  <c r="N4391" i="2"/>
  <c r="O4391" i="2"/>
  <c r="N4375" i="2"/>
  <c r="O4375" i="2"/>
  <c r="N4394" i="2"/>
  <c r="O4394" i="2"/>
  <c r="N4383" i="2"/>
  <c r="O4383" i="2"/>
  <c r="N4386" i="2"/>
  <c r="O4386" i="2"/>
  <c r="N4378" i="2"/>
  <c r="O4378" i="2"/>
  <c r="N4359" i="2"/>
  <c r="O4359" i="2"/>
  <c r="N4362" i="2"/>
  <c r="O4362" i="2"/>
  <c r="N4351" i="2"/>
  <c r="O4351" i="2"/>
  <c r="N4367" i="2"/>
  <c r="O4367" i="2"/>
  <c r="N4370" i="2"/>
  <c r="O4370" i="2"/>
  <c r="N4354" i="2"/>
  <c r="O4354" i="2"/>
  <c r="N4330" i="2"/>
  <c r="O4330" i="2"/>
  <c r="N4343" i="2"/>
  <c r="O4343" i="2"/>
  <c r="N4346" i="2"/>
  <c r="O4346" i="2"/>
  <c r="N4335" i="2"/>
  <c r="O4335" i="2"/>
  <c r="P4349" i="2" s="1"/>
  <c r="N4338" i="2"/>
  <c r="O4338" i="2"/>
  <c r="N4327" i="2"/>
  <c r="O4327" i="2"/>
  <c r="N4319" i="2"/>
  <c r="O4319" i="2"/>
  <c r="N4322" i="2"/>
  <c r="O4322" i="2"/>
  <c r="N4311" i="2"/>
  <c r="O4311" i="2"/>
  <c r="N4314" i="2"/>
  <c r="P4323" i="2" s="1"/>
  <c r="O4314" i="2"/>
  <c r="N4303" i="2"/>
  <c r="O4303" i="2"/>
  <c r="N4306" i="2"/>
  <c r="O4306" i="2"/>
  <c r="N4282" i="2"/>
  <c r="O4282" i="2"/>
  <c r="N4295" i="2"/>
  <c r="O4295" i="2"/>
  <c r="N4298" i="2"/>
  <c r="O4298" i="2"/>
  <c r="N4287" i="2"/>
  <c r="O4287" i="2"/>
  <c r="N4290" i="2"/>
  <c r="O4290" i="2"/>
  <c r="N4279" i="2"/>
  <c r="O4279" i="2"/>
  <c r="N4271" i="2"/>
  <c r="O4271" i="2"/>
  <c r="N4274" i="2"/>
  <c r="O4274" i="2"/>
  <c r="N4263" i="2"/>
  <c r="O4263" i="2"/>
  <c r="N4266" i="2"/>
  <c r="O4266" i="2"/>
  <c r="N4255" i="2"/>
  <c r="O4255" i="2"/>
  <c r="N4258" i="2"/>
  <c r="O4258" i="2"/>
  <c r="N4250" i="2"/>
  <c r="O4250" i="2"/>
  <c r="N4239" i="2"/>
  <c r="O4239" i="2"/>
  <c r="N4242" i="2"/>
  <c r="O4242" i="2"/>
  <c r="N4231" i="2"/>
  <c r="O4231" i="2"/>
  <c r="N4234" i="2"/>
  <c r="O4234" i="2"/>
  <c r="N4247" i="2"/>
  <c r="O4247" i="2"/>
  <c r="N4207" i="2"/>
  <c r="O4207" i="2"/>
  <c r="N4223" i="2"/>
  <c r="O4223" i="2"/>
  <c r="N4226" i="2"/>
  <c r="O4226" i="2"/>
  <c r="N4215" i="2"/>
  <c r="O4215" i="2"/>
  <c r="N4218" i="2"/>
  <c r="O4218" i="2"/>
  <c r="N4210" i="2"/>
  <c r="O4210" i="2"/>
  <c r="N4202" i="2"/>
  <c r="O4202" i="2"/>
  <c r="N4194" i="2"/>
  <c r="O4194" i="2"/>
  <c r="N4183" i="2"/>
  <c r="O4183" i="2"/>
  <c r="N4191" i="2"/>
  <c r="O4191" i="2"/>
  <c r="N4186" i="2"/>
  <c r="O4186" i="2"/>
  <c r="N4199" i="2"/>
  <c r="O4199" i="2"/>
  <c r="N4175" i="2"/>
  <c r="O4175" i="2"/>
  <c r="N4178" i="2"/>
  <c r="O4178" i="2"/>
  <c r="N4167" i="2"/>
  <c r="O4167" i="2"/>
  <c r="N4170" i="2"/>
  <c r="O4170" i="2"/>
  <c r="P4181" i="2" s="1"/>
  <c r="N4159" i="2"/>
  <c r="O4159" i="2"/>
  <c r="N4162" i="2"/>
  <c r="O4162" i="2"/>
  <c r="N4151" i="2"/>
  <c r="O4151" i="2"/>
  <c r="N4143" i="2"/>
  <c r="O4143" i="2"/>
  <c r="N4154" i="2"/>
  <c r="O4154" i="2"/>
  <c r="N4146" i="2"/>
  <c r="O4146" i="2"/>
  <c r="N4135" i="2"/>
  <c r="O4135" i="2"/>
  <c r="N4138" i="2"/>
  <c r="O4138" i="2"/>
  <c r="N4127" i="2"/>
  <c r="O4127" i="2"/>
  <c r="N4130" i="2"/>
  <c r="O4130" i="2"/>
  <c r="N4119" i="2"/>
  <c r="O4119" i="2"/>
  <c r="N4122" i="2"/>
  <c r="O4122" i="2"/>
  <c r="N4111" i="2"/>
  <c r="O4111" i="2"/>
  <c r="N4114" i="2"/>
  <c r="O4114" i="2"/>
  <c r="N4103" i="2"/>
  <c r="O4103" i="2"/>
  <c r="N4095" i="2"/>
  <c r="O4095" i="2"/>
  <c r="N4098" i="2"/>
  <c r="O4098" i="2"/>
  <c r="N4087" i="2"/>
  <c r="O4087" i="2"/>
  <c r="N4090" i="2"/>
  <c r="O4090" i="2"/>
  <c r="N4106" i="2"/>
  <c r="O4106" i="2"/>
  <c r="N4079" i="2"/>
  <c r="O4079" i="2"/>
  <c r="N4082" i="2"/>
  <c r="O4082" i="2"/>
  <c r="N4071" i="2"/>
  <c r="O4071" i="2"/>
  <c r="N4074" i="2"/>
  <c r="O4074" i="2"/>
  <c r="N4063" i="2"/>
  <c r="O4063" i="2"/>
  <c r="N4066" i="2"/>
  <c r="O4066" i="2"/>
  <c r="N4055" i="2"/>
  <c r="O4055" i="2"/>
  <c r="N4058" i="2"/>
  <c r="O4058" i="2"/>
  <c r="N4047" i="2"/>
  <c r="O4047" i="2"/>
  <c r="N4050" i="2"/>
  <c r="O4050" i="2"/>
  <c r="N4039" i="2"/>
  <c r="O4039" i="2"/>
  <c r="N4042" i="2"/>
  <c r="O4042" i="2"/>
  <c r="N4031" i="2"/>
  <c r="O4031" i="2"/>
  <c r="N4023" i="2"/>
  <c r="O4023" i="2"/>
  <c r="N4034" i="2"/>
  <c r="O4034" i="2"/>
  <c r="N4015" i="2"/>
  <c r="O4015" i="2"/>
  <c r="N4026" i="2"/>
  <c r="O4026" i="2"/>
  <c r="N4018" i="2"/>
  <c r="O4018" i="2"/>
  <c r="N4010" i="2"/>
  <c r="O4010" i="2"/>
  <c r="N3999" i="2"/>
  <c r="O3999" i="2"/>
  <c r="N4007" i="2"/>
  <c r="O4007" i="2"/>
  <c r="N4002" i="2"/>
  <c r="O4002" i="2"/>
  <c r="N3991" i="2"/>
  <c r="O3991" i="2"/>
  <c r="N3994" i="2"/>
  <c r="O3994" i="2"/>
  <c r="N3983" i="2"/>
  <c r="O3983" i="2"/>
  <c r="N3986" i="2"/>
  <c r="O3986" i="2"/>
  <c r="N3975" i="2"/>
  <c r="O3975" i="2"/>
  <c r="N3978" i="2"/>
  <c r="O3978" i="2"/>
  <c r="N3970" i="2"/>
  <c r="O3970" i="2"/>
  <c r="N3959" i="2"/>
  <c r="O3959" i="2"/>
  <c r="N3962" i="2"/>
  <c r="O3962" i="2"/>
  <c r="N3951" i="2"/>
  <c r="O3951" i="2"/>
  <c r="N3946" i="2"/>
  <c r="O3946" i="2"/>
  <c r="N3954" i="2"/>
  <c r="O3954" i="2"/>
  <c r="N3943" i="2"/>
  <c r="O3943" i="2"/>
  <c r="N3938" i="2"/>
  <c r="O3938" i="2"/>
  <c r="N3930" i="2"/>
  <c r="O3930" i="2"/>
  <c r="N3919" i="2"/>
  <c r="O3919" i="2"/>
  <c r="N3922" i="2"/>
  <c r="O3922" i="2"/>
  <c r="N3927" i="2"/>
  <c r="O3927" i="2"/>
  <c r="N3935" i="2"/>
  <c r="O3935" i="2"/>
  <c r="N3914" i="2"/>
  <c r="O3914" i="2"/>
  <c r="N3906" i="2"/>
  <c r="O3906" i="2"/>
  <c r="N3898" i="2"/>
  <c r="O3898" i="2"/>
  <c r="N3911" i="2"/>
  <c r="O3911" i="2"/>
  <c r="N3903" i="2"/>
  <c r="O3903" i="2"/>
  <c r="N3895" i="2"/>
  <c r="O3895" i="2"/>
  <c r="N3874" i="2"/>
  <c r="O3874" i="2"/>
  <c r="N3882" i="2"/>
  <c r="O3882" i="2"/>
  <c r="N3871" i="2"/>
  <c r="O3871" i="2"/>
  <c r="N3887" i="2"/>
  <c r="O3887" i="2"/>
  <c r="N3890" i="2"/>
  <c r="O3890" i="2"/>
  <c r="N3879" i="2"/>
  <c r="O3879" i="2"/>
  <c r="N3866" i="2"/>
  <c r="O3866" i="2"/>
  <c r="N3855" i="2"/>
  <c r="O3855" i="2"/>
  <c r="N3858" i="2"/>
  <c r="O3858" i="2"/>
  <c r="N3847" i="2"/>
  <c r="O3847" i="2"/>
  <c r="N3850" i="2"/>
  <c r="O3850" i="2"/>
  <c r="N3863" i="2"/>
  <c r="O3863" i="2"/>
  <c r="N3823" i="2"/>
  <c r="O3823" i="2"/>
  <c r="N3839" i="2"/>
  <c r="O3839" i="2"/>
  <c r="N3842" i="2"/>
  <c r="O3842" i="2"/>
  <c r="N3831" i="2"/>
  <c r="O3831" i="2"/>
  <c r="N3834" i="2"/>
  <c r="O3834" i="2"/>
  <c r="N3826" i="2"/>
  <c r="O3826" i="2"/>
  <c r="N3815" i="2"/>
  <c r="O3815" i="2"/>
  <c r="N3818" i="2"/>
  <c r="O3818" i="2"/>
  <c r="N3807" i="2"/>
  <c r="O3807" i="2"/>
  <c r="N3810" i="2"/>
  <c r="O3810" i="2"/>
  <c r="N3799" i="2"/>
  <c r="O3799" i="2"/>
  <c r="N3802" i="2"/>
  <c r="O3802" i="2"/>
  <c r="N3791" i="2"/>
  <c r="O3791" i="2"/>
  <c r="N3794" i="2"/>
  <c r="O3794" i="2"/>
  <c r="N3783" i="2"/>
  <c r="O3783" i="2"/>
  <c r="N3786" i="2"/>
  <c r="O3786" i="2"/>
  <c r="N3775" i="2"/>
  <c r="O3775" i="2"/>
  <c r="N3778" i="2"/>
  <c r="O3778" i="2"/>
  <c r="N3770" i="2"/>
  <c r="O3770" i="2"/>
  <c r="N3759" i="2"/>
  <c r="O3759" i="2"/>
  <c r="N3762" i="2"/>
  <c r="O3762" i="2"/>
  <c r="N3751" i="2"/>
  <c r="O3751" i="2"/>
  <c r="N3767" i="2"/>
  <c r="O3767" i="2"/>
  <c r="N3754" i="2"/>
  <c r="O3754" i="2"/>
  <c r="N3738" i="2"/>
  <c r="O3738" i="2"/>
  <c r="N3727" i="2"/>
  <c r="O3727" i="2"/>
  <c r="N3730" i="2"/>
  <c r="O3730" i="2"/>
  <c r="N3743" i="2"/>
  <c r="O3743" i="2"/>
  <c r="N3746" i="2"/>
  <c r="O3746" i="2"/>
  <c r="N3735" i="2"/>
  <c r="O3735" i="2"/>
  <c r="N3714" i="2"/>
  <c r="O3714" i="2"/>
  <c r="N3703" i="2"/>
  <c r="O3703" i="2"/>
  <c r="N3706" i="2"/>
  <c r="O3706" i="2"/>
  <c r="N3722" i="2"/>
  <c r="O3722" i="2"/>
  <c r="N3711" i="2"/>
  <c r="O3711" i="2"/>
  <c r="N3719" i="2"/>
  <c r="O3719" i="2"/>
  <c r="N3679" i="2"/>
  <c r="O3679" i="2"/>
  <c r="N3695" i="2"/>
  <c r="O3695" i="2"/>
  <c r="N3698" i="2"/>
  <c r="O3698" i="2"/>
  <c r="N3687" i="2"/>
  <c r="P3699" i="2" s="1"/>
  <c r="O3687" i="2"/>
  <c r="N3690" i="2"/>
  <c r="O3690" i="2"/>
  <c r="N3682" i="2"/>
  <c r="O3682" i="2"/>
  <c r="N3666" i="2"/>
  <c r="O3666" i="2"/>
  <c r="N3655" i="2"/>
  <c r="O3655" i="2"/>
  <c r="N3671" i="2"/>
  <c r="O3671" i="2"/>
  <c r="N3674" i="2"/>
  <c r="O3674" i="2"/>
  <c r="N3663" i="2"/>
  <c r="O3663" i="2"/>
  <c r="N3658" i="2"/>
  <c r="O3658" i="2"/>
  <c r="N3650" i="2"/>
  <c r="O3650" i="2"/>
  <c r="N3642" i="2"/>
  <c r="O3642" i="2"/>
  <c r="N3631" i="2"/>
  <c r="O3631" i="2"/>
  <c r="N3647" i="2"/>
  <c r="O3647" i="2"/>
  <c r="N3639" i="2"/>
  <c r="O3639" i="2"/>
  <c r="N3634" i="2"/>
  <c r="O3634" i="2"/>
  <c r="N3623" i="2"/>
  <c r="O3623" i="2"/>
  <c r="N3626" i="2"/>
  <c r="O3626" i="2"/>
  <c r="N3615" i="2"/>
  <c r="O3615" i="2"/>
  <c r="N3618" i="2"/>
  <c r="O3618" i="2"/>
  <c r="N3607" i="2"/>
  <c r="O3607" i="2"/>
  <c r="N3610" i="2"/>
  <c r="O3610" i="2"/>
  <c r="N3599" i="2"/>
  <c r="O3599" i="2"/>
  <c r="N3602" i="2"/>
  <c r="O3602" i="2"/>
  <c r="N3591" i="2"/>
  <c r="O3591" i="2"/>
  <c r="N3594" i="2"/>
  <c r="O3594" i="2"/>
  <c r="P3605" i="2" s="1"/>
  <c r="N3583" i="2"/>
  <c r="O3583" i="2"/>
  <c r="N3586" i="2"/>
  <c r="O3586" i="2"/>
  <c r="N3575" i="2"/>
  <c r="O3575" i="2"/>
  <c r="N3578" i="2"/>
  <c r="O3578" i="2"/>
  <c r="N3567" i="2"/>
  <c r="O3567" i="2"/>
  <c r="N3570" i="2"/>
  <c r="O3570" i="2"/>
  <c r="N3559" i="2"/>
  <c r="O3559" i="2"/>
  <c r="N3562" i="2"/>
  <c r="O3562" i="2"/>
  <c r="N3543" i="2"/>
  <c r="O3543" i="2"/>
  <c r="N3546" i="2"/>
  <c r="O3546" i="2"/>
  <c r="N3535" i="2"/>
  <c r="O3535" i="2"/>
  <c r="N3551" i="2"/>
  <c r="O3551" i="2"/>
  <c r="N3554" i="2"/>
  <c r="O3554" i="2"/>
  <c r="N3538" i="2"/>
  <c r="O3538" i="2"/>
  <c r="N3530" i="2"/>
  <c r="O3530" i="2"/>
  <c r="N3519" i="2"/>
  <c r="O3519" i="2"/>
  <c r="N3514" i="2"/>
  <c r="O3514" i="2"/>
  <c r="N3527" i="2"/>
  <c r="O3527" i="2"/>
  <c r="N3522" i="2"/>
  <c r="O3522" i="2"/>
  <c r="N3511" i="2"/>
  <c r="O3511" i="2"/>
  <c r="N3503" i="2"/>
  <c r="O3503" i="2"/>
  <c r="N3487" i="2"/>
  <c r="O3487" i="2"/>
  <c r="N3506" i="2"/>
  <c r="O3506" i="2"/>
  <c r="N3495" i="2"/>
  <c r="O3495" i="2"/>
  <c r="N3498" i="2"/>
  <c r="O3498" i="2"/>
  <c r="N3490" i="2"/>
  <c r="O3490" i="2"/>
  <c r="N3474" i="2"/>
  <c r="O3474" i="2"/>
  <c r="N3466" i="2"/>
  <c r="O3466" i="2"/>
  <c r="N3479" i="2"/>
  <c r="O3479" i="2"/>
  <c r="N3482" i="2"/>
  <c r="O3482" i="2"/>
  <c r="N3471" i="2"/>
  <c r="O3471" i="2"/>
  <c r="N3463" i="2"/>
  <c r="O3463" i="2"/>
  <c r="N3455" i="2"/>
  <c r="O3455" i="2"/>
  <c r="N3447" i="2"/>
  <c r="O3447" i="2"/>
  <c r="N3450" i="2"/>
  <c r="O3450" i="2"/>
  <c r="N3439" i="2"/>
  <c r="O3439" i="2"/>
  <c r="N3458" i="2"/>
  <c r="O3458" i="2"/>
  <c r="N3442" i="2"/>
  <c r="O3442" i="2"/>
  <c r="N3418" i="2"/>
  <c r="O3418" i="2"/>
  <c r="N3431" i="2"/>
  <c r="O3431" i="2"/>
  <c r="N3434" i="2"/>
  <c r="O3434" i="2"/>
  <c r="N3423" i="2"/>
  <c r="O3423" i="2"/>
  <c r="N3426" i="2"/>
  <c r="O3426" i="2"/>
  <c r="N3415" i="2"/>
  <c r="O3415" i="2"/>
  <c r="N3402" i="2"/>
  <c r="O3402" i="2"/>
  <c r="N3391" i="2"/>
  <c r="O3391" i="2"/>
  <c r="N3394" i="2"/>
  <c r="O3394" i="2"/>
  <c r="N3407" i="2"/>
  <c r="O3407" i="2"/>
  <c r="N3410" i="2"/>
  <c r="O3410" i="2"/>
  <c r="N3399" i="2"/>
  <c r="O3399" i="2"/>
  <c r="N3386" i="2"/>
  <c r="O3386" i="2"/>
  <c r="N3375" i="2"/>
  <c r="O3375" i="2"/>
  <c r="N3378" i="2"/>
  <c r="O3378" i="2"/>
  <c r="N3367" i="2"/>
  <c r="O3367" i="2"/>
  <c r="N3370" i="2"/>
  <c r="O3370" i="2"/>
  <c r="N3383" i="2"/>
  <c r="O3383" i="2"/>
  <c r="N3359" i="2"/>
  <c r="O3359" i="2"/>
  <c r="N3362" i="2"/>
  <c r="O3362" i="2"/>
  <c r="N3351" i="2"/>
  <c r="O3351" i="2"/>
  <c r="N3354" i="2"/>
  <c r="O3354" i="2"/>
  <c r="N3343" i="2"/>
  <c r="O3343" i="2"/>
  <c r="N3346" i="2"/>
  <c r="O3346" i="2"/>
  <c r="N3335" i="2"/>
  <c r="O3335" i="2"/>
  <c r="N3338" i="2"/>
  <c r="O3338" i="2"/>
  <c r="N3327" i="2"/>
  <c r="O3327" i="2"/>
  <c r="N3330" i="2"/>
  <c r="O3330" i="2"/>
  <c r="N3319" i="2"/>
  <c r="O3319" i="2"/>
  <c r="N3322" i="2"/>
  <c r="O3322" i="2"/>
  <c r="N3314" i="2"/>
  <c r="O3314" i="2"/>
  <c r="N3306" i="2"/>
  <c r="O3306" i="2"/>
  <c r="N3295" i="2"/>
  <c r="O3295" i="2"/>
  <c r="N3303" i="2"/>
  <c r="O3303" i="2"/>
  <c r="N3298" i="2"/>
  <c r="O3298" i="2"/>
  <c r="N3311" i="2"/>
  <c r="O3311" i="2"/>
  <c r="N3290" i="2"/>
  <c r="O3290" i="2"/>
  <c r="N3279" i="2"/>
  <c r="O3279" i="2"/>
  <c r="N3282" i="2"/>
  <c r="O3282" i="2"/>
  <c r="N3274" i="2"/>
  <c r="O3274" i="2"/>
  <c r="N3287" i="2"/>
  <c r="O3287" i="2"/>
  <c r="N3271" i="2"/>
  <c r="O3271" i="2"/>
  <c r="N3263" i="2"/>
  <c r="O3263" i="2"/>
  <c r="N3266" i="2"/>
  <c r="O3266" i="2"/>
  <c r="N3255" i="2"/>
  <c r="O3255" i="2"/>
  <c r="N3258" i="2"/>
  <c r="O3258" i="2"/>
  <c r="N3247" i="2"/>
  <c r="O3247" i="2"/>
  <c r="N3250" i="2"/>
  <c r="O3250" i="2"/>
  <c r="N3226" i="2"/>
  <c r="O3226" i="2"/>
  <c r="N3242" i="2"/>
  <c r="O3242" i="2"/>
  <c r="N3231" i="2"/>
  <c r="O3231" i="2"/>
  <c r="N3239" i="2"/>
  <c r="O3239" i="2"/>
  <c r="N3234" i="2"/>
  <c r="O3234" i="2"/>
  <c r="N3223" i="2"/>
  <c r="O3223" i="2"/>
  <c r="N3218" i="2"/>
  <c r="O3218" i="2"/>
  <c r="N3207" i="2"/>
  <c r="O3207" i="2"/>
  <c r="N3215" i="2"/>
  <c r="O3215" i="2"/>
  <c r="N3210" i="2"/>
  <c r="O3210" i="2"/>
  <c r="N3199" i="2"/>
  <c r="O3199" i="2"/>
  <c r="N3202" i="2"/>
  <c r="O3202" i="2"/>
  <c r="N3191" i="2"/>
  <c r="O3191" i="2"/>
  <c r="N3194" i="2"/>
  <c r="O3194" i="2"/>
  <c r="N3183" i="2"/>
  <c r="O3183" i="2"/>
  <c r="N3186" i="2"/>
  <c r="O3186" i="2"/>
  <c r="N3175" i="2"/>
  <c r="O3175" i="2"/>
  <c r="N3178" i="2"/>
  <c r="O3178" i="2"/>
  <c r="N3162" i="2"/>
  <c r="O3162" i="2"/>
  <c r="N3151" i="2"/>
  <c r="O3151" i="2"/>
  <c r="N3154" i="2"/>
  <c r="O3154" i="2"/>
  <c r="N3167" i="2"/>
  <c r="O3167" i="2"/>
  <c r="N3170" i="2"/>
  <c r="O3170" i="2"/>
  <c r="N3159" i="2"/>
  <c r="O3159" i="2"/>
  <c r="N3146" i="2"/>
  <c r="O3146" i="2"/>
  <c r="N3135" i="2"/>
  <c r="O3135" i="2"/>
  <c r="N3138" i="2"/>
  <c r="O3138" i="2"/>
  <c r="N3127" i="2"/>
  <c r="O3127" i="2"/>
  <c r="N3130" i="2"/>
  <c r="O3130" i="2"/>
  <c r="N3143" i="2"/>
  <c r="O3143" i="2"/>
  <c r="N3106" i="2"/>
  <c r="O3106" i="2"/>
  <c r="N3119" i="2"/>
  <c r="O3119" i="2"/>
  <c r="N3122" i="2"/>
  <c r="O3122" i="2"/>
  <c r="N3111" i="2"/>
  <c r="O3111" i="2"/>
  <c r="N3114" i="2"/>
  <c r="O3114" i="2"/>
  <c r="N3103" i="2"/>
  <c r="O3103" i="2"/>
  <c r="N3079" i="2"/>
  <c r="O3079" i="2"/>
  <c r="N3095" i="2"/>
  <c r="O3095" i="2"/>
  <c r="N3082" i="2"/>
  <c r="O3082" i="2"/>
  <c r="N3098" i="2"/>
  <c r="O3098" i="2"/>
  <c r="N3087" i="2"/>
  <c r="O3087" i="2"/>
  <c r="N3090" i="2"/>
  <c r="O3090" i="2"/>
  <c r="N3074" i="2"/>
  <c r="O3074" i="2"/>
  <c r="N3063" i="2"/>
  <c r="O3063" i="2"/>
  <c r="N3066" i="2"/>
  <c r="O3066" i="2"/>
  <c r="N3055" i="2"/>
  <c r="O3055" i="2"/>
  <c r="N3058" i="2"/>
  <c r="O3058" i="2"/>
  <c r="N3042" i="2"/>
  <c r="O3042" i="2"/>
  <c r="N3031" i="2"/>
  <c r="O3031" i="2"/>
  <c r="N3047" i="2"/>
  <c r="O3047" i="2"/>
  <c r="N3034" i="2"/>
  <c r="O3034" i="2"/>
  <c r="N3050" i="2"/>
  <c r="O3050" i="2"/>
  <c r="N3039" i="2"/>
  <c r="O3039" i="2"/>
  <c r="N3026" i="2"/>
  <c r="O3026" i="2"/>
  <c r="N3015" i="2"/>
  <c r="O3015" i="2"/>
  <c r="N3018" i="2"/>
  <c r="O3018" i="2"/>
  <c r="N3007" i="2"/>
  <c r="O3007" i="2"/>
  <c r="N3010" i="2"/>
  <c r="O3010" i="2"/>
  <c r="N3023" i="2"/>
  <c r="O3023" i="2"/>
  <c r="N2999" i="2"/>
  <c r="O2999" i="2"/>
  <c r="N3002" i="2"/>
  <c r="O3002" i="2"/>
  <c r="N2991" i="2"/>
  <c r="O2991" i="2"/>
  <c r="N2994" i="2"/>
  <c r="O2994" i="2"/>
  <c r="N2983" i="2"/>
  <c r="O2983" i="2"/>
  <c r="N2986" i="2"/>
  <c r="O2986" i="2"/>
  <c r="N2975" i="2"/>
  <c r="O2975" i="2"/>
  <c r="N2978" i="2"/>
  <c r="O2978" i="2"/>
  <c r="N2967" i="2"/>
  <c r="O2967" i="2"/>
  <c r="N2970" i="2"/>
  <c r="O2970" i="2"/>
  <c r="N2959" i="2"/>
  <c r="O2959" i="2"/>
  <c r="N2969" i="2"/>
  <c r="O2969" i="2"/>
  <c r="N2962" i="2"/>
  <c r="O2962" i="2"/>
  <c r="N2961" i="2"/>
  <c r="O2961" i="2"/>
  <c r="N2943" i="2"/>
  <c r="O2943" i="2"/>
  <c r="N2946" i="2"/>
  <c r="O2946" i="2"/>
  <c r="N2938" i="2"/>
  <c r="O2938" i="2"/>
  <c r="N2953" i="2"/>
  <c r="O2953" i="2"/>
  <c r="N2954" i="2"/>
  <c r="O2954" i="2"/>
  <c r="N2935" i="2"/>
  <c r="O2935" i="2"/>
  <c r="N2945" i="2"/>
  <c r="O2945" i="2"/>
  <c r="N2937" i="2"/>
  <c r="O2937" i="2"/>
  <c r="N2951" i="2"/>
  <c r="O2951" i="2"/>
  <c r="N2913" i="2"/>
  <c r="O2913" i="2"/>
  <c r="N2930" i="2"/>
  <c r="O2930" i="2"/>
  <c r="N2922" i="2"/>
  <c r="O2922" i="2"/>
  <c r="N2911" i="2"/>
  <c r="O2911" i="2"/>
  <c r="N2914" i="2"/>
  <c r="O2914" i="2"/>
  <c r="N2927" i="2"/>
  <c r="O2927" i="2"/>
  <c r="N2919" i="2"/>
  <c r="O2919" i="2"/>
  <c r="N2929" i="2"/>
  <c r="O2929" i="2"/>
  <c r="N2921" i="2"/>
  <c r="O2921" i="2"/>
  <c r="N2897" i="2"/>
  <c r="O2897" i="2"/>
  <c r="N2889" i="2"/>
  <c r="O2889" i="2"/>
  <c r="N2903" i="2"/>
  <c r="O2903" i="2"/>
  <c r="N2895" i="2"/>
  <c r="O2895" i="2"/>
  <c r="N2898" i="2"/>
  <c r="O2898" i="2"/>
  <c r="N2887" i="2"/>
  <c r="O2887" i="2"/>
  <c r="N2890" i="2"/>
  <c r="O2890" i="2"/>
  <c r="N2906" i="2"/>
  <c r="O2906" i="2"/>
  <c r="N2905" i="2"/>
  <c r="O2905" i="2"/>
  <c r="N2874" i="2"/>
  <c r="O2874" i="2"/>
  <c r="N2863" i="2"/>
  <c r="O2863" i="2"/>
  <c r="N2866" i="2"/>
  <c r="O2866" i="2"/>
  <c r="N2881" i="2"/>
  <c r="O2881" i="2"/>
  <c r="N2873" i="2"/>
  <c r="O2873" i="2"/>
  <c r="N2865" i="2"/>
  <c r="O2865" i="2"/>
  <c r="N2879" i="2"/>
  <c r="O2879" i="2"/>
  <c r="N2882" i="2"/>
  <c r="O2882" i="2"/>
  <c r="N2871" i="2"/>
  <c r="O2871" i="2"/>
  <c r="N2855" i="2"/>
  <c r="O2855" i="2"/>
  <c r="N2858" i="2"/>
  <c r="O2858" i="2"/>
  <c r="N2842" i="2"/>
  <c r="O2842" i="2"/>
  <c r="N2841" i="2"/>
  <c r="O2841" i="2"/>
  <c r="N2850" i="2"/>
  <c r="O2850" i="2"/>
  <c r="N2857" i="2"/>
  <c r="O2857" i="2"/>
  <c r="N2847" i="2"/>
  <c r="O2847" i="2"/>
  <c r="N2839" i="2"/>
  <c r="O2839" i="2"/>
  <c r="N2849" i="2"/>
  <c r="O2849" i="2"/>
  <c r="N2833" i="2"/>
  <c r="O2833" i="2"/>
  <c r="N2818" i="2"/>
  <c r="O2818" i="2"/>
  <c r="N2825" i="2"/>
  <c r="O2825" i="2"/>
  <c r="N2817" i="2"/>
  <c r="O2817" i="2"/>
  <c r="N2831" i="2"/>
  <c r="O2831" i="2"/>
  <c r="N2834" i="2"/>
  <c r="O2834" i="2"/>
  <c r="N2823" i="2"/>
  <c r="O2823" i="2"/>
  <c r="N2826" i="2"/>
  <c r="O2826" i="2"/>
  <c r="N2815" i="2"/>
  <c r="O2815" i="2"/>
  <c r="N2802" i="2"/>
  <c r="O2802" i="2"/>
  <c r="N2791" i="2"/>
  <c r="O2791" i="2"/>
  <c r="N2793" i="2"/>
  <c r="O2793" i="2"/>
  <c r="N2807" i="2"/>
  <c r="O2807" i="2"/>
  <c r="N2810" i="2"/>
  <c r="O2810" i="2"/>
  <c r="N2799" i="2"/>
  <c r="O2799" i="2"/>
  <c r="N2794" i="2"/>
  <c r="O2794" i="2"/>
  <c r="N2809" i="2"/>
  <c r="O2809" i="2"/>
  <c r="N2801" i="2"/>
  <c r="O2801" i="2"/>
  <c r="N2777" i="2"/>
  <c r="O2777" i="2"/>
  <c r="N2783" i="2"/>
  <c r="O2783" i="2"/>
  <c r="N2786" i="2"/>
  <c r="O2786" i="2"/>
  <c r="N2775" i="2"/>
  <c r="O2775" i="2"/>
  <c r="N2778" i="2"/>
  <c r="O2778" i="2"/>
  <c r="N2767" i="2"/>
  <c r="O2767" i="2"/>
  <c r="N2769" i="2"/>
  <c r="O2769" i="2"/>
  <c r="N2770" i="2"/>
  <c r="O2770" i="2"/>
  <c r="N2785" i="2"/>
  <c r="O2785" i="2"/>
  <c r="N2746" i="2"/>
  <c r="O2746" i="2"/>
  <c r="N2761" i="2"/>
  <c r="O2761" i="2"/>
  <c r="N2753" i="2"/>
  <c r="O2753" i="2"/>
  <c r="N2754" i="2"/>
  <c r="O2754" i="2"/>
  <c r="N2745" i="2"/>
  <c r="O2745" i="2"/>
  <c r="N2743" i="2"/>
  <c r="O2743" i="2"/>
  <c r="N2759" i="2"/>
  <c r="O2759" i="2"/>
  <c r="N2762" i="2"/>
  <c r="O2762" i="2"/>
  <c r="N2751" i="2"/>
  <c r="O2751" i="2"/>
  <c r="N2721" i="2"/>
  <c r="O2721" i="2"/>
  <c r="N2730" i="2"/>
  <c r="O2730" i="2"/>
  <c r="N2722" i="2"/>
  <c r="O2722" i="2"/>
  <c r="N2735" i="2"/>
  <c r="O2735" i="2"/>
  <c r="N2738" i="2"/>
  <c r="O2738" i="2"/>
  <c r="N2727" i="2"/>
  <c r="O2727" i="2"/>
  <c r="N2719" i="2"/>
  <c r="O2719" i="2"/>
  <c r="N2737" i="2"/>
  <c r="O2737" i="2"/>
  <c r="N2729" i="2"/>
  <c r="O2729" i="2"/>
  <c r="N2698" i="2"/>
  <c r="O2698" i="2"/>
  <c r="N2713" i="2"/>
  <c r="O2713" i="2"/>
  <c r="N2705" i="2"/>
  <c r="O2705" i="2"/>
  <c r="N2697" i="2"/>
  <c r="O2697" i="2"/>
  <c r="N2714" i="2"/>
  <c r="O2714" i="2"/>
  <c r="N2703" i="2"/>
  <c r="O2703" i="2"/>
  <c r="N2711" i="2"/>
  <c r="O2711" i="2"/>
  <c r="N2706" i="2"/>
  <c r="O2706" i="2"/>
  <c r="N2695" i="2"/>
  <c r="O2695" i="2"/>
  <c r="N2687" i="2"/>
  <c r="O2687" i="2"/>
  <c r="N2690" i="2"/>
  <c r="O2690" i="2"/>
  <c r="N2679" i="2"/>
  <c r="O2679" i="2"/>
  <c r="N2682" i="2"/>
  <c r="O2682" i="2"/>
  <c r="N2671" i="2"/>
  <c r="O2671" i="2"/>
  <c r="N2674" i="2"/>
  <c r="O2674" i="2"/>
  <c r="N2689" i="2"/>
  <c r="O2689" i="2"/>
  <c r="N2681" i="2"/>
  <c r="O2681" i="2"/>
  <c r="N2673" i="2"/>
  <c r="O2673" i="2"/>
  <c r="N2665" i="2"/>
  <c r="O2665" i="2"/>
  <c r="N2657" i="2"/>
  <c r="O2657" i="2"/>
  <c r="N2649" i="2"/>
  <c r="O2649" i="2"/>
  <c r="N2663" i="2"/>
  <c r="O2663" i="2"/>
  <c r="N2666" i="2"/>
  <c r="O2666" i="2"/>
  <c r="N2655" i="2"/>
  <c r="O2655" i="2"/>
  <c r="N2658" i="2"/>
  <c r="O2658" i="2"/>
  <c r="N2647" i="2"/>
  <c r="O2647" i="2"/>
  <c r="N2650" i="2"/>
  <c r="O2650" i="2"/>
  <c r="N2639" i="2"/>
  <c r="O2639" i="2"/>
  <c r="N2641" i="2"/>
  <c r="O2641" i="2"/>
  <c r="N2631" i="2"/>
  <c r="O2631" i="2"/>
  <c r="N2634" i="2"/>
  <c r="O2634" i="2"/>
  <c r="N2633" i="2"/>
  <c r="O2633" i="2"/>
  <c r="N2642" i="2"/>
  <c r="O2642" i="2"/>
  <c r="N2623" i="2"/>
  <c r="O2623" i="2"/>
  <c r="N2626" i="2"/>
  <c r="O2626" i="2"/>
  <c r="N2625" i="2"/>
  <c r="O2625" i="2"/>
  <c r="N2609" i="2"/>
  <c r="O2609" i="2"/>
  <c r="N2601" i="2"/>
  <c r="O2601" i="2"/>
  <c r="N2610" i="2"/>
  <c r="O2610" i="2"/>
  <c r="N2599" i="2"/>
  <c r="O2599" i="2"/>
  <c r="N2615" i="2"/>
  <c r="O2615" i="2"/>
  <c r="N2602" i="2"/>
  <c r="O2602" i="2"/>
  <c r="N2618" i="2"/>
  <c r="O2618" i="2"/>
  <c r="N2607" i="2"/>
  <c r="O2607" i="2"/>
  <c r="N2617" i="2"/>
  <c r="O2617" i="2"/>
  <c r="N2593" i="2"/>
  <c r="O2593" i="2"/>
  <c r="N2578" i="2"/>
  <c r="O2578" i="2"/>
  <c r="N2585" i="2"/>
  <c r="O2585" i="2"/>
  <c r="N2577" i="2"/>
  <c r="O2577" i="2"/>
  <c r="N2586" i="2"/>
  <c r="O2586" i="2"/>
  <c r="N2575" i="2"/>
  <c r="O2575" i="2"/>
  <c r="N2591" i="2"/>
  <c r="O2591" i="2"/>
  <c r="N2594" i="2"/>
  <c r="O2594" i="2"/>
  <c r="N2583" i="2"/>
  <c r="O2583" i="2"/>
  <c r="N2561" i="2"/>
  <c r="O2561" i="2"/>
  <c r="N2567" i="2"/>
  <c r="O2567" i="2"/>
  <c r="N2570" i="2"/>
  <c r="O2570" i="2"/>
  <c r="N2559" i="2"/>
  <c r="O2559" i="2"/>
  <c r="N2562" i="2"/>
  <c r="O2562" i="2"/>
  <c r="N2551" i="2"/>
  <c r="O2551" i="2"/>
  <c r="N2554" i="2"/>
  <c r="O2554" i="2"/>
  <c r="N2569" i="2"/>
  <c r="O2569" i="2"/>
  <c r="N2553" i="2"/>
  <c r="O2553" i="2"/>
  <c r="N2537" i="2"/>
  <c r="O2537" i="2"/>
  <c r="N2529" i="2"/>
  <c r="O2529" i="2"/>
  <c r="N2543" i="2"/>
  <c r="O2543" i="2"/>
  <c r="N2546" i="2"/>
  <c r="O2546" i="2"/>
  <c r="N2535" i="2"/>
  <c r="O2535" i="2"/>
  <c r="N2538" i="2"/>
  <c r="O2538" i="2"/>
  <c r="N2527" i="2"/>
  <c r="O2527" i="2"/>
  <c r="N2530" i="2"/>
  <c r="O2530" i="2"/>
  <c r="N2545" i="2"/>
  <c r="O2545" i="2"/>
  <c r="N2519" i="2"/>
  <c r="O2519" i="2"/>
  <c r="N2506" i="2"/>
  <c r="O2506" i="2"/>
  <c r="N2522" i="2"/>
  <c r="O2522" i="2"/>
  <c r="N2511" i="2"/>
  <c r="O2511" i="2"/>
  <c r="N2521" i="2"/>
  <c r="O2521" i="2"/>
  <c r="N2513" i="2"/>
  <c r="O2513" i="2"/>
  <c r="N2505" i="2"/>
  <c r="O2505" i="2"/>
  <c r="N2514" i="2"/>
  <c r="O2514" i="2"/>
  <c r="N2503" i="2"/>
  <c r="O2503" i="2"/>
  <c r="N2495" i="2"/>
  <c r="O2495" i="2"/>
  <c r="N2498" i="2"/>
  <c r="O2498" i="2"/>
  <c r="N2487" i="2"/>
  <c r="O2487" i="2"/>
  <c r="N2482" i="2"/>
  <c r="O2482" i="2"/>
  <c r="N2489" i="2"/>
  <c r="O2489" i="2"/>
  <c r="N2481" i="2"/>
  <c r="O2481" i="2"/>
  <c r="N2490" i="2"/>
  <c r="O2490" i="2"/>
  <c r="N2479" i="2"/>
  <c r="O2479" i="2"/>
  <c r="N2497" i="2"/>
  <c r="O2497" i="2"/>
  <c r="N2471" i="2"/>
  <c r="O2471" i="2"/>
  <c r="N2474" i="2"/>
  <c r="O2474" i="2"/>
  <c r="N2463" i="2"/>
  <c r="O2463" i="2"/>
  <c r="N2466" i="2"/>
  <c r="O2466" i="2"/>
  <c r="N2455" i="2"/>
  <c r="O2455" i="2"/>
  <c r="N2458" i="2"/>
  <c r="O2458" i="2"/>
  <c r="N2473" i="2"/>
  <c r="O2473" i="2"/>
  <c r="N2465" i="2"/>
  <c r="O2465" i="2"/>
  <c r="N2457" i="2"/>
  <c r="O2457" i="2"/>
  <c r="N2439" i="2"/>
  <c r="O2439" i="2"/>
  <c r="N2431" i="2"/>
  <c r="O2431" i="2"/>
  <c r="N2450" i="2"/>
  <c r="O2450" i="2"/>
  <c r="N2442" i="2"/>
  <c r="O2442" i="2"/>
  <c r="N2434" i="2"/>
  <c r="O2434" i="2"/>
  <c r="N2449" i="2"/>
  <c r="O2449" i="2"/>
  <c r="N2441" i="2"/>
  <c r="O2441" i="2"/>
  <c r="N2433" i="2"/>
  <c r="O2433" i="2"/>
  <c r="N2447" i="2"/>
  <c r="O2447" i="2"/>
  <c r="N2423" i="2"/>
  <c r="O2423" i="2"/>
  <c r="N2407" i="2"/>
  <c r="O2407" i="2"/>
  <c r="N2425" i="2"/>
  <c r="O2425" i="2"/>
  <c r="N2418" i="2"/>
  <c r="O2418" i="2"/>
  <c r="N2417" i="2"/>
  <c r="O2417" i="2"/>
  <c r="N2426" i="2"/>
  <c r="O2426" i="2"/>
  <c r="N2415" i="2"/>
  <c r="O2415" i="2"/>
  <c r="N2410" i="2"/>
  <c r="O2410" i="2"/>
  <c r="N2409" i="2"/>
  <c r="O2409" i="2"/>
  <c r="N2393" i="2"/>
  <c r="O2393" i="2"/>
  <c r="N2385" i="2"/>
  <c r="O2385" i="2"/>
  <c r="N2399" i="2"/>
  <c r="O2399" i="2"/>
  <c r="N2401" i="2"/>
  <c r="O2401" i="2"/>
  <c r="N2402" i="2"/>
  <c r="O2402" i="2"/>
  <c r="N2391" i="2"/>
  <c r="O2391" i="2"/>
  <c r="N2386" i="2"/>
  <c r="O2386" i="2"/>
  <c r="N2394" i="2"/>
  <c r="O2394" i="2"/>
  <c r="N2383" i="2"/>
  <c r="O2383" i="2"/>
  <c r="N2369" i="2"/>
  <c r="O2369" i="2"/>
  <c r="N2378" i="2"/>
  <c r="O2378" i="2"/>
  <c r="N2370" i="2"/>
  <c r="O2370" i="2"/>
  <c r="N2359" i="2"/>
  <c r="O2359" i="2"/>
  <c r="N2362" i="2"/>
  <c r="O2362" i="2"/>
  <c r="N2377" i="2"/>
  <c r="O2377" i="2"/>
  <c r="N2361" i="2"/>
  <c r="O2361" i="2"/>
  <c r="N2375" i="2"/>
  <c r="O2375" i="2"/>
  <c r="N2345" i="2"/>
  <c r="O2345" i="2"/>
  <c r="N2354" i="2"/>
  <c r="O2354" i="2"/>
  <c r="N2337" i="2"/>
  <c r="O2337" i="2"/>
  <c r="N2351" i="2"/>
  <c r="O2351" i="2"/>
  <c r="N2343" i="2"/>
  <c r="O2343" i="2"/>
  <c r="N2346" i="2"/>
  <c r="O2346" i="2"/>
  <c r="N2335" i="2"/>
  <c r="O2335" i="2"/>
  <c r="N2338" i="2"/>
  <c r="O2338" i="2"/>
  <c r="N2353" i="2"/>
  <c r="O2353" i="2"/>
  <c r="N2330" i="2"/>
  <c r="O2330" i="2"/>
  <c r="N2319" i="2"/>
  <c r="O2319" i="2"/>
  <c r="N2322" i="2"/>
  <c r="O2322" i="2"/>
  <c r="N2311" i="2"/>
  <c r="O2311" i="2"/>
  <c r="N2314" i="2"/>
  <c r="O2314" i="2"/>
  <c r="N2329" i="2"/>
  <c r="O2329" i="2"/>
  <c r="N2321" i="2"/>
  <c r="O2321" i="2"/>
  <c r="N2313" i="2"/>
  <c r="O2313" i="2"/>
  <c r="N2327" i="2"/>
  <c r="O2327" i="2"/>
  <c r="N2289" i="2"/>
  <c r="O2289" i="2"/>
  <c r="N2303" i="2"/>
  <c r="O2303" i="2"/>
  <c r="N2306" i="2"/>
  <c r="O2306" i="2"/>
  <c r="N2298" i="2"/>
  <c r="O2298" i="2"/>
  <c r="N2290" i="2"/>
  <c r="O2290" i="2"/>
  <c r="N2295" i="2"/>
  <c r="O2295" i="2"/>
  <c r="N2287" i="2"/>
  <c r="O2287" i="2"/>
  <c r="N2305" i="2"/>
  <c r="O2305" i="2"/>
  <c r="N2297" i="2"/>
  <c r="O2297" i="2"/>
  <c r="N2265" i="2"/>
  <c r="O2265" i="2"/>
  <c r="N2279" i="2"/>
  <c r="O2279" i="2"/>
  <c r="N2282" i="2"/>
  <c r="O2282" i="2"/>
  <c r="N2271" i="2"/>
  <c r="O2271" i="2"/>
  <c r="N2274" i="2"/>
  <c r="O2274" i="2"/>
  <c r="N2263" i="2"/>
  <c r="O2263" i="2"/>
  <c r="N2266" i="2"/>
  <c r="O2266" i="2"/>
  <c r="N2281" i="2"/>
  <c r="O2281" i="2"/>
  <c r="N2273" i="2"/>
  <c r="O2273" i="2"/>
  <c r="N2250" i="2"/>
  <c r="O2250" i="2"/>
  <c r="N2239" i="2"/>
  <c r="O2239" i="2"/>
  <c r="N2257" i="2"/>
  <c r="O2257" i="2"/>
  <c r="N2242" i="2"/>
  <c r="O2242" i="2"/>
  <c r="N2249" i="2"/>
  <c r="O2249" i="2"/>
  <c r="N2241" i="2"/>
  <c r="O2241" i="2"/>
  <c r="N2255" i="2"/>
  <c r="O2255" i="2"/>
  <c r="N2258" i="2"/>
  <c r="O2258" i="2"/>
  <c r="N2247" i="2"/>
  <c r="O2247" i="2"/>
  <c r="N2231" i="2"/>
  <c r="O2231" i="2"/>
  <c r="N2234" i="2"/>
  <c r="O2234" i="2"/>
  <c r="N2223" i="2"/>
  <c r="O2223" i="2"/>
  <c r="N2226" i="2"/>
  <c r="O2226" i="2"/>
  <c r="N2215" i="2"/>
  <c r="O2215" i="2"/>
  <c r="N2218" i="2"/>
  <c r="O2218" i="2"/>
  <c r="N2233" i="2"/>
  <c r="O2233" i="2"/>
  <c r="N2225" i="2"/>
  <c r="O2225" i="2"/>
  <c r="N2217" i="2"/>
  <c r="O2217" i="2"/>
  <c r="N2207" i="2"/>
  <c r="O2207" i="2"/>
  <c r="N2193" i="2"/>
  <c r="O2193" i="2"/>
  <c r="N2202" i="2"/>
  <c r="O2202" i="2"/>
  <c r="N2191" i="2"/>
  <c r="O2191" i="2"/>
  <c r="N2210" i="2"/>
  <c r="O2210" i="2"/>
  <c r="N2199" i="2"/>
  <c r="O2199" i="2"/>
  <c r="N2194" i="2"/>
  <c r="O2194" i="2"/>
  <c r="N2209" i="2"/>
  <c r="O2209" i="2"/>
  <c r="N2201" i="2"/>
  <c r="O2201" i="2"/>
  <c r="N2170" i="2"/>
  <c r="O2170" i="2"/>
  <c r="N2185" i="2"/>
  <c r="O2185" i="2"/>
  <c r="N2177" i="2"/>
  <c r="O2177" i="2"/>
  <c r="N2169" i="2"/>
  <c r="O2169" i="2"/>
  <c r="N2183" i="2"/>
  <c r="O2183" i="2"/>
  <c r="N2175" i="2"/>
  <c r="O2175" i="2"/>
  <c r="N2186" i="2"/>
  <c r="O2186" i="2"/>
  <c r="N2178" i="2"/>
  <c r="O2178" i="2"/>
  <c r="N2167" i="2"/>
  <c r="O2167" i="2"/>
  <c r="N2145" i="2"/>
  <c r="O2145" i="2"/>
  <c r="N2159" i="2"/>
  <c r="O2159" i="2"/>
  <c r="N2151" i="2"/>
  <c r="O2151" i="2"/>
  <c r="N2143" i="2"/>
  <c r="O2143" i="2"/>
  <c r="N2161" i="2"/>
  <c r="O2161" i="2"/>
  <c r="N2162" i="2"/>
  <c r="O2162" i="2"/>
  <c r="N2154" i="2"/>
  <c r="O2154" i="2"/>
  <c r="N2146" i="2"/>
  <c r="O2146" i="2"/>
  <c r="N2153" i="2"/>
  <c r="O2153" i="2"/>
  <c r="N2137" i="2"/>
  <c r="O2137" i="2"/>
  <c r="N2129" i="2"/>
  <c r="O2129" i="2"/>
  <c r="N2121" i="2"/>
  <c r="O2121" i="2"/>
  <c r="N2122" i="2"/>
  <c r="O2122" i="2"/>
  <c r="N2135" i="2"/>
  <c r="O2135" i="2"/>
  <c r="N2138" i="2"/>
  <c r="O2138" i="2"/>
  <c r="N2127" i="2"/>
  <c r="O2127" i="2"/>
  <c r="N2130" i="2"/>
  <c r="O2130" i="2"/>
  <c r="N2119" i="2"/>
  <c r="O2119" i="2"/>
  <c r="N2111" i="2"/>
  <c r="O2111" i="2"/>
  <c r="N2114" i="2"/>
  <c r="O2114" i="2"/>
  <c r="N2103" i="2"/>
  <c r="O2103" i="2"/>
  <c r="N2106" i="2"/>
  <c r="O2106" i="2"/>
  <c r="N2095" i="2"/>
  <c r="O2095" i="2"/>
  <c r="N2098" i="2"/>
  <c r="O2098" i="2"/>
  <c r="N2113" i="2"/>
  <c r="O2113" i="2"/>
  <c r="N2105" i="2"/>
  <c r="O2105" i="2"/>
  <c r="N2097" i="2"/>
  <c r="O2097" i="2"/>
  <c r="N2089" i="2"/>
  <c r="O2089" i="2"/>
  <c r="N2081" i="2"/>
  <c r="O2081" i="2"/>
  <c r="N2073" i="2"/>
  <c r="O2073" i="2"/>
  <c r="N2079" i="2"/>
  <c r="O2079" i="2"/>
  <c r="N2087" i="2"/>
  <c r="O2087" i="2"/>
  <c r="N2090" i="2"/>
  <c r="O2090" i="2"/>
  <c r="N2082" i="2"/>
  <c r="O2082" i="2"/>
  <c r="N2071" i="2"/>
  <c r="O2071" i="2"/>
  <c r="N2074" i="2"/>
  <c r="O2074" i="2"/>
  <c r="N2058" i="2"/>
  <c r="O2058" i="2"/>
  <c r="N2047" i="2"/>
  <c r="O2047" i="2"/>
  <c r="N2055" i="2"/>
  <c r="O2055" i="2"/>
  <c r="N2050" i="2"/>
  <c r="O2050" i="2"/>
  <c r="N2065" i="2"/>
  <c r="O2065" i="2"/>
  <c r="N2066" i="2"/>
  <c r="O2066" i="2"/>
  <c r="N2057" i="2"/>
  <c r="O2057" i="2"/>
  <c r="N2049" i="2"/>
  <c r="O2049" i="2"/>
  <c r="N2063" i="2"/>
  <c r="O2063" i="2"/>
  <c r="N2034" i="2"/>
  <c r="O2034" i="2"/>
  <c r="N2039" i="2"/>
  <c r="O2039" i="2"/>
  <c r="N2042" i="2"/>
  <c r="O2042" i="2"/>
  <c r="N2031" i="2"/>
  <c r="O2031" i="2"/>
  <c r="N2041" i="2"/>
  <c r="O2041" i="2"/>
  <c r="N2026" i="2"/>
  <c r="O2026" i="2"/>
  <c r="N2033" i="2"/>
  <c r="O2033" i="2"/>
  <c r="N2025" i="2"/>
  <c r="O2025" i="2"/>
  <c r="N2023" i="2"/>
  <c r="O2023" i="2"/>
  <c r="N2010" i="2"/>
  <c r="O2010" i="2"/>
  <c r="N1999" i="2"/>
  <c r="O1999" i="2"/>
  <c r="N2002" i="2"/>
  <c r="O2002" i="2"/>
  <c r="N2017" i="2"/>
  <c r="O2017" i="2"/>
  <c r="N2009" i="2"/>
  <c r="O2009" i="2"/>
  <c r="N2001" i="2"/>
  <c r="O2001" i="2"/>
  <c r="N2015" i="2"/>
  <c r="O2015" i="2"/>
  <c r="N2018" i="2"/>
  <c r="O2018" i="2"/>
  <c r="N2007" i="2"/>
  <c r="O2007" i="2"/>
  <c r="N1977" i="2"/>
  <c r="O1977" i="2"/>
  <c r="N1991" i="2"/>
  <c r="O1991" i="2"/>
  <c r="N1994" i="2"/>
  <c r="O1994" i="2"/>
  <c r="N1983" i="2"/>
  <c r="O1983" i="2"/>
  <c r="N1986" i="2"/>
  <c r="O1986" i="2"/>
  <c r="N1975" i="2"/>
  <c r="O1975" i="2"/>
  <c r="N1978" i="2"/>
  <c r="O1978" i="2"/>
  <c r="N1993" i="2"/>
  <c r="O1993" i="2"/>
  <c r="N1985" i="2"/>
  <c r="O1985" i="2"/>
  <c r="N1954" i="2"/>
  <c r="O1954" i="2"/>
  <c r="N1969" i="2"/>
  <c r="O1969" i="2"/>
  <c r="N1961" i="2"/>
  <c r="O1961" i="2"/>
  <c r="N1953" i="2"/>
  <c r="O1953" i="2"/>
  <c r="N1959" i="2"/>
  <c r="O1959" i="2"/>
  <c r="N1967" i="2"/>
  <c r="O1967" i="2"/>
  <c r="N1970" i="2"/>
  <c r="O1970" i="2"/>
  <c r="N1962" i="2"/>
  <c r="O1962" i="2"/>
  <c r="N1951" i="2"/>
  <c r="O1951" i="2"/>
  <c r="N1930" i="2"/>
  <c r="O1930" i="2"/>
  <c r="N1945" i="2"/>
  <c r="O1945" i="2"/>
  <c r="N1937" i="2"/>
  <c r="O1937" i="2"/>
  <c r="N1943" i="2"/>
  <c r="O1943" i="2"/>
  <c r="N1929" i="2"/>
  <c r="O1929" i="2"/>
  <c r="N1946" i="2"/>
  <c r="O1946" i="2"/>
  <c r="N1935" i="2"/>
  <c r="O1935" i="2"/>
  <c r="N1938" i="2"/>
  <c r="O1938" i="2"/>
  <c r="N1927" i="2"/>
  <c r="O1927" i="2"/>
  <c r="N1914" i="2"/>
  <c r="O1914" i="2"/>
  <c r="N1903" i="2"/>
  <c r="O1903" i="2"/>
  <c r="N1921" i="2"/>
  <c r="O1921" i="2"/>
  <c r="N1913" i="2"/>
  <c r="O1913" i="2"/>
  <c r="N1919" i="2"/>
  <c r="O1919" i="2"/>
  <c r="N1922" i="2"/>
  <c r="O1922" i="2"/>
  <c r="N1911" i="2"/>
  <c r="O1911" i="2"/>
  <c r="N1906" i="2"/>
  <c r="O1906" i="2"/>
  <c r="N1905" i="2"/>
  <c r="O1905" i="2"/>
  <c r="N1889" i="2"/>
  <c r="O1889" i="2"/>
  <c r="N1881" i="2"/>
  <c r="O1881" i="2"/>
  <c r="N1890" i="2"/>
  <c r="O1890" i="2"/>
  <c r="N1879" i="2"/>
  <c r="O1879" i="2"/>
  <c r="N1898" i="2"/>
  <c r="O1898" i="2"/>
  <c r="N1882" i="2"/>
  <c r="O1882" i="2"/>
  <c r="N1895" i="2"/>
  <c r="O1895" i="2"/>
  <c r="N1887" i="2"/>
  <c r="O1887" i="2"/>
  <c r="N1897" i="2"/>
  <c r="O1897" i="2"/>
  <c r="N1866" i="2"/>
  <c r="O1866" i="2"/>
  <c r="N1858" i="2"/>
  <c r="O1858" i="2"/>
  <c r="N1873" i="2"/>
  <c r="O1873" i="2"/>
  <c r="N1865" i="2"/>
  <c r="O1865" i="2"/>
  <c r="N1857" i="2"/>
  <c r="O1857" i="2"/>
  <c r="N1871" i="2"/>
  <c r="O1871" i="2"/>
  <c r="N1874" i="2"/>
  <c r="O1874" i="2"/>
  <c r="N1863" i="2"/>
  <c r="O1863" i="2"/>
  <c r="N1847" i="2"/>
  <c r="O1847" i="2"/>
  <c r="N1850" i="2"/>
  <c r="O1850" i="2"/>
  <c r="N1839" i="2"/>
  <c r="O1839" i="2"/>
  <c r="N1842" i="2"/>
  <c r="O1842" i="2"/>
  <c r="N1831" i="2"/>
  <c r="O1831" i="2"/>
  <c r="N1834" i="2"/>
  <c r="O1834" i="2"/>
  <c r="N1849" i="2"/>
  <c r="O1849" i="2"/>
  <c r="N1841" i="2"/>
  <c r="O1841" i="2"/>
  <c r="N1833" i="2"/>
  <c r="O1833" i="2"/>
  <c r="N1823" i="2"/>
  <c r="O1823" i="2"/>
  <c r="N1826" i="2"/>
  <c r="O1826" i="2"/>
  <c r="N1815" i="2"/>
  <c r="O1815" i="2"/>
  <c r="N1818" i="2"/>
  <c r="O1818" i="2"/>
  <c r="N1807" i="2"/>
  <c r="O1807" i="2"/>
  <c r="N1810" i="2"/>
  <c r="O1810" i="2"/>
  <c r="N1825" i="2"/>
  <c r="O1825" i="2"/>
  <c r="N1817" i="2"/>
  <c r="O1817" i="2"/>
  <c r="N1809" i="2"/>
  <c r="O1809" i="2"/>
  <c r="N1799" i="2"/>
  <c r="O1799" i="2"/>
  <c r="N1801" i="2"/>
  <c r="O1801" i="2"/>
  <c r="N1793" i="2"/>
  <c r="O1793" i="2"/>
  <c r="N1802" i="2"/>
  <c r="O1802" i="2"/>
  <c r="N1785" i="2"/>
  <c r="O1785" i="2"/>
  <c r="N1791" i="2"/>
  <c r="O1791" i="2"/>
  <c r="N1794" i="2"/>
  <c r="O1794" i="2"/>
  <c r="N1783" i="2"/>
  <c r="O1783" i="2"/>
  <c r="N1786" i="2"/>
  <c r="O1786" i="2"/>
  <c r="N1777" i="2"/>
  <c r="O1777" i="2"/>
  <c r="N1775" i="2"/>
  <c r="O1775" i="2"/>
  <c r="N1762" i="2"/>
  <c r="O1762" i="2"/>
  <c r="N1769" i="2"/>
  <c r="O1769" i="2"/>
  <c r="N1761" i="2"/>
  <c r="O1761" i="2"/>
  <c r="N1778" i="2"/>
  <c r="O1778" i="2"/>
  <c r="N1767" i="2"/>
  <c r="O1767" i="2"/>
  <c r="N1770" i="2"/>
  <c r="O1770" i="2"/>
  <c r="N1759" i="2"/>
  <c r="O1759" i="2"/>
  <c r="N1751" i="2"/>
  <c r="O1751" i="2"/>
  <c r="N1743" i="2"/>
  <c r="O1743" i="2"/>
  <c r="N1754" i="2"/>
  <c r="O1754" i="2"/>
  <c r="N1746" i="2"/>
  <c r="O1746" i="2"/>
  <c r="N1735" i="2"/>
  <c r="O1735" i="2"/>
  <c r="N1753" i="2"/>
  <c r="O1753" i="2"/>
  <c r="N1745" i="2"/>
  <c r="O1745" i="2"/>
  <c r="N1737" i="2"/>
  <c r="O1737" i="2"/>
  <c r="N1738" i="2"/>
  <c r="O1738" i="2"/>
  <c r="N1730" i="2"/>
  <c r="O1730" i="2"/>
  <c r="N1719" i="2"/>
  <c r="O1719" i="2"/>
  <c r="N1722" i="2"/>
  <c r="O1722" i="2"/>
  <c r="N1711" i="2"/>
  <c r="O1711" i="2"/>
  <c r="N1729" i="2"/>
  <c r="O1729" i="2"/>
  <c r="N1714" i="2"/>
  <c r="O1714" i="2"/>
  <c r="N1721" i="2"/>
  <c r="O1721" i="2"/>
  <c r="N1713" i="2"/>
  <c r="O1713" i="2"/>
  <c r="N1727" i="2"/>
  <c r="O1727" i="2"/>
  <c r="N1687" i="2"/>
  <c r="O1687" i="2"/>
  <c r="N1690" i="2"/>
  <c r="O1690" i="2"/>
  <c r="N1697" i="2"/>
  <c r="O1697" i="2"/>
  <c r="N1689" i="2"/>
  <c r="O1689" i="2"/>
  <c r="N1698" i="2"/>
  <c r="O1698" i="2"/>
  <c r="N1703" i="2"/>
  <c r="O1703" i="2"/>
  <c r="N1706" i="2"/>
  <c r="O1706" i="2"/>
  <c r="N1695" i="2"/>
  <c r="O1695" i="2"/>
  <c r="N1705" i="2"/>
  <c r="O1705" i="2"/>
  <c r="N1681" i="2"/>
  <c r="O1681" i="2"/>
  <c r="N1673" i="2"/>
  <c r="O1673" i="2"/>
  <c r="N1665" i="2"/>
  <c r="O1665" i="2"/>
  <c r="N1679" i="2"/>
  <c r="O1679" i="2"/>
  <c r="N1674" i="2"/>
  <c r="O1674" i="2"/>
  <c r="N1663" i="2"/>
  <c r="O1663" i="2"/>
  <c r="N1682" i="2"/>
  <c r="O1682" i="2"/>
  <c r="N1671" i="2"/>
  <c r="O1671" i="2"/>
  <c r="N1666" i="2"/>
  <c r="O1666" i="2"/>
  <c r="N1658" i="2"/>
  <c r="O1658" i="2"/>
  <c r="N1650" i="2"/>
  <c r="O1650" i="2"/>
  <c r="N1639" i="2"/>
  <c r="O1639" i="2"/>
  <c r="N1642" i="2"/>
  <c r="O1642" i="2"/>
  <c r="N1655" i="2"/>
  <c r="O1655" i="2"/>
  <c r="N1647" i="2"/>
  <c r="O1647" i="2"/>
  <c r="N1657" i="2"/>
  <c r="O1657" i="2"/>
  <c r="N1649" i="2"/>
  <c r="O1649" i="2"/>
  <c r="N1641" i="2"/>
  <c r="O1641" i="2"/>
  <c r="N1625" i="2"/>
  <c r="O1625" i="2"/>
  <c r="N1631" i="2"/>
  <c r="O1631" i="2"/>
  <c r="N1634" i="2"/>
  <c r="O1634" i="2"/>
  <c r="N1623" i="2"/>
  <c r="O1623" i="2"/>
  <c r="N1617" i="2"/>
  <c r="O1617" i="2"/>
  <c r="N1626" i="2"/>
  <c r="O1626" i="2"/>
  <c r="N1615" i="2"/>
  <c r="O1615" i="2"/>
  <c r="N1618" i="2"/>
  <c r="O1618" i="2"/>
  <c r="N1633" i="2"/>
  <c r="O1633" i="2"/>
  <c r="N1607" i="2"/>
  <c r="O1607" i="2"/>
  <c r="N1610" i="2"/>
  <c r="O1610" i="2"/>
  <c r="N1599" i="2"/>
  <c r="O1599" i="2"/>
  <c r="N1602" i="2"/>
  <c r="O1602" i="2"/>
  <c r="N1591" i="2"/>
  <c r="O1591" i="2"/>
  <c r="N1594" i="2"/>
  <c r="O1594" i="2"/>
  <c r="N1609" i="2"/>
  <c r="O1609" i="2"/>
  <c r="N1601" i="2"/>
  <c r="O1601" i="2"/>
  <c r="N1593" i="2"/>
  <c r="O1593" i="2"/>
  <c r="N1585" i="2"/>
  <c r="O1585" i="2"/>
  <c r="N1577" i="2"/>
  <c r="O1577" i="2"/>
  <c r="N1569" i="2"/>
  <c r="O1569" i="2"/>
  <c r="N1583" i="2"/>
  <c r="O1583" i="2"/>
  <c r="N1586" i="2"/>
  <c r="O1586" i="2"/>
  <c r="N1575" i="2"/>
  <c r="O1575" i="2"/>
  <c r="N1578" i="2"/>
  <c r="O1578" i="2"/>
  <c r="N1567" i="2"/>
  <c r="O1567" i="2"/>
  <c r="N1570" i="2"/>
  <c r="O1570" i="2"/>
  <c r="N1561" i="2"/>
  <c r="O1561" i="2"/>
  <c r="N1553" i="2"/>
  <c r="O1553" i="2"/>
  <c r="N1562" i="2"/>
  <c r="O1562" i="2"/>
  <c r="N1551" i="2"/>
  <c r="O1551" i="2"/>
  <c r="N1554" i="2"/>
  <c r="O1554" i="2"/>
  <c r="N1543" i="2"/>
  <c r="O1543" i="2"/>
  <c r="N1546" i="2"/>
  <c r="O1546" i="2"/>
  <c r="N1545" i="2"/>
  <c r="O1545" i="2"/>
  <c r="N1559" i="2"/>
  <c r="O1559" i="2"/>
  <c r="N1519" i="2"/>
  <c r="O1519" i="2"/>
  <c r="N1522" i="2"/>
  <c r="O1522" i="2"/>
  <c r="N1537" i="2"/>
  <c r="O1537" i="2"/>
  <c r="N1521" i="2"/>
  <c r="O1521" i="2"/>
  <c r="N1535" i="2"/>
  <c r="O1535" i="2"/>
  <c r="N1538" i="2"/>
  <c r="O1538" i="2"/>
  <c r="N1527" i="2"/>
  <c r="O1527" i="2"/>
  <c r="N1530" i="2"/>
  <c r="O1530" i="2"/>
  <c r="N1529" i="2"/>
  <c r="O1529" i="2"/>
  <c r="N1498" i="2"/>
  <c r="O1498" i="2"/>
  <c r="N1497" i="2"/>
  <c r="O1497" i="2"/>
  <c r="N1511" i="2"/>
  <c r="O1511" i="2"/>
  <c r="N1514" i="2"/>
  <c r="O1514" i="2"/>
  <c r="N1503" i="2"/>
  <c r="O1503" i="2"/>
  <c r="N1506" i="2"/>
  <c r="O1506" i="2"/>
  <c r="N1495" i="2"/>
  <c r="O1495" i="2"/>
  <c r="N1513" i="2"/>
  <c r="O1513" i="2"/>
  <c r="N1505" i="2"/>
  <c r="O1505" i="2"/>
  <c r="N1487" i="2"/>
  <c r="O1487" i="2"/>
  <c r="N1490" i="2"/>
  <c r="O1490" i="2"/>
  <c r="N1479" i="2"/>
  <c r="O1479" i="2"/>
  <c r="N1482" i="2"/>
  <c r="O1482" i="2"/>
  <c r="N1474" i="2"/>
  <c r="O1474" i="2"/>
  <c r="N1489" i="2"/>
  <c r="O1489" i="2"/>
  <c r="N1481" i="2"/>
  <c r="O1481" i="2"/>
  <c r="N1473" i="2"/>
  <c r="O1473" i="2"/>
  <c r="N1457" i="2"/>
  <c r="O1457" i="2"/>
  <c r="N1450" i="2"/>
  <c r="O1450" i="2"/>
  <c r="N1465" i="2"/>
  <c r="O1465" i="2"/>
  <c r="N1449" i="2"/>
  <c r="O1449" i="2"/>
  <c r="N1463" i="2"/>
  <c r="O1463" i="2"/>
  <c r="N1466" i="2"/>
  <c r="O1466" i="2"/>
  <c r="N1455" i="2"/>
  <c r="O1455" i="2"/>
  <c r="N1458" i="2"/>
  <c r="O1458" i="2"/>
  <c r="N1447" i="2"/>
  <c r="O1447" i="2"/>
  <c r="N1439" i="2"/>
  <c r="O1439" i="2"/>
  <c r="N1442" i="2"/>
  <c r="O1442" i="2"/>
  <c r="N1431" i="2"/>
  <c r="O1431" i="2"/>
  <c r="N1434" i="2"/>
  <c r="O1434" i="2"/>
  <c r="N1423" i="2"/>
  <c r="O1423" i="2"/>
  <c r="N1426" i="2"/>
  <c r="O1426" i="2"/>
  <c r="N1441" i="2"/>
  <c r="O1441" i="2"/>
  <c r="N1433" i="2"/>
  <c r="O1433" i="2"/>
  <c r="N1425" i="2"/>
  <c r="O1425" i="2"/>
  <c r="N1409" i="2"/>
  <c r="O1409" i="2"/>
  <c r="N1401" i="2"/>
  <c r="O1401" i="2"/>
  <c r="N1415" i="2"/>
  <c r="O1415" i="2"/>
  <c r="N1418" i="2"/>
  <c r="O1418" i="2"/>
  <c r="N1407" i="2"/>
  <c r="O1407" i="2"/>
  <c r="N1410" i="2"/>
  <c r="O1410" i="2"/>
  <c r="N1399" i="2"/>
  <c r="O1399" i="2"/>
  <c r="N1402" i="2"/>
  <c r="O1402" i="2"/>
  <c r="N1417" i="2"/>
  <c r="O1417" i="2"/>
  <c r="N1377" i="2"/>
  <c r="O1377" i="2"/>
  <c r="N1378" i="2"/>
  <c r="O1378" i="2"/>
  <c r="N1393" i="2"/>
  <c r="O1393" i="2"/>
  <c r="N1385" i="2"/>
  <c r="O1385" i="2"/>
  <c r="N1394" i="2"/>
  <c r="O1394" i="2"/>
  <c r="N1383" i="2"/>
  <c r="O1383" i="2"/>
  <c r="N1391" i="2"/>
  <c r="O1391" i="2"/>
  <c r="N1386" i="2"/>
  <c r="O1386" i="2"/>
  <c r="N1375" i="2"/>
  <c r="O1375" i="2"/>
  <c r="N1369" i="2"/>
  <c r="O1369" i="2"/>
  <c r="N1370" i="2"/>
  <c r="O1370" i="2"/>
  <c r="N1359" i="2"/>
  <c r="O1359" i="2"/>
  <c r="N1362" i="2"/>
  <c r="O1362" i="2"/>
  <c r="N1351" i="2"/>
  <c r="O1351" i="2"/>
  <c r="N1354" i="2"/>
  <c r="O1354" i="2"/>
  <c r="N1361" i="2"/>
  <c r="O1361" i="2"/>
  <c r="N1367" i="2"/>
  <c r="O1367" i="2"/>
  <c r="N1353" i="2"/>
  <c r="O1353" i="2"/>
  <c r="N1338" i="2"/>
  <c r="O1338" i="2"/>
  <c r="N1330" i="2"/>
  <c r="O1330" i="2"/>
  <c r="N1343" i="2"/>
  <c r="O1343" i="2"/>
  <c r="N1346" i="2"/>
  <c r="O1346" i="2"/>
  <c r="N1335" i="2"/>
  <c r="O1335" i="2"/>
  <c r="N1327" i="2"/>
  <c r="O1327" i="2"/>
  <c r="N1345" i="2"/>
  <c r="O1345" i="2"/>
  <c r="N1337" i="2"/>
  <c r="O1337" i="2"/>
  <c r="N1329" i="2"/>
  <c r="O1329" i="2"/>
  <c r="N1313" i="2"/>
  <c r="O1313" i="2"/>
  <c r="N1305" i="2"/>
  <c r="O1305" i="2"/>
  <c r="N1319" i="2"/>
  <c r="O1319" i="2"/>
  <c r="N1322" i="2"/>
  <c r="O1322" i="2"/>
  <c r="N1311" i="2"/>
  <c r="O1311" i="2"/>
  <c r="N1314" i="2"/>
  <c r="O1314" i="2"/>
  <c r="N1303" i="2"/>
  <c r="O1303" i="2"/>
  <c r="N1306" i="2"/>
  <c r="O1306" i="2"/>
  <c r="N1321" i="2"/>
  <c r="O1321" i="2"/>
  <c r="N1279" i="2"/>
  <c r="O1279" i="2"/>
  <c r="N1282" i="2"/>
  <c r="O1282" i="2"/>
  <c r="N1297" i="2"/>
  <c r="O1297" i="2"/>
  <c r="N1289" i="2"/>
  <c r="O1289" i="2"/>
  <c r="N1281" i="2"/>
  <c r="O1281" i="2"/>
  <c r="N1290" i="2"/>
  <c r="O1290" i="2"/>
  <c r="N1295" i="2"/>
  <c r="O1295" i="2"/>
  <c r="N1298" i="2"/>
  <c r="O1298" i="2"/>
  <c r="N1287" i="2"/>
  <c r="O1287" i="2"/>
  <c r="N1271" i="2"/>
  <c r="O1271" i="2"/>
  <c r="N1266" i="2"/>
  <c r="O1266" i="2"/>
  <c r="N1255" i="2"/>
  <c r="O1255" i="2"/>
  <c r="N1258" i="2"/>
  <c r="O1258" i="2"/>
  <c r="N1263" i="2"/>
  <c r="O1263" i="2"/>
  <c r="N1273" i="2"/>
  <c r="O1273" i="2"/>
  <c r="N1274" i="2"/>
  <c r="O1274" i="2"/>
  <c r="N1265" i="2"/>
  <c r="O1265" i="2"/>
  <c r="N1257" i="2"/>
  <c r="O1257" i="2"/>
  <c r="N1247" i="2"/>
  <c r="O1247" i="2"/>
  <c r="N1234" i="2"/>
  <c r="O1234" i="2"/>
  <c r="N1250" i="2"/>
  <c r="O1250" i="2"/>
  <c r="N1239" i="2"/>
  <c r="O1239" i="2"/>
  <c r="N1231" i="2"/>
  <c r="O1231" i="2"/>
  <c r="N1249" i="2"/>
  <c r="O1249" i="2"/>
  <c r="N1242" i="2"/>
  <c r="O1242" i="2"/>
  <c r="N1241" i="2"/>
  <c r="O1241" i="2"/>
  <c r="N1233" i="2"/>
  <c r="O1233" i="2"/>
  <c r="N1207" i="2"/>
  <c r="O1207" i="2"/>
  <c r="N1223" i="2"/>
  <c r="O1223" i="2"/>
  <c r="N1210" i="2"/>
  <c r="O1210" i="2"/>
  <c r="N1225" i="2"/>
  <c r="O1225" i="2"/>
  <c r="N1217" i="2"/>
  <c r="O1217" i="2"/>
  <c r="N1226" i="2"/>
  <c r="O1226" i="2"/>
  <c r="N1215" i="2"/>
  <c r="O1215" i="2"/>
  <c r="N1209" i="2"/>
  <c r="O1209" i="2"/>
  <c r="N1218" i="2"/>
  <c r="O1218" i="2"/>
  <c r="N1193" i="2"/>
  <c r="O1193" i="2"/>
  <c r="N1185" i="2"/>
  <c r="O1185" i="2"/>
  <c r="N1202" i="2"/>
  <c r="O1202" i="2"/>
  <c r="N1191" i="2"/>
  <c r="O1191" i="2"/>
  <c r="N1199" i="2"/>
  <c r="O1199" i="2"/>
  <c r="N1194" i="2"/>
  <c r="O1194" i="2"/>
  <c r="N1183" i="2"/>
  <c r="O1183" i="2"/>
  <c r="N1186" i="2"/>
  <c r="O1186" i="2"/>
  <c r="N1201" i="2"/>
  <c r="O1201" i="2"/>
  <c r="N1169" i="2"/>
  <c r="O1169" i="2"/>
  <c r="N1161" i="2"/>
  <c r="O1161" i="2"/>
  <c r="N1175" i="2"/>
  <c r="O1175" i="2"/>
  <c r="N1178" i="2"/>
  <c r="O1178" i="2"/>
  <c r="N1167" i="2"/>
  <c r="O1167" i="2"/>
  <c r="N1170" i="2"/>
  <c r="O1170" i="2"/>
  <c r="N1159" i="2"/>
  <c r="O1159" i="2"/>
  <c r="N1162" i="2"/>
  <c r="O1162" i="2"/>
  <c r="N1177" i="2"/>
  <c r="O1177" i="2"/>
  <c r="N1137" i="2"/>
  <c r="O1137" i="2"/>
  <c r="N1146" i="2"/>
  <c r="O1146" i="2"/>
  <c r="N1135" i="2"/>
  <c r="O1135" i="2"/>
  <c r="N1151" i="2"/>
  <c r="O1151" i="2"/>
  <c r="N1154" i="2"/>
  <c r="O1154" i="2"/>
  <c r="N1143" i="2"/>
  <c r="O1143" i="2"/>
  <c r="N1138" i="2"/>
  <c r="O1138" i="2"/>
  <c r="N1153" i="2"/>
  <c r="O1153" i="2"/>
  <c r="N1145" i="2"/>
  <c r="O1145" i="2"/>
  <c r="N1121" i="2"/>
  <c r="O1121" i="2"/>
  <c r="N1129" i="2"/>
  <c r="O1129" i="2"/>
  <c r="N1127" i="2"/>
  <c r="O1127" i="2"/>
  <c r="N1130" i="2"/>
  <c r="O1130" i="2"/>
  <c r="N1119" i="2"/>
  <c r="O1119" i="2"/>
  <c r="N1122" i="2"/>
  <c r="O1122" i="2"/>
  <c r="N1111" i="2"/>
  <c r="O1111" i="2"/>
  <c r="N1114" i="2"/>
  <c r="O1114" i="2"/>
  <c r="N1113" i="2"/>
  <c r="O1113" i="2"/>
  <c r="N1090" i="2"/>
  <c r="O1090" i="2"/>
  <c r="N1105" i="2"/>
  <c r="O1105" i="2"/>
  <c r="N1097" i="2"/>
  <c r="O1097" i="2"/>
  <c r="N1089" i="2"/>
  <c r="O1089" i="2"/>
  <c r="N1103" i="2"/>
  <c r="O1103" i="2"/>
  <c r="N1106" i="2"/>
  <c r="O1106" i="2"/>
  <c r="N1095" i="2"/>
  <c r="O1095" i="2"/>
  <c r="N1098" i="2"/>
  <c r="O1098" i="2"/>
  <c r="N1081" i="2"/>
  <c r="O1081" i="2"/>
  <c r="N1079" i="2"/>
  <c r="O1079" i="2"/>
  <c r="N1066" i="2"/>
  <c r="O1066" i="2"/>
  <c r="N1073" i="2"/>
  <c r="O1073" i="2"/>
  <c r="N1082" i="2"/>
  <c r="O1082" i="2"/>
  <c r="N1071" i="2"/>
  <c r="O1071" i="2"/>
  <c r="N1065" i="2"/>
  <c r="O1065" i="2"/>
  <c r="N1074" i="2"/>
  <c r="O1074" i="2"/>
  <c r="N1063" i="2"/>
  <c r="O1063" i="2"/>
  <c r="N1057" i="2"/>
  <c r="O1057" i="2"/>
  <c r="N1049" i="2"/>
  <c r="O1049" i="2"/>
  <c r="N1041" i="2"/>
  <c r="O1041" i="2"/>
  <c r="N1042" i="2"/>
  <c r="O1042" i="2"/>
  <c r="N1055" i="2"/>
  <c r="O1055" i="2"/>
  <c r="N1058" i="2"/>
  <c r="O1058" i="2"/>
  <c r="N1047" i="2"/>
  <c r="O1047" i="2"/>
  <c r="N1050" i="2"/>
  <c r="O1050" i="2"/>
  <c r="N1039" i="2"/>
  <c r="O1039" i="2"/>
  <c r="N1025" i="2"/>
  <c r="O1025" i="2"/>
  <c r="N1017" i="2"/>
  <c r="O1017" i="2"/>
  <c r="N1034" i="2"/>
  <c r="O1034" i="2"/>
  <c r="N1023" i="2"/>
  <c r="O1023" i="2"/>
  <c r="N1026" i="2"/>
  <c r="O1026" i="2"/>
  <c r="N1015" i="2"/>
  <c r="O1015" i="2"/>
  <c r="N1033" i="2"/>
  <c r="O1033" i="2"/>
  <c r="N1031" i="2"/>
  <c r="P1035" i="2" s="1"/>
  <c r="O1031" i="2"/>
  <c r="N1018" i="2"/>
  <c r="O1018" i="2"/>
  <c r="N994" i="2"/>
  <c r="O994" i="2"/>
  <c r="N1009" i="2"/>
  <c r="O1009" i="2"/>
  <c r="N1007" i="2"/>
  <c r="O1007" i="2"/>
  <c r="N1010" i="2"/>
  <c r="O1010" i="2"/>
  <c r="N999" i="2"/>
  <c r="O999" i="2"/>
  <c r="N1002" i="2"/>
  <c r="O1002" i="2"/>
  <c r="N991" i="2"/>
  <c r="O991" i="2"/>
  <c r="N1001" i="2"/>
  <c r="O1001" i="2"/>
  <c r="N993" i="2"/>
  <c r="O993" i="2"/>
  <c r="N983" i="2"/>
  <c r="O983" i="2"/>
  <c r="N986" i="2"/>
  <c r="O986" i="2"/>
  <c r="N975" i="2"/>
  <c r="O975" i="2"/>
  <c r="N978" i="2"/>
  <c r="O978" i="2"/>
  <c r="N967" i="2"/>
  <c r="O967" i="2"/>
  <c r="N970" i="2"/>
  <c r="O970" i="2"/>
  <c r="N985" i="2"/>
  <c r="O985" i="2"/>
  <c r="N977" i="2"/>
  <c r="O977" i="2"/>
  <c r="N969" i="2"/>
  <c r="O969" i="2"/>
  <c r="N959" i="2"/>
  <c r="O959" i="2"/>
  <c r="N962" i="2"/>
  <c r="O962" i="2"/>
  <c r="N951" i="2"/>
  <c r="O951" i="2"/>
  <c r="N954" i="2"/>
  <c r="O954" i="2"/>
  <c r="N943" i="2"/>
  <c r="O943" i="2"/>
  <c r="N961" i="2"/>
  <c r="O961" i="2"/>
  <c r="N953" i="2"/>
  <c r="O953" i="2"/>
  <c r="N946" i="2"/>
  <c r="O946" i="2"/>
  <c r="N945" i="2"/>
  <c r="O945" i="2"/>
  <c r="N927" i="2"/>
  <c r="O927" i="2"/>
  <c r="N935" i="2"/>
  <c r="O935" i="2"/>
  <c r="N930" i="2"/>
  <c r="O930" i="2"/>
  <c r="N919" i="2"/>
  <c r="O919" i="2"/>
  <c r="N922" i="2"/>
  <c r="O922" i="2"/>
  <c r="N938" i="2"/>
  <c r="O938" i="2"/>
  <c r="N937" i="2"/>
  <c r="O937" i="2"/>
  <c r="N929" i="2"/>
  <c r="O929" i="2"/>
  <c r="N921" i="2"/>
  <c r="O921" i="2"/>
  <c r="N898" i="2"/>
  <c r="O898" i="2"/>
  <c r="N913" i="2"/>
  <c r="O913" i="2"/>
  <c r="N905" i="2"/>
  <c r="O905" i="2"/>
  <c r="N897" i="2"/>
  <c r="O897" i="2"/>
  <c r="N911" i="2"/>
  <c r="O911" i="2"/>
  <c r="N914" i="2"/>
  <c r="O914" i="2"/>
  <c r="N903" i="2"/>
  <c r="O903" i="2"/>
  <c r="N906" i="2"/>
  <c r="O906" i="2"/>
  <c r="N895" i="2"/>
  <c r="O895" i="2"/>
  <c r="N887" i="2"/>
  <c r="O887" i="2"/>
  <c r="N889" i="2"/>
  <c r="O889" i="2"/>
  <c r="N881" i="2"/>
  <c r="O881" i="2"/>
  <c r="N890" i="2"/>
  <c r="O890" i="2"/>
  <c r="N879" i="2"/>
  <c r="O879" i="2"/>
  <c r="N882" i="2"/>
  <c r="O882" i="2"/>
  <c r="N871" i="2"/>
  <c r="O871" i="2"/>
  <c r="N874" i="2"/>
  <c r="O874" i="2"/>
  <c r="N873" i="2"/>
  <c r="O873" i="2"/>
  <c r="N865" i="2"/>
  <c r="O865" i="2"/>
  <c r="N850" i="2"/>
  <c r="O850" i="2"/>
  <c r="N849" i="2"/>
  <c r="O849" i="2"/>
  <c r="N857" i="2"/>
  <c r="O857" i="2"/>
  <c r="N863" i="2"/>
  <c r="O863" i="2"/>
  <c r="N866" i="2"/>
  <c r="O866" i="2"/>
  <c r="N855" i="2"/>
  <c r="O855" i="2"/>
  <c r="N858" i="2"/>
  <c r="O858" i="2"/>
  <c r="N847" i="2"/>
  <c r="O847" i="2"/>
  <c r="N825" i="2"/>
  <c r="O825" i="2"/>
  <c r="N839" i="2"/>
  <c r="O839" i="2"/>
  <c r="N842" i="2"/>
  <c r="O842" i="2"/>
  <c r="N831" i="2"/>
  <c r="O831" i="2"/>
  <c r="N823" i="2"/>
  <c r="O823" i="2"/>
  <c r="N834" i="2"/>
  <c r="O834" i="2"/>
  <c r="N826" i="2"/>
  <c r="O826" i="2"/>
  <c r="N841" i="2"/>
  <c r="O841" i="2"/>
  <c r="N833" i="2"/>
  <c r="O833" i="2"/>
  <c r="N818" i="2"/>
  <c r="O818" i="2"/>
  <c r="N807" i="2"/>
  <c r="O807" i="2"/>
  <c r="N810" i="2"/>
  <c r="O810" i="2"/>
  <c r="N799" i="2"/>
  <c r="O799" i="2"/>
  <c r="N817" i="2"/>
  <c r="O817" i="2"/>
  <c r="N809" i="2"/>
  <c r="O809" i="2"/>
  <c r="N802" i="2"/>
  <c r="O802" i="2"/>
  <c r="N801" i="2"/>
  <c r="O801" i="2"/>
  <c r="N815" i="2"/>
  <c r="O815" i="2"/>
  <c r="N778" i="2"/>
  <c r="O778" i="2"/>
  <c r="N785" i="2"/>
  <c r="O785" i="2"/>
  <c r="N777" i="2"/>
  <c r="O777" i="2"/>
  <c r="N794" i="2"/>
  <c r="O794" i="2"/>
  <c r="N783" i="2"/>
  <c r="O783" i="2"/>
  <c r="N786" i="2"/>
  <c r="O786" i="2"/>
  <c r="N775" i="2"/>
  <c r="O775" i="2"/>
  <c r="N793" i="2"/>
  <c r="O793" i="2"/>
  <c r="N791" i="2"/>
  <c r="O791" i="2"/>
  <c r="N770" i="2"/>
  <c r="O770" i="2"/>
  <c r="N759" i="2"/>
  <c r="O759" i="2"/>
  <c r="N762" i="2"/>
  <c r="O762" i="2"/>
  <c r="N751" i="2"/>
  <c r="O751" i="2"/>
  <c r="N754" i="2"/>
  <c r="O754" i="2"/>
  <c r="N769" i="2"/>
  <c r="O769" i="2"/>
  <c r="N761" i="2"/>
  <c r="O761" i="2"/>
  <c r="N753" i="2"/>
  <c r="O753" i="2"/>
  <c r="N745" i="2"/>
  <c r="O745" i="2"/>
  <c r="N737" i="2"/>
  <c r="O737" i="2"/>
  <c r="N729" i="2"/>
  <c r="O729" i="2"/>
  <c r="N743" i="2"/>
  <c r="O743" i="2"/>
  <c r="N746" i="2"/>
  <c r="O746" i="2"/>
  <c r="N735" i="2"/>
  <c r="O735" i="2"/>
  <c r="N738" i="2"/>
  <c r="O738" i="2"/>
  <c r="N727" i="2"/>
  <c r="O727" i="2"/>
  <c r="N730" i="2"/>
  <c r="O730" i="2"/>
  <c r="N706" i="2"/>
  <c r="O706" i="2"/>
  <c r="N721" i="2"/>
  <c r="O721" i="2"/>
  <c r="N722" i="2"/>
  <c r="O722" i="2"/>
  <c r="N714" i="2"/>
  <c r="O714" i="2"/>
  <c r="N713" i="2"/>
  <c r="O713" i="2"/>
  <c r="N719" i="2"/>
  <c r="O719" i="2"/>
  <c r="N711" i="2"/>
  <c r="O711" i="2"/>
  <c r="N703" i="2"/>
  <c r="O703" i="2"/>
  <c r="P725" i="2" s="1"/>
  <c r="N705" i="2"/>
  <c r="O705" i="2"/>
  <c r="N681" i="2"/>
  <c r="O681" i="2"/>
  <c r="N697" i="2"/>
  <c r="O697" i="2"/>
  <c r="N695" i="2"/>
  <c r="O695" i="2"/>
  <c r="N698" i="2"/>
  <c r="O698" i="2"/>
  <c r="N687" i="2"/>
  <c r="O687" i="2"/>
  <c r="N690" i="2"/>
  <c r="O690" i="2"/>
  <c r="N679" i="2"/>
  <c r="O679" i="2"/>
  <c r="N682" i="2"/>
  <c r="O682" i="2"/>
  <c r="N689" i="2"/>
  <c r="O689" i="2"/>
  <c r="N658" i="2"/>
  <c r="O658" i="2"/>
  <c r="N673" i="2"/>
  <c r="O673" i="2"/>
  <c r="N665" i="2"/>
  <c r="O665" i="2"/>
  <c r="N671" i="2"/>
  <c r="O671" i="2"/>
  <c r="N674" i="2"/>
  <c r="O674" i="2"/>
  <c r="N663" i="2"/>
  <c r="O663" i="2"/>
  <c r="N657" i="2"/>
  <c r="O657" i="2"/>
  <c r="N666" i="2"/>
  <c r="O666" i="2"/>
  <c r="N655" i="2"/>
  <c r="O655" i="2"/>
  <c r="N634" i="2"/>
  <c r="O634" i="2"/>
  <c r="N641" i="2"/>
  <c r="O641" i="2"/>
  <c r="N642" i="2"/>
  <c r="O642" i="2"/>
  <c r="N631" i="2"/>
  <c r="O631" i="2"/>
  <c r="N649" i="2"/>
  <c r="O649" i="2"/>
  <c r="N647" i="2"/>
  <c r="O647" i="2"/>
  <c r="N633" i="2"/>
  <c r="O633" i="2"/>
  <c r="N650" i="2"/>
  <c r="O650" i="2"/>
  <c r="N639" i="2"/>
  <c r="O639" i="2"/>
  <c r="N617" i="2"/>
  <c r="O617" i="2"/>
  <c r="N609" i="2"/>
  <c r="O609" i="2"/>
  <c r="N623" i="2"/>
  <c r="O623" i="2"/>
  <c r="N626" i="2"/>
  <c r="O626" i="2"/>
  <c r="N615" i="2"/>
  <c r="O615" i="2"/>
  <c r="N618" i="2"/>
  <c r="O618" i="2"/>
  <c r="N607" i="2"/>
  <c r="O607" i="2"/>
  <c r="N610" i="2"/>
  <c r="O610" i="2"/>
  <c r="N625" i="2"/>
  <c r="O625" i="2"/>
  <c r="N593" i="2"/>
  <c r="O593" i="2"/>
  <c r="N585" i="2"/>
  <c r="O585" i="2"/>
  <c r="N599" i="2"/>
  <c r="O599" i="2"/>
  <c r="N601" i="2"/>
  <c r="O601" i="2"/>
  <c r="N602" i="2"/>
  <c r="O602" i="2"/>
  <c r="N591" i="2"/>
  <c r="O591" i="2"/>
  <c r="N594" i="2"/>
  <c r="O594" i="2"/>
  <c r="N583" i="2"/>
  <c r="O583" i="2"/>
  <c r="N586" i="2"/>
  <c r="O586" i="2"/>
  <c r="N562" i="2"/>
  <c r="O562" i="2"/>
  <c r="N577" i="2"/>
  <c r="O577" i="2"/>
  <c r="N578" i="2"/>
  <c r="O578" i="2"/>
  <c r="N567" i="2"/>
  <c r="O567" i="2"/>
  <c r="N570" i="2"/>
  <c r="O570" i="2"/>
  <c r="N559" i="2"/>
  <c r="O559" i="2"/>
  <c r="N569" i="2"/>
  <c r="O569" i="2"/>
  <c r="N561" i="2"/>
  <c r="O561" i="2"/>
  <c r="N546" i="2"/>
  <c r="O546" i="2"/>
  <c r="N535" i="2"/>
  <c r="O535" i="2"/>
  <c r="N553" i="2"/>
  <c r="O553" i="2"/>
  <c r="N537" i="2"/>
  <c r="O537" i="2"/>
  <c r="N538" i="2"/>
  <c r="O538" i="2"/>
  <c r="N545" i="2"/>
  <c r="O545" i="2"/>
  <c r="N551" i="2"/>
  <c r="O551" i="2"/>
  <c r="N554" i="2"/>
  <c r="O554" i="2"/>
  <c r="N543" i="2"/>
  <c r="O543" i="2"/>
  <c r="N521" i="2"/>
  <c r="O521" i="2"/>
  <c r="N527" i="2"/>
  <c r="O527" i="2"/>
  <c r="N530" i="2"/>
  <c r="O530" i="2"/>
  <c r="N519" i="2"/>
  <c r="O519" i="2"/>
  <c r="N513" i="2"/>
  <c r="O513" i="2"/>
  <c r="N522" i="2"/>
  <c r="O522" i="2"/>
  <c r="N511" i="2"/>
  <c r="O511" i="2"/>
  <c r="N514" i="2"/>
  <c r="O514" i="2"/>
  <c r="N529" i="2"/>
  <c r="O529" i="2"/>
  <c r="N490" i="2"/>
  <c r="O490" i="2"/>
  <c r="N497" i="2"/>
  <c r="O497" i="2"/>
  <c r="N498" i="2"/>
  <c r="O498" i="2"/>
  <c r="N487" i="2"/>
  <c r="O487" i="2"/>
  <c r="N505" i="2"/>
  <c r="O505" i="2"/>
  <c r="N503" i="2"/>
  <c r="O503" i="2"/>
  <c r="N489" i="2"/>
  <c r="O489" i="2"/>
  <c r="N506" i="2"/>
  <c r="O506" i="2"/>
  <c r="N495" i="2"/>
  <c r="O495" i="2"/>
  <c r="N479" i="2"/>
  <c r="O479" i="2"/>
  <c r="N474" i="2"/>
  <c r="O474" i="2"/>
  <c r="N466" i="2"/>
  <c r="O466" i="2"/>
  <c r="N481" i="2"/>
  <c r="O481" i="2"/>
  <c r="N482" i="2"/>
  <c r="O482" i="2"/>
  <c r="N471" i="2"/>
  <c r="O471" i="2"/>
  <c r="N463" i="2"/>
  <c r="O463" i="2"/>
  <c r="N473" i="2"/>
  <c r="O473" i="2"/>
  <c r="N465" i="2"/>
  <c r="O465" i="2"/>
  <c r="N457" i="2"/>
  <c r="O457" i="2"/>
  <c r="N449" i="2"/>
  <c r="O449" i="2"/>
  <c r="N441" i="2"/>
  <c r="O441" i="2"/>
  <c r="N458" i="2"/>
  <c r="O458" i="2"/>
  <c r="N447" i="2"/>
  <c r="O447" i="2"/>
  <c r="N455" i="2"/>
  <c r="O455" i="2"/>
  <c r="N450" i="2"/>
  <c r="O450" i="2"/>
  <c r="N439" i="2"/>
  <c r="O439" i="2"/>
  <c r="N442" i="2"/>
  <c r="O442" i="2"/>
  <c r="N431" i="2"/>
  <c r="O431" i="2"/>
  <c r="N434" i="2"/>
  <c r="O434" i="2"/>
  <c r="N426" i="2"/>
  <c r="O426" i="2"/>
  <c r="N415" i="2"/>
  <c r="O415" i="2"/>
  <c r="N423" i="2"/>
  <c r="O423" i="2"/>
  <c r="N418" i="2"/>
  <c r="O418" i="2"/>
  <c r="N433" i="2"/>
  <c r="O433" i="2"/>
  <c r="N425" i="2"/>
  <c r="O425" i="2"/>
  <c r="N417" i="2"/>
  <c r="O417" i="2"/>
  <c r="N407" i="2"/>
  <c r="O407" i="2"/>
  <c r="N410" i="2"/>
  <c r="O410" i="2"/>
  <c r="N399" i="2"/>
  <c r="O399" i="2"/>
  <c r="N402" i="2"/>
  <c r="O402" i="2"/>
  <c r="N391" i="2"/>
  <c r="O391" i="2"/>
  <c r="N394" i="2"/>
  <c r="O394" i="2"/>
  <c r="N409" i="2"/>
  <c r="O409" i="2"/>
  <c r="N401" i="2"/>
  <c r="O401" i="2"/>
  <c r="N393" i="2"/>
  <c r="O393" i="2"/>
  <c r="N377" i="2"/>
  <c r="O377" i="2"/>
  <c r="N369" i="2"/>
  <c r="O369" i="2"/>
  <c r="N383" i="2"/>
  <c r="O383" i="2"/>
  <c r="N386" i="2"/>
  <c r="O386" i="2"/>
  <c r="N375" i="2"/>
  <c r="O375" i="2"/>
  <c r="N378" i="2"/>
  <c r="O378" i="2"/>
  <c r="N367" i="2"/>
  <c r="O367" i="2"/>
  <c r="N370" i="2"/>
  <c r="O370" i="2"/>
  <c r="N385" i="2"/>
  <c r="O385" i="2"/>
  <c r="N359" i="2"/>
  <c r="O359" i="2"/>
  <c r="N353" i="2"/>
  <c r="O353" i="2"/>
  <c r="N362" i="2"/>
  <c r="O362" i="2"/>
  <c r="N351" i="2"/>
  <c r="O351" i="2"/>
  <c r="N354" i="2"/>
  <c r="O354" i="2"/>
  <c r="N343" i="2"/>
  <c r="O343" i="2"/>
  <c r="N346" i="2"/>
  <c r="O346" i="2"/>
  <c r="N361" i="2"/>
  <c r="O361" i="2"/>
  <c r="N345" i="2"/>
  <c r="O345" i="2"/>
  <c r="N322" i="2"/>
  <c r="O322" i="2"/>
  <c r="N337" i="2"/>
  <c r="O337" i="2"/>
  <c r="N329" i="2"/>
  <c r="O329" i="2"/>
  <c r="N321" i="2"/>
  <c r="O321" i="2"/>
  <c r="N335" i="2"/>
  <c r="O335" i="2"/>
  <c r="N338" i="2"/>
  <c r="O338" i="2"/>
  <c r="N327" i="2"/>
  <c r="O327" i="2"/>
  <c r="N330" i="2"/>
  <c r="O330" i="2"/>
  <c r="N319" i="2"/>
  <c r="O319" i="2"/>
  <c r="N311" i="2"/>
  <c r="O311" i="2"/>
  <c r="N306" i="2"/>
  <c r="O306" i="2"/>
  <c r="N295" i="2"/>
  <c r="O295" i="2"/>
  <c r="N298" i="2"/>
  <c r="O298" i="2"/>
  <c r="N313" i="2"/>
  <c r="O313" i="2"/>
  <c r="N305" i="2"/>
  <c r="O305" i="2"/>
  <c r="N297" i="2"/>
  <c r="O297" i="2"/>
  <c r="N314" i="2"/>
  <c r="O314" i="2"/>
  <c r="N303" i="2"/>
  <c r="O303" i="2"/>
  <c r="N281" i="2"/>
  <c r="O281" i="2"/>
  <c r="N287" i="2"/>
  <c r="O287" i="2"/>
  <c r="N290" i="2"/>
  <c r="O290" i="2"/>
  <c r="N279" i="2"/>
  <c r="O279" i="2"/>
  <c r="N273" i="2"/>
  <c r="O273" i="2"/>
  <c r="N282" i="2"/>
  <c r="O282" i="2"/>
  <c r="N271" i="2"/>
  <c r="O271" i="2"/>
  <c r="N274" i="2"/>
  <c r="O274" i="2"/>
  <c r="N289" i="2"/>
  <c r="O289" i="2"/>
  <c r="N249" i="2"/>
  <c r="O249" i="2"/>
  <c r="N263" i="2"/>
  <c r="O263" i="2"/>
  <c r="N255" i="2"/>
  <c r="O255" i="2"/>
  <c r="N258" i="2"/>
  <c r="O258" i="2"/>
  <c r="N250" i="2"/>
  <c r="O250" i="2"/>
  <c r="N265" i="2"/>
  <c r="O265" i="2"/>
  <c r="N266" i="2"/>
  <c r="O266" i="2"/>
  <c r="N247" i="2"/>
  <c r="O247" i="2"/>
  <c r="N257" i="2"/>
  <c r="O257" i="2"/>
  <c r="N234" i="2"/>
  <c r="O234" i="2"/>
  <c r="N223" i="2"/>
  <c r="O223" i="2"/>
  <c r="N233" i="2"/>
  <c r="O233" i="2"/>
  <c r="N242" i="2"/>
  <c r="O242" i="2"/>
  <c r="N231" i="2"/>
  <c r="O231" i="2"/>
  <c r="N241" i="2"/>
  <c r="O241" i="2"/>
  <c r="N226" i="2"/>
  <c r="O226" i="2"/>
  <c r="N225" i="2"/>
  <c r="O225" i="2"/>
  <c r="N239" i="2"/>
  <c r="O239" i="2"/>
  <c r="N215" i="2"/>
  <c r="O215" i="2"/>
  <c r="N207" i="2"/>
  <c r="O207" i="2"/>
  <c r="N217" i="2"/>
  <c r="O217" i="2"/>
  <c r="N218" i="2"/>
  <c r="O218" i="2"/>
  <c r="N210" i="2"/>
  <c r="O210" i="2"/>
  <c r="N199" i="2"/>
  <c r="O199" i="2"/>
  <c r="N209" i="2"/>
  <c r="O209" i="2"/>
  <c r="N202" i="2"/>
  <c r="O202" i="2"/>
  <c r="N201" i="2"/>
  <c r="O201" i="2"/>
  <c r="N193" i="2"/>
  <c r="O193" i="2"/>
  <c r="N191" i="2"/>
  <c r="O191" i="2"/>
  <c r="N194" i="2"/>
  <c r="O194" i="2"/>
  <c r="N183" i="2"/>
  <c r="O183" i="2"/>
  <c r="N178" i="2"/>
  <c r="O178" i="2"/>
  <c r="N177" i="2"/>
  <c r="O177" i="2"/>
  <c r="N186" i="2"/>
  <c r="O186" i="2"/>
  <c r="N175" i="2"/>
  <c r="O175" i="2"/>
  <c r="N185" i="2"/>
  <c r="O185" i="2"/>
  <c r="N169" i="2"/>
  <c r="O169" i="2"/>
  <c r="N167" i="2"/>
  <c r="O167" i="2"/>
  <c r="N170" i="2"/>
  <c r="O170" i="2"/>
  <c r="N159" i="2"/>
  <c r="O159" i="2"/>
  <c r="N162" i="2"/>
  <c r="O162" i="2"/>
  <c r="N151" i="2"/>
  <c r="O151" i="2"/>
  <c r="N161" i="2"/>
  <c r="O161" i="2"/>
  <c r="N153" i="2"/>
  <c r="O153" i="2"/>
  <c r="N154" i="2"/>
  <c r="O154" i="2"/>
  <c r="N129" i="2"/>
  <c r="O129" i="2"/>
  <c r="N127" i="2"/>
  <c r="O127" i="2"/>
  <c r="N130" i="2"/>
  <c r="O130" i="2"/>
  <c r="N146" i="2"/>
  <c r="O146" i="2"/>
  <c r="N135" i="2"/>
  <c r="O135" i="2"/>
  <c r="N145" i="2"/>
  <c r="O145" i="2"/>
  <c r="N138" i="2"/>
  <c r="O138" i="2"/>
  <c r="N137" i="2"/>
  <c r="O137" i="2"/>
  <c r="N143" i="2"/>
  <c r="O143" i="2"/>
  <c r="N121" i="2"/>
  <c r="O121" i="2"/>
  <c r="N106" i="2"/>
  <c r="O106" i="2"/>
  <c r="N105" i="2"/>
  <c r="O105" i="2"/>
  <c r="N114" i="2"/>
  <c r="O114" i="2"/>
  <c r="N119" i="2"/>
  <c r="O119" i="2"/>
  <c r="N122" i="2"/>
  <c r="O122" i="2"/>
  <c r="N111" i="2"/>
  <c r="O111" i="2"/>
  <c r="N103" i="2"/>
  <c r="O103" i="2"/>
  <c r="N113" i="2"/>
  <c r="O113" i="2"/>
  <c r="N89" i="2"/>
  <c r="O89" i="2"/>
  <c r="N81" i="2"/>
  <c r="O81" i="2"/>
  <c r="N98" i="2"/>
  <c r="O98" i="2"/>
  <c r="N87" i="2"/>
  <c r="O87" i="2"/>
  <c r="N97" i="2"/>
  <c r="O97" i="2"/>
  <c r="N90" i="2"/>
  <c r="O90" i="2"/>
  <c r="N79" i="2"/>
  <c r="O79" i="2"/>
  <c r="N82" i="2"/>
  <c r="O82" i="2"/>
  <c r="N95" i="2"/>
  <c r="O95" i="2"/>
  <c r="N71" i="2"/>
  <c r="O71" i="2"/>
  <c r="N74" i="2"/>
  <c r="O74" i="2"/>
  <c r="N63" i="2"/>
  <c r="O63" i="2"/>
  <c r="N73" i="2"/>
  <c r="O73" i="2"/>
  <c r="N66" i="2"/>
  <c r="O66" i="2"/>
  <c r="N55" i="2"/>
  <c r="O55" i="2"/>
  <c r="N65" i="2"/>
  <c r="O65" i="2"/>
  <c r="N58" i="2"/>
  <c r="O58" i="2"/>
  <c r="N57" i="2"/>
  <c r="O57" i="2"/>
  <c r="N41" i="2"/>
  <c r="O41" i="2"/>
  <c r="N34" i="2"/>
  <c r="O34" i="2"/>
  <c r="N33" i="2"/>
  <c r="O33" i="2"/>
  <c r="N31" i="2"/>
  <c r="O31" i="2"/>
  <c r="N50" i="2"/>
  <c r="O50" i="2"/>
  <c r="N39" i="2"/>
  <c r="O39" i="2"/>
  <c r="N49" i="2"/>
  <c r="O49" i="2"/>
  <c r="N42" i="2"/>
  <c r="O42" i="2"/>
  <c r="N47" i="2"/>
  <c r="O47" i="2"/>
  <c r="P8763" i="2"/>
  <c r="P8187" i="2"/>
  <c r="P8091" i="2"/>
  <c r="P7995" i="2"/>
  <c r="P7803" i="2"/>
  <c r="P7419" i="2"/>
  <c r="P7323" i="2"/>
  <c r="P6939" i="2"/>
  <c r="P6651" i="2"/>
  <c r="P6555" i="2"/>
  <c r="P6363" i="2"/>
  <c r="P5787" i="2"/>
  <c r="P5499" i="2"/>
  <c r="P5403" i="2"/>
  <c r="P5307" i="2"/>
  <c r="P4635" i="2"/>
  <c r="P4347" i="2"/>
  <c r="P4251" i="2"/>
  <c r="P3771" i="2"/>
  <c r="P3675" i="2"/>
  <c r="P3483" i="2"/>
  <c r="N3967" i="2"/>
  <c r="N3071" i="2"/>
  <c r="N1855" i="2"/>
  <c r="P8643" i="2"/>
  <c r="P8355" i="2"/>
  <c r="P8259" i="2"/>
  <c r="P8163" i="2"/>
  <c r="P7683" i="2"/>
  <c r="P6915" i="2"/>
  <c r="P6627" i="2"/>
  <c r="P6243" i="2"/>
  <c r="P6147" i="2"/>
  <c r="P5859" i="2"/>
  <c r="P5763" i="2"/>
  <c r="P5475" i="2"/>
  <c r="P5283" i="2"/>
  <c r="P4899" i="2"/>
  <c r="P4707" i="2"/>
  <c r="P4515" i="2"/>
  <c r="P3651" i="2"/>
  <c r="P3555" i="2"/>
  <c r="P2859" i="2"/>
  <c r="P8715" i="2"/>
  <c r="P8619" i="2"/>
  <c r="P8427" i="2"/>
  <c r="P8331" i="2"/>
  <c r="P7947" i="2"/>
  <c r="P7563" i="2"/>
  <c r="P7467" i="2"/>
  <c r="P7371" i="2"/>
  <c r="P7275" i="2"/>
  <c r="P7083" i="2"/>
  <c r="P6987" i="2"/>
  <c r="P6795" i="2"/>
  <c r="P6699" i="2"/>
  <c r="P6603" i="2"/>
  <c r="P6219" i="2"/>
  <c r="P6027" i="2"/>
  <c r="P5643" i="2"/>
  <c r="P5451" i="2"/>
  <c r="P5355" i="2"/>
  <c r="P5259" i="2"/>
  <c r="P4971" i="2"/>
  <c r="P4587" i="2"/>
  <c r="P4299" i="2"/>
  <c r="P4011" i="2"/>
  <c r="P3819" i="2"/>
  <c r="P3027" i="2"/>
  <c r="P2835" i="2"/>
  <c r="N2367" i="2"/>
  <c r="P8595" i="2"/>
  <c r="P8307" i="2"/>
  <c r="P8019" i="2"/>
  <c r="P7827" i="2"/>
  <c r="P7635" i="2"/>
  <c r="P7539" i="2"/>
  <c r="P7251" i="2"/>
  <c r="P6963" i="2"/>
  <c r="P6675" i="2"/>
  <c r="P6387" i="2"/>
  <c r="P6291" i="2"/>
  <c r="P5811" i="2"/>
  <c r="P5427" i="2"/>
  <c r="P5331" i="2"/>
  <c r="P5235" i="2"/>
  <c r="P5043" i="2"/>
  <c r="P4275" i="2"/>
  <c r="P4083" i="2"/>
  <c r="P3603" i="2"/>
  <c r="P2907" i="2"/>
  <c r="P867" i="2"/>
  <c r="N1471" i="2"/>
  <c r="N1087" i="2"/>
  <c r="N767" i="2"/>
  <c r="N575" i="2"/>
  <c r="P579" i="2" s="1"/>
  <c r="N17" i="2"/>
  <c r="N23" i="2"/>
  <c r="N15" i="2"/>
  <c r="N26" i="2"/>
  <c r="N18" i="2"/>
  <c r="N10" i="2"/>
  <c r="N9" i="2"/>
  <c r="N25" i="2"/>
  <c r="N7" i="2"/>
  <c r="N78" i="2"/>
  <c r="N30" i="2"/>
  <c r="S8754" i="2"/>
  <c r="S8751" i="2"/>
  <c r="S8746" i="2"/>
  <c r="S8743" i="2"/>
  <c r="S8722" i="2"/>
  <c r="S8730" i="2"/>
  <c r="S8719" i="2"/>
  <c r="S8738" i="2"/>
  <c r="S8727" i="2"/>
  <c r="S8735" i="2"/>
  <c r="S8711" i="2"/>
  <c r="S8714" i="2"/>
  <c r="S8703" i="2"/>
  <c r="S8706" i="2"/>
  <c r="S8695" i="2"/>
  <c r="S8698" i="2"/>
  <c r="S8687" i="2"/>
  <c r="S8674" i="2"/>
  <c r="S8690" i="2"/>
  <c r="S8679" i="2"/>
  <c r="S8682" i="2"/>
  <c r="S8671" i="2"/>
  <c r="S8658" i="2"/>
  <c r="S8647" i="2"/>
  <c r="S8666" i="2"/>
  <c r="S8655" i="2"/>
  <c r="S8650" i="2"/>
  <c r="S8663" i="2"/>
  <c r="S8642" i="2"/>
  <c r="S8631" i="2"/>
  <c r="S8634" i="2"/>
  <c r="S8623" i="2"/>
  <c r="S8626" i="2"/>
  <c r="S8639" i="2"/>
  <c r="S8615" i="2"/>
  <c r="S8618" i="2"/>
  <c r="S8607" i="2"/>
  <c r="S8610" i="2"/>
  <c r="S8599" i="2"/>
  <c r="S8602" i="2"/>
  <c r="S8594" i="2"/>
  <c r="S8583" i="2"/>
  <c r="S8586" i="2"/>
  <c r="S8575" i="2"/>
  <c r="S8578" i="2"/>
  <c r="S8591" i="2"/>
  <c r="S8562" i="2"/>
  <c r="S8551" i="2"/>
  <c r="S8567" i="2"/>
  <c r="S8554" i="2"/>
  <c r="S8570" i="2"/>
  <c r="S8559" i="2"/>
  <c r="S8543" i="2"/>
  <c r="S8546" i="2"/>
  <c r="S8535" i="2"/>
  <c r="S8538" i="2"/>
  <c r="S8527" i="2"/>
  <c r="S8530" i="2"/>
  <c r="S8511" i="2"/>
  <c r="S8519" i="2"/>
  <c r="S8514" i="2"/>
  <c r="S8503" i="2"/>
  <c r="S8522" i="2"/>
  <c r="S8506" i="2"/>
  <c r="S8498" i="2"/>
  <c r="S8482" i="2"/>
  <c r="S8495" i="2"/>
  <c r="S8487" i="2"/>
  <c r="S8490" i="2"/>
  <c r="S8479" i="2"/>
  <c r="S8471" i="2"/>
  <c r="S8474" i="2"/>
  <c r="S8463" i="2"/>
  <c r="S8455" i="2"/>
  <c r="S8466" i="2"/>
  <c r="S8458" i="2"/>
  <c r="S8442" i="2"/>
  <c r="S8431" i="2"/>
  <c r="S8450" i="2"/>
  <c r="S8439" i="2"/>
  <c r="S8434" i="2"/>
  <c r="S8447" i="2"/>
  <c r="S8426" i="2"/>
  <c r="S8415" i="2"/>
  <c r="S8418" i="2"/>
  <c r="S8407" i="2"/>
  <c r="S8423" i="2"/>
  <c r="S8410" i="2"/>
  <c r="S8399" i="2"/>
  <c r="S8402" i="2"/>
  <c r="S8391" i="2"/>
  <c r="S8394" i="2"/>
  <c r="S8383" i="2"/>
  <c r="S8386" i="2"/>
  <c r="S8370" i="2"/>
  <c r="S8359" i="2"/>
  <c r="S8362" i="2"/>
  <c r="S8375" i="2"/>
  <c r="S8378" i="2"/>
  <c r="S8367" i="2"/>
  <c r="S8351" i="2"/>
  <c r="S8346" i="2"/>
  <c r="S8335" i="2"/>
  <c r="S8343" i="2"/>
  <c r="S8338" i="2"/>
  <c r="S8354" i="2"/>
  <c r="S8319" i="2"/>
  <c r="S8322" i="2"/>
  <c r="S8327" i="2"/>
  <c r="S8330" i="2"/>
  <c r="S8311" i="2"/>
  <c r="S8314" i="2"/>
  <c r="S8290" i="2"/>
  <c r="S8303" i="2"/>
  <c r="S8306" i="2"/>
  <c r="S8295" i="2"/>
  <c r="S8298" i="2"/>
  <c r="S8287" i="2"/>
  <c r="S8274" i="2"/>
  <c r="S8263" i="2"/>
  <c r="S8266" i="2"/>
  <c r="S8271" i="2"/>
  <c r="S8279" i="2"/>
  <c r="S8282" i="2"/>
  <c r="S8250" i="2"/>
  <c r="S8242" i="2"/>
  <c r="S8258" i="2"/>
  <c r="S8247" i="2"/>
  <c r="S8239" i="2"/>
  <c r="S8255" i="2"/>
  <c r="S8231" i="2"/>
  <c r="S8234" i="2"/>
  <c r="S8223" i="2"/>
  <c r="S8215" i="2"/>
  <c r="S8226" i="2"/>
  <c r="S8218" i="2"/>
  <c r="S8202" i="2"/>
  <c r="S8191" i="2"/>
  <c r="S8207" i="2"/>
  <c r="S8210" i="2"/>
  <c r="S8199" i="2"/>
  <c r="S8194" i="2"/>
  <c r="S8170" i="2"/>
  <c r="S8178" i="2"/>
  <c r="S8167" i="2"/>
  <c r="S8183" i="2"/>
  <c r="S8186" i="2"/>
  <c r="S8175" i="2"/>
  <c r="S8146" i="2"/>
  <c r="S8159" i="2"/>
  <c r="S8162" i="2"/>
  <c r="S8151" i="2"/>
  <c r="S8154" i="2"/>
  <c r="S8143" i="2"/>
  <c r="S8127" i="2"/>
  <c r="S8122" i="2"/>
  <c r="S8135" i="2"/>
  <c r="S8130" i="2"/>
  <c r="S8119" i="2"/>
  <c r="S8138" i="2"/>
  <c r="S8098" i="2"/>
  <c r="S8111" i="2"/>
  <c r="S8114" i="2"/>
  <c r="S8103" i="2"/>
  <c r="S8106" i="2"/>
  <c r="S8095" i="2"/>
  <c r="S8079" i="2"/>
  <c r="S8082" i="2"/>
  <c r="S8074" i="2"/>
  <c r="S8087" i="2"/>
  <c r="S8090" i="2"/>
  <c r="S8071" i="2"/>
  <c r="S8047" i="2"/>
  <c r="S8066" i="2"/>
  <c r="S8055" i="2"/>
  <c r="S8058" i="2"/>
  <c r="S8050" i="2"/>
  <c r="S8063" i="2"/>
  <c r="S8039" i="2"/>
  <c r="S8042" i="2"/>
  <c r="S8031" i="2"/>
  <c r="S8023" i="2"/>
  <c r="S8034" i="2"/>
  <c r="S8026" i="2"/>
  <c r="S7999" i="2"/>
  <c r="S8002" i="2"/>
  <c r="S8007" i="2"/>
  <c r="S8010" i="2"/>
  <c r="S8015" i="2"/>
  <c r="S8018" i="2"/>
  <c r="S7986" i="2"/>
  <c r="S7975" i="2"/>
  <c r="P7997" i="2"/>
  <c r="S7978" i="2"/>
  <c r="S7991" i="2"/>
  <c r="S7994" i="2"/>
  <c r="S7983" i="2"/>
  <c r="S7951" i="2"/>
  <c r="S7967" i="2"/>
  <c r="S7970" i="2"/>
  <c r="S7959" i="2"/>
  <c r="S7962" i="2"/>
  <c r="S7954" i="2"/>
  <c r="S7930" i="2"/>
  <c r="S7943" i="2"/>
  <c r="S7946" i="2"/>
  <c r="S7935" i="2"/>
  <c r="S7938" i="2"/>
  <c r="S7927" i="2"/>
  <c r="S7906" i="2"/>
  <c r="S7919" i="2"/>
  <c r="S7922" i="2"/>
  <c r="S7911" i="2"/>
  <c r="S7914" i="2"/>
  <c r="S7903" i="2"/>
  <c r="P7925" i="2"/>
  <c r="S7895" i="2"/>
  <c r="S7887" i="2"/>
  <c r="S7879" i="2"/>
  <c r="S7898" i="2"/>
  <c r="S7890" i="2"/>
  <c r="S7882" i="2"/>
  <c r="S7858" i="2"/>
  <c r="S7874" i="2"/>
  <c r="S7863" i="2"/>
  <c r="S7866" i="2"/>
  <c r="S7855" i="2"/>
  <c r="S7871" i="2"/>
  <c r="S7847" i="2"/>
  <c r="S7850" i="2"/>
  <c r="S7839" i="2"/>
  <c r="S7842" i="2"/>
  <c r="S7831" i="2"/>
  <c r="S7834" i="2"/>
  <c r="S7810" i="2"/>
  <c r="S7826" i="2"/>
  <c r="S7807" i="2"/>
  <c r="S7818" i="2"/>
  <c r="S7823" i="2"/>
  <c r="S7815" i="2"/>
  <c r="S7786" i="2"/>
  <c r="S7794" i="2"/>
  <c r="S7783" i="2"/>
  <c r="S7799" i="2"/>
  <c r="S7802" i="2"/>
  <c r="S7791" i="2"/>
  <c r="S7778" i="2"/>
  <c r="S7770" i="2"/>
  <c r="S7759" i="2"/>
  <c r="S7762" i="2"/>
  <c r="S7775" i="2"/>
  <c r="S7767" i="2"/>
  <c r="S7743" i="2"/>
  <c r="S7746" i="2"/>
  <c r="S7735" i="2"/>
  <c r="S7751" i="2"/>
  <c r="S7754" i="2"/>
  <c r="S7738" i="2"/>
  <c r="S7714" i="2"/>
  <c r="S7727" i="2"/>
  <c r="S7730" i="2"/>
  <c r="S7719" i="2"/>
  <c r="S7722" i="2"/>
  <c r="S7711" i="2"/>
  <c r="S7703" i="2"/>
  <c r="S7706" i="2"/>
  <c r="S7695" i="2"/>
  <c r="S7698" i="2"/>
  <c r="S7687" i="2"/>
  <c r="S7690" i="2"/>
  <c r="S7682" i="2"/>
  <c r="S7671" i="2"/>
  <c r="S7674" i="2"/>
  <c r="S7663" i="2"/>
  <c r="P7685" i="2"/>
  <c r="S7666" i="2"/>
  <c r="S7679" i="2"/>
  <c r="S7658" i="2"/>
  <c r="S7647" i="2"/>
  <c r="S7655" i="2"/>
  <c r="S7650" i="2"/>
  <c r="S7639" i="2"/>
  <c r="S7642" i="2"/>
  <c r="S7626" i="2"/>
  <c r="S7618" i="2"/>
  <c r="S7631" i="2"/>
  <c r="S7634" i="2"/>
  <c r="S7623" i="2"/>
  <c r="S7615" i="2"/>
  <c r="S7602" i="2"/>
  <c r="S7591" i="2"/>
  <c r="S7594" i="2"/>
  <c r="S7607" i="2"/>
  <c r="S7610" i="2"/>
  <c r="S7599" i="2"/>
  <c r="S7586" i="2"/>
  <c r="S7578" i="2"/>
  <c r="S7567" i="2"/>
  <c r="S7570" i="2"/>
  <c r="S7583" i="2"/>
  <c r="S7575" i="2"/>
  <c r="S7551" i="2"/>
  <c r="S7543" i="2"/>
  <c r="P7565" i="2"/>
  <c r="S7559" i="2"/>
  <c r="S7562" i="2"/>
  <c r="S7546" i="2"/>
  <c r="S7554" i="2"/>
  <c r="S7522" i="2"/>
  <c r="S7535" i="2"/>
  <c r="S7538" i="2"/>
  <c r="S7527" i="2"/>
  <c r="S7530" i="2"/>
  <c r="S7519" i="2"/>
  <c r="S7503" i="2"/>
  <c r="S7506" i="2"/>
  <c r="S7498" i="2"/>
  <c r="S7514" i="2"/>
  <c r="S7495" i="2"/>
  <c r="S7511" i="2"/>
  <c r="S7482" i="2"/>
  <c r="S7490" i="2"/>
  <c r="S7479" i="2"/>
  <c r="S7471" i="2"/>
  <c r="S7474" i="2"/>
  <c r="S7487" i="2"/>
  <c r="S7463" i="2"/>
  <c r="S7466" i="2"/>
  <c r="S7455" i="2"/>
  <c r="S7458" i="2"/>
  <c r="S7447" i="2"/>
  <c r="S7450" i="2"/>
  <c r="S7439" i="2"/>
  <c r="S7431" i="2"/>
  <c r="S7442" i="2"/>
  <c r="S7434" i="2"/>
  <c r="S7423" i="2"/>
  <c r="S7426" i="2"/>
  <c r="S7410" i="2"/>
  <c r="S7399" i="2"/>
  <c r="S7402" i="2"/>
  <c r="S7415" i="2"/>
  <c r="S7418" i="2"/>
  <c r="S7407" i="2"/>
  <c r="S7391" i="2"/>
  <c r="S7394" i="2"/>
  <c r="S7386" i="2"/>
  <c r="S7375" i="2"/>
  <c r="S7383" i="2"/>
  <c r="S7378" i="2"/>
  <c r="S7367" i="2"/>
  <c r="S7370" i="2"/>
  <c r="S7359" i="2"/>
  <c r="S7362" i="2"/>
  <c r="S7351" i="2"/>
  <c r="S7354" i="2"/>
  <c r="S7330" i="2"/>
  <c r="S7346" i="2"/>
  <c r="S7335" i="2"/>
  <c r="S7343" i="2"/>
  <c r="S7338" i="2"/>
  <c r="S7327" i="2"/>
  <c r="S7303" i="2"/>
  <c r="S7311" i="2"/>
  <c r="S7314" i="2"/>
  <c r="S7306" i="2"/>
  <c r="S7319" i="2"/>
  <c r="S7322" i="2"/>
  <c r="S7298" i="2"/>
  <c r="S7287" i="2"/>
  <c r="S7279" i="2"/>
  <c r="P7301" i="2"/>
  <c r="S7290" i="2"/>
  <c r="S7282" i="2"/>
  <c r="S7295" i="2"/>
  <c r="S7271" i="2"/>
  <c r="S7274" i="2"/>
  <c r="S7263" i="2"/>
  <c r="S7266" i="2"/>
  <c r="S7255" i="2"/>
  <c r="S7258" i="2"/>
  <c r="S7247" i="2"/>
  <c r="S7234" i="2"/>
  <c r="S7250" i="2"/>
  <c r="S7239" i="2"/>
  <c r="S7231" i="2"/>
  <c r="P7253" i="2"/>
  <c r="S7242" i="2"/>
  <c r="S7218" i="2"/>
  <c r="S7207" i="2"/>
  <c r="S7210" i="2"/>
  <c r="S7223" i="2"/>
  <c r="S7226" i="2"/>
  <c r="S7215" i="2"/>
  <c r="S7199" i="2"/>
  <c r="S7191" i="2"/>
  <c r="S7194" i="2"/>
  <c r="S7183" i="2"/>
  <c r="S7202" i="2"/>
  <c r="S7186" i="2"/>
  <c r="S7175" i="2"/>
  <c r="S7178" i="2"/>
  <c r="S7167" i="2"/>
  <c r="S7170" i="2"/>
  <c r="S7159" i="2"/>
  <c r="S7162" i="2"/>
  <c r="S7138" i="2"/>
  <c r="S7151" i="2"/>
  <c r="S7154" i="2"/>
  <c r="S7143" i="2"/>
  <c r="S7146" i="2"/>
  <c r="S7135" i="2"/>
  <c r="S7130" i="2"/>
  <c r="S7122" i="2"/>
  <c r="S7114" i="2"/>
  <c r="S7127" i="2"/>
  <c r="S7119" i="2"/>
  <c r="S7111" i="2"/>
  <c r="S7106" i="2"/>
  <c r="S7095" i="2"/>
  <c r="S7098" i="2"/>
  <c r="S7087" i="2"/>
  <c r="S7090" i="2"/>
  <c r="S7103" i="2"/>
  <c r="S7079" i="2"/>
  <c r="S7082" i="2"/>
  <c r="S7071" i="2"/>
  <c r="S7074" i="2"/>
  <c r="S7063" i="2"/>
  <c r="S7066" i="2"/>
  <c r="S7039" i="2"/>
  <c r="S7055" i="2"/>
  <c r="S7058" i="2"/>
  <c r="S7047" i="2"/>
  <c r="S7042" i="2"/>
  <c r="S7050" i="2"/>
  <c r="S7015" i="2"/>
  <c r="S7018" i="2"/>
  <c r="S7031" i="2"/>
  <c r="S7026" i="2"/>
  <c r="S7034" i="2"/>
  <c r="S7023" i="2"/>
  <c r="S7010" i="2"/>
  <c r="S6999" i="2"/>
  <c r="S7002" i="2"/>
  <c r="S6991" i="2"/>
  <c r="P7013" i="2"/>
  <c r="S6994" i="2"/>
  <c r="S7007" i="2"/>
  <c r="S6983" i="2"/>
  <c r="S6986" i="2"/>
  <c r="S6975" i="2"/>
  <c r="S6978" i="2"/>
  <c r="S6967" i="2"/>
  <c r="S6970" i="2"/>
  <c r="S6946" i="2"/>
  <c r="S6959" i="2"/>
  <c r="S6962" i="2"/>
  <c r="S6951" i="2"/>
  <c r="S6954" i="2"/>
  <c r="S6943" i="2"/>
  <c r="S6930" i="2"/>
  <c r="S6938" i="2"/>
  <c r="S6919" i="2"/>
  <c r="S6922" i="2"/>
  <c r="S6935" i="2"/>
  <c r="S6927" i="2"/>
  <c r="S6906" i="2"/>
  <c r="S6914" i="2"/>
  <c r="S6903" i="2"/>
  <c r="S6895" i="2"/>
  <c r="S6898" i="2"/>
  <c r="S6911" i="2"/>
  <c r="S6890" i="2"/>
  <c r="S6879" i="2"/>
  <c r="S6882" i="2"/>
  <c r="S6871" i="2"/>
  <c r="S6887" i="2"/>
  <c r="S6874" i="2"/>
  <c r="S6863" i="2"/>
  <c r="S6866" i="2"/>
  <c r="S6855" i="2"/>
  <c r="S6858" i="2"/>
  <c r="S6847" i="2"/>
  <c r="S6850" i="2"/>
  <c r="S6834" i="2"/>
  <c r="S6823" i="2"/>
  <c r="S6826" i="2"/>
  <c r="S6839" i="2"/>
  <c r="S6842" i="2"/>
  <c r="S6831" i="2"/>
  <c r="S6815" i="2"/>
  <c r="S6818" i="2"/>
  <c r="S6807" i="2"/>
  <c r="S6810" i="2"/>
  <c r="S6799" i="2"/>
  <c r="S6802" i="2"/>
  <c r="S6783" i="2"/>
  <c r="S6791" i="2"/>
  <c r="S6786" i="2"/>
  <c r="S6775" i="2"/>
  <c r="S6778" i="2"/>
  <c r="S6794" i="2"/>
  <c r="S6754" i="2"/>
  <c r="S6767" i="2"/>
  <c r="S6770" i="2"/>
  <c r="S6759" i="2"/>
  <c r="S6762" i="2"/>
  <c r="S6751" i="2"/>
  <c r="S6738" i="2"/>
  <c r="S6746" i="2"/>
  <c r="S6727" i="2"/>
  <c r="S6730" i="2"/>
  <c r="S6743" i="2"/>
  <c r="S6735" i="2"/>
  <c r="S6722" i="2"/>
  <c r="S6711" i="2"/>
  <c r="S6706" i="2"/>
  <c r="S6714" i="2"/>
  <c r="S6703" i="2"/>
  <c r="S6719" i="2"/>
  <c r="S6695" i="2"/>
  <c r="S6698" i="2"/>
  <c r="S6687" i="2"/>
  <c r="S6690" i="2"/>
  <c r="S6679" i="2"/>
  <c r="S6682" i="2"/>
  <c r="S6671" i="2"/>
  <c r="S6655" i="2"/>
  <c r="S6663" i="2"/>
  <c r="S6666" i="2"/>
  <c r="S6658" i="2"/>
  <c r="S6674" i="2"/>
  <c r="S6642" i="2"/>
  <c r="S6631" i="2"/>
  <c r="P6653" i="2"/>
  <c r="S6647" i="2"/>
  <c r="S6634" i="2"/>
  <c r="S6650" i="2"/>
  <c r="S6639" i="2"/>
  <c r="S6615" i="2"/>
  <c r="S6618" i="2"/>
  <c r="S6607" i="2"/>
  <c r="S6610" i="2"/>
  <c r="S6623" i="2"/>
  <c r="S6626" i="2"/>
  <c r="S6602" i="2"/>
  <c r="S6591" i="2"/>
  <c r="S6599" i="2"/>
  <c r="S6594" i="2"/>
  <c r="S6583" i="2"/>
  <c r="S6586" i="2"/>
  <c r="S6562" i="2"/>
  <c r="S6575" i="2"/>
  <c r="S6578" i="2"/>
  <c r="S6567" i="2"/>
  <c r="S6570" i="2"/>
  <c r="S6559" i="2"/>
  <c r="S6543" i="2"/>
  <c r="S6546" i="2"/>
  <c r="S6551" i="2"/>
  <c r="S6554" i="2"/>
  <c r="S6538" i="2"/>
  <c r="S6535" i="2"/>
  <c r="S6530" i="2"/>
  <c r="S6519" i="2"/>
  <c r="S6522" i="2"/>
  <c r="S6511" i="2"/>
  <c r="S6514" i="2"/>
  <c r="S6527" i="2"/>
  <c r="S6503" i="2"/>
  <c r="S6506" i="2"/>
  <c r="S6495" i="2"/>
  <c r="S6498" i="2"/>
  <c r="S6487" i="2"/>
  <c r="S6490" i="2"/>
  <c r="S6474" i="2"/>
  <c r="S6466" i="2"/>
  <c r="S6463" i="2"/>
  <c r="S6479" i="2"/>
  <c r="S6482" i="2"/>
  <c r="S6471" i="2"/>
  <c r="S6450" i="2"/>
  <c r="S6439" i="2"/>
  <c r="S6442" i="2"/>
  <c r="S6455" i="2"/>
  <c r="S6458" i="2"/>
  <c r="S6447" i="2"/>
  <c r="S6426" i="2"/>
  <c r="S6415" i="2"/>
  <c r="S6431" i="2"/>
  <c r="S6434" i="2"/>
  <c r="S6418" i="2"/>
  <c r="S6423" i="2"/>
  <c r="S6410" i="2"/>
  <c r="S6402" i="2"/>
  <c r="S6407" i="2"/>
  <c r="S6394" i="2"/>
  <c r="S6399" i="2"/>
  <c r="S6391" i="2"/>
  <c r="S6370" i="2"/>
  <c r="S6383" i="2"/>
  <c r="S6386" i="2"/>
  <c r="S6375" i="2"/>
  <c r="S6378" i="2"/>
  <c r="S6367" i="2"/>
  <c r="S6351" i="2"/>
  <c r="S6343" i="2"/>
  <c r="S6359" i="2"/>
  <c r="S6346" i="2"/>
  <c r="S6362" i="2"/>
  <c r="S6354" i="2"/>
  <c r="S6319" i="2"/>
  <c r="S6338" i="2"/>
  <c r="S6327" i="2"/>
  <c r="S6330" i="2"/>
  <c r="S6322" i="2"/>
  <c r="S6335" i="2"/>
  <c r="S6314" i="2"/>
  <c r="S6303" i="2"/>
  <c r="S6311" i="2"/>
  <c r="S6306" i="2"/>
  <c r="S6295" i="2"/>
  <c r="S6298" i="2"/>
  <c r="S6287" i="2"/>
  <c r="S6282" i="2"/>
  <c r="S6271" i="2"/>
  <c r="P6293" i="2"/>
  <c r="S6290" i="2"/>
  <c r="S6279" i="2"/>
  <c r="S6274" i="2"/>
  <c r="S6258" i="2"/>
  <c r="S6247" i="2"/>
  <c r="S6250" i="2"/>
  <c r="S6263" i="2"/>
  <c r="S6266" i="2"/>
  <c r="S6255" i="2"/>
  <c r="S6239" i="2"/>
  <c r="S6242" i="2"/>
  <c r="S6231" i="2"/>
  <c r="S6234" i="2"/>
  <c r="S6223" i="2"/>
  <c r="P6245" i="2"/>
  <c r="S6226" i="2"/>
  <c r="S6215" i="2"/>
  <c r="S6202" i="2"/>
  <c r="S6218" i="2"/>
  <c r="S6207" i="2"/>
  <c r="S6210" i="2"/>
  <c r="S6199" i="2"/>
  <c r="S6178" i="2"/>
  <c r="S6191" i="2"/>
  <c r="S6194" i="2"/>
  <c r="S6183" i="2"/>
  <c r="S6186" i="2"/>
  <c r="S6175" i="2"/>
  <c r="S6170" i="2"/>
  <c r="S6159" i="2"/>
  <c r="S6162" i="2"/>
  <c r="S6154" i="2"/>
  <c r="S6151" i="2"/>
  <c r="S6167" i="2"/>
  <c r="S6146" i="2"/>
  <c r="S6135" i="2"/>
  <c r="S6138" i="2"/>
  <c r="S6127" i="2"/>
  <c r="S6130" i="2"/>
  <c r="S6143" i="2"/>
  <c r="S6119" i="2"/>
  <c r="S6122" i="2"/>
  <c r="S6111" i="2"/>
  <c r="S6114" i="2"/>
  <c r="S6103" i="2"/>
  <c r="S6106" i="2"/>
  <c r="S6098" i="2"/>
  <c r="S6082" i="2"/>
  <c r="S6087" i="2"/>
  <c r="S6090" i="2"/>
  <c r="S6079" i="2"/>
  <c r="S6095" i="2"/>
  <c r="S6066" i="2"/>
  <c r="S6055" i="2"/>
  <c r="S6058" i="2"/>
  <c r="S6071" i="2"/>
  <c r="S6074" i="2"/>
  <c r="S6063" i="2"/>
  <c r="S6050" i="2"/>
  <c r="S6042" i="2"/>
  <c r="S6031" i="2"/>
  <c r="S6039" i="2"/>
  <c r="S6034" i="2"/>
  <c r="S6047" i="2"/>
  <c r="S6023" i="2"/>
  <c r="S6026" i="2"/>
  <c r="S6015" i="2"/>
  <c r="S6018" i="2"/>
  <c r="S6007" i="2"/>
  <c r="S6010" i="2"/>
  <c r="S5994" i="2"/>
  <c r="S5983" i="2"/>
  <c r="S5986" i="2"/>
  <c r="S5999" i="2"/>
  <c r="S6002" i="2"/>
  <c r="S5991" i="2"/>
  <c r="S5975" i="2"/>
  <c r="S5978" i="2"/>
  <c r="S5967" i="2"/>
  <c r="S5962" i="2"/>
  <c r="S5970" i="2"/>
  <c r="S5959" i="2"/>
  <c r="S5954" i="2"/>
  <c r="S5943" i="2"/>
  <c r="S5946" i="2"/>
  <c r="S5935" i="2"/>
  <c r="S5938" i="2"/>
  <c r="S5951" i="2"/>
  <c r="S5930" i="2"/>
  <c r="S5919" i="2"/>
  <c r="S5927" i="2"/>
  <c r="S5922" i="2"/>
  <c r="S5911" i="2"/>
  <c r="S5914" i="2"/>
  <c r="S5887" i="2"/>
  <c r="S5890" i="2"/>
  <c r="S5906" i="2"/>
  <c r="S5903" i="2"/>
  <c r="S5895" i="2"/>
  <c r="S5898" i="2"/>
  <c r="S5874" i="2"/>
  <c r="S5863" i="2"/>
  <c r="S5866" i="2"/>
  <c r="S5879" i="2"/>
  <c r="S5882" i="2"/>
  <c r="S5871" i="2"/>
  <c r="S5847" i="2"/>
  <c r="S5850" i="2"/>
  <c r="S5839" i="2"/>
  <c r="S5855" i="2"/>
  <c r="S5858" i="2"/>
  <c r="S5842" i="2"/>
  <c r="S5818" i="2"/>
  <c r="S5831" i="2"/>
  <c r="S5834" i="2"/>
  <c r="S5823" i="2"/>
  <c r="S5826" i="2"/>
  <c r="S5815" i="2"/>
  <c r="S5794" i="2"/>
  <c r="S5807" i="2"/>
  <c r="S5810" i="2"/>
  <c r="S5799" i="2"/>
  <c r="S5802" i="2"/>
  <c r="S5791" i="2"/>
  <c r="S5778" i="2"/>
  <c r="S5786" i="2"/>
  <c r="S5770" i="2"/>
  <c r="S5783" i="2"/>
  <c r="S5775" i="2"/>
  <c r="S5767" i="2"/>
  <c r="S5762" i="2"/>
  <c r="S5751" i="2"/>
  <c r="S5743" i="2"/>
  <c r="S5746" i="2"/>
  <c r="S5754" i="2"/>
  <c r="S5759" i="2"/>
  <c r="S5735" i="2"/>
  <c r="S5738" i="2"/>
  <c r="S5727" i="2"/>
  <c r="S5730" i="2"/>
  <c r="S5719" i="2"/>
  <c r="S5722" i="2"/>
  <c r="S5706" i="2"/>
  <c r="S5711" i="2"/>
  <c r="S5714" i="2"/>
  <c r="S5703" i="2"/>
  <c r="S5695" i="2"/>
  <c r="S5698" i="2"/>
  <c r="S5674" i="2"/>
  <c r="S5682" i="2"/>
  <c r="S5671" i="2"/>
  <c r="S5687" i="2"/>
  <c r="S5690" i="2"/>
  <c r="S5679" i="2"/>
  <c r="S5666" i="2"/>
  <c r="S5663" i="2"/>
  <c r="S5658" i="2"/>
  <c r="S5647" i="2"/>
  <c r="S5655" i="2"/>
  <c r="S5650" i="2"/>
  <c r="S5639" i="2"/>
  <c r="S5642" i="2"/>
  <c r="S5631" i="2"/>
  <c r="S5634" i="2"/>
  <c r="S5623" i="2"/>
  <c r="S5626" i="2"/>
  <c r="S5602" i="2"/>
  <c r="S5615" i="2"/>
  <c r="S5618" i="2"/>
  <c r="S5607" i="2"/>
  <c r="S5610" i="2"/>
  <c r="S5599" i="2"/>
  <c r="S5591" i="2"/>
  <c r="S5583" i="2"/>
  <c r="S5578" i="2"/>
  <c r="S5575" i="2"/>
  <c r="S5594" i="2"/>
  <c r="S5586" i="2"/>
  <c r="S5570" i="2"/>
  <c r="S5559" i="2"/>
  <c r="S5554" i="2"/>
  <c r="S5562" i="2"/>
  <c r="S5551" i="2"/>
  <c r="P5573" i="2"/>
  <c r="S5567" i="2"/>
  <c r="S5546" i="2"/>
  <c r="S5535" i="2"/>
  <c r="S5543" i="2"/>
  <c r="S5538" i="2"/>
  <c r="S5527" i="2"/>
  <c r="S5530" i="2"/>
  <c r="S5519" i="2"/>
  <c r="S5514" i="2"/>
  <c r="S5506" i="2"/>
  <c r="S5522" i="2"/>
  <c r="S5511" i="2"/>
  <c r="S5503" i="2"/>
  <c r="S5490" i="2"/>
  <c r="S5479" i="2"/>
  <c r="S5482" i="2"/>
  <c r="S5495" i="2"/>
  <c r="S5498" i="2"/>
  <c r="S5487" i="2"/>
  <c r="S5471" i="2"/>
  <c r="S5466" i="2"/>
  <c r="S5455" i="2"/>
  <c r="P5477" i="2"/>
  <c r="S5463" i="2"/>
  <c r="S5458" i="2"/>
  <c r="S5474" i="2"/>
  <c r="S5447" i="2"/>
  <c r="S5450" i="2"/>
  <c r="S5439" i="2"/>
  <c r="S5442" i="2"/>
  <c r="S5431" i="2"/>
  <c r="S5434" i="2"/>
  <c r="S5410" i="2"/>
  <c r="S5423" i="2"/>
  <c r="S5426" i="2"/>
  <c r="S5415" i="2"/>
  <c r="S5418" i="2"/>
  <c r="S5407" i="2"/>
  <c r="P5429" i="2"/>
  <c r="S5399" i="2"/>
  <c r="S5402" i="2"/>
  <c r="S5391" i="2"/>
  <c r="S5394" i="2"/>
  <c r="S5386" i="2"/>
  <c r="S5383" i="2"/>
  <c r="P5405" i="2"/>
  <c r="S5378" i="2"/>
  <c r="S5367" i="2"/>
  <c r="S5359" i="2"/>
  <c r="S5362" i="2"/>
  <c r="S5370" i="2"/>
  <c r="S5375" i="2"/>
  <c r="S5351" i="2"/>
  <c r="S5354" i="2"/>
  <c r="S5343" i="2"/>
  <c r="S5346" i="2"/>
  <c r="S5335" i="2"/>
  <c r="P5357" i="2"/>
  <c r="S5338" i="2"/>
  <c r="S5314" i="2"/>
  <c r="S5327" i="2"/>
  <c r="S5330" i="2"/>
  <c r="S5319" i="2"/>
  <c r="S5322" i="2"/>
  <c r="S5311" i="2"/>
  <c r="S5298" i="2"/>
  <c r="S5287" i="2"/>
  <c r="S5290" i="2"/>
  <c r="S5303" i="2"/>
  <c r="S5306" i="2"/>
  <c r="S5295" i="2"/>
  <c r="S5274" i="2"/>
  <c r="S5263" i="2"/>
  <c r="S5282" i="2"/>
  <c r="S5271" i="2"/>
  <c r="S5266" i="2"/>
  <c r="S5279" i="2"/>
  <c r="S5255" i="2"/>
  <c r="S5239" i="2"/>
  <c r="S5242" i="2"/>
  <c r="S5258" i="2"/>
  <c r="S5247" i="2"/>
  <c r="S5250" i="2"/>
  <c r="S5218" i="2"/>
  <c r="S5231" i="2"/>
  <c r="S5234" i="2"/>
  <c r="S5223" i="2"/>
  <c r="S5226" i="2"/>
  <c r="S5215" i="2"/>
  <c r="S5199" i="2"/>
  <c r="S5202" i="2"/>
  <c r="S5191" i="2"/>
  <c r="S5194" i="2"/>
  <c r="S5207" i="2"/>
  <c r="S5210" i="2"/>
  <c r="S5170" i="2"/>
  <c r="S5186" i="2"/>
  <c r="S5175" i="2"/>
  <c r="S5178" i="2"/>
  <c r="S5167" i="2"/>
  <c r="S5183" i="2"/>
  <c r="S5154" i="2"/>
  <c r="S5143" i="2"/>
  <c r="S5159" i="2"/>
  <c r="S5162" i="2"/>
  <c r="S5151" i="2"/>
  <c r="S5146" i="2"/>
  <c r="S5135" i="2"/>
  <c r="S5138" i="2"/>
  <c r="S5127" i="2"/>
  <c r="S5130" i="2"/>
  <c r="S5119" i="2"/>
  <c r="S5122" i="2"/>
  <c r="S5098" i="2"/>
  <c r="S5106" i="2"/>
  <c r="S5095" i="2"/>
  <c r="S5111" i="2"/>
  <c r="S5114" i="2"/>
  <c r="S5103" i="2"/>
  <c r="S5087" i="2"/>
  <c r="S5090" i="2"/>
  <c r="S5079" i="2"/>
  <c r="S5082" i="2"/>
  <c r="S5071" i="2"/>
  <c r="P5093" i="2"/>
  <c r="S5074" i="2"/>
  <c r="S5063" i="2"/>
  <c r="S5066" i="2"/>
  <c r="S5055" i="2"/>
  <c r="S5058" i="2"/>
  <c r="S5047" i="2"/>
  <c r="S5050" i="2"/>
  <c r="S5026" i="2"/>
  <c r="S5039" i="2"/>
  <c r="S5042" i="2"/>
  <c r="S5031" i="2"/>
  <c r="S5034" i="2"/>
  <c r="S5023" i="2"/>
  <c r="S5015" i="2"/>
  <c r="S5018" i="2"/>
  <c r="S5007" i="2"/>
  <c r="S5010" i="2"/>
  <c r="S4999" i="2"/>
  <c r="S5002" i="2"/>
  <c r="S4986" i="2"/>
  <c r="S4975" i="2"/>
  <c r="S4978" i="2"/>
  <c r="S4994" i="2"/>
  <c r="S4983" i="2"/>
  <c r="S4991" i="2"/>
  <c r="S4970" i="2"/>
  <c r="S4959" i="2"/>
  <c r="S4967" i="2"/>
  <c r="S4962" i="2"/>
  <c r="S4951" i="2"/>
  <c r="S4954" i="2"/>
  <c r="S4943" i="2"/>
  <c r="S4946" i="2"/>
  <c r="S4935" i="2"/>
  <c r="S4938" i="2"/>
  <c r="S4927" i="2"/>
  <c r="S4930" i="2"/>
  <c r="S4914" i="2"/>
  <c r="S4903" i="2"/>
  <c r="S4919" i="2"/>
  <c r="S4906" i="2"/>
  <c r="S4922" i="2"/>
  <c r="S4911" i="2"/>
  <c r="S4887" i="2"/>
  <c r="S4890" i="2"/>
  <c r="S4879" i="2"/>
  <c r="P4901" i="2"/>
  <c r="S4895" i="2"/>
  <c r="S4898" i="2"/>
  <c r="S4882" i="2"/>
  <c r="S4858" i="2"/>
  <c r="S4871" i="2"/>
  <c r="S4863" i="2"/>
  <c r="S4855" i="2"/>
  <c r="S4874" i="2"/>
  <c r="S4866" i="2"/>
  <c r="S4834" i="2"/>
  <c r="S4847" i="2"/>
  <c r="S4850" i="2"/>
  <c r="S4839" i="2"/>
  <c r="S4842" i="2"/>
  <c r="S4831" i="2"/>
  <c r="S4823" i="2"/>
  <c r="S4826" i="2"/>
  <c r="S4818" i="2"/>
  <c r="S4810" i="2"/>
  <c r="S4815" i="2"/>
  <c r="S4807" i="2"/>
  <c r="S4791" i="2"/>
  <c r="S4794" i="2"/>
  <c r="S4783" i="2"/>
  <c r="S4786" i="2"/>
  <c r="S4802" i="2"/>
  <c r="S4799" i="2"/>
  <c r="S4775" i="2"/>
  <c r="S4778" i="2"/>
  <c r="S4767" i="2"/>
  <c r="S4770" i="2"/>
  <c r="S4759" i="2"/>
  <c r="S4762" i="2"/>
  <c r="S4751" i="2"/>
  <c r="S4754" i="2"/>
  <c r="S4735" i="2"/>
  <c r="S4738" i="2"/>
  <c r="S4743" i="2"/>
  <c r="S4746" i="2"/>
  <c r="S4722" i="2"/>
  <c r="S4711" i="2"/>
  <c r="S4714" i="2"/>
  <c r="S4727" i="2"/>
  <c r="S4730" i="2"/>
  <c r="S4719" i="2"/>
  <c r="S4703" i="2"/>
  <c r="S4706" i="2"/>
  <c r="S4695" i="2"/>
  <c r="S4698" i="2"/>
  <c r="S4687" i="2"/>
  <c r="S4690" i="2"/>
  <c r="S4679" i="2"/>
  <c r="S4682" i="2"/>
  <c r="S4671" i="2"/>
  <c r="S4674" i="2"/>
  <c r="S4663" i="2"/>
  <c r="S4666" i="2"/>
  <c r="S4642" i="2"/>
  <c r="S4655" i="2"/>
  <c r="S4658" i="2"/>
  <c r="S4647" i="2"/>
  <c r="S4650" i="2"/>
  <c r="S4639" i="2"/>
  <c r="S4631" i="2"/>
  <c r="S4634" i="2"/>
  <c r="S4623" i="2"/>
  <c r="S4626" i="2"/>
  <c r="S4615" i="2"/>
  <c r="S4618" i="2"/>
  <c r="S4610" i="2"/>
  <c r="S4599" i="2"/>
  <c r="S4602" i="2"/>
  <c r="S4591" i="2"/>
  <c r="S4594" i="2"/>
  <c r="S4607" i="2"/>
  <c r="S4583" i="2"/>
  <c r="S4586" i="2"/>
  <c r="S4575" i="2"/>
  <c r="S4578" i="2"/>
  <c r="S4567" i="2"/>
  <c r="S4570" i="2"/>
  <c r="S4559" i="2"/>
  <c r="S4554" i="2"/>
  <c r="S4543" i="2"/>
  <c r="S4546" i="2"/>
  <c r="S4562" i="2"/>
  <c r="S4551" i="2"/>
  <c r="S4530" i="2"/>
  <c r="S4519" i="2"/>
  <c r="S4522" i="2"/>
  <c r="S4535" i="2"/>
  <c r="S4538" i="2"/>
  <c r="S4527" i="2"/>
  <c r="S4506" i="2"/>
  <c r="S4495" i="2"/>
  <c r="S4511" i="2"/>
  <c r="S4514" i="2"/>
  <c r="S4498" i="2"/>
  <c r="S4503" i="2"/>
  <c r="S4487" i="2"/>
  <c r="S4490" i="2"/>
  <c r="S4474" i="2"/>
  <c r="S4479" i="2"/>
  <c r="S4482" i="2"/>
  <c r="S4471" i="2"/>
  <c r="S4450" i="2"/>
  <c r="S4463" i="2"/>
  <c r="S4466" i="2"/>
  <c r="S4455" i="2"/>
  <c r="S4458" i="2"/>
  <c r="S4447" i="2"/>
  <c r="S4439" i="2"/>
  <c r="S4442" i="2"/>
  <c r="S4423" i="2"/>
  <c r="S4426" i="2"/>
  <c r="S4431" i="2"/>
  <c r="S4434" i="2"/>
  <c r="S4399" i="2"/>
  <c r="S4418" i="2"/>
  <c r="S4407" i="2"/>
  <c r="S4410" i="2"/>
  <c r="S4402" i="2"/>
  <c r="S4415" i="2"/>
  <c r="S4394" i="2"/>
  <c r="S4383" i="2"/>
  <c r="S4386" i="2"/>
  <c r="S4375" i="2"/>
  <c r="S4391" i="2"/>
  <c r="S4378" i="2"/>
  <c r="S4367" i="2"/>
  <c r="S4362" i="2"/>
  <c r="S4351" i="2"/>
  <c r="S4354" i="2"/>
  <c r="S4370" i="2"/>
  <c r="S4359" i="2"/>
  <c r="S4338" i="2"/>
  <c r="S4327" i="2"/>
  <c r="S4343" i="2"/>
  <c r="S4330" i="2"/>
  <c r="S4346" i="2"/>
  <c r="S4335" i="2"/>
  <c r="S4311" i="2"/>
  <c r="S4314" i="2"/>
  <c r="S4303" i="2"/>
  <c r="S4319" i="2"/>
  <c r="S4322" i="2"/>
  <c r="S4306" i="2"/>
  <c r="S4295" i="2"/>
  <c r="S4298" i="2"/>
  <c r="S4287" i="2"/>
  <c r="S4290" i="2"/>
  <c r="S4279" i="2"/>
  <c r="P4301" i="2"/>
  <c r="S4282" i="2"/>
  <c r="S4258" i="2"/>
  <c r="S4271" i="2"/>
  <c r="S4274" i="2"/>
  <c r="S4263" i="2"/>
  <c r="S4266" i="2"/>
  <c r="S4255" i="2"/>
  <c r="S4231" i="2"/>
  <c r="S4247" i="2"/>
  <c r="S4250" i="2"/>
  <c r="S4239" i="2"/>
  <c r="S4242" i="2"/>
  <c r="S4234" i="2"/>
  <c r="S4207" i="2"/>
  <c r="S4226" i="2"/>
  <c r="S4215" i="2"/>
  <c r="S4218" i="2"/>
  <c r="S4210" i="2"/>
  <c r="S4223" i="2"/>
  <c r="S4199" i="2"/>
  <c r="S4202" i="2"/>
  <c r="S4191" i="2"/>
  <c r="S4194" i="2"/>
  <c r="S4183" i="2"/>
  <c r="S4186" i="2"/>
  <c r="S4175" i="2"/>
  <c r="S4167" i="2"/>
  <c r="S4159" i="2"/>
  <c r="S4162" i="2"/>
  <c r="S4178" i="2"/>
  <c r="S4170" i="2"/>
  <c r="S4146" i="2"/>
  <c r="S4135" i="2"/>
  <c r="S4138" i="2"/>
  <c r="S4151" i="2"/>
  <c r="S4154" i="2"/>
  <c r="S4143" i="2"/>
  <c r="S4130" i="2"/>
  <c r="S4127" i="2"/>
  <c r="S4119" i="2"/>
  <c r="S4122" i="2"/>
  <c r="S4111" i="2"/>
  <c r="S4114" i="2"/>
  <c r="S4095" i="2"/>
  <c r="S4090" i="2"/>
  <c r="S4103" i="2"/>
  <c r="S4106" i="2"/>
  <c r="S4098" i="2"/>
  <c r="S4087" i="2"/>
  <c r="S4066" i="2"/>
  <c r="S4079" i="2"/>
  <c r="S4082" i="2"/>
  <c r="S4071" i="2"/>
  <c r="S4074" i="2"/>
  <c r="S4063" i="2"/>
  <c r="S4047" i="2"/>
  <c r="S4039" i="2"/>
  <c r="S4042" i="2"/>
  <c r="S4050" i="2"/>
  <c r="S4055" i="2"/>
  <c r="S4058" i="2"/>
  <c r="S4034" i="2"/>
  <c r="S4023" i="2"/>
  <c r="S4026" i="2"/>
  <c r="S4015" i="2"/>
  <c r="S4018" i="2"/>
  <c r="S4031" i="2"/>
  <c r="S4007" i="2"/>
  <c r="S4010" i="2"/>
  <c r="S3999" i="2"/>
  <c r="S4002" i="2"/>
  <c r="S3991" i="2"/>
  <c r="S3994" i="2"/>
  <c r="S3978" i="2"/>
  <c r="S3970" i="2"/>
  <c r="S3975" i="2"/>
  <c r="S3983" i="2"/>
  <c r="S3986" i="2"/>
  <c r="S3954" i="2"/>
  <c r="S3943" i="2"/>
  <c r="S3959" i="2"/>
  <c r="S3946" i="2"/>
  <c r="S3962" i="2"/>
  <c r="S3951" i="2"/>
  <c r="S3938" i="2"/>
  <c r="S3930" i="2"/>
  <c r="S3919" i="2"/>
  <c r="S3935" i="2"/>
  <c r="S3927" i="2"/>
  <c r="S3922" i="2"/>
  <c r="S3911" i="2"/>
  <c r="S3914" i="2"/>
  <c r="S3903" i="2"/>
  <c r="S3906" i="2"/>
  <c r="S3895" i="2"/>
  <c r="S3898" i="2"/>
  <c r="S3874" i="2"/>
  <c r="S3879" i="2"/>
  <c r="S3887" i="2"/>
  <c r="S3890" i="2"/>
  <c r="S3882" i="2"/>
  <c r="S3871" i="2"/>
  <c r="S3850" i="2"/>
  <c r="S3847" i="2"/>
  <c r="S3863" i="2"/>
  <c r="S3866" i="2"/>
  <c r="S3855" i="2"/>
  <c r="S3858" i="2"/>
  <c r="S3842" i="2"/>
  <c r="S3831" i="2"/>
  <c r="S3823" i="2"/>
  <c r="S3834" i="2"/>
  <c r="S3826" i="2"/>
  <c r="S3839" i="2"/>
  <c r="S3815" i="2"/>
  <c r="S3818" i="2"/>
  <c r="S3807" i="2"/>
  <c r="S3810" i="2"/>
  <c r="S3799" i="2"/>
  <c r="S3802" i="2"/>
  <c r="S3794" i="2"/>
  <c r="S3786" i="2"/>
  <c r="S3775" i="2"/>
  <c r="S3791" i="2"/>
  <c r="S3783" i="2"/>
  <c r="S3778" i="2"/>
  <c r="S3762" i="2"/>
  <c r="S3751" i="2"/>
  <c r="P3773" i="2"/>
  <c r="S3754" i="2"/>
  <c r="S3767" i="2"/>
  <c r="S3770" i="2"/>
  <c r="S3759" i="2"/>
  <c r="S3743" i="2"/>
  <c r="S3746" i="2"/>
  <c r="S3735" i="2"/>
  <c r="S3738" i="2"/>
  <c r="S3727" i="2"/>
  <c r="S3730" i="2"/>
  <c r="S3711" i="2"/>
  <c r="S3719" i="2"/>
  <c r="S3722" i="2"/>
  <c r="S3714" i="2"/>
  <c r="S3703" i="2"/>
  <c r="S3706" i="2"/>
  <c r="S3682" i="2"/>
  <c r="S3698" i="2"/>
  <c r="S3687" i="2"/>
  <c r="S3695" i="2"/>
  <c r="S3690" i="2"/>
  <c r="S3679" i="2"/>
  <c r="P3701" i="2"/>
  <c r="S3671" i="2"/>
  <c r="S3674" i="2"/>
  <c r="S3663" i="2"/>
  <c r="S3666" i="2"/>
  <c r="S3655" i="2"/>
  <c r="S3658" i="2"/>
  <c r="S3650" i="2"/>
  <c r="S3639" i="2"/>
  <c r="S3642" i="2"/>
  <c r="S3631" i="2"/>
  <c r="P3653" i="2"/>
  <c r="S3634" i="2"/>
  <c r="S3647" i="2"/>
  <c r="S3626" i="2"/>
  <c r="S3615" i="2"/>
  <c r="S3618" i="2"/>
  <c r="S3607" i="2"/>
  <c r="S3623" i="2"/>
  <c r="S3610" i="2"/>
  <c r="S3591" i="2"/>
  <c r="S3602" i="2"/>
  <c r="S3586" i="2"/>
  <c r="S3599" i="2"/>
  <c r="S3594" i="2"/>
  <c r="S3583" i="2"/>
  <c r="S3570" i="2"/>
  <c r="S3559" i="2"/>
  <c r="S3562" i="2"/>
  <c r="S3575" i="2"/>
  <c r="S3578" i="2"/>
  <c r="S3567" i="2"/>
  <c r="S3551" i="2"/>
  <c r="S3554" i="2"/>
  <c r="S3543" i="2"/>
  <c r="S3546" i="2"/>
  <c r="S3535" i="2"/>
  <c r="S3538" i="2"/>
  <c r="S3527" i="2"/>
  <c r="S3530" i="2"/>
  <c r="S3519" i="2"/>
  <c r="S3522" i="2"/>
  <c r="S3511" i="2"/>
  <c r="S3514" i="2"/>
  <c r="S3490" i="2"/>
  <c r="S3503" i="2"/>
  <c r="S3506" i="2"/>
  <c r="S3495" i="2"/>
  <c r="S3498" i="2"/>
  <c r="S3487" i="2"/>
  <c r="S3474" i="2"/>
  <c r="S3466" i="2"/>
  <c r="S3479" i="2"/>
  <c r="S3482" i="2"/>
  <c r="S3471" i="2"/>
  <c r="S3463" i="2"/>
  <c r="S3458" i="2"/>
  <c r="S3447" i="2"/>
  <c r="S3450" i="2"/>
  <c r="S3439" i="2"/>
  <c r="S3442" i="2"/>
  <c r="S3455" i="2"/>
  <c r="S3434" i="2"/>
  <c r="S3423" i="2"/>
  <c r="S3431" i="2"/>
  <c r="S3426" i="2"/>
  <c r="S3415" i="2"/>
  <c r="S3418" i="2"/>
  <c r="S3391" i="2"/>
  <c r="S3407" i="2"/>
  <c r="S3399" i="2"/>
  <c r="S3410" i="2"/>
  <c r="S3402" i="2"/>
  <c r="S3394" i="2"/>
  <c r="S3378" i="2"/>
  <c r="S3367" i="2"/>
  <c r="S3370" i="2"/>
  <c r="S3383" i="2"/>
  <c r="S3386" i="2"/>
  <c r="S3375" i="2"/>
  <c r="S3362" i="2"/>
  <c r="S3354" i="2"/>
  <c r="S3343" i="2"/>
  <c r="S3351" i="2"/>
  <c r="S3346" i="2"/>
  <c r="S3359" i="2"/>
  <c r="S3335" i="2"/>
  <c r="S3338" i="2"/>
  <c r="S3327" i="2"/>
  <c r="S3330" i="2"/>
  <c r="S3319" i="2"/>
  <c r="S3322" i="2"/>
  <c r="S3298" i="2"/>
  <c r="S3311" i="2"/>
  <c r="S3314" i="2"/>
  <c r="S3303" i="2"/>
  <c r="S3306" i="2"/>
  <c r="S3295" i="2"/>
  <c r="S3290" i="2"/>
  <c r="S3287" i="2"/>
  <c r="S3279" i="2"/>
  <c r="S3282" i="2"/>
  <c r="S3271" i="2"/>
  <c r="S3274" i="2"/>
  <c r="S3266" i="2"/>
  <c r="S3255" i="2"/>
  <c r="S3258" i="2"/>
  <c r="S3247" i="2"/>
  <c r="S3250" i="2"/>
  <c r="S3263" i="2"/>
  <c r="S3239" i="2"/>
  <c r="S3242" i="2"/>
  <c r="S3231" i="2"/>
  <c r="S3234" i="2"/>
  <c r="S3223" i="2"/>
  <c r="S3226" i="2"/>
  <c r="S3207" i="2"/>
  <c r="S3215" i="2"/>
  <c r="S3218" i="2"/>
  <c r="S3202" i="2"/>
  <c r="S3210" i="2"/>
  <c r="S3199" i="2"/>
  <c r="S3178" i="2"/>
  <c r="S3186" i="2"/>
  <c r="S3175" i="2"/>
  <c r="S3191" i="2"/>
  <c r="S3194" i="2"/>
  <c r="S3183" i="2"/>
  <c r="S3162" i="2"/>
  <c r="S3151" i="2"/>
  <c r="S3167" i="2"/>
  <c r="S3170" i="2"/>
  <c r="S3159" i="2"/>
  <c r="S3154" i="2"/>
  <c r="S3138" i="2"/>
  <c r="S3127" i="2"/>
  <c r="S3130" i="2"/>
  <c r="S3143" i="2"/>
  <c r="S3135" i="2"/>
  <c r="S3146" i="2"/>
  <c r="S3106" i="2"/>
  <c r="S3119" i="2"/>
  <c r="S3122" i="2"/>
  <c r="S3111" i="2"/>
  <c r="S3114" i="2"/>
  <c r="S3103" i="2"/>
  <c r="S3082" i="2"/>
  <c r="S3095" i="2"/>
  <c r="S3098" i="2"/>
  <c r="S3087" i="2"/>
  <c r="S3090" i="2"/>
  <c r="S3079" i="2"/>
  <c r="S3074" i="2"/>
  <c r="S3063" i="2"/>
  <c r="S3055" i="2"/>
  <c r="S3058" i="2"/>
  <c r="S3066" i="2"/>
  <c r="S3050" i="2"/>
  <c r="S3039" i="2"/>
  <c r="S3042" i="2"/>
  <c r="S3031" i="2"/>
  <c r="S3034" i="2"/>
  <c r="S3047" i="2"/>
  <c r="S3007" i="2"/>
  <c r="S3018" i="2"/>
  <c r="S3023" i="2"/>
  <c r="S3015" i="2"/>
  <c r="S3026" i="2"/>
  <c r="S3010" i="2"/>
  <c r="S2994" i="2"/>
  <c r="S2983" i="2"/>
  <c r="S2986" i="2"/>
  <c r="S2999" i="2"/>
  <c r="S3002" i="2"/>
  <c r="S2991" i="2"/>
  <c r="S2978" i="2"/>
  <c r="S2969" i="2"/>
  <c r="S2961" i="2"/>
  <c r="S2970" i="2"/>
  <c r="S2959" i="2"/>
  <c r="S2975" i="2"/>
  <c r="S2962" i="2"/>
  <c r="S2967" i="2"/>
  <c r="S2953" i="2"/>
  <c r="S2945" i="2"/>
  <c r="S2937" i="2"/>
  <c r="S2954" i="2"/>
  <c r="S2943" i="2"/>
  <c r="S2951" i="2"/>
  <c r="S2946" i="2"/>
  <c r="S2935" i="2"/>
  <c r="S2938" i="2"/>
  <c r="S2921" i="2"/>
  <c r="S2913" i="2"/>
  <c r="S2927" i="2"/>
  <c r="S2919" i="2"/>
  <c r="S2922" i="2"/>
  <c r="S2911" i="2"/>
  <c r="S2914" i="2"/>
  <c r="S2930" i="2"/>
  <c r="S2929" i="2"/>
  <c r="S2889" i="2"/>
  <c r="S2903" i="2"/>
  <c r="S2906" i="2"/>
  <c r="S2895" i="2"/>
  <c r="S2898" i="2"/>
  <c r="S2887" i="2"/>
  <c r="S2890" i="2"/>
  <c r="S2905" i="2"/>
  <c r="S2897" i="2"/>
  <c r="S2879" i="2"/>
  <c r="S2882" i="2"/>
  <c r="S2871" i="2"/>
  <c r="S2874" i="2"/>
  <c r="S2863" i="2"/>
  <c r="S2881" i="2"/>
  <c r="S2873" i="2"/>
  <c r="S2866" i="2"/>
  <c r="S2865" i="2"/>
  <c r="S2857" i="2"/>
  <c r="S2855" i="2"/>
  <c r="S2849" i="2"/>
  <c r="S2858" i="2"/>
  <c r="S2850" i="2"/>
  <c r="S2839" i="2"/>
  <c r="S2842" i="2"/>
  <c r="S2841" i="2"/>
  <c r="S2847" i="2"/>
  <c r="S2834" i="2"/>
  <c r="S2823" i="2"/>
  <c r="S2826" i="2"/>
  <c r="S2815" i="2"/>
  <c r="S2833" i="2"/>
  <c r="S2817" i="2"/>
  <c r="S2818" i="2"/>
  <c r="S2825" i="2"/>
  <c r="S2831" i="2"/>
  <c r="S2802" i="2"/>
  <c r="S2791" i="2"/>
  <c r="S2809" i="2"/>
  <c r="S2801" i="2"/>
  <c r="S2794" i="2"/>
  <c r="S2793" i="2"/>
  <c r="S2807" i="2"/>
  <c r="S2810" i="2"/>
  <c r="S2799" i="2"/>
  <c r="S2770" i="2"/>
  <c r="S2785" i="2"/>
  <c r="S2777" i="2"/>
  <c r="S2769" i="2"/>
  <c r="S2783" i="2"/>
  <c r="S2786" i="2"/>
  <c r="S2775" i="2"/>
  <c r="S2778" i="2"/>
  <c r="S2767" i="2"/>
  <c r="S2761" i="2"/>
  <c r="S2753" i="2"/>
  <c r="S2745" i="2"/>
  <c r="S2762" i="2"/>
  <c r="S2751" i="2"/>
  <c r="S2754" i="2"/>
  <c r="S2743" i="2"/>
  <c r="S2759" i="2"/>
  <c r="S2746" i="2"/>
  <c r="S2738" i="2"/>
  <c r="S2727" i="2"/>
  <c r="S2729" i="2"/>
  <c r="S2721" i="2"/>
  <c r="S2730" i="2"/>
  <c r="S2719" i="2"/>
  <c r="S2735" i="2"/>
  <c r="S2722" i="2"/>
  <c r="S2737" i="2"/>
  <c r="S2703" i="2"/>
  <c r="S2695" i="2"/>
  <c r="S2697" i="2"/>
  <c r="S2698" i="2"/>
  <c r="S2711" i="2"/>
  <c r="S2706" i="2"/>
  <c r="S2713" i="2"/>
  <c r="S2714" i="2"/>
  <c r="S2705" i="2"/>
  <c r="S2687" i="2"/>
  <c r="S2671" i="2"/>
  <c r="S2674" i="2"/>
  <c r="S2690" i="2"/>
  <c r="S2682" i="2"/>
  <c r="S2689" i="2"/>
  <c r="S2679" i="2"/>
  <c r="S2681" i="2"/>
  <c r="S2673" i="2"/>
  <c r="S2647" i="2"/>
  <c r="S2663" i="2"/>
  <c r="S2657" i="2"/>
  <c r="S2666" i="2"/>
  <c r="S2665" i="2"/>
  <c r="S2649" i="2"/>
  <c r="S2655" i="2"/>
  <c r="S2658" i="2"/>
  <c r="S2650" i="2"/>
  <c r="S2623" i="2"/>
  <c r="S2626" i="2"/>
  <c r="S2642" i="2"/>
  <c r="S2631" i="2"/>
  <c r="S2641" i="2"/>
  <c r="S2633" i="2"/>
  <c r="S2625" i="2"/>
  <c r="S2634" i="2"/>
  <c r="S2639" i="2"/>
  <c r="S2601" i="2"/>
  <c r="S2610" i="2"/>
  <c r="S2599" i="2"/>
  <c r="S2617" i="2"/>
  <c r="S2609" i="2"/>
  <c r="S2602" i="2"/>
  <c r="S2615" i="2"/>
  <c r="S2618" i="2"/>
  <c r="S2607" i="2"/>
  <c r="S2578" i="2"/>
  <c r="S2593" i="2"/>
  <c r="S2585" i="2"/>
  <c r="S2577" i="2"/>
  <c r="S2591" i="2"/>
  <c r="S2594" i="2"/>
  <c r="S2583" i="2"/>
  <c r="S2586" i="2"/>
  <c r="S2575" i="2"/>
  <c r="S2569" i="2"/>
  <c r="S2561" i="2"/>
  <c r="S2553" i="2"/>
  <c r="S2567" i="2"/>
  <c r="S2570" i="2"/>
  <c r="S2559" i="2"/>
  <c r="S2562" i="2"/>
  <c r="S2551" i="2"/>
  <c r="S2554" i="2"/>
  <c r="S2546" i="2"/>
  <c r="S2537" i="2"/>
  <c r="S2529" i="2"/>
  <c r="S2535" i="2"/>
  <c r="S2538" i="2"/>
  <c r="S2527" i="2"/>
  <c r="S2530" i="2"/>
  <c r="S2543" i="2"/>
  <c r="S2545" i="2"/>
  <c r="S2503" i="2"/>
  <c r="S2505" i="2"/>
  <c r="S2506" i="2"/>
  <c r="S2519" i="2"/>
  <c r="S2522" i="2"/>
  <c r="S2511" i="2"/>
  <c r="S2514" i="2"/>
  <c r="S2521" i="2"/>
  <c r="S2513" i="2"/>
  <c r="S2495" i="2"/>
  <c r="S2487" i="2"/>
  <c r="S2490" i="2"/>
  <c r="S2482" i="2"/>
  <c r="S2498" i="2"/>
  <c r="S2479" i="2"/>
  <c r="S2497" i="2"/>
  <c r="S2489" i="2"/>
  <c r="S2481" i="2"/>
  <c r="S2471" i="2"/>
  <c r="S2474" i="2"/>
  <c r="S2463" i="2"/>
  <c r="S2466" i="2"/>
  <c r="S2455" i="2"/>
  <c r="S2473" i="2"/>
  <c r="S2458" i="2"/>
  <c r="S2465" i="2"/>
  <c r="S2457" i="2"/>
  <c r="S2450" i="2"/>
  <c r="S2439" i="2"/>
  <c r="S2442" i="2"/>
  <c r="S2431" i="2"/>
  <c r="S2449" i="2"/>
  <c r="S2441" i="2"/>
  <c r="S2434" i="2"/>
  <c r="S2433" i="2"/>
  <c r="S2447" i="2"/>
  <c r="S2418" i="2"/>
  <c r="S2407" i="2"/>
  <c r="S2425" i="2"/>
  <c r="S2417" i="2"/>
  <c r="S2410" i="2"/>
  <c r="S2409" i="2"/>
  <c r="S2423" i="2"/>
  <c r="S2426" i="2"/>
  <c r="S2415" i="2"/>
  <c r="S2386" i="2"/>
  <c r="S2401" i="2"/>
  <c r="S2393" i="2"/>
  <c r="S2385" i="2"/>
  <c r="S2399" i="2"/>
  <c r="S2402" i="2"/>
  <c r="S2391" i="2"/>
  <c r="S2394" i="2"/>
  <c r="S2383" i="2"/>
  <c r="S2377" i="2"/>
  <c r="S2369" i="2"/>
  <c r="S2361" i="2"/>
  <c r="S2375" i="2"/>
  <c r="S2378" i="2"/>
  <c r="S2370" i="2"/>
  <c r="S2359" i="2"/>
  <c r="S2362" i="2"/>
  <c r="S2354" i="2"/>
  <c r="S2345" i="2"/>
  <c r="S2337" i="2"/>
  <c r="S2346" i="2"/>
  <c r="S2335" i="2"/>
  <c r="S2343" i="2"/>
  <c r="S2338" i="2"/>
  <c r="S2351" i="2"/>
  <c r="S2353" i="2"/>
  <c r="S2319" i="2"/>
  <c r="S2322" i="2"/>
  <c r="S2313" i="2"/>
  <c r="S2314" i="2"/>
  <c r="S2311" i="2"/>
  <c r="S2329" i="2"/>
  <c r="S2327" i="2"/>
  <c r="S2330" i="2"/>
  <c r="S2321" i="2"/>
  <c r="S2306" i="2"/>
  <c r="S2298" i="2"/>
  <c r="S2295" i="2"/>
  <c r="S2290" i="2"/>
  <c r="S2305" i="2"/>
  <c r="S2303" i="2"/>
  <c r="S2287" i="2"/>
  <c r="S2297" i="2"/>
  <c r="S2289" i="2"/>
  <c r="S2279" i="2"/>
  <c r="S2282" i="2"/>
  <c r="S2266" i="2"/>
  <c r="S2281" i="2"/>
  <c r="S2273" i="2"/>
  <c r="S2271" i="2"/>
  <c r="S2263" i="2"/>
  <c r="S2265" i="2"/>
  <c r="S2274" i="2"/>
  <c r="S2239" i="2"/>
  <c r="S2258" i="2"/>
  <c r="S2247" i="2"/>
  <c r="S2257" i="2"/>
  <c r="S2250" i="2"/>
  <c r="S2249" i="2"/>
  <c r="S2241" i="2"/>
  <c r="S2242" i="2"/>
  <c r="S2255" i="2"/>
  <c r="S2234" i="2"/>
  <c r="S2223" i="2"/>
  <c r="S2226" i="2"/>
  <c r="S2215" i="2"/>
  <c r="S2233" i="2"/>
  <c r="S2225" i="2"/>
  <c r="S2217" i="2"/>
  <c r="S2218" i="2"/>
  <c r="S2231" i="2"/>
  <c r="S2194" i="2"/>
  <c r="S2209" i="2"/>
  <c r="S2201" i="2"/>
  <c r="S2193" i="2"/>
  <c r="S2207" i="2"/>
  <c r="S2210" i="2"/>
  <c r="S2199" i="2"/>
  <c r="S2202" i="2"/>
  <c r="S2191" i="2"/>
  <c r="S2185" i="2"/>
  <c r="S2177" i="2"/>
  <c r="S2169" i="2"/>
  <c r="S2167" i="2"/>
  <c r="S2183" i="2"/>
  <c r="S2186" i="2"/>
  <c r="S2175" i="2"/>
  <c r="S2178" i="2"/>
  <c r="S2170" i="2"/>
  <c r="S2153" i="2"/>
  <c r="S2145" i="2"/>
  <c r="S2159" i="2"/>
  <c r="S2151" i="2"/>
  <c r="S2146" i="2"/>
  <c r="S2162" i="2"/>
  <c r="S2154" i="2"/>
  <c r="S2143" i="2"/>
  <c r="S2161" i="2"/>
  <c r="S2135" i="2"/>
  <c r="S2127" i="2"/>
  <c r="S2121" i="2"/>
  <c r="S2138" i="2"/>
  <c r="S2122" i="2"/>
  <c r="S2137" i="2"/>
  <c r="S2130" i="2"/>
  <c r="S2119" i="2"/>
  <c r="S2129" i="2"/>
  <c r="S2111" i="2"/>
  <c r="S2103" i="2"/>
  <c r="S2095" i="2"/>
  <c r="S2098" i="2"/>
  <c r="S2113" i="2"/>
  <c r="S2105" i="2"/>
  <c r="S2114" i="2"/>
  <c r="S2106" i="2"/>
  <c r="S2097" i="2"/>
  <c r="S2074" i="2"/>
  <c r="S2087" i="2"/>
  <c r="S2090" i="2"/>
  <c r="S2082" i="2"/>
  <c r="S2071" i="2"/>
  <c r="S2089" i="2"/>
  <c r="S2081" i="2"/>
  <c r="S2079" i="2"/>
  <c r="S2073" i="2"/>
  <c r="S2066" i="2"/>
  <c r="S2055" i="2"/>
  <c r="S2065" i="2"/>
  <c r="S2057" i="2"/>
  <c r="S2050" i="2"/>
  <c r="S2049" i="2"/>
  <c r="S2058" i="2"/>
  <c r="S2047" i="2"/>
  <c r="S2063" i="2"/>
  <c r="S2026" i="2"/>
  <c r="S2034" i="2"/>
  <c r="S2023" i="2"/>
  <c r="S2041" i="2"/>
  <c r="S2033" i="2"/>
  <c r="S2039" i="2"/>
  <c r="S2025" i="2"/>
  <c r="S2042" i="2"/>
  <c r="S2031" i="2"/>
  <c r="S2002" i="2"/>
  <c r="S2017" i="2"/>
  <c r="S2009" i="2"/>
  <c r="S2001" i="2"/>
  <c r="S2015" i="2"/>
  <c r="S2018" i="2"/>
  <c r="S2007" i="2"/>
  <c r="S2010" i="2"/>
  <c r="S1999" i="2"/>
  <c r="S1986" i="2"/>
  <c r="S1993" i="2"/>
  <c r="S1985" i="2"/>
  <c r="S1977" i="2"/>
  <c r="S1991" i="2"/>
  <c r="S1994" i="2"/>
  <c r="S1983" i="2"/>
  <c r="S1975" i="2"/>
  <c r="S1978" i="2"/>
  <c r="S1967" i="2"/>
  <c r="S1970" i="2"/>
  <c r="S1961" i="2"/>
  <c r="S1953" i="2"/>
  <c r="S1962" i="2"/>
  <c r="S1951" i="2"/>
  <c r="S1954" i="2"/>
  <c r="S1959" i="2"/>
  <c r="S1969" i="2"/>
  <c r="S1929" i="2"/>
  <c r="S1938" i="2"/>
  <c r="S1930" i="2"/>
  <c r="S1943" i="2"/>
  <c r="S1946" i="2"/>
  <c r="S1935" i="2"/>
  <c r="S1927" i="2"/>
  <c r="S1945" i="2"/>
  <c r="S1937" i="2"/>
  <c r="S1914" i="2"/>
  <c r="S1921" i="2"/>
  <c r="S1919" i="2"/>
  <c r="S1922" i="2"/>
  <c r="S1911" i="2"/>
  <c r="S1903" i="2"/>
  <c r="S1906" i="2"/>
  <c r="S1913" i="2"/>
  <c r="S1905" i="2"/>
  <c r="S1890" i="2"/>
  <c r="S1897" i="2"/>
  <c r="S1895" i="2"/>
  <c r="S1898" i="2"/>
  <c r="S1887" i="2"/>
  <c r="S1882" i="2"/>
  <c r="S1889" i="2"/>
  <c r="S1879" i="2"/>
  <c r="S1881" i="2"/>
  <c r="S1874" i="2"/>
  <c r="S1863" i="2"/>
  <c r="S1873" i="2"/>
  <c r="S1865" i="2"/>
  <c r="S1858" i="2"/>
  <c r="S1857" i="2"/>
  <c r="S1866" i="2"/>
  <c r="S1871" i="2"/>
  <c r="S1842" i="2"/>
  <c r="S1831" i="2"/>
  <c r="S1834" i="2"/>
  <c r="S1849" i="2"/>
  <c r="S1841" i="2"/>
  <c r="S1833" i="2"/>
  <c r="S1847" i="2"/>
  <c r="S1850" i="2"/>
  <c r="S1839" i="2"/>
  <c r="S1810" i="2"/>
  <c r="S1817" i="2"/>
  <c r="S1809" i="2"/>
  <c r="S1825" i="2"/>
  <c r="S1823" i="2"/>
  <c r="S1826" i="2"/>
  <c r="S1815" i="2"/>
  <c r="S1818" i="2"/>
  <c r="S1807" i="2"/>
  <c r="S1801" i="2"/>
  <c r="S1793" i="2"/>
  <c r="S1785" i="2"/>
  <c r="S1802" i="2"/>
  <c r="S1791" i="2"/>
  <c r="S1794" i="2"/>
  <c r="S1783" i="2"/>
  <c r="S1799" i="2"/>
  <c r="S1786" i="2"/>
  <c r="S1767" i="2"/>
  <c r="S1769" i="2"/>
  <c r="S1761" i="2"/>
  <c r="S1778" i="2"/>
  <c r="S1770" i="2"/>
  <c r="S1759" i="2"/>
  <c r="S1762" i="2"/>
  <c r="S1775" i="2"/>
  <c r="S1777" i="2"/>
  <c r="S1737" i="2"/>
  <c r="S1754" i="2"/>
  <c r="S1743" i="2"/>
  <c r="S1738" i="2"/>
  <c r="S1751" i="2"/>
  <c r="S1735" i="2"/>
  <c r="S1753" i="2"/>
  <c r="S1746" i="2"/>
  <c r="S1745" i="2"/>
  <c r="S1730" i="2"/>
  <c r="S1719" i="2"/>
  <c r="S1727" i="2"/>
  <c r="S1722" i="2"/>
  <c r="S1711" i="2"/>
  <c r="S1714" i="2"/>
  <c r="S1729" i="2"/>
  <c r="S1721" i="2"/>
  <c r="S1713" i="2"/>
  <c r="S1703" i="2"/>
  <c r="S1697" i="2"/>
  <c r="S1706" i="2"/>
  <c r="S1687" i="2"/>
  <c r="S1705" i="2"/>
  <c r="S1689" i="2"/>
  <c r="S1695" i="2"/>
  <c r="S1698" i="2"/>
  <c r="S1690" i="2"/>
  <c r="S1682" i="2"/>
  <c r="S1671" i="2"/>
  <c r="S1681" i="2"/>
  <c r="S1673" i="2"/>
  <c r="S1666" i="2"/>
  <c r="S1665" i="2"/>
  <c r="S1674" i="2"/>
  <c r="S1663" i="2"/>
  <c r="S1679" i="2"/>
  <c r="S1650" i="2"/>
  <c r="S1639" i="2"/>
  <c r="S1657" i="2"/>
  <c r="S1649" i="2"/>
  <c r="S1641" i="2"/>
  <c r="S1655" i="2"/>
  <c r="S1642" i="2"/>
  <c r="S1658" i="2"/>
  <c r="S1647" i="2"/>
  <c r="S1618" i="2"/>
  <c r="S1633" i="2"/>
  <c r="S1625" i="2"/>
  <c r="S1617" i="2"/>
  <c r="S1631" i="2"/>
  <c r="S1634" i="2"/>
  <c r="S1623" i="2"/>
  <c r="S1626" i="2"/>
  <c r="S1615" i="2"/>
  <c r="S1609" i="2"/>
  <c r="S1601" i="2"/>
  <c r="S1593" i="2"/>
  <c r="S1610" i="2"/>
  <c r="S1599" i="2"/>
  <c r="S1602" i="2"/>
  <c r="S1591" i="2"/>
  <c r="S1607" i="2"/>
  <c r="S1594" i="2"/>
  <c r="S1575" i="2"/>
  <c r="S1577" i="2"/>
  <c r="S1569" i="2"/>
  <c r="S1578" i="2"/>
  <c r="S1567" i="2"/>
  <c r="S1583" i="2"/>
  <c r="S1570" i="2"/>
  <c r="S1586" i="2"/>
  <c r="S1585" i="2"/>
  <c r="S1545" i="2"/>
  <c r="S1546" i="2"/>
  <c r="S1561" i="2"/>
  <c r="S1559" i="2"/>
  <c r="S1562" i="2"/>
  <c r="S1551" i="2"/>
  <c r="S1554" i="2"/>
  <c r="S1543" i="2"/>
  <c r="S1553" i="2"/>
  <c r="S1522" i="2"/>
  <c r="S1535" i="2"/>
  <c r="S1538" i="2"/>
  <c r="S1530" i="2"/>
  <c r="S1519" i="2"/>
  <c r="S1537" i="2"/>
  <c r="S1529" i="2"/>
  <c r="S1527" i="2"/>
  <c r="S1521" i="2"/>
  <c r="S1506" i="2"/>
  <c r="S1498" i="2"/>
  <c r="S1511" i="2"/>
  <c r="S1514" i="2"/>
  <c r="S1503" i="2"/>
  <c r="S1513" i="2"/>
  <c r="S1505" i="2"/>
  <c r="S1497" i="2"/>
  <c r="S1495" i="2"/>
  <c r="S1490" i="2"/>
  <c r="S1479" i="2"/>
  <c r="S1489" i="2"/>
  <c r="S1481" i="2"/>
  <c r="S1473" i="2"/>
  <c r="S1482" i="2"/>
  <c r="S1474" i="2"/>
  <c r="S1487" i="2"/>
  <c r="S1450" i="2"/>
  <c r="S1458" i="2"/>
  <c r="S1447" i="2"/>
  <c r="S1465" i="2"/>
  <c r="S1457" i="2"/>
  <c r="S1449" i="2"/>
  <c r="S1463" i="2"/>
  <c r="S1466" i="2"/>
  <c r="S1455" i="2"/>
  <c r="S1426" i="2"/>
  <c r="S1441" i="2"/>
  <c r="S1433" i="2"/>
  <c r="S1425" i="2"/>
  <c r="S1439" i="2"/>
  <c r="S1442" i="2"/>
  <c r="S1431" i="2"/>
  <c r="S1434" i="2"/>
  <c r="S1423" i="2"/>
  <c r="S1417" i="2"/>
  <c r="S1409" i="2"/>
  <c r="S1401" i="2"/>
  <c r="S1410" i="2"/>
  <c r="S1399" i="2"/>
  <c r="S1415" i="2"/>
  <c r="S1418" i="2"/>
  <c r="S1407" i="2"/>
  <c r="S1402" i="2"/>
  <c r="S1385" i="2"/>
  <c r="S1377" i="2"/>
  <c r="S1391" i="2"/>
  <c r="S1394" i="2"/>
  <c r="S1383" i="2"/>
  <c r="S1375" i="2"/>
  <c r="S1378" i="2"/>
  <c r="S1386" i="2"/>
  <c r="S1393" i="2"/>
  <c r="S1353" i="2"/>
  <c r="S1359" i="2"/>
  <c r="S1354" i="2"/>
  <c r="S1370" i="2"/>
  <c r="S1369" i="2"/>
  <c r="S1367" i="2"/>
  <c r="S1362" i="2"/>
  <c r="S1351" i="2"/>
  <c r="S1361" i="2"/>
  <c r="S1343" i="2"/>
  <c r="S1335" i="2"/>
  <c r="S1345" i="2"/>
  <c r="S1346" i="2"/>
  <c r="S1338" i="2"/>
  <c r="S1337" i="2"/>
  <c r="S1327" i="2"/>
  <c r="S1330" i="2"/>
  <c r="S1329" i="2"/>
  <c r="S1319" i="2"/>
  <c r="S1322" i="2"/>
  <c r="S1311" i="2"/>
  <c r="S1303" i="2"/>
  <c r="S1306" i="2"/>
  <c r="S1321" i="2"/>
  <c r="S1313" i="2"/>
  <c r="S1314" i="2"/>
  <c r="S1305" i="2"/>
  <c r="S1298" i="2"/>
  <c r="S1287" i="2"/>
  <c r="S1297" i="2"/>
  <c r="S1289" i="2"/>
  <c r="S1279" i="2"/>
  <c r="S1281" i="2"/>
  <c r="S1290" i="2"/>
  <c r="S1282" i="2"/>
  <c r="S1295" i="2"/>
  <c r="S1271" i="2"/>
  <c r="S1266" i="2"/>
  <c r="S1255" i="2"/>
  <c r="S1273" i="2"/>
  <c r="S1265" i="2"/>
  <c r="S1257" i="2"/>
  <c r="S1258" i="2"/>
  <c r="S1274" i="2"/>
  <c r="S1263" i="2"/>
  <c r="S1234" i="2"/>
  <c r="S1249" i="2"/>
  <c r="S1241" i="2"/>
  <c r="S1233" i="2"/>
  <c r="S1247" i="2"/>
  <c r="S1250" i="2"/>
  <c r="S1239" i="2"/>
  <c r="S1242" i="2"/>
  <c r="S1231" i="2"/>
  <c r="S1225" i="2"/>
  <c r="S1217" i="2"/>
  <c r="S1209" i="2"/>
  <c r="S1223" i="2"/>
  <c r="S1226" i="2"/>
  <c r="S1215" i="2"/>
  <c r="S1218" i="2"/>
  <c r="S1207" i="2"/>
  <c r="S1210" i="2"/>
  <c r="S1191" i="2"/>
  <c r="S1193" i="2"/>
  <c r="S1185" i="2"/>
  <c r="S1194" i="2"/>
  <c r="S1183" i="2"/>
  <c r="S1186" i="2"/>
  <c r="S1199" i="2"/>
  <c r="S1202" i="2"/>
  <c r="S1201" i="2"/>
  <c r="S1161" i="2"/>
  <c r="S1175" i="2"/>
  <c r="S1178" i="2"/>
  <c r="S1167" i="2"/>
  <c r="S1170" i="2"/>
  <c r="S1159" i="2"/>
  <c r="S1162" i="2"/>
  <c r="S1177" i="2"/>
  <c r="S1169" i="2"/>
  <c r="S1135" i="2"/>
  <c r="S1154" i="2"/>
  <c r="S1153" i="2"/>
  <c r="S1143" i="2"/>
  <c r="S1146" i="2"/>
  <c r="S1138" i="2"/>
  <c r="S1145" i="2"/>
  <c r="S1151" i="2"/>
  <c r="S1137" i="2"/>
  <c r="S1127" i="2"/>
  <c r="S1130" i="2"/>
  <c r="S1119" i="2"/>
  <c r="S1129" i="2"/>
  <c r="S1121" i="2"/>
  <c r="S1113" i="2"/>
  <c r="S1122" i="2"/>
  <c r="S1111" i="2"/>
  <c r="P1133" i="2"/>
  <c r="S1114" i="2"/>
  <c r="S1106" i="2"/>
  <c r="S1095" i="2"/>
  <c r="S1105" i="2"/>
  <c r="S1097" i="2"/>
  <c r="S1089" i="2"/>
  <c r="S1098" i="2"/>
  <c r="S1090" i="2"/>
  <c r="S1103" i="2"/>
  <c r="S1074" i="2"/>
  <c r="S1063" i="2"/>
  <c r="S1081" i="2"/>
  <c r="S1073" i="2"/>
  <c r="S1065" i="2"/>
  <c r="S1066" i="2"/>
  <c r="S1079" i="2"/>
  <c r="S1082" i="2"/>
  <c r="S1071" i="2"/>
  <c r="S1057" i="2"/>
  <c r="S1049" i="2"/>
  <c r="S1041" i="2"/>
  <c r="S1055" i="2"/>
  <c r="S1058" i="2"/>
  <c r="S1047" i="2"/>
  <c r="S1042" i="2"/>
  <c r="S1050" i="2"/>
  <c r="S1039" i="2"/>
  <c r="S1033" i="2"/>
  <c r="S1025" i="2"/>
  <c r="S1017" i="2"/>
  <c r="S1031" i="2"/>
  <c r="S1034" i="2"/>
  <c r="S1023" i="2"/>
  <c r="S1026" i="2"/>
  <c r="S1015" i="2"/>
  <c r="S1018" i="2"/>
  <c r="S1001" i="2"/>
  <c r="S993" i="2"/>
  <c r="S1002" i="2"/>
  <c r="S991" i="2"/>
  <c r="S994" i="2"/>
  <c r="S1007" i="2"/>
  <c r="S1010" i="2"/>
  <c r="S999" i="2"/>
  <c r="S1009" i="2"/>
  <c r="S969" i="2"/>
  <c r="S986" i="2"/>
  <c r="S978" i="2"/>
  <c r="S967" i="2"/>
  <c r="S970" i="2"/>
  <c r="S985" i="2"/>
  <c r="S983" i="2"/>
  <c r="S975" i="2"/>
  <c r="S977" i="2"/>
  <c r="S954" i="2"/>
  <c r="S946" i="2"/>
  <c r="S961" i="2"/>
  <c r="S959" i="2"/>
  <c r="S962" i="2"/>
  <c r="S951" i="2"/>
  <c r="S943" i="2"/>
  <c r="S953" i="2"/>
  <c r="S945" i="2"/>
  <c r="S938" i="2"/>
  <c r="S927" i="2"/>
  <c r="S935" i="2"/>
  <c r="S929" i="2"/>
  <c r="S937" i="2"/>
  <c r="S921" i="2"/>
  <c r="S930" i="2"/>
  <c r="S919" i="2"/>
  <c r="P941" i="2"/>
  <c r="S922" i="2"/>
  <c r="S914" i="2"/>
  <c r="S903" i="2"/>
  <c r="S913" i="2"/>
  <c r="S905" i="2"/>
  <c r="S906" i="2"/>
  <c r="S897" i="2"/>
  <c r="S895" i="2"/>
  <c r="S898" i="2"/>
  <c r="S911" i="2"/>
  <c r="S882" i="2"/>
  <c r="S871" i="2"/>
  <c r="S889" i="2"/>
  <c r="S881" i="2"/>
  <c r="S873" i="2"/>
  <c r="S887" i="2"/>
  <c r="S874" i="2"/>
  <c r="S890" i="2"/>
  <c r="S879" i="2"/>
  <c r="S850" i="2"/>
  <c r="S865" i="2"/>
  <c r="S857" i="2"/>
  <c r="S849" i="2"/>
  <c r="S863" i="2"/>
  <c r="S866" i="2"/>
  <c r="S855" i="2"/>
  <c r="S858" i="2"/>
  <c r="S847" i="2"/>
  <c r="S841" i="2"/>
  <c r="S833" i="2"/>
  <c r="S825" i="2"/>
  <c r="S839" i="2"/>
  <c r="S842" i="2"/>
  <c r="S831" i="2"/>
  <c r="S834" i="2"/>
  <c r="S823" i="2"/>
  <c r="S826" i="2"/>
  <c r="S809" i="2"/>
  <c r="S801" i="2"/>
  <c r="S815" i="2"/>
  <c r="S810" i="2"/>
  <c r="S799" i="2"/>
  <c r="S802" i="2"/>
  <c r="S818" i="2"/>
  <c r="S807" i="2"/>
  <c r="S817" i="2"/>
  <c r="S777" i="2"/>
  <c r="S783" i="2"/>
  <c r="S775" i="2"/>
  <c r="S778" i="2"/>
  <c r="S791" i="2"/>
  <c r="S793" i="2"/>
  <c r="S794" i="2"/>
  <c r="S786" i="2"/>
  <c r="S785" i="2"/>
  <c r="S769" i="2"/>
  <c r="S761" i="2"/>
  <c r="S770" i="2"/>
  <c r="S759" i="2"/>
  <c r="S762" i="2"/>
  <c r="S751" i="2"/>
  <c r="S754" i="2"/>
  <c r="S753" i="2"/>
  <c r="S743" i="2"/>
  <c r="S745" i="2"/>
  <c r="S735" i="2"/>
  <c r="S727" i="2"/>
  <c r="S730" i="2"/>
  <c r="S729" i="2"/>
  <c r="S746" i="2"/>
  <c r="S738" i="2"/>
  <c r="S737" i="2"/>
  <c r="S722" i="2"/>
  <c r="S711" i="2"/>
  <c r="S721" i="2"/>
  <c r="S713" i="2"/>
  <c r="S714" i="2"/>
  <c r="S706" i="2"/>
  <c r="S705" i="2"/>
  <c r="S703" i="2"/>
  <c r="S719" i="2"/>
  <c r="S690" i="2"/>
  <c r="S679" i="2"/>
  <c r="S697" i="2"/>
  <c r="S689" i="2"/>
  <c r="S681" i="2"/>
  <c r="S682" i="2"/>
  <c r="S695" i="2"/>
  <c r="S698" i="2"/>
  <c r="S687" i="2"/>
  <c r="S658" i="2"/>
  <c r="S673" i="2"/>
  <c r="S665" i="2"/>
  <c r="S657" i="2"/>
  <c r="S674" i="2"/>
  <c r="S663" i="2"/>
  <c r="S671" i="2"/>
  <c r="S666" i="2"/>
  <c r="S655" i="2"/>
  <c r="S649" i="2"/>
  <c r="S641" i="2"/>
  <c r="S633" i="2"/>
  <c r="S647" i="2"/>
  <c r="S650" i="2"/>
  <c r="S639" i="2"/>
  <c r="S642" i="2"/>
  <c r="S631" i="2"/>
  <c r="S634" i="2"/>
  <c r="S617" i="2"/>
  <c r="S609" i="2"/>
  <c r="S615" i="2"/>
  <c r="S618" i="2"/>
  <c r="S607" i="2"/>
  <c r="S610" i="2"/>
  <c r="S623" i="2"/>
  <c r="S626" i="2"/>
  <c r="S625" i="2"/>
  <c r="S585" i="2"/>
  <c r="S586" i="2"/>
  <c r="S599" i="2"/>
  <c r="S594" i="2"/>
  <c r="S601" i="2"/>
  <c r="S602" i="2"/>
  <c r="S591" i="2"/>
  <c r="S583" i="2"/>
  <c r="S593" i="2"/>
  <c r="S570" i="2"/>
  <c r="S577" i="2"/>
  <c r="S578" i="2"/>
  <c r="S567" i="2"/>
  <c r="S559" i="2"/>
  <c r="S562" i="2"/>
  <c r="S569" i="2"/>
  <c r="S561" i="2"/>
  <c r="S551" i="2"/>
  <c r="S553" i="2"/>
  <c r="S545" i="2"/>
  <c r="S554" i="2"/>
  <c r="S543" i="2"/>
  <c r="S546" i="2"/>
  <c r="S535" i="2"/>
  <c r="S537" i="2"/>
  <c r="S538" i="2"/>
  <c r="S511" i="2"/>
  <c r="S530" i="2"/>
  <c r="S519" i="2"/>
  <c r="S529" i="2"/>
  <c r="S521" i="2"/>
  <c r="S513" i="2"/>
  <c r="S522" i="2"/>
  <c r="S514" i="2"/>
  <c r="S527" i="2"/>
  <c r="S505" i="2"/>
  <c r="S497" i="2"/>
  <c r="S489" i="2"/>
  <c r="S503" i="2"/>
  <c r="S498" i="2"/>
  <c r="S487" i="2"/>
  <c r="S490" i="2"/>
  <c r="S506" i="2"/>
  <c r="S495" i="2"/>
  <c r="S466" i="2"/>
  <c r="S481" i="2"/>
  <c r="S473" i="2"/>
  <c r="S465" i="2"/>
  <c r="S482" i="2"/>
  <c r="S471" i="2"/>
  <c r="S479" i="2"/>
  <c r="S474" i="2"/>
  <c r="S463" i="2"/>
  <c r="S457" i="2"/>
  <c r="S441" i="2"/>
  <c r="S458" i="2"/>
  <c r="S447" i="2"/>
  <c r="S449" i="2"/>
  <c r="S455" i="2"/>
  <c r="S450" i="2"/>
  <c r="S439" i="2"/>
  <c r="S442" i="2"/>
  <c r="S425" i="2"/>
  <c r="S417" i="2"/>
  <c r="S418" i="2"/>
  <c r="S431" i="2"/>
  <c r="S434" i="2"/>
  <c r="S423" i="2"/>
  <c r="S426" i="2"/>
  <c r="S415" i="2"/>
  <c r="S433" i="2"/>
  <c r="S393" i="2"/>
  <c r="S407" i="2"/>
  <c r="S399" i="2"/>
  <c r="S402" i="2"/>
  <c r="S391" i="2"/>
  <c r="S394" i="2"/>
  <c r="S409" i="2"/>
  <c r="S410" i="2"/>
  <c r="S401" i="2"/>
  <c r="S383" i="2"/>
  <c r="S386" i="2"/>
  <c r="S375" i="2"/>
  <c r="S385" i="2"/>
  <c r="S377" i="2"/>
  <c r="S378" i="2"/>
  <c r="S367" i="2"/>
  <c r="S370" i="2"/>
  <c r="S369" i="2"/>
  <c r="S343" i="2"/>
  <c r="S359" i="2"/>
  <c r="S361" i="2"/>
  <c r="S362" i="2"/>
  <c r="S351" i="2"/>
  <c r="S346" i="2"/>
  <c r="S353" i="2"/>
  <c r="S354" i="2"/>
  <c r="S345" i="2"/>
  <c r="S330" i="2"/>
  <c r="S338" i="2"/>
  <c r="S327" i="2"/>
  <c r="S337" i="2"/>
  <c r="S329" i="2"/>
  <c r="S321" i="2"/>
  <c r="S319" i="2"/>
  <c r="S322" i="2"/>
  <c r="S335" i="2"/>
  <c r="S298" i="2"/>
  <c r="S297" i="2"/>
  <c r="S306" i="2"/>
  <c r="S295" i="2"/>
  <c r="S313" i="2"/>
  <c r="S305" i="2"/>
  <c r="S311" i="2"/>
  <c r="S314" i="2"/>
  <c r="S303" i="2"/>
  <c r="S274" i="2"/>
  <c r="S289" i="2"/>
  <c r="S281" i="2"/>
  <c r="S273" i="2"/>
  <c r="S290" i="2"/>
  <c r="S279" i="2"/>
  <c r="S287" i="2"/>
  <c r="S282" i="2"/>
  <c r="S271" i="2"/>
  <c r="S265" i="2"/>
  <c r="S257" i="2"/>
  <c r="S249" i="2"/>
  <c r="S266" i="2"/>
  <c r="S255" i="2"/>
  <c r="S258" i="2"/>
  <c r="S247" i="2"/>
  <c r="S263" i="2"/>
  <c r="S250" i="2"/>
  <c r="S241" i="2"/>
  <c r="S239" i="2"/>
  <c r="S234" i="2"/>
  <c r="S223" i="2"/>
  <c r="S233" i="2"/>
  <c r="S242" i="2"/>
  <c r="S226" i="2"/>
  <c r="S225" i="2"/>
  <c r="S231" i="2"/>
  <c r="S217" i="2"/>
  <c r="S209" i="2"/>
  <c r="S210" i="2"/>
  <c r="S202" i="2"/>
  <c r="S201" i="2"/>
  <c r="S215" i="2"/>
  <c r="S218" i="2"/>
  <c r="S199" i="2"/>
  <c r="S207" i="2"/>
  <c r="S193" i="2"/>
  <c r="S185" i="2"/>
  <c r="S177" i="2"/>
  <c r="S191" i="2"/>
  <c r="S194" i="2"/>
  <c r="S183" i="2"/>
  <c r="S186" i="2"/>
  <c r="S175" i="2"/>
  <c r="S178" i="2"/>
  <c r="S167" i="2"/>
  <c r="S169" i="2"/>
  <c r="S161" i="2"/>
  <c r="S153" i="2"/>
  <c r="S170" i="2"/>
  <c r="S159" i="2"/>
  <c r="S151" i="2"/>
  <c r="S154" i="2"/>
  <c r="S162" i="2"/>
  <c r="S146" i="2"/>
  <c r="S135" i="2"/>
  <c r="S145" i="2"/>
  <c r="S137" i="2"/>
  <c r="S129" i="2"/>
  <c r="S138" i="2"/>
  <c r="S127" i="2"/>
  <c r="S130" i="2"/>
  <c r="S143" i="2"/>
  <c r="S113" i="2"/>
  <c r="S114" i="2"/>
  <c r="S103" i="2"/>
  <c r="S106" i="2"/>
  <c r="S105" i="2"/>
  <c r="S119" i="2"/>
  <c r="S122" i="2"/>
  <c r="S111" i="2"/>
  <c r="S121" i="2"/>
  <c r="S82" i="2"/>
  <c r="S81" i="2"/>
  <c r="S95" i="2"/>
  <c r="S98" i="2"/>
  <c r="S87" i="2"/>
  <c r="S97" i="2"/>
  <c r="S90" i="2"/>
  <c r="S79" i="2"/>
  <c r="S89" i="2"/>
  <c r="S74" i="2"/>
  <c r="S63" i="2"/>
  <c r="S73" i="2"/>
  <c r="S66" i="2"/>
  <c r="S55" i="2"/>
  <c r="S65" i="2"/>
  <c r="S71" i="2"/>
  <c r="S58" i="2"/>
  <c r="S57" i="2"/>
  <c r="S49" i="2"/>
  <c r="S41" i="2"/>
  <c r="S47" i="2"/>
  <c r="S50" i="2"/>
  <c r="S34" i="2"/>
  <c r="S33" i="2"/>
  <c r="S39" i="2"/>
  <c r="S42" i="2"/>
  <c r="S31" i="2"/>
  <c r="S25" i="2"/>
  <c r="S17" i="2"/>
  <c r="S9" i="2"/>
  <c r="S18" i="2"/>
  <c r="S10" i="2"/>
  <c r="S26" i="2"/>
  <c r="S15" i="2"/>
  <c r="S7" i="2"/>
  <c r="S23" i="2"/>
  <c r="S30" i="2"/>
  <c r="S78" i="2"/>
  <c r="S6" i="2"/>
  <c r="S3967" i="2"/>
  <c r="S3071" i="2"/>
  <c r="S2367" i="2"/>
  <c r="S1855" i="2"/>
  <c r="S1471" i="2"/>
  <c r="S1087" i="2"/>
  <c r="S767" i="2"/>
  <c r="S575" i="2"/>
  <c r="Y8" i="2"/>
  <c r="R3" i="2"/>
  <c r="P8765" i="2" l="1"/>
  <c r="P8739" i="2"/>
  <c r="P8741" i="2"/>
  <c r="W8741" i="2" s="1"/>
  <c r="P8717" i="2"/>
  <c r="W8717" i="2" s="1"/>
  <c r="P8691" i="2"/>
  <c r="P8693" i="2"/>
  <c r="W8693" i="2" s="1"/>
  <c r="P8667" i="2"/>
  <c r="P8669" i="2"/>
  <c r="W8669" i="2" s="1"/>
  <c r="P8645" i="2"/>
  <c r="W8645" i="2" s="1"/>
  <c r="P8621" i="2"/>
  <c r="W8621" i="2" s="1"/>
  <c r="P8597" i="2"/>
  <c r="W8597" i="2" s="1"/>
  <c r="P8573" i="2"/>
  <c r="W8573" i="2" s="1"/>
  <c r="P8571" i="2"/>
  <c r="P8547" i="2"/>
  <c r="P8549" i="2"/>
  <c r="W8549" i="2" s="1"/>
  <c r="P8525" i="2"/>
  <c r="W8525" i="2" s="1"/>
  <c r="P8523" i="2"/>
  <c r="P8501" i="2"/>
  <c r="P8499" i="2"/>
  <c r="P8477" i="2"/>
  <c r="W8477" i="2" s="1"/>
  <c r="P8475" i="2"/>
  <c r="P8451" i="2"/>
  <c r="P8453" i="2"/>
  <c r="W8453" i="2" s="1"/>
  <c r="P8429" i="2"/>
  <c r="W8429" i="2" s="1"/>
  <c r="P8403" i="2"/>
  <c r="P8405" i="2"/>
  <c r="W8405" i="2" s="1"/>
  <c r="P8381" i="2"/>
  <c r="W8381" i="2" s="1"/>
  <c r="P8357" i="2"/>
  <c r="W8357" i="2" s="1"/>
  <c r="P8333" i="2"/>
  <c r="W8333" i="2" s="1"/>
  <c r="P8309" i="2"/>
  <c r="W8309" i="2" s="1"/>
  <c r="P8283" i="2"/>
  <c r="P8285" i="2"/>
  <c r="W8285" i="2" s="1"/>
  <c r="P8261" i="2"/>
  <c r="W8261" i="2" s="1"/>
  <c r="P8235" i="2"/>
  <c r="P8237" i="2"/>
  <c r="W8237" i="2" s="1"/>
  <c r="P8213" i="2"/>
  <c r="W8213" i="2" s="1"/>
  <c r="P8211" i="2"/>
  <c r="P8189" i="2"/>
  <c r="W8189" i="2" s="1"/>
  <c r="P8165" i="2"/>
  <c r="W8165" i="2" s="1"/>
  <c r="P8141" i="2"/>
  <c r="W8141" i="2" s="1"/>
  <c r="P8115" i="2"/>
  <c r="P8117" i="2"/>
  <c r="W8117" i="2" s="1"/>
  <c r="P8093" i="2"/>
  <c r="W8093" i="2" s="1"/>
  <c r="P8067" i="2"/>
  <c r="P8069" i="2"/>
  <c r="W8069" i="2" s="1"/>
  <c r="P8043" i="2"/>
  <c r="P8045" i="2"/>
  <c r="W8045" i="2" s="1"/>
  <c r="P8021" i="2"/>
  <c r="W8021" i="2" s="1"/>
  <c r="P7971" i="2"/>
  <c r="P7973" i="2"/>
  <c r="W7973" i="2" s="1"/>
  <c r="P7949" i="2"/>
  <c r="W7949" i="2" s="1"/>
  <c r="P7923" i="2"/>
  <c r="P7899" i="2"/>
  <c r="P7901" i="2"/>
  <c r="W7901" i="2" s="1"/>
  <c r="P7875" i="2"/>
  <c r="P7877" i="2"/>
  <c r="W7877" i="2" s="1"/>
  <c r="P7853" i="2"/>
  <c r="P7851" i="2"/>
  <c r="P7829" i="2"/>
  <c r="W7829" i="2" s="1"/>
  <c r="P7805" i="2"/>
  <c r="W7805" i="2" s="1"/>
  <c r="P7779" i="2"/>
  <c r="P7781" i="2"/>
  <c r="W7781" i="2" s="1"/>
  <c r="P7755" i="2"/>
  <c r="P7757" i="2"/>
  <c r="W7757" i="2" s="1"/>
  <c r="P7731" i="2"/>
  <c r="P7733" i="2"/>
  <c r="W7733" i="2" s="1"/>
  <c r="P7707" i="2"/>
  <c r="P7709" i="2"/>
  <c r="W7709" i="2" s="1"/>
  <c r="P7661" i="2"/>
  <c r="W7661" i="2" s="1"/>
  <c r="P7637" i="2"/>
  <c r="W7637" i="2" s="1"/>
  <c r="P7613" i="2"/>
  <c r="W7613" i="2" s="1"/>
  <c r="P7611" i="2"/>
  <c r="P7589" i="2"/>
  <c r="W7589" i="2" s="1"/>
  <c r="P7587" i="2"/>
  <c r="P7541" i="2"/>
  <c r="W7541" i="2" s="1"/>
  <c r="P7515" i="2"/>
  <c r="P7517" i="2"/>
  <c r="W7517" i="2" s="1"/>
  <c r="P7491" i="2"/>
  <c r="P7493" i="2"/>
  <c r="W7493" i="2" s="1"/>
  <c r="P7469" i="2"/>
  <c r="W7469" i="2" s="1"/>
  <c r="P7443" i="2"/>
  <c r="P7421" i="2"/>
  <c r="W7421" i="2" s="1"/>
  <c r="P7397" i="2"/>
  <c r="W7397" i="2" s="1"/>
  <c r="P7395" i="2"/>
  <c r="P7373" i="2"/>
  <c r="W7373" i="2" s="1"/>
  <c r="P7347" i="2"/>
  <c r="P7349" i="2"/>
  <c r="W7349" i="2" s="1"/>
  <c r="P7325" i="2"/>
  <c r="W7325" i="2" s="1"/>
  <c r="P7277" i="2"/>
  <c r="P7229" i="2"/>
  <c r="W7229" i="2" s="1"/>
  <c r="P7227" i="2"/>
  <c r="P7203" i="2"/>
  <c r="P7205" i="2"/>
  <c r="W7205" i="2" s="1"/>
  <c r="P7179" i="2"/>
  <c r="P7181" i="2"/>
  <c r="W7181" i="2" s="1"/>
  <c r="P7155" i="2"/>
  <c r="P7157" i="2"/>
  <c r="W7157" i="2" s="1"/>
  <c r="P7131" i="2"/>
  <c r="P7133" i="2"/>
  <c r="W7133" i="2" s="1"/>
  <c r="P7109" i="2"/>
  <c r="W7109" i="2" s="1"/>
  <c r="P7107" i="2"/>
  <c r="P7085" i="2"/>
  <c r="W7085" i="2" s="1"/>
  <c r="P7059" i="2"/>
  <c r="P7061" i="2"/>
  <c r="W7061" i="2" s="1"/>
  <c r="P7035" i="2"/>
  <c r="P7037" i="2"/>
  <c r="W7037" i="2" s="1"/>
  <c r="P7011" i="2"/>
  <c r="P6989" i="2"/>
  <c r="W6989" i="2" s="1"/>
  <c r="P6965" i="2"/>
  <c r="W6965" i="2" s="1"/>
  <c r="P6941" i="2"/>
  <c r="W6941" i="2" s="1"/>
  <c r="P6917" i="2"/>
  <c r="W6917" i="2" s="1"/>
  <c r="P6893" i="2"/>
  <c r="W6893" i="2" s="1"/>
  <c r="P6869" i="2"/>
  <c r="W6869" i="2" s="1"/>
  <c r="P6867" i="2"/>
  <c r="P6845" i="2"/>
  <c r="W6845" i="2" s="1"/>
  <c r="P6843" i="2"/>
  <c r="P6821" i="2"/>
  <c r="W6821" i="2" s="1"/>
  <c r="P6797" i="2"/>
  <c r="W6797" i="2" s="1"/>
  <c r="P6773" i="2"/>
  <c r="W6773" i="2" s="1"/>
  <c r="P6771" i="2"/>
  <c r="P6747" i="2"/>
  <c r="P6749" i="2"/>
  <c r="W6749" i="2" s="1"/>
  <c r="P6725" i="2"/>
  <c r="W6725" i="2" s="1"/>
  <c r="P6723" i="2"/>
  <c r="P6701" i="2"/>
  <c r="W6701" i="2" s="1"/>
  <c r="P6677" i="2"/>
  <c r="W6677" i="2" s="1"/>
  <c r="P6629" i="2"/>
  <c r="W6629" i="2" s="1"/>
  <c r="P6605" i="2"/>
  <c r="W6605" i="2" s="1"/>
  <c r="P6579" i="2"/>
  <c r="P6581" i="2"/>
  <c r="W6581" i="2" s="1"/>
  <c r="P6557" i="2"/>
  <c r="W6557" i="2" s="1"/>
  <c r="P6531" i="2"/>
  <c r="P6533" i="2"/>
  <c r="W6533" i="2" s="1"/>
  <c r="P6509" i="2"/>
  <c r="W6509" i="2" s="1"/>
  <c r="P6507" i="2"/>
  <c r="P6483" i="2"/>
  <c r="P6485" i="2"/>
  <c r="W6485" i="2" s="1"/>
  <c r="P6459" i="2"/>
  <c r="P6461" i="2"/>
  <c r="W6461" i="2" s="1"/>
  <c r="P6437" i="2"/>
  <c r="W6437" i="2" s="1"/>
  <c r="P6435" i="2"/>
  <c r="P6413" i="2"/>
  <c r="W6413" i="2" s="1"/>
  <c r="P6389" i="2"/>
  <c r="W6389" i="2" s="1"/>
  <c r="P6365" i="2"/>
  <c r="W6365" i="2" s="1"/>
  <c r="P6341" i="2"/>
  <c r="W6341" i="2" s="1"/>
  <c r="P6339" i="2"/>
  <c r="P6317" i="2"/>
  <c r="W6317" i="2" s="1"/>
  <c r="P6267" i="2"/>
  <c r="P6269" i="2"/>
  <c r="W6269" i="2" s="1"/>
  <c r="P6221" i="2"/>
  <c r="W6221" i="2" s="1"/>
  <c r="P6197" i="2"/>
  <c r="P6195" i="2"/>
  <c r="P6171" i="2"/>
  <c r="P6173" i="2"/>
  <c r="W6173" i="2" s="1"/>
  <c r="P6149" i="2"/>
  <c r="W6149" i="2" s="1"/>
  <c r="P6125" i="2"/>
  <c r="P6099" i="2"/>
  <c r="P6101" i="2"/>
  <c r="W6101" i="2" s="1"/>
  <c r="P6077" i="2"/>
  <c r="W6077" i="2" s="1"/>
  <c r="P6075" i="2"/>
  <c r="P6051" i="2"/>
  <c r="P6053" i="2"/>
  <c r="W6053" i="2" s="1"/>
  <c r="P6029" i="2"/>
  <c r="W6029" i="2" s="1"/>
  <c r="P6005" i="2"/>
  <c r="W6005" i="2" s="1"/>
  <c r="P5979" i="2"/>
  <c r="P5981" i="2"/>
  <c r="W5981" i="2" s="1"/>
  <c r="P5957" i="2"/>
  <c r="P5955" i="2"/>
  <c r="P5931" i="2"/>
  <c r="P5933" i="2"/>
  <c r="W5933" i="2" s="1"/>
  <c r="P5907" i="2"/>
  <c r="P5909" i="2"/>
  <c r="W5909" i="2" s="1"/>
  <c r="P5883" i="2"/>
  <c r="P5885" i="2"/>
  <c r="W5885" i="2" s="1"/>
  <c r="P5861" i="2"/>
  <c r="W5861" i="2" s="1"/>
  <c r="P5837" i="2"/>
  <c r="W5837" i="2" s="1"/>
  <c r="P5835" i="2"/>
  <c r="P5813" i="2"/>
  <c r="W5813" i="2" s="1"/>
  <c r="P5789" i="2"/>
  <c r="W5789" i="2" s="1"/>
  <c r="P5765" i="2"/>
  <c r="W5765" i="2" s="1"/>
  <c r="P5739" i="2"/>
  <c r="P5741" i="2"/>
  <c r="W5741" i="2" s="1"/>
  <c r="P5717" i="2"/>
  <c r="P5715" i="2"/>
  <c r="P5691" i="2"/>
  <c r="P5693" i="2"/>
  <c r="W5693" i="2" s="1"/>
  <c r="P5669" i="2"/>
  <c r="P5645" i="2"/>
  <c r="W5645" i="2" s="1"/>
  <c r="P5619" i="2"/>
  <c r="P5621" i="2"/>
  <c r="W5621" i="2" s="1"/>
  <c r="P5595" i="2"/>
  <c r="P5597" i="2"/>
  <c r="W5597" i="2" s="1"/>
  <c r="P5571" i="2"/>
  <c r="P5549" i="2"/>
  <c r="W5549" i="2" s="1"/>
  <c r="P5547" i="2"/>
  <c r="P5523" i="2"/>
  <c r="P5525" i="2"/>
  <c r="W5525" i="2" s="1"/>
  <c r="P5453" i="2"/>
  <c r="W5453" i="2" s="1"/>
  <c r="P5379" i="2"/>
  <c r="P5381" i="2"/>
  <c r="W5381" i="2" s="1"/>
  <c r="P5333" i="2"/>
  <c r="W5333" i="2" s="1"/>
  <c r="P5309" i="2"/>
  <c r="P5285" i="2"/>
  <c r="W5285" i="2" s="1"/>
  <c r="P5261" i="2"/>
  <c r="W5261" i="2" s="1"/>
  <c r="P5237" i="2"/>
  <c r="W5237" i="2" s="1"/>
  <c r="P5213" i="2"/>
  <c r="W5213" i="2" s="1"/>
  <c r="P5211" i="2"/>
  <c r="P5187" i="2"/>
  <c r="P5189" i="2"/>
  <c r="W5189" i="2" s="1"/>
  <c r="P5165" i="2"/>
  <c r="P5115" i="2"/>
  <c r="P5117" i="2"/>
  <c r="W5117" i="2" s="1"/>
  <c r="P5091" i="2"/>
  <c r="P5069" i="2"/>
  <c r="W5069" i="2" s="1"/>
  <c r="P5067" i="2"/>
  <c r="P5045" i="2"/>
  <c r="W5045" i="2" s="1"/>
  <c r="P5021" i="2"/>
  <c r="P5019" i="2"/>
  <c r="P4997" i="2"/>
  <c r="W4997" i="2" s="1"/>
  <c r="P4973" i="2"/>
  <c r="W4973" i="2" s="1"/>
  <c r="P4949" i="2"/>
  <c r="W4949" i="2" s="1"/>
  <c r="P4923" i="2"/>
  <c r="P4925" i="2"/>
  <c r="W4925" i="2" s="1"/>
  <c r="P4877" i="2"/>
  <c r="W4877" i="2" s="1"/>
  <c r="P4875" i="2"/>
  <c r="P4851" i="2"/>
  <c r="P4853" i="2"/>
  <c r="W4853" i="2" s="1"/>
  <c r="P4827" i="2"/>
  <c r="P4829" i="2"/>
  <c r="W4829" i="2" s="1"/>
  <c r="P4803" i="2"/>
  <c r="P4779" i="2"/>
  <c r="P4781" i="2"/>
  <c r="W4781" i="2" s="1"/>
  <c r="P4757" i="2"/>
  <c r="W4757" i="2" s="1"/>
  <c r="P4755" i="2"/>
  <c r="P4733" i="2"/>
  <c r="W4733" i="2" s="1"/>
  <c r="P4731" i="2"/>
  <c r="P4709" i="2"/>
  <c r="W4709" i="2" s="1"/>
  <c r="P4685" i="2"/>
  <c r="W4685" i="2" s="1"/>
  <c r="P4683" i="2"/>
  <c r="P4659" i="2"/>
  <c r="P4661" i="2"/>
  <c r="W4661" i="2" s="1"/>
  <c r="P4637" i="2"/>
  <c r="W4637" i="2" s="1"/>
  <c r="P4613" i="2"/>
  <c r="W4613" i="2" s="1"/>
  <c r="P4589" i="2"/>
  <c r="W4589" i="2" s="1"/>
  <c r="P4563" i="2"/>
  <c r="P4565" i="2"/>
  <c r="W4565" i="2" s="1"/>
  <c r="P4541" i="2"/>
  <c r="W4541" i="2" s="1"/>
  <c r="P4539" i="2"/>
  <c r="P4517" i="2"/>
  <c r="P4493" i="2"/>
  <c r="W4493" i="2" s="1"/>
  <c r="P4491" i="2"/>
  <c r="P4467" i="2"/>
  <c r="P4469" i="2"/>
  <c r="W4469" i="2" s="1"/>
  <c r="P4443" i="2"/>
  <c r="P4445" i="2"/>
  <c r="W4445" i="2" s="1"/>
  <c r="P4419" i="2"/>
  <c r="P4421" i="2"/>
  <c r="W4421" i="2" s="1"/>
  <c r="P4395" i="2"/>
  <c r="P4397" i="2"/>
  <c r="W4397" i="2" s="1"/>
  <c r="P4371" i="2"/>
  <c r="P4373" i="2"/>
  <c r="W4373" i="2" s="1"/>
  <c r="P4325" i="2"/>
  <c r="P4277" i="2"/>
  <c r="W4277" i="2" s="1"/>
  <c r="P4253" i="2"/>
  <c r="W4253" i="2" s="1"/>
  <c r="P4227" i="2"/>
  <c r="P4229" i="2"/>
  <c r="W4229" i="2" s="1"/>
  <c r="P4203" i="2"/>
  <c r="P4205" i="2"/>
  <c r="W4205" i="2" s="1"/>
  <c r="P4179" i="2"/>
  <c r="P4155" i="2"/>
  <c r="P4157" i="2"/>
  <c r="W4157" i="2" s="1"/>
  <c r="P4133" i="2"/>
  <c r="W4133" i="2" s="1"/>
  <c r="P4131" i="2"/>
  <c r="P4107" i="2"/>
  <c r="P4109" i="2"/>
  <c r="W4109" i="2" s="1"/>
  <c r="P4085" i="2"/>
  <c r="P4059" i="2"/>
  <c r="P4061" i="2"/>
  <c r="W4061" i="2" s="1"/>
  <c r="P4035" i="2"/>
  <c r="P4037" i="2"/>
  <c r="W4037" i="2" s="1"/>
  <c r="P4013" i="2"/>
  <c r="W4013" i="2" s="1"/>
  <c r="P3987" i="2"/>
  <c r="P3989" i="2"/>
  <c r="W3989" i="2" s="1"/>
  <c r="P3963" i="2"/>
  <c r="P3965" i="2"/>
  <c r="W3965" i="2" s="1"/>
  <c r="P3939" i="2"/>
  <c r="P3941" i="2"/>
  <c r="W3941" i="2" s="1"/>
  <c r="P3915" i="2"/>
  <c r="P3917" i="2"/>
  <c r="W3917" i="2" s="1"/>
  <c r="P3893" i="2"/>
  <c r="P3891" i="2"/>
  <c r="P3867" i="2"/>
  <c r="P3869" i="2"/>
  <c r="W3869" i="2" s="1"/>
  <c r="P3843" i="2"/>
  <c r="P3845" i="2"/>
  <c r="W3845" i="2" s="1"/>
  <c r="P3821" i="2"/>
  <c r="W3821" i="2" s="1"/>
  <c r="P3795" i="2"/>
  <c r="P3797" i="2"/>
  <c r="W3797" i="2" s="1"/>
  <c r="P3749" i="2"/>
  <c r="W3749" i="2" s="1"/>
  <c r="P3747" i="2"/>
  <c r="P3725" i="2"/>
  <c r="W3725" i="2" s="1"/>
  <c r="P3723" i="2"/>
  <c r="P3677" i="2"/>
  <c r="P3629" i="2"/>
  <c r="W3629" i="2" s="1"/>
  <c r="P3627" i="2"/>
  <c r="P3581" i="2"/>
  <c r="W3581" i="2" s="1"/>
  <c r="P3579" i="2"/>
  <c r="P3557" i="2"/>
  <c r="W3557" i="2" s="1"/>
  <c r="P3533" i="2"/>
  <c r="P3531" i="2"/>
  <c r="P3507" i="2"/>
  <c r="P3509" i="2"/>
  <c r="W3509" i="2" s="1"/>
  <c r="P3485" i="2"/>
  <c r="W3485" i="2" s="1"/>
  <c r="P3459" i="2"/>
  <c r="P3461" i="2"/>
  <c r="W3461" i="2" s="1"/>
  <c r="P3435" i="2"/>
  <c r="P3437" i="2"/>
  <c r="W3437" i="2" s="1"/>
  <c r="P3411" i="2"/>
  <c r="P3413" i="2"/>
  <c r="W3413" i="2" s="1"/>
  <c r="P3389" i="2"/>
  <c r="W3389" i="2" s="1"/>
  <c r="P3387" i="2"/>
  <c r="P3363" i="2"/>
  <c r="P3365" i="2"/>
  <c r="W3365" i="2" s="1"/>
  <c r="P3339" i="2"/>
  <c r="P3341" i="2"/>
  <c r="W3341" i="2" s="1"/>
  <c r="P3315" i="2"/>
  <c r="P3317" i="2"/>
  <c r="W3317" i="2" s="1"/>
  <c r="P3293" i="2"/>
  <c r="W3293" i="2" s="1"/>
  <c r="P3291" i="2"/>
  <c r="P3267" i="2"/>
  <c r="P3269" i="2"/>
  <c r="W3269" i="2" s="1"/>
  <c r="P3243" i="2"/>
  <c r="P3245" i="2"/>
  <c r="W3245" i="2" s="1"/>
  <c r="P3221" i="2"/>
  <c r="W3221" i="2" s="1"/>
  <c r="P3219" i="2"/>
  <c r="P3195" i="2"/>
  <c r="P3197" i="2"/>
  <c r="W3197" i="2" s="1"/>
  <c r="P3171" i="2"/>
  <c r="P3173" i="2"/>
  <c r="W3173" i="2" s="1"/>
  <c r="P3147" i="2"/>
  <c r="P3149" i="2"/>
  <c r="W3149" i="2" s="1"/>
  <c r="P3123" i="2"/>
  <c r="P3125" i="2"/>
  <c r="W3125" i="2" s="1"/>
  <c r="P3099" i="2"/>
  <c r="P3101" i="2"/>
  <c r="W3101" i="2" s="1"/>
  <c r="P3077" i="2"/>
  <c r="W3077" i="2" s="1"/>
  <c r="P3075" i="2"/>
  <c r="P3053" i="2"/>
  <c r="P3051" i="2"/>
  <c r="P3029" i="2"/>
  <c r="W3029" i="2" s="1"/>
  <c r="P3005" i="2"/>
  <c r="W3005" i="2" s="1"/>
  <c r="P3003" i="2"/>
  <c r="P2981" i="2"/>
  <c r="W2981" i="2" s="1"/>
  <c r="P2979" i="2"/>
  <c r="P2955" i="2"/>
  <c r="P2957" i="2"/>
  <c r="W2957" i="2" s="1"/>
  <c r="P2931" i="2"/>
  <c r="P2933" i="2"/>
  <c r="W2933" i="2" s="1"/>
  <c r="P2909" i="2"/>
  <c r="P2883" i="2"/>
  <c r="P2885" i="2"/>
  <c r="W2885" i="2" s="1"/>
  <c r="P2861" i="2"/>
  <c r="W2861" i="2" s="1"/>
  <c r="P2837" i="2"/>
  <c r="W2837" i="2" s="1"/>
  <c r="P2813" i="2"/>
  <c r="W2813" i="2" s="1"/>
  <c r="P2811" i="2"/>
  <c r="P2789" i="2"/>
  <c r="W2789" i="2" s="1"/>
  <c r="P2787" i="2"/>
  <c r="P2763" i="2"/>
  <c r="P2765" i="2"/>
  <c r="W2765" i="2" s="1"/>
  <c r="P2739" i="2"/>
  <c r="P2741" i="2"/>
  <c r="W2741" i="2" s="1"/>
  <c r="P2717" i="2"/>
  <c r="W2717" i="2" s="1"/>
  <c r="P2715" i="2"/>
  <c r="P2691" i="2"/>
  <c r="P2693" i="2"/>
  <c r="W2693" i="2" s="1"/>
  <c r="P2667" i="2"/>
  <c r="P2669" i="2"/>
  <c r="W2669" i="2" s="1"/>
  <c r="P2643" i="2"/>
  <c r="P2645" i="2"/>
  <c r="W2645" i="2" s="1"/>
  <c r="P2621" i="2"/>
  <c r="W2621" i="2" s="1"/>
  <c r="P2619" i="2"/>
  <c r="P2597" i="2"/>
  <c r="W2597" i="2" s="1"/>
  <c r="P2595" i="2"/>
  <c r="P2573" i="2"/>
  <c r="W2573" i="2" s="1"/>
  <c r="P2571" i="2"/>
  <c r="P2547" i="2"/>
  <c r="P2549" i="2"/>
  <c r="W2549" i="2" s="1"/>
  <c r="P2525" i="2"/>
  <c r="W2525" i="2" s="1"/>
  <c r="P2523" i="2"/>
  <c r="P2499" i="2"/>
  <c r="P2501" i="2"/>
  <c r="W2501" i="2" s="1"/>
  <c r="P2475" i="2"/>
  <c r="P2477" i="2"/>
  <c r="W2477" i="2" s="1"/>
  <c r="P2453" i="2"/>
  <c r="P2451" i="2"/>
  <c r="P2427" i="2"/>
  <c r="P2429" i="2"/>
  <c r="W2429" i="2" s="1"/>
  <c r="P2405" i="2"/>
  <c r="W2405" i="2" s="1"/>
  <c r="P2403" i="2"/>
  <c r="P2381" i="2"/>
  <c r="W2381" i="2" s="1"/>
  <c r="P2379" i="2"/>
  <c r="P2357" i="2"/>
  <c r="W2357" i="2" s="1"/>
  <c r="P2355" i="2"/>
  <c r="P2333" i="2"/>
  <c r="W2333" i="2" s="1"/>
  <c r="P2331" i="2"/>
  <c r="P2309" i="2"/>
  <c r="W2309" i="2" s="1"/>
  <c r="P2307" i="2"/>
  <c r="P2283" i="2"/>
  <c r="P2285" i="2"/>
  <c r="W2285" i="2" s="1"/>
  <c r="P2261" i="2"/>
  <c r="W2261" i="2" s="1"/>
  <c r="P2259" i="2"/>
  <c r="P2237" i="2"/>
  <c r="W2237" i="2" s="1"/>
  <c r="P2235" i="2"/>
  <c r="P2211" i="2"/>
  <c r="P2213" i="2"/>
  <c r="W2213" i="2" s="1"/>
  <c r="P2189" i="2"/>
  <c r="W2189" i="2" s="1"/>
  <c r="P2187" i="2"/>
  <c r="P2163" i="2"/>
  <c r="P2165" i="2"/>
  <c r="W2165" i="2" s="1"/>
  <c r="P2141" i="2"/>
  <c r="W2141" i="2" s="1"/>
  <c r="P2139" i="2"/>
  <c r="P2115" i="2"/>
  <c r="P2117" i="2"/>
  <c r="W2117" i="2" s="1"/>
  <c r="P2093" i="2"/>
  <c r="W2093" i="2" s="1"/>
  <c r="P2091" i="2"/>
  <c r="P2069" i="2"/>
  <c r="W2069" i="2" s="1"/>
  <c r="P2067" i="2"/>
  <c r="P2043" i="2"/>
  <c r="P2045" i="2"/>
  <c r="W2045" i="2" s="1"/>
  <c r="P2021" i="2"/>
  <c r="W2021" i="2" s="1"/>
  <c r="P2019" i="2"/>
  <c r="P1995" i="2"/>
  <c r="P1997" i="2"/>
  <c r="W1997" i="2" s="1"/>
  <c r="P1971" i="2"/>
  <c r="P1973" i="2"/>
  <c r="W1973" i="2" s="1"/>
  <c r="P1947" i="2"/>
  <c r="P1949" i="2"/>
  <c r="W1949" i="2" s="1"/>
  <c r="P1923" i="2"/>
  <c r="P1925" i="2"/>
  <c r="W1925" i="2" s="1"/>
  <c r="P1901" i="2"/>
  <c r="P1899" i="2"/>
  <c r="P1877" i="2"/>
  <c r="P1875" i="2"/>
  <c r="P1853" i="2"/>
  <c r="P1851" i="2"/>
  <c r="P1827" i="2"/>
  <c r="P1829" i="2"/>
  <c r="W1829" i="2" s="1"/>
  <c r="P1805" i="2"/>
  <c r="W1805" i="2" s="1"/>
  <c r="P1803" i="2"/>
  <c r="P1781" i="2"/>
  <c r="P1779" i="2"/>
  <c r="P1755" i="2"/>
  <c r="P1757" i="2"/>
  <c r="P1731" i="2"/>
  <c r="P1733" i="2"/>
  <c r="W1733" i="2" s="1"/>
  <c r="P1709" i="2"/>
  <c r="P1707" i="2"/>
  <c r="P1685" i="2"/>
  <c r="W1685" i="2" s="1"/>
  <c r="P1683" i="2"/>
  <c r="P1661" i="2"/>
  <c r="P1659" i="2"/>
  <c r="P1635" i="2"/>
  <c r="P1637" i="2"/>
  <c r="W1637" i="2" s="1"/>
  <c r="P1613" i="2"/>
  <c r="P1611" i="2"/>
  <c r="P1589" i="2"/>
  <c r="P1587" i="2"/>
  <c r="P1563" i="2"/>
  <c r="P1565" i="2"/>
  <c r="P1539" i="2"/>
  <c r="P1541" i="2"/>
  <c r="W1541" i="2" s="1"/>
  <c r="P1515" i="2"/>
  <c r="P1517" i="2"/>
  <c r="W1517" i="2" s="1"/>
  <c r="P1491" i="2"/>
  <c r="P1493" i="2"/>
  <c r="P1469" i="2"/>
  <c r="W1469" i="2" s="1"/>
  <c r="P1467" i="2"/>
  <c r="P1443" i="2"/>
  <c r="P1445" i="2"/>
  <c r="P1421" i="2"/>
  <c r="P1419" i="2"/>
  <c r="P1395" i="2"/>
  <c r="P1397" i="2"/>
  <c r="W1397" i="2" s="1"/>
  <c r="P1371" i="2"/>
  <c r="P1373" i="2"/>
  <c r="W1373" i="2" s="1"/>
  <c r="P1347" i="2"/>
  <c r="P1349" i="2"/>
  <c r="W1349" i="2" s="1"/>
  <c r="P1323" i="2"/>
  <c r="P1325" i="2"/>
  <c r="W1325" i="2" s="1"/>
  <c r="P1299" i="2"/>
  <c r="P1301" i="2"/>
  <c r="W1301" i="2" s="1"/>
  <c r="P1275" i="2"/>
  <c r="P1277" i="2"/>
  <c r="W1277" i="2" s="1"/>
  <c r="P1253" i="2"/>
  <c r="W1253" i="2" s="1"/>
  <c r="P1251" i="2"/>
  <c r="P1227" i="2"/>
  <c r="P1229" i="2"/>
  <c r="W1229" i="2" s="1"/>
  <c r="P1203" i="2"/>
  <c r="P1205" i="2"/>
  <c r="P1179" i="2"/>
  <c r="P1181" i="2"/>
  <c r="W1181" i="2" s="1"/>
  <c r="P1157" i="2"/>
  <c r="W1157" i="2" s="1"/>
  <c r="P1155" i="2"/>
  <c r="P1131" i="2"/>
  <c r="P1109" i="2"/>
  <c r="P1107" i="2"/>
  <c r="P1085" i="2"/>
  <c r="W1085" i="2" s="1"/>
  <c r="P1083" i="2"/>
  <c r="P1059" i="2"/>
  <c r="P1061" i="2"/>
  <c r="W1061" i="2" s="1"/>
  <c r="P1037" i="2"/>
  <c r="P1011" i="2"/>
  <c r="P1013" i="2"/>
  <c r="W1013" i="2" s="1"/>
  <c r="P989" i="2"/>
  <c r="P987" i="2"/>
  <c r="P963" i="2"/>
  <c r="P965" i="2"/>
  <c r="W965" i="2" s="1"/>
  <c r="P939" i="2"/>
  <c r="P917" i="2"/>
  <c r="P915" i="2"/>
  <c r="P891" i="2"/>
  <c r="P893" i="2"/>
  <c r="P869" i="2"/>
  <c r="W869" i="2" s="1"/>
  <c r="P845" i="2"/>
  <c r="W845" i="2" s="1"/>
  <c r="P843" i="2"/>
  <c r="P819" i="2"/>
  <c r="P821" i="2"/>
  <c r="W821" i="2" s="1"/>
  <c r="P797" i="2"/>
  <c r="P795" i="2"/>
  <c r="P773" i="2"/>
  <c r="P771" i="2"/>
  <c r="P747" i="2"/>
  <c r="P749" i="2"/>
  <c r="W749" i="2" s="1"/>
  <c r="P723" i="2"/>
  <c r="P701" i="2"/>
  <c r="W701" i="2" s="1"/>
  <c r="P699" i="2"/>
  <c r="P675" i="2"/>
  <c r="P677" i="2"/>
  <c r="W677" i="2" s="1"/>
  <c r="P653" i="2"/>
  <c r="W653" i="2" s="1"/>
  <c r="P651" i="2"/>
  <c r="P629" i="2"/>
  <c r="P627" i="2"/>
  <c r="P603" i="2"/>
  <c r="P605" i="2"/>
  <c r="P581" i="2"/>
  <c r="W581" i="2" s="1"/>
  <c r="P555" i="2"/>
  <c r="P557" i="2"/>
  <c r="W557" i="2" s="1"/>
  <c r="P531" i="2"/>
  <c r="P507" i="2"/>
  <c r="P483" i="2"/>
  <c r="P459" i="2"/>
  <c r="P435" i="2"/>
  <c r="P411" i="2"/>
  <c r="P387" i="2"/>
  <c r="P363" i="2"/>
  <c r="P339" i="2"/>
  <c r="P315" i="2"/>
  <c r="P291" i="2"/>
  <c r="P267" i="2"/>
  <c r="P243" i="2"/>
  <c r="P219" i="2"/>
  <c r="P195" i="2"/>
  <c r="P171" i="2"/>
  <c r="P147" i="2"/>
  <c r="P123" i="2"/>
  <c r="P99" i="2"/>
  <c r="P75" i="2"/>
  <c r="P51" i="2"/>
  <c r="P533" i="2"/>
  <c r="W533" i="2" s="1"/>
  <c r="P509" i="2"/>
  <c r="W509" i="2" s="1"/>
  <c r="P485" i="2"/>
  <c r="W485" i="2" s="1"/>
  <c r="P461" i="2"/>
  <c r="W461" i="2" s="1"/>
  <c r="P437" i="2"/>
  <c r="W437" i="2" s="1"/>
  <c r="P413" i="2"/>
  <c r="W413" i="2" s="1"/>
  <c r="P389" i="2"/>
  <c r="W389" i="2" s="1"/>
  <c r="P365" i="2"/>
  <c r="W365" i="2" s="1"/>
  <c r="P341" i="2"/>
  <c r="W341" i="2" s="1"/>
  <c r="P317" i="2"/>
  <c r="W317" i="2" s="1"/>
  <c r="P293" i="2"/>
  <c r="W293" i="2" s="1"/>
  <c r="P269" i="2"/>
  <c r="W269" i="2" s="1"/>
  <c r="P245" i="2"/>
  <c r="W245" i="2" s="1"/>
  <c r="P221" i="2"/>
  <c r="W221" i="2" s="1"/>
  <c r="P197" i="2"/>
  <c r="W197" i="2" s="1"/>
  <c r="P173" i="2"/>
  <c r="W173" i="2" s="1"/>
  <c r="P149" i="2"/>
  <c r="W149" i="2" s="1"/>
  <c r="P125" i="2"/>
  <c r="W125" i="2" s="1"/>
  <c r="P77" i="2"/>
  <c r="W77" i="2" s="1"/>
  <c r="P101" i="2"/>
  <c r="W101" i="2" s="1"/>
  <c r="P53" i="2"/>
  <c r="W53" i="2" s="1"/>
  <c r="W7301" i="2"/>
  <c r="W7685" i="2"/>
  <c r="W3773" i="2"/>
  <c r="W773" i="2"/>
  <c r="W7277" i="2"/>
  <c r="W7013" i="2"/>
  <c r="W5573" i="2"/>
  <c r="W3653" i="2"/>
  <c r="W8765" i="2"/>
  <c r="W8501" i="2"/>
  <c r="W7997" i="2"/>
  <c r="W7925" i="2"/>
  <c r="W7853" i="2"/>
  <c r="W7445" i="2"/>
  <c r="W6653" i="2"/>
  <c r="W5957" i="2"/>
  <c r="W5405" i="2"/>
  <c r="W5357" i="2"/>
  <c r="W5165" i="2"/>
  <c r="W5141" i="2"/>
  <c r="W5021" i="2"/>
  <c r="W4901" i="2"/>
  <c r="W4805" i="2"/>
  <c r="W4349" i="2"/>
  <c r="W3893" i="2"/>
  <c r="W3701" i="2"/>
  <c r="W3053" i="2"/>
  <c r="W2909" i="2"/>
  <c r="W2453" i="2"/>
  <c r="W1853" i="2"/>
  <c r="W1661" i="2"/>
  <c r="W1445" i="2"/>
  <c r="W1421" i="2"/>
  <c r="W1037" i="2"/>
  <c r="W941" i="2"/>
  <c r="W893" i="2"/>
  <c r="W797" i="2"/>
  <c r="P29" i="2"/>
  <c r="W29" i="2" s="1"/>
  <c r="W4085" i="2"/>
  <c r="W3605" i="2"/>
  <c r="W1133" i="2"/>
  <c r="W917" i="2"/>
  <c r="W5309" i="2"/>
  <c r="W629" i="2"/>
  <c r="W5477" i="2"/>
  <c r="W6293" i="2"/>
  <c r="W5093" i="2"/>
  <c r="W5501" i="2"/>
  <c r="W4517" i="2"/>
  <c r="W1589" i="2"/>
  <c r="W5429" i="2"/>
  <c r="W6197" i="2"/>
  <c r="W6125" i="2"/>
  <c r="W1613" i="2"/>
  <c r="W1877" i="2"/>
  <c r="W4181" i="2"/>
  <c r="W5717" i="2"/>
  <c r="W7253" i="2"/>
  <c r="W1565" i="2"/>
  <c r="W605" i="2"/>
  <c r="W5669" i="2"/>
  <c r="W1901" i="2"/>
  <c r="W725" i="2"/>
  <c r="W4301" i="2"/>
  <c r="W1205" i="2"/>
  <c r="W1709" i="2"/>
  <c r="W6245" i="2"/>
  <c r="W7565" i="2"/>
  <c r="W3677" i="2"/>
  <c r="W1109" i="2"/>
  <c r="W4325" i="2"/>
  <c r="W989" i="2"/>
  <c r="W1757" i="2"/>
  <c r="W3533" i="2"/>
  <c r="W1781" i="2"/>
  <c r="W1493" i="2"/>
  <c r="R2" i="2"/>
  <c r="G7" i="2" l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Y16" i="2" l="1"/>
  <c r="Y11" i="2"/>
  <c r="G29" i="2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l="1"/>
  <c r="G79" i="2" s="1"/>
  <c r="G80" i="2" s="1"/>
  <c r="G81" i="2" l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G122" i="2" s="1"/>
  <c r="G123" i="2" s="1"/>
  <c r="G124" i="2" s="1"/>
  <c r="G125" i="2" s="1"/>
  <c r="G126" i="2" s="1"/>
  <c r="G127" i="2" s="1"/>
  <c r="G128" i="2" s="1"/>
  <c r="G129" i="2" s="1"/>
  <c r="G130" i="2" s="1"/>
  <c r="G131" i="2" s="1"/>
  <c r="G132" i="2" s="1"/>
  <c r="G133" i="2" s="1"/>
  <c r="G134" i="2" s="1"/>
  <c r="G135" i="2" s="1"/>
  <c r="G136" i="2" s="1"/>
  <c r="G137" i="2" s="1"/>
  <c r="G138" i="2" s="1"/>
  <c r="G139" i="2" s="1"/>
  <c r="G140" i="2" s="1"/>
  <c r="G141" i="2" s="1"/>
  <c r="G142" i="2" s="1"/>
  <c r="G143" i="2" s="1"/>
  <c r="G144" i="2" s="1"/>
  <c r="G145" i="2" s="1"/>
  <c r="G146" i="2" s="1"/>
  <c r="G147" i="2" s="1"/>
  <c r="G148" i="2" s="1"/>
  <c r="G149" i="2" s="1"/>
  <c r="G150" i="2" s="1"/>
  <c r="G151" i="2" s="1"/>
  <c r="G152" i="2" s="1"/>
  <c r="G153" i="2" s="1"/>
  <c r="G154" i="2" s="1"/>
  <c r="G155" i="2" s="1"/>
  <c r="G156" i="2" s="1"/>
  <c r="G157" i="2" s="1"/>
  <c r="G158" i="2" s="1"/>
  <c r="G159" i="2" s="1"/>
  <c r="G160" i="2" s="1"/>
  <c r="G161" i="2" s="1"/>
  <c r="G162" i="2" s="1"/>
  <c r="G163" i="2" s="1"/>
  <c r="G164" i="2" s="1"/>
  <c r="G165" i="2" s="1"/>
  <c r="G166" i="2" s="1"/>
  <c r="G167" i="2" s="1"/>
  <c r="G168" i="2" s="1"/>
  <c r="G169" i="2" s="1"/>
  <c r="G170" i="2" s="1"/>
  <c r="G171" i="2" s="1"/>
  <c r="G172" i="2" s="1"/>
  <c r="G173" i="2" s="1"/>
  <c r="G174" i="2" s="1"/>
  <c r="G175" i="2" s="1"/>
  <c r="G176" i="2" s="1"/>
  <c r="G177" i="2" s="1"/>
  <c r="G178" i="2" s="1"/>
  <c r="G179" i="2" s="1"/>
  <c r="G180" i="2" s="1"/>
  <c r="G181" i="2" s="1"/>
  <c r="G182" i="2" s="1"/>
  <c r="G183" i="2" s="1"/>
  <c r="G184" i="2" s="1"/>
  <c r="G185" i="2" s="1"/>
  <c r="G186" i="2" s="1"/>
  <c r="G187" i="2" s="1"/>
  <c r="G188" i="2" s="1"/>
  <c r="G189" i="2" s="1"/>
  <c r="G190" i="2" s="1"/>
  <c r="G191" i="2" s="1"/>
  <c r="G192" i="2" s="1"/>
  <c r="G193" i="2" s="1"/>
  <c r="G194" i="2" s="1"/>
  <c r="G195" i="2" s="1"/>
  <c r="G196" i="2" s="1"/>
  <c r="G197" i="2" s="1"/>
  <c r="G198" i="2" s="1"/>
  <c r="G199" i="2" s="1"/>
  <c r="G200" i="2" s="1"/>
  <c r="G201" i="2" s="1"/>
  <c r="G202" i="2" s="1"/>
  <c r="G203" i="2" s="1"/>
  <c r="G204" i="2" s="1"/>
  <c r="G205" i="2" s="1"/>
  <c r="G206" i="2" s="1"/>
  <c r="G207" i="2" s="1"/>
  <c r="G208" i="2" s="1"/>
  <c r="G209" i="2" s="1"/>
  <c r="G210" i="2" s="1"/>
  <c r="G211" i="2" s="1"/>
  <c r="G212" i="2" s="1"/>
  <c r="G213" i="2" s="1"/>
  <c r="G214" i="2" s="1"/>
  <c r="G215" i="2" s="1"/>
  <c r="G216" i="2" s="1"/>
  <c r="G217" i="2" s="1"/>
  <c r="G218" i="2" s="1"/>
  <c r="G219" i="2" s="1"/>
  <c r="G220" i="2" s="1"/>
  <c r="G221" i="2" s="1"/>
  <c r="G222" i="2" s="1"/>
  <c r="G223" i="2" s="1"/>
  <c r="G224" i="2" s="1"/>
  <c r="G225" i="2" s="1"/>
  <c r="G226" i="2" s="1"/>
  <c r="G227" i="2" s="1"/>
  <c r="G228" i="2" s="1"/>
  <c r="G229" i="2" s="1"/>
  <c r="G230" i="2" s="1"/>
  <c r="G231" i="2" s="1"/>
  <c r="G232" i="2" s="1"/>
  <c r="G233" i="2" s="1"/>
  <c r="G234" i="2" s="1"/>
  <c r="G235" i="2" s="1"/>
  <c r="G236" i="2" s="1"/>
  <c r="G237" i="2" s="1"/>
  <c r="G238" i="2" s="1"/>
  <c r="G239" i="2" s="1"/>
  <c r="G240" i="2" s="1"/>
  <c r="G241" i="2" s="1"/>
  <c r="G242" i="2" s="1"/>
  <c r="G243" i="2" s="1"/>
  <c r="G244" i="2" s="1"/>
  <c r="G245" i="2" s="1"/>
  <c r="G246" i="2" s="1"/>
  <c r="G247" i="2" s="1"/>
  <c r="G248" i="2" s="1"/>
  <c r="G249" i="2" s="1"/>
  <c r="G250" i="2" s="1"/>
  <c r="G251" i="2" s="1"/>
  <c r="G252" i="2" s="1"/>
  <c r="G253" i="2" s="1"/>
  <c r="G254" i="2" s="1"/>
  <c r="G255" i="2" s="1"/>
  <c r="G256" i="2" s="1"/>
  <c r="G257" i="2" s="1"/>
  <c r="G258" i="2" s="1"/>
  <c r="G259" i="2" s="1"/>
  <c r="G260" i="2" s="1"/>
  <c r="G261" i="2" s="1"/>
  <c r="G262" i="2" s="1"/>
  <c r="G263" i="2" s="1"/>
  <c r="G264" i="2" s="1"/>
  <c r="G265" i="2" s="1"/>
  <c r="G266" i="2" s="1"/>
  <c r="G267" i="2" s="1"/>
  <c r="G268" i="2" s="1"/>
  <c r="G269" i="2" s="1"/>
  <c r="G270" i="2" s="1"/>
  <c r="G271" i="2" s="1"/>
  <c r="G272" i="2" s="1"/>
  <c r="G273" i="2" s="1"/>
  <c r="G274" i="2" s="1"/>
  <c r="G275" i="2" s="1"/>
  <c r="G276" i="2" s="1"/>
  <c r="G277" i="2" s="1"/>
  <c r="G278" i="2" s="1"/>
  <c r="G279" i="2" s="1"/>
  <c r="G280" i="2" s="1"/>
  <c r="G281" i="2" s="1"/>
  <c r="G282" i="2" s="1"/>
  <c r="G283" i="2" s="1"/>
  <c r="G284" i="2" s="1"/>
  <c r="G285" i="2" s="1"/>
  <c r="G286" i="2" s="1"/>
  <c r="G287" i="2" s="1"/>
  <c r="G288" i="2" s="1"/>
  <c r="G289" i="2" s="1"/>
  <c r="G290" i="2" s="1"/>
  <c r="G291" i="2" s="1"/>
  <c r="G292" i="2" s="1"/>
  <c r="G293" i="2" s="1"/>
  <c r="G294" i="2" s="1"/>
  <c r="G295" i="2" s="1"/>
  <c r="G296" i="2" s="1"/>
  <c r="G297" i="2" s="1"/>
  <c r="G298" i="2" s="1"/>
  <c r="G299" i="2" s="1"/>
  <c r="G300" i="2" s="1"/>
  <c r="G301" i="2" s="1"/>
  <c r="G302" i="2" s="1"/>
  <c r="G303" i="2" s="1"/>
  <c r="G304" i="2" s="1"/>
  <c r="G305" i="2" s="1"/>
  <c r="G306" i="2" s="1"/>
  <c r="G307" i="2" s="1"/>
  <c r="G308" i="2" s="1"/>
  <c r="G309" i="2" s="1"/>
  <c r="G310" i="2" s="1"/>
  <c r="G311" i="2" s="1"/>
  <c r="G312" i="2" s="1"/>
  <c r="G313" i="2" s="1"/>
  <c r="G314" i="2" s="1"/>
  <c r="G315" i="2" s="1"/>
  <c r="G316" i="2" s="1"/>
  <c r="G317" i="2" s="1"/>
  <c r="G318" i="2" s="1"/>
  <c r="G319" i="2" s="1"/>
  <c r="G320" i="2" s="1"/>
  <c r="G321" i="2" s="1"/>
  <c r="G322" i="2" s="1"/>
  <c r="G323" i="2" s="1"/>
  <c r="G324" i="2" s="1"/>
  <c r="G325" i="2" s="1"/>
  <c r="G326" i="2" s="1"/>
  <c r="G327" i="2" s="1"/>
  <c r="G328" i="2" s="1"/>
  <c r="G329" i="2" s="1"/>
  <c r="G330" i="2" s="1"/>
  <c r="G331" i="2" s="1"/>
  <c r="G332" i="2" s="1"/>
  <c r="G333" i="2" s="1"/>
  <c r="G334" i="2" s="1"/>
  <c r="G335" i="2" s="1"/>
  <c r="G336" i="2" s="1"/>
  <c r="G337" i="2" s="1"/>
  <c r="G338" i="2" s="1"/>
  <c r="G339" i="2" s="1"/>
  <c r="G340" i="2" s="1"/>
  <c r="G341" i="2" s="1"/>
  <c r="G342" i="2" s="1"/>
  <c r="G343" i="2" s="1"/>
  <c r="G344" i="2" s="1"/>
  <c r="G345" i="2" s="1"/>
  <c r="G346" i="2" s="1"/>
  <c r="G347" i="2" s="1"/>
  <c r="G348" i="2" s="1"/>
  <c r="G349" i="2" s="1"/>
  <c r="G350" i="2" s="1"/>
  <c r="G351" i="2" s="1"/>
  <c r="G352" i="2" s="1"/>
  <c r="G353" i="2" s="1"/>
  <c r="G354" i="2" s="1"/>
  <c r="G355" i="2" s="1"/>
  <c r="G356" i="2" s="1"/>
  <c r="G357" i="2" s="1"/>
  <c r="G358" i="2" s="1"/>
  <c r="G359" i="2" s="1"/>
  <c r="G360" i="2" s="1"/>
  <c r="G361" i="2" s="1"/>
  <c r="G362" i="2" s="1"/>
  <c r="G363" i="2" s="1"/>
  <c r="G364" i="2" s="1"/>
  <c r="G365" i="2" s="1"/>
  <c r="G366" i="2" s="1"/>
  <c r="G367" i="2" s="1"/>
  <c r="G368" i="2" s="1"/>
  <c r="G369" i="2" s="1"/>
  <c r="G370" i="2" s="1"/>
  <c r="G371" i="2" s="1"/>
  <c r="G372" i="2" s="1"/>
  <c r="G373" i="2" s="1"/>
  <c r="G374" i="2" s="1"/>
  <c r="G375" i="2" s="1"/>
  <c r="G376" i="2" s="1"/>
  <c r="G377" i="2" s="1"/>
  <c r="G378" i="2" s="1"/>
  <c r="G379" i="2" s="1"/>
  <c r="G380" i="2" s="1"/>
  <c r="G381" i="2" s="1"/>
  <c r="G382" i="2" s="1"/>
  <c r="G383" i="2" s="1"/>
  <c r="G384" i="2" s="1"/>
  <c r="G385" i="2" s="1"/>
  <c r="G386" i="2" s="1"/>
  <c r="G387" i="2" s="1"/>
  <c r="G388" i="2" s="1"/>
  <c r="G389" i="2" s="1"/>
  <c r="G390" i="2" s="1"/>
  <c r="G391" i="2" s="1"/>
  <c r="G392" i="2" s="1"/>
  <c r="G393" i="2" s="1"/>
  <c r="G394" i="2" s="1"/>
  <c r="G395" i="2" s="1"/>
  <c r="G396" i="2" s="1"/>
  <c r="G397" i="2" s="1"/>
  <c r="G398" i="2" s="1"/>
  <c r="G399" i="2" s="1"/>
  <c r="G400" i="2" s="1"/>
  <c r="G401" i="2" s="1"/>
  <c r="G402" i="2" s="1"/>
  <c r="G403" i="2" s="1"/>
  <c r="G404" i="2" s="1"/>
  <c r="G405" i="2" s="1"/>
  <c r="G406" i="2" s="1"/>
  <c r="G407" i="2" s="1"/>
  <c r="G408" i="2" s="1"/>
  <c r="G409" i="2" s="1"/>
  <c r="G410" i="2" s="1"/>
  <c r="G411" i="2" s="1"/>
  <c r="G412" i="2" s="1"/>
  <c r="G413" i="2" s="1"/>
  <c r="G414" i="2" s="1"/>
  <c r="G415" i="2" s="1"/>
  <c r="G416" i="2" s="1"/>
  <c r="G417" i="2" s="1"/>
  <c r="G418" i="2" s="1"/>
  <c r="G419" i="2" s="1"/>
  <c r="G420" i="2" s="1"/>
  <c r="G421" i="2" s="1"/>
  <c r="G422" i="2" s="1"/>
  <c r="G423" i="2" s="1"/>
  <c r="G424" i="2" s="1"/>
  <c r="G425" i="2" s="1"/>
  <c r="G426" i="2" s="1"/>
  <c r="G427" i="2" s="1"/>
  <c r="G428" i="2" s="1"/>
  <c r="G429" i="2" s="1"/>
  <c r="G430" i="2" s="1"/>
  <c r="G431" i="2" s="1"/>
  <c r="G432" i="2" s="1"/>
  <c r="G433" i="2" s="1"/>
  <c r="G434" i="2" s="1"/>
  <c r="G435" i="2" s="1"/>
  <c r="G436" i="2" s="1"/>
  <c r="G437" i="2" s="1"/>
  <c r="G438" i="2" s="1"/>
  <c r="G439" i="2" s="1"/>
  <c r="G440" i="2" s="1"/>
  <c r="G441" i="2" s="1"/>
  <c r="G442" i="2" s="1"/>
  <c r="G443" i="2" s="1"/>
  <c r="G444" i="2" s="1"/>
  <c r="G445" i="2" s="1"/>
  <c r="G446" i="2" s="1"/>
  <c r="G447" i="2" s="1"/>
  <c r="G448" i="2" s="1"/>
  <c r="G449" i="2" s="1"/>
  <c r="G450" i="2" s="1"/>
  <c r="G451" i="2" s="1"/>
  <c r="G452" i="2" s="1"/>
  <c r="G453" i="2" s="1"/>
  <c r="G454" i="2" s="1"/>
  <c r="G455" i="2" s="1"/>
  <c r="G456" i="2" s="1"/>
  <c r="G457" i="2" s="1"/>
  <c r="G458" i="2" s="1"/>
  <c r="G459" i="2" s="1"/>
  <c r="G460" i="2" s="1"/>
  <c r="G461" i="2" s="1"/>
  <c r="G462" i="2" s="1"/>
  <c r="G463" i="2" s="1"/>
  <c r="G464" i="2" s="1"/>
  <c r="G465" i="2" s="1"/>
  <c r="G466" i="2" s="1"/>
  <c r="G467" i="2" s="1"/>
  <c r="G468" i="2" s="1"/>
  <c r="G469" i="2" s="1"/>
  <c r="G470" i="2" s="1"/>
  <c r="G471" i="2" s="1"/>
  <c r="G472" i="2" s="1"/>
  <c r="G473" i="2" s="1"/>
  <c r="G474" i="2" s="1"/>
  <c r="G475" i="2" s="1"/>
  <c r="G476" i="2" s="1"/>
  <c r="G477" i="2" s="1"/>
  <c r="G478" i="2" s="1"/>
  <c r="G479" i="2" s="1"/>
  <c r="G480" i="2" s="1"/>
  <c r="G481" i="2" s="1"/>
  <c r="G482" i="2" s="1"/>
  <c r="G483" i="2" s="1"/>
  <c r="G484" i="2" s="1"/>
  <c r="G485" i="2" s="1"/>
  <c r="G486" i="2" s="1"/>
  <c r="G487" i="2" s="1"/>
  <c r="G488" i="2" s="1"/>
  <c r="G489" i="2" s="1"/>
  <c r="G490" i="2" s="1"/>
  <c r="G491" i="2" s="1"/>
  <c r="G492" i="2" s="1"/>
  <c r="G493" i="2" s="1"/>
  <c r="G494" i="2" s="1"/>
  <c r="G495" i="2" s="1"/>
  <c r="G496" i="2" s="1"/>
  <c r="G497" i="2" s="1"/>
  <c r="G498" i="2" s="1"/>
  <c r="G499" i="2" s="1"/>
  <c r="G500" i="2" s="1"/>
  <c r="G501" i="2" s="1"/>
  <c r="G502" i="2" s="1"/>
  <c r="G503" i="2" s="1"/>
  <c r="G504" i="2" s="1"/>
  <c r="G505" i="2" s="1"/>
  <c r="G506" i="2" s="1"/>
  <c r="G507" i="2" s="1"/>
  <c r="G508" i="2" s="1"/>
  <c r="G509" i="2" s="1"/>
  <c r="G510" i="2" s="1"/>
  <c r="G511" i="2" s="1"/>
  <c r="G512" i="2" s="1"/>
  <c r="G513" i="2" s="1"/>
  <c r="G514" i="2" s="1"/>
  <c r="G515" i="2" s="1"/>
  <c r="G516" i="2" s="1"/>
  <c r="G517" i="2" s="1"/>
  <c r="G518" i="2" s="1"/>
  <c r="G519" i="2" s="1"/>
  <c r="G520" i="2" s="1"/>
  <c r="G521" i="2" s="1"/>
  <c r="G522" i="2" s="1"/>
  <c r="G523" i="2" s="1"/>
  <c r="G524" i="2" s="1"/>
  <c r="G525" i="2" s="1"/>
  <c r="G526" i="2" s="1"/>
  <c r="G527" i="2" s="1"/>
  <c r="G528" i="2" s="1"/>
  <c r="G529" i="2" s="1"/>
  <c r="G530" i="2" s="1"/>
  <c r="G531" i="2" s="1"/>
  <c r="G532" i="2" s="1"/>
  <c r="G533" i="2" s="1"/>
  <c r="G534" i="2" s="1"/>
  <c r="G535" i="2" s="1"/>
  <c r="G536" i="2" s="1"/>
  <c r="G537" i="2" s="1"/>
  <c r="G538" i="2" s="1"/>
  <c r="G539" i="2" s="1"/>
  <c r="G540" i="2" s="1"/>
  <c r="G541" i="2" s="1"/>
  <c r="G542" i="2" s="1"/>
  <c r="G543" i="2" s="1"/>
  <c r="G544" i="2" s="1"/>
  <c r="G545" i="2" s="1"/>
  <c r="G546" i="2" s="1"/>
  <c r="G547" i="2" s="1"/>
  <c r="G548" i="2" s="1"/>
  <c r="G549" i="2" s="1"/>
  <c r="G550" i="2" s="1"/>
  <c r="G551" i="2" s="1"/>
  <c r="G552" i="2" s="1"/>
  <c r="G553" i="2" s="1"/>
  <c r="G554" i="2" s="1"/>
  <c r="G555" i="2" s="1"/>
  <c r="G556" i="2" s="1"/>
  <c r="G557" i="2" s="1"/>
  <c r="G558" i="2" s="1"/>
  <c r="G559" i="2" s="1"/>
  <c r="G560" i="2" s="1"/>
  <c r="G561" i="2" s="1"/>
  <c r="G562" i="2" s="1"/>
  <c r="G563" i="2" s="1"/>
  <c r="G564" i="2" s="1"/>
  <c r="G565" i="2" s="1"/>
  <c r="G566" i="2" s="1"/>
  <c r="G567" i="2" s="1"/>
  <c r="G568" i="2" s="1"/>
  <c r="G569" i="2" s="1"/>
  <c r="G570" i="2" s="1"/>
  <c r="G571" i="2" s="1"/>
  <c r="G572" i="2" s="1"/>
  <c r="G573" i="2" s="1"/>
  <c r="G574" i="2" s="1"/>
  <c r="G575" i="2" s="1"/>
  <c r="G576" i="2" s="1"/>
  <c r="G577" i="2" s="1"/>
  <c r="G578" i="2" s="1"/>
  <c r="G579" i="2" s="1"/>
  <c r="G580" i="2" s="1"/>
  <c r="G581" i="2" s="1"/>
  <c r="G582" i="2" s="1"/>
  <c r="G583" i="2" s="1"/>
  <c r="G584" i="2" s="1"/>
  <c r="G585" i="2" s="1"/>
  <c r="G586" i="2" s="1"/>
  <c r="G587" i="2" s="1"/>
  <c r="G588" i="2" s="1"/>
  <c r="G589" i="2" s="1"/>
  <c r="G590" i="2" s="1"/>
  <c r="G591" i="2" s="1"/>
  <c r="G592" i="2" s="1"/>
  <c r="G593" i="2" s="1"/>
  <c r="G594" i="2" s="1"/>
  <c r="G595" i="2" s="1"/>
  <c r="G596" i="2" s="1"/>
  <c r="G597" i="2" s="1"/>
  <c r="G598" i="2" s="1"/>
  <c r="G599" i="2" s="1"/>
  <c r="G600" i="2" s="1"/>
  <c r="G601" i="2" s="1"/>
  <c r="G602" i="2" s="1"/>
  <c r="G603" i="2" s="1"/>
  <c r="G604" i="2" s="1"/>
  <c r="G605" i="2" s="1"/>
  <c r="G606" i="2" s="1"/>
  <c r="G607" i="2" s="1"/>
  <c r="G608" i="2" s="1"/>
  <c r="G609" i="2" s="1"/>
  <c r="G610" i="2" s="1"/>
  <c r="G611" i="2" s="1"/>
  <c r="G612" i="2" s="1"/>
  <c r="G613" i="2" s="1"/>
  <c r="G614" i="2" s="1"/>
  <c r="G615" i="2" s="1"/>
  <c r="G616" i="2" s="1"/>
  <c r="G617" i="2" s="1"/>
  <c r="G618" i="2" s="1"/>
  <c r="G619" i="2" s="1"/>
  <c r="G620" i="2" s="1"/>
  <c r="G621" i="2" s="1"/>
  <c r="G622" i="2" s="1"/>
  <c r="G623" i="2" s="1"/>
  <c r="G624" i="2" s="1"/>
  <c r="G625" i="2" s="1"/>
  <c r="G626" i="2" s="1"/>
  <c r="G627" i="2" s="1"/>
  <c r="G628" i="2" s="1"/>
  <c r="G629" i="2" s="1"/>
  <c r="G630" i="2" s="1"/>
  <c r="G631" i="2" s="1"/>
  <c r="G632" i="2" s="1"/>
  <c r="G633" i="2" s="1"/>
  <c r="G634" i="2" s="1"/>
  <c r="G635" i="2" s="1"/>
  <c r="G636" i="2" s="1"/>
  <c r="G637" i="2" s="1"/>
  <c r="G638" i="2" s="1"/>
  <c r="G639" i="2" s="1"/>
  <c r="G640" i="2" s="1"/>
  <c r="G641" i="2" s="1"/>
  <c r="G642" i="2" s="1"/>
  <c r="G643" i="2" s="1"/>
  <c r="G644" i="2" s="1"/>
  <c r="G645" i="2" s="1"/>
  <c r="G646" i="2" s="1"/>
  <c r="G647" i="2" s="1"/>
  <c r="G648" i="2" s="1"/>
  <c r="G649" i="2" s="1"/>
  <c r="G650" i="2" s="1"/>
  <c r="G651" i="2" s="1"/>
  <c r="G652" i="2" s="1"/>
  <c r="G653" i="2" s="1"/>
  <c r="G654" i="2" s="1"/>
  <c r="G655" i="2" s="1"/>
  <c r="G656" i="2" s="1"/>
  <c r="G657" i="2" s="1"/>
  <c r="G658" i="2" s="1"/>
  <c r="G659" i="2" s="1"/>
  <c r="G660" i="2" s="1"/>
  <c r="G661" i="2" s="1"/>
  <c r="G662" i="2" s="1"/>
  <c r="G663" i="2" s="1"/>
  <c r="G664" i="2" s="1"/>
  <c r="G665" i="2" s="1"/>
  <c r="G666" i="2" s="1"/>
  <c r="G667" i="2" s="1"/>
  <c r="G668" i="2" s="1"/>
  <c r="G669" i="2" s="1"/>
  <c r="G670" i="2" s="1"/>
  <c r="G671" i="2" s="1"/>
  <c r="G672" i="2" s="1"/>
  <c r="G673" i="2" s="1"/>
  <c r="G674" i="2" s="1"/>
  <c r="G675" i="2" s="1"/>
  <c r="G676" i="2" s="1"/>
  <c r="G677" i="2" s="1"/>
  <c r="G678" i="2" s="1"/>
  <c r="G679" i="2" s="1"/>
  <c r="G680" i="2" s="1"/>
  <c r="G681" i="2" s="1"/>
  <c r="G682" i="2" s="1"/>
  <c r="G683" i="2" s="1"/>
  <c r="G684" i="2" s="1"/>
  <c r="G685" i="2" s="1"/>
  <c r="G686" i="2" s="1"/>
  <c r="G687" i="2" s="1"/>
  <c r="G688" i="2" s="1"/>
  <c r="G689" i="2" s="1"/>
  <c r="G690" i="2" s="1"/>
  <c r="G691" i="2" s="1"/>
  <c r="G692" i="2" s="1"/>
  <c r="G693" i="2" s="1"/>
  <c r="G694" i="2" s="1"/>
  <c r="G695" i="2" s="1"/>
  <c r="G696" i="2" s="1"/>
  <c r="G697" i="2" s="1"/>
  <c r="G698" i="2" s="1"/>
  <c r="G699" i="2" s="1"/>
  <c r="G700" i="2" s="1"/>
  <c r="G701" i="2" s="1"/>
  <c r="G702" i="2" s="1"/>
  <c r="G703" i="2" s="1"/>
  <c r="G704" i="2" s="1"/>
  <c r="G705" i="2" s="1"/>
  <c r="G706" i="2" s="1"/>
  <c r="G707" i="2" s="1"/>
  <c r="G708" i="2" s="1"/>
  <c r="G709" i="2" s="1"/>
  <c r="G710" i="2" s="1"/>
  <c r="G711" i="2" s="1"/>
  <c r="G712" i="2" s="1"/>
  <c r="G713" i="2" s="1"/>
  <c r="G714" i="2" s="1"/>
  <c r="G715" i="2" s="1"/>
  <c r="G716" i="2" s="1"/>
  <c r="G717" i="2" s="1"/>
  <c r="G718" i="2" s="1"/>
  <c r="G719" i="2" s="1"/>
  <c r="G720" i="2" s="1"/>
  <c r="G721" i="2" s="1"/>
  <c r="G722" i="2" s="1"/>
  <c r="G723" i="2" s="1"/>
  <c r="G724" i="2" s="1"/>
  <c r="G725" i="2" s="1"/>
  <c r="G726" i="2" s="1"/>
  <c r="G727" i="2" s="1"/>
  <c r="G728" i="2" s="1"/>
  <c r="G729" i="2" s="1"/>
  <c r="G730" i="2" s="1"/>
  <c r="G731" i="2" s="1"/>
  <c r="G732" i="2" s="1"/>
  <c r="G733" i="2" s="1"/>
  <c r="G734" i="2" s="1"/>
  <c r="G735" i="2" s="1"/>
  <c r="G736" i="2" s="1"/>
  <c r="G737" i="2" s="1"/>
  <c r="G738" i="2" s="1"/>
  <c r="G739" i="2" s="1"/>
  <c r="G740" i="2" s="1"/>
  <c r="G741" i="2" s="1"/>
  <c r="G742" i="2" s="1"/>
  <c r="G743" i="2" s="1"/>
  <c r="G744" i="2" s="1"/>
  <c r="G745" i="2" s="1"/>
  <c r="G746" i="2" s="1"/>
  <c r="G747" i="2" s="1"/>
  <c r="G748" i="2" s="1"/>
  <c r="G749" i="2" s="1"/>
  <c r="G750" i="2" s="1"/>
  <c r="G751" i="2" s="1"/>
  <c r="G752" i="2" s="1"/>
  <c r="G753" i="2" s="1"/>
  <c r="G754" i="2" s="1"/>
  <c r="G755" i="2" s="1"/>
  <c r="G756" i="2" s="1"/>
  <c r="G757" i="2" s="1"/>
  <c r="G758" i="2" s="1"/>
  <c r="G759" i="2" s="1"/>
  <c r="G760" i="2" s="1"/>
  <c r="G761" i="2" s="1"/>
  <c r="G762" i="2" s="1"/>
  <c r="G763" i="2" s="1"/>
  <c r="G764" i="2" s="1"/>
  <c r="G765" i="2" s="1"/>
  <c r="G766" i="2" s="1"/>
  <c r="G767" i="2" s="1"/>
  <c r="G768" i="2" s="1"/>
  <c r="G769" i="2" s="1"/>
  <c r="G770" i="2" s="1"/>
  <c r="G771" i="2" s="1"/>
  <c r="G772" i="2" s="1"/>
  <c r="G773" i="2" s="1"/>
  <c r="G774" i="2" s="1"/>
  <c r="G775" i="2" s="1"/>
  <c r="G776" i="2" s="1"/>
  <c r="G777" i="2" s="1"/>
  <c r="G778" i="2" s="1"/>
  <c r="G779" i="2" s="1"/>
  <c r="G780" i="2" s="1"/>
  <c r="G781" i="2" s="1"/>
  <c r="G782" i="2" s="1"/>
  <c r="G783" i="2" s="1"/>
  <c r="G784" i="2" s="1"/>
  <c r="G785" i="2" s="1"/>
  <c r="G786" i="2" s="1"/>
  <c r="G787" i="2" s="1"/>
  <c r="G788" i="2" s="1"/>
  <c r="G789" i="2" s="1"/>
  <c r="G790" i="2" s="1"/>
  <c r="G791" i="2" s="1"/>
  <c r="G792" i="2" s="1"/>
  <c r="G793" i="2" s="1"/>
  <c r="G794" i="2" s="1"/>
  <c r="G795" i="2" s="1"/>
  <c r="G796" i="2" s="1"/>
  <c r="G797" i="2" s="1"/>
  <c r="G798" i="2" s="1"/>
  <c r="G799" i="2" s="1"/>
  <c r="G800" i="2" s="1"/>
  <c r="G801" i="2" s="1"/>
  <c r="G802" i="2" s="1"/>
  <c r="G803" i="2" s="1"/>
  <c r="G804" i="2" s="1"/>
  <c r="G805" i="2" s="1"/>
  <c r="G806" i="2" s="1"/>
  <c r="G807" i="2" s="1"/>
  <c r="G808" i="2" s="1"/>
  <c r="G809" i="2" s="1"/>
  <c r="G810" i="2" s="1"/>
  <c r="G811" i="2" s="1"/>
  <c r="G812" i="2" s="1"/>
  <c r="G813" i="2" s="1"/>
  <c r="G814" i="2" s="1"/>
  <c r="G815" i="2" s="1"/>
  <c r="G816" i="2" s="1"/>
  <c r="G817" i="2" s="1"/>
  <c r="G818" i="2" s="1"/>
  <c r="G819" i="2" s="1"/>
  <c r="G820" i="2" s="1"/>
  <c r="G821" i="2" s="1"/>
  <c r="G822" i="2" s="1"/>
  <c r="G823" i="2" s="1"/>
  <c r="G824" i="2" s="1"/>
  <c r="G825" i="2" s="1"/>
  <c r="G826" i="2" s="1"/>
  <c r="G827" i="2" s="1"/>
  <c r="G828" i="2" s="1"/>
  <c r="G829" i="2" s="1"/>
  <c r="G830" i="2" s="1"/>
  <c r="G831" i="2" s="1"/>
  <c r="G832" i="2" s="1"/>
  <c r="G833" i="2" s="1"/>
  <c r="G834" i="2" s="1"/>
  <c r="G835" i="2" s="1"/>
  <c r="G836" i="2" s="1"/>
  <c r="G837" i="2" s="1"/>
  <c r="G838" i="2" s="1"/>
  <c r="G839" i="2" s="1"/>
  <c r="G840" i="2" s="1"/>
  <c r="G841" i="2" s="1"/>
  <c r="G842" i="2" s="1"/>
  <c r="G843" i="2" s="1"/>
  <c r="G844" i="2" s="1"/>
  <c r="G845" i="2" s="1"/>
  <c r="G846" i="2" s="1"/>
  <c r="G847" i="2" s="1"/>
  <c r="G848" i="2" s="1"/>
  <c r="G849" i="2" s="1"/>
  <c r="G850" i="2" s="1"/>
  <c r="G851" i="2" s="1"/>
  <c r="G852" i="2" s="1"/>
  <c r="G853" i="2" s="1"/>
  <c r="G854" i="2" s="1"/>
  <c r="G855" i="2" s="1"/>
  <c r="G856" i="2" s="1"/>
  <c r="G857" i="2" s="1"/>
  <c r="G858" i="2" s="1"/>
  <c r="G859" i="2" s="1"/>
  <c r="G860" i="2" s="1"/>
  <c r="G861" i="2" s="1"/>
  <c r="G862" i="2" s="1"/>
  <c r="G863" i="2" s="1"/>
  <c r="G864" i="2" s="1"/>
  <c r="G865" i="2" s="1"/>
  <c r="G866" i="2" s="1"/>
  <c r="G867" i="2" s="1"/>
  <c r="G868" i="2" s="1"/>
  <c r="G869" i="2" s="1"/>
  <c r="G870" i="2" s="1"/>
  <c r="G871" i="2" s="1"/>
  <c r="G872" i="2" s="1"/>
  <c r="G873" i="2" s="1"/>
  <c r="G874" i="2" s="1"/>
  <c r="G875" i="2" s="1"/>
  <c r="G876" i="2" s="1"/>
  <c r="G877" i="2" s="1"/>
  <c r="G878" i="2" s="1"/>
  <c r="G879" i="2" s="1"/>
  <c r="G880" i="2" s="1"/>
  <c r="G881" i="2" s="1"/>
  <c r="G882" i="2" s="1"/>
  <c r="G883" i="2" s="1"/>
  <c r="G884" i="2" s="1"/>
  <c r="G885" i="2" s="1"/>
  <c r="G886" i="2" s="1"/>
  <c r="G887" i="2" s="1"/>
  <c r="G888" i="2" s="1"/>
  <c r="G889" i="2" s="1"/>
  <c r="G890" i="2" s="1"/>
  <c r="G891" i="2" s="1"/>
  <c r="G892" i="2" s="1"/>
  <c r="G893" i="2" s="1"/>
  <c r="G894" i="2" s="1"/>
  <c r="G895" i="2" s="1"/>
  <c r="G896" i="2" s="1"/>
  <c r="G897" i="2" s="1"/>
  <c r="G898" i="2" s="1"/>
  <c r="G899" i="2" s="1"/>
  <c r="G900" i="2" s="1"/>
  <c r="G901" i="2" s="1"/>
  <c r="G902" i="2" s="1"/>
  <c r="G903" i="2" s="1"/>
  <c r="G904" i="2" s="1"/>
  <c r="G905" i="2" s="1"/>
  <c r="G906" i="2" s="1"/>
  <c r="G907" i="2" s="1"/>
  <c r="G908" i="2" s="1"/>
  <c r="G909" i="2" s="1"/>
  <c r="G910" i="2" s="1"/>
  <c r="G911" i="2" s="1"/>
  <c r="G912" i="2" s="1"/>
  <c r="G913" i="2" s="1"/>
  <c r="G914" i="2" s="1"/>
  <c r="G915" i="2" s="1"/>
  <c r="G916" i="2" s="1"/>
  <c r="G917" i="2" s="1"/>
  <c r="G918" i="2" s="1"/>
  <c r="G919" i="2" s="1"/>
  <c r="G920" i="2" s="1"/>
  <c r="G921" i="2" s="1"/>
  <c r="G922" i="2" s="1"/>
  <c r="G923" i="2" s="1"/>
  <c r="G924" i="2" s="1"/>
  <c r="G925" i="2" s="1"/>
  <c r="G926" i="2" s="1"/>
  <c r="G927" i="2" s="1"/>
  <c r="G928" i="2" s="1"/>
  <c r="G929" i="2" s="1"/>
  <c r="G930" i="2" s="1"/>
  <c r="G931" i="2" s="1"/>
  <c r="G932" i="2" s="1"/>
  <c r="G933" i="2" s="1"/>
  <c r="G934" i="2" s="1"/>
  <c r="G935" i="2" s="1"/>
  <c r="G936" i="2" s="1"/>
  <c r="G937" i="2" s="1"/>
  <c r="G938" i="2" s="1"/>
  <c r="G939" i="2" s="1"/>
  <c r="G940" i="2" s="1"/>
  <c r="G941" i="2" s="1"/>
  <c r="G942" i="2" s="1"/>
  <c r="G943" i="2" s="1"/>
  <c r="G944" i="2" s="1"/>
  <c r="G945" i="2" s="1"/>
  <c r="G946" i="2" s="1"/>
  <c r="G947" i="2" s="1"/>
  <c r="G948" i="2" s="1"/>
  <c r="G949" i="2" s="1"/>
  <c r="G950" i="2" s="1"/>
  <c r="G951" i="2" s="1"/>
  <c r="G952" i="2" s="1"/>
  <c r="G953" i="2" s="1"/>
  <c r="G954" i="2" s="1"/>
  <c r="G955" i="2" s="1"/>
  <c r="G956" i="2" s="1"/>
  <c r="G957" i="2" s="1"/>
  <c r="G958" i="2" s="1"/>
  <c r="G959" i="2" s="1"/>
  <c r="G960" i="2" s="1"/>
  <c r="G961" i="2" s="1"/>
  <c r="G962" i="2" s="1"/>
  <c r="G963" i="2" s="1"/>
  <c r="G964" i="2" s="1"/>
  <c r="G965" i="2" s="1"/>
  <c r="G966" i="2" s="1"/>
  <c r="G967" i="2" s="1"/>
  <c r="G968" i="2" s="1"/>
  <c r="G969" i="2" s="1"/>
  <c r="G970" i="2" s="1"/>
  <c r="G971" i="2" s="1"/>
  <c r="G972" i="2" s="1"/>
  <c r="G973" i="2" s="1"/>
  <c r="G974" i="2" s="1"/>
  <c r="G975" i="2" s="1"/>
  <c r="G976" i="2" s="1"/>
  <c r="G977" i="2" s="1"/>
  <c r="G978" i="2" s="1"/>
  <c r="G979" i="2" s="1"/>
  <c r="G980" i="2" s="1"/>
  <c r="G981" i="2" s="1"/>
  <c r="G982" i="2" s="1"/>
  <c r="G983" i="2" s="1"/>
  <c r="G984" i="2" s="1"/>
  <c r="G985" i="2" s="1"/>
  <c r="G986" i="2" s="1"/>
  <c r="G987" i="2" s="1"/>
  <c r="G988" i="2" s="1"/>
  <c r="G989" i="2" s="1"/>
  <c r="G990" i="2" s="1"/>
  <c r="G991" i="2" s="1"/>
  <c r="G992" i="2" s="1"/>
  <c r="G993" i="2" s="1"/>
  <c r="G994" i="2" s="1"/>
  <c r="G995" i="2" s="1"/>
  <c r="G996" i="2" s="1"/>
  <c r="G997" i="2" s="1"/>
  <c r="G998" i="2" s="1"/>
  <c r="G999" i="2" s="1"/>
  <c r="G1000" i="2" s="1"/>
  <c r="G1001" i="2" s="1"/>
  <c r="G1002" i="2" s="1"/>
  <c r="G1003" i="2" s="1"/>
  <c r="G1004" i="2" s="1"/>
  <c r="G1005" i="2" s="1"/>
  <c r="G1006" i="2" s="1"/>
  <c r="G1007" i="2" s="1"/>
  <c r="G1008" i="2" s="1"/>
  <c r="G1009" i="2" s="1"/>
  <c r="G1010" i="2" s="1"/>
  <c r="G1011" i="2" s="1"/>
  <c r="G1012" i="2" s="1"/>
  <c r="G1013" i="2" s="1"/>
  <c r="G1014" i="2" s="1"/>
  <c r="G1015" i="2" s="1"/>
  <c r="G1016" i="2" s="1"/>
  <c r="G1017" i="2" s="1"/>
  <c r="G1018" i="2" s="1"/>
  <c r="G1019" i="2" s="1"/>
  <c r="G1020" i="2" s="1"/>
  <c r="G1021" i="2" s="1"/>
  <c r="G1022" i="2" s="1"/>
  <c r="G1023" i="2" s="1"/>
  <c r="G1024" i="2" s="1"/>
  <c r="G1025" i="2" s="1"/>
  <c r="G1026" i="2" s="1"/>
  <c r="G1027" i="2" s="1"/>
  <c r="G1028" i="2" s="1"/>
  <c r="G1029" i="2" s="1"/>
  <c r="G1030" i="2" s="1"/>
  <c r="G1031" i="2" s="1"/>
  <c r="G1032" i="2" s="1"/>
  <c r="G1033" i="2" s="1"/>
  <c r="G1034" i="2" s="1"/>
  <c r="G1035" i="2" s="1"/>
  <c r="G1036" i="2" s="1"/>
  <c r="G1037" i="2" s="1"/>
  <c r="G1038" i="2" s="1"/>
  <c r="G1039" i="2" s="1"/>
  <c r="G1040" i="2" s="1"/>
  <c r="G1041" i="2" s="1"/>
  <c r="G1042" i="2" s="1"/>
  <c r="G1043" i="2" s="1"/>
  <c r="G1044" i="2" s="1"/>
  <c r="G1045" i="2" s="1"/>
  <c r="G1046" i="2" s="1"/>
  <c r="G1047" i="2" s="1"/>
  <c r="G1048" i="2" s="1"/>
  <c r="G1049" i="2" s="1"/>
  <c r="G1050" i="2" s="1"/>
  <c r="G1051" i="2" s="1"/>
  <c r="G1052" i="2" s="1"/>
  <c r="G1053" i="2" s="1"/>
  <c r="G1054" i="2" s="1"/>
  <c r="G1055" i="2" s="1"/>
  <c r="G1056" i="2" s="1"/>
  <c r="G1057" i="2" s="1"/>
  <c r="G1058" i="2" s="1"/>
  <c r="G1059" i="2" s="1"/>
  <c r="G1060" i="2" s="1"/>
  <c r="G1061" i="2" s="1"/>
  <c r="G1062" i="2" s="1"/>
  <c r="G1063" i="2" s="1"/>
  <c r="G1064" i="2" s="1"/>
  <c r="G1065" i="2" s="1"/>
  <c r="G1066" i="2" s="1"/>
  <c r="G1067" i="2" s="1"/>
  <c r="G1068" i="2" s="1"/>
  <c r="G1069" i="2" s="1"/>
  <c r="G1070" i="2" s="1"/>
  <c r="G1071" i="2" s="1"/>
  <c r="G1072" i="2" s="1"/>
  <c r="G1073" i="2" s="1"/>
  <c r="G1074" i="2" s="1"/>
  <c r="G1075" i="2" s="1"/>
  <c r="G1076" i="2" s="1"/>
  <c r="G1077" i="2" s="1"/>
  <c r="G1078" i="2" s="1"/>
  <c r="G1079" i="2" s="1"/>
  <c r="G1080" i="2" s="1"/>
  <c r="G1081" i="2" s="1"/>
  <c r="G1082" i="2" s="1"/>
  <c r="G1083" i="2" s="1"/>
  <c r="G1084" i="2" s="1"/>
  <c r="G1085" i="2" s="1"/>
  <c r="G1086" i="2" s="1"/>
  <c r="G1087" i="2" s="1"/>
  <c r="G1088" i="2" s="1"/>
  <c r="G1089" i="2" s="1"/>
  <c r="G1090" i="2" s="1"/>
  <c r="G1091" i="2" s="1"/>
  <c r="G1092" i="2" s="1"/>
  <c r="G1093" i="2" s="1"/>
  <c r="G1094" i="2" s="1"/>
  <c r="G1095" i="2" s="1"/>
  <c r="G1096" i="2" s="1"/>
  <c r="G1097" i="2" s="1"/>
  <c r="G1098" i="2" s="1"/>
  <c r="G1099" i="2" s="1"/>
  <c r="G1100" i="2" s="1"/>
  <c r="G1101" i="2" s="1"/>
  <c r="G1102" i="2" s="1"/>
  <c r="G1103" i="2" s="1"/>
  <c r="G1104" i="2" s="1"/>
  <c r="G1105" i="2" s="1"/>
  <c r="G1106" i="2" s="1"/>
  <c r="G1107" i="2" s="1"/>
  <c r="G1108" i="2" s="1"/>
  <c r="G1109" i="2" s="1"/>
  <c r="G1110" i="2" s="1"/>
  <c r="G1111" i="2" s="1"/>
  <c r="G1112" i="2" s="1"/>
  <c r="G1113" i="2" s="1"/>
  <c r="G1114" i="2" s="1"/>
  <c r="G1115" i="2" s="1"/>
  <c r="G1116" i="2" s="1"/>
  <c r="G1117" i="2" s="1"/>
  <c r="G1118" i="2" s="1"/>
  <c r="G1119" i="2" s="1"/>
  <c r="G1120" i="2" s="1"/>
  <c r="G1121" i="2" s="1"/>
  <c r="G1122" i="2" s="1"/>
  <c r="G1123" i="2" s="1"/>
  <c r="G1124" i="2" s="1"/>
  <c r="G1125" i="2" s="1"/>
  <c r="G1126" i="2" s="1"/>
  <c r="G1127" i="2" s="1"/>
  <c r="G1128" i="2" s="1"/>
  <c r="G1129" i="2" s="1"/>
  <c r="G1130" i="2" s="1"/>
  <c r="G1131" i="2" s="1"/>
  <c r="G1132" i="2" s="1"/>
  <c r="G1133" i="2" s="1"/>
  <c r="G1134" i="2" s="1"/>
  <c r="G1135" i="2" s="1"/>
  <c r="G1136" i="2" s="1"/>
  <c r="G1137" i="2" s="1"/>
  <c r="G1138" i="2" s="1"/>
  <c r="G1139" i="2" s="1"/>
  <c r="G1140" i="2" s="1"/>
  <c r="G1141" i="2" s="1"/>
  <c r="G1142" i="2" s="1"/>
  <c r="G1143" i="2" s="1"/>
  <c r="G1144" i="2" s="1"/>
  <c r="G1145" i="2" s="1"/>
  <c r="G1146" i="2" s="1"/>
  <c r="G1147" i="2" s="1"/>
  <c r="G1148" i="2" s="1"/>
  <c r="G1149" i="2" s="1"/>
  <c r="G1150" i="2" s="1"/>
  <c r="G1151" i="2" s="1"/>
  <c r="G1152" i="2" s="1"/>
  <c r="G1153" i="2" s="1"/>
  <c r="G1154" i="2" s="1"/>
  <c r="G1155" i="2" s="1"/>
  <c r="G1156" i="2" s="1"/>
  <c r="G1157" i="2" s="1"/>
  <c r="G1158" i="2" s="1"/>
  <c r="G1159" i="2" s="1"/>
  <c r="G1160" i="2" s="1"/>
  <c r="G1161" i="2" s="1"/>
  <c r="G1162" i="2" s="1"/>
  <c r="G1163" i="2" s="1"/>
  <c r="G1164" i="2" s="1"/>
  <c r="G1165" i="2" s="1"/>
  <c r="G1166" i="2" s="1"/>
  <c r="G1167" i="2" s="1"/>
  <c r="G1168" i="2" s="1"/>
  <c r="G1169" i="2" s="1"/>
  <c r="G1170" i="2" s="1"/>
  <c r="G1171" i="2" s="1"/>
  <c r="G1172" i="2" s="1"/>
  <c r="G1173" i="2" s="1"/>
  <c r="G1174" i="2" s="1"/>
  <c r="G1175" i="2" s="1"/>
  <c r="G1176" i="2" s="1"/>
  <c r="G1177" i="2" s="1"/>
  <c r="G1178" i="2" s="1"/>
  <c r="G1179" i="2" s="1"/>
  <c r="G1180" i="2" s="1"/>
  <c r="G1181" i="2" s="1"/>
  <c r="G1182" i="2" s="1"/>
  <c r="G1183" i="2" s="1"/>
  <c r="G1184" i="2" s="1"/>
  <c r="G1185" i="2" s="1"/>
  <c r="G1186" i="2" s="1"/>
  <c r="G1187" i="2" s="1"/>
  <c r="G1188" i="2" s="1"/>
  <c r="G1189" i="2" s="1"/>
  <c r="G1190" i="2" s="1"/>
  <c r="G1191" i="2" s="1"/>
  <c r="G1192" i="2" s="1"/>
  <c r="G1193" i="2" s="1"/>
  <c r="G1194" i="2" s="1"/>
  <c r="G1195" i="2" s="1"/>
  <c r="G1196" i="2" s="1"/>
  <c r="G1197" i="2" s="1"/>
  <c r="G1198" i="2" s="1"/>
  <c r="G1199" i="2" s="1"/>
  <c r="G1200" i="2" s="1"/>
  <c r="G1201" i="2" s="1"/>
  <c r="G1202" i="2" s="1"/>
  <c r="G1203" i="2" s="1"/>
  <c r="G1204" i="2" s="1"/>
  <c r="G1205" i="2" s="1"/>
  <c r="G1206" i="2" s="1"/>
  <c r="G1207" i="2" s="1"/>
  <c r="G1208" i="2" s="1"/>
  <c r="G1209" i="2" s="1"/>
  <c r="G1210" i="2" s="1"/>
  <c r="G1211" i="2" s="1"/>
  <c r="G1212" i="2" s="1"/>
  <c r="G1213" i="2" s="1"/>
  <c r="G1214" i="2" s="1"/>
  <c r="G1215" i="2" s="1"/>
  <c r="G1216" i="2" s="1"/>
  <c r="G1217" i="2" s="1"/>
  <c r="G1218" i="2" s="1"/>
  <c r="G1219" i="2" s="1"/>
  <c r="G1220" i="2" s="1"/>
  <c r="G1221" i="2" s="1"/>
  <c r="G1222" i="2" s="1"/>
  <c r="G1223" i="2" s="1"/>
  <c r="G1224" i="2" s="1"/>
  <c r="G1225" i="2" s="1"/>
  <c r="G1226" i="2" s="1"/>
  <c r="G1227" i="2" s="1"/>
  <c r="G1228" i="2" s="1"/>
  <c r="G1229" i="2" s="1"/>
  <c r="G1230" i="2" s="1"/>
  <c r="G1231" i="2" s="1"/>
  <c r="G1232" i="2" s="1"/>
  <c r="G1233" i="2" s="1"/>
  <c r="G1234" i="2" s="1"/>
  <c r="G1235" i="2" s="1"/>
  <c r="G1236" i="2" s="1"/>
  <c r="G1237" i="2" s="1"/>
  <c r="G1238" i="2" s="1"/>
  <c r="G1239" i="2" s="1"/>
  <c r="G1240" i="2" s="1"/>
  <c r="G1241" i="2" s="1"/>
  <c r="G1242" i="2" s="1"/>
  <c r="G1243" i="2" s="1"/>
  <c r="G1244" i="2" s="1"/>
  <c r="G1245" i="2" s="1"/>
  <c r="G1246" i="2" s="1"/>
  <c r="G1247" i="2" s="1"/>
  <c r="G1248" i="2" s="1"/>
  <c r="G1249" i="2" s="1"/>
  <c r="G1250" i="2" s="1"/>
  <c r="G1251" i="2" s="1"/>
  <c r="G1252" i="2" s="1"/>
  <c r="G1253" i="2" s="1"/>
  <c r="G1254" i="2" s="1"/>
  <c r="G1255" i="2" s="1"/>
  <c r="G1256" i="2" s="1"/>
  <c r="G1257" i="2" s="1"/>
  <c r="G1258" i="2" s="1"/>
  <c r="G1259" i="2" s="1"/>
  <c r="G1260" i="2" s="1"/>
  <c r="G1261" i="2" s="1"/>
  <c r="G1262" i="2" s="1"/>
  <c r="G1263" i="2" s="1"/>
  <c r="G1264" i="2" s="1"/>
  <c r="G1265" i="2" s="1"/>
  <c r="G1266" i="2" s="1"/>
  <c r="G1267" i="2" s="1"/>
  <c r="G1268" i="2" s="1"/>
  <c r="G1269" i="2" s="1"/>
  <c r="G1270" i="2" s="1"/>
  <c r="G1271" i="2" s="1"/>
  <c r="G1272" i="2" s="1"/>
  <c r="G1273" i="2" s="1"/>
  <c r="G1274" i="2" s="1"/>
  <c r="G1275" i="2" s="1"/>
  <c r="G1276" i="2" s="1"/>
  <c r="G1277" i="2" s="1"/>
  <c r="G1278" i="2" s="1"/>
  <c r="G1279" i="2" s="1"/>
  <c r="G1280" i="2" s="1"/>
  <c r="G1281" i="2" s="1"/>
  <c r="G1282" i="2" s="1"/>
  <c r="G1283" i="2" s="1"/>
  <c r="G1284" i="2" s="1"/>
  <c r="G1285" i="2" s="1"/>
  <c r="G1286" i="2" s="1"/>
  <c r="G1287" i="2" s="1"/>
  <c r="G1288" i="2" s="1"/>
  <c r="G1289" i="2" s="1"/>
  <c r="G1290" i="2" s="1"/>
  <c r="G1291" i="2" s="1"/>
  <c r="G1292" i="2" s="1"/>
  <c r="G1293" i="2" s="1"/>
  <c r="G1294" i="2" s="1"/>
  <c r="G1295" i="2" s="1"/>
  <c r="G1296" i="2" s="1"/>
  <c r="G1297" i="2" s="1"/>
  <c r="G1298" i="2" s="1"/>
  <c r="G1299" i="2" s="1"/>
  <c r="G1300" i="2" s="1"/>
  <c r="G1301" i="2" s="1"/>
  <c r="G1302" i="2" s="1"/>
  <c r="G1303" i="2" s="1"/>
  <c r="G1304" i="2" s="1"/>
  <c r="G1305" i="2" s="1"/>
  <c r="G1306" i="2" s="1"/>
  <c r="G1307" i="2" s="1"/>
  <c r="G1308" i="2" s="1"/>
  <c r="G1309" i="2" s="1"/>
  <c r="G1310" i="2" s="1"/>
  <c r="G1311" i="2" s="1"/>
  <c r="G1312" i="2" s="1"/>
  <c r="G1313" i="2" s="1"/>
  <c r="G1314" i="2" s="1"/>
  <c r="G1315" i="2" s="1"/>
  <c r="G1316" i="2" s="1"/>
  <c r="G1317" i="2" s="1"/>
  <c r="G1318" i="2" s="1"/>
  <c r="G1319" i="2" s="1"/>
  <c r="G1320" i="2" s="1"/>
  <c r="G1321" i="2" s="1"/>
  <c r="G1322" i="2" s="1"/>
  <c r="G1323" i="2" s="1"/>
  <c r="G1324" i="2" s="1"/>
  <c r="G1325" i="2" s="1"/>
  <c r="G1326" i="2" s="1"/>
  <c r="G1327" i="2" s="1"/>
  <c r="G1328" i="2" s="1"/>
  <c r="G1329" i="2" s="1"/>
  <c r="G1330" i="2" s="1"/>
  <c r="G1331" i="2" s="1"/>
  <c r="G1332" i="2" s="1"/>
  <c r="G1333" i="2" s="1"/>
  <c r="G1334" i="2" s="1"/>
  <c r="G1335" i="2" s="1"/>
  <c r="G1336" i="2" s="1"/>
  <c r="G1337" i="2" s="1"/>
  <c r="G1338" i="2" s="1"/>
  <c r="G1339" i="2" s="1"/>
  <c r="G1340" i="2" s="1"/>
  <c r="G1341" i="2" s="1"/>
  <c r="G1342" i="2" s="1"/>
  <c r="G1343" i="2" s="1"/>
  <c r="G1344" i="2" s="1"/>
  <c r="G1345" i="2" s="1"/>
  <c r="G1346" i="2" s="1"/>
  <c r="G1347" i="2" s="1"/>
  <c r="G1348" i="2" s="1"/>
  <c r="G1349" i="2" s="1"/>
  <c r="G1350" i="2" s="1"/>
  <c r="G1351" i="2" s="1"/>
  <c r="G1352" i="2" s="1"/>
  <c r="G1353" i="2" s="1"/>
  <c r="G1354" i="2" s="1"/>
  <c r="G1355" i="2" s="1"/>
  <c r="G1356" i="2" s="1"/>
  <c r="G1357" i="2" s="1"/>
  <c r="G1358" i="2" s="1"/>
  <c r="G1359" i="2" s="1"/>
  <c r="G1360" i="2" s="1"/>
  <c r="G1361" i="2" s="1"/>
  <c r="G1362" i="2" s="1"/>
  <c r="G1363" i="2" s="1"/>
  <c r="G1364" i="2" s="1"/>
  <c r="G1365" i="2" s="1"/>
  <c r="G1366" i="2" s="1"/>
  <c r="G1367" i="2" s="1"/>
  <c r="G1368" i="2" s="1"/>
  <c r="G1369" i="2" s="1"/>
  <c r="G1370" i="2" s="1"/>
  <c r="G1371" i="2" s="1"/>
  <c r="G1372" i="2" s="1"/>
  <c r="G1373" i="2" s="1"/>
  <c r="G1374" i="2" s="1"/>
  <c r="G1375" i="2" s="1"/>
  <c r="G1376" i="2" s="1"/>
  <c r="G1377" i="2" s="1"/>
  <c r="G1378" i="2" s="1"/>
  <c r="G1379" i="2" s="1"/>
  <c r="G1380" i="2" s="1"/>
  <c r="G1381" i="2" s="1"/>
  <c r="G1382" i="2" s="1"/>
  <c r="G1383" i="2" s="1"/>
  <c r="G1384" i="2" s="1"/>
  <c r="G1385" i="2" s="1"/>
  <c r="G1386" i="2" s="1"/>
  <c r="G1387" i="2" s="1"/>
  <c r="G1388" i="2" s="1"/>
  <c r="G1389" i="2" s="1"/>
  <c r="G1390" i="2" s="1"/>
  <c r="G1391" i="2" s="1"/>
  <c r="G1392" i="2" s="1"/>
  <c r="G1393" i="2" s="1"/>
  <c r="G1394" i="2" s="1"/>
  <c r="G1395" i="2" s="1"/>
  <c r="G1396" i="2" s="1"/>
  <c r="G1397" i="2" s="1"/>
  <c r="G1398" i="2" s="1"/>
  <c r="G1399" i="2" s="1"/>
  <c r="G1400" i="2" s="1"/>
  <c r="G1401" i="2" s="1"/>
  <c r="G1402" i="2" s="1"/>
  <c r="G1403" i="2" s="1"/>
  <c r="G1404" i="2" s="1"/>
  <c r="G1405" i="2" s="1"/>
  <c r="G1406" i="2" s="1"/>
  <c r="G1407" i="2" s="1"/>
  <c r="G1408" i="2" s="1"/>
  <c r="G1409" i="2" s="1"/>
  <c r="G1410" i="2" s="1"/>
  <c r="G1411" i="2" s="1"/>
  <c r="G1412" i="2" s="1"/>
  <c r="G1413" i="2" s="1"/>
  <c r="G1414" i="2" s="1"/>
  <c r="G1415" i="2" s="1"/>
  <c r="G1416" i="2" s="1"/>
  <c r="G1417" i="2" s="1"/>
  <c r="G1418" i="2" s="1"/>
  <c r="G1419" i="2" s="1"/>
  <c r="G1420" i="2" s="1"/>
  <c r="G1421" i="2" s="1"/>
  <c r="G1422" i="2" s="1"/>
  <c r="G1423" i="2" s="1"/>
  <c r="G1424" i="2" s="1"/>
  <c r="G1425" i="2" s="1"/>
  <c r="G1426" i="2" s="1"/>
  <c r="G1427" i="2" s="1"/>
  <c r="G1428" i="2" s="1"/>
  <c r="G1429" i="2" s="1"/>
  <c r="G1430" i="2" s="1"/>
  <c r="G1431" i="2" s="1"/>
  <c r="G1432" i="2" s="1"/>
  <c r="G1433" i="2" s="1"/>
  <c r="G1434" i="2" s="1"/>
  <c r="G1435" i="2" s="1"/>
  <c r="G1436" i="2" s="1"/>
  <c r="G1437" i="2" s="1"/>
  <c r="G1438" i="2" s="1"/>
  <c r="G1439" i="2" s="1"/>
  <c r="G1440" i="2" s="1"/>
  <c r="G1441" i="2" s="1"/>
  <c r="G1442" i="2" s="1"/>
  <c r="G1443" i="2" s="1"/>
  <c r="G1444" i="2" s="1"/>
  <c r="G1445" i="2" s="1"/>
  <c r="G1446" i="2" s="1"/>
  <c r="G1447" i="2" s="1"/>
  <c r="G1448" i="2" s="1"/>
  <c r="G1449" i="2" s="1"/>
  <c r="G1450" i="2" s="1"/>
  <c r="G1451" i="2" s="1"/>
  <c r="G1452" i="2" s="1"/>
  <c r="G1453" i="2" s="1"/>
  <c r="G1454" i="2" s="1"/>
  <c r="G1455" i="2" s="1"/>
  <c r="G1456" i="2" s="1"/>
  <c r="G1457" i="2" s="1"/>
  <c r="G1458" i="2" s="1"/>
  <c r="G1459" i="2" s="1"/>
  <c r="G1460" i="2" s="1"/>
  <c r="G1461" i="2" s="1"/>
  <c r="G1462" i="2" s="1"/>
  <c r="G1463" i="2" s="1"/>
  <c r="G1464" i="2" s="1"/>
  <c r="G1465" i="2" s="1"/>
  <c r="G1466" i="2" s="1"/>
  <c r="G1467" i="2" s="1"/>
  <c r="G1468" i="2" s="1"/>
  <c r="G1469" i="2" s="1"/>
  <c r="G1470" i="2" s="1"/>
  <c r="G1471" i="2" s="1"/>
  <c r="G1472" i="2" s="1"/>
  <c r="G1473" i="2" s="1"/>
  <c r="G1474" i="2" s="1"/>
  <c r="G1475" i="2" s="1"/>
  <c r="G1476" i="2" s="1"/>
  <c r="G1477" i="2" s="1"/>
  <c r="G1478" i="2" s="1"/>
  <c r="G1479" i="2" s="1"/>
  <c r="G1480" i="2" s="1"/>
  <c r="G1481" i="2" s="1"/>
  <c r="G1482" i="2" s="1"/>
  <c r="G1483" i="2" s="1"/>
  <c r="G1484" i="2" s="1"/>
  <c r="G1485" i="2" s="1"/>
  <c r="G1486" i="2" s="1"/>
  <c r="G1487" i="2" s="1"/>
  <c r="G1488" i="2" s="1"/>
  <c r="G1489" i="2" s="1"/>
  <c r="G1490" i="2" s="1"/>
  <c r="G1491" i="2" s="1"/>
  <c r="G1492" i="2" s="1"/>
  <c r="G1493" i="2" s="1"/>
  <c r="G1494" i="2" s="1"/>
  <c r="G1495" i="2" s="1"/>
  <c r="G1496" i="2" s="1"/>
  <c r="G1497" i="2" s="1"/>
  <c r="G1498" i="2" s="1"/>
  <c r="G1499" i="2" s="1"/>
  <c r="G1500" i="2" s="1"/>
  <c r="G1501" i="2" s="1"/>
  <c r="G1502" i="2" s="1"/>
  <c r="G1503" i="2" s="1"/>
  <c r="G1504" i="2" s="1"/>
  <c r="G1505" i="2" s="1"/>
  <c r="G1506" i="2" s="1"/>
  <c r="G1507" i="2" s="1"/>
  <c r="G1508" i="2" s="1"/>
  <c r="G1509" i="2" s="1"/>
  <c r="G1510" i="2" s="1"/>
  <c r="G1511" i="2" s="1"/>
  <c r="G1512" i="2" s="1"/>
  <c r="G1513" i="2" s="1"/>
  <c r="G1514" i="2" s="1"/>
  <c r="G1515" i="2" s="1"/>
  <c r="G1516" i="2" s="1"/>
  <c r="G1517" i="2" s="1"/>
  <c r="G1518" i="2" s="1"/>
  <c r="G1519" i="2" s="1"/>
  <c r="G1520" i="2" s="1"/>
  <c r="G1521" i="2" s="1"/>
  <c r="G1522" i="2" s="1"/>
  <c r="G1523" i="2" s="1"/>
  <c r="G1524" i="2" s="1"/>
  <c r="G1525" i="2" s="1"/>
  <c r="G1526" i="2" s="1"/>
  <c r="G1527" i="2" s="1"/>
  <c r="G1528" i="2" s="1"/>
  <c r="G1529" i="2" s="1"/>
  <c r="G1530" i="2" s="1"/>
  <c r="G1531" i="2" s="1"/>
  <c r="G1532" i="2" s="1"/>
  <c r="G1533" i="2" s="1"/>
  <c r="G1534" i="2" s="1"/>
  <c r="G1535" i="2" s="1"/>
  <c r="G1536" i="2" s="1"/>
  <c r="G1537" i="2" s="1"/>
  <c r="G1538" i="2" s="1"/>
  <c r="G1539" i="2" s="1"/>
  <c r="G1540" i="2" s="1"/>
  <c r="G1541" i="2" s="1"/>
  <c r="G1542" i="2" s="1"/>
  <c r="G1543" i="2" s="1"/>
  <c r="G1544" i="2" s="1"/>
  <c r="G1545" i="2" s="1"/>
  <c r="G1546" i="2" s="1"/>
  <c r="G1547" i="2" s="1"/>
  <c r="G1548" i="2" s="1"/>
  <c r="G1549" i="2" s="1"/>
  <c r="G1550" i="2" s="1"/>
  <c r="G1551" i="2" s="1"/>
  <c r="G1552" i="2" s="1"/>
  <c r="G1553" i="2" s="1"/>
  <c r="G1554" i="2" s="1"/>
  <c r="G1555" i="2" s="1"/>
  <c r="G1556" i="2" s="1"/>
  <c r="G1557" i="2" s="1"/>
  <c r="G1558" i="2" s="1"/>
  <c r="G1559" i="2" s="1"/>
  <c r="G1560" i="2" s="1"/>
  <c r="G1561" i="2" s="1"/>
  <c r="G1562" i="2" s="1"/>
  <c r="G1563" i="2" s="1"/>
  <c r="G1564" i="2" s="1"/>
  <c r="G1565" i="2" s="1"/>
  <c r="G1566" i="2" s="1"/>
  <c r="G1567" i="2" s="1"/>
  <c r="G1568" i="2" s="1"/>
  <c r="G1569" i="2" s="1"/>
  <c r="G1570" i="2" s="1"/>
  <c r="G1571" i="2" s="1"/>
  <c r="G1572" i="2" s="1"/>
  <c r="G1573" i="2" s="1"/>
  <c r="G1574" i="2" s="1"/>
  <c r="G1575" i="2" s="1"/>
  <c r="G1576" i="2" s="1"/>
  <c r="G1577" i="2" s="1"/>
  <c r="G1578" i="2" s="1"/>
  <c r="G1579" i="2" s="1"/>
  <c r="G1580" i="2" s="1"/>
  <c r="G1581" i="2" s="1"/>
  <c r="G1582" i="2" s="1"/>
  <c r="G1583" i="2" s="1"/>
  <c r="G1584" i="2" s="1"/>
  <c r="G1585" i="2" s="1"/>
  <c r="G1586" i="2" s="1"/>
  <c r="G1587" i="2" s="1"/>
  <c r="G1588" i="2" s="1"/>
  <c r="G1589" i="2" s="1"/>
  <c r="G1590" i="2" s="1"/>
  <c r="G1591" i="2" s="1"/>
  <c r="G1592" i="2" s="1"/>
  <c r="G1593" i="2" s="1"/>
  <c r="G1594" i="2" s="1"/>
  <c r="G1595" i="2" s="1"/>
  <c r="G1596" i="2" s="1"/>
  <c r="G1597" i="2" s="1"/>
  <c r="G1598" i="2" s="1"/>
  <c r="G1599" i="2" s="1"/>
  <c r="G1600" i="2" s="1"/>
  <c r="G1601" i="2" s="1"/>
  <c r="G1602" i="2" s="1"/>
  <c r="G1603" i="2" s="1"/>
  <c r="G1604" i="2" s="1"/>
  <c r="G1605" i="2" s="1"/>
  <c r="G1606" i="2" s="1"/>
  <c r="G1607" i="2" s="1"/>
  <c r="G1608" i="2" s="1"/>
  <c r="G1609" i="2" s="1"/>
  <c r="G1610" i="2" s="1"/>
  <c r="G1611" i="2" s="1"/>
  <c r="G1612" i="2" s="1"/>
  <c r="G1613" i="2" s="1"/>
  <c r="G1614" i="2" s="1"/>
  <c r="G1615" i="2" s="1"/>
  <c r="G1616" i="2" s="1"/>
  <c r="G1617" i="2" s="1"/>
  <c r="G1618" i="2" s="1"/>
  <c r="G1619" i="2" s="1"/>
  <c r="G1620" i="2" s="1"/>
  <c r="G1621" i="2" s="1"/>
  <c r="G1622" i="2" s="1"/>
  <c r="G1623" i="2" s="1"/>
  <c r="G1624" i="2" s="1"/>
  <c r="G1625" i="2" s="1"/>
  <c r="G1626" i="2" s="1"/>
  <c r="G1627" i="2" s="1"/>
  <c r="G1628" i="2" s="1"/>
  <c r="G1629" i="2" s="1"/>
  <c r="G1630" i="2" s="1"/>
  <c r="G1631" i="2" s="1"/>
  <c r="G1632" i="2" s="1"/>
  <c r="G1633" i="2" s="1"/>
  <c r="G1634" i="2" s="1"/>
  <c r="G1635" i="2" s="1"/>
  <c r="G1636" i="2" s="1"/>
  <c r="G1637" i="2" s="1"/>
  <c r="G1638" i="2" s="1"/>
  <c r="G1639" i="2" s="1"/>
  <c r="G1640" i="2" s="1"/>
  <c r="G1641" i="2" s="1"/>
  <c r="G1642" i="2" s="1"/>
  <c r="G1643" i="2" s="1"/>
  <c r="G1644" i="2" s="1"/>
  <c r="G1645" i="2" s="1"/>
  <c r="G1646" i="2" s="1"/>
  <c r="G1647" i="2" s="1"/>
  <c r="G1648" i="2" s="1"/>
  <c r="G1649" i="2" s="1"/>
  <c r="G1650" i="2" s="1"/>
  <c r="G1651" i="2" s="1"/>
  <c r="G1652" i="2" s="1"/>
  <c r="G1653" i="2" s="1"/>
  <c r="G1654" i="2" s="1"/>
  <c r="G1655" i="2" s="1"/>
  <c r="G1656" i="2" s="1"/>
  <c r="G1657" i="2" s="1"/>
  <c r="G1658" i="2" s="1"/>
  <c r="G1659" i="2" s="1"/>
  <c r="G1660" i="2" s="1"/>
  <c r="G1661" i="2" s="1"/>
  <c r="G1662" i="2" s="1"/>
  <c r="G1663" i="2" s="1"/>
  <c r="G1664" i="2" s="1"/>
  <c r="G1665" i="2" s="1"/>
  <c r="G1666" i="2" s="1"/>
  <c r="G1667" i="2" s="1"/>
  <c r="G1668" i="2" s="1"/>
  <c r="G1669" i="2" s="1"/>
  <c r="G1670" i="2" s="1"/>
  <c r="G1671" i="2" s="1"/>
  <c r="G1672" i="2" s="1"/>
  <c r="G1673" i="2" s="1"/>
  <c r="G1674" i="2" s="1"/>
  <c r="G1675" i="2" s="1"/>
  <c r="G1676" i="2" s="1"/>
  <c r="G1677" i="2" s="1"/>
  <c r="G1678" i="2" s="1"/>
  <c r="G1679" i="2" s="1"/>
  <c r="G1680" i="2" s="1"/>
  <c r="G1681" i="2" s="1"/>
  <c r="G1682" i="2" s="1"/>
  <c r="G1683" i="2" s="1"/>
  <c r="G1684" i="2" s="1"/>
  <c r="G1685" i="2" s="1"/>
  <c r="G1686" i="2" s="1"/>
  <c r="G1687" i="2" s="1"/>
  <c r="G1688" i="2" s="1"/>
  <c r="G1689" i="2" s="1"/>
  <c r="G1690" i="2" s="1"/>
  <c r="G1691" i="2" s="1"/>
  <c r="G1692" i="2" s="1"/>
  <c r="G1693" i="2" s="1"/>
  <c r="G1694" i="2" s="1"/>
  <c r="G1695" i="2" s="1"/>
  <c r="G1696" i="2" s="1"/>
  <c r="G1697" i="2" s="1"/>
  <c r="G1698" i="2" s="1"/>
  <c r="G1699" i="2" s="1"/>
  <c r="G1700" i="2" s="1"/>
  <c r="G1701" i="2" s="1"/>
  <c r="G1702" i="2" s="1"/>
  <c r="G1703" i="2" s="1"/>
  <c r="G1704" i="2" s="1"/>
  <c r="G1705" i="2" s="1"/>
  <c r="G1706" i="2" s="1"/>
  <c r="G1707" i="2" s="1"/>
  <c r="G1708" i="2" s="1"/>
  <c r="G1709" i="2" s="1"/>
  <c r="G1710" i="2" s="1"/>
  <c r="G1711" i="2" s="1"/>
  <c r="G1712" i="2" s="1"/>
  <c r="G1713" i="2" s="1"/>
  <c r="G1714" i="2" s="1"/>
  <c r="G1715" i="2" s="1"/>
  <c r="G1716" i="2" s="1"/>
  <c r="G1717" i="2" s="1"/>
  <c r="G1718" i="2" s="1"/>
  <c r="G1719" i="2" s="1"/>
  <c r="G1720" i="2" s="1"/>
  <c r="G1721" i="2" s="1"/>
  <c r="G1722" i="2" s="1"/>
  <c r="G1723" i="2" s="1"/>
  <c r="G1724" i="2" s="1"/>
  <c r="G1725" i="2" s="1"/>
  <c r="G1726" i="2" s="1"/>
  <c r="G1727" i="2" s="1"/>
  <c r="G1728" i="2" s="1"/>
  <c r="G1729" i="2" s="1"/>
  <c r="G1730" i="2" s="1"/>
  <c r="G1731" i="2" s="1"/>
  <c r="G1732" i="2" s="1"/>
  <c r="G1733" i="2" s="1"/>
  <c r="G1734" i="2" s="1"/>
  <c r="G1735" i="2" s="1"/>
  <c r="G1736" i="2" s="1"/>
  <c r="G1737" i="2" s="1"/>
  <c r="G1738" i="2" s="1"/>
  <c r="G1739" i="2" s="1"/>
  <c r="G1740" i="2" s="1"/>
  <c r="G1741" i="2" s="1"/>
  <c r="G1742" i="2" s="1"/>
  <c r="G1743" i="2" s="1"/>
  <c r="G1744" i="2" s="1"/>
  <c r="G1745" i="2" s="1"/>
  <c r="G1746" i="2" s="1"/>
  <c r="G1747" i="2" s="1"/>
  <c r="G1748" i="2" s="1"/>
  <c r="G1749" i="2" s="1"/>
  <c r="G1750" i="2" s="1"/>
  <c r="G1751" i="2" s="1"/>
  <c r="G1752" i="2" s="1"/>
  <c r="G1753" i="2" s="1"/>
  <c r="G1754" i="2" s="1"/>
  <c r="G1755" i="2" s="1"/>
  <c r="G1756" i="2" s="1"/>
  <c r="G1757" i="2" s="1"/>
  <c r="G1758" i="2" s="1"/>
  <c r="G1759" i="2" s="1"/>
  <c r="G1760" i="2" s="1"/>
  <c r="G1761" i="2" s="1"/>
  <c r="G1762" i="2" s="1"/>
  <c r="G1763" i="2" s="1"/>
  <c r="G1764" i="2" s="1"/>
  <c r="G1765" i="2" s="1"/>
  <c r="G1766" i="2" s="1"/>
  <c r="G1767" i="2" s="1"/>
  <c r="G1768" i="2" s="1"/>
  <c r="G1769" i="2" s="1"/>
  <c r="G1770" i="2" s="1"/>
  <c r="G1771" i="2" s="1"/>
  <c r="G1772" i="2" s="1"/>
  <c r="G1773" i="2" s="1"/>
  <c r="G1774" i="2" s="1"/>
  <c r="G1775" i="2" s="1"/>
  <c r="G1776" i="2" s="1"/>
  <c r="G1777" i="2" s="1"/>
  <c r="G1778" i="2" s="1"/>
  <c r="G1779" i="2" s="1"/>
  <c r="G1780" i="2" s="1"/>
  <c r="G1781" i="2" s="1"/>
  <c r="G1782" i="2" s="1"/>
  <c r="G1783" i="2" s="1"/>
  <c r="G1784" i="2" s="1"/>
  <c r="G1785" i="2" s="1"/>
  <c r="G1786" i="2" s="1"/>
  <c r="G1787" i="2" s="1"/>
  <c r="G1788" i="2" s="1"/>
  <c r="G1789" i="2" s="1"/>
  <c r="G1790" i="2" s="1"/>
  <c r="G1791" i="2" s="1"/>
  <c r="G1792" i="2" s="1"/>
  <c r="G1793" i="2" s="1"/>
  <c r="G1794" i="2" s="1"/>
  <c r="G1795" i="2" s="1"/>
  <c r="G1796" i="2" s="1"/>
  <c r="G1797" i="2" s="1"/>
  <c r="G1798" i="2" s="1"/>
  <c r="G1799" i="2" s="1"/>
  <c r="G1800" i="2" s="1"/>
  <c r="G1801" i="2" s="1"/>
  <c r="G1802" i="2" s="1"/>
  <c r="G1803" i="2" s="1"/>
  <c r="G1804" i="2" s="1"/>
  <c r="G1805" i="2" s="1"/>
  <c r="G1806" i="2" s="1"/>
  <c r="G1807" i="2" s="1"/>
  <c r="G1808" i="2" s="1"/>
  <c r="G1809" i="2" s="1"/>
  <c r="G1810" i="2" s="1"/>
  <c r="G1811" i="2" s="1"/>
  <c r="G1812" i="2" s="1"/>
  <c r="G1813" i="2" s="1"/>
  <c r="G1814" i="2" s="1"/>
  <c r="G1815" i="2" s="1"/>
  <c r="G1816" i="2" s="1"/>
  <c r="G1817" i="2" s="1"/>
  <c r="G1818" i="2" s="1"/>
  <c r="G1819" i="2" s="1"/>
  <c r="G1820" i="2" s="1"/>
  <c r="G1821" i="2" s="1"/>
  <c r="G1822" i="2" s="1"/>
  <c r="G1823" i="2" s="1"/>
  <c r="G1824" i="2" s="1"/>
  <c r="G1825" i="2" s="1"/>
  <c r="G1826" i="2" s="1"/>
  <c r="G1827" i="2" s="1"/>
  <c r="G1828" i="2" s="1"/>
  <c r="G1829" i="2" s="1"/>
  <c r="G1830" i="2" s="1"/>
  <c r="G1831" i="2" s="1"/>
  <c r="G1832" i="2" s="1"/>
  <c r="G1833" i="2" s="1"/>
  <c r="G1834" i="2" s="1"/>
  <c r="G1835" i="2" s="1"/>
  <c r="G1836" i="2" s="1"/>
  <c r="G1837" i="2" s="1"/>
  <c r="G1838" i="2" s="1"/>
  <c r="G1839" i="2" s="1"/>
  <c r="G1840" i="2" s="1"/>
  <c r="G1841" i="2" s="1"/>
  <c r="G1842" i="2" s="1"/>
  <c r="G1843" i="2" s="1"/>
  <c r="G1844" i="2" s="1"/>
  <c r="G1845" i="2" s="1"/>
  <c r="G1846" i="2" s="1"/>
  <c r="G1847" i="2" s="1"/>
  <c r="G1848" i="2" s="1"/>
  <c r="G1849" i="2" s="1"/>
  <c r="G1850" i="2" s="1"/>
  <c r="G1851" i="2" s="1"/>
  <c r="G1852" i="2" s="1"/>
  <c r="G1853" i="2" s="1"/>
  <c r="G1854" i="2" s="1"/>
  <c r="G1855" i="2" s="1"/>
  <c r="G1856" i="2" s="1"/>
  <c r="G1857" i="2" s="1"/>
  <c r="G1858" i="2" s="1"/>
  <c r="G1859" i="2" s="1"/>
  <c r="G1860" i="2" s="1"/>
  <c r="G1861" i="2" s="1"/>
  <c r="G1862" i="2" s="1"/>
  <c r="G1863" i="2" s="1"/>
  <c r="G1864" i="2" s="1"/>
  <c r="G1865" i="2" s="1"/>
  <c r="G1866" i="2" s="1"/>
  <c r="G1867" i="2" s="1"/>
  <c r="G1868" i="2" s="1"/>
  <c r="G1869" i="2" s="1"/>
  <c r="G1870" i="2" s="1"/>
  <c r="G1871" i="2" s="1"/>
  <c r="G1872" i="2" s="1"/>
  <c r="G1873" i="2" s="1"/>
  <c r="G1874" i="2" s="1"/>
  <c r="G1875" i="2" s="1"/>
  <c r="G1876" i="2" s="1"/>
  <c r="G1877" i="2" s="1"/>
  <c r="G1878" i="2" s="1"/>
  <c r="G1879" i="2" s="1"/>
  <c r="G1880" i="2" s="1"/>
  <c r="G1881" i="2" s="1"/>
  <c r="G1882" i="2" s="1"/>
  <c r="G1883" i="2" s="1"/>
  <c r="G1884" i="2" s="1"/>
  <c r="G1885" i="2" s="1"/>
  <c r="G1886" i="2" s="1"/>
  <c r="G1887" i="2" s="1"/>
  <c r="G1888" i="2" s="1"/>
  <c r="G1889" i="2" s="1"/>
  <c r="G1890" i="2" s="1"/>
  <c r="G1891" i="2" s="1"/>
  <c r="G1892" i="2" s="1"/>
  <c r="G1893" i="2" s="1"/>
  <c r="G1894" i="2" s="1"/>
  <c r="G1895" i="2" s="1"/>
  <c r="G1896" i="2" s="1"/>
  <c r="G1897" i="2" s="1"/>
  <c r="G1898" i="2" s="1"/>
  <c r="G1899" i="2" s="1"/>
  <c r="G1900" i="2" s="1"/>
  <c r="G1901" i="2" s="1"/>
  <c r="G1902" i="2" s="1"/>
  <c r="G1903" i="2" s="1"/>
  <c r="G1904" i="2" s="1"/>
  <c r="G1905" i="2" s="1"/>
  <c r="G1906" i="2" s="1"/>
  <c r="G1907" i="2" s="1"/>
  <c r="G1908" i="2" s="1"/>
  <c r="G1909" i="2" s="1"/>
  <c r="G1910" i="2" s="1"/>
  <c r="G1911" i="2" s="1"/>
  <c r="G1912" i="2" s="1"/>
  <c r="G1913" i="2" s="1"/>
  <c r="G1914" i="2" s="1"/>
  <c r="G1915" i="2" s="1"/>
  <c r="G1916" i="2" s="1"/>
  <c r="G1917" i="2" s="1"/>
  <c r="G1918" i="2" s="1"/>
  <c r="G1919" i="2" s="1"/>
  <c r="G1920" i="2" s="1"/>
  <c r="G1921" i="2" s="1"/>
  <c r="G1922" i="2" s="1"/>
  <c r="G1923" i="2" s="1"/>
  <c r="G1924" i="2" s="1"/>
  <c r="G1925" i="2" s="1"/>
  <c r="G1926" i="2" s="1"/>
  <c r="G1927" i="2" s="1"/>
  <c r="G1928" i="2" s="1"/>
  <c r="G1929" i="2" s="1"/>
  <c r="G1930" i="2" s="1"/>
  <c r="G1931" i="2" s="1"/>
  <c r="G1932" i="2" s="1"/>
  <c r="G1933" i="2" s="1"/>
  <c r="G1934" i="2" s="1"/>
  <c r="G1935" i="2" s="1"/>
  <c r="G1936" i="2" s="1"/>
  <c r="G1937" i="2" s="1"/>
  <c r="G1938" i="2" s="1"/>
  <c r="G1939" i="2" s="1"/>
  <c r="G1940" i="2" s="1"/>
  <c r="G1941" i="2" s="1"/>
  <c r="G1942" i="2" s="1"/>
  <c r="G1943" i="2" s="1"/>
  <c r="G1944" i="2" s="1"/>
  <c r="G1945" i="2" s="1"/>
  <c r="G1946" i="2" s="1"/>
  <c r="G1947" i="2" s="1"/>
  <c r="G1948" i="2" s="1"/>
  <c r="G1949" i="2" s="1"/>
  <c r="G1950" i="2" s="1"/>
  <c r="G1951" i="2" s="1"/>
  <c r="G1952" i="2" s="1"/>
  <c r="G1953" i="2" s="1"/>
  <c r="G1954" i="2" s="1"/>
  <c r="G1955" i="2" s="1"/>
  <c r="G1956" i="2" s="1"/>
  <c r="G1957" i="2" s="1"/>
  <c r="G1958" i="2" s="1"/>
  <c r="G1959" i="2" s="1"/>
  <c r="G1960" i="2" s="1"/>
  <c r="G1961" i="2" s="1"/>
  <c r="G1962" i="2" s="1"/>
  <c r="G1963" i="2" s="1"/>
  <c r="G1964" i="2" s="1"/>
  <c r="G1965" i="2" s="1"/>
  <c r="G1966" i="2" s="1"/>
  <c r="G1967" i="2" s="1"/>
  <c r="G1968" i="2" s="1"/>
  <c r="G1969" i="2" s="1"/>
  <c r="G1970" i="2" s="1"/>
  <c r="G1971" i="2" s="1"/>
  <c r="G1972" i="2" s="1"/>
  <c r="G1973" i="2" s="1"/>
  <c r="G1974" i="2" s="1"/>
  <c r="G1975" i="2" s="1"/>
  <c r="G1976" i="2" s="1"/>
  <c r="G1977" i="2" s="1"/>
  <c r="G1978" i="2" s="1"/>
  <c r="G1979" i="2" s="1"/>
  <c r="G1980" i="2" s="1"/>
  <c r="G1981" i="2" s="1"/>
  <c r="G1982" i="2" s="1"/>
  <c r="G1983" i="2" s="1"/>
  <c r="G1984" i="2" s="1"/>
  <c r="G1985" i="2" s="1"/>
  <c r="G1986" i="2" s="1"/>
  <c r="G1987" i="2" s="1"/>
  <c r="G1988" i="2" s="1"/>
  <c r="G1989" i="2" s="1"/>
  <c r="G1990" i="2" s="1"/>
  <c r="G1991" i="2" s="1"/>
  <c r="G1992" i="2" s="1"/>
  <c r="G1993" i="2" s="1"/>
  <c r="G1994" i="2" s="1"/>
  <c r="G1995" i="2" s="1"/>
  <c r="G1996" i="2" s="1"/>
  <c r="G1997" i="2" s="1"/>
  <c r="G1998" i="2" s="1"/>
  <c r="G1999" i="2" s="1"/>
  <c r="G2000" i="2" s="1"/>
  <c r="G2001" i="2" s="1"/>
  <c r="G2002" i="2" s="1"/>
  <c r="G2003" i="2" s="1"/>
  <c r="G2004" i="2" s="1"/>
  <c r="G2005" i="2" s="1"/>
  <c r="G2006" i="2" s="1"/>
  <c r="G2007" i="2" s="1"/>
  <c r="G2008" i="2" s="1"/>
  <c r="G2009" i="2" s="1"/>
  <c r="G2010" i="2" s="1"/>
  <c r="G2011" i="2" s="1"/>
  <c r="G2012" i="2" s="1"/>
  <c r="G2013" i="2" s="1"/>
  <c r="G2014" i="2" s="1"/>
  <c r="G2015" i="2" s="1"/>
  <c r="G2016" i="2" s="1"/>
  <c r="G2017" i="2" s="1"/>
  <c r="G2018" i="2" s="1"/>
  <c r="G2019" i="2" s="1"/>
  <c r="G2020" i="2" s="1"/>
  <c r="G2021" i="2" s="1"/>
  <c r="G2022" i="2" s="1"/>
  <c r="G2023" i="2" s="1"/>
  <c r="G2024" i="2" s="1"/>
  <c r="G2025" i="2" s="1"/>
  <c r="G2026" i="2" s="1"/>
  <c r="G2027" i="2" s="1"/>
  <c r="G2028" i="2" s="1"/>
  <c r="G2029" i="2" s="1"/>
  <c r="G2030" i="2" s="1"/>
  <c r="G2031" i="2" s="1"/>
  <c r="G2032" i="2" s="1"/>
  <c r="G2033" i="2" s="1"/>
  <c r="G2034" i="2" s="1"/>
  <c r="G2035" i="2" s="1"/>
  <c r="G2036" i="2" s="1"/>
  <c r="G2037" i="2" s="1"/>
  <c r="G2038" i="2" s="1"/>
  <c r="G2039" i="2" s="1"/>
  <c r="G2040" i="2" s="1"/>
  <c r="G2041" i="2" s="1"/>
  <c r="G2042" i="2" s="1"/>
  <c r="G2043" i="2" s="1"/>
  <c r="G2044" i="2" s="1"/>
  <c r="G2045" i="2" s="1"/>
  <c r="G2046" i="2" s="1"/>
  <c r="G2047" i="2" s="1"/>
  <c r="G2048" i="2" s="1"/>
  <c r="G2049" i="2" s="1"/>
  <c r="G2050" i="2" s="1"/>
  <c r="G2051" i="2" s="1"/>
  <c r="G2052" i="2" s="1"/>
  <c r="G2053" i="2" s="1"/>
  <c r="G2054" i="2" s="1"/>
  <c r="G2055" i="2" s="1"/>
  <c r="G2056" i="2" s="1"/>
  <c r="G2057" i="2" s="1"/>
  <c r="G2058" i="2" s="1"/>
  <c r="G2059" i="2" s="1"/>
  <c r="G2060" i="2" s="1"/>
  <c r="G2061" i="2" s="1"/>
  <c r="G2062" i="2" s="1"/>
  <c r="G2063" i="2" s="1"/>
  <c r="G2064" i="2" s="1"/>
  <c r="G2065" i="2" s="1"/>
  <c r="G2066" i="2" s="1"/>
  <c r="G2067" i="2" s="1"/>
  <c r="G2068" i="2" s="1"/>
  <c r="G2069" i="2" s="1"/>
  <c r="G2070" i="2" s="1"/>
  <c r="G2071" i="2" s="1"/>
  <c r="G2072" i="2" s="1"/>
  <c r="G2073" i="2" s="1"/>
  <c r="G2074" i="2" s="1"/>
  <c r="G2075" i="2" s="1"/>
  <c r="G2076" i="2" s="1"/>
  <c r="G2077" i="2" s="1"/>
  <c r="G2078" i="2" s="1"/>
  <c r="G2079" i="2" s="1"/>
  <c r="G2080" i="2" s="1"/>
  <c r="G2081" i="2" s="1"/>
  <c r="G2082" i="2" s="1"/>
  <c r="G2083" i="2" s="1"/>
  <c r="G2084" i="2" s="1"/>
  <c r="G2085" i="2" s="1"/>
  <c r="G2086" i="2" s="1"/>
  <c r="G2087" i="2" s="1"/>
  <c r="G2088" i="2" s="1"/>
  <c r="G2089" i="2" s="1"/>
  <c r="G2090" i="2" s="1"/>
  <c r="G2091" i="2" s="1"/>
  <c r="G2092" i="2" s="1"/>
  <c r="G2093" i="2" s="1"/>
  <c r="G2094" i="2" s="1"/>
  <c r="G2095" i="2" s="1"/>
  <c r="G2096" i="2" s="1"/>
  <c r="G2097" i="2" s="1"/>
  <c r="G2098" i="2" s="1"/>
  <c r="G2099" i="2" s="1"/>
  <c r="G2100" i="2" s="1"/>
  <c r="G2101" i="2" s="1"/>
  <c r="G2102" i="2" s="1"/>
  <c r="G2103" i="2" s="1"/>
  <c r="G2104" i="2" s="1"/>
  <c r="G2105" i="2" s="1"/>
  <c r="G2106" i="2" s="1"/>
  <c r="G2107" i="2" s="1"/>
  <c r="G2108" i="2" s="1"/>
  <c r="G2109" i="2" s="1"/>
  <c r="G2110" i="2" s="1"/>
  <c r="G2111" i="2" s="1"/>
  <c r="G2112" i="2" s="1"/>
  <c r="G2113" i="2" s="1"/>
  <c r="G2114" i="2" s="1"/>
  <c r="G2115" i="2" s="1"/>
  <c r="G2116" i="2" s="1"/>
  <c r="G2117" i="2" s="1"/>
  <c r="G2118" i="2" s="1"/>
  <c r="G2119" i="2" s="1"/>
  <c r="G2120" i="2" s="1"/>
  <c r="G2121" i="2" s="1"/>
  <c r="G2122" i="2" s="1"/>
  <c r="G2123" i="2" s="1"/>
  <c r="G2124" i="2" s="1"/>
  <c r="G2125" i="2" s="1"/>
  <c r="G2126" i="2" s="1"/>
  <c r="G2127" i="2" s="1"/>
  <c r="G2128" i="2" s="1"/>
  <c r="G2129" i="2" s="1"/>
  <c r="G2130" i="2" s="1"/>
  <c r="G2131" i="2" s="1"/>
  <c r="G2132" i="2" s="1"/>
  <c r="G2133" i="2" s="1"/>
  <c r="G2134" i="2" s="1"/>
  <c r="G2135" i="2" s="1"/>
  <c r="G2136" i="2" s="1"/>
  <c r="G2137" i="2" s="1"/>
  <c r="G2138" i="2" s="1"/>
  <c r="G2139" i="2" s="1"/>
  <c r="G2140" i="2" s="1"/>
  <c r="G2141" i="2" s="1"/>
  <c r="G2142" i="2" s="1"/>
  <c r="G2143" i="2" s="1"/>
  <c r="G2144" i="2" s="1"/>
  <c r="G2145" i="2" s="1"/>
  <c r="G2146" i="2" s="1"/>
  <c r="G2147" i="2" s="1"/>
  <c r="G2148" i="2" s="1"/>
  <c r="G2149" i="2" s="1"/>
  <c r="G2150" i="2" s="1"/>
  <c r="G2151" i="2" s="1"/>
  <c r="G2152" i="2" s="1"/>
  <c r="G2153" i="2" s="1"/>
  <c r="G2154" i="2" s="1"/>
  <c r="G2155" i="2" s="1"/>
  <c r="G2156" i="2" s="1"/>
  <c r="G2157" i="2" s="1"/>
  <c r="G2158" i="2" s="1"/>
  <c r="G2159" i="2" s="1"/>
  <c r="G2160" i="2" s="1"/>
  <c r="G2161" i="2" s="1"/>
  <c r="G2162" i="2" s="1"/>
  <c r="G2163" i="2" s="1"/>
  <c r="G2164" i="2" s="1"/>
  <c r="G2165" i="2" s="1"/>
  <c r="G2166" i="2" s="1"/>
  <c r="G2167" i="2" s="1"/>
  <c r="G2168" i="2" s="1"/>
  <c r="G2169" i="2" s="1"/>
  <c r="G2170" i="2" s="1"/>
  <c r="G2171" i="2" s="1"/>
  <c r="G2172" i="2" s="1"/>
  <c r="G2173" i="2" s="1"/>
  <c r="G2174" i="2" s="1"/>
  <c r="G2175" i="2" s="1"/>
  <c r="G2176" i="2" s="1"/>
  <c r="G2177" i="2" s="1"/>
  <c r="G2178" i="2" s="1"/>
  <c r="G2179" i="2" s="1"/>
  <c r="G2180" i="2" s="1"/>
  <c r="G2181" i="2" s="1"/>
  <c r="G2182" i="2" s="1"/>
  <c r="G2183" i="2" s="1"/>
  <c r="G2184" i="2" s="1"/>
  <c r="G2185" i="2" s="1"/>
  <c r="G2186" i="2" s="1"/>
  <c r="G2187" i="2" s="1"/>
  <c r="G2188" i="2" s="1"/>
  <c r="G2189" i="2" s="1"/>
  <c r="G2190" i="2" s="1"/>
  <c r="G2191" i="2" s="1"/>
  <c r="G2192" i="2" s="1"/>
  <c r="G2193" i="2" s="1"/>
  <c r="G2194" i="2" s="1"/>
  <c r="G2195" i="2" s="1"/>
  <c r="G2196" i="2" s="1"/>
  <c r="G2197" i="2" s="1"/>
  <c r="G2198" i="2" s="1"/>
  <c r="G2199" i="2" s="1"/>
  <c r="G2200" i="2" s="1"/>
  <c r="G2201" i="2" s="1"/>
  <c r="G2202" i="2" s="1"/>
  <c r="G2203" i="2" s="1"/>
  <c r="G2204" i="2" s="1"/>
  <c r="G2205" i="2" s="1"/>
  <c r="G2206" i="2" s="1"/>
  <c r="G2207" i="2" s="1"/>
  <c r="G2208" i="2" s="1"/>
  <c r="G2209" i="2" s="1"/>
  <c r="G2210" i="2" s="1"/>
  <c r="G2211" i="2" s="1"/>
  <c r="G2212" i="2" s="1"/>
  <c r="G2213" i="2" s="1"/>
  <c r="G2214" i="2" s="1"/>
  <c r="G2215" i="2" s="1"/>
  <c r="G2216" i="2" s="1"/>
  <c r="G2217" i="2" s="1"/>
  <c r="G2218" i="2" s="1"/>
  <c r="G2219" i="2" s="1"/>
  <c r="G2220" i="2" s="1"/>
  <c r="G2221" i="2" s="1"/>
  <c r="G2222" i="2" s="1"/>
  <c r="G2223" i="2" s="1"/>
  <c r="G2224" i="2" s="1"/>
  <c r="G2225" i="2" s="1"/>
  <c r="G2226" i="2" s="1"/>
  <c r="G2227" i="2" s="1"/>
  <c r="G2228" i="2" s="1"/>
  <c r="G2229" i="2" s="1"/>
  <c r="G2230" i="2" s="1"/>
  <c r="G2231" i="2" s="1"/>
  <c r="G2232" i="2" s="1"/>
  <c r="G2233" i="2" s="1"/>
  <c r="G2234" i="2" s="1"/>
  <c r="G2235" i="2" s="1"/>
  <c r="G2236" i="2" s="1"/>
  <c r="G2237" i="2" s="1"/>
  <c r="G2238" i="2" s="1"/>
  <c r="G2239" i="2" s="1"/>
  <c r="G2240" i="2" s="1"/>
  <c r="G2241" i="2" s="1"/>
  <c r="G2242" i="2" s="1"/>
  <c r="G2243" i="2" s="1"/>
  <c r="G2244" i="2" s="1"/>
  <c r="G2245" i="2" s="1"/>
  <c r="G2246" i="2" s="1"/>
  <c r="G2247" i="2" s="1"/>
  <c r="G2248" i="2" s="1"/>
  <c r="G2249" i="2" s="1"/>
  <c r="G2250" i="2" s="1"/>
  <c r="G2251" i="2" s="1"/>
  <c r="G2252" i="2" s="1"/>
  <c r="G2253" i="2" s="1"/>
  <c r="G2254" i="2" s="1"/>
  <c r="G2255" i="2" s="1"/>
  <c r="G2256" i="2" s="1"/>
  <c r="G2257" i="2" s="1"/>
  <c r="G2258" i="2" s="1"/>
  <c r="G2259" i="2" s="1"/>
  <c r="G2260" i="2" s="1"/>
  <c r="G2261" i="2" s="1"/>
  <c r="G2262" i="2" s="1"/>
  <c r="G2263" i="2" s="1"/>
  <c r="G2264" i="2" s="1"/>
  <c r="G2265" i="2" s="1"/>
  <c r="G2266" i="2" s="1"/>
  <c r="G2267" i="2" s="1"/>
  <c r="G2268" i="2" s="1"/>
  <c r="G2269" i="2" s="1"/>
  <c r="G2270" i="2" s="1"/>
  <c r="G2271" i="2" s="1"/>
  <c r="G2272" i="2" s="1"/>
  <c r="G2273" i="2" s="1"/>
  <c r="G2274" i="2" s="1"/>
  <c r="G2275" i="2" s="1"/>
  <c r="G2276" i="2" s="1"/>
  <c r="G2277" i="2" s="1"/>
  <c r="G2278" i="2" s="1"/>
  <c r="G2279" i="2" s="1"/>
  <c r="G2280" i="2" s="1"/>
  <c r="G2281" i="2" s="1"/>
  <c r="G2282" i="2" s="1"/>
  <c r="G2283" i="2" s="1"/>
  <c r="G2284" i="2" s="1"/>
  <c r="G2285" i="2" s="1"/>
  <c r="G2286" i="2" s="1"/>
  <c r="G2287" i="2" s="1"/>
  <c r="G2288" i="2" s="1"/>
  <c r="G2289" i="2" s="1"/>
  <c r="G2290" i="2" s="1"/>
  <c r="G2291" i="2" s="1"/>
  <c r="G2292" i="2" s="1"/>
  <c r="G2293" i="2" s="1"/>
  <c r="G2294" i="2" s="1"/>
  <c r="G2295" i="2" s="1"/>
  <c r="G2296" i="2" s="1"/>
  <c r="G2297" i="2" s="1"/>
  <c r="G2298" i="2" s="1"/>
  <c r="G2299" i="2" s="1"/>
  <c r="G2300" i="2" s="1"/>
  <c r="G2301" i="2" s="1"/>
  <c r="G2302" i="2" s="1"/>
  <c r="G2303" i="2" s="1"/>
  <c r="G2304" i="2" s="1"/>
  <c r="G2305" i="2" s="1"/>
  <c r="G2306" i="2" s="1"/>
  <c r="G2307" i="2" s="1"/>
  <c r="G2308" i="2" s="1"/>
  <c r="G2309" i="2" s="1"/>
  <c r="G2310" i="2" s="1"/>
  <c r="G2311" i="2" s="1"/>
  <c r="G2312" i="2" s="1"/>
  <c r="G2313" i="2" s="1"/>
  <c r="G2314" i="2" s="1"/>
  <c r="G2315" i="2" s="1"/>
  <c r="G2316" i="2" s="1"/>
  <c r="G2317" i="2" s="1"/>
  <c r="G2318" i="2" s="1"/>
  <c r="G2319" i="2" s="1"/>
  <c r="G2320" i="2" s="1"/>
  <c r="G2321" i="2" s="1"/>
  <c r="G2322" i="2" s="1"/>
  <c r="G2323" i="2" s="1"/>
  <c r="G2324" i="2" s="1"/>
  <c r="G2325" i="2" s="1"/>
  <c r="G2326" i="2" s="1"/>
  <c r="G2327" i="2" s="1"/>
  <c r="G2328" i="2" s="1"/>
  <c r="G2329" i="2" s="1"/>
  <c r="G2330" i="2" s="1"/>
  <c r="G2331" i="2" s="1"/>
  <c r="G2332" i="2" s="1"/>
  <c r="G2333" i="2" s="1"/>
  <c r="G2334" i="2" s="1"/>
  <c r="G2335" i="2" s="1"/>
  <c r="G2336" i="2" s="1"/>
  <c r="G2337" i="2" s="1"/>
  <c r="G2338" i="2" s="1"/>
  <c r="G2339" i="2" s="1"/>
  <c r="G2340" i="2" s="1"/>
  <c r="G2341" i="2" s="1"/>
  <c r="G2342" i="2" s="1"/>
  <c r="G2343" i="2" s="1"/>
  <c r="G2344" i="2" s="1"/>
  <c r="G2345" i="2" s="1"/>
  <c r="G2346" i="2" s="1"/>
  <c r="G2347" i="2" s="1"/>
  <c r="G2348" i="2" s="1"/>
  <c r="G2349" i="2" s="1"/>
  <c r="G2350" i="2" s="1"/>
  <c r="G2351" i="2" s="1"/>
  <c r="G2352" i="2" s="1"/>
  <c r="G2353" i="2" s="1"/>
  <c r="G2354" i="2" s="1"/>
  <c r="G2355" i="2" s="1"/>
  <c r="G2356" i="2" s="1"/>
  <c r="G2357" i="2" s="1"/>
  <c r="G2358" i="2" s="1"/>
  <c r="G2359" i="2" s="1"/>
  <c r="G2360" i="2" s="1"/>
  <c r="G2361" i="2" s="1"/>
  <c r="G2362" i="2" s="1"/>
  <c r="G2363" i="2" s="1"/>
  <c r="G2364" i="2" s="1"/>
  <c r="G2365" i="2" s="1"/>
  <c r="G2366" i="2" s="1"/>
  <c r="G2367" i="2" s="1"/>
  <c r="G2368" i="2" s="1"/>
  <c r="G2369" i="2" s="1"/>
  <c r="G2370" i="2" s="1"/>
  <c r="G2371" i="2" s="1"/>
  <c r="G2372" i="2" s="1"/>
  <c r="G2373" i="2" s="1"/>
  <c r="G2374" i="2" s="1"/>
  <c r="G2375" i="2" s="1"/>
  <c r="G2376" i="2" s="1"/>
  <c r="G2377" i="2" s="1"/>
  <c r="G2378" i="2" s="1"/>
  <c r="G2379" i="2" s="1"/>
  <c r="G2380" i="2" s="1"/>
  <c r="G2381" i="2" s="1"/>
  <c r="G2382" i="2" s="1"/>
  <c r="G2383" i="2" s="1"/>
  <c r="G2384" i="2" s="1"/>
  <c r="G2385" i="2" s="1"/>
  <c r="G2386" i="2" s="1"/>
  <c r="G2387" i="2" s="1"/>
  <c r="G2388" i="2" s="1"/>
  <c r="G2389" i="2" s="1"/>
  <c r="G2390" i="2" s="1"/>
  <c r="G2391" i="2" s="1"/>
  <c r="G2392" i="2" s="1"/>
  <c r="G2393" i="2" s="1"/>
  <c r="G2394" i="2" s="1"/>
  <c r="G2395" i="2" s="1"/>
  <c r="G2396" i="2" s="1"/>
  <c r="G2397" i="2" s="1"/>
  <c r="G2398" i="2" s="1"/>
  <c r="G2399" i="2" s="1"/>
  <c r="G2400" i="2" s="1"/>
  <c r="G2401" i="2" s="1"/>
  <c r="G2402" i="2" s="1"/>
  <c r="G2403" i="2" s="1"/>
  <c r="G2404" i="2" s="1"/>
  <c r="G2405" i="2" s="1"/>
  <c r="G2406" i="2" s="1"/>
  <c r="G2407" i="2" s="1"/>
  <c r="G2408" i="2" s="1"/>
  <c r="G2409" i="2" s="1"/>
  <c r="G2410" i="2" s="1"/>
  <c r="G2411" i="2" s="1"/>
  <c r="G2412" i="2" s="1"/>
  <c r="G2413" i="2" s="1"/>
  <c r="G2414" i="2" s="1"/>
  <c r="G2415" i="2" s="1"/>
  <c r="G2416" i="2" s="1"/>
  <c r="G2417" i="2" s="1"/>
  <c r="G2418" i="2" s="1"/>
  <c r="G2419" i="2" s="1"/>
  <c r="G2420" i="2" s="1"/>
  <c r="G2421" i="2" s="1"/>
  <c r="G2422" i="2" s="1"/>
  <c r="G2423" i="2" s="1"/>
  <c r="G2424" i="2" s="1"/>
  <c r="G2425" i="2" s="1"/>
  <c r="G2426" i="2" s="1"/>
  <c r="G2427" i="2" s="1"/>
  <c r="G2428" i="2" s="1"/>
  <c r="G2429" i="2" s="1"/>
  <c r="G2430" i="2" s="1"/>
  <c r="G2431" i="2" s="1"/>
  <c r="G2432" i="2" s="1"/>
  <c r="G2433" i="2" s="1"/>
  <c r="G2434" i="2" s="1"/>
  <c r="G2435" i="2" s="1"/>
  <c r="G2436" i="2" s="1"/>
  <c r="G2437" i="2" s="1"/>
  <c r="G2438" i="2" s="1"/>
  <c r="G2439" i="2" s="1"/>
  <c r="G2440" i="2" s="1"/>
  <c r="G2441" i="2" s="1"/>
  <c r="G2442" i="2" s="1"/>
  <c r="G2443" i="2" s="1"/>
  <c r="G2444" i="2" s="1"/>
  <c r="G2445" i="2" s="1"/>
  <c r="G2446" i="2" s="1"/>
  <c r="G2447" i="2" s="1"/>
  <c r="G2448" i="2" s="1"/>
  <c r="G2449" i="2" s="1"/>
  <c r="G2450" i="2" s="1"/>
  <c r="G2451" i="2" s="1"/>
  <c r="G2452" i="2" s="1"/>
  <c r="G2453" i="2" s="1"/>
  <c r="G2454" i="2" s="1"/>
  <c r="G2455" i="2" s="1"/>
  <c r="G2456" i="2" s="1"/>
  <c r="G2457" i="2" s="1"/>
  <c r="G2458" i="2" s="1"/>
  <c r="G2459" i="2" s="1"/>
  <c r="G2460" i="2" s="1"/>
  <c r="G2461" i="2" s="1"/>
  <c r="G2462" i="2" s="1"/>
  <c r="G2463" i="2" s="1"/>
  <c r="G2464" i="2" s="1"/>
  <c r="G2465" i="2" s="1"/>
  <c r="G2466" i="2" s="1"/>
  <c r="G2467" i="2" s="1"/>
  <c r="G2468" i="2" s="1"/>
  <c r="G2469" i="2" s="1"/>
  <c r="G2470" i="2" s="1"/>
  <c r="G2471" i="2" s="1"/>
  <c r="G2472" i="2" s="1"/>
  <c r="G2473" i="2" s="1"/>
  <c r="G2474" i="2" s="1"/>
  <c r="G2475" i="2" s="1"/>
  <c r="G2476" i="2" s="1"/>
  <c r="G2477" i="2" s="1"/>
  <c r="G2478" i="2" s="1"/>
  <c r="G2479" i="2" s="1"/>
  <c r="G2480" i="2" s="1"/>
  <c r="G2481" i="2" s="1"/>
  <c r="G2482" i="2" s="1"/>
  <c r="G2483" i="2" s="1"/>
  <c r="G2484" i="2" s="1"/>
  <c r="G2485" i="2" s="1"/>
  <c r="G2486" i="2" s="1"/>
  <c r="G2487" i="2" s="1"/>
  <c r="G2488" i="2" s="1"/>
  <c r="G2489" i="2" s="1"/>
  <c r="G2490" i="2" s="1"/>
  <c r="G2491" i="2" s="1"/>
  <c r="G2492" i="2" s="1"/>
  <c r="G2493" i="2" s="1"/>
  <c r="G2494" i="2" s="1"/>
  <c r="G2495" i="2" s="1"/>
  <c r="G2496" i="2" s="1"/>
  <c r="G2497" i="2" s="1"/>
  <c r="G2498" i="2" s="1"/>
  <c r="G2499" i="2" s="1"/>
  <c r="G2500" i="2" s="1"/>
  <c r="G2501" i="2" s="1"/>
  <c r="G2502" i="2" s="1"/>
  <c r="G2503" i="2" s="1"/>
  <c r="G2504" i="2" s="1"/>
  <c r="G2505" i="2" s="1"/>
  <c r="G2506" i="2" s="1"/>
  <c r="G2507" i="2" s="1"/>
  <c r="G2508" i="2" s="1"/>
  <c r="G2509" i="2" s="1"/>
  <c r="G2510" i="2" s="1"/>
  <c r="G2511" i="2" s="1"/>
  <c r="G2512" i="2" s="1"/>
  <c r="G2513" i="2" s="1"/>
  <c r="G2514" i="2" s="1"/>
  <c r="G2515" i="2" s="1"/>
  <c r="G2516" i="2" s="1"/>
  <c r="G2517" i="2" s="1"/>
  <c r="G2518" i="2" s="1"/>
  <c r="G2519" i="2" s="1"/>
  <c r="G2520" i="2" s="1"/>
  <c r="G2521" i="2" s="1"/>
  <c r="G2522" i="2" s="1"/>
  <c r="G2523" i="2" s="1"/>
  <c r="G2524" i="2" s="1"/>
  <c r="G2525" i="2" s="1"/>
  <c r="G2526" i="2" s="1"/>
  <c r="G2527" i="2" s="1"/>
  <c r="G2528" i="2" s="1"/>
  <c r="G2529" i="2" s="1"/>
  <c r="G2530" i="2" s="1"/>
  <c r="G2531" i="2" s="1"/>
  <c r="G2532" i="2" s="1"/>
  <c r="G2533" i="2" s="1"/>
  <c r="G2534" i="2" s="1"/>
  <c r="G2535" i="2" s="1"/>
  <c r="G2536" i="2" s="1"/>
  <c r="G2537" i="2" s="1"/>
  <c r="G2538" i="2" s="1"/>
  <c r="G2539" i="2" s="1"/>
  <c r="G2540" i="2" s="1"/>
  <c r="G2541" i="2" s="1"/>
  <c r="G2542" i="2" s="1"/>
  <c r="G2543" i="2" s="1"/>
  <c r="G2544" i="2" s="1"/>
  <c r="G2545" i="2" s="1"/>
  <c r="G2546" i="2" s="1"/>
  <c r="G2547" i="2" s="1"/>
  <c r="G2548" i="2" s="1"/>
  <c r="G2549" i="2" s="1"/>
  <c r="G2550" i="2" s="1"/>
  <c r="G2551" i="2" s="1"/>
  <c r="G2552" i="2" s="1"/>
  <c r="G2553" i="2" s="1"/>
  <c r="G2554" i="2" s="1"/>
  <c r="G2555" i="2" s="1"/>
  <c r="G2556" i="2" s="1"/>
  <c r="G2557" i="2" s="1"/>
  <c r="G2558" i="2" s="1"/>
  <c r="G2559" i="2" s="1"/>
  <c r="G2560" i="2" s="1"/>
  <c r="G2561" i="2" s="1"/>
  <c r="G2562" i="2" s="1"/>
  <c r="G2563" i="2" s="1"/>
  <c r="G2564" i="2" s="1"/>
  <c r="G2565" i="2" s="1"/>
  <c r="G2566" i="2" s="1"/>
  <c r="G2567" i="2" s="1"/>
  <c r="G2568" i="2" s="1"/>
  <c r="G2569" i="2" s="1"/>
  <c r="G2570" i="2" s="1"/>
  <c r="G2571" i="2" s="1"/>
  <c r="G2572" i="2" s="1"/>
  <c r="G2573" i="2" s="1"/>
  <c r="G2574" i="2" s="1"/>
  <c r="G2575" i="2" s="1"/>
  <c r="G2576" i="2" s="1"/>
  <c r="G2577" i="2" s="1"/>
  <c r="G2578" i="2" s="1"/>
  <c r="G2579" i="2" s="1"/>
  <c r="G2580" i="2" s="1"/>
  <c r="G2581" i="2" s="1"/>
  <c r="G2582" i="2" s="1"/>
  <c r="G2583" i="2" s="1"/>
  <c r="G2584" i="2" s="1"/>
  <c r="G2585" i="2" s="1"/>
  <c r="G2586" i="2" s="1"/>
  <c r="G2587" i="2" s="1"/>
  <c r="G2588" i="2" s="1"/>
  <c r="G2589" i="2" s="1"/>
  <c r="G2590" i="2" s="1"/>
  <c r="G2591" i="2" s="1"/>
  <c r="G2592" i="2" s="1"/>
  <c r="G2593" i="2" s="1"/>
  <c r="G2594" i="2" s="1"/>
  <c r="G2595" i="2" s="1"/>
  <c r="G2596" i="2" s="1"/>
  <c r="G2597" i="2" s="1"/>
  <c r="G2598" i="2" s="1"/>
  <c r="G2599" i="2" s="1"/>
  <c r="G2600" i="2" s="1"/>
  <c r="G2601" i="2" s="1"/>
  <c r="G2602" i="2" s="1"/>
  <c r="G2603" i="2" s="1"/>
  <c r="G2604" i="2" s="1"/>
  <c r="G2605" i="2" s="1"/>
  <c r="G2606" i="2" s="1"/>
  <c r="G2607" i="2" s="1"/>
  <c r="G2608" i="2" s="1"/>
  <c r="G2609" i="2" s="1"/>
  <c r="G2610" i="2" s="1"/>
  <c r="G2611" i="2" s="1"/>
  <c r="G2612" i="2" s="1"/>
  <c r="G2613" i="2" s="1"/>
  <c r="G2614" i="2" s="1"/>
  <c r="G2615" i="2" s="1"/>
  <c r="G2616" i="2" s="1"/>
  <c r="G2617" i="2" s="1"/>
  <c r="G2618" i="2" s="1"/>
  <c r="G2619" i="2" s="1"/>
  <c r="G2620" i="2" s="1"/>
  <c r="G2621" i="2" s="1"/>
  <c r="G2622" i="2" s="1"/>
  <c r="G2623" i="2" s="1"/>
  <c r="G2624" i="2" s="1"/>
  <c r="G2625" i="2" s="1"/>
  <c r="G2626" i="2" s="1"/>
  <c r="G2627" i="2" s="1"/>
  <c r="G2628" i="2" s="1"/>
  <c r="G2629" i="2" s="1"/>
  <c r="G2630" i="2" s="1"/>
  <c r="G2631" i="2" s="1"/>
  <c r="G2632" i="2" s="1"/>
  <c r="G2633" i="2" s="1"/>
  <c r="G2634" i="2" s="1"/>
  <c r="G2635" i="2" s="1"/>
  <c r="G2636" i="2" s="1"/>
  <c r="G2637" i="2" s="1"/>
  <c r="G2638" i="2" s="1"/>
  <c r="G2639" i="2" s="1"/>
  <c r="G2640" i="2" s="1"/>
  <c r="G2641" i="2" s="1"/>
  <c r="G2642" i="2" s="1"/>
  <c r="G2643" i="2" s="1"/>
  <c r="G2644" i="2" s="1"/>
  <c r="G2645" i="2" s="1"/>
  <c r="G2646" i="2" s="1"/>
  <c r="G2647" i="2" s="1"/>
  <c r="G2648" i="2" s="1"/>
  <c r="G2649" i="2" s="1"/>
  <c r="G2650" i="2" s="1"/>
  <c r="G2651" i="2" s="1"/>
  <c r="G2652" i="2" s="1"/>
  <c r="G2653" i="2" s="1"/>
  <c r="G2654" i="2" s="1"/>
  <c r="G2655" i="2" s="1"/>
  <c r="G2656" i="2" s="1"/>
  <c r="G2657" i="2" s="1"/>
  <c r="G2658" i="2" s="1"/>
  <c r="G2659" i="2" s="1"/>
  <c r="G2660" i="2" s="1"/>
  <c r="G2661" i="2" s="1"/>
  <c r="G2662" i="2" s="1"/>
  <c r="G2663" i="2" s="1"/>
  <c r="G2664" i="2" s="1"/>
  <c r="G2665" i="2" s="1"/>
  <c r="G2666" i="2" s="1"/>
  <c r="G2667" i="2" s="1"/>
  <c r="G2668" i="2" s="1"/>
  <c r="G2669" i="2" s="1"/>
  <c r="G2670" i="2" s="1"/>
  <c r="G2671" i="2" s="1"/>
  <c r="G2672" i="2" s="1"/>
  <c r="G2673" i="2" s="1"/>
  <c r="G2674" i="2" s="1"/>
  <c r="G2675" i="2" s="1"/>
  <c r="G2676" i="2" s="1"/>
  <c r="G2677" i="2" s="1"/>
  <c r="G2678" i="2" s="1"/>
  <c r="G2679" i="2" s="1"/>
  <c r="G2680" i="2" s="1"/>
  <c r="G2681" i="2" s="1"/>
  <c r="G2682" i="2" s="1"/>
  <c r="G2683" i="2" s="1"/>
  <c r="G2684" i="2" s="1"/>
  <c r="G2685" i="2" s="1"/>
  <c r="G2686" i="2" s="1"/>
  <c r="G2687" i="2" s="1"/>
  <c r="G2688" i="2" s="1"/>
  <c r="G2689" i="2" s="1"/>
  <c r="G2690" i="2" s="1"/>
  <c r="G2691" i="2" s="1"/>
  <c r="G2692" i="2" s="1"/>
  <c r="G2693" i="2" s="1"/>
  <c r="G2694" i="2" s="1"/>
  <c r="G2695" i="2" s="1"/>
  <c r="G2696" i="2" s="1"/>
  <c r="G2697" i="2" s="1"/>
  <c r="G2698" i="2" s="1"/>
  <c r="G2699" i="2" s="1"/>
  <c r="G2700" i="2" s="1"/>
  <c r="G2701" i="2" s="1"/>
  <c r="G2702" i="2" s="1"/>
  <c r="G2703" i="2" s="1"/>
  <c r="G2704" i="2" s="1"/>
  <c r="G2705" i="2" s="1"/>
  <c r="G2706" i="2" s="1"/>
  <c r="G2707" i="2" s="1"/>
  <c r="G2708" i="2" s="1"/>
  <c r="G2709" i="2" s="1"/>
  <c r="G2710" i="2" s="1"/>
  <c r="G2711" i="2" s="1"/>
  <c r="G2712" i="2" s="1"/>
  <c r="G2713" i="2" s="1"/>
  <c r="G2714" i="2" s="1"/>
  <c r="G2715" i="2" s="1"/>
  <c r="G2716" i="2" s="1"/>
  <c r="G2717" i="2" s="1"/>
  <c r="G2718" i="2" s="1"/>
  <c r="G2719" i="2" s="1"/>
  <c r="G2720" i="2" s="1"/>
  <c r="G2721" i="2" s="1"/>
  <c r="G2722" i="2" s="1"/>
  <c r="G2723" i="2" s="1"/>
  <c r="G2724" i="2" s="1"/>
  <c r="G2725" i="2" s="1"/>
  <c r="G2726" i="2" s="1"/>
  <c r="G2727" i="2" s="1"/>
  <c r="G2728" i="2" s="1"/>
  <c r="G2729" i="2" s="1"/>
  <c r="G2730" i="2" s="1"/>
  <c r="G2731" i="2" s="1"/>
  <c r="G2732" i="2" s="1"/>
  <c r="G2733" i="2" s="1"/>
  <c r="G2734" i="2" s="1"/>
  <c r="G2735" i="2" s="1"/>
  <c r="G2736" i="2" s="1"/>
  <c r="G2737" i="2" s="1"/>
  <c r="G2738" i="2" s="1"/>
  <c r="G2739" i="2" s="1"/>
  <c r="G2740" i="2" s="1"/>
  <c r="G2741" i="2" s="1"/>
  <c r="G2742" i="2" s="1"/>
  <c r="G2743" i="2" s="1"/>
  <c r="G2744" i="2" s="1"/>
  <c r="G2745" i="2" s="1"/>
  <c r="G2746" i="2" s="1"/>
  <c r="G2747" i="2" s="1"/>
  <c r="G2748" i="2" s="1"/>
  <c r="G2749" i="2" s="1"/>
  <c r="G2750" i="2" s="1"/>
  <c r="G2751" i="2" s="1"/>
  <c r="G2752" i="2" s="1"/>
  <c r="G2753" i="2" s="1"/>
  <c r="G2754" i="2" s="1"/>
  <c r="G2755" i="2" s="1"/>
  <c r="G2756" i="2" s="1"/>
  <c r="G2757" i="2" s="1"/>
  <c r="G2758" i="2" s="1"/>
  <c r="G2759" i="2" s="1"/>
  <c r="G2760" i="2" s="1"/>
  <c r="G2761" i="2" s="1"/>
  <c r="G2762" i="2" s="1"/>
  <c r="G2763" i="2" s="1"/>
  <c r="G2764" i="2" s="1"/>
  <c r="G2765" i="2" s="1"/>
  <c r="G2766" i="2" s="1"/>
  <c r="G2767" i="2" s="1"/>
  <c r="G2768" i="2" s="1"/>
  <c r="G2769" i="2" s="1"/>
  <c r="G2770" i="2" s="1"/>
  <c r="G2771" i="2" s="1"/>
  <c r="G2772" i="2" s="1"/>
  <c r="G2773" i="2" s="1"/>
  <c r="G2774" i="2" s="1"/>
  <c r="G2775" i="2" s="1"/>
  <c r="G2776" i="2" s="1"/>
  <c r="G2777" i="2" s="1"/>
  <c r="G2778" i="2" s="1"/>
  <c r="G2779" i="2" s="1"/>
  <c r="G2780" i="2" s="1"/>
  <c r="G2781" i="2" s="1"/>
  <c r="G2782" i="2" s="1"/>
  <c r="G2783" i="2" s="1"/>
  <c r="G2784" i="2" s="1"/>
  <c r="G2785" i="2" s="1"/>
  <c r="G2786" i="2" s="1"/>
  <c r="G2787" i="2" s="1"/>
  <c r="G2788" i="2" s="1"/>
  <c r="G2789" i="2" s="1"/>
  <c r="G2790" i="2" s="1"/>
  <c r="G2791" i="2" s="1"/>
  <c r="G2792" i="2" s="1"/>
  <c r="G2793" i="2" s="1"/>
  <c r="G2794" i="2" s="1"/>
  <c r="G2795" i="2" s="1"/>
  <c r="G2796" i="2" s="1"/>
  <c r="G2797" i="2" s="1"/>
  <c r="G2798" i="2" s="1"/>
  <c r="G2799" i="2" s="1"/>
  <c r="G2800" i="2" s="1"/>
  <c r="G2801" i="2" s="1"/>
  <c r="G2802" i="2" s="1"/>
  <c r="G2803" i="2" s="1"/>
  <c r="G2804" i="2" s="1"/>
  <c r="G2805" i="2" s="1"/>
  <c r="G2806" i="2" s="1"/>
  <c r="G2807" i="2" s="1"/>
  <c r="G2808" i="2" s="1"/>
  <c r="G2809" i="2" s="1"/>
  <c r="G2810" i="2" s="1"/>
  <c r="G2811" i="2" s="1"/>
  <c r="G2812" i="2" s="1"/>
  <c r="G2813" i="2" s="1"/>
  <c r="G2814" i="2" s="1"/>
  <c r="G2815" i="2" s="1"/>
  <c r="G2816" i="2" s="1"/>
  <c r="G2817" i="2" s="1"/>
  <c r="G2818" i="2" s="1"/>
  <c r="G2819" i="2" s="1"/>
  <c r="G2820" i="2" s="1"/>
  <c r="G2821" i="2" s="1"/>
  <c r="G2822" i="2" s="1"/>
  <c r="G2823" i="2" s="1"/>
  <c r="G2824" i="2" s="1"/>
  <c r="G2825" i="2" s="1"/>
  <c r="G2826" i="2" s="1"/>
  <c r="G2827" i="2" s="1"/>
  <c r="G2828" i="2" s="1"/>
  <c r="G2829" i="2" s="1"/>
  <c r="G2830" i="2" s="1"/>
  <c r="G2831" i="2" s="1"/>
  <c r="G2832" i="2" s="1"/>
  <c r="G2833" i="2" s="1"/>
  <c r="G2834" i="2" s="1"/>
  <c r="G2835" i="2" s="1"/>
  <c r="G2836" i="2" s="1"/>
  <c r="G2837" i="2" s="1"/>
  <c r="G2838" i="2" s="1"/>
  <c r="G2839" i="2" s="1"/>
  <c r="G2840" i="2" s="1"/>
  <c r="G2841" i="2" s="1"/>
  <c r="G2842" i="2" s="1"/>
  <c r="G2843" i="2" s="1"/>
  <c r="G2844" i="2" s="1"/>
  <c r="G2845" i="2" s="1"/>
  <c r="G2846" i="2" s="1"/>
  <c r="G2847" i="2" s="1"/>
  <c r="G2848" i="2" s="1"/>
  <c r="G2849" i="2" s="1"/>
  <c r="G2850" i="2" s="1"/>
  <c r="G2851" i="2" s="1"/>
  <c r="G2852" i="2" s="1"/>
  <c r="G2853" i="2" s="1"/>
  <c r="G2854" i="2" s="1"/>
  <c r="G2855" i="2" s="1"/>
  <c r="G2856" i="2" s="1"/>
  <c r="G2857" i="2" s="1"/>
  <c r="G2858" i="2" s="1"/>
  <c r="G2859" i="2" s="1"/>
  <c r="G2860" i="2" s="1"/>
  <c r="G2861" i="2" s="1"/>
  <c r="G2862" i="2" s="1"/>
  <c r="G2863" i="2" s="1"/>
  <c r="G2864" i="2" s="1"/>
  <c r="G2865" i="2" s="1"/>
  <c r="G2866" i="2" s="1"/>
  <c r="G2867" i="2" s="1"/>
  <c r="G2868" i="2" s="1"/>
  <c r="G2869" i="2" s="1"/>
  <c r="G2870" i="2" s="1"/>
  <c r="G2871" i="2" s="1"/>
  <c r="G2872" i="2" s="1"/>
  <c r="G2873" i="2" s="1"/>
  <c r="G2874" i="2" s="1"/>
  <c r="G2875" i="2" s="1"/>
  <c r="G2876" i="2" s="1"/>
  <c r="G2877" i="2" s="1"/>
  <c r="G2878" i="2" s="1"/>
  <c r="G2879" i="2" s="1"/>
  <c r="G2880" i="2" s="1"/>
  <c r="G2881" i="2" s="1"/>
  <c r="G2882" i="2" s="1"/>
  <c r="G2883" i="2" s="1"/>
  <c r="G2884" i="2" s="1"/>
  <c r="G2885" i="2" s="1"/>
  <c r="G2886" i="2" s="1"/>
  <c r="G2887" i="2" s="1"/>
  <c r="G2888" i="2" s="1"/>
  <c r="G2889" i="2" s="1"/>
  <c r="G2890" i="2" s="1"/>
  <c r="G2891" i="2" s="1"/>
  <c r="G2892" i="2" s="1"/>
  <c r="G2893" i="2" s="1"/>
  <c r="G2894" i="2" s="1"/>
  <c r="G2895" i="2" s="1"/>
  <c r="G2896" i="2" s="1"/>
  <c r="G2897" i="2" s="1"/>
  <c r="G2898" i="2" s="1"/>
  <c r="G2899" i="2" s="1"/>
  <c r="G2900" i="2" s="1"/>
  <c r="G2901" i="2" s="1"/>
  <c r="G2902" i="2" s="1"/>
  <c r="G2903" i="2" s="1"/>
  <c r="G2904" i="2" s="1"/>
  <c r="G2905" i="2" s="1"/>
  <c r="G2906" i="2" s="1"/>
  <c r="G2907" i="2" s="1"/>
  <c r="G2908" i="2" s="1"/>
  <c r="G2909" i="2" s="1"/>
  <c r="G2910" i="2" s="1"/>
  <c r="G2911" i="2" s="1"/>
  <c r="G2912" i="2" s="1"/>
  <c r="G2913" i="2" s="1"/>
  <c r="G2914" i="2" s="1"/>
  <c r="G2915" i="2" s="1"/>
  <c r="G2916" i="2" s="1"/>
  <c r="G2917" i="2" s="1"/>
  <c r="G2918" i="2" s="1"/>
  <c r="G2919" i="2" s="1"/>
  <c r="G2920" i="2" s="1"/>
  <c r="G2921" i="2" s="1"/>
  <c r="G2922" i="2" s="1"/>
  <c r="G2923" i="2" s="1"/>
  <c r="G2924" i="2" s="1"/>
  <c r="G2925" i="2" s="1"/>
  <c r="G2926" i="2" s="1"/>
  <c r="G2927" i="2" s="1"/>
  <c r="G2928" i="2" s="1"/>
  <c r="G2929" i="2" s="1"/>
  <c r="G2930" i="2" s="1"/>
  <c r="G2931" i="2" s="1"/>
  <c r="G2932" i="2" s="1"/>
  <c r="G2933" i="2" s="1"/>
  <c r="G2934" i="2" s="1"/>
  <c r="G2935" i="2" s="1"/>
  <c r="G2936" i="2" s="1"/>
  <c r="G2937" i="2" s="1"/>
  <c r="G2938" i="2" s="1"/>
  <c r="G2939" i="2" s="1"/>
  <c r="G2940" i="2" s="1"/>
  <c r="G2941" i="2" s="1"/>
  <c r="G2942" i="2" s="1"/>
  <c r="G2943" i="2" s="1"/>
  <c r="G2944" i="2" s="1"/>
  <c r="G2945" i="2" s="1"/>
  <c r="G2946" i="2" s="1"/>
  <c r="G2947" i="2" s="1"/>
  <c r="G2948" i="2" s="1"/>
  <c r="G2949" i="2" s="1"/>
  <c r="G2950" i="2" s="1"/>
  <c r="G2951" i="2" s="1"/>
  <c r="G2952" i="2" s="1"/>
  <c r="G2953" i="2" s="1"/>
  <c r="G2954" i="2" s="1"/>
  <c r="G2955" i="2" s="1"/>
  <c r="G2956" i="2" s="1"/>
  <c r="G2957" i="2" s="1"/>
  <c r="G2958" i="2" s="1"/>
  <c r="G2959" i="2" s="1"/>
  <c r="G2960" i="2" s="1"/>
  <c r="G2961" i="2" s="1"/>
  <c r="G2962" i="2" s="1"/>
  <c r="G2963" i="2" s="1"/>
  <c r="G2964" i="2" s="1"/>
  <c r="G2965" i="2" s="1"/>
  <c r="G2966" i="2" s="1"/>
  <c r="G2967" i="2" s="1"/>
  <c r="G2968" i="2" s="1"/>
  <c r="G2969" i="2" s="1"/>
  <c r="G2970" i="2" s="1"/>
  <c r="G2971" i="2" s="1"/>
  <c r="G2972" i="2" s="1"/>
  <c r="G2973" i="2" s="1"/>
  <c r="G2974" i="2" s="1"/>
  <c r="G2975" i="2" s="1"/>
  <c r="G2976" i="2" s="1"/>
  <c r="G2977" i="2" s="1"/>
  <c r="G2978" i="2" s="1"/>
  <c r="G2979" i="2" s="1"/>
  <c r="G2980" i="2" s="1"/>
  <c r="G2981" i="2" s="1"/>
  <c r="G2982" i="2" s="1"/>
  <c r="G2983" i="2" s="1"/>
  <c r="G2984" i="2" s="1"/>
  <c r="G2985" i="2" s="1"/>
  <c r="G2986" i="2" s="1"/>
  <c r="G2987" i="2" s="1"/>
  <c r="G2988" i="2" s="1"/>
  <c r="G2989" i="2" s="1"/>
  <c r="G2990" i="2" s="1"/>
  <c r="G2991" i="2" s="1"/>
  <c r="G2992" i="2" s="1"/>
  <c r="G2993" i="2" s="1"/>
  <c r="G2994" i="2" s="1"/>
  <c r="G2995" i="2" s="1"/>
  <c r="G2996" i="2" s="1"/>
  <c r="G2997" i="2" s="1"/>
  <c r="G2998" i="2" s="1"/>
  <c r="G2999" i="2" s="1"/>
  <c r="G3000" i="2" s="1"/>
  <c r="G3001" i="2" s="1"/>
  <c r="G3002" i="2" s="1"/>
  <c r="G3003" i="2" s="1"/>
  <c r="G3004" i="2" s="1"/>
  <c r="G3005" i="2" s="1"/>
  <c r="G3006" i="2" s="1"/>
  <c r="G3007" i="2" s="1"/>
  <c r="G3008" i="2" s="1"/>
  <c r="G3009" i="2" s="1"/>
  <c r="G3010" i="2" s="1"/>
  <c r="G3011" i="2" s="1"/>
  <c r="G3012" i="2" s="1"/>
  <c r="G3013" i="2" s="1"/>
  <c r="G3014" i="2" s="1"/>
  <c r="G3015" i="2" s="1"/>
  <c r="G3016" i="2" s="1"/>
  <c r="G3017" i="2" s="1"/>
  <c r="G3018" i="2" s="1"/>
  <c r="G3019" i="2" s="1"/>
  <c r="G3020" i="2" s="1"/>
  <c r="G3021" i="2" s="1"/>
  <c r="G3022" i="2" s="1"/>
  <c r="G3023" i="2" s="1"/>
  <c r="G3024" i="2" s="1"/>
  <c r="G3025" i="2" s="1"/>
  <c r="G3026" i="2" s="1"/>
  <c r="G3027" i="2" s="1"/>
  <c r="G3028" i="2" s="1"/>
  <c r="G3029" i="2" s="1"/>
  <c r="G3030" i="2" s="1"/>
  <c r="G3031" i="2" s="1"/>
  <c r="G3032" i="2" s="1"/>
  <c r="G3033" i="2" s="1"/>
  <c r="G3034" i="2" s="1"/>
  <c r="G3035" i="2" s="1"/>
  <c r="G3036" i="2" s="1"/>
  <c r="G3037" i="2" s="1"/>
  <c r="G3038" i="2" s="1"/>
  <c r="G3039" i="2" s="1"/>
  <c r="G3040" i="2" s="1"/>
  <c r="G3041" i="2" s="1"/>
  <c r="G3042" i="2" s="1"/>
  <c r="G3043" i="2" s="1"/>
  <c r="G3044" i="2" s="1"/>
  <c r="G3045" i="2" s="1"/>
  <c r="G3046" i="2" s="1"/>
  <c r="G3047" i="2" s="1"/>
  <c r="G3048" i="2" s="1"/>
  <c r="G3049" i="2" s="1"/>
  <c r="G3050" i="2" s="1"/>
  <c r="G3051" i="2" s="1"/>
  <c r="G3052" i="2" s="1"/>
  <c r="G3053" i="2" s="1"/>
  <c r="G3054" i="2" s="1"/>
  <c r="G3055" i="2" s="1"/>
  <c r="G3056" i="2" s="1"/>
  <c r="G3057" i="2" s="1"/>
  <c r="G3058" i="2" s="1"/>
  <c r="G3059" i="2" s="1"/>
  <c r="G3060" i="2" s="1"/>
  <c r="G3061" i="2" s="1"/>
  <c r="G3062" i="2" s="1"/>
  <c r="G3063" i="2" s="1"/>
  <c r="G3064" i="2" s="1"/>
  <c r="G3065" i="2" s="1"/>
  <c r="G3066" i="2" s="1"/>
  <c r="G3067" i="2" s="1"/>
  <c r="G3068" i="2" s="1"/>
  <c r="G3069" i="2" s="1"/>
  <c r="G3070" i="2" s="1"/>
  <c r="G3071" i="2" s="1"/>
  <c r="G3072" i="2" s="1"/>
  <c r="G3073" i="2" s="1"/>
  <c r="G3074" i="2" s="1"/>
  <c r="G3075" i="2" s="1"/>
  <c r="G3076" i="2" s="1"/>
  <c r="G3077" i="2" s="1"/>
  <c r="G3078" i="2" s="1"/>
  <c r="G3079" i="2" s="1"/>
  <c r="G3080" i="2" s="1"/>
  <c r="G3081" i="2" s="1"/>
  <c r="G3082" i="2" s="1"/>
  <c r="G3083" i="2" s="1"/>
  <c r="G3084" i="2" s="1"/>
  <c r="G3085" i="2" s="1"/>
  <c r="G3086" i="2" s="1"/>
  <c r="G3087" i="2" s="1"/>
  <c r="G3088" i="2" s="1"/>
  <c r="G3089" i="2" s="1"/>
  <c r="G3090" i="2" s="1"/>
  <c r="G3091" i="2" s="1"/>
  <c r="G3092" i="2" s="1"/>
  <c r="G3093" i="2" s="1"/>
  <c r="G3094" i="2" s="1"/>
  <c r="G3095" i="2" s="1"/>
  <c r="G3096" i="2" s="1"/>
  <c r="G3097" i="2" s="1"/>
  <c r="G3098" i="2" s="1"/>
  <c r="G3099" i="2" s="1"/>
  <c r="G3100" i="2" s="1"/>
  <c r="G3101" i="2" s="1"/>
  <c r="G3102" i="2" s="1"/>
  <c r="G3103" i="2" s="1"/>
  <c r="G3104" i="2" s="1"/>
  <c r="G3105" i="2" s="1"/>
  <c r="G3106" i="2" s="1"/>
  <c r="G3107" i="2" s="1"/>
  <c r="G3108" i="2" s="1"/>
  <c r="G3109" i="2" s="1"/>
  <c r="G3110" i="2" s="1"/>
  <c r="G3111" i="2" s="1"/>
  <c r="G3112" i="2" s="1"/>
  <c r="G3113" i="2" s="1"/>
  <c r="G3114" i="2" s="1"/>
  <c r="G3115" i="2" s="1"/>
  <c r="G3116" i="2" s="1"/>
  <c r="G3117" i="2" s="1"/>
  <c r="G3118" i="2" s="1"/>
  <c r="G3119" i="2" s="1"/>
  <c r="G3120" i="2" s="1"/>
  <c r="G3121" i="2" s="1"/>
  <c r="G3122" i="2" s="1"/>
  <c r="G3123" i="2" s="1"/>
  <c r="G3124" i="2" s="1"/>
  <c r="G3125" i="2" s="1"/>
  <c r="G3126" i="2" s="1"/>
  <c r="G3127" i="2" s="1"/>
  <c r="G3128" i="2" s="1"/>
  <c r="G3129" i="2" s="1"/>
  <c r="G3130" i="2" s="1"/>
  <c r="G3131" i="2" s="1"/>
  <c r="G3132" i="2" s="1"/>
  <c r="G3133" i="2" s="1"/>
  <c r="G3134" i="2" s="1"/>
  <c r="G3135" i="2" s="1"/>
  <c r="G3136" i="2" s="1"/>
  <c r="G3137" i="2" s="1"/>
  <c r="G3138" i="2" s="1"/>
  <c r="G3139" i="2" s="1"/>
  <c r="G3140" i="2" s="1"/>
  <c r="G3141" i="2" s="1"/>
  <c r="G3142" i="2" s="1"/>
  <c r="G3143" i="2" s="1"/>
  <c r="G3144" i="2" s="1"/>
  <c r="G3145" i="2" s="1"/>
  <c r="G3146" i="2" s="1"/>
  <c r="G3147" i="2" s="1"/>
  <c r="G3148" i="2" s="1"/>
  <c r="G3149" i="2" s="1"/>
  <c r="G3150" i="2" s="1"/>
  <c r="G3151" i="2" s="1"/>
  <c r="G3152" i="2" s="1"/>
  <c r="G3153" i="2" s="1"/>
  <c r="G3154" i="2" s="1"/>
  <c r="G3155" i="2" s="1"/>
  <c r="G3156" i="2" s="1"/>
  <c r="G3157" i="2" s="1"/>
  <c r="G3158" i="2" s="1"/>
  <c r="G3159" i="2" s="1"/>
  <c r="G3160" i="2" s="1"/>
  <c r="G3161" i="2" s="1"/>
  <c r="G3162" i="2" s="1"/>
  <c r="G3163" i="2" s="1"/>
  <c r="G3164" i="2" s="1"/>
  <c r="G3165" i="2" s="1"/>
  <c r="G3166" i="2" s="1"/>
  <c r="G3167" i="2" s="1"/>
  <c r="G3168" i="2" s="1"/>
  <c r="G3169" i="2" s="1"/>
  <c r="G3170" i="2" s="1"/>
  <c r="G3171" i="2" s="1"/>
  <c r="G3172" i="2" s="1"/>
  <c r="G3173" i="2" s="1"/>
  <c r="G3174" i="2" s="1"/>
  <c r="G3175" i="2" s="1"/>
  <c r="G3176" i="2" s="1"/>
  <c r="G3177" i="2" s="1"/>
  <c r="G3178" i="2" s="1"/>
  <c r="G3179" i="2" s="1"/>
  <c r="G3180" i="2" s="1"/>
  <c r="G3181" i="2" s="1"/>
  <c r="G3182" i="2" s="1"/>
  <c r="G3183" i="2" s="1"/>
  <c r="G3184" i="2" s="1"/>
  <c r="G3185" i="2" s="1"/>
  <c r="G3186" i="2" s="1"/>
  <c r="G3187" i="2" s="1"/>
  <c r="G3188" i="2" s="1"/>
  <c r="G3189" i="2" s="1"/>
  <c r="G3190" i="2" s="1"/>
  <c r="G3191" i="2" s="1"/>
  <c r="G3192" i="2" s="1"/>
  <c r="G3193" i="2" s="1"/>
  <c r="G3194" i="2" s="1"/>
  <c r="G3195" i="2" s="1"/>
  <c r="G3196" i="2" s="1"/>
  <c r="G3197" i="2" s="1"/>
  <c r="G3198" i="2" s="1"/>
  <c r="G3199" i="2" s="1"/>
  <c r="G3200" i="2" s="1"/>
  <c r="G3201" i="2" s="1"/>
  <c r="G3202" i="2" s="1"/>
  <c r="G3203" i="2" s="1"/>
  <c r="G3204" i="2" s="1"/>
  <c r="G3205" i="2" s="1"/>
  <c r="G3206" i="2" s="1"/>
  <c r="G3207" i="2" s="1"/>
  <c r="G3208" i="2" s="1"/>
  <c r="G3209" i="2" s="1"/>
  <c r="G3210" i="2" s="1"/>
  <c r="G3211" i="2" s="1"/>
  <c r="G3212" i="2" s="1"/>
  <c r="G3213" i="2" s="1"/>
  <c r="G3214" i="2" s="1"/>
  <c r="G3215" i="2" s="1"/>
  <c r="G3216" i="2" s="1"/>
  <c r="G3217" i="2" s="1"/>
  <c r="G3218" i="2" s="1"/>
  <c r="G3219" i="2" s="1"/>
  <c r="G3220" i="2" s="1"/>
  <c r="G3221" i="2" s="1"/>
  <c r="G3222" i="2" s="1"/>
  <c r="G3223" i="2" s="1"/>
  <c r="G3224" i="2" s="1"/>
  <c r="G3225" i="2" s="1"/>
  <c r="G3226" i="2" s="1"/>
  <c r="G3227" i="2" s="1"/>
  <c r="G3228" i="2" s="1"/>
  <c r="G3229" i="2" s="1"/>
  <c r="G3230" i="2" s="1"/>
  <c r="G3231" i="2" s="1"/>
  <c r="G3232" i="2" s="1"/>
  <c r="G3233" i="2" s="1"/>
  <c r="G3234" i="2" s="1"/>
  <c r="G3235" i="2" s="1"/>
  <c r="G3236" i="2" s="1"/>
  <c r="G3237" i="2" s="1"/>
  <c r="G3238" i="2" s="1"/>
  <c r="G3239" i="2" s="1"/>
  <c r="G3240" i="2" s="1"/>
  <c r="G3241" i="2" s="1"/>
  <c r="G3242" i="2" s="1"/>
  <c r="G3243" i="2" s="1"/>
  <c r="G3244" i="2" s="1"/>
  <c r="G3245" i="2" s="1"/>
  <c r="G3246" i="2" s="1"/>
  <c r="G3247" i="2" s="1"/>
  <c r="G3248" i="2" s="1"/>
  <c r="G3249" i="2" s="1"/>
  <c r="G3250" i="2" s="1"/>
  <c r="G3251" i="2" s="1"/>
  <c r="G3252" i="2" s="1"/>
  <c r="G3253" i="2" s="1"/>
  <c r="G3254" i="2" s="1"/>
  <c r="G3255" i="2" s="1"/>
  <c r="G3256" i="2" s="1"/>
  <c r="G3257" i="2" s="1"/>
  <c r="G3258" i="2" s="1"/>
  <c r="G3259" i="2" s="1"/>
  <c r="G3260" i="2" s="1"/>
  <c r="G3261" i="2" s="1"/>
  <c r="G3262" i="2" s="1"/>
  <c r="G3263" i="2" s="1"/>
  <c r="G3264" i="2" s="1"/>
  <c r="G3265" i="2" s="1"/>
  <c r="G3266" i="2" s="1"/>
  <c r="G3267" i="2" s="1"/>
  <c r="G3268" i="2" s="1"/>
  <c r="G3269" i="2" s="1"/>
  <c r="G3270" i="2" s="1"/>
  <c r="G3271" i="2" s="1"/>
  <c r="G3272" i="2" s="1"/>
  <c r="G3273" i="2" s="1"/>
  <c r="G3274" i="2" s="1"/>
  <c r="G3275" i="2" s="1"/>
  <c r="G3276" i="2" s="1"/>
  <c r="G3277" i="2" s="1"/>
  <c r="G3278" i="2" s="1"/>
  <c r="G3279" i="2" s="1"/>
  <c r="G3280" i="2" s="1"/>
  <c r="G3281" i="2" s="1"/>
  <c r="G3282" i="2" s="1"/>
  <c r="G3283" i="2" s="1"/>
  <c r="G3284" i="2" s="1"/>
  <c r="G3285" i="2" s="1"/>
  <c r="G3286" i="2" s="1"/>
  <c r="G3287" i="2" s="1"/>
  <c r="G3288" i="2" s="1"/>
  <c r="G3289" i="2" s="1"/>
  <c r="G3290" i="2" s="1"/>
  <c r="G3291" i="2" s="1"/>
  <c r="G3292" i="2" s="1"/>
  <c r="G3293" i="2" s="1"/>
  <c r="G3294" i="2" s="1"/>
  <c r="G3295" i="2" s="1"/>
  <c r="G3296" i="2" s="1"/>
  <c r="G3297" i="2" s="1"/>
  <c r="G3298" i="2" s="1"/>
  <c r="G3299" i="2" s="1"/>
  <c r="G3300" i="2" s="1"/>
  <c r="G3301" i="2" s="1"/>
  <c r="G3302" i="2" s="1"/>
  <c r="G3303" i="2" s="1"/>
  <c r="G3304" i="2" s="1"/>
  <c r="G3305" i="2" s="1"/>
  <c r="G3306" i="2" s="1"/>
  <c r="G3307" i="2" s="1"/>
  <c r="G3308" i="2" s="1"/>
  <c r="G3309" i="2" s="1"/>
  <c r="G3310" i="2" s="1"/>
  <c r="G3311" i="2" s="1"/>
  <c r="G3312" i="2" s="1"/>
  <c r="G3313" i="2" s="1"/>
  <c r="G3314" i="2" s="1"/>
  <c r="G3315" i="2" s="1"/>
  <c r="G3316" i="2" s="1"/>
  <c r="G3317" i="2" s="1"/>
  <c r="G3318" i="2" s="1"/>
  <c r="G3319" i="2" s="1"/>
  <c r="G3320" i="2" s="1"/>
  <c r="G3321" i="2" s="1"/>
  <c r="G3322" i="2" s="1"/>
  <c r="G3323" i="2" s="1"/>
  <c r="G3324" i="2" s="1"/>
  <c r="G3325" i="2" s="1"/>
  <c r="G3326" i="2" s="1"/>
  <c r="G3327" i="2" s="1"/>
  <c r="G3328" i="2" s="1"/>
  <c r="G3329" i="2" s="1"/>
  <c r="G3330" i="2" s="1"/>
  <c r="G3331" i="2" s="1"/>
  <c r="G3332" i="2" s="1"/>
  <c r="G3333" i="2" s="1"/>
  <c r="G3334" i="2" s="1"/>
  <c r="G3335" i="2" s="1"/>
  <c r="G3336" i="2" s="1"/>
  <c r="G3337" i="2" s="1"/>
  <c r="G3338" i="2" s="1"/>
  <c r="G3339" i="2" s="1"/>
  <c r="G3340" i="2" s="1"/>
  <c r="G3341" i="2" s="1"/>
  <c r="G3342" i="2" s="1"/>
  <c r="G3343" i="2" s="1"/>
  <c r="G3344" i="2" s="1"/>
  <c r="G3345" i="2" s="1"/>
  <c r="G3346" i="2" s="1"/>
  <c r="G3347" i="2" s="1"/>
  <c r="G3348" i="2" s="1"/>
  <c r="G3349" i="2" s="1"/>
  <c r="G3350" i="2" s="1"/>
  <c r="G3351" i="2" s="1"/>
  <c r="G3352" i="2" s="1"/>
  <c r="G3353" i="2" s="1"/>
  <c r="G3354" i="2" s="1"/>
  <c r="G3355" i="2" s="1"/>
  <c r="G3356" i="2" s="1"/>
  <c r="G3357" i="2" s="1"/>
  <c r="G3358" i="2" s="1"/>
  <c r="G3359" i="2" s="1"/>
  <c r="G3360" i="2" s="1"/>
  <c r="G3361" i="2" s="1"/>
  <c r="G3362" i="2" s="1"/>
  <c r="G3363" i="2" s="1"/>
  <c r="G3364" i="2" s="1"/>
  <c r="G3365" i="2" s="1"/>
  <c r="G3366" i="2" s="1"/>
  <c r="G3367" i="2" s="1"/>
  <c r="G3368" i="2" s="1"/>
  <c r="G3369" i="2" s="1"/>
  <c r="G3370" i="2" s="1"/>
  <c r="G3371" i="2" s="1"/>
  <c r="G3372" i="2" s="1"/>
  <c r="G3373" i="2" s="1"/>
  <c r="G3374" i="2" s="1"/>
  <c r="G3375" i="2" s="1"/>
  <c r="G3376" i="2" s="1"/>
  <c r="G3377" i="2" s="1"/>
  <c r="G3378" i="2" s="1"/>
  <c r="G3379" i="2" s="1"/>
  <c r="G3380" i="2" s="1"/>
  <c r="G3381" i="2" s="1"/>
  <c r="G3382" i="2" s="1"/>
  <c r="G3383" i="2" s="1"/>
  <c r="G3384" i="2" s="1"/>
  <c r="G3385" i="2" s="1"/>
  <c r="G3386" i="2" s="1"/>
  <c r="G3387" i="2" s="1"/>
  <c r="G3388" i="2" s="1"/>
  <c r="G3389" i="2" s="1"/>
  <c r="G3390" i="2" s="1"/>
  <c r="G3391" i="2" s="1"/>
  <c r="G3392" i="2" s="1"/>
  <c r="G3393" i="2" s="1"/>
  <c r="G3394" i="2" s="1"/>
  <c r="G3395" i="2" s="1"/>
  <c r="G3396" i="2" s="1"/>
  <c r="G3397" i="2" s="1"/>
  <c r="G3398" i="2" s="1"/>
  <c r="G3399" i="2" s="1"/>
  <c r="G3400" i="2" s="1"/>
  <c r="G3401" i="2" s="1"/>
  <c r="G3402" i="2" s="1"/>
  <c r="G3403" i="2" s="1"/>
  <c r="G3404" i="2" s="1"/>
  <c r="G3405" i="2" s="1"/>
  <c r="G3406" i="2" s="1"/>
  <c r="G3407" i="2" s="1"/>
  <c r="G3408" i="2" s="1"/>
  <c r="G3409" i="2" s="1"/>
  <c r="G3410" i="2" s="1"/>
  <c r="G3411" i="2" s="1"/>
  <c r="G3412" i="2" s="1"/>
  <c r="G3413" i="2" s="1"/>
  <c r="G3414" i="2" s="1"/>
  <c r="G3415" i="2" s="1"/>
  <c r="G3416" i="2" s="1"/>
  <c r="G3417" i="2" s="1"/>
  <c r="G3418" i="2" s="1"/>
  <c r="G3419" i="2" s="1"/>
  <c r="G3420" i="2" s="1"/>
  <c r="G3421" i="2" s="1"/>
  <c r="G3422" i="2" s="1"/>
  <c r="G3423" i="2" s="1"/>
  <c r="G3424" i="2" s="1"/>
  <c r="G3425" i="2" s="1"/>
  <c r="G3426" i="2" s="1"/>
  <c r="G3427" i="2" s="1"/>
  <c r="G3428" i="2" s="1"/>
  <c r="G3429" i="2" s="1"/>
  <c r="G3430" i="2" s="1"/>
  <c r="G3431" i="2" s="1"/>
  <c r="G3432" i="2" s="1"/>
  <c r="G3433" i="2" s="1"/>
  <c r="G3434" i="2" s="1"/>
  <c r="G3435" i="2" s="1"/>
  <c r="G3436" i="2" s="1"/>
  <c r="G3437" i="2" s="1"/>
  <c r="G3438" i="2" s="1"/>
  <c r="G3439" i="2" s="1"/>
  <c r="G3440" i="2" s="1"/>
  <c r="G3441" i="2" s="1"/>
  <c r="G3442" i="2" s="1"/>
  <c r="G3443" i="2" s="1"/>
  <c r="G3444" i="2" s="1"/>
  <c r="G3445" i="2" s="1"/>
  <c r="G3446" i="2" s="1"/>
  <c r="G3447" i="2" s="1"/>
  <c r="G3448" i="2" s="1"/>
  <c r="G3449" i="2" s="1"/>
  <c r="G3450" i="2" s="1"/>
  <c r="G3451" i="2" s="1"/>
  <c r="G3452" i="2" s="1"/>
  <c r="G3453" i="2" s="1"/>
  <c r="G3454" i="2" s="1"/>
  <c r="G3455" i="2" s="1"/>
  <c r="G3456" i="2" s="1"/>
  <c r="G3457" i="2" s="1"/>
  <c r="G3458" i="2" s="1"/>
  <c r="G3459" i="2" s="1"/>
  <c r="G3460" i="2" s="1"/>
  <c r="G3461" i="2" s="1"/>
  <c r="G3462" i="2" s="1"/>
  <c r="G3463" i="2" s="1"/>
  <c r="G3464" i="2" s="1"/>
  <c r="G3465" i="2" s="1"/>
  <c r="G3466" i="2" s="1"/>
  <c r="G3467" i="2" s="1"/>
  <c r="G3468" i="2" s="1"/>
  <c r="G3469" i="2" s="1"/>
  <c r="G3470" i="2" s="1"/>
  <c r="G3471" i="2" s="1"/>
  <c r="G3472" i="2" s="1"/>
  <c r="G3473" i="2" s="1"/>
  <c r="G3474" i="2" s="1"/>
  <c r="G3475" i="2" s="1"/>
  <c r="G3476" i="2" s="1"/>
  <c r="G3477" i="2" s="1"/>
  <c r="G3478" i="2" s="1"/>
  <c r="G3479" i="2" s="1"/>
  <c r="G3480" i="2" s="1"/>
  <c r="G3481" i="2" s="1"/>
  <c r="G3482" i="2" s="1"/>
  <c r="G3483" i="2" s="1"/>
  <c r="G3484" i="2" s="1"/>
  <c r="G3485" i="2" s="1"/>
  <c r="G3486" i="2" s="1"/>
  <c r="G3487" i="2" s="1"/>
  <c r="G3488" i="2" s="1"/>
  <c r="G3489" i="2" s="1"/>
  <c r="G3490" i="2" s="1"/>
  <c r="G3491" i="2" s="1"/>
  <c r="G3492" i="2" s="1"/>
  <c r="G3493" i="2" s="1"/>
  <c r="G3494" i="2" s="1"/>
  <c r="G3495" i="2" s="1"/>
  <c r="G3496" i="2" s="1"/>
  <c r="G3497" i="2" s="1"/>
  <c r="G3498" i="2" s="1"/>
  <c r="G3499" i="2" s="1"/>
  <c r="G3500" i="2" s="1"/>
  <c r="G3501" i="2" s="1"/>
  <c r="G3502" i="2" s="1"/>
  <c r="G3503" i="2" s="1"/>
  <c r="G3504" i="2" s="1"/>
  <c r="G3505" i="2" s="1"/>
  <c r="G3506" i="2" s="1"/>
  <c r="G3507" i="2" s="1"/>
  <c r="G3508" i="2" s="1"/>
  <c r="G3509" i="2" s="1"/>
  <c r="G3510" i="2" s="1"/>
  <c r="G3511" i="2" s="1"/>
  <c r="G3512" i="2" s="1"/>
  <c r="G3513" i="2" s="1"/>
  <c r="G3514" i="2" s="1"/>
  <c r="G3515" i="2" s="1"/>
  <c r="G3516" i="2" s="1"/>
  <c r="G3517" i="2" s="1"/>
  <c r="G3518" i="2" s="1"/>
  <c r="G3519" i="2" s="1"/>
  <c r="G3520" i="2" s="1"/>
  <c r="G3521" i="2" s="1"/>
  <c r="G3522" i="2" s="1"/>
  <c r="G3523" i="2" s="1"/>
  <c r="G3524" i="2" s="1"/>
  <c r="G3525" i="2" s="1"/>
  <c r="G3526" i="2" s="1"/>
  <c r="G3527" i="2" s="1"/>
  <c r="G3528" i="2" s="1"/>
  <c r="G3529" i="2" s="1"/>
  <c r="G3530" i="2" s="1"/>
  <c r="G3531" i="2" s="1"/>
  <c r="G3532" i="2" s="1"/>
  <c r="G3533" i="2" s="1"/>
  <c r="G3534" i="2" s="1"/>
  <c r="G3535" i="2" s="1"/>
  <c r="G3536" i="2" s="1"/>
  <c r="G3537" i="2" s="1"/>
  <c r="G3538" i="2" s="1"/>
  <c r="G3539" i="2" s="1"/>
  <c r="G3540" i="2" s="1"/>
  <c r="G3541" i="2" s="1"/>
  <c r="G3542" i="2" s="1"/>
  <c r="G3543" i="2" s="1"/>
  <c r="G3544" i="2" s="1"/>
  <c r="G3545" i="2" s="1"/>
  <c r="G3546" i="2" s="1"/>
  <c r="G3547" i="2" s="1"/>
  <c r="G3548" i="2" s="1"/>
  <c r="G3549" i="2" s="1"/>
  <c r="G3550" i="2" s="1"/>
  <c r="G3551" i="2" s="1"/>
  <c r="G3552" i="2" s="1"/>
  <c r="G3553" i="2" s="1"/>
  <c r="G3554" i="2" s="1"/>
  <c r="G3555" i="2" s="1"/>
  <c r="G3556" i="2" s="1"/>
  <c r="G3557" i="2" s="1"/>
  <c r="G3558" i="2" s="1"/>
  <c r="G3559" i="2" s="1"/>
  <c r="G3560" i="2" s="1"/>
  <c r="G3561" i="2" s="1"/>
  <c r="G3562" i="2" s="1"/>
  <c r="G3563" i="2" s="1"/>
  <c r="G3564" i="2" s="1"/>
  <c r="G3565" i="2" s="1"/>
  <c r="G3566" i="2" s="1"/>
  <c r="G3567" i="2" s="1"/>
  <c r="G3568" i="2" s="1"/>
  <c r="G3569" i="2" s="1"/>
  <c r="G3570" i="2" s="1"/>
  <c r="G3571" i="2" s="1"/>
  <c r="G3572" i="2" s="1"/>
  <c r="G3573" i="2" s="1"/>
  <c r="G3574" i="2" s="1"/>
  <c r="G3575" i="2" s="1"/>
  <c r="G3576" i="2" s="1"/>
  <c r="G3577" i="2" s="1"/>
  <c r="G3578" i="2" s="1"/>
  <c r="G3579" i="2" s="1"/>
  <c r="G3580" i="2" s="1"/>
  <c r="G3581" i="2" s="1"/>
  <c r="G3582" i="2" s="1"/>
  <c r="G3583" i="2" s="1"/>
  <c r="G3584" i="2" s="1"/>
  <c r="G3585" i="2" s="1"/>
  <c r="G3586" i="2" s="1"/>
  <c r="G3587" i="2" s="1"/>
  <c r="G3588" i="2" s="1"/>
  <c r="G3589" i="2" s="1"/>
  <c r="G3590" i="2" s="1"/>
  <c r="G3591" i="2" s="1"/>
  <c r="G3592" i="2" s="1"/>
  <c r="G3593" i="2" s="1"/>
  <c r="G3594" i="2" s="1"/>
  <c r="G3595" i="2" s="1"/>
  <c r="G3596" i="2" s="1"/>
  <c r="G3597" i="2" s="1"/>
  <c r="G3598" i="2" s="1"/>
  <c r="G3599" i="2" s="1"/>
  <c r="G3600" i="2" s="1"/>
  <c r="G3601" i="2" s="1"/>
  <c r="G3602" i="2" s="1"/>
  <c r="G3603" i="2" s="1"/>
  <c r="G3604" i="2" s="1"/>
  <c r="G3605" i="2" s="1"/>
  <c r="G3606" i="2" s="1"/>
  <c r="G3607" i="2" s="1"/>
  <c r="G3608" i="2" s="1"/>
  <c r="G3609" i="2" s="1"/>
  <c r="G3610" i="2" s="1"/>
  <c r="G3611" i="2" s="1"/>
  <c r="G3612" i="2" s="1"/>
  <c r="G3613" i="2" s="1"/>
  <c r="G3614" i="2" s="1"/>
  <c r="G3615" i="2" s="1"/>
  <c r="G3616" i="2" s="1"/>
  <c r="G3617" i="2" s="1"/>
  <c r="G3618" i="2" s="1"/>
  <c r="G3619" i="2" s="1"/>
  <c r="G3620" i="2" s="1"/>
  <c r="G3621" i="2" s="1"/>
  <c r="G3622" i="2" s="1"/>
  <c r="G3623" i="2" s="1"/>
  <c r="G3624" i="2" s="1"/>
  <c r="G3625" i="2" s="1"/>
  <c r="G3626" i="2" s="1"/>
  <c r="G3627" i="2" s="1"/>
  <c r="G3628" i="2" s="1"/>
  <c r="G3629" i="2" s="1"/>
  <c r="G3630" i="2" s="1"/>
  <c r="G3631" i="2" s="1"/>
  <c r="G3632" i="2" s="1"/>
  <c r="G3633" i="2" s="1"/>
  <c r="G3634" i="2" s="1"/>
  <c r="G3635" i="2" s="1"/>
  <c r="G3636" i="2" s="1"/>
  <c r="G3637" i="2" s="1"/>
  <c r="G3638" i="2" s="1"/>
  <c r="G3639" i="2" s="1"/>
  <c r="G3640" i="2" s="1"/>
  <c r="G3641" i="2" s="1"/>
  <c r="G3642" i="2" s="1"/>
  <c r="G3643" i="2" s="1"/>
  <c r="G3644" i="2" s="1"/>
  <c r="G3645" i="2" s="1"/>
  <c r="G3646" i="2" s="1"/>
  <c r="G3647" i="2" s="1"/>
  <c r="G3648" i="2" s="1"/>
  <c r="G3649" i="2" s="1"/>
  <c r="G3650" i="2" s="1"/>
  <c r="G3651" i="2" s="1"/>
  <c r="G3652" i="2" s="1"/>
  <c r="G3653" i="2" s="1"/>
  <c r="G3654" i="2" s="1"/>
  <c r="G3655" i="2" s="1"/>
  <c r="G3656" i="2" s="1"/>
  <c r="G3657" i="2" s="1"/>
  <c r="G3658" i="2" s="1"/>
  <c r="G3659" i="2" s="1"/>
  <c r="G3660" i="2" s="1"/>
  <c r="G3661" i="2" s="1"/>
  <c r="G3662" i="2" s="1"/>
  <c r="G3663" i="2" s="1"/>
  <c r="G3664" i="2" s="1"/>
  <c r="G3665" i="2" s="1"/>
  <c r="G3666" i="2" s="1"/>
  <c r="G3667" i="2" s="1"/>
  <c r="G3668" i="2" s="1"/>
  <c r="G3669" i="2" s="1"/>
  <c r="G3670" i="2" s="1"/>
  <c r="G3671" i="2" s="1"/>
  <c r="G3672" i="2" s="1"/>
  <c r="G3673" i="2" s="1"/>
  <c r="G3674" i="2" s="1"/>
  <c r="G3675" i="2" s="1"/>
  <c r="G3676" i="2" s="1"/>
  <c r="G3677" i="2" s="1"/>
  <c r="G3678" i="2" s="1"/>
  <c r="G3679" i="2" s="1"/>
  <c r="G3680" i="2" s="1"/>
  <c r="G3681" i="2" s="1"/>
  <c r="G3682" i="2" s="1"/>
  <c r="G3683" i="2" s="1"/>
  <c r="G3684" i="2" s="1"/>
  <c r="G3685" i="2" s="1"/>
  <c r="G3686" i="2" s="1"/>
  <c r="G3687" i="2" s="1"/>
  <c r="G3688" i="2" s="1"/>
  <c r="G3689" i="2" s="1"/>
  <c r="G3690" i="2" s="1"/>
  <c r="G3691" i="2" s="1"/>
  <c r="G3692" i="2" s="1"/>
  <c r="G3693" i="2" s="1"/>
  <c r="G3694" i="2" s="1"/>
  <c r="G3695" i="2" s="1"/>
  <c r="G3696" i="2" s="1"/>
  <c r="G3697" i="2" s="1"/>
  <c r="G3698" i="2" s="1"/>
  <c r="G3699" i="2" s="1"/>
  <c r="G3700" i="2" s="1"/>
  <c r="G3701" i="2" s="1"/>
  <c r="G3702" i="2" s="1"/>
  <c r="G3703" i="2" s="1"/>
  <c r="G3704" i="2" s="1"/>
  <c r="G3705" i="2" s="1"/>
  <c r="G3706" i="2" s="1"/>
  <c r="G3707" i="2" s="1"/>
  <c r="G3708" i="2" s="1"/>
  <c r="G3709" i="2" s="1"/>
  <c r="G3710" i="2" s="1"/>
  <c r="G3711" i="2" s="1"/>
  <c r="G3712" i="2" s="1"/>
  <c r="G3713" i="2" s="1"/>
  <c r="G3714" i="2" s="1"/>
  <c r="G3715" i="2" s="1"/>
  <c r="G3716" i="2" s="1"/>
  <c r="G3717" i="2" s="1"/>
  <c r="G3718" i="2" s="1"/>
  <c r="G3719" i="2" s="1"/>
  <c r="G3720" i="2" s="1"/>
  <c r="G3721" i="2" s="1"/>
  <c r="G3722" i="2" s="1"/>
  <c r="G3723" i="2" s="1"/>
  <c r="G3724" i="2" s="1"/>
  <c r="G3725" i="2" s="1"/>
  <c r="G3726" i="2" s="1"/>
  <c r="G3727" i="2" s="1"/>
  <c r="G3728" i="2" s="1"/>
  <c r="G3729" i="2" s="1"/>
  <c r="G3730" i="2" s="1"/>
  <c r="G3731" i="2" s="1"/>
  <c r="G3732" i="2" s="1"/>
  <c r="G3733" i="2" s="1"/>
  <c r="G3734" i="2" s="1"/>
  <c r="G3735" i="2" s="1"/>
  <c r="G3736" i="2" s="1"/>
  <c r="G3737" i="2" s="1"/>
  <c r="G3738" i="2" s="1"/>
  <c r="G3739" i="2" s="1"/>
  <c r="G3740" i="2" s="1"/>
  <c r="G3741" i="2" s="1"/>
  <c r="G3742" i="2" s="1"/>
  <c r="G3743" i="2" s="1"/>
  <c r="G3744" i="2" s="1"/>
  <c r="G3745" i="2" s="1"/>
  <c r="G3746" i="2" s="1"/>
  <c r="G3747" i="2" s="1"/>
  <c r="G3748" i="2" s="1"/>
  <c r="G3749" i="2" s="1"/>
  <c r="G3750" i="2" s="1"/>
  <c r="G3751" i="2" s="1"/>
  <c r="G3752" i="2" s="1"/>
  <c r="G3753" i="2" s="1"/>
  <c r="G3754" i="2" s="1"/>
  <c r="G3755" i="2" s="1"/>
  <c r="G3756" i="2" s="1"/>
  <c r="G3757" i="2" s="1"/>
  <c r="G3758" i="2" s="1"/>
  <c r="G3759" i="2" s="1"/>
  <c r="G3760" i="2" s="1"/>
  <c r="G3761" i="2" s="1"/>
  <c r="G3762" i="2" s="1"/>
  <c r="G3763" i="2" s="1"/>
  <c r="G3764" i="2" s="1"/>
  <c r="G3765" i="2" s="1"/>
  <c r="G3766" i="2" s="1"/>
  <c r="G3767" i="2" s="1"/>
  <c r="G3768" i="2" s="1"/>
  <c r="G3769" i="2" s="1"/>
  <c r="G3770" i="2" s="1"/>
  <c r="G3771" i="2" s="1"/>
  <c r="G3772" i="2" s="1"/>
  <c r="G3773" i="2" s="1"/>
  <c r="G3774" i="2" s="1"/>
  <c r="G3775" i="2" s="1"/>
  <c r="G3776" i="2" s="1"/>
  <c r="G3777" i="2" s="1"/>
  <c r="G3778" i="2" s="1"/>
  <c r="G3779" i="2" s="1"/>
  <c r="G3780" i="2" s="1"/>
  <c r="G3781" i="2" s="1"/>
  <c r="G3782" i="2" s="1"/>
  <c r="G3783" i="2" s="1"/>
  <c r="G3784" i="2" s="1"/>
  <c r="G3785" i="2" s="1"/>
  <c r="G3786" i="2" s="1"/>
  <c r="G3787" i="2" s="1"/>
  <c r="G3788" i="2" s="1"/>
  <c r="G3789" i="2" s="1"/>
  <c r="G3790" i="2" s="1"/>
  <c r="G3791" i="2" s="1"/>
  <c r="G3792" i="2" s="1"/>
  <c r="G3793" i="2" s="1"/>
  <c r="G3794" i="2" s="1"/>
  <c r="G3795" i="2" s="1"/>
  <c r="G3796" i="2" s="1"/>
  <c r="G3797" i="2" s="1"/>
  <c r="G3798" i="2" s="1"/>
  <c r="G3799" i="2" s="1"/>
  <c r="G3800" i="2" s="1"/>
  <c r="G3801" i="2" s="1"/>
  <c r="G3802" i="2" s="1"/>
  <c r="G3803" i="2" s="1"/>
  <c r="G3804" i="2" s="1"/>
  <c r="G3805" i="2" s="1"/>
  <c r="G3806" i="2" s="1"/>
  <c r="G3807" i="2" s="1"/>
  <c r="G3808" i="2" s="1"/>
  <c r="G3809" i="2" s="1"/>
  <c r="G3810" i="2" s="1"/>
  <c r="G3811" i="2" s="1"/>
  <c r="G3812" i="2" s="1"/>
  <c r="G3813" i="2" s="1"/>
  <c r="G3814" i="2" s="1"/>
  <c r="G3815" i="2" s="1"/>
  <c r="G3816" i="2" s="1"/>
  <c r="G3817" i="2" s="1"/>
  <c r="G3818" i="2" s="1"/>
  <c r="G3819" i="2" s="1"/>
  <c r="G3820" i="2" s="1"/>
  <c r="G3821" i="2" s="1"/>
  <c r="G3822" i="2" s="1"/>
  <c r="G3823" i="2" s="1"/>
  <c r="G3824" i="2" s="1"/>
  <c r="G3825" i="2" s="1"/>
  <c r="G3826" i="2" s="1"/>
  <c r="G3827" i="2" s="1"/>
  <c r="G3828" i="2" s="1"/>
  <c r="G3829" i="2" s="1"/>
  <c r="G3830" i="2" s="1"/>
  <c r="G3831" i="2" s="1"/>
  <c r="G3832" i="2" s="1"/>
  <c r="G3833" i="2" s="1"/>
  <c r="G3834" i="2" s="1"/>
  <c r="G3835" i="2" s="1"/>
  <c r="G3836" i="2" s="1"/>
  <c r="G3837" i="2" s="1"/>
  <c r="G3838" i="2" s="1"/>
  <c r="G3839" i="2" s="1"/>
  <c r="G3840" i="2" s="1"/>
  <c r="G3841" i="2" s="1"/>
  <c r="G3842" i="2" s="1"/>
  <c r="G3843" i="2" s="1"/>
  <c r="G3844" i="2" s="1"/>
  <c r="G3845" i="2" s="1"/>
  <c r="G3846" i="2" s="1"/>
  <c r="G3847" i="2" s="1"/>
  <c r="G3848" i="2" s="1"/>
  <c r="G3849" i="2" s="1"/>
  <c r="G3850" i="2" s="1"/>
  <c r="G3851" i="2" s="1"/>
  <c r="G3852" i="2" s="1"/>
  <c r="G3853" i="2" s="1"/>
  <c r="G3854" i="2" s="1"/>
  <c r="G3855" i="2" s="1"/>
  <c r="G3856" i="2" s="1"/>
  <c r="G3857" i="2" s="1"/>
  <c r="G3858" i="2" s="1"/>
  <c r="G3859" i="2" s="1"/>
  <c r="G3860" i="2" s="1"/>
  <c r="G3861" i="2" s="1"/>
  <c r="G3862" i="2" s="1"/>
  <c r="G3863" i="2" s="1"/>
  <c r="G3864" i="2" s="1"/>
  <c r="G3865" i="2" s="1"/>
  <c r="G3866" i="2" s="1"/>
  <c r="G3867" i="2" s="1"/>
  <c r="G3868" i="2" s="1"/>
  <c r="G3869" i="2" s="1"/>
  <c r="G3870" i="2" s="1"/>
  <c r="G3871" i="2" s="1"/>
  <c r="G3872" i="2" s="1"/>
  <c r="G3873" i="2" s="1"/>
  <c r="G3874" i="2" s="1"/>
  <c r="G3875" i="2" s="1"/>
  <c r="G3876" i="2" s="1"/>
  <c r="G3877" i="2" s="1"/>
  <c r="G3878" i="2" s="1"/>
  <c r="G3879" i="2" s="1"/>
  <c r="G3880" i="2" s="1"/>
  <c r="G3881" i="2" s="1"/>
  <c r="G3882" i="2" s="1"/>
  <c r="G3883" i="2" s="1"/>
  <c r="G3884" i="2" s="1"/>
  <c r="G3885" i="2" s="1"/>
  <c r="G3886" i="2" s="1"/>
  <c r="G3887" i="2" s="1"/>
  <c r="G3888" i="2" s="1"/>
  <c r="G3889" i="2" s="1"/>
  <c r="G3890" i="2" s="1"/>
  <c r="G3891" i="2" s="1"/>
  <c r="G3892" i="2" s="1"/>
  <c r="G3893" i="2" s="1"/>
  <c r="G3894" i="2" s="1"/>
  <c r="G3895" i="2" s="1"/>
  <c r="G3896" i="2" s="1"/>
  <c r="G3897" i="2" s="1"/>
  <c r="G3898" i="2" s="1"/>
  <c r="G3899" i="2" s="1"/>
  <c r="G3900" i="2" s="1"/>
  <c r="G3901" i="2" s="1"/>
  <c r="G3902" i="2" s="1"/>
  <c r="G3903" i="2" s="1"/>
  <c r="G3904" i="2" s="1"/>
  <c r="G3905" i="2" s="1"/>
  <c r="G3906" i="2" s="1"/>
  <c r="G3907" i="2" s="1"/>
  <c r="G3908" i="2" s="1"/>
  <c r="G3909" i="2" s="1"/>
  <c r="G3910" i="2" s="1"/>
  <c r="G3911" i="2" s="1"/>
  <c r="G3912" i="2" s="1"/>
  <c r="G3913" i="2" s="1"/>
  <c r="G3914" i="2" s="1"/>
  <c r="G3915" i="2" s="1"/>
  <c r="G3916" i="2" s="1"/>
  <c r="G3917" i="2" s="1"/>
  <c r="G3918" i="2" s="1"/>
  <c r="G3919" i="2" s="1"/>
  <c r="G3920" i="2" s="1"/>
  <c r="G3921" i="2" s="1"/>
  <c r="G3922" i="2" s="1"/>
  <c r="G3923" i="2" s="1"/>
  <c r="G3924" i="2" s="1"/>
  <c r="G3925" i="2" s="1"/>
  <c r="G3926" i="2" s="1"/>
  <c r="G3927" i="2" s="1"/>
  <c r="G3928" i="2" s="1"/>
  <c r="G3929" i="2" s="1"/>
  <c r="G3930" i="2" s="1"/>
  <c r="G3931" i="2" s="1"/>
  <c r="G3932" i="2" s="1"/>
  <c r="G3933" i="2" s="1"/>
  <c r="G3934" i="2" s="1"/>
  <c r="G3935" i="2" s="1"/>
  <c r="G3936" i="2" s="1"/>
  <c r="G3937" i="2" s="1"/>
  <c r="G3938" i="2" s="1"/>
  <c r="G3939" i="2" s="1"/>
  <c r="G3940" i="2" s="1"/>
  <c r="G3941" i="2" s="1"/>
  <c r="G3942" i="2" s="1"/>
  <c r="G3943" i="2" s="1"/>
  <c r="G3944" i="2" s="1"/>
  <c r="G3945" i="2" s="1"/>
  <c r="G3946" i="2" s="1"/>
  <c r="G3947" i="2" s="1"/>
  <c r="G3948" i="2" s="1"/>
  <c r="G3949" i="2" s="1"/>
  <c r="G3950" i="2" s="1"/>
  <c r="G3951" i="2" s="1"/>
  <c r="G3952" i="2" s="1"/>
  <c r="G3953" i="2" s="1"/>
  <c r="G3954" i="2" s="1"/>
  <c r="G3955" i="2" s="1"/>
  <c r="G3956" i="2" s="1"/>
  <c r="G3957" i="2" s="1"/>
  <c r="G3958" i="2" s="1"/>
  <c r="G3959" i="2" s="1"/>
  <c r="G3960" i="2" s="1"/>
  <c r="G3961" i="2" s="1"/>
  <c r="G3962" i="2" s="1"/>
  <c r="G3963" i="2" s="1"/>
  <c r="G3964" i="2" s="1"/>
  <c r="G3965" i="2" s="1"/>
  <c r="G3966" i="2" s="1"/>
  <c r="G3967" i="2" s="1"/>
  <c r="G3968" i="2" s="1"/>
  <c r="G3969" i="2" s="1"/>
  <c r="G3970" i="2" s="1"/>
  <c r="G3971" i="2" s="1"/>
  <c r="G3972" i="2" s="1"/>
  <c r="G3973" i="2" s="1"/>
  <c r="G3974" i="2" s="1"/>
  <c r="G3975" i="2" s="1"/>
  <c r="G3976" i="2" s="1"/>
  <c r="G3977" i="2" s="1"/>
  <c r="G3978" i="2" s="1"/>
  <c r="G3979" i="2" s="1"/>
  <c r="G3980" i="2" s="1"/>
  <c r="G3981" i="2" s="1"/>
  <c r="G3982" i="2" s="1"/>
  <c r="G3983" i="2" s="1"/>
  <c r="G3984" i="2" s="1"/>
  <c r="G3985" i="2" s="1"/>
  <c r="G3986" i="2" s="1"/>
  <c r="G3987" i="2" s="1"/>
  <c r="G3988" i="2" s="1"/>
  <c r="G3989" i="2" s="1"/>
  <c r="G3990" i="2" s="1"/>
  <c r="G3991" i="2" s="1"/>
  <c r="G3992" i="2" s="1"/>
  <c r="G3993" i="2" s="1"/>
  <c r="G3994" i="2" s="1"/>
  <c r="G3995" i="2" s="1"/>
  <c r="G3996" i="2" s="1"/>
  <c r="G3997" i="2" s="1"/>
  <c r="G3998" i="2" s="1"/>
  <c r="G3999" i="2" s="1"/>
  <c r="G4000" i="2" s="1"/>
  <c r="G4001" i="2" s="1"/>
  <c r="G4002" i="2" s="1"/>
  <c r="G4003" i="2" s="1"/>
  <c r="G4004" i="2" s="1"/>
  <c r="G4005" i="2" s="1"/>
  <c r="G4006" i="2" s="1"/>
  <c r="G4007" i="2" s="1"/>
  <c r="G4008" i="2" s="1"/>
  <c r="G4009" i="2" s="1"/>
  <c r="G4010" i="2" s="1"/>
  <c r="G4011" i="2" s="1"/>
  <c r="G4012" i="2" s="1"/>
  <c r="G4013" i="2" s="1"/>
  <c r="G4014" i="2" s="1"/>
  <c r="G4015" i="2" s="1"/>
  <c r="G4016" i="2" s="1"/>
  <c r="G4017" i="2" s="1"/>
  <c r="G4018" i="2" s="1"/>
  <c r="G4019" i="2" s="1"/>
  <c r="G4020" i="2" s="1"/>
  <c r="G4021" i="2" s="1"/>
  <c r="G4022" i="2" s="1"/>
  <c r="G4023" i="2" s="1"/>
  <c r="G4024" i="2" s="1"/>
  <c r="G4025" i="2" s="1"/>
  <c r="G4026" i="2" s="1"/>
  <c r="G4027" i="2" s="1"/>
  <c r="G4028" i="2" s="1"/>
  <c r="G4029" i="2" s="1"/>
  <c r="G4030" i="2" s="1"/>
  <c r="G4031" i="2" s="1"/>
  <c r="G4032" i="2" s="1"/>
  <c r="G4033" i="2" s="1"/>
  <c r="G4034" i="2" s="1"/>
  <c r="G4035" i="2" s="1"/>
  <c r="G4036" i="2" s="1"/>
  <c r="G4037" i="2" s="1"/>
  <c r="G4038" i="2" s="1"/>
  <c r="G4039" i="2" s="1"/>
  <c r="G4040" i="2" s="1"/>
  <c r="G4041" i="2" s="1"/>
  <c r="G4042" i="2" s="1"/>
  <c r="G4043" i="2" s="1"/>
  <c r="G4044" i="2" s="1"/>
  <c r="G4045" i="2" s="1"/>
  <c r="G4046" i="2" s="1"/>
  <c r="G4047" i="2" s="1"/>
  <c r="G4048" i="2" s="1"/>
  <c r="G4049" i="2" s="1"/>
  <c r="G4050" i="2" s="1"/>
  <c r="G4051" i="2" s="1"/>
  <c r="G4052" i="2" s="1"/>
  <c r="G4053" i="2" s="1"/>
  <c r="G4054" i="2" s="1"/>
  <c r="G4055" i="2" s="1"/>
  <c r="G4056" i="2" s="1"/>
  <c r="G4057" i="2" s="1"/>
  <c r="G4058" i="2" s="1"/>
  <c r="G4059" i="2" s="1"/>
  <c r="G4060" i="2" s="1"/>
  <c r="G4061" i="2" s="1"/>
  <c r="G4062" i="2" s="1"/>
  <c r="G4063" i="2" s="1"/>
  <c r="G4064" i="2" s="1"/>
  <c r="G4065" i="2" s="1"/>
  <c r="G4066" i="2" s="1"/>
  <c r="G4067" i="2" s="1"/>
  <c r="G4068" i="2" s="1"/>
  <c r="G4069" i="2" s="1"/>
  <c r="G4070" i="2" s="1"/>
  <c r="G4071" i="2" s="1"/>
  <c r="G4072" i="2" s="1"/>
  <c r="G4073" i="2" s="1"/>
  <c r="G4074" i="2" s="1"/>
  <c r="G4075" i="2" s="1"/>
  <c r="G4076" i="2" s="1"/>
  <c r="G4077" i="2" s="1"/>
  <c r="G4078" i="2" s="1"/>
  <c r="G4079" i="2" s="1"/>
  <c r="G4080" i="2" s="1"/>
  <c r="G4081" i="2" s="1"/>
  <c r="G4082" i="2" s="1"/>
  <c r="G4083" i="2" s="1"/>
  <c r="G4084" i="2" s="1"/>
  <c r="G4085" i="2" s="1"/>
  <c r="G4086" i="2" s="1"/>
  <c r="G4087" i="2" s="1"/>
  <c r="G4088" i="2" s="1"/>
  <c r="G4089" i="2" s="1"/>
  <c r="G4090" i="2" s="1"/>
  <c r="G4091" i="2" s="1"/>
  <c r="G4092" i="2" s="1"/>
  <c r="G4093" i="2" s="1"/>
  <c r="G4094" i="2" s="1"/>
  <c r="G4095" i="2" s="1"/>
  <c r="G4096" i="2" s="1"/>
  <c r="G4097" i="2" s="1"/>
  <c r="G4098" i="2" s="1"/>
  <c r="G4099" i="2" s="1"/>
  <c r="G4100" i="2" s="1"/>
  <c r="G4101" i="2" s="1"/>
  <c r="G4102" i="2" s="1"/>
  <c r="G4103" i="2" s="1"/>
  <c r="G4104" i="2" s="1"/>
  <c r="G4105" i="2" s="1"/>
  <c r="G4106" i="2" s="1"/>
  <c r="G4107" i="2" s="1"/>
  <c r="G4108" i="2" s="1"/>
  <c r="G4109" i="2" s="1"/>
  <c r="G4110" i="2" s="1"/>
  <c r="G4111" i="2" s="1"/>
  <c r="G4112" i="2" s="1"/>
  <c r="G4113" i="2" s="1"/>
  <c r="G4114" i="2" s="1"/>
  <c r="G4115" i="2" s="1"/>
  <c r="G4116" i="2" s="1"/>
  <c r="G4117" i="2" s="1"/>
  <c r="G4118" i="2" s="1"/>
  <c r="G4119" i="2" s="1"/>
  <c r="G4120" i="2" s="1"/>
  <c r="G4121" i="2" s="1"/>
  <c r="G4122" i="2" s="1"/>
  <c r="G4123" i="2" s="1"/>
  <c r="G4124" i="2" s="1"/>
  <c r="G4125" i="2" s="1"/>
  <c r="G4126" i="2" s="1"/>
  <c r="G4127" i="2" s="1"/>
  <c r="G4128" i="2" s="1"/>
  <c r="G4129" i="2" s="1"/>
  <c r="G4130" i="2" s="1"/>
  <c r="G4131" i="2" s="1"/>
  <c r="G4132" i="2" s="1"/>
  <c r="G4133" i="2" s="1"/>
  <c r="G4134" i="2" s="1"/>
  <c r="G4135" i="2" s="1"/>
  <c r="G4136" i="2" s="1"/>
  <c r="G4137" i="2" s="1"/>
  <c r="G4138" i="2" s="1"/>
  <c r="G4139" i="2" s="1"/>
  <c r="G4140" i="2" s="1"/>
  <c r="G4141" i="2" s="1"/>
  <c r="G4142" i="2" s="1"/>
  <c r="G4143" i="2" s="1"/>
  <c r="G4144" i="2" s="1"/>
  <c r="G4145" i="2" s="1"/>
  <c r="G4146" i="2" s="1"/>
  <c r="G4147" i="2" s="1"/>
  <c r="G4148" i="2" s="1"/>
  <c r="G4149" i="2" s="1"/>
  <c r="G4150" i="2" s="1"/>
  <c r="G4151" i="2" s="1"/>
  <c r="G4152" i="2" s="1"/>
  <c r="G4153" i="2" s="1"/>
  <c r="G4154" i="2" s="1"/>
  <c r="G4155" i="2" s="1"/>
  <c r="G4156" i="2" s="1"/>
  <c r="G4157" i="2" s="1"/>
  <c r="G4158" i="2" s="1"/>
  <c r="G4159" i="2" s="1"/>
  <c r="G4160" i="2" s="1"/>
  <c r="G4161" i="2" s="1"/>
  <c r="G4162" i="2" s="1"/>
  <c r="G4163" i="2" s="1"/>
  <c r="G4164" i="2" s="1"/>
  <c r="G4165" i="2" s="1"/>
  <c r="G4166" i="2" s="1"/>
  <c r="G4167" i="2" s="1"/>
  <c r="G4168" i="2" s="1"/>
  <c r="G4169" i="2" s="1"/>
  <c r="G4170" i="2" s="1"/>
  <c r="G4171" i="2" s="1"/>
  <c r="G4172" i="2" s="1"/>
  <c r="G4173" i="2" s="1"/>
  <c r="G4174" i="2" s="1"/>
  <c r="G4175" i="2" s="1"/>
  <c r="G4176" i="2" s="1"/>
  <c r="G4177" i="2" s="1"/>
  <c r="G4178" i="2" s="1"/>
  <c r="G4179" i="2" s="1"/>
  <c r="G4180" i="2" s="1"/>
  <c r="G4181" i="2" s="1"/>
  <c r="G4182" i="2" s="1"/>
  <c r="G4183" i="2" s="1"/>
  <c r="G4184" i="2" s="1"/>
  <c r="G4185" i="2" s="1"/>
  <c r="G4186" i="2" s="1"/>
  <c r="G4187" i="2" s="1"/>
  <c r="G4188" i="2" s="1"/>
  <c r="G4189" i="2" s="1"/>
  <c r="G4190" i="2" s="1"/>
  <c r="G4191" i="2" s="1"/>
  <c r="G4192" i="2" s="1"/>
  <c r="G4193" i="2" s="1"/>
  <c r="G4194" i="2" s="1"/>
  <c r="G4195" i="2" s="1"/>
  <c r="G4196" i="2" s="1"/>
  <c r="G4197" i="2" s="1"/>
  <c r="G4198" i="2" s="1"/>
  <c r="G4199" i="2" s="1"/>
  <c r="G4200" i="2" s="1"/>
  <c r="G4201" i="2" s="1"/>
  <c r="G4202" i="2" s="1"/>
  <c r="G4203" i="2" s="1"/>
  <c r="G4204" i="2" s="1"/>
  <c r="G4205" i="2" s="1"/>
  <c r="G4206" i="2" s="1"/>
  <c r="G4207" i="2" s="1"/>
  <c r="G4208" i="2" s="1"/>
  <c r="G4209" i="2" s="1"/>
  <c r="G4210" i="2" s="1"/>
  <c r="G4211" i="2" s="1"/>
  <c r="G4212" i="2" s="1"/>
  <c r="G4213" i="2" s="1"/>
  <c r="G4214" i="2" s="1"/>
  <c r="G4215" i="2" s="1"/>
  <c r="G4216" i="2" s="1"/>
  <c r="G4217" i="2" s="1"/>
  <c r="G4218" i="2" s="1"/>
  <c r="G4219" i="2" s="1"/>
  <c r="G4220" i="2" s="1"/>
  <c r="G4221" i="2" s="1"/>
  <c r="G4222" i="2" s="1"/>
  <c r="G4223" i="2" s="1"/>
  <c r="G4224" i="2" s="1"/>
  <c r="G4225" i="2" s="1"/>
  <c r="G4226" i="2" s="1"/>
  <c r="G4227" i="2" s="1"/>
  <c r="G4228" i="2" s="1"/>
  <c r="G4229" i="2" s="1"/>
  <c r="G4230" i="2" s="1"/>
  <c r="G4231" i="2" s="1"/>
  <c r="G4232" i="2" s="1"/>
  <c r="G4233" i="2" s="1"/>
  <c r="G4234" i="2" s="1"/>
  <c r="G4235" i="2" s="1"/>
  <c r="G4236" i="2" s="1"/>
  <c r="G4237" i="2" s="1"/>
  <c r="G4238" i="2" s="1"/>
  <c r="G4239" i="2" s="1"/>
  <c r="G4240" i="2" s="1"/>
  <c r="G4241" i="2" s="1"/>
  <c r="G4242" i="2" s="1"/>
  <c r="G4243" i="2" s="1"/>
  <c r="G4244" i="2" s="1"/>
  <c r="G4245" i="2" s="1"/>
  <c r="G4246" i="2" s="1"/>
  <c r="G4247" i="2" s="1"/>
  <c r="G4248" i="2" s="1"/>
  <c r="G4249" i="2" s="1"/>
  <c r="G4250" i="2" s="1"/>
  <c r="G4251" i="2" s="1"/>
  <c r="G4252" i="2" s="1"/>
  <c r="G4253" i="2" s="1"/>
  <c r="G4254" i="2" s="1"/>
  <c r="G4255" i="2" s="1"/>
  <c r="G4256" i="2" s="1"/>
  <c r="G4257" i="2" s="1"/>
  <c r="G4258" i="2" s="1"/>
  <c r="G4259" i="2" s="1"/>
  <c r="G4260" i="2" s="1"/>
  <c r="G4261" i="2" s="1"/>
  <c r="G4262" i="2" s="1"/>
  <c r="G4263" i="2" s="1"/>
  <c r="G4264" i="2" s="1"/>
  <c r="G4265" i="2" s="1"/>
  <c r="G4266" i="2" s="1"/>
  <c r="G4267" i="2" s="1"/>
  <c r="G4268" i="2" s="1"/>
  <c r="G4269" i="2" s="1"/>
  <c r="G4270" i="2" s="1"/>
  <c r="G4271" i="2" s="1"/>
  <c r="G4272" i="2" s="1"/>
  <c r="G4273" i="2" s="1"/>
  <c r="G4274" i="2" s="1"/>
  <c r="G4275" i="2" s="1"/>
  <c r="G4276" i="2" s="1"/>
  <c r="G4277" i="2" s="1"/>
  <c r="G4278" i="2" s="1"/>
  <c r="G4279" i="2" s="1"/>
  <c r="G4280" i="2" s="1"/>
  <c r="G4281" i="2" s="1"/>
  <c r="G4282" i="2" s="1"/>
  <c r="G4283" i="2" s="1"/>
  <c r="G4284" i="2" s="1"/>
  <c r="G4285" i="2" s="1"/>
  <c r="G4286" i="2" s="1"/>
  <c r="G4287" i="2" s="1"/>
  <c r="G4288" i="2" s="1"/>
  <c r="G4289" i="2" s="1"/>
  <c r="G4290" i="2" s="1"/>
  <c r="G4291" i="2" s="1"/>
  <c r="G4292" i="2" s="1"/>
  <c r="G4293" i="2" s="1"/>
  <c r="G4294" i="2" s="1"/>
  <c r="G4295" i="2" s="1"/>
  <c r="G4296" i="2" s="1"/>
  <c r="G4297" i="2" s="1"/>
  <c r="G4298" i="2" s="1"/>
  <c r="G4299" i="2" s="1"/>
  <c r="G4300" i="2" s="1"/>
  <c r="G4301" i="2" s="1"/>
  <c r="G4302" i="2" s="1"/>
  <c r="G4303" i="2" s="1"/>
  <c r="G4304" i="2" s="1"/>
  <c r="G4305" i="2" s="1"/>
  <c r="G4306" i="2" s="1"/>
  <c r="G4307" i="2" s="1"/>
  <c r="G4308" i="2" s="1"/>
  <c r="G4309" i="2" s="1"/>
  <c r="G4310" i="2" s="1"/>
  <c r="G4311" i="2" s="1"/>
  <c r="G4312" i="2" s="1"/>
  <c r="G4313" i="2" s="1"/>
  <c r="G4314" i="2" s="1"/>
  <c r="G4315" i="2" s="1"/>
  <c r="G4316" i="2" s="1"/>
  <c r="G4317" i="2" s="1"/>
  <c r="G4318" i="2" s="1"/>
  <c r="G4319" i="2" s="1"/>
  <c r="G4320" i="2" s="1"/>
  <c r="G4321" i="2" s="1"/>
  <c r="G4322" i="2" s="1"/>
  <c r="G4323" i="2" s="1"/>
  <c r="G4324" i="2" s="1"/>
  <c r="G4325" i="2" s="1"/>
  <c r="G4326" i="2" s="1"/>
  <c r="G4327" i="2" s="1"/>
  <c r="G4328" i="2" s="1"/>
  <c r="G4329" i="2" s="1"/>
  <c r="G4330" i="2" s="1"/>
  <c r="G4331" i="2" s="1"/>
  <c r="G4332" i="2" s="1"/>
  <c r="G4333" i="2" s="1"/>
  <c r="G4334" i="2" s="1"/>
  <c r="G4335" i="2" s="1"/>
  <c r="G4336" i="2" s="1"/>
  <c r="G4337" i="2" s="1"/>
  <c r="G4338" i="2" s="1"/>
  <c r="G4339" i="2" s="1"/>
  <c r="G4340" i="2" s="1"/>
  <c r="G4341" i="2" s="1"/>
  <c r="G4342" i="2" s="1"/>
  <c r="G4343" i="2" s="1"/>
  <c r="G4344" i="2" s="1"/>
  <c r="G4345" i="2" s="1"/>
  <c r="G4346" i="2" s="1"/>
  <c r="G4347" i="2" s="1"/>
  <c r="G4348" i="2" s="1"/>
  <c r="G4349" i="2" s="1"/>
  <c r="G4350" i="2" s="1"/>
  <c r="G4351" i="2" s="1"/>
  <c r="G4352" i="2" s="1"/>
  <c r="G4353" i="2" s="1"/>
  <c r="G4354" i="2" s="1"/>
  <c r="G4355" i="2" s="1"/>
  <c r="G4356" i="2" s="1"/>
  <c r="G4357" i="2" s="1"/>
  <c r="G4358" i="2" s="1"/>
  <c r="G4359" i="2" s="1"/>
  <c r="G4360" i="2" s="1"/>
  <c r="G4361" i="2" s="1"/>
  <c r="G4362" i="2" s="1"/>
  <c r="G4363" i="2" s="1"/>
  <c r="G4364" i="2" s="1"/>
  <c r="G4365" i="2" s="1"/>
  <c r="G4366" i="2" s="1"/>
  <c r="G4367" i="2" s="1"/>
  <c r="G4368" i="2" s="1"/>
  <c r="G4369" i="2" s="1"/>
  <c r="G4370" i="2" s="1"/>
  <c r="G4371" i="2" s="1"/>
  <c r="G4372" i="2" s="1"/>
  <c r="G4373" i="2" s="1"/>
  <c r="G4374" i="2" s="1"/>
  <c r="G4375" i="2" s="1"/>
  <c r="G4376" i="2" s="1"/>
  <c r="G4377" i="2" s="1"/>
  <c r="G4378" i="2" s="1"/>
  <c r="G4379" i="2" s="1"/>
  <c r="G4380" i="2" s="1"/>
  <c r="G4381" i="2" s="1"/>
  <c r="G4382" i="2" s="1"/>
  <c r="G4383" i="2" s="1"/>
  <c r="G4384" i="2" s="1"/>
  <c r="G4385" i="2" s="1"/>
  <c r="G4386" i="2" s="1"/>
  <c r="G4387" i="2" s="1"/>
  <c r="G4388" i="2" s="1"/>
  <c r="G4389" i="2" s="1"/>
  <c r="G4390" i="2" s="1"/>
  <c r="G4391" i="2" s="1"/>
  <c r="G4392" i="2" s="1"/>
  <c r="G4393" i="2" s="1"/>
  <c r="G4394" i="2" s="1"/>
  <c r="G4395" i="2" s="1"/>
  <c r="G4396" i="2" s="1"/>
  <c r="G4397" i="2" s="1"/>
  <c r="G4398" i="2" s="1"/>
  <c r="G4399" i="2" s="1"/>
  <c r="G4400" i="2" s="1"/>
  <c r="G4401" i="2" s="1"/>
  <c r="G4402" i="2" s="1"/>
  <c r="G4403" i="2" s="1"/>
  <c r="G4404" i="2" s="1"/>
  <c r="G4405" i="2" s="1"/>
  <c r="G4406" i="2" s="1"/>
  <c r="G4407" i="2" s="1"/>
  <c r="G4408" i="2" s="1"/>
  <c r="G4409" i="2" s="1"/>
  <c r="G4410" i="2" s="1"/>
  <c r="G4411" i="2" s="1"/>
  <c r="G4412" i="2" s="1"/>
  <c r="G4413" i="2" s="1"/>
  <c r="G4414" i="2" s="1"/>
  <c r="G4415" i="2" s="1"/>
  <c r="G4416" i="2" s="1"/>
  <c r="G4417" i="2" s="1"/>
  <c r="G4418" i="2" s="1"/>
  <c r="G4419" i="2" s="1"/>
  <c r="G4420" i="2" s="1"/>
  <c r="G4421" i="2" s="1"/>
  <c r="G4422" i="2" s="1"/>
  <c r="G4423" i="2" s="1"/>
  <c r="G4424" i="2" s="1"/>
  <c r="G4425" i="2" s="1"/>
  <c r="G4426" i="2" s="1"/>
  <c r="G4427" i="2" s="1"/>
  <c r="G4428" i="2" s="1"/>
  <c r="G4429" i="2" s="1"/>
  <c r="G4430" i="2" s="1"/>
  <c r="G4431" i="2" s="1"/>
  <c r="G4432" i="2" s="1"/>
  <c r="G4433" i="2" s="1"/>
  <c r="G4434" i="2" s="1"/>
  <c r="G4435" i="2" s="1"/>
  <c r="G4436" i="2" s="1"/>
  <c r="G4437" i="2" s="1"/>
  <c r="G4438" i="2" s="1"/>
  <c r="G4439" i="2" s="1"/>
  <c r="G4440" i="2" s="1"/>
  <c r="G4441" i="2" s="1"/>
  <c r="G4442" i="2" s="1"/>
  <c r="G4443" i="2" s="1"/>
  <c r="G4444" i="2" s="1"/>
  <c r="G4445" i="2" s="1"/>
  <c r="G4446" i="2" s="1"/>
  <c r="G4447" i="2" s="1"/>
  <c r="G4448" i="2" s="1"/>
  <c r="G4449" i="2" s="1"/>
  <c r="G4450" i="2" s="1"/>
  <c r="G4451" i="2" s="1"/>
  <c r="G4452" i="2" s="1"/>
  <c r="G4453" i="2" s="1"/>
  <c r="G4454" i="2" s="1"/>
  <c r="G4455" i="2" s="1"/>
  <c r="G4456" i="2" s="1"/>
  <c r="G4457" i="2" s="1"/>
  <c r="G4458" i="2" s="1"/>
  <c r="G4459" i="2" s="1"/>
  <c r="G4460" i="2" s="1"/>
  <c r="G4461" i="2" s="1"/>
  <c r="G4462" i="2" s="1"/>
  <c r="G4463" i="2" s="1"/>
  <c r="G4464" i="2" s="1"/>
  <c r="G4465" i="2" s="1"/>
  <c r="G4466" i="2" s="1"/>
  <c r="G4467" i="2" s="1"/>
  <c r="G4468" i="2" s="1"/>
  <c r="G4469" i="2" s="1"/>
  <c r="G4470" i="2" s="1"/>
  <c r="G4471" i="2" s="1"/>
  <c r="G4472" i="2" s="1"/>
  <c r="G4473" i="2" s="1"/>
  <c r="G4474" i="2" s="1"/>
  <c r="G4475" i="2" s="1"/>
  <c r="G4476" i="2" s="1"/>
  <c r="G4477" i="2" s="1"/>
  <c r="G4478" i="2" s="1"/>
  <c r="G4479" i="2" s="1"/>
  <c r="G4480" i="2" s="1"/>
  <c r="G4481" i="2" s="1"/>
  <c r="G4482" i="2" s="1"/>
  <c r="G4483" i="2" s="1"/>
  <c r="G4484" i="2" s="1"/>
  <c r="G4485" i="2" s="1"/>
  <c r="G4486" i="2" s="1"/>
  <c r="G4487" i="2" s="1"/>
  <c r="G4488" i="2" s="1"/>
  <c r="G4489" i="2" s="1"/>
  <c r="G4490" i="2" s="1"/>
  <c r="G4491" i="2" s="1"/>
  <c r="G4492" i="2" s="1"/>
  <c r="G4493" i="2" s="1"/>
  <c r="G4494" i="2" s="1"/>
  <c r="G4495" i="2" s="1"/>
  <c r="G4496" i="2" s="1"/>
  <c r="G4497" i="2" s="1"/>
  <c r="G4498" i="2" s="1"/>
  <c r="G4499" i="2" s="1"/>
  <c r="G4500" i="2" s="1"/>
  <c r="G4501" i="2" s="1"/>
  <c r="G4502" i="2" s="1"/>
  <c r="G4503" i="2" s="1"/>
  <c r="G4504" i="2" s="1"/>
  <c r="G4505" i="2" s="1"/>
  <c r="G4506" i="2" s="1"/>
  <c r="G4507" i="2" s="1"/>
  <c r="G4508" i="2" s="1"/>
  <c r="G4509" i="2" s="1"/>
  <c r="G4510" i="2" s="1"/>
  <c r="G4511" i="2" s="1"/>
  <c r="G4512" i="2" s="1"/>
  <c r="G4513" i="2" s="1"/>
  <c r="G4514" i="2" s="1"/>
  <c r="G4515" i="2" s="1"/>
  <c r="G4516" i="2" s="1"/>
  <c r="G4517" i="2" s="1"/>
  <c r="G4518" i="2" s="1"/>
  <c r="G4519" i="2" s="1"/>
  <c r="G4520" i="2" s="1"/>
  <c r="G4521" i="2" s="1"/>
  <c r="G4522" i="2" s="1"/>
  <c r="G4523" i="2" s="1"/>
  <c r="G4524" i="2" s="1"/>
  <c r="G4525" i="2" s="1"/>
  <c r="G4526" i="2" s="1"/>
  <c r="G4527" i="2" s="1"/>
  <c r="G4528" i="2" s="1"/>
  <c r="G4529" i="2" s="1"/>
  <c r="G4530" i="2" s="1"/>
  <c r="G4531" i="2" s="1"/>
  <c r="G4532" i="2" s="1"/>
  <c r="G4533" i="2" s="1"/>
  <c r="G4534" i="2" s="1"/>
  <c r="G4535" i="2" s="1"/>
  <c r="G4536" i="2" s="1"/>
  <c r="G4537" i="2" s="1"/>
  <c r="G4538" i="2" s="1"/>
  <c r="G4539" i="2" s="1"/>
  <c r="G4540" i="2" s="1"/>
  <c r="G4541" i="2" s="1"/>
  <c r="G4542" i="2" s="1"/>
  <c r="G4543" i="2" s="1"/>
  <c r="G4544" i="2" s="1"/>
  <c r="G4545" i="2" s="1"/>
  <c r="G4546" i="2" s="1"/>
  <c r="G4547" i="2" s="1"/>
  <c r="G4548" i="2" s="1"/>
  <c r="G4549" i="2" s="1"/>
  <c r="G4550" i="2" s="1"/>
  <c r="G4551" i="2" s="1"/>
  <c r="G4552" i="2" s="1"/>
  <c r="G4553" i="2" s="1"/>
  <c r="G4554" i="2" s="1"/>
  <c r="G4555" i="2" s="1"/>
  <c r="G4556" i="2" s="1"/>
  <c r="G4557" i="2" s="1"/>
  <c r="G4558" i="2" s="1"/>
  <c r="G4559" i="2" s="1"/>
  <c r="G4560" i="2" s="1"/>
  <c r="G4561" i="2" s="1"/>
  <c r="G4562" i="2" s="1"/>
  <c r="G4563" i="2" s="1"/>
  <c r="G4564" i="2" s="1"/>
  <c r="G4565" i="2" s="1"/>
  <c r="G4566" i="2" s="1"/>
  <c r="G4567" i="2" s="1"/>
  <c r="G4568" i="2" s="1"/>
  <c r="G4569" i="2" s="1"/>
  <c r="G4570" i="2" s="1"/>
  <c r="G4571" i="2" s="1"/>
  <c r="G4572" i="2" s="1"/>
  <c r="G4573" i="2" s="1"/>
  <c r="G4574" i="2" s="1"/>
  <c r="G4575" i="2" s="1"/>
  <c r="G4576" i="2" s="1"/>
  <c r="G4577" i="2" s="1"/>
  <c r="G4578" i="2" s="1"/>
  <c r="G4579" i="2" s="1"/>
  <c r="G4580" i="2" s="1"/>
  <c r="G4581" i="2" s="1"/>
  <c r="G4582" i="2" s="1"/>
  <c r="G4583" i="2" s="1"/>
  <c r="G4584" i="2" s="1"/>
  <c r="G4585" i="2" s="1"/>
  <c r="G4586" i="2" s="1"/>
  <c r="G4587" i="2" s="1"/>
  <c r="G4588" i="2" s="1"/>
  <c r="G4589" i="2" s="1"/>
  <c r="G4590" i="2" s="1"/>
  <c r="G4591" i="2" s="1"/>
  <c r="G4592" i="2" s="1"/>
  <c r="G4593" i="2" s="1"/>
  <c r="G4594" i="2" s="1"/>
  <c r="G4595" i="2" s="1"/>
  <c r="G4596" i="2" s="1"/>
  <c r="G4597" i="2" s="1"/>
  <c r="G4598" i="2" s="1"/>
  <c r="G4599" i="2" s="1"/>
  <c r="G4600" i="2" s="1"/>
  <c r="G4601" i="2" s="1"/>
  <c r="G4602" i="2" s="1"/>
  <c r="G4603" i="2" s="1"/>
  <c r="G4604" i="2" s="1"/>
  <c r="G4605" i="2" s="1"/>
  <c r="G4606" i="2" s="1"/>
  <c r="G4607" i="2" s="1"/>
  <c r="G4608" i="2" s="1"/>
  <c r="G4609" i="2" s="1"/>
  <c r="G4610" i="2" s="1"/>
  <c r="G4611" i="2" s="1"/>
  <c r="G4612" i="2" s="1"/>
  <c r="G4613" i="2" s="1"/>
  <c r="G4614" i="2" s="1"/>
  <c r="G4615" i="2" s="1"/>
  <c r="G4616" i="2" s="1"/>
  <c r="G4617" i="2" s="1"/>
  <c r="G4618" i="2" s="1"/>
  <c r="G4619" i="2" s="1"/>
  <c r="G4620" i="2" s="1"/>
  <c r="G4621" i="2" s="1"/>
  <c r="G4622" i="2" s="1"/>
  <c r="G4623" i="2" s="1"/>
  <c r="G4624" i="2" s="1"/>
  <c r="G4625" i="2" s="1"/>
  <c r="G4626" i="2" s="1"/>
  <c r="G4627" i="2" s="1"/>
  <c r="G4628" i="2" s="1"/>
  <c r="G4629" i="2" s="1"/>
  <c r="G4630" i="2" s="1"/>
  <c r="G4631" i="2" s="1"/>
  <c r="G4632" i="2" s="1"/>
  <c r="G4633" i="2" s="1"/>
  <c r="G4634" i="2" s="1"/>
  <c r="G4635" i="2" s="1"/>
  <c r="G4636" i="2" s="1"/>
  <c r="G4637" i="2" s="1"/>
  <c r="G4638" i="2" s="1"/>
  <c r="G4639" i="2" s="1"/>
  <c r="G4640" i="2" s="1"/>
  <c r="G4641" i="2" s="1"/>
  <c r="G4642" i="2" s="1"/>
  <c r="G4643" i="2" s="1"/>
  <c r="G4644" i="2" s="1"/>
  <c r="G4645" i="2" s="1"/>
  <c r="G4646" i="2" s="1"/>
  <c r="G4647" i="2" s="1"/>
  <c r="G4648" i="2" s="1"/>
  <c r="G4649" i="2" s="1"/>
  <c r="G4650" i="2" s="1"/>
  <c r="G4651" i="2" s="1"/>
  <c r="G4652" i="2" s="1"/>
  <c r="G4653" i="2" s="1"/>
  <c r="G4654" i="2" s="1"/>
  <c r="G4655" i="2" s="1"/>
  <c r="G4656" i="2" s="1"/>
  <c r="G4657" i="2" s="1"/>
  <c r="G4658" i="2" s="1"/>
  <c r="G4659" i="2" s="1"/>
  <c r="G4660" i="2" s="1"/>
  <c r="G4661" i="2" s="1"/>
  <c r="G4662" i="2" s="1"/>
  <c r="G4663" i="2" s="1"/>
  <c r="G4664" i="2" s="1"/>
  <c r="G4665" i="2" s="1"/>
  <c r="G4666" i="2" s="1"/>
  <c r="G4667" i="2" s="1"/>
  <c r="G4668" i="2" s="1"/>
  <c r="G4669" i="2" s="1"/>
  <c r="G4670" i="2" s="1"/>
  <c r="G4671" i="2" s="1"/>
  <c r="G4672" i="2" s="1"/>
  <c r="G4673" i="2" s="1"/>
  <c r="G4674" i="2" s="1"/>
  <c r="G4675" i="2" s="1"/>
  <c r="G4676" i="2" s="1"/>
  <c r="G4677" i="2" s="1"/>
  <c r="G4678" i="2" s="1"/>
  <c r="G4679" i="2" s="1"/>
  <c r="G4680" i="2" s="1"/>
  <c r="G4681" i="2" s="1"/>
  <c r="G4682" i="2" s="1"/>
  <c r="G4683" i="2" s="1"/>
  <c r="G4684" i="2" s="1"/>
  <c r="G4685" i="2" s="1"/>
  <c r="G4686" i="2" s="1"/>
  <c r="G4687" i="2" s="1"/>
  <c r="G4688" i="2" s="1"/>
  <c r="G4689" i="2" s="1"/>
  <c r="G4690" i="2" s="1"/>
  <c r="G4691" i="2" s="1"/>
  <c r="G4692" i="2" s="1"/>
  <c r="G4693" i="2" s="1"/>
  <c r="G4694" i="2" s="1"/>
  <c r="G4695" i="2" s="1"/>
  <c r="G4696" i="2" s="1"/>
  <c r="G4697" i="2" s="1"/>
  <c r="G4698" i="2" s="1"/>
  <c r="G4699" i="2" s="1"/>
  <c r="G4700" i="2" s="1"/>
  <c r="G4701" i="2" s="1"/>
  <c r="G4702" i="2" s="1"/>
  <c r="G4703" i="2" s="1"/>
  <c r="G4704" i="2" s="1"/>
  <c r="G4705" i="2" s="1"/>
  <c r="G4706" i="2" s="1"/>
  <c r="G4707" i="2" s="1"/>
  <c r="G4708" i="2" s="1"/>
  <c r="G4709" i="2" s="1"/>
  <c r="G4710" i="2" s="1"/>
  <c r="G4711" i="2" s="1"/>
  <c r="G4712" i="2" s="1"/>
  <c r="G4713" i="2" s="1"/>
  <c r="G4714" i="2" s="1"/>
  <c r="G4715" i="2" s="1"/>
  <c r="G4716" i="2" s="1"/>
  <c r="G4717" i="2" s="1"/>
  <c r="G4718" i="2" s="1"/>
  <c r="G4719" i="2" s="1"/>
  <c r="G4720" i="2" s="1"/>
  <c r="G4721" i="2" s="1"/>
  <c r="G4722" i="2" s="1"/>
  <c r="G4723" i="2" s="1"/>
  <c r="G4724" i="2" s="1"/>
  <c r="G4725" i="2" s="1"/>
  <c r="G4726" i="2" s="1"/>
  <c r="G4727" i="2" s="1"/>
  <c r="G4728" i="2" s="1"/>
  <c r="G4729" i="2" s="1"/>
  <c r="G4730" i="2" s="1"/>
  <c r="G4731" i="2" s="1"/>
  <c r="G4732" i="2" s="1"/>
  <c r="G4733" i="2" s="1"/>
  <c r="G4734" i="2" s="1"/>
  <c r="G4735" i="2" s="1"/>
  <c r="G4736" i="2" s="1"/>
  <c r="G4737" i="2" s="1"/>
  <c r="G4738" i="2" s="1"/>
  <c r="G4739" i="2" s="1"/>
  <c r="G4740" i="2" s="1"/>
  <c r="G4741" i="2" s="1"/>
  <c r="G4742" i="2" s="1"/>
  <c r="G4743" i="2" s="1"/>
  <c r="G4744" i="2" s="1"/>
  <c r="G4745" i="2" s="1"/>
  <c r="G4746" i="2" s="1"/>
  <c r="G4747" i="2" s="1"/>
  <c r="G4748" i="2" s="1"/>
  <c r="G4749" i="2" s="1"/>
  <c r="G4750" i="2" s="1"/>
  <c r="G4751" i="2" s="1"/>
  <c r="G4752" i="2" s="1"/>
  <c r="G4753" i="2" s="1"/>
  <c r="G4754" i="2" s="1"/>
  <c r="G4755" i="2" s="1"/>
  <c r="G4756" i="2" s="1"/>
  <c r="G4757" i="2" s="1"/>
  <c r="G4758" i="2" s="1"/>
  <c r="G4759" i="2" s="1"/>
  <c r="G4760" i="2" s="1"/>
  <c r="G4761" i="2" s="1"/>
  <c r="G4762" i="2" s="1"/>
  <c r="G4763" i="2" s="1"/>
  <c r="G4764" i="2" s="1"/>
  <c r="G4765" i="2" s="1"/>
  <c r="G4766" i="2" s="1"/>
  <c r="G4767" i="2" s="1"/>
  <c r="G4768" i="2" s="1"/>
  <c r="G4769" i="2" s="1"/>
  <c r="G4770" i="2" s="1"/>
  <c r="G4771" i="2" s="1"/>
  <c r="G4772" i="2" s="1"/>
  <c r="G4773" i="2" s="1"/>
  <c r="G4774" i="2" s="1"/>
  <c r="G4775" i="2" s="1"/>
  <c r="G4776" i="2" s="1"/>
  <c r="G4777" i="2" s="1"/>
  <c r="G4778" i="2" s="1"/>
  <c r="G4779" i="2" s="1"/>
  <c r="G4780" i="2" s="1"/>
  <c r="G4781" i="2" s="1"/>
  <c r="G4782" i="2" s="1"/>
  <c r="G4783" i="2" s="1"/>
  <c r="G4784" i="2" s="1"/>
  <c r="G4785" i="2" s="1"/>
  <c r="G4786" i="2" s="1"/>
  <c r="G4787" i="2" s="1"/>
  <c r="G4788" i="2" s="1"/>
  <c r="G4789" i="2" s="1"/>
  <c r="G4790" i="2" s="1"/>
  <c r="G4791" i="2" s="1"/>
  <c r="G4792" i="2" s="1"/>
  <c r="G4793" i="2" s="1"/>
  <c r="G4794" i="2" s="1"/>
  <c r="G4795" i="2" s="1"/>
  <c r="G4796" i="2" s="1"/>
  <c r="G4797" i="2" s="1"/>
  <c r="G4798" i="2" s="1"/>
  <c r="G4799" i="2" s="1"/>
  <c r="G4800" i="2" s="1"/>
  <c r="G4801" i="2" s="1"/>
  <c r="G4802" i="2" s="1"/>
  <c r="G4803" i="2" s="1"/>
  <c r="G4804" i="2" s="1"/>
  <c r="G4805" i="2" s="1"/>
  <c r="G4806" i="2" s="1"/>
  <c r="G4807" i="2" s="1"/>
  <c r="G4808" i="2" s="1"/>
  <c r="G4809" i="2" s="1"/>
  <c r="G4810" i="2" s="1"/>
  <c r="G4811" i="2" s="1"/>
  <c r="G4812" i="2" s="1"/>
  <c r="G4813" i="2" s="1"/>
  <c r="G4814" i="2" s="1"/>
  <c r="G4815" i="2" s="1"/>
  <c r="G4816" i="2" s="1"/>
  <c r="G4817" i="2" s="1"/>
  <c r="G4818" i="2" s="1"/>
  <c r="G4819" i="2" s="1"/>
  <c r="G4820" i="2" s="1"/>
  <c r="G4821" i="2" s="1"/>
  <c r="G4822" i="2" s="1"/>
  <c r="G4823" i="2" s="1"/>
  <c r="G4824" i="2" s="1"/>
  <c r="G4825" i="2" s="1"/>
  <c r="G4826" i="2" s="1"/>
  <c r="G4827" i="2" s="1"/>
  <c r="G4828" i="2" s="1"/>
  <c r="G4829" i="2" s="1"/>
  <c r="G4830" i="2" s="1"/>
  <c r="G4831" i="2" s="1"/>
  <c r="G4832" i="2" s="1"/>
  <c r="G4833" i="2" s="1"/>
  <c r="G4834" i="2" s="1"/>
  <c r="G4835" i="2" s="1"/>
  <c r="G4836" i="2" s="1"/>
  <c r="G4837" i="2" s="1"/>
  <c r="G4838" i="2" s="1"/>
  <c r="G4839" i="2" s="1"/>
  <c r="G4840" i="2" s="1"/>
  <c r="G4841" i="2" s="1"/>
  <c r="G4842" i="2" s="1"/>
  <c r="G4843" i="2" s="1"/>
  <c r="G4844" i="2" s="1"/>
  <c r="G4845" i="2" s="1"/>
  <c r="G4846" i="2" s="1"/>
  <c r="G4847" i="2" s="1"/>
  <c r="G4848" i="2" s="1"/>
  <c r="G4849" i="2" s="1"/>
  <c r="G4850" i="2" s="1"/>
  <c r="G4851" i="2" s="1"/>
  <c r="G4852" i="2" s="1"/>
  <c r="G4853" i="2" s="1"/>
  <c r="G4854" i="2" s="1"/>
  <c r="G4855" i="2" s="1"/>
  <c r="G4856" i="2" s="1"/>
  <c r="G4857" i="2" s="1"/>
  <c r="G4858" i="2" s="1"/>
  <c r="G4859" i="2" s="1"/>
  <c r="G4860" i="2" s="1"/>
  <c r="G4861" i="2" s="1"/>
  <c r="G4862" i="2" s="1"/>
  <c r="G4863" i="2" s="1"/>
  <c r="G4864" i="2" s="1"/>
  <c r="G4865" i="2" s="1"/>
  <c r="G4866" i="2" s="1"/>
  <c r="G4867" i="2" s="1"/>
  <c r="G4868" i="2" s="1"/>
  <c r="G4869" i="2" s="1"/>
  <c r="G4870" i="2" s="1"/>
  <c r="G4871" i="2" s="1"/>
  <c r="G4872" i="2" s="1"/>
  <c r="G4873" i="2" s="1"/>
  <c r="G4874" i="2" s="1"/>
  <c r="G4875" i="2" s="1"/>
  <c r="G4876" i="2" s="1"/>
  <c r="G4877" i="2" s="1"/>
  <c r="G4878" i="2" s="1"/>
  <c r="G4879" i="2" s="1"/>
  <c r="G4880" i="2" s="1"/>
  <c r="G4881" i="2" s="1"/>
  <c r="G4882" i="2" s="1"/>
  <c r="G4883" i="2" s="1"/>
  <c r="G4884" i="2" s="1"/>
  <c r="G4885" i="2" s="1"/>
  <c r="G4886" i="2" s="1"/>
  <c r="G4887" i="2" s="1"/>
  <c r="G4888" i="2" s="1"/>
  <c r="G4889" i="2" s="1"/>
  <c r="G4890" i="2" s="1"/>
  <c r="G4891" i="2" s="1"/>
  <c r="G4892" i="2" s="1"/>
  <c r="G4893" i="2" s="1"/>
  <c r="G4894" i="2" s="1"/>
  <c r="G4895" i="2" s="1"/>
  <c r="G4896" i="2" s="1"/>
  <c r="G4897" i="2" s="1"/>
  <c r="G4898" i="2" s="1"/>
  <c r="G4899" i="2" s="1"/>
  <c r="G4900" i="2" s="1"/>
  <c r="G4901" i="2" s="1"/>
  <c r="G4902" i="2" s="1"/>
  <c r="G4903" i="2" s="1"/>
  <c r="G4904" i="2" s="1"/>
  <c r="G4905" i="2" s="1"/>
  <c r="G4906" i="2" s="1"/>
  <c r="G4907" i="2" s="1"/>
  <c r="G4908" i="2" s="1"/>
  <c r="G4909" i="2" s="1"/>
  <c r="G4910" i="2" s="1"/>
  <c r="G4911" i="2" s="1"/>
  <c r="G4912" i="2" s="1"/>
  <c r="G4913" i="2" s="1"/>
  <c r="G4914" i="2" s="1"/>
  <c r="G4915" i="2" s="1"/>
  <c r="G4916" i="2" s="1"/>
  <c r="G4917" i="2" s="1"/>
  <c r="G4918" i="2" s="1"/>
  <c r="G4919" i="2" s="1"/>
  <c r="G4920" i="2" s="1"/>
  <c r="G4921" i="2" s="1"/>
  <c r="G4922" i="2" s="1"/>
  <c r="G4923" i="2" s="1"/>
  <c r="G4924" i="2" s="1"/>
  <c r="G4925" i="2" s="1"/>
  <c r="G4926" i="2" s="1"/>
  <c r="G4927" i="2" s="1"/>
  <c r="G4928" i="2" s="1"/>
  <c r="G4929" i="2" s="1"/>
  <c r="G4930" i="2" s="1"/>
  <c r="G4931" i="2" s="1"/>
  <c r="G4932" i="2" s="1"/>
  <c r="G4933" i="2" s="1"/>
  <c r="G4934" i="2" s="1"/>
  <c r="G4935" i="2" s="1"/>
  <c r="G4936" i="2" s="1"/>
  <c r="G4937" i="2" s="1"/>
  <c r="G4938" i="2" s="1"/>
  <c r="G4939" i="2" s="1"/>
  <c r="G4940" i="2" s="1"/>
  <c r="G4941" i="2" s="1"/>
  <c r="G4942" i="2" s="1"/>
  <c r="G4943" i="2" s="1"/>
  <c r="G4944" i="2" s="1"/>
  <c r="G4945" i="2" s="1"/>
  <c r="G4946" i="2" s="1"/>
  <c r="G4947" i="2" s="1"/>
  <c r="G4948" i="2" s="1"/>
  <c r="G4949" i="2" s="1"/>
  <c r="G4950" i="2" s="1"/>
  <c r="G4951" i="2" s="1"/>
  <c r="G4952" i="2" s="1"/>
  <c r="G4953" i="2" s="1"/>
  <c r="G4954" i="2" s="1"/>
  <c r="G4955" i="2" s="1"/>
  <c r="G4956" i="2" s="1"/>
  <c r="G4957" i="2" s="1"/>
  <c r="G4958" i="2" s="1"/>
  <c r="G4959" i="2" s="1"/>
  <c r="G4960" i="2" s="1"/>
  <c r="G4961" i="2" s="1"/>
  <c r="G4962" i="2" s="1"/>
  <c r="G4963" i="2" s="1"/>
  <c r="G4964" i="2" s="1"/>
  <c r="G4965" i="2" s="1"/>
  <c r="G4966" i="2" s="1"/>
  <c r="G4967" i="2" s="1"/>
  <c r="G4968" i="2" s="1"/>
  <c r="G4969" i="2" s="1"/>
  <c r="G4970" i="2" s="1"/>
  <c r="G4971" i="2" s="1"/>
  <c r="G4972" i="2" s="1"/>
  <c r="G4973" i="2" s="1"/>
  <c r="G4974" i="2" s="1"/>
  <c r="G4975" i="2" s="1"/>
  <c r="G4976" i="2" s="1"/>
  <c r="G4977" i="2" s="1"/>
  <c r="G4978" i="2" s="1"/>
  <c r="G4979" i="2" s="1"/>
  <c r="G4980" i="2" s="1"/>
  <c r="G4981" i="2" s="1"/>
  <c r="G4982" i="2" s="1"/>
  <c r="G4983" i="2" s="1"/>
  <c r="G4984" i="2" s="1"/>
  <c r="G4985" i="2" s="1"/>
  <c r="G4986" i="2" s="1"/>
  <c r="G4987" i="2" s="1"/>
  <c r="G4988" i="2" s="1"/>
  <c r="G4989" i="2" s="1"/>
  <c r="G4990" i="2" s="1"/>
  <c r="G4991" i="2" s="1"/>
  <c r="G4992" i="2" s="1"/>
  <c r="G4993" i="2" s="1"/>
  <c r="G4994" i="2" s="1"/>
  <c r="G4995" i="2" s="1"/>
  <c r="G4996" i="2" s="1"/>
  <c r="G4997" i="2" s="1"/>
  <c r="G4998" i="2" s="1"/>
  <c r="G4999" i="2" s="1"/>
  <c r="G5000" i="2" s="1"/>
  <c r="G5001" i="2" s="1"/>
  <c r="G5002" i="2" s="1"/>
  <c r="G5003" i="2" s="1"/>
  <c r="G5004" i="2" s="1"/>
  <c r="G5005" i="2" s="1"/>
  <c r="G5006" i="2" s="1"/>
  <c r="G5007" i="2" s="1"/>
  <c r="G5008" i="2" s="1"/>
  <c r="G5009" i="2" s="1"/>
  <c r="G5010" i="2" s="1"/>
  <c r="G5011" i="2" s="1"/>
  <c r="G5012" i="2" s="1"/>
  <c r="G5013" i="2" s="1"/>
  <c r="G5014" i="2" s="1"/>
  <c r="G5015" i="2" s="1"/>
  <c r="G5016" i="2" s="1"/>
  <c r="G5017" i="2" s="1"/>
  <c r="G5018" i="2" s="1"/>
  <c r="G5019" i="2" s="1"/>
  <c r="G5020" i="2" s="1"/>
  <c r="G5021" i="2" s="1"/>
  <c r="G5022" i="2" s="1"/>
  <c r="G5023" i="2" s="1"/>
  <c r="G5024" i="2" s="1"/>
  <c r="G5025" i="2" s="1"/>
  <c r="G5026" i="2" s="1"/>
  <c r="G5027" i="2" s="1"/>
  <c r="G5028" i="2" s="1"/>
  <c r="G5029" i="2" s="1"/>
  <c r="G5030" i="2" s="1"/>
  <c r="G5031" i="2" s="1"/>
  <c r="G5032" i="2" s="1"/>
  <c r="G5033" i="2" s="1"/>
  <c r="G5034" i="2" s="1"/>
  <c r="G5035" i="2" s="1"/>
  <c r="G5036" i="2" s="1"/>
  <c r="G5037" i="2" s="1"/>
  <c r="G5038" i="2" s="1"/>
  <c r="G5039" i="2" s="1"/>
  <c r="G5040" i="2" s="1"/>
  <c r="G5041" i="2" s="1"/>
  <c r="G5042" i="2" s="1"/>
  <c r="G5043" i="2" s="1"/>
  <c r="G5044" i="2" s="1"/>
  <c r="G5045" i="2" s="1"/>
  <c r="G5046" i="2" s="1"/>
  <c r="G5047" i="2" s="1"/>
  <c r="G5048" i="2" s="1"/>
  <c r="G5049" i="2" s="1"/>
  <c r="G5050" i="2" s="1"/>
  <c r="G5051" i="2" s="1"/>
  <c r="G5052" i="2" s="1"/>
  <c r="G5053" i="2" s="1"/>
  <c r="G5054" i="2" s="1"/>
  <c r="G5055" i="2" s="1"/>
  <c r="G5056" i="2" s="1"/>
  <c r="G5057" i="2" s="1"/>
  <c r="G5058" i="2" s="1"/>
  <c r="G5059" i="2" s="1"/>
  <c r="G5060" i="2" s="1"/>
  <c r="G5061" i="2" s="1"/>
  <c r="G5062" i="2" s="1"/>
  <c r="G5063" i="2" s="1"/>
  <c r="G5064" i="2" s="1"/>
  <c r="G5065" i="2" s="1"/>
  <c r="G5066" i="2" s="1"/>
  <c r="G5067" i="2" s="1"/>
  <c r="G5068" i="2" s="1"/>
  <c r="G5069" i="2" s="1"/>
  <c r="G5070" i="2" s="1"/>
  <c r="G5071" i="2" s="1"/>
  <c r="G5072" i="2" s="1"/>
  <c r="G5073" i="2" s="1"/>
  <c r="G5074" i="2" s="1"/>
  <c r="G5075" i="2" s="1"/>
  <c r="G5076" i="2" s="1"/>
  <c r="G5077" i="2" s="1"/>
  <c r="G5078" i="2" s="1"/>
  <c r="G5079" i="2" s="1"/>
  <c r="G5080" i="2" s="1"/>
  <c r="G5081" i="2" s="1"/>
  <c r="G5082" i="2" s="1"/>
  <c r="G5083" i="2" s="1"/>
  <c r="G5084" i="2" s="1"/>
  <c r="G5085" i="2" s="1"/>
  <c r="G5086" i="2" s="1"/>
  <c r="G5087" i="2" s="1"/>
  <c r="G5088" i="2" s="1"/>
  <c r="G5089" i="2" s="1"/>
  <c r="G5090" i="2" s="1"/>
  <c r="G5091" i="2" s="1"/>
  <c r="G5092" i="2" s="1"/>
  <c r="G5093" i="2" s="1"/>
  <c r="G5094" i="2" s="1"/>
  <c r="G5095" i="2" s="1"/>
  <c r="G5096" i="2" s="1"/>
  <c r="G5097" i="2" s="1"/>
  <c r="G5098" i="2" s="1"/>
  <c r="G5099" i="2" s="1"/>
  <c r="G5100" i="2" s="1"/>
  <c r="G5101" i="2" s="1"/>
  <c r="G5102" i="2" s="1"/>
  <c r="G5103" i="2" s="1"/>
  <c r="G5104" i="2" s="1"/>
  <c r="G5105" i="2" s="1"/>
  <c r="G5106" i="2" s="1"/>
  <c r="G5107" i="2" s="1"/>
  <c r="G5108" i="2" s="1"/>
  <c r="G5109" i="2" s="1"/>
  <c r="G5110" i="2" s="1"/>
  <c r="G5111" i="2" s="1"/>
  <c r="G5112" i="2" s="1"/>
  <c r="G5113" i="2" s="1"/>
  <c r="G5114" i="2" s="1"/>
  <c r="G5115" i="2" s="1"/>
  <c r="G5116" i="2" s="1"/>
  <c r="G5117" i="2" s="1"/>
  <c r="G5118" i="2" s="1"/>
  <c r="G5119" i="2" s="1"/>
  <c r="G5120" i="2" s="1"/>
  <c r="G5121" i="2" s="1"/>
  <c r="G5122" i="2" s="1"/>
  <c r="G5123" i="2" s="1"/>
  <c r="G5124" i="2" s="1"/>
  <c r="G5125" i="2" s="1"/>
  <c r="G5126" i="2" s="1"/>
  <c r="G5127" i="2" s="1"/>
  <c r="G5128" i="2" s="1"/>
  <c r="G5129" i="2" s="1"/>
  <c r="G5130" i="2" s="1"/>
  <c r="G5131" i="2" s="1"/>
  <c r="G5132" i="2" s="1"/>
  <c r="G5133" i="2" s="1"/>
  <c r="G5134" i="2" s="1"/>
  <c r="G5135" i="2" s="1"/>
  <c r="G5136" i="2" s="1"/>
  <c r="G5137" i="2" s="1"/>
  <c r="G5138" i="2" s="1"/>
  <c r="G5139" i="2" s="1"/>
  <c r="G5140" i="2" s="1"/>
  <c r="G5141" i="2" s="1"/>
  <c r="G5142" i="2" s="1"/>
  <c r="G5143" i="2" s="1"/>
  <c r="G5144" i="2" s="1"/>
  <c r="G5145" i="2" s="1"/>
  <c r="G5146" i="2" s="1"/>
  <c r="G5147" i="2" s="1"/>
  <c r="G5148" i="2" s="1"/>
  <c r="G5149" i="2" s="1"/>
  <c r="G5150" i="2" s="1"/>
  <c r="G5151" i="2" s="1"/>
  <c r="G5152" i="2" s="1"/>
  <c r="G5153" i="2" s="1"/>
  <c r="G5154" i="2" s="1"/>
  <c r="G5155" i="2" s="1"/>
  <c r="G5156" i="2" s="1"/>
  <c r="G5157" i="2" s="1"/>
  <c r="G5158" i="2" s="1"/>
  <c r="G5159" i="2" s="1"/>
  <c r="G5160" i="2" s="1"/>
  <c r="G5161" i="2" s="1"/>
  <c r="G5162" i="2" s="1"/>
  <c r="G5163" i="2" s="1"/>
  <c r="G5164" i="2" s="1"/>
  <c r="G5165" i="2" s="1"/>
  <c r="G5166" i="2" s="1"/>
  <c r="G5167" i="2" s="1"/>
  <c r="G5168" i="2" s="1"/>
  <c r="G5169" i="2" s="1"/>
  <c r="G5170" i="2" s="1"/>
  <c r="G5171" i="2" s="1"/>
  <c r="G5172" i="2" s="1"/>
  <c r="G5173" i="2" s="1"/>
  <c r="G5174" i="2" s="1"/>
  <c r="G5175" i="2" s="1"/>
  <c r="G5176" i="2" s="1"/>
  <c r="G5177" i="2" s="1"/>
  <c r="G5178" i="2" s="1"/>
  <c r="G5179" i="2" s="1"/>
  <c r="G5180" i="2" s="1"/>
  <c r="G5181" i="2" s="1"/>
  <c r="G5182" i="2" s="1"/>
  <c r="G5183" i="2" s="1"/>
  <c r="G5184" i="2" s="1"/>
  <c r="G5185" i="2" s="1"/>
  <c r="G5186" i="2" s="1"/>
  <c r="G5187" i="2" s="1"/>
  <c r="G5188" i="2" s="1"/>
  <c r="G5189" i="2" s="1"/>
  <c r="G5190" i="2" s="1"/>
  <c r="G5191" i="2" s="1"/>
  <c r="G5192" i="2" s="1"/>
  <c r="G5193" i="2" s="1"/>
  <c r="G5194" i="2" s="1"/>
  <c r="G5195" i="2" s="1"/>
  <c r="G5196" i="2" s="1"/>
  <c r="G5197" i="2" s="1"/>
  <c r="G5198" i="2" s="1"/>
  <c r="G5199" i="2" s="1"/>
  <c r="G5200" i="2" s="1"/>
  <c r="G5201" i="2" s="1"/>
  <c r="G5202" i="2" s="1"/>
  <c r="G5203" i="2" s="1"/>
  <c r="G5204" i="2" s="1"/>
  <c r="G5205" i="2" s="1"/>
  <c r="G5206" i="2" s="1"/>
  <c r="G5207" i="2" s="1"/>
  <c r="G5208" i="2" s="1"/>
  <c r="G5209" i="2" s="1"/>
  <c r="G5210" i="2" s="1"/>
  <c r="G5211" i="2" s="1"/>
  <c r="G5212" i="2" s="1"/>
  <c r="G5213" i="2" s="1"/>
  <c r="G5214" i="2" s="1"/>
  <c r="G5215" i="2" s="1"/>
  <c r="G5216" i="2" s="1"/>
  <c r="G5217" i="2" s="1"/>
  <c r="G5218" i="2" s="1"/>
  <c r="G5219" i="2" s="1"/>
  <c r="G5220" i="2" s="1"/>
  <c r="G5221" i="2" s="1"/>
  <c r="G5222" i="2" s="1"/>
  <c r="G5223" i="2" s="1"/>
  <c r="G5224" i="2" s="1"/>
  <c r="G5225" i="2" s="1"/>
  <c r="G5226" i="2" s="1"/>
  <c r="G5227" i="2" s="1"/>
  <c r="G5228" i="2" s="1"/>
  <c r="G5229" i="2" s="1"/>
  <c r="G5230" i="2" s="1"/>
  <c r="G5231" i="2" s="1"/>
  <c r="G5232" i="2" s="1"/>
  <c r="G5233" i="2" s="1"/>
  <c r="G5234" i="2" s="1"/>
  <c r="G5235" i="2" s="1"/>
  <c r="G5236" i="2" s="1"/>
  <c r="G5237" i="2" s="1"/>
  <c r="G5238" i="2" s="1"/>
  <c r="G5239" i="2" s="1"/>
  <c r="G5240" i="2" s="1"/>
  <c r="G5241" i="2" s="1"/>
  <c r="G5242" i="2" s="1"/>
  <c r="G5243" i="2" s="1"/>
  <c r="G5244" i="2" s="1"/>
  <c r="G5245" i="2" s="1"/>
  <c r="G5246" i="2" s="1"/>
  <c r="G5247" i="2" s="1"/>
  <c r="G5248" i="2" s="1"/>
  <c r="G5249" i="2" s="1"/>
  <c r="G5250" i="2" s="1"/>
  <c r="G5251" i="2" s="1"/>
  <c r="G5252" i="2" s="1"/>
  <c r="G5253" i="2" s="1"/>
  <c r="G5254" i="2" s="1"/>
  <c r="G5255" i="2" s="1"/>
  <c r="G5256" i="2" s="1"/>
  <c r="G5257" i="2" s="1"/>
  <c r="G5258" i="2" s="1"/>
  <c r="G5259" i="2" s="1"/>
  <c r="G5260" i="2" s="1"/>
  <c r="G5261" i="2" s="1"/>
  <c r="G5262" i="2" s="1"/>
  <c r="G5263" i="2" s="1"/>
  <c r="G5264" i="2" s="1"/>
  <c r="G5265" i="2" s="1"/>
  <c r="G5266" i="2" s="1"/>
  <c r="G5267" i="2" s="1"/>
  <c r="G5268" i="2" s="1"/>
  <c r="G5269" i="2" s="1"/>
  <c r="G5270" i="2" s="1"/>
  <c r="G5271" i="2" s="1"/>
  <c r="G5272" i="2" s="1"/>
  <c r="G5273" i="2" s="1"/>
  <c r="G5274" i="2" s="1"/>
  <c r="G5275" i="2" s="1"/>
  <c r="G5276" i="2" s="1"/>
  <c r="G5277" i="2" s="1"/>
  <c r="G5278" i="2" s="1"/>
  <c r="G5279" i="2" s="1"/>
  <c r="G5280" i="2" s="1"/>
  <c r="G5281" i="2" s="1"/>
  <c r="G5282" i="2" s="1"/>
  <c r="G5283" i="2" s="1"/>
  <c r="G5284" i="2" s="1"/>
  <c r="G5285" i="2" s="1"/>
  <c r="G5286" i="2" s="1"/>
  <c r="G5287" i="2" s="1"/>
  <c r="G5288" i="2" s="1"/>
  <c r="G5289" i="2" s="1"/>
  <c r="G5290" i="2" s="1"/>
  <c r="G5291" i="2" s="1"/>
  <c r="G5292" i="2" s="1"/>
  <c r="G5293" i="2" s="1"/>
  <c r="G5294" i="2" s="1"/>
  <c r="G5295" i="2" s="1"/>
  <c r="G5296" i="2" s="1"/>
  <c r="G5297" i="2" s="1"/>
  <c r="G5298" i="2" s="1"/>
  <c r="G5299" i="2" s="1"/>
  <c r="G5300" i="2" s="1"/>
  <c r="G5301" i="2" s="1"/>
  <c r="G5302" i="2" s="1"/>
  <c r="G5303" i="2" s="1"/>
  <c r="G5304" i="2" s="1"/>
  <c r="G5305" i="2" s="1"/>
  <c r="G5306" i="2" s="1"/>
  <c r="G5307" i="2" s="1"/>
  <c r="G5308" i="2" s="1"/>
  <c r="G5309" i="2" s="1"/>
  <c r="G5310" i="2" s="1"/>
  <c r="G5311" i="2" s="1"/>
  <c r="G5312" i="2" s="1"/>
  <c r="G5313" i="2" s="1"/>
  <c r="G5314" i="2" s="1"/>
  <c r="G5315" i="2" s="1"/>
  <c r="G5316" i="2" s="1"/>
  <c r="G5317" i="2" s="1"/>
  <c r="G5318" i="2" s="1"/>
  <c r="G5319" i="2" s="1"/>
  <c r="G5320" i="2" s="1"/>
  <c r="G5321" i="2" s="1"/>
  <c r="G5322" i="2" s="1"/>
  <c r="G5323" i="2" s="1"/>
  <c r="G5324" i="2" s="1"/>
  <c r="G5325" i="2" s="1"/>
  <c r="G5326" i="2" s="1"/>
  <c r="G5327" i="2" s="1"/>
  <c r="G5328" i="2" s="1"/>
  <c r="G5329" i="2" s="1"/>
  <c r="G5330" i="2" s="1"/>
  <c r="G5331" i="2" s="1"/>
  <c r="G5332" i="2" s="1"/>
  <c r="G5333" i="2" s="1"/>
  <c r="G5334" i="2" s="1"/>
  <c r="G5335" i="2" s="1"/>
  <c r="G5336" i="2" s="1"/>
  <c r="G5337" i="2" s="1"/>
  <c r="G5338" i="2" s="1"/>
  <c r="G5339" i="2" s="1"/>
  <c r="G5340" i="2" s="1"/>
  <c r="G5341" i="2" s="1"/>
  <c r="G5342" i="2" s="1"/>
  <c r="G5343" i="2" s="1"/>
  <c r="G5344" i="2" s="1"/>
  <c r="G5345" i="2" s="1"/>
  <c r="G5346" i="2" s="1"/>
  <c r="G5347" i="2" s="1"/>
  <c r="G5348" i="2" s="1"/>
  <c r="G5349" i="2" s="1"/>
  <c r="G5350" i="2" s="1"/>
  <c r="G5351" i="2" s="1"/>
  <c r="G5352" i="2" s="1"/>
  <c r="G5353" i="2" s="1"/>
  <c r="G5354" i="2" s="1"/>
  <c r="G5355" i="2" s="1"/>
  <c r="G5356" i="2" s="1"/>
  <c r="G5357" i="2" s="1"/>
  <c r="G5358" i="2" s="1"/>
  <c r="G5359" i="2" s="1"/>
  <c r="G5360" i="2" s="1"/>
  <c r="G5361" i="2" s="1"/>
  <c r="G5362" i="2" s="1"/>
  <c r="G5363" i="2" s="1"/>
  <c r="G5364" i="2" s="1"/>
  <c r="G5365" i="2" s="1"/>
  <c r="G5366" i="2" s="1"/>
  <c r="G5367" i="2" s="1"/>
  <c r="G5368" i="2" s="1"/>
  <c r="G5369" i="2" s="1"/>
  <c r="G5370" i="2" s="1"/>
  <c r="G5371" i="2" s="1"/>
  <c r="G5372" i="2" s="1"/>
  <c r="G5373" i="2" s="1"/>
  <c r="G5374" i="2" s="1"/>
  <c r="G5375" i="2" s="1"/>
  <c r="G5376" i="2" s="1"/>
  <c r="G5377" i="2" s="1"/>
  <c r="G5378" i="2" s="1"/>
  <c r="G5379" i="2" s="1"/>
  <c r="G5380" i="2" s="1"/>
  <c r="G5381" i="2" s="1"/>
  <c r="G5382" i="2" s="1"/>
  <c r="G5383" i="2" s="1"/>
  <c r="G5384" i="2" s="1"/>
  <c r="G5385" i="2" s="1"/>
  <c r="G5386" i="2" s="1"/>
  <c r="G5387" i="2" s="1"/>
  <c r="G5388" i="2" s="1"/>
  <c r="G5389" i="2" s="1"/>
  <c r="G5390" i="2" s="1"/>
  <c r="G5391" i="2" s="1"/>
  <c r="G5392" i="2" s="1"/>
  <c r="G5393" i="2" s="1"/>
  <c r="G5394" i="2" s="1"/>
  <c r="G5395" i="2" s="1"/>
  <c r="G5396" i="2" s="1"/>
  <c r="G5397" i="2" s="1"/>
  <c r="G5398" i="2" s="1"/>
  <c r="G5399" i="2" s="1"/>
  <c r="G5400" i="2" s="1"/>
  <c r="G5401" i="2" s="1"/>
  <c r="G5402" i="2" s="1"/>
  <c r="G5403" i="2" s="1"/>
  <c r="G5404" i="2" s="1"/>
  <c r="G5405" i="2" s="1"/>
  <c r="G5406" i="2" s="1"/>
  <c r="G5407" i="2" s="1"/>
  <c r="G5408" i="2" s="1"/>
  <c r="G5409" i="2" s="1"/>
  <c r="G5410" i="2" s="1"/>
  <c r="G5411" i="2" s="1"/>
  <c r="G5412" i="2" s="1"/>
  <c r="G5413" i="2" s="1"/>
  <c r="G5414" i="2" s="1"/>
  <c r="G5415" i="2" s="1"/>
  <c r="G5416" i="2" s="1"/>
  <c r="G5417" i="2" s="1"/>
  <c r="G5418" i="2" s="1"/>
  <c r="G5419" i="2" s="1"/>
  <c r="G5420" i="2" s="1"/>
  <c r="G5421" i="2" s="1"/>
  <c r="G5422" i="2" s="1"/>
  <c r="G5423" i="2" s="1"/>
  <c r="G5424" i="2" s="1"/>
  <c r="G5425" i="2" s="1"/>
  <c r="G5426" i="2" s="1"/>
  <c r="G5427" i="2" s="1"/>
  <c r="G5428" i="2" s="1"/>
  <c r="G5429" i="2" s="1"/>
  <c r="G5430" i="2" s="1"/>
  <c r="G5431" i="2" s="1"/>
  <c r="G5432" i="2" s="1"/>
  <c r="G5433" i="2" s="1"/>
  <c r="G5434" i="2" s="1"/>
  <c r="G5435" i="2" s="1"/>
  <c r="G5436" i="2" s="1"/>
  <c r="G5437" i="2" s="1"/>
  <c r="G5438" i="2" s="1"/>
  <c r="G5439" i="2" s="1"/>
  <c r="G5440" i="2" s="1"/>
  <c r="G5441" i="2" s="1"/>
  <c r="G5442" i="2" s="1"/>
  <c r="G5443" i="2" s="1"/>
  <c r="G5444" i="2" s="1"/>
  <c r="G5445" i="2" s="1"/>
  <c r="G5446" i="2" s="1"/>
  <c r="G5447" i="2" s="1"/>
  <c r="G5448" i="2" s="1"/>
  <c r="G5449" i="2" s="1"/>
  <c r="G5450" i="2" s="1"/>
  <c r="G5451" i="2" s="1"/>
  <c r="G5452" i="2" s="1"/>
  <c r="G5453" i="2" s="1"/>
  <c r="G5454" i="2" s="1"/>
  <c r="G5455" i="2" s="1"/>
  <c r="G5456" i="2" s="1"/>
  <c r="G5457" i="2" s="1"/>
  <c r="G5458" i="2" s="1"/>
  <c r="G5459" i="2" s="1"/>
  <c r="G5460" i="2" s="1"/>
  <c r="G5461" i="2" s="1"/>
  <c r="G5462" i="2" s="1"/>
  <c r="G5463" i="2" s="1"/>
  <c r="G5464" i="2" s="1"/>
  <c r="G5465" i="2" s="1"/>
  <c r="G5466" i="2" s="1"/>
  <c r="G5467" i="2" s="1"/>
  <c r="G5468" i="2" s="1"/>
  <c r="G5469" i="2" s="1"/>
  <c r="G5470" i="2" s="1"/>
  <c r="G5471" i="2" s="1"/>
  <c r="G5472" i="2" s="1"/>
  <c r="G5473" i="2" s="1"/>
  <c r="G5474" i="2" s="1"/>
  <c r="G5475" i="2" s="1"/>
  <c r="G5476" i="2" s="1"/>
  <c r="G5477" i="2" s="1"/>
  <c r="G5478" i="2" s="1"/>
  <c r="G5479" i="2" s="1"/>
  <c r="G5480" i="2" s="1"/>
  <c r="G5481" i="2" s="1"/>
  <c r="G5482" i="2" s="1"/>
  <c r="G5483" i="2" s="1"/>
  <c r="G5484" i="2" s="1"/>
  <c r="G5485" i="2" s="1"/>
  <c r="G5486" i="2" s="1"/>
  <c r="G5487" i="2" s="1"/>
  <c r="G5488" i="2" s="1"/>
  <c r="G5489" i="2" s="1"/>
  <c r="G5490" i="2" s="1"/>
  <c r="G5491" i="2" s="1"/>
  <c r="G5492" i="2" s="1"/>
  <c r="G5493" i="2" s="1"/>
  <c r="G5494" i="2" s="1"/>
  <c r="G5495" i="2" s="1"/>
  <c r="G5496" i="2" s="1"/>
  <c r="G5497" i="2" s="1"/>
  <c r="G5498" i="2" s="1"/>
  <c r="G5499" i="2" s="1"/>
  <c r="G5500" i="2" s="1"/>
  <c r="G5501" i="2" s="1"/>
  <c r="G5502" i="2" s="1"/>
  <c r="G5503" i="2" s="1"/>
  <c r="G5504" i="2" s="1"/>
  <c r="G5505" i="2" s="1"/>
  <c r="G5506" i="2" s="1"/>
  <c r="G5507" i="2" s="1"/>
  <c r="G5508" i="2" s="1"/>
  <c r="G5509" i="2" s="1"/>
  <c r="G5510" i="2" s="1"/>
  <c r="G5511" i="2" s="1"/>
  <c r="G5512" i="2" s="1"/>
  <c r="G5513" i="2" s="1"/>
  <c r="G5514" i="2" s="1"/>
  <c r="G5515" i="2" s="1"/>
  <c r="G5516" i="2" s="1"/>
  <c r="G5517" i="2" s="1"/>
  <c r="G5518" i="2" s="1"/>
  <c r="G5519" i="2" s="1"/>
  <c r="G5520" i="2" s="1"/>
  <c r="G5521" i="2" s="1"/>
  <c r="G5522" i="2" s="1"/>
  <c r="G5523" i="2" s="1"/>
  <c r="G5524" i="2" s="1"/>
  <c r="G5525" i="2" s="1"/>
  <c r="G5526" i="2" s="1"/>
  <c r="G5527" i="2" s="1"/>
  <c r="G5528" i="2" s="1"/>
  <c r="G5529" i="2" s="1"/>
  <c r="G5530" i="2" s="1"/>
  <c r="G5531" i="2" s="1"/>
  <c r="G5532" i="2" s="1"/>
  <c r="G5533" i="2" s="1"/>
  <c r="G5534" i="2" s="1"/>
  <c r="G5535" i="2" s="1"/>
  <c r="G5536" i="2" s="1"/>
  <c r="G5537" i="2" s="1"/>
  <c r="G5538" i="2" s="1"/>
  <c r="G5539" i="2" s="1"/>
  <c r="G5540" i="2" s="1"/>
  <c r="G5541" i="2" s="1"/>
  <c r="G5542" i="2" s="1"/>
  <c r="G5543" i="2" s="1"/>
  <c r="G5544" i="2" s="1"/>
  <c r="G5545" i="2" s="1"/>
  <c r="G5546" i="2" s="1"/>
  <c r="G5547" i="2" s="1"/>
  <c r="G5548" i="2" s="1"/>
  <c r="G5549" i="2" s="1"/>
  <c r="G5550" i="2" s="1"/>
  <c r="G5551" i="2" s="1"/>
  <c r="G5552" i="2" s="1"/>
  <c r="G5553" i="2" s="1"/>
  <c r="G5554" i="2" s="1"/>
  <c r="G5555" i="2" s="1"/>
  <c r="G5556" i="2" s="1"/>
  <c r="G5557" i="2" s="1"/>
  <c r="G5558" i="2" s="1"/>
  <c r="G5559" i="2" s="1"/>
  <c r="G5560" i="2" s="1"/>
  <c r="G5561" i="2" s="1"/>
  <c r="G5562" i="2" s="1"/>
  <c r="G5563" i="2" s="1"/>
  <c r="G5564" i="2" s="1"/>
  <c r="G5565" i="2" s="1"/>
  <c r="G5566" i="2" s="1"/>
  <c r="G5567" i="2" s="1"/>
  <c r="G5568" i="2" s="1"/>
  <c r="G5569" i="2" s="1"/>
  <c r="G5570" i="2" s="1"/>
  <c r="G5571" i="2" s="1"/>
  <c r="G5572" i="2" s="1"/>
  <c r="G5573" i="2" s="1"/>
  <c r="G5574" i="2" s="1"/>
  <c r="G5575" i="2" s="1"/>
  <c r="G5576" i="2" s="1"/>
  <c r="G5577" i="2" s="1"/>
  <c r="G5578" i="2" s="1"/>
  <c r="G5579" i="2" s="1"/>
  <c r="G5580" i="2" s="1"/>
  <c r="G5581" i="2" s="1"/>
  <c r="G5582" i="2" s="1"/>
  <c r="G5583" i="2" s="1"/>
  <c r="G5584" i="2" s="1"/>
  <c r="G5585" i="2" s="1"/>
  <c r="G5586" i="2" s="1"/>
  <c r="G5587" i="2" s="1"/>
  <c r="G5588" i="2" s="1"/>
  <c r="G5589" i="2" s="1"/>
  <c r="G5590" i="2" s="1"/>
  <c r="G5591" i="2" s="1"/>
  <c r="G5592" i="2" s="1"/>
  <c r="G5593" i="2" s="1"/>
  <c r="G5594" i="2" s="1"/>
  <c r="G5595" i="2" s="1"/>
  <c r="G5596" i="2" s="1"/>
  <c r="G5597" i="2" s="1"/>
  <c r="G5598" i="2" s="1"/>
  <c r="G5599" i="2" s="1"/>
  <c r="G5600" i="2" s="1"/>
  <c r="G5601" i="2" s="1"/>
  <c r="G5602" i="2" s="1"/>
  <c r="G5603" i="2" s="1"/>
  <c r="G5604" i="2" s="1"/>
  <c r="G5605" i="2" s="1"/>
  <c r="G5606" i="2" s="1"/>
  <c r="G5607" i="2" s="1"/>
  <c r="G5608" i="2" s="1"/>
  <c r="G5609" i="2" s="1"/>
  <c r="G5610" i="2" s="1"/>
  <c r="G5611" i="2" s="1"/>
  <c r="G5612" i="2" s="1"/>
  <c r="G5613" i="2" s="1"/>
  <c r="G5614" i="2" s="1"/>
  <c r="G5615" i="2" s="1"/>
  <c r="G5616" i="2" s="1"/>
  <c r="G5617" i="2" s="1"/>
  <c r="G5618" i="2" s="1"/>
  <c r="G5619" i="2" s="1"/>
  <c r="G5620" i="2" s="1"/>
  <c r="G5621" i="2" s="1"/>
  <c r="G5622" i="2" s="1"/>
  <c r="G5623" i="2" s="1"/>
  <c r="G5624" i="2" s="1"/>
  <c r="G5625" i="2" s="1"/>
  <c r="G5626" i="2" s="1"/>
  <c r="G5627" i="2" s="1"/>
  <c r="G5628" i="2" s="1"/>
  <c r="G5629" i="2" s="1"/>
  <c r="G5630" i="2" s="1"/>
  <c r="G5631" i="2" s="1"/>
  <c r="G5632" i="2" s="1"/>
  <c r="G5633" i="2" s="1"/>
  <c r="G5634" i="2" s="1"/>
  <c r="G5635" i="2" s="1"/>
  <c r="G5636" i="2" s="1"/>
  <c r="G5637" i="2" s="1"/>
  <c r="G5638" i="2" s="1"/>
  <c r="G5639" i="2" s="1"/>
  <c r="G5640" i="2" s="1"/>
  <c r="G5641" i="2" s="1"/>
  <c r="G5642" i="2" s="1"/>
  <c r="G5643" i="2" s="1"/>
  <c r="G5644" i="2" s="1"/>
  <c r="G5645" i="2" s="1"/>
  <c r="G5646" i="2" s="1"/>
  <c r="G5647" i="2" s="1"/>
  <c r="G5648" i="2" s="1"/>
  <c r="G5649" i="2" s="1"/>
  <c r="G5650" i="2" s="1"/>
  <c r="G5651" i="2" s="1"/>
  <c r="G5652" i="2" s="1"/>
  <c r="G5653" i="2" s="1"/>
  <c r="G5654" i="2" s="1"/>
  <c r="G5655" i="2" s="1"/>
  <c r="G5656" i="2" s="1"/>
  <c r="G5657" i="2" s="1"/>
  <c r="G5658" i="2" s="1"/>
  <c r="G5659" i="2" s="1"/>
  <c r="G5660" i="2" s="1"/>
  <c r="G5661" i="2" s="1"/>
  <c r="G5662" i="2" s="1"/>
  <c r="G5663" i="2" s="1"/>
  <c r="G5664" i="2" s="1"/>
  <c r="G5665" i="2" s="1"/>
  <c r="G5666" i="2" s="1"/>
  <c r="G5667" i="2" s="1"/>
  <c r="G5668" i="2" s="1"/>
  <c r="G5669" i="2" s="1"/>
  <c r="G5670" i="2" s="1"/>
  <c r="G5671" i="2" s="1"/>
  <c r="G5672" i="2" s="1"/>
  <c r="G5673" i="2" s="1"/>
  <c r="G5674" i="2" s="1"/>
  <c r="G5675" i="2" s="1"/>
  <c r="G5676" i="2" s="1"/>
  <c r="G5677" i="2" s="1"/>
  <c r="G5678" i="2" s="1"/>
  <c r="G5679" i="2" s="1"/>
  <c r="G5680" i="2" s="1"/>
  <c r="G5681" i="2" s="1"/>
  <c r="G5682" i="2" s="1"/>
  <c r="G5683" i="2" s="1"/>
  <c r="G5684" i="2" s="1"/>
  <c r="G5685" i="2" s="1"/>
  <c r="G5686" i="2" s="1"/>
  <c r="G5687" i="2" s="1"/>
  <c r="G5688" i="2" s="1"/>
  <c r="G5689" i="2" s="1"/>
  <c r="G5690" i="2" s="1"/>
  <c r="G5691" i="2" s="1"/>
  <c r="G5692" i="2" s="1"/>
  <c r="G5693" i="2" s="1"/>
  <c r="G5694" i="2" s="1"/>
  <c r="G5695" i="2" s="1"/>
  <c r="G5696" i="2" s="1"/>
  <c r="G5697" i="2" s="1"/>
  <c r="G5698" i="2" s="1"/>
  <c r="G5699" i="2" s="1"/>
  <c r="G5700" i="2" s="1"/>
  <c r="G5701" i="2" s="1"/>
  <c r="G5702" i="2" s="1"/>
  <c r="G5703" i="2" s="1"/>
  <c r="G5704" i="2" s="1"/>
  <c r="G5705" i="2" s="1"/>
  <c r="G5706" i="2" s="1"/>
  <c r="G5707" i="2" s="1"/>
  <c r="G5708" i="2" s="1"/>
  <c r="G5709" i="2" s="1"/>
  <c r="G5710" i="2" s="1"/>
  <c r="G5711" i="2" s="1"/>
  <c r="G5712" i="2" s="1"/>
  <c r="G5713" i="2" s="1"/>
  <c r="G5714" i="2" s="1"/>
  <c r="G5715" i="2" s="1"/>
  <c r="G5716" i="2" s="1"/>
  <c r="G5717" i="2" s="1"/>
  <c r="G5718" i="2" s="1"/>
  <c r="G5719" i="2" s="1"/>
  <c r="G5720" i="2" s="1"/>
  <c r="G5721" i="2" s="1"/>
  <c r="G5722" i="2" s="1"/>
  <c r="G5723" i="2" s="1"/>
  <c r="G5724" i="2" s="1"/>
  <c r="G5725" i="2" s="1"/>
  <c r="G5726" i="2" s="1"/>
  <c r="G5727" i="2" s="1"/>
  <c r="G5728" i="2" s="1"/>
  <c r="G5729" i="2" s="1"/>
  <c r="G5730" i="2" s="1"/>
  <c r="G5731" i="2" s="1"/>
  <c r="G5732" i="2" s="1"/>
  <c r="G5733" i="2" s="1"/>
  <c r="G5734" i="2" s="1"/>
  <c r="G5735" i="2" s="1"/>
  <c r="G5736" i="2" s="1"/>
  <c r="G5737" i="2" s="1"/>
  <c r="G5738" i="2" s="1"/>
  <c r="G5739" i="2" s="1"/>
  <c r="G5740" i="2" s="1"/>
  <c r="G5741" i="2" s="1"/>
  <c r="G5742" i="2" s="1"/>
  <c r="G5743" i="2" s="1"/>
  <c r="G5744" i="2" s="1"/>
  <c r="G5745" i="2" s="1"/>
  <c r="G5746" i="2" s="1"/>
  <c r="G5747" i="2" s="1"/>
  <c r="G5748" i="2" s="1"/>
  <c r="G5749" i="2" s="1"/>
  <c r="G5750" i="2" s="1"/>
  <c r="G5751" i="2" s="1"/>
  <c r="G5752" i="2" s="1"/>
  <c r="G5753" i="2" s="1"/>
  <c r="G5754" i="2" s="1"/>
  <c r="G5755" i="2" s="1"/>
  <c r="G5756" i="2" s="1"/>
  <c r="G5757" i="2" s="1"/>
  <c r="G5758" i="2" s="1"/>
  <c r="G5759" i="2" s="1"/>
  <c r="G5760" i="2" s="1"/>
  <c r="G5761" i="2" s="1"/>
  <c r="G5762" i="2" s="1"/>
  <c r="G5763" i="2" s="1"/>
  <c r="G5764" i="2" s="1"/>
  <c r="G5765" i="2" s="1"/>
  <c r="G5766" i="2" s="1"/>
  <c r="G5767" i="2" s="1"/>
  <c r="G5768" i="2" s="1"/>
  <c r="G5769" i="2" s="1"/>
  <c r="G5770" i="2" s="1"/>
  <c r="G5771" i="2" s="1"/>
  <c r="G5772" i="2" s="1"/>
  <c r="G5773" i="2" s="1"/>
  <c r="G5774" i="2" s="1"/>
  <c r="G5775" i="2" s="1"/>
  <c r="G5776" i="2" s="1"/>
  <c r="G5777" i="2" s="1"/>
  <c r="G5778" i="2" s="1"/>
  <c r="G5779" i="2" s="1"/>
  <c r="G5780" i="2" s="1"/>
  <c r="G5781" i="2" s="1"/>
  <c r="G5782" i="2" s="1"/>
  <c r="G5783" i="2" s="1"/>
  <c r="G5784" i="2" s="1"/>
  <c r="G5785" i="2" s="1"/>
  <c r="G5786" i="2" s="1"/>
  <c r="G5787" i="2" s="1"/>
  <c r="G5788" i="2" s="1"/>
  <c r="G5789" i="2" s="1"/>
  <c r="G5790" i="2" s="1"/>
  <c r="G5791" i="2" s="1"/>
  <c r="G5792" i="2" s="1"/>
  <c r="G5793" i="2" s="1"/>
  <c r="G5794" i="2" s="1"/>
  <c r="G5795" i="2" s="1"/>
  <c r="G5796" i="2" s="1"/>
  <c r="G5797" i="2" s="1"/>
  <c r="G5798" i="2" s="1"/>
  <c r="G5799" i="2" s="1"/>
  <c r="G5800" i="2" s="1"/>
  <c r="G5801" i="2" s="1"/>
  <c r="G5802" i="2" s="1"/>
  <c r="G5803" i="2" s="1"/>
  <c r="G5804" i="2" s="1"/>
  <c r="G5805" i="2" s="1"/>
  <c r="G5806" i="2" s="1"/>
  <c r="G5807" i="2" s="1"/>
  <c r="G5808" i="2" s="1"/>
  <c r="G5809" i="2" s="1"/>
  <c r="G5810" i="2" s="1"/>
  <c r="G5811" i="2" s="1"/>
  <c r="G5812" i="2" s="1"/>
  <c r="G5813" i="2" s="1"/>
  <c r="G5814" i="2" s="1"/>
  <c r="G5815" i="2" s="1"/>
  <c r="G5816" i="2" s="1"/>
  <c r="G5817" i="2" s="1"/>
  <c r="G5818" i="2" s="1"/>
  <c r="G5819" i="2" s="1"/>
  <c r="G5820" i="2" s="1"/>
  <c r="G5821" i="2" s="1"/>
  <c r="G5822" i="2" s="1"/>
  <c r="G5823" i="2" s="1"/>
  <c r="G5824" i="2" s="1"/>
  <c r="G5825" i="2" s="1"/>
  <c r="G5826" i="2" s="1"/>
  <c r="G5827" i="2" s="1"/>
  <c r="G5828" i="2" s="1"/>
  <c r="G5829" i="2" s="1"/>
  <c r="G5830" i="2" s="1"/>
  <c r="G5831" i="2" s="1"/>
  <c r="G5832" i="2" s="1"/>
  <c r="G5833" i="2" s="1"/>
  <c r="G5834" i="2" s="1"/>
  <c r="G5835" i="2" s="1"/>
  <c r="G5836" i="2" s="1"/>
  <c r="G5837" i="2" s="1"/>
  <c r="G5838" i="2" s="1"/>
  <c r="G5839" i="2" s="1"/>
  <c r="G5840" i="2" s="1"/>
  <c r="G5841" i="2" s="1"/>
  <c r="G5842" i="2" s="1"/>
  <c r="G5843" i="2" s="1"/>
  <c r="G5844" i="2" s="1"/>
  <c r="G5845" i="2" s="1"/>
  <c r="G5846" i="2" s="1"/>
  <c r="G5847" i="2" s="1"/>
  <c r="G5848" i="2" s="1"/>
  <c r="G5849" i="2" s="1"/>
  <c r="G5850" i="2" s="1"/>
  <c r="G5851" i="2" s="1"/>
  <c r="G5852" i="2" s="1"/>
  <c r="G5853" i="2" s="1"/>
  <c r="G5854" i="2" s="1"/>
  <c r="G5855" i="2" s="1"/>
  <c r="G5856" i="2" s="1"/>
  <c r="G5857" i="2" s="1"/>
  <c r="G5858" i="2" s="1"/>
  <c r="G5859" i="2" s="1"/>
  <c r="G5860" i="2" s="1"/>
  <c r="G5861" i="2" s="1"/>
  <c r="G5862" i="2" s="1"/>
  <c r="G5863" i="2" s="1"/>
  <c r="G5864" i="2" s="1"/>
  <c r="G5865" i="2" s="1"/>
  <c r="G5866" i="2" s="1"/>
  <c r="G5867" i="2" s="1"/>
  <c r="G5868" i="2" s="1"/>
  <c r="G5869" i="2" s="1"/>
  <c r="G5870" i="2" s="1"/>
  <c r="G5871" i="2" s="1"/>
  <c r="G5872" i="2" s="1"/>
  <c r="G5873" i="2" s="1"/>
  <c r="G5874" i="2" s="1"/>
  <c r="G5875" i="2" s="1"/>
  <c r="G5876" i="2" s="1"/>
  <c r="G5877" i="2" s="1"/>
  <c r="G5878" i="2" s="1"/>
  <c r="G5879" i="2" s="1"/>
  <c r="G5880" i="2" s="1"/>
  <c r="G5881" i="2" s="1"/>
  <c r="G5882" i="2" s="1"/>
  <c r="G5883" i="2" s="1"/>
  <c r="G5884" i="2" s="1"/>
  <c r="G5885" i="2" s="1"/>
  <c r="G5886" i="2" s="1"/>
  <c r="G5887" i="2" s="1"/>
  <c r="G5888" i="2" s="1"/>
  <c r="G5889" i="2" s="1"/>
  <c r="G5890" i="2" s="1"/>
  <c r="G5891" i="2" s="1"/>
  <c r="G5892" i="2" s="1"/>
  <c r="G5893" i="2" s="1"/>
  <c r="G5894" i="2" s="1"/>
  <c r="G5895" i="2" s="1"/>
  <c r="G5896" i="2" s="1"/>
  <c r="G5897" i="2" s="1"/>
  <c r="G5898" i="2" s="1"/>
  <c r="G5899" i="2" s="1"/>
  <c r="G5900" i="2" s="1"/>
  <c r="G5901" i="2" s="1"/>
  <c r="G5902" i="2" s="1"/>
  <c r="G5903" i="2" s="1"/>
  <c r="G5904" i="2" s="1"/>
  <c r="G5905" i="2" s="1"/>
  <c r="G5906" i="2" s="1"/>
  <c r="G5907" i="2" s="1"/>
  <c r="G5908" i="2" s="1"/>
  <c r="G5909" i="2" s="1"/>
  <c r="G5910" i="2" s="1"/>
  <c r="G5911" i="2" s="1"/>
  <c r="G5912" i="2" s="1"/>
  <c r="G5913" i="2" s="1"/>
  <c r="G5914" i="2" s="1"/>
  <c r="G5915" i="2" s="1"/>
  <c r="G5916" i="2" s="1"/>
  <c r="G5917" i="2" s="1"/>
  <c r="G5918" i="2" s="1"/>
  <c r="G5919" i="2" s="1"/>
  <c r="G5920" i="2" s="1"/>
  <c r="G5921" i="2" s="1"/>
  <c r="G5922" i="2" s="1"/>
  <c r="G5923" i="2" s="1"/>
  <c r="G5924" i="2" s="1"/>
  <c r="G5925" i="2" s="1"/>
  <c r="G5926" i="2" s="1"/>
  <c r="G5927" i="2" s="1"/>
  <c r="G5928" i="2" s="1"/>
  <c r="G5929" i="2" s="1"/>
  <c r="G5930" i="2" s="1"/>
  <c r="G5931" i="2" s="1"/>
  <c r="G5932" i="2" s="1"/>
  <c r="G5933" i="2" s="1"/>
  <c r="G5934" i="2" s="1"/>
  <c r="G5935" i="2" s="1"/>
  <c r="G5936" i="2" s="1"/>
  <c r="G5937" i="2" s="1"/>
  <c r="G5938" i="2" s="1"/>
  <c r="G5939" i="2" s="1"/>
  <c r="G5940" i="2" s="1"/>
  <c r="G5941" i="2" s="1"/>
  <c r="G5942" i="2" s="1"/>
  <c r="G5943" i="2" s="1"/>
  <c r="G5944" i="2" s="1"/>
  <c r="G5945" i="2" s="1"/>
  <c r="G5946" i="2" s="1"/>
  <c r="G5947" i="2" s="1"/>
  <c r="G5948" i="2" s="1"/>
  <c r="G5949" i="2" s="1"/>
  <c r="G5950" i="2" s="1"/>
  <c r="G5951" i="2" s="1"/>
  <c r="G5952" i="2" s="1"/>
  <c r="G5953" i="2" s="1"/>
  <c r="G5954" i="2" s="1"/>
  <c r="G5955" i="2" s="1"/>
  <c r="G5956" i="2" s="1"/>
  <c r="G5957" i="2" s="1"/>
  <c r="G5958" i="2" s="1"/>
  <c r="G5959" i="2" s="1"/>
  <c r="G5960" i="2" s="1"/>
  <c r="G5961" i="2" s="1"/>
  <c r="G5962" i="2" s="1"/>
  <c r="G5963" i="2" s="1"/>
  <c r="G5964" i="2" s="1"/>
  <c r="G5965" i="2" s="1"/>
  <c r="G5966" i="2" s="1"/>
  <c r="G5967" i="2" s="1"/>
  <c r="G5968" i="2" s="1"/>
  <c r="G5969" i="2" s="1"/>
  <c r="G5970" i="2" s="1"/>
  <c r="G5971" i="2" s="1"/>
  <c r="G5972" i="2" s="1"/>
  <c r="G5973" i="2" s="1"/>
  <c r="G5974" i="2" s="1"/>
  <c r="G5975" i="2" s="1"/>
  <c r="G5976" i="2" s="1"/>
  <c r="G5977" i="2" s="1"/>
  <c r="G5978" i="2" s="1"/>
  <c r="G5979" i="2" s="1"/>
  <c r="G5980" i="2" s="1"/>
  <c r="G5981" i="2" s="1"/>
  <c r="G5982" i="2" s="1"/>
  <c r="G5983" i="2" s="1"/>
  <c r="G5984" i="2" s="1"/>
  <c r="G5985" i="2" s="1"/>
  <c r="G5986" i="2" s="1"/>
  <c r="G5987" i="2" s="1"/>
  <c r="G5988" i="2" s="1"/>
  <c r="G5989" i="2" s="1"/>
  <c r="G5990" i="2" s="1"/>
  <c r="G5991" i="2" s="1"/>
  <c r="G5992" i="2" s="1"/>
  <c r="G5993" i="2" s="1"/>
  <c r="G5994" i="2" s="1"/>
  <c r="G5995" i="2" s="1"/>
  <c r="G5996" i="2" s="1"/>
  <c r="G5997" i="2" s="1"/>
  <c r="G5998" i="2" s="1"/>
  <c r="G5999" i="2" s="1"/>
  <c r="G6000" i="2" s="1"/>
  <c r="G6001" i="2" s="1"/>
  <c r="G6002" i="2" s="1"/>
  <c r="G6003" i="2" s="1"/>
  <c r="G6004" i="2" s="1"/>
  <c r="G6005" i="2" s="1"/>
  <c r="G6006" i="2" s="1"/>
  <c r="G6007" i="2" s="1"/>
  <c r="G6008" i="2" s="1"/>
  <c r="G6009" i="2" s="1"/>
  <c r="G6010" i="2" s="1"/>
  <c r="G6011" i="2" s="1"/>
  <c r="G6012" i="2" s="1"/>
  <c r="G6013" i="2" s="1"/>
  <c r="G6014" i="2" s="1"/>
  <c r="G6015" i="2" s="1"/>
  <c r="G6016" i="2" s="1"/>
  <c r="G6017" i="2" s="1"/>
  <c r="G6018" i="2" s="1"/>
  <c r="G6019" i="2" s="1"/>
  <c r="G6020" i="2" s="1"/>
  <c r="G6021" i="2" s="1"/>
  <c r="G6022" i="2" s="1"/>
  <c r="G6023" i="2" s="1"/>
  <c r="G6024" i="2" s="1"/>
  <c r="G6025" i="2" s="1"/>
  <c r="G6026" i="2" s="1"/>
  <c r="G6027" i="2" s="1"/>
  <c r="G6028" i="2" s="1"/>
  <c r="G6029" i="2" s="1"/>
  <c r="G6030" i="2" s="1"/>
  <c r="G6031" i="2" s="1"/>
  <c r="G6032" i="2" s="1"/>
  <c r="G6033" i="2" s="1"/>
  <c r="G6034" i="2" s="1"/>
  <c r="G6035" i="2" s="1"/>
  <c r="G6036" i="2" s="1"/>
  <c r="G6037" i="2" s="1"/>
  <c r="G6038" i="2" s="1"/>
  <c r="G6039" i="2" s="1"/>
  <c r="G6040" i="2" s="1"/>
  <c r="G6041" i="2" s="1"/>
  <c r="G6042" i="2" s="1"/>
  <c r="G6043" i="2" s="1"/>
  <c r="G6044" i="2" s="1"/>
  <c r="G6045" i="2" s="1"/>
  <c r="G6046" i="2" s="1"/>
  <c r="G6047" i="2" s="1"/>
  <c r="G6048" i="2" s="1"/>
  <c r="G6049" i="2" s="1"/>
  <c r="G6050" i="2" s="1"/>
  <c r="G6051" i="2" s="1"/>
  <c r="G6052" i="2" s="1"/>
  <c r="G6053" i="2" s="1"/>
  <c r="G6054" i="2" s="1"/>
  <c r="G6055" i="2" s="1"/>
  <c r="G6056" i="2" s="1"/>
  <c r="G6057" i="2" s="1"/>
  <c r="G6058" i="2" s="1"/>
  <c r="G6059" i="2" s="1"/>
  <c r="G6060" i="2" s="1"/>
  <c r="G6061" i="2" s="1"/>
  <c r="G6062" i="2" s="1"/>
  <c r="G6063" i="2" s="1"/>
  <c r="G6064" i="2" s="1"/>
  <c r="G6065" i="2" s="1"/>
  <c r="G6066" i="2" s="1"/>
  <c r="G6067" i="2" s="1"/>
  <c r="G6068" i="2" s="1"/>
  <c r="G6069" i="2" s="1"/>
  <c r="G6070" i="2" s="1"/>
  <c r="G6071" i="2" s="1"/>
  <c r="G6072" i="2" s="1"/>
  <c r="G6073" i="2" s="1"/>
  <c r="G6074" i="2" s="1"/>
  <c r="G6075" i="2" s="1"/>
  <c r="G6076" i="2" s="1"/>
  <c r="G6077" i="2" s="1"/>
  <c r="G6078" i="2" s="1"/>
  <c r="G6079" i="2" s="1"/>
  <c r="G6080" i="2" s="1"/>
  <c r="G6081" i="2" s="1"/>
  <c r="G6082" i="2" s="1"/>
  <c r="G6083" i="2" s="1"/>
  <c r="G6084" i="2" s="1"/>
  <c r="G6085" i="2" s="1"/>
  <c r="G6086" i="2" s="1"/>
  <c r="G6087" i="2" s="1"/>
  <c r="G6088" i="2" s="1"/>
  <c r="G6089" i="2" s="1"/>
  <c r="G6090" i="2" s="1"/>
  <c r="G6091" i="2" s="1"/>
  <c r="G6092" i="2" s="1"/>
  <c r="G6093" i="2" s="1"/>
  <c r="G6094" i="2" s="1"/>
  <c r="G6095" i="2" s="1"/>
  <c r="G6096" i="2" s="1"/>
  <c r="G6097" i="2" s="1"/>
  <c r="G6098" i="2" s="1"/>
  <c r="G6099" i="2" s="1"/>
  <c r="G6100" i="2" s="1"/>
  <c r="G6101" i="2" s="1"/>
  <c r="G6102" i="2" s="1"/>
  <c r="G6103" i="2" s="1"/>
  <c r="G6104" i="2" s="1"/>
  <c r="G6105" i="2" s="1"/>
  <c r="G6106" i="2" s="1"/>
  <c r="G6107" i="2" s="1"/>
  <c r="G6108" i="2" s="1"/>
  <c r="G6109" i="2" s="1"/>
  <c r="G6110" i="2" s="1"/>
  <c r="G6111" i="2" s="1"/>
  <c r="G6112" i="2" s="1"/>
  <c r="G6113" i="2" s="1"/>
  <c r="G6114" i="2" s="1"/>
  <c r="G6115" i="2" s="1"/>
  <c r="G6116" i="2" s="1"/>
  <c r="G6117" i="2" s="1"/>
  <c r="G6118" i="2" s="1"/>
  <c r="G6119" i="2" s="1"/>
  <c r="G6120" i="2" s="1"/>
  <c r="G6121" i="2" s="1"/>
  <c r="G6122" i="2" s="1"/>
  <c r="G6123" i="2" s="1"/>
  <c r="G6124" i="2" s="1"/>
  <c r="G6125" i="2" s="1"/>
  <c r="G6126" i="2" s="1"/>
  <c r="G6127" i="2" s="1"/>
  <c r="G6128" i="2" s="1"/>
  <c r="G6129" i="2" s="1"/>
  <c r="G6130" i="2" s="1"/>
  <c r="G6131" i="2" s="1"/>
  <c r="G6132" i="2" s="1"/>
  <c r="G6133" i="2" s="1"/>
  <c r="G6134" i="2" s="1"/>
  <c r="G6135" i="2" s="1"/>
  <c r="G6136" i="2" s="1"/>
  <c r="G6137" i="2" s="1"/>
  <c r="G6138" i="2" s="1"/>
  <c r="G6139" i="2" s="1"/>
  <c r="G6140" i="2" s="1"/>
  <c r="G6141" i="2" s="1"/>
  <c r="G6142" i="2" s="1"/>
  <c r="G6143" i="2" s="1"/>
  <c r="G6144" i="2" s="1"/>
  <c r="G6145" i="2" s="1"/>
  <c r="G6146" i="2" s="1"/>
  <c r="G6147" i="2" s="1"/>
  <c r="G6148" i="2" s="1"/>
  <c r="G6149" i="2" s="1"/>
  <c r="G6150" i="2" s="1"/>
  <c r="G6151" i="2" s="1"/>
  <c r="G6152" i="2" s="1"/>
  <c r="G6153" i="2" s="1"/>
  <c r="G6154" i="2" s="1"/>
  <c r="G6155" i="2" s="1"/>
  <c r="G6156" i="2" s="1"/>
  <c r="G6157" i="2" s="1"/>
  <c r="G6158" i="2" s="1"/>
  <c r="G6159" i="2" s="1"/>
  <c r="G6160" i="2" s="1"/>
  <c r="G6161" i="2" s="1"/>
  <c r="G6162" i="2" s="1"/>
  <c r="G6163" i="2" s="1"/>
  <c r="G6164" i="2" s="1"/>
  <c r="G6165" i="2" s="1"/>
  <c r="G6166" i="2" s="1"/>
  <c r="G6167" i="2" s="1"/>
  <c r="G6168" i="2" s="1"/>
  <c r="G6169" i="2" s="1"/>
  <c r="G6170" i="2" s="1"/>
  <c r="G6171" i="2" s="1"/>
  <c r="G6172" i="2" s="1"/>
  <c r="G6173" i="2" s="1"/>
  <c r="G6174" i="2" s="1"/>
  <c r="G6175" i="2" s="1"/>
  <c r="G6176" i="2" s="1"/>
  <c r="G6177" i="2" s="1"/>
  <c r="G6178" i="2" s="1"/>
  <c r="G6179" i="2" s="1"/>
  <c r="G6180" i="2" s="1"/>
  <c r="G6181" i="2" s="1"/>
  <c r="G6182" i="2" s="1"/>
  <c r="G6183" i="2" s="1"/>
  <c r="G6184" i="2" s="1"/>
  <c r="G6185" i="2" s="1"/>
  <c r="G6186" i="2" s="1"/>
  <c r="G6187" i="2" s="1"/>
  <c r="G6188" i="2" s="1"/>
  <c r="G6189" i="2" s="1"/>
  <c r="G6190" i="2" s="1"/>
  <c r="G6191" i="2" s="1"/>
  <c r="G6192" i="2" s="1"/>
  <c r="G6193" i="2" s="1"/>
  <c r="G6194" i="2" s="1"/>
  <c r="G6195" i="2" s="1"/>
  <c r="G6196" i="2" s="1"/>
  <c r="G6197" i="2" s="1"/>
  <c r="G6198" i="2" s="1"/>
  <c r="G6199" i="2" s="1"/>
  <c r="G6200" i="2" s="1"/>
  <c r="G6201" i="2" s="1"/>
  <c r="G6202" i="2" s="1"/>
  <c r="G6203" i="2" s="1"/>
  <c r="G6204" i="2" s="1"/>
  <c r="G6205" i="2" s="1"/>
  <c r="G6206" i="2" s="1"/>
  <c r="G6207" i="2" s="1"/>
  <c r="G6208" i="2" s="1"/>
  <c r="G6209" i="2" s="1"/>
  <c r="G6210" i="2" s="1"/>
  <c r="G6211" i="2" s="1"/>
  <c r="G6212" i="2" s="1"/>
  <c r="G6213" i="2" s="1"/>
  <c r="G6214" i="2" s="1"/>
  <c r="G6215" i="2" s="1"/>
  <c r="G6216" i="2" s="1"/>
  <c r="G6217" i="2" s="1"/>
  <c r="G6218" i="2" s="1"/>
  <c r="G6219" i="2" s="1"/>
  <c r="G6220" i="2" s="1"/>
  <c r="G6221" i="2" s="1"/>
  <c r="G6222" i="2" s="1"/>
  <c r="G6223" i="2" s="1"/>
  <c r="G6224" i="2" s="1"/>
  <c r="G6225" i="2" s="1"/>
  <c r="G6226" i="2" s="1"/>
  <c r="G6227" i="2" s="1"/>
  <c r="G6228" i="2" s="1"/>
  <c r="G6229" i="2" s="1"/>
  <c r="G6230" i="2" s="1"/>
  <c r="G6231" i="2" s="1"/>
  <c r="G6232" i="2" s="1"/>
  <c r="G6233" i="2" s="1"/>
  <c r="G6234" i="2" s="1"/>
  <c r="G6235" i="2" s="1"/>
  <c r="G6236" i="2" s="1"/>
  <c r="G6237" i="2" s="1"/>
  <c r="G6238" i="2" s="1"/>
  <c r="G6239" i="2" s="1"/>
  <c r="G6240" i="2" s="1"/>
  <c r="G6241" i="2" s="1"/>
  <c r="G6242" i="2" s="1"/>
  <c r="G6243" i="2" s="1"/>
  <c r="G6244" i="2" s="1"/>
  <c r="G6245" i="2" s="1"/>
  <c r="G6246" i="2" s="1"/>
  <c r="G6247" i="2" s="1"/>
  <c r="G6248" i="2" s="1"/>
  <c r="G6249" i="2" s="1"/>
  <c r="G6250" i="2" s="1"/>
  <c r="G6251" i="2" s="1"/>
  <c r="G6252" i="2" s="1"/>
  <c r="G6253" i="2" s="1"/>
  <c r="G6254" i="2" s="1"/>
  <c r="G6255" i="2" s="1"/>
  <c r="G6256" i="2" s="1"/>
  <c r="G6257" i="2" s="1"/>
  <c r="G6258" i="2" s="1"/>
  <c r="G6259" i="2" s="1"/>
  <c r="G6260" i="2" s="1"/>
  <c r="G6261" i="2" s="1"/>
  <c r="G6262" i="2" s="1"/>
  <c r="G6263" i="2" s="1"/>
  <c r="G6264" i="2" s="1"/>
  <c r="G6265" i="2" s="1"/>
  <c r="G6266" i="2" s="1"/>
  <c r="G6267" i="2" s="1"/>
  <c r="G6268" i="2" s="1"/>
  <c r="G6269" i="2" s="1"/>
  <c r="G6270" i="2" s="1"/>
  <c r="G6271" i="2" s="1"/>
  <c r="G6272" i="2" s="1"/>
  <c r="G6273" i="2" s="1"/>
  <c r="G6274" i="2" s="1"/>
  <c r="G6275" i="2" s="1"/>
  <c r="G6276" i="2" s="1"/>
  <c r="G6277" i="2" s="1"/>
  <c r="G6278" i="2" s="1"/>
  <c r="G6279" i="2" s="1"/>
  <c r="G6280" i="2" s="1"/>
  <c r="G6281" i="2" s="1"/>
  <c r="G6282" i="2" s="1"/>
  <c r="G6283" i="2" s="1"/>
  <c r="G6284" i="2" s="1"/>
  <c r="G6285" i="2" s="1"/>
  <c r="G6286" i="2" s="1"/>
  <c r="G6287" i="2" s="1"/>
  <c r="G6288" i="2" s="1"/>
  <c r="G6289" i="2" s="1"/>
  <c r="G6290" i="2" s="1"/>
  <c r="G6291" i="2" s="1"/>
  <c r="G6292" i="2" s="1"/>
  <c r="G6293" i="2" s="1"/>
  <c r="G6294" i="2" s="1"/>
  <c r="G6295" i="2" s="1"/>
  <c r="G6296" i="2" s="1"/>
  <c r="G6297" i="2" s="1"/>
  <c r="G6298" i="2" s="1"/>
  <c r="G6299" i="2" s="1"/>
  <c r="G6300" i="2" s="1"/>
  <c r="G6301" i="2" s="1"/>
  <c r="G6302" i="2" s="1"/>
  <c r="G6303" i="2" s="1"/>
  <c r="G6304" i="2" s="1"/>
  <c r="G6305" i="2" s="1"/>
  <c r="G6306" i="2" s="1"/>
  <c r="G6307" i="2" s="1"/>
  <c r="G6308" i="2" s="1"/>
  <c r="G6309" i="2" s="1"/>
  <c r="G6310" i="2" s="1"/>
  <c r="G6311" i="2" s="1"/>
  <c r="G6312" i="2" s="1"/>
  <c r="G6313" i="2" s="1"/>
  <c r="G6314" i="2" s="1"/>
  <c r="G6315" i="2" s="1"/>
  <c r="G6316" i="2" s="1"/>
  <c r="G6317" i="2" s="1"/>
  <c r="G6318" i="2" s="1"/>
  <c r="G6319" i="2" s="1"/>
  <c r="G6320" i="2" s="1"/>
  <c r="G6321" i="2" s="1"/>
  <c r="G6322" i="2" s="1"/>
  <c r="G6323" i="2" s="1"/>
  <c r="G6324" i="2" s="1"/>
  <c r="G6325" i="2" s="1"/>
  <c r="G6326" i="2" s="1"/>
  <c r="G6327" i="2" s="1"/>
  <c r="G6328" i="2" s="1"/>
  <c r="G6329" i="2" s="1"/>
  <c r="G6330" i="2" s="1"/>
  <c r="G6331" i="2" s="1"/>
  <c r="G6332" i="2" s="1"/>
  <c r="G6333" i="2" s="1"/>
  <c r="G6334" i="2" s="1"/>
  <c r="G6335" i="2" s="1"/>
  <c r="G6336" i="2" s="1"/>
  <c r="G6337" i="2" s="1"/>
  <c r="G6338" i="2" s="1"/>
  <c r="G6339" i="2" s="1"/>
  <c r="G6340" i="2" s="1"/>
  <c r="G6341" i="2" s="1"/>
  <c r="G6342" i="2" s="1"/>
  <c r="G6343" i="2" s="1"/>
  <c r="G6344" i="2" s="1"/>
  <c r="G6345" i="2" s="1"/>
  <c r="G6346" i="2" s="1"/>
  <c r="G6347" i="2" s="1"/>
  <c r="G6348" i="2" s="1"/>
  <c r="G6349" i="2" s="1"/>
  <c r="G6350" i="2" s="1"/>
  <c r="G6351" i="2" s="1"/>
  <c r="G6352" i="2" s="1"/>
  <c r="G6353" i="2" s="1"/>
  <c r="G6354" i="2" s="1"/>
  <c r="G6355" i="2" s="1"/>
  <c r="G6356" i="2" s="1"/>
  <c r="G6357" i="2" s="1"/>
  <c r="G6358" i="2" s="1"/>
  <c r="G6359" i="2" s="1"/>
  <c r="G6360" i="2" s="1"/>
  <c r="G6361" i="2" s="1"/>
  <c r="G6362" i="2" s="1"/>
  <c r="G6363" i="2" s="1"/>
  <c r="G6364" i="2" s="1"/>
  <c r="G6365" i="2" s="1"/>
  <c r="G6366" i="2" s="1"/>
  <c r="G6367" i="2" s="1"/>
  <c r="G6368" i="2" s="1"/>
  <c r="G6369" i="2" s="1"/>
  <c r="G6370" i="2" s="1"/>
  <c r="G6371" i="2" s="1"/>
  <c r="G6372" i="2" s="1"/>
  <c r="G6373" i="2" s="1"/>
  <c r="G6374" i="2" s="1"/>
  <c r="G6375" i="2" s="1"/>
  <c r="G6376" i="2" s="1"/>
  <c r="G6377" i="2" s="1"/>
  <c r="G6378" i="2" s="1"/>
  <c r="G6379" i="2" s="1"/>
  <c r="G6380" i="2" s="1"/>
  <c r="G6381" i="2" s="1"/>
  <c r="G6382" i="2" s="1"/>
  <c r="G6383" i="2" s="1"/>
  <c r="G6384" i="2" s="1"/>
  <c r="G6385" i="2" s="1"/>
  <c r="G6386" i="2" s="1"/>
  <c r="G6387" i="2" s="1"/>
  <c r="G6388" i="2" s="1"/>
  <c r="G6389" i="2" s="1"/>
  <c r="G6390" i="2" s="1"/>
  <c r="G6391" i="2" s="1"/>
  <c r="G6392" i="2" s="1"/>
  <c r="G6393" i="2" s="1"/>
  <c r="G6394" i="2" s="1"/>
  <c r="G6395" i="2" s="1"/>
  <c r="G6396" i="2" s="1"/>
  <c r="G6397" i="2" s="1"/>
  <c r="G6398" i="2" s="1"/>
  <c r="G6399" i="2" s="1"/>
  <c r="G6400" i="2" s="1"/>
  <c r="G6401" i="2" s="1"/>
  <c r="G6402" i="2" s="1"/>
  <c r="G6403" i="2" s="1"/>
  <c r="G6404" i="2" s="1"/>
  <c r="G6405" i="2" s="1"/>
  <c r="G6406" i="2" s="1"/>
  <c r="G6407" i="2" s="1"/>
  <c r="G6408" i="2" s="1"/>
  <c r="G6409" i="2" s="1"/>
  <c r="G6410" i="2" s="1"/>
  <c r="G6411" i="2" s="1"/>
  <c r="G6412" i="2" s="1"/>
  <c r="G6413" i="2" s="1"/>
  <c r="G6414" i="2" s="1"/>
  <c r="G6415" i="2" s="1"/>
  <c r="G6416" i="2" s="1"/>
  <c r="G6417" i="2" s="1"/>
  <c r="G6418" i="2" s="1"/>
  <c r="G6419" i="2" s="1"/>
  <c r="G6420" i="2" s="1"/>
  <c r="G6421" i="2" s="1"/>
  <c r="G6422" i="2" s="1"/>
  <c r="G6423" i="2" s="1"/>
  <c r="G6424" i="2" s="1"/>
  <c r="G6425" i="2" s="1"/>
  <c r="G6426" i="2" s="1"/>
  <c r="G6427" i="2" s="1"/>
  <c r="G6428" i="2" s="1"/>
  <c r="G6429" i="2" s="1"/>
  <c r="G6430" i="2" s="1"/>
  <c r="G6431" i="2" s="1"/>
  <c r="G6432" i="2" s="1"/>
  <c r="G6433" i="2" s="1"/>
  <c r="G6434" i="2" s="1"/>
  <c r="G6435" i="2" s="1"/>
  <c r="G6436" i="2" s="1"/>
  <c r="G6437" i="2" s="1"/>
  <c r="G6438" i="2" s="1"/>
  <c r="G6439" i="2" s="1"/>
  <c r="G6440" i="2" s="1"/>
  <c r="G6441" i="2" s="1"/>
  <c r="G6442" i="2" s="1"/>
  <c r="G6443" i="2" s="1"/>
  <c r="G6444" i="2" s="1"/>
  <c r="G6445" i="2" s="1"/>
  <c r="G6446" i="2" s="1"/>
  <c r="G6447" i="2" s="1"/>
  <c r="G6448" i="2" s="1"/>
  <c r="G6449" i="2" s="1"/>
  <c r="G6450" i="2" s="1"/>
  <c r="G6451" i="2" s="1"/>
  <c r="G6452" i="2" s="1"/>
  <c r="G6453" i="2" s="1"/>
  <c r="G6454" i="2" s="1"/>
  <c r="G6455" i="2" s="1"/>
  <c r="G6456" i="2" s="1"/>
  <c r="G6457" i="2" s="1"/>
  <c r="G6458" i="2" s="1"/>
  <c r="G6459" i="2" s="1"/>
  <c r="G6460" i="2" s="1"/>
  <c r="G6461" i="2" s="1"/>
  <c r="G6462" i="2" s="1"/>
  <c r="G6463" i="2" s="1"/>
  <c r="G6464" i="2" s="1"/>
  <c r="G6465" i="2" s="1"/>
  <c r="G6466" i="2" s="1"/>
  <c r="G6467" i="2" s="1"/>
  <c r="G6468" i="2" s="1"/>
  <c r="G6469" i="2" s="1"/>
  <c r="G6470" i="2" s="1"/>
  <c r="G6471" i="2" s="1"/>
  <c r="G6472" i="2" s="1"/>
  <c r="G6473" i="2" s="1"/>
  <c r="G6474" i="2" s="1"/>
  <c r="G6475" i="2" s="1"/>
  <c r="G6476" i="2" s="1"/>
  <c r="G6477" i="2" s="1"/>
  <c r="G6478" i="2" s="1"/>
  <c r="G6479" i="2" s="1"/>
  <c r="G6480" i="2" s="1"/>
  <c r="G6481" i="2" s="1"/>
  <c r="G6482" i="2" s="1"/>
  <c r="G6483" i="2" s="1"/>
  <c r="G6484" i="2" s="1"/>
  <c r="G6485" i="2" s="1"/>
  <c r="G6486" i="2" s="1"/>
  <c r="G6487" i="2" s="1"/>
  <c r="G6488" i="2" s="1"/>
  <c r="G6489" i="2" s="1"/>
  <c r="G6490" i="2" s="1"/>
  <c r="G6491" i="2" s="1"/>
  <c r="G6492" i="2" s="1"/>
  <c r="G6493" i="2" s="1"/>
  <c r="G6494" i="2" s="1"/>
  <c r="G6495" i="2" s="1"/>
  <c r="G6496" i="2" s="1"/>
  <c r="G6497" i="2" s="1"/>
  <c r="G6498" i="2" s="1"/>
  <c r="G6499" i="2" s="1"/>
  <c r="G6500" i="2" s="1"/>
  <c r="G6501" i="2" s="1"/>
  <c r="G6502" i="2" s="1"/>
  <c r="G6503" i="2" s="1"/>
  <c r="G6504" i="2" s="1"/>
  <c r="G6505" i="2" s="1"/>
  <c r="G6506" i="2" s="1"/>
  <c r="G6507" i="2" s="1"/>
  <c r="G6508" i="2" s="1"/>
  <c r="G6509" i="2" s="1"/>
  <c r="G6510" i="2" s="1"/>
  <c r="G6511" i="2" s="1"/>
  <c r="G6512" i="2" s="1"/>
  <c r="G6513" i="2" s="1"/>
  <c r="G6514" i="2" s="1"/>
  <c r="G6515" i="2" s="1"/>
  <c r="G6516" i="2" s="1"/>
  <c r="G6517" i="2" s="1"/>
  <c r="G6518" i="2" s="1"/>
  <c r="G6519" i="2" s="1"/>
  <c r="G6520" i="2" s="1"/>
  <c r="G6521" i="2" s="1"/>
  <c r="G6522" i="2" s="1"/>
  <c r="G6523" i="2" s="1"/>
  <c r="G6524" i="2" s="1"/>
  <c r="G6525" i="2" s="1"/>
  <c r="G6526" i="2" s="1"/>
  <c r="G6527" i="2" s="1"/>
  <c r="G6528" i="2" s="1"/>
  <c r="G6529" i="2" s="1"/>
  <c r="G6530" i="2" s="1"/>
  <c r="G6531" i="2" s="1"/>
  <c r="G6532" i="2" s="1"/>
  <c r="G6533" i="2" s="1"/>
  <c r="G6534" i="2" s="1"/>
  <c r="G6535" i="2" s="1"/>
  <c r="G6536" i="2" s="1"/>
  <c r="G6537" i="2" s="1"/>
  <c r="G6538" i="2" s="1"/>
  <c r="G6539" i="2" s="1"/>
  <c r="G6540" i="2" s="1"/>
  <c r="G6541" i="2" s="1"/>
  <c r="G6542" i="2" s="1"/>
  <c r="G6543" i="2" s="1"/>
  <c r="G6544" i="2" s="1"/>
  <c r="G6545" i="2" s="1"/>
  <c r="G6546" i="2" s="1"/>
  <c r="G6547" i="2" s="1"/>
  <c r="G6548" i="2" s="1"/>
  <c r="G6549" i="2" s="1"/>
  <c r="G6550" i="2" s="1"/>
  <c r="G6551" i="2" s="1"/>
  <c r="G6552" i="2" s="1"/>
  <c r="G6553" i="2" s="1"/>
  <c r="G6554" i="2" s="1"/>
  <c r="G6555" i="2" s="1"/>
  <c r="G6556" i="2" s="1"/>
  <c r="G6557" i="2" s="1"/>
  <c r="G6558" i="2" s="1"/>
  <c r="G6559" i="2" s="1"/>
  <c r="G6560" i="2" s="1"/>
  <c r="G6561" i="2" s="1"/>
  <c r="G6562" i="2" s="1"/>
  <c r="G6563" i="2" s="1"/>
  <c r="G6564" i="2" s="1"/>
  <c r="G6565" i="2" s="1"/>
  <c r="G6566" i="2" s="1"/>
  <c r="G6567" i="2" s="1"/>
  <c r="G6568" i="2" s="1"/>
  <c r="G6569" i="2" s="1"/>
  <c r="G6570" i="2" s="1"/>
  <c r="G6571" i="2" s="1"/>
  <c r="G6572" i="2" s="1"/>
  <c r="G6573" i="2" s="1"/>
  <c r="G6574" i="2" s="1"/>
  <c r="G6575" i="2" s="1"/>
  <c r="G6576" i="2" s="1"/>
  <c r="G6577" i="2" s="1"/>
  <c r="G6578" i="2" s="1"/>
  <c r="G6579" i="2" s="1"/>
  <c r="G6580" i="2" s="1"/>
  <c r="G6581" i="2" s="1"/>
  <c r="G6582" i="2" s="1"/>
  <c r="G6583" i="2" s="1"/>
  <c r="G6584" i="2" s="1"/>
  <c r="G6585" i="2" s="1"/>
  <c r="G6586" i="2" s="1"/>
  <c r="G6587" i="2" s="1"/>
  <c r="G6588" i="2" s="1"/>
  <c r="G6589" i="2" s="1"/>
  <c r="G6590" i="2" s="1"/>
  <c r="G6591" i="2" s="1"/>
  <c r="G6592" i="2" s="1"/>
  <c r="G6593" i="2" s="1"/>
  <c r="G6594" i="2" s="1"/>
  <c r="G6595" i="2" s="1"/>
  <c r="G6596" i="2" s="1"/>
  <c r="G6597" i="2" s="1"/>
  <c r="G6598" i="2" s="1"/>
  <c r="G6599" i="2" s="1"/>
  <c r="G6600" i="2" s="1"/>
  <c r="G6601" i="2" s="1"/>
  <c r="G6602" i="2" s="1"/>
  <c r="G6603" i="2" s="1"/>
  <c r="G6604" i="2" s="1"/>
  <c r="G6605" i="2" s="1"/>
  <c r="G6606" i="2" s="1"/>
  <c r="G6607" i="2" s="1"/>
  <c r="G6608" i="2" s="1"/>
  <c r="G6609" i="2" s="1"/>
  <c r="G6610" i="2" s="1"/>
  <c r="G6611" i="2" s="1"/>
  <c r="G6612" i="2" s="1"/>
  <c r="G6613" i="2" s="1"/>
  <c r="G6614" i="2" s="1"/>
  <c r="G6615" i="2" s="1"/>
  <c r="G6616" i="2" s="1"/>
  <c r="G6617" i="2" s="1"/>
  <c r="G6618" i="2" s="1"/>
  <c r="G6619" i="2" s="1"/>
  <c r="G6620" i="2" s="1"/>
  <c r="G6621" i="2" s="1"/>
  <c r="G6622" i="2" s="1"/>
  <c r="G6623" i="2" s="1"/>
  <c r="G6624" i="2" s="1"/>
  <c r="G6625" i="2" s="1"/>
  <c r="G6626" i="2" s="1"/>
  <c r="G6627" i="2" s="1"/>
  <c r="G6628" i="2" s="1"/>
  <c r="G6629" i="2" s="1"/>
  <c r="G6630" i="2" s="1"/>
  <c r="G6631" i="2" s="1"/>
  <c r="G6632" i="2" s="1"/>
  <c r="G6633" i="2" s="1"/>
  <c r="G6634" i="2" s="1"/>
  <c r="G6635" i="2" s="1"/>
  <c r="G6636" i="2" s="1"/>
  <c r="G6637" i="2" s="1"/>
  <c r="G6638" i="2" s="1"/>
  <c r="G6639" i="2" s="1"/>
  <c r="G6640" i="2" s="1"/>
  <c r="G6641" i="2" s="1"/>
  <c r="G6642" i="2" s="1"/>
  <c r="G6643" i="2" s="1"/>
  <c r="G6644" i="2" s="1"/>
  <c r="G6645" i="2" s="1"/>
  <c r="G6646" i="2" s="1"/>
  <c r="G6647" i="2" s="1"/>
  <c r="G6648" i="2" s="1"/>
  <c r="G6649" i="2" s="1"/>
  <c r="G6650" i="2" s="1"/>
  <c r="G6651" i="2" s="1"/>
  <c r="G6652" i="2" s="1"/>
  <c r="G6653" i="2" s="1"/>
  <c r="G6654" i="2" s="1"/>
  <c r="G6655" i="2" s="1"/>
  <c r="G6656" i="2" s="1"/>
  <c r="G6657" i="2" s="1"/>
  <c r="G6658" i="2" s="1"/>
  <c r="G6659" i="2" s="1"/>
  <c r="G6660" i="2" s="1"/>
  <c r="G6661" i="2" s="1"/>
  <c r="G6662" i="2" s="1"/>
  <c r="G6663" i="2" s="1"/>
  <c r="G6664" i="2" s="1"/>
  <c r="G6665" i="2" s="1"/>
  <c r="G6666" i="2" s="1"/>
  <c r="G6667" i="2" s="1"/>
  <c r="G6668" i="2" s="1"/>
  <c r="G6669" i="2" s="1"/>
  <c r="G6670" i="2" s="1"/>
  <c r="G6671" i="2" s="1"/>
  <c r="G6672" i="2" s="1"/>
  <c r="G6673" i="2" s="1"/>
  <c r="G6674" i="2" s="1"/>
  <c r="G6675" i="2" s="1"/>
  <c r="G6676" i="2" s="1"/>
  <c r="G6677" i="2" s="1"/>
  <c r="G6678" i="2" s="1"/>
  <c r="G6679" i="2" s="1"/>
  <c r="G6680" i="2" s="1"/>
  <c r="G6681" i="2" s="1"/>
  <c r="G6682" i="2" s="1"/>
  <c r="G6683" i="2" s="1"/>
  <c r="G6684" i="2" s="1"/>
  <c r="G6685" i="2" s="1"/>
  <c r="G6686" i="2" s="1"/>
  <c r="G6687" i="2" s="1"/>
  <c r="G6688" i="2" s="1"/>
  <c r="G6689" i="2" s="1"/>
  <c r="G6690" i="2" s="1"/>
  <c r="G6691" i="2" s="1"/>
  <c r="G6692" i="2" s="1"/>
  <c r="G6693" i="2" s="1"/>
  <c r="G6694" i="2" s="1"/>
  <c r="G6695" i="2" s="1"/>
  <c r="G6696" i="2" s="1"/>
  <c r="G6697" i="2" s="1"/>
  <c r="G6698" i="2" s="1"/>
  <c r="G6699" i="2" s="1"/>
  <c r="G6700" i="2" s="1"/>
  <c r="G6701" i="2" s="1"/>
  <c r="G6702" i="2" s="1"/>
  <c r="G6703" i="2" s="1"/>
  <c r="G6704" i="2" s="1"/>
  <c r="G6705" i="2" s="1"/>
  <c r="G6706" i="2" s="1"/>
  <c r="G6707" i="2" s="1"/>
  <c r="G6708" i="2" s="1"/>
  <c r="G6709" i="2" s="1"/>
  <c r="G6710" i="2" s="1"/>
  <c r="G6711" i="2" s="1"/>
  <c r="G6712" i="2" s="1"/>
  <c r="G6713" i="2" s="1"/>
  <c r="G6714" i="2" s="1"/>
  <c r="G6715" i="2" s="1"/>
  <c r="G6716" i="2" s="1"/>
  <c r="G6717" i="2" s="1"/>
  <c r="G6718" i="2" s="1"/>
  <c r="G6719" i="2" s="1"/>
  <c r="G6720" i="2" s="1"/>
  <c r="G6721" i="2" s="1"/>
  <c r="G6722" i="2" s="1"/>
  <c r="G6723" i="2" s="1"/>
  <c r="G6724" i="2" s="1"/>
  <c r="G6725" i="2" s="1"/>
  <c r="G6726" i="2" s="1"/>
  <c r="G6727" i="2" s="1"/>
  <c r="G6728" i="2" s="1"/>
  <c r="G6729" i="2" s="1"/>
  <c r="G6730" i="2" s="1"/>
  <c r="G6731" i="2" s="1"/>
  <c r="G6732" i="2" s="1"/>
  <c r="G6733" i="2" s="1"/>
  <c r="G6734" i="2" s="1"/>
  <c r="G6735" i="2" s="1"/>
  <c r="G6736" i="2" s="1"/>
  <c r="G6737" i="2" s="1"/>
  <c r="G6738" i="2" s="1"/>
  <c r="G6739" i="2" s="1"/>
  <c r="G6740" i="2" s="1"/>
  <c r="G6741" i="2" s="1"/>
  <c r="G6742" i="2" s="1"/>
  <c r="G6743" i="2" s="1"/>
  <c r="G6744" i="2" s="1"/>
  <c r="G6745" i="2" s="1"/>
  <c r="G6746" i="2" s="1"/>
  <c r="G6747" i="2" s="1"/>
  <c r="G6748" i="2" s="1"/>
  <c r="G6749" i="2" s="1"/>
  <c r="G6750" i="2" s="1"/>
  <c r="G6751" i="2" s="1"/>
  <c r="G6752" i="2" s="1"/>
  <c r="G6753" i="2" s="1"/>
  <c r="G6754" i="2" s="1"/>
  <c r="G6755" i="2" s="1"/>
  <c r="G6756" i="2" s="1"/>
  <c r="G6757" i="2" s="1"/>
  <c r="G6758" i="2" s="1"/>
  <c r="G6759" i="2" s="1"/>
  <c r="G6760" i="2" s="1"/>
  <c r="G6761" i="2" s="1"/>
  <c r="G6762" i="2" s="1"/>
  <c r="G6763" i="2" s="1"/>
  <c r="G6764" i="2" s="1"/>
  <c r="G6765" i="2" s="1"/>
  <c r="G6766" i="2" s="1"/>
  <c r="G6767" i="2" s="1"/>
  <c r="G6768" i="2" s="1"/>
  <c r="G6769" i="2" s="1"/>
  <c r="G6770" i="2" s="1"/>
  <c r="G6771" i="2" s="1"/>
  <c r="G6772" i="2" s="1"/>
  <c r="G6773" i="2" s="1"/>
  <c r="G6774" i="2" s="1"/>
  <c r="G6775" i="2" s="1"/>
  <c r="G6776" i="2" s="1"/>
  <c r="G6777" i="2" s="1"/>
  <c r="G6778" i="2" s="1"/>
  <c r="G6779" i="2" s="1"/>
  <c r="G6780" i="2" s="1"/>
  <c r="G6781" i="2" s="1"/>
  <c r="G6782" i="2" s="1"/>
  <c r="G6783" i="2" s="1"/>
  <c r="G6784" i="2" s="1"/>
  <c r="G6785" i="2" s="1"/>
  <c r="G6786" i="2" s="1"/>
  <c r="G6787" i="2" s="1"/>
  <c r="G6788" i="2" s="1"/>
  <c r="G6789" i="2" s="1"/>
  <c r="G6790" i="2" s="1"/>
  <c r="G6791" i="2" s="1"/>
  <c r="G6792" i="2" s="1"/>
  <c r="G6793" i="2" s="1"/>
  <c r="G6794" i="2" s="1"/>
  <c r="G6795" i="2" s="1"/>
  <c r="G6796" i="2" s="1"/>
  <c r="G6797" i="2" s="1"/>
  <c r="G6798" i="2" s="1"/>
  <c r="G6799" i="2" s="1"/>
  <c r="G6800" i="2" s="1"/>
  <c r="G6801" i="2" s="1"/>
  <c r="G6802" i="2" s="1"/>
  <c r="G6803" i="2" s="1"/>
  <c r="G6804" i="2" s="1"/>
  <c r="G6805" i="2" s="1"/>
  <c r="G6806" i="2" s="1"/>
  <c r="G6807" i="2" s="1"/>
  <c r="G6808" i="2" s="1"/>
  <c r="G6809" i="2" s="1"/>
  <c r="G6810" i="2" s="1"/>
  <c r="G6811" i="2" s="1"/>
  <c r="G6812" i="2" s="1"/>
  <c r="G6813" i="2" s="1"/>
  <c r="G6814" i="2" s="1"/>
  <c r="G6815" i="2" s="1"/>
  <c r="G6816" i="2" s="1"/>
  <c r="G6817" i="2" s="1"/>
  <c r="G6818" i="2" s="1"/>
  <c r="G6819" i="2" s="1"/>
  <c r="G6820" i="2" s="1"/>
  <c r="G6821" i="2" s="1"/>
  <c r="G6822" i="2" s="1"/>
  <c r="G6823" i="2" s="1"/>
  <c r="G6824" i="2" s="1"/>
  <c r="G6825" i="2" s="1"/>
  <c r="G6826" i="2" s="1"/>
  <c r="G6827" i="2" s="1"/>
  <c r="G6828" i="2" s="1"/>
  <c r="G6829" i="2" s="1"/>
  <c r="G6830" i="2" s="1"/>
  <c r="G6831" i="2" s="1"/>
  <c r="G6832" i="2" s="1"/>
  <c r="G6833" i="2" s="1"/>
  <c r="G6834" i="2" s="1"/>
  <c r="G6835" i="2" s="1"/>
  <c r="G6836" i="2" s="1"/>
  <c r="G6837" i="2" s="1"/>
  <c r="G6838" i="2" s="1"/>
  <c r="G6839" i="2" s="1"/>
  <c r="G6840" i="2" s="1"/>
  <c r="G6841" i="2" s="1"/>
  <c r="G6842" i="2" s="1"/>
  <c r="G6843" i="2" s="1"/>
  <c r="G6844" i="2" s="1"/>
  <c r="G6845" i="2" s="1"/>
  <c r="G6846" i="2" s="1"/>
  <c r="G6847" i="2" s="1"/>
  <c r="G6848" i="2" s="1"/>
  <c r="G6849" i="2" s="1"/>
  <c r="G6850" i="2" s="1"/>
  <c r="G6851" i="2" s="1"/>
  <c r="G6852" i="2" s="1"/>
  <c r="G6853" i="2" s="1"/>
  <c r="G6854" i="2" s="1"/>
  <c r="G6855" i="2" s="1"/>
  <c r="G6856" i="2" s="1"/>
  <c r="G6857" i="2" s="1"/>
  <c r="G6858" i="2" s="1"/>
  <c r="G6859" i="2" s="1"/>
  <c r="G6860" i="2" s="1"/>
  <c r="G6861" i="2" s="1"/>
  <c r="G6862" i="2" s="1"/>
  <c r="G6863" i="2" s="1"/>
  <c r="G6864" i="2" s="1"/>
  <c r="G6865" i="2" s="1"/>
  <c r="G6866" i="2" s="1"/>
  <c r="G6867" i="2" s="1"/>
  <c r="G6868" i="2" s="1"/>
  <c r="G6869" i="2" s="1"/>
  <c r="G6870" i="2" s="1"/>
  <c r="G6871" i="2" s="1"/>
  <c r="G6872" i="2" s="1"/>
  <c r="G6873" i="2" s="1"/>
  <c r="G6874" i="2" s="1"/>
  <c r="G6875" i="2" s="1"/>
  <c r="G6876" i="2" s="1"/>
  <c r="G6877" i="2" s="1"/>
  <c r="G6878" i="2" s="1"/>
  <c r="G6879" i="2" s="1"/>
  <c r="G6880" i="2" s="1"/>
  <c r="G6881" i="2" s="1"/>
  <c r="G6882" i="2" s="1"/>
  <c r="G6883" i="2" s="1"/>
  <c r="G6884" i="2" s="1"/>
  <c r="G6885" i="2" s="1"/>
  <c r="G6886" i="2" s="1"/>
  <c r="G6887" i="2" s="1"/>
  <c r="G6888" i="2" s="1"/>
  <c r="G6889" i="2" s="1"/>
  <c r="G6890" i="2" s="1"/>
  <c r="G6891" i="2" s="1"/>
  <c r="G6892" i="2" s="1"/>
  <c r="G6893" i="2" s="1"/>
  <c r="G6894" i="2" s="1"/>
  <c r="G6895" i="2" s="1"/>
  <c r="G6896" i="2" s="1"/>
  <c r="G6897" i="2" s="1"/>
  <c r="G6898" i="2" s="1"/>
  <c r="G6899" i="2" s="1"/>
  <c r="G6900" i="2" s="1"/>
  <c r="G6901" i="2" s="1"/>
  <c r="G6902" i="2" s="1"/>
  <c r="G6903" i="2" s="1"/>
  <c r="G6904" i="2" s="1"/>
  <c r="G6905" i="2" s="1"/>
  <c r="G6906" i="2" s="1"/>
  <c r="G6907" i="2" s="1"/>
  <c r="G6908" i="2" s="1"/>
  <c r="G6909" i="2" s="1"/>
  <c r="G6910" i="2" s="1"/>
  <c r="G6911" i="2" s="1"/>
  <c r="G6912" i="2" s="1"/>
  <c r="G6913" i="2" s="1"/>
  <c r="G6914" i="2" s="1"/>
  <c r="G6915" i="2" s="1"/>
  <c r="G6916" i="2" s="1"/>
  <c r="G6917" i="2" s="1"/>
  <c r="G6918" i="2" s="1"/>
  <c r="G6919" i="2" s="1"/>
  <c r="G6920" i="2" s="1"/>
  <c r="G6921" i="2" s="1"/>
  <c r="G6922" i="2" s="1"/>
  <c r="G6923" i="2" s="1"/>
  <c r="G6924" i="2" s="1"/>
  <c r="G6925" i="2" s="1"/>
  <c r="G6926" i="2" s="1"/>
  <c r="G6927" i="2" s="1"/>
  <c r="G6928" i="2" s="1"/>
  <c r="G6929" i="2" s="1"/>
  <c r="G6930" i="2" s="1"/>
  <c r="G6931" i="2" s="1"/>
  <c r="G6932" i="2" s="1"/>
  <c r="G6933" i="2" s="1"/>
  <c r="G6934" i="2" s="1"/>
  <c r="G6935" i="2" s="1"/>
  <c r="G6936" i="2" s="1"/>
  <c r="G6937" i="2" s="1"/>
  <c r="G6938" i="2" s="1"/>
  <c r="G6939" i="2" s="1"/>
  <c r="G6940" i="2" s="1"/>
  <c r="G6941" i="2" s="1"/>
  <c r="G6942" i="2" s="1"/>
  <c r="G6943" i="2" s="1"/>
  <c r="G6944" i="2" s="1"/>
  <c r="G6945" i="2" s="1"/>
  <c r="G6946" i="2" s="1"/>
  <c r="G6947" i="2" s="1"/>
  <c r="G6948" i="2" s="1"/>
  <c r="G6949" i="2" s="1"/>
  <c r="G6950" i="2" s="1"/>
  <c r="G6951" i="2" s="1"/>
  <c r="G6952" i="2" s="1"/>
  <c r="G6953" i="2" s="1"/>
  <c r="G6954" i="2" s="1"/>
  <c r="G6955" i="2" s="1"/>
  <c r="G6956" i="2" s="1"/>
  <c r="G6957" i="2" s="1"/>
  <c r="G6958" i="2" s="1"/>
  <c r="G6959" i="2" s="1"/>
  <c r="G6960" i="2" s="1"/>
  <c r="G6961" i="2" s="1"/>
  <c r="G6962" i="2" s="1"/>
  <c r="G6963" i="2" s="1"/>
  <c r="G6964" i="2" s="1"/>
  <c r="G6965" i="2" s="1"/>
  <c r="G6966" i="2" s="1"/>
  <c r="G6967" i="2" s="1"/>
  <c r="G6968" i="2" s="1"/>
  <c r="G6969" i="2" s="1"/>
  <c r="G6970" i="2" s="1"/>
  <c r="G6971" i="2" s="1"/>
  <c r="G6972" i="2" s="1"/>
  <c r="G6973" i="2" s="1"/>
  <c r="G6974" i="2" s="1"/>
  <c r="G6975" i="2" s="1"/>
  <c r="G6976" i="2" s="1"/>
  <c r="G6977" i="2" s="1"/>
  <c r="G6978" i="2" s="1"/>
  <c r="G6979" i="2" s="1"/>
  <c r="G6980" i="2" s="1"/>
  <c r="G6981" i="2" s="1"/>
  <c r="G6982" i="2" s="1"/>
  <c r="G6983" i="2" s="1"/>
  <c r="G6984" i="2" s="1"/>
  <c r="G6985" i="2" s="1"/>
  <c r="G6986" i="2" s="1"/>
  <c r="G6987" i="2" s="1"/>
  <c r="G6988" i="2" s="1"/>
  <c r="G6989" i="2" s="1"/>
  <c r="G6990" i="2" s="1"/>
  <c r="G6991" i="2" s="1"/>
  <c r="G6992" i="2" s="1"/>
  <c r="G6993" i="2" s="1"/>
  <c r="G6994" i="2" s="1"/>
  <c r="G6995" i="2" s="1"/>
  <c r="G6996" i="2" s="1"/>
  <c r="G6997" i="2" s="1"/>
  <c r="G6998" i="2" s="1"/>
  <c r="G6999" i="2" s="1"/>
  <c r="G7000" i="2" s="1"/>
  <c r="G7001" i="2" s="1"/>
  <c r="G7002" i="2" s="1"/>
  <c r="G7003" i="2" s="1"/>
  <c r="G7004" i="2" s="1"/>
  <c r="G7005" i="2" s="1"/>
  <c r="G7006" i="2" s="1"/>
  <c r="G7007" i="2" s="1"/>
  <c r="G7008" i="2" s="1"/>
  <c r="G7009" i="2" s="1"/>
  <c r="G7010" i="2" s="1"/>
  <c r="G7011" i="2" s="1"/>
  <c r="G7012" i="2" s="1"/>
  <c r="G7013" i="2" s="1"/>
  <c r="G7014" i="2" s="1"/>
  <c r="G7015" i="2" s="1"/>
  <c r="G7016" i="2" s="1"/>
  <c r="G7017" i="2" s="1"/>
  <c r="G7018" i="2" s="1"/>
  <c r="G7019" i="2" s="1"/>
  <c r="G7020" i="2" s="1"/>
  <c r="G7021" i="2" s="1"/>
  <c r="G7022" i="2" s="1"/>
  <c r="G7023" i="2" s="1"/>
  <c r="G7024" i="2" s="1"/>
  <c r="G7025" i="2" s="1"/>
  <c r="G7026" i="2" s="1"/>
  <c r="G7027" i="2" s="1"/>
  <c r="G7028" i="2" s="1"/>
  <c r="G7029" i="2" s="1"/>
  <c r="G7030" i="2" s="1"/>
  <c r="G7031" i="2" s="1"/>
  <c r="G7032" i="2" s="1"/>
  <c r="G7033" i="2" s="1"/>
  <c r="G7034" i="2" s="1"/>
  <c r="G7035" i="2" s="1"/>
  <c r="G7036" i="2" s="1"/>
  <c r="G7037" i="2" s="1"/>
  <c r="G7038" i="2" s="1"/>
  <c r="G7039" i="2" s="1"/>
  <c r="G7040" i="2" s="1"/>
  <c r="G7041" i="2" s="1"/>
  <c r="G7042" i="2" s="1"/>
  <c r="G7043" i="2" s="1"/>
  <c r="G7044" i="2" s="1"/>
  <c r="G7045" i="2" s="1"/>
  <c r="G7046" i="2" s="1"/>
  <c r="G7047" i="2" s="1"/>
  <c r="G7048" i="2" s="1"/>
  <c r="G7049" i="2" s="1"/>
  <c r="G7050" i="2" s="1"/>
  <c r="G7051" i="2" s="1"/>
  <c r="G7052" i="2" s="1"/>
  <c r="G7053" i="2" s="1"/>
  <c r="G7054" i="2" s="1"/>
  <c r="G7055" i="2" s="1"/>
  <c r="G7056" i="2" s="1"/>
  <c r="G7057" i="2" s="1"/>
  <c r="G7058" i="2" s="1"/>
  <c r="G7059" i="2" s="1"/>
  <c r="G7060" i="2" s="1"/>
  <c r="G7061" i="2" s="1"/>
  <c r="G7062" i="2" s="1"/>
  <c r="G7063" i="2" s="1"/>
  <c r="G7064" i="2" s="1"/>
  <c r="G7065" i="2" s="1"/>
  <c r="G7066" i="2" s="1"/>
  <c r="G7067" i="2" s="1"/>
  <c r="G7068" i="2" s="1"/>
  <c r="G7069" i="2" s="1"/>
  <c r="G7070" i="2" s="1"/>
  <c r="G7071" i="2" s="1"/>
  <c r="G7072" i="2" s="1"/>
  <c r="G7073" i="2" s="1"/>
  <c r="G7074" i="2" s="1"/>
  <c r="G7075" i="2" s="1"/>
  <c r="G7076" i="2" s="1"/>
  <c r="G7077" i="2" s="1"/>
  <c r="G7078" i="2" s="1"/>
  <c r="G7079" i="2" s="1"/>
  <c r="G7080" i="2" s="1"/>
  <c r="G7081" i="2" s="1"/>
  <c r="G7082" i="2" s="1"/>
  <c r="G7083" i="2" s="1"/>
  <c r="G7084" i="2" s="1"/>
  <c r="G7085" i="2" s="1"/>
  <c r="G7086" i="2" s="1"/>
  <c r="G7087" i="2" s="1"/>
  <c r="G7088" i="2" s="1"/>
  <c r="G7089" i="2" s="1"/>
  <c r="G7090" i="2" s="1"/>
  <c r="G7091" i="2" s="1"/>
  <c r="G7092" i="2" s="1"/>
  <c r="G7093" i="2" s="1"/>
  <c r="G7094" i="2" s="1"/>
  <c r="G7095" i="2" s="1"/>
  <c r="G7096" i="2" s="1"/>
  <c r="G7097" i="2" s="1"/>
  <c r="G7098" i="2" s="1"/>
  <c r="G7099" i="2" s="1"/>
  <c r="G7100" i="2" s="1"/>
  <c r="G7101" i="2" s="1"/>
  <c r="G7102" i="2" s="1"/>
  <c r="G7103" i="2" s="1"/>
  <c r="G7104" i="2" s="1"/>
  <c r="G7105" i="2" s="1"/>
  <c r="G7106" i="2" s="1"/>
  <c r="G7107" i="2" s="1"/>
  <c r="G7108" i="2" s="1"/>
  <c r="G7109" i="2" s="1"/>
  <c r="G7110" i="2" s="1"/>
  <c r="G7111" i="2" s="1"/>
  <c r="G7112" i="2" s="1"/>
  <c r="G7113" i="2" s="1"/>
  <c r="G7114" i="2" s="1"/>
  <c r="G7115" i="2" s="1"/>
  <c r="G7116" i="2" s="1"/>
  <c r="G7117" i="2" s="1"/>
  <c r="G7118" i="2" s="1"/>
  <c r="G7119" i="2" s="1"/>
  <c r="G7120" i="2" s="1"/>
  <c r="G7121" i="2" s="1"/>
  <c r="G7122" i="2" s="1"/>
  <c r="G7123" i="2" s="1"/>
  <c r="G7124" i="2" s="1"/>
  <c r="G7125" i="2" s="1"/>
  <c r="G7126" i="2" s="1"/>
  <c r="G7127" i="2" s="1"/>
  <c r="G7128" i="2" s="1"/>
  <c r="G7129" i="2" s="1"/>
  <c r="G7130" i="2" s="1"/>
  <c r="G7131" i="2" s="1"/>
  <c r="G7132" i="2" s="1"/>
  <c r="G7133" i="2" s="1"/>
  <c r="G7134" i="2" s="1"/>
  <c r="G7135" i="2" s="1"/>
  <c r="G7136" i="2" s="1"/>
  <c r="G7137" i="2" s="1"/>
  <c r="G7138" i="2" s="1"/>
  <c r="G7139" i="2" s="1"/>
  <c r="G7140" i="2" s="1"/>
  <c r="G7141" i="2" s="1"/>
  <c r="G7142" i="2" s="1"/>
  <c r="G7143" i="2" s="1"/>
  <c r="G7144" i="2" s="1"/>
  <c r="G7145" i="2" s="1"/>
  <c r="G7146" i="2" s="1"/>
  <c r="G7147" i="2" s="1"/>
  <c r="G7148" i="2" s="1"/>
  <c r="G7149" i="2" s="1"/>
  <c r="G7150" i="2" s="1"/>
  <c r="G7151" i="2" s="1"/>
  <c r="G7152" i="2" s="1"/>
  <c r="G7153" i="2" s="1"/>
  <c r="G7154" i="2" s="1"/>
  <c r="G7155" i="2" s="1"/>
  <c r="G7156" i="2" s="1"/>
  <c r="G7157" i="2" s="1"/>
  <c r="G7158" i="2" s="1"/>
  <c r="G7159" i="2" s="1"/>
  <c r="G7160" i="2" s="1"/>
  <c r="G7161" i="2" s="1"/>
  <c r="G7162" i="2" s="1"/>
  <c r="G7163" i="2" s="1"/>
  <c r="G7164" i="2" s="1"/>
  <c r="G7165" i="2" s="1"/>
  <c r="G7166" i="2" s="1"/>
  <c r="G7167" i="2" s="1"/>
  <c r="G7168" i="2" s="1"/>
  <c r="G7169" i="2" s="1"/>
  <c r="G7170" i="2" s="1"/>
  <c r="G7171" i="2" s="1"/>
  <c r="G7172" i="2" s="1"/>
  <c r="G7173" i="2" s="1"/>
  <c r="G7174" i="2" s="1"/>
  <c r="G7175" i="2" s="1"/>
  <c r="G7176" i="2" s="1"/>
  <c r="G7177" i="2" s="1"/>
  <c r="G7178" i="2" s="1"/>
  <c r="G7179" i="2" s="1"/>
  <c r="G7180" i="2" s="1"/>
  <c r="G7181" i="2" s="1"/>
  <c r="G7182" i="2" s="1"/>
  <c r="G7183" i="2" s="1"/>
  <c r="G7184" i="2" s="1"/>
  <c r="G7185" i="2" s="1"/>
  <c r="G7186" i="2" s="1"/>
  <c r="G7187" i="2" s="1"/>
  <c r="G7188" i="2" s="1"/>
  <c r="G7189" i="2" s="1"/>
  <c r="G7190" i="2" s="1"/>
  <c r="G7191" i="2" s="1"/>
  <c r="G7192" i="2" s="1"/>
  <c r="G7193" i="2" s="1"/>
  <c r="G7194" i="2" s="1"/>
  <c r="G7195" i="2" s="1"/>
  <c r="G7196" i="2" s="1"/>
  <c r="G7197" i="2" s="1"/>
  <c r="G7198" i="2" s="1"/>
  <c r="G7199" i="2" s="1"/>
  <c r="G7200" i="2" s="1"/>
  <c r="G7201" i="2" s="1"/>
  <c r="G7202" i="2" s="1"/>
  <c r="G7203" i="2" s="1"/>
  <c r="G7204" i="2" s="1"/>
  <c r="G7205" i="2" s="1"/>
  <c r="G7206" i="2" s="1"/>
  <c r="G7207" i="2" s="1"/>
  <c r="G7208" i="2" s="1"/>
  <c r="G7209" i="2" s="1"/>
  <c r="G7210" i="2" s="1"/>
  <c r="G7211" i="2" s="1"/>
  <c r="G7212" i="2" s="1"/>
  <c r="G7213" i="2" s="1"/>
  <c r="G7214" i="2" s="1"/>
  <c r="G7215" i="2" s="1"/>
  <c r="G7216" i="2" s="1"/>
  <c r="G7217" i="2" s="1"/>
  <c r="G7218" i="2" s="1"/>
  <c r="G7219" i="2" s="1"/>
  <c r="G7220" i="2" s="1"/>
  <c r="G7221" i="2" s="1"/>
  <c r="G7222" i="2" s="1"/>
  <c r="G7223" i="2" s="1"/>
  <c r="G7224" i="2" s="1"/>
  <c r="G7225" i="2" s="1"/>
  <c r="G7226" i="2" s="1"/>
  <c r="G7227" i="2" s="1"/>
  <c r="G7228" i="2" s="1"/>
  <c r="G7229" i="2" s="1"/>
  <c r="G7230" i="2" s="1"/>
  <c r="G7231" i="2" s="1"/>
  <c r="G7232" i="2" s="1"/>
  <c r="G7233" i="2" s="1"/>
  <c r="G7234" i="2" s="1"/>
  <c r="G7235" i="2" s="1"/>
  <c r="G7236" i="2" s="1"/>
  <c r="G7237" i="2" s="1"/>
  <c r="G7238" i="2" s="1"/>
  <c r="G7239" i="2" s="1"/>
  <c r="G7240" i="2" s="1"/>
  <c r="G7241" i="2" s="1"/>
  <c r="G7242" i="2" s="1"/>
  <c r="G7243" i="2" s="1"/>
  <c r="G7244" i="2" s="1"/>
  <c r="G7245" i="2" s="1"/>
  <c r="G7246" i="2" s="1"/>
  <c r="G7247" i="2" s="1"/>
  <c r="G7248" i="2" s="1"/>
  <c r="G7249" i="2" s="1"/>
  <c r="G7250" i="2" s="1"/>
  <c r="G7251" i="2" s="1"/>
  <c r="G7252" i="2" s="1"/>
  <c r="G7253" i="2" s="1"/>
  <c r="G7254" i="2" s="1"/>
  <c r="G7255" i="2" s="1"/>
  <c r="G7256" i="2" s="1"/>
  <c r="G7257" i="2" s="1"/>
  <c r="G7258" i="2" s="1"/>
  <c r="G7259" i="2" s="1"/>
  <c r="G7260" i="2" s="1"/>
  <c r="G7261" i="2" s="1"/>
  <c r="G7262" i="2" s="1"/>
  <c r="G7263" i="2" s="1"/>
  <c r="G7264" i="2" s="1"/>
  <c r="G7265" i="2" s="1"/>
  <c r="G7266" i="2" s="1"/>
  <c r="G7267" i="2" s="1"/>
  <c r="G7268" i="2" s="1"/>
  <c r="G7269" i="2" s="1"/>
  <c r="G7270" i="2" s="1"/>
  <c r="G7271" i="2" s="1"/>
  <c r="G7272" i="2" s="1"/>
  <c r="G7273" i="2" s="1"/>
  <c r="G7274" i="2" s="1"/>
  <c r="G7275" i="2" s="1"/>
  <c r="G7276" i="2" s="1"/>
  <c r="G7277" i="2" s="1"/>
  <c r="G7278" i="2" s="1"/>
  <c r="G7279" i="2" s="1"/>
  <c r="G7280" i="2" s="1"/>
  <c r="G7281" i="2" s="1"/>
  <c r="G7282" i="2" s="1"/>
  <c r="G7283" i="2" s="1"/>
  <c r="G7284" i="2" s="1"/>
  <c r="G7285" i="2" s="1"/>
  <c r="G7286" i="2" s="1"/>
  <c r="G7287" i="2" s="1"/>
  <c r="G7288" i="2" s="1"/>
  <c r="G7289" i="2" s="1"/>
  <c r="G7290" i="2" s="1"/>
  <c r="G7291" i="2" s="1"/>
  <c r="G7292" i="2" s="1"/>
  <c r="G7293" i="2" s="1"/>
  <c r="G7294" i="2" s="1"/>
  <c r="G7295" i="2" s="1"/>
  <c r="G7296" i="2" s="1"/>
  <c r="G7297" i="2" s="1"/>
  <c r="G7298" i="2" s="1"/>
  <c r="G7299" i="2" s="1"/>
  <c r="G7300" i="2" s="1"/>
  <c r="G7301" i="2" s="1"/>
  <c r="G7302" i="2" s="1"/>
  <c r="G7303" i="2" s="1"/>
  <c r="G7304" i="2" s="1"/>
  <c r="G7305" i="2" s="1"/>
  <c r="G7306" i="2" s="1"/>
  <c r="G7307" i="2" s="1"/>
  <c r="G7308" i="2" s="1"/>
  <c r="G7309" i="2" s="1"/>
  <c r="G7310" i="2" s="1"/>
  <c r="G7311" i="2" s="1"/>
  <c r="G7312" i="2" s="1"/>
  <c r="G7313" i="2" s="1"/>
  <c r="G7314" i="2" s="1"/>
  <c r="G7315" i="2" s="1"/>
  <c r="G7316" i="2" s="1"/>
  <c r="G7317" i="2" s="1"/>
  <c r="G7318" i="2" s="1"/>
  <c r="G7319" i="2" s="1"/>
  <c r="G7320" i="2" s="1"/>
  <c r="G7321" i="2" s="1"/>
  <c r="G7322" i="2" s="1"/>
  <c r="G7323" i="2" s="1"/>
  <c r="G7324" i="2" s="1"/>
  <c r="G7325" i="2" s="1"/>
  <c r="G7326" i="2" s="1"/>
  <c r="G7327" i="2" s="1"/>
  <c r="G7328" i="2" s="1"/>
  <c r="G7329" i="2" s="1"/>
  <c r="G7330" i="2" s="1"/>
  <c r="G7331" i="2" s="1"/>
  <c r="G7332" i="2" s="1"/>
  <c r="G7333" i="2" s="1"/>
  <c r="G7334" i="2" s="1"/>
  <c r="G7335" i="2" s="1"/>
  <c r="G7336" i="2" s="1"/>
  <c r="G7337" i="2" s="1"/>
  <c r="G7338" i="2" s="1"/>
  <c r="G7339" i="2" s="1"/>
  <c r="G7340" i="2" s="1"/>
  <c r="G7341" i="2" s="1"/>
  <c r="G7342" i="2" s="1"/>
  <c r="G7343" i="2" s="1"/>
  <c r="G7344" i="2" s="1"/>
  <c r="G7345" i="2" s="1"/>
  <c r="G7346" i="2" s="1"/>
  <c r="G7347" i="2" s="1"/>
  <c r="G7348" i="2" s="1"/>
  <c r="G7349" i="2" s="1"/>
  <c r="G7350" i="2" s="1"/>
  <c r="G7351" i="2" s="1"/>
  <c r="G7352" i="2" s="1"/>
  <c r="G7353" i="2" s="1"/>
  <c r="G7354" i="2" s="1"/>
  <c r="G7355" i="2" s="1"/>
  <c r="G7356" i="2" s="1"/>
  <c r="G7357" i="2" s="1"/>
  <c r="G7358" i="2" s="1"/>
  <c r="G7359" i="2" s="1"/>
  <c r="G7360" i="2" s="1"/>
  <c r="G7361" i="2" s="1"/>
  <c r="G7362" i="2" s="1"/>
  <c r="G7363" i="2" s="1"/>
  <c r="G7364" i="2" s="1"/>
  <c r="G7365" i="2" s="1"/>
  <c r="G7366" i="2" s="1"/>
  <c r="G7367" i="2" s="1"/>
  <c r="G7368" i="2" s="1"/>
  <c r="G7369" i="2" s="1"/>
  <c r="G7370" i="2" s="1"/>
  <c r="G7371" i="2" s="1"/>
  <c r="G7372" i="2" s="1"/>
  <c r="G7373" i="2" s="1"/>
  <c r="G7374" i="2" s="1"/>
  <c r="G7375" i="2" s="1"/>
  <c r="G7376" i="2" s="1"/>
  <c r="G7377" i="2" s="1"/>
  <c r="G7378" i="2" s="1"/>
  <c r="G7379" i="2" s="1"/>
  <c r="G7380" i="2" s="1"/>
  <c r="G7381" i="2" s="1"/>
  <c r="G7382" i="2" s="1"/>
  <c r="G7383" i="2" s="1"/>
  <c r="G7384" i="2" s="1"/>
  <c r="G7385" i="2" s="1"/>
  <c r="G7386" i="2" s="1"/>
  <c r="G7387" i="2" s="1"/>
  <c r="G7388" i="2" s="1"/>
  <c r="G7389" i="2" s="1"/>
  <c r="G7390" i="2" s="1"/>
  <c r="G7391" i="2" s="1"/>
  <c r="G7392" i="2" s="1"/>
  <c r="G7393" i="2" s="1"/>
  <c r="G7394" i="2" s="1"/>
  <c r="G7395" i="2" s="1"/>
  <c r="G7396" i="2" s="1"/>
  <c r="G7397" i="2" s="1"/>
  <c r="G7398" i="2" s="1"/>
  <c r="G7399" i="2" s="1"/>
  <c r="G7400" i="2" s="1"/>
  <c r="G7401" i="2" s="1"/>
  <c r="G7402" i="2" s="1"/>
  <c r="G7403" i="2" s="1"/>
  <c r="G7404" i="2" s="1"/>
  <c r="G7405" i="2" s="1"/>
  <c r="G7406" i="2" s="1"/>
  <c r="G7407" i="2" s="1"/>
  <c r="G7408" i="2" s="1"/>
  <c r="G7409" i="2" s="1"/>
  <c r="G7410" i="2" s="1"/>
  <c r="G7411" i="2" s="1"/>
  <c r="G7412" i="2" s="1"/>
  <c r="G7413" i="2" s="1"/>
  <c r="G7414" i="2" s="1"/>
  <c r="G7415" i="2" s="1"/>
  <c r="G7416" i="2" s="1"/>
  <c r="G7417" i="2" s="1"/>
  <c r="G7418" i="2" s="1"/>
  <c r="G7419" i="2" s="1"/>
  <c r="G7420" i="2" s="1"/>
  <c r="G7421" i="2" s="1"/>
  <c r="G7422" i="2" s="1"/>
  <c r="G7423" i="2" s="1"/>
  <c r="G7424" i="2" s="1"/>
  <c r="G7425" i="2" s="1"/>
  <c r="G7426" i="2" s="1"/>
  <c r="G7427" i="2" s="1"/>
  <c r="G7428" i="2" s="1"/>
  <c r="G7429" i="2" s="1"/>
  <c r="G7430" i="2" s="1"/>
  <c r="G7431" i="2" s="1"/>
  <c r="G7432" i="2" s="1"/>
  <c r="G7433" i="2" s="1"/>
  <c r="G7434" i="2" s="1"/>
  <c r="G7435" i="2" s="1"/>
  <c r="G7436" i="2" s="1"/>
  <c r="G7437" i="2" s="1"/>
  <c r="G7438" i="2" s="1"/>
  <c r="G7439" i="2" s="1"/>
  <c r="G7440" i="2" s="1"/>
  <c r="G7441" i="2" s="1"/>
  <c r="G7442" i="2" s="1"/>
  <c r="G7443" i="2" s="1"/>
  <c r="G7444" i="2" s="1"/>
  <c r="G7445" i="2" s="1"/>
  <c r="G7446" i="2" s="1"/>
  <c r="G7447" i="2" s="1"/>
  <c r="G7448" i="2" s="1"/>
  <c r="G7449" i="2" s="1"/>
  <c r="G7450" i="2" s="1"/>
  <c r="G7451" i="2" s="1"/>
  <c r="G7452" i="2" s="1"/>
  <c r="G7453" i="2" s="1"/>
  <c r="G7454" i="2" s="1"/>
  <c r="G7455" i="2" s="1"/>
  <c r="G7456" i="2" s="1"/>
  <c r="G7457" i="2" s="1"/>
  <c r="G7458" i="2" s="1"/>
  <c r="G7459" i="2" s="1"/>
  <c r="G7460" i="2" s="1"/>
  <c r="G7461" i="2" s="1"/>
  <c r="G7462" i="2" s="1"/>
  <c r="G7463" i="2" s="1"/>
  <c r="G7464" i="2" s="1"/>
  <c r="G7465" i="2" s="1"/>
  <c r="G7466" i="2" s="1"/>
  <c r="G7467" i="2" s="1"/>
  <c r="G7468" i="2" s="1"/>
  <c r="G7469" i="2" s="1"/>
  <c r="G7470" i="2" s="1"/>
  <c r="G7471" i="2" s="1"/>
  <c r="G7472" i="2" s="1"/>
  <c r="G7473" i="2" s="1"/>
  <c r="G7474" i="2" s="1"/>
  <c r="G7475" i="2" s="1"/>
  <c r="G7476" i="2" s="1"/>
  <c r="G7477" i="2" s="1"/>
  <c r="G7478" i="2" s="1"/>
  <c r="G7479" i="2" s="1"/>
  <c r="G7480" i="2" s="1"/>
  <c r="G7481" i="2" s="1"/>
  <c r="G7482" i="2" s="1"/>
  <c r="G7483" i="2" s="1"/>
  <c r="G7484" i="2" s="1"/>
  <c r="G7485" i="2" s="1"/>
  <c r="G7486" i="2" s="1"/>
  <c r="G7487" i="2" s="1"/>
  <c r="G7488" i="2" s="1"/>
  <c r="G7489" i="2" s="1"/>
  <c r="G7490" i="2" s="1"/>
  <c r="G7491" i="2" s="1"/>
  <c r="G7492" i="2" s="1"/>
  <c r="G7493" i="2" s="1"/>
  <c r="G7494" i="2" s="1"/>
  <c r="G7495" i="2" s="1"/>
  <c r="G7496" i="2" s="1"/>
  <c r="G7497" i="2" s="1"/>
  <c r="G7498" i="2" s="1"/>
  <c r="G7499" i="2" s="1"/>
  <c r="G7500" i="2" s="1"/>
  <c r="G7501" i="2" s="1"/>
  <c r="G7502" i="2" s="1"/>
  <c r="G7503" i="2" s="1"/>
  <c r="G7504" i="2" s="1"/>
  <c r="G7505" i="2" s="1"/>
  <c r="G7506" i="2" s="1"/>
  <c r="G7507" i="2" s="1"/>
  <c r="G7508" i="2" s="1"/>
  <c r="G7509" i="2" s="1"/>
  <c r="G7510" i="2" s="1"/>
  <c r="G7511" i="2" s="1"/>
  <c r="G7512" i="2" s="1"/>
  <c r="G7513" i="2" s="1"/>
  <c r="G7514" i="2" s="1"/>
  <c r="G7515" i="2" s="1"/>
  <c r="G7516" i="2" s="1"/>
  <c r="G7517" i="2" s="1"/>
  <c r="G7518" i="2" s="1"/>
  <c r="G7519" i="2" s="1"/>
  <c r="G7520" i="2" s="1"/>
  <c r="G7521" i="2" s="1"/>
  <c r="G7522" i="2" s="1"/>
  <c r="G7523" i="2" s="1"/>
  <c r="G7524" i="2" s="1"/>
  <c r="G7525" i="2" s="1"/>
  <c r="G7526" i="2" s="1"/>
  <c r="G7527" i="2" s="1"/>
  <c r="G7528" i="2" s="1"/>
  <c r="G7529" i="2" s="1"/>
  <c r="G7530" i="2" s="1"/>
  <c r="G7531" i="2" s="1"/>
  <c r="G7532" i="2" s="1"/>
  <c r="G7533" i="2" s="1"/>
  <c r="G7534" i="2" s="1"/>
  <c r="G7535" i="2" s="1"/>
  <c r="G7536" i="2" s="1"/>
  <c r="G7537" i="2" s="1"/>
  <c r="G7538" i="2" s="1"/>
  <c r="G7539" i="2" s="1"/>
  <c r="G7540" i="2" s="1"/>
  <c r="G7541" i="2" s="1"/>
  <c r="G7542" i="2" s="1"/>
  <c r="G7543" i="2" s="1"/>
  <c r="G7544" i="2" s="1"/>
  <c r="G7545" i="2" s="1"/>
  <c r="G7546" i="2" s="1"/>
  <c r="G7547" i="2" s="1"/>
  <c r="G7548" i="2" s="1"/>
  <c r="G7549" i="2" s="1"/>
  <c r="G7550" i="2" s="1"/>
  <c r="G7551" i="2" s="1"/>
  <c r="G7552" i="2" s="1"/>
  <c r="G7553" i="2" s="1"/>
  <c r="G7554" i="2" s="1"/>
  <c r="G7555" i="2" s="1"/>
  <c r="G7556" i="2" s="1"/>
  <c r="G7557" i="2" s="1"/>
  <c r="G7558" i="2" s="1"/>
  <c r="G7559" i="2" s="1"/>
  <c r="G7560" i="2" s="1"/>
  <c r="G7561" i="2" s="1"/>
  <c r="G7562" i="2" s="1"/>
  <c r="G7563" i="2" s="1"/>
  <c r="G7564" i="2" s="1"/>
  <c r="G7565" i="2" s="1"/>
  <c r="G7566" i="2" s="1"/>
  <c r="G7567" i="2" s="1"/>
  <c r="G7568" i="2" s="1"/>
  <c r="G7569" i="2" s="1"/>
  <c r="G7570" i="2" s="1"/>
  <c r="G7571" i="2" s="1"/>
  <c r="G7572" i="2" s="1"/>
  <c r="G7573" i="2" s="1"/>
  <c r="G7574" i="2" s="1"/>
  <c r="G7575" i="2" s="1"/>
  <c r="G7576" i="2" s="1"/>
  <c r="G7577" i="2" s="1"/>
  <c r="G7578" i="2" s="1"/>
  <c r="G7579" i="2" s="1"/>
  <c r="G7580" i="2" s="1"/>
  <c r="G7581" i="2" s="1"/>
  <c r="G7582" i="2" s="1"/>
  <c r="G7583" i="2" s="1"/>
  <c r="G7584" i="2" s="1"/>
  <c r="G7585" i="2" s="1"/>
  <c r="G7586" i="2" s="1"/>
  <c r="G7587" i="2" s="1"/>
  <c r="G7588" i="2" s="1"/>
  <c r="G7589" i="2" s="1"/>
  <c r="G7590" i="2" s="1"/>
  <c r="G7591" i="2" s="1"/>
  <c r="G7592" i="2" s="1"/>
  <c r="G7593" i="2" s="1"/>
  <c r="G7594" i="2" s="1"/>
  <c r="G7595" i="2" s="1"/>
  <c r="G7596" i="2" s="1"/>
  <c r="G7597" i="2" s="1"/>
  <c r="G7598" i="2" s="1"/>
  <c r="G7599" i="2" s="1"/>
  <c r="G7600" i="2" s="1"/>
  <c r="G7601" i="2" s="1"/>
  <c r="G7602" i="2" s="1"/>
  <c r="G7603" i="2" s="1"/>
  <c r="G7604" i="2" s="1"/>
  <c r="G7605" i="2" s="1"/>
  <c r="G7606" i="2" s="1"/>
  <c r="G7607" i="2" s="1"/>
  <c r="G7608" i="2" s="1"/>
  <c r="G7609" i="2" s="1"/>
  <c r="G7610" i="2" s="1"/>
  <c r="G7611" i="2" s="1"/>
  <c r="G7612" i="2" s="1"/>
  <c r="G7613" i="2" s="1"/>
  <c r="G7614" i="2" s="1"/>
  <c r="G7615" i="2" s="1"/>
  <c r="G7616" i="2" s="1"/>
  <c r="G7617" i="2" s="1"/>
  <c r="G7618" i="2" s="1"/>
  <c r="G7619" i="2" s="1"/>
  <c r="G7620" i="2" s="1"/>
  <c r="G7621" i="2" s="1"/>
  <c r="G7622" i="2" s="1"/>
  <c r="G7623" i="2" s="1"/>
  <c r="G7624" i="2" s="1"/>
  <c r="G7625" i="2" s="1"/>
  <c r="G7626" i="2" s="1"/>
  <c r="G7627" i="2" s="1"/>
  <c r="G7628" i="2" s="1"/>
  <c r="G7629" i="2" s="1"/>
  <c r="G7630" i="2" s="1"/>
  <c r="G7631" i="2" s="1"/>
  <c r="G7632" i="2" s="1"/>
  <c r="G7633" i="2" s="1"/>
  <c r="G7634" i="2" s="1"/>
  <c r="G7635" i="2" s="1"/>
  <c r="G7636" i="2" s="1"/>
  <c r="G7637" i="2" s="1"/>
  <c r="G7638" i="2" s="1"/>
  <c r="G7639" i="2" s="1"/>
  <c r="G7640" i="2" s="1"/>
  <c r="G7641" i="2" s="1"/>
  <c r="G7642" i="2" s="1"/>
  <c r="G7643" i="2" s="1"/>
  <c r="G7644" i="2" s="1"/>
  <c r="G7645" i="2" s="1"/>
  <c r="G7646" i="2" s="1"/>
  <c r="G7647" i="2" s="1"/>
  <c r="G7648" i="2" s="1"/>
  <c r="G7649" i="2" s="1"/>
  <c r="G7650" i="2" s="1"/>
  <c r="G7651" i="2" s="1"/>
  <c r="G7652" i="2" s="1"/>
  <c r="G7653" i="2" s="1"/>
  <c r="G7654" i="2" s="1"/>
  <c r="G7655" i="2" s="1"/>
  <c r="G7656" i="2" s="1"/>
  <c r="G7657" i="2" s="1"/>
  <c r="G7658" i="2" s="1"/>
  <c r="G7659" i="2" s="1"/>
  <c r="G7660" i="2" s="1"/>
  <c r="G7661" i="2" s="1"/>
  <c r="G7662" i="2" s="1"/>
  <c r="G7663" i="2" s="1"/>
  <c r="G7664" i="2" s="1"/>
  <c r="G7665" i="2" s="1"/>
  <c r="G7666" i="2" s="1"/>
  <c r="G7667" i="2" s="1"/>
  <c r="G7668" i="2" s="1"/>
  <c r="G7669" i="2" s="1"/>
  <c r="G7670" i="2" s="1"/>
  <c r="G7671" i="2" s="1"/>
  <c r="G7672" i="2" s="1"/>
  <c r="G7673" i="2" s="1"/>
  <c r="G7674" i="2" s="1"/>
  <c r="G7675" i="2" s="1"/>
  <c r="G7676" i="2" s="1"/>
  <c r="G7677" i="2" s="1"/>
  <c r="G7678" i="2" s="1"/>
  <c r="G7679" i="2" s="1"/>
  <c r="G7680" i="2" s="1"/>
  <c r="G7681" i="2" s="1"/>
  <c r="G7682" i="2" s="1"/>
  <c r="G7683" i="2" s="1"/>
  <c r="G7684" i="2" s="1"/>
  <c r="G7685" i="2" s="1"/>
  <c r="G7686" i="2" s="1"/>
  <c r="G7687" i="2" s="1"/>
  <c r="G7688" i="2" s="1"/>
  <c r="G7689" i="2" s="1"/>
  <c r="G7690" i="2" s="1"/>
  <c r="G7691" i="2" s="1"/>
  <c r="G7692" i="2" s="1"/>
  <c r="G7693" i="2" s="1"/>
  <c r="G7694" i="2" s="1"/>
  <c r="G7695" i="2" s="1"/>
  <c r="G7696" i="2" s="1"/>
  <c r="G7697" i="2" s="1"/>
  <c r="G7698" i="2" s="1"/>
  <c r="G7699" i="2" s="1"/>
  <c r="G7700" i="2" s="1"/>
  <c r="G7701" i="2" s="1"/>
  <c r="G7702" i="2" s="1"/>
  <c r="G7703" i="2" s="1"/>
  <c r="G7704" i="2" s="1"/>
  <c r="G7705" i="2" s="1"/>
  <c r="G7706" i="2" s="1"/>
  <c r="G7707" i="2" s="1"/>
  <c r="G7708" i="2" s="1"/>
  <c r="G7709" i="2" s="1"/>
  <c r="G7710" i="2" s="1"/>
  <c r="G7711" i="2" s="1"/>
  <c r="G7712" i="2" s="1"/>
  <c r="G7713" i="2" s="1"/>
  <c r="G7714" i="2" s="1"/>
  <c r="G7715" i="2" s="1"/>
  <c r="G7716" i="2" s="1"/>
  <c r="G7717" i="2" s="1"/>
  <c r="G7718" i="2" s="1"/>
  <c r="G7719" i="2" s="1"/>
  <c r="G7720" i="2" s="1"/>
  <c r="G7721" i="2" s="1"/>
  <c r="G7722" i="2" s="1"/>
  <c r="G7723" i="2" s="1"/>
  <c r="G7724" i="2" s="1"/>
  <c r="G7725" i="2" s="1"/>
  <c r="G7726" i="2" s="1"/>
  <c r="G7727" i="2" s="1"/>
  <c r="G7728" i="2" s="1"/>
  <c r="G7729" i="2" s="1"/>
  <c r="G7730" i="2" s="1"/>
  <c r="G7731" i="2" s="1"/>
  <c r="G7732" i="2" s="1"/>
  <c r="G7733" i="2" s="1"/>
  <c r="G7734" i="2" s="1"/>
  <c r="G7735" i="2" s="1"/>
  <c r="G7736" i="2" s="1"/>
  <c r="G7737" i="2" s="1"/>
  <c r="G7738" i="2" s="1"/>
  <c r="G7739" i="2" s="1"/>
  <c r="G7740" i="2" s="1"/>
  <c r="G7741" i="2" s="1"/>
  <c r="G7742" i="2" s="1"/>
  <c r="G7743" i="2" s="1"/>
  <c r="G7744" i="2" s="1"/>
  <c r="G7745" i="2" s="1"/>
  <c r="G7746" i="2" s="1"/>
  <c r="G7747" i="2" s="1"/>
  <c r="G7748" i="2" s="1"/>
  <c r="G7749" i="2" s="1"/>
  <c r="G7750" i="2" s="1"/>
  <c r="G7751" i="2" s="1"/>
  <c r="G7752" i="2" s="1"/>
  <c r="G7753" i="2" s="1"/>
  <c r="G7754" i="2" s="1"/>
  <c r="G7755" i="2" s="1"/>
  <c r="G7756" i="2" s="1"/>
  <c r="G7757" i="2" s="1"/>
  <c r="G7758" i="2" s="1"/>
  <c r="G7759" i="2" s="1"/>
  <c r="G7760" i="2" s="1"/>
  <c r="G7761" i="2" s="1"/>
  <c r="G7762" i="2" s="1"/>
  <c r="G7763" i="2" s="1"/>
  <c r="G7764" i="2" s="1"/>
  <c r="G7765" i="2" s="1"/>
  <c r="G7766" i="2" s="1"/>
  <c r="G7767" i="2" s="1"/>
  <c r="G7768" i="2" s="1"/>
  <c r="G7769" i="2" s="1"/>
  <c r="G7770" i="2" s="1"/>
  <c r="G7771" i="2" s="1"/>
  <c r="G7772" i="2" s="1"/>
  <c r="G7773" i="2" s="1"/>
  <c r="G7774" i="2" s="1"/>
  <c r="G7775" i="2" s="1"/>
  <c r="G7776" i="2" s="1"/>
  <c r="G7777" i="2" s="1"/>
  <c r="G7778" i="2" s="1"/>
  <c r="G7779" i="2" s="1"/>
  <c r="G7780" i="2" s="1"/>
  <c r="G7781" i="2" s="1"/>
  <c r="G7782" i="2" s="1"/>
  <c r="G7783" i="2" s="1"/>
  <c r="G7784" i="2" s="1"/>
  <c r="G7785" i="2" s="1"/>
  <c r="G7786" i="2" s="1"/>
  <c r="G7787" i="2" s="1"/>
  <c r="G7788" i="2" s="1"/>
  <c r="G7789" i="2" s="1"/>
  <c r="G7790" i="2" s="1"/>
  <c r="G7791" i="2" s="1"/>
  <c r="G7792" i="2" s="1"/>
  <c r="G7793" i="2" s="1"/>
  <c r="G7794" i="2" s="1"/>
  <c r="G7795" i="2" s="1"/>
  <c r="G7796" i="2" s="1"/>
  <c r="G7797" i="2" s="1"/>
  <c r="G7798" i="2" s="1"/>
  <c r="G7799" i="2" s="1"/>
  <c r="G7800" i="2" s="1"/>
  <c r="G7801" i="2" s="1"/>
  <c r="G7802" i="2" s="1"/>
  <c r="G7803" i="2" s="1"/>
  <c r="G7804" i="2" s="1"/>
  <c r="G7805" i="2" s="1"/>
  <c r="G7806" i="2" s="1"/>
  <c r="G7807" i="2" s="1"/>
  <c r="G7808" i="2" s="1"/>
  <c r="G7809" i="2" s="1"/>
  <c r="G7810" i="2" s="1"/>
  <c r="G7811" i="2" s="1"/>
  <c r="G7812" i="2" s="1"/>
  <c r="G7813" i="2" s="1"/>
  <c r="G7814" i="2" s="1"/>
  <c r="G7815" i="2" s="1"/>
  <c r="G7816" i="2" s="1"/>
  <c r="G7817" i="2" s="1"/>
  <c r="G7818" i="2" s="1"/>
  <c r="G7819" i="2" s="1"/>
  <c r="G7820" i="2" s="1"/>
  <c r="G7821" i="2" s="1"/>
  <c r="G7822" i="2" s="1"/>
  <c r="G7823" i="2" s="1"/>
  <c r="G7824" i="2" s="1"/>
  <c r="G7825" i="2" s="1"/>
  <c r="G7826" i="2" s="1"/>
  <c r="G7827" i="2" s="1"/>
  <c r="G7828" i="2" s="1"/>
  <c r="G7829" i="2" s="1"/>
  <c r="G7830" i="2" s="1"/>
  <c r="G7831" i="2" s="1"/>
  <c r="G7832" i="2" s="1"/>
  <c r="G7833" i="2" s="1"/>
  <c r="G7834" i="2" s="1"/>
  <c r="G7835" i="2" s="1"/>
  <c r="G7836" i="2" s="1"/>
  <c r="G7837" i="2" s="1"/>
  <c r="G7838" i="2" s="1"/>
  <c r="G7839" i="2" s="1"/>
  <c r="G7840" i="2" s="1"/>
  <c r="G7841" i="2" s="1"/>
  <c r="G7842" i="2" s="1"/>
  <c r="G7843" i="2" s="1"/>
  <c r="G7844" i="2" s="1"/>
  <c r="G7845" i="2" s="1"/>
  <c r="G7846" i="2" s="1"/>
  <c r="G7847" i="2" s="1"/>
  <c r="G7848" i="2" s="1"/>
  <c r="G7849" i="2" s="1"/>
  <c r="G7850" i="2" s="1"/>
  <c r="G7851" i="2" s="1"/>
  <c r="G7852" i="2" s="1"/>
  <c r="G7853" i="2" s="1"/>
  <c r="G7854" i="2" s="1"/>
  <c r="G7855" i="2" s="1"/>
  <c r="G7856" i="2" s="1"/>
  <c r="G7857" i="2" s="1"/>
  <c r="G7858" i="2" s="1"/>
  <c r="G7859" i="2" s="1"/>
  <c r="G7860" i="2" s="1"/>
  <c r="G7861" i="2" s="1"/>
  <c r="G7862" i="2" s="1"/>
  <c r="G7863" i="2" s="1"/>
  <c r="G7864" i="2" s="1"/>
  <c r="G7865" i="2" s="1"/>
  <c r="G7866" i="2" s="1"/>
  <c r="G7867" i="2" s="1"/>
  <c r="G7868" i="2" s="1"/>
  <c r="G7869" i="2" s="1"/>
  <c r="G7870" i="2" s="1"/>
  <c r="G7871" i="2" s="1"/>
  <c r="G7872" i="2" s="1"/>
  <c r="G7873" i="2" s="1"/>
  <c r="G7874" i="2" s="1"/>
  <c r="G7875" i="2" s="1"/>
  <c r="G7876" i="2" s="1"/>
  <c r="G7877" i="2" s="1"/>
  <c r="G7878" i="2" s="1"/>
  <c r="G7879" i="2" s="1"/>
  <c r="G7880" i="2" s="1"/>
  <c r="G7881" i="2" s="1"/>
  <c r="G7882" i="2" s="1"/>
  <c r="G7883" i="2" s="1"/>
  <c r="G7884" i="2" s="1"/>
  <c r="G7885" i="2" s="1"/>
  <c r="G7886" i="2" s="1"/>
  <c r="G7887" i="2" s="1"/>
  <c r="G7888" i="2" s="1"/>
  <c r="G7889" i="2" s="1"/>
  <c r="G7890" i="2" s="1"/>
  <c r="G7891" i="2" s="1"/>
  <c r="G7892" i="2" s="1"/>
  <c r="G7893" i="2" s="1"/>
  <c r="G7894" i="2" s="1"/>
  <c r="G7895" i="2" s="1"/>
  <c r="G7896" i="2" s="1"/>
  <c r="G7897" i="2" s="1"/>
  <c r="G7898" i="2" s="1"/>
  <c r="G7899" i="2" s="1"/>
  <c r="G7900" i="2" s="1"/>
  <c r="G7901" i="2" s="1"/>
  <c r="G7902" i="2" s="1"/>
  <c r="G7903" i="2" s="1"/>
  <c r="G7904" i="2" s="1"/>
  <c r="G7905" i="2" s="1"/>
  <c r="G7906" i="2" s="1"/>
  <c r="G7907" i="2" s="1"/>
  <c r="G7908" i="2" s="1"/>
  <c r="G7909" i="2" s="1"/>
  <c r="G7910" i="2" s="1"/>
  <c r="G7911" i="2" s="1"/>
  <c r="G7912" i="2" s="1"/>
  <c r="G7913" i="2" s="1"/>
  <c r="G7914" i="2" s="1"/>
  <c r="G7915" i="2" s="1"/>
  <c r="G7916" i="2" s="1"/>
  <c r="G7917" i="2" s="1"/>
  <c r="G7918" i="2" s="1"/>
  <c r="G7919" i="2" s="1"/>
  <c r="G7920" i="2" s="1"/>
  <c r="G7921" i="2" s="1"/>
  <c r="G7922" i="2" s="1"/>
  <c r="G7923" i="2" s="1"/>
  <c r="G7924" i="2" s="1"/>
  <c r="G7925" i="2" s="1"/>
  <c r="G7926" i="2" s="1"/>
  <c r="G7927" i="2" s="1"/>
  <c r="G7928" i="2" s="1"/>
  <c r="G7929" i="2" s="1"/>
  <c r="G7930" i="2" s="1"/>
  <c r="G7931" i="2" s="1"/>
  <c r="G7932" i="2" s="1"/>
  <c r="G7933" i="2" s="1"/>
  <c r="G7934" i="2" s="1"/>
  <c r="G7935" i="2" s="1"/>
  <c r="G7936" i="2" s="1"/>
  <c r="G7937" i="2" s="1"/>
  <c r="G7938" i="2" s="1"/>
  <c r="G7939" i="2" s="1"/>
  <c r="G7940" i="2" s="1"/>
  <c r="G7941" i="2" s="1"/>
  <c r="G7942" i="2" s="1"/>
  <c r="G7943" i="2" s="1"/>
  <c r="G7944" i="2" s="1"/>
  <c r="G7945" i="2" s="1"/>
  <c r="G7946" i="2" s="1"/>
  <c r="G7947" i="2" s="1"/>
  <c r="G7948" i="2" s="1"/>
  <c r="G7949" i="2" s="1"/>
  <c r="G7950" i="2" s="1"/>
  <c r="G7951" i="2" s="1"/>
  <c r="G7952" i="2" s="1"/>
  <c r="G7953" i="2" s="1"/>
  <c r="G7954" i="2" s="1"/>
  <c r="G7955" i="2" s="1"/>
  <c r="G7956" i="2" s="1"/>
  <c r="G7957" i="2" s="1"/>
  <c r="G7958" i="2" s="1"/>
  <c r="G7959" i="2" s="1"/>
  <c r="G7960" i="2" s="1"/>
  <c r="G7961" i="2" s="1"/>
  <c r="G7962" i="2" s="1"/>
  <c r="G7963" i="2" s="1"/>
  <c r="G7964" i="2" s="1"/>
  <c r="G7965" i="2" s="1"/>
  <c r="G7966" i="2" s="1"/>
  <c r="G7967" i="2" s="1"/>
  <c r="G7968" i="2" s="1"/>
  <c r="G7969" i="2" s="1"/>
  <c r="G7970" i="2" s="1"/>
  <c r="G7971" i="2" s="1"/>
  <c r="G7972" i="2" s="1"/>
  <c r="G7973" i="2" s="1"/>
  <c r="G7974" i="2" s="1"/>
  <c r="G7975" i="2" s="1"/>
  <c r="G7976" i="2" s="1"/>
  <c r="G7977" i="2" s="1"/>
  <c r="G7978" i="2" s="1"/>
  <c r="G7979" i="2" s="1"/>
  <c r="G7980" i="2" s="1"/>
  <c r="G7981" i="2" s="1"/>
  <c r="G7982" i="2" s="1"/>
  <c r="G7983" i="2" s="1"/>
  <c r="G7984" i="2" s="1"/>
  <c r="G7985" i="2" s="1"/>
  <c r="G7986" i="2" s="1"/>
  <c r="G7987" i="2" s="1"/>
  <c r="G7988" i="2" s="1"/>
  <c r="G7989" i="2" s="1"/>
  <c r="G7990" i="2" s="1"/>
  <c r="G7991" i="2" s="1"/>
  <c r="G7992" i="2" s="1"/>
  <c r="G7993" i="2" s="1"/>
  <c r="G7994" i="2" s="1"/>
  <c r="G7995" i="2" s="1"/>
  <c r="G7996" i="2" s="1"/>
  <c r="G7997" i="2" s="1"/>
  <c r="G7998" i="2" s="1"/>
  <c r="G7999" i="2" s="1"/>
  <c r="G8000" i="2" s="1"/>
  <c r="G8001" i="2" s="1"/>
  <c r="G8002" i="2" s="1"/>
  <c r="G8003" i="2" s="1"/>
  <c r="G8004" i="2" s="1"/>
  <c r="G8005" i="2" s="1"/>
  <c r="G8006" i="2" s="1"/>
  <c r="G8007" i="2" s="1"/>
  <c r="G8008" i="2" s="1"/>
  <c r="G8009" i="2" s="1"/>
  <c r="G8010" i="2" s="1"/>
  <c r="G8011" i="2" s="1"/>
  <c r="G8012" i="2" s="1"/>
  <c r="G8013" i="2" s="1"/>
  <c r="G8014" i="2" s="1"/>
  <c r="G8015" i="2" s="1"/>
  <c r="G8016" i="2" s="1"/>
  <c r="G8017" i="2" s="1"/>
  <c r="G8018" i="2" s="1"/>
  <c r="G8019" i="2" s="1"/>
  <c r="G8020" i="2" s="1"/>
  <c r="G8021" i="2" s="1"/>
  <c r="G8022" i="2" s="1"/>
  <c r="G8023" i="2" s="1"/>
  <c r="G8024" i="2" s="1"/>
  <c r="G8025" i="2" s="1"/>
  <c r="G8026" i="2" s="1"/>
  <c r="G8027" i="2" s="1"/>
  <c r="G8028" i="2" s="1"/>
  <c r="G8029" i="2" s="1"/>
  <c r="G8030" i="2" s="1"/>
  <c r="G8031" i="2" s="1"/>
  <c r="G8032" i="2" s="1"/>
  <c r="G8033" i="2" s="1"/>
  <c r="G8034" i="2" s="1"/>
  <c r="G8035" i="2" s="1"/>
  <c r="G8036" i="2" s="1"/>
  <c r="G8037" i="2" s="1"/>
  <c r="G8038" i="2" s="1"/>
  <c r="G8039" i="2" s="1"/>
  <c r="G8040" i="2" s="1"/>
  <c r="G8041" i="2" s="1"/>
  <c r="G8042" i="2" s="1"/>
  <c r="G8043" i="2" s="1"/>
  <c r="G8044" i="2" s="1"/>
  <c r="G8045" i="2" s="1"/>
  <c r="G8046" i="2" s="1"/>
  <c r="G8047" i="2" s="1"/>
  <c r="G8048" i="2" s="1"/>
  <c r="G8049" i="2" s="1"/>
  <c r="G8050" i="2" s="1"/>
  <c r="G8051" i="2" s="1"/>
  <c r="G8052" i="2" s="1"/>
  <c r="G8053" i="2" s="1"/>
  <c r="G8054" i="2" s="1"/>
  <c r="G8055" i="2" s="1"/>
  <c r="G8056" i="2" s="1"/>
  <c r="G8057" i="2" s="1"/>
  <c r="G8058" i="2" s="1"/>
  <c r="G8059" i="2" s="1"/>
  <c r="G8060" i="2" s="1"/>
  <c r="G8061" i="2" s="1"/>
  <c r="G8062" i="2" s="1"/>
  <c r="G8063" i="2" s="1"/>
  <c r="G8064" i="2" s="1"/>
  <c r="G8065" i="2" s="1"/>
  <c r="G8066" i="2" s="1"/>
  <c r="G8067" i="2" s="1"/>
  <c r="G8068" i="2" s="1"/>
  <c r="G8069" i="2" s="1"/>
  <c r="G8070" i="2" s="1"/>
  <c r="G8071" i="2" s="1"/>
  <c r="G8072" i="2" s="1"/>
  <c r="G8073" i="2" s="1"/>
  <c r="G8074" i="2" s="1"/>
  <c r="G8075" i="2" s="1"/>
  <c r="G8076" i="2" s="1"/>
  <c r="G8077" i="2" s="1"/>
  <c r="G8078" i="2" s="1"/>
  <c r="G8079" i="2" s="1"/>
  <c r="G8080" i="2" s="1"/>
  <c r="G8081" i="2" s="1"/>
  <c r="G8082" i="2" s="1"/>
  <c r="G8083" i="2" s="1"/>
  <c r="G8084" i="2" s="1"/>
  <c r="G8085" i="2" s="1"/>
  <c r="G8086" i="2" s="1"/>
  <c r="G8087" i="2" s="1"/>
  <c r="G8088" i="2" s="1"/>
  <c r="G8089" i="2" s="1"/>
  <c r="G8090" i="2" s="1"/>
  <c r="G8091" i="2" s="1"/>
  <c r="G8092" i="2" s="1"/>
  <c r="G8093" i="2" s="1"/>
  <c r="G8094" i="2" s="1"/>
  <c r="G8095" i="2" s="1"/>
  <c r="G8096" i="2" s="1"/>
  <c r="G8097" i="2" s="1"/>
  <c r="G8098" i="2" s="1"/>
  <c r="G8099" i="2" s="1"/>
  <c r="G8100" i="2" s="1"/>
  <c r="G8101" i="2" s="1"/>
  <c r="G8102" i="2" s="1"/>
  <c r="G8103" i="2" s="1"/>
  <c r="G8104" i="2" s="1"/>
  <c r="G8105" i="2" s="1"/>
  <c r="G8106" i="2" s="1"/>
  <c r="G8107" i="2" s="1"/>
  <c r="G8108" i="2" s="1"/>
  <c r="G8109" i="2" s="1"/>
  <c r="G8110" i="2" s="1"/>
  <c r="G8111" i="2" s="1"/>
  <c r="G8112" i="2" s="1"/>
  <c r="G8113" i="2" s="1"/>
  <c r="G8114" i="2" s="1"/>
  <c r="G8115" i="2" s="1"/>
  <c r="G8116" i="2" s="1"/>
  <c r="G8117" i="2" s="1"/>
  <c r="G8118" i="2" s="1"/>
  <c r="G8119" i="2" s="1"/>
  <c r="G8120" i="2" s="1"/>
  <c r="G8121" i="2" s="1"/>
  <c r="G8122" i="2" s="1"/>
  <c r="G8123" i="2" s="1"/>
  <c r="G8124" i="2" s="1"/>
  <c r="G8125" i="2" s="1"/>
  <c r="G8126" i="2" s="1"/>
  <c r="G8127" i="2" s="1"/>
  <c r="G8128" i="2" s="1"/>
  <c r="G8129" i="2" s="1"/>
  <c r="G8130" i="2" s="1"/>
  <c r="G8131" i="2" s="1"/>
  <c r="G8132" i="2" s="1"/>
  <c r="G8133" i="2" s="1"/>
  <c r="G8134" i="2" s="1"/>
  <c r="G8135" i="2" s="1"/>
  <c r="G8136" i="2" s="1"/>
  <c r="G8137" i="2" s="1"/>
  <c r="G8138" i="2" s="1"/>
  <c r="G8139" i="2" s="1"/>
  <c r="G8140" i="2" s="1"/>
  <c r="G8141" i="2" s="1"/>
  <c r="G8142" i="2" s="1"/>
  <c r="G8143" i="2" s="1"/>
  <c r="G8144" i="2" s="1"/>
  <c r="G8145" i="2" s="1"/>
  <c r="G8146" i="2" s="1"/>
  <c r="G8147" i="2" s="1"/>
  <c r="G8148" i="2" s="1"/>
  <c r="G8149" i="2" s="1"/>
  <c r="G8150" i="2" s="1"/>
  <c r="G8151" i="2" s="1"/>
  <c r="G8152" i="2" s="1"/>
  <c r="G8153" i="2" s="1"/>
  <c r="G8154" i="2" s="1"/>
  <c r="G8155" i="2" s="1"/>
  <c r="G8156" i="2" s="1"/>
  <c r="G8157" i="2" s="1"/>
  <c r="G8158" i="2" s="1"/>
  <c r="G8159" i="2" s="1"/>
  <c r="G8160" i="2" s="1"/>
  <c r="G8161" i="2" s="1"/>
  <c r="G8162" i="2" s="1"/>
  <c r="G8163" i="2" s="1"/>
  <c r="G8164" i="2" s="1"/>
  <c r="G8165" i="2" s="1"/>
  <c r="G8166" i="2" s="1"/>
  <c r="G8167" i="2" s="1"/>
  <c r="G8168" i="2" s="1"/>
  <c r="G8169" i="2" s="1"/>
  <c r="G8170" i="2" s="1"/>
  <c r="G8171" i="2" s="1"/>
  <c r="G8172" i="2" s="1"/>
  <c r="G8173" i="2" s="1"/>
  <c r="G8174" i="2" s="1"/>
  <c r="G8175" i="2" s="1"/>
  <c r="G8176" i="2" s="1"/>
  <c r="G8177" i="2" s="1"/>
  <c r="G8178" i="2" s="1"/>
  <c r="G8179" i="2" s="1"/>
  <c r="G8180" i="2" s="1"/>
  <c r="G8181" i="2" s="1"/>
  <c r="G8182" i="2" s="1"/>
  <c r="G8183" i="2" s="1"/>
  <c r="G8184" i="2" s="1"/>
  <c r="G8185" i="2" s="1"/>
  <c r="G8186" i="2" s="1"/>
  <c r="G8187" i="2" s="1"/>
  <c r="G8188" i="2" s="1"/>
  <c r="G8189" i="2" s="1"/>
  <c r="G8190" i="2" s="1"/>
  <c r="G8191" i="2" s="1"/>
  <c r="G8192" i="2" s="1"/>
  <c r="G8193" i="2" s="1"/>
  <c r="G8194" i="2" s="1"/>
  <c r="G8195" i="2" s="1"/>
  <c r="G8196" i="2" s="1"/>
  <c r="G8197" i="2" s="1"/>
  <c r="G8198" i="2" s="1"/>
  <c r="G8199" i="2" s="1"/>
  <c r="G8200" i="2" s="1"/>
  <c r="G8201" i="2" s="1"/>
  <c r="G8202" i="2" s="1"/>
  <c r="G8203" i="2" s="1"/>
  <c r="G8204" i="2" s="1"/>
  <c r="G8205" i="2" s="1"/>
  <c r="G8206" i="2" s="1"/>
  <c r="G8207" i="2" s="1"/>
  <c r="G8208" i="2" s="1"/>
  <c r="G8209" i="2" s="1"/>
  <c r="G8210" i="2" s="1"/>
  <c r="G8211" i="2" s="1"/>
  <c r="G8212" i="2" s="1"/>
  <c r="G8213" i="2" s="1"/>
  <c r="G8214" i="2" s="1"/>
  <c r="G8215" i="2" s="1"/>
  <c r="G8216" i="2" s="1"/>
  <c r="G8217" i="2" s="1"/>
  <c r="G8218" i="2" s="1"/>
  <c r="G8219" i="2" s="1"/>
  <c r="G8220" i="2" s="1"/>
  <c r="G8221" i="2" s="1"/>
  <c r="G8222" i="2" s="1"/>
  <c r="G8223" i="2" s="1"/>
  <c r="G8224" i="2" s="1"/>
  <c r="G8225" i="2" s="1"/>
  <c r="G8226" i="2" s="1"/>
  <c r="G8227" i="2" s="1"/>
  <c r="G8228" i="2" s="1"/>
  <c r="G8229" i="2" s="1"/>
  <c r="G8230" i="2" s="1"/>
  <c r="G8231" i="2" s="1"/>
  <c r="G8232" i="2" s="1"/>
  <c r="G8233" i="2" s="1"/>
  <c r="G8234" i="2" s="1"/>
  <c r="G8235" i="2" s="1"/>
  <c r="G8236" i="2" s="1"/>
  <c r="G8237" i="2" s="1"/>
  <c r="G8238" i="2" s="1"/>
  <c r="G8239" i="2" s="1"/>
  <c r="G8240" i="2" s="1"/>
  <c r="G8241" i="2" s="1"/>
  <c r="G8242" i="2" s="1"/>
  <c r="G8243" i="2" s="1"/>
  <c r="G8244" i="2" s="1"/>
  <c r="G8245" i="2" s="1"/>
  <c r="G8246" i="2" s="1"/>
  <c r="G8247" i="2" s="1"/>
  <c r="G8248" i="2" s="1"/>
  <c r="G8249" i="2" s="1"/>
  <c r="G8250" i="2" s="1"/>
  <c r="G8251" i="2" s="1"/>
  <c r="G8252" i="2" s="1"/>
  <c r="G8253" i="2" s="1"/>
  <c r="G8254" i="2" s="1"/>
  <c r="G8255" i="2" s="1"/>
  <c r="G8256" i="2" s="1"/>
  <c r="G8257" i="2" s="1"/>
  <c r="G8258" i="2" s="1"/>
  <c r="G8259" i="2" s="1"/>
  <c r="G8260" i="2" s="1"/>
  <c r="G8261" i="2" s="1"/>
  <c r="G8262" i="2" s="1"/>
  <c r="G8263" i="2" s="1"/>
  <c r="G8264" i="2" s="1"/>
  <c r="G8265" i="2" s="1"/>
  <c r="G8266" i="2" s="1"/>
  <c r="G8267" i="2" s="1"/>
  <c r="G8268" i="2" s="1"/>
  <c r="G8269" i="2" s="1"/>
  <c r="G8270" i="2" s="1"/>
  <c r="G8271" i="2" s="1"/>
  <c r="G8272" i="2" s="1"/>
  <c r="G8273" i="2" s="1"/>
  <c r="G8274" i="2" s="1"/>
  <c r="G8275" i="2" s="1"/>
  <c r="G8276" i="2" s="1"/>
  <c r="G8277" i="2" s="1"/>
  <c r="G8278" i="2" s="1"/>
  <c r="G8279" i="2" s="1"/>
  <c r="G8280" i="2" s="1"/>
  <c r="G8281" i="2" s="1"/>
  <c r="G8282" i="2" s="1"/>
  <c r="G8283" i="2" s="1"/>
  <c r="G8284" i="2" s="1"/>
  <c r="G8285" i="2" s="1"/>
  <c r="G8286" i="2" s="1"/>
  <c r="G8287" i="2" s="1"/>
  <c r="G8288" i="2" s="1"/>
  <c r="G8289" i="2" s="1"/>
  <c r="G8290" i="2" s="1"/>
  <c r="G8291" i="2" s="1"/>
  <c r="G8292" i="2" s="1"/>
  <c r="G8293" i="2" s="1"/>
  <c r="G8294" i="2" s="1"/>
  <c r="G8295" i="2" s="1"/>
  <c r="G8296" i="2" s="1"/>
  <c r="G8297" i="2" s="1"/>
  <c r="G8298" i="2" s="1"/>
  <c r="G8299" i="2" s="1"/>
  <c r="G8300" i="2" s="1"/>
  <c r="G8301" i="2" s="1"/>
  <c r="G8302" i="2" s="1"/>
  <c r="G8303" i="2" s="1"/>
  <c r="G8304" i="2" s="1"/>
  <c r="G8305" i="2" s="1"/>
  <c r="G8306" i="2" s="1"/>
  <c r="G8307" i="2" s="1"/>
  <c r="G8308" i="2" s="1"/>
  <c r="G8309" i="2" s="1"/>
  <c r="G8310" i="2" s="1"/>
  <c r="G8311" i="2" s="1"/>
  <c r="G8312" i="2" s="1"/>
  <c r="G8313" i="2" s="1"/>
  <c r="G8314" i="2" s="1"/>
  <c r="G8315" i="2" s="1"/>
  <c r="G8316" i="2" s="1"/>
  <c r="G8317" i="2" s="1"/>
  <c r="G8318" i="2" s="1"/>
  <c r="G8319" i="2" s="1"/>
  <c r="G8320" i="2" s="1"/>
  <c r="G8321" i="2" s="1"/>
  <c r="G8322" i="2" s="1"/>
  <c r="G8323" i="2" s="1"/>
  <c r="G8324" i="2" s="1"/>
  <c r="G8325" i="2" s="1"/>
  <c r="G8326" i="2" s="1"/>
  <c r="G8327" i="2" s="1"/>
  <c r="G8328" i="2" s="1"/>
  <c r="G8329" i="2" s="1"/>
  <c r="G8330" i="2" s="1"/>
  <c r="G8331" i="2" s="1"/>
  <c r="G8332" i="2" s="1"/>
  <c r="G8333" i="2" s="1"/>
  <c r="G8334" i="2" s="1"/>
  <c r="G8335" i="2" s="1"/>
  <c r="G8336" i="2" s="1"/>
  <c r="G8337" i="2" s="1"/>
  <c r="G8338" i="2" s="1"/>
  <c r="G8339" i="2" s="1"/>
  <c r="G8340" i="2" s="1"/>
  <c r="G8341" i="2" s="1"/>
  <c r="G8342" i="2" s="1"/>
  <c r="G8343" i="2" s="1"/>
  <c r="G8344" i="2" s="1"/>
  <c r="G8345" i="2" s="1"/>
  <c r="G8346" i="2" s="1"/>
  <c r="G8347" i="2" s="1"/>
  <c r="G8348" i="2" s="1"/>
  <c r="G8349" i="2" s="1"/>
  <c r="G8350" i="2" s="1"/>
  <c r="G8351" i="2" s="1"/>
  <c r="G8352" i="2" s="1"/>
  <c r="G8353" i="2" s="1"/>
  <c r="G8354" i="2" s="1"/>
  <c r="G8355" i="2" s="1"/>
  <c r="G8356" i="2" s="1"/>
  <c r="G8357" i="2" s="1"/>
  <c r="G8358" i="2" s="1"/>
  <c r="G8359" i="2" s="1"/>
  <c r="G8360" i="2" s="1"/>
  <c r="G8361" i="2" s="1"/>
  <c r="G8362" i="2" s="1"/>
  <c r="G8363" i="2" s="1"/>
  <c r="G8364" i="2" s="1"/>
  <c r="G8365" i="2" s="1"/>
  <c r="G8366" i="2" s="1"/>
  <c r="G8367" i="2" s="1"/>
  <c r="G8368" i="2" s="1"/>
  <c r="G8369" i="2" s="1"/>
  <c r="G8370" i="2" s="1"/>
  <c r="G8371" i="2" s="1"/>
  <c r="G8372" i="2" s="1"/>
  <c r="G8373" i="2" s="1"/>
  <c r="G8374" i="2" s="1"/>
  <c r="G8375" i="2" s="1"/>
  <c r="G8376" i="2" s="1"/>
  <c r="G8377" i="2" s="1"/>
  <c r="G8378" i="2" s="1"/>
  <c r="G8379" i="2" s="1"/>
  <c r="G8380" i="2" s="1"/>
  <c r="G8381" i="2" s="1"/>
  <c r="G8382" i="2" s="1"/>
  <c r="G8383" i="2" s="1"/>
  <c r="G8384" i="2" s="1"/>
  <c r="G8385" i="2" s="1"/>
  <c r="G8386" i="2" s="1"/>
  <c r="G8387" i="2" s="1"/>
  <c r="G8388" i="2" s="1"/>
  <c r="G8389" i="2" s="1"/>
  <c r="G8390" i="2" s="1"/>
  <c r="G8391" i="2" s="1"/>
  <c r="G8392" i="2" s="1"/>
  <c r="G8393" i="2" s="1"/>
  <c r="G8394" i="2" s="1"/>
  <c r="G8395" i="2" s="1"/>
  <c r="G8396" i="2" s="1"/>
  <c r="G8397" i="2" s="1"/>
  <c r="G8398" i="2" s="1"/>
  <c r="G8399" i="2" s="1"/>
  <c r="G8400" i="2" s="1"/>
  <c r="G8401" i="2" s="1"/>
  <c r="G8402" i="2" s="1"/>
  <c r="G8403" i="2" s="1"/>
  <c r="G8404" i="2" s="1"/>
  <c r="G8405" i="2" s="1"/>
  <c r="G8406" i="2" s="1"/>
  <c r="G8407" i="2" s="1"/>
  <c r="G8408" i="2" s="1"/>
  <c r="G8409" i="2" s="1"/>
  <c r="G8410" i="2" s="1"/>
  <c r="G8411" i="2" s="1"/>
  <c r="G8412" i="2" s="1"/>
  <c r="G8413" i="2" s="1"/>
  <c r="G8414" i="2" s="1"/>
  <c r="G8415" i="2" s="1"/>
  <c r="G8416" i="2" s="1"/>
  <c r="G8417" i="2" s="1"/>
  <c r="G8418" i="2" s="1"/>
  <c r="G8419" i="2" s="1"/>
  <c r="G8420" i="2" s="1"/>
  <c r="G8421" i="2" s="1"/>
  <c r="G8422" i="2" s="1"/>
  <c r="G8423" i="2" s="1"/>
  <c r="G8424" i="2" s="1"/>
  <c r="G8425" i="2" s="1"/>
  <c r="G8426" i="2" s="1"/>
  <c r="G8427" i="2" s="1"/>
  <c r="G8428" i="2" s="1"/>
  <c r="G8429" i="2" s="1"/>
  <c r="G8430" i="2" s="1"/>
  <c r="G8431" i="2" s="1"/>
  <c r="G8432" i="2" s="1"/>
  <c r="G8433" i="2" s="1"/>
  <c r="G8434" i="2" s="1"/>
  <c r="G8435" i="2" s="1"/>
  <c r="G8436" i="2" s="1"/>
  <c r="G8437" i="2" s="1"/>
  <c r="G8438" i="2" s="1"/>
  <c r="G8439" i="2" s="1"/>
  <c r="G8440" i="2" s="1"/>
  <c r="G8441" i="2" s="1"/>
  <c r="G8442" i="2" s="1"/>
  <c r="G8443" i="2" s="1"/>
  <c r="G8444" i="2" s="1"/>
  <c r="G8445" i="2" s="1"/>
  <c r="G8446" i="2" s="1"/>
  <c r="G8447" i="2" s="1"/>
  <c r="G8448" i="2" s="1"/>
  <c r="G8449" i="2" s="1"/>
  <c r="G8450" i="2" s="1"/>
  <c r="G8451" i="2" s="1"/>
  <c r="G8452" i="2" s="1"/>
  <c r="G8453" i="2" s="1"/>
  <c r="G8454" i="2" s="1"/>
  <c r="G8455" i="2" s="1"/>
  <c r="G8456" i="2" s="1"/>
  <c r="G8457" i="2" s="1"/>
  <c r="G8458" i="2" s="1"/>
  <c r="G8459" i="2" s="1"/>
  <c r="G8460" i="2" s="1"/>
  <c r="G8461" i="2" s="1"/>
  <c r="G8462" i="2" s="1"/>
  <c r="G8463" i="2" s="1"/>
  <c r="G8464" i="2" s="1"/>
  <c r="G8465" i="2" s="1"/>
  <c r="G8466" i="2" s="1"/>
  <c r="G8467" i="2" s="1"/>
  <c r="G8468" i="2" s="1"/>
  <c r="G8469" i="2" s="1"/>
  <c r="G8470" i="2" s="1"/>
  <c r="G8471" i="2" s="1"/>
  <c r="G8472" i="2" s="1"/>
  <c r="G8473" i="2" s="1"/>
  <c r="G8474" i="2" s="1"/>
  <c r="G8475" i="2" s="1"/>
  <c r="G8476" i="2" s="1"/>
  <c r="G8477" i="2" s="1"/>
  <c r="G8478" i="2" s="1"/>
  <c r="G8479" i="2" s="1"/>
  <c r="G8480" i="2" s="1"/>
  <c r="G8481" i="2" s="1"/>
  <c r="G8482" i="2" s="1"/>
  <c r="G8483" i="2" s="1"/>
  <c r="G8484" i="2" s="1"/>
  <c r="G8485" i="2" s="1"/>
  <c r="G8486" i="2" s="1"/>
  <c r="G8487" i="2" s="1"/>
  <c r="G8488" i="2" s="1"/>
  <c r="G8489" i="2" s="1"/>
  <c r="G8490" i="2" s="1"/>
  <c r="G8491" i="2" s="1"/>
  <c r="G8492" i="2" s="1"/>
  <c r="G8493" i="2" s="1"/>
  <c r="G8494" i="2" s="1"/>
  <c r="G8495" i="2" s="1"/>
  <c r="G8496" i="2" s="1"/>
  <c r="G8497" i="2" s="1"/>
  <c r="G8498" i="2" s="1"/>
  <c r="G8499" i="2" s="1"/>
  <c r="G8500" i="2" s="1"/>
  <c r="G8501" i="2" s="1"/>
  <c r="G8502" i="2" s="1"/>
  <c r="G8503" i="2" s="1"/>
  <c r="G8504" i="2" s="1"/>
  <c r="G8505" i="2" s="1"/>
  <c r="G8506" i="2" s="1"/>
  <c r="G8507" i="2" s="1"/>
  <c r="G8508" i="2" s="1"/>
  <c r="G8509" i="2" s="1"/>
  <c r="G8510" i="2" s="1"/>
  <c r="G8511" i="2" s="1"/>
  <c r="G8512" i="2" s="1"/>
  <c r="G8513" i="2" s="1"/>
  <c r="G8514" i="2" s="1"/>
  <c r="G8515" i="2" s="1"/>
  <c r="G8516" i="2" s="1"/>
  <c r="G8517" i="2" s="1"/>
  <c r="G8518" i="2" s="1"/>
  <c r="G8519" i="2" s="1"/>
  <c r="G8520" i="2" s="1"/>
  <c r="G8521" i="2" s="1"/>
  <c r="G8522" i="2" s="1"/>
  <c r="G8523" i="2" s="1"/>
  <c r="G8524" i="2" s="1"/>
  <c r="G8525" i="2" s="1"/>
  <c r="G8526" i="2" s="1"/>
  <c r="G8527" i="2" s="1"/>
  <c r="G8528" i="2" s="1"/>
  <c r="G8529" i="2" s="1"/>
  <c r="G8530" i="2" s="1"/>
  <c r="G8531" i="2" s="1"/>
  <c r="G8532" i="2" s="1"/>
  <c r="G8533" i="2" s="1"/>
  <c r="G8534" i="2" s="1"/>
  <c r="G8535" i="2" s="1"/>
  <c r="G8536" i="2" s="1"/>
  <c r="G8537" i="2" s="1"/>
  <c r="G8538" i="2" s="1"/>
  <c r="G8539" i="2" s="1"/>
  <c r="G8540" i="2" s="1"/>
  <c r="G8541" i="2" s="1"/>
  <c r="G8542" i="2" s="1"/>
  <c r="G8543" i="2" s="1"/>
  <c r="G8544" i="2" s="1"/>
  <c r="G8545" i="2" s="1"/>
  <c r="G8546" i="2" s="1"/>
  <c r="G8547" i="2" s="1"/>
  <c r="G8548" i="2" s="1"/>
  <c r="G8549" i="2" s="1"/>
  <c r="G8550" i="2" s="1"/>
  <c r="G8551" i="2" s="1"/>
  <c r="G8552" i="2" s="1"/>
  <c r="G8553" i="2" s="1"/>
  <c r="G8554" i="2" s="1"/>
  <c r="G8555" i="2" s="1"/>
  <c r="G8556" i="2" s="1"/>
  <c r="G8557" i="2" s="1"/>
  <c r="G8558" i="2" s="1"/>
  <c r="G8559" i="2" s="1"/>
  <c r="G8560" i="2" s="1"/>
  <c r="G8561" i="2" s="1"/>
  <c r="G8562" i="2" s="1"/>
  <c r="G8563" i="2" s="1"/>
  <c r="G8564" i="2" s="1"/>
  <c r="G8565" i="2" s="1"/>
  <c r="G8566" i="2" s="1"/>
  <c r="G8567" i="2" s="1"/>
  <c r="G8568" i="2" s="1"/>
  <c r="G8569" i="2" s="1"/>
  <c r="G8570" i="2" s="1"/>
  <c r="G8571" i="2" s="1"/>
  <c r="G8572" i="2" s="1"/>
  <c r="G8573" i="2" s="1"/>
  <c r="G8574" i="2" s="1"/>
  <c r="G8575" i="2" s="1"/>
  <c r="G8576" i="2" s="1"/>
  <c r="G8577" i="2" s="1"/>
  <c r="G8578" i="2" s="1"/>
  <c r="G8579" i="2" s="1"/>
  <c r="G8580" i="2" s="1"/>
  <c r="G8581" i="2" s="1"/>
  <c r="G8582" i="2" s="1"/>
  <c r="G8583" i="2" s="1"/>
  <c r="G8584" i="2" s="1"/>
  <c r="G8585" i="2" s="1"/>
  <c r="G8586" i="2" s="1"/>
  <c r="G8587" i="2" s="1"/>
  <c r="G8588" i="2" s="1"/>
  <c r="G8589" i="2" s="1"/>
  <c r="G8590" i="2" s="1"/>
  <c r="G8591" i="2" s="1"/>
  <c r="G8592" i="2" s="1"/>
  <c r="G8593" i="2" s="1"/>
  <c r="G8594" i="2" s="1"/>
  <c r="G8595" i="2" s="1"/>
  <c r="G8596" i="2" s="1"/>
  <c r="G8597" i="2" s="1"/>
  <c r="G8598" i="2" s="1"/>
  <c r="G8599" i="2" s="1"/>
  <c r="G8600" i="2" s="1"/>
  <c r="G8601" i="2" s="1"/>
  <c r="G8602" i="2" s="1"/>
  <c r="G8603" i="2" s="1"/>
  <c r="G8604" i="2" s="1"/>
  <c r="G8605" i="2" s="1"/>
  <c r="G8606" i="2" s="1"/>
  <c r="G8607" i="2" s="1"/>
  <c r="G8608" i="2" s="1"/>
  <c r="G8609" i="2" s="1"/>
  <c r="G8610" i="2" s="1"/>
  <c r="G8611" i="2" s="1"/>
  <c r="G8612" i="2" s="1"/>
  <c r="G8613" i="2" s="1"/>
  <c r="G8614" i="2" s="1"/>
  <c r="G8615" i="2" s="1"/>
  <c r="G8616" i="2" s="1"/>
  <c r="G8617" i="2" s="1"/>
  <c r="G8618" i="2" s="1"/>
  <c r="G8619" i="2" s="1"/>
  <c r="G8620" i="2" s="1"/>
  <c r="G8621" i="2" s="1"/>
  <c r="G8622" i="2" s="1"/>
  <c r="G8623" i="2" s="1"/>
  <c r="G8624" i="2" s="1"/>
  <c r="G8625" i="2" s="1"/>
  <c r="G8626" i="2" s="1"/>
  <c r="G8627" i="2" s="1"/>
  <c r="G8628" i="2" s="1"/>
  <c r="G8629" i="2" s="1"/>
  <c r="G8630" i="2" s="1"/>
  <c r="G8631" i="2" s="1"/>
  <c r="G8632" i="2" s="1"/>
  <c r="G8633" i="2" s="1"/>
  <c r="G8634" i="2" s="1"/>
  <c r="G8635" i="2" s="1"/>
  <c r="G8636" i="2" s="1"/>
  <c r="G8637" i="2" s="1"/>
  <c r="G8638" i="2" s="1"/>
  <c r="G8639" i="2" s="1"/>
  <c r="G8640" i="2" s="1"/>
  <c r="G8641" i="2" s="1"/>
  <c r="G8642" i="2" s="1"/>
  <c r="G8643" i="2" s="1"/>
  <c r="G8644" i="2" s="1"/>
  <c r="G8645" i="2" s="1"/>
  <c r="G8646" i="2" s="1"/>
  <c r="G8647" i="2" s="1"/>
  <c r="G8648" i="2" s="1"/>
  <c r="G8649" i="2" s="1"/>
  <c r="G8650" i="2" s="1"/>
  <c r="G8651" i="2" s="1"/>
  <c r="G8652" i="2" s="1"/>
  <c r="G8653" i="2" s="1"/>
  <c r="G8654" i="2" s="1"/>
  <c r="G8655" i="2" s="1"/>
  <c r="G8656" i="2" s="1"/>
  <c r="G8657" i="2" s="1"/>
  <c r="G8658" i="2" s="1"/>
  <c r="G8659" i="2" s="1"/>
  <c r="G8660" i="2" s="1"/>
  <c r="G8661" i="2" s="1"/>
  <c r="G8662" i="2" s="1"/>
  <c r="G8663" i="2" s="1"/>
  <c r="G8664" i="2" s="1"/>
  <c r="G8665" i="2" s="1"/>
  <c r="G8666" i="2" s="1"/>
  <c r="G8667" i="2" s="1"/>
  <c r="G8668" i="2" s="1"/>
  <c r="G8669" i="2" s="1"/>
  <c r="G8670" i="2" s="1"/>
  <c r="G8671" i="2" s="1"/>
  <c r="G8672" i="2" s="1"/>
  <c r="G8673" i="2" s="1"/>
  <c r="G8674" i="2" s="1"/>
  <c r="G8675" i="2" s="1"/>
  <c r="G8676" i="2" s="1"/>
  <c r="G8677" i="2" s="1"/>
  <c r="G8678" i="2" s="1"/>
  <c r="G8679" i="2" s="1"/>
  <c r="G8680" i="2" s="1"/>
  <c r="G8681" i="2" s="1"/>
  <c r="G8682" i="2" s="1"/>
  <c r="G8683" i="2" s="1"/>
  <c r="G8684" i="2" s="1"/>
  <c r="G8685" i="2" s="1"/>
  <c r="G8686" i="2" s="1"/>
  <c r="G8687" i="2" s="1"/>
  <c r="G8688" i="2" s="1"/>
  <c r="G8689" i="2" s="1"/>
  <c r="G8690" i="2" s="1"/>
  <c r="G8691" i="2" s="1"/>
  <c r="G8692" i="2" s="1"/>
  <c r="G8693" i="2" s="1"/>
  <c r="G8694" i="2" s="1"/>
  <c r="G8695" i="2" s="1"/>
  <c r="G8696" i="2" s="1"/>
  <c r="G8697" i="2" s="1"/>
  <c r="G8698" i="2" s="1"/>
  <c r="G8699" i="2" s="1"/>
  <c r="G8700" i="2" s="1"/>
  <c r="G8701" i="2" s="1"/>
  <c r="G8702" i="2" s="1"/>
  <c r="G8703" i="2" s="1"/>
  <c r="G8704" i="2" s="1"/>
  <c r="G8705" i="2" s="1"/>
  <c r="G8706" i="2" s="1"/>
  <c r="G8707" i="2" s="1"/>
  <c r="G8708" i="2" s="1"/>
  <c r="G8709" i="2" s="1"/>
  <c r="G8710" i="2" s="1"/>
  <c r="G8711" i="2" s="1"/>
  <c r="G8712" i="2" s="1"/>
  <c r="G8713" i="2" s="1"/>
  <c r="G8714" i="2" s="1"/>
  <c r="G8715" i="2" s="1"/>
  <c r="G8716" i="2" s="1"/>
  <c r="G8717" i="2" s="1"/>
  <c r="G8718" i="2" s="1"/>
  <c r="G8719" i="2" s="1"/>
  <c r="G8720" i="2" s="1"/>
  <c r="G8721" i="2" s="1"/>
  <c r="G8722" i="2" s="1"/>
  <c r="G8723" i="2" s="1"/>
  <c r="G8724" i="2" s="1"/>
  <c r="G8725" i="2" s="1"/>
  <c r="G8726" i="2" s="1"/>
  <c r="G8727" i="2" s="1"/>
  <c r="G8728" i="2" s="1"/>
  <c r="G8729" i="2" s="1"/>
  <c r="G8730" i="2" s="1"/>
  <c r="G8731" i="2" s="1"/>
  <c r="G8732" i="2" s="1"/>
  <c r="G8733" i="2" s="1"/>
  <c r="G8734" i="2" s="1"/>
  <c r="G8735" i="2" s="1"/>
  <c r="G8736" i="2" s="1"/>
  <c r="G8737" i="2" s="1"/>
  <c r="G8738" i="2" s="1"/>
  <c r="G8739" i="2" s="1"/>
  <c r="G8740" i="2" s="1"/>
  <c r="G8741" i="2" s="1"/>
  <c r="G8742" i="2" s="1"/>
  <c r="G8743" i="2" s="1"/>
  <c r="G8744" i="2" s="1"/>
  <c r="G8745" i="2" s="1"/>
  <c r="G8746" i="2" s="1"/>
  <c r="G8747" i="2" s="1"/>
  <c r="G8748" i="2" s="1"/>
  <c r="G8749" i="2" s="1"/>
  <c r="G8750" i="2" s="1"/>
  <c r="G8751" i="2" s="1"/>
  <c r="G8752" i="2" s="1"/>
  <c r="G8753" i="2" s="1"/>
  <c r="G8754" i="2" s="1"/>
  <c r="G8755" i="2" s="1"/>
  <c r="G8756" i="2" s="1"/>
  <c r="G8757" i="2" s="1"/>
  <c r="G8758" i="2" s="1"/>
  <c r="G8759" i="2" s="1"/>
  <c r="G8760" i="2" s="1"/>
  <c r="G8761" i="2" s="1"/>
  <c r="G8762" i="2" s="1"/>
  <c r="G8763" i="2" s="1"/>
  <c r="G8764" i="2" s="1"/>
  <c r="G876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<sst xmlns="http://schemas.openxmlformats.org/spreadsheetml/2006/main" count="36501" uniqueCount="8875">
  <si>
    <t>PL_T</t>
  </si>
  <si>
    <t>TINKLAS</t>
  </si>
  <si>
    <t>OBJ_PAVADINIMAS</t>
  </si>
  <si>
    <t>OBJ_GV_TIPAS</t>
  </si>
  <si>
    <t>OBJ_NUMERIS</t>
  </si>
  <si>
    <t>P+</t>
  </si>
  <si>
    <t>P-</t>
  </si>
  <si>
    <t>KlaipÄ—dos regiono tinklas</t>
  </si>
  <si>
    <t>NAMAS</t>
  </si>
  <si>
    <t>DataStamp</t>
  </si>
  <si>
    <t>LT</t>
  </si>
  <si>
    <t>2023-09-01 00:00:00+03:00</t>
  </si>
  <si>
    <t>2023-09-01 01:00:00+03:00</t>
  </si>
  <si>
    <t>2023-09-01 02:00:00+03:00</t>
  </si>
  <si>
    <t>2023-09-01 03:00:00+03:00</t>
  </si>
  <si>
    <t>2023-09-01 04:00:00+03:00</t>
  </si>
  <si>
    <t>2023-09-01 05:00:00+03:00</t>
  </si>
  <si>
    <t>2023-09-01 06:00:00+03:00</t>
  </si>
  <si>
    <t>2023-09-01 07:00:00+03:00</t>
  </si>
  <si>
    <t>2023-09-01 08:00:00+03:00</t>
  </si>
  <si>
    <t>2023-09-01 09:00:00+03:00</t>
  </si>
  <si>
    <t>2023-09-01 10:00:00+03:00</t>
  </si>
  <si>
    <t>2023-09-01 11:00:00+03:00</t>
  </si>
  <si>
    <t>2023-09-01 12:00:00+03:00</t>
  </si>
  <si>
    <t>2023-09-01 13:00:00+03:00</t>
  </si>
  <si>
    <t>2023-09-01 14:00:00+03:00</t>
  </si>
  <si>
    <t>2023-09-01 15:00:00+03:00</t>
  </si>
  <si>
    <t>2023-09-01 16:00:00+03:00</t>
  </si>
  <si>
    <t>2023-09-01 17:00:00+03:00</t>
  </si>
  <si>
    <t>2023-09-01 18:00:00+03:00</t>
  </si>
  <si>
    <t>2023-09-01 19:00:00+03:00</t>
  </si>
  <si>
    <t>2023-09-01 20:00:00+03:00</t>
  </si>
  <si>
    <t>2023-09-01 21:00:00+03:00</t>
  </si>
  <si>
    <t>2023-09-01 22:00:00+03:00</t>
  </si>
  <si>
    <t>2023-09-01 23:00:00+03:00</t>
  </si>
  <si>
    <t>2023-09-02 00:00:00+03:00</t>
  </si>
  <si>
    <t>2023-09-02 01:00:00+03:00</t>
  </si>
  <si>
    <t>2023-09-02 02:00:00+03:00</t>
  </si>
  <si>
    <t>2023-09-02 03:00:00+03:00</t>
  </si>
  <si>
    <t>2023-09-02 04:00:00+03:00</t>
  </si>
  <si>
    <t>2023-09-02 05:00:00+03:00</t>
  </si>
  <si>
    <t>2023-09-02 06:00:00+03:00</t>
  </si>
  <si>
    <t>2023-09-02 07:00:00+03:00</t>
  </si>
  <si>
    <t>2023-09-02 08:00:00+03:00</t>
  </si>
  <si>
    <t>2023-09-02 09:00:00+03:00</t>
  </si>
  <si>
    <t>2023-09-02 10:00:00+03:00</t>
  </si>
  <si>
    <t>2023-09-02 11:00:00+03:00</t>
  </si>
  <si>
    <t>2023-09-02 12:00:00+03:00</t>
  </si>
  <si>
    <t>2023-09-02 13:00:00+03:00</t>
  </si>
  <si>
    <t>2023-09-02 14:00:00+03:00</t>
  </si>
  <si>
    <t>2023-09-02 15:00:00+03:00</t>
  </si>
  <si>
    <t>2023-09-02 16:00:00+03:00</t>
  </si>
  <si>
    <t>2023-09-02 17:00:00+03:00</t>
  </si>
  <si>
    <t>2023-09-02 18:00:00+03:00</t>
  </si>
  <si>
    <t>2023-09-02 19:00:00+03:00</t>
  </si>
  <si>
    <t>2023-09-02 20:00:00+03:00</t>
  </si>
  <si>
    <t>2023-09-02 21:00:00+03:00</t>
  </si>
  <si>
    <t>2023-09-02 22:00:00+03:00</t>
  </si>
  <si>
    <t>2023-09-02 23:00:00+03:00</t>
  </si>
  <si>
    <t>2023-09-03 00:00:00+03:00</t>
  </si>
  <si>
    <t>2023-09-03 01:00:00+03:00</t>
  </si>
  <si>
    <t>2023-09-03 02:00:00+03:00</t>
  </si>
  <si>
    <t>2023-09-03 03:00:00+03:00</t>
  </si>
  <si>
    <t>2023-09-03 04:00:00+03:00</t>
  </si>
  <si>
    <t>2023-09-03 05:00:00+03:00</t>
  </si>
  <si>
    <t>2023-09-03 06:00:00+03:00</t>
  </si>
  <si>
    <t>2023-09-03 07:00:00+03:00</t>
  </si>
  <si>
    <t>2023-09-03 08:00:00+03:00</t>
  </si>
  <si>
    <t>2023-09-03 09:00:00+03:00</t>
  </si>
  <si>
    <t>2023-09-03 10:00:00+03:00</t>
  </si>
  <si>
    <t>2023-09-03 11:00:00+03:00</t>
  </si>
  <si>
    <t>2023-09-03 12:00:00+03:00</t>
  </si>
  <si>
    <t>2023-09-03 13:00:00+03:00</t>
  </si>
  <si>
    <t>2023-09-03 14:00:00+03:00</t>
  </si>
  <si>
    <t>2023-09-03 15:00:00+03:00</t>
  </si>
  <si>
    <t>2023-09-03 16:00:00+03:00</t>
  </si>
  <si>
    <t>2023-09-03 17:00:00+03:00</t>
  </si>
  <si>
    <t>2023-09-03 18:00:00+03:00</t>
  </si>
  <si>
    <t>2023-09-03 19:00:00+03:00</t>
  </si>
  <si>
    <t>2023-09-03 20:00:00+03:00</t>
  </si>
  <si>
    <t>2023-09-03 21:00:00+03:00</t>
  </si>
  <si>
    <t>2023-09-03 22:00:00+03:00</t>
  </si>
  <si>
    <t>2023-09-03 23:00:00+03:00</t>
  </si>
  <si>
    <t>2023-09-04 00:00:00+03:00</t>
  </si>
  <si>
    <t>2023-09-04 01:00:00+03:00</t>
  </si>
  <si>
    <t>2023-09-04 02:00:00+03:00</t>
  </si>
  <si>
    <t>2023-09-04 03:00:00+03:00</t>
  </si>
  <si>
    <t>2023-09-04 04:00:00+03:00</t>
  </si>
  <si>
    <t>2023-09-04 05:00:00+03:00</t>
  </si>
  <si>
    <t>2023-09-04 06:00:00+03:00</t>
  </si>
  <si>
    <t>2023-09-04 07:00:00+03:00</t>
  </si>
  <si>
    <t>2023-09-04 08:00:00+03:00</t>
  </si>
  <si>
    <t>2023-09-04 09:00:00+03:00</t>
  </si>
  <si>
    <t>2023-09-04 10:00:00+03:00</t>
  </si>
  <si>
    <t>2023-09-04 11:00:00+03:00</t>
  </si>
  <si>
    <t>2023-09-04 12:00:00+03:00</t>
  </si>
  <si>
    <t>2023-09-04 13:00:00+03:00</t>
  </si>
  <si>
    <t>2023-09-04 14:00:00+03:00</t>
  </si>
  <si>
    <t>2023-09-04 15:00:00+03:00</t>
  </si>
  <si>
    <t>2023-09-04 16:00:00+03:00</t>
  </si>
  <si>
    <t>2023-09-04 17:00:00+03:00</t>
  </si>
  <si>
    <t>2023-09-04 18:00:00+03:00</t>
  </si>
  <si>
    <t>2023-09-04 19:00:00+03:00</t>
  </si>
  <si>
    <t>2023-09-04 20:00:00+03:00</t>
  </si>
  <si>
    <t>2023-09-04 21:00:00+03:00</t>
  </si>
  <si>
    <t>2023-09-04 22:00:00+03:00</t>
  </si>
  <si>
    <t>2023-09-04 23:00:00+03:00</t>
  </si>
  <si>
    <t>2023-09-05 00:00:00+03:00</t>
  </si>
  <si>
    <t>2023-09-05 01:00:00+03:00</t>
  </si>
  <si>
    <t>2023-09-05 02:00:00+03:00</t>
  </si>
  <si>
    <t>2023-09-05 03:00:00+03:00</t>
  </si>
  <si>
    <t>2023-09-05 04:00:00+03:00</t>
  </si>
  <si>
    <t>2023-09-05 05:00:00+03:00</t>
  </si>
  <si>
    <t>2023-09-05 06:00:00+03:00</t>
  </si>
  <si>
    <t>2023-09-05 07:00:00+03:00</t>
  </si>
  <si>
    <t>2023-09-05 08:00:00+03:00</t>
  </si>
  <si>
    <t>2023-09-05 09:00:00+03:00</t>
  </si>
  <si>
    <t>2023-09-05 10:00:00+03:00</t>
  </si>
  <si>
    <t>2023-09-05 11:00:00+03:00</t>
  </si>
  <si>
    <t>2023-09-05 12:00:00+03:00</t>
  </si>
  <si>
    <t>2023-09-05 13:00:00+03:00</t>
  </si>
  <si>
    <t>2023-09-05 14:00:00+03:00</t>
  </si>
  <si>
    <t>2023-09-05 15:00:00+03:00</t>
  </si>
  <si>
    <t>2023-09-05 16:00:00+03:00</t>
  </si>
  <si>
    <t>2023-09-05 17:00:00+03:00</t>
  </si>
  <si>
    <t>2023-09-05 18:00:00+03:00</t>
  </si>
  <si>
    <t>2023-09-05 19:00:00+03:00</t>
  </si>
  <si>
    <t>2023-09-05 20:00:00+03:00</t>
  </si>
  <si>
    <t>2023-09-05 21:00:00+03:00</t>
  </si>
  <si>
    <t>2023-09-05 22:00:00+03:00</t>
  </si>
  <si>
    <t>2023-09-05 23:00:00+03:00</t>
  </si>
  <si>
    <t>2023-09-06 00:00:00+03:00</t>
  </si>
  <si>
    <t>2023-09-06 01:00:00+03:00</t>
  </si>
  <si>
    <t>2023-09-06 02:00:00+03:00</t>
  </si>
  <si>
    <t>2023-09-06 03:00:00+03:00</t>
  </si>
  <si>
    <t>2023-09-06 04:00:00+03:00</t>
  </si>
  <si>
    <t>2023-09-06 05:00:00+03:00</t>
  </si>
  <si>
    <t>2023-09-06 06:00:00+03:00</t>
  </si>
  <si>
    <t>2023-09-06 07:00:00+03:00</t>
  </si>
  <si>
    <t>2023-09-06 08:00:00+03:00</t>
  </si>
  <si>
    <t>2023-09-06 09:00:00+03:00</t>
  </si>
  <si>
    <t>2023-09-06 10:00:00+03:00</t>
  </si>
  <si>
    <t>2023-09-06 11:00:00+03:00</t>
  </si>
  <si>
    <t>2023-09-06 12:00:00+03:00</t>
  </si>
  <si>
    <t>2023-09-06 13:00:00+03:00</t>
  </si>
  <si>
    <t>2023-09-06 14:00:00+03:00</t>
  </si>
  <si>
    <t>2023-09-06 15:00:00+03:00</t>
  </si>
  <si>
    <t>2023-09-06 16:00:00+03:00</t>
  </si>
  <si>
    <t>2023-09-06 17:00:00+03:00</t>
  </si>
  <si>
    <t>2023-09-06 18:00:00+03:00</t>
  </si>
  <si>
    <t>2023-09-06 19:00:00+03:00</t>
  </si>
  <si>
    <t>2023-09-06 20:00:00+03:00</t>
  </si>
  <si>
    <t>2023-09-06 21:00:00+03:00</t>
  </si>
  <si>
    <t>2023-09-06 22:00:00+03:00</t>
  </si>
  <si>
    <t>2023-09-06 23:00:00+03:00</t>
  </si>
  <si>
    <t>2023-09-07 00:00:00+03:00</t>
  </si>
  <si>
    <t>2023-09-07 01:00:00+03:00</t>
  </si>
  <si>
    <t>2023-09-07 02:00:00+03:00</t>
  </si>
  <si>
    <t>2023-09-07 03:00:00+03:00</t>
  </si>
  <si>
    <t>2023-09-07 04:00:00+03:00</t>
  </si>
  <si>
    <t>2023-09-07 05:00:00+03:00</t>
  </si>
  <si>
    <t>2023-09-07 06:00:00+03:00</t>
  </si>
  <si>
    <t>2023-09-07 07:00:00+03:00</t>
  </si>
  <si>
    <t>2023-09-07 08:00:00+03:00</t>
  </si>
  <si>
    <t>2023-09-07 09:00:00+03:00</t>
  </si>
  <si>
    <t>2023-09-07 10:00:00+03:00</t>
  </si>
  <si>
    <t>2023-09-07 11:00:00+03:00</t>
  </si>
  <si>
    <t>2023-09-07 12:00:00+03:00</t>
  </si>
  <si>
    <t>2023-09-07 13:00:00+03:00</t>
  </si>
  <si>
    <t>2023-09-07 14:00:00+03:00</t>
  </si>
  <si>
    <t>2023-09-07 15:00:00+03:00</t>
  </si>
  <si>
    <t>2023-09-07 16:00:00+03:00</t>
  </si>
  <si>
    <t>2023-09-07 17:00:00+03:00</t>
  </si>
  <si>
    <t>2023-09-07 18:00:00+03:00</t>
  </si>
  <si>
    <t>2023-09-07 19:00:00+03:00</t>
  </si>
  <si>
    <t>2023-09-07 20:00:00+03:00</t>
  </si>
  <si>
    <t>2023-09-07 21:00:00+03:00</t>
  </si>
  <si>
    <t>2023-09-07 22:00:00+03:00</t>
  </si>
  <si>
    <t>2023-09-07 23:00:00+03:00</t>
  </si>
  <si>
    <t>2023-09-08 00:00:00+03:00</t>
  </si>
  <si>
    <t>2023-09-08 01:00:00+03:00</t>
  </si>
  <si>
    <t>2023-09-08 02:00:00+03:00</t>
  </si>
  <si>
    <t>2023-09-08 03:00:00+03:00</t>
  </si>
  <si>
    <t>2023-09-08 04:00:00+03:00</t>
  </si>
  <si>
    <t>2023-09-08 05:00:00+03:00</t>
  </si>
  <si>
    <t>2023-09-08 06:00:00+03:00</t>
  </si>
  <si>
    <t>2023-09-08 07:00:00+03:00</t>
  </si>
  <si>
    <t>2023-09-08 08:00:00+03:00</t>
  </si>
  <si>
    <t>2023-09-08 09:00:00+03:00</t>
  </si>
  <si>
    <t>2023-09-08 10:00:00+03:00</t>
  </si>
  <si>
    <t>2023-09-08 11:00:00+03:00</t>
  </si>
  <si>
    <t>2023-09-08 12:00:00+03:00</t>
  </si>
  <si>
    <t>2023-09-08 13:00:00+03:00</t>
  </si>
  <si>
    <t>2023-09-08 14:00:00+03:00</t>
  </si>
  <si>
    <t>2023-09-08 15:00:00+03:00</t>
  </si>
  <si>
    <t>2023-09-08 16:00:00+03:00</t>
  </si>
  <si>
    <t>2023-09-08 17:00:00+03:00</t>
  </si>
  <si>
    <t>2023-09-08 18:00:00+03:00</t>
  </si>
  <si>
    <t>2023-09-08 19:00:00+03:00</t>
  </si>
  <si>
    <t>2023-09-08 20:00:00+03:00</t>
  </si>
  <si>
    <t>2023-09-08 21:00:00+03:00</t>
  </si>
  <si>
    <t>2023-09-08 22:00:00+03:00</t>
  </si>
  <si>
    <t>2023-09-08 23:00:00+03:00</t>
  </si>
  <si>
    <t>2023-09-09 00:00:00+03:00</t>
  </si>
  <si>
    <t>2023-09-09 01:00:00+03:00</t>
  </si>
  <si>
    <t>2023-09-09 02:00:00+03:00</t>
  </si>
  <si>
    <t>2023-09-09 03:00:00+03:00</t>
  </si>
  <si>
    <t>2023-09-09 04:00:00+03:00</t>
  </si>
  <si>
    <t>2023-09-09 05:00:00+03:00</t>
  </si>
  <si>
    <t>2023-09-09 06:00:00+03:00</t>
  </si>
  <si>
    <t>2023-09-09 07:00:00+03:00</t>
  </si>
  <si>
    <t>2023-09-09 08:00:00+03:00</t>
  </si>
  <si>
    <t>2023-09-09 09:00:00+03:00</t>
  </si>
  <si>
    <t>2023-09-09 10:00:00+03:00</t>
  </si>
  <si>
    <t>2023-09-09 11:00:00+03:00</t>
  </si>
  <si>
    <t>2023-09-09 12:00:00+03:00</t>
  </si>
  <si>
    <t>2023-09-09 13:00:00+03:00</t>
  </si>
  <si>
    <t>2023-09-09 14:00:00+03:00</t>
  </si>
  <si>
    <t>2023-09-09 15:00:00+03:00</t>
  </si>
  <si>
    <t>2023-09-09 16:00:00+03:00</t>
  </si>
  <si>
    <t>2023-09-09 17:00:00+03:00</t>
  </si>
  <si>
    <t>2023-09-09 18:00:00+03:00</t>
  </si>
  <si>
    <t>2023-09-09 19:00:00+03:00</t>
  </si>
  <si>
    <t>2023-09-09 20:00:00+03:00</t>
  </si>
  <si>
    <t>2023-09-09 21:00:00+03:00</t>
  </si>
  <si>
    <t>2023-09-09 22:00:00+03:00</t>
  </si>
  <si>
    <t>2023-09-09 23:00:00+03:00</t>
  </si>
  <si>
    <t>2023-09-10 00:00:00+03:00</t>
  </si>
  <si>
    <t>2023-09-10 01:00:00+03:00</t>
  </si>
  <si>
    <t>2023-09-10 02:00:00+03:00</t>
  </si>
  <si>
    <t>2023-09-10 03:00:00+03:00</t>
  </si>
  <si>
    <t>2023-09-10 04:00:00+03:00</t>
  </si>
  <si>
    <t>2023-09-10 05:00:00+03:00</t>
  </si>
  <si>
    <t>2023-09-10 06:00:00+03:00</t>
  </si>
  <si>
    <t>2023-09-10 07:00:00+03:00</t>
  </si>
  <si>
    <t>2023-09-10 08:00:00+03:00</t>
  </si>
  <si>
    <t>2023-09-10 09:00:00+03:00</t>
  </si>
  <si>
    <t>2023-09-10 10:00:00+03:00</t>
  </si>
  <si>
    <t>2023-09-10 11:00:00+03:00</t>
  </si>
  <si>
    <t>2023-09-10 12:00:00+03:00</t>
  </si>
  <si>
    <t>2023-09-10 13:00:00+03:00</t>
  </si>
  <si>
    <t>2023-09-10 14:00:00+03:00</t>
  </si>
  <si>
    <t>2023-09-10 15:00:00+03:00</t>
  </si>
  <si>
    <t>2023-09-10 16:00:00+03:00</t>
  </si>
  <si>
    <t>2023-09-10 17:00:00+03:00</t>
  </si>
  <si>
    <t>2023-09-10 18:00:00+03:00</t>
  </si>
  <si>
    <t>2023-09-10 19:00:00+03:00</t>
  </si>
  <si>
    <t>2023-09-10 20:00:00+03:00</t>
  </si>
  <si>
    <t>2023-09-10 21:00:00+03:00</t>
  </si>
  <si>
    <t>2023-09-10 22:00:00+03:00</t>
  </si>
  <si>
    <t>2023-09-10 23:00:00+03:00</t>
  </si>
  <si>
    <t>2023-09-11 00:00:00+03:00</t>
  </si>
  <si>
    <t>2023-09-11 01:00:00+03:00</t>
  </si>
  <si>
    <t>2023-09-11 02:00:00+03:00</t>
  </si>
  <si>
    <t>2023-09-11 03:00:00+03:00</t>
  </si>
  <si>
    <t>2023-09-11 04:00:00+03:00</t>
  </si>
  <si>
    <t>2023-09-11 05:00:00+03:00</t>
  </si>
  <si>
    <t>2023-09-11 06:00:00+03:00</t>
  </si>
  <si>
    <t>2023-09-11 07:00:00+03:00</t>
  </si>
  <si>
    <t>2023-09-11 08:00:00+03:00</t>
  </si>
  <si>
    <t>2023-09-11 09:00:00+03:00</t>
  </si>
  <si>
    <t>2023-09-11 10:00:00+03:00</t>
  </si>
  <si>
    <t>2023-09-11 11:00:00+03:00</t>
  </si>
  <si>
    <t>2023-09-11 12:00:00+03:00</t>
  </si>
  <si>
    <t>2023-09-11 13:00:00+03:00</t>
  </si>
  <si>
    <t>2023-09-11 14:00:00+03:00</t>
  </si>
  <si>
    <t>2023-09-11 15:00:00+03:00</t>
  </si>
  <si>
    <t>2023-09-11 16:00:00+03:00</t>
  </si>
  <si>
    <t>2023-09-11 17:00:00+03:00</t>
  </si>
  <si>
    <t>2023-09-11 18:00:00+03:00</t>
  </si>
  <si>
    <t>2023-09-11 19:00:00+03:00</t>
  </si>
  <si>
    <t>2023-09-11 20:00:00+03:00</t>
  </si>
  <si>
    <t>2023-09-11 21:00:00+03:00</t>
  </si>
  <si>
    <t>2023-09-11 22:00:00+03:00</t>
  </si>
  <si>
    <t>2023-09-11 23:00:00+03:00</t>
  </si>
  <si>
    <t>2023-09-12 00:00:00+03:00</t>
  </si>
  <si>
    <t>2023-09-12 01:00:00+03:00</t>
  </si>
  <si>
    <t>2023-09-12 02:00:00+03:00</t>
  </si>
  <si>
    <t>2023-09-12 03:00:00+03:00</t>
  </si>
  <si>
    <t>2023-09-12 04:00:00+03:00</t>
  </si>
  <si>
    <t>2023-09-12 05:00:00+03:00</t>
  </si>
  <si>
    <t>2023-09-12 06:00:00+03:00</t>
  </si>
  <si>
    <t>2023-09-12 07:00:00+03:00</t>
  </si>
  <si>
    <t>2023-09-12 08:00:00+03:00</t>
  </si>
  <si>
    <t>2023-09-12 09:00:00+03:00</t>
  </si>
  <si>
    <t>2023-09-12 10:00:00+03:00</t>
  </si>
  <si>
    <t>2023-09-12 11:00:00+03:00</t>
  </si>
  <si>
    <t>2023-09-12 12:00:00+03:00</t>
  </si>
  <si>
    <t>2023-09-12 13:00:00+03:00</t>
  </si>
  <si>
    <t>2023-09-12 14:00:00+03:00</t>
  </si>
  <si>
    <t>2023-09-12 15:00:00+03:00</t>
  </si>
  <si>
    <t>2023-09-12 16:00:00+03:00</t>
  </si>
  <si>
    <t>2023-09-12 17:00:00+03:00</t>
  </si>
  <si>
    <t>2023-09-12 18:00:00+03:00</t>
  </si>
  <si>
    <t>2023-09-12 19:00:00+03:00</t>
  </si>
  <si>
    <t>2023-09-12 20:00:00+03:00</t>
  </si>
  <si>
    <t>2023-09-12 21:00:00+03:00</t>
  </si>
  <si>
    <t>2023-09-12 22:00:00+03:00</t>
  </si>
  <si>
    <t>2023-09-12 23:00:00+03:00</t>
  </si>
  <si>
    <t>2023-09-13 00:00:00+03:00</t>
  </si>
  <si>
    <t>2023-09-13 01:00:00+03:00</t>
  </si>
  <si>
    <t>2023-09-13 02:00:00+03:00</t>
  </si>
  <si>
    <t>2023-09-13 03:00:00+03:00</t>
  </si>
  <si>
    <t>2023-09-13 04:00:00+03:00</t>
  </si>
  <si>
    <t>2023-09-13 05:00:00+03:00</t>
  </si>
  <si>
    <t>2023-09-13 06:00:00+03:00</t>
  </si>
  <si>
    <t>2023-09-13 07:00:00+03:00</t>
  </si>
  <si>
    <t>2023-09-13 08:00:00+03:00</t>
  </si>
  <si>
    <t>2023-09-13 09:00:00+03:00</t>
  </si>
  <si>
    <t>2023-09-13 10:00:00+03:00</t>
  </si>
  <si>
    <t>2023-09-13 11:00:00+03:00</t>
  </si>
  <si>
    <t>2023-09-13 12:00:00+03:00</t>
  </si>
  <si>
    <t>2023-09-13 13:00:00+03:00</t>
  </si>
  <si>
    <t>2023-09-13 14:00:00+03:00</t>
  </si>
  <si>
    <t>2023-09-13 15:00:00+03:00</t>
  </si>
  <si>
    <t>2023-09-13 16:00:00+03:00</t>
  </si>
  <si>
    <t>2023-09-13 17:00:00+03:00</t>
  </si>
  <si>
    <t>2023-09-13 18:00:00+03:00</t>
  </si>
  <si>
    <t>2023-09-13 19:00:00+03:00</t>
  </si>
  <si>
    <t>2023-09-13 20:00:00+03:00</t>
  </si>
  <si>
    <t>2023-09-13 21:00:00+03:00</t>
  </si>
  <si>
    <t>2023-09-13 22:00:00+03:00</t>
  </si>
  <si>
    <t>2023-09-13 23:00:00+03:00</t>
  </si>
  <si>
    <t>2023-09-14 00:00:00+03:00</t>
  </si>
  <si>
    <t>2023-09-14 01:00:00+03:00</t>
  </si>
  <si>
    <t>2023-09-14 02:00:00+03:00</t>
  </si>
  <si>
    <t>2023-09-14 03:00:00+03:00</t>
  </si>
  <si>
    <t>2023-09-14 04:00:00+03:00</t>
  </si>
  <si>
    <t>2023-09-14 05:00:00+03:00</t>
  </si>
  <si>
    <t>2023-09-14 06:00:00+03:00</t>
  </si>
  <si>
    <t>2023-09-14 07:00:00+03:00</t>
  </si>
  <si>
    <t>2023-09-14 08:00:00+03:00</t>
  </si>
  <si>
    <t>2023-09-14 09:00:00+03:00</t>
  </si>
  <si>
    <t>2023-09-14 10:00:00+03:00</t>
  </si>
  <si>
    <t>2023-09-14 11:00:00+03:00</t>
  </si>
  <si>
    <t>2023-09-14 12:00:00+03:00</t>
  </si>
  <si>
    <t>2023-09-14 13:00:00+03:00</t>
  </si>
  <si>
    <t>2023-09-14 14:00:00+03:00</t>
  </si>
  <si>
    <t>2023-09-14 15:00:00+03:00</t>
  </si>
  <si>
    <t>2023-09-14 16:00:00+03:00</t>
  </si>
  <si>
    <t>2023-09-14 17:00:00+03:00</t>
  </si>
  <si>
    <t>2023-09-14 18:00:00+03:00</t>
  </si>
  <si>
    <t>2023-09-14 19:00:00+03:00</t>
  </si>
  <si>
    <t>2023-09-14 20:00:00+03:00</t>
  </si>
  <si>
    <t>2023-09-14 21:00:00+03:00</t>
  </si>
  <si>
    <t>2023-09-14 22:00:00+03:00</t>
  </si>
  <si>
    <t>2023-09-14 23:00:00+03:00</t>
  </si>
  <si>
    <t>2023-09-15 00:00:00+03:00</t>
  </si>
  <si>
    <t>2023-09-15 01:00:00+03:00</t>
  </si>
  <si>
    <t>2023-09-15 02:00:00+03:00</t>
  </si>
  <si>
    <t>2023-09-15 03:00:00+03:00</t>
  </si>
  <si>
    <t>2023-09-15 04:00:00+03:00</t>
  </si>
  <si>
    <t>2023-09-15 05:00:00+03:00</t>
  </si>
  <si>
    <t>2023-09-15 06:00:00+03:00</t>
  </si>
  <si>
    <t>2023-09-15 07:00:00+03:00</t>
  </si>
  <si>
    <t>2023-09-15 08:00:00+03:00</t>
  </si>
  <si>
    <t>2023-09-15 09:00:00+03:00</t>
  </si>
  <si>
    <t>2023-09-15 10:00:00+03:00</t>
  </si>
  <si>
    <t>2023-09-15 11:00:00+03:00</t>
  </si>
  <si>
    <t>2023-09-15 12:00:00+03:00</t>
  </si>
  <si>
    <t>2023-09-15 13:00:00+03:00</t>
  </si>
  <si>
    <t>2023-09-15 14:00:00+03:00</t>
  </si>
  <si>
    <t>2023-09-15 15:00:00+03:00</t>
  </si>
  <si>
    <t>2023-09-15 16:00:00+03:00</t>
  </si>
  <si>
    <t>2023-09-15 17:00:00+03:00</t>
  </si>
  <si>
    <t>2023-09-15 18:00:00+03:00</t>
  </si>
  <si>
    <t>2023-09-15 19:00:00+03:00</t>
  </si>
  <si>
    <t>2023-09-15 20:00:00+03:00</t>
  </si>
  <si>
    <t>2023-09-15 21:00:00+03:00</t>
  </si>
  <si>
    <t>2023-09-15 22:00:00+03:00</t>
  </si>
  <si>
    <t>2023-09-15 23:00:00+03:00</t>
  </si>
  <si>
    <t>2023-09-16 00:00:00+03:00</t>
  </si>
  <si>
    <t>2023-09-16 01:00:00+03:00</t>
  </si>
  <si>
    <t>2023-09-16 02:00:00+03:00</t>
  </si>
  <si>
    <t>2023-09-16 03:00:00+03:00</t>
  </si>
  <si>
    <t>2023-09-16 04:00:00+03:00</t>
  </si>
  <si>
    <t>2023-09-16 05:00:00+03:00</t>
  </si>
  <si>
    <t>2023-09-16 06:00:00+03:00</t>
  </si>
  <si>
    <t>2023-09-16 07:00:00+03:00</t>
  </si>
  <si>
    <t>2023-09-16 08:00:00+03:00</t>
  </si>
  <si>
    <t>2023-09-16 09:00:00+03:00</t>
  </si>
  <si>
    <t>2023-09-16 10:00:00+03:00</t>
  </si>
  <si>
    <t>2023-09-16 11:00:00+03:00</t>
  </si>
  <si>
    <t>2023-09-16 12:00:00+03:00</t>
  </si>
  <si>
    <t>2023-09-16 13:00:00+03:00</t>
  </si>
  <si>
    <t>2023-09-16 14:00:00+03:00</t>
  </si>
  <si>
    <t>2023-09-16 15:00:00+03:00</t>
  </si>
  <si>
    <t>2023-09-16 16:00:00+03:00</t>
  </si>
  <si>
    <t>2023-09-16 17:00:00+03:00</t>
  </si>
  <si>
    <t>2023-09-16 18:00:00+03:00</t>
  </si>
  <si>
    <t>2023-09-16 19:00:00+03:00</t>
  </si>
  <si>
    <t>2023-09-16 20:00:00+03:00</t>
  </si>
  <si>
    <t>2023-09-16 21:00:00+03:00</t>
  </si>
  <si>
    <t>2023-09-16 22:00:00+03:00</t>
  </si>
  <si>
    <t>2023-09-16 23:00:00+03:00</t>
  </si>
  <si>
    <t>2023-09-17 00:00:00+03:00</t>
  </si>
  <si>
    <t>2023-09-17 01:00:00+03:00</t>
  </si>
  <si>
    <t>2023-09-17 02:00:00+03:00</t>
  </si>
  <si>
    <t>2023-09-17 03:00:00+03:00</t>
  </si>
  <si>
    <t>2023-09-17 04:00:00+03:00</t>
  </si>
  <si>
    <t>2023-09-17 05:00:00+03:00</t>
  </si>
  <si>
    <t>2023-09-17 06:00:00+03:00</t>
  </si>
  <si>
    <t>2023-09-17 07:00:00+03:00</t>
  </si>
  <si>
    <t>2023-09-17 08:00:00+03:00</t>
  </si>
  <si>
    <t>2023-09-17 09:00:00+03:00</t>
  </si>
  <si>
    <t>2023-09-17 10:00:00+03:00</t>
  </si>
  <si>
    <t>2023-09-17 11:00:00+03:00</t>
  </si>
  <si>
    <t>2023-09-17 12:00:00+03:00</t>
  </si>
  <si>
    <t>2023-09-17 13:00:00+03:00</t>
  </si>
  <si>
    <t>2023-09-17 14:00:00+03:00</t>
  </si>
  <si>
    <t>2023-09-17 15:00:00+03:00</t>
  </si>
  <si>
    <t>2023-09-17 16:00:00+03:00</t>
  </si>
  <si>
    <t>2023-09-17 17:00:00+03:00</t>
  </si>
  <si>
    <t>2023-09-17 18:00:00+03:00</t>
  </si>
  <si>
    <t>2023-09-17 19:00:00+03:00</t>
  </si>
  <si>
    <t>2023-09-17 20:00:00+03:00</t>
  </si>
  <si>
    <t>2023-09-17 21:00:00+03:00</t>
  </si>
  <si>
    <t>2023-09-17 22:00:00+03:00</t>
  </si>
  <si>
    <t>2023-09-17 23:00:00+03:00</t>
  </si>
  <si>
    <t>2023-09-18 00:00:00+03:00</t>
  </si>
  <si>
    <t>2023-09-18 01:00:00+03:00</t>
  </si>
  <si>
    <t>2023-09-18 02:00:00+03:00</t>
  </si>
  <si>
    <t>2023-09-18 03:00:00+03:00</t>
  </si>
  <si>
    <t>2023-09-18 04:00:00+03:00</t>
  </si>
  <si>
    <t>2023-09-18 05:00:00+03:00</t>
  </si>
  <si>
    <t>2023-09-18 06:00:00+03:00</t>
  </si>
  <si>
    <t>2023-09-18 07:00:00+03:00</t>
  </si>
  <si>
    <t>2023-09-18 08:00:00+03:00</t>
  </si>
  <si>
    <t>2023-09-18 09:00:00+03:00</t>
  </si>
  <si>
    <t>2023-09-18 10:00:00+03:00</t>
  </si>
  <si>
    <t>2023-09-18 11:00:00+03:00</t>
  </si>
  <si>
    <t>2023-09-18 12:00:00+03:00</t>
  </si>
  <si>
    <t>2023-09-18 13:00:00+03:00</t>
  </si>
  <si>
    <t>2023-09-18 14:00:00+03:00</t>
  </si>
  <si>
    <t>2023-09-18 15:00:00+03:00</t>
  </si>
  <si>
    <t>2023-09-18 16:00:00+03:00</t>
  </si>
  <si>
    <t>2023-09-18 17:00:00+03:00</t>
  </si>
  <si>
    <t>2023-09-18 18:00:00+03:00</t>
  </si>
  <si>
    <t>2023-09-18 19:00:00+03:00</t>
  </si>
  <si>
    <t>2023-09-18 20:00:00+03:00</t>
  </si>
  <si>
    <t>2023-09-18 21:00:00+03:00</t>
  </si>
  <si>
    <t>2023-09-18 22:00:00+03:00</t>
  </si>
  <si>
    <t>2023-09-18 23:00:00+03:00</t>
  </si>
  <si>
    <t>2023-09-19 00:00:00+03:00</t>
  </si>
  <si>
    <t>2023-09-19 01:00:00+03:00</t>
  </si>
  <si>
    <t>2023-09-19 02:00:00+03:00</t>
  </si>
  <si>
    <t>2023-09-19 03:00:00+03:00</t>
  </si>
  <si>
    <t>2023-09-19 04:00:00+03:00</t>
  </si>
  <si>
    <t>2023-09-19 05:00:00+03:00</t>
  </si>
  <si>
    <t>2023-09-19 06:00:00+03:00</t>
  </si>
  <si>
    <t>2023-09-19 07:00:00+03:00</t>
  </si>
  <si>
    <t>2023-09-19 08:00:00+03:00</t>
  </si>
  <si>
    <t>2023-09-19 09:00:00+03:00</t>
  </si>
  <si>
    <t>2023-09-19 10:00:00+03:00</t>
  </si>
  <si>
    <t>2023-09-19 11:00:00+03:00</t>
  </si>
  <si>
    <t>2023-09-19 12:00:00+03:00</t>
  </si>
  <si>
    <t>2023-09-19 13:00:00+03:00</t>
  </si>
  <si>
    <t>2023-09-19 14:00:00+03:00</t>
  </si>
  <si>
    <t>2023-09-19 15:00:00+03:00</t>
  </si>
  <si>
    <t>2023-09-19 16:00:00+03:00</t>
  </si>
  <si>
    <t>2023-09-19 17:00:00+03:00</t>
  </si>
  <si>
    <t>2023-09-19 18:00:00+03:00</t>
  </si>
  <si>
    <t>2023-09-19 19:00:00+03:00</t>
  </si>
  <si>
    <t>2023-09-19 20:00:00+03:00</t>
  </si>
  <si>
    <t>2023-09-19 21:00:00+03:00</t>
  </si>
  <si>
    <t>2023-09-19 22:00:00+03:00</t>
  </si>
  <si>
    <t>2023-09-19 23:00:00+03:00</t>
  </si>
  <si>
    <t>2023-09-20 00:00:00+03:00</t>
  </si>
  <si>
    <t>2023-09-20 01:00:00+03:00</t>
  </si>
  <si>
    <t>2023-09-20 02:00:00+03:00</t>
  </si>
  <si>
    <t>2023-09-20 03:00:00+03:00</t>
  </si>
  <si>
    <t>2023-09-20 04:00:00+03:00</t>
  </si>
  <si>
    <t>2023-09-20 05:00:00+03:00</t>
  </si>
  <si>
    <t>2023-09-20 06:00:00+03:00</t>
  </si>
  <si>
    <t>2023-09-20 07:00:00+03:00</t>
  </si>
  <si>
    <t>2023-09-20 08:00:00+03:00</t>
  </si>
  <si>
    <t>2023-09-20 09:00:00+03:00</t>
  </si>
  <si>
    <t>2023-09-20 10:00:00+03:00</t>
  </si>
  <si>
    <t>2023-09-20 11:00:00+03:00</t>
  </si>
  <si>
    <t>2023-09-20 12:00:00+03:00</t>
  </si>
  <si>
    <t>2023-09-20 13:00:00+03:00</t>
  </si>
  <si>
    <t>2023-09-20 14:00:00+03:00</t>
  </si>
  <si>
    <t>2023-09-20 15:00:00+03:00</t>
  </si>
  <si>
    <t>2023-09-20 16:00:00+03:00</t>
  </si>
  <si>
    <t>2023-09-20 17:00:00+03:00</t>
  </si>
  <si>
    <t>2023-09-20 18:00:00+03:00</t>
  </si>
  <si>
    <t>2023-09-20 19:00:00+03:00</t>
  </si>
  <si>
    <t>2023-09-20 20:00:00+03:00</t>
  </si>
  <si>
    <t>2023-09-20 21:00:00+03:00</t>
  </si>
  <si>
    <t>2023-09-20 22:00:00+03:00</t>
  </si>
  <si>
    <t>2023-09-20 23:00:00+03:00</t>
  </si>
  <si>
    <t>2023-09-21 00:00:00+03:00</t>
  </si>
  <si>
    <t>2023-09-21 01:00:00+03:00</t>
  </si>
  <si>
    <t>2023-09-21 02:00:00+03:00</t>
  </si>
  <si>
    <t>2023-09-21 03:00:00+03:00</t>
  </si>
  <si>
    <t>2023-09-21 04:00:00+03:00</t>
  </si>
  <si>
    <t>2023-09-21 05:00:00+03:00</t>
  </si>
  <si>
    <t>2023-09-21 06:00:00+03:00</t>
  </si>
  <si>
    <t>2023-09-21 07:00:00+03:00</t>
  </si>
  <si>
    <t>2023-09-21 08:00:00+03:00</t>
  </si>
  <si>
    <t>2023-09-21 09:00:00+03:00</t>
  </si>
  <si>
    <t>2023-09-21 10:00:00+03:00</t>
  </si>
  <si>
    <t>2023-09-21 11:00:00+03:00</t>
  </si>
  <si>
    <t>2023-09-21 12:00:00+03:00</t>
  </si>
  <si>
    <t>2023-09-21 13:00:00+03:00</t>
  </si>
  <si>
    <t>2023-09-21 14:00:00+03:00</t>
  </si>
  <si>
    <t>2023-09-21 15:00:00+03:00</t>
  </si>
  <si>
    <t>2023-09-21 16:00:00+03:00</t>
  </si>
  <si>
    <t>2023-09-21 17:00:00+03:00</t>
  </si>
  <si>
    <t>2023-09-21 18:00:00+03:00</t>
  </si>
  <si>
    <t>2023-09-21 19:00:00+03:00</t>
  </si>
  <si>
    <t>2023-09-21 20:00:00+03:00</t>
  </si>
  <si>
    <t>2023-09-21 21:00:00+03:00</t>
  </si>
  <si>
    <t>2023-09-21 22:00:00+03:00</t>
  </si>
  <si>
    <t>2023-09-21 23:00:00+03:00</t>
  </si>
  <si>
    <t>2023-09-22 00:00:00+03:00</t>
  </si>
  <si>
    <t>2023-09-22 01:00:00+03:00</t>
  </si>
  <si>
    <t>2023-09-22 02:00:00+03:00</t>
  </si>
  <si>
    <t>2023-09-22 03:00:00+03:00</t>
  </si>
  <si>
    <t>2023-09-22 04:00:00+03:00</t>
  </si>
  <si>
    <t>2023-09-22 05:00:00+03:00</t>
  </si>
  <si>
    <t>2023-09-22 06:00:00+03:00</t>
  </si>
  <si>
    <t>2023-09-22 07:00:00+03:00</t>
  </si>
  <si>
    <t>2023-09-22 08:00:00+03:00</t>
  </si>
  <si>
    <t>2023-09-22 09:00:00+03:00</t>
  </si>
  <si>
    <t>2023-09-22 10:00:00+03:00</t>
  </si>
  <si>
    <t>2023-09-22 11:00:00+03:00</t>
  </si>
  <si>
    <t>2023-09-22 12:00:00+03:00</t>
  </si>
  <si>
    <t>2023-09-22 13:00:00+03:00</t>
  </si>
  <si>
    <t>2023-09-22 14:00:00+03:00</t>
  </si>
  <si>
    <t>2023-09-22 15:00:00+03:00</t>
  </si>
  <si>
    <t>2023-09-22 16:00:00+03:00</t>
  </si>
  <si>
    <t>2023-09-22 17:00:00+03:00</t>
  </si>
  <si>
    <t>2023-09-22 18:00:00+03:00</t>
  </si>
  <si>
    <t>2023-09-22 19:00:00+03:00</t>
  </si>
  <si>
    <t>2023-09-22 20:00:00+03:00</t>
  </si>
  <si>
    <t>2023-09-22 21:00:00+03:00</t>
  </si>
  <si>
    <t>2023-09-22 22:00:00+03:00</t>
  </si>
  <si>
    <t>2023-09-22 23:00:00+03:00</t>
  </si>
  <si>
    <t>2023-09-23 00:00:00+03:00</t>
  </si>
  <si>
    <t>2023-09-23 01:00:00+03:00</t>
  </si>
  <si>
    <t>2023-09-23 02:00:00+03:00</t>
  </si>
  <si>
    <t>2023-09-23 03:00:00+03:00</t>
  </si>
  <si>
    <t>2023-09-23 04:00:00+03:00</t>
  </si>
  <si>
    <t>2023-09-23 05:00:00+03:00</t>
  </si>
  <si>
    <t>2023-09-23 06:00:00+03:00</t>
  </si>
  <si>
    <t>2023-09-23 07:00:00+03:00</t>
  </si>
  <si>
    <t>2023-09-23 08:00:00+03:00</t>
  </si>
  <si>
    <t>2023-09-23 09:00:00+03:00</t>
  </si>
  <si>
    <t>2023-09-23 10:00:00+03:00</t>
  </si>
  <si>
    <t>2023-09-23 11:00:00+03:00</t>
  </si>
  <si>
    <t>2023-09-23 12:00:00+03:00</t>
  </si>
  <si>
    <t>2023-09-23 13:00:00+03:00</t>
  </si>
  <si>
    <t>2023-09-23 14:00:00+03:00</t>
  </si>
  <si>
    <t>2023-09-23 15:00:00+03:00</t>
  </si>
  <si>
    <t>2023-09-23 16:00:00+03:00</t>
  </si>
  <si>
    <t>2023-09-23 17:00:00+03:00</t>
  </si>
  <si>
    <t>2023-09-23 18:00:00+03:00</t>
  </si>
  <si>
    <t>2023-09-23 19:00:00+03:00</t>
  </si>
  <si>
    <t>2023-09-23 20:00:00+03:00</t>
  </si>
  <si>
    <t>2023-09-23 21:00:00+03:00</t>
  </si>
  <si>
    <t>2023-09-23 22:00:00+03:00</t>
  </si>
  <si>
    <t>2023-09-23 23:00:00+03:00</t>
  </si>
  <si>
    <t>2023-09-24 00:00:00+03:00</t>
  </si>
  <si>
    <t>2023-09-24 01:00:00+03:00</t>
  </si>
  <si>
    <t>2023-09-24 02:00:00+03:00</t>
  </si>
  <si>
    <t>2023-09-24 03:00:00+03:00</t>
  </si>
  <si>
    <t>2023-09-24 04:00:00+03:00</t>
  </si>
  <si>
    <t>2023-09-24 05:00:00+03:00</t>
  </si>
  <si>
    <t>2023-09-24 06:00:00+03:00</t>
  </si>
  <si>
    <t>2023-09-24 07:00:00+03:00</t>
  </si>
  <si>
    <t>2023-09-24 08:00:00+03:00</t>
  </si>
  <si>
    <t>2023-09-24 09:00:00+03:00</t>
  </si>
  <si>
    <t>2023-09-24 10:00:00+03:00</t>
  </si>
  <si>
    <t>2023-09-24 11:00:00+03:00</t>
  </si>
  <si>
    <t>2023-09-24 12:00:00+03:00</t>
  </si>
  <si>
    <t>2023-09-24 13:00:00+03:00</t>
  </si>
  <si>
    <t>2023-09-24 14:00:00+03:00</t>
  </si>
  <si>
    <t>2023-09-24 15:00:00+03:00</t>
  </si>
  <si>
    <t>2023-09-24 16:00:00+03:00</t>
  </si>
  <si>
    <t>2023-09-24 17:00:00+03:00</t>
  </si>
  <si>
    <t>2023-09-24 18:00:00+03:00</t>
  </si>
  <si>
    <t>2023-09-24 19:00:00+03:00</t>
  </si>
  <si>
    <t>2023-09-24 20:00:00+03:00</t>
  </si>
  <si>
    <t>2023-09-24 21:00:00+03:00</t>
  </si>
  <si>
    <t>2023-09-24 22:00:00+03:00</t>
  </si>
  <si>
    <t>2023-09-24 23:00:00+03:00</t>
  </si>
  <si>
    <t>2023-09-25 00:00:00+03:00</t>
  </si>
  <si>
    <t>2023-09-25 01:00:00+03:00</t>
  </si>
  <si>
    <t>2023-09-25 02:00:00+03:00</t>
  </si>
  <si>
    <t>2023-09-25 03:00:00+03:00</t>
  </si>
  <si>
    <t>2023-09-25 04:00:00+03:00</t>
  </si>
  <si>
    <t>2023-09-25 05:00:00+03:00</t>
  </si>
  <si>
    <t>2023-09-25 06:00:00+03:00</t>
  </si>
  <si>
    <t>2023-09-25 07:00:00+03:00</t>
  </si>
  <si>
    <t>2023-09-25 08:00:00+03:00</t>
  </si>
  <si>
    <t>2023-09-25 09:00:00+03:00</t>
  </si>
  <si>
    <t>2023-09-25 10:00:00+03:00</t>
  </si>
  <si>
    <t>2023-09-25 11:00:00+03:00</t>
  </si>
  <si>
    <t>2023-09-25 12:00:00+03:00</t>
  </si>
  <si>
    <t>2023-09-25 13:00:00+03:00</t>
  </si>
  <si>
    <t>2023-09-25 14:00:00+03:00</t>
  </si>
  <si>
    <t>2023-09-25 15:00:00+03:00</t>
  </si>
  <si>
    <t>2023-09-25 16:00:00+03:00</t>
  </si>
  <si>
    <t>2023-09-25 17:00:00+03:00</t>
  </si>
  <si>
    <t>2023-09-25 18:00:00+03:00</t>
  </si>
  <si>
    <t>2023-09-25 19:00:00+03:00</t>
  </si>
  <si>
    <t>2023-09-25 20:00:00+03:00</t>
  </si>
  <si>
    <t>2023-09-25 21:00:00+03:00</t>
  </si>
  <si>
    <t>2023-09-25 22:00:00+03:00</t>
  </si>
  <si>
    <t>2023-09-25 23:00:00+03:00</t>
  </si>
  <si>
    <t>2023-09-26 00:00:00+03:00</t>
  </si>
  <si>
    <t>2023-09-26 01:00:00+03:00</t>
  </si>
  <si>
    <t>2023-09-26 02:00:00+03:00</t>
  </si>
  <si>
    <t>2023-09-26 03:00:00+03:00</t>
  </si>
  <si>
    <t>2023-09-26 04:00:00+03:00</t>
  </si>
  <si>
    <t>2023-09-26 05:00:00+03:00</t>
  </si>
  <si>
    <t>2023-09-26 06:00:00+03:00</t>
  </si>
  <si>
    <t>2023-09-26 07:00:00+03:00</t>
  </si>
  <si>
    <t>2023-09-26 08:00:00+03:00</t>
  </si>
  <si>
    <t>2023-09-26 09:00:00+03:00</t>
  </si>
  <si>
    <t>2023-09-26 10:00:00+03:00</t>
  </si>
  <si>
    <t>2023-09-26 11:00:00+03:00</t>
  </si>
  <si>
    <t>2023-09-26 12:00:00+03:00</t>
  </si>
  <si>
    <t>2023-09-26 13:00:00+03:00</t>
  </si>
  <si>
    <t>2023-09-26 14:00:00+03:00</t>
  </si>
  <si>
    <t>2023-09-26 15:00:00+03:00</t>
  </si>
  <si>
    <t>2023-09-26 16:00:00+03:00</t>
  </si>
  <si>
    <t>2023-09-26 17:00:00+03:00</t>
  </si>
  <si>
    <t>2023-09-26 18:00:00+03:00</t>
  </si>
  <si>
    <t>2023-09-26 19:00:00+03:00</t>
  </si>
  <si>
    <t>2023-09-26 20:00:00+03:00</t>
  </si>
  <si>
    <t>2023-09-26 21:00:00+03:00</t>
  </si>
  <si>
    <t>2023-09-26 22:00:00+03:00</t>
  </si>
  <si>
    <t>2023-09-26 23:00:00+03:00</t>
  </si>
  <si>
    <t>2023-09-27 00:00:00+03:00</t>
  </si>
  <si>
    <t>2023-09-27 01:00:00+03:00</t>
  </si>
  <si>
    <t>2023-09-27 02:00:00+03:00</t>
  </si>
  <si>
    <t>2023-09-27 03:00:00+03:00</t>
  </si>
  <si>
    <t>2023-09-27 04:00:00+03:00</t>
  </si>
  <si>
    <t>2023-09-27 05:00:00+03:00</t>
  </si>
  <si>
    <t>2023-09-27 06:00:00+03:00</t>
  </si>
  <si>
    <t>2023-09-27 07:00:00+03:00</t>
  </si>
  <si>
    <t>2023-09-27 08:00:00+03:00</t>
  </si>
  <si>
    <t>2023-09-27 09:00:00+03:00</t>
  </si>
  <si>
    <t>2023-09-27 10:00:00+03:00</t>
  </si>
  <si>
    <t>2023-09-27 11:00:00+03:00</t>
  </si>
  <si>
    <t>2023-09-27 12:00:00+03:00</t>
  </si>
  <si>
    <t>2023-09-27 13:00:00+03:00</t>
  </si>
  <si>
    <t>2023-09-27 14:00:00+03:00</t>
  </si>
  <si>
    <t>2023-09-27 15:00:00+03:00</t>
  </si>
  <si>
    <t>2023-09-27 16:00:00+03:00</t>
  </si>
  <si>
    <t>2023-09-27 17:00:00+03:00</t>
  </si>
  <si>
    <t>2023-09-27 18:00:00+03:00</t>
  </si>
  <si>
    <t>2023-09-27 19:00:00+03:00</t>
  </si>
  <si>
    <t>2023-09-27 20:00:00+03:00</t>
  </si>
  <si>
    <t>2023-09-27 21:00:00+03:00</t>
  </si>
  <si>
    <t>2023-09-27 22:00:00+03:00</t>
  </si>
  <si>
    <t>2023-09-27 23:00:00+03:00</t>
  </si>
  <si>
    <t>2023-09-28 00:00:00+03:00</t>
  </si>
  <si>
    <t>2023-09-28 01:00:00+03:00</t>
  </si>
  <si>
    <t>2023-09-28 02:00:00+03:00</t>
  </si>
  <si>
    <t>2023-09-28 03:00:00+03:00</t>
  </si>
  <si>
    <t>2023-09-28 04:00:00+03:00</t>
  </si>
  <si>
    <t>2023-09-28 05:00:00+03:00</t>
  </si>
  <si>
    <t>2023-09-28 06:00:00+03:00</t>
  </si>
  <si>
    <t>2023-09-28 07:00:00+03:00</t>
  </si>
  <si>
    <t>2023-09-28 08:00:00+03:00</t>
  </si>
  <si>
    <t>2023-09-28 09:00:00+03:00</t>
  </si>
  <si>
    <t>2023-09-28 10:00:00+03:00</t>
  </si>
  <si>
    <t>2023-09-28 11:00:00+03:00</t>
  </si>
  <si>
    <t>2023-09-28 12:00:00+03:00</t>
  </si>
  <si>
    <t>2023-09-28 13:00:00+03:00</t>
  </si>
  <si>
    <t>2023-09-28 14:00:00+03:00</t>
  </si>
  <si>
    <t>2023-09-28 15:00:00+03:00</t>
  </si>
  <si>
    <t>2023-09-28 16:00:00+03:00</t>
  </si>
  <si>
    <t>2023-09-28 17:00:00+03:00</t>
  </si>
  <si>
    <t>2023-09-28 18:00:00+03:00</t>
  </si>
  <si>
    <t>2023-09-28 19:00:00+03:00</t>
  </si>
  <si>
    <t>2023-09-28 20:00:00+03:00</t>
  </si>
  <si>
    <t>2023-09-28 21:00:00+03:00</t>
  </si>
  <si>
    <t>2023-09-28 22:00:00+03:00</t>
  </si>
  <si>
    <t>2023-09-28 23:00:00+03:00</t>
  </si>
  <si>
    <t>2023-09-29 00:00:00+03:00</t>
  </si>
  <si>
    <t>2023-09-29 01:00:00+03:00</t>
  </si>
  <si>
    <t>2023-09-29 02:00:00+03:00</t>
  </si>
  <si>
    <t>2023-09-29 03:00:00+03:00</t>
  </si>
  <si>
    <t>2023-09-29 04:00:00+03:00</t>
  </si>
  <si>
    <t>2023-09-29 05:00:00+03:00</t>
  </si>
  <si>
    <t>2023-09-29 06:00:00+03:00</t>
  </si>
  <si>
    <t>2023-09-29 07:00:00+03:00</t>
  </si>
  <si>
    <t>2023-09-29 08:00:00+03:00</t>
  </si>
  <si>
    <t>2023-09-29 09:00:00+03:00</t>
  </si>
  <si>
    <t>2023-09-29 10:00:00+03:00</t>
  </si>
  <si>
    <t>2023-09-29 11:00:00+03:00</t>
  </si>
  <si>
    <t>2023-09-29 12:00:00+03:00</t>
  </si>
  <si>
    <t>2023-09-29 13:00:00+03:00</t>
  </si>
  <si>
    <t>2023-09-29 14:00:00+03:00</t>
  </si>
  <si>
    <t>2023-09-29 15:00:00+03:00</t>
  </si>
  <si>
    <t>2023-09-29 16:00:00+03:00</t>
  </si>
  <si>
    <t>2023-09-29 17:00:00+03:00</t>
  </si>
  <si>
    <t>2023-09-29 18:00:00+03:00</t>
  </si>
  <si>
    <t>2023-09-29 19:00:00+03:00</t>
  </si>
  <si>
    <t>2023-09-29 20:00:00+03:00</t>
  </si>
  <si>
    <t>2023-09-29 21:00:00+03:00</t>
  </si>
  <si>
    <t>2023-09-29 22:00:00+03:00</t>
  </si>
  <si>
    <t>2023-09-29 23:00:00+03:00</t>
  </si>
  <si>
    <t>2023-09-30 00:00:00+03:00</t>
  </si>
  <si>
    <t>2023-09-30 01:00:00+03:00</t>
  </si>
  <si>
    <t>2023-09-30 02:00:00+03:00</t>
  </si>
  <si>
    <t>2023-09-30 03:00:00+03:00</t>
  </si>
  <si>
    <t>2023-09-30 04:00:00+03:00</t>
  </si>
  <si>
    <t>2023-09-30 05:00:00+03:00</t>
  </si>
  <si>
    <t>2023-09-30 06:00:00+03:00</t>
  </si>
  <si>
    <t>2023-09-30 07:00:00+03:00</t>
  </si>
  <si>
    <t>2023-09-30 08:00:00+03:00</t>
  </si>
  <si>
    <t>2023-09-30 09:00:00+03:00</t>
  </si>
  <si>
    <t>2023-09-30 10:00:00+03:00</t>
  </si>
  <si>
    <t>2023-09-30 11:00:00+03:00</t>
  </si>
  <si>
    <t>2023-09-30 12:00:00+03:00</t>
  </si>
  <si>
    <t>2023-09-30 13:00:00+03:00</t>
  </si>
  <si>
    <t>2023-09-30 14:00:00+03:00</t>
  </si>
  <si>
    <t>2023-09-30 15:00:00+03:00</t>
  </si>
  <si>
    <t>2023-09-30 16:00:00+03:00</t>
  </si>
  <si>
    <t>2023-09-30 17:00:00+03:00</t>
  </si>
  <si>
    <t>2023-09-30 18:00:00+03:00</t>
  </si>
  <si>
    <t>2023-09-30 19:00:00+03:00</t>
  </si>
  <si>
    <t>2023-09-30 20:00:00+03:00</t>
  </si>
  <si>
    <t>2023-09-30 21:00:00+03:00</t>
  </si>
  <si>
    <t>2023-09-30 22:00:00+03:00</t>
  </si>
  <si>
    <t>2023-09-30 23:00:00+03:00</t>
  </si>
  <si>
    <t>2023-10-01 00:00:00+03:00</t>
  </si>
  <si>
    <t>2023-10-01 01:00:00+03:00</t>
  </si>
  <si>
    <t>2023-10-01 02:00:00+03:00</t>
  </si>
  <si>
    <t>2023-10-01 03:00:00+03:00</t>
  </si>
  <si>
    <t>2023-10-01 04:00:00+03:00</t>
  </si>
  <si>
    <t>2023-10-01 05:00:00+03:00</t>
  </si>
  <si>
    <t>2023-10-01 06:00:00+03:00</t>
  </si>
  <si>
    <t>2023-10-01 07:00:00+03:00</t>
  </si>
  <si>
    <t>2023-10-01 08:00:00+03:00</t>
  </si>
  <si>
    <t>2023-10-01 09:00:00+03:00</t>
  </si>
  <si>
    <t>2023-10-01 10:00:00+03:00</t>
  </si>
  <si>
    <t>2023-10-01 11:00:00+03:00</t>
  </si>
  <si>
    <t>2023-10-01 12:00:00+03:00</t>
  </si>
  <si>
    <t>2023-10-01 13:00:00+03:00</t>
  </si>
  <si>
    <t>2023-10-01 14:00:00+03:00</t>
  </si>
  <si>
    <t>2023-10-01 15:00:00+03:00</t>
  </si>
  <si>
    <t>2023-10-01 16:00:00+03:00</t>
  </si>
  <si>
    <t>2023-10-01 17:00:00+03:00</t>
  </si>
  <si>
    <t>2023-10-01 18:00:00+03:00</t>
  </si>
  <si>
    <t>2023-10-01 19:00:00+03:00</t>
  </si>
  <si>
    <t>2023-10-01 20:00:00+03:00</t>
  </si>
  <si>
    <t>2023-10-01 21:00:00+03:00</t>
  </si>
  <si>
    <t>2023-10-01 22:00:00+03:00</t>
  </si>
  <si>
    <t>2023-10-01 23:00:00+03:00</t>
  </si>
  <si>
    <t>2023-10-02 00:00:00+03:00</t>
  </si>
  <si>
    <t>2023-10-02 01:00:00+03:00</t>
  </si>
  <si>
    <t>2023-10-02 02:00:00+03:00</t>
  </si>
  <si>
    <t>2023-10-02 03:00:00+03:00</t>
  </si>
  <si>
    <t>2023-10-02 04:00:00+03:00</t>
  </si>
  <si>
    <t>2023-10-02 05:00:00+03:00</t>
  </si>
  <si>
    <t>2023-10-02 06:00:00+03:00</t>
  </si>
  <si>
    <t>2023-10-02 07:00:00+03:00</t>
  </si>
  <si>
    <t>2023-10-02 08:00:00+03:00</t>
  </si>
  <si>
    <t>2023-10-02 09:00:00+03:00</t>
  </si>
  <si>
    <t>2023-10-02 10:00:00+03:00</t>
  </si>
  <si>
    <t>2023-10-02 11:00:00+03:00</t>
  </si>
  <si>
    <t>2023-10-02 12:00:00+03:00</t>
  </si>
  <si>
    <t>2023-10-02 13:00:00+03:00</t>
  </si>
  <si>
    <t>2023-10-02 14:00:00+03:00</t>
  </si>
  <si>
    <t>2023-10-02 15:00:00+03:00</t>
  </si>
  <si>
    <t>2023-10-02 16:00:00+03:00</t>
  </si>
  <si>
    <t>2023-10-02 17:00:00+03:00</t>
  </si>
  <si>
    <t>2023-10-02 18:00:00+03:00</t>
  </si>
  <si>
    <t>2023-10-02 19:00:00+03:00</t>
  </si>
  <si>
    <t>2023-10-02 20:00:00+03:00</t>
  </si>
  <si>
    <t>2023-10-02 21:00:00+03:00</t>
  </si>
  <si>
    <t>2023-10-02 22:00:00+03:00</t>
  </si>
  <si>
    <t>2023-10-02 23:00:00+03:00</t>
  </si>
  <si>
    <t>2023-10-03 00:00:00+03:00</t>
  </si>
  <si>
    <t>2023-10-03 01:00:00+03:00</t>
  </si>
  <si>
    <t>2023-10-03 02:00:00+03:00</t>
  </si>
  <si>
    <t>2023-10-03 03:00:00+03:00</t>
  </si>
  <si>
    <t>2023-10-03 04:00:00+03:00</t>
  </si>
  <si>
    <t>2023-10-03 05:00:00+03:00</t>
  </si>
  <si>
    <t>2023-10-03 06:00:00+03:00</t>
  </si>
  <si>
    <t>2023-10-03 07:00:00+03:00</t>
  </si>
  <si>
    <t>2023-10-03 08:00:00+03:00</t>
  </si>
  <si>
    <t>2023-10-03 09:00:00+03:00</t>
  </si>
  <si>
    <t>2023-10-03 10:00:00+03:00</t>
  </si>
  <si>
    <t>2023-10-03 11:00:00+03:00</t>
  </si>
  <si>
    <t>2023-10-03 12:00:00+03:00</t>
  </si>
  <si>
    <t>2023-10-03 13:00:00+03:00</t>
  </si>
  <si>
    <t>2023-10-03 14:00:00+03:00</t>
  </si>
  <si>
    <t>2023-10-03 15:00:00+03:00</t>
  </si>
  <si>
    <t>2023-10-03 16:00:00+03:00</t>
  </si>
  <si>
    <t>2023-10-03 17:00:00+03:00</t>
  </si>
  <si>
    <t>2023-10-03 18:00:00+03:00</t>
  </si>
  <si>
    <t>2023-10-03 19:00:00+03:00</t>
  </si>
  <si>
    <t>2023-10-03 20:00:00+03:00</t>
  </si>
  <si>
    <t>2023-10-03 21:00:00+03:00</t>
  </si>
  <si>
    <t>2023-10-03 22:00:00+03:00</t>
  </si>
  <si>
    <t>2023-10-03 23:00:00+03:00</t>
  </si>
  <si>
    <t>2023-10-04 00:00:00+03:00</t>
  </si>
  <si>
    <t>2023-10-04 01:00:00+03:00</t>
  </si>
  <si>
    <t>2023-10-04 02:00:00+03:00</t>
  </si>
  <si>
    <t>2023-10-04 03:00:00+03:00</t>
  </si>
  <si>
    <t>2023-10-04 04:00:00+03:00</t>
  </si>
  <si>
    <t>2023-10-04 05:00:00+03:00</t>
  </si>
  <si>
    <t>2023-10-04 06:00:00+03:00</t>
  </si>
  <si>
    <t>2023-10-04 07:00:00+03:00</t>
  </si>
  <si>
    <t>2023-10-04 08:00:00+03:00</t>
  </si>
  <si>
    <t>2023-10-04 09:00:00+03:00</t>
  </si>
  <si>
    <t>2023-10-04 10:00:00+03:00</t>
  </si>
  <si>
    <t>2023-10-04 11:00:00+03:00</t>
  </si>
  <si>
    <t>2023-10-04 12:00:00+03:00</t>
  </si>
  <si>
    <t>2023-10-04 13:00:00+03:00</t>
  </si>
  <si>
    <t>2023-10-04 14:00:00+03:00</t>
  </si>
  <si>
    <t>2023-10-04 15:00:00+03:00</t>
  </si>
  <si>
    <t>2023-10-04 16:00:00+03:00</t>
  </si>
  <si>
    <t>2023-10-04 17:00:00+03:00</t>
  </si>
  <si>
    <t>2023-10-04 18:00:00+03:00</t>
  </si>
  <si>
    <t>2023-10-04 19:00:00+03:00</t>
  </si>
  <si>
    <t>2023-10-04 20:00:00+03:00</t>
  </si>
  <si>
    <t>2023-10-04 21:00:00+03:00</t>
  </si>
  <si>
    <t>2023-10-04 22:00:00+03:00</t>
  </si>
  <si>
    <t>2023-10-04 23:00:00+03:00</t>
  </si>
  <si>
    <t>2023-10-05 00:00:00+03:00</t>
  </si>
  <si>
    <t>2023-10-05 01:00:00+03:00</t>
  </si>
  <si>
    <t>2023-10-05 02:00:00+03:00</t>
  </si>
  <si>
    <t>2023-10-05 03:00:00+03:00</t>
  </si>
  <si>
    <t>2023-10-05 04:00:00+03:00</t>
  </si>
  <si>
    <t>2023-10-05 05:00:00+03:00</t>
  </si>
  <si>
    <t>2023-10-05 06:00:00+03:00</t>
  </si>
  <si>
    <t>2023-10-05 07:00:00+03:00</t>
  </si>
  <si>
    <t>2023-10-05 08:00:00+03:00</t>
  </si>
  <si>
    <t>2023-10-05 09:00:00+03:00</t>
  </si>
  <si>
    <t>2023-10-05 10:00:00+03:00</t>
  </si>
  <si>
    <t>2023-10-05 11:00:00+03:00</t>
  </si>
  <si>
    <t>2023-10-05 12:00:00+03:00</t>
  </si>
  <si>
    <t>2023-10-05 13:00:00+03:00</t>
  </si>
  <si>
    <t>2023-10-05 14:00:00+03:00</t>
  </si>
  <si>
    <t>2023-10-05 15:00:00+03:00</t>
  </si>
  <si>
    <t>2023-10-05 16:00:00+03:00</t>
  </si>
  <si>
    <t>2023-10-05 17:00:00+03:00</t>
  </si>
  <si>
    <t>2023-10-05 18:00:00+03:00</t>
  </si>
  <si>
    <t>2023-10-05 19:00:00+03:00</t>
  </si>
  <si>
    <t>2023-10-05 20:00:00+03:00</t>
  </si>
  <si>
    <t>2023-10-05 21:00:00+03:00</t>
  </si>
  <si>
    <t>2023-10-05 22:00:00+03:00</t>
  </si>
  <si>
    <t>2023-10-05 23:00:00+03:00</t>
  </si>
  <si>
    <t>2023-10-06 00:00:00+03:00</t>
  </si>
  <si>
    <t>2023-10-06 01:00:00+03:00</t>
  </si>
  <si>
    <t>2023-10-06 02:00:00+03:00</t>
  </si>
  <si>
    <t>2023-10-06 03:00:00+03:00</t>
  </si>
  <si>
    <t>2023-10-06 04:00:00+03:00</t>
  </si>
  <si>
    <t>2023-10-06 05:00:00+03:00</t>
  </si>
  <si>
    <t>2023-10-06 06:00:00+03:00</t>
  </si>
  <si>
    <t>2023-10-06 07:00:00+03:00</t>
  </si>
  <si>
    <t>2023-10-06 08:00:00+03:00</t>
  </si>
  <si>
    <t>2023-10-06 09:00:00+03:00</t>
  </si>
  <si>
    <t>2023-10-06 10:00:00+03:00</t>
  </si>
  <si>
    <t>2023-10-06 11:00:00+03:00</t>
  </si>
  <si>
    <t>2023-10-06 12:00:00+03:00</t>
  </si>
  <si>
    <t>2023-10-06 13:00:00+03:00</t>
  </si>
  <si>
    <t>2023-10-06 14:00:00+03:00</t>
  </si>
  <si>
    <t>2023-10-06 15:00:00+03:00</t>
  </si>
  <si>
    <t>2023-10-06 16:00:00+03:00</t>
  </si>
  <si>
    <t>2023-10-06 17:00:00+03:00</t>
  </si>
  <si>
    <t>2023-10-06 18:00:00+03:00</t>
  </si>
  <si>
    <t>2023-10-06 19:00:00+03:00</t>
  </si>
  <si>
    <t>2023-10-06 20:00:00+03:00</t>
  </si>
  <si>
    <t>2023-10-06 21:00:00+03:00</t>
  </si>
  <si>
    <t>2023-10-06 22:00:00+03:00</t>
  </si>
  <si>
    <t>2023-10-06 23:00:00+03:00</t>
  </si>
  <si>
    <t>2023-10-07 00:00:00+03:00</t>
  </si>
  <si>
    <t>2023-10-07 01:00:00+03:00</t>
  </si>
  <si>
    <t>2023-10-07 02:00:00+03:00</t>
  </si>
  <si>
    <t>2023-10-07 03:00:00+03:00</t>
  </si>
  <si>
    <t>2023-10-07 04:00:00+03:00</t>
  </si>
  <si>
    <t>2023-10-07 05:00:00+03:00</t>
  </si>
  <si>
    <t>2023-10-07 06:00:00+03:00</t>
  </si>
  <si>
    <t>2023-10-07 07:00:00+03:00</t>
  </si>
  <si>
    <t>2023-10-07 08:00:00+03:00</t>
  </si>
  <si>
    <t>2023-10-07 09:00:00+03:00</t>
  </si>
  <si>
    <t>2023-10-07 10:00:00+03:00</t>
  </si>
  <si>
    <t>2023-10-07 11:00:00+03:00</t>
  </si>
  <si>
    <t>2023-10-07 12:00:00+03:00</t>
  </si>
  <si>
    <t>2023-10-07 13:00:00+03:00</t>
  </si>
  <si>
    <t>2023-10-07 14:00:00+03:00</t>
  </si>
  <si>
    <t>2023-10-07 15:00:00+03:00</t>
  </si>
  <si>
    <t>2023-10-07 16:00:00+03:00</t>
  </si>
  <si>
    <t>2023-10-07 17:00:00+03:00</t>
  </si>
  <si>
    <t>2023-10-07 18:00:00+03:00</t>
  </si>
  <si>
    <t>2023-10-07 19:00:00+03:00</t>
  </si>
  <si>
    <t>2023-10-07 20:00:00+03:00</t>
  </si>
  <si>
    <t>2023-10-07 21:00:00+03:00</t>
  </si>
  <si>
    <t>2023-10-07 22:00:00+03:00</t>
  </si>
  <si>
    <t>2023-10-07 23:00:00+03:00</t>
  </si>
  <si>
    <t>2023-10-08 00:00:00+03:00</t>
  </si>
  <si>
    <t>2023-10-08 01:00:00+03:00</t>
  </si>
  <si>
    <t>2023-10-08 02:00:00+03:00</t>
  </si>
  <si>
    <t>2023-10-08 03:00:00+03:00</t>
  </si>
  <si>
    <t>2023-10-08 04:00:00+03:00</t>
  </si>
  <si>
    <t>2023-10-08 05:00:00+03:00</t>
  </si>
  <si>
    <t>2023-10-08 06:00:00+03:00</t>
  </si>
  <si>
    <t>2023-10-08 07:00:00+03:00</t>
  </si>
  <si>
    <t>2023-10-08 08:00:00+03:00</t>
  </si>
  <si>
    <t>2023-10-08 09:00:00+03:00</t>
  </si>
  <si>
    <t>2023-10-08 10:00:00+03:00</t>
  </si>
  <si>
    <t>2023-10-08 11:00:00+03:00</t>
  </si>
  <si>
    <t>2023-10-08 12:00:00+03:00</t>
  </si>
  <si>
    <t>2023-10-08 13:00:00+03:00</t>
  </si>
  <si>
    <t>2023-10-08 14:00:00+03:00</t>
  </si>
  <si>
    <t>2023-10-08 15:00:00+03:00</t>
  </si>
  <si>
    <t>2023-10-08 16:00:00+03:00</t>
  </si>
  <si>
    <t>2023-10-08 17:00:00+03:00</t>
  </si>
  <si>
    <t>2023-10-08 18:00:00+03:00</t>
  </si>
  <si>
    <t>2023-10-08 19:00:00+03:00</t>
  </si>
  <si>
    <t>2023-10-08 20:00:00+03:00</t>
  </si>
  <si>
    <t>2023-10-08 21:00:00+03:00</t>
  </si>
  <si>
    <t>2023-10-08 22:00:00+03:00</t>
  </si>
  <si>
    <t>2023-10-08 23:00:00+03:00</t>
  </si>
  <si>
    <t>2023-10-09 00:00:00+03:00</t>
  </si>
  <si>
    <t>2023-10-09 01:00:00+03:00</t>
  </si>
  <si>
    <t>2023-10-09 02:00:00+03:00</t>
  </si>
  <si>
    <t>2023-10-09 03:00:00+03:00</t>
  </si>
  <si>
    <t>2023-10-09 04:00:00+03:00</t>
  </si>
  <si>
    <t>2023-10-09 05:00:00+03:00</t>
  </si>
  <si>
    <t>2023-10-09 06:00:00+03:00</t>
  </si>
  <si>
    <t>2023-10-09 07:00:00+03:00</t>
  </si>
  <si>
    <t>2023-10-09 08:00:00+03:00</t>
  </si>
  <si>
    <t>2023-10-09 09:00:00+03:00</t>
  </si>
  <si>
    <t>2023-10-09 10:00:00+03:00</t>
  </si>
  <si>
    <t>2023-10-09 11:00:00+03:00</t>
  </si>
  <si>
    <t>2023-10-09 12:00:00+03:00</t>
  </si>
  <si>
    <t>2023-10-09 13:00:00+03:00</t>
  </si>
  <si>
    <t>2023-10-09 14:00:00+03:00</t>
  </si>
  <si>
    <t>2023-10-09 15:00:00+03:00</t>
  </si>
  <si>
    <t>2023-10-09 16:00:00+03:00</t>
  </si>
  <si>
    <t>2023-10-09 17:00:00+03:00</t>
  </si>
  <si>
    <t>2023-10-09 18:00:00+03:00</t>
  </si>
  <si>
    <t>2023-10-09 19:00:00+03:00</t>
  </si>
  <si>
    <t>2023-10-09 20:00:00+03:00</t>
  </si>
  <si>
    <t>2023-10-09 21:00:00+03:00</t>
  </si>
  <si>
    <t>2023-10-09 22:00:00+03:00</t>
  </si>
  <si>
    <t>2023-10-09 23:00:00+03:00</t>
  </si>
  <si>
    <t>2023-10-10 00:00:00+03:00</t>
  </si>
  <si>
    <t>2023-10-10 01:00:00+03:00</t>
  </si>
  <si>
    <t>2023-10-10 02:00:00+03:00</t>
  </si>
  <si>
    <t>2023-10-10 03:00:00+03:00</t>
  </si>
  <si>
    <t>2023-10-10 04:00:00+03:00</t>
  </si>
  <si>
    <t>2023-10-10 05:00:00+03:00</t>
  </si>
  <si>
    <t>2023-10-10 06:00:00+03:00</t>
  </si>
  <si>
    <t>2023-10-10 07:00:00+03:00</t>
  </si>
  <si>
    <t>2023-10-10 08:00:00+03:00</t>
  </si>
  <si>
    <t>2023-10-10 09:00:00+03:00</t>
  </si>
  <si>
    <t>2023-10-10 10:00:00+03:00</t>
  </si>
  <si>
    <t>2023-10-10 11:00:00+03:00</t>
  </si>
  <si>
    <t>2023-10-10 12:00:00+03:00</t>
  </si>
  <si>
    <t>2023-10-10 13:00:00+03:00</t>
  </si>
  <si>
    <t>2023-10-10 14:00:00+03:00</t>
  </si>
  <si>
    <t>2023-10-10 15:00:00+03:00</t>
  </si>
  <si>
    <t>2023-10-10 16:00:00+03:00</t>
  </si>
  <si>
    <t>2023-10-10 17:00:00+03:00</t>
  </si>
  <si>
    <t>2023-10-10 18:00:00+03:00</t>
  </si>
  <si>
    <t>2023-10-10 19:00:00+03:00</t>
  </si>
  <si>
    <t>2023-10-10 20:00:00+03:00</t>
  </si>
  <si>
    <t>2023-10-10 21:00:00+03:00</t>
  </si>
  <si>
    <t>2023-10-10 22:00:00+03:00</t>
  </si>
  <si>
    <t>2023-10-10 23:00:00+03:00</t>
  </si>
  <si>
    <t>2023-10-11 00:00:00+03:00</t>
  </si>
  <si>
    <t>2023-10-11 01:00:00+03:00</t>
  </si>
  <si>
    <t>2023-10-11 02:00:00+03:00</t>
  </si>
  <si>
    <t>2023-10-11 03:00:00+03:00</t>
  </si>
  <si>
    <t>2023-10-11 04:00:00+03:00</t>
  </si>
  <si>
    <t>2023-10-11 05:00:00+03:00</t>
  </si>
  <si>
    <t>2023-10-11 06:00:00+03:00</t>
  </si>
  <si>
    <t>2023-10-11 07:00:00+03:00</t>
  </si>
  <si>
    <t>2023-10-11 08:00:00+03:00</t>
  </si>
  <si>
    <t>2023-10-11 09:00:00+03:00</t>
  </si>
  <si>
    <t>2023-10-11 10:00:00+03:00</t>
  </si>
  <si>
    <t>2023-10-11 11:00:00+03:00</t>
  </si>
  <si>
    <t>2023-10-11 12:00:00+03:00</t>
  </si>
  <si>
    <t>2023-10-11 13:00:00+03:00</t>
  </si>
  <si>
    <t>2023-10-11 14:00:00+03:00</t>
  </si>
  <si>
    <t>2023-10-11 15:00:00+03:00</t>
  </si>
  <si>
    <t>2023-10-11 16:00:00+03:00</t>
  </si>
  <si>
    <t>2023-10-11 17:00:00+03:00</t>
  </si>
  <si>
    <t>2023-10-11 18:00:00+03:00</t>
  </si>
  <si>
    <t>2023-10-11 19:00:00+03:00</t>
  </si>
  <si>
    <t>2023-10-11 20:00:00+03:00</t>
  </si>
  <si>
    <t>2023-10-11 21:00:00+03:00</t>
  </si>
  <si>
    <t>2023-10-11 22:00:00+03:00</t>
  </si>
  <si>
    <t>2023-10-11 23:00:00+03:00</t>
  </si>
  <si>
    <t>2023-10-12 00:00:00+03:00</t>
  </si>
  <si>
    <t>2023-10-12 01:00:00+03:00</t>
  </si>
  <si>
    <t>2023-10-12 02:00:00+03:00</t>
  </si>
  <si>
    <t>2023-10-12 03:00:00+03:00</t>
  </si>
  <si>
    <t>2023-10-12 04:00:00+03:00</t>
  </si>
  <si>
    <t>2023-10-12 05:00:00+03:00</t>
  </si>
  <si>
    <t>2023-10-12 06:00:00+03:00</t>
  </si>
  <si>
    <t>2023-10-12 07:00:00+03:00</t>
  </si>
  <si>
    <t>2023-10-12 08:00:00+03:00</t>
  </si>
  <si>
    <t>2023-10-12 09:00:00+03:00</t>
  </si>
  <si>
    <t>2023-10-12 10:00:00+03:00</t>
  </si>
  <si>
    <t>2023-10-12 11:00:00+03:00</t>
  </si>
  <si>
    <t>2023-10-12 12:00:00+03:00</t>
  </si>
  <si>
    <t>2023-10-12 13:00:00+03:00</t>
  </si>
  <si>
    <t>2023-10-12 14:00:00+03:00</t>
  </si>
  <si>
    <t>2023-10-12 15:00:00+03:00</t>
  </si>
  <si>
    <t>2023-10-12 16:00:00+03:00</t>
  </si>
  <si>
    <t>2023-10-12 17:00:00+03:00</t>
  </si>
  <si>
    <t>2023-10-12 18:00:00+03:00</t>
  </si>
  <si>
    <t>2023-10-12 19:00:00+03:00</t>
  </si>
  <si>
    <t>2023-10-12 20:00:00+03:00</t>
  </si>
  <si>
    <t>2023-10-12 21:00:00+03:00</t>
  </si>
  <si>
    <t>2023-10-12 22:00:00+03:00</t>
  </si>
  <si>
    <t>2023-10-12 23:00:00+03:00</t>
  </si>
  <si>
    <t>2023-10-13 00:00:00+03:00</t>
  </si>
  <si>
    <t>2023-10-13 01:00:00+03:00</t>
  </si>
  <si>
    <t>2023-10-13 02:00:00+03:00</t>
  </si>
  <si>
    <t>2023-10-13 03:00:00+03:00</t>
  </si>
  <si>
    <t>2023-10-13 04:00:00+03:00</t>
  </si>
  <si>
    <t>2023-10-13 05:00:00+03:00</t>
  </si>
  <si>
    <t>2023-10-13 06:00:00+03:00</t>
  </si>
  <si>
    <t>2023-10-13 07:00:00+03:00</t>
  </si>
  <si>
    <t>2023-10-13 08:00:00+03:00</t>
  </si>
  <si>
    <t>2023-10-13 09:00:00+03:00</t>
  </si>
  <si>
    <t>2023-10-13 10:00:00+03:00</t>
  </si>
  <si>
    <t>2023-10-13 11:00:00+03:00</t>
  </si>
  <si>
    <t>2023-10-13 12:00:00+03:00</t>
  </si>
  <si>
    <t>2023-10-13 13:00:00+03:00</t>
  </si>
  <si>
    <t>2023-10-13 14:00:00+03:00</t>
  </si>
  <si>
    <t>2023-10-13 15:00:00+03:00</t>
  </si>
  <si>
    <t>2023-10-13 16:00:00+03:00</t>
  </si>
  <si>
    <t>2023-10-13 17:00:00+03:00</t>
  </si>
  <si>
    <t>2023-10-13 18:00:00+03:00</t>
  </si>
  <si>
    <t>2023-10-13 19:00:00+03:00</t>
  </si>
  <si>
    <t>2023-10-13 20:00:00+03:00</t>
  </si>
  <si>
    <t>2023-10-13 21:00:00+03:00</t>
  </si>
  <si>
    <t>2023-10-13 22:00:00+03:00</t>
  </si>
  <si>
    <t>2023-10-13 23:00:00+03:00</t>
  </si>
  <si>
    <t>2023-10-14 00:00:00+03:00</t>
  </si>
  <si>
    <t>2023-10-14 01:00:00+03:00</t>
  </si>
  <si>
    <t>2023-10-14 02:00:00+03:00</t>
  </si>
  <si>
    <t>2023-10-14 03:00:00+03:00</t>
  </si>
  <si>
    <t>2023-10-14 04:00:00+03:00</t>
  </si>
  <si>
    <t>2023-10-14 05:00:00+03:00</t>
  </si>
  <si>
    <t>2023-10-14 06:00:00+03:00</t>
  </si>
  <si>
    <t>2023-10-14 07:00:00+03:00</t>
  </si>
  <si>
    <t>2023-10-14 08:00:00+03:00</t>
  </si>
  <si>
    <t>2023-10-14 09:00:00+03:00</t>
  </si>
  <si>
    <t>2023-10-14 10:00:00+03:00</t>
  </si>
  <si>
    <t>2023-10-14 11:00:00+03:00</t>
  </si>
  <si>
    <t>2023-10-14 12:00:00+03:00</t>
  </si>
  <si>
    <t>2023-10-14 13:00:00+03:00</t>
  </si>
  <si>
    <t>2023-10-14 14:00:00+03:00</t>
  </si>
  <si>
    <t>2023-10-14 15:00:00+03:00</t>
  </si>
  <si>
    <t>2023-10-14 16:00:00+03:00</t>
  </si>
  <si>
    <t>2023-10-14 17:00:00+03:00</t>
  </si>
  <si>
    <t>2023-10-14 18:00:00+03:00</t>
  </si>
  <si>
    <t>2023-10-14 19:00:00+03:00</t>
  </si>
  <si>
    <t>2023-10-14 20:00:00+03:00</t>
  </si>
  <si>
    <t>2023-10-14 21:00:00+03:00</t>
  </si>
  <si>
    <t>2023-10-14 22:00:00+03:00</t>
  </si>
  <si>
    <t>2023-10-14 23:00:00+03:00</t>
  </si>
  <si>
    <t>2023-10-15 00:00:00+03:00</t>
  </si>
  <si>
    <t>2023-10-15 01:00:00+03:00</t>
  </si>
  <si>
    <t>2023-10-15 02:00:00+03:00</t>
  </si>
  <si>
    <t>2023-10-15 03:00:00+03:00</t>
  </si>
  <si>
    <t>2023-10-15 04:00:00+03:00</t>
  </si>
  <si>
    <t>2023-10-15 05:00:00+03:00</t>
  </si>
  <si>
    <t>2023-10-15 06:00:00+03:00</t>
  </si>
  <si>
    <t>2023-10-15 07:00:00+03:00</t>
  </si>
  <si>
    <t>2023-10-15 08:00:00+03:00</t>
  </si>
  <si>
    <t>2023-10-15 09:00:00+03:00</t>
  </si>
  <si>
    <t>2023-10-15 10:00:00+03:00</t>
  </si>
  <si>
    <t>2023-10-15 11:00:00+03:00</t>
  </si>
  <si>
    <t>2023-10-15 12:00:00+03:00</t>
  </si>
  <si>
    <t>2023-10-15 13:00:00+03:00</t>
  </si>
  <si>
    <t>2023-10-15 14:00:00+03:00</t>
  </si>
  <si>
    <t>2023-10-15 15:00:00+03:00</t>
  </si>
  <si>
    <t>2023-10-15 16:00:00+03:00</t>
  </si>
  <si>
    <t>2023-10-15 17:00:00+03:00</t>
  </si>
  <si>
    <t>2023-10-15 18:00:00+03:00</t>
  </si>
  <si>
    <t>2023-10-15 19:00:00+03:00</t>
  </si>
  <si>
    <t>2023-10-15 20:00:00+03:00</t>
  </si>
  <si>
    <t>2023-10-15 21:00:00+03:00</t>
  </si>
  <si>
    <t>2023-10-15 22:00:00+03:00</t>
  </si>
  <si>
    <t>2023-10-15 23:00:00+03:00</t>
  </si>
  <si>
    <t>2023-10-16 00:00:00+03:00</t>
  </si>
  <si>
    <t>2023-10-16 01:00:00+03:00</t>
  </si>
  <si>
    <t>2023-10-16 02:00:00+03:00</t>
  </si>
  <si>
    <t>2023-10-16 03:00:00+03:00</t>
  </si>
  <si>
    <t>2023-10-16 04:00:00+03:00</t>
  </si>
  <si>
    <t>2023-10-16 05:00:00+03:00</t>
  </si>
  <si>
    <t>2023-10-16 06:00:00+03:00</t>
  </si>
  <si>
    <t>2023-10-16 07:00:00+03:00</t>
  </si>
  <si>
    <t>2023-10-16 08:00:00+03:00</t>
  </si>
  <si>
    <t>2023-10-16 09:00:00+03:00</t>
  </si>
  <si>
    <t>2023-10-16 10:00:00+03:00</t>
  </si>
  <si>
    <t>2023-10-16 11:00:00+03:00</t>
  </si>
  <si>
    <t>2023-10-16 12:00:00+03:00</t>
  </si>
  <si>
    <t>2023-10-16 13:00:00+03:00</t>
  </si>
  <si>
    <t>2023-10-16 14:00:00+03:00</t>
  </si>
  <si>
    <t>2023-10-16 15:00:00+03:00</t>
  </si>
  <si>
    <t>2023-10-16 16:00:00+03:00</t>
  </si>
  <si>
    <t>2023-10-16 17:00:00+03:00</t>
  </si>
  <si>
    <t>2023-10-16 18:00:00+03:00</t>
  </si>
  <si>
    <t>2023-10-16 19:00:00+03:00</t>
  </si>
  <si>
    <t>2023-10-16 20:00:00+03:00</t>
  </si>
  <si>
    <t>2023-10-16 21:00:00+03:00</t>
  </si>
  <si>
    <t>2023-10-16 22:00:00+03:00</t>
  </si>
  <si>
    <t>2023-10-16 23:00:00+03:00</t>
  </si>
  <si>
    <t>2023-10-17 00:00:00+03:00</t>
  </si>
  <si>
    <t>2023-10-17 01:00:00+03:00</t>
  </si>
  <si>
    <t>2023-10-17 02:00:00+03:00</t>
  </si>
  <si>
    <t>2023-10-17 03:00:00+03:00</t>
  </si>
  <si>
    <t>2023-10-17 04:00:00+03:00</t>
  </si>
  <si>
    <t>2023-10-17 05:00:00+03:00</t>
  </si>
  <si>
    <t>2023-10-17 06:00:00+03:00</t>
  </si>
  <si>
    <t>2023-10-17 07:00:00+03:00</t>
  </si>
  <si>
    <t>2023-10-17 08:00:00+03:00</t>
  </si>
  <si>
    <t>2023-10-17 09:00:00+03:00</t>
  </si>
  <si>
    <t>2023-10-17 10:00:00+03:00</t>
  </si>
  <si>
    <t>2023-10-17 11:00:00+03:00</t>
  </si>
  <si>
    <t>2023-10-17 12:00:00+03:00</t>
  </si>
  <si>
    <t>2023-10-17 13:00:00+03:00</t>
  </si>
  <si>
    <t>2023-10-17 14:00:00+03:00</t>
  </si>
  <si>
    <t>2023-10-17 15:00:00+03:00</t>
  </si>
  <si>
    <t>2023-10-17 16:00:00+03:00</t>
  </si>
  <si>
    <t>2023-10-17 17:00:00+03:00</t>
  </si>
  <si>
    <t>2023-10-17 18:00:00+03:00</t>
  </si>
  <si>
    <t>2023-10-17 19:00:00+03:00</t>
  </si>
  <si>
    <t>2023-10-17 20:00:00+03:00</t>
  </si>
  <si>
    <t>2023-10-17 21:00:00+03:00</t>
  </si>
  <si>
    <t>2023-10-17 22:00:00+03:00</t>
  </si>
  <si>
    <t>2023-10-17 23:00:00+03:00</t>
  </si>
  <si>
    <t>2023-10-18 00:00:00+03:00</t>
  </si>
  <si>
    <t>2023-10-18 01:00:00+03:00</t>
  </si>
  <si>
    <t>2023-10-18 02:00:00+03:00</t>
  </si>
  <si>
    <t>2023-10-18 03:00:00+03:00</t>
  </si>
  <si>
    <t>2023-10-18 04:00:00+03:00</t>
  </si>
  <si>
    <t>2023-10-18 05:00:00+03:00</t>
  </si>
  <si>
    <t>2023-10-18 06:00:00+03:00</t>
  </si>
  <si>
    <t>2023-10-18 07:00:00+03:00</t>
  </si>
  <si>
    <t>2023-10-18 08:00:00+03:00</t>
  </si>
  <si>
    <t>2023-10-18 09:00:00+03:00</t>
  </si>
  <si>
    <t>2023-10-18 10:00:00+03:00</t>
  </si>
  <si>
    <t>2023-10-18 11:00:00+03:00</t>
  </si>
  <si>
    <t>2023-10-18 12:00:00+03:00</t>
  </si>
  <si>
    <t>2023-10-18 13:00:00+03:00</t>
  </si>
  <si>
    <t>2023-10-18 14:00:00+03:00</t>
  </si>
  <si>
    <t>2023-10-18 15:00:00+03:00</t>
  </si>
  <si>
    <t>2023-10-18 16:00:00+03:00</t>
  </si>
  <si>
    <t>2023-10-18 17:00:00+03:00</t>
  </si>
  <si>
    <t>2023-10-18 18:00:00+03:00</t>
  </si>
  <si>
    <t>2023-10-18 19:00:00+03:00</t>
  </si>
  <si>
    <t>2023-10-18 20:00:00+03:00</t>
  </si>
  <si>
    <t>2023-10-18 21:00:00+03:00</t>
  </si>
  <si>
    <t>2023-10-18 22:00:00+03:00</t>
  </si>
  <si>
    <t>2023-10-18 23:00:00+03:00</t>
  </si>
  <si>
    <t>2023-10-19 00:00:00+03:00</t>
  </si>
  <si>
    <t>2023-10-19 01:00:00+03:00</t>
  </si>
  <si>
    <t>2023-10-19 02:00:00+03:00</t>
  </si>
  <si>
    <t>2023-10-19 03:00:00+03:00</t>
  </si>
  <si>
    <t>2023-10-19 04:00:00+03:00</t>
  </si>
  <si>
    <t>2023-10-19 05:00:00+03:00</t>
  </si>
  <si>
    <t>2023-10-19 06:00:00+03:00</t>
  </si>
  <si>
    <t>2023-10-19 07:00:00+03:00</t>
  </si>
  <si>
    <t>2023-10-19 08:00:00+03:00</t>
  </si>
  <si>
    <t>2023-10-19 09:00:00+03:00</t>
  </si>
  <si>
    <t>2023-10-19 10:00:00+03:00</t>
  </si>
  <si>
    <t>2023-10-19 11:00:00+03:00</t>
  </si>
  <si>
    <t>2023-10-19 12:00:00+03:00</t>
  </si>
  <si>
    <t>2023-10-19 13:00:00+03:00</t>
  </si>
  <si>
    <t>2023-10-19 14:00:00+03:00</t>
  </si>
  <si>
    <t>2023-10-19 15:00:00+03:00</t>
  </si>
  <si>
    <t>2023-10-19 16:00:00+03:00</t>
  </si>
  <si>
    <t>2023-10-19 17:00:00+03:00</t>
  </si>
  <si>
    <t>2023-10-19 18:00:00+03:00</t>
  </si>
  <si>
    <t>2023-10-19 19:00:00+03:00</t>
  </si>
  <si>
    <t>2023-10-19 20:00:00+03:00</t>
  </si>
  <si>
    <t>2023-10-19 21:00:00+03:00</t>
  </si>
  <si>
    <t>2023-10-19 22:00:00+03:00</t>
  </si>
  <si>
    <t>2023-10-19 23:00:00+03:00</t>
  </si>
  <si>
    <t>2023-10-20 00:00:00+03:00</t>
  </si>
  <si>
    <t>2023-10-20 01:00:00+03:00</t>
  </si>
  <si>
    <t>2023-10-20 02:00:00+03:00</t>
  </si>
  <si>
    <t>2023-10-20 03:00:00+03:00</t>
  </si>
  <si>
    <t>2023-10-20 04:00:00+03:00</t>
  </si>
  <si>
    <t>2023-10-20 05:00:00+03:00</t>
  </si>
  <si>
    <t>2023-10-20 06:00:00+03:00</t>
  </si>
  <si>
    <t>2023-10-20 07:00:00+03:00</t>
  </si>
  <si>
    <t>2023-10-20 08:00:00+03:00</t>
  </si>
  <si>
    <t>2023-10-20 09:00:00+03:00</t>
  </si>
  <si>
    <t>2023-10-20 10:00:00+03:00</t>
  </si>
  <si>
    <t>2023-10-20 11:00:00+03:00</t>
  </si>
  <si>
    <t>2023-10-20 12:00:00+03:00</t>
  </si>
  <si>
    <t>2023-10-20 13:00:00+03:00</t>
  </si>
  <si>
    <t>2023-10-20 14:00:00+03:00</t>
  </si>
  <si>
    <t>2023-10-20 15:00:00+03:00</t>
  </si>
  <si>
    <t>2023-10-20 16:00:00+03:00</t>
  </si>
  <si>
    <t>2023-10-20 17:00:00+03:00</t>
  </si>
  <si>
    <t>2023-10-20 18:00:00+03:00</t>
  </si>
  <si>
    <t>2023-10-20 19:00:00+03:00</t>
  </si>
  <si>
    <t>2023-10-20 20:00:00+03:00</t>
  </si>
  <si>
    <t>2023-10-20 21:00:00+03:00</t>
  </si>
  <si>
    <t>2023-10-20 22:00:00+03:00</t>
  </si>
  <si>
    <t>2023-10-20 23:00:00+03:00</t>
  </si>
  <si>
    <t>2023-10-21 00:00:00+03:00</t>
  </si>
  <si>
    <t>2023-10-21 01:00:00+03:00</t>
  </si>
  <si>
    <t>2023-10-21 02:00:00+03:00</t>
  </si>
  <si>
    <t>2023-10-21 03:00:00+03:00</t>
  </si>
  <si>
    <t>2023-10-21 04:00:00+03:00</t>
  </si>
  <si>
    <t>2023-10-21 05:00:00+03:00</t>
  </si>
  <si>
    <t>2023-10-21 06:00:00+03:00</t>
  </si>
  <si>
    <t>2023-10-21 07:00:00+03:00</t>
  </si>
  <si>
    <t>2023-10-21 08:00:00+03:00</t>
  </si>
  <si>
    <t>2023-10-21 09:00:00+03:00</t>
  </si>
  <si>
    <t>2023-10-21 10:00:00+03:00</t>
  </si>
  <si>
    <t>2023-10-21 11:00:00+03:00</t>
  </si>
  <si>
    <t>2023-10-21 12:00:00+03:00</t>
  </si>
  <si>
    <t>2023-10-21 13:00:00+03:00</t>
  </si>
  <si>
    <t>2023-10-21 14:00:00+03:00</t>
  </si>
  <si>
    <t>2023-10-21 15:00:00+03:00</t>
  </si>
  <si>
    <t>2023-10-21 16:00:00+03:00</t>
  </si>
  <si>
    <t>2023-10-21 17:00:00+03:00</t>
  </si>
  <si>
    <t>2023-10-21 18:00:00+03:00</t>
  </si>
  <si>
    <t>2023-10-21 19:00:00+03:00</t>
  </si>
  <si>
    <t>2023-10-21 20:00:00+03:00</t>
  </si>
  <si>
    <t>2023-10-21 21:00:00+03:00</t>
  </si>
  <si>
    <t>2023-10-21 22:00:00+03:00</t>
  </si>
  <si>
    <t>2023-10-21 23:00:00+03:00</t>
  </si>
  <si>
    <t>2023-10-22 00:00:00+03:00</t>
  </si>
  <si>
    <t>2023-10-22 01:00:00+03:00</t>
  </si>
  <si>
    <t>2023-10-22 02:00:00+03:00</t>
  </si>
  <si>
    <t>2023-10-22 03:00:00+03:00</t>
  </si>
  <si>
    <t>2023-10-22 04:00:00+03:00</t>
  </si>
  <si>
    <t>2023-10-22 05:00:00+03:00</t>
  </si>
  <si>
    <t>2023-10-22 06:00:00+03:00</t>
  </si>
  <si>
    <t>2023-10-22 07:00:00+03:00</t>
  </si>
  <si>
    <t>2023-10-22 08:00:00+03:00</t>
  </si>
  <si>
    <t>2023-10-22 09:00:00+03:00</t>
  </si>
  <si>
    <t>2023-10-22 10:00:00+03:00</t>
  </si>
  <si>
    <t>2023-10-22 11:00:00+03:00</t>
  </si>
  <si>
    <t>2023-10-22 12:00:00+03:00</t>
  </si>
  <si>
    <t>2023-10-22 13:00:00+03:00</t>
  </si>
  <si>
    <t>2023-10-22 14:00:00+03:00</t>
  </si>
  <si>
    <t>2023-10-22 15:00:00+03:00</t>
  </si>
  <si>
    <t>2023-10-22 16:00:00+03:00</t>
  </si>
  <si>
    <t>2023-10-22 17:00:00+03:00</t>
  </si>
  <si>
    <t>2023-10-22 18:00:00+03:00</t>
  </si>
  <si>
    <t>2023-10-22 19:00:00+03:00</t>
  </si>
  <si>
    <t>2023-10-22 20:00:00+03:00</t>
  </si>
  <si>
    <t>2023-10-22 21:00:00+03:00</t>
  </si>
  <si>
    <t>2023-10-22 22:00:00+03:00</t>
  </si>
  <si>
    <t>2023-10-22 23:00:00+03:00</t>
  </si>
  <si>
    <t>2023-10-23 00:00:00+03:00</t>
  </si>
  <si>
    <t>2023-10-23 01:00:00+03:00</t>
  </si>
  <si>
    <t>2023-10-23 02:00:00+03:00</t>
  </si>
  <si>
    <t>2023-10-23 03:00:00+03:00</t>
  </si>
  <si>
    <t>2023-10-23 04:00:00+03:00</t>
  </si>
  <si>
    <t>2023-10-23 05:00:00+03:00</t>
  </si>
  <si>
    <t>2023-10-23 06:00:00+03:00</t>
  </si>
  <si>
    <t>2023-10-23 07:00:00+03:00</t>
  </si>
  <si>
    <t>2023-10-23 08:00:00+03:00</t>
  </si>
  <si>
    <t>2023-10-23 09:00:00+03:00</t>
  </si>
  <si>
    <t>2023-10-23 10:00:00+03:00</t>
  </si>
  <si>
    <t>2023-10-23 11:00:00+03:00</t>
  </si>
  <si>
    <t>2023-10-23 12:00:00+03:00</t>
  </si>
  <si>
    <t>2023-10-23 13:00:00+03:00</t>
  </si>
  <si>
    <t>2023-10-23 14:00:00+03:00</t>
  </si>
  <si>
    <t>2023-10-23 15:00:00+03:00</t>
  </si>
  <si>
    <t>2023-10-23 16:00:00+03:00</t>
  </si>
  <si>
    <t>2023-10-23 17:00:00+03:00</t>
  </si>
  <si>
    <t>2023-10-23 18:00:00+03:00</t>
  </si>
  <si>
    <t>2023-10-23 19:00:00+03:00</t>
  </si>
  <si>
    <t>2023-10-23 20:00:00+03:00</t>
  </si>
  <si>
    <t>2023-10-23 21:00:00+03:00</t>
  </si>
  <si>
    <t>2023-10-23 22:00:00+03:00</t>
  </si>
  <si>
    <t>2023-10-23 23:00:00+03:00</t>
  </si>
  <si>
    <t>2023-10-24 00:00:00+03:00</t>
  </si>
  <si>
    <t>2023-10-24 01:00:00+03:00</t>
  </si>
  <si>
    <t>2023-10-24 02:00:00+03:00</t>
  </si>
  <si>
    <t>2023-10-24 03:00:00+03:00</t>
  </si>
  <si>
    <t>2023-10-24 04:00:00+03:00</t>
  </si>
  <si>
    <t>2023-10-24 05:00:00+03:00</t>
  </si>
  <si>
    <t>2023-10-24 06:00:00+03:00</t>
  </si>
  <si>
    <t>2023-10-24 07:00:00+03:00</t>
  </si>
  <si>
    <t>2023-10-24 08:00:00+03:00</t>
  </si>
  <si>
    <t>2023-10-24 09:00:00+03:00</t>
  </si>
  <si>
    <t>2023-10-24 10:00:00+03:00</t>
  </si>
  <si>
    <t>2023-10-24 11:00:00+03:00</t>
  </si>
  <si>
    <t>2023-10-24 12:00:00+03:00</t>
  </si>
  <si>
    <t>2023-10-24 13:00:00+03:00</t>
  </si>
  <si>
    <t>2023-10-24 14:00:00+03:00</t>
  </si>
  <si>
    <t>2023-10-24 15:00:00+03:00</t>
  </si>
  <si>
    <t>2023-10-24 16:00:00+03:00</t>
  </si>
  <si>
    <t>2023-10-24 17:00:00+03:00</t>
  </si>
  <si>
    <t>2023-10-24 18:00:00+03:00</t>
  </si>
  <si>
    <t>2023-10-24 19:00:00+03:00</t>
  </si>
  <si>
    <t>2023-10-24 20:00:00+03:00</t>
  </si>
  <si>
    <t>2023-10-24 21:00:00+03:00</t>
  </si>
  <si>
    <t>2023-10-24 22:00:00+03:00</t>
  </si>
  <si>
    <t>2023-10-24 23:00:00+03:00</t>
  </si>
  <si>
    <t>2023-10-25 00:00:00+03:00</t>
  </si>
  <si>
    <t>2023-10-25 01:00:00+03:00</t>
  </si>
  <si>
    <t>2023-10-25 02:00:00+03:00</t>
  </si>
  <si>
    <t>2023-10-25 03:00:00+03:00</t>
  </si>
  <si>
    <t>2023-10-25 04:00:00+03:00</t>
  </si>
  <si>
    <t>2023-10-25 05:00:00+03:00</t>
  </si>
  <si>
    <t>2023-10-25 06:00:00+03:00</t>
  </si>
  <si>
    <t>2023-10-25 07:00:00+03:00</t>
  </si>
  <si>
    <t>2023-10-25 08:00:00+03:00</t>
  </si>
  <si>
    <t>2023-10-25 09:00:00+03:00</t>
  </si>
  <si>
    <t>2023-10-25 10:00:00+03:00</t>
  </si>
  <si>
    <t>2023-10-25 11:00:00+03:00</t>
  </si>
  <si>
    <t>2023-10-25 12:00:00+03:00</t>
  </si>
  <si>
    <t>2023-10-25 13:00:00+03:00</t>
  </si>
  <si>
    <t>2023-10-25 14:00:00+03:00</t>
  </si>
  <si>
    <t>2023-10-25 15:00:00+03:00</t>
  </si>
  <si>
    <t>2023-10-25 16:00:00+03:00</t>
  </si>
  <si>
    <t>2023-10-25 17:00:00+03:00</t>
  </si>
  <si>
    <t>2023-10-25 18:00:00+03:00</t>
  </si>
  <si>
    <t>2023-10-25 19:00:00+03:00</t>
  </si>
  <si>
    <t>2023-10-25 20:00:00+03:00</t>
  </si>
  <si>
    <t>2023-10-25 21:00:00+03:00</t>
  </si>
  <si>
    <t>2023-10-25 22:00:00+03:00</t>
  </si>
  <si>
    <t>2023-10-25 23:00:00+03:00</t>
  </si>
  <si>
    <t>2023-10-26 00:00:00+03:00</t>
  </si>
  <si>
    <t>2023-10-26 01:00:00+03:00</t>
  </si>
  <si>
    <t>2023-10-26 02:00:00+03:00</t>
  </si>
  <si>
    <t>2023-10-26 03:00:00+03:00</t>
  </si>
  <si>
    <t>2023-10-26 04:00:00+03:00</t>
  </si>
  <si>
    <t>2023-10-26 05:00:00+03:00</t>
  </si>
  <si>
    <t>2023-10-26 06:00:00+03:00</t>
  </si>
  <si>
    <t>2023-10-26 07:00:00+03:00</t>
  </si>
  <si>
    <t>2023-10-26 08:00:00+03:00</t>
  </si>
  <si>
    <t>2023-10-26 09:00:00+03:00</t>
  </si>
  <si>
    <t>2023-10-26 10:00:00+03:00</t>
  </si>
  <si>
    <t>2023-10-26 11:00:00+03:00</t>
  </si>
  <si>
    <t>2023-10-26 12:00:00+03:00</t>
  </si>
  <si>
    <t>2023-10-26 13:00:00+03:00</t>
  </si>
  <si>
    <t>2023-10-26 14:00:00+03:00</t>
  </si>
  <si>
    <t>2023-10-26 15:00:00+03:00</t>
  </si>
  <si>
    <t>2023-10-26 16:00:00+03:00</t>
  </si>
  <si>
    <t>2023-10-26 17:00:00+03:00</t>
  </si>
  <si>
    <t>2023-10-26 18:00:00+03:00</t>
  </si>
  <si>
    <t>2023-10-26 19:00:00+03:00</t>
  </si>
  <si>
    <t>2023-10-26 20:00:00+03:00</t>
  </si>
  <si>
    <t>2023-10-26 21:00:00+03:00</t>
  </si>
  <si>
    <t>2023-10-26 22:00:00+03:00</t>
  </si>
  <si>
    <t>2023-10-26 23:00:00+03:00</t>
  </si>
  <si>
    <t>2023-10-27 00:00:00+03:00</t>
  </si>
  <si>
    <t>2023-10-27 01:00:00+03:00</t>
  </si>
  <si>
    <t>2023-10-27 02:00:00+03:00</t>
  </si>
  <si>
    <t>2023-10-27 03:00:00+03:00</t>
  </si>
  <si>
    <t>2023-10-27 04:00:00+03:00</t>
  </si>
  <si>
    <t>2023-10-27 05:00:00+03:00</t>
  </si>
  <si>
    <t>2023-10-27 06:00:00+03:00</t>
  </si>
  <si>
    <t>2023-10-27 07:00:00+03:00</t>
  </si>
  <si>
    <t>2023-10-27 08:00:00+03:00</t>
  </si>
  <si>
    <t>2023-10-27 09:00:00+03:00</t>
  </si>
  <si>
    <t>2023-10-27 10:00:00+03:00</t>
  </si>
  <si>
    <t>2023-10-27 11:00:00+03:00</t>
  </si>
  <si>
    <t>2023-10-27 12:00:00+03:00</t>
  </si>
  <si>
    <t>2023-10-27 13:00:00+03:00</t>
  </si>
  <si>
    <t>2023-10-27 14:00:00+03:00</t>
  </si>
  <si>
    <t>2023-10-27 15:00:00+03:00</t>
  </si>
  <si>
    <t>2023-10-27 16:00:00+03:00</t>
  </si>
  <si>
    <t>2023-10-27 17:00:00+03:00</t>
  </si>
  <si>
    <t>2023-10-27 18:00:00+03:00</t>
  </si>
  <si>
    <t>2023-10-27 19:00:00+03:00</t>
  </si>
  <si>
    <t>2023-10-27 20:00:00+03:00</t>
  </si>
  <si>
    <t>2023-10-27 21:00:00+03:00</t>
  </si>
  <si>
    <t>2023-10-27 22:00:00+03:00</t>
  </si>
  <si>
    <t>2023-10-27 23:00:00+03:00</t>
  </si>
  <si>
    <t>2023-10-28 00:00:00+03:00</t>
  </si>
  <si>
    <t>2023-10-28 01:00:00+03:00</t>
  </si>
  <si>
    <t>2023-10-28 02:00:00+03:00</t>
  </si>
  <si>
    <t>2023-10-28 03:00:00+03:00</t>
  </si>
  <si>
    <t>2023-10-28 04:00:00+03:00</t>
  </si>
  <si>
    <t>2023-10-28 05:00:00+03:00</t>
  </si>
  <si>
    <t>2023-10-28 06:00:00+03:00</t>
  </si>
  <si>
    <t>2023-10-28 07:00:00+03:00</t>
  </si>
  <si>
    <t>2023-10-28 08:00:00+03:00</t>
  </si>
  <si>
    <t>2023-10-28 09:00:00+03:00</t>
  </si>
  <si>
    <t>2023-10-28 10:00:00+03:00</t>
  </si>
  <si>
    <t>2023-10-28 11:00:00+03:00</t>
  </si>
  <si>
    <t>2023-10-28 12:00:00+03:00</t>
  </si>
  <si>
    <t>2023-10-28 13:00:00+03:00</t>
  </si>
  <si>
    <t>2023-10-28 14:00:00+03:00</t>
  </si>
  <si>
    <t>2023-10-28 15:00:00+03:00</t>
  </si>
  <si>
    <t>2023-10-28 16:00:00+03:00</t>
  </si>
  <si>
    <t>2023-10-28 17:00:00+03:00</t>
  </si>
  <si>
    <t>2023-10-28 18:00:00+03:00</t>
  </si>
  <si>
    <t>2023-10-28 19:00:00+03:00</t>
  </si>
  <si>
    <t>2023-10-28 20:00:00+03:00</t>
  </si>
  <si>
    <t>2023-10-28 21:00:00+03:00</t>
  </si>
  <si>
    <t>2023-10-28 22:00:00+03:00</t>
  </si>
  <si>
    <t>2023-10-28 23:00:00+03:00</t>
  </si>
  <si>
    <t>2023-10-29 00:00:00+03:00</t>
  </si>
  <si>
    <t>2023-10-29 01:00:00+03:00</t>
  </si>
  <si>
    <t>2023-10-29 02:00:00+03:00</t>
  </si>
  <si>
    <t>2023-10-29 03:00:00+03:00</t>
  </si>
  <si>
    <t>2023-10-29 03:00:00+02:00</t>
  </si>
  <si>
    <t>2023-10-29 04:00:00+02:00</t>
  </si>
  <si>
    <t>2023-10-29 05:00:00+02:00</t>
  </si>
  <si>
    <t>2023-10-29 06:00:00+02:00</t>
  </si>
  <si>
    <t>2023-10-29 07:00:00+02:00</t>
  </si>
  <si>
    <t>2023-10-29 08:00:00+02:00</t>
  </si>
  <si>
    <t>2023-10-29 09:00:00+02:00</t>
  </si>
  <si>
    <t>2023-10-29 10:00:00+02:00</t>
  </si>
  <si>
    <t>2023-10-29 11:00:00+02:00</t>
  </si>
  <si>
    <t>2023-10-29 12:00:00+02:00</t>
  </si>
  <si>
    <t>2023-10-29 13:00:00+02:00</t>
  </si>
  <si>
    <t>2023-10-29 14:00:00+02:00</t>
  </si>
  <si>
    <t>2023-10-29 15:00:00+02:00</t>
  </si>
  <si>
    <t>2023-10-29 16:00:00+02:00</t>
  </si>
  <si>
    <t>2023-10-29 17:00:00+02:00</t>
  </si>
  <si>
    <t>2023-10-29 18:00:00+02:00</t>
  </si>
  <si>
    <t>2023-10-29 19:00:00+02:00</t>
  </si>
  <si>
    <t>2023-10-29 20:00:00+02:00</t>
  </si>
  <si>
    <t>2023-10-29 21:00:00+02:00</t>
  </si>
  <si>
    <t>2023-10-29 22:00:00+02:00</t>
  </si>
  <si>
    <t>2023-10-29 23:00:00+02:00</t>
  </si>
  <si>
    <t>2023-10-30 00:00:00+02:00</t>
  </si>
  <si>
    <t>2023-10-30 01:00:00+02:00</t>
  </si>
  <si>
    <t>2023-10-30 02:00:00+02:00</t>
  </si>
  <si>
    <t>2023-10-30 03:00:00+02:00</t>
  </si>
  <si>
    <t>2023-10-30 04:00:00+02:00</t>
  </si>
  <si>
    <t>2023-10-30 05:00:00+02:00</t>
  </si>
  <si>
    <t>2023-10-30 06:00:00+02:00</t>
  </si>
  <si>
    <t>2023-10-30 07:00:00+02:00</t>
  </si>
  <si>
    <t>2023-10-30 08:00:00+02:00</t>
  </si>
  <si>
    <t>2023-10-30 09:00:00+02:00</t>
  </si>
  <si>
    <t>2023-10-30 10:00:00+02:00</t>
  </si>
  <si>
    <t>2023-10-30 11:00:00+02:00</t>
  </si>
  <si>
    <t>2023-10-30 12:00:00+02:00</t>
  </si>
  <si>
    <t>2023-10-30 13:00:00+02:00</t>
  </si>
  <si>
    <t>2023-10-30 14:00:00+02:00</t>
  </si>
  <si>
    <t>2023-10-30 15:00:00+02:00</t>
  </si>
  <si>
    <t>2023-10-30 16:00:00+02:00</t>
  </si>
  <si>
    <t>2023-10-30 17:00:00+02:00</t>
  </si>
  <si>
    <t>2023-10-30 18:00:00+02:00</t>
  </si>
  <si>
    <t>2023-10-30 19:00:00+02:00</t>
  </si>
  <si>
    <t>2023-10-30 20:00:00+02:00</t>
  </si>
  <si>
    <t>2023-10-30 21:00:00+02:00</t>
  </si>
  <si>
    <t>2023-10-30 22:00:00+02:00</t>
  </si>
  <si>
    <t>2023-10-30 23:00:00+02:00</t>
  </si>
  <si>
    <t>2023-10-31 00:00:00+02:00</t>
  </si>
  <si>
    <t>2023-10-31 01:00:00+02:00</t>
  </si>
  <si>
    <t>2023-10-31 02:00:00+02:00</t>
  </si>
  <si>
    <t>2023-10-31 03:00:00+02:00</t>
  </si>
  <si>
    <t>2023-10-31 04:00:00+02:00</t>
  </si>
  <si>
    <t>2023-10-31 05:00:00+02:00</t>
  </si>
  <si>
    <t>2023-10-31 06:00:00+02:00</t>
  </si>
  <si>
    <t>2023-10-31 07:00:00+02:00</t>
  </si>
  <si>
    <t>2023-10-31 08:00:00+02:00</t>
  </si>
  <si>
    <t>2023-10-31 09:00:00+02:00</t>
  </si>
  <si>
    <t>2023-10-31 10:00:00+02:00</t>
  </si>
  <si>
    <t>2023-10-31 11:00:00+02:00</t>
  </si>
  <si>
    <t>2023-10-31 12:00:00+02:00</t>
  </si>
  <si>
    <t>2023-10-31 13:00:00+02:00</t>
  </si>
  <si>
    <t>2023-10-31 14:00:00+02:00</t>
  </si>
  <si>
    <t>2023-10-31 15:00:00+02:00</t>
  </si>
  <si>
    <t>2023-10-31 16:00:00+02:00</t>
  </si>
  <si>
    <t>2023-10-31 17:00:00+02:00</t>
  </si>
  <si>
    <t>2023-10-31 18:00:00+02:00</t>
  </si>
  <si>
    <t>2023-10-31 19:00:00+02:00</t>
  </si>
  <si>
    <t>2023-10-31 20:00:00+02:00</t>
  </si>
  <si>
    <t>2023-10-31 21:00:00+02:00</t>
  </si>
  <si>
    <t>2023-10-31 22:00:00+02:00</t>
  </si>
  <si>
    <t>2023-10-31 23:00:00+02:00</t>
  </si>
  <si>
    <t>2023-11-01 00:00:00+02:00</t>
  </si>
  <si>
    <t>2023-11-01 01:00:00+02:00</t>
  </si>
  <si>
    <t>2023-11-01 02:00:00+02:00</t>
  </si>
  <si>
    <t>2023-11-01 03:00:00+02:00</t>
  </si>
  <si>
    <t>2023-11-01 04:00:00+02:00</t>
  </si>
  <si>
    <t>2023-11-01 05:00:00+02:00</t>
  </si>
  <si>
    <t>2023-11-01 06:00:00+02:00</t>
  </si>
  <si>
    <t>2023-11-01 07:00:00+02:00</t>
  </si>
  <si>
    <t>2023-11-01 08:00:00+02:00</t>
  </si>
  <si>
    <t>2023-11-01 09:00:00+02:00</t>
  </si>
  <si>
    <t>2023-11-01 10:00:00+02:00</t>
  </si>
  <si>
    <t>2023-11-01 11:00:00+02:00</t>
  </si>
  <si>
    <t>2023-11-01 12:00:00+02:00</t>
  </si>
  <si>
    <t>2023-11-01 13:00:00+02:00</t>
  </si>
  <si>
    <t>2023-11-01 14:00:00+02:00</t>
  </si>
  <si>
    <t>2023-11-01 15:00:00+02:00</t>
  </si>
  <si>
    <t>2023-11-01 16:00:00+02:00</t>
  </si>
  <si>
    <t>2023-11-01 17:00:00+02:00</t>
  </si>
  <si>
    <t>2023-11-01 18:00:00+02:00</t>
  </si>
  <si>
    <t>2023-11-01 19:00:00+02:00</t>
  </si>
  <si>
    <t>2023-11-01 20:00:00+02:00</t>
  </si>
  <si>
    <t>2023-11-01 21:00:00+02:00</t>
  </si>
  <si>
    <t>2023-11-01 22:00:00+02:00</t>
  </si>
  <si>
    <t>2023-11-01 23:00:00+02:00</t>
  </si>
  <si>
    <t>2023-11-02 00:00:00+02:00</t>
  </si>
  <si>
    <t>2023-11-02 01:00:00+02:00</t>
  </si>
  <si>
    <t>2023-11-02 02:00:00+02:00</t>
  </si>
  <si>
    <t>2023-11-02 03:00:00+02:00</t>
  </si>
  <si>
    <t>2023-11-02 04:00:00+02:00</t>
  </si>
  <si>
    <t>2023-11-02 05:00:00+02:00</t>
  </si>
  <si>
    <t>2023-11-02 06:00:00+02:00</t>
  </si>
  <si>
    <t>2023-11-02 07:00:00+02:00</t>
  </si>
  <si>
    <t>2023-11-02 08:00:00+02:00</t>
  </si>
  <si>
    <t>2023-11-02 09:00:00+02:00</t>
  </si>
  <si>
    <t>2023-11-02 10:00:00+02:00</t>
  </si>
  <si>
    <t>2023-11-02 11:00:00+02:00</t>
  </si>
  <si>
    <t>2023-11-02 12:00:00+02:00</t>
  </si>
  <si>
    <t>2023-11-02 13:00:00+02:00</t>
  </si>
  <si>
    <t>2023-11-02 14:00:00+02:00</t>
  </si>
  <si>
    <t>2023-11-02 15:00:00+02:00</t>
  </si>
  <si>
    <t>2023-11-02 16:00:00+02:00</t>
  </si>
  <si>
    <t>2023-11-02 17:00:00+02:00</t>
  </si>
  <si>
    <t>2023-11-02 18:00:00+02:00</t>
  </si>
  <si>
    <t>2023-11-02 19:00:00+02:00</t>
  </si>
  <si>
    <t>2023-11-02 20:00:00+02:00</t>
  </si>
  <si>
    <t>2023-11-02 21:00:00+02:00</t>
  </si>
  <si>
    <t>2023-11-02 22:00:00+02:00</t>
  </si>
  <si>
    <t>2023-11-02 23:00:00+02:00</t>
  </si>
  <si>
    <t>2023-11-03 00:00:00+02:00</t>
  </si>
  <si>
    <t>2023-11-03 01:00:00+02:00</t>
  </si>
  <si>
    <t>2023-11-03 02:00:00+02:00</t>
  </si>
  <si>
    <t>2023-11-03 03:00:00+02:00</t>
  </si>
  <si>
    <t>2023-11-03 04:00:00+02:00</t>
  </si>
  <si>
    <t>2023-11-03 05:00:00+02:00</t>
  </si>
  <si>
    <t>2023-11-03 06:00:00+02:00</t>
  </si>
  <si>
    <t>2023-11-03 07:00:00+02:00</t>
  </si>
  <si>
    <t>2023-11-03 08:00:00+02:00</t>
  </si>
  <si>
    <t>2023-11-03 09:00:00+02:00</t>
  </si>
  <si>
    <t>2023-11-03 10:00:00+02:00</t>
  </si>
  <si>
    <t>2023-11-03 11:00:00+02:00</t>
  </si>
  <si>
    <t>2023-11-03 12:00:00+02:00</t>
  </si>
  <si>
    <t>2023-11-03 13:00:00+02:00</t>
  </si>
  <si>
    <t>2023-11-03 14:00:00+02:00</t>
  </si>
  <si>
    <t>2023-11-03 15:00:00+02:00</t>
  </si>
  <si>
    <t>2023-11-03 16:00:00+02:00</t>
  </si>
  <si>
    <t>2023-11-03 17:00:00+02:00</t>
  </si>
  <si>
    <t>2023-11-03 18:00:00+02:00</t>
  </si>
  <si>
    <t>2023-11-03 19:00:00+02:00</t>
  </si>
  <si>
    <t>2023-11-03 20:00:00+02:00</t>
  </si>
  <si>
    <t>2023-11-03 21:00:00+02:00</t>
  </si>
  <si>
    <t>2023-11-03 22:00:00+02:00</t>
  </si>
  <si>
    <t>2023-11-03 23:00:00+02:00</t>
  </si>
  <si>
    <t>2023-11-04 00:00:00+02:00</t>
  </si>
  <si>
    <t>2023-11-04 01:00:00+02:00</t>
  </si>
  <si>
    <t>2023-11-04 02:00:00+02:00</t>
  </si>
  <si>
    <t>2023-11-04 03:00:00+02:00</t>
  </si>
  <si>
    <t>2023-11-04 04:00:00+02:00</t>
  </si>
  <si>
    <t>2023-11-04 05:00:00+02:00</t>
  </si>
  <si>
    <t>2023-11-04 06:00:00+02:00</t>
  </si>
  <si>
    <t>2023-11-04 07:00:00+02:00</t>
  </si>
  <si>
    <t>2023-11-04 08:00:00+02:00</t>
  </si>
  <si>
    <t>2023-11-04 09:00:00+02:00</t>
  </si>
  <si>
    <t>2023-11-04 10:00:00+02:00</t>
  </si>
  <si>
    <t>2023-11-04 11:00:00+02:00</t>
  </si>
  <si>
    <t>2023-11-04 12:00:00+02:00</t>
  </si>
  <si>
    <t>2023-11-04 13:00:00+02:00</t>
  </si>
  <si>
    <t>2023-11-04 14:00:00+02:00</t>
  </si>
  <si>
    <t>2023-11-04 15:00:00+02:00</t>
  </si>
  <si>
    <t>2023-11-04 16:00:00+02:00</t>
  </si>
  <si>
    <t>2023-11-04 17:00:00+02:00</t>
  </si>
  <si>
    <t>2023-11-04 18:00:00+02:00</t>
  </si>
  <si>
    <t>2023-11-04 19:00:00+02:00</t>
  </si>
  <si>
    <t>2023-11-04 20:00:00+02:00</t>
  </si>
  <si>
    <t>2023-11-04 21:00:00+02:00</t>
  </si>
  <si>
    <t>2023-11-04 22:00:00+02:00</t>
  </si>
  <si>
    <t>2023-11-04 23:00:00+02:00</t>
  </si>
  <si>
    <t>2023-11-05 00:00:00+02:00</t>
  </si>
  <si>
    <t>2023-11-05 01:00:00+02:00</t>
  </si>
  <si>
    <t>2023-11-05 02:00:00+02:00</t>
  </si>
  <si>
    <t>2023-11-05 03:00:00+02:00</t>
  </si>
  <si>
    <t>2023-11-05 04:00:00+02:00</t>
  </si>
  <si>
    <t>2023-11-05 05:00:00+02:00</t>
  </si>
  <si>
    <t>2023-11-05 06:00:00+02:00</t>
  </si>
  <si>
    <t>2023-11-05 07:00:00+02:00</t>
  </si>
  <si>
    <t>2023-11-05 08:00:00+02:00</t>
  </si>
  <si>
    <t>2023-11-05 09:00:00+02:00</t>
  </si>
  <si>
    <t>2023-11-05 10:00:00+02:00</t>
  </si>
  <si>
    <t>2023-11-05 11:00:00+02:00</t>
  </si>
  <si>
    <t>2023-11-05 12:00:00+02:00</t>
  </si>
  <si>
    <t>2023-11-05 13:00:00+02:00</t>
  </si>
  <si>
    <t>2023-11-05 14:00:00+02:00</t>
  </si>
  <si>
    <t>2023-11-05 15:00:00+02:00</t>
  </si>
  <si>
    <t>2023-11-05 16:00:00+02:00</t>
  </si>
  <si>
    <t>2023-11-05 17:00:00+02:00</t>
  </si>
  <si>
    <t>2023-11-05 18:00:00+02:00</t>
  </si>
  <si>
    <t>2023-11-05 19:00:00+02:00</t>
  </si>
  <si>
    <t>2023-11-05 20:00:00+02:00</t>
  </si>
  <si>
    <t>2023-11-05 21:00:00+02:00</t>
  </si>
  <si>
    <t>2023-11-05 22:00:00+02:00</t>
  </si>
  <si>
    <t>2023-11-05 23:00:00+02:00</t>
  </si>
  <si>
    <t>2023-11-06 00:00:00+02:00</t>
  </si>
  <si>
    <t>2023-11-06 01:00:00+02:00</t>
  </si>
  <si>
    <t>2023-11-06 02:00:00+02:00</t>
  </si>
  <si>
    <t>2023-11-06 03:00:00+02:00</t>
  </si>
  <si>
    <t>2023-11-06 04:00:00+02:00</t>
  </si>
  <si>
    <t>2023-11-06 05:00:00+02:00</t>
  </si>
  <si>
    <t>2023-11-06 06:00:00+02:00</t>
  </si>
  <si>
    <t>2023-11-06 07:00:00+02:00</t>
  </si>
  <si>
    <t>2023-11-06 08:00:00+02:00</t>
  </si>
  <si>
    <t>2023-11-06 09:00:00+02:00</t>
  </si>
  <si>
    <t>2023-11-06 10:00:00+02:00</t>
  </si>
  <si>
    <t>2023-11-06 11:00:00+02:00</t>
  </si>
  <si>
    <t>2023-11-06 12:00:00+02:00</t>
  </si>
  <si>
    <t>2023-11-06 13:00:00+02:00</t>
  </si>
  <si>
    <t>2023-11-06 14:00:00+02:00</t>
  </si>
  <si>
    <t>2023-11-06 15:00:00+02:00</t>
  </si>
  <si>
    <t>2023-11-06 16:00:00+02:00</t>
  </si>
  <si>
    <t>2023-11-06 17:00:00+02:00</t>
  </si>
  <si>
    <t>2023-11-06 18:00:00+02:00</t>
  </si>
  <si>
    <t>2023-11-06 19:00:00+02:00</t>
  </si>
  <si>
    <t>2023-11-06 20:00:00+02:00</t>
  </si>
  <si>
    <t>2023-11-06 21:00:00+02:00</t>
  </si>
  <si>
    <t>2023-11-06 22:00:00+02:00</t>
  </si>
  <si>
    <t>2023-11-06 23:00:00+02:00</t>
  </si>
  <si>
    <t>2023-11-07 00:00:00+02:00</t>
  </si>
  <si>
    <t>2023-11-07 01:00:00+02:00</t>
  </si>
  <si>
    <t>2023-11-07 02:00:00+02:00</t>
  </si>
  <si>
    <t>2023-11-07 03:00:00+02:00</t>
  </si>
  <si>
    <t>2023-11-07 04:00:00+02:00</t>
  </si>
  <si>
    <t>2023-11-07 05:00:00+02:00</t>
  </si>
  <si>
    <t>2023-11-07 06:00:00+02:00</t>
  </si>
  <si>
    <t>2023-11-07 07:00:00+02:00</t>
  </si>
  <si>
    <t>2023-11-07 08:00:00+02:00</t>
  </si>
  <si>
    <t>2023-11-07 09:00:00+02:00</t>
  </si>
  <si>
    <t>2023-11-07 10:00:00+02:00</t>
  </si>
  <si>
    <t>2023-11-07 11:00:00+02:00</t>
  </si>
  <si>
    <t>2023-11-07 12:00:00+02:00</t>
  </si>
  <si>
    <t>2023-11-07 13:00:00+02:00</t>
  </si>
  <si>
    <t>2023-11-07 14:00:00+02:00</t>
  </si>
  <si>
    <t>2023-11-07 15:00:00+02:00</t>
  </si>
  <si>
    <t>2023-11-07 16:00:00+02:00</t>
  </si>
  <si>
    <t>2023-11-07 17:00:00+02:00</t>
  </si>
  <si>
    <t>2023-11-07 18:00:00+02:00</t>
  </si>
  <si>
    <t>2023-11-07 19:00:00+02:00</t>
  </si>
  <si>
    <t>2023-11-07 20:00:00+02:00</t>
  </si>
  <si>
    <t>2023-11-07 21:00:00+02:00</t>
  </si>
  <si>
    <t>2023-11-07 22:00:00+02:00</t>
  </si>
  <si>
    <t>2023-11-07 23:00:00+02:00</t>
  </si>
  <si>
    <t>2023-11-08 00:00:00+02:00</t>
  </si>
  <si>
    <t>2023-11-08 01:00:00+02:00</t>
  </si>
  <si>
    <t>2023-11-08 02:00:00+02:00</t>
  </si>
  <si>
    <t>2023-11-08 03:00:00+02:00</t>
  </si>
  <si>
    <t>2023-11-08 04:00:00+02:00</t>
  </si>
  <si>
    <t>2023-11-08 05:00:00+02:00</t>
  </si>
  <si>
    <t>2023-11-08 06:00:00+02:00</t>
  </si>
  <si>
    <t>2023-11-08 07:00:00+02:00</t>
  </si>
  <si>
    <t>2023-11-08 08:00:00+02:00</t>
  </si>
  <si>
    <t>2023-11-08 09:00:00+02:00</t>
  </si>
  <si>
    <t>2023-11-08 10:00:00+02:00</t>
  </si>
  <si>
    <t>2023-11-08 11:00:00+02:00</t>
  </si>
  <si>
    <t>2023-11-08 12:00:00+02:00</t>
  </si>
  <si>
    <t>2023-11-08 13:00:00+02:00</t>
  </si>
  <si>
    <t>2023-11-08 14:00:00+02:00</t>
  </si>
  <si>
    <t>2023-11-08 15:00:00+02:00</t>
  </si>
  <si>
    <t>2023-11-08 16:00:00+02:00</t>
  </si>
  <si>
    <t>2023-11-08 17:00:00+02:00</t>
  </si>
  <si>
    <t>2023-11-08 18:00:00+02:00</t>
  </si>
  <si>
    <t>2023-11-08 19:00:00+02:00</t>
  </si>
  <si>
    <t>2023-11-08 20:00:00+02:00</t>
  </si>
  <si>
    <t>2023-11-08 21:00:00+02:00</t>
  </si>
  <si>
    <t>2023-11-08 22:00:00+02:00</t>
  </si>
  <si>
    <t>2023-11-08 23:00:00+02:00</t>
  </si>
  <si>
    <t>2023-11-09 00:00:00+02:00</t>
  </si>
  <si>
    <t>2023-11-09 01:00:00+02:00</t>
  </si>
  <si>
    <t>2023-11-09 02:00:00+02:00</t>
  </si>
  <si>
    <t>2023-11-09 03:00:00+02:00</t>
  </si>
  <si>
    <t>2023-11-09 04:00:00+02:00</t>
  </si>
  <si>
    <t>2023-11-09 05:00:00+02:00</t>
  </si>
  <si>
    <t>2023-11-09 06:00:00+02:00</t>
  </si>
  <si>
    <t>2023-11-09 07:00:00+02:00</t>
  </si>
  <si>
    <t>2023-11-09 08:00:00+02:00</t>
  </si>
  <si>
    <t>2023-11-09 09:00:00+02:00</t>
  </si>
  <si>
    <t>2023-11-09 10:00:00+02:00</t>
  </si>
  <si>
    <t>2023-11-09 11:00:00+02:00</t>
  </si>
  <si>
    <t>2023-11-09 12:00:00+02:00</t>
  </si>
  <si>
    <t>2023-11-09 13:00:00+02:00</t>
  </si>
  <si>
    <t>2023-11-09 14:00:00+02:00</t>
  </si>
  <si>
    <t>2023-11-09 15:00:00+02:00</t>
  </si>
  <si>
    <t>2023-11-09 16:00:00+02:00</t>
  </si>
  <si>
    <t>2023-11-09 17:00:00+02:00</t>
  </si>
  <si>
    <t>2023-11-09 18:00:00+02:00</t>
  </si>
  <si>
    <t>2023-11-09 19:00:00+02:00</t>
  </si>
  <si>
    <t>2023-11-09 20:00:00+02:00</t>
  </si>
  <si>
    <t>2023-11-09 21:00:00+02:00</t>
  </si>
  <si>
    <t>2023-11-09 22:00:00+02:00</t>
  </si>
  <si>
    <t>2023-11-09 23:00:00+02:00</t>
  </si>
  <si>
    <t>2023-11-10 00:00:00+02:00</t>
  </si>
  <si>
    <t>2023-11-10 01:00:00+02:00</t>
  </si>
  <si>
    <t>2023-11-10 02:00:00+02:00</t>
  </si>
  <si>
    <t>2023-11-10 03:00:00+02:00</t>
  </si>
  <si>
    <t>2023-11-10 04:00:00+02:00</t>
  </si>
  <si>
    <t>2023-11-10 05:00:00+02:00</t>
  </si>
  <si>
    <t>2023-11-10 06:00:00+02:00</t>
  </si>
  <si>
    <t>2023-11-10 07:00:00+02:00</t>
  </si>
  <si>
    <t>2023-11-10 08:00:00+02:00</t>
  </si>
  <si>
    <t>2023-11-10 09:00:00+02:00</t>
  </si>
  <si>
    <t>2023-11-10 10:00:00+02:00</t>
  </si>
  <si>
    <t>2023-11-10 11:00:00+02:00</t>
  </si>
  <si>
    <t>2023-11-10 12:00:00+02:00</t>
  </si>
  <si>
    <t>2023-11-10 13:00:00+02:00</t>
  </si>
  <si>
    <t>2023-11-10 14:00:00+02:00</t>
  </si>
  <si>
    <t>2023-11-10 15:00:00+02:00</t>
  </si>
  <si>
    <t>2023-11-10 16:00:00+02:00</t>
  </si>
  <si>
    <t>2023-11-10 17:00:00+02:00</t>
  </si>
  <si>
    <t>2023-11-10 18:00:00+02:00</t>
  </si>
  <si>
    <t>2023-11-10 19:00:00+02:00</t>
  </si>
  <si>
    <t>2023-11-10 20:00:00+02:00</t>
  </si>
  <si>
    <t>2023-11-10 21:00:00+02:00</t>
  </si>
  <si>
    <t>2023-11-10 22:00:00+02:00</t>
  </si>
  <si>
    <t>2023-11-10 23:00:00+02:00</t>
  </si>
  <si>
    <t>2023-11-11 00:00:00+02:00</t>
  </si>
  <si>
    <t>2023-11-11 01:00:00+02:00</t>
  </si>
  <si>
    <t>2023-11-11 02:00:00+02:00</t>
  </si>
  <si>
    <t>2023-11-11 03:00:00+02:00</t>
  </si>
  <si>
    <t>2023-11-11 04:00:00+02:00</t>
  </si>
  <si>
    <t>2023-11-11 05:00:00+02:00</t>
  </si>
  <si>
    <t>2023-11-11 06:00:00+02:00</t>
  </si>
  <si>
    <t>2023-11-11 07:00:00+02:00</t>
  </si>
  <si>
    <t>2023-11-11 08:00:00+02:00</t>
  </si>
  <si>
    <t>2023-11-11 09:00:00+02:00</t>
  </si>
  <si>
    <t>2023-11-11 10:00:00+02:00</t>
  </si>
  <si>
    <t>2023-11-11 11:00:00+02:00</t>
  </si>
  <si>
    <t>2023-11-11 12:00:00+02:00</t>
  </si>
  <si>
    <t>2023-11-11 13:00:00+02:00</t>
  </si>
  <si>
    <t>2023-11-11 14:00:00+02:00</t>
  </si>
  <si>
    <t>2023-11-11 15:00:00+02:00</t>
  </si>
  <si>
    <t>2023-11-11 16:00:00+02:00</t>
  </si>
  <si>
    <t>2023-11-11 17:00:00+02:00</t>
  </si>
  <si>
    <t>2023-11-11 18:00:00+02:00</t>
  </si>
  <si>
    <t>2023-11-11 19:00:00+02:00</t>
  </si>
  <si>
    <t>2023-11-11 20:00:00+02:00</t>
  </si>
  <si>
    <t>2023-11-11 21:00:00+02:00</t>
  </si>
  <si>
    <t>2023-11-11 22:00:00+02:00</t>
  </si>
  <si>
    <t>2023-11-11 23:00:00+02:00</t>
  </si>
  <si>
    <t>2023-11-12 00:00:00+02:00</t>
  </si>
  <si>
    <t>2023-11-12 01:00:00+02:00</t>
  </si>
  <si>
    <t>2023-11-12 02:00:00+02:00</t>
  </si>
  <si>
    <t>2023-11-12 03:00:00+02:00</t>
  </si>
  <si>
    <t>2023-11-12 04:00:00+02:00</t>
  </si>
  <si>
    <t>2023-11-12 05:00:00+02:00</t>
  </si>
  <si>
    <t>2023-11-12 06:00:00+02:00</t>
  </si>
  <si>
    <t>2023-11-12 07:00:00+02:00</t>
  </si>
  <si>
    <t>2023-11-12 08:00:00+02:00</t>
  </si>
  <si>
    <t>2023-11-12 09:00:00+02:00</t>
  </si>
  <si>
    <t>2023-11-12 10:00:00+02:00</t>
  </si>
  <si>
    <t>2023-11-12 11:00:00+02:00</t>
  </si>
  <si>
    <t>2023-11-12 12:00:00+02:00</t>
  </si>
  <si>
    <t>2023-11-12 13:00:00+02:00</t>
  </si>
  <si>
    <t>2023-11-12 14:00:00+02:00</t>
  </si>
  <si>
    <t>2023-11-12 15:00:00+02:00</t>
  </si>
  <si>
    <t>2023-11-12 16:00:00+02:00</t>
  </si>
  <si>
    <t>2023-11-12 17:00:00+02:00</t>
  </si>
  <si>
    <t>2023-11-12 18:00:00+02:00</t>
  </si>
  <si>
    <t>2023-11-12 19:00:00+02:00</t>
  </si>
  <si>
    <t>2023-11-12 20:00:00+02:00</t>
  </si>
  <si>
    <t>2023-11-12 21:00:00+02:00</t>
  </si>
  <si>
    <t>2023-11-12 22:00:00+02:00</t>
  </si>
  <si>
    <t>2023-11-12 23:00:00+02:00</t>
  </si>
  <si>
    <t>2023-11-13 00:00:00+02:00</t>
  </si>
  <si>
    <t>2023-11-13 01:00:00+02:00</t>
  </si>
  <si>
    <t>2023-11-13 02:00:00+02:00</t>
  </si>
  <si>
    <t>2023-11-13 03:00:00+02:00</t>
  </si>
  <si>
    <t>2023-11-13 04:00:00+02:00</t>
  </si>
  <si>
    <t>2023-11-13 05:00:00+02:00</t>
  </si>
  <si>
    <t>2023-11-13 06:00:00+02:00</t>
  </si>
  <si>
    <t>2023-11-13 07:00:00+02:00</t>
  </si>
  <si>
    <t>2023-11-13 08:00:00+02:00</t>
  </si>
  <si>
    <t>2023-11-13 09:00:00+02:00</t>
  </si>
  <si>
    <t>2023-11-13 10:00:00+02:00</t>
  </si>
  <si>
    <t>2023-11-13 11:00:00+02:00</t>
  </si>
  <si>
    <t>2023-11-13 12:00:00+02:00</t>
  </si>
  <si>
    <t>2023-11-13 13:00:00+02:00</t>
  </si>
  <si>
    <t>2023-11-13 14:00:00+02:00</t>
  </si>
  <si>
    <t>2023-11-13 15:00:00+02:00</t>
  </si>
  <si>
    <t>2023-11-13 16:00:00+02:00</t>
  </si>
  <si>
    <t>2023-11-13 17:00:00+02:00</t>
  </si>
  <si>
    <t>2023-11-13 18:00:00+02:00</t>
  </si>
  <si>
    <t>2023-11-13 19:00:00+02:00</t>
  </si>
  <si>
    <t>2023-11-13 20:00:00+02:00</t>
  </si>
  <si>
    <t>2023-11-13 21:00:00+02:00</t>
  </si>
  <si>
    <t>2023-11-13 22:00:00+02:00</t>
  </si>
  <si>
    <t>2023-11-13 23:00:00+02:00</t>
  </si>
  <si>
    <t>2023-11-14 00:00:00+02:00</t>
  </si>
  <si>
    <t>2023-11-14 01:00:00+02:00</t>
  </si>
  <si>
    <t>2023-11-14 02:00:00+02:00</t>
  </si>
  <si>
    <t>2023-11-14 03:00:00+02:00</t>
  </si>
  <si>
    <t>2023-11-14 04:00:00+02:00</t>
  </si>
  <si>
    <t>2023-11-14 05:00:00+02:00</t>
  </si>
  <si>
    <t>2023-11-14 06:00:00+02:00</t>
  </si>
  <si>
    <t>2023-11-14 07:00:00+02:00</t>
  </si>
  <si>
    <t>2023-11-14 08:00:00+02:00</t>
  </si>
  <si>
    <t>2023-11-14 09:00:00+02:00</t>
  </si>
  <si>
    <t>2023-11-14 10:00:00+02:00</t>
  </si>
  <si>
    <t>2023-11-14 11:00:00+02:00</t>
  </si>
  <si>
    <t>2023-11-14 12:00:00+02:00</t>
  </si>
  <si>
    <t>2023-11-14 13:00:00+02:00</t>
  </si>
  <si>
    <t>2023-11-14 14:00:00+02:00</t>
  </si>
  <si>
    <t>2023-11-14 15:00:00+02:00</t>
  </si>
  <si>
    <t>2023-11-14 16:00:00+02:00</t>
  </si>
  <si>
    <t>2023-11-14 17:00:00+02:00</t>
  </si>
  <si>
    <t>2023-11-14 18:00:00+02:00</t>
  </si>
  <si>
    <t>2023-11-14 19:00:00+02:00</t>
  </si>
  <si>
    <t>2023-11-14 20:00:00+02:00</t>
  </si>
  <si>
    <t>2023-11-14 21:00:00+02:00</t>
  </si>
  <si>
    <t>2023-11-14 22:00:00+02:00</t>
  </si>
  <si>
    <t>2023-11-14 23:00:00+02:00</t>
  </si>
  <si>
    <t>2023-11-15 00:00:00+02:00</t>
  </si>
  <si>
    <t>2023-11-15 01:00:00+02:00</t>
  </si>
  <si>
    <t>2023-11-15 02:00:00+02:00</t>
  </si>
  <si>
    <t>2023-11-15 03:00:00+02:00</t>
  </si>
  <si>
    <t>2023-11-15 04:00:00+02:00</t>
  </si>
  <si>
    <t>2023-11-15 05:00:00+02:00</t>
  </si>
  <si>
    <t>2023-11-15 06:00:00+02:00</t>
  </si>
  <si>
    <t>2023-11-15 07:00:00+02:00</t>
  </si>
  <si>
    <t>2023-11-15 08:00:00+02:00</t>
  </si>
  <si>
    <t>2023-11-15 09:00:00+02:00</t>
  </si>
  <si>
    <t>2023-11-15 10:00:00+02:00</t>
  </si>
  <si>
    <t>2023-11-15 11:00:00+02:00</t>
  </si>
  <si>
    <t>2023-11-15 12:00:00+02:00</t>
  </si>
  <si>
    <t>2023-11-15 13:00:00+02:00</t>
  </si>
  <si>
    <t>2023-11-15 14:00:00+02:00</t>
  </si>
  <si>
    <t>2023-11-15 15:00:00+02:00</t>
  </si>
  <si>
    <t>2023-11-15 16:00:00+02:00</t>
  </si>
  <si>
    <t>2023-11-15 17:00:00+02:00</t>
  </si>
  <si>
    <t>2023-11-15 18:00:00+02:00</t>
  </si>
  <si>
    <t>2023-11-15 19:00:00+02:00</t>
  </si>
  <si>
    <t>2023-11-15 20:00:00+02:00</t>
  </si>
  <si>
    <t>2023-11-15 21:00:00+02:00</t>
  </si>
  <si>
    <t>2023-11-15 22:00:00+02:00</t>
  </si>
  <si>
    <t>2023-11-15 23:00:00+02:00</t>
  </si>
  <si>
    <t>2023-11-16 00:00:00+02:00</t>
  </si>
  <si>
    <t>2023-11-16 01:00:00+02:00</t>
  </si>
  <si>
    <t>2023-11-16 02:00:00+02:00</t>
  </si>
  <si>
    <t>2023-11-16 03:00:00+02:00</t>
  </si>
  <si>
    <t>2023-11-16 04:00:00+02:00</t>
  </si>
  <si>
    <t>2023-11-16 05:00:00+02:00</t>
  </si>
  <si>
    <t>2023-11-16 06:00:00+02:00</t>
  </si>
  <si>
    <t>2023-11-16 07:00:00+02:00</t>
  </si>
  <si>
    <t>2023-11-16 08:00:00+02:00</t>
  </si>
  <si>
    <t>2023-11-16 09:00:00+02:00</t>
  </si>
  <si>
    <t>2023-11-16 10:00:00+02:00</t>
  </si>
  <si>
    <t>2023-11-16 11:00:00+02:00</t>
  </si>
  <si>
    <t>2023-11-16 12:00:00+02:00</t>
  </si>
  <si>
    <t>2023-11-16 13:00:00+02:00</t>
  </si>
  <si>
    <t>2023-11-16 14:00:00+02:00</t>
  </si>
  <si>
    <t>2023-11-16 15:00:00+02:00</t>
  </si>
  <si>
    <t>2023-11-16 16:00:00+02:00</t>
  </si>
  <si>
    <t>2023-11-16 17:00:00+02:00</t>
  </si>
  <si>
    <t>2023-11-16 18:00:00+02:00</t>
  </si>
  <si>
    <t>2023-11-16 19:00:00+02:00</t>
  </si>
  <si>
    <t>2023-11-16 20:00:00+02:00</t>
  </si>
  <si>
    <t>2023-11-16 21:00:00+02:00</t>
  </si>
  <si>
    <t>2023-11-16 22:00:00+02:00</t>
  </si>
  <si>
    <t>2023-11-16 23:00:00+02:00</t>
  </si>
  <si>
    <t>2023-11-17 00:00:00+02:00</t>
  </si>
  <si>
    <t>2023-11-17 01:00:00+02:00</t>
  </si>
  <si>
    <t>2023-11-17 02:00:00+02:00</t>
  </si>
  <si>
    <t>2023-11-17 03:00:00+02:00</t>
  </si>
  <si>
    <t>2023-11-17 04:00:00+02:00</t>
  </si>
  <si>
    <t>2023-11-17 05:00:00+02:00</t>
  </si>
  <si>
    <t>2023-11-17 06:00:00+02:00</t>
  </si>
  <si>
    <t>2023-11-17 07:00:00+02:00</t>
  </si>
  <si>
    <t>2023-11-17 08:00:00+02:00</t>
  </si>
  <si>
    <t>2023-11-17 09:00:00+02:00</t>
  </si>
  <si>
    <t>2023-11-17 10:00:00+02:00</t>
  </si>
  <si>
    <t>2023-11-17 11:00:00+02:00</t>
  </si>
  <si>
    <t>2023-11-17 12:00:00+02:00</t>
  </si>
  <si>
    <t>2023-11-17 13:00:00+02:00</t>
  </si>
  <si>
    <t>2023-11-17 14:00:00+02:00</t>
  </si>
  <si>
    <t>2023-11-17 15:00:00+02:00</t>
  </si>
  <si>
    <t>2023-11-17 16:00:00+02:00</t>
  </si>
  <si>
    <t>2023-11-17 17:00:00+02:00</t>
  </si>
  <si>
    <t>2023-11-17 18:00:00+02:00</t>
  </si>
  <si>
    <t>2023-11-17 19:00:00+02:00</t>
  </si>
  <si>
    <t>2023-11-17 20:00:00+02:00</t>
  </si>
  <si>
    <t>2023-11-17 21:00:00+02:00</t>
  </si>
  <si>
    <t>2023-11-17 22:00:00+02:00</t>
  </si>
  <si>
    <t>2023-11-17 23:00:00+02:00</t>
  </si>
  <si>
    <t>2023-11-18 00:00:00+02:00</t>
  </si>
  <si>
    <t>2023-11-18 01:00:00+02:00</t>
  </si>
  <si>
    <t>2023-11-18 02:00:00+02:00</t>
  </si>
  <si>
    <t>2023-11-18 03:00:00+02:00</t>
  </si>
  <si>
    <t>2023-11-18 04:00:00+02:00</t>
  </si>
  <si>
    <t>2023-11-18 05:00:00+02:00</t>
  </si>
  <si>
    <t>2023-11-18 06:00:00+02:00</t>
  </si>
  <si>
    <t>2023-11-18 07:00:00+02:00</t>
  </si>
  <si>
    <t>2023-11-18 08:00:00+02:00</t>
  </si>
  <si>
    <t>2023-11-18 09:00:00+02:00</t>
  </si>
  <si>
    <t>2023-11-18 10:00:00+02:00</t>
  </si>
  <si>
    <t>2023-11-18 11:00:00+02:00</t>
  </si>
  <si>
    <t>2023-11-18 12:00:00+02:00</t>
  </si>
  <si>
    <t>2023-11-18 13:00:00+02:00</t>
  </si>
  <si>
    <t>2023-11-18 14:00:00+02:00</t>
  </si>
  <si>
    <t>2023-11-18 15:00:00+02:00</t>
  </si>
  <si>
    <t>2023-11-18 16:00:00+02:00</t>
  </si>
  <si>
    <t>2023-11-18 17:00:00+02:00</t>
  </si>
  <si>
    <t>2023-11-18 18:00:00+02:00</t>
  </si>
  <si>
    <t>2023-11-18 19:00:00+02:00</t>
  </si>
  <si>
    <t>2023-11-18 20:00:00+02:00</t>
  </si>
  <si>
    <t>2023-11-18 21:00:00+02:00</t>
  </si>
  <si>
    <t>2023-11-18 22:00:00+02:00</t>
  </si>
  <si>
    <t>2023-11-18 23:00:00+02:00</t>
  </si>
  <si>
    <t>2023-11-19 00:00:00+02:00</t>
  </si>
  <si>
    <t>2023-11-19 01:00:00+02:00</t>
  </si>
  <si>
    <t>2023-11-19 02:00:00+02:00</t>
  </si>
  <si>
    <t>2023-11-19 03:00:00+02:00</t>
  </si>
  <si>
    <t>2023-11-19 04:00:00+02:00</t>
  </si>
  <si>
    <t>2023-11-19 05:00:00+02:00</t>
  </si>
  <si>
    <t>2023-11-19 06:00:00+02:00</t>
  </si>
  <si>
    <t>2023-11-19 07:00:00+02:00</t>
  </si>
  <si>
    <t>2023-11-19 08:00:00+02:00</t>
  </si>
  <si>
    <t>2023-11-19 09:00:00+02:00</t>
  </si>
  <si>
    <t>2023-11-19 10:00:00+02:00</t>
  </si>
  <si>
    <t>2023-11-19 11:00:00+02:00</t>
  </si>
  <si>
    <t>2023-11-19 12:00:00+02:00</t>
  </si>
  <si>
    <t>2023-11-19 13:00:00+02:00</t>
  </si>
  <si>
    <t>2023-11-19 14:00:00+02:00</t>
  </si>
  <si>
    <t>2023-11-19 15:00:00+02:00</t>
  </si>
  <si>
    <t>2023-11-19 16:00:00+02:00</t>
  </si>
  <si>
    <t>2023-11-19 17:00:00+02:00</t>
  </si>
  <si>
    <t>2023-11-19 18:00:00+02:00</t>
  </si>
  <si>
    <t>2023-11-19 19:00:00+02:00</t>
  </si>
  <si>
    <t>2023-11-19 20:00:00+02:00</t>
  </si>
  <si>
    <t>2023-11-19 21:00:00+02:00</t>
  </si>
  <si>
    <t>2023-11-19 22:00:00+02:00</t>
  </si>
  <si>
    <t>2023-11-19 23:00:00+02:00</t>
  </si>
  <si>
    <t>2023-11-20 00:00:00+02:00</t>
  </si>
  <si>
    <t>2023-11-20 01:00:00+02:00</t>
  </si>
  <si>
    <t>2023-11-20 02:00:00+02:00</t>
  </si>
  <si>
    <t>2023-11-20 03:00:00+02:00</t>
  </si>
  <si>
    <t>2023-11-20 04:00:00+02:00</t>
  </si>
  <si>
    <t>2023-11-20 05:00:00+02:00</t>
  </si>
  <si>
    <t>2023-11-20 06:00:00+02:00</t>
  </si>
  <si>
    <t>2023-11-20 07:00:00+02:00</t>
  </si>
  <si>
    <t>2023-11-20 08:00:00+02:00</t>
  </si>
  <si>
    <t>2023-11-20 09:00:00+02:00</t>
  </si>
  <si>
    <t>2023-11-20 10:00:00+02:00</t>
  </si>
  <si>
    <t>2023-11-20 11:00:00+02:00</t>
  </si>
  <si>
    <t>2023-11-20 12:00:00+02:00</t>
  </si>
  <si>
    <t>2023-11-20 13:00:00+02:00</t>
  </si>
  <si>
    <t>2023-11-20 14:00:00+02:00</t>
  </si>
  <si>
    <t>2023-11-20 15:00:00+02:00</t>
  </si>
  <si>
    <t>2023-11-20 16:00:00+02:00</t>
  </si>
  <si>
    <t>2023-11-20 17:00:00+02:00</t>
  </si>
  <si>
    <t>2023-11-20 18:00:00+02:00</t>
  </si>
  <si>
    <t>2023-11-20 19:00:00+02:00</t>
  </si>
  <si>
    <t>2023-11-20 20:00:00+02:00</t>
  </si>
  <si>
    <t>2023-11-20 21:00:00+02:00</t>
  </si>
  <si>
    <t>2023-11-20 22:00:00+02:00</t>
  </si>
  <si>
    <t>2023-11-20 23:00:00+02:00</t>
  </si>
  <si>
    <t>2023-11-21 00:00:00+02:00</t>
  </si>
  <si>
    <t>2023-11-21 01:00:00+02:00</t>
  </si>
  <si>
    <t>2023-11-21 02:00:00+02:00</t>
  </si>
  <si>
    <t>2023-11-21 03:00:00+02:00</t>
  </si>
  <si>
    <t>2023-11-21 04:00:00+02:00</t>
  </si>
  <si>
    <t>2023-11-21 05:00:00+02:00</t>
  </si>
  <si>
    <t>2023-11-21 06:00:00+02:00</t>
  </si>
  <si>
    <t>2023-11-21 07:00:00+02:00</t>
  </si>
  <si>
    <t>2023-11-21 08:00:00+02:00</t>
  </si>
  <si>
    <t>2023-11-21 09:00:00+02:00</t>
  </si>
  <si>
    <t>2023-11-21 10:00:00+02:00</t>
  </si>
  <si>
    <t>2023-11-21 11:00:00+02:00</t>
  </si>
  <si>
    <t>2023-11-21 12:00:00+02:00</t>
  </si>
  <si>
    <t>2023-11-21 13:00:00+02:00</t>
  </si>
  <si>
    <t>2023-11-21 14:00:00+02:00</t>
  </si>
  <si>
    <t>2023-11-21 15:00:00+02:00</t>
  </si>
  <si>
    <t>2023-11-21 16:00:00+02:00</t>
  </si>
  <si>
    <t>2023-11-21 17:00:00+02:00</t>
  </si>
  <si>
    <t>2023-11-21 18:00:00+02:00</t>
  </si>
  <si>
    <t>2023-11-21 19:00:00+02:00</t>
  </si>
  <si>
    <t>2023-11-21 20:00:00+02:00</t>
  </si>
  <si>
    <t>2023-11-21 21:00:00+02:00</t>
  </si>
  <si>
    <t>2023-11-21 22:00:00+02:00</t>
  </si>
  <si>
    <t>2023-11-21 23:00:00+02:00</t>
  </si>
  <si>
    <t>2023-11-22 00:00:00+02:00</t>
  </si>
  <si>
    <t>2023-11-22 01:00:00+02:00</t>
  </si>
  <si>
    <t>2023-11-22 02:00:00+02:00</t>
  </si>
  <si>
    <t>2023-11-22 03:00:00+02:00</t>
  </si>
  <si>
    <t>2023-11-22 04:00:00+02:00</t>
  </si>
  <si>
    <t>2023-11-22 05:00:00+02:00</t>
  </si>
  <si>
    <t>2023-11-22 06:00:00+02:00</t>
  </si>
  <si>
    <t>2023-11-22 07:00:00+02:00</t>
  </si>
  <si>
    <t>2023-11-22 08:00:00+02:00</t>
  </si>
  <si>
    <t>2023-11-22 09:00:00+02:00</t>
  </si>
  <si>
    <t>2023-11-22 10:00:00+02:00</t>
  </si>
  <si>
    <t>2023-11-22 11:00:00+02:00</t>
  </si>
  <si>
    <t>2023-11-22 12:00:00+02:00</t>
  </si>
  <si>
    <t>2023-11-22 13:00:00+02:00</t>
  </si>
  <si>
    <t>2023-11-22 14:00:00+02:00</t>
  </si>
  <si>
    <t>2023-11-22 15:00:00+02:00</t>
  </si>
  <si>
    <t>2023-11-22 16:00:00+02:00</t>
  </si>
  <si>
    <t>2023-11-22 17:00:00+02:00</t>
  </si>
  <si>
    <t>2023-11-22 18:00:00+02:00</t>
  </si>
  <si>
    <t>2023-11-22 19:00:00+02:00</t>
  </si>
  <si>
    <t>2023-11-22 20:00:00+02:00</t>
  </si>
  <si>
    <t>2023-11-22 21:00:00+02:00</t>
  </si>
  <si>
    <t>2023-11-22 22:00:00+02:00</t>
  </si>
  <si>
    <t>2023-11-22 23:00:00+02:00</t>
  </si>
  <si>
    <t>2023-11-23 00:00:00+02:00</t>
  </si>
  <si>
    <t>2023-11-23 01:00:00+02:00</t>
  </si>
  <si>
    <t>2023-11-23 02:00:00+02:00</t>
  </si>
  <si>
    <t>2023-11-23 03:00:00+02:00</t>
  </si>
  <si>
    <t>2023-11-23 04:00:00+02:00</t>
  </si>
  <si>
    <t>2023-11-23 05:00:00+02:00</t>
  </si>
  <si>
    <t>2023-11-23 06:00:00+02:00</t>
  </si>
  <si>
    <t>2023-11-23 07:00:00+02:00</t>
  </si>
  <si>
    <t>2023-11-23 08:00:00+02:00</t>
  </si>
  <si>
    <t>2023-11-23 09:00:00+02:00</t>
  </si>
  <si>
    <t>2023-11-23 10:00:00+02:00</t>
  </si>
  <si>
    <t>2023-11-23 11:00:00+02:00</t>
  </si>
  <si>
    <t>2023-11-23 12:00:00+02:00</t>
  </si>
  <si>
    <t>2023-11-23 13:00:00+02:00</t>
  </si>
  <si>
    <t>2023-11-23 14:00:00+02:00</t>
  </si>
  <si>
    <t>2023-11-23 15:00:00+02:00</t>
  </si>
  <si>
    <t>2023-11-23 16:00:00+02:00</t>
  </si>
  <si>
    <t>2023-11-23 17:00:00+02:00</t>
  </si>
  <si>
    <t>2023-11-23 18:00:00+02:00</t>
  </si>
  <si>
    <t>2023-11-23 19:00:00+02:00</t>
  </si>
  <si>
    <t>2023-11-23 20:00:00+02:00</t>
  </si>
  <si>
    <t>2023-11-23 21:00:00+02:00</t>
  </si>
  <si>
    <t>2023-11-23 22:00:00+02:00</t>
  </si>
  <si>
    <t>2023-11-23 23:00:00+02:00</t>
  </si>
  <si>
    <t>2023-11-24 00:00:00+02:00</t>
  </si>
  <si>
    <t>2023-11-24 01:00:00+02:00</t>
  </si>
  <si>
    <t>2023-11-24 02:00:00+02:00</t>
  </si>
  <si>
    <t>2023-11-24 03:00:00+02:00</t>
  </si>
  <si>
    <t>2023-11-24 04:00:00+02:00</t>
  </si>
  <si>
    <t>2023-11-24 05:00:00+02:00</t>
  </si>
  <si>
    <t>2023-11-24 06:00:00+02:00</t>
  </si>
  <si>
    <t>2023-11-24 07:00:00+02:00</t>
  </si>
  <si>
    <t>2023-11-24 08:00:00+02:00</t>
  </si>
  <si>
    <t>2023-11-24 09:00:00+02:00</t>
  </si>
  <si>
    <t>2023-11-24 10:00:00+02:00</t>
  </si>
  <si>
    <t>2023-11-24 11:00:00+02:00</t>
  </si>
  <si>
    <t>2023-11-24 12:00:00+02:00</t>
  </si>
  <si>
    <t>2023-11-24 13:00:00+02:00</t>
  </si>
  <si>
    <t>2023-11-24 14:00:00+02:00</t>
  </si>
  <si>
    <t>2023-11-24 15:00:00+02:00</t>
  </si>
  <si>
    <t>2023-11-24 16:00:00+02:00</t>
  </si>
  <si>
    <t>2023-11-24 17:00:00+02:00</t>
  </si>
  <si>
    <t>2023-11-24 18:00:00+02:00</t>
  </si>
  <si>
    <t>2023-11-24 19:00:00+02:00</t>
  </si>
  <si>
    <t>2023-11-24 20:00:00+02:00</t>
  </si>
  <si>
    <t>2023-11-24 21:00:00+02:00</t>
  </si>
  <si>
    <t>2023-11-24 22:00:00+02:00</t>
  </si>
  <si>
    <t>2023-11-24 23:00:00+02:00</t>
  </si>
  <si>
    <t>2023-11-25 00:00:00+02:00</t>
  </si>
  <si>
    <t>2023-11-25 01:00:00+02:00</t>
  </si>
  <si>
    <t>2023-11-25 02:00:00+02:00</t>
  </si>
  <si>
    <t>2023-11-25 03:00:00+02:00</t>
  </si>
  <si>
    <t>2023-11-25 04:00:00+02:00</t>
  </si>
  <si>
    <t>2023-11-25 05:00:00+02:00</t>
  </si>
  <si>
    <t>2023-11-25 06:00:00+02:00</t>
  </si>
  <si>
    <t>2023-11-25 07:00:00+02:00</t>
  </si>
  <si>
    <t>2023-11-25 08:00:00+02:00</t>
  </si>
  <si>
    <t>2023-11-25 09:00:00+02:00</t>
  </si>
  <si>
    <t>2023-11-25 10:00:00+02:00</t>
  </si>
  <si>
    <t>2023-11-25 11:00:00+02:00</t>
  </si>
  <si>
    <t>2023-11-25 12:00:00+02:00</t>
  </si>
  <si>
    <t>2023-11-25 13:00:00+02:00</t>
  </si>
  <si>
    <t>2023-11-25 14:00:00+02:00</t>
  </si>
  <si>
    <t>2023-11-25 15:00:00+02:00</t>
  </si>
  <si>
    <t>2023-11-25 16:00:00+02:00</t>
  </si>
  <si>
    <t>2023-11-25 17:00:00+02:00</t>
  </si>
  <si>
    <t>2023-11-25 18:00:00+02:00</t>
  </si>
  <si>
    <t>2023-11-25 19:00:00+02:00</t>
  </si>
  <si>
    <t>2023-11-25 20:00:00+02:00</t>
  </si>
  <si>
    <t>2023-11-25 21:00:00+02:00</t>
  </si>
  <si>
    <t>2023-11-25 22:00:00+02:00</t>
  </si>
  <si>
    <t>2023-11-25 23:00:00+02:00</t>
  </si>
  <si>
    <t>2023-11-26 00:00:00+02:00</t>
  </si>
  <si>
    <t>2023-11-26 01:00:00+02:00</t>
  </si>
  <si>
    <t>2023-11-26 02:00:00+02:00</t>
  </si>
  <si>
    <t>2023-11-26 03:00:00+02:00</t>
  </si>
  <si>
    <t>2023-11-26 04:00:00+02:00</t>
  </si>
  <si>
    <t>2023-11-26 05:00:00+02:00</t>
  </si>
  <si>
    <t>2023-11-26 06:00:00+02:00</t>
  </si>
  <si>
    <t>2023-11-26 07:00:00+02:00</t>
  </si>
  <si>
    <t>2023-11-26 08:00:00+02:00</t>
  </si>
  <si>
    <t>2023-11-26 09:00:00+02:00</t>
  </si>
  <si>
    <t>2023-11-26 10:00:00+02:00</t>
  </si>
  <si>
    <t>2023-11-26 11:00:00+02:00</t>
  </si>
  <si>
    <t>2023-11-26 12:00:00+02:00</t>
  </si>
  <si>
    <t>2023-11-26 13:00:00+02:00</t>
  </si>
  <si>
    <t>2023-11-26 14:00:00+02:00</t>
  </si>
  <si>
    <t>2023-11-26 15:00:00+02:00</t>
  </si>
  <si>
    <t>2023-11-26 16:00:00+02:00</t>
  </si>
  <si>
    <t>2023-11-26 17:00:00+02:00</t>
  </si>
  <si>
    <t>2023-11-26 18:00:00+02:00</t>
  </si>
  <si>
    <t>2023-11-26 19:00:00+02:00</t>
  </si>
  <si>
    <t>2023-11-26 20:00:00+02:00</t>
  </si>
  <si>
    <t>2023-11-26 21:00:00+02:00</t>
  </si>
  <si>
    <t>2023-11-26 22:00:00+02:00</t>
  </si>
  <si>
    <t>2023-11-26 23:00:00+02:00</t>
  </si>
  <si>
    <t>2023-11-27 00:00:00+02:00</t>
  </si>
  <si>
    <t>2023-11-27 01:00:00+02:00</t>
  </si>
  <si>
    <t>2023-11-27 02:00:00+02:00</t>
  </si>
  <si>
    <t>2023-11-27 03:00:00+02:00</t>
  </si>
  <si>
    <t>2023-11-27 04:00:00+02:00</t>
  </si>
  <si>
    <t>2023-11-27 05:00:00+02:00</t>
  </si>
  <si>
    <t>2023-11-27 06:00:00+02:00</t>
  </si>
  <si>
    <t>2023-11-27 07:00:00+02:00</t>
  </si>
  <si>
    <t>2023-11-27 08:00:00+02:00</t>
  </si>
  <si>
    <t>2023-11-27 09:00:00+02:00</t>
  </si>
  <si>
    <t>2023-11-27 10:00:00+02:00</t>
  </si>
  <si>
    <t>2023-11-27 11:00:00+02:00</t>
  </si>
  <si>
    <t>2023-11-27 12:00:00+02:00</t>
  </si>
  <si>
    <t>2023-11-27 13:00:00+02:00</t>
  </si>
  <si>
    <t>2023-11-27 14:00:00+02:00</t>
  </si>
  <si>
    <t>2023-11-27 15:00:00+02:00</t>
  </si>
  <si>
    <t>2023-11-27 16:00:00+02:00</t>
  </si>
  <si>
    <t>2023-11-27 17:00:00+02:00</t>
  </si>
  <si>
    <t>2023-11-27 18:00:00+02:00</t>
  </si>
  <si>
    <t>2023-11-27 19:00:00+02:00</t>
  </si>
  <si>
    <t>2023-11-27 20:00:00+02:00</t>
  </si>
  <si>
    <t>2023-11-27 21:00:00+02:00</t>
  </si>
  <si>
    <t>2023-11-27 22:00:00+02:00</t>
  </si>
  <si>
    <t>2023-11-27 23:00:00+02:00</t>
  </si>
  <si>
    <t>2023-11-28 00:00:00+02:00</t>
  </si>
  <si>
    <t>2023-11-28 01:00:00+02:00</t>
  </si>
  <si>
    <t>2023-11-28 02:00:00+02:00</t>
  </si>
  <si>
    <t>2023-11-28 03:00:00+02:00</t>
  </si>
  <si>
    <t>2023-11-28 04:00:00+02:00</t>
  </si>
  <si>
    <t>2023-11-28 05:00:00+02:00</t>
  </si>
  <si>
    <t>2023-11-28 06:00:00+02:00</t>
  </si>
  <si>
    <t>2023-11-28 07:00:00+02:00</t>
  </si>
  <si>
    <t>2023-11-28 08:00:00+02:00</t>
  </si>
  <si>
    <t>2023-11-28 09:00:00+02:00</t>
  </si>
  <si>
    <t>2023-11-28 10:00:00+02:00</t>
  </si>
  <si>
    <t>2023-11-28 11:00:00+02:00</t>
  </si>
  <si>
    <t>2023-11-28 12:00:00+02:00</t>
  </si>
  <si>
    <t>2023-11-28 13:00:00+02:00</t>
  </si>
  <si>
    <t>2023-11-28 14:00:00+02:00</t>
  </si>
  <si>
    <t>2023-11-28 15:00:00+02:00</t>
  </si>
  <si>
    <t>2023-11-28 16:00:00+02:00</t>
  </si>
  <si>
    <t>2023-11-28 17:00:00+02:00</t>
  </si>
  <si>
    <t>2023-11-28 18:00:00+02:00</t>
  </si>
  <si>
    <t>2023-11-28 19:00:00+02:00</t>
  </si>
  <si>
    <t>2023-11-28 20:00:00+02:00</t>
  </si>
  <si>
    <t>2023-11-28 21:00:00+02:00</t>
  </si>
  <si>
    <t>2023-11-28 22:00:00+02:00</t>
  </si>
  <si>
    <t>2023-11-28 23:00:00+02:00</t>
  </si>
  <si>
    <t>2023-11-29 00:00:00+02:00</t>
  </si>
  <si>
    <t>2023-11-29 01:00:00+02:00</t>
  </si>
  <si>
    <t>2023-11-29 02:00:00+02:00</t>
  </si>
  <si>
    <t>2023-11-29 03:00:00+02:00</t>
  </si>
  <si>
    <t>2023-11-29 04:00:00+02:00</t>
  </si>
  <si>
    <t>2023-11-29 05:00:00+02:00</t>
  </si>
  <si>
    <t>2023-11-29 06:00:00+02:00</t>
  </si>
  <si>
    <t>2023-11-29 07:00:00+02:00</t>
  </si>
  <si>
    <t>2023-11-29 08:00:00+02:00</t>
  </si>
  <si>
    <t>2023-11-29 09:00:00+02:00</t>
  </si>
  <si>
    <t>2023-11-29 10:00:00+02:00</t>
  </si>
  <si>
    <t>2023-11-29 11:00:00+02:00</t>
  </si>
  <si>
    <t>2023-11-29 12:00:00+02:00</t>
  </si>
  <si>
    <t>2023-11-29 13:00:00+02:00</t>
  </si>
  <si>
    <t>2023-11-29 14:00:00+02:00</t>
  </si>
  <si>
    <t>2023-11-29 15:00:00+02:00</t>
  </si>
  <si>
    <t>2023-11-29 16:00:00+02:00</t>
  </si>
  <si>
    <t>2023-11-29 17:00:00+02:00</t>
  </si>
  <si>
    <t>2023-11-29 18:00:00+02:00</t>
  </si>
  <si>
    <t>2023-11-29 19:00:00+02:00</t>
  </si>
  <si>
    <t>2023-11-29 20:00:00+02:00</t>
  </si>
  <si>
    <t>2023-11-29 21:00:00+02:00</t>
  </si>
  <si>
    <t>2023-11-29 22:00:00+02:00</t>
  </si>
  <si>
    <t>2023-11-29 23:00:00+02:00</t>
  </si>
  <si>
    <t>2023-11-30 00:00:00+02:00</t>
  </si>
  <si>
    <t>2023-11-30 01:00:00+02:00</t>
  </si>
  <si>
    <t>2023-11-30 02:00:00+02:00</t>
  </si>
  <si>
    <t>2023-11-30 03:00:00+02:00</t>
  </si>
  <si>
    <t>2023-11-30 04:00:00+02:00</t>
  </si>
  <si>
    <t>2023-11-30 05:00:00+02:00</t>
  </si>
  <si>
    <t>2023-11-30 06:00:00+02:00</t>
  </si>
  <si>
    <t>2023-11-30 07:00:00+02:00</t>
  </si>
  <si>
    <t>2023-11-30 08:00:00+02:00</t>
  </si>
  <si>
    <t>2023-11-30 09:00:00+02:00</t>
  </si>
  <si>
    <t>2023-11-30 10:00:00+02:00</t>
  </si>
  <si>
    <t>2023-11-30 11:00:00+02:00</t>
  </si>
  <si>
    <t>2023-11-30 12:00:00+02:00</t>
  </si>
  <si>
    <t>2023-11-30 13:00:00+02:00</t>
  </si>
  <si>
    <t>2023-11-30 14:00:00+02:00</t>
  </si>
  <si>
    <t>2023-11-30 15:00:00+02:00</t>
  </si>
  <si>
    <t>2023-11-30 16:00:00+02:00</t>
  </si>
  <si>
    <t>2023-11-30 17:00:00+02:00</t>
  </si>
  <si>
    <t>2023-11-30 18:00:00+02:00</t>
  </si>
  <si>
    <t>2023-11-30 19:00:00+02:00</t>
  </si>
  <si>
    <t>2023-11-30 20:00:00+02:00</t>
  </si>
  <si>
    <t>2023-11-30 21:00:00+02:00</t>
  </si>
  <si>
    <t>2023-11-30 22:00:00+02:00</t>
  </si>
  <si>
    <t>2023-11-30 23:00:00+02:00</t>
  </si>
  <si>
    <t>2023-12-01 00:00:00+02:00</t>
  </si>
  <si>
    <t>2023-12-01 01:00:00+02:00</t>
  </si>
  <si>
    <t>2023-12-01 02:00:00+02:00</t>
  </si>
  <si>
    <t>2023-12-01 03:00:00+02:00</t>
  </si>
  <si>
    <t>2023-12-01 04:00:00+02:00</t>
  </si>
  <si>
    <t>2023-12-01 05:00:00+02:00</t>
  </si>
  <si>
    <t>2023-12-01 06:00:00+02:00</t>
  </si>
  <si>
    <t>2023-12-01 07:00:00+02:00</t>
  </si>
  <si>
    <t>2023-12-01 08:00:00+02:00</t>
  </si>
  <si>
    <t>2023-12-01 09:00:00+02:00</t>
  </si>
  <si>
    <t>2023-12-01 10:00:00+02:00</t>
  </si>
  <si>
    <t>2023-12-01 11:00:00+02:00</t>
  </si>
  <si>
    <t>2023-12-01 12:00:00+02:00</t>
  </si>
  <si>
    <t>2023-12-01 13:00:00+02:00</t>
  </si>
  <si>
    <t>2023-12-01 14:00:00+02:00</t>
  </si>
  <si>
    <t>2023-12-01 15:00:00+02:00</t>
  </si>
  <si>
    <t>2023-12-01 16:00:00+02:00</t>
  </si>
  <si>
    <t>2023-12-01 17:00:00+02:00</t>
  </si>
  <si>
    <t>2023-12-01 18:00:00+02:00</t>
  </si>
  <si>
    <t>2023-12-01 19:00:00+02:00</t>
  </si>
  <si>
    <t>2023-12-01 20:00:00+02:00</t>
  </si>
  <si>
    <t>2023-12-01 21:00:00+02:00</t>
  </si>
  <si>
    <t>2023-12-01 22:00:00+02:00</t>
  </si>
  <si>
    <t>2023-12-01 23:00:00+02:00</t>
  </si>
  <si>
    <t>2023-12-02 00:00:00+02:00</t>
  </si>
  <si>
    <t>2023-12-02 01:00:00+02:00</t>
  </si>
  <si>
    <t>2023-12-02 02:00:00+02:00</t>
  </si>
  <si>
    <t>2023-12-02 03:00:00+02:00</t>
  </si>
  <si>
    <t>2023-12-02 04:00:00+02:00</t>
  </si>
  <si>
    <t>2023-12-02 05:00:00+02:00</t>
  </si>
  <si>
    <t>2023-12-02 06:00:00+02:00</t>
  </si>
  <si>
    <t>2023-12-02 07:00:00+02:00</t>
  </si>
  <si>
    <t>2023-12-02 08:00:00+02:00</t>
  </si>
  <si>
    <t>2023-12-02 09:00:00+02:00</t>
  </si>
  <si>
    <t>2023-12-02 10:00:00+02:00</t>
  </si>
  <si>
    <t>2023-12-02 11:00:00+02:00</t>
  </si>
  <si>
    <t>2023-12-02 12:00:00+02:00</t>
  </si>
  <si>
    <t>2023-12-02 13:00:00+02:00</t>
  </si>
  <si>
    <t>2023-12-02 14:00:00+02:00</t>
  </si>
  <si>
    <t>2023-12-02 15:00:00+02:00</t>
  </si>
  <si>
    <t>2023-12-02 16:00:00+02:00</t>
  </si>
  <si>
    <t>2023-12-02 17:00:00+02:00</t>
  </si>
  <si>
    <t>2023-12-02 18:00:00+02:00</t>
  </si>
  <si>
    <t>2023-12-02 19:00:00+02:00</t>
  </si>
  <si>
    <t>2023-12-02 20:00:00+02:00</t>
  </si>
  <si>
    <t>2023-12-02 21:00:00+02:00</t>
  </si>
  <si>
    <t>2023-12-02 22:00:00+02:00</t>
  </si>
  <si>
    <t>2023-12-02 23:00:00+02:00</t>
  </si>
  <si>
    <t>2023-12-03 00:00:00+02:00</t>
  </si>
  <si>
    <t>2023-12-03 01:00:00+02:00</t>
  </si>
  <si>
    <t>2023-12-03 02:00:00+02:00</t>
  </si>
  <si>
    <t>2023-12-03 03:00:00+02:00</t>
  </si>
  <si>
    <t>2023-12-03 04:00:00+02:00</t>
  </si>
  <si>
    <t>2023-12-03 05:00:00+02:00</t>
  </si>
  <si>
    <t>2023-12-03 06:00:00+02:00</t>
  </si>
  <si>
    <t>2023-12-03 07:00:00+02:00</t>
  </si>
  <si>
    <t>2023-12-03 08:00:00+02:00</t>
  </si>
  <si>
    <t>2023-12-03 09:00:00+02:00</t>
  </si>
  <si>
    <t>2023-12-03 10:00:00+02:00</t>
  </si>
  <si>
    <t>2023-12-03 11:00:00+02:00</t>
  </si>
  <si>
    <t>2023-12-03 12:00:00+02:00</t>
  </si>
  <si>
    <t>2023-12-03 13:00:00+02:00</t>
  </si>
  <si>
    <t>2023-12-03 14:00:00+02:00</t>
  </si>
  <si>
    <t>2023-12-03 15:00:00+02:00</t>
  </si>
  <si>
    <t>2023-12-03 16:00:00+02:00</t>
  </si>
  <si>
    <t>2023-12-03 17:00:00+02:00</t>
  </si>
  <si>
    <t>2023-12-03 18:00:00+02:00</t>
  </si>
  <si>
    <t>2023-12-03 19:00:00+02:00</t>
  </si>
  <si>
    <t>2023-12-03 20:00:00+02:00</t>
  </si>
  <si>
    <t>2023-12-03 21:00:00+02:00</t>
  </si>
  <si>
    <t>2023-12-03 22:00:00+02:00</t>
  </si>
  <si>
    <t>2023-12-03 23:00:00+02:00</t>
  </si>
  <si>
    <t>2023-12-04 00:00:00+02:00</t>
  </si>
  <si>
    <t>2023-12-04 01:00:00+02:00</t>
  </si>
  <si>
    <t>2023-12-04 02:00:00+02:00</t>
  </si>
  <si>
    <t>2023-12-04 03:00:00+02:00</t>
  </si>
  <si>
    <t>2023-12-04 04:00:00+02:00</t>
  </si>
  <si>
    <t>2023-12-04 05:00:00+02:00</t>
  </si>
  <si>
    <t>2023-12-04 06:00:00+02:00</t>
  </si>
  <si>
    <t>2023-12-04 07:00:00+02:00</t>
  </si>
  <si>
    <t>2023-12-04 08:00:00+02:00</t>
  </si>
  <si>
    <t>2023-12-04 09:00:00+02:00</t>
  </si>
  <si>
    <t>2023-12-04 10:00:00+02:00</t>
  </si>
  <si>
    <t>2023-12-04 11:00:00+02:00</t>
  </si>
  <si>
    <t>2023-12-04 12:00:00+02:00</t>
  </si>
  <si>
    <t>2023-12-04 13:00:00+02:00</t>
  </si>
  <si>
    <t>2023-12-04 14:00:00+02:00</t>
  </si>
  <si>
    <t>2023-12-04 15:00:00+02:00</t>
  </si>
  <si>
    <t>2023-12-04 16:00:00+02:00</t>
  </si>
  <si>
    <t>2023-12-04 17:00:00+02:00</t>
  </si>
  <si>
    <t>2023-12-04 18:00:00+02:00</t>
  </si>
  <si>
    <t>2023-12-04 19:00:00+02:00</t>
  </si>
  <si>
    <t>2023-12-04 20:00:00+02:00</t>
  </si>
  <si>
    <t>2023-12-04 21:00:00+02:00</t>
  </si>
  <si>
    <t>2023-12-04 22:00:00+02:00</t>
  </si>
  <si>
    <t>2023-12-04 23:00:00+02:00</t>
  </si>
  <si>
    <t>2023-12-05 00:00:00+02:00</t>
  </si>
  <si>
    <t>2023-12-05 01:00:00+02:00</t>
  </si>
  <si>
    <t>2023-12-05 02:00:00+02:00</t>
  </si>
  <si>
    <t>2023-12-05 03:00:00+02:00</t>
  </si>
  <si>
    <t>2023-12-05 04:00:00+02:00</t>
  </si>
  <si>
    <t>2023-12-05 05:00:00+02:00</t>
  </si>
  <si>
    <t>2023-12-05 06:00:00+02:00</t>
  </si>
  <si>
    <t>2023-12-05 07:00:00+02:00</t>
  </si>
  <si>
    <t>2023-12-05 08:00:00+02:00</t>
  </si>
  <si>
    <t>2023-12-05 09:00:00+02:00</t>
  </si>
  <si>
    <t>2023-12-05 10:00:00+02:00</t>
  </si>
  <si>
    <t>2023-12-05 11:00:00+02:00</t>
  </si>
  <si>
    <t>2023-12-05 12:00:00+02:00</t>
  </si>
  <si>
    <t>2023-12-05 13:00:00+02:00</t>
  </si>
  <si>
    <t>2023-12-05 14:00:00+02:00</t>
  </si>
  <si>
    <t>2023-12-05 15:00:00+02:00</t>
  </si>
  <si>
    <t>2023-12-05 16:00:00+02:00</t>
  </si>
  <si>
    <t>2023-12-05 17:00:00+02:00</t>
  </si>
  <si>
    <t>2023-12-05 18:00:00+02:00</t>
  </si>
  <si>
    <t>2023-12-05 19:00:00+02:00</t>
  </si>
  <si>
    <t>2023-12-05 20:00:00+02:00</t>
  </si>
  <si>
    <t>2023-12-05 21:00:00+02:00</t>
  </si>
  <si>
    <t>2023-12-05 22:00:00+02:00</t>
  </si>
  <si>
    <t>2023-12-05 23:00:00+02:00</t>
  </si>
  <si>
    <t>2023-12-06 00:00:00+02:00</t>
  </si>
  <si>
    <t>2023-12-06 01:00:00+02:00</t>
  </si>
  <si>
    <t>2023-12-06 02:00:00+02:00</t>
  </si>
  <si>
    <t>2023-12-06 03:00:00+02:00</t>
  </si>
  <si>
    <t>2023-12-06 04:00:00+02:00</t>
  </si>
  <si>
    <t>2023-12-06 05:00:00+02:00</t>
  </si>
  <si>
    <t>2023-12-06 06:00:00+02:00</t>
  </si>
  <si>
    <t>2023-12-06 07:00:00+02:00</t>
  </si>
  <si>
    <t>2023-12-06 08:00:00+02:00</t>
  </si>
  <si>
    <t>2023-12-06 09:00:00+02:00</t>
  </si>
  <si>
    <t>2023-12-06 10:00:00+02:00</t>
  </si>
  <si>
    <t>2023-12-06 11:00:00+02:00</t>
  </si>
  <si>
    <t>2023-12-06 12:00:00+02:00</t>
  </si>
  <si>
    <t>2023-12-06 13:00:00+02:00</t>
  </si>
  <si>
    <t>2023-12-06 14:00:00+02:00</t>
  </si>
  <si>
    <t>2023-12-06 15:00:00+02:00</t>
  </si>
  <si>
    <t>2023-12-06 16:00:00+02:00</t>
  </si>
  <si>
    <t>2023-12-06 17:00:00+02:00</t>
  </si>
  <si>
    <t>2023-12-06 18:00:00+02:00</t>
  </si>
  <si>
    <t>2023-12-06 19:00:00+02:00</t>
  </si>
  <si>
    <t>2023-12-06 20:00:00+02:00</t>
  </si>
  <si>
    <t>2023-12-06 21:00:00+02:00</t>
  </si>
  <si>
    <t>2023-12-06 22:00:00+02:00</t>
  </si>
  <si>
    <t>2023-12-06 23:00:00+02:00</t>
  </si>
  <si>
    <t>2023-12-07 00:00:00+02:00</t>
  </si>
  <si>
    <t>2023-12-07 01:00:00+02:00</t>
  </si>
  <si>
    <t>2023-12-07 02:00:00+02:00</t>
  </si>
  <si>
    <t>2023-12-07 03:00:00+02:00</t>
  </si>
  <si>
    <t>2023-12-07 04:00:00+02:00</t>
  </si>
  <si>
    <t>2023-12-07 05:00:00+02:00</t>
  </si>
  <si>
    <t>2023-12-07 06:00:00+02:00</t>
  </si>
  <si>
    <t>2023-12-07 07:00:00+02:00</t>
  </si>
  <si>
    <t>2023-12-07 08:00:00+02:00</t>
  </si>
  <si>
    <t>2023-12-07 09:00:00+02:00</t>
  </si>
  <si>
    <t>2023-12-07 10:00:00+02:00</t>
  </si>
  <si>
    <t>2023-12-07 11:00:00+02:00</t>
  </si>
  <si>
    <t>2023-12-07 12:00:00+02:00</t>
  </si>
  <si>
    <t>2023-12-07 13:00:00+02:00</t>
  </si>
  <si>
    <t>2023-12-07 14:00:00+02:00</t>
  </si>
  <si>
    <t>2023-12-07 15:00:00+02:00</t>
  </si>
  <si>
    <t>2023-12-07 16:00:00+02:00</t>
  </si>
  <si>
    <t>2023-12-07 17:00:00+02:00</t>
  </si>
  <si>
    <t>2023-12-07 18:00:00+02:00</t>
  </si>
  <si>
    <t>2023-12-07 19:00:00+02:00</t>
  </si>
  <si>
    <t>2023-12-07 20:00:00+02:00</t>
  </si>
  <si>
    <t>2023-12-07 21:00:00+02:00</t>
  </si>
  <si>
    <t>2023-12-07 22:00:00+02:00</t>
  </si>
  <si>
    <t>2023-12-07 23:00:00+02:00</t>
  </si>
  <si>
    <t>2023-12-08 00:00:00+02:00</t>
  </si>
  <si>
    <t>2023-12-08 01:00:00+02:00</t>
  </si>
  <si>
    <t>2023-12-08 02:00:00+02:00</t>
  </si>
  <si>
    <t>2023-12-08 03:00:00+02:00</t>
  </si>
  <si>
    <t>2023-12-08 04:00:00+02:00</t>
  </si>
  <si>
    <t>2023-12-08 05:00:00+02:00</t>
  </si>
  <si>
    <t>2023-12-08 06:00:00+02:00</t>
  </si>
  <si>
    <t>2023-12-08 07:00:00+02:00</t>
  </si>
  <si>
    <t>2023-12-08 08:00:00+02:00</t>
  </si>
  <si>
    <t>2023-12-08 09:00:00+02:00</t>
  </si>
  <si>
    <t>2023-12-08 10:00:00+02:00</t>
  </si>
  <si>
    <t>2023-12-08 11:00:00+02:00</t>
  </si>
  <si>
    <t>2023-12-08 12:00:00+02:00</t>
  </si>
  <si>
    <t>2023-12-08 13:00:00+02:00</t>
  </si>
  <si>
    <t>2023-12-08 14:00:00+02:00</t>
  </si>
  <si>
    <t>2023-12-08 15:00:00+02:00</t>
  </si>
  <si>
    <t>2023-12-08 16:00:00+02:00</t>
  </si>
  <si>
    <t>2023-12-08 17:00:00+02:00</t>
  </si>
  <si>
    <t>2023-12-08 18:00:00+02:00</t>
  </si>
  <si>
    <t>2023-12-08 19:00:00+02:00</t>
  </si>
  <si>
    <t>2023-12-08 20:00:00+02:00</t>
  </si>
  <si>
    <t>2023-12-08 21:00:00+02:00</t>
  </si>
  <si>
    <t>2023-12-08 22:00:00+02:00</t>
  </si>
  <si>
    <t>2023-12-08 23:00:00+02:00</t>
  </si>
  <si>
    <t>2023-12-09 00:00:00+02:00</t>
  </si>
  <si>
    <t>2023-12-09 01:00:00+02:00</t>
  </si>
  <si>
    <t>2023-12-09 02:00:00+02:00</t>
  </si>
  <si>
    <t>2023-12-09 03:00:00+02:00</t>
  </si>
  <si>
    <t>2023-12-09 04:00:00+02:00</t>
  </si>
  <si>
    <t>2023-12-09 05:00:00+02:00</t>
  </si>
  <si>
    <t>2023-12-09 06:00:00+02:00</t>
  </si>
  <si>
    <t>2023-12-09 07:00:00+02:00</t>
  </si>
  <si>
    <t>2023-12-09 08:00:00+02:00</t>
  </si>
  <si>
    <t>2023-12-09 09:00:00+02:00</t>
  </si>
  <si>
    <t>2023-12-09 10:00:00+02:00</t>
  </si>
  <si>
    <t>2023-12-09 11:00:00+02:00</t>
  </si>
  <si>
    <t>2023-12-09 12:00:00+02:00</t>
  </si>
  <si>
    <t>2023-12-09 13:00:00+02:00</t>
  </si>
  <si>
    <t>2023-12-09 14:00:00+02:00</t>
  </si>
  <si>
    <t>2023-12-09 15:00:00+02:00</t>
  </si>
  <si>
    <t>2023-12-09 16:00:00+02:00</t>
  </si>
  <si>
    <t>2023-12-09 17:00:00+02:00</t>
  </si>
  <si>
    <t>2023-12-09 18:00:00+02:00</t>
  </si>
  <si>
    <t>2023-12-09 19:00:00+02:00</t>
  </si>
  <si>
    <t>2023-12-09 20:00:00+02:00</t>
  </si>
  <si>
    <t>2023-12-09 21:00:00+02:00</t>
  </si>
  <si>
    <t>2023-12-09 22:00:00+02:00</t>
  </si>
  <si>
    <t>2023-12-09 23:00:00+02:00</t>
  </si>
  <si>
    <t>2023-12-10 00:00:00+02:00</t>
  </si>
  <si>
    <t>2023-12-10 01:00:00+02:00</t>
  </si>
  <si>
    <t>2023-12-10 02:00:00+02:00</t>
  </si>
  <si>
    <t>2023-12-10 03:00:00+02:00</t>
  </si>
  <si>
    <t>2023-12-10 04:00:00+02:00</t>
  </si>
  <si>
    <t>2023-12-10 05:00:00+02:00</t>
  </si>
  <si>
    <t>2023-12-10 06:00:00+02:00</t>
  </si>
  <si>
    <t>2023-12-10 07:00:00+02:00</t>
  </si>
  <si>
    <t>2023-12-10 08:00:00+02:00</t>
  </si>
  <si>
    <t>2023-12-10 09:00:00+02:00</t>
  </si>
  <si>
    <t>2023-12-10 10:00:00+02:00</t>
  </si>
  <si>
    <t>2023-12-10 11:00:00+02:00</t>
  </si>
  <si>
    <t>2023-12-10 12:00:00+02:00</t>
  </si>
  <si>
    <t>2023-12-10 13:00:00+02:00</t>
  </si>
  <si>
    <t>2023-12-10 14:00:00+02:00</t>
  </si>
  <si>
    <t>2023-12-10 15:00:00+02:00</t>
  </si>
  <si>
    <t>2023-12-10 16:00:00+02:00</t>
  </si>
  <si>
    <t>2023-12-10 17:00:00+02:00</t>
  </si>
  <si>
    <t>2023-12-10 18:00:00+02:00</t>
  </si>
  <si>
    <t>2023-12-10 19:00:00+02:00</t>
  </si>
  <si>
    <t>2023-12-10 20:00:00+02:00</t>
  </si>
  <si>
    <t>2023-12-10 21:00:00+02:00</t>
  </si>
  <si>
    <t>2023-12-10 22:00:00+02:00</t>
  </si>
  <si>
    <t>2023-12-10 23:00:00+02:00</t>
  </si>
  <si>
    <t>2023-12-11 00:00:00+02:00</t>
  </si>
  <si>
    <t>2023-12-11 01:00:00+02:00</t>
  </si>
  <si>
    <t>2023-12-11 02:00:00+02:00</t>
  </si>
  <si>
    <t>2023-12-11 03:00:00+02:00</t>
  </si>
  <si>
    <t>2023-12-11 04:00:00+02:00</t>
  </si>
  <si>
    <t>2023-12-11 05:00:00+02:00</t>
  </si>
  <si>
    <t>2023-12-11 06:00:00+02:00</t>
  </si>
  <si>
    <t>2023-12-11 07:00:00+02:00</t>
  </si>
  <si>
    <t>2023-12-11 08:00:00+02:00</t>
  </si>
  <si>
    <t>2023-12-11 09:00:00+02:00</t>
  </si>
  <si>
    <t>2023-12-11 10:00:00+02:00</t>
  </si>
  <si>
    <t>2023-12-11 11:00:00+02:00</t>
  </si>
  <si>
    <t>2023-12-11 12:00:00+02:00</t>
  </si>
  <si>
    <t>2023-12-11 13:00:00+02:00</t>
  </si>
  <si>
    <t>2023-12-11 14:00:00+02:00</t>
  </si>
  <si>
    <t>2023-12-11 15:00:00+02:00</t>
  </si>
  <si>
    <t>2023-12-11 16:00:00+02:00</t>
  </si>
  <si>
    <t>2023-12-11 17:00:00+02:00</t>
  </si>
  <si>
    <t>2023-12-11 18:00:00+02:00</t>
  </si>
  <si>
    <t>2023-12-11 19:00:00+02:00</t>
  </si>
  <si>
    <t>2023-12-11 20:00:00+02:00</t>
  </si>
  <si>
    <t>2023-12-11 21:00:00+02:00</t>
  </si>
  <si>
    <t>2023-12-11 22:00:00+02:00</t>
  </si>
  <si>
    <t>2023-12-11 23:00:00+02:00</t>
  </si>
  <si>
    <t>2023-12-12 00:00:00+02:00</t>
  </si>
  <si>
    <t>2023-12-12 01:00:00+02:00</t>
  </si>
  <si>
    <t>2023-12-12 02:00:00+02:00</t>
  </si>
  <si>
    <t>2023-12-12 03:00:00+02:00</t>
  </si>
  <si>
    <t>2023-12-12 04:00:00+02:00</t>
  </si>
  <si>
    <t>2023-12-12 05:00:00+02:00</t>
  </si>
  <si>
    <t>2023-12-12 06:00:00+02:00</t>
  </si>
  <si>
    <t>2023-12-12 07:00:00+02:00</t>
  </si>
  <si>
    <t>2023-12-12 08:00:00+02:00</t>
  </si>
  <si>
    <t>2023-12-12 09:00:00+02:00</t>
  </si>
  <si>
    <t>2023-12-12 10:00:00+02:00</t>
  </si>
  <si>
    <t>2023-12-12 11:00:00+02:00</t>
  </si>
  <si>
    <t>2023-12-12 12:00:00+02:00</t>
  </si>
  <si>
    <t>2023-12-12 13:00:00+02:00</t>
  </si>
  <si>
    <t>2023-12-12 14:00:00+02:00</t>
  </si>
  <si>
    <t>2023-12-12 15:00:00+02:00</t>
  </si>
  <si>
    <t>2023-12-12 16:00:00+02:00</t>
  </si>
  <si>
    <t>2023-12-12 17:00:00+02:00</t>
  </si>
  <si>
    <t>2023-12-12 18:00:00+02:00</t>
  </si>
  <si>
    <t>2023-12-12 19:00:00+02:00</t>
  </si>
  <si>
    <t>2023-12-12 20:00:00+02:00</t>
  </si>
  <si>
    <t>2023-12-12 21:00:00+02:00</t>
  </si>
  <si>
    <t>2023-12-12 22:00:00+02:00</t>
  </si>
  <si>
    <t>2023-12-12 23:00:00+02:00</t>
  </si>
  <si>
    <t>2023-12-13 00:00:00+02:00</t>
  </si>
  <si>
    <t>2023-12-13 01:00:00+02:00</t>
  </si>
  <si>
    <t>2023-12-13 02:00:00+02:00</t>
  </si>
  <si>
    <t>2023-12-13 03:00:00+02:00</t>
  </si>
  <si>
    <t>2023-12-13 04:00:00+02:00</t>
  </si>
  <si>
    <t>2023-12-13 05:00:00+02:00</t>
  </si>
  <si>
    <t>2023-12-13 06:00:00+02:00</t>
  </si>
  <si>
    <t>2023-12-13 07:00:00+02:00</t>
  </si>
  <si>
    <t>2023-12-13 08:00:00+02:00</t>
  </si>
  <si>
    <t>2023-12-13 09:00:00+02:00</t>
  </si>
  <si>
    <t>2023-12-13 10:00:00+02:00</t>
  </si>
  <si>
    <t>2023-12-13 11:00:00+02:00</t>
  </si>
  <si>
    <t>2023-12-13 12:00:00+02:00</t>
  </si>
  <si>
    <t>2023-12-13 13:00:00+02:00</t>
  </si>
  <si>
    <t>2023-12-13 14:00:00+02:00</t>
  </si>
  <si>
    <t>2023-12-13 15:00:00+02:00</t>
  </si>
  <si>
    <t>2023-12-13 16:00:00+02:00</t>
  </si>
  <si>
    <t>2023-12-13 17:00:00+02:00</t>
  </si>
  <si>
    <t>2023-12-13 18:00:00+02:00</t>
  </si>
  <si>
    <t>2023-12-13 19:00:00+02:00</t>
  </si>
  <si>
    <t>2023-12-13 20:00:00+02:00</t>
  </si>
  <si>
    <t>2023-12-13 21:00:00+02:00</t>
  </si>
  <si>
    <t>2023-12-13 22:00:00+02:00</t>
  </si>
  <si>
    <t>2023-12-13 23:00:00+02:00</t>
  </si>
  <si>
    <t>2023-12-14 00:00:00+02:00</t>
  </si>
  <si>
    <t>2023-12-14 01:00:00+02:00</t>
  </si>
  <si>
    <t>2023-12-14 02:00:00+02:00</t>
  </si>
  <si>
    <t>2023-12-14 03:00:00+02:00</t>
  </si>
  <si>
    <t>2023-12-14 04:00:00+02:00</t>
  </si>
  <si>
    <t>2023-12-14 05:00:00+02:00</t>
  </si>
  <si>
    <t>2023-12-14 06:00:00+02:00</t>
  </si>
  <si>
    <t>2023-12-14 07:00:00+02:00</t>
  </si>
  <si>
    <t>2023-12-14 08:00:00+02:00</t>
  </si>
  <si>
    <t>2023-12-14 09:00:00+02:00</t>
  </si>
  <si>
    <t>2023-12-14 10:00:00+02:00</t>
  </si>
  <si>
    <t>2023-12-14 11:00:00+02:00</t>
  </si>
  <si>
    <t>2023-12-14 12:00:00+02:00</t>
  </si>
  <si>
    <t>2023-12-14 13:00:00+02:00</t>
  </si>
  <si>
    <t>2023-12-14 14:00:00+02:00</t>
  </si>
  <si>
    <t>2023-12-14 15:00:00+02:00</t>
  </si>
  <si>
    <t>2023-12-14 16:00:00+02:00</t>
  </si>
  <si>
    <t>2023-12-14 17:00:00+02:00</t>
  </si>
  <si>
    <t>2023-12-14 18:00:00+02:00</t>
  </si>
  <si>
    <t>2023-12-14 19:00:00+02:00</t>
  </si>
  <si>
    <t>2023-12-14 20:00:00+02:00</t>
  </si>
  <si>
    <t>2023-12-14 21:00:00+02:00</t>
  </si>
  <si>
    <t>2023-12-14 22:00:00+02:00</t>
  </si>
  <si>
    <t>2023-12-14 23:00:00+02:00</t>
  </si>
  <si>
    <t>2023-12-15 00:00:00+02:00</t>
  </si>
  <si>
    <t>2023-12-15 01:00:00+02:00</t>
  </si>
  <si>
    <t>2023-12-15 02:00:00+02:00</t>
  </si>
  <si>
    <t>2023-12-15 03:00:00+02:00</t>
  </si>
  <si>
    <t>2023-12-15 04:00:00+02:00</t>
  </si>
  <si>
    <t>2023-12-15 05:00:00+02:00</t>
  </si>
  <si>
    <t>2023-12-15 06:00:00+02:00</t>
  </si>
  <si>
    <t>2023-12-15 07:00:00+02:00</t>
  </si>
  <si>
    <t>2023-12-15 08:00:00+02:00</t>
  </si>
  <si>
    <t>2023-12-15 09:00:00+02:00</t>
  </si>
  <si>
    <t>2023-12-15 10:00:00+02:00</t>
  </si>
  <si>
    <t>2023-12-15 11:00:00+02:00</t>
  </si>
  <si>
    <t>2023-12-15 12:00:00+02:00</t>
  </si>
  <si>
    <t>2023-12-15 13:00:00+02:00</t>
  </si>
  <si>
    <t>2023-12-15 14:00:00+02:00</t>
  </si>
  <si>
    <t>2023-12-15 15:00:00+02:00</t>
  </si>
  <si>
    <t>2023-12-15 16:00:00+02:00</t>
  </si>
  <si>
    <t>2023-12-15 17:00:00+02:00</t>
  </si>
  <si>
    <t>2023-12-15 18:00:00+02:00</t>
  </si>
  <si>
    <t>2023-12-15 19:00:00+02:00</t>
  </si>
  <si>
    <t>2023-12-15 20:00:00+02:00</t>
  </si>
  <si>
    <t>2023-12-15 21:00:00+02:00</t>
  </si>
  <si>
    <t>2023-12-15 22:00:00+02:00</t>
  </si>
  <si>
    <t>2023-12-15 23:00:00+02:00</t>
  </si>
  <si>
    <t>2023-12-16 00:00:00+02:00</t>
  </si>
  <si>
    <t>2023-12-16 01:00:00+02:00</t>
  </si>
  <si>
    <t>2023-12-16 02:00:00+02:00</t>
  </si>
  <si>
    <t>2023-12-16 03:00:00+02:00</t>
  </si>
  <si>
    <t>2023-12-16 04:00:00+02:00</t>
  </si>
  <si>
    <t>2023-12-16 05:00:00+02:00</t>
  </si>
  <si>
    <t>2023-12-16 06:00:00+02:00</t>
  </si>
  <si>
    <t>2023-12-16 07:00:00+02:00</t>
  </si>
  <si>
    <t>2023-12-16 08:00:00+02:00</t>
  </si>
  <si>
    <t>2023-12-16 09:00:00+02:00</t>
  </si>
  <si>
    <t>2023-12-16 10:00:00+02:00</t>
  </si>
  <si>
    <t>2023-12-16 11:00:00+02:00</t>
  </si>
  <si>
    <t>2023-12-16 12:00:00+02:00</t>
  </si>
  <si>
    <t>2023-12-16 13:00:00+02:00</t>
  </si>
  <si>
    <t>2023-12-16 14:00:00+02:00</t>
  </si>
  <si>
    <t>2023-12-16 15:00:00+02:00</t>
  </si>
  <si>
    <t>2023-12-16 16:00:00+02:00</t>
  </si>
  <si>
    <t>2023-12-16 17:00:00+02:00</t>
  </si>
  <si>
    <t>2023-12-16 18:00:00+02:00</t>
  </si>
  <si>
    <t>2023-12-16 19:00:00+02:00</t>
  </si>
  <si>
    <t>2023-12-16 20:00:00+02:00</t>
  </si>
  <si>
    <t>2023-12-16 21:00:00+02:00</t>
  </si>
  <si>
    <t>2023-12-16 22:00:00+02:00</t>
  </si>
  <si>
    <t>2023-12-16 23:00:00+02:00</t>
  </si>
  <si>
    <t>2023-12-17 00:00:00+02:00</t>
  </si>
  <si>
    <t>2023-12-17 01:00:00+02:00</t>
  </si>
  <si>
    <t>2023-12-17 02:00:00+02:00</t>
  </si>
  <si>
    <t>2023-12-17 03:00:00+02:00</t>
  </si>
  <si>
    <t>2023-12-17 04:00:00+02:00</t>
  </si>
  <si>
    <t>2023-12-17 05:00:00+02:00</t>
  </si>
  <si>
    <t>2023-12-17 06:00:00+02:00</t>
  </si>
  <si>
    <t>2023-12-17 07:00:00+02:00</t>
  </si>
  <si>
    <t>2023-12-17 08:00:00+02:00</t>
  </si>
  <si>
    <t>2023-12-17 09:00:00+02:00</t>
  </si>
  <si>
    <t>2023-12-17 10:00:00+02:00</t>
  </si>
  <si>
    <t>2023-12-17 11:00:00+02:00</t>
  </si>
  <si>
    <t>2023-12-17 12:00:00+02:00</t>
  </si>
  <si>
    <t>2023-12-17 13:00:00+02:00</t>
  </si>
  <si>
    <t>2023-12-17 14:00:00+02:00</t>
  </si>
  <si>
    <t>2023-12-17 15:00:00+02:00</t>
  </si>
  <si>
    <t>2023-12-17 16:00:00+02:00</t>
  </si>
  <si>
    <t>2023-12-17 17:00:00+02:00</t>
  </si>
  <si>
    <t>2023-12-17 18:00:00+02:00</t>
  </si>
  <si>
    <t>2023-12-17 19:00:00+02:00</t>
  </si>
  <si>
    <t>2023-12-17 20:00:00+02:00</t>
  </si>
  <si>
    <t>2023-12-17 21:00:00+02:00</t>
  </si>
  <si>
    <t>2023-12-17 22:00:00+02:00</t>
  </si>
  <si>
    <t>2023-12-17 23:00:00+02:00</t>
  </si>
  <si>
    <t>2023-12-18 00:00:00+02:00</t>
  </si>
  <si>
    <t>2023-12-18 01:00:00+02:00</t>
  </si>
  <si>
    <t>2023-12-18 02:00:00+02:00</t>
  </si>
  <si>
    <t>2023-12-18 03:00:00+02:00</t>
  </si>
  <si>
    <t>2023-12-18 04:00:00+02:00</t>
  </si>
  <si>
    <t>2023-12-18 05:00:00+02:00</t>
  </si>
  <si>
    <t>2023-12-18 06:00:00+02:00</t>
  </si>
  <si>
    <t>2023-12-18 07:00:00+02:00</t>
  </si>
  <si>
    <t>2023-12-18 08:00:00+02:00</t>
  </si>
  <si>
    <t>2023-12-18 09:00:00+02:00</t>
  </si>
  <si>
    <t>2023-12-18 10:00:00+02:00</t>
  </si>
  <si>
    <t>2023-12-18 11:00:00+02:00</t>
  </si>
  <si>
    <t>2023-12-18 12:00:00+02:00</t>
  </si>
  <si>
    <t>2023-12-18 13:00:00+02:00</t>
  </si>
  <si>
    <t>2023-12-18 14:00:00+02:00</t>
  </si>
  <si>
    <t>2023-12-18 15:00:00+02:00</t>
  </si>
  <si>
    <t>2023-12-18 16:00:00+02:00</t>
  </si>
  <si>
    <t>2023-12-18 17:00:00+02:00</t>
  </si>
  <si>
    <t>2023-12-18 18:00:00+02:00</t>
  </si>
  <si>
    <t>2023-12-18 19:00:00+02:00</t>
  </si>
  <si>
    <t>2023-12-18 20:00:00+02:00</t>
  </si>
  <si>
    <t>2023-12-18 21:00:00+02:00</t>
  </si>
  <si>
    <t>2023-12-18 22:00:00+02:00</t>
  </si>
  <si>
    <t>2023-12-18 23:00:00+02:00</t>
  </si>
  <si>
    <t>2023-12-19 00:00:00+02:00</t>
  </si>
  <si>
    <t>2023-12-19 01:00:00+02:00</t>
  </si>
  <si>
    <t>2023-12-19 02:00:00+02:00</t>
  </si>
  <si>
    <t>2023-12-19 03:00:00+02:00</t>
  </si>
  <si>
    <t>2023-12-19 04:00:00+02:00</t>
  </si>
  <si>
    <t>2023-12-19 05:00:00+02:00</t>
  </si>
  <si>
    <t>2023-12-19 06:00:00+02:00</t>
  </si>
  <si>
    <t>2023-12-19 07:00:00+02:00</t>
  </si>
  <si>
    <t>2023-12-19 08:00:00+02:00</t>
  </si>
  <si>
    <t>2023-12-19 09:00:00+02:00</t>
  </si>
  <si>
    <t>2023-12-19 10:00:00+02:00</t>
  </si>
  <si>
    <t>2023-12-19 11:00:00+02:00</t>
  </si>
  <si>
    <t>2023-12-19 12:00:00+02:00</t>
  </si>
  <si>
    <t>2023-12-19 13:00:00+02:00</t>
  </si>
  <si>
    <t>2023-12-19 14:00:00+02:00</t>
  </si>
  <si>
    <t>2023-12-19 15:00:00+02:00</t>
  </si>
  <si>
    <t>2023-12-19 16:00:00+02:00</t>
  </si>
  <si>
    <t>2023-12-19 17:00:00+02:00</t>
  </si>
  <si>
    <t>2023-12-19 18:00:00+02:00</t>
  </si>
  <si>
    <t>2023-12-19 19:00:00+02:00</t>
  </si>
  <si>
    <t>2023-12-19 20:00:00+02:00</t>
  </si>
  <si>
    <t>2023-12-19 21:00:00+02:00</t>
  </si>
  <si>
    <t>2023-12-19 22:00:00+02:00</t>
  </si>
  <si>
    <t>2023-12-19 23:00:00+02:00</t>
  </si>
  <si>
    <t>2023-12-20 00:00:00+02:00</t>
  </si>
  <si>
    <t>2023-12-20 01:00:00+02:00</t>
  </si>
  <si>
    <t>2023-12-20 02:00:00+02:00</t>
  </si>
  <si>
    <t>2023-12-20 03:00:00+02:00</t>
  </si>
  <si>
    <t>2023-12-20 04:00:00+02:00</t>
  </si>
  <si>
    <t>2023-12-20 05:00:00+02:00</t>
  </si>
  <si>
    <t>2023-12-20 06:00:00+02:00</t>
  </si>
  <si>
    <t>2023-12-20 07:00:00+02:00</t>
  </si>
  <si>
    <t>2023-12-20 08:00:00+02:00</t>
  </si>
  <si>
    <t>2023-12-20 09:00:00+02:00</t>
  </si>
  <si>
    <t>2023-12-20 10:00:00+02:00</t>
  </si>
  <si>
    <t>2023-12-20 11:00:00+02:00</t>
  </si>
  <si>
    <t>2023-12-20 12:00:00+02:00</t>
  </si>
  <si>
    <t>2023-12-20 13:00:00+02:00</t>
  </si>
  <si>
    <t>2023-12-20 14:00:00+02:00</t>
  </si>
  <si>
    <t>2023-12-20 15:00:00+02:00</t>
  </si>
  <si>
    <t>2023-12-20 16:00:00+02:00</t>
  </si>
  <si>
    <t>2023-12-20 17:00:00+02:00</t>
  </si>
  <si>
    <t>2023-12-20 18:00:00+02:00</t>
  </si>
  <si>
    <t>2023-12-20 19:00:00+02:00</t>
  </si>
  <si>
    <t>2023-12-20 20:00:00+02:00</t>
  </si>
  <si>
    <t>2023-12-20 21:00:00+02:00</t>
  </si>
  <si>
    <t>2023-12-20 22:00:00+02:00</t>
  </si>
  <si>
    <t>2023-12-20 23:00:00+02:00</t>
  </si>
  <si>
    <t>2023-12-21 00:00:00+02:00</t>
  </si>
  <si>
    <t>2023-12-21 01:00:00+02:00</t>
  </si>
  <si>
    <t>2023-12-21 02:00:00+02:00</t>
  </si>
  <si>
    <t>2023-12-21 03:00:00+02:00</t>
  </si>
  <si>
    <t>2023-12-21 04:00:00+02:00</t>
  </si>
  <si>
    <t>2023-12-21 05:00:00+02:00</t>
  </si>
  <si>
    <t>2023-12-21 06:00:00+02:00</t>
  </si>
  <si>
    <t>2023-12-21 07:00:00+02:00</t>
  </si>
  <si>
    <t>2023-12-21 08:00:00+02:00</t>
  </si>
  <si>
    <t>2023-12-21 09:00:00+02:00</t>
  </si>
  <si>
    <t>2023-12-21 10:00:00+02:00</t>
  </si>
  <si>
    <t>2023-12-21 11:00:00+02:00</t>
  </si>
  <si>
    <t>2023-12-21 12:00:00+02:00</t>
  </si>
  <si>
    <t>2023-12-21 13:00:00+02:00</t>
  </si>
  <si>
    <t>2023-12-21 14:00:00+02:00</t>
  </si>
  <si>
    <t>2023-12-21 15:00:00+02:00</t>
  </si>
  <si>
    <t>2023-12-21 16:00:00+02:00</t>
  </si>
  <si>
    <t>2023-12-21 17:00:00+02:00</t>
  </si>
  <si>
    <t>2023-12-21 18:00:00+02:00</t>
  </si>
  <si>
    <t>2023-12-21 19:00:00+02:00</t>
  </si>
  <si>
    <t>2023-12-21 20:00:00+02:00</t>
  </si>
  <si>
    <t>2023-12-21 21:00:00+02:00</t>
  </si>
  <si>
    <t>2023-12-21 22:00:00+02:00</t>
  </si>
  <si>
    <t>2023-12-21 23:00:00+02:00</t>
  </si>
  <si>
    <t>2023-12-22 00:00:00+02:00</t>
  </si>
  <si>
    <t>2023-12-22 01:00:00+02:00</t>
  </si>
  <si>
    <t>2023-12-22 02:00:00+02:00</t>
  </si>
  <si>
    <t>2023-12-22 03:00:00+02:00</t>
  </si>
  <si>
    <t>2023-12-22 04:00:00+02:00</t>
  </si>
  <si>
    <t>2023-12-22 05:00:00+02:00</t>
  </si>
  <si>
    <t>2023-12-22 06:00:00+02:00</t>
  </si>
  <si>
    <t>2023-12-22 07:00:00+02:00</t>
  </si>
  <si>
    <t>2023-12-22 08:00:00+02:00</t>
  </si>
  <si>
    <t>2023-12-22 09:00:00+02:00</t>
  </si>
  <si>
    <t>2023-12-22 10:00:00+02:00</t>
  </si>
  <si>
    <t>2023-12-22 11:00:00+02:00</t>
  </si>
  <si>
    <t>2023-12-22 12:00:00+02:00</t>
  </si>
  <si>
    <t>2023-12-22 13:00:00+02:00</t>
  </si>
  <si>
    <t>2023-12-22 14:00:00+02:00</t>
  </si>
  <si>
    <t>2023-12-22 15:00:00+02:00</t>
  </si>
  <si>
    <t>2023-12-22 16:00:00+02:00</t>
  </si>
  <si>
    <t>2023-12-22 17:00:00+02:00</t>
  </si>
  <si>
    <t>2023-12-22 18:00:00+02:00</t>
  </si>
  <si>
    <t>2023-12-22 19:00:00+02:00</t>
  </si>
  <si>
    <t>2023-12-22 20:00:00+02:00</t>
  </si>
  <si>
    <t>2023-12-22 21:00:00+02:00</t>
  </si>
  <si>
    <t>2023-12-22 22:00:00+02:00</t>
  </si>
  <si>
    <t>2023-12-22 23:00:00+02:00</t>
  </si>
  <si>
    <t>2023-12-23 00:00:00+02:00</t>
  </si>
  <si>
    <t>2023-12-23 01:00:00+02:00</t>
  </si>
  <si>
    <t>2023-12-23 02:00:00+02:00</t>
  </si>
  <si>
    <t>2023-12-23 03:00:00+02:00</t>
  </si>
  <si>
    <t>2023-12-23 04:00:00+02:00</t>
  </si>
  <si>
    <t>2023-12-23 05:00:00+02:00</t>
  </si>
  <si>
    <t>2023-12-23 06:00:00+02:00</t>
  </si>
  <si>
    <t>2023-12-23 07:00:00+02:00</t>
  </si>
  <si>
    <t>2023-12-23 08:00:00+02:00</t>
  </si>
  <si>
    <t>2023-12-23 09:00:00+02:00</t>
  </si>
  <si>
    <t>2023-12-23 10:00:00+02:00</t>
  </si>
  <si>
    <t>2023-12-23 11:00:00+02:00</t>
  </si>
  <si>
    <t>2023-12-23 12:00:00+02:00</t>
  </si>
  <si>
    <t>2023-12-23 13:00:00+02:00</t>
  </si>
  <si>
    <t>2023-12-23 14:00:00+02:00</t>
  </si>
  <si>
    <t>2023-12-23 15:00:00+02:00</t>
  </si>
  <si>
    <t>2023-12-23 16:00:00+02:00</t>
  </si>
  <si>
    <t>2023-12-23 17:00:00+02:00</t>
  </si>
  <si>
    <t>2023-12-23 18:00:00+02:00</t>
  </si>
  <si>
    <t>2023-12-23 19:00:00+02:00</t>
  </si>
  <si>
    <t>2023-12-23 20:00:00+02:00</t>
  </si>
  <si>
    <t>2023-12-23 21:00:00+02:00</t>
  </si>
  <si>
    <t>2023-12-23 22:00:00+02:00</t>
  </si>
  <si>
    <t>2023-12-23 23:00:00+02:00</t>
  </si>
  <si>
    <t>2023-12-24 00:00:00+02:00</t>
  </si>
  <si>
    <t>2023-12-24 01:00:00+02:00</t>
  </si>
  <si>
    <t>2023-12-24 02:00:00+02:00</t>
  </si>
  <si>
    <t>2023-12-24 03:00:00+02:00</t>
  </si>
  <si>
    <t>2023-12-24 04:00:00+02:00</t>
  </si>
  <si>
    <t>2023-12-24 05:00:00+02:00</t>
  </si>
  <si>
    <t>2023-12-24 06:00:00+02:00</t>
  </si>
  <si>
    <t>2023-12-24 07:00:00+02:00</t>
  </si>
  <si>
    <t>2023-12-24 08:00:00+02:00</t>
  </si>
  <si>
    <t>2023-12-24 09:00:00+02:00</t>
  </si>
  <si>
    <t>2023-12-24 10:00:00+02:00</t>
  </si>
  <si>
    <t>2023-12-24 11:00:00+02:00</t>
  </si>
  <si>
    <t>2023-12-24 12:00:00+02:00</t>
  </si>
  <si>
    <t>2023-12-24 13:00:00+02:00</t>
  </si>
  <si>
    <t>2023-12-24 14:00:00+02:00</t>
  </si>
  <si>
    <t>2023-12-24 15:00:00+02:00</t>
  </si>
  <si>
    <t>2023-12-24 16:00:00+02:00</t>
  </si>
  <si>
    <t>2023-12-24 17:00:00+02:00</t>
  </si>
  <si>
    <t>2023-12-24 18:00:00+02:00</t>
  </si>
  <si>
    <t>2023-12-24 19:00:00+02:00</t>
  </si>
  <si>
    <t>2023-12-24 20:00:00+02:00</t>
  </si>
  <si>
    <t>2023-12-24 21:00:00+02:00</t>
  </si>
  <si>
    <t>2023-12-24 22:00:00+02:00</t>
  </si>
  <si>
    <t>2023-12-24 23:00:00+02:00</t>
  </si>
  <si>
    <t>2023-12-25 00:00:00+02:00</t>
  </si>
  <si>
    <t>2023-12-25 01:00:00+02:00</t>
  </si>
  <si>
    <t>2023-12-25 02:00:00+02:00</t>
  </si>
  <si>
    <t>2023-12-25 03:00:00+02:00</t>
  </si>
  <si>
    <t>2023-12-25 04:00:00+02:00</t>
  </si>
  <si>
    <t>2023-12-25 05:00:00+02:00</t>
  </si>
  <si>
    <t>2023-12-25 06:00:00+02:00</t>
  </si>
  <si>
    <t>2023-12-25 07:00:00+02:00</t>
  </si>
  <si>
    <t>2023-12-25 08:00:00+02:00</t>
  </si>
  <si>
    <t>2023-12-25 09:00:00+02:00</t>
  </si>
  <si>
    <t>2023-12-25 10:00:00+02:00</t>
  </si>
  <si>
    <t>2023-12-25 11:00:00+02:00</t>
  </si>
  <si>
    <t>2023-12-25 12:00:00+02:00</t>
  </si>
  <si>
    <t>2023-12-25 13:00:00+02:00</t>
  </si>
  <si>
    <t>2023-12-25 14:00:00+02:00</t>
  </si>
  <si>
    <t>2023-12-25 15:00:00+02:00</t>
  </si>
  <si>
    <t>2023-12-25 16:00:00+02:00</t>
  </si>
  <si>
    <t>2023-12-25 17:00:00+02:00</t>
  </si>
  <si>
    <t>2023-12-25 18:00:00+02:00</t>
  </si>
  <si>
    <t>2023-12-25 19:00:00+02:00</t>
  </si>
  <si>
    <t>2023-12-25 20:00:00+02:00</t>
  </si>
  <si>
    <t>2023-12-25 21:00:00+02:00</t>
  </si>
  <si>
    <t>2023-12-25 22:00:00+02:00</t>
  </si>
  <si>
    <t>2023-12-25 23:00:00+02:00</t>
  </si>
  <si>
    <t>2023-12-26 00:00:00+02:00</t>
  </si>
  <si>
    <t>2023-12-26 01:00:00+02:00</t>
  </si>
  <si>
    <t>2023-12-26 02:00:00+02:00</t>
  </si>
  <si>
    <t>2023-12-26 03:00:00+02:00</t>
  </si>
  <si>
    <t>2023-12-26 04:00:00+02:00</t>
  </si>
  <si>
    <t>2023-12-26 05:00:00+02:00</t>
  </si>
  <si>
    <t>2023-12-26 06:00:00+02:00</t>
  </si>
  <si>
    <t>2023-12-26 07:00:00+02:00</t>
  </si>
  <si>
    <t>2023-12-26 08:00:00+02:00</t>
  </si>
  <si>
    <t>2023-12-26 09:00:00+02:00</t>
  </si>
  <si>
    <t>2023-12-26 10:00:00+02:00</t>
  </si>
  <si>
    <t>2023-12-26 11:00:00+02:00</t>
  </si>
  <si>
    <t>2023-12-26 12:00:00+02:00</t>
  </si>
  <si>
    <t>2023-12-26 13:00:00+02:00</t>
  </si>
  <si>
    <t>2023-12-26 14:00:00+02:00</t>
  </si>
  <si>
    <t>2023-12-26 15:00:00+02:00</t>
  </si>
  <si>
    <t>2023-12-26 16:00:00+02:00</t>
  </si>
  <si>
    <t>2023-12-26 17:00:00+02:00</t>
  </si>
  <si>
    <t>2023-12-26 18:00:00+02:00</t>
  </si>
  <si>
    <t>2023-12-26 19:00:00+02:00</t>
  </si>
  <si>
    <t>2023-12-26 20:00:00+02:00</t>
  </si>
  <si>
    <t>2023-12-26 21:00:00+02:00</t>
  </si>
  <si>
    <t>2023-12-26 22:00:00+02:00</t>
  </si>
  <si>
    <t>2023-12-26 23:00:00+02:00</t>
  </si>
  <si>
    <t>2023-12-27 00:00:00+02:00</t>
  </si>
  <si>
    <t>2023-12-27 01:00:00+02:00</t>
  </si>
  <si>
    <t>2023-12-27 02:00:00+02:00</t>
  </si>
  <si>
    <t>2023-12-27 03:00:00+02:00</t>
  </si>
  <si>
    <t>2023-12-27 04:00:00+02:00</t>
  </si>
  <si>
    <t>2023-12-27 05:00:00+02:00</t>
  </si>
  <si>
    <t>2023-12-27 06:00:00+02:00</t>
  </si>
  <si>
    <t>2023-12-27 07:00:00+02:00</t>
  </si>
  <si>
    <t>2023-12-27 08:00:00+02:00</t>
  </si>
  <si>
    <t>2023-12-27 09:00:00+02:00</t>
  </si>
  <si>
    <t>2023-12-27 10:00:00+02:00</t>
  </si>
  <si>
    <t>2023-12-27 11:00:00+02:00</t>
  </si>
  <si>
    <t>2023-12-27 12:00:00+02:00</t>
  </si>
  <si>
    <t>2023-12-27 13:00:00+02:00</t>
  </si>
  <si>
    <t>2023-12-27 14:00:00+02:00</t>
  </si>
  <si>
    <t>2023-12-27 15:00:00+02:00</t>
  </si>
  <si>
    <t>2023-12-27 16:00:00+02:00</t>
  </si>
  <si>
    <t>2023-12-27 17:00:00+02:00</t>
  </si>
  <si>
    <t>2023-12-27 18:00:00+02:00</t>
  </si>
  <si>
    <t>2023-12-27 19:00:00+02:00</t>
  </si>
  <si>
    <t>2023-12-27 20:00:00+02:00</t>
  </si>
  <si>
    <t>2023-12-27 21:00:00+02:00</t>
  </si>
  <si>
    <t>2023-12-27 22:00:00+02:00</t>
  </si>
  <si>
    <t>2023-12-27 23:00:00+02:00</t>
  </si>
  <si>
    <t>2023-12-28 00:00:00+02:00</t>
  </si>
  <si>
    <t>2023-12-28 01:00:00+02:00</t>
  </si>
  <si>
    <t>2023-12-28 02:00:00+02:00</t>
  </si>
  <si>
    <t>2023-12-28 03:00:00+02:00</t>
  </si>
  <si>
    <t>2023-12-28 04:00:00+02:00</t>
  </si>
  <si>
    <t>2023-12-28 05:00:00+02:00</t>
  </si>
  <si>
    <t>2023-12-28 06:00:00+02:00</t>
  </si>
  <si>
    <t>2023-12-28 07:00:00+02:00</t>
  </si>
  <si>
    <t>2023-12-28 08:00:00+02:00</t>
  </si>
  <si>
    <t>2023-12-28 09:00:00+02:00</t>
  </si>
  <si>
    <t>2023-12-28 10:00:00+02:00</t>
  </si>
  <si>
    <t>2023-12-28 11:00:00+02:00</t>
  </si>
  <si>
    <t>2023-12-28 12:00:00+02:00</t>
  </si>
  <si>
    <t>2023-12-28 13:00:00+02:00</t>
  </si>
  <si>
    <t>2023-12-28 14:00:00+02:00</t>
  </si>
  <si>
    <t>2023-12-28 15:00:00+02:00</t>
  </si>
  <si>
    <t>2023-12-28 16:00:00+02:00</t>
  </si>
  <si>
    <t>2023-12-28 17:00:00+02:00</t>
  </si>
  <si>
    <t>2023-12-28 18:00:00+02:00</t>
  </si>
  <si>
    <t>2023-12-28 19:00:00+02:00</t>
  </si>
  <si>
    <t>2023-12-28 20:00:00+02:00</t>
  </si>
  <si>
    <t>2023-12-28 21:00:00+02:00</t>
  </si>
  <si>
    <t>2023-12-28 22:00:00+02:00</t>
  </si>
  <si>
    <t>2023-12-28 23:00:00+02:00</t>
  </si>
  <si>
    <t>2023-12-29 00:00:00+02:00</t>
  </si>
  <si>
    <t>2023-12-29 01:00:00+02:00</t>
  </si>
  <si>
    <t>2023-12-29 02:00:00+02:00</t>
  </si>
  <si>
    <t>2023-12-29 03:00:00+02:00</t>
  </si>
  <si>
    <t>2023-12-29 04:00:00+02:00</t>
  </si>
  <si>
    <t>2023-12-29 05:00:00+02:00</t>
  </si>
  <si>
    <t>2023-12-29 06:00:00+02:00</t>
  </si>
  <si>
    <t>2023-12-29 07:00:00+02:00</t>
  </si>
  <si>
    <t>2023-12-29 08:00:00+02:00</t>
  </si>
  <si>
    <t>2023-12-29 09:00:00+02:00</t>
  </si>
  <si>
    <t>2023-12-29 10:00:00+02:00</t>
  </si>
  <si>
    <t>2023-12-29 11:00:00+02:00</t>
  </si>
  <si>
    <t>2023-12-29 12:00:00+02:00</t>
  </si>
  <si>
    <t>2023-12-29 13:00:00+02:00</t>
  </si>
  <si>
    <t>2023-12-29 14:00:00+02:00</t>
  </si>
  <si>
    <t>2023-12-29 15:00:00+02:00</t>
  </si>
  <si>
    <t>2023-12-29 16:00:00+02:00</t>
  </si>
  <si>
    <t>2023-12-29 17:00:00+02:00</t>
  </si>
  <si>
    <t>2023-12-29 18:00:00+02:00</t>
  </si>
  <si>
    <t>2023-12-29 19:00:00+02:00</t>
  </si>
  <si>
    <t>2023-12-29 20:00:00+02:00</t>
  </si>
  <si>
    <t>2023-12-29 21:00:00+02:00</t>
  </si>
  <si>
    <t>2023-12-29 22:00:00+02:00</t>
  </si>
  <si>
    <t>2023-12-29 23:00:00+02:00</t>
  </si>
  <si>
    <t>2023-12-30 00:00:00+02:00</t>
  </si>
  <si>
    <t>2023-12-30 01:00:00+02:00</t>
  </si>
  <si>
    <t>2023-12-30 02:00:00+02:00</t>
  </si>
  <si>
    <t>2023-12-30 03:00:00+02:00</t>
  </si>
  <si>
    <t>2023-12-30 04:00:00+02:00</t>
  </si>
  <si>
    <t>2023-12-30 05:00:00+02:00</t>
  </si>
  <si>
    <t>2023-12-30 06:00:00+02:00</t>
  </si>
  <si>
    <t>2023-12-30 07:00:00+02:00</t>
  </si>
  <si>
    <t>2023-12-30 08:00:00+02:00</t>
  </si>
  <si>
    <t>2023-12-30 09:00:00+02:00</t>
  </si>
  <si>
    <t>2023-12-30 10:00:00+02:00</t>
  </si>
  <si>
    <t>2023-12-30 11:00:00+02:00</t>
  </si>
  <si>
    <t>2023-12-30 12:00:00+02:00</t>
  </si>
  <si>
    <t>2023-12-30 13:00:00+02:00</t>
  </si>
  <si>
    <t>2023-12-30 14:00:00+02:00</t>
  </si>
  <si>
    <t>2023-12-30 15:00:00+02:00</t>
  </si>
  <si>
    <t>2023-12-30 16:00:00+02:00</t>
  </si>
  <si>
    <t>2023-12-30 17:00:00+02:00</t>
  </si>
  <si>
    <t>2023-12-30 18:00:00+02:00</t>
  </si>
  <si>
    <t>2023-12-30 19:00:00+02:00</t>
  </si>
  <si>
    <t>2023-12-30 20:00:00+02:00</t>
  </si>
  <si>
    <t>2023-12-30 21:00:00+02:00</t>
  </si>
  <si>
    <t>2023-12-30 22:00:00+02:00</t>
  </si>
  <si>
    <t>2023-12-30 23:00:00+02:00</t>
  </si>
  <si>
    <t>2023-12-31 00:00:00+02:00</t>
  </si>
  <si>
    <t>2023-12-31 01:00:00+02:00</t>
  </si>
  <si>
    <t>2023-12-31 02:00:00+02:00</t>
  </si>
  <si>
    <t>2023-12-31 03:00:00+02:00</t>
  </si>
  <si>
    <t>2023-12-31 04:00:00+02:00</t>
  </si>
  <si>
    <t>2023-12-31 05:00:00+02:00</t>
  </si>
  <si>
    <t>2023-12-31 06:00:00+02:00</t>
  </si>
  <si>
    <t>2023-12-31 07:00:00+02:00</t>
  </si>
  <si>
    <t>2023-12-31 08:00:00+02:00</t>
  </si>
  <si>
    <t>2023-12-31 09:00:00+02:00</t>
  </si>
  <si>
    <t>2023-12-31 10:00:00+02:00</t>
  </si>
  <si>
    <t>2023-12-31 11:00:00+02:00</t>
  </si>
  <si>
    <t>2023-12-31 12:00:00+02:00</t>
  </si>
  <si>
    <t>2023-12-31 13:00:00+02:00</t>
  </si>
  <si>
    <t>2023-12-31 14:00:00+02:00</t>
  </si>
  <si>
    <t>2023-12-31 15:00:00+02:00</t>
  </si>
  <si>
    <t>2023-12-31 16:00:00+02:00</t>
  </si>
  <si>
    <t>2023-12-31 17:00:00+02:00</t>
  </si>
  <si>
    <t>2023-12-31 18:00:00+02:00</t>
  </si>
  <si>
    <t>2023-12-31 19:00:00+02:00</t>
  </si>
  <si>
    <t>2023-12-31 20:00:00+02:00</t>
  </si>
  <si>
    <t>2023-12-31 21:00:00+02:00</t>
  </si>
  <si>
    <t>2023-12-31 22:00:00+02:00</t>
  </si>
  <si>
    <t>2023-12-31 23:00:00+02:00</t>
  </si>
  <si>
    <t>2024-01-01 00:00:00+02:00</t>
  </si>
  <si>
    <t>2024-01-01 01:00:00+02:00</t>
  </si>
  <si>
    <t>2024-01-01 02:00:00+02:00</t>
  </si>
  <si>
    <t>2024-01-01 03:00:00+02:00</t>
  </si>
  <si>
    <t>2024-01-01 04:00:00+02:00</t>
  </si>
  <si>
    <t>2024-01-01 05:00:00+02:00</t>
  </si>
  <si>
    <t>2024-01-01 06:00:00+02:00</t>
  </si>
  <si>
    <t>2024-01-01 07:00:00+02:00</t>
  </si>
  <si>
    <t>2024-01-01 08:00:00+02:00</t>
  </si>
  <si>
    <t>2024-01-01 09:00:00+02:00</t>
  </si>
  <si>
    <t>2024-01-01 10:00:00+02:00</t>
  </si>
  <si>
    <t>2024-01-01 11:00:00+02:00</t>
  </si>
  <si>
    <t>2024-01-01 12:00:00+02:00</t>
  </si>
  <si>
    <t>2024-01-01 13:00:00+02:00</t>
  </si>
  <si>
    <t>2024-01-01 14:00:00+02:00</t>
  </si>
  <si>
    <t>2024-01-01 15:00:00+02:00</t>
  </si>
  <si>
    <t>2024-01-01 16:00:00+02:00</t>
  </si>
  <si>
    <t>2024-01-01 17:00:00+02:00</t>
  </si>
  <si>
    <t>2024-01-01 18:00:00+02:00</t>
  </si>
  <si>
    <t>2024-01-01 19:00:00+02:00</t>
  </si>
  <si>
    <t>2024-01-01 20:00:00+02:00</t>
  </si>
  <si>
    <t>2024-01-01 21:00:00+02:00</t>
  </si>
  <si>
    <t>2024-01-01 22:00:00+02:00</t>
  </si>
  <si>
    <t>2024-01-01 23:00:00+02:00</t>
  </si>
  <si>
    <t>2024-01-02 00:00:00+02:00</t>
  </si>
  <si>
    <t>2024-01-02 01:00:00+02:00</t>
  </si>
  <si>
    <t>2024-01-02 02:00:00+02:00</t>
  </si>
  <si>
    <t>2024-01-02 03:00:00+02:00</t>
  </si>
  <si>
    <t>2024-01-02 04:00:00+02:00</t>
  </si>
  <si>
    <t>2024-01-02 05:00:00+02:00</t>
  </si>
  <si>
    <t>2024-01-02 06:00:00+02:00</t>
  </si>
  <si>
    <t>2024-01-02 07:00:00+02:00</t>
  </si>
  <si>
    <t>2024-01-02 08:00:00+02:00</t>
  </si>
  <si>
    <t>2024-01-02 09:00:00+02:00</t>
  </si>
  <si>
    <t>2024-01-02 10:00:00+02:00</t>
  </si>
  <si>
    <t>2024-01-02 11:00:00+02:00</t>
  </si>
  <si>
    <t>2024-01-02 12:00:00+02:00</t>
  </si>
  <si>
    <t>2024-01-02 13:00:00+02:00</t>
  </si>
  <si>
    <t>2024-01-02 14:00:00+02:00</t>
  </si>
  <si>
    <t>2024-01-02 15:00:00+02:00</t>
  </si>
  <si>
    <t>2024-01-02 16:00:00+02:00</t>
  </si>
  <si>
    <t>2024-01-02 17:00:00+02:00</t>
  </si>
  <si>
    <t>2024-01-02 18:00:00+02:00</t>
  </si>
  <si>
    <t>2024-01-02 19:00:00+02:00</t>
  </si>
  <si>
    <t>2024-01-02 20:00:00+02:00</t>
  </si>
  <si>
    <t>2024-01-02 21:00:00+02:00</t>
  </si>
  <si>
    <t>2024-01-02 22:00:00+02:00</t>
  </si>
  <si>
    <t>2024-01-02 23:00:00+02:00</t>
  </si>
  <si>
    <t>2024-01-03 00:00:00+02:00</t>
  </si>
  <si>
    <t>2024-01-03 01:00:00+02:00</t>
  </si>
  <si>
    <t>2024-01-03 02:00:00+02:00</t>
  </si>
  <si>
    <t>2024-01-03 03:00:00+02:00</t>
  </si>
  <si>
    <t>2024-01-03 04:00:00+02:00</t>
  </si>
  <si>
    <t>2024-01-03 05:00:00+02:00</t>
  </si>
  <si>
    <t>2024-01-03 06:00:00+02:00</t>
  </si>
  <si>
    <t>2024-01-03 07:00:00+02:00</t>
  </si>
  <si>
    <t>2024-01-03 08:00:00+02:00</t>
  </si>
  <si>
    <t>2024-01-03 09:00:00+02:00</t>
  </si>
  <si>
    <t>2024-01-03 10:00:00+02:00</t>
  </si>
  <si>
    <t>2024-01-03 11:00:00+02:00</t>
  </si>
  <si>
    <t>2024-01-03 12:00:00+02:00</t>
  </si>
  <si>
    <t>2024-01-03 13:00:00+02:00</t>
  </si>
  <si>
    <t>2024-01-03 14:00:00+02:00</t>
  </si>
  <si>
    <t>2024-01-03 15:00:00+02:00</t>
  </si>
  <si>
    <t>2024-01-03 16:00:00+02:00</t>
  </si>
  <si>
    <t>2024-01-03 17:00:00+02:00</t>
  </si>
  <si>
    <t>2024-01-03 18:00:00+02:00</t>
  </si>
  <si>
    <t>2024-01-03 19:00:00+02:00</t>
  </si>
  <si>
    <t>2024-01-03 20:00:00+02:00</t>
  </si>
  <si>
    <t>2024-01-03 21:00:00+02:00</t>
  </si>
  <si>
    <t>2024-01-03 22:00:00+02:00</t>
  </si>
  <si>
    <t>2024-01-03 23:00:00+02:00</t>
  </si>
  <si>
    <t>2024-01-04 00:00:00+02:00</t>
  </si>
  <si>
    <t>2024-01-04 01:00:00+02:00</t>
  </si>
  <si>
    <t>2024-01-04 02:00:00+02:00</t>
  </si>
  <si>
    <t>2024-01-04 03:00:00+02:00</t>
  </si>
  <si>
    <t>2024-01-04 04:00:00+02:00</t>
  </si>
  <si>
    <t>2024-01-04 05:00:00+02:00</t>
  </si>
  <si>
    <t>2024-01-04 06:00:00+02:00</t>
  </si>
  <si>
    <t>2024-01-04 07:00:00+02:00</t>
  </si>
  <si>
    <t>2024-01-04 08:00:00+02:00</t>
  </si>
  <si>
    <t>2024-01-04 09:00:00+02:00</t>
  </si>
  <si>
    <t>2024-01-04 10:00:00+02:00</t>
  </si>
  <si>
    <t>2024-01-04 11:00:00+02:00</t>
  </si>
  <si>
    <t>2024-01-04 12:00:00+02:00</t>
  </si>
  <si>
    <t>2024-01-04 13:00:00+02:00</t>
  </si>
  <si>
    <t>2024-01-04 14:00:00+02:00</t>
  </si>
  <si>
    <t>2024-01-04 15:00:00+02:00</t>
  </si>
  <si>
    <t>2024-01-04 16:00:00+02:00</t>
  </si>
  <si>
    <t>2024-01-04 17:00:00+02:00</t>
  </si>
  <si>
    <t>2024-01-04 18:00:00+02:00</t>
  </si>
  <si>
    <t>2024-01-04 19:00:00+02:00</t>
  </si>
  <si>
    <t>2024-01-04 20:00:00+02:00</t>
  </si>
  <si>
    <t>2024-01-04 21:00:00+02:00</t>
  </si>
  <si>
    <t>2024-01-04 22:00:00+02:00</t>
  </si>
  <si>
    <t>2024-01-04 23:00:00+02:00</t>
  </si>
  <si>
    <t>2024-01-05 00:00:00+02:00</t>
  </si>
  <si>
    <t>2024-01-05 01:00:00+02:00</t>
  </si>
  <si>
    <t>2024-01-05 02:00:00+02:00</t>
  </si>
  <si>
    <t>2024-01-05 03:00:00+02:00</t>
  </si>
  <si>
    <t>2024-01-05 04:00:00+02:00</t>
  </si>
  <si>
    <t>2024-01-05 05:00:00+02:00</t>
  </si>
  <si>
    <t>2024-01-05 06:00:00+02:00</t>
  </si>
  <si>
    <t>2024-01-05 07:00:00+02:00</t>
  </si>
  <si>
    <t>2024-01-05 08:00:00+02:00</t>
  </si>
  <si>
    <t>2024-01-05 09:00:00+02:00</t>
  </si>
  <si>
    <t>2024-01-05 10:00:00+02:00</t>
  </si>
  <si>
    <t>2024-01-05 11:00:00+02:00</t>
  </si>
  <si>
    <t>2024-01-05 12:00:00+02:00</t>
  </si>
  <si>
    <t>2024-01-05 13:00:00+02:00</t>
  </si>
  <si>
    <t>2024-01-05 14:00:00+02:00</t>
  </si>
  <si>
    <t>2024-01-05 15:00:00+02:00</t>
  </si>
  <si>
    <t>2024-01-05 16:00:00+02:00</t>
  </si>
  <si>
    <t>2024-01-05 17:00:00+02:00</t>
  </si>
  <si>
    <t>2024-01-05 18:00:00+02:00</t>
  </si>
  <si>
    <t>2024-01-05 19:00:00+02:00</t>
  </si>
  <si>
    <t>2024-01-05 20:00:00+02:00</t>
  </si>
  <si>
    <t>2024-01-05 21:00:00+02:00</t>
  </si>
  <si>
    <t>2024-01-05 22:00:00+02:00</t>
  </si>
  <si>
    <t>2024-01-05 23:00:00+02:00</t>
  </si>
  <si>
    <t>2024-01-06 00:00:00+02:00</t>
  </si>
  <si>
    <t>2024-01-06 01:00:00+02:00</t>
  </si>
  <si>
    <t>2024-01-06 02:00:00+02:00</t>
  </si>
  <si>
    <t>2024-01-06 03:00:00+02:00</t>
  </si>
  <si>
    <t>2024-01-06 04:00:00+02:00</t>
  </si>
  <si>
    <t>2024-01-06 05:00:00+02:00</t>
  </si>
  <si>
    <t>2024-01-06 06:00:00+02:00</t>
  </si>
  <si>
    <t>2024-01-06 07:00:00+02:00</t>
  </si>
  <si>
    <t>2024-01-06 08:00:00+02:00</t>
  </si>
  <si>
    <t>2024-01-06 09:00:00+02:00</t>
  </si>
  <si>
    <t>2024-01-06 10:00:00+02:00</t>
  </si>
  <si>
    <t>2024-01-06 11:00:00+02:00</t>
  </si>
  <si>
    <t>2024-01-06 12:00:00+02:00</t>
  </si>
  <si>
    <t>2024-01-06 13:00:00+02:00</t>
  </si>
  <si>
    <t>2024-01-06 14:00:00+02:00</t>
  </si>
  <si>
    <t>2024-01-06 15:00:00+02:00</t>
  </si>
  <si>
    <t>2024-01-06 16:00:00+02:00</t>
  </si>
  <si>
    <t>2024-01-06 17:00:00+02:00</t>
  </si>
  <si>
    <t>2024-01-06 18:00:00+02:00</t>
  </si>
  <si>
    <t>2024-01-06 19:00:00+02:00</t>
  </si>
  <si>
    <t>2024-01-06 20:00:00+02:00</t>
  </si>
  <si>
    <t>2024-01-06 21:00:00+02:00</t>
  </si>
  <si>
    <t>2024-01-06 22:00:00+02:00</t>
  </si>
  <si>
    <t>2024-01-06 23:00:00+02:00</t>
  </si>
  <si>
    <t>2024-01-07 00:00:00+02:00</t>
  </si>
  <si>
    <t>2024-01-07 01:00:00+02:00</t>
  </si>
  <si>
    <t>2024-01-07 02:00:00+02:00</t>
  </si>
  <si>
    <t>2024-01-07 03:00:00+02:00</t>
  </si>
  <si>
    <t>2024-01-07 04:00:00+02:00</t>
  </si>
  <si>
    <t>2024-01-07 05:00:00+02:00</t>
  </si>
  <si>
    <t>2024-01-07 06:00:00+02:00</t>
  </si>
  <si>
    <t>2024-01-07 07:00:00+02:00</t>
  </si>
  <si>
    <t>2024-01-07 08:00:00+02:00</t>
  </si>
  <si>
    <t>2024-01-07 09:00:00+02:00</t>
  </si>
  <si>
    <t>2024-01-07 10:00:00+02:00</t>
  </si>
  <si>
    <t>2024-01-07 11:00:00+02:00</t>
  </si>
  <si>
    <t>2024-01-07 12:00:00+02:00</t>
  </si>
  <si>
    <t>2024-01-07 13:00:00+02:00</t>
  </si>
  <si>
    <t>2024-01-07 14:00:00+02:00</t>
  </si>
  <si>
    <t>2024-01-07 15:00:00+02:00</t>
  </si>
  <si>
    <t>2024-01-07 16:00:00+02:00</t>
  </si>
  <si>
    <t>2024-01-07 17:00:00+02:00</t>
  </si>
  <si>
    <t>2024-01-07 18:00:00+02:00</t>
  </si>
  <si>
    <t>2024-01-07 19:00:00+02:00</t>
  </si>
  <si>
    <t>2024-01-07 20:00:00+02:00</t>
  </si>
  <si>
    <t>2024-01-07 21:00:00+02:00</t>
  </si>
  <si>
    <t>2024-01-07 22:00:00+02:00</t>
  </si>
  <si>
    <t>2024-01-07 23:00:00+02:00</t>
  </si>
  <si>
    <t>2024-01-08 00:00:00+02:00</t>
  </si>
  <si>
    <t>2024-01-08 01:00:00+02:00</t>
  </si>
  <si>
    <t>2024-01-08 02:00:00+02:00</t>
  </si>
  <si>
    <t>2024-01-08 03:00:00+02:00</t>
  </si>
  <si>
    <t>2024-01-08 04:00:00+02:00</t>
  </si>
  <si>
    <t>2024-01-08 05:00:00+02:00</t>
  </si>
  <si>
    <t>2024-01-08 06:00:00+02:00</t>
  </si>
  <si>
    <t>2024-01-08 07:00:00+02:00</t>
  </si>
  <si>
    <t>2024-01-08 08:00:00+02:00</t>
  </si>
  <si>
    <t>2024-01-08 09:00:00+02:00</t>
  </si>
  <si>
    <t>2024-01-08 10:00:00+02:00</t>
  </si>
  <si>
    <t>2024-01-08 11:00:00+02:00</t>
  </si>
  <si>
    <t>2024-01-08 12:00:00+02:00</t>
  </si>
  <si>
    <t>2024-01-08 13:00:00+02:00</t>
  </si>
  <si>
    <t>2024-01-08 14:00:00+02:00</t>
  </si>
  <si>
    <t>2024-01-08 15:00:00+02:00</t>
  </si>
  <si>
    <t>2024-01-08 16:00:00+02:00</t>
  </si>
  <si>
    <t>2024-01-08 17:00:00+02:00</t>
  </si>
  <si>
    <t>2024-01-08 18:00:00+02:00</t>
  </si>
  <si>
    <t>2024-01-08 19:00:00+02:00</t>
  </si>
  <si>
    <t>2024-01-08 20:00:00+02:00</t>
  </si>
  <si>
    <t>2024-01-08 21:00:00+02:00</t>
  </si>
  <si>
    <t>2024-01-08 22:00:00+02:00</t>
  </si>
  <si>
    <t>2024-01-08 23:00:00+02:00</t>
  </si>
  <si>
    <t>2024-01-09 00:00:00+02:00</t>
  </si>
  <si>
    <t>2024-01-09 01:00:00+02:00</t>
  </si>
  <si>
    <t>2024-01-09 02:00:00+02:00</t>
  </si>
  <si>
    <t>2024-01-09 03:00:00+02:00</t>
  </si>
  <si>
    <t>2024-01-09 04:00:00+02:00</t>
  </si>
  <si>
    <t>2024-01-09 05:00:00+02:00</t>
  </si>
  <si>
    <t>2024-01-09 06:00:00+02:00</t>
  </si>
  <si>
    <t>2024-01-09 07:00:00+02:00</t>
  </si>
  <si>
    <t>2024-01-09 08:00:00+02:00</t>
  </si>
  <si>
    <t>2024-01-09 09:00:00+02:00</t>
  </si>
  <si>
    <t>2024-01-09 10:00:00+02:00</t>
  </si>
  <si>
    <t>2024-01-09 11:00:00+02:00</t>
  </si>
  <si>
    <t>2024-01-09 12:00:00+02:00</t>
  </si>
  <si>
    <t>2024-01-09 13:00:00+02:00</t>
  </si>
  <si>
    <t>2024-01-09 14:00:00+02:00</t>
  </si>
  <si>
    <t>2024-01-09 15:00:00+02:00</t>
  </si>
  <si>
    <t>2024-01-09 16:00:00+02:00</t>
  </si>
  <si>
    <t>2024-01-09 17:00:00+02:00</t>
  </si>
  <si>
    <t>2024-01-09 18:00:00+02:00</t>
  </si>
  <si>
    <t>2024-01-09 19:00:00+02:00</t>
  </si>
  <si>
    <t>2024-01-09 20:00:00+02:00</t>
  </si>
  <si>
    <t>2024-01-09 21:00:00+02:00</t>
  </si>
  <si>
    <t>2024-01-09 22:00:00+02:00</t>
  </si>
  <si>
    <t>2024-01-09 23:00:00+02:00</t>
  </si>
  <si>
    <t>2024-01-10 00:00:00+02:00</t>
  </si>
  <si>
    <t>2024-01-10 01:00:00+02:00</t>
  </si>
  <si>
    <t>2024-01-10 02:00:00+02:00</t>
  </si>
  <si>
    <t>2024-01-10 03:00:00+02:00</t>
  </si>
  <si>
    <t>2024-01-10 04:00:00+02:00</t>
  </si>
  <si>
    <t>2024-01-10 05:00:00+02:00</t>
  </si>
  <si>
    <t>2024-01-10 06:00:00+02:00</t>
  </si>
  <si>
    <t>2024-01-10 07:00:00+02:00</t>
  </si>
  <si>
    <t>2024-01-10 08:00:00+02:00</t>
  </si>
  <si>
    <t>2024-01-10 09:00:00+02:00</t>
  </si>
  <si>
    <t>2024-01-10 10:00:00+02:00</t>
  </si>
  <si>
    <t>2024-01-10 11:00:00+02:00</t>
  </si>
  <si>
    <t>2024-01-10 12:00:00+02:00</t>
  </si>
  <si>
    <t>2024-01-10 13:00:00+02:00</t>
  </si>
  <si>
    <t>2024-01-10 14:00:00+02:00</t>
  </si>
  <si>
    <t>2024-01-10 15:00:00+02:00</t>
  </si>
  <si>
    <t>2024-01-10 16:00:00+02:00</t>
  </si>
  <si>
    <t>2024-01-10 17:00:00+02:00</t>
  </si>
  <si>
    <t>2024-01-10 18:00:00+02:00</t>
  </si>
  <si>
    <t>2024-01-10 19:00:00+02:00</t>
  </si>
  <si>
    <t>2024-01-10 20:00:00+02:00</t>
  </si>
  <si>
    <t>2024-01-10 21:00:00+02:00</t>
  </si>
  <si>
    <t>2024-01-10 22:00:00+02:00</t>
  </si>
  <si>
    <t>2024-01-10 23:00:00+02:00</t>
  </si>
  <si>
    <t>2024-01-11 00:00:00+02:00</t>
  </si>
  <si>
    <t>2024-01-11 01:00:00+02:00</t>
  </si>
  <si>
    <t>2024-01-11 02:00:00+02:00</t>
  </si>
  <si>
    <t>2024-01-11 03:00:00+02:00</t>
  </si>
  <si>
    <t>2024-01-11 04:00:00+02:00</t>
  </si>
  <si>
    <t>2024-01-11 05:00:00+02:00</t>
  </si>
  <si>
    <t>2024-01-11 06:00:00+02:00</t>
  </si>
  <si>
    <t>2024-01-11 07:00:00+02:00</t>
  </si>
  <si>
    <t>2024-01-11 08:00:00+02:00</t>
  </si>
  <si>
    <t>2024-01-11 09:00:00+02:00</t>
  </si>
  <si>
    <t>2024-01-11 10:00:00+02:00</t>
  </si>
  <si>
    <t>2024-01-11 11:00:00+02:00</t>
  </si>
  <si>
    <t>2024-01-11 12:00:00+02:00</t>
  </si>
  <si>
    <t>2024-01-11 13:00:00+02:00</t>
  </si>
  <si>
    <t>2024-01-11 14:00:00+02:00</t>
  </si>
  <si>
    <t>2024-01-11 15:00:00+02:00</t>
  </si>
  <si>
    <t>2024-01-11 16:00:00+02:00</t>
  </si>
  <si>
    <t>2024-01-11 17:00:00+02:00</t>
  </si>
  <si>
    <t>2024-01-11 18:00:00+02:00</t>
  </si>
  <si>
    <t>2024-01-11 19:00:00+02:00</t>
  </si>
  <si>
    <t>2024-01-11 20:00:00+02:00</t>
  </si>
  <si>
    <t>2024-01-11 21:00:00+02:00</t>
  </si>
  <si>
    <t>2024-01-11 22:00:00+02:00</t>
  </si>
  <si>
    <t>2024-01-11 23:00:00+02:00</t>
  </si>
  <si>
    <t>2024-01-12 00:00:00+02:00</t>
  </si>
  <si>
    <t>2024-01-12 01:00:00+02:00</t>
  </si>
  <si>
    <t>2024-01-12 02:00:00+02:00</t>
  </si>
  <si>
    <t>2024-01-12 03:00:00+02:00</t>
  </si>
  <si>
    <t>2024-01-12 04:00:00+02:00</t>
  </si>
  <si>
    <t>2024-01-12 05:00:00+02:00</t>
  </si>
  <si>
    <t>2024-01-12 06:00:00+02:00</t>
  </si>
  <si>
    <t>2024-01-12 07:00:00+02:00</t>
  </si>
  <si>
    <t>2024-01-12 08:00:00+02:00</t>
  </si>
  <si>
    <t>2024-01-12 09:00:00+02:00</t>
  </si>
  <si>
    <t>2024-01-12 10:00:00+02:00</t>
  </si>
  <si>
    <t>2024-01-12 11:00:00+02:00</t>
  </si>
  <si>
    <t>2024-01-12 12:00:00+02:00</t>
  </si>
  <si>
    <t>2024-01-12 13:00:00+02:00</t>
  </si>
  <si>
    <t>2024-01-12 14:00:00+02:00</t>
  </si>
  <si>
    <t>2024-01-12 15:00:00+02:00</t>
  </si>
  <si>
    <t>2024-01-12 16:00:00+02:00</t>
  </si>
  <si>
    <t>2024-01-12 17:00:00+02:00</t>
  </si>
  <si>
    <t>2024-01-12 18:00:00+02:00</t>
  </si>
  <si>
    <t>2024-01-12 19:00:00+02:00</t>
  </si>
  <si>
    <t>2024-01-12 20:00:00+02:00</t>
  </si>
  <si>
    <t>2024-01-12 21:00:00+02:00</t>
  </si>
  <si>
    <t>2024-01-12 22:00:00+02:00</t>
  </si>
  <si>
    <t>2024-01-12 23:00:00+02:00</t>
  </si>
  <si>
    <t>2024-01-13 00:00:00+02:00</t>
  </si>
  <si>
    <t>2024-01-13 01:00:00+02:00</t>
  </si>
  <si>
    <t>2024-01-13 02:00:00+02:00</t>
  </si>
  <si>
    <t>2024-01-13 03:00:00+02:00</t>
  </si>
  <si>
    <t>2024-01-13 04:00:00+02:00</t>
  </si>
  <si>
    <t>2024-01-13 05:00:00+02:00</t>
  </si>
  <si>
    <t>2024-01-13 06:00:00+02:00</t>
  </si>
  <si>
    <t>2024-01-13 07:00:00+02:00</t>
  </si>
  <si>
    <t>2024-01-13 08:00:00+02:00</t>
  </si>
  <si>
    <t>2024-01-13 09:00:00+02:00</t>
  </si>
  <si>
    <t>2024-01-13 10:00:00+02:00</t>
  </si>
  <si>
    <t>2024-01-13 11:00:00+02:00</t>
  </si>
  <si>
    <t>2024-01-13 12:00:00+02:00</t>
  </si>
  <si>
    <t>2024-01-13 13:00:00+02:00</t>
  </si>
  <si>
    <t>2024-01-13 14:00:00+02:00</t>
  </si>
  <si>
    <t>2024-01-13 15:00:00+02:00</t>
  </si>
  <si>
    <t>2024-01-13 16:00:00+02:00</t>
  </si>
  <si>
    <t>2024-01-13 17:00:00+02:00</t>
  </si>
  <si>
    <t>2024-01-13 18:00:00+02:00</t>
  </si>
  <si>
    <t>2024-01-13 19:00:00+02:00</t>
  </si>
  <si>
    <t>2024-01-13 20:00:00+02:00</t>
  </si>
  <si>
    <t>2024-01-13 21:00:00+02:00</t>
  </si>
  <si>
    <t>2024-01-13 22:00:00+02:00</t>
  </si>
  <si>
    <t>2024-01-13 23:00:00+02:00</t>
  </si>
  <si>
    <t>2024-01-14 00:00:00+02:00</t>
  </si>
  <si>
    <t>2024-01-14 01:00:00+02:00</t>
  </si>
  <si>
    <t>2024-01-14 02:00:00+02:00</t>
  </si>
  <si>
    <t>2024-01-14 03:00:00+02:00</t>
  </si>
  <si>
    <t>2024-01-14 04:00:00+02:00</t>
  </si>
  <si>
    <t>2024-01-14 05:00:00+02:00</t>
  </si>
  <si>
    <t>2024-01-14 06:00:00+02:00</t>
  </si>
  <si>
    <t>2024-01-14 07:00:00+02:00</t>
  </si>
  <si>
    <t>2024-01-14 08:00:00+02:00</t>
  </si>
  <si>
    <t>2024-01-14 09:00:00+02:00</t>
  </si>
  <si>
    <t>2024-01-14 10:00:00+02:00</t>
  </si>
  <si>
    <t>2024-01-14 11:00:00+02:00</t>
  </si>
  <si>
    <t>2024-01-14 12:00:00+02:00</t>
  </si>
  <si>
    <t>2024-01-14 13:00:00+02:00</t>
  </si>
  <si>
    <t>2024-01-14 14:00:00+02:00</t>
  </si>
  <si>
    <t>2024-01-14 15:00:00+02:00</t>
  </si>
  <si>
    <t>2024-01-14 16:00:00+02:00</t>
  </si>
  <si>
    <t>2024-01-14 17:00:00+02:00</t>
  </si>
  <si>
    <t>2024-01-14 18:00:00+02:00</t>
  </si>
  <si>
    <t>2024-01-14 19:00:00+02:00</t>
  </si>
  <si>
    <t>2024-01-14 20:00:00+02:00</t>
  </si>
  <si>
    <t>2024-01-14 21:00:00+02:00</t>
  </si>
  <si>
    <t>2024-01-14 22:00:00+02:00</t>
  </si>
  <si>
    <t>2024-01-14 23:00:00+02:00</t>
  </si>
  <si>
    <t>2024-01-15 00:00:00+02:00</t>
  </si>
  <si>
    <t>2024-01-15 01:00:00+02:00</t>
  </si>
  <si>
    <t>2024-01-15 02:00:00+02:00</t>
  </si>
  <si>
    <t>2024-01-15 03:00:00+02:00</t>
  </si>
  <si>
    <t>2024-01-15 04:00:00+02:00</t>
  </si>
  <si>
    <t>2024-01-15 05:00:00+02:00</t>
  </si>
  <si>
    <t>2024-01-15 06:00:00+02:00</t>
  </si>
  <si>
    <t>2024-01-15 07:00:00+02:00</t>
  </si>
  <si>
    <t>2024-01-15 08:00:00+02:00</t>
  </si>
  <si>
    <t>2024-01-15 09:00:00+02:00</t>
  </si>
  <si>
    <t>2024-01-15 10:00:00+02:00</t>
  </si>
  <si>
    <t>2024-01-15 11:00:00+02:00</t>
  </si>
  <si>
    <t>2024-01-15 12:00:00+02:00</t>
  </si>
  <si>
    <t>2024-01-15 13:00:00+02:00</t>
  </si>
  <si>
    <t>2024-01-15 14:00:00+02:00</t>
  </si>
  <si>
    <t>2024-01-15 15:00:00+02:00</t>
  </si>
  <si>
    <t>2024-01-15 16:00:00+02:00</t>
  </si>
  <si>
    <t>2024-01-15 17:00:00+02:00</t>
  </si>
  <si>
    <t>2024-01-15 18:00:00+02:00</t>
  </si>
  <si>
    <t>2024-01-15 19:00:00+02:00</t>
  </si>
  <si>
    <t>2024-01-15 20:00:00+02:00</t>
  </si>
  <si>
    <t>2024-01-15 21:00:00+02:00</t>
  </si>
  <si>
    <t>2024-01-15 22:00:00+02:00</t>
  </si>
  <si>
    <t>2024-01-15 23:00:00+02:00</t>
  </si>
  <si>
    <t>2024-01-16 00:00:00+02:00</t>
  </si>
  <si>
    <t>2024-01-16 01:00:00+02:00</t>
  </si>
  <si>
    <t>2024-01-16 02:00:00+02:00</t>
  </si>
  <si>
    <t>2024-01-16 03:00:00+02:00</t>
  </si>
  <si>
    <t>2024-01-16 04:00:00+02:00</t>
  </si>
  <si>
    <t>2024-01-16 05:00:00+02:00</t>
  </si>
  <si>
    <t>2024-01-16 06:00:00+02:00</t>
  </si>
  <si>
    <t>2024-01-16 07:00:00+02:00</t>
  </si>
  <si>
    <t>2024-01-16 08:00:00+02:00</t>
  </si>
  <si>
    <t>2024-01-16 09:00:00+02:00</t>
  </si>
  <si>
    <t>2024-01-16 10:00:00+02:00</t>
  </si>
  <si>
    <t>2024-01-16 11:00:00+02:00</t>
  </si>
  <si>
    <t>2024-01-16 12:00:00+02:00</t>
  </si>
  <si>
    <t>2024-01-16 13:00:00+02:00</t>
  </si>
  <si>
    <t>2024-01-16 14:00:00+02:00</t>
  </si>
  <si>
    <t>2024-01-16 15:00:00+02:00</t>
  </si>
  <si>
    <t>2024-01-16 16:00:00+02:00</t>
  </si>
  <si>
    <t>2024-01-16 17:00:00+02:00</t>
  </si>
  <si>
    <t>2024-01-16 18:00:00+02:00</t>
  </si>
  <si>
    <t>2024-01-16 19:00:00+02:00</t>
  </si>
  <si>
    <t>2024-01-16 20:00:00+02:00</t>
  </si>
  <si>
    <t>2024-01-16 21:00:00+02:00</t>
  </si>
  <si>
    <t>2024-01-16 22:00:00+02:00</t>
  </si>
  <si>
    <t>2024-01-16 23:00:00+02:00</t>
  </si>
  <si>
    <t>2024-01-17 00:00:00+02:00</t>
  </si>
  <si>
    <t>2024-01-17 01:00:00+02:00</t>
  </si>
  <si>
    <t>2024-01-17 02:00:00+02:00</t>
  </si>
  <si>
    <t>2024-01-17 03:00:00+02:00</t>
  </si>
  <si>
    <t>2024-01-17 04:00:00+02:00</t>
  </si>
  <si>
    <t>2024-01-17 05:00:00+02:00</t>
  </si>
  <si>
    <t>2024-01-17 06:00:00+02:00</t>
  </si>
  <si>
    <t>2024-01-17 07:00:00+02:00</t>
  </si>
  <si>
    <t>2024-01-17 08:00:00+02:00</t>
  </si>
  <si>
    <t>2024-01-17 09:00:00+02:00</t>
  </si>
  <si>
    <t>2024-01-17 10:00:00+02:00</t>
  </si>
  <si>
    <t>2024-01-17 11:00:00+02:00</t>
  </si>
  <si>
    <t>2024-01-17 12:00:00+02:00</t>
  </si>
  <si>
    <t>2024-01-17 13:00:00+02:00</t>
  </si>
  <si>
    <t>2024-01-17 14:00:00+02:00</t>
  </si>
  <si>
    <t>2024-01-17 15:00:00+02:00</t>
  </si>
  <si>
    <t>2024-01-17 16:00:00+02:00</t>
  </si>
  <si>
    <t>2024-01-17 17:00:00+02:00</t>
  </si>
  <si>
    <t>2024-01-17 18:00:00+02:00</t>
  </si>
  <si>
    <t>2024-01-17 19:00:00+02:00</t>
  </si>
  <si>
    <t>2024-01-17 20:00:00+02:00</t>
  </si>
  <si>
    <t>2024-01-17 21:00:00+02:00</t>
  </si>
  <si>
    <t>2024-01-17 22:00:00+02:00</t>
  </si>
  <si>
    <t>2024-01-17 23:00:00+02:00</t>
  </si>
  <si>
    <t>2024-01-18 00:00:00+02:00</t>
  </si>
  <si>
    <t>2024-01-18 01:00:00+02:00</t>
  </si>
  <si>
    <t>2024-01-18 02:00:00+02:00</t>
  </si>
  <si>
    <t>2024-01-18 03:00:00+02:00</t>
  </si>
  <si>
    <t>2024-01-18 04:00:00+02:00</t>
  </si>
  <si>
    <t>2024-01-18 05:00:00+02:00</t>
  </si>
  <si>
    <t>2024-01-18 06:00:00+02:00</t>
  </si>
  <si>
    <t>2024-01-18 07:00:00+02:00</t>
  </si>
  <si>
    <t>2024-01-18 08:00:00+02:00</t>
  </si>
  <si>
    <t>2024-01-18 09:00:00+02:00</t>
  </si>
  <si>
    <t>2024-01-18 10:00:00+02:00</t>
  </si>
  <si>
    <t>2024-01-18 11:00:00+02:00</t>
  </si>
  <si>
    <t>2024-01-18 12:00:00+02:00</t>
  </si>
  <si>
    <t>2024-01-18 13:00:00+02:00</t>
  </si>
  <si>
    <t>2024-01-18 14:00:00+02:00</t>
  </si>
  <si>
    <t>2024-01-18 15:00:00+02:00</t>
  </si>
  <si>
    <t>2024-01-18 16:00:00+02:00</t>
  </si>
  <si>
    <t>2024-01-18 17:00:00+02:00</t>
  </si>
  <si>
    <t>2024-01-18 18:00:00+02:00</t>
  </si>
  <si>
    <t>2024-01-18 19:00:00+02:00</t>
  </si>
  <si>
    <t>2024-01-18 20:00:00+02:00</t>
  </si>
  <si>
    <t>2024-01-18 21:00:00+02:00</t>
  </si>
  <si>
    <t>2024-01-18 22:00:00+02:00</t>
  </si>
  <si>
    <t>2024-01-18 23:00:00+02:00</t>
  </si>
  <si>
    <t>2024-01-19 00:00:00+02:00</t>
  </si>
  <si>
    <t>2024-01-19 01:00:00+02:00</t>
  </si>
  <si>
    <t>2024-01-19 02:00:00+02:00</t>
  </si>
  <si>
    <t>2024-01-19 03:00:00+02:00</t>
  </si>
  <si>
    <t>2024-01-19 04:00:00+02:00</t>
  </si>
  <si>
    <t>2024-01-19 05:00:00+02:00</t>
  </si>
  <si>
    <t>2024-01-19 06:00:00+02:00</t>
  </si>
  <si>
    <t>2024-01-19 07:00:00+02:00</t>
  </si>
  <si>
    <t>2024-01-19 08:00:00+02:00</t>
  </si>
  <si>
    <t>2024-01-19 09:00:00+02:00</t>
  </si>
  <si>
    <t>2024-01-19 10:00:00+02:00</t>
  </si>
  <si>
    <t>2024-01-19 11:00:00+02:00</t>
  </si>
  <si>
    <t>2024-01-19 12:00:00+02:00</t>
  </si>
  <si>
    <t>2024-01-19 13:00:00+02:00</t>
  </si>
  <si>
    <t>2024-01-19 14:00:00+02:00</t>
  </si>
  <si>
    <t>2024-01-19 15:00:00+02:00</t>
  </si>
  <si>
    <t>2024-01-19 16:00:00+02:00</t>
  </si>
  <si>
    <t>2024-01-19 17:00:00+02:00</t>
  </si>
  <si>
    <t>2024-01-19 18:00:00+02:00</t>
  </si>
  <si>
    <t>2024-01-19 19:00:00+02:00</t>
  </si>
  <si>
    <t>2024-01-19 20:00:00+02:00</t>
  </si>
  <si>
    <t>2024-01-19 21:00:00+02:00</t>
  </si>
  <si>
    <t>2024-01-19 22:00:00+02:00</t>
  </si>
  <si>
    <t>2024-01-19 23:00:00+02:00</t>
  </si>
  <si>
    <t>2024-01-20 00:00:00+02:00</t>
  </si>
  <si>
    <t>2024-01-20 01:00:00+02:00</t>
  </si>
  <si>
    <t>2024-01-20 02:00:00+02:00</t>
  </si>
  <si>
    <t>2024-01-20 03:00:00+02:00</t>
  </si>
  <si>
    <t>2024-01-20 04:00:00+02:00</t>
  </si>
  <si>
    <t>2024-01-20 05:00:00+02:00</t>
  </si>
  <si>
    <t>2024-01-20 06:00:00+02:00</t>
  </si>
  <si>
    <t>2024-01-20 07:00:00+02:00</t>
  </si>
  <si>
    <t>2024-01-20 08:00:00+02:00</t>
  </si>
  <si>
    <t>2024-01-20 09:00:00+02:00</t>
  </si>
  <si>
    <t>2024-01-20 10:00:00+02:00</t>
  </si>
  <si>
    <t>2024-01-20 11:00:00+02:00</t>
  </si>
  <si>
    <t>2024-01-20 12:00:00+02:00</t>
  </si>
  <si>
    <t>2024-01-20 13:00:00+02:00</t>
  </si>
  <si>
    <t>2024-01-20 14:00:00+02:00</t>
  </si>
  <si>
    <t>2024-01-20 15:00:00+02:00</t>
  </si>
  <si>
    <t>2024-01-20 16:00:00+02:00</t>
  </si>
  <si>
    <t>2024-01-20 17:00:00+02:00</t>
  </si>
  <si>
    <t>2024-01-20 18:00:00+02:00</t>
  </si>
  <si>
    <t>2024-01-20 19:00:00+02:00</t>
  </si>
  <si>
    <t>2024-01-20 20:00:00+02:00</t>
  </si>
  <si>
    <t>2024-01-20 21:00:00+02:00</t>
  </si>
  <si>
    <t>2024-01-20 22:00:00+02:00</t>
  </si>
  <si>
    <t>2024-01-20 23:00:00+02:00</t>
  </si>
  <si>
    <t>2024-01-21 00:00:00+02:00</t>
  </si>
  <si>
    <t>2024-01-21 01:00:00+02:00</t>
  </si>
  <si>
    <t>2024-01-21 02:00:00+02:00</t>
  </si>
  <si>
    <t>2024-01-21 03:00:00+02:00</t>
  </si>
  <si>
    <t>2024-01-21 04:00:00+02:00</t>
  </si>
  <si>
    <t>2024-01-21 05:00:00+02:00</t>
  </si>
  <si>
    <t>2024-01-21 06:00:00+02:00</t>
  </si>
  <si>
    <t>2024-01-21 07:00:00+02:00</t>
  </si>
  <si>
    <t>2024-01-21 08:00:00+02:00</t>
  </si>
  <si>
    <t>2024-01-21 09:00:00+02:00</t>
  </si>
  <si>
    <t>2024-01-21 10:00:00+02:00</t>
  </si>
  <si>
    <t>2024-01-21 11:00:00+02:00</t>
  </si>
  <si>
    <t>2024-01-21 12:00:00+02:00</t>
  </si>
  <si>
    <t>2024-01-21 13:00:00+02:00</t>
  </si>
  <si>
    <t>2024-01-21 14:00:00+02:00</t>
  </si>
  <si>
    <t>2024-01-21 15:00:00+02:00</t>
  </si>
  <si>
    <t>2024-01-21 16:00:00+02:00</t>
  </si>
  <si>
    <t>2024-01-21 17:00:00+02:00</t>
  </si>
  <si>
    <t>2024-01-21 18:00:00+02:00</t>
  </si>
  <si>
    <t>2024-01-21 19:00:00+02:00</t>
  </si>
  <si>
    <t>2024-01-21 20:00:00+02:00</t>
  </si>
  <si>
    <t>2024-01-21 21:00:00+02:00</t>
  </si>
  <si>
    <t>2024-01-21 22:00:00+02:00</t>
  </si>
  <si>
    <t>2024-01-21 23:00:00+02:00</t>
  </si>
  <si>
    <t>2024-01-22 00:00:00+02:00</t>
  </si>
  <si>
    <t>2024-01-22 01:00:00+02:00</t>
  </si>
  <si>
    <t>2024-01-22 02:00:00+02:00</t>
  </si>
  <si>
    <t>2024-01-22 03:00:00+02:00</t>
  </si>
  <si>
    <t>2024-01-22 04:00:00+02:00</t>
  </si>
  <si>
    <t>2024-01-22 05:00:00+02:00</t>
  </si>
  <si>
    <t>2024-01-22 06:00:00+02:00</t>
  </si>
  <si>
    <t>2024-01-22 07:00:00+02:00</t>
  </si>
  <si>
    <t>2024-01-22 08:00:00+02:00</t>
  </si>
  <si>
    <t>2024-01-22 09:00:00+02:00</t>
  </si>
  <si>
    <t>2024-01-22 10:00:00+02:00</t>
  </si>
  <si>
    <t>2024-01-22 11:00:00+02:00</t>
  </si>
  <si>
    <t>2024-01-22 12:00:00+02:00</t>
  </si>
  <si>
    <t>2024-01-22 13:00:00+02:00</t>
  </si>
  <si>
    <t>2024-01-22 14:00:00+02:00</t>
  </si>
  <si>
    <t>2024-01-22 15:00:00+02:00</t>
  </si>
  <si>
    <t>2024-01-22 16:00:00+02:00</t>
  </si>
  <si>
    <t>2024-01-22 17:00:00+02:00</t>
  </si>
  <si>
    <t>2024-01-22 18:00:00+02:00</t>
  </si>
  <si>
    <t>2024-01-22 19:00:00+02:00</t>
  </si>
  <si>
    <t>2024-01-22 20:00:00+02:00</t>
  </si>
  <si>
    <t>2024-01-22 21:00:00+02:00</t>
  </si>
  <si>
    <t>2024-01-22 22:00:00+02:00</t>
  </si>
  <si>
    <t>2024-01-22 23:00:00+02:00</t>
  </si>
  <si>
    <t>2024-01-23 00:00:00+02:00</t>
  </si>
  <si>
    <t>2024-01-23 01:00:00+02:00</t>
  </si>
  <si>
    <t>2024-01-23 02:00:00+02:00</t>
  </si>
  <si>
    <t>2024-01-23 03:00:00+02:00</t>
  </si>
  <si>
    <t>2024-01-23 04:00:00+02:00</t>
  </si>
  <si>
    <t>2024-01-23 05:00:00+02:00</t>
  </si>
  <si>
    <t>2024-01-23 06:00:00+02:00</t>
  </si>
  <si>
    <t>2024-01-23 07:00:00+02:00</t>
  </si>
  <si>
    <t>2024-01-23 08:00:00+02:00</t>
  </si>
  <si>
    <t>2024-01-23 09:00:00+02:00</t>
  </si>
  <si>
    <t>2024-01-23 10:00:00+02:00</t>
  </si>
  <si>
    <t>2024-01-23 11:00:00+02:00</t>
  </si>
  <si>
    <t>2024-01-23 12:00:00+02:00</t>
  </si>
  <si>
    <t>2024-01-23 13:00:00+02:00</t>
  </si>
  <si>
    <t>2024-01-23 14:00:00+02:00</t>
  </si>
  <si>
    <t>2024-01-23 15:00:00+02:00</t>
  </si>
  <si>
    <t>2024-01-23 16:00:00+02:00</t>
  </si>
  <si>
    <t>2024-01-23 17:00:00+02:00</t>
  </si>
  <si>
    <t>2024-01-23 18:00:00+02:00</t>
  </si>
  <si>
    <t>2024-01-23 19:00:00+02:00</t>
  </si>
  <si>
    <t>2024-01-23 20:00:00+02:00</t>
  </si>
  <si>
    <t>2024-01-23 21:00:00+02:00</t>
  </si>
  <si>
    <t>2024-01-23 22:00:00+02:00</t>
  </si>
  <si>
    <t>2024-01-23 23:00:00+02:00</t>
  </si>
  <si>
    <t>2024-01-24 00:00:00+02:00</t>
  </si>
  <si>
    <t>2024-01-24 01:00:00+02:00</t>
  </si>
  <si>
    <t>2024-01-24 02:00:00+02:00</t>
  </si>
  <si>
    <t>2024-01-24 03:00:00+02:00</t>
  </si>
  <si>
    <t>2024-01-24 04:00:00+02:00</t>
  </si>
  <si>
    <t>2024-01-24 05:00:00+02:00</t>
  </si>
  <si>
    <t>2024-01-24 06:00:00+02:00</t>
  </si>
  <si>
    <t>2024-01-24 07:00:00+02:00</t>
  </si>
  <si>
    <t>2024-01-24 08:00:00+02:00</t>
  </si>
  <si>
    <t>2024-01-24 09:00:00+02:00</t>
  </si>
  <si>
    <t>2024-01-24 10:00:00+02:00</t>
  </si>
  <si>
    <t>2024-01-24 11:00:00+02:00</t>
  </si>
  <si>
    <t>2024-01-24 12:00:00+02:00</t>
  </si>
  <si>
    <t>2024-01-24 13:00:00+02:00</t>
  </si>
  <si>
    <t>2024-01-24 14:00:00+02:00</t>
  </si>
  <si>
    <t>2024-01-24 15:00:00+02:00</t>
  </si>
  <si>
    <t>2024-01-24 16:00:00+02:00</t>
  </si>
  <si>
    <t>2024-01-24 17:00:00+02:00</t>
  </si>
  <si>
    <t>2024-01-24 18:00:00+02:00</t>
  </si>
  <si>
    <t>2024-01-24 19:00:00+02:00</t>
  </si>
  <si>
    <t>2024-01-24 20:00:00+02:00</t>
  </si>
  <si>
    <t>2024-01-24 21:00:00+02:00</t>
  </si>
  <si>
    <t>2024-01-24 22:00:00+02:00</t>
  </si>
  <si>
    <t>2024-01-24 23:00:00+02:00</t>
  </si>
  <si>
    <t>2024-01-25 00:00:00+02:00</t>
  </si>
  <si>
    <t>2024-01-25 01:00:00+02:00</t>
  </si>
  <si>
    <t>2024-01-25 02:00:00+02:00</t>
  </si>
  <si>
    <t>2024-01-25 03:00:00+02:00</t>
  </si>
  <si>
    <t>2024-01-25 04:00:00+02:00</t>
  </si>
  <si>
    <t>2024-01-25 05:00:00+02:00</t>
  </si>
  <si>
    <t>2024-01-25 06:00:00+02:00</t>
  </si>
  <si>
    <t>2024-01-25 07:00:00+02:00</t>
  </si>
  <si>
    <t>2024-01-25 08:00:00+02:00</t>
  </si>
  <si>
    <t>2024-01-25 09:00:00+02:00</t>
  </si>
  <si>
    <t>2024-01-25 10:00:00+02:00</t>
  </si>
  <si>
    <t>2024-01-25 11:00:00+02:00</t>
  </si>
  <si>
    <t>2024-01-25 12:00:00+02:00</t>
  </si>
  <si>
    <t>2024-01-25 13:00:00+02:00</t>
  </si>
  <si>
    <t>2024-01-25 14:00:00+02:00</t>
  </si>
  <si>
    <t>2024-01-25 15:00:00+02:00</t>
  </si>
  <si>
    <t>2024-01-25 16:00:00+02:00</t>
  </si>
  <si>
    <t>2024-01-25 17:00:00+02:00</t>
  </si>
  <si>
    <t>2024-01-25 18:00:00+02:00</t>
  </si>
  <si>
    <t>2024-01-25 19:00:00+02:00</t>
  </si>
  <si>
    <t>2024-01-25 20:00:00+02:00</t>
  </si>
  <si>
    <t>2024-01-25 21:00:00+02:00</t>
  </si>
  <si>
    <t>2024-01-25 22:00:00+02:00</t>
  </si>
  <si>
    <t>2024-01-25 23:00:00+02:00</t>
  </si>
  <si>
    <t>2024-01-26 00:00:00+02:00</t>
  </si>
  <si>
    <t>2024-01-26 01:00:00+02:00</t>
  </si>
  <si>
    <t>2024-01-26 02:00:00+02:00</t>
  </si>
  <si>
    <t>2024-01-26 03:00:00+02:00</t>
  </si>
  <si>
    <t>2024-01-26 04:00:00+02:00</t>
  </si>
  <si>
    <t>2024-01-26 05:00:00+02:00</t>
  </si>
  <si>
    <t>2024-01-26 06:00:00+02:00</t>
  </si>
  <si>
    <t>2024-01-26 07:00:00+02:00</t>
  </si>
  <si>
    <t>2024-01-26 08:00:00+02:00</t>
  </si>
  <si>
    <t>2024-01-26 09:00:00+02:00</t>
  </si>
  <si>
    <t>2024-01-26 10:00:00+02:00</t>
  </si>
  <si>
    <t>2024-01-26 11:00:00+02:00</t>
  </si>
  <si>
    <t>2024-01-26 12:00:00+02:00</t>
  </si>
  <si>
    <t>2024-01-26 13:00:00+02:00</t>
  </si>
  <si>
    <t>2024-01-26 14:00:00+02:00</t>
  </si>
  <si>
    <t>2024-01-26 15:00:00+02:00</t>
  </si>
  <si>
    <t>2024-01-26 16:00:00+02:00</t>
  </si>
  <si>
    <t>2024-01-26 17:00:00+02:00</t>
  </si>
  <si>
    <t>2024-01-26 18:00:00+02:00</t>
  </si>
  <si>
    <t>2024-01-26 19:00:00+02:00</t>
  </si>
  <si>
    <t>2024-01-26 20:00:00+02:00</t>
  </si>
  <si>
    <t>2024-01-26 21:00:00+02:00</t>
  </si>
  <si>
    <t>2024-01-26 22:00:00+02:00</t>
  </si>
  <si>
    <t>2024-01-26 23:00:00+02:00</t>
  </si>
  <si>
    <t>2024-01-27 00:00:00+02:00</t>
  </si>
  <si>
    <t>2024-01-27 01:00:00+02:00</t>
  </si>
  <si>
    <t>2024-01-27 02:00:00+02:00</t>
  </si>
  <si>
    <t>2024-01-27 03:00:00+02:00</t>
  </si>
  <si>
    <t>2024-01-27 04:00:00+02:00</t>
  </si>
  <si>
    <t>2024-01-27 05:00:00+02:00</t>
  </si>
  <si>
    <t>2024-01-27 06:00:00+02:00</t>
  </si>
  <si>
    <t>2024-01-27 07:00:00+02:00</t>
  </si>
  <si>
    <t>2024-01-27 08:00:00+02:00</t>
  </si>
  <si>
    <t>2024-01-27 09:00:00+02:00</t>
  </si>
  <si>
    <t>2024-01-27 10:00:00+02:00</t>
  </si>
  <si>
    <t>2024-01-27 11:00:00+02:00</t>
  </si>
  <si>
    <t>2024-01-27 12:00:00+02:00</t>
  </si>
  <si>
    <t>2024-01-27 13:00:00+02:00</t>
  </si>
  <si>
    <t>2024-01-27 14:00:00+02:00</t>
  </si>
  <si>
    <t>2024-01-27 15:00:00+02:00</t>
  </si>
  <si>
    <t>2024-01-27 16:00:00+02:00</t>
  </si>
  <si>
    <t>2024-01-27 17:00:00+02:00</t>
  </si>
  <si>
    <t>2024-01-27 18:00:00+02:00</t>
  </si>
  <si>
    <t>2024-01-27 19:00:00+02:00</t>
  </si>
  <si>
    <t>2024-01-27 20:00:00+02:00</t>
  </si>
  <si>
    <t>2024-01-27 21:00:00+02:00</t>
  </si>
  <si>
    <t>2024-01-27 22:00:00+02:00</t>
  </si>
  <si>
    <t>2024-01-27 23:00:00+02:00</t>
  </si>
  <si>
    <t>2024-01-28 00:00:00+02:00</t>
  </si>
  <si>
    <t>2024-01-28 01:00:00+02:00</t>
  </si>
  <si>
    <t>2024-01-28 02:00:00+02:00</t>
  </si>
  <si>
    <t>2024-01-28 03:00:00+02:00</t>
  </si>
  <si>
    <t>2024-01-28 04:00:00+02:00</t>
  </si>
  <si>
    <t>2024-01-28 05:00:00+02:00</t>
  </si>
  <si>
    <t>2024-01-28 06:00:00+02:00</t>
  </si>
  <si>
    <t>2024-01-28 07:00:00+02:00</t>
  </si>
  <si>
    <t>2024-01-28 08:00:00+02:00</t>
  </si>
  <si>
    <t>2024-01-28 09:00:00+02:00</t>
  </si>
  <si>
    <t>2024-01-28 10:00:00+02:00</t>
  </si>
  <si>
    <t>2024-01-28 11:00:00+02:00</t>
  </si>
  <si>
    <t>2024-01-28 12:00:00+02:00</t>
  </si>
  <si>
    <t>2024-01-28 13:00:00+02:00</t>
  </si>
  <si>
    <t>2024-01-28 14:00:00+02:00</t>
  </si>
  <si>
    <t>2024-01-28 15:00:00+02:00</t>
  </si>
  <si>
    <t>2024-01-28 16:00:00+02:00</t>
  </si>
  <si>
    <t>2024-01-28 17:00:00+02:00</t>
  </si>
  <si>
    <t>2024-01-28 18:00:00+02:00</t>
  </si>
  <si>
    <t>2024-01-28 19:00:00+02:00</t>
  </si>
  <si>
    <t>2024-01-28 20:00:00+02:00</t>
  </si>
  <si>
    <t>2024-01-28 21:00:00+02:00</t>
  </si>
  <si>
    <t>2024-01-28 22:00:00+02:00</t>
  </si>
  <si>
    <t>2024-01-28 23:00:00+02:00</t>
  </si>
  <si>
    <t>2024-01-29 00:00:00+02:00</t>
  </si>
  <si>
    <t>2024-01-29 01:00:00+02:00</t>
  </si>
  <si>
    <t>2024-01-29 02:00:00+02:00</t>
  </si>
  <si>
    <t>2024-01-29 03:00:00+02:00</t>
  </si>
  <si>
    <t>2024-01-29 04:00:00+02:00</t>
  </si>
  <si>
    <t>2024-01-29 05:00:00+02:00</t>
  </si>
  <si>
    <t>2024-01-29 06:00:00+02:00</t>
  </si>
  <si>
    <t>2024-01-29 07:00:00+02:00</t>
  </si>
  <si>
    <t>2024-01-29 08:00:00+02:00</t>
  </si>
  <si>
    <t>2024-01-29 09:00:00+02:00</t>
  </si>
  <si>
    <t>2024-01-29 10:00:00+02:00</t>
  </si>
  <si>
    <t>2024-01-29 11:00:00+02:00</t>
  </si>
  <si>
    <t>2024-01-29 12:00:00+02:00</t>
  </si>
  <si>
    <t>2024-01-29 13:00:00+02:00</t>
  </si>
  <si>
    <t>2024-01-29 14:00:00+02:00</t>
  </si>
  <si>
    <t>2024-01-29 15:00:00+02:00</t>
  </si>
  <si>
    <t>2024-01-29 16:00:00+02:00</t>
  </si>
  <si>
    <t>2024-01-29 17:00:00+02:00</t>
  </si>
  <si>
    <t>2024-01-29 18:00:00+02:00</t>
  </si>
  <si>
    <t>2024-01-29 19:00:00+02:00</t>
  </si>
  <si>
    <t>2024-01-29 20:00:00+02:00</t>
  </si>
  <si>
    <t>2024-01-29 21:00:00+02:00</t>
  </si>
  <si>
    <t>2024-01-29 22:00:00+02:00</t>
  </si>
  <si>
    <t>2024-01-29 23:00:00+02:00</t>
  </si>
  <si>
    <t>2024-01-30 00:00:00+02:00</t>
  </si>
  <si>
    <t>2024-01-30 01:00:00+02:00</t>
  </si>
  <si>
    <t>2024-01-30 02:00:00+02:00</t>
  </si>
  <si>
    <t>2024-01-30 03:00:00+02:00</t>
  </si>
  <si>
    <t>2024-01-30 04:00:00+02:00</t>
  </si>
  <si>
    <t>2024-01-30 05:00:00+02:00</t>
  </si>
  <si>
    <t>2024-01-30 06:00:00+02:00</t>
  </si>
  <si>
    <t>2024-01-30 07:00:00+02:00</t>
  </si>
  <si>
    <t>2024-01-30 08:00:00+02:00</t>
  </si>
  <si>
    <t>2024-01-30 09:00:00+02:00</t>
  </si>
  <si>
    <t>2024-01-30 10:00:00+02:00</t>
  </si>
  <si>
    <t>2024-01-30 11:00:00+02:00</t>
  </si>
  <si>
    <t>2024-01-30 12:00:00+02:00</t>
  </si>
  <si>
    <t>2024-01-30 13:00:00+02:00</t>
  </si>
  <si>
    <t>2024-01-30 14:00:00+02:00</t>
  </si>
  <si>
    <t>2024-01-30 15:00:00+02:00</t>
  </si>
  <si>
    <t>2024-01-30 16:00:00+02:00</t>
  </si>
  <si>
    <t>2024-01-30 17:00:00+02:00</t>
  </si>
  <si>
    <t>2024-01-30 18:00:00+02:00</t>
  </si>
  <si>
    <t>2024-01-30 19:00:00+02:00</t>
  </si>
  <si>
    <t>2024-01-30 20:00:00+02:00</t>
  </si>
  <si>
    <t>2024-01-30 21:00:00+02:00</t>
  </si>
  <si>
    <t>2024-01-30 22:00:00+02:00</t>
  </si>
  <si>
    <t>2024-01-30 23:00:00+02:00</t>
  </si>
  <si>
    <t>2024-01-31 00:00:00+02:00</t>
  </si>
  <si>
    <t>2024-01-31 01:00:00+02:00</t>
  </si>
  <si>
    <t>2024-01-31 02:00:00+02:00</t>
  </si>
  <si>
    <t>2024-01-31 03:00:00+02:00</t>
  </si>
  <si>
    <t>2024-01-31 04:00:00+02:00</t>
  </si>
  <si>
    <t>2024-01-31 05:00:00+02:00</t>
  </si>
  <si>
    <t>2024-01-31 06:00:00+02:00</t>
  </si>
  <si>
    <t>2024-01-31 07:00:00+02:00</t>
  </si>
  <si>
    <t>2024-01-31 08:00:00+02:00</t>
  </si>
  <si>
    <t>2024-01-31 09:00:00+02:00</t>
  </si>
  <si>
    <t>2024-01-31 10:00:00+02:00</t>
  </si>
  <si>
    <t>2024-01-31 11:00:00+02:00</t>
  </si>
  <si>
    <t>2024-01-31 12:00:00+02:00</t>
  </si>
  <si>
    <t>2024-01-31 13:00:00+02:00</t>
  </si>
  <si>
    <t>2024-01-31 14:00:00+02:00</t>
  </si>
  <si>
    <t>2024-01-31 15:00:00+02:00</t>
  </si>
  <si>
    <t>2024-01-31 16:00:00+02:00</t>
  </si>
  <si>
    <t>2024-01-31 17:00:00+02:00</t>
  </si>
  <si>
    <t>2024-01-31 18:00:00+02:00</t>
  </si>
  <si>
    <t>2024-01-31 19:00:00+02:00</t>
  </si>
  <si>
    <t>2024-01-31 20:00:00+02:00</t>
  </si>
  <si>
    <t>2024-01-31 21:00:00+02:00</t>
  </si>
  <si>
    <t>2024-01-31 22:00:00+02:00</t>
  </si>
  <si>
    <t>2024-01-31 23:00:00+02:00</t>
  </si>
  <si>
    <t>2024-02-01 00:00:00+02:00</t>
  </si>
  <si>
    <t>2024-02-01 01:00:00+02:00</t>
  </si>
  <si>
    <t>2024-02-01 02:00:00+02:00</t>
  </si>
  <si>
    <t>2024-02-01 03:00:00+02:00</t>
  </si>
  <si>
    <t>2024-02-01 04:00:00+02:00</t>
  </si>
  <si>
    <t>2024-02-01 05:00:00+02:00</t>
  </si>
  <si>
    <t>2024-02-01 06:00:00+02:00</t>
  </si>
  <si>
    <t>2024-02-01 07:00:00+02:00</t>
  </si>
  <si>
    <t>2024-02-01 08:00:00+02:00</t>
  </si>
  <si>
    <t>2024-02-01 09:00:00+02:00</t>
  </si>
  <si>
    <t>2024-02-01 10:00:00+02:00</t>
  </si>
  <si>
    <t>2024-02-01 11:00:00+02:00</t>
  </si>
  <si>
    <t>2024-02-01 12:00:00+02:00</t>
  </si>
  <si>
    <t>2024-02-01 13:00:00+02:00</t>
  </si>
  <si>
    <t>2024-02-01 14:00:00+02:00</t>
  </si>
  <si>
    <t>2024-02-01 15:00:00+02:00</t>
  </si>
  <si>
    <t>2024-02-01 16:00:00+02:00</t>
  </si>
  <si>
    <t>2024-02-01 17:00:00+02:00</t>
  </si>
  <si>
    <t>2024-02-01 18:00:00+02:00</t>
  </si>
  <si>
    <t>2024-02-01 19:00:00+02:00</t>
  </si>
  <si>
    <t>2024-02-01 20:00:00+02:00</t>
  </si>
  <si>
    <t>2024-02-01 21:00:00+02:00</t>
  </si>
  <si>
    <t>2024-02-01 22:00:00+02:00</t>
  </si>
  <si>
    <t>2024-02-01 23:00:00+02:00</t>
  </si>
  <si>
    <t>2024-02-02 00:00:00+02:00</t>
  </si>
  <si>
    <t>2024-02-02 01:00:00+02:00</t>
  </si>
  <si>
    <t>2024-02-02 02:00:00+02:00</t>
  </si>
  <si>
    <t>2024-02-02 03:00:00+02:00</t>
  </si>
  <si>
    <t>2024-02-02 04:00:00+02:00</t>
  </si>
  <si>
    <t>2024-02-02 05:00:00+02:00</t>
  </si>
  <si>
    <t>2024-02-02 06:00:00+02:00</t>
  </si>
  <si>
    <t>2024-02-02 07:00:00+02:00</t>
  </si>
  <si>
    <t>2024-02-02 08:00:00+02:00</t>
  </si>
  <si>
    <t>2024-02-02 09:00:00+02:00</t>
  </si>
  <si>
    <t>2024-02-02 10:00:00+02:00</t>
  </si>
  <si>
    <t>2024-02-02 11:00:00+02:00</t>
  </si>
  <si>
    <t>2024-02-02 12:00:00+02:00</t>
  </si>
  <si>
    <t>2024-02-02 13:00:00+02:00</t>
  </si>
  <si>
    <t>2024-02-02 14:00:00+02:00</t>
  </si>
  <si>
    <t>2024-02-02 15:00:00+02:00</t>
  </si>
  <si>
    <t>2024-02-02 16:00:00+02:00</t>
  </si>
  <si>
    <t>2024-02-02 17:00:00+02:00</t>
  </si>
  <si>
    <t>2024-02-02 18:00:00+02:00</t>
  </si>
  <si>
    <t>2024-02-02 19:00:00+02:00</t>
  </si>
  <si>
    <t>2024-02-02 20:00:00+02:00</t>
  </si>
  <si>
    <t>2024-02-02 21:00:00+02:00</t>
  </si>
  <si>
    <t>2024-02-02 22:00:00+02:00</t>
  </si>
  <si>
    <t>2024-02-02 23:00:00+02:00</t>
  </si>
  <si>
    <t>2024-02-03 00:00:00+02:00</t>
  </si>
  <si>
    <t>2024-02-03 01:00:00+02:00</t>
  </si>
  <si>
    <t>2024-02-03 02:00:00+02:00</t>
  </si>
  <si>
    <t>2024-02-03 03:00:00+02:00</t>
  </si>
  <si>
    <t>2024-02-03 04:00:00+02:00</t>
  </si>
  <si>
    <t>2024-02-03 05:00:00+02:00</t>
  </si>
  <si>
    <t>2024-02-03 06:00:00+02:00</t>
  </si>
  <si>
    <t>2024-02-03 07:00:00+02:00</t>
  </si>
  <si>
    <t>2024-02-03 08:00:00+02:00</t>
  </si>
  <si>
    <t>2024-02-03 09:00:00+02:00</t>
  </si>
  <si>
    <t>2024-02-03 10:00:00+02:00</t>
  </si>
  <si>
    <t>2024-02-03 11:00:00+02:00</t>
  </si>
  <si>
    <t>2024-02-03 12:00:00+02:00</t>
  </si>
  <si>
    <t>2024-02-03 13:00:00+02:00</t>
  </si>
  <si>
    <t>2024-02-03 14:00:00+02:00</t>
  </si>
  <si>
    <t>2024-02-03 15:00:00+02:00</t>
  </si>
  <si>
    <t>2024-02-03 16:00:00+02:00</t>
  </si>
  <si>
    <t>2024-02-03 17:00:00+02:00</t>
  </si>
  <si>
    <t>2024-02-03 18:00:00+02:00</t>
  </si>
  <si>
    <t>2024-02-03 19:00:00+02:00</t>
  </si>
  <si>
    <t>2024-02-03 20:00:00+02:00</t>
  </si>
  <si>
    <t>2024-02-03 21:00:00+02:00</t>
  </si>
  <si>
    <t>2024-02-03 22:00:00+02:00</t>
  </si>
  <si>
    <t>2024-02-03 23:00:00+02:00</t>
  </si>
  <si>
    <t>2024-02-04 00:00:00+02:00</t>
  </si>
  <si>
    <t>2024-02-04 01:00:00+02:00</t>
  </si>
  <si>
    <t>2024-02-04 02:00:00+02:00</t>
  </si>
  <si>
    <t>2024-02-04 03:00:00+02:00</t>
  </si>
  <si>
    <t>2024-02-04 04:00:00+02:00</t>
  </si>
  <si>
    <t>2024-02-04 05:00:00+02:00</t>
  </si>
  <si>
    <t>2024-02-04 06:00:00+02:00</t>
  </si>
  <si>
    <t>2024-02-04 07:00:00+02:00</t>
  </si>
  <si>
    <t>2024-02-04 08:00:00+02:00</t>
  </si>
  <si>
    <t>2024-02-04 09:00:00+02:00</t>
  </si>
  <si>
    <t>2024-02-04 10:00:00+02:00</t>
  </si>
  <si>
    <t>2024-02-04 11:00:00+02:00</t>
  </si>
  <si>
    <t>2024-02-04 12:00:00+02:00</t>
  </si>
  <si>
    <t>2024-02-04 13:00:00+02:00</t>
  </si>
  <si>
    <t>2024-02-04 14:00:00+02:00</t>
  </si>
  <si>
    <t>2024-02-04 15:00:00+02:00</t>
  </si>
  <si>
    <t>2024-02-04 16:00:00+02:00</t>
  </si>
  <si>
    <t>2024-02-04 17:00:00+02:00</t>
  </si>
  <si>
    <t>2024-02-04 18:00:00+02:00</t>
  </si>
  <si>
    <t>2024-02-04 19:00:00+02:00</t>
  </si>
  <si>
    <t>2024-02-04 20:00:00+02:00</t>
  </si>
  <si>
    <t>2024-02-04 21:00:00+02:00</t>
  </si>
  <si>
    <t>2024-02-04 22:00:00+02:00</t>
  </si>
  <si>
    <t>2024-02-04 23:00:00+02:00</t>
  </si>
  <si>
    <t>2024-02-05 00:00:00+02:00</t>
  </si>
  <si>
    <t>2024-02-05 01:00:00+02:00</t>
  </si>
  <si>
    <t>2024-02-05 02:00:00+02:00</t>
  </si>
  <si>
    <t>2024-02-05 03:00:00+02:00</t>
  </si>
  <si>
    <t>2024-02-05 04:00:00+02:00</t>
  </si>
  <si>
    <t>2024-02-05 05:00:00+02:00</t>
  </si>
  <si>
    <t>2024-02-05 06:00:00+02:00</t>
  </si>
  <si>
    <t>2024-02-05 07:00:00+02:00</t>
  </si>
  <si>
    <t>2024-02-05 08:00:00+02:00</t>
  </si>
  <si>
    <t>2024-02-05 09:00:00+02:00</t>
  </si>
  <si>
    <t>2024-02-05 10:00:00+02:00</t>
  </si>
  <si>
    <t>2024-02-05 11:00:00+02:00</t>
  </si>
  <si>
    <t>2024-02-05 12:00:00+02:00</t>
  </si>
  <si>
    <t>2024-02-05 13:00:00+02:00</t>
  </si>
  <si>
    <t>2024-02-05 14:00:00+02:00</t>
  </si>
  <si>
    <t>2024-02-05 15:00:00+02:00</t>
  </si>
  <si>
    <t>2024-02-05 16:00:00+02:00</t>
  </si>
  <si>
    <t>2024-02-05 17:00:00+02:00</t>
  </si>
  <si>
    <t>2024-02-05 18:00:00+02:00</t>
  </si>
  <si>
    <t>2024-02-05 19:00:00+02:00</t>
  </si>
  <si>
    <t>2024-02-05 20:00:00+02:00</t>
  </si>
  <si>
    <t>2024-02-05 21:00:00+02:00</t>
  </si>
  <si>
    <t>2024-02-05 22:00:00+02:00</t>
  </si>
  <si>
    <t>2024-02-05 23:00:00+02:00</t>
  </si>
  <si>
    <t>2024-02-06 00:00:00+02:00</t>
  </si>
  <si>
    <t>2024-02-06 01:00:00+02:00</t>
  </si>
  <si>
    <t>2024-02-06 02:00:00+02:00</t>
  </si>
  <si>
    <t>2024-02-06 03:00:00+02:00</t>
  </si>
  <si>
    <t>2024-02-06 04:00:00+02:00</t>
  </si>
  <si>
    <t>2024-02-06 05:00:00+02:00</t>
  </si>
  <si>
    <t>2024-02-06 06:00:00+02:00</t>
  </si>
  <si>
    <t>2024-02-06 07:00:00+02:00</t>
  </si>
  <si>
    <t>2024-02-06 08:00:00+02:00</t>
  </si>
  <si>
    <t>2024-02-06 09:00:00+02:00</t>
  </si>
  <si>
    <t>2024-02-06 10:00:00+02:00</t>
  </si>
  <si>
    <t>2024-02-06 11:00:00+02:00</t>
  </si>
  <si>
    <t>2024-02-06 12:00:00+02:00</t>
  </si>
  <si>
    <t>2024-02-06 13:00:00+02:00</t>
  </si>
  <si>
    <t>2024-02-06 14:00:00+02:00</t>
  </si>
  <si>
    <t>2024-02-06 15:00:00+02:00</t>
  </si>
  <si>
    <t>2024-02-06 16:00:00+02:00</t>
  </si>
  <si>
    <t>2024-02-06 17:00:00+02:00</t>
  </si>
  <si>
    <t>2024-02-06 18:00:00+02:00</t>
  </si>
  <si>
    <t>2024-02-06 19:00:00+02:00</t>
  </si>
  <si>
    <t>2024-02-06 20:00:00+02:00</t>
  </si>
  <si>
    <t>2024-02-06 21:00:00+02:00</t>
  </si>
  <si>
    <t>2024-02-06 22:00:00+02:00</t>
  </si>
  <si>
    <t>2024-02-06 23:00:00+02:00</t>
  </si>
  <si>
    <t>2024-02-07 00:00:00+02:00</t>
  </si>
  <si>
    <t>2024-02-07 01:00:00+02:00</t>
  </si>
  <si>
    <t>2024-02-07 02:00:00+02:00</t>
  </si>
  <si>
    <t>2024-02-07 03:00:00+02:00</t>
  </si>
  <si>
    <t>2024-02-07 04:00:00+02:00</t>
  </si>
  <si>
    <t>2024-02-07 05:00:00+02:00</t>
  </si>
  <si>
    <t>2024-02-07 06:00:00+02:00</t>
  </si>
  <si>
    <t>2024-02-07 07:00:00+02:00</t>
  </si>
  <si>
    <t>2024-02-07 08:00:00+02:00</t>
  </si>
  <si>
    <t>2024-02-07 09:00:00+02:00</t>
  </si>
  <si>
    <t>2024-02-07 10:00:00+02:00</t>
  </si>
  <si>
    <t>2024-02-07 11:00:00+02:00</t>
  </si>
  <si>
    <t>2024-02-07 12:00:00+02:00</t>
  </si>
  <si>
    <t>2024-02-07 13:00:00+02:00</t>
  </si>
  <si>
    <t>2024-02-07 14:00:00+02:00</t>
  </si>
  <si>
    <t>2024-02-07 15:00:00+02:00</t>
  </si>
  <si>
    <t>2024-02-07 16:00:00+02:00</t>
  </si>
  <si>
    <t>2024-02-07 17:00:00+02:00</t>
  </si>
  <si>
    <t>2024-02-07 18:00:00+02:00</t>
  </si>
  <si>
    <t>2024-02-07 19:00:00+02:00</t>
  </si>
  <si>
    <t>2024-02-07 20:00:00+02:00</t>
  </si>
  <si>
    <t>2024-02-07 21:00:00+02:00</t>
  </si>
  <si>
    <t>2024-02-07 22:00:00+02:00</t>
  </si>
  <si>
    <t>2024-02-07 23:00:00+02:00</t>
  </si>
  <si>
    <t>2024-02-08 00:00:00+02:00</t>
  </si>
  <si>
    <t>2024-02-08 01:00:00+02:00</t>
  </si>
  <si>
    <t>2024-02-08 02:00:00+02:00</t>
  </si>
  <si>
    <t>2024-02-08 03:00:00+02:00</t>
  </si>
  <si>
    <t>2024-02-08 04:00:00+02:00</t>
  </si>
  <si>
    <t>2024-02-08 05:00:00+02:00</t>
  </si>
  <si>
    <t>2024-02-08 06:00:00+02:00</t>
  </si>
  <si>
    <t>2024-02-08 07:00:00+02:00</t>
  </si>
  <si>
    <t>2024-02-08 08:00:00+02:00</t>
  </si>
  <si>
    <t>2024-02-08 09:00:00+02:00</t>
  </si>
  <si>
    <t>2024-02-08 10:00:00+02:00</t>
  </si>
  <si>
    <t>2024-02-08 11:00:00+02:00</t>
  </si>
  <si>
    <t>2024-02-08 12:00:00+02:00</t>
  </si>
  <si>
    <t>2024-02-08 13:00:00+02:00</t>
  </si>
  <si>
    <t>2024-02-08 14:00:00+02:00</t>
  </si>
  <si>
    <t>2024-02-08 15:00:00+02:00</t>
  </si>
  <si>
    <t>2024-02-08 16:00:00+02:00</t>
  </si>
  <si>
    <t>2024-02-08 17:00:00+02:00</t>
  </si>
  <si>
    <t>2024-02-08 18:00:00+02:00</t>
  </si>
  <si>
    <t>2024-02-08 19:00:00+02:00</t>
  </si>
  <si>
    <t>2024-02-08 20:00:00+02:00</t>
  </si>
  <si>
    <t>2024-02-08 21:00:00+02:00</t>
  </si>
  <si>
    <t>2024-02-08 22:00:00+02:00</t>
  </si>
  <si>
    <t>2024-02-08 23:00:00+02:00</t>
  </si>
  <si>
    <t>2024-02-09 00:00:00+02:00</t>
  </si>
  <si>
    <t>2024-02-09 01:00:00+02:00</t>
  </si>
  <si>
    <t>2024-02-09 02:00:00+02:00</t>
  </si>
  <si>
    <t>2024-02-09 03:00:00+02:00</t>
  </si>
  <si>
    <t>2024-02-09 04:00:00+02:00</t>
  </si>
  <si>
    <t>2024-02-09 05:00:00+02:00</t>
  </si>
  <si>
    <t>2024-02-09 06:00:00+02:00</t>
  </si>
  <si>
    <t>2024-02-09 07:00:00+02:00</t>
  </si>
  <si>
    <t>2024-02-09 08:00:00+02:00</t>
  </si>
  <si>
    <t>2024-02-09 09:00:00+02:00</t>
  </si>
  <si>
    <t>2024-02-09 10:00:00+02:00</t>
  </si>
  <si>
    <t>2024-02-09 11:00:00+02:00</t>
  </si>
  <si>
    <t>2024-02-09 12:00:00+02:00</t>
  </si>
  <si>
    <t>2024-02-09 13:00:00+02:00</t>
  </si>
  <si>
    <t>2024-02-09 14:00:00+02:00</t>
  </si>
  <si>
    <t>2024-02-09 15:00:00+02:00</t>
  </si>
  <si>
    <t>2024-02-09 16:00:00+02:00</t>
  </si>
  <si>
    <t>2024-02-09 17:00:00+02:00</t>
  </si>
  <si>
    <t>2024-02-09 18:00:00+02:00</t>
  </si>
  <si>
    <t>2024-02-09 19:00:00+02:00</t>
  </si>
  <si>
    <t>2024-02-09 20:00:00+02:00</t>
  </si>
  <si>
    <t>2024-02-09 21:00:00+02:00</t>
  </si>
  <si>
    <t>2024-02-09 22:00:00+02:00</t>
  </si>
  <si>
    <t>2024-02-09 23:00:00+02:00</t>
  </si>
  <si>
    <t>2024-02-10 00:00:00+02:00</t>
  </si>
  <si>
    <t>2024-02-10 01:00:00+02:00</t>
  </si>
  <si>
    <t>2024-02-10 02:00:00+02:00</t>
  </si>
  <si>
    <t>2024-02-10 03:00:00+02:00</t>
  </si>
  <si>
    <t>2024-02-10 04:00:00+02:00</t>
  </si>
  <si>
    <t>2024-02-10 05:00:00+02:00</t>
  </si>
  <si>
    <t>2024-02-10 06:00:00+02:00</t>
  </si>
  <si>
    <t>2024-02-10 07:00:00+02:00</t>
  </si>
  <si>
    <t>2024-02-10 08:00:00+02:00</t>
  </si>
  <si>
    <t>2024-02-10 09:00:00+02:00</t>
  </si>
  <si>
    <t>2024-02-10 10:00:00+02:00</t>
  </si>
  <si>
    <t>2024-02-10 11:00:00+02:00</t>
  </si>
  <si>
    <t>2024-02-10 12:00:00+02:00</t>
  </si>
  <si>
    <t>2024-02-10 13:00:00+02:00</t>
  </si>
  <si>
    <t>2024-02-10 14:00:00+02:00</t>
  </si>
  <si>
    <t>2024-02-10 15:00:00+02:00</t>
  </si>
  <si>
    <t>2024-02-10 16:00:00+02:00</t>
  </si>
  <si>
    <t>2024-02-10 17:00:00+02:00</t>
  </si>
  <si>
    <t>2024-02-10 18:00:00+02:00</t>
  </si>
  <si>
    <t>2024-02-10 19:00:00+02:00</t>
  </si>
  <si>
    <t>2024-02-10 20:00:00+02:00</t>
  </si>
  <si>
    <t>2024-02-10 21:00:00+02:00</t>
  </si>
  <si>
    <t>2024-02-10 22:00:00+02:00</t>
  </si>
  <si>
    <t>2024-02-10 23:00:00+02:00</t>
  </si>
  <si>
    <t>2024-02-11 00:00:00+02:00</t>
  </si>
  <si>
    <t>2024-02-11 01:00:00+02:00</t>
  </si>
  <si>
    <t>2024-02-11 02:00:00+02:00</t>
  </si>
  <si>
    <t>2024-02-11 03:00:00+02:00</t>
  </si>
  <si>
    <t>2024-02-11 04:00:00+02:00</t>
  </si>
  <si>
    <t>2024-02-11 05:00:00+02:00</t>
  </si>
  <si>
    <t>2024-02-11 06:00:00+02:00</t>
  </si>
  <si>
    <t>2024-02-11 07:00:00+02:00</t>
  </si>
  <si>
    <t>2024-02-11 08:00:00+02:00</t>
  </si>
  <si>
    <t>2024-02-11 09:00:00+02:00</t>
  </si>
  <si>
    <t>2024-02-11 10:00:00+02:00</t>
  </si>
  <si>
    <t>2024-02-11 11:00:00+02:00</t>
  </si>
  <si>
    <t>2024-02-11 12:00:00+02:00</t>
  </si>
  <si>
    <t>2024-02-11 13:00:00+02:00</t>
  </si>
  <si>
    <t>2024-02-11 14:00:00+02:00</t>
  </si>
  <si>
    <t>2024-02-11 15:00:00+02:00</t>
  </si>
  <si>
    <t>2024-02-11 16:00:00+02:00</t>
  </si>
  <si>
    <t>2024-02-11 17:00:00+02:00</t>
  </si>
  <si>
    <t>2024-02-11 18:00:00+02:00</t>
  </si>
  <si>
    <t>2024-02-11 19:00:00+02:00</t>
  </si>
  <si>
    <t>2024-02-11 20:00:00+02:00</t>
  </si>
  <si>
    <t>2024-02-11 21:00:00+02:00</t>
  </si>
  <si>
    <t>2024-02-11 22:00:00+02:00</t>
  </si>
  <si>
    <t>2024-02-11 23:00:00+02:00</t>
  </si>
  <si>
    <t>2024-02-12 00:00:00+02:00</t>
  </si>
  <si>
    <t>2024-02-12 01:00:00+02:00</t>
  </si>
  <si>
    <t>2024-02-12 02:00:00+02:00</t>
  </si>
  <si>
    <t>2024-02-12 03:00:00+02:00</t>
  </si>
  <si>
    <t>2024-02-12 04:00:00+02:00</t>
  </si>
  <si>
    <t>2024-02-12 05:00:00+02:00</t>
  </si>
  <si>
    <t>2024-02-12 06:00:00+02:00</t>
  </si>
  <si>
    <t>2024-02-12 07:00:00+02:00</t>
  </si>
  <si>
    <t>2024-02-12 08:00:00+02:00</t>
  </si>
  <si>
    <t>2024-02-12 09:00:00+02:00</t>
  </si>
  <si>
    <t>2024-02-12 10:00:00+02:00</t>
  </si>
  <si>
    <t>2024-02-12 11:00:00+02:00</t>
  </si>
  <si>
    <t>2024-02-12 12:00:00+02:00</t>
  </si>
  <si>
    <t>2024-02-12 13:00:00+02:00</t>
  </si>
  <si>
    <t>2024-02-12 14:00:00+02:00</t>
  </si>
  <si>
    <t>2024-02-12 15:00:00+02:00</t>
  </si>
  <si>
    <t>2024-02-12 16:00:00+02:00</t>
  </si>
  <si>
    <t>2024-02-12 17:00:00+02:00</t>
  </si>
  <si>
    <t>2024-02-12 18:00:00+02:00</t>
  </si>
  <si>
    <t>2024-02-12 19:00:00+02:00</t>
  </si>
  <si>
    <t>2024-02-12 20:00:00+02:00</t>
  </si>
  <si>
    <t>2024-02-12 21:00:00+02:00</t>
  </si>
  <si>
    <t>2024-02-12 22:00:00+02:00</t>
  </si>
  <si>
    <t>2024-02-12 23:00:00+02:00</t>
  </si>
  <si>
    <t>2024-02-13 00:00:00+02:00</t>
  </si>
  <si>
    <t>2024-02-13 01:00:00+02:00</t>
  </si>
  <si>
    <t>2024-02-13 02:00:00+02:00</t>
  </si>
  <si>
    <t>2024-02-13 03:00:00+02:00</t>
  </si>
  <si>
    <t>2024-02-13 04:00:00+02:00</t>
  </si>
  <si>
    <t>2024-02-13 05:00:00+02:00</t>
  </si>
  <si>
    <t>2024-02-13 06:00:00+02:00</t>
  </si>
  <si>
    <t>2024-02-13 07:00:00+02:00</t>
  </si>
  <si>
    <t>2024-02-13 08:00:00+02:00</t>
  </si>
  <si>
    <t>2024-02-13 09:00:00+02:00</t>
  </si>
  <si>
    <t>2024-02-13 10:00:00+02:00</t>
  </si>
  <si>
    <t>2024-02-13 11:00:00+02:00</t>
  </si>
  <si>
    <t>2024-02-13 12:00:00+02:00</t>
  </si>
  <si>
    <t>2024-02-13 13:00:00+02:00</t>
  </si>
  <si>
    <t>2024-02-13 14:00:00+02:00</t>
  </si>
  <si>
    <t>2024-02-13 15:00:00+02:00</t>
  </si>
  <si>
    <t>2024-02-13 16:00:00+02:00</t>
  </si>
  <si>
    <t>2024-02-13 17:00:00+02:00</t>
  </si>
  <si>
    <t>2024-02-13 18:00:00+02:00</t>
  </si>
  <si>
    <t>2024-02-13 19:00:00+02:00</t>
  </si>
  <si>
    <t>2024-02-13 20:00:00+02:00</t>
  </si>
  <si>
    <t>2024-02-13 21:00:00+02:00</t>
  </si>
  <si>
    <t>2024-02-13 22:00:00+02:00</t>
  </si>
  <si>
    <t>2024-02-13 23:00:00+02:00</t>
  </si>
  <si>
    <t>2024-02-14 00:00:00+02:00</t>
  </si>
  <si>
    <t>2024-02-14 01:00:00+02:00</t>
  </si>
  <si>
    <t>2024-02-14 02:00:00+02:00</t>
  </si>
  <si>
    <t>2024-02-14 03:00:00+02:00</t>
  </si>
  <si>
    <t>2024-02-14 04:00:00+02:00</t>
  </si>
  <si>
    <t>2024-02-14 05:00:00+02:00</t>
  </si>
  <si>
    <t>2024-02-14 06:00:00+02:00</t>
  </si>
  <si>
    <t>2024-02-14 07:00:00+02:00</t>
  </si>
  <si>
    <t>2024-02-14 08:00:00+02:00</t>
  </si>
  <si>
    <t>2024-02-14 09:00:00+02:00</t>
  </si>
  <si>
    <t>2024-02-14 10:00:00+02:00</t>
  </si>
  <si>
    <t>2024-02-14 11:00:00+02:00</t>
  </si>
  <si>
    <t>2024-02-14 12:00:00+02:00</t>
  </si>
  <si>
    <t>2024-02-14 13:00:00+02:00</t>
  </si>
  <si>
    <t>2024-02-14 14:00:00+02:00</t>
  </si>
  <si>
    <t>2024-02-14 15:00:00+02:00</t>
  </si>
  <si>
    <t>2024-02-14 16:00:00+02:00</t>
  </si>
  <si>
    <t>2024-02-14 17:00:00+02:00</t>
  </si>
  <si>
    <t>2024-02-14 18:00:00+02:00</t>
  </si>
  <si>
    <t>2024-02-14 19:00:00+02:00</t>
  </si>
  <si>
    <t>2024-02-14 20:00:00+02:00</t>
  </si>
  <si>
    <t>2024-02-14 21:00:00+02:00</t>
  </si>
  <si>
    <t>2024-02-14 22:00:00+02:00</t>
  </si>
  <si>
    <t>2024-02-14 23:00:00+02:00</t>
  </si>
  <si>
    <t>2024-02-15 00:00:00+02:00</t>
  </si>
  <si>
    <t>2024-02-15 01:00:00+02:00</t>
  </si>
  <si>
    <t>2024-02-15 02:00:00+02:00</t>
  </si>
  <si>
    <t>2024-02-15 03:00:00+02:00</t>
  </si>
  <si>
    <t>2024-02-15 04:00:00+02:00</t>
  </si>
  <si>
    <t>2024-02-15 05:00:00+02:00</t>
  </si>
  <si>
    <t>2024-02-15 06:00:00+02:00</t>
  </si>
  <si>
    <t>2024-02-15 07:00:00+02:00</t>
  </si>
  <si>
    <t>2024-02-15 08:00:00+02:00</t>
  </si>
  <si>
    <t>2024-02-15 09:00:00+02:00</t>
  </si>
  <si>
    <t>2024-02-15 10:00:00+02:00</t>
  </si>
  <si>
    <t>2024-02-15 11:00:00+02:00</t>
  </si>
  <si>
    <t>2024-02-15 12:00:00+02:00</t>
  </si>
  <si>
    <t>2024-02-15 13:00:00+02:00</t>
  </si>
  <si>
    <t>2024-02-15 14:00:00+02:00</t>
  </si>
  <si>
    <t>2024-02-15 15:00:00+02:00</t>
  </si>
  <si>
    <t>2024-02-15 16:00:00+02:00</t>
  </si>
  <si>
    <t>2024-02-15 17:00:00+02:00</t>
  </si>
  <si>
    <t>2024-02-15 18:00:00+02:00</t>
  </si>
  <si>
    <t>2024-02-15 19:00:00+02:00</t>
  </si>
  <si>
    <t>2024-02-15 20:00:00+02:00</t>
  </si>
  <si>
    <t>2024-02-15 21:00:00+02:00</t>
  </si>
  <si>
    <t>2024-02-15 22:00:00+02:00</t>
  </si>
  <si>
    <t>2024-02-15 23:00:00+02:00</t>
  </si>
  <si>
    <t>2024-02-16 00:00:00+02:00</t>
  </si>
  <si>
    <t>2024-02-16 01:00:00+02:00</t>
  </si>
  <si>
    <t>2024-02-16 02:00:00+02:00</t>
  </si>
  <si>
    <t>2024-02-16 03:00:00+02:00</t>
  </si>
  <si>
    <t>2024-02-16 04:00:00+02:00</t>
  </si>
  <si>
    <t>2024-02-16 05:00:00+02:00</t>
  </si>
  <si>
    <t>2024-02-16 06:00:00+02:00</t>
  </si>
  <si>
    <t>2024-02-16 07:00:00+02:00</t>
  </si>
  <si>
    <t>2024-02-16 08:00:00+02:00</t>
  </si>
  <si>
    <t>2024-02-16 09:00:00+02:00</t>
  </si>
  <si>
    <t>2024-02-16 10:00:00+02:00</t>
  </si>
  <si>
    <t>2024-02-16 11:00:00+02:00</t>
  </si>
  <si>
    <t>2024-02-16 12:00:00+02:00</t>
  </si>
  <si>
    <t>2024-02-16 13:00:00+02:00</t>
  </si>
  <si>
    <t>2024-02-16 14:00:00+02:00</t>
  </si>
  <si>
    <t>2024-02-16 15:00:00+02:00</t>
  </si>
  <si>
    <t>2024-02-16 16:00:00+02:00</t>
  </si>
  <si>
    <t>2024-02-16 17:00:00+02:00</t>
  </si>
  <si>
    <t>2024-02-16 18:00:00+02:00</t>
  </si>
  <si>
    <t>2024-02-16 19:00:00+02:00</t>
  </si>
  <si>
    <t>2024-02-16 20:00:00+02:00</t>
  </si>
  <si>
    <t>2024-02-16 21:00:00+02:00</t>
  </si>
  <si>
    <t>2024-02-16 22:00:00+02:00</t>
  </si>
  <si>
    <t>2024-02-16 23:00:00+02:00</t>
  </si>
  <si>
    <t>2024-02-17 00:00:00+02:00</t>
  </si>
  <si>
    <t>2024-02-17 01:00:00+02:00</t>
  </si>
  <si>
    <t>2024-02-17 02:00:00+02:00</t>
  </si>
  <si>
    <t>2024-02-17 03:00:00+02:00</t>
  </si>
  <si>
    <t>2024-02-17 04:00:00+02:00</t>
  </si>
  <si>
    <t>2024-02-17 05:00:00+02:00</t>
  </si>
  <si>
    <t>2024-02-17 06:00:00+02:00</t>
  </si>
  <si>
    <t>2024-02-17 07:00:00+02:00</t>
  </si>
  <si>
    <t>2024-02-17 08:00:00+02:00</t>
  </si>
  <si>
    <t>2024-02-17 09:00:00+02:00</t>
  </si>
  <si>
    <t>2024-02-17 10:00:00+02:00</t>
  </si>
  <si>
    <t>2024-02-17 11:00:00+02:00</t>
  </si>
  <si>
    <t>2024-02-17 12:00:00+02:00</t>
  </si>
  <si>
    <t>2024-02-17 13:00:00+02:00</t>
  </si>
  <si>
    <t>2024-02-17 14:00:00+02:00</t>
  </si>
  <si>
    <t>2024-02-17 15:00:00+02:00</t>
  </si>
  <si>
    <t>2024-02-17 16:00:00+02:00</t>
  </si>
  <si>
    <t>2024-02-17 17:00:00+02:00</t>
  </si>
  <si>
    <t>2024-02-17 18:00:00+02:00</t>
  </si>
  <si>
    <t>2024-02-17 19:00:00+02:00</t>
  </si>
  <si>
    <t>2024-02-17 20:00:00+02:00</t>
  </si>
  <si>
    <t>2024-02-17 21:00:00+02:00</t>
  </si>
  <si>
    <t>2024-02-17 22:00:00+02:00</t>
  </si>
  <si>
    <t>2024-02-17 23:00:00+02:00</t>
  </si>
  <si>
    <t>2024-02-18 00:00:00+02:00</t>
  </si>
  <si>
    <t>2024-02-18 01:00:00+02:00</t>
  </si>
  <si>
    <t>2024-02-18 02:00:00+02:00</t>
  </si>
  <si>
    <t>2024-02-18 03:00:00+02:00</t>
  </si>
  <si>
    <t>2024-02-18 04:00:00+02:00</t>
  </si>
  <si>
    <t>2024-02-18 05:00:00+02:00</t>
  </si>
  <si>
    <t>2024-02-18 06:00:00+02:00</t>
  </si>
  <si>
    <t>2024-02-18 07:00:00+02:00</t>
  </si>
  <si>
    <t>2024-02-18 08:00:00+02:00</t>
  </si>
  <si>
    <t>2024-02-18 09:00:00+02:00</t>
  </si>
  <si>
    <t>2024-02-18 10:00:00+02:00</t>
  </si>
  <si>
    <t>2024-02-18 11:00:00+02:00</t>
  </si>
  <si>
    <t>2024-02-18 12:00:00+02:00</t>
  </si>
  <si>
    <t>2024-02-18 13:00:00+02:00</t>
  </si>
  <si>
    <t>2024-02-18 14:00:00+02:00</t>
  </si>
  <si>
    <t>2024-02-18 15:00:00+02:00</t>
  </si>
  <si>
    <t>2024-02-18 16:00:00+02:00</t>
  </si>
  <si>
    <t>2024-02-18 17:00:00+02:00</t>
  </si>
  <si>
    <t>2024-02-18 18:00:00+02:00</t>
  </si>
  <si>
    <t>2024-02-18 19:00:00+02:00</t>
  </si>
  <si>
    <t>2024-02-18 20:00:00+02:00</t>
  </si>
  <si>
    <t>2024-02-18 21:00:00+02:00</t>
  </si>
  <si>
    <t>2024-02-18 22:00:00+02:00</t>
  </si>
  <si>
    <t>2024-02-18 23:00:00+02:00</t>
  </si>
  <si>
    <t>2024-02-19 00:00:00+02:00</t>
  </si>
  <si>
    <t>2024-02-19 01:00:00+02:00</t>
  </si>
  <si>
    <t>2024-02-19 02:00:00+02:00</t>
  </si>
  <si>
    <t>2024-02-19 03:00:00+02:00</t>
  </si>
  <si>
    <t>2024-02-19 04:00:00+02:00</t>
  </si>
  <si>
    <t>2024-02-19 05:00:00+02:00</t>
  </si>
  <si>
    <t>2024-02-19 06:00:00+02:00</t>
  </si>
  <si>
    <t>2024-02-19 07:00:00+02:00</t>
  </si>
  <si>
    <t>2024-02-19 08:00:00+02:00</t>
  </si>
  <si>
    <t>2024-02-19 09:00:00+02:00</t>
  </si>
  <si>
    <t>2024-02-19 10:00:00+02:00</t>
  </si>
  <si>
    <t>2024-02-19 11:00:00+02:00</t>
  </si>
  <si>
    <t>2024-02-19 12:00:00+02:00</t>
  </si>
  <si>
    <t>2024-02-19 13:00:00+02:00</t>
  </si>
  <si>
    <t>2024-02-19 14:00:00+02:00</t>
  </si>
  <si>
    <t>2024-02-19 15:00:00+02:00</t>
  </si>
  <si>
    <t>2024-02-19 16:00:00+02:00</t>
  </si>
  <si>
    <t>2024-02-19 17:00:00+02:00</t>
  </si>
  <si>
    <t>2024-02-19 18:00:00+02:00</t>
  </si>
  <si>
    <t>2024-02-19 19:00:00+02:00</t>
  </si>
  <si>
    <t>2024-02-19 20:00:00+02:00</t>
  </si>
  <si>
    <t>2024-02-19 21:00:00+02:00</t>
  </si>
  <si>
    <t>2024-02-19 22:00:00+02:00</t>
  </si>
  <si>
    <t>2024-02-19 23:00:00+02:00</t>
  </si>
  <si>
    <t>2024-02-20 00:00:00+02:00</t>
  </si>
  <si>
    <t>2024-02-20 01:00:00+02:00</t>
  </si>
  <si>
    <t>2024-02-20 02:00:00+02:00</t>
  </si>
  <si>
    <t>2024-02-20 03:00:00+02:00</t>
  </si>
  <si>
    <t>2024-02-20 04:00:00+02:00</t>
  </si>
  <si>
    <t>2024-02-20 05:00:00+02:00</t>
  </si>
  <si>
    <t>2024-02-20 06:00:00+02:00</t>
  </si>
  <si>
    <t>2024-02-20 07:00:00+02:00</t>
  </si>
  <si>
    <t>2024-02-20 08:00:00+02:00</t>
  </si>
  <si>
    <t>2024-02-20 09:00:00+02:00</t>
  </si>
  <si>
    <t>2024-02-20 10:00:00+02:00</t>
  </si>
  <si>
    <t>2024-02-20 11:00:00+02:00</t>
  </si>
  <si>
    <t>2024-02-20 12:00:00+02:00</t>
  </si>
  <si>
    <t>2024-02-20 13:00:00+02:00</t>
  </si>
  <si>
    <t>2024-02-20 14:00:00+02:00</t>
  </si>
  <si>
    <t>2024-02-20 15:00:00+02:00</t>
  </si>
  <si>
    <t>2024-02-20 16:00:00+02:00</t>
  </si>
  <si>
    <t>2024-02-20 17:00:00+02:00</t>
  </si>
  <si>
    <t>2024-02-20 18:00:00+02:00</t>
  </si>
  <si>
    <t>2024-02-20 19:00:00+02:00</t>
  </si>
  <si>
    <t>2024-02-20 20:00:00+02:00</t>
  </si>
  <si>
    <t>2024-02-20 21:00:00+02:00</t>
  </si>
  <si>
    <t>2024-02-20 22:00:00+02:00</t>
  </si>
  <si>
    <t>2024-02-20 23:00:00+02:00</t>
  </si>
  <si>
    <t>2024-02-21 00:00:00+02:00</t>
  </si>
  <si>
    <t>2024-02-21 01:00:00+02:00</t>
  </si>
  <si>
    <t>2024-02-21 02:00:00+02:00</t>
  </si>
  <si>
    <t>2024-02-21 03:00:00+02:00</t>
  </si>
  <si>
    <t>2024-02-21 04:00:00+02:00</t>
  </si>
  <si>
    <t>2024-02-21 05:00:00+02:00</t>
  </si>
  <si>
    <t>2024-02-21 06:00:00+02:00</t>
  </si>
  <si>
    <t>2024-02-21 07:00:00+02:00</t>
  </si>
  <si>
    <t>2024-02-21 08:00:00+02:00</t>
  </si>
  <si>
    <t>2024-02-21 09:00:00+02:00</t>
  </si>
  <si>
    <t>2024-02-21 10:00:00+02:00</t>
  </si>
  <si>
    <t>2024-02-21 11:00:00+02:00</t>
  </si>
  <si>
    <t>2024-02-21 12:00:00+02:00</t>
  </si>
  <si>
    <t>2024-02-21 13:00:00+02:00</t>
  </si>
  <si>
    <t>2024-02-21 14:00:00+02:00</t>
  </si>
  <si>
    <t>2024-02-21 15:00:00+02:00</t>
  </si>
  <si>
    <t>2024-02-21 16:00:00+02:00</t>
  </si>
  <si>
    <t>2024-02-21 17:00:00+02:00</t>
  </si>
  <si>
    <t>2024-02-21 18:00:00+02:00</t>
  </si>
  <si>
    <t>2024-02-21 19:00:00+02:00</t>
  </si>
  <si>
    <t>2024-02-21 20:00:00+02:00</t>
  </si>
  <si>
    <t>2024-02-21 21:00:00+02:00</t>
  </si>
  <si>
    <t>2024-02-21 22:00:00+02:00</t>
  </si>
  <si>
    <t>2024-02-21 23:00:00+02:00</t>
  </si>
  <si>
    <t>2024-02-22 00:00:00+02:00</t>
  </si>
  <si>
    <t>2024-02-22 01:00:00+02:00</t>
  </si>
  <si>
    <t>2024-02-22 02:00:00+02:00</t>
  </si>
  <si>
    <t>2024-02-22 03:00:00+02:00</t>
  </si>
  <si>
    <t>2024-02-22 04:00:00+02:00</t>
  </si>
  <si>
    <t>2024-02-22 05:00:00+02:00</t>
  </si>
  <si>
    <t>2024-02-22 06:00:00+02:00</t>
  </si>
  <si>
    <t>2024-02-22 07:00:00+02:00</t>
  </si>
  <si>
    <t>2024-02-22 08:00:00+02:00</t>
  </si>
  <si>
    <t>2024-02-22 09:00:00+02:00</t>
  </si>
  <si>
    <t>2024-02-22 10:00:00+02:00</t>
  </si>
  <si>
    <t>2024-02-22 11:00:00+02:00</t>
  </si>
  <si>
    <t>2024-02-22 12:00:00+02:00</t>
  </si>
  <si>
    <t>2024-02-22 13:00:00+02:00</t>
  </si>
  <si>
    <t>2024-02-22 14:00:00+02:00</t>
  </si>
  <si>
    <t>2024-02-22 15:00:00+02:00</t>
  </si>
  <si>
    <t>2024-02-22 16:00:00+02:00</t>
  </si>
  <si>
    <t>2024-02-22 17:00:00+02:00</t>
  </si>
  <si>
    <t>2024-02-22 18:00:00+02:00</t>
  </si>
  <si>
    <t>2024-02-22 19:00:00+02:00</t>
  </si>
  <si>
    <t>2024-02-22 20:00:00+02:00</t>
  </si>
  <si>
    <t>2024-02-22 21:00:00+02:00</t>
  </si>
  <si>
    <t>2024-02-22 22:00:00+02:00</t>
  </si>
  <si>
    <t>2024-02-22 23:00:00+02:00</t>
  </si>
  <si>
    <t>2024-02-23 00:00:00+02:00</t>
  </si>
  <si>
    <t>2024-02-23 01:00:00+02:00</t>
  </si>
  <si>
    <t>2024-02-23 02:00:00+02:00</t>
  </si>
  <si>
    <t>2024-02-23 03:00:00+02:00</t>
  </si>
  <si>
    <t>2024-02-23 04:00:00+02:00</t>
  </si>
  <si>
    <t>2024-02-23 05:00:00+02:00</t>
  </si>
  <si>
    <t>2024-02-23 06:00:00+02:00</t>
  </si>
  <si>
    <t>2024-02-23 07:00:00+02:00</t>
  </si>
  <si>
    <t>2024-02-23 08:00:00+02:00</t>
  </si>
  <si>
    <t>2024-02-23 09:00:00+02:00</t>
  </si>
  <si>
    <t>2024-02-23 10:00:00+02:00</t>
  </si>
  <si>
    <t>2024-02-23 11:00:00+02:00</t>
  </si>
  <si>
    <t>2024-02-23 12:00:00+02:00</t>
  </si>
  <si>
    <t>2024-02-23 13:00:00+02:00</t>
  </si>
  <si>
    <t>2024-02-23 14:00:00+02:00</t>
  </si>
  <si>
    <t>2024-02-23 15:00:00+02:00</t>
  </si>
  <si>
    <t>2024-02-23 16:00:00+02:00</t>
  </si>
  <si>
    <t>2024-02-23 17:00:00+02:00</t>
  </si>
  <si>
    <t>2024-02-23 18:00:00+02:00</t>
  </si>
  <si>
    <t>2024-02-23 19:00:00+02:00</t>
  </si>
  <si>
    <t>2024-02-23 20:00:00+02:00</t>
  </si>
  <si>
    <t>2024-02-23 21:00:00+02:00</t>
  </si>
  <si>
    <t>2024-02-23 22:00:00+02:00</t>
  </si>
  <si>
    <t>2024-02-23 23:00:00+02:00</t>
  </si>
  <si>
    <t>2024-02-24 00:00:00+02:00</t>
  </si>
  <si>
    <t>2024-02-24 01:00:00+02:00</t>
  </si>
  <si>
    <t>2024-02-24 02:00:00+02:00</t>
  </si>
  <si>
    <t>2024-02-24 03:00:00+02:00</t>
  </si>
  <si>
    <t>2024-02-24 04:00:00+02:00</t>
  </si>
  <si>
    <t>2024-02-24 05:00:00+02:00</t>
  </si>
  <si>
    <t>2024-02-24 06:00:00+02:00</t>
  </si>
  <si>
    <t>2024-02-24 07:00:00+02:00</t>
  </si>
  <si>
    <t>2024-02-24 08:00:00+02:00</t>
  </si>
  <si>
    <t>2024-02-24 09:00:00+02:00</t>
  </si>
  <si>
    <t>2024-02-24 10:00:00+02:00</t>
  </si>
  <si>
    <t>2024-02-24 11:00:00+02:00</t>
  </si>
  <si>
    <t>2024-02-24 12:00:00+02:00</t>
  </si>
  <si>
    <t>2024-02-24 13:00:00+02:00</t>
  </si>
  <si>
    <t>2024-02-24 14:00:00+02:00</t>
  </si>
  <si>
    <t>2024-02-24 15:00:00+02:00</t>
  </si>
  <si>
    <t>2024-02-24 16:00:00+02:00</t>
  </si>
  <si>
    <t>2024-02-24 17:00:00+02:00</t>
  </si>
  <si>
    <t>2024-02-24 18:00:00+02:00</t>
  </si>
  <si>
    <t>2024-02-24 19:00:00+02:00</t>
  </si>
  <si>
    <t>2024-02-24 20:00:00+02:00</t>
  </si>
  <si>
    <t>2024-02-24 21:00:00+02:00</t>
  </si>
  <si>
    <t>2024-02-24 22:00:00+02:00</t>
  </si>
  <si>
    <t>2024-02-24 23:00:00+02:00</t>
  </si>
  <si>
    <t>2024-02-25 00:00:00+02:00</t>
  </si>
  <si>
    <t>2024-02-25 01:00:00+02:00</t>
  </si>
  <si>
    <t>2024-02-25 02:00:00+02:00</t>
  </si>
  <si>
    <t>2024-02-25 03:00:00+02:00</t>
  </si>
  <si>
    <t>2024-02-25 04:00:00+02:00</t>
  </si>
  <si>
    <t>2024-02-25 05:00:00+02:00</t>
  </si>
  <si>
    <t>2024-02-25 06:00:00+02:00</t>
  </si>
  <si>
    <t>2024-02-25 07:00:00+02:00</t>
  </si>
  <si>
    <t>2024-02-25 08:00:00+02:00</t>
  </si>
  <si>
    <t>2024-02-25 09:00:00+02:00</t>
  </si>
  <si>
    <t>2024-02-25 10:00:00+02:00</t>
  </si>
  <si>
    <t>2024-02-25 11:00:00+02:00</t>
  </si>
  <si>
    <t>2024-02-25 12:00:00+02:00</t>
  </si>
  <si>
    <t>2024-02-25 13:00:00+02:00</t>
  </si>
  <si>
    <t>2024-02-25 14:00:00+02:00</t>
  </si>
  <si>
    <t>2024-02-25 15:00:00+02:00</t>
  </si>
  <si>
    <t>2024-02-25 16:00:00+02:00</t>
  </si>
  <si>
    <t>2024-02-25 17:00:00+02:00</t>
  </si>
  <si>
    <t>2024-02-25 18:00:00+02:00</t>
  </si>
  <si>
    <t>2024-02-25 19:00:00+02:00</t>
  </si>
  <si>
    <t>2024-02-25 20:00:00+02:00</t>
  </si>
  <si>
    <t>2024-02-25 21:00:00+02:00</t>
  </si>
  <si>
    <t>2024-02-25 22:00:00+02:00</t>
  </si>
  <si>
    <t>2024-02-25 23:00:00+02:00</t>
  </si>
  <si>
    <t>2024-02-26 00:00:00+02:00</t>
  </si>
  <si>
    <t>2024-02-26 01:00:00+02:00</t>
  </si>
  <si>
    <t>2024-02-26 02:00:00+02:00</t>
  </si>
  <si>
    <t>2024-02-26 03:00:00+02:00</t>
  </si>
  <si>
    <t>2024-02-26 04:00:00+02:00</t>
  </si>
  <si>
    <t>2024-02-26 05:00:00+02:00</t>
  </si>
  <si>
    <t>2024-02-26 06:00:00+02:00</t>
  </si>
  <si>
    <t>2024-02-26 07:00:00+02:00</t>
  </si>
  <si>
    <t>2024-02-26 08:00:00+02:00</t>
  </si>
  <si>
    <t>2024-02-26 09:00:00+02:00</t>
  </si>
  <si>
    <t>2024-02-26 10:00:00+02:00</t>
  </si>
  <si>
    <t>2024-02-26 11:00:00+02:00</t>
  </si>
  <si>
    <t>2024-02-26 12:00:00+02:00</t>
  </si>
  <si>
    <t>2024-02-26 13:00:00+02:00</t>
  </si>
  <si>
    <t>2024-02-26 14:00:00+02:00</t>
  </si>
  <si>
    <t>2024-02-26 15:00:00+02:00</t>
  </si>
  <si>
    <t>2024-02-26 16:00:00+02:00</t>
  </si>
  <si>
    <t>2024-02-26 17:00:00+02:00</t>
  </si>
  <si>
    <t>2024-02-26 18:00:00+02:00</t>
  </si>
  <si>
    <t>2024-02-26 19:00:00+02:00</t>
  </si>
  <si>
    <t>2024-02-26 20:00:00+02:00</t>
  </si>
  <si>
    <t>2024-02-26 21:00:00+02:00</t>
  </si>
  <si>
    <t>2024-02-26 22:00:00+02:00</t>
  </si>
  <si>
    <t>2024-02-26 23:00:00+02:00</t>
  </si>
  <si>
    <t>2024-02-27 00:00:00+02:00</t>
  </si>
  <si>
    <t>2024-02-27 01:00:00+02:00</t>
  </si>
  <si>
    <t>2024-02-27 02:00:00+02:00</t>
  </si>
  <si>
    <t>2024-02-27 03:00:00+02:00</t>
  </si>
  <si>
    <t>2024-02-27 04:00:00+02:00</t>
  </si>
  <si>
    <t>2024-02-27 05:00:00+02:00</t>
  </si>
  <si>
    <t>2024-02-27 06:00:00+02:00</t>
  </si>
  <si>
    <t>2024-02-27 07:00:00+02:00</t>
  </si>
  <si>
    <t>2024-02-27 08:00:00+02:00</t>
  </si>
  <si>
    <t>2024-02-27 09:00:00+02:00</t>
  </si>
  <si>
    <t>2024-02-27 10:00:00+02:00</t>
  </si>
  <si>
    <t>2024-02-27 11:00:00+02:00</t>
  </si>
  <si>
    <t>2024-02-27 12:00:00+02:00</t>
  </si>
  <si>
    <t>2024-02-27 13:00:00+02:00</t>
  </si>
  <si>
    <t>2024-02-27 14:00:00+02:00</t>
  </si>
  <si>
    <t>2024-02-27 15:00:00+02:00</t>
  </si>
  <si>
    <t>2024-02-27 16:00:00+02:00</t>
  </si>
  <si>
    <t>2024-02-27 17:00:00+02:00</t>
  </si>
  <si>
    <t>2024-02-27 18:00:00+02:00</t>
  </si>
  <si>
    <t>2024-02-27 19:00:00+02:00</t>
  </si>
  <si>
    <t>2024-02-27 20:00:00+02:00</t>
  </si>
  <si>
    <t>2024-02-27 21:00:00+02:00</t>
  </si>
  <si>
    <t>2024-02-27 22:00:00+02:00</t>
  </si>
  <si>
    <t>2024-02-27 23:00:00+02:00</t>
  </si>
  <si>
    <t>2024-02-28 00:00:00+02:00</t>
  </si>
  <si>
    <t>2024-02-28 01:00:00+02:00</t>
  </si>
  <si>
    <t>2024-02-28 02:00:00+02:00</t>
  </si>
  <si>
    <t>2024-02-28 03:00:00+02:00</t>
  </si>
  <si>
    <t>2024-02-28 04:00:00+02:00</t>
  </si>
  <si>
    <t>2024-02-28 05:00:00+02:00</t>
  </si>
  <si>
    <t>2024-02-28 06:00:00+02:00</t>
  </si>
  <si>
    <t>2024-02-28 07:00:00+02:00</t>
  </si>
  <si>
    <t>2024-02-28 08:00:00+02:00</t>
  </si>
  <si>
    <t>2024-02-28 09:00:00+02:00</t>
  </si>
  <si>
    <t>2024-02-28 10:00:00+02:00</t>
  </si>
  <si>
    <t>2024-02-28 11:00:00+02:00</t>
  </si>
  <si>
    <t>2024-02-28 12:00:00+02:00</t>
  </si>
  <si>
    <t>2024-02-28 13:00:00+02:00</t>
  </si>
  <si>
    <t>2024-02-28 14:00:00+02:00</t>
  </si>
  <si>
    <t>2024-02-28 15:00:00+02:00</t>
  </si>
  <si>
    <t>2024-02-28 16:00:00+02:00</t>
  </si>
  <si>
    <t>2024-02-28 17:00:00+02:00</t>
  </si>
  <si>
    <t>2024-02-28 18:00:00+02:00</t>
  </si>
  <si>
    <t>2024-02-28 19:00:00+02:00</t>
  </si>
  <si>
    <t>2024-02-28 20:00:00+02:00</t>
  </si>
  <si>
    <t>2024-02-28 21:00:00+02:00</t>
  </si>
  <si>
    <t>2024-02-28 22:00:00+02:00</t>
  </si>
  <si>
    <t>2024-02-28 23:00:00+02:00</t>
  </si>
  <si>
    <t>2024-02-29 00:00:00+02:00</t>
  </si>
  <si>
    <t>2024-02-29 01:00:00+02:00</t>
  </si>
  <si>
    <t>2024-02-29 02:00:00+02:00</t>
  </si>
  <si>
    <t>2024-02-29 03:00:00+02:00</t>
  </si>
  <si>
    <t>2024-02-29 04:00:00+02:00</t>
  </si>
  <si>
    <t>2024-02-29 05:00:00+02:00</t>
  </si>
  <si>
    <t>2024-02-29 06:00:00+02:00</t>
  </si>
  <si>
    <t>2024-02-29 07:00:00+02:00</t>
  </si>
  <si>
    <t>2024-02-29 08:00:00+02:00</t>
  </si>
  <si>
    <t>2024-02-29 09:00:00+02:00</t>
  </si>
  <si>
    <t>2024-02-29 10:00:00+02:00</t>
  </si>
  <si>
    <t>2024-02-29 11:00:00+02:00</t>
  </si>
  <si>
    <t>2024-02-29 12:00:00+02:00</t>
  </si>
  <si>
    <t>2024-02-29 13:00:00+02:00</t>
  </si>
  <si>
    <t>2024-02-29 14:00:00+02:00</t>
  </si>
  <si>
    <t>2024-02-29 15:00:00+02:00</t>
  </si>
  <si>
    <t>2024-02-29 16:00:00+02:00</t>
  </si>
  <si>
    <t>2024-02-29 17:00:00+02:00</t>
  </si>
  <si>
    <t>2024-02-29 18:00:00+02:00</t>
  </si>
  <si>
    <t>2024-02-29 19:00:00+02:00</t>
  </si>
  <si>
    <t>2024-02-29 20:00:00+02:00</t>
  </si>
  <si>
    <t>2024-02-29 21:00:00+02:00</t>
  </si>
  <si>
    <t>2024-02-29 22:00:00+02:00</t>
  </si>
  <si>
    <t>2024-02-29 23:00:00+02:00</t>
  </si>
  <si>
    <t>2024-03-01 00:00:00+02:00</t>
  </si>
  <si>
    <t>2024-03-01 01:00:00+02:00</t>
  </si>
  <si>
    <t>2024-03-01 02:00:00+02:00</t>
  </si>
  <si>
    <t>2024-03-01 03:00:00+02:00</t>
  </si>
  <si>
    <t>2024-03-01 04:00:00+02:00</t>
  </si>
  <si>
    <t>2024-03-01 05:00:00+02:00</t>
  </si>
  <si>
    <t>2024-03-01 06:00:00+02:00</t>
  </si>
  <si>
    <t>2024-03-01 07:00:00+02:00</t>
  </si>
  <si>
    <t>2024-03-01 08:00:00+02:00</t>
  </si>
  <si>
    <t>2024-03-01 09:00:00+02:00</t>
  </si>
  <si>
    <t>2024-03-01 10:00:00+02:00</t>
  </si>
  <si>
    <t>2024-03-01 11:00:00+02:00</t>
  </si>
  <si>
    <t>2024-03-01 12:00:00+02:00</t>
  </si>
  <si>
    <t>2024-03-01 13:00:00+02:00</t>
  </si>
  <si>
    <t>2024-03-01 14:00:00+02:00</t>
  </si>
  <si>
    <t>2024-03-01 15:00:00+02:00</t>
  </si>
  <si>
    <t>2024-03-01 16:00:00+02:00</t>
  </si>
  <si>
    <t>2024-03-01 17:00:00+02:00</t>
  </si>
  <si>
    <t>2024-03-01 18:00:00+02:00</t>
  </si>
  <si>
    <t>2024-03-01 19:00:00+02:00</t>
  </si>
  <si>
    <t>2024-03-01 20:00:00+02:00</t>
  </si>
  <si>
    <t>2024-03-01 21:00:00+02:00</t>
  </si>
  <si>
    <t>2024-03-01 22:00:00+02:00</t>
  </si>
  <si>
    <t>2024-03-01 23:00:00+02:00</t>
  </si>
  <si>
    <t>2024-03-02 00:00:00+02:00</t>
  </si>
  <si>
    <t>2024-03-02 01:00:00+02:00</t>
  </si>
  <si>
    <t>2024-03-02 02:00:00+02:00</t>
  </si>
  <si>
    <t>2024-03-02 03:00:00+02:00</t>
  </si>
  <si>
    <t>2024-03-02 04:00:00+02:00</t>
  </si>
  <si>
    <t>2024-03-02 05:00:00+02:00</t>
  </si>
  <si>
    <t>2024-03-02 06:00:00+02:00</t>
  </si>
  <si>
    <t>2024-03-02 07:00:00+02:00</t>
  </si>
  <si>
    <t>2024-03-02 08:00:00+02:00</t>
  </si>
  <si>
    <t>2024-03-02 09:00:00+02:00</t>
  </si>
  <si>
    <t>2024-03-02 10:00:00+02:00</t>
  </si>
  <si>
    <t>2024-03-02 11:00:00+02:00</t>
  </si>
  <si>
    <t>2024-03-02 12:00:00+02:00</t>
  </si>
  <si>
    <t>2024-03-02 13:00:00+02:00</t>
  </si>
  <si>
    <t>2024-03-02 14:00:00+02:00</t>
  </si>
  <si>
    <t>2024-03-02 15:00:00+02:00</t>
  </si>
  <si>
    <t>2024-03-02 16:00:00+02:00</t>
  </si>
  <si>
    <t>2024-03-02 17:00:00+02:00</t>
  </si>
  <si>
    <t>2024-03-02 18:00:00+02:00</t>
  </si>
  <si>
    <t>2024-03-02 19:00:00+02:00</t>
  </si>
  <si>
    <t>2024-03-02 20:00:00+02:00</t>
  </si>
  <si>
    <t>2024-03-02 21:00:00+02:00</t>
  </si>
  <si>
    <t>2024-03-02 22:00:00+02:00</t>
  </si>
  <si>
    <t>2024-03-02 23:00:00+02:00</t>
  </si>
  <si>
    <t>2024-03-03 00:00:00+02:00</t>
  </si>
  <si>
    <t>2024-03-03 01:00:00+02:00</t>
  </si>
  <si>
    <t>2024-03-03 02:00:00+02:00</t>
  </si>
  <si>
    <t>2024-03-03 03:00:00+02:00</t>
  </si>
  <si>
    <t>2024-03-03 04:00:00+02:00</t>
  </si>
  <si>
    <t>2024-03-03 05:00:00+02:00</t>
  </si>
  <si>
    <t>2024-03-03 06:00:00+02:00</t>
  </si>
  <si>
    <t>2024-03-03 07:00:00+02:00</t>
  </si>
  <si>
    <t>2024-03-03 08:00:00+02:00</t>
  </si>
  <si>
    <t>2024-03-03 09:00:00+02:00</t>
  </si>
  <si>
    <t>2024-03-03 10:00:00+02:00</t>
  </si>
  <si>
    <t>2024-03-03 11:00:00+02:00</t>
  </si>
  <si>
    <t>2024-03-03 12:00:00+02:00</t>
  </si>
  <si>
    <t>2024-03-03 13:00:00+02:00</t>
  </si>
  <si>
    <t>2024-03-03 14:00:00+02:00</t>
  </si>
  <si>
    <t>2024-03-03 15:00:00+02:00</t>
  </si>
  <si>
    <t>2024-03-03 16:00:00+02:00</t>
  </si>
  <si>
    <t>2024-03-03 17:00:00+02:00</t>
  </si>
  <si>
    <t>2024-03-03 18:00:00+02:00</t>
  </si>
  <si>
    <t>2024-03-03 19:00:00+02:00</t>
  </si>
  <si>
    <t>2024-03-03 20:00:00+02:00</t>
  </si>
  <si>
    <t>2024-03-03 21:00:00+02:00</t>
  </si>
  <si>
    <t>2024-03-03 22:00:00+02:00</t>
  </si>
  <si>
    <t>2024-03-03 23:00:00+02:00</t>
  </si>
  <si>
    <t>2024-03-04 00:00:00+02:00</t>
  </si>
  <si>
    <t>2024-03-04 01:00:00+02:00</t>
  </si>
  <si>
    <t>2024-03-04 02:00:00+02:00</t>
  </si>
  <si>
    <t>2024-03-04 03:00:00+02:00</t>
  </si>
  <si>
    <t>2024-03-04 04:00:00+02:00</t>
  </si>
  <si>
    <t>2024-03-04 05:00:00+02:00</t>
  </si>
  <si>
    <t>2024-03-04 06:00:00+02:00</t>
  </si>
  <si>
    <t>2024-03-04 07:00:00+02:00</t>
  </si>
  <si>
    <t>2024-03-04 08:00:00+02:00</t>
  </si>
  <si>
    <t>2024-03-04 09:00:00+02:00</t>
  </si>
  <si>
    <t>2024-03-04 10:00:00+02:00</t>
  </si>
  <si>
    <t>2024-03-04 11:00:00+02:00</t>
  </si>
  <si>
    <t>2024-03-04 12:00:00+02:00</t>
  </si>
  <si>
    <t>2024-03-04 13:00:00+02:00</t>
  </si>
  <si>
    <t>2024-03-04 14:00:00+02:00</t>
  </si>
  <si>
    <t>2024-03-04 15:00:00+02:00</t>
  </si>
  <si>
    <t>2024-03-04 16:00:00+02:00</t>
  </si>
  <si>
    <t>2024-03-04 17:00:00+02:00</t>
  </si>
  <si>
    <t>2024-03-04 18:00:00+02:00</t>
  </si>
  <si>
    <t>2024-03-04 19:00:00+02:00</t>
  </si>
  <si>
    <t>2024-03-04 20:00:00+02:00</t>
  </si>
  <si>
    <t>2024-03-04 21:00:00+02:00</t>
  </si>
  <si>
    <t>2024-03-04 22:00:00+02:00</t>
  </si>
  <si>
    <t>2024-03-04 23:00:00+02:00</t>
  </si>
  <si>
    <t>2024-03-05 00:00:00+02:00</t>
  </si>
  <si>
    <t>2024-03-05 01:00:00+02:00</t>
  </si>
  <si>
    <t>2024-03-05 02:00:00+02:00</t>
  </si>
  <si>
    <t>2024-03-05 03:00:00+02:00</t>
  </si>
  <si>
    <t>2024-03-05 04:00:00+02:00</t>
  </si>
  <si>
    <t>2024-03-05 05:00:00+02:00</t>
  </si>
  <si>
    <t>2024-03-05 06:00:00+02:00</t>
  </si>
  <si>
    <t>2024-03-05 07:00:00+02:00</t>
  </si>
  <si>
    <t>2024-03-05 08:00:00+02:00</t>
  </si>
  <si>
    <t>2024-03-05 09:00:00+02:00</t>
  </si>
  <si>
    <t>2024-03-05 10:00:00+02:00</t>
  </si>
  <si>
    <t>2024-03-05 11:00:00+02:00</t>
  </si>
  <si>
    <t>2024-03-05 12:00:00+02:00</t>
  </si>
  <si>
    <t>2024-03-05 13:00:00+02:00</t>
  </si>
  <si>
    <t>2024-03-05 14:00:00+02:00</t>
  </si>
  <si>
    <t>2024-03-05 15:00:00+02:00</t>
  </si>
  <si>
    <t>2024-03-05 16:00:00+02:00</t>
  </si>
  <si>
    <t>2024-03-05 17:00:00+02:00</t>
  </si>
  <si>
    <t>2024-03-05 18:00:00+02:00</t>
  </si>
  <si>
    <t>2024-03-05 19:00:00+02:00</t>
  </si>
  <si>
    <t>2024-03-05 20:00:00+02:00</t>
  </si>
  <si>
    <t>2024-03-05 21:00:00+02:00</t>
  </si>
  <si>
    <t>2024-03-05 22:00:00+02:00</t>
  </si>
  <si>
    <t>2024-03-05 23:00:00+02:00</t>
  </si>
  <si>
    <t>2024-03-06 00:00:00+02:00</t>
  </si>
  <si>
    <t>2024-03-06 01:00:00+02:00</t>
  </si>
  <si>
    <t>2024-03-06 02:00:00+02:00</t>
  </si>
  <si>
    <t>2024-03-06 03:00:00+02:00</t>
  </si>
  <si>
    <t>2024-03-06 04:00:00+02:00</t>
  </si>
  <si>
    <t>2024-03-06 05:00:00+02:00</t>
  </si>
  <si>
    <t>2024-03-06 06:00:00+02:00</t>
  </si>
  <si>
    <t>2024-03-06 07:00:00+02:00</t>
  </si>
  <si>
    <t>2024-03-06 08:00:00+02:00</t>
  </si>
  <si>
    <t>2024-03-06 09:00:00+02:00</t>
  </si>
  <si>
    <t>2024-03-06 10:00:00+02:00</t>
  </si>
  <si>
    <t>2024-03-06 11:00:00+02:00</t>
  </si>
  <si>
    <t>2024-03-06 12:00:00+02:00</t>
  </si>
  <si>
    <t>2024-03-06 13:00:00+02:00</t>
  </si>
  <si>
    <t>2024-03-06 14:00:00+02:00</t>
  </si>
  <si>
    <t>2024-03-06 15:00:00+02:00</t>
  </si>
  <si>
    <t>2024-03-06 16:00:00+02:00</t>
  </si>
  <si>
    <t>2024-03-06 17:00:00+02:00</t>
  </si>
  <si>
    <t>2024-03-06 18:00:00+02:00</t>
  </si>
  <si>
    <t>2024-03-06 19:00:00+02:00</t>
  </si>
  <si>
    <t>2024-03-06 20:00:00+02:00</t>
  </si>
  <si>
    <t>2024-03-06 21:00:00+02:00</t>
  </si>
  <si>
    <t>2024-03-06 22:00:00+02:00</t>
  </si>
  <si>
    <t>2024-03-06 23:00:00+02:00</t>
  </si>
  <si>
    <t>2024-03-07 00:00:00+02:00</t>
  </si>
  <si>
    <t>2024-03-07 01:00:00+02:00</t>
  </si>
  <si>
    <t>2024-03-07 02:00:00+02:00</t>
  </si>
  <si>
    <t>2024-03-07 03:00:00+02:00</t>
  </si>
  <si>
    <t>2024-03-07 04:00:00+02:00</t>
  </si>
  <si>
    <t>2024-03-07 05:00:00+02:00</t>
  </si>
  <si>
    <t>2024-03-07 06:00:00+02:00</t>
  </si>
  <si>
    <t>2024-03-07 07:00:00+02:00</t>
  </si>
  <si>
    <t>2024-03-07 08:00:00+02:00</t>
  </si>
  <si>
    <t>2024-03-07 09:00:00+02:00</t>
  </si>
  <si>
    <t>2024-03-07 10:00:00+02:00</t>
  </si>
  <si>
    <t>2024-03-07 11:00:00+02:00</t>
  </si>
  <si>
    <t>2024-03-07 12:00:00+02:00</t>
  </si>
  <si>
    <t>2024-03-07 13:00:00+02:00</t>
  </si>
  <si>
    <t>2024-03-07 14:00:00+02:00</t>
  </si>
  <si>
    <t>2024-03-07 15:00:00+02:00</t>
  </si>
  <si>
    <t>2024-03-07 16:00:00+02:00</t>
  </si>
  <si>
    <t>2024-03-07 17:00:00+02:00</t>
  </si>
  <si>
    <t>2024-03-07 18:00:00+02:00</t>
  </si>
  <si>
    <t>2024-03-07 19:00:00+02:00</t>
  </si>
  <si>
    <t>2024-03-07 20:00:00+02:00</t>
  </si>
  <si>
    <t>2024-03-07 21:00:00+02:00</t>
  </si>
  <si>
    <t>2024-03-07 22:00:00+02:00</t>
  </si>
  <si>
    <t>2024-03-07 23:00:00+02:00</t>
  </si>
  <si>
    <t>2024-03-08 00:00:00+02:00</t>
  </si>
  <si>
    <t>2024-03-08 01:00:00+02:00</t>
  </si>
  <si>
    <t>2024-03-08 02:00:00+02:00</t>
  </si>
  <si>
    <t>2024-03-08 03:00:00+02:00</t>
  </si>
  <si>
    <t>2024-03-08 04:00:00+02:00</t>
  </si>
  <si>
    <t>2024-03-08 05:00:00+02:00</t>
  </si>
  <si>
    <t>2024-03-08 06:00:00+02:00</t>
  </si>
  <si>
    <t>2024-03-08 07:00:00+02:00</t>
  </si>
  <si>
    <t>2024-03-08 08:00:00+02:00</t>
  </si>
  <si>
    <t>2024-03-08 09:00:00+02:00</t>
  </si>
  <si>
    <t>2024-03-08 10:00:00+02:00</t>
  </si>
  <si>
    <t>2024-03-08 11:00:00+02:00</t>
  </si>
  <si>
    <t>2024-03-08 12:00:00+02:00</t>
  </si>
  <si>
    <t>2024-03-08 13:00:00+02:00</t>
  </si>
  <si>
    <t>2024-03-08 14:00:00+02:00</t>
  </si>
  <si>
    <t>2024-03-08 15:00:00+02:00</t>
  </si>
  <si>
    <t>2024-03-08 16:00:00+02:00</t>
  </si>
  <si>
    <t>2024-03-08 17:00:00+02:00</t>
  </si>
  <si>
    <t>2024-03-08 18:00:00+02:00</t>
  </si>
  <si>
    <t>2024-03-08 19:00:00+02:00</t>
  </si>
  <si>
    <t>2024-03-08 20:00:00+02:00</t>
  </si>
  <si>
    <t>2024-03-08 21:00:00+02:00</t>
  </si>
  <si>
    <t>2024-03-08 22:00:00+02:00</t>
  </si>
  <si>
    <t>2024-03-08 23:00:00+02:00</t>
  </si>
  <si>
    <t>2024-03-09 00:00:00+02:00</t>
  </si>
  <si>
    <t>2024-03-09 01:00:00+02:00</t>
  </si>
  <si>
    <t>2024-03-09 02:00:00+02:00</t>
  </si>
  <si>
    <t>2024-03-09 03:00:00+02:00</t>
  </si>
  <si>
    <t>2024-03-09 04:00:00+02:00</t>
  </si>
  <si>
    <t>2024-03-09 05:00:00+02:00</t>
  </si>
  <si>
    <t>2024-03-09 06:00:00+02:00</t>
  </si>
  <si>
    <t>2024-03-09 07:00:00+02:00</t>
  </si>
  <si>
    <t>2024-03-09 08:00:00+02:00</t>
  </si>
  <si>
    <t>2024-03-09 09:00:00+02:00</t>
  </si>
  <si>
    <t>2024-03-09 10:00:00+02:00</t>
  </si>
  <si>
    <t>2024-03-09 11:00:00+02:00</t>
  </si>
  <si>
    <t>2024-03-09 12:00:00+02:00</t>
  </si>
  <si>
    <t>2024-03-09 13:00:00+02:00</t>
  </si>
  <si>
    <t>2024-03-09 14:00:00+02:00</t>
  </si>
  <si>
    <t>2024-03-09 15:00:00+02:00</t>
  </si>
  <si>
    <t>2024-03-09 16:00:00+02:00</t>
  </si>
  <si>
    <t>2024-03-09 17:00:00+02:00</t>
  </si>
  <si>
    <t>2024-03-09 18:00:00+02:00</t>
  </si>
  <si>
    <t>2024-03-09 19:00:00+02:00</t>
  </si>
  <si>
    <t>2024-03-09 20:00:00+02:00</t>
  </si>
  <si>
    <t>2024-03-09 21:00:00+02:00</t>
  </si>
  <si>
    <t>2024-03-09 22:00:00+02:00</t>
  </si>
  <si>
    <t>2024-03-09 23:00:00+02:00</t>
  </si>
  <si>
    <t>2024-03-10 00:00:00+02:00</t>
  </si>
  <si>
    <t>2024-03-10 01:00:00+02:00</t>
  </si>
  <si>
    <t>2024-03-10 02:00:00+02:00</t>
  </si>
  <si>
    <t>2024-03-10 03:00:00+02:00</t>
  </si>
  <si>
    <t>2024-03-10 04:00:00+02:00</t>
  </si>
  <si>
    <t>2024-03-10 05:00:00+02:00</t>
  </si>
  <si>
    <t>2024-03-10 06:00:00+02:00</t>
  </si>
  <si>
    <t>2024-03-10 07:00:00+02:00</t>
  </si>
  <si>
    <t>2024-03-10 08:00:00+02:00</t>
  </si>
  <si>
    <t>2024-03-10 09:00:00+02:00</t>
  </si>
  <si>
    <t>2024-03-10 10:00:00+02:00</t>
  </si>
  <si>
    <t>2024-03-10 11:00:00+02:00</t>
  </si>
  <si>
    <t>2024-03-10 12:00:00+02:00</t>
  </si>
  <si>
    <t>2024-03-10 13:00:00+02:00</t>
  </si>
  <si>
    <t>2024-03-10 14:00:00+02:00</t>
  </si>
  <si>
    <t>2024-03-10 15:00:00+02:00</t>
  </si>
  <si>
    <t>2024-03-10 16:00:00+02:00</t>
  </si>
  <si>
    <t>2024-03-10 17:00:00+02:00</t>
  </si>
  <si>
    <t>2024-03-10 18:00:00+02:00</t>
  </si>
  <si>
    <t>2024-03-10 19:00:00+02:00</t>
  </si>
  <si>
    <t>2024-03-10 20:00:00+02:00</t>
  </si>
  <si>
    <t>2024-03-10 21:00:00+02:00</t>
  </si>
  <si>
    <t>2024-03-10 22:00:00+02:00</t>
  </si>
  <si>
    <t>2024-03-10 23:00:00+02:00</t>
  </si>
  <si>
    <t>2024-03-11 00:00:00+02:00</t>
  </si>
  <si>
    <t>2024-03-11 01:00:00+02:00</t>
  </si>
  <si>
    <t>2024-03-11 02:00:00+02:00</t>
  </si>
  <si>
    <t>2024-03-11 03:00:00+02:00</t>
  </si>
  <si>
    <t>2024-03-11 04:00:00+02:00</t>
  </si>
  <si>
    <t>2024-03-11 05:00:00+02:00</t>
  </si>
  <si>
    <t>2024-03-11 06:00:00+02:00</t>
  </si>
  <si>
    <t>2024-03-11 07:00:00+02:00</t>
  </si>
  <si>
    <t>2024-03-11 08:00:00+02:00</t>
  </si>
  <si>
    <t>2024-03-11 09:00:00+02:00</t>
  </si>
  <si>
    <t>2024-03-11 10:00:00+02:00</t>
  </si>
  <si>
    <t>2024-03-11 11:00:00+02:00</t>
  </si>
  <si>
    <t>2024-03-11 12:00:00+02:00</t>
  </si>
  <si>
    <t>2024-03-11 13:00:00+02:00</t>
  </si>
  <si>
    <t>2024-03-11 14:00:00+02:00</t>
  </si>
  <si>
    <t>2024-03-11 15:00:00+02:00</t>
  </si>
  <si>
    <t>2024-03-11 16:00:00+02:00</t>
  </si>
  <si>
    <t>2024-03-11 17:00:00+02:00</t>
  </si>
  <si>
    <t>2024-03-11 18:00:00+02:00</t>
  </si>
  <si>
    <t>2024-03-11 19:00:00+02:00</t>
  </si>
  <si>
    <t>2024-03-11 20:00:00+02:00</t>
  </si>
  <si>
    <t>2024-03-11 21:00:00+02:00</t>
  </si>
  <si>
    <t>2024-03-11 22:00:00+02:00</t>
  </si>
  <si>
    <t>2024-03-11 23:00:00+02:00</t>
  </si>
  <si>
    <t>2024-03-12 00:00:00+02:00</t>
  </si>
  <si>
    <t>2024-03-12 01:00:00+02:00</t>
  </si>
  <si>
    <t>2024-03-12 02:00:00+02:00</t>
  </si>
  <si>
    <t>2024-03-12 03:00:00+02:00</t>
  </si>
  <si>
    <t>2024-03-12 04:00:00+02:00</t>
  </si>
  <si>
    <t>2024-03-12 05:00:00+02:00</t>
  </si>
  <si>
    <t>2024-03-12 06:00:00+02:00</t>
  </si>
  <si>
    <t>2024-03-12 07:00:00+02:00</t>
  </si>
  <si>
    <t>2024-03-12 08:00:00+02:00</t>
  </si>
  <si>
    <t>2024-03-12 09:00:00+02:00</t>
  </si>
  <si>
    <t>2024-03-12 10:00:00+02:00</t>
  </si>
  <si>
    <t>2024-03-12 11:00:00+02:00</t>
  </si>
  <si>
    <t>2024-03-12 12:00:00+02:00</t>
  </si>
  <si>
    <t>2024-03-12 13:00:00+02:00</t>
  </si>
  <si>
    <t>2024-03-12 14:00:00+02:00</t>
  </si>
  <si>
    <t>2024-03-12 15:00:00+02:00</t>
  </si>
  <si>
    <t>2024-03-12 16:00:00+02:00</t>
  </si>
  <si>
    <t>2024-03-12 17:00:00+02:00</t>
  </si>
  <si>
    <t>2024-03-12 18:00:00+02:00</t>
  </si>
  <si>
    <t>2024-03-12 19:00:00+02:00</t>
  </si>
  <si>
    <t>2024-03-12 20:00:00+02:00</t>
  </si>
  <si>
    <t>2024-03-12 21:00:00+02:00</t>
  </si>
  <si>
    <t>2024-03-12 22:00:00+02:00</t>
  </si>
  <si>
    <t>2024-03-12 23:00:00+02:00</t>
  </si>
  <si>
    <t>2024-03-13 00:00:00+02:00</t>
  </si>
  <si>
    <t>2024-03-13 01:00:00+02:00</t>
  </si>
  <si>
    <t>2024-03-13 02:00:00+02:00</t>
  </si>
  <si>
    <t>2024-03-13 03:00:00+02:00</t>
  </si>
  <si>
    <t>2024-03-13 04:00:00+02:00</t>
  </si>
  <si>
    <t>2024-03-13 05:00:00+02:00</t>
  </si>
  <si>
    <t>2024-03-13 06:00:00+02:00</t>
  </si>
  <si>
    <t>2024-03-13 07:00:00+02:00</t>
  </si>
  <si>
    <t>2024-03-13 08:00:00+02:00</t>
  </si>
  <si>
    <t>2024-03-13 09:00:00+02:00</t>
  </si>
  <si>
    <t>2024-03-13 10:00:00+02:00</t>
  </si>
  <si>
    <t>2024-03-13 11:00:00+02:00</t>
  </si>
  <si>
    <t>2024-03-13 12:00:00+02:00</t>
  </si>
  <si>
    <t>2024-03-13 13:00:00+02:00</t>
  </si>
  <si>
    <t>2024-03-13 14:00:00+02:00</t>
  </si>
  <si>
    <t>2024-03-13 15:00:00+02:00</t>
  </si>
  <si>
    <t>2024-03-13 16:00:00+02:00</t>
  </si>
  <si>
    <t>2024-03-13 17:00:00+02:00</t>
  </si>
  <si>
    <t>2024-03-13 18:00:00+02:00</t>
  </si>
  <si>
    <t>2024-03-13 19:00:00+02:00</t>
  </si>
  <si>
    <t>2024-03-13 20:00:00+02:00</t>
  </si>
  <si>
    <t>2024-03-13 21:00:00+02:00</t>
  </si>
  <si>
    <t>2024-03-13 22:00:00+02:00</t>
  </si>
  <si>
    <t>2024-03-13 23:00:00+02:00</t>
  </si>
  <si>
    <t>2024-03-14 00:00:00+02:00</t>
  </si>
  <si>
    <t>2024-03-14 01:00:00+02:00</t>
  </si>
  <si>
    <t>2024-03-14 02:00:00+02:00</t>
  </si>
  <si>
    <t>2024-03-14 03:00:00+02:00</t>
  </si>
  <si>
    <t>2024-03-14 04:00:00+02:00</t>
  </si>
  <si>
    <t>2024-03-14 05:00:00+02:00</t>
  </si>
  <si>
    <t>2024-03-14 06:00:00+02:00</t>
  </si>
  <si>
    <t>2024-03-14 07:00:00+02:00</t>
  </si>
  <si>
    <t>2024-03-14 08:00:00+02:00</t>
  </si>
  <si>
    <t>2024-03-14 09:00:00+02:00</t>
  </si>
  <si>
    <t>2024-03-14 10:00:00+02:00</t>
  </si>
  <si>
    <t>2024-03-14 11:00:00+02:00</t>
  </si>
  <si>
    <t>2024-03-14 12:00:00+02:00</t>
  </si>
  <si>
    <t>2024-03-14 13:00:00+02:00</t>
  </si>
  <si>
    <t>2024-03-14 14:00:00+02:00</t>
  </si>
  <si>
    <t>2024-03-14 15:00:00+02:00</t>
  </si>
  <si>
    <t>2024-03-14 16:00:00+02:00</t>
  </si>
  <si>
    <t>2024-03-14 17:00:00+02:00</t>
  </si>
  <si>
    <t>2024-03-14 18:00:00+02:00</t>
  </si>
  <si>
    <t>2024-03-14 19:00:00+02:00</t>
  </si>
  <si>
    <t>2024-03-14 20:00:00+02:00</t>
  </si>
  <si>
    <t>2024-03-14 21:00:00+02:00</t>
  </si>
  <si>
    <t>2024-03-14 22:00:00+02:00</t>
  </si>
  <si>
    <t>2024-03-14 23:00:00+02:00</t>
  </si>
  <si>
    <t>2024-03-15 00:00:00+02:00</t>
  </si>
  <si>
    <t>2024-03-15 01:00:00+02:00</t>
  </si>
  <si>
    <t>2024-03-15 02:00:00+02:00</t>
  </si>
  <si>
    <t>2024-03-15 03:00:00+02:00</t>
  </si>
  <si>
    <t>2024-03-15 04:00:00+02:00</t>
  </si>
  <si>
    <t>2024-03-15 05:00:00+02:00</t>
  </si>
  <si>
    <t>2024-03-15 06:00:00+02:00</t>
  </si>
  <si>
    <t>2024-03-15 07:00:00+02:00</t>
  </si>
  <si>
    <t>2024-03-15 08:00:00+02:00</t>
  </si>
  <si>
    <t>2024-03-15 09:00:00+02:00</t>
  </si>
  <si>
    <t>2024-03-15 10:00:00+02:00</t>
  </si>
  <si>
    <t>2024-03-15 11:00:00+02:00</t>
  </si>
  <si>
    <t>2024-03-15 12:00:00+02:00</t>
  </si>
  <si>
    <t>2024-03-15 13:00:00+02:00</t>
  </si>
  <si>
    <t>2024-03-15 14:00:00+02:00</t>
  </si>
  <si>
    <t>2024-03-15 15:00:00+02:00</t>
  </si>
  <si>
    <t>2024-03-15 16:00:00+02:00</t>
  </si>
  <si>
    <t>2024-03-15 17:00:00+02:00</t>
  </si>
  <si>
    <t>2024-03-15 18:00:00+02:00</t>
  </si>
  <si>
    <t>2024-03-15 19:00:00+02:00</t>
  </si>
  <si>
    <t>2024-03-15 20:00:00+02:00</t>
  </si>
  <si>
    <t>2024-03-15 21:00:00+02:00</t>
  </si>
  <si>
    <t>2024-03-15 22:00:00+02:00</t>
  </si>
  <si>
    <t>2024-03-15 23:00:00+02:00</t>
  </si>
  <si>
    <t>2024-03-16 00:00:00+02:00</t>
  </si>
  <si>
    <t>2024-03-16 01:00:00+02:00</t>
  </si>
  <si>
    <t>2024-03-16 02:00:00+02:00</t>
  </si>
  <si>
    <t>2024-03-16 03:00:00+02:00</t>
  </si>
  <si>
    <t>2024-03-16 04:00:00+02:00</t>
  </si>
  <si>
    <t>2024-03-16 05:00:00+02:00</t>
  </si>
  <si>
    <t>2024-03-16 06:00:00+02:00</t>
  </si>
  <si>
    <t>2024-03-16 07:00:00+02:00</t>
  </si>
  <si>
    <t>2024-03-16 08:00:00+02:00</t>
  </si>
  <si>
    <t>2024-03-16 09:00:00+02:00</t>
  </si>
  <si>
    <t>2024-03-16 10:00:00+02:00</t>
  </si>
  <si>
    <t>2024-03-16 11:00:00+02:00</t>
  </si>
  <si>
    <t>2024-03-16 12:00:00+02:00</t>
  </si>
  <si>
    <t>2024-03-16 13:00:00+02:00</t>
  </si>
  <si>
    <t>2024-03-16 14:00:00+02:00</t>
  </si>
  <si>
    <t>2024-03-16 15:00:00+02:00</t>
  </si>
  <si>
    <t>2024-03-16 16:00:00+02:00</t>
  </si>
  <si>
    <t>2024-03-16 17:00:00+02:00</t>
  </si>
  <si>
    <t>2024-03-16 18:00:00+02:00</t>
  </si>
  <si>
    <t>2024-03-16 19:00:00+02:00</t>
  </si>
  <si>
    <t>2024-03-16 20:00:00+02:00</t>
  </si>
  <si>
    <t>2024-03-16 21:00:00+02:00</t>
  </si>
  <si>
    <t>2024-03-16 22:00:00+02:00</t>
  </si>
  <si>
    <t>2024-03-16 23:00:00+02:00</t>
  </si>
  <si>
    <t>2024-03-17 00:00:00+02:00</t>
  </si>
  <si>
    <t>2024-03-17 01:00:00+02:00</t>
  </si>
  <si>
    <t>2024-03-17 02:00:00+02:00</t>
  </si>
  <si>
    <t>2024-03-17 03:00:00+02:00</t>
  </si>
  <si>
    <t>2024-03-17 04:00:00+02:00</t>
  </si>
  <si>
    <t>2024-03-17 05:00:00+02:00</t>
  </si>
  <si>
    <t>2024-03-17 06:00:00+02:00</t>
  </si>
  <si>
    <t>2024-03-17 07:00:00+02:00</t>
  </si>
  <si>
    <t>2024-03-17 08:00:00+02:00</t>
  </si>
  <si>
    <t>2024-03-17 09:00:00+02:00</t>
  </si>
  <si>
    <t>2024-03-17 10:00:00+02:00</t>
  </si>
  <si>
    <t>2024-03-17 11:00:00+02:00</t>
  </si>
  <si>
    <t>2024-03-17 12:00:00+02:00</t>
  </si>
  <si>
    <t>2024-03-17 13:00:00+02:00</t>
  </si>
  <si>
    <t>2024-03-17 14:00:00+02:00</t>
  </si>
  <si>
    <t>2024-03-17 15:00:00+02:00</t>
  </si>
  <si>
    <t>2024-03-17 16:00:00+02:00</t>
  </si>
  <si>
    <t>2024-03-17 17:00:00+02:00</t>
  </si>
  <si>
    <t>2024-03-17 18:00:00+02:00</t>
  </si>
  <si>
    <t>2024-03-17 19:00:00+02:00</t>
  </si>
  <si>
    <t>2024-03-17 20:00:00+02:00</t>
  </si>
  <si>
    <t>2024-03-17 21:00:00+02:00</t>
  </si>
  <si>
    <t>2024-03-17 22:00:00+02:00</t>
  </si>
  <si>
    <t>2024-03-17 23:00:00+02:00</t>
  </si>
  <si>
    <t>2024-03-18 00:00:00+02:00</t>
  </si>
  <si>
    <t>2024-03-18 01:00:00+02:00</t>
  </si>
  <si>
    <t>2024-03-18 02:00:00+02:00</t>
  </si>
  <si>
    <t>2024-03-18 03:00:00+02:00</t>
  </si>
  <si>
    <t>2024-03-18 04:00:00+02:00</t>
  </si>
  <si>
    <t>2024-03-18 05:00:00+02:00</t>
  </si>
  <si>
    <t>2024-03-18 06:00:00+02:00</t>
  </si>
  <si>
    <t>2024-03-18 07:00:00+02:00</t>
  </si>
  <si>
    <t>2024-03-18 08:00:00+02:00</t>
  </si>
  <si>
    <t>2024-03-18 09:00:00+02:00</t>
  </si>
  <si>
    <t>2024-03-18 10:00:00+02:00</t>
  </si>
  <si>
    <t>2024-03-18 11:00:00+02:00</t>
  </si>
  <si>
    <t>2024-03-18 12:00:00+02:00</t>
  </si>
  <si>
    <t>2024-03-18 13:00:00+02:00</t>
  </si>
  <si>
    <t>2024-03-18 14:00:00+02:00</t>
  </si>
  <si>
    <t>2024-03-18 15:00:00+02:00</t>
  </si>
  <si>
    <t>2024-03-18 16:00:00+02:00</t>
  </si>
  <si>
    <t>2024-03-18 17:00:00+02:00</t>
  </si>
  <si>
    <t>2024-03-18 18:00:00+02:00</t>
  </si>
  <si>
    <t>2024-03-18 19:00:00+02:00</t>
  </si>
  <si>
    <t>2024-03-18 20:00:00+02:00</t>
  </si>
  <si>
    <t>2024-03-18 21:00:00+02:00</t>
  </si>
  <si>
    <t>2024-03-18 22:00:00+02:00</t>
  </si>
  <si>
    <t>2024-03-18 23:00:00+02:00</t>
  </si>
  <si>
    <t>2024-03-19 00:00:00+02:00</t>
  </si>
  <si>
    <t>2024-03-19 01:00:00+02:00</t>
  </si>
  <si>
    <t>2024-03-19 02:00:00+02:00</t>
  </si>
  <si>
    <t>2024-03-19 03:00:00+02:00</t>
  </si>
  <si>
    <t>2024-03-19 04:00:00+02:00</t>
  </si>
  <si>
    <t>2024-03-19 05:00:00+02:00</t>
  </si>
  <si>
    <t>2024-03-19 06:00:00+02:00</t>
  </si>
  <si>
    <t>2024-03-19 07:00:00+02:00</t>
  </si>
  <si>
    <t>2024-03-19 08:00:00+02:00</t>
  </si>
  <si>
    <t>2024-03-19 09:00:00+02:00</t>
  </si>
  <si>
    <t>2024-03-19 10:00:00+02:00</t>
  </si>
  <si>
    <t>2024-03-19 11:00:00+02:00</t>
  </si>
  <si>
    <t>2024-03-19 12:00:00+02:00</t>
  </si>
  <si>
    <t>2024-03-19 13:00:00+02:00</t>
  </si>
  <si>
    <t>2024-03-19 14:00:00+02:00</t>
  </si>
  <si>
    <t>2024-03-19 15:00:00+02:00</t>
  </si>
  <si>
    <t>2024-03-19 16:00:00+02:00</t>
  </si>
  <si>
    <t>2024-03-19 17:00:00+02:00</t>
  </si>
  <si>
    <t>2024-03-19 18:00:00+02:00</t>
  </si>
  <si>
    <t>2024-03-19 19:00:00+02:00</t>
  </si>
  <si>
    <t>2024-03-19 20:00:00+02:00</t>
  </si>
  <si>
    <t>2024-03-19 21:00:00+02:00</t>
  </si>
  <si>
    <t>2024-03-19 22:00:00+02:00</t>
  </si>
  <si>
    <t>2024-03-19 23:00:00+02:00</t>
  </si>
  <si>
    <t>2024-03-20 00:00:00+02:00</t>
  </si>
  <si>
    <t>2024-03-20 01:00:00+02:00</t>
  </si>
  <si>
    <t>2024-03-20 02:00:00+02:00</t>
  </si>
  <si>
    <t>2024-03-20 03:00:00+02:00</t>
  </si>
  <si>
    <t>2024-03-20 04:00:00+02:00</t>
  </si>
  <si>
    <t>2024-03-20 05:00:00+02:00</t>
  </si>
  <si>
    <t>2024-03-20 06:00:00+02:00</t>
  </si>
  <si>
    <t>2024-03-20 07:00:00+02:00</t>
  </si>
  <si>
    <t>2024-03-20 08:00:00+02:00</t>
  </si>
  <si>
    <t>2024-03-20 09:00:00+02:00</t>
  </si>
  <si>
    <t>2024-03-20 10:00:00+02:00</t>
  </si>
  <si>
    <t>2024-03-20 11:00:00+02:00</t>
  </si>
  <si>
    <t>2024-03-20 12:00:00+02:00</t>
  </si>
  <si>
    <t>2024-03-20 13:00:00+02:00</t>
  </si>
  <si>
    <t>2024-03-20 14:00:00+02:00</t>
  </si>
  <si>
    <t>2024-03-20 15:00:00+02:00</t>
  </si>
  <si>
    <t>2024-03-20 16:00:00+02:00</t>
  </si>
  <si>
    <t>2024-03-20 17:00:00+02:00</t>
  </si>
  <si>
    <t>2024-03-20 18:00:00+02:00</t>
  </si>
  <si>
    <t>2024-03-20 19:00:00+02:00</t>
  </si>
  <si>
    <t>2024-03-20 20:00:00+02:00</t>
  </si>
  <si>
    <t>2024-03-20 21:00:00+02:00</t>
  </si>
  <si>
    <t>2024-03-20 22:00:00+02:00</t>
  </si>
  <si>
    <t>2024-03-20 23:00:00+02:00</t>
  </si>
  <si>
    <t>2024-03-21 00:00:00+02:00</t>
  </si>
  <si>
    <t>2024-03-21 01:00:00+02:00</t>
  </si>
  <si>
    <t>2024-03-21 02:00:00+02:00</t>
  </si>
  <si>
    <t>2024-03-21 03:00:00+02:00</t>
  </si>
  <si>
    <t>2024-03-21 04:00:00+02:00</t>
  </si>
  <si>
    <t>2024-03-21 05:00:00+02:00</t>
  </si>
  <si>
    <t>2024-03-21 06:00:00+02:00</t>
  </si>
  <si>
    <t>2024-03-21 07:00:00+02:00</t>
  </si>
  <si>
    <t>2024-03-21 08:00:00+02:00</t>
  </si>
  <si>
    <t>2024-03-21 09:00:00+02:00</t>
  </si>
  <si>
    <t>2024-03-21 10:00:00+02:00</t>
  </si>
  <si>
    <t>2024-03-21 11:00:00+02:00</t>
  </si>
  <si>
    <t>2024-03-21 12:00:00+02:00</t>
  </si>
  <si>
    <t>2024-03-21 13:00:00+02:00</t>
  </si>
  <si>
    <t>2024-03-21 14:00:00+02:00</t>
  </si>
  <si>
    <t>2024-03-21 15:00:00+02:00</t>
  </si>
  <si>
    <t>2024-03-21 16:00:00+02:00</t>
  </si>
  <si>
    <t>2024-03-21 17:00:00+02:00</t>
  </si>
  <si>
    <t>2024-03-21 18:00:00+02:00</t>
  </si>
  <si>
    <t>2024-03-21 19:00:00+02:00</t>
  </si>
  <si>
    <t>2024-03-21 20:00:00+02:00</t>
  </si>
  <si>
    <t>2024-03-21 21:00:00+02:00</t>
  </si>
  <si>
    <t>2024-03-21 22:00:00+02:00</t>
  </si>
  <si>
    <t>2024-03-21 23:00:00+02:00</t>
  </si>
  <si>
    <t>2024-03-22 00:00:00+02:00</t>
  </si>
  <si>
    <t>2024-03-22 01:00:00+02:00</t>
  </si>
  <si>
    <t>2024-03-22 02:00:00+02:00</t>
  </si>
  <si>
    <t>2024-03-22 03:00:00+02:00</t>
  </si>
  <si>
    <t>2024-03-22 04:00:00+02:00</t>
  </si>
  <si>
    <t>2024-03-22 05:00:00+02:00</t>
  </si>
  <si>
    <t>2024-03-22 06:00:00+02:00</t>
  </si>
  <si>
    <t>2024-03-22 07:00:00+02:00</t>
  </si>
  <si>
    <t>2024-03-22 08:00:00+02:00</t>
  </si>
  <si>
    <t>2024-03-22 09:00:00+02:00</t>
  </si>
  <si>
    <t>2024-03-22 10:00:00+02:00</t>
  </si>
  <si>
    <t>2024-03-22 11:00:00+02:00</t>
  </si>
  <si>
    <t>2024-03-22 12:00:00+02:00</t>
  </si>
  <si>
    <t>2024-03-22 13:00:00+02:00</t>
  </si>
  <si>
    <t>2024-03-22 14:00:00+02:00</t>
  </si>
  <si>
    <t>2024-03-22 15:00:00+02:00</t>
  </si>
  <si>
    <t>2024-03-22 16:00:00+02:00</t>
  </si>
  <si>
    <t>2024-03-22 17:00:00+02:00</t>
  </si>
  <si>
    <t>2024-03-22 18:00:00+02:00</t>
  </si>
  <si>
    <t>2024-03-22 19:00:00+02:00</t>
  </si>
  <si>
    <t>2024-03-22 20:00:00+02:00</t>
  </si>
  <si>
    <t>2024-03-22 21:00:00+02:00</t>
  </si>
  <si>
    <t>2024-03-22 22:00:00+02:00</t>
  </si>
  <si>
    <t>2024-03-22 23:00:00+02:00</t>
  </si>
  <si>
    <t>2024-03-23 00:00:00+02:00</t>
  </si>
  <si>
    <t>2024-03-23 01:00:00+02:00</t>
  </si>
  <si>
    <t>2024-03-23 02:00:00+02:00</t>
  </si>
  <si>
    <t>2024-03-23 03:00:00+02:00</t>
  </si>
  <si>
    <t>2024-03-23 04:00:00+02:00</t>
  </si>
  <si>
    <t>2024-03-23 05:00:00+02:00</t>
  </si>
  <si>
    <t>2024-03-23 06:00:00+02:00</t>
  </si>
  <si>
    <t>2024-03-23 07:00:00+02:00</t>
  </si>
  <si>
    <t>2024-03-23 08:00:00+02:00</t>
  </si>
  <si>
    <t>2024-03-23 09:00:00+02:00</t>
  </si>
  <si>
    <t>2024-03-23 10:00:00+02:00</t>
  </si>
  <si>
    <t>2024-03-23 11:00:00+02:00</t>
  </si>
  <si>
    <t>2024-03-23 12:00:00+02:00</t>
  </si>
  <si>
    <t>2024-03-23 13:00:00+02:00</t>
  </si>
  <si>
    <t>2024-03-23 14:00:00+02:00</t>
  </si>
  <si>
    <t>2024-03-23 15:00:00+02:00</t>
  </si>
  <si>
    <t>2024-03-23 16:00:00+02:00</t>
  </si>
  <si>
    <t>2024-03-23 17:00:00+02:00</t>
  </si>
  <si>
    <t>2024-03-23 18:00:00+02:00</t>
  </si>
  <si>
    <t>2024-03-23 19:00:00+02:00</t>
  </si>
  <si>
    <t>2024-03-23 20:00:00+02:00</t>
  </si>
  <si>
    <t>2024-03-23 21:00:00+02:00</t>
  </si>
  <si>
    <t>2024-03-23 22:00:00+02:00</t>
  </si>
  <si>
    <t>2024-03-23 23:00:00+02:00</t>
  </si>
  <si>
    <t>2024-03-24 00:00:00+02:00</t>
  </si>
  <si>
    <t>2024-03-24 01:00:00+02:00</t>
  </si>
  <si>
    <t>2024-03-24 02:00:00+02:00</t>
  </si>
  <si>
    <t>2024-03-24 03:00:00+02:00</t>
  </si>
  <si>
    <t>2024-03-24 04:00:00+02:00</t>
  </si>
  <si>
    <t>2024-03-24 05:00:00+02:00</t>
  </si>
  <si>
    <t>2024-03-24 06:00:00+02:00</t>
  </si>
  <si>
    <t>2024-03-24 07:00:00+02:00</t>
  </si>
  <si>
    <t>2024-03-24 08:00:00+02:00</t>
  </si>
  <si>
    <t>2024-03-24 09:00:00+02:00</t>
  </si>
  <si>
    <t>2024-03-24 10:00:00+02:00</t>
  </si>
  <si>
    <t>2024-03-24 11:00:00+02:00</t>
  </si>
  <si>
    <t>2024-03-24 12:00:00+02:00</t>
  </si>
  <si>
    <t>2024-03-24 13:00:00+02:00</t>
  </si>
  <si>
    <t>2024-03-24 14:00:00+02:00</t>
  </si>
  <si>
    <t>2024-03-24 15:00:00+02:00</t>
  </si>
  <si>
    <t>2024-03-24 16:00:00+02:00</t>
  </si>
  <si>
    <t>2024-03-24 17:00:00+02:00</t>
  </si>
  <si>
    <t>2024-03-24 18:00:00+02:00</t>
  </si>
  <si>
    <t>2024-03-24 19:00:00+02:00</t>
  </si>
  <si>
    <t>2024-03-24 20:00:00+02:00</t>
  </si>
  <si>
    <t>2024-03-24 21:00:00+02:00</t>
  </si>
  <si>
    <t>2024-03-24 22:00:00+02:00</t>
  </si>
  <si>
    <t>2024-03-24 23:00:00+02:00</t>
  </si>
  <si>
    <t>2024-03-25 00:00:00+02:00</t>
  </si>
  <si>
    <t>2024-03-25 01:00:00+02:00</t>
  </si>
  <si>
    <t>2024-03-25 02:00:00+02:00</t>
  </si>
  <si>
    <t>2024-03-25 03:00:00+02:00</t>
  </si>
  <si>
    <t>2024-03-25 04:00:00+02:00</t>
  </si>
  <si>
    <t>2024-03-25 05:00:00+02:00</t>
  </si>
  <si>
    <t>2024-03-25 06:00:00+02:00</t>
  </si>
  <si>
    <t>2024-03-25 07:00:00+02:00</t>
  </si>
  <si>
    <t>2024-03-25 08:00:00+02:00</t>
  </si>
  <si>
    <t>2024-03-25 09:00:00+02:00</t>
  </si>
  <si>
    <t>2024-03-25 10:00:00+02:00</t>
  </si>
  <si>
    <t>2024-03-25 11:00:00+02:00</t>
  </si>
  <si>
    <t>2024-03-25 12:00:00+02:00</t>
  </si>
  <si>
    <t>2024-03-25 13:00:00+02:00</t>
  </si>
  <si>
    <t>2024-03-25 14:00:00+02:00</t>
  </si>
  <si>
    <t>2024-03-25 15:00:00+02:00</t>
  </si>
  <si>
    <t>2024-03-25 16:00:00+02:00</t>
  </si>
  <si>
    <t>2024-03-25 17:00:00+02:00</t>
  </si>
  <si>
    <t>2024-03-25 18:00:00+02:00</t>
  </si>
  <si>
    <t>2024-03-25 19:00:00+02:00</t>
  </si>
  <si>
    <t>2024-03-25 20:00:00+02:00</t>
  </si>
  <si>
    <t>2024-03-25 21:00:00+02:00</t>
  </si>
  <si>
    <t>2024-03-25 22:00:00+02:00</t>
  </si>
  <si>
    <t>2024-03-25 23:00:00+02:00</t>
  </si>
  <si>
    <t>2024-03-26 00:00:00+02:00</t>
  </si>
  <si>
    <t>2024-03-26 01:00:00+02:00</t>
  </si>
  <si>
    <t>2024-03-26 02:00:00+02:00</t>
  </si>
  <si>
    <t>2024-03-26 03:00:00+02:00</t>
  </si>
  <si>
    <t>2024-03-26 04:00:00+02:00</t>
  </si>
  <si>
    <t>2024-03-26 05:00:00+02:00</t>
  </si>
  <si>
    <t>2024-03-26 06:00:00+02:00</t>
  </si>
  <si>
    <t>2024-03-26 07:00:00+02:00</t>
  </si>
  <si>
    <t>2024-03-26 08:00:00+02:00</t>
  </si>
  <si>
    <t>2024-03-26 09:00:00+02:00</t>
  </si>
  <si>
    <t>2024-03-26 10:00:00+02:00</t>
  </si>
  <si>
    <t>2024-03-26 11:00:00+02:00</t>
  </si>
  <si>
    <t>2024-03-26 12:00:00+02:00</t>
  </si>
  <si>
    <t>2024-03-26 13:00:00+02:00</t>
  </si>
  <si>
    <t>2024-03-26 14:00:00+02:00</t>
  </si>
  <si>
    <t>2024-03-26 15:00:00+02:00</t>
  </si>
  <si>
    <t>2024-03-26 16:00:00+02:00</t>
  </si>
  <si>
    <t>2024-03-26 17:00:00+02:00</t>
  </si>
  <si>
    <t>2024-03-26 18:00:00+02:00</t>
  </si>
  <si>
    <t>2024-03-26 19:00:00+02:00</t>
  </si>
  <si>
    <t>2024-03-26 20:00:00+02:00</t>
  </si>
  <si>
    <t>2024-03-26 21:00:00+02:00</t>
  </si>
  <si>
    <t>2024-03-26 22:00:00+02:00</t>
  </si>
  <si>
    <t>2024-03-26 23:00:00+02:00</t>
  </si>
  <si>
    <t>2024-03-27 00:00:00+02:00</t>
  </si>
  <si>
    <t>2024-03-27 01:00:00+02:00</t>
  </si>
  <si>
    <t>2024-03-27 02:00:00+02:00</t>
  </si>
  <si>
    <t>2024-03-27 03:00:00+02:00</t>
  </si>
  <si>
    <t>2024-03-27 04:00:00+02:00</t>
  </si>
  <si>
    <t>2024-03-27 05:00:00+02:00</t>
  </si>
  <si>
    <t>2024-03-27 06:00:00+02:00</t>
  </si>
  <si>
    <t>2024-03-27 07:00:00+02:00</t>
  </si>
  <si>
    <t>2024-03-27 08:00:00+02:00</t>
  </si>
  <si>
    <t>2024-03-27 09:00:00+02:00</t>
  </si>
  <si>
    <t>2024-03-27 10:00:00+02:00</t>
  </si>
  <si>
    <t>2024-03-27 11:00:00+02:00</t>
  </si>
  <si>
    <t>2024-03-27 12:00:00+02:00</t>
  </si>
  <si>
    <t>2024-03-27 13:00:00+02:00</t>
  </si>
  <si>
    <t>2024-03-27 14:00:00+02:00</t>
  </si>
  <si>
    <t>2024-03-27 15:00:00+02:00</t>
  </si>
  <si>
    <t>2024-03-27 16:00:00+02:00</t>
  </si>
  <si>
    <t>2024-03-27 17:00:00+02:00</t>
  </si>
  <si>
    <t>2024-03-27 18:00:00+02:00</t>
  </si>
  <si>
    <t>2024-03-27 19:00:00+02:00</t>
  </si>
  <si>
    <t>2024-03-27 20:00:00+02:00</t>
  </si>
  <si>
    <t>2024-03-27 21:00:00+02:00</t>
  </si>
  <si>
    <t>2024-03-27 22:00:00+02:00</t>
  </si>
  <si>
    <t>2024-03-27 23:00:00+02:00</t>
  </si>
  <si>
    <t>2024-03-28 00:00:00+02:00</t>
  </si>
  <si>
    <t>2024-03-28 01:00:00+02:00</t>
  </si>
  <si>
    <t>2024-03-28 02:00:00+02:00</t>
  </si>
  <si>
    <t>2024-03-28 03:00:00+02:00</t>
  </si>
  <si>
    <t>2024-03-28 04:00:00+02:00</t>
  </si>
  <si>
    <t>2024-03-28 05:00:00+02:00</t>
  </si>
  <si>
    <t>2024-03-28 06:00:00+02:00</t>
  </si>
  <si>
    <t>2024-03-28 07:00:00+02:00</t>
  </si>
  <si>
    <t>2024-03-28 08:00:00+02:00</t>
  </si>
  <si>
    <t>2024-03-28 09:00:00+02:00</t>
  </si>
  <si>
    <t>2024-03-28 10:00:00+02:00</t>
  </si>
  <si>
    <t>2024-03-28 11:00:00+02:00</t>
  </si>
  <si>
    <t>2024-03-28 12:00:00+02:00</t>
  </si>
  <si>
    <t>2024-03-28 13:00:00+02:00</t>
  </si>
  <si>
    <t>2024-03-28 14:00:00+02:00</t>
  </si>
  <si>
    <t>2024-03-28 15:00:00+02:00</t>
  </si>
  <si>
    <t>2024-03-28 16:00:00+02:00</t>
  </si>
  <si>
    <t>2024-03-28 17:00:00+02:00</t>
  </si>
  <si>
    <t>2024-03-28 18:00:00+02:00</t>
  </si>
  <si>
    <t>2024-03-28 19:00:00+02:00</t>
  </si>
  <si>
    <t>2024-03-28 20:00:00+02:00</t>
  </si>
  <si>
    <t>2024-03-28 21:00:00+02:00</t>
  </si>
  <si>
    <t>2024-03-28 22:00:00+02:00</t>
  </si>
  <si>
    <t>2024-03-28 23:00:00+02:00</t>
  </si>
  <si>
    <t>2024-03-29 00:00:00+02:00</t>
  </si>
  <si>
    <t>2024-03-29 01:00:00+02:00</t>
  </si>
  <si>
    <t>2024-03-29 02:00:00+02:00</t>
  </si>
  <si>
    <t>2024-03-29 03:00:00+02:00</t>
  </si>
  <si>
    <t>2024-03-29 04:00:00+02:00</t>
  </si>
  <si>
    <t>2024-03-29 05:00:00+02:00</t>
  </si>
  <si>
    <t>2024-03-29 06:00:00+02:00</t>
  </si>
  <si>
    <t>2024-03-29 07:00:00+02:00</t>
  </si>
  <si>
    <t>2024-03-29 08:00:00+02:00</t>
  </si>
  <si>
    <t>2024-03-29 09:00:00+02:00</t>
  </si>
  <si>
    <t>2024-03-29 10:00:00+02:00</t>
  </si>
  <si>
    <t>2024-03-29 11:00:00+02:00</t>
  </si>
  <si>
    <t>2024-03-29 12:00:00+02:00</t>
  </si>
  <si>
    <t>2024-03-29 13:00:00+02:00</t>
  </si>
  <si>
    <t>2024-03-29 14:00:00+02:00</t>
  </si>
  <si>
    <t>2024-03-29 15:00:00+02:00</t>
  </si>
  <si>
    <t>2024-03-29 16:00:00+02:00</t>
  </si>
  <si>
    <t>2024-03-29 17:00:00+02:00</t>
  </si>
  <si>
    <t>2024-03-29 18:00:00+02:00</t>
  </si>
  <si>
    <t>2024-03-29 19:00:00+02:00</t>
  </si>
  <si>
    <t>2024-03-29 20:00:00+02:00</t>
  </si>
  <si>
    <t>2024-03-29 21:00:00+02:00</t>
  </si>
  <si>
    <t>2024-03-29 22:00:00+02:00</t>
  </si>
  <si>
    <t>2024-03-29 23:00:00+02:00</t>
  </si>
  <si>
    <t>2024-03-30 00:00:00+02:00</t>
  </si>
  <si>
    <t>2024-03-30 01:00:00+02:00</t>
  </si>
  <si>
    <t>2024-03-30 02:00:00+02:00</t>
  </si>
  <si>
    <t>2024-03-30 03:00:00+02:00</t>
  </si>
  <si>
    <t>2024-03-30 04:00:00+02:00</t>
  </si>
  <si>
    <t>2024-03-30 05:00:00+02:00</t>
  </si>
  <si>
    <t>2024-03-30 06:00:00+02:00</t>
  </si>
  <si>
    <t>2024-03-30 07:00:00+02:00</t>
  </si>
  <si>
    <t>2024-03-30 08:00:00+02:00</t>
  </si>
  <si>
    <t>2024-03-30 09:00:00+02:00</t>
  </si>
  <si>
    <t>2024-03-30 10:00:00+02:00</t>
  </si>
  <si>
    <t>2024-03-30 11:00:00+02:00</t>
  </si>
  <si>
    <t>2024-03-30 12:00:00+02:00</t>
  </si>
  <si>
    <t>2024-03-30 13:00:00+02:00</t>
  </si>
  <si>
    <t>2024-03-30 14:00:00+02:00</t>
  </si>
  <si>
    <t>2024-03-30 15:00:00+02:00</t>
  </si>
  <si>
    <t>2024-03-30 16:00:00+02:00</t>
  </si>
  <si>
    <t>2024-03-30 17:00:00+02:00</t>
  </si>
  <si>
    <t>2024-03-30 18:00:00+02:00</t>
  </si>
  <si>
    <t>2024-03-30 19:00:00+02:00</t>
  </si>
  <si>
    <t>2024-03-30 20:00:00+02:00</t>
  </si>
  <si>
    <t>2024-03-30 21:00:00+02:00</t>
  </si>
  <si>
    <t>2024-03-30 22:00:00+02:00</t>
  </si>
  <si>
    <t>2024-03-30 23:00:00+02:00</t>
  </si>
  <si>
    <t>2024-03-31 00:00:00+02:00</t>
  </si>
  <si>
    <t>2024-03-31 01:00:00+02:00</t>
  </si>
  <si>
    <t>2024-03-31 02:00:00+02:00</t>
  </si>
  <si>
    <t>2024-03-31 04:00:00+03:00</t>
  </si>
  <si>
    <t>2024-03-31 05:00:00+03:00</t>
  </si>
  <si>
    <t>2024-03-31 06:00:00+03:00</t>
  </si>
  <si>
    <t>2024-03-31 07:00:00+03:00</t>
  </si>
  <si>
    <t>2024-03-31 08:00:00+03:00</t>
  </si>
  <si>
    <t>2024-03-31 09:00:00+03:00</t>
  </si>
  <si>
    <t>2024-03-31 10:00:00+03:00</t>
  </si>
  <si>
    <t>2024-03-31 11:00:00+03:00</t>
  </si>
  <si>
    <t>2024-03-31 12:00:00+03:00</t>
  </si>
  <si>
    <t>2024-03-31 13:00:00+03:00</t>
  </si>
  <si>
    <t>2024-03-31 14:00:00+03:00</t>
  </si>
  <si>
    <t>2024-03-31 15:00:00+03:00</t>
  </si>
  <si>
    <t>2024-03-31 16:00:00+03:00</t>
  </si>
  <si>
    <t>2024-03-31 17:00:00+03:00</t>
  </si>
  <si>
    <t>2024-03-31 18:00:00+03:00</t>
  </si>
  <si>
    <t>2024-03-31 19:00:00+03:00</t>
  </si>
  <si>
    <t>2024-03-31 20:00:00+03:00</t>
  </si>
  <si>
    <t>2024-03-31 21:00:00+03:00</t>
  </si>
  <si>
    <t>2024-03-31 22:00:00+03:00</t>
  </si>
  <si>
    <t>2024-03-31 23:00:00+03:00</t>
  </si>
  <si>
    <t>2024-04-01 00:00:00+03:00</t>
  </si>
  <si>
    <t>2024-04-01 01:00:00+03:00</t>
  </si>
  <si>
    <t>2024-04-01 02:00:00+03:00</t>
  </si>
  <si>
    <t>2024-04-01 03:00:00+03:00</t>
  </si>
  <si>
    <t>2024-04-01 04:00:00+03:00</t>
  </si>
  <si>
    <t>2024-04-01 05:00:00+03:00</t>
  </si>
  <si>
    <t>2024-04-01 06:00:00+03:00</t>
  </si>
  <si>
    <t>2024-04-01 07:00:00+03:00</t>
  </si>
  <si>
    <t>2024-04-01 08:00:00+03:00</t>
  </si>
  <si>
    <t>2024-04-01 09:00:00+03:00</t>
  </si>
  <si>
    <t>2024-04-01 10:00:00+03:00</t>
  </si>
  <si>
    <t>2024-04-01 11:00:00+03:00</t>
  </si>
  <si>
    <t>2024-04-01 12:00:00+03:00</t>
  </si>
  <si>
    <t>2024-04-01 13:00:00+03:00</t>
  </si>
  <si>
    <t>2024-04-01 14:00:00+03:00</t>
  </si>
  <si>
    <t>2024-04-01 15:00:00+03:00</t>
  </si>
  <si>
    <t>2024-04-01 16:00:00+03:00</t>
  </si>
  <si>
    <t>2024-04-01 17:00:00+03:00</t>
  </si>
  <si>
    <t>2024-04-01 18:00:00+03:00</t>
  </si>
  <si>
    <t>2024-04-01 19:00:00+03:00</t>
  </si>
  <si>
    <t>2024-04-01 20:00:00+03:00</t>
  </si>
  <si>
    <t>2024-04-01 21:00:00+03:00</t>
  </si>
  <si>
    <t>2024-04-01 22:00:00+03:00</t>
  </si>
  <si>
    <t>2024-04-01 23:00:00+03:00</t>
  </si>
  <si>
    <t>2024-04-02 00:00:00+03:00</t>
  </si>
  <si>
    <t>2024-04-02 01:00:00+03:00</t>
  </si>
  <si>
    <t>2024-04-02 02:00:00+03:00</t>
  </si>
  <si>
    <t>2024-04-02 03:00:00+03:00</t>
  </si>
  <si>
    <t>2024-04-02 04:00:00+03:00</t>
  </si>
  <si>
    <t>2024-04-02 05:00:00+03:00</t>
  </si>
  <si>
    <t>2024-04-02 06:00:00+03:00</t>
  </si>
  <si>
    <t>2024-04-02 07:00:00+03:00</t>
  </si>
  <si>
    <t>2024-04-02 08:00:00+03:00</t>
  </si>
  <si>
    <t>2024-04-02 09:00:00+03:00</t>
  </si>
  <si>
    <t>2024-04-02 10:00:00+03:00</t>
  </si>
  <si>
    <t>2024-04-02 11:00:00+03:00</t>
  </si>
  <si>
    <t>2024-04-02 12:00:00+03:00</t>
  </si>
  <si>
    <t>2024-04-02 13:00:00+03:00</t>
  </si>
  <si>
    <t>2024-04-02 14:00:00+03:00</t>
  </si>
  <si>
    <t>2024-04-02 15:00:00+03:00</t>
  </si>
  <si>
    <t>2024-04-02 16:00:00+03:00</t>
  </si>
  <si>
    <t>2024-04-02 17:00:00+03:00</t>
  </si>
  <si>
    <t>2024-04-02 18:00:00+03:00</t>
  </si>
  <si>
    <t>2024-04-02 19:00:00+03:00</t>
  </si>
  <si>
    <t>2024-04-02 20:00:00+03:00</t>
  </si>
  <si>
    <t>2024-04-02 21:00:00+03:00</t>
  </si>
  <si>
    <t>2024-04-02 22:00:00+03:00</t>
  </si>
  <si>
    <t>2024-04-02 23:00:00+03:00</t>
  </si>
  <si>
    <t>2024-04-03 00:00:00+03:00</t>
  </si>
  <si>
    <t>2024-04-03 01:00:00+03:00</t>
  </si>
  <si>
    <t>2024-04-03 02:00:00+03:00</t>
  </si>
  <si>
    <t>2024-04-03 03:00:00+03:00</t>
  </si>
  <si>
    <t>2024-04-03 04:00:00+03:00</t>
  </si>
  <si>
    <t>2024-04-03 05:00:00+03:00</t>
  </si>
  <si>
    <t>2024-04-03 06:00:00+03:00</t>
  </si>
  <si>
    <t>2024-04-03 07:00:00+03:00</t>
  </si>
  <si>
    <t>2024-04-03 08:00:00+03:00</t>
  </si>
  <si>
    <t>2024-04-03 09:00:00+03:00</t>
  </si>
  <si>
    <t>2024-04-03 10:00:00+03:00</t>
  </si>
  <si>
    <t>2024-04-03 11:00:00+03:00</t>
  </si>
  <si>
    <t>2024-04-03 12:00:00+03:00</t>
  </si>
  <si>
    <t>2024-04-03 13:00:00+03:00</t>
  </si>
  <si>
    <t>2024-04-03 14:00:00+03:00</t>
  </si>
  <si>
    <t>2024-04-03 15:00:00+03:00</t>
  </si>
  <si>
    <t>2024-04-03 16:00:00+03:00</t>
  </si>
  <si>
    <t>2024-04-03 17:00:00+03:00</t>
  </si>
  <si>
    <t>2024-04-03 18:00:00+03:00</t>
  </si>
  <si>
    <t>2024-04-03 19:00:00+03:00</t>
  </si>
  <si>
    <t>2024-04-03 20:00:00+03:00</t>
  </si>
  <si>
    <t>2024-04-03 21:00:00+03:00</t>
  </si>
  <si>
    <t>2024-04-03 22:00:00+03:00</t>
  </si>
  <si>
    <t>2024-04-03 23:00:00+03:00</t>
  </si>
  <si>
    <t>2024-04-04 00:00:00+03:00</t>
  </si>
  <si>
    <t>2024-04-04 01:00:00+03:00</t>
  </si>
  <si>
    <t>2024-04-04 02:00:00+03:00</t>
  </si>
  <si>
    <t>2024-04-04 03:00:00+03:00</t>
  </si>
  <si>
    <t>2024-04-04 04:00:00+03:00</t>
  </si>
  <si>
    <t>2024-04-04 05:00:00+03:00</t>
  </si>
  <si>
    <t>2024-04-04 06:00:00+03:00</t>
  </si>
  <si>
    <t>2024-04-04 07:00:00+03:00</t>
  </si>
  <si>
    <t>2024-04-04 08:00:00+03:00</t>
  </si>
  <si>
    <t>2024-04-04 09:00:00+03:00</t>
  </si>
  <si>
    <t>2024-04-04 10:00:00+03:00</t>
  </si>
  <si>
    <t>2024-04-04 11:00:00+03:00</t>
  </si>
  <si>
    <t>2024-04-04 12:00:00+03:00</t>
  </si>
  <si>
    <t>2024-04-04 13:00:00+03:00</t>
  </si>
  <si>
    <t>2024-04-04 14:00:00+03:00</t>
  </si>
  <si>
    <t>2024-04-04 15:00:00+03:00</t>
  </si>
  <si>
    <t>2024-04-04 16:00:00+03:00</t>
  </si>
  <si>
    <t>2024-04-04 17:00:00+03:00</t>
  </si>
  <si>
    <t>2024-04-04 18:00:00+03:00</t>
  </si>
  <si>
    <t>2024-04-04 19:00:00+03:00</t>
  </si>
  <si>
    <t>2024-04-04 20:00:00+03:00</t>
  </si>
  <si>
    <t>2024-04-04 21:00:00+03:00</t>
  </si>
  <si>
    <t>2024-04-04 22:00:00+03:00</t>
  </si>
  <si>
    <t>2024-04-04 23:00:00+03:00</t>
  </si>
  <si>
    <t>2024-04-05 00:00:00+03:00</t>
  </si>
  <si>
    <t>2024-04-05 01:00:00+03:00</t>
  </si>
  <si>
    <t>2024-04-05 02:00:00+03:00</t>
  </si>
  <si>
    <t>2024-04-05 03:00:00+03:00</t>
  </si>
  <si>
    <t>2024-04-05 04:00:00+03:00</t>
  </si>
  <si>
    <t>2024-04-05 05:00:00+03:00</t>
  </si>
  <si>
    <t>2024-04-05 06:00:00+03:00</t>
  </si>
  <si>
    <t>2024-04-05 07:00:00+03:00</t>
  </si>
  <si>
    <t>2024-04-05 08:00:00+03:00</t>
  </si>
  <si>
    <t>2024-04-05 09:00:00+03:00</t>
  </si>
  <si>
    <t>2024-04-05 10:00:00+03:00</t>
  </si>
  <si>
    <t>2024-04-05 11:00:00+03:00</t>
  </si>
  <si>
    <t>2024-04-05 12:00:00+03:00</t>
  </si>
  <si>
    <t>2024-04-05 13:00:00+03:00</t>
  </si>
  <si>
    <t>2024-04-05 14:00:00+03:00</t>
  </si>
  <si>
    <t>2024-04-05 15:00:00+03:00</t>
  </si>
  <si>
    <t>2024-04-05 16:00:00+03:00</t>
  </si>
  <si>
    <t>2024-04-05 17:00:00+03:00</t>
  </si>
  <si>
    <t>2024-04-05 18:00:00+03:00</t>
  </si>
  <si>
    <t>2024-04-05 19:00:00+03:00</t>
  </si>
  <si>
    <t>2024-04-05 20:00:00+03:00</t>
  </si>
  <si>
    <t>2024-04-05 21:00:00+03:00</t>
  </si>
  <si>
    <t>2024-04-05 22:00:00+03:00</t>
  </si>
  <si>
    <t>2024-04-05 23:00:00+03:00</t>
  </si>
  <si>
    <t>2024-04-06 00:00:00+03:00</t>
  </si>
  <si>
    <t>2024-04-06 01:00:00+03:00</t>
  </si>
  <si>
    <t>2024-04-06 02:00:00+03:00</t>
  </si>
  <si>
    <t>2024-04-06 03:00:00+03:00</t>
  </si>
  <si>
    <t>2024-04-06 04:00:00+03:00</t>
  </si>
  <si>
    <t>2024-04-06 05:00:00+03:00</t>
  </si>
  <si>
    <t>2024-04-06 06:00:00+03:00</t>
  </si>
  <si>
    <t>2024-04-06 07:00:00+03:00</t>
  </si>
  <si>
    <t>2024-04-06 08:00:00+03:00</t>
  </si>
  <si>
    <t>2024-04-06 09:00:00+03:00</t>
  </si>
  <si>
    <t>2024-04-06 10:00:00+03:00</t>
  </si>
  <si>
    <t>2024-04-06 11:00:00+03:00</t>
  </si>
  <si>
    <t>2024-04-06 12:00:00+03:00</t>
  </si>
  <si>
    <t>2024-04-06 13:00:00+03:00</t>
  </si>
  <si>
    <t>2024-04-06 14:00:00+03:00</t>
  </si>
  <si>
    <t>2024-04-06 15:00:00+03:00</t>
  </si>
  <si>
    <t>2024-04-06 16:00:00+03:00</t>
  </si>
  <si>
    <t>2024-04-06 17:00:00+03:00</t>
  </si>
  <si>
    <t>2024-04-06 18:00:00+03:00</t>
  </si>
  <si>
    <t>2024-04-06 19:00:00+03:00</t>
  </si>
  <si>
    <t>2024-04-06 20:00:00+03:00</t>
  </si>
  <si>
    <t>2024-04-06 21:00:00+03:00</t>
  </si>
  <si>
    <t>2024-04-06 22:00:00+03:00</t>
  </si>
  <si>
    <t>2024-04-06 23:00:00+03:00</t>
  </si>
  <si>
    <t>2024-04-07 00:00:00+03:00</t>
  </si>
  <si>
    <t>2024-04-07 01:00:00+03:00</t>
  </si>
  <si>
    <t>2024-04-07 02:00:00+03:00</t>
  </si>
  <si>
    <t>2024-04-07 03:00:00+03:00</t>
  </si>
  <si>
    <t>2024-04-07 04:00:00+03:00</t>
  </si>
  <si>
    <t>2024-04-07 05:00:00+03:00</t>
  </si>
  <si>
    <t>2024-04-07 06:00:00+03:00</t>
  </si>
  <si>
    <t>2024-04-07 07:00:00+03:00</t>
  </si>
  <si>
    <t>2024-04-07 08:00:00+03:00</t>
  </si>
  <si>
    <t>2024-04-07 09:00:00+03:00</t>
  </si>
  <si>
    <t>2024-04-07 10:00:00+03:00</t>
  </si>
  <si>
    <t>2024-04-07 11:00:00+03:00</t>
  </si>
  <si>
    <t>2024-04-07 12:00:00+03:00</t>
  </si>
  <si>
    <t>2024-04-07 13:00:00+03:00</t>
  </si>
  <si>
    <t>2024-04-07 14:00:00+03:00</t>
  </si>
  <si>
    <t>2024-04-07 15:00:00+03:00</t>
  </si>
  <si>
    <t>2024-04-07 16:00:00+03:00</t>
  </si>
  <si>
    <t>2024-04-07 17:00:00+03:00</t>
  </si>
  <si>
    <t>2024-04-07 18:00:00+03:00</t>
  </si>
  <si>
    <t>2024-04-07 19:00:00+03:00</t>
  </si>
  <si>
    <t>2024-04-07 20:00:00+03:00</t>
  </si>
  <si>
    <t>2024-04-07 21:00:00+03:00</t>
  </si>
  <si>
    <t>2024-04-07 22:00:00+03:00</t>
  </si>
  <si>
    <t>2024-04-07 23:00:00+03:00</t>
  </si>
  <si>
    <t>2024-04-08 00:00:00+03:00</t>
  </si>
  <si>
    <t>2024-04-08 01:00:00+03:00</t>
  </si>
  <si>
    <t>2024-04-08 02:00:00+03:00</t>
  </si>
  <si>
    <t>2024-04-08 03:00:00+03:00</t>
  </si>
  <si>
    <t>2024-04-08 04:00:00+03:00</t>
  </si>
  <si>
    <t>2024-04-08 05:00:00+03:00</t>
  </si>
  <si>
    <t>2024-04-08 06:00:00+03:00</t>
  </si>
  <si>
    <t>2024-04-08 07:00:00+03:00</t>
  </si>
  <si>
    <t>2024-04-08 08:00:00+03:00</t>
  </si>
  <si>
    <t>2024-04-08 09:00:00+03:00</t>
  </si>
  <si>
    <t>2024-04-08 10:00:00+03:00</t>
  </si>
  <si>
    <t>2024-04-08 11:00:00+03:00</t>
  </si>
  <si>
    <t>2024-04-08 12:00:00+03:00</t>
  </si>
  <si>
    <t>2024-04-08 13:00:00+03:00</t>
  </si>
  <si>
    <t>2024-04-08 14:00:00+03:00</t>
  </si>
  <si>
    <t>2024-04-08 15:00:00+03:00</t>
  </si>
  <si>
    <t>2024-04-08 16:00:00+03:00</t>
  </si>
  <si>
    <t>2024-04-08 17:00:00+03:00</t>
  </si>
  <si>
    <t>2024-04-08 18:00:00+03:00</t>
  </si>
  <si>
    <t>2024-04-08 19:00:00+03:00</t>
  </si>
  <si>
    <t>2024-04-08 20:00:00+03:00</t>
  </si>
  <si>
    <t>2024-04-08 21:00:00+03:00</t>
  </si>
  <si>
    <t>2024-04-08 22:00:00+03:00</t>
  </si>
  <si>
    <t>2024-04-08 23:00:00+03:00</t>
  </si>
  <si>
    <t>2024-04-09 00:00:00+03:00</t>
  </si>
  <si>
    <t>2024-04-09 01:00:00+03:00</t>
  </si>
  <si>
    <t>2024-04-09 02:00:00+03:00</t>
  </si>
  <si>
    <t>2024-04-09 03:00:00+03:00</t>
  </si>
  <si>
    <t>2024-04-09 04:00:00+03:00</t>
  </si>
  <si>
    <t>2024-04-09 05:00:00+03:00</t>
  </si>
  <si>
    <t>2024-04-09 06:00:00+03:00</t>
  </si>
  <si>
    <t>2024-04-09 07:00:00+03:00</t>
  </si>
  <si>
    <t>2024-04-09 08:00:00+03:00</t>
  </si>
  <si>
    <t>2024-04-09 09:00:00+03:00</t>
  </si>
  <si>
    <t>2024-04-09 10:00:00+03:00</t>
  </si>
  <si>
    <t>2024-04-09 11:00:00+03:00</t>
  </si>
  <si>
    <t>2024-04-09 12:00:00+03:00</t>
  </si>
  <si>
    <t>2024-04-09 13:00:00+03:00</t>
  </si>
  <si>
    <t>2024-04-09 14:00:00+03:00</t>
  </si>
  <si>
    <t>2024-04-09 15:00:00+03:00</t>
  </si>
  <si>
    <t>2024-04-09 16:00:00+03:00</t>
  </si>
  <si>
    <t>2024-04-09 17:00:00+03:00</t>
  </si>
  <si>
    <t>2024-04-09 18:00:00+03:00</t>
  </si>
  <si>
    <t>2024-04-09 19:00:00+03:00</t>
  </si>
  <si>
    <t>2024-04-09 20:00:00+03:00</t>
  </si>
  <si>
    <t>2024-04-09 21:00:00+03:00</t>
  </si>
  <si>
    <t>2024-04-09 22:00:00+03:00</t>
  </si>
  <si>
    <t>2024-04-09 23:00:00+03:00</t>
  </si>
  <si>
    <t>2024-04-10 00:00:00+03:00</t>
  </si>
  <si>
    <t>2024-04-10 01:00:00+03:00</t>
  </si>
  <si>
    <t>2024-04-10 02:00:00+03:00</t>
  </si>
  <si>
    <t>2024-04-10 03:00:00+03:00</t>
  </si>
  <si>
    <t>2024-04-10 04:00:00+03:00</t>
  </si>
  <si>
    <t>2024-04-10 05:00:00+03:00</t>
  </si>
  <si>
    <t>2024-04-10 06:00:00+03:00</t>
  </si>
  <si>
    <t>2024-04-10 07:00:00+03:00</t>
  </si>
  <si>
    <t>2024-04-10 08:00:00+03:00</t>
  </si>
  <si>
    <t>2024-04-10 09:00:00+03:00</t>
  </si>
  <si>
    <t>2024-04-10 10:00:00+03:00</t>
  </si>
  <si>
    <t>2024-04-10 11:00:00+03:00</t>
  </si>
  <si>
    <t>2024-04-10 12:00:00+03:00</t>
  </si>
  <si>
    <t>2024-04-10 13:00:00+03:00</t>
  </si>
  <si>
    <t>2024-04-10 14:00:00+03:00</t>
  </si>
  <si>
    <t>2024-04-10 15:00:00+03:00</t>
  </si>
  <si>
    <t>2024-04-10 16:00:00+03:00</t>
  </si>
  <si>
    <t>2024-04-10 17:00:00+03:00</t>
  </si>
  <si>
    <t>2024-04-10 18:00:00+03:00</t>
  </si>
  <si>
    <t>2024-04-10 19:00:00+03:00</t>
  </si>
  <si>
    <t>2024-04-10 20:00:00+03:00</t>
  </si>
  <si>
    <t>2024-04-10 21:00:00+03:00</t>
  </si>
  <si>
    <t>2024-04-10 22:00:00+03:00</t>
  </si>
  <si>
    <t>2024-04-10 23:00:00+03:00</t>
  </si>
  <si>
    <t>2024-04-11 00:00:00+03:00</t>
  </si>
  <si>
    <t>2024-04-11 01:00:00+03:00</t>
  </si>
  <si>
    <t>2024-04-11 02:00:00+03:00</t>
  </si>
  <si>
    <t>2024-04-11 03:00:00+03:00</t>
  </si>
  <si>
    <t>2024-04-11 04:00:00+03:00</t>
  </si>
  <si>
    <t>2024-04-11 05:00:00+03:00</t>
  </si>
  <si>
    <t>2024-04-11 06:00:00+03:00</t>
  </si>
  <si>
    <t>2024-04-11 07:00:00+03:00</t>
  </si>
  <si>
    <t>2024-04-11 08:00:00+03:00</t>
  </si>
  <si>
    <t>2024-04-11 09:00:00+03:00</t>
  </si>
  <si>
    <t>2024-04-11 10:00:00+03:00</t>
  </si>
  <si>
    <t>2024-04-11 11:00:00+03:00</t>
  </si>
  <si>
    <t>2024-04-11 12:00:00+03:00</t>
  </si>
  <si>
    <t>2024-04-11 13:00:00+03:00</t>
  </si>
  <si>
    <t>2024-04-11 14:00:00+03:00</t>
  </si>
  <si>
    <t>2024-04-11 15:00:00+03:00</t>
  </si>
  <si>
    <t>2024-04-11 16:00:00+03:00</t>
  </si>
  <si>
    <t>2024-04-11 17:00:00+03:00</t>
  </si>
  <si>
    <t>2024-04-11 18:00:00+03:00</t>
  </si>
  <si>
    <t>2024-04-11 19:00:00+03:00</t>
  </si>
  <si>
    <t>2024-04-11 20:00:00+03:00</t>
  </si>
  <si>
    <t>2024-04-11 21:00:00+03:00</t>
  </si>
  <si>
    <t>2024-04-11 22:00:00+03:00</t>
  </si>
  <si>
    <t>2024-04-11 23:00:00+03:00</t>
  </si>
  <si>
    <t>2024-04-12 00:00:00+03:00</t>
  </si>
  <si>
    <t>2024-04-12 01:00:00+03:00</t>
  </si>
  <si>
    <t>2024-04-12 02:00:00+03:00</t>
  </si>
  <si>
    <t>2024-04-12 03:00:00+03:00</t>
  </si>
  <si>
    <t>2024-04-12 04:00:00+03:00</t>
  </si>
  <si>
    <t>2024-04-12 05:00:00+03:00</t>
  </si>
  <si>
    <t>2024-04-12 06:00:00+03:00</t>
  </si>
  <si>
    <t>2024-04-12 07:00:00+03:00</t>
  </si>
  <si>
    <t>2024-04-12 08:00:00+03:00</t>
  </si>
  <si>
    <t>2024-04-12 09:00:00+03:00</t>
  </si>
  <si>
    <t>2024-04-12 10:00:00+03:00</t>
  </si>
  <si>
    <t>2024-04-12 11:00:00+03:00</t>
  </si>
  <si>
    <t>2024-04-12 12:00:00+03:00</t>
  </si>
  <si>
    <t>2024-04-12 13:00:00+03:00</t>
  </si>
  <si>
    <t>2024-04-12 14:00:00+03:00</t>
  </si>
  <si>
    <t>2024-04-12 15:00:00+03:00</t>
  </si>
  <si>
    <t>2024-04-12 16:00:00+03:00</t>
  </si>
  <si>
    <t>2024-04-12 17:00:00+03:00</t>
  </si>
  <si>
    <t>2024-04-12 18:00:00+03:00</t>
  </si>
  <si>
    <t>2024-04-12 19:00:00+03:00</t>
  </si>
  <si>
    <t>2024-04-12 20:00:00+03:00</t>
  </si>
  <si>
    <t>2024-04-12 21:00:00+03:00</t>
  </si>
  <si>
    <t>2024-04-12 22:00:00+03:00</t>
  </si>
  <si>
    <t>2024-04-12 23:00:00+03:00</t>
  </si>
  <si>
    <t>2024-04-13 00:00:00+03:00</t>
  </si>
  <si>
    <t>2024-04-13 01:00:00+03:00</t>
  </si>
  <si>
    <t>2024-04-13 02:00:00+03:00</t>
  </si>
  <si>
    <t>2024-04-13 03:00:00+03:00</t>
  </si>
  <si>
    <t>2024-04-13 04:00:00+03:00</t>
  </si>
  <si>
    <t>2024-04-13 05:00:00+03:00</t>
  </si>
  <si>
    <t>2024-04-13 06:00:00+03:00</t>
  </si>
  <si>
    <t>2024-04-13 07:00:00+03:00</t>
  </si>
  <si>
    <t>2024-04-13 08:00:00+03:00</t>
  </si>
  <si>
    <t>2024-04-13 09:00:00+03:00</t>
  </si>
  <si>
    <t>2024-04-13 10:00:00+03:00</t>
  </si>
  <si>
    <t>2024-04-13 11:00:00+03:00</t>
  </si>
  <si>
    <t>2024-04-13 12:00:00+03:00</t>
  </si>
  <si>
    <t>2024-04-13 13:00:00+03:00</t>
  </si>
  <si>
    <t>2024-04-13 14:00:00+03:00</t>
  </si>
  <si>
    <t>2024-04-13 15:00:00+03:00</t>
  </si>
  <si>
    <t>2024-04-13 16:00:00+03:00</t>
  </si>
  <si>
    <t>2024-04-13 17:00:00+03:00</t>
  </si>
  <si>
    <t>2024-04-13 18:00:00+03:00</t>
  </si>
  <si>
    <t>2024-04-13 19:00:00+03:00</t>
  </si>
  <si>
    <t>2024-04-13 20:00:00+03:00</t>
  </si>
  <si>
    <t>2024-04-13 21:00:00+03:00</t>
  </si>
  <si>
    <t>2024-04-13 22:00:00+03:00</t>
  </si>
  <si>
    <t>2024-04-13 23:00:00+03:00</t>
  </si>
  <si>
    <t>2024-04-14 00:00:00+03:00</t>
  </si>
  <si>
    <t>2024-04-14 01:00:00+03:00</t>
  </si>
  <si>
    <t>2024-04-14 02:00:00+03:00</t>
  </si>
  <si>
    <t>2024-04-14 03:00:00+03:00</t>
  </si>
  <si>
    <t>2024-04-14 04:00:00+03:00</t>
  </si>
  <si>
    <t>2024-04-14 05:00:00+03:00</t>
  </si>
  <si>
    <t>2024-04-14 06:00:00+03:00</t>
  </si>
  <si>
    <t>2024-04-14 07:00:00+03:00</t>
  </si>
  <si>
    <t>2024-04-14 08:00:00+03:00</t>
  </si>
  <si>
    <t>2024-04-14 09:00:00+03:00</t>
  </si>
  <si>
    <t>2024-04-14 10:00:00+03:00</t>
  </si>
  <si>
    <t>2024-04-14 11:00:00+03:00</t>
  </si>
  <si>
    <t>2024-04-14 12:00:00+03:00</t>
  </si>
  <si>
    <t>2024-04-14 13:00:00+03:00</t>
  </si>
  <si>
    <t>2024-04-14 14:00:00+03:00</t>
  </si>
  <si>
    <t>2024-04-14 15:00:00+03:00</t>
  </si>
  <si>
    <t>2024-04-14 16:00:00+03:00</t>
  </si>
  <si>
    <t>2024-04-14 17:00:00+03:00</t>
  </si>
  <si>
    <t>2024-04-14 18:00:00+03:00</t>
  </si>
  <si>
    <t>2024-04-14 19:00:00+03:00</t>
  </si>
  <si>
    <t>2024-04-14 20:00:00+03:00</t>
  </si>
  <si>
    <t>2024-04-14 21:00:00+03:00</t>
  </si>
  <si>
    <t>2024-04-14 22:00:00+03:00</t>
  </si>
  <si>
    <t>2024-04-14 23:00:00+03:00</t>
  </si>
  <si>
    <t>2024-04-15 00:00:00+03:00</t>
  </si>
  <si>
    <t>2024-04-15 01:00:00+03:00</t>
  </si>
  <si>
    <t>2024-04-15 02:00:00+03:00</t>
  </si>
  <si>
    <t>2024-04-15 03:00:00+03:00</t>
  </si>
  <si>
    <t>2024-04-15 04:00:00+03:00</t>
  </si>
  <si>
    <t>2024-04-15 05:00:00+03:00</t>
  </si>
  <si>
    <t>2024-04-15 06:00:00+03:00</t>
  </si>
  <si>
    <t>2024-04-15 07:00:00+03:00</t>
  </si>
  <si>
    <t>2024-04-15 08:00:00+03:00</t>
  </si>
  <si>
    <t>2024-04-15 09:00:00+03:00</t>
  </si>
  <si>
    <t>2024-04-15 10:00:00+03:00</t>
  </si>
  <si>
    <t>2024-04-15 11:00:00+03:00</t>
  </si>
  <si>
    <t>2024-04-15 12:00:00+03:00</t>
  </si>
  <si>
    <t>2024-04-15 13:00:00+03:00</t>
  </si>
  <si>
    <t>2024-04-15 14:00:00+03:00</t>
  </si>
  <si>
    <t>2024-04-15 15:00:00+03:00</t>
  </si>
  <si>
    <t>2024-04-15 16:00:00+03:00</t>
  </si>
  <si>
    <t>2024-04-15 17:00:00+03:00</t>
  </si>
  <si>
    <t>2024-04-15 18:00:00+03:00</t>
  </si>
  <si>
    <t>2024-04-15 19:00:00+03:00</t>
  </si>
  <si>
    <t>2024-04-15 20:00:00+03:00</t>
  </si>
  <si>
    <t>2024-04-15 21:00:00+03:00</t>
  </si>
  <si>
    <t>2024-04-15 22:00:00+03:00</t>
  </si>
  <si>
    <t>2024-04-15 23:00:00+03:00</t>
  </si>
  <si>
    <t>2024-04-16 00:00:00+03:00</t>
  </si>
  <si>
    <t>2024-04-16 01:00:00+03:00</t>
  </si>
  <si>
    <t>2024-04-16 02:00:00+03:00</t>
  </si>
  <si>
    <t>2024-04-16 03:00:00+03:00</t>
  </si>
  <si>
    <t>2024-04-16 04:00:00+03:00</t>
  </si>
  <si>
    <t>2024-04-16 05:00:00+03:00</t>
  </si>
  <si>
    <t>2024-04-16 06:00:00+03:00</t>
  </si>
  <si>
    <t>2024-04-16 07:00:00+03:00</t>
  </si>
  <si>
    <t>2024-04-16 08:00:00+03:00</t>
  </si>
  <si>
    <t>2024-04-16 09:00:00+03:00</t>
  </si>
  <si>
    <t>2024-04-16 10:00:00+03:00</t>
  </si>
  <si>
    <t>2024-04-16 11:00:00+03:00</t>
  </si>
  <si>
    <t>2024-04-16 12:00:00+03:00</t>
  </si>
  <si>
    <t>2024-04-16 13:00:00+03:00</t>
  </si>
  <si>
    <t>2024-04-16 14:00:00+03:00</t>
  </si>
  <si>
    <t>2024-04-16 15:00:00+03:00</t>
  </si>
  <si>
    <t>2024-04-16 16:00:00+03:00</t>
  </si>
  <si>
    <t>2024-04-16 17:00:00+03:00</t>
  </si>
  <si>
    <t>2024-04-16 18:00:00+03:00</t>
  </si>
  <si>
    <t>2024-04-16 19:00:00+03:00</t>
  </si>
  <si>
    <t>2024-04-16 20:00:00+03:00</t>
  </si>
  <si>
    <t>2024-04-16 21:00:00+03:00</t>
  </si>
  <si>
    <t>2024-04-16 22:00:00+03:00</t>
  </si>
  <si>
    <t>2024-04-16 23:00:00+03:00</t>
  </si>
  <si>
    <t>2024-04-17 00:00:00+03:00</t>
  </si>
  <si>
    <t>2024-04-17 01:00:00+03:00</t>
  </si>
  <si>
    <t>2024-04-17 02:00:00+03:00</t>
  </si>
  <si>
    <t>2024-04-17 03:00:00+03:00</t>
  </si>
  <si>
    <t>2024-04-17 04:00:00+03:00</t>
  </si>
  <si>
    <t>2024-04-17 05:00:00+03:00</t>
  </si>
  <si>
    <t>2024-04-17 06:00:00+03:00</t>
  </si>
  <si>
    <t>2024-04-17 07:00:00+03:00</t>
  </si>
  <si>
    <t>2024-04-17 08:00:00+03:00</t>
  </si>
  <si>
    <t>2024-04-17 09:00:00+03:00</t>
  </si>
  <si>
    <t>2024-04-17 10:00:00+03:00</t>
  </si>
  <si>
    <t>2024-04-17 11:00:00+03:00</t>
  </si>
  <si>
    <t>2024-04-17 12:00:00+03:00</t>
  </si>
  <si>
    <t>2024-04-17 13:00:00+03:00</t>
  </si>
  <si>
    <t>2024-04-17 14:00:00+03:00</t>
  </si>
  <si>
    <t>2024-04-17 15:00:00+03:00</t>
  </si>
  <si>
    <t>2024-04-17 16:00:00+03:00</t>
  </si>
  <si>
    <t>2024-04-17 17:00:00+03:00</t>
  </si>
  <si>
    <t>2024-04-17 18:00:00+03:00</t>
  </si>
  <si>
    <t>2024-04-17 19:00:00+03:00</t>
  </si>
  <si>
    <t>2024-04-17 20:00:00+03:00</t>
  </si>
  <si>
    <t>2024-04-17 21:00:00+03:00</t>
  </si>
  <si>
    <t>2024-04-17 22:00:00+03:00</t>
  </si>
  <si>
    <t>2024-04-17 23:00:00+03:00</t>
  </si>
  <si>
    <t>2024-04-18 00:00:00+03:00</t>
  </si>
  <si>
    <t>2024-04-18 01:00:00+03:00</t>
  </si>
  <si>
    <t>2024-04-18 02:00:00+03:00</t>
  </si>
  <si>
    <t>2024-04-18 03:00:00+03:00</t>
  </si>
  <si>
    <t>2024-04-18 04:00:00+03:00</t>
  </si>
  <si>
    <t>2024-04-18 05:00:00+03:00</t>
  </si>
  <si>
    <t>2024-04-18 06:00:00+03:00</t>
  </si>
  <si>
    <t>2024-04-18 07:00:00+03:00</t>
  </si>
  <si>
    <t>2024-04-18 08:00:00+03:00</t>
  </si>
  <si>
    <t>2024-04-18 09:00:00+03:00</t>
  </si>
  <si>
    <t>2024-04-18 10:00:00+03:00</t>
  </si>
  <si>
    <t>2024-04-18 11:00:00+03:00</t>
  </si>
  <si>
    <t>2024-04-18 12:00:00+03:00</t>
  </si>
  <si>
    <t>2024-04-18 13:00:00+03:00</t>
  </si>
  <si>
    <t>2024-04-18 14:00:00+03:00</t>
  </si>
  <si>
    <t>2024-04-18 15:00:00+03:00</t>
  </si>
  <si>
    <t>2024-04-18 16:00:00+03:00</t>
  </si>
  <si>
    <t>2024-04-18 17:00:00+03:00</t>
  </si>
  <si>
    <t>2024-04-18 18:00:00+03:00</t>
  </si>
  <si>
    <t>2024-04-18 19:00:00+03:00</t>
  </si>
  <si>
    <t>2024-04-18 20:00:00+03:00</t>
  </si>
  <si>
    <t>2024-04-18 21:00:00+03:00</t>
  </si>
  <si>
    <t>2024-04-18 22:00:00+03:00</t>
  </si>
  <si>
    <t>2024-04-18 23:00:00+03:00</t>
  </si>
  <si>
    <t>2024-04-19 00:00:00+03:00</t>
  </si>
  <si>
    <t>2024-04-19 01:00:00+03:00</t>
  </si>
  <si>
    <t>2024-04-19 02:00:00+03:00</t>
  </si>
  <si>
    <t>2024-04-19 03:00:00+03:00</t>
  </si>
  <si>
    <t>2024-04-19 04:00:00+03:00</t>
  </si>
  <si>
    <t>2024-04-19 05:00:00+03:00</t>
  </si>
  <si>
    <t>2024-04-19 06:00:00+03:00</t>
  </si>
  <si>
    <t>2024-04-19 07:00:00+03:00</t>
  </si>
  <si>
    <t>2024-04-19 08:00:00+03:00</t>
  </si>
  <si>
    <t>2024-04-19 09:00:00+03:00</t>
  </si>
  <si>
    <t>2024-04-19 10:00:00+03:00</t>
  </si>
  <si>
    <t>2024-04-19 11:00:00+03:00</t>
  </si>
  <si>
    <t>2024-04-19 12:00:00+03:00</t>
  </si>
  <si>
    <t>2024-04-19 13:00:00+03:00</t>
  </si>
  <si>
    <t>2024-04-19 14:00:00+03:00</t>
  </si>
  <si>
    <t>2024-04-19 15:00:00+03:00</t>
  </si>
  <si>
    <t>2024-04-19 16:00:00+03:00</t>
  </si>
  <si>
    <t>2024-04-19 17:00:00+03:00</t>
  </si>
  <si>
    <t>2024-04-19 18:00:00+03:00</t>
  </si>
  <si>
    <t>2024-04-19 19:00:00+03:00</t>
  </si>
  <si>
    <t>2024-04-19 20:00:00+03:00</t>
  </si>
  <si>
    <t>2024-04-19 21:00:00+03:00</t>
  </si>
  <si>
    <t>2024-04-19 22:00:00+03:00</t>
  </si>
  <si>
    <t>2024-04-19 23:00:00+03:00</t>
  </si>
  <si>
    <t>2024-04-20 00:00:00+03:00</t>
  </si>
  <si>
    <t>2024-04-20 01:00:00+03:00</t>
  </si>
  <si>
    <t>2024-04-20 02:00:00+03:00</t>
  </si>
  <si>
    <t>2024-04-20 03:00:00+03:00</t>
  </si>
  <si>
    <t>2024-04-20 04:00:00+03:00</t>
  </si>
  <si>
    <t>2024-04-20 05:00:00+03:00</t>
  </si>
  <si>
    <t>2024-04-20 06:00:00+03:00</t>
  </si>
  <si>
    <t>2024-04-20 07:00:00+03:00</t>
  </si>
  <si>
    <t>2024-04-20 08:00:00+03:00</t>
  </si>
  <si>
    <t>2024-04-20 09:00:00+03:00</t>
  </si>
  <si>
    <t>2024-04-20 10:00:00+03:00</t>
  </si>
  <si>
    <t>2024-04-20 11:00:00+03:00</t>
  </si>
  <si>
    <t>2024-04-20 12:00:00+03:00</t>
  </si>
  <si>
    <t>2024-04-20 13:00:00+03:00</t>
  </si>
  <si>
    <t>2024-04-20 14:00:00+03:00</t>
  </si>
  <si>
    <t>2024-04-20 15:00:00+03:00</t>
  </si>
  <si>
    <t>2024-04-20 16:00:00+03:00</t>
  </si>
  <si>
    <t>2024-04-20 17:00:00+03:00</t>
  </si>
  <si>
    <t>2024-04-20 18:00:00+03:00</t>
  </si>
  <si>
    <t>2024-04-20 19:00:00+03:00</t>
  </si>
  <si>
    <t>2024-04-20 20:00:00+03:00</t>
  </si>
  <si>
    <t>2024-04-20 21:00:00+03:00</t>
  </si>
  <si>
    <t>2024-04-20 22:00:00+03:00</t>
  </si>
  <si>
    <t>2024-04-20 23:00:00+03:00</t>
  </si>
  <si>
    <t>2024-04-21 00:00:00+03:00</t>
  </si>
  <si>
    <t>2024-04-21 01:00:00+03:00</t>
  </si>
  <si>
    <t>2024-04-21 02:00:00+03:00</t>
  </si>
  <si>
    <t>2024-04-21 03:00:00+03:00</t>
  </si>
  <si>
    <t>2024-04-21 04:00:00+03:00</t>
  </si>
  <si>
    <t>2024-04-21 05:00:00+03:00</t>
  </si>
  <si>
    <t>2024-04-21 06:00:00+03:00</t>
  </si>
  <si>
    <t>2024-04-21 07:00:00+03:00</t>
  </si>
  <si>
    <t>2024-04-21 08:00:00+03:00</t>
  </si>
  <si>
    <t>2024-04-21 09:00:00+03:00</t>
  </si>
  <si>
    <t>2024-04-21 10:00:00+03:00</t>
  </si>
  <si>
    <t>2024-04-21 11:00:00+03:00</t>
  </si>
  <si>
    <t>2024-04-21 12:00:00+03:00</t>
  </si>
  <si>
    <t>2024-04-21 13:00:00+03:00</t>
  </si>
  <si>
    <t>2024-04-21 14:00:00+03:00</t>
  </si>
  <si>
    <t>2024-04-21 15:00:00+03:00</t>
  </si>
  <si>
    <t>2024-04-21 16:00:00+03:00</t>
  </si>
  <si>
    <t>2024-04-21 17:00:00+03:00</t>
  </si>
  <si>
    <t>2024-04-21 18:00:00+03:00</t>
  </si>
  <si>
    <t>2024-04-21 19:00:00+03:00</t>
  </si>
  <si>
    <t>2024-04-21 20:00:00+03:00</t>
  </si>
  <si>
    <t>2024-04-21 21:00:00+03:00</t>
  </si>
  <si>
    <t>2024-04-21 22:00:00+03:00</t>
  </si>
  <si>
    <t>2024-04-21 23:00:00+03:00</t>
  </si>
  <si>
    <t>2024-04-22 00:00:00+03:00</t>
  </si>
  <si>
    <t>2024-04-22 01:00:00+03:00</t>
  </si>
  <si>
    <t>2024-04-22 02:00:00+03:00</t>
  </si>
  <si>
    <t>2024-04-22 03:00:00+03:00</t>
  </si>
  <si>
    <t>2024-04-22 04:00:00+03:00</t>
  </si>
  <si>
    <t>2024-04-22 05:00:00+03:00</t>
  </si>
  <si>
    <t>2024-04-22 06:00:00+03:00</t>
  </si>
  <si>
    <t>2024-04-22 07:00:00+03:00</t>
  </si>
  <si>
    <t>2024-04-22 08:00:00+03:00</t>
  </si>
  <si>
    <t>2024-04-22 09:00:00+03:00</t>
  </si>
  <si>
    <t>2024-04-22 10:00:00+03:00</t>
  </si>
  <si>
    <t>2024-04-22 11:00:00+03:00</t>
  </si>
  <si>
    <t>2024-04-22 12:00:00+03:00</t>
  </si>
  <si>
    <t>2024-04-22 13:00:00+03:00</t>
  </si>
  <si>
    <t>2024-04-22 14:00:00+03:00</t>
  </si>
  <si>
    <t>2024-04-22 15:00:00+03:00</t>
  </si>
  <si>
    <t>2024-04-22 16:00:00+03:00</t>
  </si>
  <si>
    <t>2024-04-22 17:00:00+03:00</t>
  </si>
  <si>
    <t>2024-04-22 18:00:00+03:00</t>
  </si>
  <si>
    <t>2024-04-22 19:00:00+03:00</t>
  </si>
  <si>
    <t>2024-04-22 20:00:00+03:00</t>
  </si>
  <si>
    <t>2024-04-22 21:00:00+03:00</t>
  </si>
  <si>
    <t>2024-04-22 22:00:00+03:00</t>
  </si>
  <si>
    <t>2024-04-22 23:00:00+03:00</t>
  </si>
  <si>
    <t>2024-04-23 00:00:00+03:00</t>
  </si>
  <si>
    <t>2024-04-23 01:00:00+03:00</t>
  </si>
  <si>
    <t>2024-04-23 02:00:00+03:00</t>
  </si>
  <si>
    <t>2024-04-23 03:00:00+03:00</t>
  </si>
  <si>
    <t>2024-04-23 04:00:00+03:00</t>
  </si>
  <si>
    <t>2024-04-23 05:00:00+03:00</t>
  </si>
  <si>
    <t>2024-04-23 06:00:00+03:00</t>
  </si>
  <si>
    <t>2024-04-23 07:00:00+03:00</t>
  </si>
  <si>
    <t>2024-04-23 08:00:00+03:00</t>
  </si>
  <si>
    <t>2024-04-23 09:00:00+03:00</t>
  </si>
  <si>
    <t>2024-04-23 10:00:00+03:00</t>
  </si>
  <si>
    <t>2024-04-23 11:00:00+03:00</t>
  </si>
  <si>
    <t>2024-04-23 12:00:00+03:00</t>
  </si>
  <si>
    <t>2024-04-23 13:00:00+03:00</t>
  </si>
  <si>
    <t>2024-04-23 14:00:00+03:00</t>
  </si>
  <si>
    <t>2024-04-23 15:00:00+03:00</t>
  </si>
  <si>
    <t>2024-04-23 16:00:00+03:00</t>
  </si>
  <si>
    <t>2024-04-23 17:00:00+03:00</t>
  </si>
  <si>
    <t>2024-04-23 18:00:00+03:00</t>
  </si>
  <si>
    <t>2024-04-23 19:00:00+03:00</t>
  </si>
  <si>
    <t>2024-04-23 20:00:00+03:00</t>
  </si>
  <si>
    <t>2024-04-23 21:00:00+03:00</t>
  </si>
  <si>
    <t>2024-04-23 22:00:00+03:00</t>
  </si>
  <si>
    <t>2024-04-23 23:00:00+03:00</t>
  </si>
  <si>
    <t>2024-04-24 00:00:00+03:00</t>
  </si>
  <si>
    <t>2024-04-24 01:00:00+03:00</t>
  </si>
  <si>
    <t>2024-04-24 02:00:00+03:00</t>
  </si>
  <si>
    <t>2024-04-24 03:00:00+03:00</t>
  </si>
  <si>
    <t>2024-04-24 04:00:00+03:00</t>
  </si>
  <si>
    <t>2024-04-24 05:00:00+03:00</t>
  </si>
  <si>
    <t>2024-04-24 06:00:00+03:00</t>
  </si>
  <si>
    <t>2024-04-24 07:00:00+03:00</t>
  </si>
  <si>
    <t>2024-04-24 08:00:00+03:00</t>
  </si>
  <si>
    <t>2024-04-24 09:00:00+03:00</t>
  </si>
  <si>
    <t>2024-04-24 10:00:00+03:00</t>
  </si>
  <si>
    <t>2024-04-24 11:00:00+03:00</t>
  </si>
  <si>
    <t>2024-04-24 12:00:00+03:00</t>
  </si>
  <si>
    <t>2024-04-24 13:00:00+03:00</t>
  </si>
  <si>
    <t>2024-04-24 14:00:00+03:00</t>
  </si>
  <si>
    <t>2024-04-24 15:00:00+03:00</t>
  </si>
  <si>
    <t>2024-04-24 16:00:00+03:00</t>
  </si>
  <si>
    <t>2024-04-24 17:00:00+03:00</t>
  </si>
  <si>
    <t>2024-04-24 18:00:00+03:00</t>
  </si>
  <si>
    <t>2024-04-24 19:00:00+03:00</t>
  </si>
  <si>
    <t>2024-04-24 20:00:00+03:00</t>
  </si>
  <si>
    <t>2024-04-24 21:00:00+03:00</t>
  </si>
  <si>
    <t>2024-04-24 22:00:00+03:00</t>
  </si>
  <si>
    <t>2024-04-24 23:00:00+03:00</t>
  </si>
  <si>
    <t>2024-04-25 00:00:00+03:00</t>
  </si>
  <si>
    <t>2024-04-25 01:00:00+03:00</t>
  </si>
  <si>
    <t>2024-04-25 02:00:00+03:00</t>
  </si>
  <si>
    <t>2024-04-25 03:00:00+03:00</t>
  </si>
  <si>
    <t>2024-04-25 04:00:00+03:00</t>
  </si>
  <si>
    <t>2024-04-25 05:00:00+03:00</t>
  </si>
  <si>
    <t>2024-04-25 06:00:00+03:00</t>
  </si>
  <si>
    <t>2024-04-25 07:00:00+03:00</t>
  </si>
  <si>
    <t>2024-04-25 08:00:00+03:00</t>
  </si>
  <si>
    <t>2024-04-25 09:00:00+03:00</t>
  </si>
  <si>
    <t>2024-04-25 10:00:00+03:00</t>
  </si>
  <si>
    <t>2024-04-25 11:00:00+03:00</t>
  </si>
  <si>
    <t>2024-04-25 12:00:00+03:00</t>
  </si>
  <si>
    <t>2024-04-25 13:00:00+03:00</t>
  </si>
  <si>
    <t>2024-04-25 14:00:00+03:00</t>
  </si>
  <si>
    <t>2024-04-25 15:00:00+03:00</t>
  </si>
  <si>
    <t>2024-04-25 16:00:00+03:00</t>
  </si>
  <si>
    <t>2024-04-25 17:00:00+03:00</t>
  </si>
  <si>
    <t>2024-04-25 18:00:00+03:00</t>
  </si>
  <si>
    <t>2024-04-25 19:00:00+03:00</t>
  </si>
  <si>
    <t>2024-04-25 20:00:00+03:00</t>
  </si>
  <si>
    <t>2024-04-25 21:00:00+03:00</t>
  </si>
  <si>
    <t>2024-04-25 22:00:00+03:00</t>
  </si>
  <si>
    <t>2024-04-25 23:00:00+03:00</t>
  </si>
  <si>
    <t>2024-04-26 00:00:00+03:00</t>
  </si>
  <si>
    <t>2024-04-26 01:00:00+03:00</t>
  </si>
  <si>
    <t>2024-04-26 02:00:00+03:00</t>
  </si>
  <si>
    <t>2024-04-26 03:00:00+03:00</t>
  </si>
  <si>
    <t>2024-04-26 04:00:00+03:00</t>
  </si>
  <si>
    <t>2024-04-26 05:00:00+03:00</t>
  </si>
  <si>
    <t>2024-04-26 06:00:00+03:00</t>
  </si>
  <si>
    <t>2024-04-26 07:00:00+03:00</t>
  </si>
  <si>
    <t>2024-04-26 08:00:00+03:00</t>
  </si>
  <si>
    <t>2024-04-26 09:00:00+03:00</t>
  </si>
  <si>
    <t>2024-04-26 10:00:00+03:00</t>
  </si>
  <si>
    <t>2024-04-26 11:00:00+03:00</t>
  </si>
  <si>
    <t>2024-04-26 12:00:00+03:00</t>
  </si>
  <si>
    <t>2024-04-26 13:00:00+03:00</t>
  </si>
  <si>
    <t>2024-04-26 14:00:00+03:00</t>
  </si>
  <si>
    <t>2024-04-26 15:00:00+03:00</t>
  </si>
  <si>
    <t>2024-04-26 16:00:00+03:00</t>
  </si>
  <si>
    <t>2024-04-26 17:00:00+03:00</t>
  </si>
  <si>
    <t>2024-04-26 18:00:00+03:00</t>
  </si>
  <si>
    <t>2024-04-26 19:00:00+03:00</t>
  </si>
  <si>
    <t>2024-04-26 20:00:00+03:00</t>
  </si>
  <si>
    <t>2024-04-26 21:00:00+03:00</t>
  </si>
  <si>
    <t>2024-04-26 22:00:00+03:00</t>
  </si>
  <si>
    <t>2024-04-26 23:00:00+03:00</t>
  </si>
  <si>
    <t>2024-04-27 00:00:00+03:00</t>
  </si>
  <si>
    <t>2024-04-27 01:00:00+03:00</t>
  </si>
  <si>
    <t>2024-04-27 02:00:00+03:00</t>
  </si>
  <si>
    <t>2024-04-27 03:00:00+03:00</t>
  </si>
  <si>
    <t>2024-04-27 04:00:00+03:00</t>
  </si>
  <si>
    <t>2024-04-27 05:00:00+03:00</t>
  </si>
  <si>
    <t>2024-04-27 06:00:00+03:00</t>
  </si>
  <si>
    <t>2024-04-27 07:00:00+03:00</t>
  </si>
  <si>
    <t>2024-04-27 08:00:00+03:00</t>
  </si>
  <si>
    <t>2024-04-27 09:00:00+03:00</t>
  </si>
  <si>
    <t>2024-04-27 10:00:00+03:00</t>
  </si>
  <si>
    <t>2024-04-27 11:00:00+03:00</t>
  </si>
  <si>
    <t>2024-04-27 12:00:00+03:00</t>
  </si>
  <si>
    <t>2024-04-27 13:00:00+03:00</t>
  </si>
  <si>
    <t>2024-04-27 14:00:00+03:00</t>
  </si>
  <si>
    <t>2024-04-27 15:00:00+03:00</t>
  </si>
  <si>
    <t>2024-04-27 16:00:00+03:00</t>
  </si>
  <si>
    <t>2024-04-27 17:00:00+03:00</t>
  </si>
  <si>
    <t>2024-04-27 18:00:00+03:00</t>
  </si>
  <si>
    <t>2024-04-27 19:00:00+03:00</t>
  </si>
  <si>
    <t>2024-04-27 20:00:00+03:00</t>
  </si>
  <si>
    <t>2024-04-27 21:00:00+03:00</t>
  </si>
  <si>
    <t>2024-04-27 22:00:00+03:00</t>
  </si>
  <si>
    <t>2024-04-27 23:00:00+03:00</t>
  </si>
  <si>
    <t>2024-04-28 00:00:00+03:00</t>
  </si>
  <si>
    <t>2024-04-28 01:00:00+03:00</t>
  </si>
  <si>
    <t>2024-04-28 02:00:00+03:00</t>
  </si>
  <si>
    <t>2024-04-28 03:00:00+03:00</t>
  </si>
  <si>
    <t>2024-04-28 04:00:00+03:00</t>
  </si>
  <si>
    <t>2024-04-28 05:00:00+03:00</t>
  </si>
  <si>
    <t>2024-04-28 06:00:00+03:00</t>
  </si>
  <si>
    <t>2024-04-28 07:00:00+03:00</t>
  </si>
  <si>
    <t>2024-04-28 08:00:00+03:00</t>
  </si>
  <si>
    <t>2024-04-28 09:00:00+03:00</t>
  </si>
  <si>
    <t>2024-04-28 10:00:00+03:00</t>
  </si>
  <si>
    <t>2024-04-28 11:00:00+03:00</t>
  </si>
  <si>
    <t>2024-04-28 12:00:00+03:00</t>
  </si>
  <si>
    <t>2024-04-28 13:00:00+03:00</t>
  </si>
  <si>
    <t>2024-04-28 14:00:00+03:00</t>
  </si>
  <si>
    <t>2024-04-28 15:00:00+03:00</t>
  </si>
  <si>
    <t>2024-04-28 16:00:00+03:00</t>
  </si>
  <si>
    <t>2024-04-28 17:00:00+03:00</t>
  </si>
  <si>
    <t>2024-04-28 18:00:00+03:00</t>
  </si>
  <si>
    <t>2024-04-28 19:00:00+03:00</t>
  </si>
  <si>
    <t>2024-04-28 20:00:00+03:00</t>
  </si>
  <si>
    <t>2024-04-28 21:00:00+03:00</t>
  </si>
  <si>
    <t>2024-04-28 22:00:00+03:00</t>
  </si>
  <si>
    <t>2024-04-28 23:00:00+03:00</t>
  </si>
  <si>
    <t>2024-04-29 00:00:00+03:00</t>
  </si>
  <si>
    <t>2024-04-29 01:00:00+03:00</t>
  </si>
  <si>
    <t>2024-04-29 02:00:00+03:00</t>
  </si>
  <si>
    <t>2024-04-29 03:00:00+03:00</t>
  </si>
  <si>
    <t>2024-04-29 04:00:00+03:00</t>
  </si>
  <si>
    <t>2024-04-29 05:00:00+03:00</t>
  </si>
  <si>
    <t>2024-04-29 06:00:00+03:00</t>
  </si>
  <si>
    <t>2024-04-29 07:00:00+03:00</t>
  </si>
  <si>
    <t>2024-04-29 08:00:00+03:00</t>
  </si>
  <si>
    <t>2024-04-29 09:00:00+03:00</t>
  </si>
  <si>
    <t>2024-04-29 10:00:00+03:00</t>
  </si>
  <si>
    <t>2024-04-29 11:00:00+03:00</t>
  </si>
  <si>
    <t>2024-04-29 12:00:00+03:00</t>
  </si>
  <si>
    <t>2024-04-29 13:00:00+03:00</t>
  </si>
  <si>
    <t>2024-04-29 14:00:00+03:00</t>
  </si>
  <si>
    <t>2024-04-29 15:00:00+03:00</t>
  </si>
  <si>
    <t>2024-04-29 16:00:00+03:00</t>
  </si>
  <si>
    <t>2024-04-29 17:00:00+03:00</t>
  </si>
  <si>
    <t>2024-04-29 18:00:00+03:00</t>
  </si>
  <si>
    <t>2024-04-29 19:00:00+03:00</t>
  </si>
  <si>
    <t>2024-04-29 20:00:00+03:00</t>
  </si>
  <si>
    <t>2024-04-29 21:00:00+03:00</t>
  </si>
  <si>
    <t>2024-04-29 22:00:00+03:00</t>
  </si>
  <si>
    <t>2024-04-29 23:00:00+03:00</t>
  </si>
  <si>
    <t>2024-04-30 00:00:00+03:00</t>
  </si>
  <si>
    <t>2024-04-30 01:00:00+03:00</t>
  </si>
  <si>
    <t>2024-04-30 02:00:00+03:00</t>
  </si>
  <si>
    <t>2024-04-30 03:00:00+03:00</t>
  </si>
  <si>
    <t>2024-04-30 04:00:00+03:00</t>
  </si>
  <si>
    <t>2024-04-30 05:00:00+03:00</t>
  </si>
  <si>
    <t>2024-04-30 06:00:00+03:00</t>
  </si>
  <si>
    <t>2024-04-30 07:00:00+03:00</t>
  </si>
  <si>
    <t>2024-04-30 08:00:00+03:00</t>
  </si>
  <si>
    <t>2024-04-30 09:00:00+03:00</t>
  </si>
  <si>
    <t>2024-04-30 10:00:00+03:00</t>
  </si>
  <si>
    <t>2024-04-30 11:00:00+03:00</t>
  </si>
  <si>
    <t>2024-04-30 12:00:00+03:00</t>
  </si>
  <si>
    <t>2024-04-30 13:00:00+03:00</t>
  </si>
  <si>
    <t>2024-04-30 14:00:00+03:00</t>
  </si>
  <si>
    <t>2024-04-30 15:00:00+03:00</t>
  </si>
  <si>
    <t>2024-04-30 16:00:00+03:00</t>
  </si>
  <si>
    <t>2024-04-30 17:00:00+03:00</t>
  </si>
  <si>
    <t>2024-04-30 18:00:00+03:00</t>
  </si>
  <si>
    <t>2024-04-30 19:00:00+03:00</t>
  </si>
  <si>
    <t>2024-04-30 20:00:00+03:00</t>
  </si>
  <si>
    <t>2024-04-30 21:00:00+03:00</t>
  </si>
  <si>
    <t>2024-04-30 22:00:00+03:00</t>
  </si>
  <si>
    <t>2024-04-30 23:00:00+03:00</t>
  </si>
  <si>
    <t>2024-05-01 00:00:00+03:00</t>
  </si>
  <si>
    <t>2024-05-01 01:00:00+03:00</t>
  </si>
  <si>
    <t>2024-05-01 02:00:00+03:00</t>
  </si>
  <si>
    <t>2024-05-01 03:00:00+03:00</t>
  </si>
  <si>
    <t>2024-05-01 04:00:00+03:00</t>
  </si>
  <si>
    <t>2024-05-01 05:00:00+03:00</t>
  </si>
  <si>
    <t>2024-05-01 06:00:00+03:00</t>
  </si>
  <si>
    <t>2024-05-01 07:00:00+03:00</t>
  </si>
  <si>
    <t>2024-05-01 08:00:00+03:00</t>
  </si>
  <si>
    <t>2024-05-01 09:00:00+03:00</t>
  </si>
  <si>
    <t>2024-05-01 10:00:00+03:00</t>
  </si>
  <si>
    <t>2024-05-01 11:00:00+03:00</t>
  </si>
  <si>
    <t>2024-05-01 12:00:00+03:00</t>
  </si>
  <si>
    <t>2024-05-01 13:00:00+03:00</t>
  </si>
  <si>
    <t>2024-05-01 14:00:00+03:00</t>
  </si>
  <si>
    <t>2024-05-01 15:00:00+03:00</t>
  </si>
  <si>
    <t>2024-05-01 16:00:00+03:00</t>
  </si>
  <si>
    <t>2024-05-01 17:00:00+03:00</t>
  </si>
  <si>
    <t>2024-05-01 18:00:00+03:00</t>
  </si>
  <si>
    <t>2024-05-01 19:00:00+03:00</t>
  </si>
  <si>
    <t>2024-05-01 20:00:00+03:00</t>
  </si>
  <si>
    <t>2024-05-01 21:00:00+03:00</t>
  </si>
  <si>
    <t>2024-05-01 22:00:00+03:00</t>
  </si>
  <si>
    <t>2024-05-01 23:00:00+03:00</t>
  </si>
  <si>
    <t>2024-05-02 00:00:00+03:00</t>
  </si>
  <si>
    <t>2024-05-02 01:00:00+03:00</t>
  </si>
  <si>
    <t>2024-05-02 02:00:00+03:00</t>
  </si>
  <si>
    <t>2024-05-02 03:00:00+03:00</t>
  </si>
  <si>
    <t>2024-05-02 04:00:00+03:00</t>
  </si>
  <si>
    <t>2024-05-02 05:00:00+03:00</t>
  </si>
  <si>
    <t>2024-05-02 06:00:00+03:00</t>
  </si>
  <si>
    <t>2024-05-02 07:00:00+03:00</t>
  </si>
  <si>
    <t>2024-05-02 08:00:00+03:00</t>
  </si>
  <si>
    <t>2024-05-02 09:00:00+03:00</t>
  </si>
  <si>
    <t>2024-05-02 10:00:00+03:00</t>
  </si>
  <si>
    <t>2024-05-02 11:00:00+03:00</t>
  </si>
  <si>
    <t>2024-05-02 12:00:00+03:00</t>
  </si>
  <si>
    <t>2024-05-02 13:00:00+03:00</t>
  </si>
  <si>
    <t>2024-05-02 14:00:00+03:00</t>
  </si>
  <si>
    <t>2024-05-02 15:00:00+03:00</t>
  </si>
  <si>
    <t>2024-05-02 16:00:00+03:00</t>
  </si>
  <si>
    <t>2024-05-02 17:00:00+03:00</t>
  </si>
  <si>
    <t>2024-05-02 18:00:00+03:00</t>
  </si>
  <si>
    <t>2024-05-02 19:00:00+03:00</t>
  </si>
  <si>
    <t>2024-05-02 20:00:00+03:00</t>
  </si>
  <si>
    <t>2024-05-02 21:00:00+03:00</t>
  </si>
  <si>
    <t>2024-05-02 22:00:00+03:00</t>
  </si>
  <si>
    <t>2024-05-02 23:00:00+03:00</t>
  </si>
  <si>
    <t>2024-05-03 00:00:00+03:00</t>
  </si>
  <si>
    <t>2024-05-03 01:00:00+03:00</t>
  </si>
  <si>
    <t>2024-05-03 02:00:00+03:00</t>
  </si>
  <si>
    <t>2024-05-03 03:00:00+03:00</t>
  </si>
  <si>
    <t>2024-05-03 04:00:00+03:00</t>
  </si>
  <si>
    <t>2024-05-03 05:00:00+03:00</t>
  </si>
  <si>
    <t>2024-05-03 06:00:00+03:00</t>
  </si>
  <si>
    <t>2024-05-03 07:00:00+03:00</t>
  </si>
  <si>
    <t>2024-05-03 08:00:00+03:00</t>
  </si>
  <si>
    <t>2024-05-03 09:00:00+03:00</t>
  </si>
  <si>
    <t>2024-05-03 10:00:00+03:00</t>
  </si>
  <si>
    <t>2024-05-03 11:00:00+03:00</t>
  </si>
  <si>
    <t>2024-05-03 12:00:00+03:00</t>
  </si>
  <si>
    <t>2024-05-03 13:00:00+03:00</t>
  </si>
  <si>
    <t>2024-05-03 14:00:00+03:00</t>
  </si>
  <si>
    <t>2024-05-03 15:00:00+03:00</t>
  </si>
  <si>
    <t>2024-05-03 16:00:00+03:00</t>
  </si>
  <si>
    <t>2024-05-03 17:00:00+03:00</t>
  </si>
  <si>
    <t>2024-05-03 18:00:00+03:00</t>
  </si>
  <si>
    <t>2024-05-03 19:00:00+03:00</t>
  </si>
  <si>
    <t>2024-05-03 20:00:00+03:00</t>
  </si>
  <si>
    <t>2024-05-03 21:00:00+03:00</t>
  </si>
  <si>
    <t>2024-05-03 22:00:00+03:00</t>
  </si>
  <si>
    <t>2024-05-03 23:00:00+03:00</t>
  </si>
  <si>
    <t>2024-05-04 00:00:00+03:00</t>
  </si>
  <si>
    <t>2024-05-04 01:00:00+03:00</t>
  </si>
  <si>
    <t>2024-05-04 02:00:00+03:00</t>
  </si>
  <si>
    <t>2024-05-04 03:00:00+03:00</t>
  </si>
  <si>
    <t>2024-05-04 04:00:00+03:00</t>
  </si>
  <si>
    <t>2024-05-04 05:00:00+03:00</t>
  </si>
  <si>
    <t>2024-05-04 06:00:00+03:00</t>
  </si>
  <si>
    <t>2024-05-04 07:00:00+03:00</t>
  </si>
  <si>
    <t>2024-05-04 08:00:00+03:00</t>
  </si>
  <si>
    <t>2024-05-04 09:00:00+03:00</t>
  </si>
  <si>
    <t>2024-05-04 10:00:00+03:00</t>
  </si>
  <si>
    <t>2024-05-04 11:00:00+03:00</t>
  </si>
  <si>
    <t>2024-05-04 12:00:00+03:00</t>
  </si>
  <si>
    <t>2024-05-04 13:00:00+03:00</t>
  </si>
  <si>
    <t>2024-05-04 14:00:00+03:00</t>
  </si>
  <si>
    <t>2024-05-04 15:00:00+03:00</t>
  </si>
  <si>
    <t>2024-05-04 16:00:00+03:00</t>
  </si>
  <si>
    <t>2024-05-04 17:00:00+03:00</t>
  </si>
  <si>
    <t>2024-05-04 18:00:00+03:00</t>
  </si>
  <si>
    <t>2024-05-04 19:00:00+03:00</t>
  </si>
  <si>
    <t>2024-05-04 20:00:00+03:00</t>
  </si>
  <si>
    <t>2024-05-04 21:00:00+03:00</t>
  </si>
  <si>
    <t>2024-05-04 22:00:00+03:00</t>
  </si>
  <si>
    <t>2024-05-04 23:00:00+03:00</t>
  </si>
  <si>
    <t>2024-05-05 00:00:00+03:00</t>
  </si>
  <si>
    <t>2024-05-05 01:00:00+03:00</t>
  </si>
  <si>
    <t>2024-05-05 02:00:00+03:00</t>
  </si>
  <si>
    <t>2024-05-05 03:00:00+03:00</t>
  </si>
  <si>
    <t>2024-05-05 04:00:00+03:00</t>
  </si>
  <si>
    <t>2024-05-05 05:00:00+03:00</t>
  </si>
  <si>
    <t>2024-05-05 06:00:00+03:00</t>
  </si>
  <si>
    <t>2024-05-05 07:00:00+03:00</t>
  </si>
  <si>
    <t>2024-05-05 08:00:00+03:00</t>
  </si>
  <si>
    <t>2024-05-05 09:00:00+03:00</t>
  </si>
  <si>
    <t>2024-05-05 10:00:00+03:00</t>
  </si>
  <si>
    <t>2024-05-05 11:00:00+03:00</t>
  </si>
  <si>
    <t>2024-05-05 12:00:00+03:00</t>
  </si>
  <si>
    <t>2024-05-05 13:00:00+03:00</t>
  </si>
  <si>
    <t>2024-05-05 14:00:00+03:00</t>
  </si>
  <si>
    <t>2024-05-05 15:00:00+03:00</t>
  </si>
  <si>
    <t>2024-05-05 16:00:00+03:00</t>
  </si>
  <si>
    <t>2024-05-05 17:00:00+03:00</t>
  </si>
  <si>
    <t>2024-05-05 18:00:00+03:00</t>
  </si>
  <si>
    <t>2024-05-05 19:00:00+03:00</t>
  </si>
  <si>
    <t>2024-05-05 20:00:00+03:00</t>
  </si>
  <si>
    <t>2024-05-05 21:00:00+03:00</t>
  </si>
  <si>
    <t>2024-05-05 22:00:00+03:00</t>
  </si>
  <si>
    <t>2024-05-05 23:00:00+03:00</t>
  </si>
  <si>
    <t>2024-05-06 00:00:00+03:00</t>
  </si>
  <si>
    <t>2024-05-06 01:00:00+03:00</t>
  </si>
  <si>
    <t>2024-05-06 02:00:00+03:00</t>
  </si>
  <si>
    <t>2024-05-06 03:00:00+03:00</t>
  </si>
  <si>
    <t>2024-05-06 04:00:00+03:00</t>
  </si>
  <si>
    <t>2024-05-06 05:00:00+03:00</t>
  </si>
  <si>
    <t>2024-05-06 06:00:00+03:00</t>
  </si>
  <si>
    <t>2024-05-06 07:00:00+03:00</t>
  </si>
  <si>
    <t>2024-05-06 08:00:00+03:00</t>
  </si>
  <si>
    <t>2024-05-06 09:00:00+03:00</t>
  </si>
  <si>
    <t>2024-05-06 10:00:00+03:00</t>
  </si>
  <si>
    <t>2024-05-06 11:00:00+03:00</t>
  </si>
  <si>
    <t>2024-05-06 12:00:00+03:00</t>
  </si>
  <si>
    <t>2024-05-06 13:00:00+03:00</t>
  </si>
  <si>
    <t>2024-05-06 14:00:00+03:00</t>
  </si>
  <si>
    <t>2024-05-06 15:00:00+03:00</t>
  </si>
  <si>
    <t>2024-05-06 16:00:00+03:00</t>
  </si>
  <si>
    <t>2024-05-06 17:00:00+03:00</t>
  </si>
  <si>
    <t>2024-05-06 18:00:00+03:00</t>
  </si>
  <si>
    <t>2024-05-06 19:00:00+03:00</t>
  </si>
  <si>
    <t>2024-05-06 20:00:00+03:00</t>
  </si>
  <si>
    <t>2024-05-06 21:00:00+03:00</t>
  </si>
  <si>
    <t>2024-05-06 22:00:00+03:00</t>
  </si>
  <si>
    <t>2024-05-06 23:00:00+03:00</t>
  </si>
  <si>
    <t>2024-05-07 00:00:00+03:00</t>
  </si>
  <si>
    <t>2024-05-07 01:00:00+03:00</t>
  </si>
  <si>
    <t>2024-05-07 02:00:00+03:00</t>
  </si>
  <si>
    <t>2024-05-07 03:00:00+03:00</t>
  </si>
  <si>
    <t>2024-05-07 04:00:00+03:00</t>
  </si>
  <si>
    <t>2024-05-07 05:00:00+03:00</t>
  </si>
  <si>
    <t>2024-05-07 06:00:00+03:00</t>
  </si>
  <si>
    <t>2024-05-07 07:00:00+03:00</t>
  </si>
  <si>
    <t>2024-05-07 08:00:00+03:00</t>
  </si>
  <si>
    <t>2024-05-07 09:00:00+03:00</t>
  </si>
  <si>
    <t>2024-05-07 10:00:00+03:00</t>
  </si>
  <si>
    <t>2024-05-07 11:00:00+03:00</t>
  </si>
  <si>
    <t>2024-05-07 12:00:00+03:00</t>
  </si>
  <si>
    <t>2024-05-07 13:00:00+03:00</t>
  </si>
  <si>
    <t>2024-05-07 14:00:00+03:00</t>
  </si>
  <si>
    <t>2024-05-07 15:00:00+03:00</t>
  </si>
  <si>
    <t>2024-05-07 16:00:00+03:00</t>
  </si>
  <si>
    <t>2024-05-07 17:00:00+03:00</t>
  </si>
  <si>
    <t>2024-05-07 18:00:00+03:00</t>
  </si>
  <si>
    <t>2024-05-07 19:00:00+03:00</t>
  </si>
  <si>
    <t>2024-05-07 20:00:00+03:00</t>
  </si>
  <si>
    <t>2024-05-07 21:00:00+03:00</t>
  </si>
  <si>
    <t>2024-05-07 22:00:00+03:00</t>
  </si>
  <si>
    <t>2024-05-07 23:00:00+03:00</t>
  </si>
  <si>
    <t>2024-05-08 00:00:00+03:00</t>
  </si>
  <si>
    <t>2024-05-08 01:00:00+03:00</t>
  </si>
  <si>
    <t>2024-05-08 02:00:00+03:00</t>
  </si>
  <si>
    <t>2024-05-08 03:00:00+03:00</t>
  </si>
  <si>
    <t>2024-05-08 04:00:00+03:00</t>
  </si>
  <si>
    <t>2024-05-08 05:00:00+03:00</t>
  </si>
  <si>
    <t>2024-05-08 06:00:00+03:00</t>
  </si>
  <si>
    <t>2024-05-08 07:00:00+03:00</t>
  </si>
  <si>
    <t>2024-05-08 08:00:00+03:00</t>
  </si>
  <si>
    <t>2024-05-08 09:00:00+03:00</t>
  </si>
  <si>
    <t>2024-05-08 10:00:00+03:00</t>
  </si>
  <si>
    <t>2024-05-08 11:00:00+03:00</t>
  </si>
  <si>
    <t>2024-05-08 12:00:00+03:00</t>
  </si>
  <si>
    <t>2024-05-08 13:00:00+03:00</t>
  </si>
  <si>
    <t>2024-05-08 14:00:00+03:00</t>
  </si>
  <si>
    <t>2024-05-08 15:00:00+03:00</t>
  </si>
  <si>
    <t>2024-05-08 16:00:00+03:00</t>
  </si>
  <si>
    <t>2024-05-08 17:00:00+03:00</t>
  </si>
  <si>
    <t>2024-05-08 18:00:00+03:00</t>
  </si>
  <si>
    <t>2024-05-08 19:00:00+03:00</t>
  </si>
  <si>
    <t>2024-05-08 20:00:00+03:00</t>
  </si>
  <si>
    <t>2024-05-08 21:00:00+03:00</t>
  </si>
  <si>
    <t>2024-05-08 22:00:00+03:00</t>
  </si>
  <si>
    <t>2024-05-08 23:00:00+03:00</t>
  </si>
  <si>
    <t>2024-05-09 00:00:00+03:00</t>
  </si>
  <si>
    <t>2024-05-09 01:00:00+03:00</t>
  </si>
  <si>
    <t>2024-05-09 02:00:00+03:00</t>
  </si>
  <si>
    <t>2024-05-09 03:00:00+03:00</t>
  </si>
  <si>
    <t>2024-05-09 04:00:00+03:00</t>
  </si>
  <si>
    <t>2024-05-09 05:00:00+03:00</t>
  </si>
  <si>
    <t>2024-05-09 06:00:00+03:00</t>
  </si>
  <si>
    <t>2024-05-09 07:00:00+03:00</t>
  </si>
  <si>
    <t>2024-05-09 08:00:00+03:00</t>
  </si>
  <si>
    <t>2024-05-09 09:00:00+03:00</t>
  </si>
  <si>
    <t>2024-05-09 10:00:00+03:00</t>
  </si>
  <si>
    <t>2024-05-09 11:00:00+03:00</t>
  </si>
  <si>
    <t>2024-05-09 12:00:00+03:00</t>
  </si>
  <si>
    <t>2024-05-09 13:00:00+03:00</t>
  </si>
  <si>
    <t>2024-05-09 14:00:00+03:00</t>
  </si>
  <si>
    <t>2024-05-09 15:00:00+03:00</t>
  </si>
  <si>
    <t>2024-05-09 16:00:00+03:00</t>
  </si>
  <si>
    <t>2024-05-09 17:00:00+03:00</t>
  </si>
  <si>
    <t>2024-05-09 18:00:00+03:00</t>
  </si>
  <si>
    <t>2024-05-09 19:00:00+03:00</t>
  </si>
  <si>
    <t>2024-05-09 20:00:00+03:00</t>
  </si>
  <si>
    <t>2024-05-09 21:00:00+03:00</t>
  </si>
  <si>
    <t>2024-05-09 22:00:00+03:00</t>
  </si>
  <si>
    <t>2024-05-09 23:00:00+03:00</t>
  </si>
  <si>
    <t>2024-05-10 00:00:00+03:00</t>
  </si>
  <si>
    <t>2024-05-10 01:00:00+03:00</t>
  </si>
  <si>
    <t>2024-05-10 02:00:00+03:00</t>
  </si>
  <si>
    <t>2024-05-10 03:00:00+03:00</t>
  </si>
  <si>
    <t>2024-05-10 04:00:00+03:00</t>
  </si>
  <si>
    <t>2024-05-10 05:00:00+03:00</t>
  </si>
  <si>
    <t>2024-05-10 06:00:00+03:00</t>
  </si>
  <si>
    <t>2024-05-10 07:00:00+03:00</t>
  </si>
  <si>
    <t>2024-05-10 08:00:00+03:00</t>
  </si>
  <si>
    <t>2024-05-10 09:00:00+03:00</t>
  </si>
  <si>
    <t>2024-05-10 10:00:00+03:00</t>
  </si>
  <si>
    <t>2024-05-10 11:00:00+03:00</t>
  </si>
  <si>
    <t>2024-05-10 12:00:00+03:00</t>
  </si>
  <si>
    <t>2024-05-10 13:00:00+03:00</t>
  </si>
  <si>
    <t>2024-05-10 14:00:00+03:00</t>
  </si>
  <si>
    <t>2024-05-10 15:00:00+03:00</t>
  </si>
  <si>
    <t>2024-05-10 16:00:00+03:00</t>
  </si>
  <si>
    <t>2024-05-10 17:00:00+03:00</t>
  </si>
  <si>
    <t>2024-05-10 18:00:00+03:00</t>
  </si>
  <si>
    <t>2024-05-10 19:00:00+03:00</t>
  </si>
  <si>
    <t>2024-05-10 20:00:00+03:00</t>
  </si>
  <si>
    <t>2024-05-10 21:00:00+03:00</t>
  </si>
  <si>
    <t>2024-05-10 22:00:00+03:00</t>
  </si>
  <si>
    <t>2024-05-10 23:00:00+03:00</t>
  </si>
  <si>
    <t>2024-05-11 00:00:00+03:00</t>
  </si>
  <si>
    <t>2024-05-11 01:00:00+03:00</t>
  </si>
  <si>
    <t>2024-05-11 02:00:00+03:00</t>
  </si>
  <si>
    <t>2024-05-11 03:00:00+03:00</t>
  </si>
  <si>
    <t>2024-05-11 04:00:00+03:00</t>
  </si>
  <si>
    <t>2024-05-11 05:00:00+03:00</t>
  </si>
  <si>
    <t>2024-05-11 06:00:00+03:00</t>
  </si>
  <si>
    <t>2024-05-11 07:00:00+03:00</t>
  </si>
  <si>
    <t>2024-05-11 08:00:00+03:00</t>
  </si>
  <si>
    <t>2024-05-11 09:00:00+03:00</t>
  </si>
  <si>
    <t>2024-05-11 10:00:00+03:00</t>
  </si>
  <si>
    <t>2024-05-11 11:00:00+03:00</t>
  </si>
  <si>
    <t>2024-05-11 12:00:00+03:00</t>
  </si>
  <si>
    <t>2024-05-11 13:00:00+03:00</t>
  </si>
  <si>
    <t>2024-05-11 14:00:00+03:00</t>
  </si>
  <si>
    <t>2024-05-11 15:00:00+03:00</t>
  </si>
  <si>
    <t>2024-05-11 16:00:00+03:00</t>
  </si>
  <si>
    <t>2024-05-11 17:00:00+03:00</t>
  </si>
  <si>
    <t>2024-05-11 18:00:00+03:00</t>
  </si>
  <si>
    <t>2024-05-11 19:00:00+03:00</t>
  </si>
  <si>
    <t>2024-05-11 20:00:00+03:00</t>
  </si>
  <si>
    <t>2024-05-11 21:00:00+03:00</t>
  </si>
  <si>
    <t>2024-05-11 22:00:00+03:00</t>
  </si>
  <si>
    <t>2024-05-11 23:00:00+03:00</t>
  </si>
  <si>
    <t>2024-05-12 00:00:00+03:00</t>
  </si>
  <si>
    <t>2024-05-12 01:00:00+03:00</t>
  </si>
  <si>
    <t>2024-05-12 02:00:00+03:00</t>
  </si>
  <si>
    <t>2024-05-12 03:00:00+03:00</t>
  </si>
  <si>
    <t>2024-05-12 04:00:00+03:00</t>
  </si>
  <si>
    <t>2024-05-12 05:00:00+03:00</t>
  </si>
  <si>
    <t>2024-05-12 06:00:00+03:00</t>
  </si>
  <si>
    <t>2024-05-12 07:00:00+03:00</t>
  </si>
  <si>
    <t>2024-05-12 08:00:00+03:00</t>
  </si>
  <si>
    <t>2024-05-12 09:00:00+03:00</t>
  </si>
  <si>
    <t>2024-05-12 10:00:00+03:00</t>
  </si>
  <si>
    <t>2024-05-12 11:00:00+03:00</t>
  </si>
  <si>
    <t>2024-05-12 12:00:00+03:00</t>
  </si>
  <si>
    <t>2024-05-12 13:00:00+03:00</t>
  </si>
  <si>
    <t>2024-05-12 14:00:00+03:00</t>
  </si>
  <si>
    <t>2024-05-12 15:00:00+03:00</t>
  </si>
  <si>
    <t>2024-05-12 16:00:00+03:00</t>
  </si>
  <si>
    <t>2024-05-12 17:00:00+03:00</t>
  </si>
  <si>
    <t>2024-05-12 18:00:00+03:00</t>
  </si>
  <si>
    <t>2024-05-12 19:00:00+03:00</t>
  </si>
  <si>
    <t>2024-05-12 20:00:00+03:00</t>
  </si>
  <si>
    <t>2024-05-12 21:00:00+03:00</t>
  </si>
  <si>
    <t>2024-05-12 22:00:00+03:00</t>
  </si>
  <si>
    <t>2024-05-12 23:00:00+03:00</t>
  </si>
  <si>
    <t>2024-05-13 00:00:00+03:00</t>
  </si>
  <si>
    <t>2024-05-13 01:00:00+03:00</t>
  </si>
  <si>
    <t>2024-05-13 02:00:00+03:00</t>
  </si>
  <si>
    <t>2024-05-13 03:00:00+03:00</t>
  </si>
  <si>
    <t>2024-05-13 04:00:00+03:00</t>
  </si>
  <si>
    <t>2024-05-13 05:00:00+03:00</t>
  </si>
  <si>
    <t>2024-05-13 06:00:00+03:00</t>
  </si>
  <si>
    <t>2024-05-13 07:00:00+03:00</t>
  </si>
  <si>
    <t>2024-05-13 08:00:00+03:00</t>
  </si>
  <si>
    <t>2024-05-13 09:00:00+03:00</t>
  </si>
  <si>
    <t>2024-05-13 10:00:00+03:00</t>
  </si>
  <si>
    <t>2024-05-13 11:00:00+03:00</t>
  </si>
  <si>
    <t>2024-05-13 12:00:00+03:00</t>
  </si>
  <si>
    <t>2024-05-13 13:00:00+03:00</t>
  </si>
  <si>
    <t>2024-05-13 14:00:00+03:00</t>
  </si>
  <si>
    <t>2024-05-13 15:00:00+03:00</t>
  </si>
  <si>
    <t>2024-05-13 16:00:00+03:00</t>
  </si>
  <si>
    <t>2024-05-13 17:00:00+03:00</t>
  </si>
  <si>
    <t>2024-05-13 18:00:00+03:00</t>
  </si>
  <si>
    <t>2024-05-13 19:00:00+03:00</t>
  </si>
  <si>
    <t>2024-05-13 20:00:00+03:00</t>
  </si>
  <si>
    <t>2024-05-13 21:00:00+03:00</t>
  </si>
  <si>
    <t>2024-05-13 22:00:00+03:00</t>
  </si>
  <si>
    <t>2024-05-13 23:00:00+03:00</t>
  </si>
  <si>
    <t>2024-05-14 00:00:00+03:00</t>
  </si>
  <si>
    <t>2024-05-14 01:00:00+03:00</t>
  </si>
  <si>
    <t>2024-05-14 02:00:00+03:00</t>
  </si>
  <si>
    <t>2024-05-14 03:00:00+03:00</t>
  </si>
  <si>
    <t>2024-05-14 04:00:00+03:00</t>
  </si>
  <si>
    <t>2024-05-14 05:00:00+03:00</t>
  </si>
  <si>
    <t>2024-05-14 06:00:00+03:00</t>
  </si>
  <si>
    <t>2024-05-14 07:00:00+03:00</t>
  </si>
  <si>
    <t>2024-05-14 08:00:00+03:00</t>
  </si>
  <si>
    <t>2024-05-14 09:00:00+03:00</t>
  </si>
  <si>
    <t>2024-05-14 10:00:00+03:00</t>
  </si>
  <si>
    <t>2024-05-14 11:00:00+03:00</t>
  </si>
  <si>
    <t>2024-05-14 12:00:00+03:00</t>
  </si>
  <si>
    <t>2024-05-14 13:00:00+03:00</t>
  </si>
  <si>
    <t>2024-05-14 14:00:00+03:00</t>
  </si>
  <si>
    <t>2024-05-14 15:00:00+03:00</t>
  </si>
  <si>
    <t>2024-05-14 16:00:00+03:00</t>
  </si>
  <si>
    <t>2024-05-14 17:00:00+03:00</t>
  </si>
  <si>
    <t>2024-05-14 18:00:00+03:00</t>
  </si>
  <si>
    <t>2024-05-14 19:00:00+03:00</t>
  </si>
  <si>
    <t>2024-05-14 20:00:00+03:00</t>
  </si>
  <si>
    <t>2024-05-14 21:00:00+03:00</t>
  </si>
  <si>
    <t>2024-05-14 22:00:00+03:00</t>
  </si>
  <si>
    <t>2024-05-14 23:00:00+03:00</t>
  </si>
  <si>
    <t>2024-05-15 00:00:00+03:00</t>
  </si>
  <si>
    <t>2024-05-15 01:00:00+03:00</t>
  </si>
  <si>
    <t>2024-05-15 02:00:00+03:00</t>
  </si>
  <si>
    <t>2024-05-15 03:00:00+03:00</t>
  </si>
  <si>
    <t>2024-05-15 04:00:00+03:00</t>
  </si>
  <si>
    <t>2024-05-15 05:00:00+03:00</t>
  </si>
  <si>
    <t>2024-05-15 06:00:00+03:00</t>
  </si>
  <si>
    <t>2024-05-15 07:00:00+03:00</t>
  </si>
  <si>
    <t>2024-05-15 08:00:00+03:00</t>
  </si>
  <si>
    <t>2024-05-15 09:00:00+03:00</t>
  </si>
  <si>
    <t>2024-05-15 10:00:00+03:00</t>
  </si>
  <si>
    <t>2024-05-15 11:00:00+03:00</t>
  </si>
  <si>
    <t>2024-05-15 12:00:00+03:00</t>
  </si>
  <si>
    <t>2024-05-15 13:00:00+03:00</t>
  </si>
  <si>
    <t>2024-05-15 14:00:00+03:00</t>
  </si>
  <si>
    <t>2024-05-15 15:00:00+03:00</t>
  </si>
  <si>
    <t>2024-05-15 16:00:00+03:00</t>
  </si>
  <si>
    <t>2024-05-15 17:00:00+03:00</t>
  </si>
  <si>
    <t>2024-05-15 18:00:00+03:00</t>
  </si>
  <si>
    <t>2024-05-15 19:00:00+03:00</t>
  </si>
  <si>
    <t>2024-05-15 20:00:00+03:00</t>
  </si>
  <si>
    <t>2024-05-15 21:00:00+03:00</t>
  </si>
  <si>
    <t>2024-05-15 22:00:00+03:00</t>
  </si>
  <si>
    <t>2024-05-15 23:00:00+03:00</t>
  </si>
  <si>
    <t>2024-05-16 00:00:00+03:00</t>
  </si>
  <si>
    <t>2024-05-16 01:00:00+03:00</t>
  </si>
  <si>
    <t>2024-05-16 02:00:00+03:00</t>
  </si>
  <si>
    <t>2024-05-16 03:00:00+03:00</t>
  </si>
  <si>
    <t>2024-05-16 04:00:00+03:00</t>
  </si>
  <si>
    <t>2024-05-16 05:00:00+03:00</t>
  </si>
  <si>
    <t>2024-05-16 06:00:00+03:00</t>
  </si>
  <si>
    <t>2024-05-16 07:00:00+03:00</t>
  </si>
  <si>
    <t>2024-05-16 08:00:00+03:00</t>
  </si>
  <si>
    <t>2024-05-16 09:00:00+03:00</t>
  </si>
  <si>
    <t>2024-05-16 10:00:00+03:00</t>
  </si>
  <si>
    <t>2024-05-16 11:00:00+03:00</t>
  </si>
  <si>
    <t>2024-05-16 12:00:00+03:00</t>
  </si>
  <si>
    <t>2024-05-16 13:00:00+03:00</t>
  </si>
  <si>
    <t>2024-05-16 14:00:00+03:00</t>
  </si>
  <si>
    <t>2024-05-16 15:00:00+03:00</t>
  </si>
  <si>
    <t>2024-05-16 16:00:00+03:00</t>
  </si>
  <si>
    <t>2024-05-16 17:00:00+03:00</t>
  </si>
  <si>
    <t>2024-05-16 18:00:00+03:00</t>
  </si>
  <si>
    <t>2024-05-16 19:00:00+03:00</t>
  </si>
  <si>
    <t>2024-05-16 20:00:00+03:00</t>
  </si>
  <si>
    <t>2024-05-16 21:00:00+03:00</t>
  </si>
  <si>
    <t>2024-05-16 22:00:00+03:00</t>
  </si>
  <si>
    <t>2024-05-16 23:00:00+03:00</t>
  </si>
  <si>
    <t>2024-05-17 00:00:00+03:00</t>
  </si>
  <si>
    <t>2024-05-17 01:00:00+03:00</t>
  </si>
  <si>
    <t>2024-05-17 02:00:00+03:00</t>
  </si>
  <si>
    <t>2024-05-17 03:00:00+03:00</t>
  </si>
  <si>
    <t>2024-05-17 04:00:00+03:00</t>
  </si>
  <si>
    <t>2024-05-17 05:00:00+03:00</t>
  </si>
  <si>
    <t>2024-05-17 06:00:00+03:00</t>
  </si>
  <si>
    <t>2024-05-17 07:00:00+03:00</t>
  </si>
  <si>
    <t>2024-05-17 08:00:00+03:00</t>
  </si>
  <si>
    <t>2024-05-17 09:00:00+03:00</t>
  </si>
  <si>
    <t>2024-05-17 10:00:00+03:00</t>
  </si>
  <si>
    <t>2024-05-17 11:00:00+03:00</t>
  </si>
  <si>
    <t>2024-05-17 12:00:00+03:00</t>
  </si>
  <si>
    <t>2024-05-17 13:00:00+03:00</t>
  </si>
  <si>
    <t>2024-05-17 14:00:00+03:00</t>
  </si>
  <si>
    <t>2024-05-17 15:00:00+03:00</t>
  </si>
  <si>
    <t>2024-05-17 16:00:00+03:00</t>
  </si>
  <si>
    <t>2024-05-17 17:00:00+03:00</t>
  </si>
  <si>
    <t>2024-05-17 18:00:00+03:00</t>
  </si>
  <si>
    <t>2024-05-17 19:00:00+03:00</t>
  </si>
  <si>
    <t>2024-05-17 20:00:00+03:00</t>
  </si>
  <si>
    <t>2024-05-17 21:00:00+03:00</t>
  </si>
  <si>
    <t>2024-05-17 22:00:00+03:00</t>
  </si>
  <si>
    <t>2024-05-17 23:00:00+03:00</t>
  </si>
  <si>
    <t>2024-05-18 00:00:00+03:00</t>
  </si>
  <si>
    <t>2024-05-18 01:00:00+03:00</t>
  </si>
  <si>
    <t>2024-05-18 02:00:00+03:00</t>
  </si>
  <si>
    <t>2024-05-18 03:00:00+03:00</t>
  </si>
  <si>
    <t>2024-05-18 04:00:00+03:00</t>
  </si>
  <si>
    <t>2024-05-18 05:00:00+03:00</t>
  </si>
  <si>
    <t>2024-05-18 06:00:00+03:00</t>
  </si>
  <si>
    <t>2024-05-18 07:00:00+03:00</t>
  </si>
  <si>
    <t>2024-05-18 08:00:00+03:00</t>
  </si>
  <si>
    <t>2024-05-18 09:00:00+03:00</t>
  </si>
  <si>
    <t>2024-05-18 10:00:00+03:00</t>
  </si>
  <si>
    <t>2024-05-18 11:00:00+03:00</t>
  </si>
  <si>
    <t>2024-05-18 12:00:00+03:00</t>
  </si>
  <si>
    <t>2024-05-18 13:00:00+03:00</t>
  </si>
  <si>
    <t>2024-05-18 14:00:00+03:00</t>
  </si>
  <si>
    <t>2024-05-18 15:00:00+03:00</t>
  </si>
  <si>
    <t>2024-05-18 16:00:00+03:00</t>
  </si>
  <si>
    <t>2024-05-18 17:00:00+03:00</t>
  </si>
  <si>
    <t>2024-05-18 18:00:00+03:00</t>
  </si>
  <si>
    <t>2024-05-18 19:00:00+03:00</t>
  </si>
  <si>
    <t>2024-05-18 20:00:00+03:00</t>
  </si>
  <si>
    <t>2024-05-18 21:00:00+03:00</t>
  </si>
  <si>
    <t>2024-05-18 22:00:00+03:00</t>
  </si>
  <si>
    <t>2024-05-18 23:00:00+03:00</t>
  </si>
  <si>
    <t>2024-05-19 00:00:00+03:00</t>
  </si>
  <si>
    <t>2024-05-19 01:00:00+03:00</t>
  </si>
  <si>
    <t>2024-05-19 02:00:00+03:00</t>
  </si>
  <si>
    <t>2024-05-19 03:00:00+03:00</t>
  </si>
  <si>
    <t>2024-05-19 04:00:00+03:00</t>
  </si>
  <si>
    <t>2024-05-19 05:00:00+03:00</t>
  </si>
  <si>
    <t>2024-05-19 06:00:00+03:00</t>
  </si>
  <si>
    <t>2024-05-19 07:00:00+03:00</t>
  </si>
  <si>
    <t>2024-05-19 08:00:00+03:00</t>
  </si>
  <si>
    <t>2024-05-19 09:00:00+03:00</t>
  </si>
  <si>
    <t>2024-05-19 10:00:00+03:00</t>
  </si>
  <si>
    <t>2024-05-19 11:00:00+03:00</t>
  </si>
  <si>
    <t>2024-05-19 12:00:00+03:00</t>
  </si>
  <si>
    <t>2024-05-19 13:00:00+03:00</t>
  </si>
  <si>
    <t>2024-05-19 14:00:00+03:00</t>
  </si>
  <si>
    <t>2024-05-19 15:00:00+03:00</t>
  </si>
  <si>
    <t>2024-05-19 16:00:00+03:00</t>
  </si>
  <si>
    <t>2024-05-19 17:00:00+03:00</t>
  </si>
  <si>
    <t>2024-05-19 18:00:00+03:00</t>
  </si>
  <si>
    <t>2024-05-19 19:00:00+03:00</t>
  </si>
  <si>
    <t>2024-05-19 20:00:00+03:00</t>
  </si>
  <si>
    <t>2024-05-19 21:00:00+03:00</t>
  </si>
  <si>
    <t>2024-05-19 22:00:00+03:00</t>
  </si>
  <si>
    <t>2024-05-19 23:00:00+03:00</t>
  </si>
  <si>
    <t>2024-05-20 00:00:00+03:00</t>
  </si>
  <si>
    <t>2024-05-20 01:00:00+03:00</t>
  </si>
  <si>
    <t>2024-05-20 02:00:00+03:00</t>
  </si>
  <si>
    <t>2024-05-20 03:00:00+03:00</t>
  </si>
  <si>
    <t>2024-05-20 04:00:00+03:00</t>
  </si>
  <si>
    <t>2024-05-20 05:00:00+03:00</t>
  </si>
  <si>
    <t>2024-05-20 06:00:00+03:00</t>
  </si>
  <si>
    <t>2024-05-20 07:00:00+03:00</t>
  </si>
  <si>
    <t>2024-05-20 08:00:00+03:00</t>
  </si>
  <si>
    <t>2024-05-20 09:00:00+03:00</t>
  </si>
  <si>
    <t>2024-05-20 10:00:00+03:00</t>
  </si>
  <si>
    <t>2024-05-20 11:00:00+03:00</t>
  </si>
  <si>
    <t>2024-05-20 12:00:00+03:00</t>
  </si>
  <si>
    <t>2024-05-20 13:00:00+03:00</t>
  </si>
  <si>
    <t>2024-05-20 14:00:00+03:00</t>
  </si>
  <si>
    <t>2024-05-20 15:00:00+03:00</t>
  </si>
  <si>
    <t>2024-05-20 16:00:00+03:00</t>
  </si>
  <si>
    <t>2024-05-20 17:00:00+03:00</t>
  </si>
  <si>
    <t>2024-05-20 18:00:00+03:00</t>
  </si>
  <si>
    <t>2024-05-20 19:00:00+03:00</t>
  </si>
  <si>
    <t>2024-05-20 20:00:00+03:00</t>
  </si>
  <si>
    <t>2024-05-20 21:00:00+03:00</t>
  </si>
  <si>
    <t>2024-05-20 22:00:00+03:00</t>
  </si>
  <si>
    <t>2024-05-20 23:00:00+03:00</t>
  </si>
  <si>
    <t>2024-05-21 00:00:00+03:00</t>
  </si>
  <si>
    <t>2024-05-21 01:00:00+03:00</t>
  </si>
  <si>
    <t>2024-05-21 02:00:00+03:00</t>
  </si>
  <si>
    <t>2024-05-21 03:00:00+03:00</t>
  </si>
  <si>
    <t>2024-05-21 04:00:00+03:00</t>
  </si>
  <si>
    <t>2024-05-21 05:00:00+03:00</t>
  </si>
  <si>
    <t>2024-05-21 06:00:00+03:00</t>
  </si>
  <si>
    <t>2024-05-21 07:00:00+03:00</t>
  </si>
  <si>
    <t>2024-05-21 08:00:00+03:00</t>
  </si>
  <si>
    <t>2024-05-21 09:00:00+03:00</t>
  </si>
  <si>
    <t>2024-05-21 10:00:00+03:00</t>
  </si>
  <si>
    <t>2024-05-21 11:00:00+03:00</t>
  </si>
  <si>
    <t>2024-05-21 12:00:00+03:00</t>
  </si>
  <si>
    <t>2024-05-21 13:00:00+03:00</t>
  </si>
  <si>
    <t>2024-05-21 14:00:00+03:00</t>
  </si>
  <si>
    <t>2024-05-21 15:00:00+03:00</t>
  </si>
  <si>
    <t>2024-05-21 16:00:00+03:00</t>
  </si>
  <si>
    <t>2024-05-21 17:00:00+03:00</t>
  </si>
  <si>
    <t>2024-05-21 18:00:00+03:00</t>
  </si>
  <si>
    <t>2024-05-21 19:00:00+03:00</t>
  </si>
  <si>
    <t>2024-05-21 20:00:00+03:00</t>
  </si>
  <si>
    <t>2024-05-21 21:00:00+03:00</t>
  </si>
  <si>
    <t>2024-05-21 22:00:00+03:00</t>
  </si>
  <si>
    <t>2024-05-21 23:00:00+03:00</t>
  </si>
  <si>
    <t>2024-05-22 00:00:00+03:00</t>
  </si>
  <si>
    <t>2024-05-22 01:00:00+03:00</t>
  </si>
  <si>
    <t>2024-05-22 02:00:00+03:00</t>
  </si>
  <si>
    <t>2024-05-22 03:00:00+03:00</t>
  </si>
  <si>
    <t>2024-05-22 04:00:00+03:00</t>
  </si>
  <si>
    <t>2024-05-22 05:00:00+03:00</t>
  </si>
  <si>
    <t>2024-05-22 06:00:00+03:00</t>
  </si>
  <si>
    <t>2024-05-22 07:00:00+03:00</t>
  </si>
  <si>
    <t>2024-05-22 08:00:00+03:00</t>
  </si>
  <si>
    <t>2024-05-22 09:00:00+03:00</t>
  </si>
  <si>
    <t>2024-05-22 10:00:00+03:00</t>
  </si>
  <si>
    <t>2024-05-22 11:00:00+03:00</t>
  </si>
  <si>
    <t>2024-05-22 12:00:00+03:00</t>
  </si>
  <si>
    <t>2024-05-22 13:00:00+03:00</t>
  </si>
  <si>
    <t>2024-05-22 14:00:00+03:00</t>
  </si>
  <si>
    <t>2024-05-22 15:00:00+03:00</t>
  </si>
  <si>
    <t>2024-05-22 16:00:00+03:00</t>
  </si>
  <si>
    <t>2024-05-22 17:00:00+03:00</t>
  </si>
  <si>
    <t>2024-05-22 18:00:00+03:00</t>
  </si>
  <si>
    <t>2024-05-22 19:00:00+03:00</t>
  </si>
  <si>
    <t>2024-05-22 20:00:00+03:00</t>
  </si>
  <si>
    <t>2024-05-22 21:00:00+03:00</t>
  </si>
  <si>
    <t>2024-05-22 22:00:00+03:00</t>
  </si>
  <si>
    <t>2024-05-22 23:00:00+03:00</t>
  </si>
  <si>
    <t>2024-05-23 00:00:00+03:00</t>
  </si>
  <si>
    <t>2024-05-23 01:00:00+03:00</t>
  </si>
  <si>
    <t>2024-05-23 02:00:00+03:00</t>
  </si>
  <si>
    <t>2024-05-23 03:00:00+03:00</t>
  </si>
  <si>
    <t>2024-05-23 04:00:00+03:00</t>
  </si>
  <si>
    <t>2024-05-23 05:00:00+03:00</t>
  </si>
  <si>
    <t>2024-05-23 06:00:00+03:00</t>
  </si>
  <si>
    <t>2024-05-23 07:00:00+03:00</t>
  </si>
  <si>
    <t>2024-05-23 08:00:00+03:00</t>
  </si>
  <si>
    <t>2024-05-23 09:00:00+03:00</t>
  </si>
  <si>
    <t>2024-05-23 10:00:00+03:00</t>
  </si>
  <si>
    <t>2024-05-23 11:00:00+03:00</t>
  </si>
  <si>
    <t>2024-05-23 12:00:00+03:00</t>
  </si>
  <si>
    <t>2024-05-23 13:00:00+03:00</t>
  </si>
  <si>
    <t>2024-05-23 14:00:00+03:00</t>
  </si>
  <si>
    <t>2024-05-23 15:00:00+03:00</t>
  </si>
  <si>
    <t>2024-05-23 16:00:00+03:00</t>
  </si>
  <si>
    <t>2024-05-23 17:00:00+03:00</t>
  </si>
  <si>
    <t>2024-05-23 18:00:00+03:00</t>
  </si>
  <si>
    <t>2024-05-23 19:00:00+03:00</t>
  </si>
  <si>
    <t>2024-05-23 20:00:00+03:00</t>
  </si>
  <si>
    <t>2024-05-23 21:00:00+03:00</t>
  </si>
  <si>
    <t>2024-05-23 22:00:00+03:00</t>
  </si>
  <si>
    <t>2024-05-23 23:00:00+03:00</t>
  </si>
  <si>
    <t>2024-05-24 00:00:00+03:00</t>
  </si>
  <si>
    <t>2024-05-24 01:00:00+03:00</t>
  </si>
  <si>
    <t>2024-05-24 02:00:00+03:00</t>
  </si>
  <si>
    <t>2024-05-24 03:00:00+03:00</t>
  </si>
  <si>
    <t>2024-05-24 04:00:00+03:00</t>
  </si>
  <si>
    <t>2024-05-24 05:00:00+03:00</t>
  </si>
  <si>
    <t>2024-05-24 06:00:00+03:00</t>
  </si>
  <si>
    <t>2024-05-24 07:00:00+03:00</t>
  </si>
  <si>
    <t>2024-05-24 08:00:00+03:00</t>
  </si>
  <si>
    <t>2024-05-24 09:00:00+03:00</t>
  </si>
  <si>
    <t>2024-05-24 10:00:00+03:00</t>
  </si>
  <si>
    <t>2024-05-24 11:00:00+03:00</t>
  </si>
  <si>
    <t>2024-05-24 12:00:00+03:00</t>
  </si>
  <si>
    <t>2024-05-24 13:00:00+03:00</t>
  </si>
  <si>
    <t>2024-05-24 14:00:00+03:00</t>
  </si>
  <si>
    <t>2024-05-24 15:00:00+03:00</t>
  </si>
  <si>
    <t>2024-05-24 16:00:00+03:00</t>
  </si>
  <si>
    <t>2024-05-24 17:00:00+03:00</t>
  </si>
  <si>
    <t>2024-05-24 18:00:00+03:00</t>
  </si>
  <si>
    <t>2024-05-24 19:00:00+03:00</t>
  </si>
  <si>
    <t>2024-05-24 20:00:00+03:00</t>
  </si>
  <si>
    <t>2024-05-24 21:00:00+03:00</t>
  </si>
  <si>
    <t>2024-05-24 22:00:00+03:00</t>
  </si>
  <si>
    <t>2024-05-24 23:00:00+03:00</t>
  </si>
  <si>
    <t>2024-05-25 00:00:00+03:00</t>
  </si>
  <si>
    <t>2024-05-25 01:00:00+03:00</t>
  </si>
  <si>
    <t>2024-05-25 02:00:00+03:00</t>
  </si>
  <si>
    <t>2024-05-25 03:00:00+03:00</t>
  </si>
  <si>
    <t>2024-05-25 04:00:00+03:00</t>
  </si>
  <si>
    <t>2024-05-25 05:00:00+03:00</t>
  </si>
  <si>
    <t>2024-05-25 06:00:00+03:00</t>
  </si>
  <si>
    <t>2024-05-25 07:00:00+03:00</t>
  </si>
  <si>
    <t>2024-05-25 08:00:00+03:00</t>
  </si>
  <si>
    <t>2024-05-25 09:00:00+03:00</t>
  </si>
  <si>
    <t>2024-05-25 10:00:00+03:00</t>
  </si>
  <si>
    <t>2024-05-25 11:00:00+03:00</t>
  </si>
  <si>
    <t>2024-05-25 12:00:00+03:00</t>
  </si>
  <si>
    <t>2024-05-25 13:00:00+03:00</t>
  </si>
  <si>
    <t>2024-05-25 14:00:00+03:00</t>
  </si>
  <si>
    <t>2024-05-25 15:00:00+03:00</t>
  </si>
  <si>
    <t>2024-05-25 16:00:00+03:00</t>
  </si>
  <si>
    <t>2024-05-25 17:00:00+03:00</t>
  </si>
  <si>
    <t>2024-05-25 18:00:00+03:00</t>
  </si>
  <si>
    <t>2024-05-25 19:00:00+03:00</t>
  </si>
  <si>
    <t>2024-05-25 20:00:00+03:00</t>
  </si>
  <si>
    <t>2024-05-25 21:00:00+03:00</t>
  </si>
  <si>
    <t>2024-05-25 22:00:00+03:00</t>
  </si>
  <si>
    <t>2024-05-25 23:00:00+03:00</t>
  </si>
  <si>
    <t>2024-05-26 00:00:00+03:00</t>
  </si>
  <si>
    <t>2024-05-26 01:00:00+03:00</t>
  </si>
  <si>
    <t>2024-05-26 02:00:00+03:00</t>
  </si>
  <si>
    <t>2024-05-26 03:00:00+03:00</t>
  </si>
  <si>
    <t>2024-05-26 04:00:00+03:00</t>
  </si>
  <si>
    <t>2024-05-26 05:00:00+03:00</t>
  </si>
  <si>
    <t>2024-05-26 06:00:00+03:00</t>
  </si>
  <si>
    <t>2024-05-26 07:00:00+03:00</t>
  </si>
  <si>
    <t>2024-05-26 08:00:00+03:00</t>
  </si>
  <si>
    <t>2024-05-26 09:00:00+03:00</t>
  </si>
  <si>
    <t>2024-05-26 10:00:00+03:00</t>
  </si>
  <si>
    <t>2024-05-26 11:00:00+03:00</t>
  </si>
  <si>
    <t>2024-05-26 12:00:00+03:00</t>
  </si>
  <si>
    <t>2024-05-26 13:00:00+03:00</t>
  </si>
  <si>
    <t>2024-05-26 14:00:00+03:00</t>
  </si>
  <si>
    <t>2024-05-26 15:00:00+03:00</t>
  </si>
  <si>
    <t>2024-05-26 16:00:00+03:00</t>
  </si>
  <si>
    <t>2024-05-26 17:00:00+03:00</t>
  </si>
  <si>
    <t>2024-05-26 18:00:00+03:00</t>
  </si>
  <si>
    <t>2024-05-26 19:00:00+03:00</t>
  </si>
  <si>
    <t>2024-05-26 20:00:00+03:00</t>
  </si>
  <si>
    <t>2024-05-26 21:00:00+03:00</t>
  </si>
  <si>
    <t>2024-05-26 22:00:00+03:00</t>
  </si>
  <si>
    <t>2024-05-26 23:00:00+03:00</t>
  </si>
  <si>
    <t>2024-05-27 00:00:00+03:00</t>
  </si>
  <si>
    <t>2024-05-27 01:00:00+03:00</t>
  </si>
  <si>
    <t>2024-05-27 02:00:00+03:00</t>
  </si>
  <si>
    <t>2024-05-27 03:00:00+03:00</t>
  </si>
  <si>
    <t>2024-05-27 04:00:00+03:00</t>
  </si>
  <si>
    <t>2024-05-27 05:00:00+03:00</t>
  </si>
  <si>
    <t>2024-05-27 06:00:00+03:00</t>
  </si>
  <si>
    <t>2024-05-27 07:00:00+03:00</t>
  </si>
  <si>
    <t>2024-05-27 08:00:00+03:00</t>
  </si>
  <si>
    <t>2024-05-27 09:00:00+03:00</t>
  </si>
  <si>
    <t>2024-05-27 10:00:00+03:00</t>
  </si>
  <si>
    <t>2024-05-27 11:00:00+03:00</t>
  </si>
  <si>
    <t>2024-05-27 12:00:00+03:00</t>
  </si>
  <si>
    <t>2024-05-27 13:00:00+03:00</t>
  </si>
  <si>
    <t>2024-05-27 14:00:00+03:00</t>
  </si>
  <si>
    <t>2024-05-27 15:00:00+03:00</t>
  </si>
  <si>
    <t>2024-05-27 16:00:00+03:00</t>
  </si>
  <si>
    <t>2024-05-27 17:00:00+03:00</t>
  </si>
  <si>
    <t>2024-05-27 18:00:00+03:00</t>
  </si>
  <si>
    <t>2024-05-27 19:00:00+03:00</t>
  </si>
  <si>
    <t>2024-05-27 20:00:00+03:00</t>
  </si>
  <si>
    <t>2024-05-27 21:00:00+03:00</t>
  </si>
  <si>
    <t>2024-05-27 22:00:00+03:00</t>
  </si>
  <si>
    <t>2024-05-27 23:00:00+03:00</t>
  </si>
  <si>
    <t>2024-05-28 00:00:00+03:00</t>
  </si>
  <si>
    <t>2024-05-28 01:00:00+03:00</t>
  </si>
  <si>
    <t>2024-05-28 02:00:00+03:00</t>
  </si>
  <si>
    <t>2024-05-28 03:00:00+03:00</t>
  </si>
  <si>
    <t>2024-05-28 04:00:00+03:00</t>
  </si>
  <si>
    <t>2024-05-28 05:00:00+03:00</t>
  </si>
  <si>
    <t>2024-05-28 06:00:00+03:00</t>
  </si>
  <si>
    <t>2024-05-28 07:00:00+03:00</t>
  </si>
  <si>
    <t>2024-05-28 08:00:00+03:00</t>
  </si>
  <si>
    <t>2024-05-28 09:00:00+03:00</t>
  </si>
  <si>
    <t>2024-05-28 10:00:00+03:00</t>
  </si>
  <si>
    <t>2024-05-28 11:00:00+03:00</t>
  </si>
  <si>
    <t>2024-05-28 12:00:00+03:00</t>
  </si>
  <si>
    <t>2024-05-28 13:00:00+03:00</t>
  </si>
  <si>
    <t>2024-05-28 14:00:00+03:00</t>
  </si>
  <si>
    <t>2024-05-28 15:00:00+03:00</t>
  </si>
  <si>
    <t>2024-05-28 16:00:00+03:00</t>
  </si>
  <si>
    <t>2024-05-28 17:00:00+03:00</t>
  </si>
  <si>
    <t>2024-05-28 18:00:00+03:00</t>
  </si>
  <si>
    <t>2024-05-28 19:00:00+03:00</t>
  </si>
  <si>
    <t>2024-05-28 20:00:00+03:00</t>
  </si>
  <si>
    <t>2024-05-28 21:00:00+03:00</t>
  </si>
  <si>
    <t>2024-05-28 22:00:00+03:00</t>
  </si>
  <si>
    <t>2024-05-28 23:00:00+03:00</t>
  </si>
  <si>
    <t>2024-05-29 00:00:00+03:00</t>
  </si>
  <si>
    <t>2024-05-29 01:00:00+03:00</t>
  </si>
  <si>
    <t>2024-05-29 02:00:00+03:00</t>
  </si>
  <si>
    <t>2024-05-29 03:00:00+03:00</t>
  </si>
  <si>
    <t>2024-05-29 04:00:00+03:00</t>
  </si>
  <si>
    <t>2024-05-29 05:00:00+03:00</t>
  </si>
  <si>
    <t>2024-05-29 06:00:00+03:00</t>
  </si>
  <si>
    <t>2024-05-29 07:00:00+03:00</t>
  </si>
  <si>
    <t>2024-05-29 08:00:00+03:00</t>
  </si>
  <si>
    <t>2024-05-29 09:00:00+03:00</t>
  </si>
  <si>
    <t>2024-05-29 10:00:00+03:00</t>
  </si>
  <si>
    <t>2024-05-29 11:00:00+03:00</t>
  </si>
  <si>
    <t>2024-05-29 12:00:00+03:00</t>
  </si>
  <si>
    <t>2024-05-29 13:00:00+03:00</t>
  </si>
  <si>
    <t>2024-05-29 14:00:00+03:00</t>
  </si>
  <si>
    <t>2024-05-29 15:00:00+03:00</t>
  </si>
  <si>
    <t>2024-05-29 16:00:00+03:00</t>
  </si>
  <si>
    <t>2024-05-29 17:00:00+03:00</t>
  </si>
  <si>
    <t>2024-05-29 18:00:00+03:00</t>
  </si>
  <si>
    <t>2024-05-29 19:00:00+03:00</t>
  </si>
  <si>
    <t>2024-05-29 20:00:00+03:00</t>
  </si>
  <si>
    <t>2024-05-29 21:00:00+03:00</t>
  </si>
  <si>
    <t>2024-05-29 22:00:00+03:00</t>
  </si>
  <si>
    <t>2024-05-29 23:00:00+03:00</t>
  </si>
  <si>
    <t>2024-05-30 00:00:00+03:00</t>
  </si>
  <si>
    <t>2024-05-30 01:00:00+03:00</t>
  </si>
  <si>
    <t>2024-05-30 02:00:00+03:00</t>
  </si>
  <si>
    <t>2024-05-30 03:00:00+03:00</t>
  </si>
  <si>
    <t>2024-05-30 04:00:00+03:00</t>
  </si>
  <si>
    <t>2024-05-30 05:00:00+03:00</t>
  </si>
  <si>
    <t>2024-05-30 06:00:00+03:00</t>
  </si>
  <si>
    <t>2024-05-30 07:00:00+03:00</t>
  </si>
  <si>
    <t>2024-05-30 08:00:00+03:00</t>
  </si>
  <si>
    <t>2024-05-30 09:00:00+03:00</t>
  </si>
  <si>
    <t>2024-05-30 10:00:00+03:00</t>
  </si>
  <si>
    <t>2024-05-30 11:00:00+03:00</t>
  </si>
  <si>
    <t>2024-05-30 12:00:00+03:00</t>
  </si>
  <si>
    <t>2024-05-30 13:00:00+03:00</t>
  </si>
  <si>
    <t>2024-05-30 14:00:00+03:00</t>
  </si>
  <si>
    <t>2024-05-30 15:00:00+03:00</t>
  </si>
  <si>
    <t>2024-05-30 16:00:00+03:00</t>
  </si>
  <si>
    <t>2024-05-30 17:00:00+03:00</t>
  </si>
  <si>
    <t>2024-05-30 18:00:00+03:00</t>
  </si>
  <si>
    <t>2024-05-30 19:00:00+03:00</t>
  </si>
  <si>
    <t>2024-05-30 20:00:00+03:00</t>
  </si>
  <si>
    <t>2024-05-30 21:00:00+03:00</t>
  </si>
  <si>
    <t>2024-05-30 22:00:00+03:00</t>
  </si>
  <si>
    <t>2024-05-30 23:00:00+03:00</t>
  </si>
  <si>
    <t>2024-05-31 00:00:00+03:00</t>
  </si>
  <si>
    <t>2024-05-31 01:00:00+03:00</t>
  </si>
  <si>
    <t>2024-05-31 02:00:00+03:00</t>
  </si>
  <si>
    <t>2024-05-31 03:00:00+03:00</t>
  </si>
  <si>
    <t>2024-05-31 04:00:00+03:00</t>
  </si>
  <si>
    <t>2024-05-31 05:00:00+03:00</t>
  </si>
  <si>
    <t>2024-05-31 06:00:00+03:00</t>
  </si>
  <si>
    <t>2024-05-31 07:00:00+03:00</t>
  </si>
  <si>
    <t>2024-05-31 08:00:00+03:00</t>
  </si>
  <si>
    <t>2024-05-31 09:00:00+03:00</t>
  </si>
  <si>
    <t>2024-05-31 10:00:00+03:00</t>
  </si>
  <si>
    <t>2024-05-31 11:00:00+03:00</t>
  </si>
  <si>
    <t>2024-05-31 12:00:00+03:00</t>
  </si>
  <si>
    <t>2024-05-31 13:00:00+03:00</t>
  </si>
  <si>
    <t>2024-05-31 14:00:00+03:00</t>
  </si>
  <si>
    <t>2024-05-31 15:00:00+03:00</t>
  </si>
  <si>
    <t>2024-05-31 16:00:00+03:00</t>
  </si>
  <si>
    <t>2024-05-31 17:00:00+03:00</t>
  </si>
  <si>
    <t>2024-05-31 18:00:00+03:00</t>
  </si>
  <si>
    <t>2024-05-31 19:00:00+03:00</t>
  </si>
  <si>
    <t>2024-05-31 20:00:00+03:00</t>
  </si>
  <si>
    <t>2024-05-31 21:00:00+03:00</t>
  </si>
  <si>
    <t>2024-05-31 22:00:00+03:00</t>
  </si>
  <si>
    <t>2024-05-31 23:00:00+03:00</t>
  </si>
  <si>
    <t>2024-06-01 00:00:00+03:00</t>
  </si>
  <si>
    <t>2024-06-01 01:00:00+03:00</t>
  </si>
  <si>
    <t>2024-06-01 02:00:00+03:00</t>
  </si>
  <si>
    <t>2024-06-01 03:00:00+03:00</t>
  </si>
  <si>
    <t>2024-06-01 04:00:00+03:00</t>
  </si>
  <si>
    <t>2024-06-01 05:00:00+03:00</t>
  </si>
  <si>
    <t>2024-06-01 06:00:00+03:00</t>
  </si>
  <si>
    <t>2024-06-01 07:00:00+03:00</t>
  </si>
  <si>
    <t>2024-06-01 08:00:00+03:00</t>
  </si>
  <si>
    <t>2024-06-01 09:00:00+03:00</t>
  </si>
  <si>
    <t>2024-06-01 10:00:00+03:00</t>
  </si>
  <si>
    <t>2024-06-01 11:00:00+03:00</t>
  </si>
  <si>
    <t>2024-06-01 12:00:00+03:00</t>
  </si>
  <si>
    <t>2024-06-01 13:00:00+03:00</t>
  </si>
  <si>
    <t>2024-06-01 14:00:00+03:00</t>
  </si>
  <si>
    <t>2024-06-01 15:00:00+03:00</t>
  </si>
  <si>
    <t>2024-06-01 16:00:00+03:00</t>
  </si>
  <si>
    <t>2024-06-01 17:00:00+03:00</t>
  </si>
  <si>
    <t>2024-06-01 18:00:00+03:00</t>
  </si>
  <si>
    <t>2024-06-01 19:00:00+03:00</t>
  </si>
  <si>
    <t>2024-06-01 20:00:00+03:00</t>
  </si>
  <si>
    <t>2024-06-01 21:00:00+03:00</t>
  </si>
  <si>
    <t>2024-06-01 22:00:00+03:00</t>
  </si>
  <si>
    <t>2024-06-01 23:00:00+03:00</t>
  </si>
  <si>
    <t>2024-06-02 00:00:00+03:00</t>
  </si>
  <si>
    <t>2024-06-02 01:00:00+03:00</t>
  </si>
  <si>
    <t>2024-06-02 02:00:00+03:00</t>
  </si>
  <si>
    <t>2024-06-02 03:00:00+03:00</t>
  </si>
  <si>
    <t>2024-06-02 04:00:00+03:00</t>
  </si>
  <si>
    <t>2024-06-02 05:00:00+03:00</t>
  </si>
  <si>
    <t>2024-06-02 06:00:00+03:00</t>
  </si>
  <si>
    <t>2024-06-02 07:00:00+03:00</t>
  </si>
  <si>
    <t>2024-06-02 08:00:00+03:00</t>
  </si>
  <si>
    <t>2024-06-02 09:00:00+03:00</t>
  </si>
  <si>
    <t>2024-06-02 10:00:00+03:00</t>
  </si>
  <si>
    <t>2024-06-02 11:00:00+03:00</t>
  </si>
  <si>
    <t>2024-06-02 12:00:00+03:00</t>
  </si>
  <si>
    <t>2024-06-02 13:00:00+03:00</t>
  </si>
  <si>
    <t>2024-06-02 14:00:00+03:00</t>
  </si>
  <si>
    <t>2024-06-02 15:00:00+03:00</t>
  </si>
  <si>
    <t>2024-06-02 16:00:00+03:00</t>
  </si>
  <si>
    <t>2024-06-02 17:00:00+03:00</t>
  </si>
  <si>
    <t>2024-06-02 18:00:00+03:00</t>
  </si>
  <si>
    <t>2024-06-02 19:00:00+03:00</t>
  </si>
  <si>
    <t>2024-06-02 20:00:00+03:00</t>
  </si>
  <si>
    <t>2024-06-02 21:00:00+03:00</t>
  </si>
  <si>
    <t>2024-06-02 22:00:00+03:00</t>
  </si>
  <si>
    <t>2024-06-02 23:00:00+03:00</t>
  </si>
  <si>
    <t>2024-06-03 00:00:00+03:00</t>
  </si>
  <si>
    <t>2024-06-03 01:00:00+03:00</t>
  </si>
  <si>
    <t>2024-06-03 02:00:00+03:00</t>
  </si>
  <si>
    <t>2024-06-03 03:00:00+03:00</t>
  </si>
  <si>
    <t>2024-06-03 04:00:00+03:00</t>
  </si>
  <si>
    <t>2024-06-03 05:00:00+03:00</t>
  </si>
  <si>
    <t>2024-06-03 06:00:00+03:00</t>
  </si>
  <si>
    <t>2024-06-03 07:00:00+03:00</t>
  </si>
  <si>
    <t>2024-06-03 08:00:00+03:00</t>
  </si>
  <si>
    <t>2024-06-03 09:00:00+03:00</t>
  </si>
  <si>
    <t>2024-06-03 10:00:00+03:00</t>
  </si>
  <si>
    <t>2024-06-03 11:00:00+03:00</t>
  </si>
  <si>
    <t>2024-06-03 12:00:00+03:00</t>
  </si>
  <si>
    <t>2024-06-03 13:00:00+03:00</t>
  </si>
  <si>
    <t>2024-06-03 14:00:00+03:00</t>
  </si>
  <si>
    <t>2024-06-03 15:00:00+03:00</t>
  </si>
  <si>
    <t>2024-06-03 16:00:00+03:00</t>
  </si>
  <si>
    <t>2024-06-03 17:00:00+03:00</t>
  </si>
  <si>
    <t>2024-06-03 18:00:00+03:00</t>
  </si>
  <si>
    <t>2024-06-03 19:00:00+03:00</t>
  </si>
  <si>
    <t>2024-06-03 20:00:00+03:00</t>
  </si>
  <si>
    <t>2024-06-03 21:00:00+03:00</t>
  </si>
  <si>
    <t>2024-06-03 22:00:00+03:00</t>
  </si>
  <si>
    <t>2024-06-03 23:00:00+03:00</t>
  </si>
  <si>
    <t>2024-06-04 00:00:00+03:00</t>
  </si>
  <si>
    <t>2024-06-04 01:00:00+03:00</t>
  </si>
  <si>
    <t>2024-06-04 02:00:00+03:00</t>
  </si>
  <si>
    <t>2024-06-04 03:00:00+03:00</t>
  </si>
  <si>
    <t>2024-06-04 04:00:00+03:00</t>
  </si>
  <si>
    <t>2024-06-04 05:00:00+03:00</t>
  </si>
  <si>
    <t>2024-06-04 06:00:00+03:00</t>
  </si>
  <si>
    <t>2024-06-04 07:00:00+03:00</t>
  </si>
  <si>
    <t>2024-06-04 08:00:00+03:00</t>
  </si>
  <si>
    <t>2024-06-04 09:00:00+03:00</t>
  </si>
  <si>
    <t>2024-06-04 10:00:00+03:00</t>
  </si>
  <si>
    <t>2024-06-04 11:00:00+03:00</t>
  </si>
  <si>
    <t>2024-06-04 12:00:00+03:00</t>
  </si>
  <si>
    <t>2024-06-04 13:00:00+03:00</t>
  </si>
  <si>
    <t>2024-06-04 14:00:00+03:00</t>
  </si>
  <si>
    <t>2024-06-04 15:00:00+03:00</t>
  </si>
  <si>
    <t>2024-06-04 16:00:00+03:00</t>
  </si>
  <si>
    <t>2024-06-04 17:00:00+03:00</t>
  </si>
  <si>
    <t>2024-06-04 18:00:00+03:00</t>
  </si>
  <si>
    <t>2024-06-04 19:00:00+03:00</t>
  </si>
  <si>
    <t>2024-06-04 20:00:00+03:00</t>
  </si>
  <si>
    <t>2024-06-04 21:00:00+03:00</t>
  </si>
  <si>
    <t>2024-06-04 22:00:00+03:00</t>
  </si>
  <si>
    <t>2024-06-04 23:00:00+03:00</t>
  </si>
  <si>
    <t>2024-06-05 00:00:00+03:00</t>
  </si>
  <si>
    <t>2024-06-05 01:00:00+03:00</t>
  </si>
  <si>
    <t>2024-06-05 02:00:00+03:00</t>
  </si>
  <si>
    <t>2024-06-05 03:00:00+03:00</t>
  </si>
  <si>
    <t>2024-06-05 04:00:00+03:00</t>
  </si>
  <si>
    <t>2024-06-05 05:00:00+03:00</t>
  </si>
  <si>
    <t>2024-06-05 06:00:00+03:00</t>
  </si>
  <si>
    <t>2024-06-05 07:00:00+03:00</t>
  </si>
  <si>
    <t>2024-06-05 08:00:00+03:00</t>
  </si>
  <si>
    <t>2024-06-05 09:00:00+03:00</t>
  </si>
  <si>
    <t>2024-06-05 10:00:00+03:00</t>
  </si>
  <si>
    <t>2024-06-05 11:00:00+03:00</t>
  </si>
  <si>
    <t>2024-06-05 12:00:00+03:00</t>
  </si>
  <si>
    <t>2024-06-05 13:00:00+03:00</t>
  </si>
  <si>
    <t>2024-06-05 14:00:00+03:00</t>
  </si>
  <si>
    <t>2024-06-05 15:00:00+03:00</t>
  </si>
  <si>
    <t>2024-06-05 16:00:00+03:00</t>
  </si>
  <si>
    <t>2024-06-05 17:00:00+03:00</t>
  </si>
  <si>
    <t>2024-06-05 18:00:00+03:00</t>
  </si>
  <si>
    <t>2024-06-05 19:00:00+03:00</t>
  </si>
  <si>
    <t>2024-06-05 20:00:00+03:00</t>
  </si>
  <si>
    <t>2024-06-05 21:00:00+03:00</t>
  </si>
  <si>
    <t>2024-06-05 22:00:00+03:00</t>
  </si>
  <si>
    <t>2024-06-05 23:00:00+03:00</t>
  </si>
  <si>
    <t>2024-06-06 00:00:00+03:00</t>
  </si>
  <si>
    <t>2024-06-06 01:00:00+03:00</t>
  </si>
  <si>
    <t>2024-06-06 02:00:00+03:00</t>
  </si>
  <si>
    <t>2024-06-06 03:00:00+03:00</t>
  </si>
  <si>
    <t>2024-06-06 04:00:00+03:00</t>
  </si>
  <si>
    <t>2024-06-06 05:00:00+03:00</t>
  </si>
  <si>
    <t>2024-06-06 06:00:00+03:00</t>
  </si>
  <si>
    <t>2024-06-06 07:00:00+03:00</t>
  </si>
  <si>
    <t>2024-06-06 08:00:00+03:00</t>
  </si>
  <si>
    <t>2024-06-06 09:00:00+03:00</t>
  </si>
  <si>
    <t>2024-06-06 10:00:00+03:00</t>
  </si>
  <si>
    <t>2024-06-06 11:00:00+03:00</t>
  </si>
  <si>
    <t>2024-06-06 12:00:00+03:00</t>
  </si>
  <si>
    <t>2024-06-06 13:00:00+03:00</t>
  </si>
  <si>
    <t>2024-06-06 14:00:00+03:00</t>
  </si>
  <si>
    <t>2024-06-06 15:00:00+03:00</t>
  </si>
  <si>
    <t>2024-06-06 16:00:00+03:00</t>
  </si>
  <si>
    <t>2024-06-06 17:00:00+03:00</t>
  </si>
  <si>
    <t>2024-06-06 18:00:00+03:00</t>
  </si>
  <si>
    <t>2024-06-06 19:00:00+03:00</t>
  </si>
  <si>
    <t>2024-06-06 20:00:00+03:00</t>
  </si>
  <si>
    <t>2024-06-06 21:00:00+03:00</t>
  </si>
  <si>
    <t>2024-06-06 22:00:00+03:00</t>
  </si>
  <si>
    <t>2024-06-06 23:00:00+03:00</t>
  </si>
  <si>
    <t>2024-06-07 00:00:00+03:00</t>
  </si>
  <si>
    <t>2024-06-07 01:00:00+03:00</t>
  </si>
  <si>
    <t>2024-06-07 02:00:00+03:00</t>
  </si>
  <si>
    <t>2024-06-07 03:00:00+03:00</t>
  </si>
  <si>
    <t>2024-06-07 04:00:00+03:00</t>
  </si>
  <si>
    <t>2024-06-07 05:00:00+03:00</t>
  </si>
  <si>
    <t>2024-06-07 06:00:00+03:00</t>
  </si>
  <si>
    <t>2024-06-07 07:00:00+03:00</t>
  </si>
  <si>
    <t>2024-06-07 08:00:00+03:00</t>
  </si>
  <si>
    <t>2024-06-07 09:00:00+03:00</t>
  </si>
  <si>
    <t>2024-06-07 10:00:00+03:00</t>
  </si>
  <si>
    <t>2024-06-07 11:00:00+03:00</t>
  </si>
  <si>
    <t>2024-06-07 12:00:00+03:00</t>
  </si>
  <si>
    <t>2024-06-07 13:00:00+03:00</t>
  </si>
  <si>
    <t>2024-06-07 14:00:00+03:00</t>
  </si>
  <si>
    <t>2024-06-07 15:00:00+03:00</t>
  </si>
  <si>
    <t>2024-06-07 16:00:00+03:00</t>
  </si>
  <si>
    <t>2024-06-07 17:00:00+03:00</t>
  </si>
  <si>
    <t>2024-06-07 18:00:00+03:00</t>
  </si>
  <si>
    <t>2024-06-07 19:00:00+03:00</t>
  </si>
  <si>
    <t>2024-06-07 20:00:00+03:00</t>
  </si>
  <si>
    <t>2024-06-07 21:00:00+03:00</t>
  </si>
  <si>
    <t>2024-06-07 22:00:00+03:00</t>
  </si>
  <si>
    <t>2024-06-07 23:00:00+03:00</t>
  </si>
  <si>
    <t>2024-06-08 00:00:00+03:00</t>
  </si>
  <si>
    <t>2024-06-08 01:00:00+03:00</t>
  </si>
  <si>
    <t>2024-06-08 02:00:00+03:00</t>
  </si>
  <si>
    <t>2024-06-08 03:00:00+03:00</t>
  </si>
  <si>
    <t>2024-06-08 04:00:00+03:00</t>
  </si>
  <si>
    <t>2024-06-08 05:00:00+03:00</t>
  </si>
  <si>
    <t>2024-06-08 06:00:00+03:00</t>
  </si>
  <si>
    <t>2024-06-08 07:00:00+03:00</t>
  </si>
  <si>
    <t>2024-06-08 08:00:00+03:00</t>
  </si>
  <si>
    <t>2024-06-08 09:00:00+03:00</t>
  </si>
  <si>
    <t>2024-06-08 10:00:00+03:00</t>
  </si>
  <si>
    <t>2024-06-08 11:00:00+03:00</t>
  </si>
  <si>
    <t>2024-06-08 12:00:00+03:00</t>
  </si>
  <si>
    <t>2024-06-08 13:00:00+03:00</t>
  </si>
  <si>
    <t>2024-06-08 14:00:00+03:00</t>
  </si>
  <si>
    <t>2024-06-08 15:00:00+03:00</t>
  </si>
  <si>
    <t>2024-06-08 16:00:00+03:00</t>
  </si>
  <si>
    <t>2024-06-08 17:00:00+03:00</t>
  </si>
  <si>
    <t>2024-06-08 18:00:00+03:00</t>
  </si>
  <si>
    <t>2024-06-08 19:00:00+03:00</t>
  </si>
  <si>
    <t>2024-06-08 20:00:00+03:00</t>
  </si>
  <si>
    <t>2024-06-08 21:00:00+03:00</t>
  </si>
  <si>
    <t>2024-06-08 22:00:00+03:00</t>
  </si>
  <si>
    <t>2024-06-08 23:00:00+03:00</t>
  </si>
  <si>
    <t>2024-06-09 00:00:00+03:00</t>
  </si>
  <si>
    <t>2024-06-09 01:00:00+03:00</t>
  </si>
  <si>
    <t>2024-06-09 02:00:00+03:00</t>
  </si>
  <si>
    <t>2024-06-09 03:00:00+03:00</t>
  </si>
  <si>
    <t>2024-06-09 04:00:00+03:00</t>
  </si>
  <si>
    <t>2024-06-09 05:00:00+03:00</t>
  </si>
  <si>
    <t>2024-06-09 06:00:00+03:00</t>
  </si>
  <si>
    <t>2024-06-09 07:00:00+03:00</t>
  </si>
  <si>
    <t>2024-06-09 08:00:00+03:00</t>
  </si>
  <si>
    <t>2024-06-09 09:00:00+03:00</t>
  </si>
  <si>
    <t>2024-06-09 10:00:00+03:00</t>
  </si>
  <si>
    <t>2024-06-09 11:00:00+03:00</t>
  </si>
  <si>
    <t>2024-06-09 12:00:00+03:00</t>
  </si>
  <si>
    <t>2024-06-09 13:00:00+03:00</t>
  </si>
  <si>
    <t>2024-06-09 14:00:00+03:00</t>
  </si>
  <si>
    <t>2024-06-09 15:00:00+03:00</t>
  </si>
  <si>
    <t>2024-06-09 16:00:00+03:00</t>
  </si>
  <si>
    <t>2024-06-09 17:00:00+03:00</t>
  </si>
  <si>
    <t>2024-06-09 18:00:00+03:00</t>
  </si>
  <si>
    <t>2024-06-09 19:00:00+03:00</t>
  </si>
  <si>
    <t>2024-06-09 20:00:00+03:00</t>
  </si>
  <si>
    <t>2024-06-09 21:00:00+03:00</t>
  </si>
  <si>
    <t>2024-06-09 22:00:00+03:00</t>
  </si>
  <si>
    <t>2024-06-09 23:00:00+03:00</t>
  </si>
  <si>
    <t>2024-06-10 00:00:00+03:00</t>
  </si>
  <si>
    <t>2024-06-10 01:00:00+03:00</t>
  </si>
  <si>
    <t>2024-06-10 02:00:00+03:00</t>
  </si>
  <si>
    <t>2024-06-10 03:00:00+03:00</t>
  </si>
  <si>
    <t>2024-06-10 04:00:00+03:00</t>
  </si>
  <si>
    <t>2024-06-10 05:00:00+03:00</t>
  </si>
  <si>
    <t>2024-06-10 06:00:00+03:00</t>
  </si>
  <si>
    <t>2024-06-10 07:00:00+03:00</t>
  </si>
  <si>
    <t>2024-06-10 08:00:00+03:00</t>
  </si>
  <si>
    <t>2024-06-10 09:00:00+03:00</t>
  </si>
  <si>
    <t>2024-06-10 10:00:00+03:00</t>
  </si>
  <si>
    <t>2024-06-10 11:00:00+03:00</t>
  </si>
  <si>
    <t>2024-06-10 12:00:00+03:00</t>
  </si>
  <si>
    <t>2024-06-10 13:00:00+03:00</t>
  </si>
  <si>
    <t>2024-06-10 14:00:00+03:00</t>
  </si>
  <si>
    <t>2024-06-10 15:00:00+03:00</t>
  </si>
  <si>
    <t>2024-06-10 16:00:00+03:00</t>
  </si>
  <si>
    <t>2024-06-10 17:00:00+03:00</t>
  </si>
  <si>
    <t>2024-06-10 18:00:00+03:00</t>
  </si>
  <si>
    <t>2024-06-10 19:00:00+03:00</t>
  </si>
  <si>
    <t>2024-06-10 20:00:00+03:00</t>
  </si>
  <si>
    <t>2024-06-10 21:00:00+03:00</t>
  </si>
  <si>
    <t>2024-06-10 22:00:00+03:00</t>
  </si>
  <si>
    <t>2024-06-10 23:00:00+03:00</t>
  </si>
  <si>
    <t>2024-06-11 00:00:00+03:00</t>
  </si>
  <si>
    <t>2024-06-11 01:00:00+03:00</t>
  </si>
  <si>
    <t>2024-06-11 02:00:00+03:00</t>
  </si>
  <si>
    <t>2024-06-11 03:00:00+03:00</t>
  </si>
  <si>
    <t>2024-06-11 04:00:00+03:00</t>
  </si>
  <si>
    <t>2024-06-11 05:00:00+03:00</t>
  </si>
  <si>
    <t>2024-06-11 06:00:00+03:00</t>
  </si>
  <si>
    <t>2024-06-11 07:00:00+03:00</t>
  </si>
  <si>
    <t>2024-06-11 08:00:00+03:00</t>
  </si>
  <si>
    <t>2024-06-11 09:00:00+03:00</t>
  </si>
  <si>
    <t>2024-06-11 10:00:00+03:00</t>
  </si>
  <si>
    <t>2024-06-11 11:00:00+03:00</t>
  </si>
  <si>
    <t>2024-06-11 12:00:00+03:00</t>
  </si>
  <si>
    <t>2024-06-11 13:00:00+03:00</t>
  </si>
  <si>
    <t>2024-06-11 14:00:00+03:00</t>
  </si>
  <si>
    <t>2024-06-11 15:00:00+03:00</t>
  </si>
  <si>
    <t>2024-06-11 16:00:00+03:00</t>
  </si>
  <si>
    <t>2024-06-11 17:00:00+03:00</t>
  </si>
  <si>
    <t>2024-06-11 18:00:00+03:00</t>
  </si>
  <si>
    <t>2024-06-11 19:00:00+03:00</t>
  </si>
  <si>
    <t>2024-06-11 20:00:00+03:00</t>
  </si>
  <si>
    <t>2024-06-11 21:00:00+03:00</t>
  </si>
  <si>
    <t>2024-06-11 22:00:00+03:00</t>
  </si>
  <si>
    <t>2024-06-11 23:00:00+03:00</t>
  </si>
  <si>
    <t>2024-06-12 00:00:00+03:00</t>
  </si>
  <si>
    <t>2024-06-12 01:00:00+03:00</t>
  </si>
  <si>
    <t>2024-06-12 02:00:00+03:00</t>
  </si>
  <si>
    <t>2024-06-12 03:00:00+03:00</t>
  </si>
  <si>
    <t>2024-06-12 04:00:00+03:00</t>
  </si>
  <si>
    <t>2024-06-12 05:00:00+03:00</t>
  </si>
  <si>
    <t>2024-06-12 06:00:00+03:00</t>
  </si>
  <si>
    <t>2024-06-12 07:00:00+03:00</t>
  </si>
  <si>
    <t>2024-06-12 08:00:00+03:00</t>
  </si>
  <si>
    <t>2024-06-12 09:00:00+03:00</t>
  </si>
  <si>
    <t>2024-06-12 10:00:00+03:00</t>
  </si>
  <si>
    <t>2024-06-12 11:00:00+03:00</t>
  </si>
  <si>
    <t>2024-06-12 12:00:00+03:00</t>
  </si>
  <si>
    <t>2024-06-12 13:00:00+03:00</t>
  </si>
  <si>
    <t>2024-06-12 14:00:00+03:00</t>
  </si>
  <si>
    <t>2024-06-12 15:00:00+03:00</t>
  </si>
  <si>
    <t>2024-06-12 16:00:00+03:00</t>
  </si>
  <si>
    <t>2024-06-12 17:00:00+03:00</t>
  </si>
  <si>
    <t>2024-06-12 18:00:00+03:00</t>
  </si>
  <si>
    <t>2024-06-12 19:00:00+03:00</t>
  </si>
  <si>
    <t>2024-06-12 20:00:00+03:00</t>
  </si>
  <si>
    <t>2024-06-12 21:00:00+03:00</t>
  </si>
  <si>
    <t>2024-06-12 22:00:00+03:00</t>
  </si>
  <si>
    <t>2024-06-12 23:00:00+03:00</t>
  </si>
  <si>
    <t>2024-06-13 00:00:00+03:00</t>
  </si>
  <si>
    <t>2024-06-13 01:00:00+03:00</t>
  </si>
  <si>
    <t>2024-06-13 02:00:00+03:00</t>
  </si>
  <si>
    <t>2024-06-13 03:00:00+03:00</t>
  </si>
  <si>
    <t>2024-06-13 04:00:00+03:00</t>
  </si>
  <si>
    <t>2024-06-13 05:00:00+03:00</t>
  </si>
  <si>
    <t>2024-06-13 06:00:00+03:00</t>
  </si>
  <si>
    <t>2024-06-13 07:00:00+03:00</t>
  </si>
  <si>
    <t>2024-06-13 08:00:00+03:00</t>
  </si>
  <si>
    <t>2024-06-13 09:00:00+03:00</t>
  </si>
  <si>
    <t>2024-06-13 10:00:00+03:00</t>
  </si>
  <si>
    <t>2024-06-13 11:00:00+03:00</t>
  </si>
  <si>
    <t>2024-06-13 12:00:00+03:00</t>
  </si>
  <si>
    <t>2024-06-13 13:00:00+03:00</t>
  </si>
  <si>
    <t>2024-06-13 14:00:00+03:00</t>
  </si>
  <si>
    <t>2024-06-13 15:00:00+03:00</t>
  </si>
  <si>
    <t>2024-06-13 16:00:00+03:00</t>
  </si>
  <si>
    <t>2024-06-13 17:00:00+03:00</t>
  </si>
  <si>
    <t>2024-06-13 18:00:00+03:00</t>
  </si>
  <si>
    <t>2024-06-13 19:00:00+03:00</t>
  </si>
  <si>
    <t>2024-06-13 20:00:00+03:00</t>
  </si>
  <si>
    <t>2024-06-13 21:00:00+03:00</t>
  </si>
  <si>
    <t>2024-06-13 22:00:00+03:00</t>
  </si>
  <si>
    <t>2024-06-13 23:00:00+03:00</t>
  </si>
  <si>
    <t>2024-06-14 00:00:00+03:00</t>
  </si>
  <si>
    <t>2024-06-14 01:00:00+03:00</t>
  </si>
  <si>
    <t>2024-06-14 02:00:00+03:00</t>
  </si>
  <si>
    <t>2024-06-14 03:00:00+03:00</t>
  </si>
  <si>
    <t>2024-06-14 04:00:00+03:00</t>
  </si>
  <si>
    <t>2024-06-14 05:00:00+03:00</t>
  </si>
  <si>
    <t>2024-06-14 06:00:00+03:00</t>
  </si>
  <si>
    <t>2024-06-14 07:00:00+03:00</t>
  </si>
  <si>
    <t>2024-06-14 08:00:00+03:00</t>
  </si>
  <si>
    <t>2024-06-14 09:00:00+03:00</t>
  </si>
  <si>
    <t>2024-06-14 10:00:00+03:00</t>
  </si>
  <si>
    <t>2024-06-14 11:00:00+03:00</t>
  </si>
  <si>
    <t>2024-06-14 12:00:00+03:00</t>
  </si>
  <si>
    <t>2024-06-14 13:00:00+03:00</t>
  </si>
  <si>
    <t>2024-06-14 14:00:00+03:00</t>
  </si>
  <si>
    <t>2024-06-14 15:00:00+03:00</t>
  </si>
  <si>
    <t>2024-06-14 16:00:00+03:00</t>
  </si>
  <si>
    <t>2024-06-14 17:00:00+03:00</t>
  </si>
  <si>
    <t>2024-06-14 18:00:00+03:00</t>
  </si>
  <si>
    <t>2024-06-14 19:00:00+03:00</t>
  </si>
  <si>
    <t>2024-06-14 20:00:00+03:00</t>
  </si>
  <si>
    <t>2024-06-14 21:00:00+03:00</t>
  </si>
  <si>
    <t>2024-06-14 22:00:00+03:00</t>
  </si>
  <si>
    <t>2024-06-14 23:00:00+03:00</t>
  </si>
  <si>
    <t>2024-06-15 00:00:00+03:00</t>
  </si>
  <si>
    <t>2024-06-15 01:00:00+03:00</t>
  </si>
  <si>
    <t>2024-06-15 02:00:00+03:00</t>
  </si>
  <si>
    <t>2024-06-15 03:00:00+03:00</t>
  </si>
  <si>
    <t>2024-06-15 04:00:00+03:00</t>
  </si>
  <si>
    <t>2024-06-15 05:00:00+03:00</t>
  </si>
  <si>
    <t>2024-06-15 06:00:00+03:00</t>
  </si>
  <si>
    <t>2024-06-15 07:00:00+03:00</t>
  </si>
  <si>
    <t>2024-06-15 08:00:00+03:00</t>
  </si>
  <si>
    <t>2024-06-15 09:00:00+03:00</t>
  </si>
  <si>
    <t>2024-06-15 10:00:00+03:00</t>
  </si>
  <si>
    <t>2024-06-15 11:00:00+03:00</t>
  </si>
  <si>
    <t>2024-06-15 12:00:00+03:00</t>
  </si>
  <si>
    <t>2024-06-15 13:00:00+03:00</t>
  </si>
  <si>
    <t>2024-06-15 14:00:00+03:00</t>
  </si>
  <si>
    <t>2024-06-15 15:00:00+03:00</t>
  </si>
  <si>
    <t>2024-06-15 16:00:00+03:00</t>
  </si>
  <si>
    <t>2024-06-15 17:00:00+03:00</t>
  </si>
  <si>
    <t>2024-06-15 18:00:00+03:00</t>
  </si>
  <si>
    <t>2024-06-15 19:00:00+03:00</t>
  </si>
  <si>
    <t>2024-06-15 20:00:00+03:00</t>
  </si>
  <si>
    <t>2024-06-15 21:00:00+03:00</t>
  </si>
  <si>
    <t>2024-06-15 22:00:00+03:00</t>
  </si>
  <si>
    <t>2024-06-15 23:00:00+03:00</t>
  </si>
  <si>
    <t>2024-06-16 00:00:00+03:00</t>
  </si>
  <si>
    <t>2024-06-16 01:00:00+03:00</t>
  </si>
  <si>
    <t>2024-06-16 02:00:00+03:00</t>
  </si>
  <si>
    <t>2024-06-16 03:00:00+03:00</t>
  </si>
  <si>
    <t>2024-06-16 04:00:00+03:00</t>
  </si>
  <si>
    <t>2024-06-16 05:00:00+03:00</t>
  </si>
  <si>
    <t>2024-06-16 06:00:00+03:00</t>
  </si>
  <si>
    <t>2024-06-16 07:00:00+03:00</t>
  </si>
  <si>
    <t>2024-06-16 08:00:00+03:00</t>
  </si>
  <si>
    <t>2024-06-16 09:00:00+03:00</t>
  </si>
  <si>
    <t>2024-06-16 10:00:00+03:00</t>
  </si>
  <si>
    <t>2024-06-16 11:00:00+03:00</t>
  </si>
  <si>
    <t>2024-06-16 12:00:00+03:00</t>
  </si>
  <si>
    <t>2024-06-16 13:00:00+03:00</t>
  </si>
  <si>
    <t>2024-06-16 14:00:00+03:00</t>
  </si>
  <si>
    <t>2024-06-16 15:00:00+03:00</t>
  </si>
  <si>
    <t>2024-06-16 16:00:00+03:00</t>
  </si>
  <si>
    <t>2024-06-16 17:00:00+03:00</t>
  </si>
  <si>
    <t>2024-06-16 18:00:00+03:00</t>
  </si>
  <si>
    <t>2024-06-16 19:00:00+03:00</t>
  </si>
  <si>
    <t>2024-06-16 20:00:00+03:00</t>
  </si>
  <si>
    <t>2024-06-16 21:00:00+03:00</t>
  </si>
  <si>
    <t>2024-06-16 22:00:00+03:00</t>
  </si>
  <si>
    <t>2024-06-16 23:00:00+03:00</t>
  </si>
  <si>
    <t>2024-06-17 00:00:00+03:00</t>
  </si>
  <si>
    <t>2024-06-17 01:00:00+03:00</t>
  </si>
  <si>
    <t>2024-06-17 02:00:00+03:00</t>
  </si>
  <si>
    <t>2024-06-17 03:00:00+03:00</t>
  </si>
  <si>
    <t>2024-06-17 04:00:00+03:00</t>
  </si>
  <si>
    <t>2024-06-17 05:00:00+03:00</t>
  </si>
  <si>
    <t>2024-06-17 06:00:00+03:00</t>
  </si>
  <si>
    <t>2024-06-17 07:00:00+03:00</t>
  </si>
  <si>
    <t>2024-06-17 08:00:00+03:00</t>
  </si>
  <si>
    <t>2024-06-17 09:00:00+03:00</t>
  </si>
  <si>
    <t>2024-06-17 10:00:00+03:00</t>
  </si>
  <si>
    <t>2024-06-17 11:00:00+03:00</t>
  </si>
  <si>
    <t>2024-06-17 12:00:00+03:00</t>
  </si>
  <si>
    <t>2024-06-17 13:00:00+03:00</t>
  </si>
  <si>
    <t>2024-06-17 14:00:00+03:00</t>
  </si>
  <si>
    <t>2024-06-17 15:00:00+03:00</t>
  </si>
  <si>
    <t>2024-06-17 16:00:00+03:00</t>
  </si>
  <si>
    <t>2024-06-17 17:00:00+03:00</t>
  </si>
  <si>
    <t>2024-06-17 18:00:00+03:00</t>
  </si>
  <si>
    <t>2024-06-17 19:00:00+03:00</t>
  </si>
  <si>
    <t>2024-06-17 20:00:00+03:00</t>
  </si>
  <si>
    <t>2024-06-17 21:00:00+03:00</t>
  </si>
  <si>
    <t>2024-06-17 22:00:00+03:00</t>
  </si>
  <si>
    <t>2024-06-17 23:00:00+03:00</t>
  </si>
  <si>
    <t>2024-06-18 00:00:00+03:00</t>
  </si>
  <si>
    <t>2024-06-18 01:00:00+03:00</t>
  </si>
  <si>
    <t>2024-06-18 02:00:00+03:00</t>
  </si>
  <si>
    <t>2024-06-18 03:00:00+03:00</t>
  </si>
  <si>
    <t>2024-06-18 04:00:00+03:00</t>
  </si>
  <si>
    <t>2024-06-18 05:00:00+03:00</t>
  </si>
  <si>
    <t>2024-06-18 06:00:00+03:00</t>
  </si>
  <si>
    <t>2024-06-18 07:00:00+03:00</t>
  </si>
  <si>
    <t>2024-06-18 08:00:00+03:00</t>
  </si>
  <si>
    <t>2024-06-18 09:00:00+03:00</t>
  </si>
  <si>
    <t>2024-06-18 10:00:00+03:00</t>
  </si>
  <si>
    <t>2024-06-18 11:00:00+03:00</t>
  </si>
  <si>
    <t>2024-06-18 12:00:00+03:00</t>
  </si>
  <si>
    <t>2024-06-18 13:00:00+03:00</t>
  </si>
  <si>
    <t>2024-06-18 14:00:00+03:00</t>
  </si>
  <si>
    <t>2024-06-18 15:00:00+03:00</t>
  </si>
  <si>
    <t>2024-06-18 16:00:00+03:00</t>
  </si>
  <si>
    <t>2024-06-18 17:00:00+03:00</t>
  </si>
  <si>
    <t>2024-06-18 18:00:00+03:00</t>
  </si>
  <si>
    <t>2024-06-18 19:00:00+03:00</t>
  </si>
  <si>
    <t>2024-06-18 20:00:00+03:00</t>
  </si>
  <si>
    <t>2024-06-18 21:00:00+03:00</t>
  </si>
  <si>
    <t>2024-06-18 22:00:00+03:00</t>
  </si>
  <si>
    <t>2024-06-18 23:00:00+03:00</t>
  </si>
  <si>
    <t>2024-06-19 00:00:00+03:00</t>
  </si>
  <si>
    <t>2024-06-19 01:00:00+03:00</t>
  </si>
  <si>
    <t>2024-06-19 02:00:00+03:00</t>
  </si>
  <si>
    <t>2024-06-19 03:00:00+03:00</t>
  </si>
  <si>
    <t>2024-06-19 04:00:00+03:00</t>
  </si>
  <si>
    <t>2024-06-19 05:00:00+03:00</t>
  </si>
  <si>
    <t>2024-06-19 06:00:00+03:00</t>
  </si>
  <si>
    <t>2024-06-19 07:00:00+03:00</t>
  </si>
  <si>
    <t>2024-06-19 08:00:00+03:00</t>
  </si>
  <si>
    <t>2024-06-19 09:00:00+03:00</t>
  </si>
  <si>
    <t>2024-06-19 10:00:00+03:00</t>
  </si>
  <si>
    <t>2024-06-19 11:00:00+03:00</t>
  </si>
  <si>
    <t>2024-06-19 12:00:00+03:00</t>
  </si>
  <si>
    <t>2024-06-19 13:00:00+03:00</t>
  </si>
  <si>
    <t>2024-06-19 14:00:00+03:00</t>
  </si>
  <si>
    <t>2024-06-19 15:00:00+03:00</t>
  </si>
  <si>
    <t>2024-06-19 16:00:00+03:00</t>
  </si>
  <si>
    <t>2024-06-19 17:00:00+03:00</t>
  </si>
  <si>
    <t>2024-06-19 18:00:00+03:00</t>
  </si>
  <si>
    <t>2024-06-19 19:00:00+03:00</t>
  </si>
  <si>
    <t>2024-06-19 20:00:00+03:00</t>
  </si>
  <si>
    <t>2024-06-19 21:00:00+03:00</t>
  </si>
  <si>
    <t>2024-06-19 22:00:00+03:00</t>
  </si>
  <si>
    <t>2024-06-19 23:00:00+03:00</t>
  </si>
  <si>
    <t>2024-06-20 00:00:00+03:00</t>
  </si>
  <si>
    <t>2024-06-20 01:00:00+03:00</t>
  </si>
  <si>
    <t>2024-06-20 02:00:00+03:00</t>
  </si>
  <si>
    <t>2024-06-20 03:00:00+03:00</t>
  </si>
  <si>
    <t>2024-06-20 04:00:00+03:00</t>
  </si>
  <si>
    <t>2024-06-20 05:00:00+03:00</t>
  </si>
  <si>
    <t>2024-06-20 06:00:00+03:00</t>
  </si>
  <si>
    <t>2024-06-20 07:00:00+03:00</t>
  </si>
  <si>
    <t>2024-06-20 08:00:00+03:00</t>
  </si>
  <si>
    <t>2024-06-20 09:00:00+03:00</t>
  </si>
  <si>
    <t>2024-06-20 10:00:00+03:00</t>
  </si>
  <si>
    <t>2024-06-20 11:00:00+03:00</t>
  </si>
  <si>
    <t>2024-06-20 12:00:00+03:00</t>
  </si>
  <si>
    <t>2024-06-20 13:00:00+03:00</t>
  </si>
  <si>
    <t>2024-06-20 14:00:00+03:00</t>
  </si>
  <si>
    <t>2024-06-20 15:00:00+03:00</t>
  </si>
  <si>
    <t>2024-06-20 16:00:00+03:00</t>
  </si>
  <si>
    <t>2024-06-20 17:00:00+03:00</t>
  </si>
  <si>
    <t>2024-06-20 18:00:00+03:00</t>
  </si>
  <si>
    <t>2024-06-20 19:00:00+03:00</t>
  </si>
  <si>
    <t>2024-06-20 20:00:00+03:00</t>
  </si>
  <si>
    <t>2024-06-20 21:00:00+03:00</t>
  </si>
  <si>
    <t>2024-06-20 22:00:00+03:00</t>
  </si>
  <si>
    <t>2024-06-20 23:00:00+03:00</t>
  </si>
  <si>
    <t>2024-06-21 00:00:00+03:00</t>
  </si>
  <si>
    <t>2024-06-21 01:00:00+03:00</t>
  </si>
  <si>
    <t>2024-06-21 02:00:00+03:00</t>
  </si>
  <si>
    <t>2024-06-21 03:00:00+03:00</t>
  </si>
  <si>
    <t>2024-06-21 04:00:00+03:00</t>
  </si>
  <si>
    <t>2024-06-21 05:00:00+03:00</t>
  </si>
  <si>
    <t>2024-06-21 06:00:00+03:00</t>
  </si>
  <si>
    <t>2024-06-21 07:00:00+03:00</t>
  </si>
  <si>
    <t>2024-06-21 08:00:00+03:00</t>
  </si>
  <si>
    <t>2024-06-21 09:00:00+03:00</t>
  </si>
  <si>
    <t>2024-06-21 10:00:00+03:00</t>
  </si>
  <si>
    <t>2024-06-21 11:00:00+03:00</t>
  </si>
  <si>
    <t>2024-06-21 12:00:00+03:00</t>
  </si>
  <si>
    <t>2024-06-21 13:00:00+03:00</t>
  </si>
  <si>
    <t>2024-06-21 14:00:00+03:00</t>
  </si>
  <si>
    <t>2024-06-21 15:00:00+03:00</t>
  </si>
  <si>
    <t>2024-06-21 16:00:00+03:00</t>
  </si>
  <si>
    <t>2024-06-21 17:00:00+03:00</t>
  </si>
  <si>
    <t>2024-06-21 18:00:00+03:00</t>
  </si>
  <si>
    <t>2024-06-21 19:00:00+03:00</t>
  </si>
  <si>
    <t>2024-06-21 20:00:00+03:00</t>
  </si>
  <si>
    <t>2024-06-21 21:00:00+03:00</t>
  </si>
  <si>
    <t>2024-06-21 22:00:00+03:00</t>
  </si>
  <si>
    <t>2024-06-21 23:00:00+03:00</t>
  </si>
  <si>
    <t>2024-06-22 00:00:00+03:00</t>
  </si>
  <si>
    <t>2024-06-22 01:00:00+03:00</t>
  </si>
  <si>
    <t>2024-06-22 02:00:00+03:00</t>
  </si>
  <si>
    <t>2024-06-22 03:00:00+03:00</t>
  </si>
  <si>
    <t>2024-06-22 04:00:00+03:00</t>
  </si>
  <si>
    <t>2024-06-22 05:00:00+03:00</t>
  </si>
  <si>
    <t>2024-06-22 06:00:00+03:00</t>
  </si>
  <si>
    <t>2024-06-22 07:00:00+03:00</t>
  </si>
  <si>
    <t>2024-06-22 08:00:00+03:00</t>
  </si>
  <si>
    <t>2024-06-22 09:00:00+03:00</t>
  </si>
  <si>
    <t>2024-06-22 10:00:00+03:00</t>
  </si>
  <si>
    <t>2024-06-22 11:00:00+03:00</t>
  </si>
  <si>
    <t>2024-06-22 12:00:00+03:00</t>
  </si>
  <si>
    <t>2024-06-22 13:00:00+03:00</t>
  </si>
  <si>
    <t>2024-06-22 14:00:00+03:00</t>
  </si>
  <si>
    <t>2024-06-22 15:00:00+03:00</t>
  </si>
  <si>
    <t>2024-06-22 16:00:00+03:00</t>
  </si>
  <si>
    <t>2024-06-22 17:00:00+03:00</t>
  </si>
  <si>
    <t>2024-06-22 18:00:00+03:00</t>
  </si>
  <si>
    <t>2024-06-22 19:00:00+03:00</t>
  </si>
  <si>
    <t>2024-06-22 20:00:00+03:00</t>
  </si>
  <si>
    <t>2024-06-22 21:00:00+03:00</t>
  </si>
  <si>
    <t>2024-06-22 22:00:00+03:00</t>
  </si>
  <si>
    <t>2024-06-22 23:00:00+03:00</t>
  </si>
  <si>
    <t>2024-06-23 00:00:00+03:00</t>
  </si>
  <si>
    <t>2024-06-23 01:00:00+03:00</t>
  </si>
  <si>
    <t>2024-06-23 02:00:00+03:00</t>
  </si>
  <si>
    <t>2024-06-23 03:00:00+03:00</t>
  </si>
  <si>
    <t>2024-06-23 04:00:00+03:00</t>
  </si>
  <si>
    <t>2024-06-23 05:00:00+03:00</t>
  </si>
  <si>
    <t>2024-06-23 06:00:00+03:00</t>
  </si>
  <si>
    <t>2024-06-23 07:00:00+03:00</t>
  </si>
  <si>
    <t>2024-06-23 08:00:00+03:00</t>
  </si>
  <si>
    <t>2024-06-23 09:00:00+03:00</t>
  </si>
  <si>
    <t>2024-06-23 10:00:00+03:00</t>
  </si>
  <si>
    <t>2024-06-23 11:00:00+03:00</t>
  </si>
  <si>
    <t>2024-06-23 12:00:00+03:00</t>
  </si>
  <si>
    <t>2024-06-23 13:00:00+03:00</t>
  </si>
  <si>
    <t>2024-06-23 14:00:00+03:00</t>
  </si>
  <si>
    <t>2024-06-23 15:00:00+03:00</t>
  </si>
  <si>
    <t>2024-06-23 16:00:00+03:00</t>
  </si>
  <si>
    <t>2024-06-23 17:00:00+03:00</t>
  </si>
  <si>
    <t>2024-06-23 18:00:00+03:00</t>
  </si>
  <si>
    <t>2024-06-23 19:00:00+03:00</t>
  </si>
  <si>
    <t>2024-06-23 20:00:00+03:00</t>
  </si>
  <si>
    <t>2024-06-23 21:00:00+03:00</t>
  </si>
  <si>
    <t>2024-06-23 22:00:00+03:00</t>
  </si>
  <si>
    <t>2024-06-23 23:00:00+03:00</t>
  </si>
  <si>
    <t>2024-06-24 00:00:00+03:00</t>
  </si>
  <si>
    <t>2024-06-24 01:00:00+03:00</t>
  </si>
  <si>
    <t>2024-06-24 02:00:00+03:00</t>
  </si>
  <si>
    <t>2024-06-24 03:00:00+03:00</t>
  </si>
  <si>
    <t>2024-06-24 04:00:00+03:00</t>
  </si>
  <si>
    <t>2024-06-24 05:00:00+03:00</t>
  </si>
  <si>
    <t>2024-06-24 06:00:00+03:00</t>
  </si>
  <si>
    <t>2024-06-24 07:00:00+03:00</t>
  </si>
  <si>
    <t>2024-06-24 08:00:00+03:00</t>
  </si>
  <si>
    <t>2024-06-24 09:00:00+03:00</t>
  </si>
  <si>
    <t>2024-06-24 10:00:00+03:00</t>
  </si>
  <si>
    <t>2024-06-24 11:00:00+03:00</t>
  </si>
  <si>
    <t>2024-06-24 12:00:00+03:00</t>
  </si>
  <si>
    <t>2024-06-24 13:00:00+03:00</t>
  </si>
  <si>
    <t>2024-06-24 14:00:00+03:00</t>
  </si>
  <si>
    <t>2024-06-24 15:00:00+03:00</t>
  </si>
  <si>
    <t>2024-06-24 16:00:00+03:00</t>
  </si>
  <si>
    <t>2024-06-24 17:00:00+03:00</t>
  </si>
  <si>
    <t>2024-06-24 18:00:00+03:00</t>
  </si>
  <si>
    <t>2024-06-24 19:00:00+03:00</t>
  </si>
  <si>
    <t>2024-06-24 20:00:00+03:00</t>
  </si>
  <si>
    <t>2024-06-24 21:00:00+03:00</t>
  </si>
  <si>
    <t>2024-06-24 22:00:00+03:00</t>
  </si>
  <si>
    <t>2024-06-24 23:00:00+03:00</t>
  </si>
  <si>
    <t>2024-06-25 00:00:00+03:00</t>
  </si>
  <si>
    <t>2024-06-25 01:00:00+03:00</t>
  </si>
  <si>
    <t>2024-06-25 02:00:00+03:00</t>
  </si>
  <si>
    <t>2024-06-25 03:00:00+03:00</t>
  </si>
  <si>
    <t>2024-06-25 04:00:00+03:00</t>
  </si>
  <si>
    <t>2024-06-25 05:00:00+03:00</t>
  </si>
  <si>
    <t>2024-06-25 06:00:00+03:00</t>
  </si>
  <si>
    <t>2024-06-25 07:00:00+03:00</t>
  </si>
  <si>
    <t>2024-06-25 08:00:00+03:00</t>
  </si>
  <si>
    <t>2024-06-25 09:00:00+03:00</t>
  </si>
  <si>
    <t>2024-06-25 10:00:00+03:00</t>
  </si>
  <si>
    <t>2024-06-25 11:00:00+03:00</t>
  </si>
  <si>
    <t>2024-06-25 12:00:00+03:00</t>
  </si>
  <si>
    <t>2024-06-25 13:00:00+03:00</t>
  </si>
  <si>
    <t>2024-06-25 14:00:00+03:00</t>
  </si>
  <si>
    <t>2024-06-25 15:00:00+03:00</t>
  </si>
  <si>
    <t>2024-06-25 16:00:00+03:00</t>
  </si>
  <si>
    <t>2024-06-25 17:00:00+03:00</t>
  </si>
  <si>
    <t>2024-06-25 18:00:00+03:00</t>
  </si>
  <si>
    <t>2024-06-25 19:00:00+03:00</t>
  </si>
  <si>
    <t>2024-06-25 20:00:00+03:00</t>
  </si>
  <si>
    <t>2024-06-25 21:00:00+03:00</t>
  </si>
  <si>
    <t>2024-06-25 22:00:00+03:00</t>
  </si>
  <si>
    <t>2024-06-25 23:00:00+03:00</t>
  </si>
  <si>
    <t>2024-06-26 00:00:00+03:00</t>
  </si>
  <si>
    <t>2024-06-26 01:00:00+03:00</t>
  </si>
  <si>
    <t>2024-06-26 02:00:00+03:00</t>
  </si>
  <si>
    <t>2024-06-26 03:00:00+03:00</t>
  </si>
  <si>
    <t>2024-06-26 04:00:00+03:00</t>
  </si>
  <si>
    <t>2024-06-26 05:00:00+03:00</t>
  </si>
  <si>
    <t>2024-06-26 06:00:00+03:00</t>
  </si>
  <si>
    <t>2024-06-26 07:00:00+03:00</t>
  </si>
  <si>
    <t>2024-06-26 08:00:00+03:00</t>
  </si>
  <si>
    <t>2024-06-26 09:00:00+03:00</t>
  </si>
  <si>
    <t>2024-06-26 10:00:00+03:00</t>
  </si>
  <si>
    <t>2024-06-26 11:00:00+03:00</t>
  </si>
  <si>
    <t>2024-06-26 12:00:00+03:00</t>
  </si>
  <si>
    <t>2024-06-26 13:00:00+03:00</t>
  </si>
  <si>
    <t>2024-06-26 14:00:00+03:00</t>
  </si>
  <si>
    <t>2024-06-26 15:00:00+03:00</t>
  </si>
  <si>
    <t>2024-06-26 16:00:00+03:00</t>
  </si>
  <si>
    <t>2024-06-26 17:00:00+03:00</t>
  </si>
  <si>
    <t>2024-06-26 18:00:00+03:00</t>
  </si>
  <si>
    <t>2024-06-26 19:00:00+03:00</t>
  </si>
  <si>
    <t>2024-06-26 20:00:00+03:00</t>
  </si>
  <si>
    <t>2024-06-26 21:00:00+03:00</t>
  </si>
  <si>
    <t>2024-06-26 22:00:00+03:00</t>
  </si>
  <si>
    <t>2024-06-26 23:00:00+03:00</t>
  </si>
  <si>
    <t>2024-06-27 00:00:00+03:00</t>
  </si>
  <si>
    <t>2024-06-27 01:00:00+03:00</t>
  </si>
  <si>
    <t>2024-06-27 02:00:00+03:00</t>
  </si>
  <si>
    <t>2024-06-27 03:00:00+03:00</t>
  </si>
  <si>
    <t>2024-06-27 04:00:00+03:00</t>
  </si>
  <si>
    <t>2024-06-27 05:00:00+03:00</t>
  </si>
  <si>
    <t>2024-06-27 06:00:00+03:00</t>
  </si>
  <si>
    <t>2024-06-27 07:00:00+03:00</t>
  </si>
  <si>
    <t>2024-06-27 08:00:00+03:00</t>
  </si>
  <si>
    <t>2024-06-27 09:00:00+03:00</t>
  </si>
  <si>
    <t>2024-06-27 10:00:00+03:00</t>
  </si>
  <si>
    <t>2024-06-27 11:00:00+03:00</t>
  </si>
  <si>
    <t>2024-06-27 12:00:00+03:00</t>
  </si>
  <si>
    <t>2024-06-27 13:00:00+03:00</t>
  </si>
  <si>
    <t>2024-06-27 14:00:00+03:00</t>
  </si>
  <si>
    <t>2024-06-27 15:00:00+03:00</t>
  </si>
  <si>
    <t>2024-06-27 16:00:00+03:00</t>
  </si>
  <si>
    <t>2024-06-27 17:00:00+03:00</t>
  </si>
  <si>
    <t>2024-06-27 18:00:00+03:00</t>
  </si>
  <si>
    <t>2024-06-27 19:00:00+03:00</t>
  </si>
  <si>
    <t>2024-06-27 20:00:00+03:00</t>
  </si>
  <si>
    <t>2024-06-27 21:00:00+03:00</t>
  </si>
  <si>
    <t>2024-06-27 22:00:00+03:00</t>
  </si>
  <si>
    <t>2024-06-27 23:00:00+03:00</t>
  </si>
  <si>
    <t>2024-06-28 00:00:00+03:00</t>
  </si>
  <si>
    <t>2024-06-28 01:00:00+03:00</t>
  </si>
  <si>
    <t>2024-06-28 02:00:00+03:00</t>
  </si>
  <si>
    <t>2024-06-28 03:00:00+03:00</t>
  </si>
  <si>
    <t>2024-06-28 04:00:00+03:00</t>
  </si>
  <si>
    <t>2024-06-28 05:00:00+03:00</t>
  </si>
  <si>
    <t>2024-06-28 06:00:00+03:00</t>
  </si>
  <si>
    <t>2024-06-28 07:00:00+03:00</t>
  </si>
  <si>
    <t>2024-06-28 08:00:00+03:00</t>
  </si>
  <si>
    <t>2024-06-28 09:00:00+03:00</t>
  </si>
  <si>
    <t>2024-06-28 10:00:00+03:00</t>
  </si>
  <si>
    <t>2024-06-28 11:00:00+03:00</t>
  </si>
  <si>
    <t>2024-06-28 12:00:00+03:00</t>
  </si>
  <si>
    <t>2024-06-28 13:00:00+03:00</t>
  </si>
  <si>
    <t>2024-06-28 14:00:00+03:00</t>
  </si>
  <si>
    <t>2024-06-28 15:00:00+03:00</t>
  </si>
  <si>
    <t>2024-06-28 16:00:00+03:00</t>
  </si>
  <si>
    <t>2024-06-28 17:00:00+03:00</t>
  </si>
  <si>
    <t>2024-06-28 18:00:00+03:00</t>
  </si>
  <si>
    <t>2024-06-28 19:00:00+03:00</t>
  </si>
  <si>
    <t>2024-06-28 20:00:00+03:00</t>
  </si>
  <si>
    <t>2024-06-28 21:00:00+03:00</t>
  </si>
  <si>
    <t>2024-06-28 22:00:00+03:00</t>
  </si>
  <si>
    <t>2024-06-28 23:00:00+03:00</t>
  </si>
  <si>
    <t>2024-06-29 00:00:00+03:00</t>
  </si>
  <si>
    <t>2024-06-29 01:00:00+03:00</t>
  </si>
  <si>
    <t>2024-06-29 02:00:00+03:00</t>
  </si>
  <si>
    <t>2024-06-29 03:00:00+03:00</t>
  </si>
  <si>
    <t>2024-06-29 04:00:00+03:00</t>
  </si>
  <si>
    <t>2024-06-29 05:00:00+03:00</t>
  </si>
  <si>
    <t>2024-06-29 06:00:00+03:00</t>
  </si>
  <si>
    <t>2024-06-29 07:00:00+03:00</t>
  </si>
  <si>
    <t>2024-06-29 08:00:00+03:00</t>
  </si>
  <si>
    <t>2024-06-29 09:00:00+03:00</t>
  </si>
  <si>
    <t>2024-06-29 10:00:00+03:00</t>
  </si>
  <si>
    <t>2024-06-29 11:00:00+03:00</t>
  </si>
  <si>
    <t>2024-06-29 12:00:00+03:00</t>
  </si>
  <si>
    <t>2024-06-29 13:00:00+03:00</t>
  </si>
  <si>
    <t>2024-06-29 14:00:00+03:00</t>
  </si>
  <si>
    <t>2024-06-29 15:00:00+03:00</t>
  </si>
  <si>
    <t>2024-06-29 16:00:00+03:00</t>
  </si>
  <si>
    <t>2024-06-29 17:00:00+03:00</t>
  </si>
  <si>
    <t>2024-06-29 18:00:00+03:00</t>
  </si>
  <si>
    <t>2024-06-29 19:00:00+03:00</t>
  </si>
  <si>
    <t>2024-06-29 20:00:00+03:00</t>
  </si>
  <si>
    <t>2024-06-29 21:00:00+03:00</t>
  </si>
  <si>
    <t>2024-06-29 22:00:00+03:00</t>
  </si>
  <si>
    <t>2024-06-29 23:00:00+03:00</t>
  </si>
  <si>
    <t>2024-06-30 00:00:00+03:00</t>
  </si>
  <si>
    <t>2024-06-30 01:00:00+03:00</t>
  </si>
  <si>
    <t>2024-06-30 02:00:00+03:00</t>
  </si>
  <si>
    <t>2024-06-30 03:00:00+03:00</t>
  </si>
  <si>
    <t>2024-06-30 04:00:00+03:00</t>
  </si>
  <si>
    <t>2024-06-30 05:00:00+03:00</t>
  </si>
  <si>
    <t>2024-06-30 06:00:00+03:00</t>
  </si>
  <si>
    <t>2024-06-30 07:00:00+03:00</t>
  </si>
  <si>
    <t>2024-06-30 08:00:00+03:00</t>
  </si>
  <si>
    <t>2024-06-30 09:00:00+03:00</t>
  </si>
  <si>
    <t>2024-06-30 10:00:00+03:00</t>
  </si>
  <si>
    <t>2024-06-30 11:00:00+03:00</t>
  </si>
  <si>
    <t>2024-06-30 12:00:00+03:00</t>
  </si>
  <si>
    <t>2024-06-30 13:00:00+03:00</t>
  </si>
  <si>
    <t>2024-06-30 14:00:00+03:00</t>
  </si>
  <si>
    <t>2024-06-30 15:00:00+03:00</t>
  </si>
  <si>
    <t>2024-06-30 16:00:00+03:00</t>
  </si>
  <si>
    <t>2024-06-30 17:00:00+03:00</t>
  </si>
  <si>
    <t>2024-06-30 18:00:00+03:00</t>
  </si>
  <si>
    <t>2024-06-30 19:00:00+03:00</t>
  </si>
  <si>
    <t>2024-06-30 20:00:00+03:00</t>
  </si>
  <si>
    <t>2024-06-30 21:00:00+03:00</t>
  </si>
  <si>
    <t>2024-06-30 22:00:00+03:00</t>
  </si>
  <si>
    <t>2024-06-30 23:00:00+03:00</t>
  </si>
  <si>
    <t>2024-07-01 00:00:00+03:00</t>
  </si>
  <si>
    <t>2024-07-01 01:00:00+03:00</t>
  </si>
  <si>
    <t>2024-07-01 02:00:00+03:00</t>
  </si>
  <si>
    <t>2024-07-01 03:00:00+03:00</t>
  </si>
  <si>
    <t>2024-07-01 04:00:00+03:00</t>
  </si>
  <si>
    <t>2024-07-01 05:00:00+03:00</t>
  </si>
  <si>
    <t>2024-07-01 06:00:00+03:00</t>
  </si>
  <si>
    <t>2024-07-01 07:00:00+03:00</t>
  </si>
  <si>
    <t>2024-07-01 08:00:00+03:00</t>
  </si>
  <si>
    <t>2024-07-01 09:00:00+03:00</t>
  </si>
  <si>
    <t>2024-07-01 10:00:00+03:00</t>
  </si>
  <si>
    <t>2024-07-01 11:00:00+03:00</t>
  </si>
  <si>
    <t>2024-07-01 12:00:00+03:00</t>
  </si>
  <si>
    <t>2024-07-01 13:00:00+03:00</t>
  </si>
  <si>
    <t>2024-07-01 14:00:00+03:00</t>
  </si>
  <si>
    <t>2024-07-01 15:00:00+03:00</t>
  </si>
  <si>
    <t>2024-07-01 16:00:00+03:00</t>
  </si>
  <si>
    <t>2024-07-01 17:00:00+03:00</t>
  </si>
  <si>
    <t>2024-07-01 18:00:00+03:00</t>
  </si>
  <si>
    <t>2024-07-01 19:00:00+03:00</t>
  </si>
  <si>
    <t>2024-07-01 20:00:00+03:00</t>
  </si>
  <si>
    <t>2024-07-01 21:00:00+03:00</t>
  </si>
  <si>
    <t>2024-07-01 22:00:00+03:00</t>
  </si>
  <si>
    <t>2024-07-01 23:00:00+03:00</t>
  </si>
  <si>
    <t>2024-07-02 00:00:00+03:00</t>
  </si>
  <si>
    <t>2024-07-02 01:00:00+03:00</t>
  </si>
  <si>
    <t>2024-07-02 02:00:00+03:00</t>
  </si>
  <si>
    <t>2024-07-02 03:00:00+03:00</t>
  </si>
  <si>
    <t>2024-07-02 04:00:00+03:00</t>
  </si>
  <si>
    <t>2024-07-02 05:00:00+03:00</t>
  </si>
  <si>
    <t>2024-07-02 06:00:00+03:00</t>
  </si>
  <si>
    <t>2024-07-02 07:00:00+03:00</t>
  </si>
  <si>
    <t>2024-07-02 08:00:00+03:00</t>
  </si>
  <si>
    <t>2024-07-02 09:00:00+03:00</t>
  </si>
  <si>
    <t>2024-07-02 10:00:00+03:00</t>
  </si>
  <si>
    <t>2024-07-02 11:00:00+03:00</t>
  </si>
  <si>
    <t>2024-07-02 12:00:00+03:00</t>
  </si>
  <si>
    <t>2024-07-02 13:00:00+03:00</t>
  </si>
  <si>
    <t>2024-07-02 14:00:00+03:00</t>
  </si>
  <si>
    <t>2024-07-02 15:00:00+03:00</t>
  </si>
  <si>
    <t>2024-07-02 16:00:00+03:00</t>
  </si>
  <si>
    <t>2024-07-02 17:00:00+03:00</t>
  </si>
  <si>
    <t>2024-07-02 18:00:00+03:00</t>
  </si>
  <si>
    <t>2024-07-02 19:00:00+03:00</t>
  </si>
  <si>
    <t>2024-07-02 20:00:00+03:00</t>
  </si>
  <si>
    <t>2024-07-02 21:00:00+03:00</t>
  </si>
  <si>
    <t>2024-07-02 22:00:00+03:00</t>
  </si>
  <si>
    <t>2024-07-02 23:00:00+03:00</t>
  </si>
  <si>
    <t>2024-07-03 00:00:00+03:00</t>
  </si>
  <si>
    <t>2024-07-03 01:00:00+03:00</t>
  </si>
  <si>
    <t>2024-07-03 02:00:00+03:00</t>
  </si>
  <si>
    <t>2024-07-03 03:00:00+03:00</t>
  </si>
  <si>
    <t>2024-07-03 04:00:00+03:00</t>
  </si>
  <si>
    <t>2024-07-03 05:00:00+03:00</t>
  </si>
  <si>
    <t>2024-07-03 06:00:00+03:00</t>
  </si>
  <si>
    <t>2024-07-03 07:00:00+03:00</t>
  </si>
  <si>
    <t>2024-07-03 08:00:00+03:00</t>
  </si>
  <si>
    <t>2024-07-03 09:00:00+03:00</t>
  </si>
  <si>
    <t>2024-07-03 10:00:00+03:00</t>
  </si>
  <si>
    <t>2024-07-03 11:00:00+03:00</t>
  </si>
  <si>
    <t>2024-07-03 12:00:00+03:00</t>
  </si>
  <si>
    <t>2024-07-03 13:00:00+03:00</t>
  </si>
  <si>
    <t>2024-07-03 14:00:00+03:00</t>
  </si>
  <si>
    <t>2024-07-03 15:00:00+03:00</t>
  </si>
  <si>
    <t>2024-07-03 16:00:00+03:00</t>
  </si>
  <si>
    <t>2024-07-03 17:00:00+03:00</t>
  </si>
  <si>
    <t>2024-07-03 18:00:00+03:00</t>
  </si>
  <si>
    <t>2024-07-03 19:00:00+03:00</t>
  </si>
  <si>
    <t>2024-07-03 20:00:00+03:00</t>
  </si>
  <si>
    <t>2024-07-03 21:00:00+03:00</t>
  </si>
  <si>
    <t>2024-07-03 22:00:00+03:00</t>
  </si>
  <si>
    <t>2024-07-03 23:00:00+03:00</t>
  </si>
  <si>
    <t>2024-07-04 00:00:00+03:00</t>
  </si>
  <si>
    <t>2024-07-04 01:00:00+03:00</t>
  </si>
  <si>
    <t>2024-07-04 02:00:00+03:00</t>
  </si>
  <si>
    <t>2024-07-04 03:00:00+03:00</t>
  </si>
  <si>
    <t>2024-07-04 04:00:00+03:00</t>
  </si>
  <si>
    <t>2024-07-04 05:00:00+03:00</t>
  </si>
  <si>
    <t>2024-07-04 06:00:00+03:00</t>
  </si>
  <si>
    <t>2024-07-04 07:00:00+03:00</t>
  </si>
  <si>
    <t>2024-07-04 08:00:00+03:00</t>
  </si>
  <si>
    <t>2024-07-04 09:00:00+03:00</t>
  </si>
  <si>
    <t>2024-07-04 10:00:00+03:00</t>
  </si>
  <si>
    <t>2024-07-04 11:00:00+03:00</t>
  </si>
  <si>
    <t>2024-07-04 12:00:00+03:00</t>
  </si>
  <si>
    <t>2024-07-04 13:00:00+03:00</t>
  </si>
  <si>
    <t>2024-07-04 14:00:00+03:00</t>
  </si>
  <si>
    <t>2024-07-04 15:00:00+03:00</t>
  </si>
  <si>
    <t>2024-07-04 16:00:00+03:00</t>
  </si>
  <si>
    <t>2024-07-04 17:00:00+03:00</t>
  </si>
  <si>
    <t>2024-07-04 18:00:00+03:00</t>
  </si>
  <si>
    <t>2024-07-04 19:00:00+03:00</t>
  </si>
  <si>
    <t>2024-07-04 20:00:00+03:00</t>
  </si>
  <si>
    <t>2024-07-04 21:00:00+03:00</t>
  </si>
  <si>
    <t>2024-07-04 22:00:00+03:00</t>
  </si>
  <si>
    <t>2024-07-04 23:00:00+03:00</t>
  </si>
  <si>
    <t>2024-07-05 00:00:00+03:00</t>
  </si>
  <si>
    <t>2024-07-05 01:00:00+03:00</t>
  </si>
  <si>
    <t>2024-07-05 02:00:00+03:00</t>
  </si>
  <si>
    <t>2024-07-05 03:00:00+03:00</t>
  </si>
  <si>
    <t>2024-07-05 04:00:00+03:00</t>
  </si>
  <si>
    <t>2024-07-05 05:00:00+03:00</t>
  </si>
  <si>
    <t>2024-07-05 06:00:00+03:00</t>
  </si>
  <si>
    <t>2024-07-05 07:00:00+03:00</t>
  </si>
  <si>
    <t>2024-07-05 08:00:00+03:00</t>
  </si>
  <si>
    <t>2024-07-05 09:00:00+03:00</t>
  </si>
  <si>
    <t>2024-07-05 10:00:00+03:00</t>
  </si>
  <si>
    <t>2024-07-05 11:00:00+03:00</t>
  </si>
  <si>
    <t>2024-07-05 12:00:00+03:00</t>
  </si>
  <si>
    <t>2024-07-05 13:00:00+03:00</t>
  </si>
  <si>
    <t>2024-07-05 14:00:00+03:00</t>
  </si>
  <si>
    <t>2024-07-05 15:00:00+03:00</t>
  </si>
  <si>
    <t>2024-07-05 16:00:00+03:00</t>
  </si>
  <si>
    <t>2024-07-05 17:00:00+03:00</t>
  </si>
  <si>
    <t>2024-07-05 18:00:00+03:00</t>
  </si>
  <si>
    <t>2024-07-05 19:00:00+03:00</t>
  </si>
  <si>
    <t>2024-07-05 20:00:00+03:00</t>
  </si>
  <si>
    <t>2024-07-05 21:00:00+03:00</t>
  </si>
  <si>
    <t>2024-07-05 22:00:00+03:00</t>
  </si>
  <si>
    <t>2024-07-05 23:00:00+03:00</t>
  </si>
  <si>
    <t>2024-07-06 00:00:00+03:00</t>
  </si>
  <si>
    <t>2024-07-06 01:00:00+03:00</t>
  </si>
  <si>
    <t>2024-07-06 02:00:00+03:00</t>
  </si>
  <si>
    <t>2024-07-06 03:00:00+03:00</t>
  </si>
  <si>
    <t>2024-07-06 04:00:00+03:00</t>
  </si>
  <si>
    <t>2024-07-06 05:00:00+03:00</t>
  </si>
  <si>
    <t>2024-07-06 06:00:00+03:00</t>
  </si>
  <si>
    <t>2024-07-06 07:00:00+03:00</t>
  </si>
  <si>
    <t>2024-07-06 08:00:00+03:00</t>
  </si>
  <si>
    <t>2024-07-06 09:00:00+03:00</t>
  </si>
  <si>
    <t>2024-07-06 10:00:00+03:00</t>
  </si>
  <si>
    <t>2024-07-06 11:00:00+03:00</t>
  </si>
  <si>
    <t>2024-07-06 12:00:00+03:00</t>
  </si>
  <si>
    <t>2024-07-06 13:00:00+03:00</t>
  </si>
  <si>
    <t>2024-07-06 14:00:00+03:00</t>
  </si>
  <si>
    <t>2024-07-06 15:00:00+03:00</t>
  </si>
  <si>
    <t>2024-07-06 16:00:00+03:00</t>
  </si>
  <si>
    <t>2024-07-06 17:00:00+03:00</t>
  </si>
  <si>
    <t>2024-07-06 18:00:00+03:00</t>
  </si>
  <si>
    <t>2024-07-06 19:00:00+03:00</t>
  </si>
  <si>
    <t>2024-07-06 20:00:00+03:00</t>
  </si>
  <si>
    <t>2024-07-06 21:00:00+03:00</t>
  </si>
  <si>
    <t>2024-07-06 22:00:00+03:00</t>
  </si>
  <si>
    <t>2024-07-06 23:00:00+03:00</t>
  </si>
  <si>
    <t>2024-07-07 00:00:00+03:00</t>
  </si>
  <si>
    <t>2024-07-07 01:00:00+03:00</t>
  </si>
  <si>
    <t>2024-07-07 02:00:00+03:00</t>
  </si>
  <si>
    <t>2024-07-07 03:00:00+03:00</t>
  </si>
  <si>
    <t>2024-07-07 04:00:00+03:00</t>
  </si>
  <si>
    <t>2024-07-07 05:00:00+03:00</t>
  </si>
  <si>
    <t>2024-07-07 06:00:00+03:00</t>
  </si>
  <si>
    <t>2024-07-07 07:00:00+03:00</t>
  </si>
  <si>
    <t>2024-07-07 08:00:00+03:00</t>
  </si>
  <si>
    <t>2024-07-07 09:00:00+03:00</t>
  </si>
  <si>
    <t>2024-07-07 10:00:00+03:00</t>
  </si>
  <si>
    <t>2024-07-07 11:00:00+03:00</t>
  </si>
  <si>
    <t>2024-07-07 12:00:00+03:00</t>
  </si>
  <si>
    <t>2024-07-07 13:00:00+03:00</t>
  </si>
  <si>
    <t>2024-07-07 14:00:00+03:00</t>
  </si>
  <si>
    <t>2024-07-07 15:00:00+03:00</t>
  </si>
  <si>
    <t>2024-07-07 16:00:00+03:00</t>
  </si>
  <si>
    <t>2024-07-07 17:00:00+03:00</t>
  </si>
  <si>
    <t>2024-07-07 18:00:00+03:00</t>
  </si>
  <si>
    <t>2024-07-07 19:00:00+03:00</t>
  </si>
  <si>
    <t>2024-07-07 20:00:00+03:00</t>
  </si>
  <si>
    <t>2024-07-07 21:00:00+03:00</t>
  </si>
  <si>
    <t>2024-07-07 22:00:00+03:00</t>
  </si>
  <si>
    <t>2024-07-07 23:00:00+03:00</t>
  </si>
  <si>
    <t>2024-07-08 00:00:00+03:00</t>
  </si>
  <si>
    <t>2024-07-08 01:00:00+03:00</t>
  </si>
  <si>
    <t>2024-07-08 02:00:00+03:00</t>
  </si>
  <si>
    <t>2024-07-08 03:00:00+03:00</t>
  </si>
  <si>
    <t>2024-07-08 04:00:00+03:00</t>
  </si>
  <si>
    <t>2024-07-08 05:00:00+03:00</t>
  </si>
  <si>
    <t>2024-07-08 06:00:00+03:00</t>
  </si>
  <si>
    <t>2024-07-08 07:00:00+03:00</t>
  </si>
  <si>
    <t>2024-07-08 08:00:00+03:00</t>
  </si>
  <si>
    <t>2024-07-08 09:00:00+03:00</t>
  </si>
  <si>
    <t>2024-07-08 10:00:00+03:00</t>
  </si>
  <si>
    <t>2024-07-08 11:00:00+03:00</t>
  </si>
  <si>
    <t>2024-07-08 12:00:00+03:00</t>
  </si>
  <si>
    <t>2024-07-08 13:00:00+03:00</t>
  </si>
  <si>
    <t>2024-07-08 14:00:00+03:00</t>
  </si>
  <si>
    <t>2024-07-08 15:00:00+03:00</t>
  </si>
  <si>
    <t>2024-07-08 16:00:00+03:00</t>
  </si>
  <si>
    <t>2024-07-08 17:00:00+03:00</t>
  </si>
  <si>
    <t>2024-07-08 18:00:00+03:00</t>
  </si>
  <si>
    <t>2024-07-08 19:00:00+03:00</t>
  </si>
  <si>
    <t>2024-07-08 20:00:00+03:00</t>
  </si>
  <si>
    <t>2024-07-08 21:00:00+03:00</t>
  </si>
  <si>
    <t>2024-07-08 22:00:00+03:00</t>
  </si>
  <si>
    <t>2024-07-08 23:00:00+03:00</t>
  </si>
  <si>
    <t>2024-07-09 00:00:00+03:00</t>
  </si>
  <si>
    <t>2024-07-09 01:00:00+03:00</t>
  </si>
  <si>
    <t>2024-07-09 02:00:00+03:00</t>
  </si>
  <si>
    <t>2024-07-09 03:00:00+03:00</t>
  </si>
  <si>
    <t>2024-07-09 04:00:00+03:00</t>
  </si>
  <si>
    <t>2024-07-09 05:00:00+03:00</t>
  </si>
  <si>
    <t>2024-07-09 06:00:00+03:00</t>
  </si>
  <si>
    <t>2024-07-09 07:00:00+03:00</t>
  </si>
  <si>
    <t>2024-07-09 08:00:00+03:00</t>
  </si>
  <si>
    <t>2024-07-09 09:00:00+03:00</t>
  </si>
  <si>
    <t>2024-07-09 10:00:00+03:00</t>
  </si>
  <si>
    <t>2024-07-09 11:00:00+03:00</t>
  </si>
  <si>
    <t>2024-07-09 12:00:00+03:00</t>
  </si>
  <si>
    <t>2024-07-09 13:00:00+03:00</t>
  </si>
  <si>
    <t>2024-07-09 14:00:00+03:00</t>
  </si>
  <si>
    <t>2024-07-09 15:00:00+03:00</t>
  </si>
  <si>
    <t>2024-07-09 16:00:00+03:00</t>
  </si>
  <si>
    <t>2024-07-09 17:00:00+03:00</t>
  </si>
  <si>
    <t>2024-07-09 18:00:00+03:00</t>
  </si>
  <si>
    <t>2024-07-09 19:00:00+03:00</t>
  </si>
  <si>
    <t>2024-07-09 20:00:00+03:00</t>
  </si>
  <si>
    <t>2024-07-09 21:00:00+03:00</t>
  </si>
  <si>
    <t>2024-07-09 22:00:00+03:00</t>
  </si>
  <si>
    <t>2024-07-09 23:00:00+03:00</t>
  </si>
  <si>
    <t>2024-07-10 00:00:00+03:00</t>
  </si>
  <si>
    <t>2024-07-10 01:00:00+03:00</t>
  </si>
  <si>
    <t>2024-07-10 02:00:00+03:00</t>
  </si>
  <si>
    <t>2024-07-10 03:00:00+03:00</t>
  </si>
  <si>
    <t>2024-07-10 04:00:00+03:00</t>
  </si>
  <si>
    <t>2024-07-10 05:00:00+03:00</t>
  </si>
  <si>
    <t>2024-07-10 06:00:00+03:00</t>
  </si>
  <si>
    <t>2024-07-10 07:00:00+03:00</t>
  </si>
  <si>
    <t>2024-07-10 08:00:00+03:00</t>
  </si>
  <si>
    <t>2024-07-10 09:00:00+03:00</t>
  </si>
  <si>
    <t>2024-07-10 10:00:00+03:00</t>
  </si>
  <si>
    <t>2024-07-10 11:00:00+03:00</t>
  </si>
  <si>
    <t>2024-07-10 12:00:00+03:00</t>
  </si>
  <si>
    <t>2024-07-10 13:00:00+03:00</t>
  </si>
  <si>
    <t>2024-07-10 14:00:00+03:00</t>
  </si>
  <si>
    <t>2024-07-10 15:00:00+03:00</t>
  </si>
  <si>
    <t>2024-07-10 16:00:00+03:00</t>
  </si>
  <si>
    <t>2024-07-10 17:00:00+03:00</t>
  </si>
  <si>
    <t>2024-07-10 18:00:00+03:00</t>
  </si>
  <si>
    <t>2024-07-10 19:00:00+03:00</t>
  </si>
  <si>
    <t>2024-07-10 20:00:00+03:00</t>
  </si>
  <si>
    <t>2024-07-10 21:00:00+03:00</t>
  </si>
  <si>
    <t>2024-07-10 22:00:00+03:00</t>
  </si>
  <si>
    <t>2024-07-10 23:00:00+03:00</t>
  </si>
  <si>
    <t>2024-07-11 00:00:00+03:00</t>
  </si>
  <si>
    <t>2024-07-11 01:00:00+03:00</t>
  </si>
  <si>
    <t>2024-07-11 02:00:00+03:00</t>
  </si>
  <si>
    <t>2024-07-11 03:00:00+03:00</t>
  </si>
  <si>
    <t>2024-07-11 04:00:00+03:00</t>
  </si>
  <si>
    <t>2024-07-11 05:00:00+03:00</t>
  </si>
  <si>
    <t>2024-07-11 06:00:00+03:00</t>
  </si>
  <si>
    <t>2024-07-11 07:00:00+03:00</t>
  </si>
  <si>
    <t>2024-07-11 08:00:00+03:00</t>
  </si>
  <si>
    <t>2024-07-11 09:00:00+03:00</t>
  </si>
  <si>
    <t>2024-07-11 10:00:00+03:00</t>
  </si>
  <si>
    <t>2024-07-11 11:00:00+03:00</t>
  </si>
  <si>
    <t>2024-07-11 12:00:00+03:00</t>
  </si>
  <si>
    <t>2024-07-11 13:00:00+03:00</t>
  </si>
  <si>
    <t>2024-07-11 14:00:00+03:00</t>
  </si>
  <si>
    <t>2024-07-11 15:00:00+03:00</t>
  </si>
  <si>
    <t>2024-07-11 16:00:00+03:00</t>
  </si>
  <si>
    <t>2024-07-11 17:00:00+03:00</t>
  </si>
  <si>
    <t>2024-07-11 18:00:00+03:00</t>
  </si>
  <si>
    <t>2024-07-11 19:00:00+03:00</t>
  </si>
  <si>
    <t>2024-07-11 20:00:00+03:00</t>
  </si>
  <si>
    <t>2024-07-11 21:00:00+03:00</t>
  </si>
  <si>
    <t>2024-07-11 22:00:00+03:00</t>
  </si>
  <si>
    <t>2024-07-11 23:00:00+03:00</t>
  </si>
  <si>
    <t>2024-07-12 00:00:00+03:00</t>
  </si>
  <si>
    <t>2024-07-12 01:00:00+03:00</t>
  </si>
  <si>
    <t>2024-07-12 02:00:00+03:00</t>
  </si>
  <si>
    <t>2024-07-12 03:00:00+03:00</t>
  </si>
  <si>
    <t>2024-07-12 04:00:00+03:00</t>
  </si>
  <si>
    <t>2024-07-12 05:00:00+03:00</t>
  </si>
  <si>
    <t>2024-07-12 06:00:00+03:00</t>
  </si>
  <si>
    <t>2024-07-12 07:00:00+03:00</t>
  </si>
  <si>
    <t>2024-07-12 08:00:00+03:00</t>
  </si>
  <si>
    <t>2024-07-12 09:00:00+03:00</t>
  </si>
  <si>
    <t>2024-07-12 10:00:00+03:00</t>
  </si>
  <si>
    <t>2024-07-12 11:00:00+03:00</t>
  </si>
  <si>
    <t>2024-07-12 12:00:00+03:00</t>
  </si>
  <si>
    <t>2024-07-12 13:00:00+03:00</t>
  </si>
  <si>
    <t>2024-07-12 14:00:00+03:00</t>
  </si>
  <si>
    <t>2024-07-12 15:00:00+03:00</t>
  </si>
  <si>
    <t>2024-07-12 16:00:00+03:00</t>
  </si>
  <si>
    <t>2024-07-12 17:00:00+03:00</t>
  </si>
  <si>
    <t>2024-07-12 18:00:00+03:00</t>
  </si>
  <si>
    <t>2024-07-12 19:00:00+03:00</t>
  </si>
  <si>
    <t>2024-07-12 20:00:00+03:00</t>
  </si>
  <si>
    <t>2024-07-12 21:00:00+03:00</t>
  </si>
  <si>
    <t>2024-07-12 22:00:00+03:00</t>
  </si>
  <si>
    <t>2024-07-12 23:00:00+03:00</t>
  </si>
  <si>
    <t>2024-07-13 00:00:00+03:00</t>
  </si>
  <si>
    <t>2024-07-13 01:00:00+03:00</t>
  </si>
  <si>
    <t>2024-07-13 02:00:00+03:00</t>
  </si>
  <si>
    <t>2024-07-13 03:00:00+03:00</t>
  </si>
  <si>
    <t>2024-07-13 04:00:00+03:00</t>
  </si>
  <si>
    <t>2024-07-13 05:00:00+03:00</t>
  </si>
  <si>
    <t>2024-07-13 06:00:00+03:00</t>
  </si>
  <si>
    <t>2024-07-13 07:00:00+03:00</t>
  </si>
  <si>
    <t>2024-07-13 08:00:00+03:00</t>
  </si>
  <si>
    <t>2024-07-13 09:00:00+03:00</t>
  </si>
  <si>
    <t>2024-07-13 10:00:00+03:00</t>
  </si>
  <si>
    <t>2024-07-13 11:00:00+03:00</t>
  </si>
  <si>
    <t>2024-07-13 12:00:00+03:00</t>
  </si>
  <si>
    <t>2024-07-13 13:00:00+03:00</t>
  </si>
  <si>
    <t>2024-07-13 14:00:00+03:00</t>
  </si>
  <si>
    <t>2024-07-13 15:00:00+03:00</t>
  </si>
  <si>
    <t>2024-07-13 16:00:00+03:00</t>
  </si>
  <si>
    <t>2024-07-13 17:00:00+03:00</t>
  </si>
  <si>
    <t>2024-07-13 18:00:00+03:00</t>
  </si>
  <si>
    <t>2024-07-13 19:00:00+03:00</t>
  </si>
  <si>
    <t>2024-07-13 20:00:00+03:00</t>
  </si>
  <si>
    <t>2024-07-13 21:00:00+03:00</t>
  </si>
  <si>
    <t>2024-07-13 22:00:00+03:00</t>
  </si>
  <si>
    <t>2024-07-13 23:00:00+03:00</t>
  </si>
  <si>
    <t>2024-07-14 00:00:00+03:00</t>
  </si>
  <si>
    <t>2024-07-14 01:00:00+03:00</t>
  </si>
  <si>
    <t>2024-07-14 02:00:00+03:00</t>
  </si>
  <si>
    <t>2024-07-14 03:00:00+03:00</t>
  </si>
  <si>
    <t>2024-07-14 04:00:00+03:00</t>
  </si>
  <si>
    <t>2024-07-14 05:00:00+03:00</t>
  </si>
  <si>
    <t>2024-07-14 06:00:00+03:00</t>
  </si>
  <si>
    <t>2024-07-14 07:00:00+03:00</t>
  </si>
  <si>
    <t>2024-07-14 08:00:00+03:00</t>
  </si>
  <si>
    <t>2024-07-14 09:00:00+03:00</t>
  </si>
  <si>
    <t>2024-07-14 10:00:00+03:00</t>
  </si>
  <si>
    <t>2024-07-14 11:00:00+03:00</t>
  </si>
  <si>
    <t>2024-07-14 12:00:00+03:00</t>
  </si>
  <si>
    <t>2024-07-14 13:00:00+03:00</t>
  </si>
  <si>
    <t>2024-07-14 14:00:00+03:00</t>
  </si>
  <si>
    <t>2024-07-14 15:00:00+03:00</t>
  </si>
  <si>
    <t>2024-07-14 16:00:00+03:00</t>
  </si>
  <si>
    <t>2024-07-14 17:00:00+03:00</t>
  </si>
  <si>
    <t>2024-07-14 18:00:00+03:00</t>
  </si>
  <si>
    <t>2024-07-14 19:00:00+03:00</t>
  </si>
  <si>
    <t>2024-07-14 20:00:00+03:00</t>
  </si>
  <si>
    <t>2024-07-14 21:00:00+03:00</t>
  </si>
  <si>
    <t>2024-07-14 22:00:00+03:00</t>
  </si>
  <si>
    <t>2024-07-14 23:00:00+03:00</t>
  </si>
  <si>
    <t>2024-07-15 00:00:00+03:00</t>
  </si>
  <si>
    <t>2024-07-15 01:00:00+03:00</t>
  </si>
  <si>
    <t>2024-07-15 02:00:00+03:00</t>
  </si>
  <si>
    <t>2024-07-15 03:00:00+03:00</t>
  </si>
  <si>
    <t>2024-07-15 04:00:00+03:00</t>
  </si>
  <si>
    <t>2024-07-15 05:00:00+03:00</t>
  </si>
  <si>
    <t>2024-07-15 06:00:00+03:00</t>
  </si>
  <si>
    <t>2024-07-15 07:00:00+03:00</t>
  </si>
  <si>
    <t>2024-07-15 08:00:00+03:00</t>
  </si>
  <si>
    <t>2024-07-15 09:00:00+03:00</t>
  </si>
  <si>
    <t>2024-07-15 10:00:00+03:00</t>
  </si>
  <si>
    <t>2024-07-15 11:00:00+03:00</t>
  </si>
  <si>
    <t>2024-07-15 12:00:00+03:00</t>
  </si>
  <si>
    <t>2024-07-15 13:00:00+03:00</t>
  </si>
  <si>
    <t>2024-07-15 14:00:00+03:00</t>
  </si>
  <si>
    <t>2024-07-15 15:00:00+03:00</t>
  </si>
  <si>
    <t>2024-07-15 16:00:00+03:00</t>
  </si>
  <si>
    <t>2024-07-15 17:00:00+03:00</t>
  </si>
  <si>
    <t>2024-07-15 18:00:00+03:00</t>
  </si>
  <si>
    <t>2024-07-15 19:00:00+03:00</t>
  </si>
  <si>
    <t>2024-07-15 20:00:00+03:00</t>
  </si>
  <si>
    <t>2024-07-15 21:00:00+03:00</t>
  </si>
  <si>
    <t>2024-07-15 22:00:00+03:00</t>
  </si>
  <si>
    <t>2024-07-15 23:00:00+03:00</t>
  </si>
  <si>
    <t>2024-07-16 00:00:00+03:00</t>
  </si>
  <si>
    <t>2024-07-16 01:00:00+03:00</t>
  </si>
  <si>
    <t>2024-07-16 02:00:00+03:00</t>
  </si>
  <si>
    <t>2024-07-16 03:00:00+03:00</t>
  </si>
  <si>
    <t>2024-07-16 04:00:00+03:00</t>
  </si>
  <si>
    <t>2024-07-16 05:00:00+03:00</t>
  </si>
  <si>
    <t>2024-07-16 06:00:00+03:00</t>
  </si>
  <si>
    <t>2024-07-16 07:00:00+03:00</t>
  </si>
  <si>
    <t>2024-07-16 08:00:00+03:00</t>
  </si>
  <si>
    <t>2024-07-16 09:00:00+03:00</t>
  </si>
  <si>
    <t>2024-07-16 10:00:00+03:00</t>
  </si>
  <si>
    <t>2024-07-16 11:00:00+03:00</t>
  </si>
  <si>
    <t>2024-07-16 12:00:00+03:00</t>
  </si>
  <si>
    <t>2024-07-16 13:00:00+03:00</t>
  </si>
  <si>
    <t>2024-07-16 14:00:00+03:00</t>
  </si>
  <si>
    <t>2024-07-16 15:00:00+03:00</t>
  </si>
  <si>
    <t>2024-07-16 16:00:00+03:00</t>
  </si>
  <si>
    <t>2024-07-16 17:00:00+03:00</t>
  </si>
  <si>
    <t>2024-07-16 18:00:00+03:00</t>
  </si>
  <si>
    <t>2024-07-16 19:00:00+03:00</t>
  </si>
  <si>
    <t>2024-07-16 20:00:00+03:00</t>
  </si>
  <si>
    <t>2024-07-16 21:00:00+03:00</t>
  </si>
  <si>
    <t>2024-07-16 22:00:00+03:00</t>
  </si>
  <si>
    <t>2024-07-16 23:00:00+03:00</t>
  </si>
  <si>
    <t>2024-07-17 00:00:00+03:00</t>
  </si>
  <si>
    <t>2024-07-17 01:00:00+03:00</t>
  </si>
  <si>
    <t>2024-07-17 02:00:00+03:00</t>
  </si>
  <si>
    <t>2024-07-17 03:00:00+03:00</t>
  </si>
  <si>
    <t>2024-07-17 04:00:00+03:00</t>
  </si>
  <si>
    <t>2024-07-17 05:00:00+03:00</t>
  </si>
  <si>
    <t>2024-07-17 06:00:00+03:00</t>
  </si>
  <si>
    <t>2024-07-17 07:00:00+03:00</t>
  </si>
  <si>
    <t>2024-07-17 08:00:00+03:00</t>
  </si>
  <si>
    <t>2024-07-17 09:00:00+03:00</t>
  </si>
  <si>
    <t>2024-07-17 10:00:00+03:00</t>
  </si>
  <si>
    <t>2024-07-17 11:00:00+03:00</t>
  </si>
  <si>
    <t>2024-07-17 12:00:00+03:00</t>
  </si>
  <si>
    <t>2024-07-17 13:00:00+03:00</t>
  </si>
  <si>
    <t>2024-07-17 14:00:00+03:00</t>
  </si>
  <si>
    <t>2024-07-17 15:00:00+03:00</t>
  </si>
  <si>
    <t>2024-07-17 16:00:00+03:00</t>
  </si>
  <si>
    <t>2024-07-17 17:00:00+03:00</t>
  </si>
  <si>
    <t>2024-07-17 18:00:00+03:00</t>
  </si>
  <si>
    <t>2024-07-17 19:00:00+03:00</t>
  </si>
  <si>
    <t>2024-07-17 20:00:00+03:00</t>
  </si>
  <si>
    <t>2024-07-17 21:00:00+03:00</t>
  </si>
  <si>
    <t>2024-07-17 22:00:00+03:00</t>
  </si>
  <si>
    <t>2024-07-17 23:00:00+03:00</t>
  </si>
  <si>
    <t>2024-07-18 00:00:00+03:00</t>
  </si>
  <si>
    <t>2024-07-18 01:00:00+03:00</t>
  </si>
  <si>
    <t>2024-07-18 02:00:00+03:00</t>
  </si>
  <si>
    <t>2024-07-18 03:00:00+03:00</t>
  </si>
  <si>
    <t>2024-07-18 04:00:00+03:00</t>
  </si>
  <si>
    <t>2024-07-18 05:00:00+03:00</t>
  </si>
  <si>
    <t>2024-07-18 06:00:00+03:00</t>
  </si>
  <si>
    <t>2024-07-18 07:00:00+03:00</t>
  </si>
  <si>
    <t>2024-07-18 08:00:00+03:00</t>
  </si>
  <si>
    <t>2024-07-18 09:00:00+03:00</t>
  </si>
  <si>
    <t>2024-07-18 10:00:00+03:00</t>
  </si>
  <si>
    <t>2024-07-18 11:00:00+03:00</t>
  </si>
  <si>
    <t>2024-07-18 12:00:00+03:00</t>
  </si>
  <si>
    <t>2024-07-18 13:00:00+03:00</t>
  </si>
  <si>
    <t>2024-07-18 14:00:00+03:00</t>
  </si>
  <si>
    <t>2024-07-18 15:00:00+03:00</t>
  </si>
  <si>
    <t>2024-07-18 16:00:00+03:00</t>
  </si>
  <si>
    <t>2024-07-18 17:00:00+03:00</t>
  </si>
  <si>
    <t>2024-07-18 18:00:00+03:00</t>
  </si>
  <si>
    <t>2024-07-18 19:00:00+03:00</t>
  </si>
  <si>
    <t>2024-07-18 20:00:00+03:00</t>
  </si>
  <si>
    <t>2024-07-18 21:00:00+03:00</t>
  </si>
  <si>
    <t>2024-07-18 22:00:00+03:00</t>
  </si>
  <si>
    <t>2024-07-18 23:00:00+03:00</t>
  </si>
  <si>
    <t>2024-07-19 00:00:00+03:00</t>
  </si>
  <si>
    <t>2024-07-19 01:00:00+03:00</t>
  </si>
  <si>
    <t>2024-07-19 02:00:00+03:00</t>
  </si>
  <si>
    <t>2024-07-19 03:00:00+03:00</t>
  </si>
  <si>
    <t>2024-07-19 04:00:00+03:00</t>
  </si>
  <si>
    <t>2024-07-19 05:00:00+03:00</t>
  </si>
  <si>
    <t>2024-07-19 06:00:00+03:00</t>
  </si>
  <si>
    <t>2024-07-19 07:00:00+03:00</t>
  </si>
  <si>
    <t>2024-07-19 08:00:00+03:00</t>
  </si>
  <si>
    <t>2024-07-19 09:00:00+03:00</t>
  </si>
  <si>
    <t>2024-07-19 10:00:00+03:00</t>
  </si>
  <si>
    <t>2024-07-19 11:00:00+03:00</t>
  </si>
  <si>
    <t>2024-07-19 12:00:00+03:00</t>
  </si>
  <si>
    <t>2024-07-19 13:00:00+03:00</t>
  </si>
  <si>
    <t>2024-07-19 14:00:00+03:00</t>
  </si>
  <si>
    <t>2024-07-19 15:00:00+03:00</t>
  </si>
  <si>
    <t>2024-07-19 16:00:00+03:00</t>
  </si>
  <si>
    <t>2024-07-19 17:00:00+03:00</t>
  </si>
  <si>
    <t>2024-07-19 18:00:00+03:00</t>
  </si>
  <si>
    <t>2024-07-19 19:00:00+03:00</t>
  </si>
  <si>
    <t>2024-07-19 20:00:00+03:00</t>
  </si>
  <si>
    <t>2024-07-19 21:00:00+03:00</t>
  </si>
  <si>
    <t>2024-07-19 22:00:00+03:00</t>
  </si>
  <si>
    <t>2024-07-19 23:00:00+03:00</t>
  </si>
  <si>
    <t>2024-07-20 00:00:00+03:00</t>
  </si>
  <si>
    <t>2024-07-20 01:00:00+03:00</t>
  </si>
  <si>
    <t>2024-07-20 02:00:00+03:00</t>
  </si>
  <si>
    <t>2024-07-20 03:00:00+03:00</t>
  </si>
  <si>
    <t>2024-07-20 04:00:00+03:00</t>
  </si>
  <si>
    <t>2024-07-20 05:00:00+03:00</t>
  </si>
  <si>
    <t>2024-07-20 06:00:00+03:00</t>
  </si>
  <si>
    <t>2024-07-20 07:00:00+03:00</t>
  </si>
  <si>
    <t>2024-07-20 08:00:00+03:00</t>
  </si>
  <si>
    <t>2024-07-20 09:00:00+03:00</t>
  </si>
  <si>
    <t>2024-07-20 10:00:00+03:00</t>
  </si>
  <si>
    <t>2024-07-20 11:00:00+03:00</t>
  </si>
  <si>
    <t>2024-07-20 12:00:00+03:00</t>
  </si>
  <si>
    <t>2024-07-20 13:00:00+03:00</t>
  </si>
  <si>
    <t>2024-07-20 14:00:00+03:00</t>
  </si>
  <si>
    <t>2024-07-20 15:00:00+03:00</t>
  </si>
  <si>
    <t>2024-07-20 16:00:00+03:00</t>
  </si>
  <si>
    <t>2024-07-20 17:00:00+03:00</t>
  </si>
  <si>
    <t>2024-07-20 18:00:00+03:00</t>
  </si>
  <si>
    <t>2024-07-20 19:00:00+03:00</t>
  </si>
  <si>
    <t>2024-07-20 20:00:00+03:00</t>
  </si>
  <si>
    <t>2024-07-20 21:00:00+03:00</t>
  </si>
  <si>
    <t>2024-07-20 22:00:00+03:00</t>
  </si>
  <si>
    <t>2024-07-20 23:00:00+03:00</t>
  </si>
  <si>
    <t>2024-07-21 00:00:00+03:00</t>
  </si>
  <si>
    <t>2024-07-21 01:00:00+03:00</t>
  </si>
  <si>
    <t>2024-07-21 02:00:00+03:00</t>
  </si>
  <si>
    <t>2024-07-21 03:00:00+03:00</t>
  </si>
  <si>
    <t>2024-07-21 04:00:00+03:00</t>
  </si>
  <si>
    <t>2024-07-21 05:00:00+03:00</t>
  </si>
  <si>
    <t>2024-07-21 06:00:00+03:00</t>
  </si>
  <si>
    <t>2024-07-21 07:00:00+03:00</t>
  </si>
  <si>
    <t>2024-07-21 08:00:00+03:00</t>
  </si>
  <si>
    <t>2024-07-21 09:00:00+03:00</t>
  </si>
  <si>
    <t>2024-07-21 10:00:00+03:00</t>
  </si>
  <si>
    <t>2024-07-21 11:00:00+03:00</t>
  </si>
  <si>
    <t>2024-07-21 12:00:00+03:00</t>
  </si>
  <si>
    <t>2024-07-21 13:00:00+03:00</t>
  </si>
  <si>
    <t>2024-07-21 14:00:00+03:00</t>
  </si>
  <si>
    <t>2024-07-21 15:00:00+03:00</t>
  </si>
  <si>
    <t>2024-07-21 16:00:00+03:00</t>
  </si>
  <si>
    <t>2024-07-21 17:00:00+03:00</t>
  </si>
  <si>
    <t>2024-07-21 18:00:00+03:00</t>
  </si>
  <si>
    <t>2024-07-21 19:00:00+03:00</t>
  </si>
  <si>
    <t>2024-07-21 20:00:00+03:00</t>
  </si>
  <si>
    <t>2024-07-21 21:00:00+03:00</t>
  </si>
  <si>
    <t>2024-07-21 22:00:00+03:00</t>
  </si>
  <si>
    <t>2024-07-21 23:00:00+03:00</t>
  </si>
  <si>
    <t>2024-07-22 00:00:00+03:00</t>
  </si>
  <si>
    <t>2024-07-22 01:00:00+03:00</t>
  </si>
  <si>
    <t>2024-07-22 02:00:00+03:00</t>
  </si>
  <si>
    <t>2024-07-22 03:00:00+03:00</t>
  </si>
  <si>
    <t>2024-07-22 04:00:00+03:00</t>
  </si>
  <si>
    <t>2024-07-22 05:00:00+03:00</t>
  </si>
  <si>
    <t>2024-07-22 06:00:00+03:00</t>
  </si>
  <si>
    <t>2024-07-22 07:00:00+03:00</t>
  </si>
  <si>
    <t>2024-07-22 08:00:00+03:00</t>
  </si>
  <si>
    <t>2024-07-22 09:00:00+03:00</t>
  </si>
  <si>
    <t>2024-07-22 10:00:00+03:00</t>
  </si>
  <si>
    <t>2024-07-22 11:00:00+03:00</t>
  </si>
  <si>
    <t>2024-07-22 12:00:00+03:00</t>
  </si>
  <si>
    <t>2024-07-22 13:00:00+03:00</t>
  </si>
  <si>
    <t>2024-07-22 14:00:00+03:00</t>
  </si>
  <si>
    <t>2024-07-22 15:00:00+03:00</t>
  </si>
  <si>
    <t>2024-07-22 16:00:00+03:00</t>
  </si>
  <si>
    <t>2024-07-22 17:00:00+03:00</t>
  </si>
  <si>
    <t>2024-07-22 18:00:00+03:00</t>
  </si>
  <si>
    <t>2024-07-22 19:00:00+03:00</t>
  </si>
  <si>
    <t>2024-07-22 20:00:00+03:00</t>
  </si>
  <si>
    <t>2024-07-22 21:00:00+03:00</t>
  </si>
  <si>
    <t>2024-07-22 22:00:00+03:00</t>
  </si>
  <si>
    <t>2024-07-22 23:00:00+03:00</t>
  </si>
  <si>
    <t>2024-07-23 00:00:00+03:00</t>
  </si>
  <si>
    <t>2024-07-23 01:00:00+03:00</t>
  </si>
  <si>
    <t>2024-07-23 02:00:00+03:00</t>
  </si>
  <si>
    <t>2024-07-23 03:00:00+03:00</t>
  </si>
  <si>
    <t>2024-07-23 04:00:00+03:00</t>
  </si>
  <si>
    <t>2024-07-23 05:00:00+03:00</t>
  </si>
  <si>
    <t>2024-07-23 06:00:00+03:00</t>
  </si>
  <si>
    <t>2024-07-23 07:00:00+03:00</t>
  </si>
  <si>
    <t>2024-07-23 08:00:00+03:00</t>
  </si>
  <si>
    <t>2024-07-23 09:00:00+03:00</t>
  </si>
  <si>
    <t>2024-07-23 10:00:00+03:00</t>
  </si>
  <si>
    <t>2024-07-23 11:00:00+03:00</t>
  </si>
  <si>
    <t>2024-07-23 12:00:00+03:00</t>
  </si>
  <si>
    <t>2024-07-23 13:00:00+03:00</t>
  </si>
  <si>
    <t>2024-07-23 14:00:00+03:00</t>
  </si>
  <si>
    <t>2024-07-23 15:00:00+03:00</t>
  </si>
  <si>
    <t>2024-07-23 16:00:00+03:00</t>
  </si>
  <si>
    <t>2024-07-23 17:00:00+03:00</t>
  </si>
  <si>
    <t>2024-07-23 18:00:00+03:00</t>
  </si>
  <si>
    <t>2024-07-23 19:00:00+03:00</t>
  </si>
  <si>
    <t>2024-07-23 20:00:00+03:00</t>
  </si>
  <si>
    <t>2024-07-23 21:00:00+03:00</t>
  </si>
  <si>
    <t>2024-07-23 22:00:00+03:00</t>
  </si>
  <si>
    <t>2024-07-23 23:00:00+03:00</t>
  </si>
  <si>
    <t>2024-07-24 00:00:00+03:00</t>
  </si>
  <si>
    <t>2024-07-24 01:00:00+03:00</t>
  </si>
  <si>
    <t>2024-07-24 02:00:00+03:00</t>
  </si>
  <si>
    <t>2024-07-24 03:00:00+03:00</t>
  </si>
  <si>
    <t>2024-07-24 04:00:00+03:00</t>
  </si>
  <si>
    <t>2024-07-24 05:00:00+03:00</t>
  </si>
  <si>
    <t>2024-07-24 06:00:00+03:00</t>
  </si>
  <si>
    <t>2024-07-24 07:00:00+03:00</t>
  </si>
  <si>
    <t>2024-07-24 08:00:00+03:00</t>
  </si>
  <si>
    <t>2024-07-24 09:00:00+03:00</t>
  </si>
  <si>
    <t>2024-07-24 10:00:00+03:00</t>
  </si>
  <si>
    <t>2024-07-24 11:00:00+03:00</t>
  </si>
  <si>
    <t>2024-07-24 12:00:00+03:00</t>
  </si>
  <si>
    <t>2024-07-24 13:00:00+03:00</t>
  </si>
  <si>
    <t>2024-07-24 14:00:00+03:00</t>
  </si>
  <si>
    <t>2024-07-24 15:00:00+03:00</t>
  </si>
  <si>
    <t>2024-07-24 16:00:00+03:00</t>
  </si>
  <si>
    <t>2024-07-24 17:00:00+03:00</t>
  </si>
  <si>
    <t>2024-07-24 18:00:00+03:00</t>
  </si>
  <si>
    <t>2024-07-24 19:00:00+03:00</t>
  </si>
  <si>
    <t>2024-07-24 20:00:00+03:00</t>
  </si>
  <si>
    <t>2024-07-24 21:00:00+03:00</t>
  </si>
  <si>
    <t>2024-07-24 22:00:00+03:00</t>
  </si>
  <si>
    <t>2024-07-24 23:00:00+03:00</t>
  </si>
  <si>
    <t>2024-07-25 00:00:00+03:00</t>
  </si>
  <si>
    <t>2024-07-25 01:00:00+03:00</t>
  </si>
  <si>
    <t>2024-07-25 02:00:00+03:00</t>
  </si>
  <si>
    <t>2024-07-25 03:00:00+03:00</t>
  </si>
  <si>
    <t>2024-07-25 04:00:00+03:00</t>
  </si>
  <si>
    <t>2024-07-25 05:00:00+03:00</t>
  </si>
  <si>
    <t>2024-07-25 06:00:00+03:00</t>
  </si>
  <si>
    <t>2024-07-25 07:00:00+03:00</t>
  </si>
  <si>
    <t>2024-07-25 08:00:00+03:00</t>
  </si>
  <si>
    <t>2024-07-25 09:00:00+03:00</t>
  </si>
  <si>
    <t>2024-07-25 10:00:00+03:00</t>
  </si>
  <si>
    <t>2024-07-25 11:00:00+03:00</t>
  </si>
  <si>
    <t>2024-07-25 12:00:00+03:00</t>
  </si>
  <si>
    <t>2024-07-25 13:00:00+03:00</t>
  </si>
  <si>
    <t>2024-07-25 14:00:00+03:00</t>
  </si>
  <si>
    <t>2024-07-25 15:00:00+03:00</t>
  </si>
  <si>
    <t>2024-07-25 16:00:00+03:00</t>
  </si>
  <si>
    <t>2024-07-25 17:00:00+03:00</t>
  </si>
  <si>
    <t>2024-07-25 18:00:00+03:00</t>
  </si>
  <si>
    <t>2024-07-25 19:00:00+03:00</t>
  </si>
  <si>
    <t>2024-07-25 20:00:00+03:00</t>
  </si>
  <si>
    <t>2024-07-25 21:00:00+03:00</t>
  </si>
  <si>
    <t>2024-07-25 22:00:00+03:00</t>
  </si>
  <si>
    <t>2024-07-25 23:00:00+03:00</t>
  </si>
  <si>
    <t>2024-07-26 00:00:00+03:00</t>
  </si>
  <si>
    <t>2024-07-26 01:00:00+03:00</t>
  </si>
  <si>
    <t>2024-07-26 02:00:00+03:00</t>
  </si>
  <si>
    <t>2024-07-26 03:00:00+03:00</t>
  </si>
  <si>
    <t>2024-07-26 04:00:00+03:00</t>
  </si>
  <si>
    <t>2024-07-26 05:00:00+03:00</t>
  </si>
  <si>
    <t>2024-07-26 06:00:00+03:00</t>
  </si>
  <si>
    <t>2024-07-26 07:00:00+03:00</t>
  </si>
  <si>
    <t>2024-07-26 08:00:00+03:00</t>
  </si>
  <si>
    <t>2024-07-26 09:00:00+03:00</t>
  </si>
  <si>
    <t>2024-07-26 10:00:00+03:00</t>
  </si>
  <si>
    <t>2024-07-26 11:00:00+03:00</t>
  </si>
  <si>
    <t>2024-07-26 12:00:00+03:00</t>
  </si>
  <si>
    <t>2024-07-26 13:00:00+03:00</t>
  </si>
  <si>
    <t>2024-07-26 14:00:00+03:00</t>
  </si>
  <si>
    <t>2024-07-26 15:00:00+03:00</t>
  </si>
  <si>
    <t>2024-07-26 16:00:00+03:00</t>
  </si>
  <si>
    <t>2024-07-26 17:00:00+03:00</t>
  </si>
  <si>
    <t>2024-07-26 18:00:00+03:00</t>
  </si>
  <si>
    <t>2024-07-26 19:00:00+03:00</t>
  </si>
  <si>
    <t>2024-07-26 20:00:00+03:00</t>
  </si>
  <si>
    <t>2024-07-26 21:00:00+03:00</t>
  </si>
  <si>
    <t>2024-07-26 22:00:00+03:00</t>
  </si>
  <si>
    <t>2024-07-26 23:00:00+03:00</t>
  </si>
  <si>
    <t>2024-07-27 00:00:00+03:00</t>
  </si>
  <si>
    <t>2024-07-27 01:00:00+03:00</t>
  </si>
  <si>
    <t>2024-07-27 02:00:00+03:00</t>
  </si>
  <si>
    <t>2024-07-27 03:00:00+03:00</t>
  </si>
  <si>
    <t>2024-07-27 04:00:00+03:00</t>
  </si>
  <si>
    <t>2024-07-27 05:00:00+03:00</t>
  </si>
  <si>
    <t>2024-07-27 06:00:00+03:00</t>
  </si>
  <si>
    <t>2024-07-27 07:00:00+03:00</t>
  </si>
  <si>
    <t>2024-07-27 08:00:00+03:00</t>
  </si>
  <si>
    <t>2024-07-27 09:00:00+03:00</t>
  </si>
  <si>
    <t>2024-07-27 10:00:00+03:00</t>
  </si>
  <si>
    <t>2024-07-27 11:00:00+03:00</t>
  </si>
  <si>
    <t>2024-07-27 12:00:00+03:00</t>
  </si>
  <si>
    <t>2024-07-27 13:00:00+03:00</t>
  </si>
  <si>
    <t>2024-07-27 14:00:00+03:00</t>
  </si>
  <si>
    <t>2024-07-27 15:00:00+03:00</t>
  </si>
  <si>
    <t>2024-07-27 16:00:00+03:00</t>
  </si>
  <si>
    <t>2024-07-27 17:00:00+03:00</t>
  </si>
  <si>
    <t>2024-07-27 18:00:00+03:00</t>
  </si>
  <si>
    <t>2024-07-27 19:00:00+03:00</t>
  </si>
  <si>
    <t>2024-07-27 20:00:00+03:00</t>
  </si>
  <si>
    <t>2024-07-27 21:00:00+03:00</t>
  </si>
  <si>
    <t>2024-07-27 22:00:00+03:00</t>
  </si>
  <si>
    <t>2024-07-27 23:00:00+03:00</t>
  </si>
  <si>
    <t>2024-07-28 00:00:00+03:00</t>
  </si>
  <si>
    <t>2024-07-28 01:00:00+03:00</t>
  </si>
  <si>
    <t>2024-07-28 02:00:00+03:00</t>
  </si>
  <si>
    <t>2024-07-28 03:00:00+03:00</t>
  </si>
  <si>
    <t>2024-07-28 04:00:00+03:00</t>
  </si>
  <si>
    <t>2024-07-28 05:00:00+03:00</t>
  </si>
  <si>
    <t>2024-07-28 06:00:00+03:00</t>
  </si>
  <si>
    <t>2024-07-28 07:00:00+03:00</t>
  </si>
  <si>
    <t>2024-07-28 08:00:00+03:00</t>
  </si>
  <si>
    <t>2024-07-28 09:00:00+03:00</t>
  </si>
  <si>
    <t>2024-07-28 10:00:00+03:00</t>
  </si>
  <si>
    <t>2024-07-28 11:00:00+03:00</t>
  </si>
  <si>
    <t>2024-07-28 12:00:00+03:00</t>
  </si>
  <si>
    <t>2024-07-28 13:00:00+03:00</t>
  </si>
  <si>
    <t>2024-07-28 14:00:00+03:00</t>
  </si>
  <si>
    <t>2024-07-28 15:00:00+03:00</t>
  </si>
  <si>
    <t>2024-07-28 16:00:00+03:00</t>
  </si>
  <si>
    <t>2024-07-28 17:00:00+03:00</t>
  </si>
  <si>
    <t>2024-07-28 18:00:00+03:00</t>
  </si>
  <si>
    <t>2024-07-28 19:00:00+03:00</t>
  </si>
  <si>
    <t>2024-07-28 20:00:00+03:00</t>
  </si>
  <si>
    <t>2024-07-28 21:00:00+03:00</t>
  </si>
  <si>
    <t>2024-07-28 22:00:00+03:00</t>
  </si>
  <si>
    <t>2024-07-28 23:00:00+03:00</t>
  </si>
  <si>
    <t>2024-07-29 00:00:00+03:00</t>
  </si>
  <si>
    <t>2024-07-29 01:00:00+03:00</t>
  </si>
  <si>
    <t>2024-07-29 02:00:00+03:00</t>
  </si>
  <si>
    <t>2024-07-29 03:00:00+03:00</t>
  </si>
  <si>
    <t>2024-07-29 04:00:00+03:00</t>
  </si>
  <si>
    <t>2024-07-29 05:00:00+03:00</t>
  </si>
  <si>
    <t>2024-07-29 06:00:00+03:00</t>
  </si>
  <si>
    <t>2024-07-29 07:00:00+03:00</t>
  </si>
  <si>
    <t>2024-07-29 08:00:00+03:00</t>
  </si>
  <si>
    <t>2024-07-29 09:00:00+03:00</t>
  </si>
  <si>
    <t>2024-07-29 10:00:00+03:00</t>
  </si>
  <si>
    <t>2024-07-29 11:00:00+03:00</t>
  </si>
  <si>
    <t>2024-07-29 12:00:00+03:00</t>
  </si>
  <si>
    <t>2024-07-29 13:00:00+03:00</t>
  </si>
  <si>
    <t>2024-07-29 14:00:00+03:00</t>
  </si>
  <si>
    <t>2024-07-29 15:00:00+03:00</t>
  </si>
  <si>
    <t>2024-07-29 16:00:00+03:00</t>
  </si>
  <si>
    <t>2024-07-29 17:00:00+03:00</t>
  </si>
  <si>
    <t>2024-07-29 18:00:00+03:00</t>
  </si>
  <si>
    <t>2024-07-29 19:00:00+03:00</t>
  </si>
  <si>
    <t>2024-07-29 20:00:00+03:00</t>
  </si>
  <si>
    <t>2024-07-29 21:00:00+03:00</t>
  </si>
  <si>
    <t>2024-07-29 22:00:00+03:00</t>
  </si>
  <si>
    <t>2024-07-29 23:00:00+03:00</t>
  </si>
  <si>
    <t>2024-07-30 00:00:00+03:00</t>
  </si>
  <si>
    <t>2024-07-30 01:00:00+03:00</t>
  </si>
  <si>
    <t>2024-07-30 02:00:00+03:00</t>
  </si>
  <si>
    <t>2024-07-30 03:00:00+03:00</t>
  </si>
  <si>
    <t>2024-07-30 04:00:00+03:00</t>
  </si>
  <si>
    <t>2024-07-30 05:00:00+03:00</t>
  </si>
  <si>
    <t>2024-07-30 06:00:00+03:00</t>
  </si>
  <si>
    <t>2024-07-30 07:00:00+03:00</t>
  </si>
  <si>
    <t>2024-07-30 08:00:00+03:00</t>
  </si>
  <si>
    <t>2024-07-30 09:00:00+03:00</t>
  </si>
  <si>
    <t>2024-07-30 10:00:00+03:00</t>
  </si>
  <si>
    <t>2024-07-30 11:00:00+03:00</t>
  </si>
  <si>
    <t>2024-07-30 12:00:00+03:00</t>
  </si>
  <si>
    <t>2024-07-30 13:00:00+03:00</t>
  </si>
  <si>
    <t>2024-07-30 14:00:00+03:00</t>
  </si>
  <si>
    <t>2024-07-30 15:00:00+03:00</t>
  </si>
  <si>
    <t>2024-07-30 16:00:00+03:00</t>
  </si>
  <si>
    <t>2024-07-30 17:00:00+03:00</t>
  </si>
  <si>
    <t>2024-07-30 18:00:00+03:00</t>
  </si>
  <si>
    <t>2024-07-30 19:00:00+03:00</t>
  </si>
  <si>
    <t>2024-07-30 20:00:00+03:00</t>
  </si>
  <si>
    <t>2024-07-30 21:00:00+03:00</t>
  </si>
  <si>
    <t>2024-07-30 22:00:00+03:00</t>
  </si>
  <si>
    <t>2024-07-30 23:00:00+03:00</t>
  </si>
  <si>
    <t>2024-07-31 00:00:00+03:00</t>
  </si>
  <si>
    <t>2024-07-31 01:00:00+03:00</t>
  </si>
  <si>
    <t>2024-07-31 02:00:00+03:00</t>
  </si>
  <si>
    <t>2024-07-31 03:00:00+03:00</t>
  </si>
  <si>
    <t>2024-07-31 04:00:00+03:00</t>
  </si>
  <si>
    <t>2024-07-31 05:00:00+03:00</t>
  </si>
  <si>
    <t>2024-07-31 06:00:00+03:00</t>
  </si>
  <si>
    <t>2024-07-31 07:00:00+03:00</t>
  </si>
  <si>
    <t>2024-07-31 08:00:00+03:00</t>
  </si>
  <si>
    <t>2024-07-31 09:00:00+03:00</t>
  </si>
  <si>
    <t>2024-07-31 10:00:00+03:00</t>
  </si>
  <si>
    <t>2024-07-31 11:00:00+03:00</t>
  </si>
  <si>
    <t>2024-07-31 12:00:00+03:00</t>
  </si>
  <si>
    <t>2024-07-31 13:00:00+03:00</t>
  </si>
  <si>
    <t>2024-07-31 14:00:00+03:00</t>
  </si>
  <si>
    <t>2024-07-31 15:00:00+03:00</t>
  </si>
  <si>
    <t>2024-07-31 16:00:00+03:00</t>
  </si>
  <si>
    <t>2024-07-31 17:00:00+03:00</t>
  </si>
  <si>
    <t>2024-07-31 18:00:00+03:00</t>
  </si>
  <si>
    <t>2024-07-31 19:00:00+03:00</t>
  </si>
  <si>
    <t>2024-07-31 20:00:00+03:00</t>
  </si>
  <si>
    <t>2024-07-31 21:00:00+03:00</t>
  </si>
  <si>
    <t>2024-07-31 22:00:00+03:00</t>
  </si>
  <si>
    <t>2024-07-31 23:00:00+03:00</t>
  </si>
  <si>
    <t>2024-08-01 00:00:00+03:00</t>
  </si>
  <si>
    <t>2024-08-01 01:00:00+03:00</t>
  </si>
  <si>
    <t>2024-08-01 02:00:00+03:00</t>
  </si>
  <si>
    <t>2024-08-01 03:00:00+03:00</t>
  </si>
  <si>
    <t>2024-08-01 04:00:00+03:00</t>
  </si>
  <si>
    <t>2024-08-01 05:00:00+03:00</t>
  </si>
  <si>
    <t>2024-08-01 06:00:00+03:00</t>
  </si>
  <si>
    <t>2024-08-01 07:00:00+03:00</t>
  </si>
  <si>
    <t>2024-08-01 08:00:00+03:00</t>
  </si>
  <si>
    <t>2024-08-01 09:00:00+03:00</t>
  </si>
  <si>
    <t>2024-08-01 10:00:00+03:00</t>
  </si>
  <si>
    <t>2024-08-01 11:00:00+03:00</t>
  </si>
  <si>
    <t>2024-08-01 12:00:00+03:00</t>
  </si>
  <si>
    <t>2024-08-01 13:00:00+03:00</t>
  </si>
  <si>
    <t>2024-08-01 14:00:00+03:00</t>
  </si>
  <si>
    <t>2024-08-01 15:00:00+03:00</t>
  </si>
  <si>
    <t>2024-08-01 16:00:00+03:00</t>
  </si>
  <si>
    <t>2024-08-01 17:00:00+03:00</t>
  </si>
  <si>
    <t>2024-08-01 18:00:00+03:00</t>
  </si>
  <si>
    <t>2024-08-01 19:00:00+03:00</t>
  </si>
  <si>
    <t>2024-08-01 20:00:00+03:00</t>
  </si>
  <si>
    <t>2024-08-01 21:00:00+03:00</t>
  </si>
  <si>
    <t>2024-08-01 22:00:00+03:00</t>
  </si>
  <si>
    <t>2024-08-01 23:00:00+03:00</t>
  </si>
  <si>
    <t>2024-08-02 00:00:00+03:00</t>
  </si>
  <si>
    <t>2024-08-02 01:00:00+03:00</t>
  </si>
  <si>
    <t>2024-08-02 02:00:00+03:00</t>
  </si>
  <si>
    <t>2024-08-02 03:00:00+03:00</t>
  </si>
  <si>
    <t>2024-08-02 04:00:00+03:00</t>
  </si>
  <si>
    <t>2024-08-02 05:00:00+03:00</t>
  </si>
  <si>
    <t>2024-08-02 06:00:00+03:00</t>
  </si>
  <si>
    <t>2024-08-02 07:00:00+03:00</t>
  </si>
  <si>
    <t>2024-08-02 08:00:00+03:00</t>
  </si>
  <si>
    <t>2024-08-02 09:00:00+03:00</t>
  </si>
  <si>
    <t>2024-08-02 10:00:00+03:00</t>
  </si>
  <si>
    <t>2024-08-02 11:00:00+03:00</t>
  </si>
  <si>
    <t>2024-08-02 12:00:00+03:00</t>
  </si>
  <si>
    <t>2024-08-02 13:00:00+03:00</t>
  </si>
  <si>
    <t>2024-08-02 14:00:00+03:00</t>
  </si>
  <si>
    <t>2024-08-02 15:00:00+03:00</t>
  </si>
  <si>
    <t>2024-08-02 16:00:00+03:00</t>
  </si>
  <si>
    <t>2024-08-02 17:00:00+03:00</t>
  </si>
  <si>
    <t>2024-08-02 18:00:00+03:00</t>
  </si>
  <si>
    <t>2024-08-02 19:00:00+03:00</t>
  </si>
  <si>
    <t>2024-08-02 20:00:00+03:00</t>
  </si>
  <si>
    <t>2024-08-02 21:00:00+03:00</t>
  </si>
  <si>
    <t>2024-08-02 22:00:00+03:00</t>
  </si>
  <si>
    <t>2024-08-02 23:00:00+03:00</t>
  </si>
  <si>
    <t>2024-08-03 00:00:00+03:00</t>
  </si>
  <si>
    <t>2024-08-03 01:00:00+03:00</t>
  </si>
  <si>
    <t>2024-08-03 02:00:00+03:00</t>
  </si>
  <si>
    <t>2024-08-03 03:00:00+03:00</t>
  </si>
  <si>
    <t>2024-08-03 04:00:00+03:00</t>
  </si>
  <si>
    <t>2024-08-03 05:00:00+03:00</t>
  </si>
  <si>
    <t>2024-08-03 06:00:00+03:00</t>
  </si>
  <si>
    <t>2024-08-03 07:00:00+03:00</t>
  </si>
  <si>
    <t>2024-08-03 08:00:00+03:00</t>
  </si>
  <si>
    <t>2024-08-03 09:00:00+03:00</t>
  </si>
  <si>
    <t>2024-08-03 10:00:00+03:00</t>
  </si>
  <si>
    <t>2024-08-03 11:00:00+03:00</t>
  </si>
  <si>
    <t>2024-08-03 12:00:00+03:00</t>
  </si>
  <si>
    <t>2024-08-03 13:00:00+03:00</t>
  </si>
  <si>
    <t>2024-08-03 14:00:00+03:00</t>
  </si>
  <si>
    <t>2024-08-03 15:00:00+03:00</t>
  </si>
  <si>
    <t>2024-08-03 16:00:00+03:00</t>
  </si>
  <si>
    <t>2024-08-03 17:00:00+03:00</t>
  </si>
  <si>
    <t>2024-08-03 18:00:00+03:00</t>
  </si>
  <si>
    <t>2024-08-03 19:00:00+03:00</t>
  </si>
  <si>
    <t>2024-08-03 20:00:00+03:00</t>
  </si>
  <si>
    <t>2024-08-03 21:00:00+03:00</t>
  </si>
  <si>
    <t>2024-08-03 22:00:00+03:00</t>
  </si>
  <si>
    <t>2024-08-03 23:00:00+03:00</t>
  </si>
  <si>
    <t>2024-08-04 00:00:00+03:00</t>
  </si>
  <si>
    <t>2024-08-04 01:00:00+03:00</t>
  </si>
  <si>
    <t>2024-08-04 02:00:00+03:00</t>
  </si>
  <si>
    <t>2024-08-04 03:00:00+03:00</t>
  </si>
  <si>
    <t>2024-08-04 04:00:00+03:00</t>
  </si>
  <si>
    <t>2024-08-04 05:00:00+03:00</t>
  </si>
  <si>
    <t>2024-08-04 06:00:00+03:00</t>
  </si>
  <si>
    <t>2024-08-04 07:00:00+03:00</t>
  </si>
  <si>
    <t>2024-08-04 08:00:00+03:00</t>
  </si>
  <si>
    <t>2024-08-04 09:00:00+03:00</t>
  </si>
  <si>
    <t>2024-08-04 10:00:00+03:00</t>
  </si>
  <si>
    <t>2024-08-04 11:00:00+03:00</t>
  </si>
  <si>
    <t>2024-08-04 12:00:00+03:00</t>
  </si>
  <si>
    <t>2024-08-04 13:00:00+03:00</t>
  </si>
  <si>
    <t>2024-08-04 14:00:00+03:00</t>
  </si>
  <si>
    <t>2024-08-04 15:00:00+03:00</t>
  </si>
  <si>
    <t>2024-08-04 16:00:00+03:00</t>
  </si>
  <si>
    <t>2024-08-04 17:00:00+03:00</t>
  </si>
  <si>
    <t>2024-08-04 18:00:00+03:00</t>
  </si>
  <si>
    <t>2024-08-04 19:00:00+03:00</t>
  </si>
  <si>
    <t>2024-08-04 20:00:00+03:00</t>
  </si>
  <si>
    <t>2024-08-04 21:00:00+03:00</t>
  </si>
  <si>
    <t>2024-08-04 22:00:00+03:00</t>
  </si>
  <si>
    <t>2024-08-04 23:00:00+03:00</t>
  </si>
  <si>
    <t>2024-08-05 00:00:00+03:00</t>
  </si>
  <si>
    <t>2024-08-05 01:00:00+03:00</t>
  </si>
  <si>
    <t>2024-08-05 02:00:00+03:00</t>
  </si>
  <si>
    <t>2024-08-05 03:00:00+03:00</t>
  </si>
  <si>
    <t>2024-08-05 04:00:00+03:00</t>
  </si>
  <si>
    <t>2024-08-05 05:00:00+03:00</t>
  </si>
  <si>
    <t>2024-08-05 06:00:00+03:00</t>
  </si>
  <si>
    <t>2024-08-05 07:00:00+03:00</t>
  </si>
  <si>
    <t>2024-08-05 08:00:00+03:00</t>
  </si>
  <si>
    <t>2024-08-05 09:00:00+03:00</t>
  </si>
  <si>
    <t>2024-08-05 10:00:00+03:00</t>
  </si>
  <si>
    <t>2024-08-05 11:00:00+03:00</t>
  </si>
  <si>
    <t>2024-08-05 12:00:00+03:00</t>
  </si>
  <si>
    <t>2024-08-05 13:00:00+03:00</t>
  </si>
  <si>
    <t>2024-08-05 14:00:00+03:00</t>
  </si>
  <si>
    <t>2024-08-05 15:00:00+03:00</t>
  </si>
  <si>
    <t>2024-08-05 16:00:00+03:00</t>
  </si>
  <si>
    <t>2024-08-05 17:00:00+03:00</t>
  </si>
  <si>
    <t>2024-08-05 18:00:00+03:00</t>
  </si>
  <si>
    <t>2024-08-05 19:00:00+03:00</t>
  </si>
  <si>
    <t>2024-08-05 20:00:00+03:00</t>
  </si>
  <si>
    <t>2024-08-05 21:00:00+03:00</t>
  </si>
  <si>
    <t>2024-08-05 22:00:00+03:00</t>
  </si>
  <si>
    <t>2024-08-05 23:00:00+03:00</t>
  </si>
  <si>
    <t>2024-08-06 00:00:00+03:00</t>
  </si>
  <si>
    <t>2024-08-06 01:00:00+03:00</t>
  </si>
  <si>
    <t>2024-08-06 02:00:00+03:00</t>
  </si>
  <si>
    <t>2024-08-06 03:00:00+03:00</t>
  </si>
  <si>
    <t>2024-08-06 04:00:00+03:00</t>
  </si>
  <si>
    <t>2024-08-06 05:00:00+03:00</t>
  </si>
  <si>
    <t>2024-08-06 06:00:00+03:00</t>
  </si>
  <si>
    <t>2024-08-06 07:00:00+03:00</t>
  </si>
  <si>
    <t>2024-08-06 08:00:00+03:00</t>
  </si>
  <si>
    <t>2024-08-06 09:00:00+03:00</t>
  </si>
  <si>
    <t>2024-08-06 10:00:00+03:00</t>
  </si>
  <si>
    <t>2024-08-06 11:00:00+03:00</t>
  </si>
  <si>
    <t>2024-08-06 12:00:00+03:00</t>
  </si>
  <si>
    <t>2024-08-06 13:00:00+03:00</t>
  </si>
  <si>
    <t>2024-08-06 14:00:00+03:00</t>
  </si>
  <si>
    <t>2024-08-06 15:00:00+03:00</t>
  </si>
  <si>
    <t>2024-08-06 16:00:00+03:00</t>
  </si>
  <si>
    <t>2024-08-06 17:00:00+03:00</t>
  </si>
  <si>
    <t>2024-08-06 18:00:00+03:00</t>
  </si>
  <si>
    <t>2024-08-06 19:00:00+03:00</t>
  </si>
  <si>
    <t>2024-08-06 20:00:00+03:00</t>
  </si>
  <si>
    <t>2024-08-06 21:00:00+03:00</t>
  </si>
  <si>
    <t>2024-08-06 22:00:00+03:00</t>
  </si>
  <si>
    <t>2024-08-06 23:00:00+03:00</t>
  </si>
  <si>
    <t>2024-08-07 00:00:00+03:00</t>
  </si>
  <si>
    <t>2024-08-07 01:00:00+03:00</t>
  </si>
  <si>
    <t>2024-08-07 02:00:00+03:00</t>
  </si>
  <si>
    <t>2024-08-07 03:00:00+03:00</t>
  </si>
  <si>
    <t>2024-08-07 04:00:00+03:00</t>
  </si>
  <si>
    <t>2024-08-07 05:00:00+03:00</t>
  </si>
  <si>
    <t>2024-08-07 06:00:00+03:00</t>
  </si>
  <si>
    <t>2024-08-07 07:00:00+03:00</t>
  </si>
  <si>
    <t>2024-08-07 08:00:00+03:00</t>
  </si>
  <si>
    <t>2024-08-07 09:00:00+03:00</t>
  </si>
  <si>
    <t>2024-08-07 10:00:00+03:00</t>
  </si>
  <si>
    <t>2024-08-07 11:00:00+03:00</t>
  </si>
  <si>
    <t>2024-08-07 12:00:00+03:00</t>
  </si>
  <si>
    <t>2024-08-07 13:00:00+03:00</t>
  </si>
  <si>
    <t>2024-08-07 14:00:00+03:00</t>
  </si>
  <si>
    <t>2024-08-07 15:00:00+03:00</t>
  </si>
  <si>
    <t>2024-08-07 16:00:00+03:00</t>
  </si>
  <si>
    <t>2024-08-07 17:00:00+03:00</t>
  </si>
  <si>
    <t>2024-08-07 18:00:00+03:00</t>
  </si>
  <si>
    <t>2024-08-07 19:00:00+03:00</t>
  </si>
  <si>
    <t>2024-08-07 20:00:00+03:00</t>
  </si>
  <si>
    <t>2024-08-07 21:00:00+03:00</t>
  </si>
  <si>
    <t>2024-08-07 22:00:00+03:00</t>
  </si>
  <si>
    <t>2024-08-07 23:00:00+03:00</t>
  </si>
  <si>
    <t>2024-08-08 00:00:00+03:00</t>
  </si>
  <si>
    <t>2024-08-08 01:00:00+03:00</t>
  </si>
  <si>
    <t>2024-08-08 02:00:00+03:00</t>
  </si>
  <si>
    <t>2024-08-08 03:00:00+03:00</t>
  </si>
  <si>
    <t>2024-08-08 04:00:00+03:00</t>
  </si>
  <si>
    <t>2024-08-08 05:00:00+03:00</t>
  </si>
  <si>
    <t>2024-08-08 06:00:00+03:00</t>
  </si>
  <si>
    <t>2024-08-08 07:00:00+03:00</t>
  </si>
  <si>
    <t>2024-08-08 08:00:00+03:00</t>
  </si>
  <si>
    <t>2024-08-08 09:00:00+03:00</t>
  </si>
  <si>
    <t>2024-08-08 10:00:00+03:00</t>
  </si>
  <si>
    <t>2024-08-08 11:00:00+03:00</t>
  </si>
  <si>
    <t>2024-08-08 12:00:00+03:00</t>
  </si>
  <si>
    <t>2024-08-08 13:00:00+03:00</t>
  </si>
  <si>
    <t>2024-08-08 14:00:00+03:00</t>
  </si>
  <si>
    <t>2024-08-08 15:00:00+03:00</t>
  </si>
  <si>
    <t>2024-08-08 16:00:00+03:00</t>
  </si>
  <si>
    <t>2024-08-08 17:00:00+03:00</t>
  </si>
  <si>
    <t>2024-08-08 18:00:00+03:00</t>
  </si>
  <si>
    <t>2024-08-08 19:00:00+03:00</t>
  </si>
  <si>
    <t>2024-08-08 20:00:00+03:00</t>
  </si>
  <si>
    <t>2024-08-08 21:00:00+03:00</t>
  </si>
  <si>
    <t>2024-08-08 22:00:00+03:00</t>
  </si>
  <si>
    <t>2024-08-08 23:00:00+03:00</t>
  </si>
  <si>
    <t>2024-08-09 00:00:00+03:00</t>
  </si>
  <si>
    <t>2024-08-09 01:00:00+03:00</t>
  </si>
  <si>
    <t>2024-08-09 02:00:00+03:00</t>
  </si>
  <si>
    <t>2024-08-09 03:00:00+03:00</t>
  </si>
  <si>
    <t>2024-08-09 04:00:00+03:00</t>
  </si>
  <si>
    <t>2024-08-09 05:00:00+03:00</t>
  </si>
  <si>
    <t>2024-08-09 06:00:00+03:00</t>
  </si>
  <si>
    <t>2024-08-09 07:00:00+03:00</t>
  </si>
  <si>
    <t>2024-08-09 08:00:00+03:00</t>
  </si>
  <si>
    <t>2024-08-09 09:00:00+03:00</t>
  </si>
  <si>
    <t>2024-08-09 10:00:00+03:00</t>
  </si>
  <si>
    <t>2024-08-09 11:00:00+03:00</t>
  </si>
  <si>
    <t>2024-08-09 12:00:00+03:00</t>
  </si>
  <si>
    <t>2024-08-09 13:00:00+03:00</t>
  </si>
  <si>
    <t>2024-08-09 14:00:00+03:00</t>
  </si>
  <si>
    <t>2024-08-09 15:00:00+03:00</t>
  </si>
  <si>
    <t>2024-08-09 16:00:00+03:00</t>
  </si>
  <si>
    <t>2024-08-09 17:00:00+03:00</t>
  </si>
  <si>
    <t>2024-08-09 18:00:00+03:00</t>
  </si>
  <si>
    <t>2024-08-09 19:00:00+03:00</t>
  </si>
  <si>
    <t>2024-08-09 20:00:00+03:00</t>
  </si>
  <si>
    <t>2024-08-09 21:00:00+03:00</t>
  </si>
  <si>
    <t>2024-08-09 22:00:00+03:00</t>
  </si>
  <si>
    <t>2024-08-09 23:00:00+03:00</t>
  </si>
  <si>
    <t>2024-08-10 00:00:00+03:00</t>
  </si>
  <si>
    <t>2024-08-10 01:00:00+03:00</t>
  </si>
  <si>
    <t>2024-08-10 02:00:00+03:00</t>
  </si>
  <si>
    <t>2024-08-10 03:00:00+03:00</t>
  </si>
  <si>
    <t>2024-08-10 04:00:00+03:00</t>
  </si>
  <si>
    <t>2024-08-10 05:00:00+03:00</t>
  </si>
  <si>
    <t>2024-08-10 06:00:00+03:00</t>
  </si>
  <si>
    <t>2024-08-10 07:00:00+03:00</t>
  </si>
  <si>
    <t>2024-08-10 08:00:00+03:00</t>
  </si>
  <si>
    <t>2024-08-10 09:00:00+03:00</t>
  </si>
  <si>
    <t>2024-08-10 10:00:00+03:00</t>
  </si>
  <si>
    <t>2024-08-10 11:00:00+03:00</t>
  </si>
  <si>
    <t>2024-08-10 12:00:00+03:00</t>
  </si>
  <si>
    <t>2024-08-10 13:00:00+03:00</t>
  </si>
  <si>
    <t>2024-08-10 14:00:00+03:00</t>
  </si>
  <si>
    <t>2024-08-10 15:00:00+03:00</t>
  </si>
  <si>
    <t>2024-08-10 16:00:00+03:00</t>
  </si>
  <si>
    <t>2024-08-10 17:00:00+03:00</t>
  </si>
  <si>
    <t>2024-08-10 18:00:00+03:00</t>
  </si>
  <si>
    <t>2024-08-10 19:00:00+03:00</t>
  </si>
  <si>
    <t>2024-08-10 20:00:00+03:00</t>
  </si>
  <si>
    <t>2024-08-10 21:00:00+03:00</t>
  </si>
  <si>
    <t>2024-08-10 22:00:00+03:00</t>
  </si>
  <si>
    <t>2024-08-10 23:00:00+03:00</t>
  </si>
  <si>
    <t>2024-08-11 00:00:00+03:00</t>
  </si>
  <si>
    <t>2024-08-11 01:00:00+03:00</t>
  </si>
  <si>
    <t>2024-08-11 02:00:00+03:00</t>
  </si>
  <si>
    <t>2024-08-11 03:00:00+03:00</t>
  </si>
  <si>
    <t>2024-08-11 04:00:00+03:00</t>
  </si>
  <si>
    <t>2024-08-11 05:00:00+03:00</t>
  </si>
  <si>
    <t>2024-08-11 06:00:00+03:00</t>
  </si>
  <si>
    <t>2024-08-11 07:00:00+03:00</t>
  </si>
  <si>
    <t>2024-08-11 08:00:00+03:00</t>
  </si>
  <si>
    <t>2024-08-11 09:00:00+03:00</t>
  </si>
  <si>
    <t>2024-08-11 10:00:00+03:00</t>
  </si>
  <si>
    <t>2024-08-11 11:00:00+03:00</t>
  </si>
  <si>
    <t>2024-08-11 12:00:00+03:00</t>
  </si>
  <si>
    <t>2024-08-11 13:00:00+03:00</t>
  </si>
  <si>
    <t>2024-08-11 14:00:00+03:00</t>
  </si>
  <si>
    <t>2024-08-11 15:00:00+03:00</t>
  </si>
  <si>
    <t>2024-08-11 16:00:00+03:00</t>
  </si>
  <si>
    <t>2024-08-11 17:00:00+03:00</t>
  </si>
  <si>
    <t>2024-08-11 18:00:00+03:00</t>
  </si>
  <si>
    <t>2024-08-11 19:00:00+03:00</t>
  </si>
  <si>
    <t>2024-08-11 20:00:00+03:00</t>
  </si>
  <si>
    <t>2024-08-11 21:00:00+03:00</t>
  </si>
  <si>
    <t>2024-08-11 22:00:00+03:00</t>
  </si>
  <si>
    <t>2024-08-11 23:00:00+03:00</t>
  </si>
  <si>
    <t>2024-08-12 00:00:00+03:00</t>
  </si>
  <si>
    <t>2024-08-12 01:00:00+03:00</t>
  </si>
  <si>
    <t>2024-08-12 02:00:00+03:00</t>
  </si>
  <si>
    <t>2024-08-12 03:00:00+03:00</t>
  </si>
  <si>
    <t>2024-08-12 04:00:00+03:00</t>
  </si>
  <si>
    <t>2024-08-12 05:00:00+03:00</t>
  </si>
  <si>
    <t>2024-08-12 06:00:00+03:00</t>
  </si>
  <si>
    <t>2024-08-12 07:00:00+03:00</t>
  </si>
  <si>
    <t>2024-08-12 08:00:00+03:00</t>
  </si>
  <si>
    <t>2024-08-12 09:00:00+03:00</t>
  </si>
  <si>
    <t>2024-08-12 10:00:00+03:00</t>
  </si>
  <si>
    <t>2024-08-12 11:00:00+03:00</t>
  </si>
  <si>
    <t>2024-08-12 12:00:00+03:00</t>
  </si>
  <si>
    <t>2024-08-12 13:00:00+03:00</t>
  </si>
  <si>
    <t>2024-08-12 14:00:00+03:00</t>
  </si>
  <si>
    <t>2024-08-12 15:00:00+03:00</t>
  </si>
  <si>
    <t>2024-08-12 16:00:00+03:00</t>
  </si>
  <si>
    <t>2024-08-12 17:00:00+03:00</t>
  </si>
  <si>
    <t>2024-08-12 18:00:00+03:00</t>
  </si>
  <si>
    <t>2024-08-12 19:00:00+03:00</t>
  </si>
  <si>
    <t>2024-08-12 20:00:00+03:00</t>
  </si>
  <si>
    <t>2024-08-12 21:00:00+03:00</t>
  </si>
  <si>
    <t>2024-08-12 22:00:00+03:00</t>
  </si>
  <si>
    <t>2024-08-12 23:00:00+03:00</t>
  </si>
  <si>
    <t>2024-08-13 00:00:00+03:00</t>
  </si>
  <si>
    <t>2024-08-13 01:00:00+03:00</t>
  </si>
  <si>
    <t>2024-08-13 02:00:00+03:00</t>
  </si>
  <si>
    <t>2024-08-13 03:00:00+03:00</t>
  </si>
  <si>
    <t>2024-08-13 04:00:00+03:00</t>
  </si>
  <si>
    <t>2024-08-13 05:00:00+03:00</t>
  </si>
  <si>
    <t>2024-08-13 06:00:00+03:00</t>
  </si>
  <si>
    <t>2024-08-13 07:00:00+03:00</t>
  </si>
  <si>
    <t>2024-08-13 08:00:00+03:00</t>
  </si>
  <si>
    <t>2024-08-13 09:00:00+03:00</t>
  </si>
  <si>
    <t>2024-08-13 10:00:00+03:00</t>
  </si>
  <si>
    <t>2024-08-13 11:00:00+03:00</t>
  </si>
  <si>
    <t>2024-08-13 12:00:00+03:00</t>
  </si>
  <si>
    <t>2024-08-13 13:00:00+03:00</t>
  </si>
  <si>
    <t>2024-08-13 14:00:00+03:00</t>
  </si>
  <si>
    <t>2024-08-13 15:00:00+03:00</t>
  </si>
  <si>
    <t>2024-08-13 16:00:00+03:00</t>
  </si>
  <si>
    <t>2024-08-13 17:00:00+03:00</t>
  </si>
  <si>
    <t>2024-08-13 18:00:00+03:00</t>
  </si>
  <si>
    <t>2024-08-13 19:00:00+03:00</t>
  </si>
  <si>
    <t>2024-08-13 20:00:00+03:00</t>
  </si>
  <si>
    <t>2024-08-13 21:00:00+03:00</t>
  </si>
  <si>
    <t>2024-08-13 22:00:00+03:00</t>
  </si>
  <si>
    <t>2024-08-13 23:00:00+03:00</t>
  </si>
  <si>
    <t>2024-08-14 00:00:00+03:00</t>
  </si>
  <si>
    <t>2024-08-14 01:00:00+03:00</t>
  </si>
  <si>
    <t>2024-08-14 02:00:00+03:00</t>
  </si>
  <si>
    <t>2024-08-14 03:00:00+03:00</t>
  </si>
  <si>
    <t>2024-08-14 04:00:00+03:00</t>
  </si>
  <si>
    <t>2024-08-14 05:00:00+03:00</t>
  </si>
  <si>
    <t>2024-08-14 06:00:00+03:00</t>
  </si>
  <si>
    <t>2024-08-14 07:00:00+03:00</t>
  </si>
  <si>
    <t>2024-08-14 08:00:00+03:00</t>
  </si>
  <si>
    <t>2024-08-14 09:00:00+03:00</t>
  </si>
  <si>
    <t>2024-08-14 10:00:00+03:00</t>
  </si>
  <si>
    <t>2024-08-14 11:00:00+03:00</t>
  </si>
  <si>
    <t>2024-08-14 12:00:00+03:00</t>
  </si>
  <si>
    <t>2024-08-14 13:00:00+03:00</t>
  </si>
  <si>
    <t>2024-08-14 14:00:00+03:00</t>
  </si>
  <si>
    <t>2024-08-14 15:00:00+03:00</t>
  </si>
  <si>
    <t>2024-08-14 16:00:00+03:00</t>
  </si>
  <si>
    <t>2024-08-14 17:00:00+03:00</t>
  </si>
  <si>
    <t>2024-08-14 18:00:00+03:00</t>
  </si>
  <si>
    <t>2024-08-14 19:00:00+03:00</t>
  </si>
  <si>
    <t>2024-08-14 20:00:00+03:00</t>
  </si>
  <si>
    <t>2024-08-14 21:00:00+03:00</t>
  </si>
  <si>
    <t>2024-08-14 22:00:00+03:00</t>
  </si>
  <si>
    <t>2024-08-14 23:00:00+03:00</t>
  </si>
  <si>
    <t>2024-08-15 00:00:00+03:00</t>
  </si>
  <si>
    <t>2024-08-15 01:00:00+03:00</t>
  </si>
  <si>
    <t>2024-08-15 02:00:00+03:00</t>
  </si>
  <si>
    <t>2024-08-15 03:00:00+03:00</t>
  </si>
  <si>
    <t>2024-08-15 04:00:00+03:00</t>
  </si>
  <si>
    <t>2024-08-15 05:00:00+03:00</t>
  </si>
  <si>
    <t>2024-08-15 06:00:00+03:00</t>
  </si>
  <si>
    <t>2024-08-15 07:00:00+03:00</t>
  </si>
  <si>
    <t>2024-08-15 08:00:00+03:00</t>
  </si>
  <si>
    <t>2024-08-15 09:00:00+03:00</t>
  </si>
  <si>
    <t>2024-08-15 10:00:00+03:00</t>
  </si>
  <si>
    <t>2024-08-15 11:00:00+03:00</t>
  </si>
  <si>
    <t>2024-08-15 12:00:00+03:00</t>
  </si>
  <si>
    <t>2024-08-15 13:00:00+03:00</t>
  </si>
  <si>
    <t>2024-08-15 14:00:00+03:00</t>
  </si>
  <si>
    <t>2024-08-15 15:00:00+03:00</t>
  </si>
  <si>
    <t>2024-08-15 16:00:00+03:00</t>
  </si>
  <si>
    <t>2024-08-15 17:00:00+03:00</t>
  </si>
  <si>
    <t>2024-08-15 18:00:00+03:00</t>
  </si>
  <si>
    <t>2024-08-15 19:00:00+03:00</t>
  </si>
  <si>
    <t>2024-08-15 20:00:00+03:00</t>
  </si>
  <si>
    <t>2024-08-15 21:00:00+03:00</t>
  </si>
  <si>
    <t>2024-08-15 22:00:00+03:00</t>
  </si>
  <si>
    <t>2024-08-15 23:00:00+03:00</t>
  </si>
  <si>
    <t>2024-08-16 00:00:00+03:00</t>
  </si>
  <si>
    <t>2024-08-16 01:00:00+03:00</t>
  </si>
  <si>
    <t>2024-08-16 02:00:00+03:00</t>
  </si>
  <si>
    <t>2024-08-16 03:00:00+03:00</t>
  </si>
  <si>
    <t>2024-08-16 04:00:00+03:00</t>
  </si>
  <si>
    <t>2024-08-16 05:00:00+03:00</t>
  </si>
  <si>
    <t>2024-08-16 06:00:00+03:00</t>
  </si>
  <si>
    <t>2024-08-16 07:00:00+03:00</t>
  </si>
  <si>
    <t>2024-08-16 08:00:00+03:00</t>
  </si>
  <si>
    <t>2024-08-16 09:00:00+03:00</t>
  </si>
  <si>
    <t>2024-08-16 10:00:00+03:00</t>
  </si>
  <si>
    <t>2024-08-16 11:00:00+03:00</t>
  </si>
  <si>
    <t>2024-08-16 12:00:00+03:00</t>
  </si>
  <si>
    <t>2024-08-16 13:00:00+03:00</t>
  </si>
  <si>
    <t>2024-08-16 14:00:00+03:00</t>
  </si>
  <si>
    <t>2024-08-16 15:00:00+03:00</t>
  </si>
  <si>
    <t>2024-08-16 16:00:00+03:00</t>
  </si>
  <si>
    <t>2024-08-16 17:00:00+03:00</t>
  </si>
  <si>
    <t>2024-08-16 18:00:00+03:00</t>
  </si>
  <si>
    <t>2024-08-16 19:00:00+03:00</t>
  </si>
  <si>
    <t>2024-08-16 20:00:00+03:00</t>
  </si>
  <si>
    <t>2024-08-16 21:00:00+03:00</t>
  </si>
  <si>
    <t>2024-08-16 22:00:00+03:00</t>
  </si>
  <si>
    <t>2024-08-16 23:00:00+03:00</t>
  </si>
  <si>
    <t>2024-08-17 00:00:00+03:00</t>
  </si>
  <si>
    <t>2024-08-17 01:00:00+03:00</t>
  </si>
  <si>
    <t>2024-08-17 02:00:00+03:00</t>
  </si>
  <si>
    <t>2024-08-17 03:00:00+03:00</t>
  </si>
  <si>
    <t>2024-08-17 04:00:00+03:00</t>
  </si>
  <si>
    <t>2024-08-17 05:00:00+03:00</t>
  </si>
  <si>
    <t>2024-08-17 06:00:00+03:00</t>
  </si>
  <si>
    <t>2024-08-17 07:00:00+03:00</t>
  </si>
  <si>
    <t>2024-08-17 08:00:00+03:00</t>
  </si>
  <si>
    <t>2024-08-17 09:00:00+03:00</t>
  </si>
  <si>
    <t>2024-08-17 10:00:00+03:00</t>
  </si>
  <si>
    <t>2024-08-17 11:00:00+03:00</t>
  </si>
  <si>
    <t>2024-08-17 12:00:00+03:00</t>
  </si>
  <si>
    <t>2024-08-17 13:00:00+03:00</t>
  </si>
  <si>
    <t>2024-08-17 14:00:00+03:00</t>
  </si>
  <si>
    <t>2024-08-17 15:00:00+03:00</t>
  </si>
  <si>
    <t>2024-08-17 16:00:00+03:00</t>
  </si>
  <si>
    <t>2024-08-17 17:00:00+03:00</t>
  </si>
  <si>
    <t>2024-08-17 18:00:00+03:00</t>
  </si>
  <si>
    <t>2024-08-17 19:00:00+03:00</t>
  </si>
  <si>
    <t>2024-08-17 20:00:00+03:00</t>
  </si>
  <si>
    <t>2024-08-17 21:00:00+03:00</t>
  </si>
  <si>
    <t>2024-08-17 22:00:00+03:00</t>
  </si>
  <si>
    <t>2024-08-17 23:00:00+03:00</t>
  </si>
  <si>
    <t>2024-08-18 00:00:00+03:00</t>
  </si>
  <si>
    <t>2024-08-18 01:00:00+03:00</t>
  </si>
  <si>
    <t>2024-08-18 02:00:00+03:00</t>
  </si>
  <si>
    <t>2024-08-18 03:00:00+03:00</t>
  </si>
  <si>
    <t>2024-08-18 04:00:00+03:00</t>
  </si>
  <si>
    <t>2024-08-18 05:00:00+03:00</t>
  </si>
  <si>
    <t>2024-08-18 06:00:00+03:00</t>
  </si>
  <si>
    <t>2024-08-18 07:00:00+03:00</t>
  </si>
  <si>
    <t>2024-08-18 08:00:00+03:00</t>
  </si>
  <si>
    <t>2024-08-18 09:00:00+03:00</t>
  </si>
  <si>
    <t>2024-08-18 10:00:00+03:00</t>
  </si>
  <si>
    <t>2024-08-18 11:00:00+03:00</t>
  </si>
  <si>
    <t>2024-08-18 12:00:00+03:00</t>
  </si>
  <si>
    <t>2024-08-18 13:00:00+03:00</t>
  </si>
  <si>
    <t>2024-08-18 14:00:00+03:00</t>
  </si>
  <si>
    <t>2024-08-18 15:00:00+03:00</t>
  </si>
  <si>
    <t>2024-08-18 16:00:00+03:00</t>
  </si>
  <si>
    <t>2024-08-18 17:00:00+03:00</t>
  </si>
  <si>
    <t>2024-08-18 18:00:00+03:00</t>
  </si>
  <si>
    <t>2024-08-18 19:00:00+03:00</t>
  </si>
  <si>
    <t>2024-08-18 20:00:00+03:00</t>
  </si>
  <si>
    <t>2024-08-18 21:00:00+03:00</t>
  </si>
  <si>
    <t>2024-08-18 22:00:00+03:00</t>
  </si>
  <si>
    <t>2024-08-18 23:00:00+03:00</t>
  </si>
  <si>
    <t>2024-08-19 00:00:00+03:00</t>
  </si>
  <si>
    <t>2024-08-19 01:00:00+03:00</t>
  </si>
  <si>
    <t>2024-08-19 02:00:00+03:00</t>
  </si>
  <si>
    <t>2024-08-19 03:00:00+03:00</t>
  </si>
  <si>
    <t>2024-08-19 04:00:00+03:00</t>
  </si>
  <si>
    <t>2024-08-19 05:00:00+03:00</t>
  </si>
  <si>
    <t>2024-08-19 06:00:00+03:00</t>
  </si>
  <si>
    <t>2024-08-19 07:00:00+03:00</t>
  </si>
  <si>
    <t>2024-08-19 08:00:00+03:00</t>
  </si>
  <si>
    <t>2024-08-19 09:00:00+03:00</t>
  </si>
  <si>
    <t>2024-08-19 10:00:00+03:00</t>
  </si>
  <si>
    <t>2024-08-19 11:00:00+03:00</t>
  </si>
  <si>
    <t>2024-08-19 12:00:00+03:00</t>
  </si>
  <si>
    <t>2024-08-19 13:00:00+03:00</t>
  </si>
  <si>
    <t>2024-08-19 14:00:00+03:00</t>
  </si>
  <si>
    <t>2024-08-19 15:00:00+03:00</t>
  </si>
  <si>
    <t>2024-08-19 16:00:00+03:00</t>
  </si>
  <si>
    <t>2024-08-19 17:00:00+03:00</t>
  </si>
  <si>
    <t>2024-08-19 18:00:00+03:00</t>
  </si>
  <si>
    <t>2024-08-19 19:00:00+03:00</t>
  </si>
  <si>
    <t>2024-08-19 20:00:00+03:00</t>
  </si>
  <si>
    <t>2024-08-19 21:00:00+03:00</t>
  </si>
  <si>
    <t>2024-08-19 22:00:00+03:00</t>
  </si>
  <si>
    <t>2024-08-19 23:00:00+03:00</t>
  </si>
  <si>
    <t>2024-08-20 00:00:00+03:00</t>
  </si>
  <si>
    <t>2024-08-20 01:00:00+03:00</t>
  </si>
  <si>
    <t>2024-08-20 02:00:00+03:00</t>
  </si>
  <si>
    <t>2024-08-20 03:00:00+03:00</t>
  </si>
  <si>
    <t>2024-08-20 04:00:00+03:00</t>
  </si>
  <si>
    <t>2024-08-20 05:00:00+03:00</t>
  </si>
  <si>
    <t>2024-08-20 06:00:00+03:00</t>
  </si>
  <si>
    <t>2024-08-20 07:00:00+03:00</t>
  </si>
  <si>
    <t>2024-08-20 08:00:00+03:00</t>
  </si>
  <si>
    <t>2024-08-20 09:00:00+03:00</t>
  </si>
  <si>
    <t>2024-08-20 10:00:00+03:00</t>
  </si>
  <si>
    <t>2024-08-20 11:00:00+03:00</t>
  </si>
  <si>
    <t>2024-08-20 12:00:00+03:00</t>
  </si>
  <si>
    <t>2024-08-20 13:00:00+03:00</t>
  </si>
  <si>
    <t>2024-08-20 14:00:00+03:00</t>
  </si>
  <si>
    <t>2024-08-20 15:00:00+03:00</t>
  </si>
  <si>
    <t>2024-08-20 16:00:00+03:00</t>
  </si>
  <si>
    <t>2024-08-20 17:00:00+03:00</t>
  </si>
  <si>
    <t>2024-08-20 18:00:00+03:00</t>
  </si>
  <si>
    <t>2024-08-20 19:00:00+03:00</t>
  </si>
  <si>
    <t>2024-08-20 20:00:00+03:00</t>
  </si>
  <si>
    <t>2024-08-20 21:00:00+03:00</t>
  </si>
  <si>
    <t>2024-08-20 22:00:00+03:00</t>
  </si>
  <si>
    <t>2024-08-20 23:00:00+03:00</t>
  </si>
  <si>
    <t>2024-08-21 00:00:00+03:00</t>
  </si>
  <si>
    <t>2024-08-21 01:00:00+03:00</t>
  </si>
  <si>
    <t>2024-08-21 02:00:00+03:00</t>
  </si>
  <si>
    <t>2024-08-21 03:00:00+03:00</t>
  </si>
  <si>
    <t>2024-08-21 04:00:00+03:00</t>
  </si>
  <si>
    <t>2024-08-21 05:00:00+03:00</t>
  </si>
  <si>
    <t>2024-08-21 06:00:00+03:00</t>
  </si>
  <si>
    <t>2024-08-21 07:00:00+03:00</t>
  </si>
  <si>
    <t>2024-08-21 08:00:00+03:00</t>
  </si>
  <si>
    <t>2024-08-21 09:00:00+03:00</t>
  </si>
  <si>
    <t>2024-08-21 10:00:00+03:00</t>
  </si>
  <si>
    <t>2024-08-21 11:00:00+03:00</t>
  </si>
  <si>
    <t>2024-08-21 12:00:00+03:00</t>
  </si>
  <si>
    <t>2024-08-21 13:00:00+03:00</t>
  </si>
  <si>
    <t>2024-08-21 14:00:00+03:00</t>
  </si>
  <si>
    <t>2024-08-21 15:00:00+03:00</t>
  </si>
  <si>
    <t>2024-08-21 16:00:00+03:00</t>
  </si>
  <si>
    <t>2024-08-21 17:00:00+03:00</t>
  </si>
  <si>
    <t>2024-08-21 18:00:00+03:00</t>
  </si>
  <si>
    <t>2024-08-21 19:00:00+03:00</t>
  </si>
  <si>
    <t>2024-08-21 20:00:00+03:00</t>
  </si>
  <si>
    <t>2024-08-21 21:00:00+03:00</t>
  </si>
  <si>
    <t>2024-08-21 22:00:00+03:00</t>
  </si>
  <si>
    <t>2024-08-21 23:00:00+03:00</t>
  </si>
  <si>
    <t>2024-08-22 00:00:00+03:00</t>
  </si>
  <si>
    <t>2024-08-22 01:00:00+03:00</t>
  </si>
  <si>
    <t>2024-08-22 02:00:00+03:00</t>
  </si>
  <si>
    <t>2024-08-22 03:00:00+03:00</t>
  </si>
  <si>
    <t>2024-08-22 04:00:00+03:00</t>
  </si>
  <si>
    <t>2024-08-22 05:00:00+03:00</t>
  </si>
  <si>
    <t>2024-08-22 06:00:00+03:00</t>
  </si>
  <si>
    <t>2024-08-22 07:00:00+03:00</t>
  </si>
  <si>
    <t>2024-08-22 08:00:00+03:00</t>
  </si>
  <si>
    <t>2024-08-22 09:00:00+03:00</t>
  </si>
  <si>
    <t>2024-08-22 10:00:00+03:00</t>
  </si>
  <si>
    <t>2024-08-22 11:00:00+03:00</t>
  </si>
  <si>
    <t>2024-08-22 12:00:00+03:00</t>
  </si>
  <si>
    <t>2024-08-22 13:00:00+03:00</t>
  </si>
  <si>
    <t>2024-08-22 14:00:00+03:00</t>
  </si>
  <si>
    <t>2024-08-22 15:00:00+03:00</t>
  </si>
  <si>
    <t>2024-08-22 16:00:00+03:00</t>
  </si>
  <si>
    <t>2024-08-22 17:00:00+03:00</t>
  </si>
  <si>
    <t>2024-08-22 18:00:00+03:00</t>
  </si>
  <si>
    <t>2024-08-22 19:00:00+03:00</t>
  </si>
  <si>
    <t>2024-08-22 20:00:00+03:00</t>
  </si>
  <si>
    <t>2024-08-22 21:00:00+03:00</t>
  </si>
  <si>
    <t>2024-08-22 22:00:00+03:00</t>
  </si>
  <si>
    <t>2024-08-22 23:00:00+03:00</t>
  </si>
  <si>
    <t>2024-08-23 00:00:00+03:00</t>
  </si>
  <si>
    <t>2024-08-23 01:00:00+03:00</t>
  </si>
  <si>
    <t>2024-08-23 02:00:00+03:00</t>
  </si>
  <si>
    <t>2024-08-23 03:00:00+03:00</t>
  </si>
  <si>
    <t>2024-08-23 04:00:00+03:00</t>
  </si>
  <si>
    <t>2024-08-23 05:00:00+03:00</t>
  </si>
  <si>
    <t>2024-08-23 06:00:00+03:00</t>
  </si>
  <si>
    <t>2024-08-23 07:00:00+03:00</t>
  </si>
  <si>
    <t>2024-08-23 08:00:00+03:00</t>
  </si>
  <si>
    <t>2024-08-23 09:00:00+03:00</t>
  </si>
  <si>
    <t>2024-08-23 10:00:00+03:00</t>
  </si>
  <si>
    <t>2024-08-23 11:00:00+03:00</t>
  </si>
  <si>
    <t>2024-08-23 12:00:00+03:00</t>
  </si>
  <si>
    <t>2024-08-23 13:00:00+03:00</t>
  </si>
  <si>
    <t>2024-08-23 14:00:00+03:00</t>
  </si>
  <si>
    <t>2024-08-23 15:00:00+03:00</t>
  </si>
  <si>
    <t>2024-08-23 16:00:00+03:00</t>
  </si>
  <si>
    <t>2024-08-23 17:00:00+03:00</t>
  </si>
  <si>
    <t>2024-08-23 18:00:00+03:00</t>
  </si>
  <si>
    <t>2024-08-23 19:00:00+03:00</t>
  </si>
  <si>
    <t>2024-08-23 20:00:00+03:00</t>
  </si>
  <si>
    <t>2024-08-23 21:00:00+03:00</t>
  </si>
  <si>
    <t>2024-08-23 22:00:00+03:00</t>
  </si>
  <si>
    <t>2024-08-23 23:00:00+03:00</t>
  </si>
  <si>
    <t>2024-08-24 00:00:00+03:00</t>
  </si>
  <si>
    <t>2024-08-24 01:00:00+03:00</t>
  </si>
  <si>
    <t>2024-08-24 02:00:00+03:00</t>
  </si>
  <si>
    <t>2024-08-24 03:00:00+03:00</t>
  </si>
  <si>
    <t>2024-08-24 04:00:00+03:00</t>
  </si>
  <si>
    <t>2024-08-24 05:00:00+03:00</t>
  </si>
  <si>
    <t>2024-08-24 06:00:00+03:00</t>
  </si>
  <si>
    <t>2024-08-24 07:00:00+03:00</t>
  </si>
  <si>
    <t>2024-08-24 08:00:00+03:00</t>
  </si>
  <si>
    <t>2024-08-24 09:00:00+03:00</t>
  </si>
  <si>
    <t>2024-08-24 10:00:00+03:00</t>
  </si>
  <si>
    <t>2024-08-24 11:00:00+03:00</t>
  </si>
  <si>
    <t>2024-08-24 12:00:00+03:00</t>
  </si>
  <si>
    <t>2024-08-24 13:00:00+03:00</t>
  </si>
  <si>
    <t>2024-08-24 14:00:00+03:00</t>
  </si>
  <si>
    <t>2024-08-24 15:00:00+03:00</t>
  </si>
  <si>
    <t>2024-08-24 16:00:00+03:00</t>
  </si>
  <si>
    <t>2024-08-24 17:00:00+03:00</t>
  </si>
  <si>
    <t>2024-08-24 18:00:00+03:00</t>
  </si>
  <si>
    <t>2024-08-24 19:00:00+03:00</t>
  </si>
  <si>
    <t>2024-08-24 20:00:00+03:00</t>
  </si>
  <si>
    <t>2024-08-24 21:00:00+03:00</t>
  </si>
  <si>
    <t>2024-08-24 22:00:00+03:00</t>
  </si>
  <si>
    <t>2024-08-24 23:00:00+03:00</t>
  </si>
  <si>
    <t>2024-08-25 00:00:00+03:00</t>
  </si>
  <si>
    <t>2024-08-25 01:00:00+03:00</t>
  </si>
  <si>
    <t>2024-08-25 02:00:00+03:00</t>
  </si>
  <si>
    <t>2024-08-25 03:00:00+03:00</t>
  </si>
  <si>
    <t>2024-08-25 04:00:00+03:00</t>
  </si>
  <si>
    <t>2024-08-25 05:00:00+03:00</t>
  </si>
  <si>
    <t>2024-08-25 06:00:00+03:00</t>
  </si>
  <si>
    <t>2024-08-25 07:00:00+03:00</t>
  </si>
  <si>
    <t>2024-08-25 08:00:00+03:00</t>
  </si>
  <si>
    <t>2024-08-25 09:00:00+03:00</t>
  </si>
  <si>
    <t>2024-08-25 10:00:00+03:00</t>
  </si>
  <si>
    <t>2024-08-25 11:00:00+03:00</t>
  </si>
  <si>
    <t>2024-08-25 12:00:00+03:00</t>
  </si>
  <si>
    <t>2024-08-25 13:00:00+03:00</t>
  </si>
  <si>
    <t>2024-08-25 14:00:00+03:00</t>
  </si>
  <si>
    <t>2024-08-25 15:00:00+03:00</t>
  </si>
  <si>
    <t>2024-08-25 16:00:00+03:00</t>
  </si>
  <si>
    <t>2024-08-25 17:00:00+03:00</t>
  </si>
  <si>
    <t>2024-08-25 18:00:00+03:00</t>
  </si>
  <si>
    <t>2024-08-25 19:00:00+03:00</t>
  </si>
  <si>
    <t>2024-08-25 20:00:00+03:00</t>
  </si>
  <si>
    <t>2024-08-25 21:00:00+03:00</t>
  </si>
  <si>
    <t>2024-08-25 22:00:00+03:00</t>
  </si>
  <si>
    <t>2024-08-25 23:00:00+03:00</t>
  </si>
  <si>
    <t>2024-08-26 00:00:00+03:00</t>
  </si>
  <si>
    <t>2024-08-26 01:00:00+03:00</t>
  </si>
  <si>
    <t>2024-08-26 02:00:00+03:00</t>
  </si>
  <si>
    <t>2024-08-26 03:00:00+03:00</t>
  </si>
  <si>
    <t>2024-08-26 04:00:00+03:00</t>
  </si>
  <si>
    <t>2024-08-26 05:00:00+03:00</t>
  </si>
  <si>
    <t>2024-08-26 06:00:00+03:00</t>
  </si>
  <si>
    <t>2024-08-26 07:00:00+03:00</t>
  </si>
  <si>
    <t>2024-08-26 08:00:00+03:00</t>
  </si>
  <si>
    <t>2024-08-26 09:00:00+03:00</t>
  </si>
  <si>
    <t>2024-08-26 10:00:00+03:00</t>
  </si>
  <si>
    <t>2024-08-26 11:00:00+03:00</t>
  </si>
  <si>
    <t>2024-08-26 12:00:00+03:00</t>
  </si>
  <si>
    <t>2024-08-26 13:00:00+03:00</t>
  </si>
  <si>
    <t>2024-08-26 14:00:00+03:00</t>
  </si>
  <si>
    <t>2024-08-26 15:00:00+03:00</t>
  </si>
  <si>
    <t>2024-08-26 16:00:00+03:00</t>
  </si>
  <si>
    <t>2024-08-26 17:00:00+03:00</t>
  </si>
  <si>
    <t>2024-08-26 18:00:00+03:00</t>
  </si>
  <si>
    <t>2024-08-26 19:00:00+03:00</t>
  </si>
  <si>
    <t>2024-08-26 20:00:00+03:00</t>
  </si>
  <si>
    <t>2024-08-26 21:00:00+03:00</t>
  </si>
  <si>
    <t>2024-08-26 22:00:00+03:00</t>
  </si>
  <si>
    <t>2024-08-26 23:00:00+03:00</t>
  </si>
  <si>
    <t>2024-08-27 00:00:00+03:00</t>
  </si>
  <si>
    <t>2024-08-27 01:00:00+03:00</t>
  </si>
  <si>
    <t>2024-08-27 02:00:00+03:00</t>
  </si>
  <si>
    <t>2024-08-27 03:00:00+03:00</t>
  </si>
  <si>
    <t>2024-08-27 04:00:00+03:00</t>
  </si>
  <si>
    <t>2024-08-27 05:00:00+03:00</t>
  </si>
  <si>
    <t>2024-08-27 06:00:00+03:00</t>
  </si>
  <si>
    <t>2024-08-27 07:00:00+03:00</t>
  </si>
  <si>
    <t>2024-08-27 08:00:00+03:00</t>
  </si>
  <si>
    <t>2024-08-27 09:00:00+03:00</t>
  </si>
  <si>
    <t>2024-08-27 10:00:00+03:00</t>
  </si>
  <si>
    <t>2024-08-27 11:00:00+03:00</t>
  </si>
  <si>
    <t>2024-08-27 12:00:00+03:00</t>
  </si>
  <si>
    <t>2024-08-27 13:00:00+03:00</t>
  </si>
  <si>
    <t>2024-08-27 14:00:00+03:00</t>
  </si>
  <si>
    <t>2024-08-27 15:00:00+03:00</t>
  </si>
  <si>
    <t>2024-08-27 16:00:00+03:00</t>
  </si>
  <si>
    <t>2024-08-27 17:00:00+03:00</t>
  </si>
  <si>
    <t>2024-08-27 18:00:00+03:00</t>
  </si>
  <si>
    <t>2024-08-27 19:00:00+03:00</t>
  </si>
  <si>
    <t>2024-08-27 20:00:00+03:00</t>
  </si>
  <si>
    <t>2024-08-27 21:00:00+03:00</t>
  </si>
  <si>
    <t>2024-08-27 22:00:00+03:00</t>
  </si>
  <si>
    <t>2024-08-27 23:00:00+03:00</t>
  </si>
  <si>
    <t>2024-08-28 00:00:00+03:00</t>
  </si>
  <si>
    <t>2024-08-28 01:00:00+03:00</t>
  </si>
  <si>
    <t>2024-08-28 02:00:00+03:00</t>
  </si>
  <si>
    <t>2024-08-28 03:00:00+03:00</t>
  </si>
  <si>
    <t>2024-08-28 04:00:00+03:00</t>
  </si>
  <si>
    <t>2024-08-28 05:00:00+03:00</t>
  </si>
  <si>
    <t>2024-08-28 06:00:00+03:00</t>
  </si>
  <si>
    <t>2024-08-28 07:00:00+03:00</t>
  </si>
  <si>
    <t>2024-08-28 08:00:00+03:00</t>
  </si>
  <si>
    <t>2024-08-28 09:00:00+03:00</t>
  </si>
  <si>
    <t>2024-08-28 10:00:00+03:00</t>
  </si>
  <si>
    <t>2024-08-28 11:00:00+03:00</t>
  </si>
  <si>
    <t>2024-08-28 12:00:00+03:00</t>
  </si>
  <si>
    <t>2024-08-28 13:00:00+03:00</t>
  </si>
  <si>
    <t>2024-08-28 14:00:00+03:00</t>
  </si>
  <si>
    <t>2024-08-28 15:00:00+03:00</t>
  </si>
  <si>
    <t>2024-08-28 16:00:00+03:00</t>
  </si>
  <si>
    <t>2024-08-28 17:00:00+03:00</t>
  </si>
  <si>
    <t>2024-08-28 18:00:00+03:00</t>
  </si>
  <si>
    <t>2024-08-28 19:00:00+03:00</t>
  </si>
  <si>
    <t>2024-08-28 20:00:00+03:00</t>
  </si>
  <si>
    <t>2024-08-28 21:00:00+03:00</t>
  </si>
  <si>
    <t>2024-08-28 22:00:00+03:00</t>
  </si>
  <si>
    <t>2024-08-28 23:00:00+03:00</t>
  </si>
  <si>
    <t>2024-08-29 00:00:00+03:00</t>
  </si>
  <si>
    <t>2024-08-29 01:00:00+03:00</t>
  </si>
  <si>
    <t>2024-08-29 02:00:00+03:00</t>
  </si>
  <si>
    <t>2024-08-29 03:00:00+03:00</t>
  </si>
  <si>
    <t>2024-08-29 04:00:00+03:00</t>
  </si>
  <si>
    <t>2024-08-29 05:00:00+03:00</t>
  </si>
  <si>
    <t>2024-08-29 06:00:00+03:00</t>
  </si>
  <si>
    <t>2024-08-29 07:00:00+03:00</t>
  </si>
  <si>
    <t>2024-08-29 08:00:00+03:00</t>
  </si>
  <si>
    <t>2024-08-29 09:00:00+03:00</t>
  </si>
  <si>
    <t>2024-08-29 10:00:00+03:00</t>
  </si>
  <si>
    <t>2024-08-29 11:00:00+03:00</t>
  </si>
  <si>
    <t>2024-08-29 12:00:00+03:00</t>
  </si>
  <si>
    <t>2024-08-29 13:00:00+03:00</t>
  </si>
  <si>
    <t>2024-08-29 14:00:00+03:00</t>
  </si>
  <si>
    <t>2024-08-29 15:00:00+03:00</t>
  </si>
  <si>
    <t>2024-08-29 16:00:00+03:00</t>
  </si>
  <si>
    <t>2024-08-29 17:00:00+03:00</t>
  </si>
  <si>
    <t>2024-08-29 18:00:00+03:00</t>
  </si>
  <si>
    <t>2024-08-29 19:00:00+03:00</t>
  </si>
  <si>
    <t>2024-08-29 20:00:00+03:00</t>
  </si>
  <si>
    <t>2024-08-29 21:00:00+03:00</t>
  </si>
  <si>
    <t>2024-08-29 22:00:00+03:00</t>
  </si>
  <si>
    <t>2024-08-29 23:00:00+03:00</t>
  </si>
  <si>
    <t>2024-08-30 00:00:00+03:00</t>
  </si>
  <si>
    <t>2024-08-30 01:00:00+03:00</t>
  </si>
  <si>
    <t>2024-08-30 02:00:00+03:00</t>
  </si>
  <si>
    <t>2024-08-30 03:00:00+03:00</t>
  </si>
  <si>
    <t>2024-08-30 04:00:00+03:00</t>
  </si>
  <si>
    <t>2024-08-30 05:00:00+03:00</t>
  </si>
  <si>
    <t>2024-08-30 06:00:00+03:00</t>
  </si>
  <si>
    <t>2024-08-30 07:00:00+03:00</t>
  </si>
  <si>
    <t>2024-08-30 08:00:00+03:00</t>
  </si>
  <si>
    <t>2024-08-30 09:00:00+03:00</t>
  </si>
  <si>
    <t>2024-08-30 10:00:00+03:00</t>
  </si>
  <si>
    <t>2024-08-30 11:00:00+03:00</t>
  </si>
  <si>
    <t>2024-08-30 12:00:00+03:00</t>
  </si>
  <si>
    <t>2024-08-30 13:00:00+03:00</t>
  </si>
  <si>
    <t>2024-08-30 14:00:00+03:00</t>
  </si>
  <si>
    <t>2024-08-30 15:00:00+03:00</t>
  </si>
  <si>
    <t>2024-08-30 16:00:00+03:00</t>
  </si>
  <si>
    <t>2024-08-30 17:00:00+03:00</t>
  </si>
  <si>
    <t>2024-08-30 18:00:00+03:00</t>
  </si>
  <si>
    <t>2024-08-30 19:00:00+03:00</t>
  </si>
  <si>
    <t>2024-08-30 20:00:00+03:00</t>
  </si>
  <si>
    <t>2024-08-30 21:00:00+03:00</t>
  </si>
  <si>
    <t>2024-08-30 22:00:00+03:00</t>
  </si>
  <si>
    <t>2024-08-30 23:00:00+03:00</t>
  </si>
  <si>
    <t>Kaina</t>
  </si>
  <si>
    <t>kW</t>
  </si>
  <si>
    <t>Poreikis</t>
  </si>
  <si>
    <t>Eur</t>
  </si>
  <si>
    <t>Tikrasis poreikis</t>
  </si>
  <si>
    <t>Krovimas</t>
  </si>
  <si>
    <t>Iskrovimas</t>
  </si>
  <si>
    <t>Vartojimas</t>
  </si>
  <si>
    <t>Solver</t>
  </si>
  <si>
    <t>NoSolver</t>
  </si>
  <si>
    <t>No</t>
  </si>
  <si>
    <t>Yes</t>
  </si>
  <si>
    <t>Ok</t>
  </si>
  <si>
    <t>With Battery</t>
  </si>
  <si>
    <t>W/O battery</t>
  </si>
  <si>
    <t>Kaupikliai_5_Final</t>
  </si>
  <si>
    <t>Išmečiau nereikalinga baterijos skaiciavima kuris buvo risamas formulemis. Liko tik optimizacinis</t>
  </si>
  <si>
    <t>AB</t>
  </si>
  <si>
    <t>AC</t>
  </si>
  <si>
    <t>AD</t>
  </si>
  <si>
    <t>Rinkos kaina</t>
  </si>
  <si>
    <t>EU/MWh</t>
  </si>
  <si>
    <t>Kaupikliai_5_Final_Clean2</t>
  </si>
  <si>
    <t>Pervadinti tabai, Išmesta perteklinė informacija, išjungiamas/ijungiamas automatinis formuliu perskaičiavimas optimizacijos metu.</t>
  </si>
  <si>
    <t>Kaupikliai_5GV_1</t>
  </si>
  <si>
    <t>G</t>
  </si>
  <si>
    <t>Gamyba</t>
  </si>
  <si>
    <t>Galia, Kw</t>
  </si>
  <si>
    <t>Talpa, kWh</t>
  </si>
  <si>
    <t>Pradinis Užkrovimas, kWh</t>
  </si>
  <si>
    <t>NVK, %</t>
  </si>
  <si>
    <t>Pradėtas daryti gaminančių varotojų failas. Sutvarkytos forumes ivertinant naujus stulpelius. Saulės elektrinės ir prekybos neskaičiuoja.</t>
  </si>
  <si>
    <t>Kaupikliai_5GV_2</t>
  </si>
  <si>
    <t xml:space="preserve"> </t>
  </si>
  <si>
    <t>Klaidos</t>
  </si>
  <si>
    <t>Baterijos krovimo galia optimizatoriuje neribojama</t>
  </si>
  <si>
    <t>Fork</t>
  </si>
  <si>
    <t>ToDo</t>
  </si>
  <si>
    <t>Skirtumas</t>
  </si>
  <si>
    <t>(Neigiamas reiškia pajamas)</t>
  </si>
  <si>
    <t>Min</t>
  </si>
  <si>
    <t>Max</t>
  </si>
  <si>
    <t>Average</t>
  </si>
  <si>
    <t>Average para</t>
  </si>
  <si>
    <t>Suminis vartojimas</t>
  </si>
  <si>
    <t>Suminė gamyba</t>
  </si>
  <si>
    <t>NetMetering</t>
  </si>
  <si>
    <t>Baterijos darbas</t>
  </si>
  <si>
    <t>dienas</t>
  </si>
  <si>
    <t>Kaupikliai_5GV_3</t>
  </si>
  <si>
    <t>Sudėta conditional formating. Perrašytos forumės optimizatoriui. Bazomos korektiškumas patikrinas, Reikėti daugiau pasiknisti ar tikrai viskas veikia</t>
  </si>
  <si>
    <t>padaryti antra žinsnį, paimant atsitiktinių dienų suvartojimą</t>
  </si>
  <si>
    <t>Vartojimas iš tinlo</t>
  </si>
  <si>
    <t>Average mėnuo</t>
  </si>
  <si>
    <t>Viso</t>
  </si>
  <si>
    <t>Tiekėjo pelnas (tik dėl kainų skirtumo)</t>
  </si>
  <si>
    <t>(Teigiamas skaičius reiškia kad elektra buvo parduota pigiau nei pirkta))</t>
  </si>
  <si>
    <t>Batt-&gt;netw,, 0 no</t>
  </si>
  <si>
    <t>Pilnų ciklų skaičius</t>
  </si>
  <si>
    <t>ciklų</t>
  </si>
  <si>
    <t>Baterijos garantija</t>
  </si>
  <si>
    <t>Ciklų</t>
  </si>
  <si>
    <t>Baterijos tarnavimo laikas</t>
  </si>
  <si>
    <t>Metų</t>
  </si>
  <si>
    <t>Galimas Uždarbis</t>
  </si>
  <si>
    <t>Eurų</t>
  </si>
  <si>
    <t>Sudėta bazinė statistika, Pasirinkimas ar galima aidavinėti elektrą iš akumuliatoriaus, pridėta akumuliatoriaus ekonomika</t>
  </si>
  <si>
    <t>Įdėti switchą kad būtų galima išjungti galimybę krauti iš tinklo.</t>
  </si>
  <si>
    <t>Pardavimas. 0 - no</t>
  </si>
  <si>
    <t>Pridedame galimybę išjungti atidavimą į tinklą ir krovimą iš tinklo</t>
  </si>
  <si>
    <t>J</t>
  </si>
  <si>
    <t>K</t>
  </si>
  <si>
    <t>AE (L)</t>
  </si>
  <si>
    <t>AF (M)</t>
  </si>
  <si>
    <t>AG (N)</t>
  </si>
  <si>
    <t>AH (O)</t>
  </si>
  <si>
    <t>AI (P)</t>
  </si>
  <si>
    <t>AJ (Q)</t>
  </si>
  <si>
    <t>AK (R)</t>
  </si>
  <si>
    <t>Ikrauta akum.</t>
  </si>
  <si>
    <t>Kaupikliai_5GV_3a</t>
  </si>
  <si>
    <t>Perrašome plilnai formules, sudėliojame naujus laukus</t>
  </si>
  <si>
    <t>Užkrovimas paros pradžioje, kWh</t>
  </si>
  <si>
    <t>Curtailement</t>
  </si>
  <si>
    <t>Helper 1</t>
  </si>
  <si>
    <t>Help2</t>
  </si>
  <si>
    <t>Kaupikliai_5GV_3b</t>
  </si>
  <si>
    <t>Survarkyta nulinis atidavimas ir atidavimas tik is paneliu</t>
  </si>
  <si>
    <t>Einamasis</t>
  </si>
  <si>
    <t>Kaupikliai_Gaminantys_Vartotjai_1</t>
  </si>
  <si>
    <t>Fork.. Nieko nekeista</t>
  </si>
  <si>
    <t>Prdėti fiksuotos kainos planą.</t>
  </si>
  <si>
    <t>Pridėti tinklo kaštus. Išsiaiškinti kaip veikia.</t>
  </si>
  <si>
    <t>Administravimas</t>
  </si>
  <si>
    <t>Planas</t>
  </si>
  <si>
    <t>Eur/MWh</t>
  </si>
  <si>
    <t>Pirkimas</t>
  </si>
  <si>
    <t>Pardavimas</t>
  </si>
  <si>
    <t>Kaupikliai_Gaminantys_Vartotjai_2</t>
  </si>
  <si>
    <t>Darom Skirtingas supirkimo ir atidavimo kainas</t>
  </si>
  <si>
    <t>Kaina2</t>
  </si>
  <si>
    <t>Kaina:</t>
  </si>
  <si>
    <t>Kaina2:</t>
  </si>
  <si>
    <t>Dviguba Kaina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</si>
</sst>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00"/>
    <numFmt numFmtId="166" formatCode="0.0"/>
    <numFmt numFmtId="171" formatCode="0.0000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6"/>
      <color rgb="FF172E62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6">
    <xf numFmtId="0" fontId="0" fillId="0" borderId="0" xfId="0"/>
    <xf numFmtId="22" fontId="0" fillId="0" borderId="0" xfId="0" applyNumberFormat="1"/>
    <xf numFmtId="0" fontId="0" fillId="33" borderId="0" xfId="0" applyFill="1"/>
    <xf numFmtId="164" fontId="0" fillId="34" borderId="0" xfId="0" applyNumberFormat="1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165" fontId="0" fillId="0" borderId="0" xfId="0" applyNumberFormat="1"/>
    <xf numFmtId="165" fontId="0" fillId="34" borderId="0" xfId="0" applyNumberFormat="1" applyFill="1"/>
    <xf numFmtId="22" fontId="0" fillId="34" borderId="0" xfId="0" applyNumberFormat="1" applyFill="1"/>
    <xf numFmtId="0" fontId="9" fillId="5" borderId="4" xfId="10"/>
    <xf numFmtId="165" fontId="0" fillId="33" borderId="0" xfId="0" applyNumberFormat="1" applyFill="1"/>
    <xf numFmtId="165" fontId="0" fillId="35" borderId="0" xfId="0" applyNumberFormat="1" applyFill="1"/>
    <xf numFmtId="0" fontId="0" fillId="0" borderId="0" xfId="0" applyAlignment="1">
      <alignment horizontal="center"/>
    </xf>
    <xf numFmtId="165" fontId="9" fillId="5" borderId="4" xfId="10" applyNumberFormat="1"/>
    <xf numFmtId="165" fontId="16" fillId="0" borderId="0" xfId="0" applyNumberFormat="1" applyFont="1"/>
    <xf numFmtId="0" fontId="0" fillId="0" borderId="0" xfId="0" applyAlignment="1">
      <alignment horizontal="center" wrapText="1"/>
    </xf>
    <xf numFmtId="9" fontId="9" fillId="5" borderId="4" xfId="1" applyFont="1" applyFill="1" applyBorder="1"/>
    <xf numFmtId="0" fontId="0" fillId="0" borderId="0" xfId="0" applyAlignment="1">
      <alignment vertical="center"/>
    </xf>
    <xf numFmtId="165" fontId="16" fillId="35" borderId="0" xfId="0" applyNumberFormat="1" applyFont="1" applyFill="1"/>
    <xf numFmtId="165" fontId="7" fillId="3" borderId="0" xfId="8" applyNumberFormat="1"/>
    <xf numFmtId="0" fontId="0" fillId="37" borderId="0" xfId="0" applyFill="1"/>
    <xf numFmtId="0" fontId="0" fillId="33" borderId="0" xfId="0" quotePrefix="1" applyFill="1"/>
    <xf numFmtId="0" fontId="7" fillId="3" borderId="0" xfId="8"/>
    <xf numFmtId="2" fontId="0" fillId="0" borderId="0" xfId="0" applyNumberFormat="1"/>
    <xf numFmtId="0" fontId="16" fillId="0" borderId="0" xfId="0" applyFont="1"/>
    <xf numFmtId="1" fontId="9" fillId="5" borderId="4" xfId="10" applyNumberFormat="1"/>
    <xf numFmtId="2" fontId="16" fillId="0" borderId="0" xfId="0" applyNumberFormat="1" applyFont="1"/>
    <xf numFmtId="0" fontId="0" fillId="34" borderId="0" xfId="0" applyFill="1" applyAlignment="1">
      <alignment horizontal="center" wrapText="1"/>
    </xf>
    <xf numFmtId="0" fontId="0" fillId="34" borderId="0" xfId="0" applyFill="1" applyAlignment="1">
      <alignment wrapText="1"/>
    </xf>
    <xf numFmtId="2" fontId="0" fillId="34" borderId="0" xfId="0" applyNumberFormat="1" applyFill="1"/>
    <xf numFmtId="0" fontId="0" fillId="38" borderId="0" xfId="0" applyFill="1"/>
    <xf numFmtId="2" fontId="0" fillId="38" borderId="0" xfId="0" applyNumberFormat="1" applyFill="1"/>
    <xf numFmtId="0" fontId="0" fillId="38" borderId="0" xfId="0" applyFill="1" applyAlignment="1">
      <alignment horizontal="left"/>
    </xf>
    <xf numFmtId="0" fontId="17" fillId="39" borderId="0" xfId="0" applyFont="1" applyFill="1"/>
    <xf numFmtId="0" fontId="6" fillId="2" borderId="0" xfId="7"/>
    <xf numFmtId="0" fontId="0" fillId="40" borderId="0" xfId="0" applyFill="1"/>
    <xf numFmtId="1" fontId="0" fillId="40" borderId="0" xfId="0" applyNumberFormat="1" applyFill="1"/>
    <xf numFmtId="166" fontId="0" fillId="40" borderId="0" xfId="0" applyNumberFormat="1" applyFill="1"/>
    <xf numFmtId="2" fontId="0" fillId="40" borderId="0" xfId="0" applyNumberFormat="1" applyFill="1"/>
    <xf numFmtId="0" fontId="0" fillId="41" borderId="0" xfId="0" applyFill="1" applyAlignment="1">
      <alignment horizontal="center"/>
    </xf>
    <xf numFmtId="165" fontId="0" fillId="41" borderId="0" xfId="0" applyNumberFormat="1" applyFill="1"/>
    <xf numFmtId="0" fontId="0" fillId="41" borderId="0" xfId="0" applyFill="1"/>
    <xf numFmtId="1" fontId="9" fillId="5" borderId="4" xfId="1" applyNumberFormat="1" applyFont="1" applyFill="1" applyBorder="1"/>
    <xf numFmtId="165" fontId="0" fillId="42" borderId="0" xfId="0" applyNumberFormat="1" applyFill="1"/>
    <xf numFmtId="0" fontId="0" fillId="43" borderId="0" xfId="0" applyFill="1"/>
    <xf numFmtId="0" fontId="0" fillId="43" borderId="0" xfId="0" applyFill="1" applyAlignment="1">
      <alignment horizontal="center"/>
    </xf>
    <xf numFmtId="165" fontId="0" fillId="43" borderId="0" xfId="0" applyNumberFormat="1" applyFill="1"/>
    <xf numFmtId="0" fontId="19" fillId="0" borderId="0" xfId="0" applyFont="1"/>
    <xf numFmtId="2" fontId="19" fillId="0" borderId="0" xfId="0" applyNumberFormat="1" applyFont="1"/>
    <xf numFmtId="0" fontId="0" fillId="0" borderId="0" xfId="0" applyAlignment="1">
      <alignment horizontal="center" vertical="center" wrapText="1"/>
    </xf>
    <xf numFmtId="0" fontId="7" fillId="3" borderId="0" xfId="8" applyAlignment="1">
      <alignment horizontal="center" wrapText="1"/>
    </xf>
    <xf numFmtId="0" fontId="20" fillId="0" borderId="0" xfId="0" applyFont="1"/>
    <xf numFmtId="171" fontId="0" fillId="0" borderId="0" xfId="0" applyNumberFormat="1"/>
    <xf numFmtId="0" fontId="0" fillId="44" borderId="0" xfId="0" applyFill="1"/>
    <xf numFmtId="0" fontId="16" fillId="44" borderId="0" xfId="0" applyFont="1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443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57150</xdr:rowOff>
        </xdr:from>
        <xdr:to>
          <xdr:col>15</xdr:col>
          <xdr:colOff>523875</xdr:colOff>
          <xdr:row>0</xdr:row>
          <xdr:rowOff>342900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</xdr:row>
          <xdr:rowOff>0</xdr:rowOff>
        </xdr:from>
        <xdr:to>
          <xdr:col>15</xdr:col>
          <xdr:colOff>523875</xdr:colOff>
          <xdr:row>2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Optimise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981E7-7299-459A-B609-74E7F59A01CF}">
  <sheetPr codeName="Sheet5"/>
  <dimension ref="A1:K179"/>
  <sheetViews>
    <sheetView workbookViewId="0">
      <selection activeCell="C13" sqref="C13"/>
    </sheetView>
  </sheetViews>
  <sheetFormatPr defaultRowHeight="14.25" x14ac:dyDescent="0.45"/>
  <cols>
    <col min="2" max="2" width="53.53125" bestFit="1" customWidth="1"/>
    <col min="10" max="10" width="9.06640625" style="2"/>
  </cols>
  <sheetData>
    <row r="1" spans="1:11" x14ac:dyDescent="0.45">
      <c r="J1" s="22" t="s">
        <v>8805</v>
      </c>
    </row>
    <row r="2" spans="1:11" x14ac:dyDescent="0.45">
      <c r="B2" t="s">
        <v>8786</v>
      </c>
      <c r="C2" t="s">
        <v>8787</v>
      </c>
      <c r="J2" s="22" t="s">
        <v>8804</v>
      </c>
    </row>
    <row r="3" spans="1:11" x14ac:dyDescent="0.45">
      <c r="A3" s="23" t="s">
        <v>8807</v>
      </c>
      <c r="B3" s="21" t="s">
        <v>8793</v>
      </c>
      <c r="C3" t="s">
        <v>8794</v>
      </c>
      <c r="J3" s="22" t="s">
        <v>8804</v>
      </c>
      <c r="K3" t="s">
        <v>8806</v>
      </c>
    </row>
    <row r="4" spans="1:11" x14ac:dyDescent="0.45">
      <c r="B4" t="s">
        <v>8795</v>
      </c>
      <c r="C4" t="s">
        <v>8802</v>
      </c>
      <c r="J4" s="22" t="s">
        <v>8804</v>
      </c>
    </row>
    <row r="5" spans="1:11" x14ac:dyDescent="0.45">
      <c r="B5" t="s">
        <v>8803</v>
      </c>
      <c r="C5" t="s">
        <v>8821</v>
      </c>
      <c r="J5" s="22" t="s">
        <v>8804</v>
      </c>
    </row>
    <row r="6" spans="1:11" x14ac:dyDescent="0.45">
      <c r="B6" t="s">
        <v>8820</v>
      </c>
      <c r="C6" t="s">
        <v>8837</v>
      </c>
      <c r="J6" s="22" t="s">
        <v>8804</v>
      </c>
    </row>
    <row r="7" spans="1:11" x14ac:dyDescent="0.45">
      <c r="B7" t="s">
        <v>8820</v>
      </c>
      <c r="C7" s="23" t="s">
        <v>8840</v>
      </c>
      <c r="J7" s="22" t="s">
        <v>8804</v>
      </c>
    </row>
    <row r="8" spans="1:11" x14ac:dyDescent="0.45">
      <c r="B8" t="s">
        <v>8851</v>
      </c>
      <c r="C8" s="23" t="s">
        <v>8852</v>
      </c>
      <c r="J8" s="22" t="s">
        <v>8804</v>
      </c>
    </row>
    <row r="9" spans="1:11" x14ac:dyDescent="0.45">
      <c r="B9" t="s">
        <v>8857</v>
      </c>
      <c r="C9" t="s">
        <v>8858</v>
      </c>
      <c r="J9" s="22" t="s">
        <v>8804</v>
      </c>
    </row>
    <row r="10" spans="1:11" x14ac:dyDescent="0.45">
      <c r="B10" t="s">
        <v>8857</v>
      </c>
      <c r="C10" t="s">
        <v>8859</v>
      </c>
      <c r="J10" s="22" t="s">
        <v>8804</v>
      </c>
    </row>
    <row r="11" spans="1:11" x14ac:dyDescent="0.45">
      <c r="A11" t="s">
        <v>8807</v>
      </c>
      <c r="B11" t="s">
        <v>8860</v>
      </c>
      <c r="C11" t="s">
        <v>8861</v>
      </c>
      <c r="J11" s="22"/>
    </row>
    <row r="12" spans="1:11" x14ac:dyDescent="0.45">
      <c r="A12" t="s">
        <v>8807</v>
      </c>
      <c r="B12" t="s">
        <v>8869</v>
      </c>
      <c r="C12" t="s">
        <v>8870</v>
      </c>
      <c r="J12" s="22"/>
    </row>
    <row r="13" spans="1:11" x14ac:dyDescent="0.45">
      <c r="J13" s="22"/>
    </row>
    <row r="14" spans="1:11" x14ac:dyDescent="0.45">
      <c r="J14" s="22"/>
    </row>
    <row r="15" spans="1:11" x14ac:dyDescent="0.45">
      <c r="J15" s="22"/>
    </row>
    <row r="16" spans="1:11" x14ac:dyDescent="0.45">
      <c r="J16" s="22"/>
    </row>
    <row r="17" spans="1:10" x14ac:dyDescent="0.45">
      <c r="J17" s="22"/>
    </row>
    <row r="18" spans="1:10" x14ac:dyDescent="0.45">
      <c r="J18" s="22" t="s">
        <v>8804</v>
      </c>
    </row>
    <row r="19" spans="1:10" x14ac:dyDescent="0.45">
      <c r="J19" s="22" t="s">
        <v>8804</v>
      </c>
    </row>
    <row r="20" spans="1:10" x14ac:dyDescent="0.45">
      <c r="A20" t="s">
        <v>8808</v>
      </c>
      <c r="B20" s="23" t="s">
        <v>8863</v>
      </c>
      <c r="J20" s="22" t="s">
        <v>8804</v>
      </c>
    </row>
    <row r="21" spans="1:10" x14ac:dyDescent="0.45">
      <c r="B21" s="23" t="s">
        <v>8862</v>
      </c>
      <c r="J21" s="22" t="s">
        <v>8804</v>
      </c>
    </row>
    <row r="22" spans="1:10" x14ac:dyDescent="0.45">
      <c r="B22" s="35" t="s">
        <v>8838</v>
      </c>
      <c r="J22" s="22" t="s">
        <v>8804</v>
      </c>
    </row>
    <row r="23" spans="1:10" x14ac:dyDescent="0.45">
      <c r="B23" s="35" t="s">
        <v>8822</v>
      </c>
      <c r="J23" s="22" t="s">
        <v>8804</v>
      </c>
    </row>
    <row r="24" spans="1:10" x14ac:dyDescent="0.45">
      <c r="J24" s="22" t="s">
        <v>8804</v>
      </c>
    </row>
    <row r="25" spans="1:10" x14ac:dyDescent="0.45">
      <c r="J25" s="22" t="s">
        <v>8804</v>
      </c>
    </row>
    <row r="26" spans="1:10" x14ac:dyDescent="0.45">
      <c r="J26" s="22" t="s">
        <v>8804</v>
      </c>
    </row>
    <row r="27" spans="1:10" x14ac:dyDescent="0.45">
      <c r="J27" s="22" t="s">
        <v>8804</v>
      </c>
    </row>
    <row r="28" spans="1:10" x14ac:dyDescent="0.45">
      <c r="J28" s="22" t="s">
        <v>8804</v>
      </c>
    </row>
    <row r="29" spans="1:10" x14ac:dyDescent="0.45">
      <c r="J29" s="22" t="s">
        <v>8804</v>
      </c>
    </row>
    <row r="30" spans="1:10" x14ac:dyDescent="0.45">
      <c r="J30" s="22" t="s">
        <v>8804</v>
      </c>
    </row>
    <row r="31" spans="1:10" x14ac:dyDescent="0.45">
      <c r="J31" s="22" t="s">
        <v>8804</v>
      </c>
    </row>
    <row r="32" spans="1:10" x14ac:dyDescent="0.45">
      <c r="J32" s="22" t="s">
        <v>8804</v>
      </c>
    </row>
    <row r="33" spans="10:10" x14ac:dyDescent="0.45">
      <c r="J33" s="22" t="s">
        <v>8804</v>
      </c>
    </row>
    <row r="34" spans="10:10" x14ac:dyDescent="0.45">
      <c r="J34" s="22" t="s">
        <v>8804</v>
      </c>
    </row>
    <row r="35" spans="10:10" x14ac:dyDescent="0.45">
      <c r="J35" s="22" t="s">
        <v>8804</v>
      </c>
    </row>
    <row r="36" spans="10:10" x14ac:dyDescent="0.45">
      <c r="J36" s="22" t="s">
        <v>8804</v>
      </c>
    </row>
    <row r="37" spans="10:10" x14ac:dyDescent="0.45">
      <c r="J37" s="22" t="s">
        <v>8804</v>
      </c>
    </row>
    <row r="38" spans="10:10" x14ac:dyDescent="0.45">
      <c r="J38" s="22" t="s">
        <v>8804</v>
      </c>
    </row>
    <row r="39" spans="10:10" x14ac:dyDescent="0.45">
      <c r="J39" s="22" t="s">
        <v>8804</v>
      </c>
    </row>
    <row r="40" spans="10:10" x14ac:dyDescent="0.45">
      <c r="J40" s="22" t="s">
        <v>8804</v>
      </c>
    </row>
    <row r="41" spans="10:10" x14ac:dyDescent="0.45">
      <c r="J41" s="22" t="s">
        <v>8804</v>
      </c>
    </row>
    <row r="42" spans="10:10" x14ac:dyDescent="0.45">
      <c r="J42" s="22" t="s">
        <v>8804</v>
      </c>
    </row>
    <row r="43" spans="10:10" x14ac:dyDescent="0.45">
      <c r="J43" s="22" t="s">
        <v>8804</v>
      </c>
    </row>
    <row r="44" spans="10:10" x14ac:dyDescent="0.45">
      <c r="J44" s="22" t="s">
        <v>8804</v>
      </c>
    </row>
    <row r="45" spans="10:10" x14ac:dyDescent="0.45">
      <c r="J45" s="22" t="s">
        <v>8804</v>
      </c>
    </row>
    <row r="46" spans="10:10" x14ac:dyDescent="0.45">
      <c r="J46" s="22" t="s">
        <v>8804</v>
      </c>
    </row>
    <row r="47" spans="10:10" x14ac:dyDescent="0.45">
      <c r="J47" s="22" t="s">
        <v>8804</v>
      </c>
    </row>
    <row r="48" spans="10:10" x14ac:dyDescent="0.45">
      <c r="J48" s="22" t="s">
        <v>8804</v>
      </c>
    </row>
    <row r="49" spans="10:10" x14ac:dyDescent="0.45">
      <c r="J49" s="22" t="s">
        <v>8804</v>
      </c>
    </row>
    <row r="50" spans="10:10" x14ac:dyDescent="0.45">
      <c r="J50" s="22" t="s">
        <v>8804</v>
      </c>
    </row>
    <row r="51" spans="10:10" x14ac:dyDescent="0.45">
      <c r="J51" s="22" t="s">
        <v>8804</v>
      </c>
    </row>
    <row r="52" spans="10:10" x14ac:dyDescent="0.45">
      <c r="J52" s="22" t="s">
        <v>8804</v>
      </c>
    </row>
    <row r="53" spans="10:10" x14ac:dyDescent="0.45">
      <c r="J53" s="22" t="s">
        <v>8804</v>
      </c>
    </row>
    <row r="54" spans="10:10" x14ac:dyDescent="0.45">
      <c r="J54" s="22" t="s">
        <v>8804</v>
      </c>
    </row>
    <row r="55" spans="10:10" x14ac:dyDescent="0.45">
      <c r="J55" s="22" t="s">
        <v>8804</v>
      </c>
    </row>
    <row r="56" spans="10:10" x14ac:dyDescent="0.45">
      <c r="J56" s="22" t="s">
        <v>8804</v>
      </c>
    </row>
    <row r="57" spans="10:10" x14ac:dyDescent="0.45">
      <c r="J57" s="22" t="s">
        <v>8804</v>
      </c>
    </row>
    <row r="58" spans="10:10" x14ac:dyDescent="0.45">
      <c r="J58" s="22" t="s">
        <v>8804</v>
      </c>
    </row>
    <row r="59" spans="10:10" x14ac:dyDescent="0.45">
      <c r="J59" s="22" t="s">
        <v>8804</v>
      </c>
    </row>
    <row r="60" spans="10:10" x14ac:dyDescent="0.45">
      <c r="J60" s="22" t="s">
        <v>8804</v>
      </c>
    </row>
    <row r="61" spans="10:10" x14ac:dyDescent="0.45">
      <c r="J61" s="22" t="s">
        <v>8804</v>
      </c>
    </row>
    <row r="62" spans="10:10" x14ac:dyDescent="0.45">
      <c r="J62" s="22" t="s">
        <v>8804</v>
      </c>
    </row>
    <row r="63" spans="10:10" x14ac:dyDescent="0.45">
      <c r="J63" s="22" t="s">
        <v>8804</v>
      </c>
    </row>
    <row r="64" spans="10:10" x14ac:dyDescent="0.45">
      <c r="J64" s="22" t="s">
        <v>8804</v>
      </c>
    </row>
    <row r="65" spans="10:10" x14ac:dyDescent="0.45">
      <c r="J65" s="22" t="s">
        <v>8804</v>
      </c>
    </row>
    <row r="66" spans="10:10" x14ac:dyDescent="0.45">
      <c r="J66" s="22" t="s">
        <v>8804</v>
      </c>
    </row>
    <row r="67" spans="10:10" x14ac:dyDescent="0.45">
      <c r="J67" s="22" t="s">
        <v>8804</v>
      </c>
    </row>
    <row r="68" spans="10:10" x14ac:dyDescent="0.45">
      <c r="J68" s="22" t="s">
        <v>8804</v>
      </c>
    </row>
    <row r="69" spans="10:10" x14ac:dyDescent="0.45">
      <c r="J69" s="22" t="s">
        <v>8804</v>
      </c>
    </row>
    <row r="70" spans="10:10" x14ac:dyDescent="0.45">
      <c r="J70" s="22" t="s">
        <v>8804</v>
      </c>
    </row>
    <row r="71" spans="10:10" x14ac:dyDescent="0.45">
      <c r="J71" s="22" t="s">
        <v>8804</v>
      </c>
    </row>
    <row r="72" spans="10:10" x14ac:dyDescent="0.45">
      <c r="J72" s="22" t="s">
        <v>8804</v>
      </c>
    </row>
    <row r="73" spans="10:10" x14ac:dyDescent="0.45">
      <c r="J73" s="22" t="s">
        <v>8804</v>
      </c>
    </row>
    <row r="74" spans="10:10" x14ac:dyDescent="0.45">
      <c r="J74" s="22" t="s">
        <v>8804</v>
      </c>
    </row>
    <row r="75" spans="10:10" x14ac:dyDescent="0.45">
      <c r="J75" s="22" t="s">
        <v>8804</v>
      </c>
    </row>
    <row r="76" spans="10:10" x14ac:dyDescent="0.45">
      <c r="J76" s="22" t="s">
        <v>8804</v>
      </c>
    </row>
    <row r="77" spans="10:10" x14ac:dyDescent="0.45">
      <c r="J77" s="22" t="s">
        <v>8804</v>
      </c>
    </row>
    <row r="78" spans="10:10" x14ac:dyDescent="0.45">
      <c r="J78" s="22" t="s">
        <v>8804</v>
      </c>
    </row>
    <row r="79" spans="10:10" x14ac:dyDescent="0.45">
      <c r="J79" s="22" t="s">
        <v>8804</v>
      </c>
    </row>
    <row r="80" spans="10:10" x14ac:dyDescent="0.45">
      <c r="J80" s="22" t="s">
        <v>8804</v>
      </c>
    </row>
    <row r="81" spans="10:10" x14ac:dyDescent="0.45">
      <c r="J81" s="22" t="s">
        <v>8804</v>
      </c>
    </row>
    <row r="82" spans="10:10" x14ac:dyDescent="0.45">
      <c r="J82" s="22" t="s">
        <v>8804</v>
      </c>
    </row>
    <row r="83" spans="10:10" x14ac:dyDescent="0.45">
      <c r="J83" s="22" t="s">
        <v>8804</v>
      </c>
    </row>
    <row r="84" spans="10:10" x14ac:dyDescent="0.45">
      <c r="J84" s="22" t="s">
        <v>8804</v>
      </c>
    </row>
    <row r="85" spans="10:10" x14ac:dyDescent="0.45">
      <c r="J85" s="22" t="s">
        <v>8804</v>
      </c>
    </row>
    <row r="86" spans="10:10" x14ac:dyDescent="0.45">
      <c r="J86" s="22" t="s">
        <v>8804</v>
      </c>
    </row>
    <row r="87" spans="10:10" x14ac:dyDescent="0.45">
      <c r="J87" s="22" t="s">
        <v>8804</v>
      </c>
    </row>
    <row r="88" spans="10:10" x14ac:dyDescent="0.45">
      <c r="J88" s="22" t="s">
        <v>8804</v>
      </c>
    </row>
    <row r="89" spans="10:10" x14ac:dyDescent="0.45">
      <c r="J89" s="22" t="s">
        <v>8804</v>
      </c>
    </row>
    <row r="90" spans="10:10" x14ac:dyDescent="0.45">
      <c r="J90" s="22" t="s">
        <v>8804</v>
      </c>
    </row>
    <row r="91" spans="10:10" x14ac:dyDescent="0.45">
      <c r="J91" s="22" t="s">
        <v>8804</v>
      </c>
    </row>
    <row r="92" spans="10:10" x14ac:dyDescent="0.45">
      <c r="J92" s="22" t="s">
        <v>8804</v>
      </c>
    </row>
    <row r="93" spans="10:10" x14ac:dyDescent="0.45">
      <c r="J93" s="22" t="s">
        <v>8804</v>
      </c>
    </row>
    <row r="94" spans="10:10" x14ac:dyDescent="0.45">
      <c r="J94" s="22" t="s">
        <v>8804</v>
      </c>
    </row>
    <row r="95" spans="10:10" x14ac:dyDescent="0.45">
      <c r="J95" s="22" t="s">
        <v>8804</v>
      </c>
    </row>
    <row r="96" spans="10:10" x14ac:dyDescent="0.45">
      <c r="J96" s="22" t="s">
        <v>8804</v>
      </c>
    </row>
    <row r="97" spans="10:10" x14ac:dyDescent="0.45">
      <c r="J97" s="22" t="s">
        <v>8804</v>
      </c>
    </row>
    <row r="98" spans="10:10" x14ac:dyDescent="0.45">
      <c r="J98" s="22" t="s">
        <v>8804</v>
      </c>
    </row>
    <row r="99" spans="10:10" x14ac:dyDescent="0.45">
      <c r="J99" s="22" t="s">
        <v>8804</v>
      </c>
    </row>
    <row r="100" spans="10:10" x14ac:dyDescent="0.45">
      <c r="J100" s="22" t="s">
        <v>8804</v>
      </c>
    </row>
    <row r="101" spans="10:10" x14ac:dyDescent="0.45">
      <c r="J101" s="22" t="s">
        <v>8804</v>
      </c>
    </row>
    <row r="102" spans="10:10" x14ac:dyDescent="0.45">
      <c r="J102" s="22" t="s">
        <v>8804</v>
      </c>
    </row>
    <row r="103" spans="10:10" x14ac:dyDescent="0.45">
      <c r="J103" s="22" t="s">
        <v>8804</v>
      </c>
    </row>
    <row r="104" spans="10:10" x14ac:dyDescent="0.45">
      <c r="J104" s="22" t="s">
        <v>8804</v>
      </c>
    </row>
    <row r="105" spans="10:10" x14ac:dyDescent="0.45">
      <c r="J105" s="22" t="s">
        <v>8804</v>
      </c>
    </row>
    <row r="106" spans="10:10" x14ac:dyDescent="0.45">
      <c r="J106" s="22" t="s">
        <v>8804</v>
      </c>
    </row>
    <row r="107" spans="10:10" x14ac:dyDescent="0.45">
      <c r="J107" s="22" t="s">
        <v>8804</v>
      </c>
    </row>
    <row r="108" spans="10:10" x14ac:dyDescent="0.45">
      <c r="J108" s="22" t="s">
        <v>8804</v>
      </c>
    </row>
    <row r="109" spans="10:10" x14ac:dyDescent="0.45">
      <c r="J109" s="22" t="s">
        <v>8804</v>
      </c>
    </row>
    <row r="110" spans="10:10" x14ac:dyDescent="0.45">
      <c r="J110" s="22" t="s">
        <v>8804</v>
      </c>
    </row>
    <row r="111" spans="10:10" x14ac:dyDescent="0.45">
      <c r="J111" s="22" t="s">
        <v>8804</v>
      </c>
    </row>
    <row r="112" spans="10:10" x14ac:dyDescent="0.45">
      <c r="J112" s="22" t="s">
        <v>8804</v>
      </c>
    </row>
    <row r="113" spans="10:10" x14ac:dyDescent="0.45">
      <c r="J113" s="22" t="s">
        <v>8804</v>
      </c>
    </row>
    <row r="114" spans="10:10" x14ac:dyDescent="0.45">
      <c r="J114" s="22" t="s">
        <v>8804</v>
      </c>
    </row>
    <row r="115" spans="10:10" x14ac:dyDescent="0.45">
      <c r="J115" s="22" t="s">
        <v>8804</v>
      </c>
    </row>
    <row r="116" spans="10:10" x14ac:dyDescent="0.45">
      <c r="J116" s="22" t="s">
        <v>8804</v>
      </c>
    </row>
    <row r="117" spans="10:10" x14ac:dyDescent="0.45">
      <c r="J117" s="22" t="s">
        <v>8804</v>
      </c>
    </row>
    <row r="118" spans="10:10" x14ac:dyDescent="0.45">
      <c r="J118" s="22" t="s">
        <v>8804</v>
      </c>
    </row>
    <row r="119" spans="10:10" x14ac:dyDescent="0.45">
      <c r="J119" s="22" t="s">
        <v>8804</v>
      </c>
    </row>
    <row r="120" spans="10:10" x14ac:dyDescent="0.45">
      <c r="J120" s="22" t="s">
        <v>8804</v>
      </c>
    </row>
    <row r="121" spans="10:10" x14ac:dyDescent="0.45">
      <c r="J121" s="22" t="s">
        <v>8804</v>
      </c>
    </row>
    <row r="122" spans="10:10" x14ac:dyDescent="0.45">
      <c r="J122" s="22" t="s">
        <v>8804</v>
      </c>
    </row>
    <row r="123" spans="10:10" x14ac:dyDescent="0.45">
      <c r="J123" s="22" t="s">
        <v>8804</v>
      </c>
    </row>
    <row r="124" spans="10:10" x14ac:dyDescent="0.45">
      <c r="J124" s="22" t="s">
        <v>8804</v>
      </c>
    </row>
    <row r="125" spans="10:10" x14ac:dyDescent="0.45">
      <c r="J125" s="22" t="s">
        <v>8804</v>
      </c>
    </row>
    <row r="126" spans="10:10" x14ac:dyDescent="0.45">
      <c r="J126" s="22" t="s">
        <v>8804</v>
      </c>
    </row>
    <row r="127" spans="10:10" x14ac:dyDescent="0.45">
      <c r="J127" s="22" t="s">
        <v>8804</v>
      </c>
    </row>
    <row r="128" spans="10:10" x14ac:dyDescent="0.45">
      <c r="J128" s="22" t="s">
        <v>8804</v>
      </c>
    </row>
    <row r="129" spans="10:10" x14ac:dyDescent="0.45">
      <c r="J129" s="22" t="s">
        <v>8804</v>
      </c>
    </row>
    <row r="130" spans="10:10" x14ac:dyDescent="0.45">
      <c r="J130" s="22" t="s">
        <v>8804</v>
      </c>
    </row>
    <row r="131" spans="10:10" x14ac:dyDescent="0.45">
      <c r="J131" s="22" t="s">
        <v>8804</v>
      </c>
    </row>
    <row r="132" spans="10:10" x14ac:dyDescent="0.45">
      <c r="J132" s="22" t="s">
        <v>8804</v>
      </c>
    </row>
    <row r="133" spans="10:10" x14ac:dyDescent="0.45">
      <c r="J133" s="22" t="s">
        <v>8804</v>
      </c>
    </row>
    <row r="134" spans="10:10" x14ac:dyDescent="0.45">
      <c r="J134" s="22" t="s">
        <v>8804</v>
      </c>
    </row>
    <row r="135" spans="10:10" x14ac:dyDescent="0.45">
      <c r="J135" s="22" t="s">
        <v>8804</v>
      </c>
    </row>
    <row r="136" spans="10:10" x14ac:dyDescent="0.45">
      <c r="J136" s="22" t="s">
        <v>8804</v>
      </c>
    </row>
    <row r="137" spans="10:10" x14ac:dyDescent="0.45">
      <c r="J137" s="22" t="s">
        <v>8804</v>
      </c>
    </row>
    <row r="138" spans="10:10" x14ac:dyDescent="0.45">
      <c r="J138" s="22" t="s">
        <v>8804</v>
      </c>
    </row>
    <row r="139" spans="10:10" x14ac:dyDescent="0.45">
      <c r="J139" s="22" t="s">
        <v>8804</v>
      </c>
    </row>
    <row r="140" spans="10:10" x14ac:dyDescent="0.45">
      <c r="J140" s="22" t="s">
        <v>8804</v>
      </c>
    </row>
    <row r="141" spans="10:10" x14ac:dyDescent="0.45">
      <c r="J141" s="22" t="s">
        <v>8804</v>
      </c>
    </row>
    <row r="142" spans="10:10" x14ac:dyDescent="0.45">
      <c r="J142" s="22" t="s">
        <v>8804</v>
      </c>
    </row>
    <row r="143" spans="10:10" x14ac:dyDescent="0.45">
      <c r="J143" s="22" t="s">
        <v>8804</v>
      </c>
    </row>
    <row r="144" spans="10:10" x14ac:dyDescent="0.45">
      <c r="J144" s="22" t="s">
        <v>8804</v>
      </c>
    </row>
    <row r="145" spans="10:10" x14ac:dyDescent="0.45">
      <c r="J145" s="22" t="s">
        <v>8804</v>
      </c>
    </row>
    <row r="146" spans="10:10" x14ac:dyDescent="0.45">
      <c r="J146" s="22" t="s">
        <v>8804</v>
      </c>
    </row>
    <row r="147" spans="10:10" x14ac:dyDescent="0.45">
      <c r="J147" s="22" t="s">
        <v>8804</v>
      </c>
    </row>
    <row r="148" spans="10:10" x14ac:dyDescent="0.45">
      <c r="J148" s="22" t="s">
        <v>8804</v>
      </c>
    </row>
    <row r="149" spans="10:10" x14ac:dyDescent="0.45">
      <c r="J149" s="22" t="s">
        <v>8804</v>
      </c>
    </row>
    <row r="150" spans="10:10" x14ac:dyDescent="0.45">
      <c r="J150" s="22" t="s">
        <v>8804</v>
      </c>
    </row>
    <row r="151" spans="10:10" x14ac:dyDescent="0.45">
      <c r="J151" s="22" t="s">
        <v>8804</v>
      </c>
    </row>
    <row r="152" spans="10:10" x14ac:dyDescent="0.45">
      <c r="J152" s="22" t="s">
        <v>8804</v>
      </c>
    </row>
    <row r="153" spans="10:10" x14ac:dyDescent="0.45">
      <c r="J153" s="22" t="s">
        <v>8804</v>
      </c>
    </row>
    <row r="154" spans="10:10" x14ac:dyDescent="0.45">
      <c r="J154" s="22" t="s">
        <v>8804</v>
      </c>
    </row>
    <row r="155" spans="10:10" x14ac:dyDescent="0.45">
      <c r="J155" s="22" t="s">
        <v>8804</v>
      </c>
    </row>
    <row r="156" spans="10:10" x14ac:dyDescent="0.45">
      <c r="J156" s="22" t="s">
        <v>8804</v>
      </c>
    </row>
    <row r="157" spans="10:10" x14ac:dyDescent="0.45">
      <c r="J157" s="22" t="s">
        <v>8804</v>
      </c>
    </row>
    <row r="158" spans="10:10" x14ac:dyDescent="0.45">
      <c r="J158" s="22" t="s">
        <v>8804</v>
      </c>
    </row>
    <row r="159" spans="10:10" x14ac:dyDescent="0.45">
      <c r="J159" s="22" t="s">
        <v>8804</v>
      </c>
    </row>
    <row r="160" spans="10:10" x14ac:dyDescent="0.45">
      <c r="J160" s="22" t="s">
        <v>8804</v>
      </c>
    </row>
    <row r="161" spans="10:10" x14ac:dyDescent="0.45">
      <c r="J161" s="22" t="s">
        <v>8804</v>
      </c>
    </row>
    <row r="162" spans="10:10" x14ac:dyDescent="0.45">
      <c r="J162" s="22" t="s">
        <v>8804</v>
      </c>
    </row>
    <row r="163" spans="10:10" x14ac:dyDescent="0.45">
      <c r="J163" s="22" t="s">
        <v>8804</v>
      </c>
    </row>
    <row r="164" spans="10:10" x14ac:dyDescent="0.45">
      <c r="J164" s="22" t="s">
        <v>8804</v>
      </c>
    </row>
    <row r="165" spans="10:10" x14ac:dyDescent="0.45">
      <c r="J165" s="22" t="s">
        <v>8804</v>
      </c>
    </row>
    <row r="166" spans="10:10" x14ac:dyDescent="0.45">
      <c r="J166" s="22" t="s">
        <v>8804</v>
      </c>
    </row>
    <row r="167" spans="10:10" x14ac:dyDescent="0.45">
      <c r="J167" s="22" t="s">
        <v>8804</v>
      </c>
    </row>
    <row r="168" spans="10:10" x14ac:dyDescent="0.45">
      <c r="J168" s="22" t="s">
        <v>8804</v>
      </c>
    </row>
    <row r="169" spans="10:10" x14ac:dyDescent="0.45">
      <c r="J169" s="22" t="s">
        <v>8804</v>
      </c>
    </row>
    <row r="170" spans="10:10" x14ac:dyDescent="0.45">
      <c r="J170" s="22" t="s">
        <v>8804</v>
      </c>
    </row>
    <row r="171" spans="10:10" x14ac:dyDescent="0.45">
      <c r="J171" s="22" t="s">
        <v>8804</v>
      </c>
    </row>
    <row r="172" spans="10:10" x14ac:dyDescent="0.45">
      <c r="J172" s="22" t="s">
        <v>8804</v>
      </c>
    </row>
    <row r="173" spans="10:10" x14ac:dyDescent="0.45">
      <c r="J173" s="22" t="s">
        <v>8804</v>
      </c>
    </row>
    <row r="174" spans="10:10" x14ac:dyDescent="0.45">
      <c r="J174" s="22" t="s">
        <v>8804</v>
      </c>
    </row>
    <row r="175" spans="10:10" x14ac:dyDescent="0.45">
      <c r="J175" s="22" t="s">
        <v>8804</v>
      </c>
    </row>
    <row r="176" spans="10:10" x14ac:dyDescent="0.45">
      <c r="J176" s="22" t="s">
        <v>8804</v>
      </c>
    </row>
    <row r="177" spans="10:10" x14ac:dyDescent="0.45">
      <c r="J177" s="22" t="s">
        <v>8804</v>
      </c>
    </row>
    <row r="178" spans="10:10" x14ac:dyDescent="0.45">
      <c r="J178" s="22" t="s">
        <v>8804</v>
      </c>
    </row>
    <row r="179" spans="10:10" x14ac:dyDescent="0.45">
      <c r="J179" s="22" t="s">
        <v>8804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28A1D-2017-4108-B5A9-1215FF8D815C}">
  <sheetPr codeName="Sheet1"/>
  <dimension ref="A1:J8785"/>
  <sheetViews>
    <sheetView workbookViewId="0">
      <selection activeCell="H1" sqref="H1"/>
    </sheetView>
  </sheetViews>
  <sheetFormatPr defaultRowHeight="14.25" x14ac:dyDescent="0.45"/>
  <cols>
    <col min="2" max="2" width="14.86328125" customWidth="1"/>
    <col min="3" max="3" width="24.06640625" customWidth="1"/>
    <col min="9" max="9" width="9.06640625" style="2"/>
    <col min="10" max="10" width="12.53125" bestFit="1" customWidth="1"/>
  </cols>
  <sheetData>
    <row r="1" spans="1:10" x14ac:dyDescent="0.4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10" x14ac:dyDescent="0.45">
      <c r="A2">
        <v>510</v>
      </c>
      <c r="B2" s="1">
        <v>45170</v>
      </c>
      <c r="C2" t="s">
        <v>7</v>
      </c>
      <c r="D2" t="s">
        <v>8</v>
      </c>
      <c r="E2" t="s">
        <v>8796</v>
      </c>
      <c r="F2">
        <v>635</v>
      </c>
      <c r="G2">
        <v>0.124</v>
      </c>
      <c r="H2">
        <v>0</v>
      </c>
      <c r="J2" s="1" t="str">
        <f t="shared" ref="J2:J33" si="0">TEXT(YEAR(B2),"0000")&amp;"-"&amp;TEXT(MONTH(B2),"00")&amp;"-"&amp;TEXT(DAY(B2),"00")&amp;"-"&amp;TEXT(HOUR(B2),"00")</f>
        <v>2023-09-01-00</v>
      </c>
    </row>
    <row r="3" spans="1:10" x14ac:dyDescent="0.45">
      <c r="A3">
        <v>1418</v>
      </c>
      <c r="B3" s="1">
        <v>45170.041666666664</v>
      </c>
      <c r="C3" t="s">
        <v>7</v>
      </c>
      <c r="D3" t="s">
        <v>8</v>
      </c>
      <c r="E3" t="s">
        <v>8796</v>
      </c>
      <c r="F3">
        <v>635</v>
      </c>
      <c r="G3">
        <v>0.13900000000000001</v>
      </c>
      <c r="H3">
        <v>0</v>
      </c>
      <c r="J3" s="1" t="str">
        <f t="shared" si="0"/>
        <v>2023-09-01-01</v>
      </c>
    </row>
    <row r="4" spans="1:10" x14ac:dyDescent="0.45">
      <c r="A4">
        <v>2912</v>
      </c>
      <c r="B4" s="1">
        <v>45170.083333333336</v>
      </c>
      <c r="C4" t="s">
        <v>7</v>
      </c>
      <c r="D4" t="s">
        <v>8</v>
      </c>
      <c r="E4" t="s">
        <v>8796</v>
      </c>
      <c r="F4">
        <v>635</v>
      </c>
      <c r="G4">
        <v>0.17599999999999999</v>
      </c>
      <c r="H4">
        <v>0</v>
      </c>
      <c r="J4" s="1" t="str">
        <f t="shared" si="0"/>
        <v>2023-09-01-02</v>
      </c>
    </row>
    <row r="5" spans="1:10" x14ac:dyDescent="0.45">
      <c r="A5">
        <v>3740</v>
      </c>
      <c r="B5" s="1">
        <v>45170.125</v>
      </c>
      <c r="C5" t="s">
        <v>7</v>
      </c>
      <c r="D5" t="s">
        <v>8</v>
      </c>
      <c r="E5" t="s">
        <v>8796</v>
      </c>
      <c r="F5">
        <v>635</v>
      </c>
      <c r="G5">
        <v>0.107</v>
      </c>
      <c r="H5">
        <v>0</v>
      </c>
      <c r="J5" s="1" t="str">
        <f t="shared" si="0"/>
        <v>2023-09-01-03</v>
      </c>
    </row>
    <row r="6" spans="1:10" x14ac:dyDescent="0.45">
      <c r="A6">
        <v>4825</v>
      </c>
      <c r="B6" s="1">
        <v>45170.166666666664</v>
      </c>
      <c r="C6" t="s">
        <v>7</v>
      </c>
      <c r="D6" t="s">
        <v>8</v>
      </c>
      <c r="E6" t="s">
        <v>8796</v>
      </c>
      <c r="F6">
        <v>635</v>
      </c>
      <c r="G6">
        <v>0.11899999999999999</v>
      </c>
      <c r="H6">
        <v>6.4000000000000001E-2</v>
      </c>
      <c r="J6" s="1" t="str">
        <f t="shared" si="0"/>
        <v>2023-09-01-04</v>
      </c>
    </row>
    <row r="7" spans="1:10" x14ac:dyDescent="0.45">
      <c r="A7">
        <v>6290</v>
      </c>
      <c r="B7" s="1">
        <v>45170.208333333336</v>
      </c>
      <c r="C7" t="s">
        <v>7</v>
      </c>
      <c r="D7" t="s">
        <v>8</v>
      </c>
      <c r="E7" t="s">
        <v>8796</v>
      </c>
      <c r="F7">
        <v>635</v>
      </c>
      <c r="G7">
        <v>8.5000000000000006E-2</v>
      </c>
      <c r="H7">
        <v>0.65</v>
      </c>
      <c r="J7" s="1" t="str">
        <f t="shared" si="0"/>
        <v>2023-09-01-05</v>
      </c>
    </row>
    <row r="8" spans="1:10" x14ac:dyDescent="0.45">
      <c r="A8">
        <v>7360</v>
      </c>
      <c r="B8" s="1">
        <v>45170.25</v>
      </c>
      <c r="C8" t="s">
        <v>7</v>
      </c>
      <c r="D8" t="s">
        <v>8</v>
      </c>
      <c r="E8" t="s">
        <v>8796</v>
      </c>
      <c r="F8">
        <v>635</v>
      </c>
      <c r="G8">
        <v>0</v>
      </c>
      <c r="H8">
        <v>1.167</v>
      </c>
      <c r="J8" s="1" t="str">
        <f t="shared" si="0"/>
        <v>2023-09-01-06</v>
      </c>
    </row>
    <row r="9" spans="1:10" x14ac:dyDescent="0.45">
      <c r="A9">
        <v>7696</v>
      </c>
      <c r="B9" s="1">
        <v>45170.291666666664</v>
      </c>
      <c r="C9" t="s">
        <v>7</v>
      </c>
      <c r="D9" t="s">
        <v>8</v>
      </c>
      <c r="E9" t="s">
        <v>8796</v>
      </c>
      <c r="F9">
        <v>635</v>
      </c>
      <c r="G9">
        <v>5.0000000000000001E-3</v>
      </c>
      <c r="H9">
        <v>0.66600000000000004</v>
      </c>
      <c r="J9" s="1" t="str">
        <f t="shared" si="0"/>
        <v>2023-09-01-07</v>
      </c>
    </row>
    <row r="10" spans="1:10" x14ac:dyDescent="0.45">
      <c r="A10">
        <v>9401</v>
      </c>
      <c r="B10" s="1">
        <v>45170.333333333336</v>
      </c>
      <c r="C10" t="s">
        <v>7</v>
      </c>
      <c r="D10" t="s">
        <v>8</v>
      </c>
      <c r="E10" t="s">
        <v>8796</v>
      </c>
      <c r="F10">
        <v>635</v>
      </c>
      <c r="G10">
        <v>0</v>
      </c>
      <c r="H10">
        <v>1.234</v>
      </c>
      <c r="J10" s="1" t="str">
        <f t="shared" si="0"/>
        <v>2023-09-01-08</v>
      </c>
    </row>
    <row r="11" spans="1:10" x14ac:dyDescent="0.45">
      <c r="A11">
        <v>10291</v>
      </c>
      <c r="B11" s="1">
        <v>45170.375</v>
      </c>
      <c r="C11" t="s">
        <v>7</v>
      </c>
      <c r="D11" t="s">
        <v>8</v>
      </c>
      <c r="E11" t="s">
        <v>8796</v>
      </c>
      <c r="F11">
        <v>635</v>
      </c>
      <c r="G11">
        <v>0.18</v>
      </c>
      <c r="H11">
        <v>2.3969999999999998</v>
      </c>
      <c r="J11" s="1" t="str">
        <f t="shared" si="0"/>
        <v>2023-09-01-09</v>
      </c>
    </row>
    <row r="12" spans="1:10" x14ac:dyDescent="0.45">
      <c r="A12">
        <v>11945</v>
      </c>
      <c r="B12" s="1">
        <v>45170.416666666664</v>
      </c>
      <c r="C12" t="s">
        <v>7</v>
      </c>
      <c r="D12" t="s">
        <v>8</v>
      </c>
      <c r="E12" t="s">
        <v>8796</v>
      </c>
      <c r="F12">
        <v>635</v>
      </c>
      <c r="G12">
        <v>0.34699999999999998</v>
      </c>
      <c r="H12">
        <v>2.67</v>
      </c>
      <c r="J12" s="1" t="str">
        <f t="shared" si="0"/>
        <v>2023-09-01-10</v>
      </c>
    </row>
    <row r="13" spans="1:10" x14ac:dyDescent="0.45">
      <c r="A13">
        <v>13013</v>
      </c>
      <c r="B13" s="1">
        <v>45170.458333333336</v>
      </c>
      <c r="C13" t="s">
        <v>7</v>
      </c>
      <c r="D13" t="s">
        <v>8</v>
      </c>
      <c r="E13" t="s">
        <v>8796</v>
      </c>
      <c r="F13">
        <v>635</v>
      </c>
      <c r="G13">
        <v>9.7000000000000003E-2</v>
      </c>
      <c r="H13">
        <v>1.752</v>
      </c>
      <c r="J13" s="1" t="str">
        <f t="shared" si="0"/>
        <v>2023-09-01-11</v>
      </c>
    </row>
    <row r="14" spans="1:10" x14ac:dyDescent="0.45">
      <c r="A14">
        <v>13494</v>
      </c>
      <c r="B14" s="1">
        <v>45170.5</v>
      </c>
      <c r="C14" t="s">
        <v>7</v>
      </c>
      <c r="D14" t="s">
        <v>8</v>
      </c>
      <c r="E14" t="s">
        <v>8796</v>
      </c>
      <c r="F14">
        <v>635</v>
      </c>
      <c r="G14">
        <v>2.5999999999999999E-2</v>
      </c>
      <c r="H14">
        <v>0.871</v>
      </c>
      <c r="J14" s="1" t="str">
        <f t="shared" si="0"/>
        <v>2023-09-01-12</v>
      </c>
    </row>
    <row r="15" spans="1:10" x14ac:dyDescent="0.45">
      <c r="A15">
        <v>14295</v>
      </c>
      <c r="B15" s="1">
        <v>45170.541666666664</v>
      </c>
      <c r="C15" t="s">
        <v>7</v>
      </c>
      <c r="D15" t="s">
        <v>8</v>
      </c>
      <c r="E15" t="s">
        <v>8796</v>
      </c>
      <c r="F15">
        <v>635</v>
      </c>
      <c r="G15">
        <v>0.13200000000000001</v>
      </c>
      <c r="H15">
        <v>0.20599999999999999</v>
      </c>
      <c r="J15" s="1" t="str">
        <f t="shared" si="0"/>
        <v>2023-09-01-13</v>
      </c>
    </row>
    <row r="16" spans="1:10" x14ac:dyDescent="0.45">
      <c r="A16">
        <v>15716</v>
      </c>
      <c r="B16" s="1">
        <v>45170.583333333336</v>
      </c>
      <c r="C16" t="s">
        <v>7</v>
      </c>
      <c r="D16" t="s">
        <v>8</v>
      </c>
      <c r="E16" t="s">
        <v>8796</v>
      </c>
      <c r="F16">
        <v>635</v>
      </c>
      <c r="G16">
        <v>7.5999999999999998E-2</v>
      </c>
      <c r="H16">
        <v>0.21299999999999999</v>
      </c>
      <c r="J16" s="1" t="str">
        <f t="shared" si="0"/>
        <v>2023-09-01-14</v>
      </c>
    </row>
    <row r="17" spans="1:10" x14ac:dyDescent="0.45">
      <c r="A17">
        <v>17116</v>
      </c>
      <c r="B17" s="1">
        <v>45170.625</v>
      </c>
      <c r="C17" t="s">
        <v>7</v>
      </c>
      <c r="D17" t="s">
        <v>8</v>
      </c>
      <c r="E17" t="s">
        <v>8796</v>
      </c>
      <c r="F17">
        <v>635</v>
      </c>
      <c r="G17">
        <v>0.26</v>
      </c>
      <c r="H17">
        <v>5.1999999999999998E-2</v>
      </c>
      <c r="J17" s="1" t="str">
        <f t="shared" si="0"/>
        <v>2023-09-01-15</v>
      </c>
    </row>
    <row r="18" spans="1:10" x14ac:dyDescent="0.45">
      <c r="A18">
        <v>18058</v>
      </c>
      <c r="B18" s="1">
        <v>45170.666666666664</v>
      </c>
      <c r="C18" t="s">
        <v>7</v>
      </c>
      <c r="D18" t="s">
        <v>8</v>
      </c>
      <c r="E18" t="s">
        <v>8796</v>
      </c>
      <c r="F18">
        <v>635</v>
      </c>
      <c r="G18">
        <v>0.19900000000000001</v>
      </c>
      <c r="H18">
        <v>0</v>
      </c>
      <c r="J18" s="1" t="str">
        <f t="shared" si="0"/>
        <v>2023-09-01-16</v>
      </c>
    </row>
    <row r="19" spans="1:10" x14ac:dyDescent="0.45">
      <c r="A19">
        <v>19010</v>
      </c>
      <c r="B19" s="1">
        <v>45170.708333333336</v>
      </c>
      <c r="C19" t="s">
        <v>7</v>
      </c>
      <c r="D19" t="s">
        <v>8</v>
      </c>
      <c r="E19" t="s">
        <v>8796</v>
      </c>
      <c r="F19">
        <v>635</v>
      </c>
      <c r="G19">
        <v>0.2</v>
      </c>
      <c r="H19">
        <v>0</v>
      </c>
      <c r="J19" s="1" t="str">
        <f t="shared" si="0"/>
        <v>2023-09-01-17</v>
      </c>
    </row>
    <row r="20" spans="1:10" x14ac:dyDescent="0.45">
      <c r="A20">
        <v>20356</v>
      </c>
      <c r="B20" s="1">
        <v>45170.75</v>
      </c>
      <c r="C20" t="s">
        <v>7</v>
      </c>
      <c r="D20" t="s">
        <v>8</v>
      </c>
      <c r="E20" t="s">
        <v>8796</v>
      </c>
      <c r="F20">
        <v>635</v>
      </c>
      <c r="G20">
        <v>0.24399999999999999</v>
      </c>
      <c r="H20">
        <v>0</v>
      </c>
      <c r="J20" s="1" t="str">
        <f t="shared" si="0"/>
        <v>2023-09-01-18</v>
      </c>
    </row>
    <row r="21" spans="1:10" x14ac:dyDescent="0.45">
      <c r="A21">
        <v>21798</v>
      </c>
      <c r="B21" s="1">
        <v>45170.791666666664</v>
      </c>
      <c r="C21" t="s">
        <v>7</v>
      </c>
      <c r="D21" t="s">
        <v>8</v>
      </c>
      <c r="E21" t="s">
        <v>8796</v>
      </c>
      <c r="F21">
        <v>635</v>
      </c>
      <c r="G21">
        <v>0.26200000000000001</v>
      </c>
      <c r="H21">
        <v>0</v>
      </c>
      <c r="J21" s="1" t="str">
        <f t="shared" si="0"/>
        <v>2023-09-01-19</v>
      </c>
    </row>
    <row r="22" spans="1:10" x14ac:dyDescent="0.45">
      <c r="A22">
        <v>22197</v>
      </c>
      <c r="B22" s="1">
        <v>45170.833333333336</v>
      </c>
      <c r="C22" t="s">
        <v>7</v>
      </c>
      <c r="D22" t="s">
        <v>8</v>
      </c>
      <c r="E22" t="s">
        <v>8796</v>
      </c>
      <c r="F22">
        <v>635</v>
      </c>
      <c r="G22">
        <v>0.17599999999999999</v>
      </c>
      <c r="H22">
        <v>0</v>
      </c>
      <c r="J22" s="1" t="str">
        <f t="shared" si="0"/>
        <v>2023-09-01-20</v>
      </c>
    </row>
    <row r="23" spans="1:10" x14ac:dyDescent="0.45">
      <c r="A23">
        <v>23876</v>
      </c>
      <c r="B23" s="1">
        <v>45170.875</v>
      </c>
      <c r="C23" t="s">
        <v>7</v>
      </c>
      <c r="D23" t="s">
        <v>8</v>
      </c>
      <c r="E23" t="s">
        <v>8796</v>
      </c>
      <c r="F23">
        <v>635</v>
      </c>
      <c r="G23">
        <v>0.23200000000000001</v>
      </c>
      <c r="H23">
        <v>0</v>
      </c>
      <c r="J23" s="1" t="str">
        <f t="shared" si="0"/>
        <v>2023-09-01-21</v>
      </c>
    </row>
    <row r="24" spans="1:10" x14ac:dyDescent="0.45">
      <c r="A24">
        <v>24958</v>
      </c>
      <c r="B24" s="1">
        <v>45170.916666666664</v>
      </c>
      <c r="C24" t="s">
        <v>7</v>
      </c>
      <c r="D24" t="s">
        <v>8</v>
      </c>
      <c r="E24" t="s">
        <v>8796</v>
      </c>
      <c r="F24">
        <v>635</v>
      </c>
      <c r="G24">
        <v>0.246</v>
      </c>
      <c r="H24">
        <v>0</v>
      </c>
      <c r="J24" s="1" t="str">
        <f t="shared" si="0"/>
        <v>2023-09-01-22</v>
      </c>
    </row>
    <row r="25" spans="1:10" x14ac:dyDescent="0.45">
      <c r="A25">
        <v>25952</v>
      </c>
      <c r="B25" s="1">
        <v>45170.958333333336</v>
      </c>
      <c r="C25" t="s">
        <v>7</v>
      </c>
      <c r="D25" t="s">
        <v>8</v>
      </c>
      <c r="E25" t="s">
        <v>8796</v>
      </c>
      <c r="F25">
        <v>635</v>
      </c>
      <c r="G25">
        <v>0.13300000000000001</v>
      </c>
      <c r="H25">
        <v>0</v>
      </c>
      <c r="J25" s="1" t="str">
        <f t="shared" si="0"/>
        <v>2023-09-01-23</v>
      </c>
    </row>
    <row r="26" spans="1:10" x14ac:dyDescent="0.45">
      <c r="A26">
        <v>26382</v>
      </c>
      <c r="B26" s="1">
        <v>45171</v>
      </c>
      <c r="C26" t="s">
        <v>7</v>
      </c>
      <c r="D26" t="s">
        <v>8</v>
      </c>
      <c r="E26" t="s">
        <v>8796</v>
      </c>
      <c r="F26">
        <v>635</v>
      </c>
      <c r="G26">
        <v>0.16500000000000001</v>
      </c>
      <c r="H26">
        <v>0</v>
      </c>
      <c r="J26" s="1" t="str">
        <f t="shared" si="0"/>
        <v>2023-09-02-00</v>
      </c>
    </row>
    <row r="27" spans="1:10" x14ac:dyDescent="0.45">
      <c r="A27">
        <v>27945</v>
      </c>
      <c r="B27" s="1">
        <v>45171.041666666664</v>
      </c>
      <c r="C27" t="s">
        <v>7</v>
      </c>
      <c r="D27" t="s">
        <v>8</v>
      </c>
      <c r="E27" t="s">
        <v>8796</v>
      </c>
      <c r="F27">
        <v>635</v>
      </c>
      <c r="G27">
        <v>0.121</v>
      </c>
      <c r="H27">
        <v>0</v>
      </c>
      <c r="J27" s="1" t="str">
        <f t="shared" si="0"/>
        <v>2023-09-02-01</v>
      </c>
    </row>
    <row r="28" spans="1:10" x14ac:dyDescent="0.45">
      <c r="A28">
        <v>29336</v>
      </c>
      <c r="B28" s="1">
        <v>45171.083333333336</v>
      </c>
      <c r="C28" t="s">
        <v>7</v>
      </c>
      <c r="D28" t="s">
        <v>8</v>
      </c>
      <c r="E28" t="s">
        <v>8796</v>
      </c>
      <c r="F28">
        <v>635</v>
      </c>
      <c r="G28">
        <v>0.16200000000000001</v>
      </c>
      <c r="H28">
        <v>0</v>
      </c>
      <c r="J28" s="1" t="str">
        <f t="shared" si="0"/>
        <v>2023-09-02-02</v>
      </c>
    </row>
    <row r="29" spans="1:10" x14ac:dyDescent="0.45">
      <c r="A29">
        <v>30210</v>
      </c>
      <c r="B29" s="1">
        <v>45171.125</v>
      </c>
      <c r="C29" t="s">
        <v>7</v>
      </c>
      <c r="D29" t="s">
        <v>8</v>
      </c>
      <c r="E29" t="s">
        <v>8796</v>
      </c>
      <c r="F29">
        <v>635</v>
      </c>
      <c r="G29">
        <v>0.28799999999999998</v>
      </c>
      <c r="H29">
        <v>0</v>
      </c>
      <c r="J29" s="1" t="str">
        <f t="shared" si="0"/>
        <v>2023-09-02-03</v>
      </c>
    </row>
    <row r="30" spans="1:10" x14ac:dyDescent="0.45">
      <c r="A30">
        <v>30887</v>
      </c>
      <c r="B30" s="1">
        <v>45171.166666666664</v>
      </c>
      <c r="C30" t="s">
        <v>7</v>
      </c>
      <c r="D30" t="s">
        <v>8</v>
      </c>
      <c r="E30" t="s">
        <v>8796</v>
      </c>
      <c r="F30">
        <v>635</v>
      </c>
      <c r="G30">
        <v>0.19800000000000001</v>
      </c>
      <c r="H30">
        <v>4.2999999999999997E-2</v>
      </c>
      <c r="J30" s="1" t="str">
        <f t="shared" si="0"/>
        <v>2023-09-02-04</v>
      </c>
    </row>
    <row r="31" spans="1:10" x14ac:dyDescent="0.45">
      <c r="A31">
        <v>32433</v>
      </c>
      <c r="B31" s="1">
        <v>45171.208333333336</v>
      </c>
      <c r="C31" t="s">
        <v>7</v>
      </c>
      <c r="D31" t="s">
        <v>8</v>
      </c>
      <c r="E31" t="s">
        <v>8796</v>
      </c>
      <c r="F31">
        <v>635</v>
      </c>
      <c r="G31">
        <v>0.33500000000000002</v>
      </c>
      <c r="H31">
        <v>6.0999999999999999E-2</v>
      </c>
      <c r="J31" s="1" t="str">
        <f t="shared" si="0"/>
        <v>2023-09-02-05</v>
      </c>
    </row>
    <row r="32" spans="1:10" x14ac:dyDescent="0.45">
      <c r="A32">
        <v>33924</v>
      </c>
      <c r="B32" s="1">
        <v>45171.25</v>
      </c>
      <c r="C32" t="s">
        <v>7</v>
      </c>
      <c r="D32" t="s">
        <v>8</v>
      </c>
      <c r="E32" t="s">
        <v>8796</v>
      </c>
      <c r="F32">
        <v>635</v>
      </c>
      <c r="G32">
        <v>0.08</v>
      </c>
      <c r="H32">
        <v>0.25700000000000001</v>
      </c>
      <c r="J32" s="1" t="str">
        <f t="shared" si="0"/>
        <v>2023-09-02-06</v>
      </c>
    </row>
    <row r="33" spans="1:10" x14ac:dyDescent="0.45">
      <c r="A33">
        <v>34459</v>
      </c>
      <c r="B33" s="1">
        <v>45171.291666666664</v>
      </c>
      <c r="C33" t="s">
        <v>7</v>
      </c>
      <c r="D33" t="s">
        <v>8</v>
      </c>
      <c r="E33" t="s">
        <v>8796</v>
      </c>
      <c r="F33">
        <v>635</v>
      </c>
      <c r="G33">
        <v>4.0000000000000001E-3</v>
      </c>
      <c r="H33">
        <v>1.0149999999999999</v>
      </c>
      <c r="J33" s="1" t="str">
        <f t="shared" si="0"/>
        <v>2023-09-02-07</v>
      </c>
    </row>
    <row r="34" spans="1:10" x14ac:dyDescent="0.45">
      <c r="A34">
        <v>35515</v>
      </c>
      <c r="B34" s="1">
        <v>45171.333333333336</v>
      </c>
      <c r="C34" t="s">
        <v>7</v>
      </c>
      <c r="D34" t="s">
        <v>8</v>
      </c>
      <c r="E34" t="s">
        <v>8796</v>
      </c>
      <c r="F34">
        <v>635</v>
      </c>
      <c r="G34">
        <v>0.61099999999999999</v>
      </c>
      <c r="H34">
        <v>0.95299999999999996</v>
      </c>
      <c r="J34" s="1" t="str">
        <f t="shared" ref="J34:J66" si="1">TEXT(YEAR(B34),"0000")&amp;"-"&amp;TEXT(MONTH(B34),"00")&amp;"-"&amp;TEXT(DAY(B34),"00")&amp;"-"&amp;TEXT(HOUR(B34),"00")</f>
        <v>2023-09-02-08</v>
      </c>
    </row>
    <row r="35" spans="1:10" x14ac:dyDescent="0.45">
      <c r="A35">
        <v>36702</v>
      </c>
      <c r="B35" s="1">
        <v>45171.375</v>
      </c>
      <c r="C35" t="s">
        <v>7</v>
      </c>
      <c r="D35" t="s">
        <v>8</v>
      </c>
      <c r="E35" t="s">
        <v>8796</v>
      </c>
      <c r="F35">
        <v>635</v>
      </c>
      <c r="G35">
        <v>0.34599999999999997</v>
      </c>
      <c r="H35">
        <v>2.31</v>
      </c>
      <c r="J35" s="1" t="str">
        <f t="shared" si="1"/>
        <v>2023-09-02-09</v>
      </c>
    </row>
    <row r="36" spans="1:10" x14ac:dyDescent="0.45">
      <c r="A36">
        <v>37669</v>
      </c>
      <c r="B36" s="1">
        <v>45171.416666666664</v>
      </c>
      <c r="C36" t="s">
        <v>7</v>
      </c>
      <c r="D36" t="s">
        <v>8</v>
      </c>
      <c r="E36" t="s">
        <v>8796</v>
      </c>
      <c r="F36">
        <v>635</v>
      </c>
      <c r="G36">
        <v>0</v>
      </c>
      <c r="H36">
        <v>2.0680000000000001</v>
      </c>
      <c r="J36" s="1" t="str">
        <f t="shared" si="1"/>
        <v>2023-09-02-10</v>
      </c>
    </row>
    <row r="37" spans="1:10" x14ac:dyDescent="0.45">
      <c r="A37">
        <v>39332</v>
      </c>
      <c r="B37" s="1">
        <v>45171.458333333336</v>
      </c>
      <c r="C37" t="s">
        <v>7</v>
      </c>
      <c r="D37" t="s">
        <v>8</v>
      </c>
      <c r="E37" t="s">
        <v>8796</v>
      </c>
      <c r="F37">
        <v>635</v>
      </c>
      <c r="G37">
        <v>9.7000000000000003E-2</v>
      </c>
      <c r="H37">
        <v>2.048</v>
      </c>
      <c r="J37" s="1" t="str">
        <f t="shared" si="1"/>
        <v>2023-09-02-11</v>
      </c>
    </row>
    <row r="38" spans="1:10" x14ac:dyDescent="0.45">
      <c r="A38">
        <v>40098</v>
      </c>
      <c r="B38" s="1">
        <v>45171.5</v>
      </c>
      <c r="C38" t="s">
        <v>7</v>
      </c>
      <c r="D38" t="s">
        <v>8</v>
      </c>
      <c r="E38" t="s">
        <v>8796</v>
      </c>
      <c r="F38">
        <v>635</v>
      </c>
      <c r="G38">
        <v>4.0000000000000001E-3</v>
      </c>
      <c r="H38">
        <v>3.0169999999999999</v>
      </c>
      <c r="J38" s="1" t="str">
        <f t="shared" si="1"/>
        <v>2023-09-02-12</v>
      </c>
    </row>
    <row r="39" spans="1:10" x14ac:dyDescent="0.45">
      <c r="A39">
        <v>41588</v>
      </c>
      <c r="B39" s="1">
        <v>45171.541666666664</v>
      </c>
      <c r="C39" t="s">
        <v>7</v>
      </c>
      <c r="D39" t="s">
        <v>8</v>
      </c>
      <c r="E39" t="s">
        <v>8796</v>
      </c>
      <c r="F39">
        <v>635</v>
      </c>
      <c r="G39">
        <v>0.32200000000000001</v>
      </c>
      <c r="H39">
        <v>1.8280000000000001</v>
      </c>
      <c r="J39" s="1" t="str">
        <f t="shared" si="1"/>
        <v>2023-09-02-13</v>
      </c>
    </row>
    <row r="40" spans="1:10" x14ac:dyDescent="0.45">
      <c r="A40">
        <v>41802</v>
      </c>
      <c r="B40" s="1">
        <v>45171.583333333336</v>
      </c>
      <c r="C40" t="s">
        <v>7</v>
      </c>
      <c r="D40" t="s">
        <v>8</v>
      </c>
      <c r="E40" t="s">
        <v>8796</v>
      </c>
      <c r="F40">
        <v>635</v>
      </c>
      <c r="G40">
        <v>0</v>
      </c>
      <c r="H40">
        <v>1.3380000000000001</v>
      </c>
      <c r="J40" s="1" t="str">
        <f t="shared" si="1"/>
        <v>2023-09-02-14</v>
      </c>
    </row>
    <row r="41" spans="1:10" x14ac:dyDescent="0.45">
      <c r="A41">
        <v>42885</v>
      </c>
      <c r="B41" s="1">
        <v>45171.625</v>
      </c>
      <c r="C41" t="s">
        <v>7</v>
      </c>
      <c r="D41" t="s">
        <v>8</v>
      </c>
      <c r="E41" t="s">
        <v>8796</v>
      </c>
      <c r="F41">
        <v>635</v>
      </c>
      <c r="G41">
        <v>0.32900000000000001</v>
      </c>
      <c r="H41">
        <v>0.37</v>
      </c>
      <c r="J41" s="1" t="str">
        <f t="shared" si="1"/>
        <v>2023-09-02-15</v>
      </c>
    </row>
    <row r="42" spans="1:10" x14ac:dyDescent="0.45">
      <c r="A42">
        <v>44163</v>
      </c>
      <c r="B42" s="1">
        <v>45171.666666666664</v>
      </c>
      <c r="C42" t="s">
        <v>7</v>
      </c>
      <c r="D42" t="s">
        <v>8</v>
      </c>
      <c r="E42" t="s">
        <v>8796</v>
      </c>
      <c r="F42">
        <v>635</v>
      </c>
      <c r="G42">
        <v>0.215</v>
      </c>
      <c r="H42">
        <v>9.0999999999999998E-2</v>
      </c>
      <c r="J42" s="1" t="str">
        <f t="shared" si="1"/>
        <v>2023-09-02-16</v>
      </c>
    </row>
    <row r="43" spans="1:10" x14ac:dyDescent="0.45">
      <c r="A43">
        <v>45820</v>
      </c>
      <c r="B43" s="1">
        <v>45171.708333333336</v>
      </c>
      <c r="C43" t="s">
        <v>7</v>
      </c>
      <c r="D43" t="s">
        <v>8</v>
      </c>
      <c r="E43" t="s">
        <v>8796</v>
      </c>
      <c r="F43">
        <v>635</v>
      </c>
      <c r="G43">
        <v>0.27900000000000003</v>
      </c>
      <c r="H43">
        <v>3.0000000000000001E-3</v>
      </c>
      <c r="J43" s="1" t="str">
        <f t="shared" si="1"/>
        <v>2023-09-02-17</v>
      </c>
    </row>
    <row r="44" spans="1:10" x14ac:dyDescent="0.45">
      <c r="A44">
        <v>46788</v>
      </c>
      <c r="B44" s="1">
        <v>45171.75</v>
      </c>
      <c r="C44" t="s">
        <v>7</v>
      </c>
      <c r="D44" t="s">
        <v>8</v>
      </c>
      <c r="E44" t="s">
        <v>8796</v>
      </c>
      <c r="F44">
        <v>635</v>
      </c>
      <c r="G44">
        <v>0.33800000000000002</v>
      </c>
      <c r="H44">
        <v>0</v>
      </c>
      <c r="J44" s="1" t="str">
        <f t="shared" si="1"/>
        <v>2023-09-02-18</v>
      </c>
    </row>
    <row r="45" spans="1:10" x14ac:dyDescent="0.45">
      <c r="A45">
        <v>47129</v>
      </c>
      <c r="B45" s="1">
        <v>45171.791666666664</v>
      </c>
      <c r="C45" t="s">
        <v>7</v>
      </c>
      <c r="D45" t="s">
        <v>8</v>
      </c>
      <c r="E45" t="s">
        <v>8796</v>
      </c>
      <c r="F45">
        <v>635</v>
      </c>
      <c r="G45">
        <v>0.26900000000000002</v>
      </c>
      <c r="H45">
        <v>0</v>
      </c>
      <c r="J45" s="1" t="str">
        <f t="shared" si="1"/>
        <v>2023-09-02-19</v>
      </c>
    </row>
    <row r="46" spans="1:10" x14ac:dyDescent="0.45">
      <c r="A46">
        <v>48351</v>
      </c>
      <c r="B46" s="1">
        <v>45171.833333333336</v>
      </c>
      <c r="C46" t="s">
        <v>7</v>
      </c>
      <c r="D46" t="s">
        <v>8</v>
      </c>
      <c r="E46" t="s">
        <v>8796</v>
      </c>
      <c r="F46">
        <v>635</v>
      </c>
      <c r="G46">
        <v>0.316</v>
      </c>
      <c r="H46">
        <v>0</v>
      </c>
      <c r="J46" s="1" t="str">
        <f t="shared" si="1"/>
        <v>2023-09-02-20</v>
      </c>
    </row>
    <row r="47" spans="1:10" x14ac:dyDescent="0.45">
      <c r="A47">
        <v>49937</v>
      </c>
      <c r="B47" s="1">
        <v>45171.875</v>
      </c>
      <c r="C47" t="s">
        <v>7</v>
      </c>
      <c r="D47" t="s">
        <v>8</v>
      </c>
      <c r="E47" t="s">
        <v>8796</v>
      </c>
      <c r="F47">
        <v>635</v>
      </c>
      <c r="G47">
        <v>0.32900000000000001</v>
      </c>
      <c r="H47">
        <v>0</v>
      </c>
      <c r="J47" s="1" t="str">
        <f t="shared" si="1"/>
        <v>2023-09-02-21</v>
      </c>
    </row>
    <row r="48" spans="1:10" x14ac:dyDescent="0.45">
      <c r="A48">
        <v>50980</v>
      </c>
      <c r="B48" s="1">
        <v>45171.916666666664</v>
      </c>
      <c r="C48" t="s">
        <v>7</v>
      </c>
      <c r="D48" t="s">
        <v>8</v>
      </c>
      <c r="E48" t="s">
        <v>8796</v>
      </c>
      <c r="F48">
        <v>635</v>
      </c>
      <c r="G48">
        <v>0.14399999999999999</v>
      </c>
      <c r="H48">
        <v>0</v>
      </c>
      <c r="J48" s="1" t="str">
        <f t="shared" si="1"/>
        <v>2023-09-02-22</v>
      </c>
    </row>
    <row r="49" spans="1:10" x14ac:dyDescent="0.45">
      <c r="A49">
        <v>51914</v>
      </c>
      <c r="B49" s="1">
        <v>45171.958333333336</v>
      </c>
      <c r="C49" t="s">
        <v>7</v>
      </c>
      <c r="D49" t="s">
        <v>8</v>
      </c>
      <c r="E49" t="s">
        <v>8796</v>
      </c>
      <c r="F49">
        <v>635</v>
      </c>
      <c r="G49">
        <v>0.254</v>
      </c>
      <c r="H49">
        <v>0</v>
      </c>
      <c r="J49" s="1" t="str">
        <f t="shared" si="1"/>
        <v>2023-09-02-23</v>
      </c>
    </row>
    <row r="50" spans="1:10" x14ac:dyDescent="0.45">
      <c r="A50">
        <v>52802</v>
      </c>
      <c r="B50" s="1">
        <v>45172</v>
      </c>
      <c r="C50" t="s">
        <v>7</v>
      </c>
      <c r="D50" t="s">
        <v>8</v>
      </c>
      <c r="E50" t="s">
        <v>8796</v>
      </c>
      <c r="F50">
        <v>635</v>
      </c>
      <c r="G50">
        <v>0.17199999999999999</v>
      </c>
      <c r="H50">
        <v>0</v>
      </c>
      <c r="J50" s="1" t="str">
        <f t="shared" si="1"/>
        <v>2023-09-03-00</v>
      </c>
    </row>
    <row r="51" spans="1:10" x14ac:dyDescent="0.45">
      <c r="A51">
        <v>54210</v>
      </c>
      <c r="B51" s="1">
        <v>45172.041666666664</v>
      </c>
      <c r="C51" t="s">
        <v>7</v>
      </c>
      <c r="D51" t="s">
        <v>8</v>
      </c>
      <c r="E51" t="s">
        <v>8796</v>
      </c>
      <c r="F51">
        <v>635</v>
      </c>
      <c r="G51">
        <v>0.23599999999999999</v>
      </c>
      <c r="H51">
        <v>0</v>
      </c>
      <c r="J51" s="1" t="str">
        <f t="shared" si="1"/>
        <v>2023-09-03-01</v>
      </c>
    </row>
    <row r="52" spans="1:10" x14ac:dyDescent="0.45">
      <c r="A52">
        <v>55615</v>
      </c>
      <c r="B52" s="1">
        <v>45172.083333333336</v>
      </c>
      <c r="C52" t="s">
        <v>7</v>
      </c>
      <c r="D52" t="s">
        <v>8</v>
      </c>
      <c r="E52" t="s">
        <v>8796</v>
      </c>
      <c r="F52">
        <v>635</v>
      </c>
      <c r="G52">
        <v>0.18099999999999999</v>
      </c>
      <c r="H52">
        <v>0</v>
      </c>
      <c r="J52" s="1" t="str">
        <f t="shared" si="1"/>
        <v>2023-09-03-02</v>
      </c>
    </row>
    <row r="53" spans="1:10" x14ac:dyDescent="0.45">
      <c r="A53">
        <v>56055</v>
      </c>
      <c r="B53" s="1">
        <v>45172.125</v>
      </c>
      <c r="C53" t="s">
        <v>7</v>
      </c>
      <c r="D53" t="s">
        <v>8</v>
      </c>
      <c r="E53" t="s">
        <v>8796</v>
      </c>
      <c r="F53">
        <v>635</v>
      </c>
      <c r="G53">
        <v>0.35299999999999998</v>
      </c>
      <c r="H53">
        <v>0</v>
      </c>
      <c r="J53" s="1" t="str">
        <f t="shared" si="1"/>
        <v>2023-09-03-03</v>
      </c>
    </row>
    <row r="54" spans="1:10" x14ac:dyDescent="0.45">
      <c r="A54">
        <v>57993</v>
      </c>
      <c r="B54" s="1">
        <v>45172.166666666664</v>
      </c>
      <c r="C54" t="s">
        <v>7</v>
      </c>
      <c r="D54" t="s">
        <v>8</v>
      </c>
      <c r="E54" t="s">
        <v>8796</v>
      </c>
      <c r="F54">
        <v>635</v>
      </c>
      <c r="G54">
        <v>6.3E-2</v>
      </c>
      <c r="H54">
        <v>6.7000000000000004E-2</v>
      </c>
      <c r="J54" s="1" t="str">
        <f t="shared" si="1"/>
        <v>2023-09-03-04</v>
      </c>
    </row>
    <row r="55" spans="1:10" x14ac:dyDescent="0.45">
      <c r="A55">
        <v>58626</v>
      </c>
      <c r="B55" s="1">
        <v>45172.208333333336</v>
      </c>
      <c r="C55" t="s">
        <v>7</v>
      </c>
      <c r="D55" t="s">
        <v>8</v>
      </c>
      <c r="E55" t="s">
        <v>8796</v>
      </c>
      <c r="F55">
        <v>635</v>
      </c>
      <c r="G55">
        <v>8.0000000000000002E-3</v>
      </c>
      <c r="H55">
        <v>0.46700000000000003</v>
      </c>
      <c r="J55" s="1" t="str">
        <f t="shared" si="1"/>
        <v>2023-09-03-05</v>
      </c>
    </row>
    <row r="56" spans="1:10" x14ac:dyDescent="0.45">
      <c r="A56">
        <v>59434</v>
      </c>
      <c r="B56" s="1">
        <v>45172.25</v>
      </c>
      <c r="C56" t="s">
        <v>7</v>
      </c>
      <c r="D56" t="s">
        <v>8</v>
      </c>
      <c r="E56" t="s">
        <v>8796</v>
      </c>
      <c r="F56">
        <v>635</v>
      </c>
      <c r="G56">
        <v>6.0000000000000001E-3</v>
      </c>
      <c r="H56">
        <v>1.0549999999999999</v>
      </c>
      <c r="J56" s="1" t="str">
        <f t="shared" si="1"/>
        <v>2023-09-03-06</v>
      </c>
    </row>
    <row r="57" spans="1:10" x14ac:dyDescent="0.45">
      <c r="A57">
        <v>61047</v>
      </c>
      <c r="B57" s="1">
        <v>45172.291666666664</v>
      </c>
      <c r="C57" t="s">
        <v>7</v>
      </c>
      <c r="D57" t="s">
        <v>8</v>
      </c>
      <c r="E57" t="s">
        <v>8796</v>
      </c>
      <c r="F57">
        <v>635</v>
      </c>
      <c r="G57">
        <v>3.0000000000000001E-3</v>
      </c>
      <c r="H57">
        <v>2.0870000000000002</v>
      </c>
      <c r="J57" s="1" t="str">
        <f t="shared" si="1"/>
        <v>2023-09-03-07</v>
      </c>
    </row>
    <row r="58" spans="1:10" x14ac:dyDescent="0.45">
      <c r="A58">
        <v>62059</v>
      </c>
      <c r="B58" s="1">
        <v>45172.333333333336</v>
      </c>
      <c r="C58" t="s">
        <v>7</v>
      </c>
      <c r="D58" t="s">
        <v>8</v>
      </c>
      <c r="E58" t="s">
        <v>8796</v>
      </c>
      <c r="F58">
        <v>635</v>
      </c>
      <c r="G58">
        <v>0</v>
      </c>
      <c r="H58">
        <v>1.79</v>
      </c>
      <c r="J58" s="1" t="str">
        <f t="shared" si="1"/>
        <v>2023-09-03-08</v>
      </c>
    </row>
    <row r="59" spans="1:10" x14ac:dyDescent="0.45">
      <c r="A59">
        <v>62522</v>
      </c>
      <c r="B59" s="1">
        <v>45172.375</v>
      </c>
      <c r="C59" t="s">
        <v>7</v>
      </c>
      <c r="D59" t="s">
        <v>8</v>
      </c>
      <c r="E59" t="s">
        <v>8796</v>
      </c>
      <c r="F59">
        <v>635</v>
      </c>
      <c r="G59">
        <v>0</v>
      </c>
      <c r="H59">
        <v>2.343</v>
      </c>
      <c r="J59" s="1" t="str">
        <f t="shared" si="1"/>
        <v>2023-09-03-09</v>
      </c>
    </row>
    <row r="60" spans="1:10" x14ac:dyDescent="0.45">
      <c r="A60">
        <v>63643</v>
      </c>
      <c r="B60" s="1">
        <v>45172.416666666664</v>
      </c>
      <c r="C60" t="s">
        <v>7</v>
      </c>
      <c r="D60" t="s">
        <v>8</v>
      </c>
      <c r="E60" t="s">
        <v>8796</v>
      </c>
      <c r="F60">
        <v>635</v>
      </c>
      <c r="G60">
        <v>6.0000000000000001E-3</v>
      </c>
      <c r="H60">
        <v>1.71</v>
      </c>
      <c r="J60" s="1" t="str">
        <f t="shared" si="1"/>
        <v>2023-09-03-10</v>
      </c>
    </row>
    <row r="61" spans="1:10" x14ac:dyDescent="0.45">
      <c r="A61">
        <v>65477</v>
      </c>
      <c r="B61" s="1">
        <v>45172.458333333336</v>
      </c>
      <c r="C61" t="s">
        <v>7</v>
      </c>
      <c r="D61" t="s">
        <v>8</v>
      </c>
      <c r="E61" t="s">
        <v>8796</v>
      </c>
      <c r="F61">
        <v>635</v>
      </c>
      <c r="G61">
        <v>0</v>
      </c>
      <c r="H61">
        <v>2.0590000000000002</v>
      </c>
      <c r="J61" s="1" t="str">
        <f t="shared" si="1"/>
        <v>2023-09-03-11</v>
      </c>
    </row>
    <row r="62" spans="1:10" x14ac:dyDescent="0.45">
      <c r="A62">
        <v>66043</v>
      </c>
      <c r="B62" s="1">
        <v>45172.5</v>
      </c>
      <c r="C62" t="s">
        <v>7</v>
      </c>
      <c r="D62" t="s">
        <v>8</v>
      </c>
      <c r="E62" t="s">
        <v>8796</v>
      </c>
      <c r="F62">
        <v>635</v>
      </c>
      <c r="G62">
        <v>0.59</v>
      </c>
      <c r="H62">
        <v>1.8919999999999999</v>
      </c>
      <c r="J62" s="1" t="str">
        <f t="shared" si="1"/>
        <v>2023-09-03-12</v>
      </c>
    </row>
    <row r="63" spans="1:10" x14ac:dyDescent="0.45">
      <c r="A63">
        <v>67068</v>
      </c>
      <c r="B63" s="1">
        <v>45172.541666666664</v>
      </c>
      <c r="C63" t="s">
        <v>7</v>
      </c>
      <c r="D63" t="s">
        <v>8</v>
      </c>
      <c r="E63" t="s">
        <v>8796</v>
      </c>
      <c r="F63">
        <v>635</v>
      </c>
      <c r="G63">
        <v>0</v>
      </c>
      <c r="H63">
        <v>1.5640000000000001</v>
      </c>
      <c r="J63" s="1" t="str">
        <f t="shared" si="1"/>
        <v>2023-09-03-13</v>
      </c>
    </row>
    <row r="64" spans="1:10" x14ac:dyDescent="0.45">
      <c r="A64">
        <v>68588</v>
      </c>
      <c r="B64" s="1">
        <v>45172.583333333336</v>
      </c>
      <c r="C64" t="s">
        <v>7</v>
      </c>
      <c r="D64" t="s">
        <v>8</v>
      </c>
      <c r="E64" t="s">
        <v>8796</v>
      </c>
      <c r="F64">
        <v>635</v>
      </c>
      <c r="G64">
        <v>5.0000000000000001E-3</v>
      </c>
      <c r="H64">
        <v>0.55200000000000005</v>
      </c>
      <c r="J64" s="1" t="str">
        <f t="shared" si="1"/>
        <v>2023-09-03-14</v>
      </c>
    </row>
    <row r="65" spans="1:10" x14ac:dyDescent="0.45">
      <c r="A65">
        <v>69987</v>
      </c>
      <c r="B65" s="1">
        <v>45172.625</v>
      </c>
      <c r="C65" t="s">
        <v>7</v>
      </c>
      <c r="D65" t="s">
        <v>8</v>
      </c>
      <c r="E65" t="s">
        <v>8796</v>
      </c>
      <c r="F65">
        <v>635</v>
      </c>
      <c r="G65">
        <v>0.193</v>
      </c>
      <c r="H65">
        <v>0.20799999999999999</v>
      </c>
      <c r="J65" s="1" t="str">
        <f t="shared" si="1"/>
        <v>2023-09-03-15</v>
      </c>
    </row>
    <row r="66" spans="1:10" x14ac:dyDescent="0.45">
      <c r="A66">
        <v>70462</v>
      </c>
      <c r="B66" s="1">
        <v>45172.666666666664</v>
      </c>
      <c r="C66" t="s">
        <v>7</v>
      </c>
      <c r="D66" t="s">
        <v>8</v>
      </c>
      <c r="E66" t="s">
        <v>8796</v>
      </c>
      <c r="F66">
        <v>635</v>
      </c>
      <c r="G66">
        <v>0.23499999999999999</v>
      </c>
      <c r="H66">
        <v>4.7E-2</v>
      </c>
      <c r="J66" s="1" t="str">
        <f t="shared" si="1"/>
        <v>2023-09-03-16</v>
      </c>
    </row>
    <row r="67" spans="1:10" x14ac:dyDescent="0.45">
      <c r="A67">
        <v>71648</v>
      </c>
      <c r="B67" s="1">
        <v>45172.708333333336</v>
      </c>
      <c r="C67" t="s">
        <v>7</v>
      </c>
      <c r="D67" t="s">
        <v>8</v>
      </c>
      <c r="E67" t="s">
        <v>8796</v>
      </c>
      <c r="F67">
        <v>635</v>
      </c>
      <c r="G67">
        <v>0.27100000000000002</v>
      </c>
      <c r="H67">
        <v>0</v>
      </c>
      <c r="J67" s="1" t="str">
        <f t="shared" ref="J67:J130" si="2">TEXT(YEAR(B67),"0000")&amp;"-"&amp;TEXT(MONTH(B67),"00")&amp;"-"&amp;TEXT(DAY(B67),"00")&amp;"-"&amp;TEXT(HOUR(B67),"00")</f>
        <v>2023-09-03-17</v>
      </c>
    </row>
    <row r="68" spans="1:10" x14ac:dyDescent="0.45">
      <c r="A68">
        <v>72995</v>
      </c>
      <c r="B68" s="1">
        <v>45172.75</v>
      </c>
      <c r="C68" t="s">
        <v>7</v>
      </c>
      <c r="D68" t="s">
        <v>8</v>
      </c>
      <c r="E68" t="s">
        <v>8796</v>
      </c>
      <c r="F68">
        <v>635</v>
      </c>
      <c r="G68">
        <v>0.28799999999999998</v>
      </c>
      <c r="H68">
        <v>0</v>
      </c>
      <c r="J68" s="1" t="str">
        <f t="shared" si="2"/>
        <v>2023-09-03-18</v>
      </c>
    </row>
    <row r="69" spans="1:10" x14ac:dyDescent="0.45">
      <c r="A69">
        <v>73880</v>
      </c>
      <c r="B69" s="1">
        <v>45172.791666666664</v>
      </c>
      <c r="C69" t="s">
        <v>7</v>
      </c>
      <c r="D69" t="s">
        <v>8</v>
      </c>
      <c r="E69" t="s">
        <v>8796</v>
      </c>
      <c r="F69">
        <v>635</v>
      </c>
      <c r="G69">
        <v>0.2</v>
      </c>
      <c r="H69">
        <v>0</v>
      </c>
      <c r="J69" s="1" t="str">
        <f t="shared" si="2"/>
        <v>2023-09-03-19</v>
      </c>
    </row>
    <row r="70" spans="1:10" x14ac:dyDescent="0.45">
      <c r="A70">
        <v>75484</v>
      </c>
      <c r="B70" s="1">
        <v>45172.833333333336</v>
      </c>
      <c r="C70" t="s">
        <v>7</v>
      </c>
      <c r="D70" t="s">
        <v>8</v>
      </c>
      <c r="E70" t="s">
        <v>8796</v>
      </c>
      <c r="F70">
        <v>635</v>
      </c>
      <c r="G70">
        <v>0.23499999999999999</v>
      </c>
      <c r="H70">
        <v>0</v>
      </c>
      <c r="J70" s="1" t="str">
        <f t="shared" si="2"/>
        <v>2023-09-03-20</v>
      </c>
    </row>
    <row r="71" spans="1:10" x14ac:dyDescent="0.45">
      <c r="A71">
        <v>76058</v>
      </c>
      <c r="B71" s="1">
        <v>45172.875</v>
      </c>
      <c r="C71" t="s">
        <v>7</v>
      </c>
      <c r="D71" t="s">
        <v>8</v>
      </c>
      <c r="E71" t="s">
        <v>8796</v>
      </c>
      <c r="F71">
        <v>635</v>
      </c>
      <c r="G71">
        <v>0.21</v>
      </c>
      <c r="H71">
        <v>0</v>
      </c>
      <c r="J71" s="1" t="str">
        <f t="shared" si="2"/>
        <v>2023-09-03-21</v>
      </c>
    </row>
    <row r="72" spans="1:10" x14ac:dyDescent="0.45">
      <c r="A72">
        <v>76786</v>
      </c>
      <c r="B72" s="1">
        <v>45172.916666666664</v>
      </c>
      <c r="C72" t="s">
        <v>7</v>
      </c>
      <c r="D72" t="s">
        <v>8</v>
      </c>
      <c r="E72" t="s">
        <v>8796</v>
      </c>
      <c r="F72">
        <v>635</v>
      </c>
      <c r="G72">
        <v>0.17599999999999999</v>
      </c>
      <c r="H72">
        <v>0</v>
      </c>
      <c r="J72" s="1" t="str">
        <f t="shared" si="2"/>
        <v>2023-09-03-22</v>
      </c>
    </row>
    <row r="73" spans="1:10" x14ac:dyDescent="0.45">
      <c r="A73">
        <v>78385</v>
      </c>
      <c r="B73" s="1">
        <v>45172.958333333336</v>
      </c>
      <c r="C73" t="s">
        <v>7</v>
      </c>
      <c r="D73" t="s">
        <v>8</v>
      </c>
      <c r="E73" t="s">
        <v>8796</v>
      </c>
      <c r="F73">
        <v>635</v>
      </c>
      <c r="G73">
        <v>0.14099999999999999</v>
      </c>
      <c r="H73">
        <v>0</v>
      </c>
      <c r="J73" s="1" t="str">
        <f t="shared" si="2"/>
        <v>2023-09-03-23</v>
      </c>
    </row>
    <row r="74" spans="1:10" x14ac:dyDescent="0.45">
      <c r="A74">
        <v>79461</v>
      </c>
      <c r="B74" s="1">
        <v>45173</v>
      </c>
      <c r="C74" t="s">
        <v>7</v>
      </c>
      <c r="D74" t="s">
        <v>8</v>
      </c>
      <c r="E74" t="s">
        <v>8796</v>
      </c>
      <c r="F74">
        <v>635</v>
      </c>
      <c r="G74">
        <v>0.104</v>
      </c>
      <c r="H74">
        <v>0</v>
      </c>
      <c r="J74" s="1" t="str">
        <f t="shared" si="2"/>
        <v>2023-09-04-00</v>
      </c>
    </row>
    <row r="75" spans="1:10" x14ac:dyDescent="0.45">
      <c r="A75">
        <v>80718</v>
      </c>
      <c r="B75" s="1">
        <v>45173.041666666664</v>
      </c>
      <c r="C75" t="s">
        <v>7</v>
      </c>
      <c r="D75" t="s">
        <v>8</v>
      </c>
      <c r="E75" t="s">
        <v>8796</v>
      </c>
      <c r="F75">
        <v>635</v>
      </c>
      <c r="G75">
        <v>0.19900000000000001</v>
      </c>
      <c r="H75">
        <v>0</v>
      </c>
      <c r="J75" s="1" t="str">
        <f t="shared" si="2"/>
        <v>2023-09-04-01</v>
      </c>
    </row>
    <row r="76" spans="1:10" x14ac:dyDescent="0.45">
      <c r="A76">
        <v>81872</v>
      </c>
      <c r="B76" s="1">
        <v>45173.083333333336</v>
      </c>
      <c r="C76" t="s">
        <v>7</v>
      </c>
      <c r="D76" t="s">
        <v>8</v>
      </c>
      <c r="E76" t="s">
        <v>8796</v>
      </c>
      <c r="F76">
        <v>635</v>
      </c>
      <c r="G76">
        <v>0.21</v>
      </c>
      <c r="H76">
        <v>0</v>
      </c>
      <c r="J76" s="1" t="str">
        <f t="shared" si="2"/>
        <v>2023-09-04-02</v>
      </c>
    </row>
    <row r="77" spans="1:10" x14ac:dyDescent="0.45">
      <c r="A77">
        <v>82492</v>
      </c>
      <c r="B77" s="1">
        <v>45173.125</v>
      </c>
      <c r="C77" t="s">
        <v>7</v>
      </c>
      <c r="D77" t="s">
        <v>8</v>
      </c>
      <c r="E77" t="s">
        <v>8796</v>
      </c>
      <c r="F77">
        <v>635</v>
      </c>
      <c r="G77">
        <v>9.7000000000000003E-2</v>
      </c>
      <c r="H77">
        <v>0</v>
      </c>
      <c r="J77" s="1" t="str">
        <f t="shared" si="2"/>
        <v>2023-09-04-03</v>
      </c>
    </row>
    <row r="78" spans="1:10" x14ac:dyDescent="0.45">
      <c r="A78">
        <v>84135</v>
      </c>
      <c r="B78" s="1">
        <v>45173.166666666664</v>
      </c>
      <c r="C78" t="s">
        <v>7</v>
      </c>
      <c r="D78" t="s">
        <v>8</v>
      </c>
      <c r="E78" t="s">
        <v>8796</v>
      </c>
      <c r="F78">
        <v>635</v>
      </c>
      <c r="G78">
        <v>0.36499999999999999</v>
      </c>
      <c r="H78">
        <v>0.03</v>
      </c>
      <c r="J78" s="1" t="str">
        <f t="shared" si="2"/>
        <v>2023-09-04-04</v>
      </c>
    </row>
    <row r="79" spans="1:10" x14ac:dyDescent="0.45">
      <c r="A79">
        <v>84922</v>
      </c>
      <c r="B79" s="1">
        <v>45173.208333333336</v>
      </c>
      <c r="C79" t="s">
        <v>7</v>
      </c>
      <c r="D79" t="s">
        <v>8</v>
      </c>
      <c r="E79" t="s">
        <v>8796</v>
      </c>
      <c r="F79">
        <v>635</v>
      </c>
      <c r="G79">
        <v>1.4999999999999999E-2</v>
      </c>
      <c r="H79">
        <v>0.35199999999999998</v>
      </c>
      <c r="J79" s="1" t="str">
        <f t="shared" si="2"/>
        <v>2023-09-04-05</v>
      </c>
    </row>
    <row r="80" spans="1:10" x14ac:dyDescent="0.45">
      <c r="A80">
        <v>86206</v>
      </c>
      <c r="B80" s="1">
        <v>45173.25</v>
      </c>
      <c r="C80" t="s">
        <v>7</v>
      </c>
      <c r="D80" t="s">
        <v>8</v>
      </c>
      <c r="E80" t="s">
        <v>8796</v>
      </c>
      <c r="F80">
        <v>635</v>
      </c>
      <c r="G80">
        <v>0</v>
      </c>
      <c r="H80">
        <v>0.79700000000000004</v>
      </c>
      <c r="J80" s="1" t="str">
        <f t="shared" si="2"/>
        <v>2023-09-04-06</v>
      </c>
    </row>
    <row r="81" spans="1:10" x14ac:dyDescent="0.45">
      <c r="A81">
        <v>86729</v>
      </c>
      <c r="B81" s="1">
        <v>45173.291666666664</v>
      </c>
      <c r="C81" t="s">
        <v>7</v>
      </c>
      <c r="D81" t="s">
        <v>8</v>
      </c>
      <c r="E81" t="s">
        <v>8796</v>
      </c>
      <c r="F81">
        <v>635</v>
      </c>
      <c r="G81">
        <v>0</v>
      </c>
      <c r="H81">
        <v>1.5369999999999999</v>
      </c>
      <c r="J81" s="1" t="str">
        <f t="shared" si="2"/>
        <v>2023-09-04-07</v>
      </c>
    </row>
    <row r="82" spans="1:10" x14ac:dyDescent="0.45">
      <c r="A82">
        <v>87685</v>
      </c>
      <c r="B82" s="1">
        <v>45173.333333333336</v>
      </c>
      <c r="C82" t="s">
        <v>7</v>
      </c>
      <c r="D82" t="s">
        <v>8</v>
      </c>
      <c r="E82" t="s">
        <v>8796</v>
      </c>
      <c r="F82">
        <v>635</v>
      </c>
      <c r="G82">
        <v>0</v>
      </c>
      <c r="H82">
        <v>2.278</v>
      </c>
      <c r="J82" s="1" t="str">
        <f t="shared" si="2"/>
        <v>2023-09-04-08</v>
      </c>
    </row>
    <row r="83" spans="1:10" x14ac:dyDescent="0.45">
      <c r="A83">
        <v>89638</v>
      </c>
      <c r="B83" s="1">
        <v>45173.375</v>
      </c>
      <c r="C83" t="s">
        <v>7</v>
      </c>
      <c r="D83" t="s">
        <v>8</v>
      </c>
      <c r="E83" t="s">
        <v>8796</v>
      </c>
      <c r="F83">
        <v>635</v>
      </c>
      <c r="G83">
        <v>0</v>
      </c>
      <c r="H83">
        <v>2.6829999999999998</v>
      </c>
      <c r="J83" s="1" t="str">
        <f t="shared" si="2"/>
        <v>2023-09-04-09</v>
      </c>
    </row>
    <row r="84" spans="1:10" x14ac:dyDescent="0.45">
      <c r="A84">
        <v>90661</v>
      </c>
      <c r="B84" s="1">
        <v>45173.416666666664</v>
      </c>
      <c r="C84" t="s">
        <v>7</v>
      </c>
      <c r="D84" t="s">
        <v>8</v>
      </c>
      <c r="E84" t="s">
        <v>8796</v>
      </c>
      <c r="F84">
        <v>635</v>
      </c>
      <c r="G84">
        <v>0.82399999999999995</v>
      </c>
      <c r="H84">
        <v>0.93</v>
      </c>
      <c r="J84" s="1" t="str">
        <f t="shared" si="2"/>
        <v>2023-09-04-10</v>
      </c>
    </row>
    <row r="85" spans="1:10" x14ac:dyDescent="0.45">
      <c r="A85">
        <v>91278</v>
      </c>
      <c r="B85" s="1">
        <v>45173.458333333336</v>
      </c>
      <c r="C85" t="s">
        <v>7</v>
      </c>
      <c r="D85" t="s">
        <v>8</v>
      </c>
      <c r="E85" t="s">
        <v>8796</v>
      </c>
      <c r="F85">
        <v>635</v>
      </c>
      <c r="G85">
        <v>0</v>
      </c>
      <c r="H85">
        <v>0.754</v>
      </c>
      <c r="J85" s="1" t="str">
        <f t="shared" si="2"/>
        <v>2023-09-04-11</v>
      </c>
    </row>
    <row r="86" spans="1:10" x14ac:dyDescent="0.45">
      <c r="A86">
        <v>92399</v>
      </c>
      <c r="B86" s="1">
        <v>45173.5</v>
      </c>
      <c r="C86" t="s">
        <v>7</v>
      </c>
      <c r="D86" t="s">
        <v>8</v>
      </c>
      <c r="E86" t="s">
        <v>8796</v>
      </c>
      <c r="F86">
        <v>635</v>
      </c>
      <c r="G86">
        <v>0</v>
      </c>
      <c r="H86">
        <v>0.74299999999999999</v>
      </c>
      <c r="J86" s="1" t="str">
        <f t="shared" si="2"/>
        <v>2023-09-04-12</v>
      </c>
    </row>
    <row r="87" spans="1:10" x14ac:dyDescent="0.45">
      <c r="A87">
        <v>93818</v>
      </c>
      <c r="B87" s="1">
        <v>45173.541666666664</v>
      </c>
      <c r="C87" t="s">
        <v>7</v>
      </c>
      <c r="D87" t="s">
        <v>8</v>
      </c>
      <c r="E87" t="s">
        <v>8796</v>
      </c>
      <c r="F87">
        <v>635</v>
      </c>
      <c r="G87">
        <v>3.5999999999999997E-2</v>
      </c>
      <c r="H87">
        <v>0.26300000000000001</v>
      </c>
      <c r="J87" s="1" t="str">
        <f t="shared" si="2"/>
        <v>2023-09-04-13</v>
      </c>
    </row>
    <row r="88" spans="1:10" x14ac:dyDescent="0.45">
      <c r="A88">
        <v>94959</v>
      </c>
      <c r="B88" s="1">
        <v>45173.583333333336</v>
      </c>
      <c r="C88" t="s">
        <v>7</v>
      </c>
      <c r="D88" t="s">
        <v>8</v>
      </c>
      <c r="E88" t="s">
        <v>8796</v>
      </c>
      <c r="F88">
        <v>635</v>
      </c>
      <c r="G88">
        <v>1E-3</v>
      </c>
      <c r="H88">
        <v>1.1120000000000001</v>
      </c>
      <c r="J88" s="1" t="str">
        <f t="shared" si="2"/>
        <v>2023-09-04-14</v>
      </c>
    </row>
    <row r="89" spans="1:10" x14ac:dyDescent="0.45">
      <c r="A89">
        <v>96095</v>
      </c>
      <c r="B89" s="1">
        <v>45173.625</v>
      </c>
      <c r="C89" t="s">
        <v>7</v>
      </c>
      <c r="D89" t="s">
        <v>8</v>
      </c>
      <c r="E89" t="s">
        <v>8796</v>
      </c>
      <c r="F89">
        <v>635</v>
      </c>
      <c r="G89">
        <v>0.22800000000000001</v>
      </c>
      <c r="H89">
        <v>0.27800000000000002</v>
      </c>
      <c r="J89" s="1" t="str">
        <f t="shared" si="2"/>
        <v>2023-09-04-15</v>
      </c>
    </row>
    <row r="90" spans="1:10" x14ac:dyDescent="0.45">
      <c r="A90">
        <v>97008</v>
      </c>
      <c r="B90" s="1">
        <v>45173.666666666664</v>
      </c>
      <c r="C90" t="s">
        <v>7</v>
      </c>
      <c r="D90" t="s">
        <v>8</v>
      </c>
      <c r="E90" t="s">
        <v>8796</v>
      </c>
      <c r="F90">
        <v>635</v>
      </c>
      <c r="G90">
        <v>9.2999999999999999E-2</v>
      </c>
      <c r="H90">
        <v>9.7000000000000003E-2</v>
      </c>
      <c r="J90" s="1" t="str">
        <f t="shared" si="2"/>
        <v>2023-09-04-16</v>
      </c>
    </row>
    <row r="91" spans="1:10" x14ac:dyDescent="0.45">
      <c r="A91">
        <v>98622</v>
      </c>
      <c r="B91" s="1">
        <v>45173.708333333336</v>
      </c>
      <c r="C91" t="s">
        <v>7</v>
      </c>
      <c r="D91" t="s">
        <v>8</v>
      </c>
      <c r="E91" t="s">
        <v>8796</v>
      </c>
      <c r="F91">
        <v>635</v>
      </c>
      <c r="G91">
        <v>0.245</v>
      </c>
      <c r="H91">
        <v>0</v>
      </c>
      <c r="J91" s="1" t="str">
        <f t="shared" si="2"/>
        <v>2023-09-04-17</v>
      </c>
    </row>
    <row r="92" spans="1:10" x14ac:dyDescent="0.45">
      <c r="A92">
        <v>98711</v>
      </c>
      <c r="B92" s="1">
        <v>45173.75</v>
      </c>
      <c r="C92" t="s">
        <v>7</v>
      </c>
      <c r="D92" t="s">
        <v>8</v>
      </c>
      <c r="E92" t="s">
        <v>8796</v>
      </c>
      <c r="F92">
        <v>635</v>
      </c>
      <c r="G92">
        <v>0.192</v>
      </c>
      <c r="H92">
        <v>0</v>
      </c>
      <c r="J92" s="1" t="str">
        <f t="shared" si="2"/>
        <v>2023-09-04-18</v>
      </c>
    </row>
    <row r="93" spans="1:10" x14ac:dyDescent="0.45">
      <c r="A93">
        <v>100783</v>
      </c>
      <c r="B93" s="1">
        <v>45173.791666666664</v>
      </c>
      <c r="C93" t="s">
        <v>7</v>
      </c>
      <c r="D93" t="s">
        <v>8</v>
      </c>
      <c r="E93" t="s">
        <v>8796</v>
      </c>
      <c r="F93">
        <v>635</v>
      </c>
      <c r="G93">
        <v>0.28199999999999997</v>
      </c>
      <c r="H93">
        <v>0</v>
      </c>
      <c r="J93" s="1" t="str">
        <f t="shared" si="2"/>
        <v>2023-09-04-19</v>
      </c>
    </row>
    <row r="94" spans="1:10" x14ac:dyDescent="0.45">
      <c r="A94">
        <v>101011</v>
      </c>
      <c r="B94" s="1">
        <v>45173.833333333336</v>
      </c>
      <c r="C94" t="s">
        <v>7</v>
      </c>
      <c r="D94" t="s">
        <v>8</v>
      </c>
      <c r="E94" t="s">
        <v>8796</v>
      </c>
      <c r="F94">
        <v>635</v>
      </c>
      <c r="G94">
        <v>0.23300000000000001</v>
      </c>
      <c r="H94">
        <v>0</v>
      </c>
      <c r="J94" s="1" t="str">
        <f t="shared" si="2"/>
        <v>2023-09-04-20</v>
      </c>
    </row>
    <row r="95" spans="1:10" x14ac:dyDescent="0.45">
      <c r="A95">
        <v>101945</v>
      </c>
      <c r="B95" s="1">
        <v>45173.875</v>
      </c>
      <c r="C95" t="s">
        <v>7</v>
      </c>
      <c r="D95" t="s">
        <v>8</v>
      </c>
      <c r="E95" t="s">
        <v>8796</v>
      </c>
      <c r="F95">
        <v>635</v>
      </c>
      <c r="G95">
        <v>0.11700000000000001</v>
      </c>
      <c r="H95">
        <v>0</v>
      </c>
      <c r="J95" s="1" t="str">
        <f t="shared" si="2"/>
        <v>2023-09-04-21</v>
      </c>
    </row>
    <row r="96" spans="1:10" x14ac:dyDescent="0.45">
      <c r="A96">
        <v>103025</v>
      </c>
      <c r="B96" s="1">
        <v>45173.916666666664</v>
      </c>
      <c r="C96" t="s">
        <v>7</v>
      </c>
      <c r="D96" t="s">
        <v>8</v>
      </c>
      <c r="E96" t="s">
        <v>8796</v>
      </c>
      <c r="F96">
        <v>635</v>
      </c>
      <c r="G96">
        <v>0.104</v>
      </c>
      <c r="H96">
        <v>0</v>
      </c>
      <c r="J96" s="1" t="str">
        <f t="shared" si="2"/>
        <v>2023-09-04-22</v>
      </c>
    </row>
    <row r="97" spans="1:10" x14ac:dyDescent="0.45">
      <c r="A97">
        <v>104401</v>
      </c>
      <c r="B97" s="1">
        <v>45173.958333333336</v>
      </c>
      <c r="C97" t="s">
        <v>7</v>
      </c>
      <c r="D97" t="s">
        <v>8</v>
      </c>
      <c r="E97" t="s">
        <v>8796</v>
      </c>
      <c r="F97">
        <v>635</v>
      </c>
      <c r="G97">
        <v>0.13400000000000001</v>
      </c>
      <c r="H97">
        <v>0</v>
      </c>
      <c r="J97" s="1" t="str">
        <f t="shared" si="2"/>
        <v>2023-09-04-23</v>
      </c>
    </row>
    <row r="98" spans="1:10" x14ac:dyDescent="0.45">
      <c r="A98">
        <v>106136</v>
      </c>
      <c r="B98" s="1">
        <v>45174</v>
      </c>
      <c r="C98" t="s">
        <v>7</v>
      </c>
      <c r="D98" t="s">
        <v>8</v>
      </c>
      <c r="E98" t="s">
        <v>8796</v>
      </c>
      <c r="F98">
        <v>635</v>
      </c>
      <c r="G98">
        <v>0.121</v>
      </c>
      <c r="H98">
        <v>0</v>
      </c>
      <c r="J98" s="1" t="str">
        <f t="shared" si="2"/>
        <v>2023-09-05-00</v>
      </c>
    </row>
    <row r="99" spans="1:10" x14ac:dyDescent="0.45">
      <c r="A99">
        <v>107025</v>
      </c>
      <c r="B99" s="1">
        <v>45174.041666666664</v>
      </c>
      <c r="C99" t="s">
        <v>7</v>
      </c>
      <c r="D99" t="s">
        <v>8</v>
      </c>
      <c r="E99" t="s">
        <v>8796</v>
      </c>
      <c r="F99">
        <v>635</v>
      </c>
      <c r="G99">
        <v>0.159</v>
      </c>
      <c r="H99">
        <v>0</v>
      </c>
      <c r="J99" s="1" t="str">
        <f t="shared" si="2"/>
        <v>2023-09-05-01</v>
      </c>
    </row>
    <row r="100" spans="1:10" x14ac:dyDescent="0.45">
      <c r="A100">
        <v>108289</v>
      </c>
      <c r="B100" s="1">
        <v>45174.083333333336</v>
      </c>
      <c r="C100" t="s">
        <v>7</v>
      </c>
      <c r="D100" t="s">
        <v>8</v>
      </c>
      <c r="E100" t="s">
        <v>8796</v>
      </c>
      <c r="F100">
        <v>635</v>
      </c>
      <c r="G100">
        <v>0.26100000000000001</v>
      </c>
      <c r="H100">
        <v>0</v>
      </c>
      <c r="J100" s="1" t="str">
        <f t="shared" si="2"/>
        <v>2023-09-05-02</v>
      </c>
    </row>
    <row r="101" spans="1:10" x14ac:dyDescent="0.45">
      <c r="A101">
        <v>108932</v>
      </c>
      <c r="B101" s="1">
        <v>45174.125</v>
      </c>
      <c r="C101" t="s">
        <v>7</v>
      </c>
      <c r="D101" t="s">
        <v>8</v>
      </c>
      <c r="E101" t="s">
        <v>8796</v>
      </c>
      <c r="F101">
        <v>635</v>
      </c>
      <c r="G101">
        <v>0.14299999999999999</v>
      </c>
      <c r="H101">
        <v>0</v>
      </c>
      <c r="J101" s="1" t="str">
        <f t="shared" si="2"/>
        <v>2023-09-05-03</v>
      </c>
    </row>
    <row r="102" spans="1:10" x14ac:dyDescent="0.45">
      <c r="A102">
        <v>110075</v>
      </c>
      <c r="B102" s="1">
        <v>45174.166666666664</v>
      </c>
      <c r="C102" t="s">
        <v>7</v>
      </c>
      <c r="D102" t="s">
        <v>8</v>
      </c>
      <c r="E102" t="s">
        <v>8796</v>
      </c>
      <c r="F102">
        <v>635</v>
      </c>
      <c r="G102">
        <v>0.23599999999999999</v>
      </c>
      <c r="H102">
        <v>1.6E-2</v>
      </c>
      <c r="J102" s="1" t="str">
        <f t="shared" si="2"/>
        <v>2023-09-05-04</v>
      </c>
    </row>
    <row r="103" spans="1:10" x14ac:dyDescent="0.45">
      <c r="A103">
        <v>111349</v>
      </c>
      <c r="B103" s="1">
        <v>45174.208333333336</v>
      </c>
      <c r="C103" t="s">
        <v>7</v>
      </c>
      <c r="D103" t="s">
        <v>8</v>
      </c>
      <c r="E103" t="s">
        <v>8796</v>
      </c>
      <c r="F103">
        <v>635</v>
      </c>
      <c r="G103">
        <v>0.105</v>
      </c>
      <c r="H103">
        <v>0.16800000000000001</v>
      </c>
      <c r="J103" s="1" t="str">
        <f t="shared" si="2"/>
        <v>2023-09-05-05</v>
      </c>
    </row>
    <row r="104" spans="1:10" x14ac:dyDescent="0.45">
      <c r="A104">
        <v>112120</v>
      </c>
      <c r="B104" s="1">
        <v>45174.25</v>
      </c>
      <c r="C104" t="s">
        <v>7</v>
      </c>
      <c r="D104" t="s">
        <v>8</v>
      </c>
      <c r="E104" t="s">
        <v>8796</v>
      </c>
      <c r="F104">
        <v>635</v>
      </c>
      <c r="G104">
        <v>2.4E-2</v>
      </c>
      <c r="H104">
        <v>0.41599999999999998</v>
      </c>
      <c r="J104" s="1" t="str">
        <f t="shared" si="2"/>
        <v>2023-09-05-06</v>
      </c>
    </row>
    <row r="105" spans="1:10" x14ac:dyDescent="0.45">
      <c r="A105">
        <v>113812</v>
      </c>
      <c r="B105" s="1">
        <v>45174.291666666664</v>
      </c>
      <c r="C105" t="s">
        <v>7</v>
      </c>
      <c r="D105" t="s">
        <v>8</v>
      </c>
      <c r="E105" t="s">
        <v>8796</v>
      </c>
      <c r="F105">
        <v>635</v>
      </c>
      <c r="G105">
        <v>0</v>
      </c>
      <c r="H105">
        <v>0.94099999999999995</v>
      </c>
      <c r="J105" s="1" t="str">
        <f t="shared" si="2"/>
        <v>2023-09-05-07</v>
      </c>
    </row>
    <row r="106" spans="1:10" x14ac:dyDescent="0.45">
      <c r="A106">
        <v>114778</v>
      </c>
      <c r="B106" s="1">
        <v>45174.333333333336</v>
      </c>
      <c r="C106" t="s">
        <v>7</v>
      </c>
      <c r="D106" t="s">
        <v>8</v>
      </c>
      <c r="E106" t="s">
        <v>8796</v>
      </c>
      <c r="F106">
        <v>635</v>
      </c>
      <c r="G106">
        <v>0.57299999999999995</v>
      </c>
      <c r="H106">
        <v>1.012</v>
      </c>
      <c r="J106" s="1" t="str">
        <f t="shared" si="2"/>
        <v>2023-09-05-08</v>
      </c>
    </row>
    <row r="107" spans="1:10" x14ac:dyDescent="0.45">
      <c r="A107">
        <v>115771</v>
      </c>
      <c r="B107" s="1">
        <v>45174.375</v>
      </c>
      <c r="C107" t="s">
        <v>7</v>
      </c>
      <c r="D107" t="s">
        <v>8</v>
      </c>
      <c r="E107" t="s">
        <v>8796</v>
      </c>
      <c r="F107">
        <v>635</v>
      </c>
      <c r="G107">
        <v>0.20899999999999999</v>
      </c>
      <c r="H107">
        <v>2.5859999999999999</v>
      </c>
      <c r="J107" s="1" t="str">
        <f t="shared" si="2"/>
        <v>2023-09-05-09</v>
      </c>
    </row>
    <row r="108" spans="1:10" x14ac:dyDescent="0.45">
      <c r="A108">
        <v>116692</v>
      </c>
      <c r="B108" s="1">
        <v>45174.416666666664</v>
      </c>
      <c r="C108" t="s">
        <v>7</v>
      </c>
      <c r="D108" t="s">
        <v>8</v>
      </c>
      <c r="E108" t="s">
        <v>8796</v>
      </c>
      <c r="F108">
        <v>635</v>
      </c>
      <c r="G108">
        <v>0.29399999999999998</v>
      </c>
      <c r="H108">
        <v>2.907</v>
      </c>
      <c r="J108" s="1" t="str">
        <f t="shared" si="2"/>
        <v>2023-09-05-10</v>
      </c>
    </row>
    <row r="109" spans="1:10" x14ac:dyDescent="0.45">
      <c r="A109">
        <v>118205</v>
      </c>
      <c r="B109" s="1">
        <v>45174.458333333336</v>
      </c>
      <c r="C109" t="s">
        <v>7</v>
      </c>
      <c r="D109" t="s">
        <v>8</v>
      </c>
      <c r="E109" t="s">
        <v>8796</v>
      </c>
      <c r="F109">
        <v>635</v>
      </c>
      <c r="G109">
        <v>0</v>
      </c>
      <c r="H109">
        <v>3.3039999999999998</v>
      </c>
      <c r="J109" s="1" t="str">
        <f t="shared" si="2"/>
        <v>2023-09-05-11</v>
      </c>
    </row>
    <row r="110" spans="1:10" x14ac:dyDescent="0.45">
      <c r="A110">
        <v>119001</v>
      </c>
      <c r="B110" s="1">
        <v>45174.5</v>
      </c>
      <c r="C110" t="s">
        <v>7</v>
      </c>
      <c r="D110" t="s">
        <v>8</v>
      </c>
      <c r="E110" t="s">
        <v>8796</v>
      </c>
      <c r="F110">
        <v>635</v>
      </c>
      <c r="G110">
        <v>0.24299999999999999</v>
      </c>
      <c r="H110">
        <v>2.6960000000000002</v>
      </c>
      <c r="J110" s="1" t="str">
        <f t="shared" si="2"/>
        <v>2023-09-05-12</v>
      </c>
    </row>
    <row r="111" spans="1:10" x14ac:dyDescent="0.45">
      <c r="A111">
        <v>119722</v>
      </c>
      <c r="B111" s="1">
        <v>45174.541666666664</v>
      </c>
      <c r="C111" t="s">
        <v>7</v>
      </c>
      <c r="D111" t="s">
        <v>8</v>
      </c>
      <c r="E111" t="s">
        <v>8796</v>
      </c>
      <c r="F111">
        <v>635</v>
      </c>
      <c r="G111">
        <v>0</v>
      </c>
      <c r="H111">
        <v>2.1920000000000002</v>
      </c>
      <c r="J111" s="1" t="str">
        <f t="shared" si="2"/>
        <v>2023-09-05-13</v>
      </c>
    </row>
    <row r="112" spans="1:10" x14ac:dyDescent="0.45">
      <c r="A112">
        <v>120650</v>
      </c>
      <c r="B112" s="1">
        <v>45174.583333333336</v>
      </c>
      <c r="C112" t="s">
        <v>7</v>
      </c>
      <c r="D112" t="s">
        <v>8</v>
      </c>
      <c r="E112" t="s">
        <v>8796</v>
      </c>
      <c r="F112">
        <v>635</v>
      </c>
      <c r="G112">
        <v>0</v>
      </c>
      <c r="H112">
        <v>1.1519999999999999</v>
      </c>
      <c r="J112" s="1" t="str">
        <f t="shared" si="2"/>
        <v>2023-09-05-14</v>
      </c>
    </row>
    <row r="113" spans="1:10" x14ac:dyDescent="0.45">
      <c r="A113">
        <v>122441</v>
      </c>
      <c r="B113" s="1">
        <v>45174.625</v>
      </c>
      <c r="C113" t="s">
        <v>7</v>
      </c>
      <c r="D113" t="s">
        <v>8</v>
      </c>
      <c r="E113" t="s">
        <v>8796</v>
      </c>
      <c r="F113">
        <v>635</v>
      </c>
      <c r="G113">
        <v>1E-3</v>
      </c>
      <c r="H113">
        <v>0.69</v>
      </c>
      <c r="J113" s="1" t="str">
        <f t="shared" si="2"/>
        <v>2023-09-05-15</v>
      </c>
    </row>
    <row r="114" spans="1:10" x14ac:dyDescent="0.45">
      <c r="A114">
        <v>123280</v>
      </c>
      <c r="B114" s="1">
        <v>45174.666666666664</v>
      </c>
      <c r="C114" t="s">
        <v>7</v>
      </c>
      <c r="D114" t="s">
        <v>8</v>
      </c>
      <c r="E114" t="s">
        <v>8796</v>
      </c>
      <c r="F114">
        <v>635</v>
      </c>
      <c r="G114">
        <v>0.29799999999999999</v>
      </c>
      <c r="H114">
        <v>8.8999999999999996E-2</v>
      </c>
      <c r="J114" s="1" t="str">
        <f t="shared" si="2"/>
        <v>2023-09-05-16</v>
      </c>
    </row>
    <row r="115" spans="1:10" x14ac:dyDescent="0.45">
      <c r="A115">
        <v>124752</v>
      </c>
      <c r="B115" s="1">
        <v>45174.708333333336</v>
      </c>
      <c r="C115" t="s">
        <v>7</v>
      </c>
      <c r="D115" t="s">
        <v>8</v>
      </c>
      <c r="E115" t="s">
        <v>8796</v>
      </c>
      <c r="F115">
        <v>635</v>
      </c>
      <c r="G115">
        <v>0.27300000000000002</v>
      </c>
      <c r="H115">
        <v>1E-3</v>
      </c>
      <c r="J115" s="1" t="str">
        <f t="shared" si="2"/>
        <v>2023-09-05-17</v>
      </c>
    </row>
    <row r="116" spans="1:10" x14ac:dyDescent="0.45">
      <c r="A116">
        <v>125449</v>
      </c>
      <c r="B116" s="1">
        <v>45174.75</v>
      </c>
      <c r="C116" t="s">
        <v>7</v>
      </c>
      <c r="D116" t="s">
        <v>8</v>
      </c>
      <c r="E116" t="s">
        <v>8796</v>
      </c>
      <c r="F116">
        <v>635</v>
      </c>
      <c r="G116">
        <v>0.19400000000000001</v>
      </c>
      <c r="H116">
        <v>0</v>
      </c>
      <c r="J116" s="1" t="str">
        <f t="shared" si="2"/>
        <v>2023-09-05-18</v>
      </c>
    </row>
    <row r="117" spans="1:10" x14ac:dyDescent="0.45">
      <c r="A117">
        <v>126521</v>
      </c>
      <c r="B117" s="1">
        <v>45174.791666666664</v>
      </c>
      <c r="C117" t="s">
        <v>7</v>
      </c>
      <c r="D117" t="s">
        <v>8</v>
      </c>
      <c r="E117" t="s">
        <v>8796</v>
      </c>
      <c r="F117">
        <v>635</v>
      </c>
      <c r="G117">
        <v>0.223</v>
      </c>
      <c r="H117">
        <v>0</v>
      </c>
      <c r="J117" s="1" t="str">
        <f t="shared" si="2"/>
        <v>2023-09-05-19</v>
      </c>
    </row>
    <row r="118" spans="1:10" x14ac:dyDescent="0.45">
      <c r="A118">
        <v>127558</v>
      </c>
      <c r="B118" s="1">
        <v>45174.833333333336</v>
      </c>
      <c r="C118" t="s">
        <v>7</v>
      </c>
      <c r="D118" t="s">
        <v>8</v>
      </c>
      <c r="E118" t="s">
        <v>8796</v>
      </c>
      <c r="F118">
        <v>635</v>
      </c>
      <c r="G118">
        <v>0.16200000000000001</v>
      </c>
      <c r="H118">
        <v>0</v>
      </c>
      <c r="J118" s="1" t="str">
        <f t="shared" si="2"/>
        <v>2023-09-05-20</v>
      </c>
    </row>
    <row r="119" spans="1:10" x14ac:dyDescent="0.45">
      <c r="A119">
        <v>128699</v>
      </c>
      <c r="B119" s="1">
        <v>45174.875</v>
      </c>
      <c r="C119" t="s">
        <v>7</v>
      </c>
      <c r="D119" t="s">
        <v>8</v>
      </c>
      <c r="E119" t="s">
        <v>8796</v>
      </c>
      <c r="F119">
        <v>635</v>
      </c>
      <c r="G119">
        <v>0.126</v>
      </c>
      <c r="H119">
        <v>0</v>
      </c>
      <c r="J119" s="1" t="str">
        <f t="shared" si="2"/>
        <v>2023-09-05-21</v>
      </c>
    </row>
    <row r="120" spans="1:10" x14ac:dyDescent="0.45">
      <c r="A120">
        <v>130249</v>
      </c>
      <c r="B120" s="1">
        <v>45174.916666666664</v>
      </c>
      <c r="C120" t="s">
        <v>7</v>
      </c>
      <c r="D120" t="s">
        <v>8</v>
      </c>
      <c r="E120" t="s">
        <v>8796</v>
      </c>
      <c r="F120">
        <v>635</v>
      </c>
      <c r="G120">
        <v>0.25700000000000001</v>
      </c>
      <c r="H120">
        <v>0</v>
      </c>
      <c r="J120" s="1" t="str">
        <f t="shared" si="2"/>
        <v>2023-09-05-22</v>
      </c>
    </row>
    <row r="121" spans="1:10" x14ac:dyDescent="0.45">
      <c r="A121">
        <v>131151</v>
      </c>
      <c r="B121" s="1">
        <v>45174.958333333336</v>
      </c>
      <c r="C121" t="s">
        <v>7</v>
      </c>
      <c r="D121" t="s">
        <v>8</v>
      </c>
      <c r="E121" t="s">
        <v>8796</v>
      </c>
      <c r="F121">
        <v>635</v>
      </c>
      <c r="G121">
        <v>0.124</v>
      </c>
      <c r="H121">
        <v>0</v>
      </c>
      <c r="J121" s="1" t="str">
        <f t="shared" si="2"/>
        <v>2023-09-05-23</v>
      </c>
    </row>
    <row r="122" spans="1:10" x14ac:dyDescent="0.45">
      <c r="A122">
        <v>131554</v>
      </c>
      <c r="B122" s="1">
        <v>45175</v>
      </c>
      <c r="C122" t="s">
        <v>7</v>
      </c>
      <c r="D122" t="s">
        <v>8</v>
      </c>
      <c r="E122" t="s">
        <v>8796</v>
      </c>
      <c r="F122">
        <v>635</v>
      </c>
      <c r="G122">
        <v>0.10100000000000001</v>
      </c>
      <c r="H122">
        <v>0</v>
      </c>
      <c r="J122" s="1" t="str">
        <f t="shared" si="2"/>
        <v>2023-09-06-00</v>
      </c>
    </row>
    <row r="123" spans="1:10" x14ac:dyDescent="0.45">
      <c r="A123">
        <v>133137</v>
      </c>
      <c r="B123" s="1">
        <v>45175.041666666664</v>
      </c>
      <c r="C123" t="s">
        <v>7</v>
      </c>
      <c r="D123" t="s">
        <v>8</v>
      </c>
      <c r="E123" t="s">
        <v>8796</v>
      </c>
      <c r="F123">
        <v>635</v>
      </c>
      <c r="G123">
        <v>0.157</v>
      </c>
      <c r="H123">
        <v>0</v>
      </c>
      <c r="J123" s="1" t="str">
        <f t="shared" si="2"/>
        <v>2023-09-06-01</v>
      </c>
    </row>
    <row r="124" spans="1:10" x14ac:dyDescent="0.45">
      <c r="A124">
        <v>134538</v>
      </c>
      <c r="B124" s="1">
        <v>45175.083333333336</v>
      </c>
      <c r="C124" t="s">
        <v>7</v>
      </c>
      <c r="D124" t="s">
        <v>8</v>
      </c>
      <c r="E124" t="s">
        <v>8796</v>
      </c>
      <c r="F124">
        <v>635</v>
      </c>
      <c r="G124">
        <v>0.104</v>
      </c>
      <c r="H124">
        <v>0</v>
      </c>
      <c r="J124" s="1" t="str">
        <f t="shared" si="2"/>
        <v>2023-09-06-02</v>
      </c>
    </row>
    <row r="125" spans="1:10" x14ac:dyDescent="0.45">
      <c r="A125">
        <v>134808</v>
      </c>
      <c r="B125" s="1">
        <v>45175.125</v>
      </c>
      <c r="C125" t="s">
        <v>7</v>
      </c>
      <c r="D125" t="s">
        <v>8</v>
      </c>
      <c r="E125" t="s">
        <v>8796</v>
      </c>
      <c r="F125">
        <v>635</v>
      </c>
      <c r="G125">
        <v>0.39800000000000002</v>
      </c>
      <c r="H125">
        <v>0</v>
      </c>
      <c r="J125" s="1" t="str">
        <f t="shared" si="2"/>
        <v>2023-09-06-03</v>
      </c>
    </row>
    <row r="126" spans="1:10" x14ac:dyDescent="0.45">
      <c r="A126">
        <v>135948</v>
      </c>
      <c r="B126" s="1">
        <v>45175.166666666664</v>
      </c>
      <c r="C126" t="s">
        <v>7</v>
      </c>
      <c r="D126" t="s">
        <v>8</v>
      </c>
      <c r="E126" t="s">
        <v>8796</v>
      </c>
      <c r="F126">
        <v>635</v>
      </c>
      <c r="G126">
        <v>0.114</v>
      </c>
      <c r="H126">
        <v>7.0999999999999994E-2</v>
      </c>
      <c r="J126" s="1" t="str">
        <f t="shared" si="2"/>
        <v>2023-09-06-04</v>
      </c>
    </row>
    <row r="127" spans="1:10" x14ac:dyDescent="0.45">
      <c r="A127">
        <v>137819</v>
      </c>
      <c r="B127" s="1">
        <v>45175.208333333336</v>
      </c>
      <c r="C127" t="s">
        <v>7</v>
      </c>
      <c r="D127" t="s">
        <v>8</v>
      </c>
      <c r="E127" t="s">
        <v>8796</v>
      </c>
      <c r="F127">
        <v>635</v>
      </c>
      <c r="G127">
        <v>1E-3</v>
      </c>
      <c r="H127">
        <v>0.66200000000000003</v>
      </c>
      <c r="J127" s="1" t="str">
        <f t="shared" si="2"/>
        <v>2023-09-06-05</v>
      </c>
    </row>
    <row r="128" spans="1:10" x14ac:dyDescent="0.45">
      <c r="A128">
        <v>138967</v>
      </c>
      <c r="B128" s="1">
        <v>45175.25</v>
      </c>
      <c r="C128" t="s">
        <v>7</v>
      </c>
      <c r="D128" t="s">
        <v>8</v>
      </c>
      <c r="E128" t="s">
        <v>8796</v>
      </c>
      <c r="F128">
        <v>635</v>
      </c>
      <c r="G128">
        <v>0</v>
      </c>
      <c r="H128">
        <v>1.5529999999999999</v>
      </c>
      <c r="J128" s="1" t="str">
        <f t="shared" si="2"/>
        <v>2023-09-06-06</v>
      </c>
    </row>
    <row r="129" spans="1:10" x14ac:dyDescent="0.45">
      <c r="A129">
        <v>139598</v>
      </c>
      <c r="B129" s="1">
        <v>45175.291666666664</v>
      </c>
      <c r="C129" t="s">
        <v>7</v>
      </c>
      <c r="D129" t="s">
        <v>8</v>
      </c>
      <c r="E129" t="s">
        <v>8796</v>
      </c>
      <c r="F129">
        <v>635</v>
      </c>
      <c r="G129">
        <v>0</v>
      </c>
      <c r="H129">
        <v>2.4790000000000001</v>
      </c>
      <c r="J129" s="1" t="str">
        <f t="shared" si="2"/>
        <v>2023-09-06-07</v>
      </c>
    </row>
    <row r="130" spans="1:10" x14ac:dyDescent="0.45">
      <c r="A130">
        <v>141330</v>
      </c>
      <c r="B130" s="1">
        <v>45175.333333333336</v>
      </c>
      <c r="C130" t="s">
        <v>7</v>
      </c>
      <c r="D130" t="s">
        <v>8</v>
      </c>
      <c r="E130" t="s">
        <v>8796</v>
      </c>
      <c r="F130">
        <v>635</v>
      </c>
      <c r="G130">
        <v>0</v>
      </c>
      <c r="H130">
        <v>3.028</v>
      </c>
      <c r="J130" s="1" t="str">
        <f t="shared" si="2"/>
        <v>2023-09-06-08</v>
      </c>
    </row>
    <row r="131" spans="1:10" x14ac:dyDescent="0.45">
      <c r="A131">
        <v>142384</v>
      </c>
      <c r="B131" s="1">
        <v>45175.375</v>
      </c>
      <c r="C131" t="s">
        <v>7</v>
      </c>
      <c r="D131" t="s">
        <v>8</v>
      </c>
      <c r="E131" t="s">
        <v>8796</v>
      </c>
      <c r="F131">
        <v>635</v>
      </c>
      <c r="G131">
        <v>0</v>
      </c>
      <c r="H131">
        <v>3.3319999999999999</v>
      </c>
      <c r="J131" s="1" t="str">
        <f t="shared" ref="J131:J194" si="3">TEXT(YEAR(B131),"0000")&amp;"-"&amp;TEXT(MONTH(B131),"00")&amp;"-"&amp;TEXT(DAY(B131),"00")&amp;"-"&amp;TEXT(HOUR(B131),"00")</f>
        <v>2023-09-06-09</v>
      </c>
    </row>
    <row r="132" spans="1:10" x14ac:dyDescent="0.45">
      <c r="A132">
        <v>142788</v>
      </c>
      <c r="B132" s="1">
        <v>45175.416666666664</v>
      </c>
      <c r="C132" t="s">
        <v>7</v>
      </c>
      <c r="D132" t="s">
        <v>8</v>
      </c>
      <c r="E132" t="s">
        <v>8796</v>
      </c>
      <c r="F132">
        <v>635</v>
      </c>
      <c r="G132">
        <v>0</v>
      </c>
      <c r="H132">
        <v>3.286</v>
      </c>
      <c r="J132" s="1" t="str">
        <f t="shared" si="3"/>
        <v>2023-09-06-10</v>
      </c>
    </row>
    <row r="133" spans="1:10" x14ac:dyDescent="0.45">
      <c r="A133">
        <v>144281</v>
      </c>
      <c r="B133" s="1">
        <v>45175.458333333336</v>
      </c>
      <c r="C133" t="s">
        <v>7</v>
      </c>
      <c r="D133" t="s">
        <v>8</v>
      </c>
      <c r="E133" t="s">
        <v>8796</v>
      </c>
      <c r="F133">
        <v>635</v>
      </c>
      <c r="G133">
        <v>0</v>
      </c>
      <c r="H133">
        <v>1.2410000000000001</v>
      </c>
      <c r="J133" s="1" t="str">
        <f t="shared" si="3"/>
        <v>2023-09-06-11</v>
      </c>
    </row>
    <row r="134" spans="1:10" x14ac:dyDescent="0.45">
      <c r="A134">
        <v>144783</v>
      </c>
      <c r="B134" s="1">
        <v>45175.5</v>
      </c>
      <c r="C134" t="s">
        <v>7</v>
      </c>
      <c r="D134" t="s">
        <v>8</v>
      </c>
      <c r="E134" t="s">
        <v>8796</v>
      </c>
      <c r="F134">
        <v>635</v>
      </c>
      <c r="G134">
        <v>0.314</v>
      </c>
      <c r="H134">
        <v>1.9590000000000001</v>
      </c>
      <c r="J134" s="1" t="str">
        <f t="shared" si="3"/>
        <v>2023-09-06-12</v>
      </c>
    </row>
    <row r="135" spans="1:10" x14ac:dyDescent="0.45">
      <c r="A135">
        <v>146115</v>
      </c>
      <c r="B135" s="1">
        <v>45175.541666666664</v>
      </c>
      <c r="C135" t="s">
        <v>7</v>
      </c>
      <c r="D135" t="s">
        <v>8</v>
      </c>
      <c r="E135" t="s">
        <v>8796</v>
      </c>
      <c r="F135">
        <v>635</v>
      </c>
      <c r="G135">
        <v>0.24099999999999999</v>
      </c>
      <c r="H135">
        <v>1.8740000000000001</v>
      </c>
      <c r="J135" s="1" t="str">
        <f t="shared" si="3"/>
        <v>2023-09-06-13</v>
      </c>
    </row>
    <row r="136" spans="1:10" x14ac:dyDescent="0.45">
      <c r="A136">
        <v>147354</v>
      </c>
      <c r="B136" s="1">
        <v>45175.583333333336</v>
      </c>
      <c r="C136" t="s">
        <v>7</v>
      </c>
      <c r="D136" t="s">
        <v>8</v>
      </c>
      <c r="E136" t="s">
        <v>8796</v>
      </c>
      <c r="F136">
        <v>635</v>
      </c>
      <c r="G136">
        <v>0</v>
      </c>
      <c r="H136">
        <v>1.012</v>
      </c>
      <c r="J136" s="1" t="str">
        <f t="shared" si="3"/>
        <v>2023-09-06-14</v>
      </c>
    </row>
    <row r="137" spans="1:10" x14ac:dyDescent="0.45">
      <c r="A137">
        <v>148929</v>
      </c>
      <c r="B137" s="1">
        <v>45175.625</v>
      </c>
      <c r="C137" t="s">
        <v>7</v>
      </c>
      <c r="D137" t="s">
        <v>8</v>
      </c>
      <c r="E137" t="s">
        <v>8796</v>
      </c>
      <c r="F137">
        <v>635</v>
      </c>
      <c r="G137">
        <v>5.0000000000000001E-3</v>
      </c>
      <c r="H137">
        <v>0.47199999999999998</v>
      </c>
      <c r="J137" s="1" t="str">
        <f t="shared" si="3"/>
        <v>2023-09-06-15</v>
      </c>
    </row>
    <row r="138" spans="1:10" x14ac:dyDescent="0.45">
      <c r="A138">
        <v>149282</v>
      </c>
      <c r="B138" s="1">
        <v>45175.666666666664</v>
      </c>
      <c r="C138" t="s">
        <v>7</v>
      </c>
      <c r="D138" t="s">
        <v>8</v>
      </c>
      <c r="E138" t="s">
        <v>8796</v>
      </c>
      <c r="F138">
        <v>635</v>
      </c>
      <c r="G138">
        <v>0.26300000000000001</v>
      </c>
      <c r="H138">
        <v>6.7000000000000004E-2</v>
      </c>
      <c r="J138" s="1" t="str">
        <f t="shared" si="3"/>
        <v>2023-09-06-16</v>
      </c>
    </row>
    <row r="139" spans="1:10" x14ac:dyDescent="0.45">
      <c r="A139">
        <v>150222</v>
      </c>
      <c r="B139" s="1">
        <v>45175.708333333336</v>
      </c>
      <c r="C139" t="s">
        <v>7</v>
      </c>
      <c r="D139" t="s">
        <v>8</v>
      </c>
      <c r="E139" t="s">
        <v>8796</v>
      </c>
      <c r="F139">
        <v>635</v>
      </c>
      <c r="G139">
        <v>0.32500000000000001</v>
      </c>
      <c r="H139">
        <v>0</v>
      </c>
      <c r="J139" s="1" t="str">
        <f t="shared" si="3"/>
        <v>2023-09-06-17</v>
      </c>
    </row>
    <row r="140" spans="1:10" x14ac:dyDescent="0.45">
      <c r="A140">
        <v>151433</v>
      </c>
      <c r="B140" s="1">
        <v>45175.75</v>
      </c>
      <c r="C140" t="s">
        <v>7</v>
      </c>
      <c r="D140" t="s">
        <v>8</v>
      </c>
      <c r="E140" t="s">
        <v>8796</v>
      </c>
      <c r="F140">
        <v>635</v>
      </c>
      <c r="G140">
        <v>0.34</v>
      </c>
      <c r="H140">
        <v>0</v>
      </c>
      <c r="J140" s="1" t="str">
        <f t="shared" si="3"/>
        <v>2023-09-06-18</v>
      </c>
    </row>
    <row r="141" spans="1:10" x14ac:dyDescent="0.45">
      <c r="A141">
        <v>152943</v>
      </c>
      <c r="B141" s="1">
        <v>45175.791666666664</v>
      </c>
      <c r="C141" t="s">
        <v>7</v>
      </c>
      <c r="D141" t="s">
        <v>8</v>
      </c>
      <c r="E141" t="s">
        <v>8796</v>
      </c>
      <c r="F141">
        <v>635</v>
      </c>
      <c r="G141">
        <v>0.34699999999999998</v>
      </c>
      <c r="H141">
        <v>0</v>
      </c>
      <c r="J141" s="1" t="str">
        <f t="shared" si="3"/>
        <v>2023-09-06-19</v>
      </c>
    </row>
    <row r="142" spans="1:10" x14ac:dyDescent="0.45">
      <c r="A142">
        <v>154117</v>
      </c>
      <c r="B142" s="1">
        <v>45175.833333333336</v>
      </c>
      <c r="C142" t="s">
        <v>7</v>
      </c>
      <c r="D142" t="s">
        <v>8</v>
      </c>
      <c r="E142" t="s">
        <v>8796</v>
      </c>
      <c r="F142">
        <v>635</v>
      </c>
      <c r="G142">
        <v>0.27700000000000002</v>
      </c>
      <c r="H142">
        <v>0</v>
      </c>
      <c r="J142" s="1" t="str">
        <f t="shared" si="3"/>
        <v>2023-09-06-20</v>
      </c>
    </row>
    <row r="143" spans="1:10" x14ac:dyDescent="0.45">
      <c r="A143">
        <v>155473</v>
      </c>
      <c r="B143" s="1">
        <v>45175.875</v>
      </c>
      <c r="C143" t="s">
        <v>7</v>
      </c>
      <c r="D143" t="s">
        <v>8</v>
      </c>
      <c r="E143" t="s">
        <v>8796</v>
      </c>
      <c r="F143">
        <v>635</v>
      </c>
      <c r="G143">
        <v>0.152</v>
      </c>
      <c r="H143">
        <v>0</v>
      </c>
      <c r="J143" s="1" t="str">
        <f t="shared" si="3"/>
        <v>2023-09-06-21</v>
      </c>
    </row>
    <row r="144" spans="1:10" x14ac:dyDescent="0.45">
      <c r="A144">
        <v>156441</v>
      </c>
      <c r="B144" s="1">
        <v>45175.916666666664</v>
      </c>
      <c r="C144" t="s">
        <v>7</v>
      </c>
      <c r="D144" t="s">
        <v>8</v>
      </c>
      <c r="E144" t="s">
        <v>8796</v>
      </c>
      <c r="F144">
        <v>635</v>
      </c>
      <c r="G144">
        <v>0.108</v>
      </c>
      <c r="H144">
        <v>0</v>
      </c>
      <c r="J144" s="1" t="str">
        <f t="shared" si="3"/>
        <v>2023-09-06-22</v>
      </c>
    </row>
    <row r="145" spans="1:10" x14ac:dyDescent="0.45">
      <c r="A145">
        <v>157351</v>
      </c>
      <c r="B145" s="1">
        <v>45175.958333333336</v>
      </c>
      <c r="C145" t="s">
        <v>7</v>
      </c>
      <c r="D145" t="s">
        <v>8</v>
      </c>
      <c r="E145" t="s">
        <v>8796</v>
      </c>
      <c r="F145">
        <v>635</v>
      </c>
      <c r="G145">
        <v>0.16500000000000001</v>
      </c>
      <c r="H145">
        <v>0</v>
      </c>
      <c r="J145" s="1" t="str">
        <f t="shared" si="3"/>
        <v>2023-09-06-23</v>
      </c>
    </row>
    <row r="146" spans="1:10" x14ac:dyDescent="0.45">
      <c r="A146">
        <v>158105</v>
      </c>
      <c r="B146" s="1">
        <v>45176</v>
      </c>
      <c r="C146" t="s">
        <v>7</v>
      </c>
      <c r="D146" t="s">
        <v>8</v>
      </c>
      <c r="E146" t="s">
        <v>8796</v>
      </c>
      <c r="F146">
        <v>635</v>
      </c>
      <c r="G146">
        <v>8.4000000000000005E-2</v>
      </c>
      <c r="H146">
        <v>0</v>
      </c>
      <c r="J146" s="1" t="str">
        <f t="shared" si="3"/>
        <v>2023-09-07-00</v>
      </c>
    </row>
    <row r="147" spans="1:10" x14ac:dyDescent="0.45">
      <c r="A147">
        <v>159328</v>
      </c>
      <c r="B147" s="1">
        <v>45176.041666666664</v>
      </c>
      <c r="C147" t="s">
        <v>7</v>
      </c>
      <c r="D147" t="s">
        <v>8</v>
      </c>
      <c r="E147" t="s">
        <v>8796</v>
      </c>
      <c r="F147">
        <v>635</v>
      </c>
      <c r="G147">
        <v>0.13900000000000001</v>
      </c>
      <c r="H147">
        <v>0</v>
      </c>
      <c r="J147" s="1" t="str">
        <f t="shared" si="3"/>
        <v>2023-09-07-01</v>
      </c>
    </row>
    <row r="148" spans="1:10" x14ac:dyDescent="0.45">
      <c r="A148">
        <v>160342</v>
      </c>
      <c r="B148" s="1">
        <v>45176.083333333336</v>
      </c>
      <c r="C148" t="s">
        <v>7</v>
      </c>
      <c r="D148" t="s">
        <v>8</v>
      </c>
      <c r="E148" t="s">
        <v>8796</v>
      </c>
      <c r="F148">
        <v>635</v>
      </c>
      <c r="G148">
        <v>0.11799999999999999</v>
      </c>
      <c r="H148">
        <v>0</v>
      </c>
      <c r="J148" s="1" t="str">
        <f t="shared" si="3"/>
        <v>2023-09-07-02</v>
      </c>
    </row>
    <row r="149" spans="1:10" x14ac:dyDescent="0.45">
      <c r="A149">
        <v>162188</v>
      </c>
      <c r="B149" s="1">
        <v>45176.125</v>
      </c>
      <c r="C149" t="s">
        <v>7</v>
      </c>
      <c r="D149" t="s">
        <v>8</v>
      </c>
      <c r="E149" t="s">
        <v>8796</v>
      </c>
      <c r="F149">
        <v>635</v>
      </c>
      <c r="G149">
        <v>0.17399999999999999</v>
      </c>
      <c r="H149">
        <v>0</v>
      </c>
      <c r="J149" s="1" t="str">
        <f t="shared" si="3"/>
        <v>2023-09-07-03</v>
      </c>
    </row>
    <row r="150" spans="1:10" x14ac:dyDescent="0.45">
      <c r="A150">
        <v>163139</v>
      </c>
      <c r="B150" s="1">
        <v>45176.166666666664</v>
      </c>
      <c r="C150" t="s">
        <v>7</v>
      </c>
      <c r="D150" t="s">
        <v>8</v>
      </c>
      <c r="E150" t="s">
        <v>8796</v>
      </c>
      <c r="F150">
        <v>635</v>
      </c>
      <c r="G150">
        <v>0.59099999999999997</v>
      </c>
      <c r="H150">
        <v>4.2999999999999997E-2</v>
      </c>
      <c r="J150" s="1" t="str">
        <f t="shared" si="3"/>
        <v>2023-09-07-04</v>
      </c>
    </row>
    <row r="151" spans="1:10" x14ac:dyDescent="0.45">
      <c r="A151">
        <v>164126</v>
      </c>
      <c r="B151" s="1">
        <v>45176.208333333336</v>
      </c>
      <c r="C151" t="s">
        <v>7</v>
      </c>
      <c r="D151" t="s">
        <v>8</v>
      </c>
      <c r="E151" t="s">
        <v>8796</v>
      </c>
      <c r="F151">
        <v>635</v>
      </c>
      <c r="G151">
        <v>0.32200000000000001</v>
      </c>
      <c r="H151">
        <v>0.60199999999999998</v>
      </c>
      <c r="J151" s="1" t="str">
        <f t="shared" si="3"/>
        <v>2023-09-07-05</v>
      </c>
    </row>
    <row r="152" spans="1:10" x14ac:dyDescent="0.45">
      <c r="A152">
        <v>164811</v>
      </c>
      <c r="B152" s="1">
        <v>45176.25</v>
      </c>
      <c r="C152" t="s">
        <v>7</v>
      </c>
      <c r="D152" t="s">
        <v>8</v>
      </c>
      <c r="E152" t="s">
        <v>8796</v>
      </c>
      <c r="F152">
        <v>635</v>
      </c>
      <c r="G152">
        <v>0</v>
      </c>
      <c r="H152">
        <v>1.542</v>
      </c>
      <c r="J152" s="1" t="str">
        <f t="shared" si="3"/>
        <v>2023-09-07-06</v>
      </c>
    </row>
    <row r="153" spans="1:10" x14ac:dyDescent="0.45">
      <c r="A153">
        <v>166415</v>
      </c>
      <c r="B153" s="1">
        <v>45176.291666666664</v>
      </c>
      <c r="C153" t="s">
        <v>7</v>
      </c>
      <c r="D153" t="s">
        <v>8</v>
      </c>
      <c r="E153" t="s">
        <v>8796</v>
      </c>
      <c r="F153">
        <v>635</v>
      </c>
      <c r="G153">
        <v>0</v>
      </c>
      <c r="H153">
        <v>2.4710000000000001</v>
      </c>
      <c r="J153" s="1" t="str">
        <f t="shared" si="3"/>
        <v>2023-09-07-07</v>
      </c>
    </row>
    <row r="154" spans="1:10" x14ac:dyDescent="0.45">
      <c r="A154">
        <v>167063</v>
      </c>
      <c r="B154" s="1">
        <v>45176.333333333336</v>
      </c>
      <c r="C154" t="s">
        <v>7</v>
      </c>
      <c r="D154" t="s">
        <v>8</v>
      </c>
      <c r="E154" t="s">
        <v>8796</v>
      </c>
      <c r="F154">
        <v>635</v>
      </c>
      <c r="G154">
        <v>0</v>
      </c>
      <c r="H154">
        <v>3.1669999999999998</v>
      </c>
      <c r="J154" s="1" t="str">
        <f t="shared" si="3"/>
        <v>2023-09-07-08</v>
      </c>
    </row>
    <row r="155" spans="1:10" x14ac:dyDescent="0.45">
      <c r="A155">
        <v>168592</v>
      </c>
      <c r="B155" s="1">
        <v>45176.375</v>
      </c>
      <c r="C155" t="s">
        <v>7</v>
      </c>
      <c r="D155" t="s">
        <v>8</v>
      </c>
      <c r="E155" t="s">
        <v>8796</v>
      </c>
      <c r="F155">
        <v>635</v>
      </c>
      <c r="G155">
        <v>0</v>
      </c>
      <c r="H155">
        <v>3.4889999999999999</v>
      </c>
      <c r="J155" s="1" t="str">
        <f t="shared" si="3"/>
        <v>2023-09-07-09</v>
      </c>
    </row>
    <row r="156" spans="1:10" x14ac:dyDescent="0.45">
      <c r="A156">
        <v>168993</v>
      </c>
      <c r="B156" s="1">
        <v>45176.416666666664</v>
      </c>
      <c r="C156" t="s">
        <v>7</v>
      </c>
      <c r="D156" t="s">
        <v>8</v>
      </c>
      <c r="E156" t="s">
        <v>8796</v>
      </c>
      <c r="F156">
        <v>635</v>
      </c>
      <c r="G156">
        <v>0</v>
      </c>
      <c r="H156">
        <v>3.5409999999999999</v>
      </c>
      <c r="J156" s="1" t="str">
        <f t="shared" si="3"/>
        <v>2023-09-07-10</v>
      </c>
    </row>
    <row r="157" spans="1:10" x14ac:dyDescent="0.45">
      <c r="A157">
        <v>170101</v>
      </c>
      <c r="B157" s="1">
        <v>45176.458333333336</v>
      </c>
      <c r="C157" t="s">
        <v>7</v>
      </c>
      <c r="D157" t="s">
        <v>8</v>
      </c>
      <c r="E157" t="s">
        <v>8796</v>
      </c>
      <c r="F157">
        <v>635</v>
      </c>
      <c r="G157">
        <v>6.2E-2</v>
      </c>
      <c r="H157">
        <v>3.222</v>
      </c>
      <c r="J157" s="1" t="str">
        <f t="shared" si="3"/>
        <v>2023-09-07-11</v>
      </c>
    </row>
    <row r="158" spans="1:10" x14ac:dyDescent="0.45">
      <c r="A158">
        <v>171572</v>
      </c>
      <c r="B158" s="1">
        <v>45176.5</v>
      </c>
      <c r="C158" t="s">
        <v>7</v>
      </c>
      <c r="D158" t="s">
        <v>8</v>
      </c>
      <c r="E158" t="s">
        <v>8796</v>
      </c>
      <c r="F158">
        <v>635</v>
      </c>
      <c r="G158">
        <v>0</v>
      </c>
      <c r="H158">
        <v>2.907</v>
      </c>
      <c r="J158" s="1" t="str">
        <f t="shared" si="3"/>
        <v>2023-09-07-12</v>
      </c>
    </row>
    <row r="159" spans="1:10" x14ac:dyDescent="0.45">
      <c r="A159">
        <v>172141</v>
      </c>
      <c r="B159" s="1">
        <v>45176.541666666664</v>
      </c>
      <c r="C159" t="s">
        <v>7</v>
      </c>
      <c r="D159" t="s">
        <v>8</v>
      </c>
      <c r="E159" t="s">
        <v>8796</v>
      </c>
      <c r="F159">
        <v>635</v>
      </c>
      <c r="G159">
        <v>0</v>
      </c>
      <c r="H159">
        <v>2.2829999999999999</v>
      </c>
      <c r="J159" s="1" t="str">
        <f t="shared" si="3"/>
        <v>2023-09-07-13</v>
      </c>
    </row>
    <row r="160" spans="1:10" x14ac:dyDescent="0.45">
      <c r="A160">
        <v>173694</v>
      </c>
      <c r="B160" s="1">
        <v>45176.583333333336</v>
      </c>
      <c r="C160" t="s">
        <v>7</v>
      </c>
      <c r="D160" t="s">
        <v>8</v>
      </c>
      <c r="E160" t="s">
        <v>8796</v>
      </c>
      <c r="F160">
        <v>635</v>
      </c>
      <c r="G160">
        <v>0</v>
      </c>
      <c r="H160">
        <v>1.4530000000000001</v>
      </c>
      <c r="J160" s="1" t="str">
        <f t="shared" si="3"/>
        <v>2023-09-07-14</v>
      </c>
    </row>
    <row r="161" spans="1:10" x14ac:dyDescent="0.45">
      <c r="A161">
        <v>175026</v>
      </c>
      <c r="B161" s="1">
        <v>45176.625</v>
      </c>
      <c r="C161" t="s">
        <v>7</v>
      </c>
      <c r="D161" t="s">
        <v>8</v>
      </c>
      <c r="E161" t="s">
        <v>8796</v>
      </c>
      <c r="F161">
        <v>635</v>
      </c>
      <c r="G161">
        <v>0.08</v>
      </c>
      <c r="H161">
        <v>0.67100000000000004</v>
      </c>
      <c r="J161" s="1" t="str">
        <f t="shared" si="3"/>
        <v>2023-09-07-15</v>
      </c>
    </row>
    <row r="162" spans="1:10" x14ac:dyDescent="0.45">
      <c r="A162">
        <v>175452</v>
      </c>
      <c r="B162" s="1">
        <v>45176.666666666664</v>
      </c>
      <c r="C162" t="s">
        <v>7</v>
      </c>
      <c r="D162" t="s">
        <v>8</v>
      </c>
      <c r="E162" t="s">
        <v>8796</v>
      </c>
      <c r="F162">
        <v>635</v>
      </c>
      <c r="G162">
        <v>0.17599999999999999</v>
      </c>
      <c r="H162">
        <v>9.8000000000000004E-2</v>
      </c>
      <c r="J162" s="1" t="str">
        <f t="shared" si="3"/>
        <v>2023-09-07-16</v>
      </c>
    </row>
    <row r="163" spans="1:10" x14ac:dyDescent="0.45">
      <c r="A163">
        <v>176867</v>
      </c>
      <c r="B163" s="1">
        <v>45176.708333333336</v>
      </c>
      <c r="C163" t="s">
        <v>7</v>
      </c>
      <c r="D163" t="s">
        <v>8</v>
      </c>
      <c r="E163" t="s">
        <v>8796</v>
      </c>
      <c r="F163">
        <v>635</v>
      </c>
      <c r="G163">
        <v>0.27800000000000002</v>
      </c>
      <c r="H163">
        <v>0</v>
      </c>
      <c r="J163" s="1" t="str">
        <f t="shared" si="3"/>
        <v>2023-09-07-17</v>
      </c>
    </row>
    <row r="164" spans="1:10" x14ac:dyDescent="0.45">
      <c r="A164">
        <v>178483</v>
      </c>
      <c r="B164" s="1">
        <v>45176.75</v>
      </c>
      <c r="C164" t="s">
        <v>7</v>
      </c>
      <c r="D164" t="s">
        <v>8</v>
      </c>
      <c r="E164" t="s">
        <v>8796</v>
      </c>
      <c r="F164">
        <v>635</v>
      </c>
      <c r="G164">
        <v>0.28599999999999998</v>
      </c>
      <c r="H164">
        <v>0</v>
      </c>
      <c r="J164" s="1" t="str">
        <f t="shared" si="3"/>
        <v>2023-09-07-18</v>
      </c>
    </row>
    <row r="165" spans="1:10" x14ac:dyDescent="0.45">
      <c r="A165">
        <v>178830</v>
      </c>
      <c r="B165" s="1">
        <v>45176.791666666664</v>
      </c>
      <c r="C165" t="s">
        <v>7</v>
      </c>
      <c r="D165" t="s">
        <v>8</v>
      </c>
      <c r="E165" t="s">
        <v>8796</v>
      </c>
      <c r="F165">
        <v>635</v>
      </c>
      <c r="G165">
        <v>0.22</v>
      </c>
      <c r="H165">
        <v>0</v>
      </c>
      <c r="J165" s="1" t="str">
        <f t="shared" si="3"/>
        <v>2023-09-07-19</v>
      </c>
    </row>
    <row r="166" spans="1:10" x14ac:dyDescent="0.45">
      <c r="A166">
        <v>180739</v>
      </c>
      <c r="B166" s="1">
        <v>45176.833333333336</v>
      </c>
      <c r="C166" t="s">
        <v>7</v>
      </c>
      <c r="D166" t="s">
        <v>8</v>
      </c>
      <c r="E166" t="s">
        <v>8796</v>
      </c>
      <c r="F166">
        <v>635</v>
      </c>
      <c r="G166">
        <v>0.155</v>
      </c>
      <c r="H166">
        <v>0</v>
      </c>
      <c r="J166" s="1" t="str">
        <f t="shared" si="3"/>
        <v>2023-09-07-20</v>
      </c>
    </row>
    <row r="167" spans="1:10" x14ac:dyDescent="0.45">
      <c r="A167">
        <v>181125</v>
      </c>
      <c r="B167" s="1">
        <v>45176.875</v>
      </c>
      <c r="C167" t="s">
        <v>7</v>
      </c>
      <c r="D167" t="s">
        <v>8</v>
      </c>
      <c r="E167" t="s">
        <v>8796</v>
      </c>
      <c r="F167">
        <v>635</v>
      </c>
      <c r="G167">
        <v>0.14899999999999999</v>
      </c>
      <c r="H167">
        <v>0</v>
      </c>
      <c r="J167" s="1" t="str">
        <f t="shared" si="3"/>
        <v>2023-09-07-21</v>
      </c>
    </row>
    <row r="168" spans="1:10" x14ac:dyDescent="0.45">
      <c r="A168">
        <v>183014</v>
      </c>
      <c r="B168" s="1">
        <v>45176.916666666664</v>
      </c>
      <c r="C168" t="s">
        <v>7</v>
      </c>
      <c r="D168" t="s">
        <v>8</v>
      </c>
      <c r="E168" t="s">
        <v>8796</v>
      </c>
      <c r="F168">
        <v>635</v>
      </c>
      <c r="G168">
        <v>0.19900000000000001</v>
      </c>
      <c r="H168">
        <v>0</v>
      </c>
      <c r="J168" s="1" t="str">
        <f t="shared" si="3"/>
        <v>2023-09-07-22</v>
      </c>
    </row>
    <row r="169" spans="1:10" x14ac:dyDescent="0.45">
      <c r="A169">
        <v>183863</v>
      </c>
      <c r="B169" s="1">
        <v>45176.958333333336</v>
      </c>
      <c r="C169" t="s">
        <v>7</v>
      </c>
      <c r="D169" t="s">
        <v>8</v>
      </c>
      <c r="E169" t="s">
        <v>8796</v>
      </c>
      <c r="F169">
        <v>635</v>
      </c>
      <c r="G169">
        <v>0.20200000000000001</v>
      </c>
      <c r="H169">
        <v>0</v>
      </c>
      <c r="J169" s="1" t="str">
        <f t="shared" si="3"/>
        <v>2023-09-07-23</v>
      </c>
    </row>
    <row r="170" spans="1:10" x14ac:dyDescent="0.45">
      <c r="A170">
        <v>185007</v>
      </c>
      <c r="B170" s="1">
        <v>45177</v>
      </c>
      <c r="C170" t="s">
        <v>7</v>
      </c>
      <c r="D170" t="s">
        <v>8</v>
      </c>
      <c r="E170" t="s">
        <v>8796</v>
      </c>
      <c r="F170">
        <v>635</v>
      </c>
      <c r="G170">
        <v>0.106</v>
      </c>
      <c r="H170">
        <v>0</v>
      </c>
      <c r="J170" s="1" t="str">
        <f t="shared" si="3"/>
        <v>2023-09-08-00</v>
      </c>
    </row>
    <row r="171" spans="1:10" x14ac:dyDescent="0.45">
      <c r="A171">
        <v>185262</v>
      </c>
      <c r="B171" s="1">
        <v>45177.041666666664</v>
      </c>
      <c r="C171" t="s">
        <v>7</v>
      </c>
      <c r="D171" t="s">
        <v>8</v>
      </c>
      <c r="E171" t="s">
        <v>8796</v>
      </c>
      <c r="F171">
        <v>635</v>
      </c>
      <c r="G171">
        <v>0.16500000000000001</v>
      </c>
      <c r="H171">
        <v>0</v>
      </c>
      <c r="J171" s="1" t="str">
        <f t="shared" si="3"/>
        <v>2023-09-08-01</v>
      </c>
    </row>
    <row r="172" spans="1:10" x14ac:dyDescent="0.45">
      <c r="A172">
        <v>186849</v>
      </c>
      <c r="B172" s="1">
        <v>45177.083333333336</v>
      </c>
      <c r="C172" t="s">
        <v>7</v>
      </c>
      <c r="D172" t="s">
        <v>8</v>
      </c>
      <c r="E172" t="s">
        <v>8796</v>
      </c>
      <c r="F172">
        <v>635</v>
      </c>
      <c r="G172">
        <v>0.24199999999999999</v>
      </c>
      <c r="H172">
        <v>0</v>
      </c>
      <c r="J172" s="1" t="str">
        <f t="shared" si="3"/>
        <v>2023-09-08-02</v>
      </c>
    </row>
    <row r="173" spans="1:10" x14ac:dyDescent="0.45">
      <c r="A173">
        <v>188440</v>
      </c>
      <c r="B173" s="1">
        <v>45177.125</v>
      </c>
      <c r="C173" t="s">
        <v>7</v>
      </c>
      <c r="D173" t="s">
        <v>8</v>
      </c>
      <c r="E173" t="s">
        <v>8796</v>
      </c>
      <c r="F173">
        <v>635</v>
      </c>
      <c r="G173">
        <v>0.23799999999999999</v>
      </c>
      <c r="H173">
        <v>0</v>
      </c>
      <c r="J173" s="1" t="str">
        <f t="shared" si="3"/>
        <v>2023-09-08-03</v>
      </c>
    </row>
    <row r="174" spans="1:10" x14ac:dyDescent="0.45">
      <c r="A174">
        <v>188791</v>
      </c>
      <c r="B174" s="1">
        <v>45177.166666666664</v>
      </c>
      <c r="C174" t="s">
        <v>7</v>
      </c>
      <c r="D174" t="s">
        <v>8</v>
      </c>
      <c r="E174" t="s">
        <v>8796</v>
      </c>
      <c r="F174">
        <v>635</v>
      </c>
      <c r="G174">
        <v>0.29699999999999999</v>
      </c>
      <c r="H174">
        <v>0.05</v>
      </c>
      <c r="J174" s="1" t="str">
        <f t="shared" si="3"/>
        <v>2023-09-08-04</v>
      </c>
    </row>
    <row r="175" spans="1:10" x14ac:dyDescent="0.45">
      <c r="A175">
        <v>190380</v>
      </c>
      <c r="B175" s="1">
        <v>45177.208333333336</v>
      </c>
      <c r="C175" t="s">
        <v>7</v>
      </c>
      <c r="D175" t="s">
        <v>8</v>
      </c>
      <c r="E175" t="s">
        <v>8796</v>
      </c>
      <c r="F175">
        <v>635</v>
      </c>
      <c r="G175">
        <v>2E-3</v>
      </c>
      <c r="H175">
        <v>0.36199999999999999</v>
      </c>
      <c r="J175" s="1" t="str">
        <f t="shared" si="3"/>
        <v>2023-09-08-05</v>
      </c>
    </row>
    <row r="176" spans="1:10" x14ac:dyDescent="0.45">
      <c r="A176">
        <v>191414</v>
      </c>
      <c r="B176" s="1">
        <v>45177.25</v>
      </c>
      <c r="C176" t="s">
        <v>7</v>
      </c>
      <c r="D176" t="s">
        <v>8</v>
      </c>
      <c r="E176" t="s">
        <v>8796</v>
      </c>
      <c r="F176">
        <v>635</v>
      </c>
      <c r="G176">
        <v>0</v>
      </c>
      <c r="H176">
        <v>1.4470000000000001</v>
      </c>
      <c r="J176" s="1" t="str">
        <f t="shared" si="3"/>
        <v>2023-09-08-06</v>
      </c>
    </row>
    <row r="177" spans="1:10" x14ac:dyDescent="0.45">
      <c r="A177">
        <v>192298</v>
      </c>
      <c r="B177" s="1">
        <v>45177.291666666664</v>
      </c>
      <c r="C177" t="s">
        <v>7</v>
      </c>
      <c r="D177" t="s">
        <v>8</v>
      </c>
      <c r="E177" t="s">
        <v>8796</v>
      </c>
      <c r="F177">
        <v>635</v>
      </c>
      <c r="G177">
        <v>0</v>
      </c>
      <c r="H177">
        <v>2.2829999999999999</v>
      </c>
      <c r="J177" s="1" t="str">
        <f t="shared" si="3"/>
        <v>2023-09-08-07</v>
      </c>
    </row>
    <row r="178" spans="1:10" x14ac:dyDescent="0.45">
      <c r="A178">
        <v>193867</v>
      </c>
      <c r="B178" s="1">
        <v>45177.333333333336</v>
      </c>
      <c r="C178" t="s">
        <v>7</v>
      </c>
      <c r="D178" t="s">
        <v>8</v>
      </c>
      <c r="E178" t="s">
        <v>8796</v>
      </c>
      <c r="F178">
        <v>635</v>
      </c>
      <c r="G178">
        <v>2.1999999999999999E-2</v>
      </c>
      <c r="H178">
        <v>2.7309999999999999</v>
      </c>
      <c r="J178" s="1" t="str">
        <f t="shared" si="3"/>
        <v>2023-09-08-08</v>
      </c>
    </row>
    <row r="179" spans="1:10" x14ac:dyDescent="0.45">
      <c r="A179">
        <v>194296</v>
      </c>
      <c r="B179" s="1">
        <v>45177.375</v>
      </c>
      <c r="C179" t="s">
        <v>7</v>
      </c>
      <c r="D179" t="s">
        <v>8</v>
      </c>
      <c r="E179" t="s">
        <v>8796</v>
      </c>
      <c r="F179">
        <v>635</v>
      </c>
      <c r="G179">
        <v>0.221</v>
      </c>
      <c r="H179">
        <v>2.96</v>
      </c>
      <c r="J179" s="1" t="str">
        <f t="shared" si="3"/>
        <v>2023-09-08-09</v>
      </c>
    </row>
    <row r="180" spans="1:10" x14ac:dyDescent="0.45">
      <c r="A180">
        <v>195437</v>
      </c>
      <c r="B180" s="1">
        <v>45177.416666666664</v>
      </c>
      <c r="C180" t="s">
        <v>7</v>
      </c>
      <c r="D180" t="s">
        <v>8</v>
      </c>
      <c r="E180" t="s">
        <v>8796</v>
      </c>
      <c r="F180">
        <v>635</v>
      </c>
      <c r="G180">
        <v>0.39800000000000002</v>
      </c>
      <c r="H180">
        <v>2.69</v>
      </c>
      <c r="J180" s="1" t="str">
        <f t="shared" si="3"/>
        <v>2023-09-08-10</v>
      </c>
    </row>
    <row r="181" spans="1:10" x14ac:dyDescent="0.45">
      <c r="A181">
        <v>197244</v>
      </c>
      <c r="B181" s="1">
        <v>45177.458333333336</v>
      </c>
      <c r="C181" t="s">
        <v>7</v>
      </c>
      <c r="D181" t="s">
        <v>8</v>
      </c>
      <c r="E181" t="s">
        <v>8796</v>
      </c>
      <c r="F181">
        <v>635</v>
      </c>
      <c r="G181">
        <v>1.6E-2</v>
      </c>
      <c r="H181">
        <v>2.573</v>
      </c>
      <c r="J181" s="1" t="str">
        <f t="shared" si="3"/>
        <v>2023-09-08-11</v>
      </c>
    </row>
    <row r="182" spans="1:10" x14ac:dyDescent="0.45">
      <c r="A182">
        <v>197367</v>
      </c>
      <c r="B182" s="1">
        <v>45177.5</v>
      </c>
      <c r="C182" t="s">
        <v>7</v>
      </c>
      <c r="D182" t="s">
        <v>8</v>
      </c>
      <c r="E182" t="s">
        <v>8796</v>
      </c>
      <c r="F182">
        <v>635</v>
      </c>
      <c r="G182">
        <v>0</v>
      </c>
      <c r="H182">
        <v>2.5680000000000001</v>
      </c>
      <c r="J182" s="1" t="str">
        <f t="shared" si="3"/>
        <v>2023-09-08-12</v>
      </c>
    </row>
    <row r="183" spans="1:10" x14ac:dyDescent="0.45">
      <c r="A183">
        <v>198877</v>
      </c>
      <c r="B183" s="1">
        <v>45177.541666666664</v>
      </c>
      <c r="C183" t="s">
        <v>7</v>
      </c>
      <c r="D183" t="s">
        <v>8</v>
      </c>
      <c r="E183" t="s">
        <v>8796</v>
      </c>
      <c r="F183">
        <v>635</v>
      </c>
      <c r="G183">
        <v>7.5999999999999998E-2</v>
      </c>
      <c r="H183">
        <v>1.8029999999999999</v>
      </c>
      <c r="J183" s="1" t="str">
        <f t="shared" si="3"/>
        <v>2023-09-08-13</v>
      </c>
    </row>
    <row r="184" spans="1:10" x14ac:dyDescent="0.45">
      <c r="A184">
        <v>200292</v>
      </c>
      <c r="B184" s="1">
        <v>45177.583333333336</v>
      </c>
      <c r="C184" t="s">
        <v>7</v>
      </c>
      <c r="D184" t="s">
        <v>8</v>
      </c>
      <c r="E184" t="s">
        <v>8796</v>
      </c>
      <c r="F184">
        <v>635</v>
      </c>
      <c r="G184">
        <v>0</v>
      </c>
      <c r="H184">
        <v>1.0269999999999999</v>
      </c>
      <c r="J184" s="1" t="str">
        <f t="shared" si="3"/>
        <v>2023-09-08-14</v>
      </c>
    </row>
    <row r="185" spans="1:10" x14ac:dyDescent="0.45">
      <c r="A185">
        <v>201602</v>
      </c>
      <c r="B185" s="1">
        <v>45177.625</v>
      </c>
      <c r="C185" t="s">
        <v>7</v>
      </c>
      <c r="D185" t="s">
        <v>8</v>
      </c>
      <c r="E185" t="s">
        <v>8796</v>
      </c>
      <c r="F185">
        <v>635</v>
      </c>
      <c r="G185">
        <v>1E-3</v>
      </c>
      <c r="H185">
        <v>0.44700000000000001</v>
      </c>
      <c r="J185" s="1" t="str">
        <f t="shared" si="3"/>
        <v>2023-09-08-15</v>
      </c>
    </row>
    <row r="186" spans="1:10" x14ac:dyDescent="0.45">
      <c r="A186">
        <v>201986</v>
      </c>
      <c r="B186" s="1">
        <v>45177.666666666664</v>
      </c>
      <c r="C186" t="s">
        <v>7</v>
      </c>
      <c r="D186" t="s">
        <v>8</v>
      </c>
      <c r="E186" t="s">
        <v>8796</v>
      </c>
      <c r="F186">
        <v>635</v>
      </c>
      <c r="G186">
        <v>0.11899999999999999</v>
      </c>
      <c r="H186">
        <v>9.1999999999999998E-2</v>
      </c>
      <c r="J186" s="1" t="str">
        <f t="shared" si="3"/>
        <v>2023-09-08-16</v>
      </c>
    </row>
    <row r="187" spans="1:10" x14ac:dyDescent="0.45">
      <c r="A187">
        <v>203295</v>
      </c>
      <c r="B187" s="1">
        <v>45177.708333333336</v>
      </c>
      <c r="C187" t="s">
        <v>7</v>
      </c>
      <c r="D187" t="s">
        <v>8</v>
      </c>
      <c r="E187" t="s">
        <v>8796</v>
      </c>
      <c r="F187">
        <v>635</v>
      </c>
      <c r="G187">
        <v>0.252</v>
      </c>
      <c r="H187">
        <v>0</v>
      </c>
      <c r="J187" s="1" t="str">
        <f t="shared" si="3"/>
        <v>2023-09-08-17</v>
      </c>
    </row>
    <row r="188" spans="1:10" x14ac:dyDescent="0.45">
      <c r="A188">
        <v>204549</v>
      </c>
      <c r="B188" s="1">
        <v>45177.75</v>
      </c>
      <c r="C188" t="s">
        <v>7</v>
      </c>
      <c r="D188" t="s">
        <v>8</v>
      </c>
      <c r="E188" t="s">
        <v>8796</v>
      </c>
      <c r="F188">
        <v>635</v>
      </c>
      <c r="G188">
        <v>0.29699999999999999</v>
      </c>
      <c r="H188">
        <v>0</v>
      </c>
      <c r="J188" s="1" t="str">
        <f t="shared" si="3"/>
        <v>2023-09-08-18</v>
      </c>
    </row>
    <row r="189" spans="1:10" x14ac:dyDescent="0.45">
      <c r="A189">
        <v>205063</v>
      </c>
      <c r="B189" s="1">
        <v>45177.791666666664</v>
      </c>
      <c r="C189" t="s">
        <v>7</v>
      </c>
      <c r="D189" t="s">
        <v>8</v>
      </c>
      <c r="E189" t="s">
        <v>8796</v>
      </c>
      <c r="F189">
        <v>635</v>
      </c>
      <c r="G189">
        <v>0.24199999999999999</v>
      </c>
      <c r="H189">
        <v>0</v>
      </c>
      <c r="J189" s="1" t="str">
        <f t="shared" si="3"/>
        <v>2023-09-08-19</v>
      </c>
    </row>
    <row r="190" spans="1:10" x14ac:dyDescent="0.45">
      <c r="A190">
        <v>206719</v>
      </c>
      <c r="B190" s="1">
        <v>45177.833333333336</v>
      </c>
      <c r="C190" t="s">
        <v>7</v>
      </c>
      <c r="D190" t="s">
        <v>8</v>
      </c>
      <c r="E190" t="s">
        <v>8796</v>
      </c>
      <c r="F190">
        <v>635</v>
      </c>
      <c r="G190">
        <v>0.27600000000000002</v>
      </c>
      <c r="H190">
        <v>0</v>
      </c>
      <c r="J190" s="1" t="str">
        <f t="shared" si="3"/>
        <v>2023-09-08-20</v>
      </c>
    </row>
    <row r="191" spans="1:10" x14ac:dyDescent="0.45">
      <c r="A191">
        <v>207678</v>
      </c>
      <c r="B191" s="1">
        <v>45177.875</v>
      </c>
      <c r="C191" t="s">
        <v>7</v>
      </c>
      <c r="D191" t="s">
        <v>8</v>
      </c>
      <c r="E191" t="s">
        <v>8796</v>
      </c>
      <c r="F191">
        <v>635</v>
      </c>
      <c r="G191">
        <v>0.20100000000000001</v>
      </c>
      <c r="H191">
        <v>0</v>
      </c>
      <c r="J191" s="1" t="str">
        <f t="shared" si="3"/>
        <v>2023-09-08-21</v>
      </c>
    </row>
    <row r="192" spans="1:10" x14ac:dyDescent="0.45">
      <c r="A192">
        <v>208993</v>
      </c>
      <c r="B192" s="1">
        <v>45177.916666666664</v>
      </c>
      <c r="C192" t="s">
        <v>7</v>
      </c>
      <c r="D192" t="s">
        <v>8</v>
      </c>
      <c r="E192" t="s">
        <v>8796</v>
      </c>
      <c r="F192">
        <v>635</v>
      </c>
      <c r="G192">
        <v>0.14199999999999999</v>
      </c>
      <c r="H192">
        <v>0</v>
      </c>
      <c r="J192" s="1" t="str">
        <f t="shared" si="3"/>
        <v>2023-09-08-22</v>
      </c>
    </row>
    <row r="193" spans="1:10" x14ac:dyDescent="0.45">
      <c r="A193">
        <v>210378</v>
      </c>
      <c r="B193" s="1">
        <v>45177.958333333336</v>
      </c>
      <c r="C193" t="s">
        <v>7</v>
      </c>
      <c r="D193" t="s">
        <v>8</v>
      </c>
      <c r="E193" t="s">
        <v>8796</v>
      </c>
      <c r="F193">
        <v>635</v>
      </c>
      <c r="G193">
        <v>0.189</v>
      </c>
      <c r="H193">
        <v>0</v>
      </c>
      <c r="J193" s="1" t="str">
        <f t="shared" si="3"/>
        <v>2023-09-08-23</v>
      </c>
    </row>
    <row r="194" spans="1:10" x14ac:dyDescent="0.45">
      <c r="A194">
        <v>211000</v>
      </c>
      <c r="B194" s="1">
        <v>45178</v>
      </c>
      <c r="C194" t="s">
        <v>7</v>
      </c>
      <c r="D194" t="s">
        <v>8</v>
      </c>
      <c r="E194" t="s">
        <v>8796</v>
      </c>
      <c r="F194">
        <v>635</v>
      </c>
      <c r="G194">
        <v>0.156</v>
      </c>
      <c r="H194">
        <v>0</v>
      </c>
      <c r="J194" s="1" t="str">
        <f t="shared" si="3"/>
        <v>2023-09-09-00</v>
      </c>
    </row>
    <row r="195" spans="1:10" x14ac:dyDescent="0.45">
      <c r="A195">
        <v>212114</v>
      </c>
      <c r="B195" s="1">
        <v>45178.041666666664</v>
      </c>
      <c r="C195" t="s">
        <v>7</v>
      </c>
      <c r="D195" t="s">
        <v>8</v>
      </c>
      <c r="E195" t="s">
        <v>8796</v>
      </c>
      <c r="F195">
        <v>635</v>
      </c>
      <c r="G195">
        <v>0.246</v>
      </c>
      <c r="H195">
        <v>0</v>
      </c>
      <c r="J195" s="1" t="str">
        <f t="shared" ref="J195:J258" si="4">TEXT(YEAR(B195),"0000")&amp;"-"&amp;TEXT(MONTH(B195),"00")&amp;"-"&amp;TEXT(DAY(B195),"00")&amp;"-"&amp;TEXT(HOUR(B195),"00")</f>
        <v>2023-09-09-01</v>
      </c>
    </row>
    <row r="196" spans="1:10" x14ac:dyDescent="0.45">
      <c r="A196">
        <v>212805</v>
      </c>
      <c r="B196" s="1">
        <v>45178.083333333336</v>
      </c>
      <c r="C196" t="s">
        <v>7</v>
      </c>
      <c r="D196" t="s">
        <v>8</v>
      </c>
      <c r="E196" t="s">
        <v>8796</v>
      </c>
      <c r="F196">
        <v>635</v>
      </c>
      <c r="G196">
        <v>0.16</v>
      </c>
      <c r="H196">
        <v>0</v>
      </c>
      <c r="J196" s="1" t="str">
        <f t="shared" si="4"/>
        <v>2023-09-09-02</v>
      </c>
    </row>
    <row r="197" spans="1:10" x14ac:dyDescent="0.45">
      <c r="A197">
        <v>214544</v>
      </c>
      <c r="B197" s="1">
        <v>45178.125</v>
      </c>
      <c r="C197" t="s">
        <v>7</v>
      </c>
      <c r="D197" t="s">
        <v>8</v>
      </c>
      <c r="E197" t="s">
        <v>8796</v>
      </c>
      <c r="F197">
        <v>635</v>
      </c>
      <c r="G197">
        <v>0.107</v>
      </c>
      <c r="H197">
        <v>0</v>
      </c>
      <c r="J197" s="1" t="str">
        <f t="shared" si="4"/>
        <v>2023-09-09-03</v>
      </c>
    </row>
    <row r="198" spans="1:10" x14ac:dyDescent="0.45">
      <c r="A198">
        <v>215710</v>
      </c>
      <c r="B198" s="1">
        <v>45178.166666666664</v>
      </c>
      <c r="C198" t="s">
        <v>7</v>
      </c>
      <c r="D198" t="s">
        <v>8</v>
      </c>
      <c r="E198" t="s">
        <v>8796</v>
      </c>
      <c r="F198">
        <v>635</v>
      </c>
      <c r="G198">
        <v>0.189</v>
      </c>
      <c r="H198">
        <v>0.112</v>
      </c>
      <c r="J198" s="1" t="str">
        <f t="shared" si="4"/>
        <v>2023-09-09-04</v>
      </c>
    </row>
    <row r="199" spans="1:10" x14ac:dyDescent="0.45">
      <c r="A199">
        <v>216363</v>
      </c>
      <c r="B199" s="1">
        <v>45178.208333333336</v>
      </c>
      <c r="C199" t="s">
        <v>7</v>
      </c>
      <c r="D199" t="s">
        <v>8</v>
      </c>
      <c r="E199" t="s">
        <v>8796</v>
      </c>
      <c r="F199">
        <v>635</v>
      </c>
      <c r="G199">
        <v>1E-3</v>
      </c>
      <c r="H199">
        <v>0.73399999999999999</v>
      </c>
      <c r="J199" s="1" t="str">
        <f t="shared" si="4"/>
        <v>2023-09-09-05</v>
      </c>
    </row>
    <row r="200" spans="1:10" x14ac:dyDescent="0.45">
      <c r="A200">
        <v>217314</v>
      </c>
      <c r="B200" s="1">
        <v>45178.25</v>
      </c>
      <c r="C200" t="s">
        <v>7</v>
      </c>
      <c r="D200" t="s">
        <v>8</v>
      </c>
      <c r="E200" t="s">
        <v>8796</v>
      </c>
      <c r="F200">
        <v>635</v>
      </c>
      <c r="G200">
        <v>0</v>
      </c>
      <c r="H200">
        <v>1.1839999999999999</v>
      </c>
      <c r="J200" s="1" t="str">
        <f t="shared" si="4"/>
        <v>2023-09-09-06</v>
      </c>
    </row>
    <row r="201" spans="1:10" x14ac:dyDescent="0.45">
      <c r="A201">
        <v>218318</v>
      </c>
      <c r="B201" s="1">
        <v>45178.291666666664</v>
      </c>
      <c r="C201" t="s">
        <v>7</v>
      </c>
      <c r="D201" t="s">
        <v>8</v>
      </c>
      <c r="E201" t="s">
        <v>8796</v>
      </c>
      <c r="F201">
        <v>635</v>
      </c>
      <c r="G201">
        <v>0</v>
      </c>
      <c r="H201">
        <v>1.927</v>
      </c>
      <c r="J201" s="1" t="str">
        <f t="shared" si="4"/>
        <v>2023-09-09-07</v>
      </c>
    </row>
    <row r="202" spans="1:10" x14ac:dyDescent="0.45">
      <c r="A202">
        <v>219310</v>
      </c>
      <c r="B202" s="1">
        <v>45178.333333333336</v>
      </c>
      <c r="C202" t="s">
        <v>7</v>
      </c>
      <c r="D202" t="s">
        <v>8</v>
      </c>
      <c r="E202" t="s">
        <v>8796</v>
      </c>
      <c r="F202">
        <v>635</v>
      </c>
      <c r="G202">
        <v>0</v>
      </c>
      <c r="H202">
        <v>2.246</v>
      </c>
      <c r="J202" s="1" t="str">
        <f t="shared" si="4"/>
        <v>2023-09-09-08</v>
      </c>
    </row>
    <row r="203" spans="1:10" x14ac:dyDescent="0.45">
      <c r="A203">
        <v>220308</v>
      </c>
      <c r="B203" s="1">
        <v>45178.375</v>
      </c>
      <c r="C203" t="s">
        <v>7</v>
      </c>
      <c r="D203" t="s">
        <v>8</v>
      </c>
      <c r="E203" t="s">
        <v>8796</v>
      </c>
      <c r="F203">
        <v>635</v>
      </c>
      <c r="G203">
        <v>0.20100000000000001</v>
      </c>
      <c r="H203">
        <v>2.544</v>
      </c>
      <c r="J203" s="1" t="str">
        <f t="shared" si="4"/>
        <v>2023-09-09-09</v>
      </c>
    </row>
    <row r="204" spans="1:10" x14ac:dyDescent="0.45">
      <c r="A204">
        <v>221846</v>
      </c>
      <c r="B204" s="1">
        <v>45178.416666666664</v>
      </c>
      <c r="C204" t="s">
        <v>7</v>
      </c>
      <c r="D204" t="s">
        <v>8</v>
      </c>
      <c r="E204" t="s">
        <v>8796</v>
      </c>
      <c r="F204">
        <v>635</v>
      </c>
      <c r="G204">
        <v>0.19400000000000001</v>
      </c>
      <c r="H204">
        <v>2.1680000000000001</v>
      </c>
      <c r="J204" s="1" t="str">
        <f t="shared" si="4"/>
        <v>2023-09-09-10</v>
      </c>
    </row>
    <row r="205" spans="1:10" x14ac:dyDescent="0.45">
      <c r="A205">
        <v>223546</v>
      </c>
      <c r="B205" s="1">
        <v>45178.458333333336</v>
      </c>
      <c r="C205" t="s">
        <v>7</v>
      </c>
      <c r="D205" t="s">
        <v>8</v>
      </c>
      <c r="E205" t="s">
        <v>8796</v>
      </c>
      <c r="F205">
        <v>635</v>
      </c>
      <c r="G205">
        <v>0.03</v>
      </c>
      <c r="H205">
        <v>2.5089999999999999</v>
      </c>
      <c r="J205" s="1" t="str">
        <f t="shared" si="4"/>
        <v>2023-09-09-11</v>
      </c>
    </row>
    <row r="206" spans="1:10" x14ac:dyDescent="0.45">
      <c r="A206">
        <v>223852</v>
      </c>
      <c r="B206" s="1">
        <v>45178.5</v>
      </c>
      <c r="C206" t="s">
        <v>7</v>
      </c>
      <c r="D206" t="s">
        <v>8</v>
      </c>
      <c r="E206" t="s">
        <v>8796</v>
      </c>
      <c r="F206">
        <v>635</v>
      </c>
      <c r="G206">
        <v>0</v>
      </c>
      <c r="H206">
        <v>1.129</v>
      </c>
      <c r="J206" s="1" t="str">
        <f t="shared" si="4"/>
        <v>2023-09-09-12</v>
      </c>
    </row>
    <row r="207" spans="1:10" x14ac:dyDescent="0.45">
      <c r="A207">
        <v>225773</v>
      </c>
      <c r="B207" s="1">
        <v>45178.541666666664</v>
      </c>
      <c r="C207" t="s">
        <v>7</v>
      </c>
      <c r="D207" t="s">
        <v>8</v>
      </c>
      <c r="E207" t="s">
        <v>8796</v>
      </c>
      <c r="F207">
        <v>635</v>
      </c>
      <c r="G207">
        <v>0</v>
      </c>
      <c r="H207">
        <v>1.302</v>
      </c>
      <c r="J207" s="1" t="str">
        <f t="shared" si="4"/>
        <v>2023-09-09-13</v>
      </c>
    </row>
    <row r="208" spans="1:10" x14ac:dyDescent="0.45">
      <c r="A208">
        <v>226163</v>
      </c>
      <c r="B208" s="1">
        <v>45178.583333333336</v>
      </c>
      <c r="C208" t="s">
        <v>7</v>
      </c>
      <c r="D208" t="s">
        <v>8</v>
      </c>
      <c r="E208" t="s">
        <v>8796</v>
      </c>
      <c r="F208">
        <v>635</v>
      </c>
      <c r="G208">
        <v>0.69299999999999995</v>
      </c>
      <c r="H208">
        <v>0.66100000000000003</v>
      </c>
      <c r="J208" s="1" t="str">
        <f t="shared" si="4"/>
        <v>2023-09-09-14</v>
      </c>
    </row>
    <row r="209" spans="1:10" x14ac:dyDescent="0.45">
      <c r="A209">
        <v>227718</v>
      </c>
      <c r="B209" s="1">
        <v>45178.625</v>
      </c>
      <c r="C209" t="s">
        <v>7</v>
      </c>
      <c r="D209" t="s">
        <v>8</v>
      </c>
      <c r="E209" t="s">
        <v>8796</v>
      </c>
      <c r="F209">
        <v>635</v>
      </c>
      <c r="G209">
        <v>5.3999999999999999E-2</v>
      </c>
      <c r="H209">
        <v>0.17599999999999999</v>
      </c>
      <c r="J209" s="1" t="str">
        <f t="shared" si="4"/>
        <v>2023-09-09-15</v>
      </c>
    </row>
    <row r="210" spans="1:10" x14ac:dyDescent="0.45">
      <c r="A210">
        <v>228133</v>
      </c>
      <c r="B210" s="1">
        <v>45178.666666666664</v>
      </c>
      <c r="C210" t="s">
        <v>7</v>
      </c>
      <c r="D210" t="s">
        <v>8</v>
      </c>
      <c r="E210" t="s">
        <v>8796</v>
      </c>
      <c r="F210">
        <v>635</v>
      </c>
      <c r="G210">
        <v>0.19500000000000001</v>
      </c>
      <c r="H210">
        <v>1.7000000000000001E-2</v>
      </c>
      <c r="J210" s="1" t="str">
        <f t="shared" si="4"/>
        <v>2023-09-09-16</v>
      </c>
    </row>
    <row r="211" spans="1:10" x14ac:dyDescent="0.45">
      <c r="A211">
        <v>229926</v>
      </c>
      <c r="B211" s="1">
        <v>45178.708333333336</v>
      </c>
      <c r="C211" t="s">
        <v>7</v>
      </c>
      <c r="D211" t="s">
        <v>8</v>
      </c>
      <c r="E211" t="s">
        <v>8796</v>
      </c>
      <c r="F211">
        <v>635</v>
      </c>
      <c r="G211">
        <v>0.193</v>
      </c>
      <c r="H211">
        <v>0</v>
      </c>
      <c r="J211" s="1" t="str">
        <f t="shared" si="4"/>
        <v>2023-09-09-17</v>
      </c>
    </row>
    <row r="212" spans="1:10" x14ac:dyDescent="0.45">
      <c r="A212">
        <v>230901</v>
      </c>
      <c r="B212" s="1">
        <v>45178.75</v>
      </c>
      <c r="C212" t="s">
        <v>7</v>
      </c>
      <c r="D212" t="s">
        <v>8</v>
      </c>
      <c r="E212" t="s">
        <v>8796</v>
      </c>
      <c r="F212">
        <v>635</v>
      </c>
      <c r="G212">
        <v>0.26500000000000001</v>
      </c>
      <c r="H212">
        <v>0</v>
      </c>
      <c r="J212" s="1" t="str">
        <f t="shared" si="4"/>
        <v>2023-09-09-18</v>
      </c>
    </row>
    <row r="213" spans="1:10" x14ac:dyDescent="0.45">
      <c r="A213">
        <v>232081</v>
      </c>
      <c r="B213" s="1">
        <v>45178.791666666664</v>
      </c>
      <c r="C213" t="s">
        <v>7</v>
      </c>
      <c r="D213" t="s">
        <v>8</v>
      </c>
      <c r="E213" t="s">
        <v>8796</v>
      </c>
      <c r="F213">
        <v>635</v>
      </c>
      <c r="G213">
        <v>0.20100000000000001</v>
      </c>
      <c r="H213">
        <v>0</v>
      </c>
      <c r="J213" s="1" t="str">
        <f t="shared" si="4"/>
        <v>2023-09-09-19</v>
      </c>
    </row>
    <row r="214" spans="1:10" x14ac:dyDescent="0.45">
      <c r="A214">
        <v>232523</v>
      </c>
      <c r="B214" s="1">
        <v>45178.833333333336</v>
      </c>
      <c r="C214" t="s">
        <v>7</v>
      </c>
      <c r="D214" t="s">
        <v>8</v>
      </c>
      <c r="E214" t="s">
        <v>8796</v>
      </c>
      <c r="F214">
        <v>635</v>
      </c>
      <c r="G214">
        <v>0.152</v>
      </c>
      <c r="H214">
        <v>0</v>
      </c>
      <c r="J214" s="1" t="str">
        <f t="shared" si="4"/>
        <v>2023-09-09-20</v>
      </c>
    </row>
    <row r="215" spans="1:10" x14ac:dyDescent="0.45">
      <c r="A215">
        <v>234274</v>
      </c>
      <c r="B215" s="1">
        <v>45178.875</v>
      </c>
      <c r="C215" t="s">
        <v>7</v>
      </c>
      <c r="D215" t="s">
        <v>8</v>
      </c>
      <c r="E215" t="s">
        <v>8796</v>
      </c>
      <c r="F215">
        <v>635</v>
      </c>
      <c r="G215">
        <v>0.27300000000000002</v>
      </c>
      <c r="H215">
        <v>0</v>
      </c>
      <c r="J215" s="1" t="str">
        <f t="shared" si="4"/>
        <v>2023-09-09-21</v>
      </c>
    </row>
    <row r="216" spans="1:10" x14ac:dyDescent="0.45">
      <c r="A216">
        <v>234655</v>
      </c>
      <c r="B216" s="1">
        <v>45178.916666666664</v>
      </c>
      <c r="C216" t="s">
        <v>7</v>
      </c>
      <c r="D216" t="s">
        <v>8</v>
      </c>
      <c r="E216" t="s">
        <v>8796</v>
      </c>
      <c r="F216">
        <v>635</v>
      </c>
      <c r="G216">
        <v>0.20499999999999999</v>
      </c>
      <c r="H216">
        <v>0</v>
      </c>
      <c r="J216" s="1" t="str">
        <f t="shared" si="4"/>
        <v>2023-09-09-22</v>
      </c>
    </row>
    <row r="217" spans="1:10" x14ac:dyDescent="0.45">
      <c r="A217">
        <v>236734</v>
      </c>
      <c r="B217" s="1">
        <v>45178.958333333336</v>
      </c>
      <c r="C217" t="s">
        <v>7</v>
      </c>
      <c r="D217" t="s">
        <v>8</v>
      </c>
      <c r="E217" t="s">
        <v>8796</v>
      </c>
      <c r="F217">
        <v>635</v>
      </c>
      <c r="G217">
        <v>0.25</v>
      </c>
      <c r="H217">
        <v>0</v>
      </c>
      <c r="J217" s="1" t="str">
        <f t="shared" si="4"/>
        <v>2023-09-09-23</v>
      </c>
    </row>
    <row r="218" spans="1:10" x14ac:dyDescent="0.45">
      <c r="A218">
        <v>237234</v>
      </c>
      <c r="B218" s="1">
        <v>45179</v>
      </c>
      <c r="C218" t="s">
        <v>7</v>
      </c>
      <c r="D218" t="s">
        <v>8</v>
      </c>
      <c r="E218" t="s">
        <v>8796</v>
      </c>
      <c r="F218">
        <v>635</v>
      </c>
      <c r="G218">
        <v>0.20300000000000001</v>
      </c>
      <c r="H218">
        <v>0</v>
      </c>
      <c r="J218" s="1" t="str">
        <f t="shared" si="4"/>
        <v>2023-09-10-00</v>
      </c>
    </row>
    <row r="219" spans="1:10" x14ac:dyDescent="0.45">
      <c r="A219">
        <v>238544</v>
      </c>
      <c r="B219" s="1">
        <v>45179.041666666664</v>
      </c>
      <c r="C219" t="s">
        <v>7</v>
      </c>
      <c r="D219" t="s">
        <v>8</v>
      </c>
      <c r="E219" t="s">
        <v>8796</v>
      </c>
      <c r="F219">
        <v>635</v>
      </c>
      <c r="G219">
        <v>0.106</v>
      </c>
      <c r="H219">
        <v>0</v>
      </c>
      <c r="J219" s="1" t="str">
        <f t="shared" si="4"/>
        <v>2023-09-10-01</v>
      </c>
    </row>
    <row r="220" spans="1:10" x14ac:dyDescent="0.45">
      <c r="A220">
        <v>239058</v>
      </c>
      <c r="B220" s="1">
        <v>45179.083333333336</v>
      </c>
      <c r="C220" t="s">
        <v>7</v>
      </c>
      <c r="D220" t="s">
        <v>8</v>
      </c>
      <c r="E220" t="s">
        <v>8796</v>
      </c>
      <c r="F220">
        <v>635</v>
      </c>
      <c r="G220">
        <v>0.20799999999999999</v>
      </c>
      <c r="H220">
        <v>0</v>
      </c>
      <c r="J220" s="1" t="str">
        <f t="shared" si="4"/>
        <v>2023-09-10-02</v>
      </c>
    </row>
    <row r="221" spans="1:10" x14ac:dyDescent="0.45">
      <c r="A221">
        <v>240427</v>
      </c>
      <c r="B221" s="1">
        <v>45179.125</v>
      </c>
      <c r="C221" t="s">
        <v>7</v>
      </c>
      <c r="D221" t="s">
        <v>8</v>
      </c>
      <c r="E221" t="s">
        <v>8796</v>
      </c>
      <c r="F221">
        <v>635</v>
      </c>
      <c r="G221">
        <v>0.3</v>
      </c>
      <c r="H221">
        <v>0</v>
      </c>
      <c r="J221" s="1" t="str">
        <f t="shared" si="4"/>
        <v>2023-09-10-03</v>
      </c>
    </row>
    <row r="222" spans="1:10" x14ac:dyDescent="0.45">
      <c r="A222">
        <v>241249</v>
      </c>
      <c r="B222" s="1">
        <v>45179.166666666664</v>
      </c>
      <c r="C222" t="s">
        <v>7</v>
      </c>
      <c r="D222" t="s">
        <v>8</v>
      </c>
      <c r="E222" t="s">
        <v>8796</v>
      </c>
      <c r="F222">
        <v>635</v>
      </c>
      <c r="G222">
        <v>9.2999999999999999E-2</v>
      </c>
      <c r="H222">
        <v>3.3000000000000002E-2</v>
      </c>
      <c r="J222" s="1" t="str">
        <f t="shared" si="4"/>
        <v>2023-09-10-04</v>
      </c>
    </row>
    <row r="223" spans="1:10" x14ac:dyDescent="0.45">
      <c r="A223">
        <v>242865</v>
      </c>
      <c r="B223" s="1">
        <v>45179.208333333336</v>
      </c>
      <c r="C223" t="s">
        <v>7</v>
      </c>
      <c r="D223" t="s">
        <v>8</v>
      </c>
      <c r="E223" t="s">
        <v>8796</v>
      </c>
      <c r="F223">
        <v>635</v>
      </c>
      <c r="G223">
        <v>5.0000000000000001E-3</v>
      </c>
      <c r="H223">
        <v>0.27200000000000002</v>
      </c>
      <c r="J223" s="1" t="str">
        <f t="shared" si="4"/>
        <v>2023-09-10-05</v>
      </c>
    </row>
    <row r="224" spans="1:10" x14ac:dyDescent="0.45">
      <c r="A224">
        <v>243689</v>
      </c>
      <c r="B224" s="1">
        <v>45179.25</v>
      </c>
      <c r="C224" t="s">
        <v>7</v>
      </c>
      <c r="D224" t="s">
        <v>8</v>
      </c>
      <c r="E224" t="s">
        <v>8796</v>
      </c>
      <c r="F224">
        <v>635</v>
      </c>
      <c r="G224">
        <v>0</v>
      </c>
      <c r="H224">
        <v>1.179</v>
      </c>
      <c r="J224" s="1" t="str">
        <f t="shared" si="4"/>
        <v>2023-09-10-06</v>
      </c>
    </row>
    <row r="225" spans="1:10" x14ac:dyDescent="0.45">
      <c r="A225">
        <v>245323</v>
      </c>
      <c r="B225" s="1">
        <v>45179.291666666664</v>
      </c>
      <c r="C225" t="s">
        <v>7</v>
      </c>
      <c r="D225" t="s">
        <v>8</v>
      </c>
      <c r="E225" t="s">
        <v>8796</v>
      </c>
      <c r="F225">
        <v>635</v>
      </c>
      <c r="G225">
        <v>0</v>
      </c>
      <c r="H225">
        <v>2.0979999999999999</v>
      </c>
      <c r="J225" s="1" t="str">
        <f t="shared" si="4"/>
        <v>2023-09-10-07</v>
      </c>
    </row>
    <row r="226" spans="1:10" x14ac:dyDescent="0.45">
      <c r="A226">
        <v>245718</v>
      </c>
      <c r="B226" s="1">
        <v>45179.333333333336</v>
      </c>
      <c r="C226" t="s">
        <v>7</v>
      </c>
      <c r="D226" t="s">
        <v>8</v>
      </c>
      <c r="E226" t="s">
        <v>8796</v>
      </c>
      <c r="F226">
        <v>635</v>
      </c>
      <c r="G226">
        <v>0</v>
      </c>
      <c r="H226">
        <v>2.7320000000000002</v>
      </c>
      <c r="J226" s="1" t="str">
        <f t="shared" si="4"/>
        <v>2023-09-10-08</v>
      </c>
    </row>
    <row r="227" spans="1:10" x14ac:dyDescent="0.45">
      <c r="A227">
        <v>247425</v>
      </c>
      <c r="B227" s="1">
        <v>45179.375</v>
      </c>
      <c r="C227" t="s">
        <v>7</v>
      </c>
      <c r="D227" t="s">
        <v>8</v>
      </c>
      <c r="E227" t="s">
        <v>8796</v>
      </c>
      <c r="F227">
        <v>635</v>
      </c>
      <c r="G227">
        <v>0</v>
      </c>
      <c r="H227">
        <v>3.2130000000000001</v>
      </c>
      <c r="J227" s="1" t="str">
        <f t="shared" si="4"/>
        <v>2023-09-10-09</v>
      </c>
    </row>
    <row r="228" spans="1:10" x14ac:dyDescent="0.45">
      <c r="A228">
        <v>247703</v>
      </c>
      <c r="B228" s="1">
        <v>45179.416666666664</v>
      </c>
      <c r="C228" t="s">
        <v>7</v>
      </c>
      <c r="D228" t="s">
        <v>8</v>
      </c>
      <c r="E228" t="s">
        <v>8796</v>
      </c>
      <c r="F228">
        <v>635</v>
      </c>
      <c r="G228">
        <v>0</v>
      </c>
      <c r="H228">
        <v>3.4990000000000001</v>
      </c>
      <c r="J228" s="1" t="str">
        <f t="shared" si="4"/>
        <v>2023-09-10-10</v>
      </c>
    </row>
    <row r="229" spans="1:10" x14ac:dyDescent="0.45">
      <c r="A229">
        <v>249646</v>
      </c>
      <c r="B229" s="1">
        <v>45179.458333333336</v>
      </c>
      <c r="C229" t="s">
        <v>7</v>
      </c>
      <c r="D229" t="s">
        <v>8</v>
      </c>
      <c r="E229" t="s">
        <v>8796</v>
      </c>
      <c r="F229">
        <v>635</v>
      </c>
      <c r="G229">
        <v>0</v>
      </c>
      <c r="H229">
        <v>3.2440000000000002</v>
      </c>
      <c r="J229" s="1" t="str">
        <f t="shared" si="4"/>
        <v>2023-09-10-11</v>
      </c>
    </row>
    <row r="230" spans="1:10" x14ac:dyDescent="0.45">
      <c r="A230">
        <v>249984</v>
      </c>
      <c r="B230" s="1">
        <v>45179.5</v>
      </c>
      <c r="C230" t="s">
        <v>7</v>
      </c>
      <c r="D230" t="s">
        <v>8</v>
      </c>
      <c r="E230" t="s">
        <v>8796</v>
      </c>
      <c r="F230">
        <v>635</v>
      </c>
      <c r="G230">
        <v>7.4999999999999997E-2</v>
      </c>
      <c r="H230">
        <v>1.7669999999999999</v>
      </c>
      <c r="J230" s="1" t="str">
        <f t="shared" si="4"/>
        <v>2023-09-10-12</v>
      </c>
    </row>
    <row r="231" spans="1:10" x14ac:dyDescent="0.45">
      <c r="A231">
        <v>251993</v>
      </c>
      <c r="B231" s="1">
        <v>45179.541666666664</v>
      </c>
      <c r="C231" t="s">
        <v>7</v>
      </c>
      <c r="D231" t="s">
        <v>8</v>
      </c>
      <c r="E231" t="s">
        <v>8796</v>
      </c>
      <c r="F231">
        <v>635</v>
      </c>
      <c r="G231">
        <v>0.71299999999999997</v>
      </c>
      <c r="H231">
        <v>1.127</v>
      </c>
      <c r="J231" s="1" t="str">
        <f t="shared" si="4"/>
        <v>2023-09-10-13</v>
      </c>
    </row>
    <row r="232" spans="1:10" x14ac:dyDescent="0.45">
      <c r="A232">
        <v>253144</v>
      </c>
      <c r="B232" s="1">
        <v>45179.583333333336</v>
      </c>
      <c r="C232" t="s">
        <v>7</v>
      </c>
      <c r="D232" t="s">
        <v>8</v>
      </c>
      <c r="E232" t="s">
        <v>8796</v>
      </c>
      <c r="F232">
        <v>635</v>
      </c>
      <c r="G232">
        <v>0</v>
      </c>
      <c r="H232">
        <v>1.0620000000000001</v>
      </c>
      <c r="J232" s="1" t="str">
        <f t="shared" si="4"/>
        <v>2023-09-10-14</v>
      </c>
    </row>
    <row r="233" spans="1:10" x14ac:dyDescent="0.45">
      <c r="A233">
        <v>253486</v>
      </c>
      <c r="B233" s="1">
        <v>45179.625</v>
      </c>
      <c r="C233" t="s">
        <v>7</v>
      </c>
      <c r="D233" t="s">
        <v>8</v>
      </c>
      <c r="E233" t="s">
        <v>8796</v>
      </c>
      <c r="F233">
        <v>635</v>
      </c>
      <c r="G233">
        <v>5.0999999999999997E-2</v>
      </c>
      <c r="H233">
        <v>0.28499999999999998</v>
      </c>
      <c r="J233" s="1" t="str">
        <f t="shared" si="4"/>
        <v>2023-09-10-15</v>
      </c>
    </row>
    <row r="234" spans="1:10" x14ac:dyDescent="0.45">
      <c r="A234">
        <v>254339</v>
      </c>
      <c r="B234" s="1">
        <v>45179.666666666664</v>
      </c>
      <c r="C234" t="s">
        <v>7</v>
      </c>
      <c r="D234" t="s">
        <v>8</v>
      </c>
      <c r="E234" t="s">
        <v>8796</v>
      </c>
      <c r="F234">
        <v>635</v>
      </c>
      <c r="G234">
        <v>0.27600000000000002</v>
      </c>
      <c r="H234">
        <v>4.8000000000000001E-2</v>
      </c>
      <c r="J234" s="1" t="str">
        <f t="shared" si="4"/>
        <v>2023-09-10-16</v>
      </c>
    </row>
    <row r="235" spans="1:10" x14ac:dyDescent="0.45">
      <c r="A235">
        <v>255914</v>
      </c>
      <c r="B235" s="1">
        <v>45179.708333333336</v>
      </c>
      <c r="C235" t="s">
        <v>7</v>
      </c>
      <c r="D235" t="s">
        <v>8</v>
      </c>
      <c r="E235" t="s">
        <v>8796</v>
      </c>
      <c r="F235">
        <v>635</v>
      </c>
      <c r="G235">
        <v>0.36099999999999999</v>
      </c>
      <c r="H235">
        <v>0</v>
      </c>
      <c r="J235" s="1" t="str">
        <f t="shared" si="4"/>
        <v>2023-09-10-17</v>
      </c>
    </row>
    <row r="236" spans="1:10" x14ac:dyDescent="0.45">
      <c r="A236">
        <v>256500</v>
      </c>
      <c r="B236" s="1">
        <v>45179.75</v>
      </c>
      <c r="C236" t="s">
        <v>7</v>
      </c>
      <c r="D236" t="s">
        <v>8</v>
      </c>
      <c r="E236" t="s">
        <v>8796</v>
      </c>
      <c r="F236">
        <v>635</v>
      </c>
      <c r="G236">
        <v>0.33600000000000002</v>
      </c>
      <c r="H236">
        <v>0</v>
      </c>
      <c r="J236" s="1" t="str">
        <f t="shared" si="4"/>
        <v>2023-09-10-18</v>
      </c>
    </row>
    <row r="237" spans="1:10" x14ac:dyDescent="0.45">
      <c r="A237">
        <v>258303</v>
      </c>
      <c r="B237" s="1">
        <v>45179.791666666664</v>
      </c>
      <c r="C237" t="s">
        <v>7</v>
      </c>
      <c r="D237" t="s">
        <v>8</v>
      </c>
      <c r="E237" t="s">
        <v>8796</v>
      </c>
      <c r="F237">
        <v>635</v>
      </c>
      <c r="G237">
        <v>0.317</v>
      </c>
      <c r="H237">
        <v>0</v>
      </c>
      <c r="J237" s="1" t="str">
        <f t="shared" si="4"/>
        <v>2023-09-10-19</v>
      </c>
    </row>
    <row r="238" spans="1:10" x14ac:dyDescent="0.45">
      <c r="A238">
        <v>259071</v>
      </c>
      <c r="B238" s="1">
        <v>45179.833333333336</v>
      </c>
      <c r="C238" t="s">
        <v>7</v>
      </c>
      <c r="D238" t="s">
        <v>8</v>
      </c>
      <c r="E238" t="s">
        <v>8796</v>
      </c>
      <c r="F238">
        <v>635</v>
      </c>
      <c r="G238">
        <v>0.28100000000000003</v>
      </c>
      <c r="H238">
        <v>0</v>
      </c>
      <c r="J238" s="1" t="str">
        <f t="shared" si="4"/>
        <v>2023-09-10-20</v>
      </c>
    </row>
    <row r="239" spans="1:10" x14ac:dyDescent="0.45">
      <c r="A239">
        <v>260423</v>
      </c>
      <c r="B239" s="1">
        <v>45179.875</v>
      </c>
      <c r="C239" t="s">
        <v>7</v>
      </c>
      <c r="D239" t="s">
        <v>8</v>
      </c>
      <c r="E239" t="s">
        <v>8796</v>
      </c>
      <c r="F239">
        <v>635</v>
      </c>
      <c r="G239">
        <v>0.14899999999999999</v>
      </c>
      <c r="H239">
        <v>0</v>
      </c>
      <c r="J239" s="1" t="str">
        <f t="shared" si="4"/>
        <v>2023-09-10-21</v>
      </c>
    </row>
    <row r="240" spans="1:10" x14ac:dyDescent="0.45">
      <c r="A240">
        <v>261430</v>
      </c>
      <c r="B240" s="1">
        <v>45179.916666666664</v>
      </c>
      <c r="C240" t="s">
        <v>7</v>
      </c>
      <c r="D240" t="s">
        <v>8</v>
      </c>
      <c r="E240" t="s">
        <v>8796</v>
      </c>
      <c r="F240">
        <v>635</v>
      </c>
      <c r="G240">
        <v>0.17899999999999999</v>
      </c>
      <c r="H240">
        <v>0</v>
      </c>
      <c r="J240" s="1" t="str">
        <f t="shared" si="4"/>
        <v>2023-09-10-22</v>
      </c>
    </row>
    <row r="241" spans="1:10" x14ac:dyDescent="0.45">
      <c r="A241">
        <v>262050</v>
      </c>
      <c r="B241" s="1">
        <v>45179.958333333336</v>
      </c>
      <c r="C241" t="s">
        <v>7</v>
      </c>
      <c r="D241" t="s">
        <v>8</v>
      </c>
      <c r="E241" t="s">
        <v>8796</v>
      </c>
      <c r="F241">
        <v>635</v>
      </c>
      <c r="G241">
        <v>0.17899999999999999</v>
      </c>
      <c r="H241">
        <v>0</v>
      </c>
      <c r="J241" s="1" t="str">
        <f t="shared" si="4"/>
        <v>2023-09-10-23</v>
      </c>
    </row>
    <row r="242" spans="1:10" x14ac:dyDescent="0.45">
      <c r="A242">
        <v>263273</v>
      </c>
      <c r="B242" s="1">
        <v>45180</v>
      </c>
      <c r="C242" t="s">
        <v>7</v>
      </c>
      <c r="D242" t="s">
        <v>8</v>
      </c>
      <c r="E242" t="s">
        <v>8796</v>
      </c>
      <c r="F242">
        <v>635</v>
      </c>
      <c r="G242">
        <v>0.17399999999999999</v>
      </c>
      <c r="H242">
        <v>0</v>
      </c>
      <c r="J242" s="1" t="str">
        <f t="shared" si="4"/>
        <v>2023-09-11-00</v>
      </c>
    </row>
    <row r="243" spans="1:10" x14ac:dyDescent="0.45">
      <c r="A243">
        <v>265044</v>
      </c>
      <c r="B243" s="1">
        <v>45180.041666666664</v>
      </c>
      <c r="C243" t="s">
        <v>7</v>
      </c>
      <c r="D243" t="s">
        <v>8</v>
      </c>
      <c r="E243" t="s">
        <v>8796</v>
      </c>
      <c r="F243">
        <v>635</v>
      </c>
      <c r="G243">
        <v>0.12</v>
      </c>
      <c r="H243">
        <v>0</v>
      </c>
      <c r="J243" s="1" t="str">
        <f t="shared" si="4"/>
        <v>2023-09-11-01</v>
      </c>
    </row>
    <row r="244" spans="1:10" x14ac:dyDescent="0.45">
      <c r="A244">
        <v>265923</v>
      </c>
      <c r="B244" s="1">
        <v>45180.083333333336</v>
      </c>
      <c r="C244" t="s">
        <v>7</v>
      </c>
      <c r="D244" t="s">
        <v>8</v>
      </c>
      <c r="E244" t="s">
        <v>8796</v>
      </c>
      <c r="F244">
        <v>635</v>
      </c>
      <c r="G244">
        <v>0.13500000000000001</v>
      </c>
      <c r="H244">
        <v>0</v>
      </c>
      <c r="J244" s="1" t="str">
        <f t="shared" si="4"/>
        <v>2023-09-11-02</v>
      </c>
    </row>
    <row r="245" spans="1:10" x14ac:dyDescent="0.45">
      <c r="A245">
        <v>266953</v>
      </c>
      <c r="B245" s="1">
        <v>45180.125</v>
      </c>
      <c r="C245" t="s">
        <v>7</v>
      </c>
      <c r="D245" t="s">
        <v>8</v>
      </c>
      <c r="E245" t="s">
        <v>8796</v>
      </c>
      <c r="F245">
        <v>635</v>
      </c>
      <c r="G245">
        <v>0.249</v>
      </c>
      <c r="H245">
        <v>0</v>
      </c>
      <c r="J245" s="1" t="str">
        <f t="shared" si="4"/>
        <v>2023-09-11-03</v>
      </c>
    </row>
    <row r="246" spans="1:10" x14ac:dyDescent="0.45">
      <c r="A246">
        <v>267913</v>
      </c>
      <c r="B246" s="1">
        <v>45180.166666666664</v>
      </c>
      <c r="C246" t="s">
        <v>7</v>
      </c>
      <c r="D246" t="s">
        <v>8</v>
      </c>
      <c r="E246" t="s">
        <v>8796</v>
      </c>
      <c r="F246">
        <v>635</v>
      </c>
      <c r="G246">
        <v>0.29099999999999998</v>
      </c>
      <c r="H246">
        <v>3.6999999999999998E-2</v>
      </c>
      <c r="J246" s="1" t="str">
        <f t="shared" si="4"/>
        <v>2023-09-11-04</v>
      </c>
    </row>
    <row r="247" spans="1:10" x14ac:dyDescent="0.45">
      <c r="A247">
        <v>268730</v>
      </c>
      <c r="B247" s="1">
        <v>45180.208333333336</v>
      </c>
      <c r="C247" t="s">
        <v>7</v>
      </c>
      <c r="D247" t="s">
        <v>8</v>
      </c>
      <c r="E247" t="s">
        <v>8796</v>
      </c>
      <c r="F247">
        <v>635</v>
      </c>
      <c r="G247">
        <v>2.1999999999999999E-2</v>
      </c>
      <c r="H247">
        <v>0.378</v>
      </c>
      <c r="J247" s="1" t="str">
        <f t="shared" si="4"/>
        <v>2023-09-11-05</v>
      </c>
    </row>
    <row r="248" spans="1:10" x14ac:dyDescent="0.45">
      <c r="A248">
        <v>269799</v>
      </c>
      <c r="B248" s="1">
        <v>45180.25</v>
      </c>
      <c r="C248" t="s">
        <v>7</v>
      </c>
      <c r="D248" t="s">
        <v>8</v>
      </c>
      <c r="E248" t="s">
        <v>8796</v>
      </c>
      <c r="F248">
        <v>635</v>
      </c>
      <c r="G248">
        <v>0</v>
      </c>
      <c r="H248">
        <v>1.2809999999999999</v>
      </c>
      <c r="J248" s="1" t="str">
        <f t="shared" si="4"/>
        <v>2023-09-11-06</v>
      </c>
    </row>
    <row r="249" spans="1:10" x14ac:dyDescent="0.45">
      <c r="A249">
        <v>271290</v>
      </c>
      <c r="B249" s="1">
        <v>45180.291666666664</v>
      </c>
      <c r="C249" t="s">
        <v>7</v>
      </c>
      <c r="D249" t="s">
        <v>8</v>
      </c>
      <c r="E249" t="s">
        <v>8796</v>
      </c>
      <c r="F249">
        <v>635</v>
      </c>
      <c r="G249">
        <v>0</v>
      </c>
      <c r="H249">
        <v>2.0089999999999999</v>
      </c>
      <c r="J249" s="1" t="str">
        <f t="shared" si="4"/>
        <v>2023-09-11-07</v>
      </c>
    </row>
    <row r="250" spans="1:10" x14ac:dyDescent="0.45">
      <c r="A250">
        <v>272537</v>
      </c>
      <c r="B250" s="1">
        <v>45180.333333333336</v>
      </c>
      <c r="C250" t="s">
        <v>7</v>
      </c>
      <c r="D250" t="s">
        <v>8</v>
      </c>
      <c r="E250" t="s">
        <v>8796</v>
      </c>
      <c r="F250">
        <v>635</v>
      </c>
      <c r="G250">
        <v>0</v>
      </c>
      <c r="H250">
        <v>2.6819999999999999</v>
      </c>
      <c r="J250" s="1" t="str">
        <f t="shared" si="4"/>
        <v>2023-09-11-08</v>
      </c>
    </row>
    <row r="251" spans="1:10" x14ac:dyDescent="0.45">
      <c r="A251">
        <v>273329</v>
      </c>
      <c r="B251" s="1">
        <v>45180.375</v>
      </c>
      <c r="C251" t="s">
        <v>7</v>
      </c>
      <c r="D251" t="s">
        <v>8</v>
      </c>
      <c r="E251" t="s">
        <v>8796</v>
      </c>
      <c r="F251">
        <v>635</v>
      </c>
      <c r="G251">
        <v>0</v>
      </c>
      <c r="H251">
        <v>2.9929999999999999</v>
      </c>
      <c r="J251" s="1" t="str">
        <f t="shared" si="4"/>
        <v>2023-09-11-09</v>
      </c>
    </row>
    <row r="252" spans="1:10" x14ac:dyDescent="0.45">
      <c r="A252">
        <v>275053</v>
      </c>
      <c r="B252" s="1">
        <v>45180.416666666664</v>
      </c>
      <c r="C252" t="s">
        <v>7</v>
      </c>
      <c r="D252" t="s">
        <v>8</v>
      </c>
      <c r="E252" t="s">
        <v>8796</v>
      </c>
      <c r="F252">
        <v>635</v>
      </c>
      <c r="G252">
        <v>0</v>
      </c>
      <c r="H252">
        <v>3.0369999999999999</v>
      </c>
      <c r="J252" s="1" t="str">
        <f t="shared" si="4"/>
        <v>2023-09-11-10</v>
      </c>
    </row>
    <row r="253" spans="1:10" x14ac:dyDescent="0.45">
      <c r="A253">
        <v>275548</v>
      </c>
      <c r="B253" s="1">
        <v>45180.458333333336</v>
      </c>
      <c r="C253" t="s">
        <v>7</v>
      </c>
      <c r="D253" t="s">
        <v>8</v>
      </c>
      <c r="E253" t="s">
        <v>8796</v>
      </c>
      <c r="F253">
        <v>635</v>
      </c>
      <c r="G253">
        <v>0.29499999999999998</v>
      </c>
      <c r="H253">
        <v>2.5270000000000001</v>
      </c>
      <c r="J253" s="1" t="str">
        <f t="shared" si="4"/>
        <v>2023-09-11-11</v>
      </c>
    </row>
    <row r="254" spans="1:10" x14ac:dyDescent="0.45">
      <c r="A254">
        <v>277021</v>
      </c>
      <c r="B254" s="1">
        <v>45180.5</v>
      </c>
      <c r="C254" t="s">
        <v>7</v>
      </c>
      <c r="D254" t="s">
        <v>8</v>
      </c>
      <c r="E254" t="s">
        <v>8796</v>
      </c>
      <c r="F254">
        <v>635</v>
      </c>
      <c r="G254">
        <v>0</v>
      </c>
      <c r="H254">
        <v>2.6560000000000001</v>
      </c>
      <c r="J254" s="1" t="str">
        <f t="shared" si="4"/>
        <v>2023-09-11-12</v>
      </c>
    </row>
    <row r="255" spans="1:10" x14ac:dyDescent="0.45">
      <c r="A255">
        <v>277548</v>
      </c>
      <c r="B255" s="1">
        <v>45180.541666666664</v>
      </c>
      <c r="C255" t="s">
        <v>7</v>
      </c>
      <c r="D255" t="s">
        <v>8</v>
      </c>
      <c r="E255" t="s">
        <v>8796</v>
      </c>
      <c r="F255">
        <v>635</v>
      </c>
      <c r="G255">
        <v>0</v>
      </c>
      <c r="H255">
        <v>1.9</v>
      </c>
      <c r="J255" s="1" t="str">
        <f t="shared" si="4"/>
        <v>2023-09-11-13</v>
      </c>
    </row>
    <row r="256" spans="1:10" x14ac:dyDescent="0.45">
      <c r="A256">
        <v>279049</v>
      </c>
      <c r="B256" s="1">
        <v>45180.583333333336</v>
      </c>
      <c r="C256" t="s">
        <v>7</v>
      </c>
      <c r="D256" t="s">
        <v>8</v>
      </c>
      <c r="E256" t="s">
        <v>8796</v>
      </c>
      <c r="F256">
        <v>635</v>
      </c>
      <c r="G256">
        <v>0</v>
      </c>
      <c r="H256">
        <v>1.1619999999999999</v>
      </c>
      <c r="J256" s="1" t="str">
        <f t="shared" si="4"/>
        <v>2023-09-11-14</v>
      </c>
    </row>
    <row r="257" spans="1:10" x14ac:dyDescent="0.45">
      <c r="A257">
        <v>279860</v>
      </c>
      <c r="B257" s="1">
        <v>45180.625</v>
      </c>
      <c r="C257" t="s">
        <v>7</v>
      </c>
      <c r="D257" t="s">
        <v>8</v>
      </c>
      <c r="E257" t="s">
        <v>8796</v>
      </c>
      <c r="F257">
        <v>635</v>
      </c>
      <c r="G257">
        <v>2.1000000000000001E-2</v>
      </c>
      <c r="H257">
        <v>0.41</v>
      </c>
      <c r="J257" s="1" t="str">
        <f t="shared" si="4"/>
        <v>2023-09-11-15</v>
      </c>
    </row>
    <row r="258" spans="1:10" x14ac:dyDescent="0.45">
      <c r="A258">
        <v>281102</v>
      </c>
      <c r="B258" s="1">
        <v>45180.666666666664</v>
      </c>
      <c r="C258" t="s">
        <v>7</v>
      </c>
      <c r="D258" t="s">
        <v>8</v>
      </c>
      <c r="E258" t="s">
        <v>8796</v>
      </c>
      <c r="F258">
        <v>635</v>
      </c>
      <c r="G258">
        <v>0.34300000000000003</v>
      </c>
      <c r="H258">
        <v>4.3999999999999997E-2</v>
      </c>
      <c r="J258" s="1" t="str">
        <f t="shared" si="4"/>
        <v>2023-09-11-16</v>
      </c>
    </row>
    <row r="259" spans="1:10" x14ac:dyDescent="0.45">
      <c r="A259">
        <v>282543</v>
      </c>
      <c r="B259" s="1">
        <v>45180.708333333336</v>
      </c>
      <c r="C259" t="s">
        <v>7</v>
      </c>
      <c r="D259" t="s">
        <v>8</v>
      </c>
      <c r="E259" t="s">
        <v>8796</v>
      </c>
      <c r="F259">
        <v>635</v>
      </c>
      <c r="G259">
        <v>0.33700000000000002</v>
      </c>
      <c r="H259">
        <v>0</v>
      </c>
      <c r="J259" s="1" t="str">
        <f t="shared" ref="J259:J322" si="5">TEXT(YEAR(B259),"0000")&amp;"-"&amp;TEXT(MONTH(B259),"00")&amp;"-"&amp;TEXT(DAY(B259),"00")&amp;"-"&amp;TEXT(HOUR(B259),"00")</f>
        <v>2023-09-11-17</v>
      </c>
    </row>
    <row r="260" spans="1:10" x14ac:dyDescent="0.45">
      <c r="A260">
        <v>282800</v>
      </c>
      <c r="B260" s="1">
        <v>45180.75</v>
      </c>
      <c r="C260" t="s">
        <v>7</v>
      </c>
      <c r="D260" t="s">
        <v>8</v>
      </c>
      <c r="E260" t="s">
        <v>8796</v>
      </c>
      <c r="F260">
        <v>635</v>
      </c>
      <c r="G260">
        <v>0.33500000000000002</v>
      </c>
      <c r="H260">
        <v>0</v>
      </c>
      <c r="J260" s="1" t="str">
        <f t="shared" si="5"/>
        <v>2023-09-11-18</v>
      </c>
    </row>
    <row r="261" spans="1:10" x14ac:dyDescent="0.45">
      <c r="A261">
        <v>284608</v>
      </c>
      <c r="B261" s="1">
        <v>45180.791666666664</v>
      </c>
      <c r="C261" t="s">
        <v>7</v>
      </c>
      <c r="D261" t="s">
        <v>8</v>
      </c>
      <c r="E261" t="s">
        <v>8796</v>
      </c>
      <c r="F261">
        <v>635</v>
      </c>
      <c r="G261">
        <v>0.318</v>
      </c>
      <c r="H261">
        <v>0</v>
      </c>
      <c r="J261" s="1" t="str">
        <f t="shared" si="5"/>
        <v>2023-09-11-19</v>
      </c>
    </row>
    <row r="262" spans="1:10" x14ac:dyDescent="0.45">
      <c r="A262">
        <v>285296</v>
      </c>
      <c r="B262" s="1">
        <v>45180.833333333336</v>
      </c>
      <c r="C262" t="s">
        <v>7</v>
      </c>
      <c r="D262" t="s">
        <v>8</v>
      </c>
      <c r="E262" t="s">
        <v>8796</v>
      </c>
      <c r="F262">
        <v>635</v>
      </c>
      <c r="G262">
        <v>0.32700000000000001</v>
      </c>
      <c r="H262">
        <v>0</v>
      </c>
      <c r="J262" s="1" t="str">
        <f t="shared" si="5"/>
        <v>2023-09-11-20</v>
      </c>
    </row>
    <row r="263" spans="1:10" x14ac:dyDescent="0.45">
      <c r="A263">
        <v>286976</v>
      </c>
      <c r="B263" s="1">
        <v>45180.875</v>
      </c>
      <c r="C263" t="s">
        <v>7</v>
      </c>
      <c r="D263" t="s">
        <v>8</v>
      </c>
      <c r="E263" t="s">
        <v>8796</v>
      </c>
      <c r="F263">
        <v>635</v>
      </c>
      <c r="G263">
        <v>0.21299999999999999</v>
      </c>
      <c r="H263">
        <v>0</v>
      </c>
      <c r="J263" s="1" t="str">
        <f t="shared" si="5"/>
        <v>2023-09-11-21</v>
      </c>
    </row>
    <row r="264" spans="1:10" x14ac:dyDescent="0.45">
      <c r="A264">
        <v>287633</v>
      </c>
      <c r="B264" s="1">
        <v>45180.916666666664</v>
      </c>
      <c r="C264" t="s">
        <v>7</v>
      </c>
      <c r="D264" t="s">
        <v>8</v>
      </c>
      <c r="E264" t="s">
        <v>8796</v>
      </c>
      <c r="F264">
        <v>635</v>
      </c>
      <c r="G264">
        <v>0.25800000000000001</v>
      </c>
      <c r="H264">
        <v>0</v>
      </c>
      <c r="J264" s="1" t="str">
        <f t="shared" si="5"/>
        <v>2023-09-11-22</v>
      </c>
    </row>
    <row r="265" spans="1:10" x14ac:dyDescent="0.45">
      <c r="A265">
        <v>289160</v>
      </c>
      <c r="B265" s="1">
        <v>45180.958333333336</v>
      </c>
      <c r="C265" t="s">
        <v>7</v>
      </c>
      <c r="D265" t="s">
        <v>8</v>
      </c>
      <c r="E265" t="s">
        <v>8796</v>
      </c>
      <c r="F265">
        <v>635</v>
      </c>
      <c r="G265">
        <v>0.22600000000000001</v>
      </c>
      <c r="H265">
        <v>0</v>
      </c>
      <c r="J265" s="1" t="str">
        <f t="shared" si="5"/>
        <v>2023-09-11-23</v>
      </c>
    </row>
    <row r="266" spans="1:10" x14ac:dyDescent="0.45">
      <c r="A266">
        <v>290315</v>
      </c>
      <c r="B266" s="1">
        <v>45181</v>
      </c>
      <c r="C266" t="s">
        <v>7</v>
      </c>
      <c r="D266" t="s">
        <v>8</v>
      </c>
      <c r="E266" t="s">
        <v>8796</v>
      </c>
      <c r="F266">
        <v>635</v>
      </c>
      <c r="G266">
        <v>0.125</v>
      </c>
      <c r="H266">
        <v>0</v>
      </c>
      <c r="J266" s="1" t="str">
        <f t="shared" si="5"/>
        <v>2023-09-12-00</v>
      </c>
    </row>
    <row r="267" spans="1:10" x14ac:dyDescent="0.45">
      <c r="A267">
        <v>290740</v>
      </c>
      <c r="B267" s="1">
        <v>45181.041666666664</v>
      </c>
      <c r="C267" t="s">
        <v>7</v>
      </c>
      <c r="D267" t="s">
        <v>8</v>
      </c>
      <c r="E267" t="s">
        <v>8796</v>
      </c>
      <c r="F267">
        <v>635</v>
      </c>
      <c r="G267">
        <v>0.13800000000000001</v>
      </c>
      <c r="H267">
        <v>0</v>
      </c>
      <c r="J267" s="1" t="str">
        <f t="shared" si="5"/>
        <v>2023-09-12-01</v>
      </c>
    </row>
    <row r="268" spans="1:10" x14ac:dyDescent="0.45">
      <c r="A268">
        <v>292571</v>
      </c>
      <c r="B268" s="1">
        <v>45181.083333333336</v>
      </c>
      <c r="C268" t="s">
        <v>7</v>
      </c>
      <c r="D268" t="s">
        <v>8</v>
      </c>
      <c r="E268" t="s">
        <v>8796</v>
      </c>
      <c r="F268">
        <v>635</v>
      </c>
      <c r="G268">
        <v>0.14499999999999999</v>
      </c>
      <c r="H268">
        <v>0</v>
      </c>
      <c r="J268" s="1" t="str">
        <f t="shared" si="5"/>
        <v>2023-09-12-02</v>
      </c>
    </row>
    <row r="269" spans="1:10" x14ac:dyDescent="0.45">
      <c r="A269">
        <v>293726</v>
      </c>
      <c r="B269" s="1">
        <v>45181.125</v>
      </c>
      <c r="C269" t="s">
        <v>7</v>
      </c>
      <c r="D269" t="s">
        <v>8</v>
      </c>
      <c r="E269" t="s">
        <v>8796</v>
      </c>
      <c r="F269">
        <v>635</v>
      </c>
      <c r="G269">
        <v>0.19900000000000001</v>
      </c>
      <c r="H269">
        <v>0</v>
      </c>
      <c r="J269" s="1" t="str">
        <f t="shared" si="5"/>
        <v>2023-09-12-03</v>
      </c>
    </row>
    <row r="270" spans="1:10" x14ac:dyDescent="0.45">
      <c r="A270">
        <v>294588</v>
      </c>
      <c r="B270" s="1">
        <v>45181.166666666664</v>
      </c>
      <c r="C270" t="s">
        <v>7</v>
      </c>
      <c r="D270" t="s">
        <v>8</v>
      </c>
      <c r="E270" t="s">
        <v>8796</v>
      </c>
      <c r="F270">
        <v>635</v>
      </c>
      <c r="G270">
        <v>0.214</v>
      </c>
      <c r="H270">
        <v>2.7E-2</v>
      </c>
      <c r="J270" s="1" t="str">
        <f t="shared" si="5"/>
        <v>2023-09-12-04</v>
      </c>
    </row>
    <row r="271" spans="1:10" x14ac:dyDescent="0.45">
      <c r="A271">
        <v>295347</v>
      </c>
      <c r="B271" s="1">
        <v>45181.208333333336</v>
      </c>
      <c r="C271" t="s">
        <v>7</v>
      </c>
      <c r="D271" t="s">
        <v>8</v>
      </c>
      <c r="E271" t="s">
        <v>8796</v>
      </c>
      <c r="F271">
        <v>635</v>
      </c>
      <c r="G271">
        <v>7.1999999999999995E-2</v>
      </c>
      <c r="H271">
        <v>0.441</v>
      </c>
      <c r="J271" s="1" t="str">
        <f t="shared" si="5"/>
        <v>2023-09-12-05</v>
      </c>
    </row>
    <row r="272" spans="1:10" x14ac:dyDescent="0.45">
      <c r="A272">
        <v>296118</v>
      </c>
      <c r="B272" s="1">
        <v>45181.25</v>
      </c>
      <c r="C272" t="s">
        <v>7</v>
      </c>
      <c r="D272" t="s">
        <v>8</v>
      </c>
      <c r="E272" t="s">
        <v>8796</v>
      </c>
      <c r="F272">
        <v>635</v>
      </c>
      <c r="G272">
        <v>0</v>
      </c>
      <c r="H272">
        <v>1.27</v>
      </c>
      <c r="J272" s="1" t="str">
        <f t="shared" si="5"/>
        <v>2023-09-12-06</v>
      </c>
    </row>
    <row r="273" spans="1:10" x14ac:dyDescent="0.45">
      <c r="A273">
        <v>297417</v>
      </c>
      <c r="B273" s="1">
        <v>45181.291666666664</v>
      </c>
      <c r="C273" t="s">
        <v>7</v>
      </c>
      <c r="D273" t="s">
        <v>8</v>
      </c>
      <c r="E273" t="s">
        <v>8796</v>
      </c>
      <c r="F273">
        <v>635</v>
      </c>
      <c r="G273">
        <v>0</v>
      </c>
      <c r="H273">
        <v>2.0009999999999999</v>
      </c>
      <c r="J273" s="1" t="str">
        <f t="shared" si="5"/>
        <v>2023-09-12-07</v>
      </c>
    </row>
    <row r="274" spans="1:10" x14ac:dyDescent="0.45">
      <c r="A274">
        <v>298606</v>
      </c>
      <c r="B274" s="1">
        <v>45181.333333333336</v>
      </c>
      <c r="C274" t="s">
        <v>7</v>
      </c>
      <c r="D274" t="s">
        <v>8</v>
      </c>
      <c r="E274" t="s">
        <v>8796</v>
      </c>
      <c r="F274">
        <v>635</v>
      </c>
      <c r="G274">
        <v>0</v>
      </c>
      <c r="H274">
        <v>2.6379999999999999</v>
      </c>
      <c r="J274" s="1" t="str">
        <f t="shared" si="5"/>
        <v>2023-09-12-08</v>
      </c>
    </row>
    <row r="275" spans="1:10" x14ac:dyDescent="0.45">
      <c r="A275">
        <v>299590</v>
      </c>
      <c r="B275" s="1">
        <v>45181.375</v>
      </c>
      <c r="C275" t="s">
        <v>7</v>
      </c>
      <c r="D275" t="s">
        <v>8</v>
      </c>
      <c r="E275" t="s">
        <v>8796</v>
      </c>
      <c r="F275">
        <v>635</v>
      </c>
      <c r="G275">
        <v>0</v>
      </c>
      <c r="H275">
        <v>3.1480000000000001</v>
      </c>
      <c r="J275" s="1" t="str">
        <f t="shared" si="5"/>
        <v>2023-09-12-09</v>
      </c>
    </row>
    <row r="276" spans="1:10" x14ac:dyDescent="0.45">
      <c r="A276">
        <v>300324</v>
      </c>
      <c r="B276" s="1">
        <v>45181.416666666664</v>
      </c>
      <c r="C276" t="s">
        <v>7</v>
      </c>
      <c r="D276" t="s">
        <v>8</v>
      </c>
      <c r="E276" t="s">
        <v>8796</v>
      </c>
      <c r="F276">
        <v>635</v>
      </c>
      <c r="G276">
        <v>0.27200000000000002</v>
      </c>
      <c r="H276">
        <v>2.59</v>
      </c>
      <c r="J276" s="1" t="str">
        <f t="shared" si="5"/>
        <v>2023-09-12-10</v>
      </c>
    </row>
    <row r="277" spans="1:10" x14ac:dyDescent="0.45">
      <c r="A277">
        <v>302121</v>
      </c>
      <c r="B277" s="1">
        <v>45181.458333333336</v>
      </c>
      <c r="C277" t="s">
        <v>7</v>
      </c>
      <c r="D277" t="s">
        <v>8</v>
      </c>
      <c r="E277" t="s">
        <v>8796</v>
      </c>
      <c r="F277">
        <v>635</v>
      </c>
      <c r="G277">
        <v>0</v>
      </c>
      <c r="H277">
        <v>2.9249999999999998</v>
      </c>
      <c r="J277" s="1" t="str">
        <f t="shared" si="5"/>
        <v>2023-09-12-11</v>
      </c>
    </row>
    <row r="278" spans="1:10" x14ac:dyDescent="0.45">
      <c r="A278">
        <v>303023</v>
      </c>
      <c r="B278" s="1">
        <v>45181.5</v>
      </c>
      <c r="C278" t="s">
        <v>7</v>
      </c>
      <c r="D278" t="s">
        <v>8</v>
      </c>
      <c r="E278" t="s">
        <v>8796</v>
      </c>
      <c r="F278">
        <v>635</v>
      </c>
      <c r="G278">
        <v>0</v>
      </c>
      <c r="H278">
        <v>2.528</v>
      </c>
      <c r="J278" s="1" t="str">
        <f t="shared" si="5"/>
        <v>2023-09-12-12</v>
      </c>
    </row>
    <row r="279" spans="1:10" x14ac:dyDescent="0.45">
      <c r="A279">
        <v>304357</v>
      </c>
      <c r="B279" s="1">
        <v>45181.541666666664</v>
      </c>
      <c r="C279" t="s">
        <v>7</v>
      </c>
      <c r="D279" t="s">
        <v>8</v>
      </c>
      <c r="E279" t="s">
        <v>8796</v>
      </c>
      <c r="F279">
        <v>635</v>
      </c>
      <c r="G279">
        <v>0</v>
      </c>
      <c r="H279">
        <v>1.9379999999999999</v>
      </c>
      <c r="J279" s="1" t="str">
        <f t="shared" si="5"/>
        <v>2023-09-12-13</v>
      </c>
    </row>
    <row r="280" spans="1:10" x14ac:dyDescent="0.45">
      <c r="A280">
        <v>304692</v>
      </c>
      <c r="B280" s="1">
        <v>45181.583333333336</v>
      </c>
      <c r="C280" t="s">
        <v>7</v>
      </c>
      <c r="D280" t="s">
        <v>8</v>
      </c>
      <c r="E280" t="s">
        <v>8796</v>
      </c>
      <c r="F280">
        <v>635</v>
      </c>
      <c r="G280">
        <v>0</v>
      </c>
      <c r="H280">
        <v>1.1080000000000001</v>
      </c>
      <c r="J280" s="1" t="str">
        <f t="shared" si="5"/>
        <v>2023-09-12-14</v>
      </c>
    </row>
    <row r="281" spans="1:10" x14ac:dyDescent="0.45">
      <c r="A281">
        <v>305847</v>
      </c>
      <c r="B281" s="1">
        <v>45181.625</v>
      </c>
      <c r="C281" t="s">
        <v>7</v>
      </c>
      <c r="D281" t="s">
        <v>8</v>
      </c>
      <c r="E281" t="s">
        <v>8796</v>
      </c>
      <c r="F281">
        <v>635</v>
      </c>
      <c r="G281">
        <v>2.1000000000000001E-2</v>
      </c>
      <c r="H281">
        <v>0.34799999999999998</v>
      </c>
      <c r="J281" s="1" t="str">
        <f t="shared" si="5"/>
        <v>2023-09-12-15</v>
      </c>
    </row>
    <row r="282" spans="1:10" x14ac:dyDescent="0.45">
      <c r="A282">
        <v>307258</v>
      </c>
      <c r="B282" s="1">
        <v>45181.666666666664</v>
      </c>
      <c r="C282" t="s">
        <v>7</v>
      </c>
      <c r="D282" t="s">
        <v>8</v>
      </c>
      <c r="E282" t="s">
        <v>8796</v>
      </c>
      <c r="F282">
        <v>635</v>
      </c>
      <c r="G282">
        <v>0.222</v>
      </c>
      <c r="H282">
        <v>4.2000000000000003E-2</v>
      </c>
      <c r="J282" s="1" t="str">
        <f t="shared" si="5"/>
        <v>2023-09-12-16</v>
      </c>
    </row>
    <row r="283" spans="1:10" x14ac:dyDescent="0.45">
      <c r="A283">
        <v>308101</v>
      </c>
      <c r="B283" s="1">
        <v>45181.708333333336</v>
      </c>
      <c r="C283" t="s">
        <v>7</v>
      </c>
      <c r="D283" t="s">
        <v>8</v>
      </c>
      <c r="E283" t="s">
        <v>8796</v>
      </c>
      <c r="F283">
        <v>635</v>
      </c>
      <c r="G283">
        <v>0.36499999999999999</v>
      </c>
      <c r="H283">
        <v>0</v>
      </c>
      <c r="J283" s="1" t="str">
        <f t="shared" si="5"/>
        <v>2023-09-12-17</v>
      </c>
    </row>
    <row r="284" spans="1:10" x14ac:dyDescent="0.45">
      <c r="A284">
        <v>309124</v>
      </c>
      <c r="B284" s="1">
        <v>45181.75</v>
      </c>
      <c r="C284" t="s">
        <v>7</v>
      </c>
      <c r="D284" t="s">
        <v>8</v>
      </c>
      <c r="E284" t="s">
        <v>8796</v>
      </c>
      <c r="F284">
        <v>635</v>
      </c>
      <c r="G284">
        <v>0.32</v>
      </c>
      <c r="H284">
        <v>0</v>
      </c>
      <c r="J284" s="1" t="str">
        <f t="shared" si="5"/>
        <v>2023-09-12-18</v>
      </c>
    </row>
    <row r="285" spans="1:10" x14ac:dyDescent="0.45">
      <c r="A285">
        <v>311050</v>
      </c>
      <c r="B285" s="1">
        <v>45181.791666666664</v>
      </c>
      <c r="C285" t="s">
        <v>7</v>
      </c>
      <c r="D285" t="s">
        <v>8</v>
      </c>
      <c r="E285" t="s">
        <v>8796</v>
      </c>
      <c r="F285">
        <v>635</v>
      </c>
      <c r="G285">
        <v>0.40500000000000003</v>
      </c>
      <c r="H285">
        <v>0</v>
      </c>
      <c r="J285" s="1" t="str">
        <f t="shared" si="5"/>
        <v>2023-09-12-19</v>
      </c>
    </row>
    <row r="286" spans="1:10" x14ac:dyDescent="0.45">
      <c r="A286">
        <v>312005</v>
      </c>
      <c r="B286" s="1">
        <v>45181.833333333336</v>
      </c>
      <c r="C286" t="s">
        <v>7</v>
      </c>
      <c r="D286" t="s">
        <v>8</v>
      </c>
      <c r="E286" t="s">
        <v>8796</v>
      </c>
      <c r="F286">
        <v>635</v>
      </c>
      <c r="G286">
        <v>0.27200000000000002</v>
      </c>
      <c r="H286">
        <v>0</v>
      </c>
      <c r="J286" s="1" t="str">
        <f t="shared" si="5"/>
        <v>2023-09-12-20</v>
      </c>
    </row>
    <row r="287" spans="1:10" x14ac:dyDescent="0.45">
      <c r="A287">
        <v>312797</v>
      </c>
      <c r="B287" s="1">
        <v>45181.875</v>
      </c>
      <c r="C287" t="s">
        <v>7</v>
      </c>
      <c r="D287" t="s">
        <v>8</v>
      </c>
      <c r="E287" t="s">
        <v>8796</v>
      </c>
      <c r="F287">
        <v>635</v>
      </c>
      <c r="G287">
        <v>0.152</v>
      </c>
      <c r="H287">
        <v>0</v>
      </c>
      <c r="J287" s="1" t="str">
        <f t="shared" si="5"/>
        <v>2023-09-12-21</v>
      </c>
    </row>
    <row r="288" spans="1:10" x14ac:dyDescent="0.45">
      <c r="A288">
        <v>314050</v>
      </c>
      <c r="B288" s="1">
        <v>45181.916666666664</v>
      </c>
      <c r="C288" t="s">
        <v>7</v>
      </c>
      <c r="D288" t="s">
        <v>8</v>
      </c>
      <c r="E288" t="s">
        <v>8796</v>
      </c>
      <c r="F288">
        <v>635</v>
      </c>
      <c r="G288">
        <v>0.13800000000000001</v>
      </c>
      <c r="H288">
        <v>0</v>
      </c>
      <c r="J288" s="1" t="str">
        <f t="shared" si="5"/>
        <v>2023-09-12-22</v>
      </c>
    </row>
    <row r="289" spans="1:10" x14ac:dyDescent="0.45">
      <c r="A289">
        <v>314737</v>
      </c>
      <c r="B289" s="1">
        <v>45181.958333333336</v>
      </c>
      <c r="C289" t="s">
        <v>7</v>
      </c>
      <c r="D289" t="s">
        <v>8</v>
      </c>
      <c r="E289" t="s">
        <v>8796</v>
      </c>
      <c r="F289">
        <v>635</v>
      </c>
      <c r="G289">
        <v>0.18</v>
      </c>
      <c r="H289">
        <v>0</v>
      </c>
      <c r="J289" s="1" t="str">
        <f t="shared" si="5"/>
        <v>2023-09-12-23</v>
      </c>
    </row>
    <row r="290" spans="1:10" x14ac:dyDescent="0.45">
      <c r="A290">
        <v>316420</v>
      </c>
      <c r="B290" s="1">
        <v>45182</v>
      </c>
      <c r="C290" t="s">
        <v>7</v>
      </c>
      <c r="D290" t="s">
        <v>8</v>
      </c>
      <c r="E290" t="s">
        <v>8796</v>
      </c>
      <c r="F290">
        <v>635</v>
      </c>
      <c r="G290">
        <v>9.0999999999999998E-2</v>
      </c>
      <c r="H290">
        <v>0</v>
      </c>
      <c r="J290" s="1" t="str">
        <f t="shared" si="5"/>
        <v>2023-09-13-00</v>
      </c>
    </row>
    <row r="291" spans="1:10" x14ac:dyDescent="0.45">
      <c r="A291">
        <v>317580</v>
      </c>
      <c r="B291" s="1">
        <v>45182.041666666664</v>
      </c>
      <c r="C291" t="s">
        <v>7</v>
      </c>
      <c r="D291" t="s">
        <v>8</v>
      </c>
      <c r="E291" t="s">
        <v>8796</v>
      </c>
      <c r="F291">
        <v>635</v>
      </c>
      <c r="G291">
        <v>0.15</v>
      </c>
      <c r="H291">
        <v>0</v>
      </c>
      <c r="J291" s="1" t="str">
        <f t="shared" si="5"/>
        <v>2023-09-13-01</v>
      </c>
    </row>
    <row r="292" spans="1:10" x14ac:dyDescent="0.45">
      <c r="A292">
        <v>318810</v>
      </c>
      <c r="B292" s="1">
        <v>45182.083333333336</v>
      </c>
      <c r="C292" t="s">
        <v>7</v>
      </c>
      <c r="D292" t="s">
        <v>8</v>
      </c>
      <c r="E292" t="s">
        <v>8796</v>
      </c>
      <c r="F292">
        <v>635</v>
      </c>
      <c r="G292">
        <v>0.15</v>
      </c>
      <c r="H292">
        <v>0</v>
      </c>
      <c r="J292" s="1" t="str">
        <f t="shared" si="5"/>
        <v>2023-09-13-02</v>
      </c>
    </row>
    <row r="293" spans="1:10" x14ac:dyDescent="0.45">
      <c r="A293">
        <v>319323</v>
      </c>
      <c r="B293" s="1">
        <v>45182.125</v>
      </c>
      <c r="C293" t="s">
        <v>7</v>
      </c>
      <c r="D293" t="s">
        <v>8</v>
      </c>
      <c r="E293" t="s">
        <v>8796</v>
      </c>
      <c r="F293">
        <v>635</v>
      </c>
      <c r="G293">
        <v>0.33</v>
      </c>
      <c r="H293">
        <v>0</v>
      </c>
      <c r="J293" s="1" t="str">
        <f t="shared" si="5"/>
        <v>2023-09-13-03</v>
      </c>
    </row>
    <row r="294" spans="1:10" x14ac:dyDescent="0.45">
      <c r="A294">
        <v>320032</v>
      </c>
      <c r="B294" s="1">
        <v>45182.166666666664</v>
      </c>
      <c r="C294" t="s">
        <v>7</v>
      </c>
      <c r="D294" t="s">
        <v>8</v>
      </c>
      <c r="E294" t="s">
        <v>8796</v>
      </c>
      <c r="F294">
        <v>635</v>
      </c>
      <c r="G294">
        <v>9.9000000000000005E-2</v>
      </c>
      <c r="H294">
        <v>5.5E-2</v>
      </c>
      <c r="J294" s="1" t="str">
        <f t="shared" si="5"/>
        <v>2023-09-13-04</v>
      </c>
    </row>
    <row r="295" spans="1:10" x14ac:dyDescent="0.45">
      <c r="A295">
        <v>322070</v>
      </c>
      <c r="B295" s="1">
        <v>45182.208333333336</v>
      </c>
      <c r="C295" t="s">
        <v>7</v>
      </c>
      <c r="D295" t="s">
        <v>8</v>
      </c>
      <c r="E295" t="s">
        <v>8796</v>
      </c>
      <c r="F295">
        <v>635</v>
      </c>
      <c r="G295">
        <v>0.02</v>
      </c>
      <c r="H295">
        <v>0.40200000000000002</v>
      </c>
      <c r="J295" s="1" t="str">
        <f t="shared" si="5"/>
        <v>2023-09-13-05</v>
      </c>
    </row>
    <row r="296" spans="1:10" x14ac:dyDescent="0.45">
      <c r="A296">
        <v>322843</v>
      </c>
      <c r="B296" s="1">
        <v>45182.25</v>
      </c>
      <c r="C296" t="s">
        <v>7</v>
      </c>
      <c r="D296" t="s">
        <v>8</v>
      </c>
      <c r="E296" t="s">
        <v>8796</v>
      </c>
      <c r="F296">
        <v>635</v>
      </c>
      <c r="G296">
        <v>0</v>
      </c>
      <c r="H296">
        <v>1.2569999999999999</v>
      </c>
      <c r="J296" s="1" t="str">
        <f t="shared" si="5"/>
        <v>2023-09-13-06</v>
      </c>
    </row>
    <row r="297" spans="1:10" x14ac:dyDescent="0.45">
      <c r="A297">
        <v>323742</v>
      </c>
      <c r="B297" s="1">
        <v>45182.291666666664</v>
      </c>
      <c r="C297" t="s">
        <v>7</v>
      </c>
      <c r="D297" t="s">
        <v>8</v>
      </c>
      <c r="E297" t="s">
        <v>8796</v>
      </c>
      <c r="F297">
        <v>635</v>
      </c>
      <c r="G297">
        <v>0</v>
      </c>
      <c r="H297">
        <v>2.04</v>
      </c>
      <c r="J297" s="1" t="str">
        <f t="shared" si="5"/>
        <v>2023-09-13-07</v>
      </c>
    </row>
    <row r="298" spans="1:10" x14ac:dyDescent="0.45">
      <c r="A298">
        <v>324899</v>
      </c>
      <c r="B298" s="1">
        <v>45182.333333333336</v>
      </c>
      <c r="C298" t="s">
        <v>7</v>
      </c>
      <c r="D298" t="s">
        <v>8</v>
      </c>
      <c r="E298" t="s">
        <v>8796</v>
      </c>
      <c r="F298">
        <v>635</v>
      </c>
      <c r="G298">
        <v>0</v>
      </c>
      <c r="H298">
        <v>2.786</v>
      </c>
      <c r="J298" s="1" t="str">
        <f t="shared" si="5"/>
        <v>2023-09-13-08</v>
      </c>
    </row>
    <row r="299" spans="1:10" x14ac:dyDescent="0.45">
      <c r="A299">
        <v>325659</v>
      </c>
      <c r="B299" s="1">
        <v>45182.375</v>
      </c>
      <c r="C299" t="s">
        <v>7</v>
      </c>
      <c r="D299" t="s">
        <v>8</v>
      </c>
      <c r="E299" t="s">
        <v>8796</v>
      </c>
      <c r="F299">
        <v>635</v>
      </c>
      <c r="G299">
        <v>0</v>
      </c>
      <c r="H299">
        <v>2.9809999999999999</v>
      </c>
      <c r="J299" s="1" t="str">
        <f t="shared" si="5"/>
        <v>2023-09-13-09</v>
      </c>
    </row>
    <row r="300" spans="1:10" x14ac:dyDescent="0.45">
      <c r="A300">
        <v>327303</v>
      </c>
      <c r="B300" s="1">
        <v>45182.416666666664</v>
      </c>
      <c r="C300" t="s">
        <v>7</v>
      </c>
      <c r="D300" t="s">
        <v>8</v>
      </c>
      <c r="E300" t="s">
        <v>8796</v>
      </c>
      <c r="F300">
        <v>635</v>
      </c>
      <c r="G300">
        <v>0</v>
      </c>
      <c r="H300">
        <v>3.073</v>
      </c>
      <c r="J300" s="1" t="str">
        <f t="shared" si="5"/>
        <v>2023-09-13-10</v>
      </c>
    </row>
    <row r="301" spans="1:10" x14ac:dyDescent="0.45">
      <c r="A301">
        <v>328442</v>
      </c>
      <c r="B301" s="1">
        <v>45182.458333333336</v>
      </c>
      <c r="C301" t="s">
        <v>7</v>
      </c>
      <c r="D301" t="s">
        <v>8</v>
      </c>
      <c r="E301" t="s">
        <v>8796</v>
      </c>
      <c r="F301">
        <v>635</v>
      </c>
      <c r="G301">
        <v>0</v>
      </c>
      <c r="H301">
        <v>2.9860000000000002</v>
      </c>
      <c r="J301" s="1" t="str">
        <f t="shared" si="5"/>
        <v>2023-09-13-11</v>
      </c>
    </row>
    <row r="302" spans="1:10" x14ac:dyDescent="0.45">
      <c r="A302">
        <v>328833</v>
      </c>
      <c r="B302" s="1">
        <v>45182.5</v>
      </c>
      <c r="C302" t="s">
        <v>7</v>
      </c>
      <c r="D302" t="s">
        <v>8</v>
      </c>
      <c r="E302" t="s">
        <v>8796</v>
      </c>
      <c r="F302">
        <v>635</v>
      </c>
      <c r="G302">
        <v>0</v>
      </c>
      <c r="H302">
        <v>2.5379999999999998</v>
      </c>
      <c r="J302" s="1" t="str">
        <f t="shared" si="5"/>
        <v>2023-09-13-12</v>
      </c>
    </row>
    <row r="303" spans="1:10" x14ac:dyDescent="0.45">
      <c r="A303">
        <v>330038</v>
      </c>
      <c r="B303" s="1">
        <v>45182.541666666664</v>
      </c>
      <c r="C303" t="s">
        <v>7</v>
      </c>
      <c r="D303" t="s">
        <v>8</v>
      </c>
      <c r="E303" t="s">
        <v>8796</v>
      </c>
      <c r="F303">
        <v>635</v>
      </c>
      <c r="G303">
        <v>0</v>
      </c>
      <c r="H303">
        <v>1.83</v>
      </c>
      <c r="J303" s="1" t="str">
        <f t="shared" si="5"/>
        <v>2023-09-13-13</v>
      </c>
    </row>
    <row r="304" spans="1:10" x14ac:dyDescent="0.45">
      <c r="A304">
        <v>331571</v>
      </c>
      <c r="B304" s="1">
        <v>45182.583333333336</v>
      </c>
      <c r="C304" t="s">
        <v>7</v>
      </c>
      <c r="D304" t="s">
        <v>8</v>
      </c>
      <c r="E304" t="s">
        <v>8796</v>
      </c>
      <c r="F304">
        <v>635</v>
      </c>
      <c r="G304">
        <v>5.2999999999999999E-2</v>
      </c>
      <c r="H304">
        <v>0.49399999999999999</v>
      </c>
      <c r="J304" s="1" t="str">
        <f t="shared" si="5"/>
        <v>2023-09-13-14</v>
      </c>
    </row>
    <row r="305" spans="1:10" x14ac:dyDescent="0.45">
      <c r="A305">
        <v>332512</v>
      </c>
      <c r="B305" s="1">
        <v>45182.625</v>
      </c>
      <c r="C305" t="s">
        <v>7</v>
      </c>
      <c r="D305" t="s">
        <v>8</v>
      </c>
      <c r="E305" t="s">
        <v>8796</v>
      </c>
      <c r="F305">
        <v>635</v>
      </c>
      <c r="G305">
        <v>0.46400000000000002</v>
      </c>
      <c r="H305">
        <v>0.215</v>
      </c>
      <c r="J305" s="1" t="str">
        <f t="shared" si="5"/>
        <v>2023-09-13-15</v>
      </c>
    </row>
    <row r="306" spans="1:10" x14ac:dyDescent="0.45">
      <c r="A306">
        <v>333496</v>
      </c>
      <c r="B306" s="1">
        <v>45182.666666666664</v>
      </c>
      <c r="C306" t="s">
        <v>7</v>
      </c>
      <c r="D306" t="s">
        <v>8</v>
      </c>
      <c r="E306" t="s">
        <v>8796</v>
      </c>
      <c r="F306">
        <v>635</v>
      </c>
      <c r="G306">
        <v>0.40699999999999997</v>
      </c>
      <c r="H306">
        <v>3.0000000000000001E-3</v>
      </c>
      <c r="J306" s="1" t="str">
        <f t="shared" si="5"/>
        <v>2023-09-13-16</v>
      </c>
    </row>
    <row r="307" spans="1:10" x14ac:dyDescent="0.45">
      <c r="A307">
        <v>334770</v>
      </c>
      <c r="B307" s="1">
        <v>45182.708333333336</v>
      </c>
      <c r="C307" t="s">
        <v>7</v>
      </c>
      <c r="D307" t="s">
        <v>8</v>
      </c>
      <c r="E307" t="s">
        <v>8796</v>
      </c>
      <c r="F307">
        <v>635</v>
      </c>
      <c r="G307">
        <v>0.36299999999999999</v>
      </c>
      <c r="H307">
        <v>0</v>
      </c>
      <c r="J307" s="1" t="str">
        <f t="shared" si="5"/>
        <v>2023-09-13-17</v>
      </c>
    </row>
    <row r="308" spans="1:10" x14ac:dyDescent="0.45">
      <c r="A308">
        <v>335684</v>
      </c>
      <c r="B308" s="1">
        <v>45182.75</v>
      </c>
      <c r="C308" t="s">
        <v>7</v>
      </c>
      <c r="D308" t="s">
        <v>8</v>
      </c>
      <c r="E308" t="s">
        <v>8796</v>
      </c>
      <c r="F308">
        <v>635</v>
      </c>
      <c r="G308">
        <v>0.33100000000000002</v>
      </c>
      <c r="H308">
        <v>0</v>
      </c>
      <c r="J308" s="1" t="str">
        <f t="shared" si="5"/>
        <v>2023-09-13-18</v>
      </c>
    </row>
    <row r="309" spans="1:10" x14ac:dyDescent="0.45">
      <c r="A309">
        <v>337461</v>
      </c>
      <c r="B309" s="1">
        <v>45182.791666666664</v>
      </c>
      <c r="C309" t="s">
        <v>7</v>
      </c>
      <c r="D309" t="s">
        <v>8</v>
      </c>
      <c r="E309" t="s">
        <v>8796</v>
      </c>
      <c r="F309">
        <v>635</v>
      </c>
      <c r="G309">
        <v>0.33900000000000002</v>
      </c>
      <c r="H309">
        <v>0</v>
      </c>
      <c r="J309" s="1" t="str">
        <f t="shared" si="5"/>
        <v>2023-09-13-19</v>
      </c>
    </row>
    <row r="310" spans="1:10" x14ac:dyDescent="0.45">
      <c r="A310">
        <v>337903</v>
      </c>
      <c r="B310" s="1">
        <v>45182.833333333336</v>
      </c>
      <c r="C310" t="s">
        <v>7</v>
      </c>
      <c r="D310" t="s">
        <v>8</v>
      </c>
      <c r="E310" t="s">
        <v>8796</v>
      </c>
      <c r="F310">
        <v>635</v>
      </c>
      <c r="G310">
        <v>0.25900000000000001</v>
      </c>
      <c r="H310">
        <v>0</v>
      </c>
      <c r="J310" s="1" t="str">
        <f t="shared" si="5"/>
        <v>2023-09-13-20</v>
      </c>
    </row>
    <row r="311" spans="1:10" x14ac:dyDescent="0.45">
      <c r="A311">
        <v>339547</v>
      </c>
      <c r="B311" s="1">
        <v>45182.875</v>
      </c>
      <c r="C311" t="s">
        <v>7</v>
      </c>
      <c r="D311" t="s">
        <v>8</v>
      </c>
      <c r="E311" t="s">
        <v>8796</v>
      </c>
      <c r="F311">
        <v>635</v>
      </c>
      <c r="G311">
        <v>0.25</v>
      </c>
      <c r="H311">
        <v>0</v>
      </c>
      <c r="J311" s="1" t="str">
        <f t="shared" si="5"/>
        <v>2023-09-13-21</v>
      </c>
    </row>
    <row r="312" spans="1:10" x14ac:dyDescent="0.45">
      <c r="A312">
        <v>340565</v>
      </c>
      <c r="B312" s="1">
        <v>45182.916666666664</v>
      </c>
      <c r="C312" t="s">
        <v>7</v>
      </c>
      <c r="D312" t="s">
        <v>8</v>
      </c>
      <c r="E312" t="s">
        <v>8796</v>
      </c>
      <c r="F312">
        <v>635</v>
      </c>
      <c r="G312">
        <v>0.251</v>
      </c>
      <c r="H312">
        <v>0</v>
      </c>
      <c r="J312" s="1" t="str">
        <f t="shared" si="5"/>
        <v>2023-09-13-22</v>
      </c>
    </row>
    <row r="313" spans="1:10" x14ac:dyDescent="0.45">
      <c r="A313">
        <v>341501</v>
      </c>
      <c r="B313" s="1">
        <v>45182.958333333336</v>
      </c>
      <c r="C313" t="s">
        <v>7</v>
      </c>
      <c r="D313" t="s">
        <v>8</v>
      </c>
      <c r="E313" t="s">
        <v>8796</v>
      </c>
      <c r="F313">
        <v>635</v>
      </c>
      <c r="G313">
        <v>0.17499999999999999</v>
      </c>
      <c r="H313">
        <v>0</v>
      </c>
      <c r="J313" s="1" t="str">
        <f t="shared" si="5"/>
        <v>2023-09-13-23</v>
      </c>
    </row>
    <row r="314" spans="1:10" x14ac:dyDescent="0.45">
      <c r="A314">
        <v>342552</v>
      </c>
      <c r="B314" s="1">
        <v>45183</v>
      </c>
      <c r="C314" t="s">
        <v>7</v>
      </c>
      <c r="D314" t="s">
        <v>8</v>
      </c>
      <c r="E314" t="s">
        <v>8796</v>
      </c>
      <c r="F314">
        <v>635</v>
      </c>
      <c r="G314">
        <v>0.16800000000000001</v>
      </c>
      <c r="H314">
        <v>0</v>
      </c>
      <c r="J314" s="1" t="str">
        <f t="shared" si="5"/>
        <v>2023-09-14-00</v>
      </c>
    </row>
    <row r="315" spans="1:10" x14ac:dyDescent="0.45">
      <c r="A315">
        <v>343301</v>
      </c>
      <c r="B315" s="1">
        <v>45183.041666666664</v>
      </c>
      <c r="C315" t="s">
        <v>7</v>
      </c>
      <c r="D315" t="s">
        <v>8</v>
      </c>
      <c r="E315" t="s">
        <v>8796</v>
      </c>
      <c r="F315">
        <v>635</v>
      </c>
      <c r="G315">
        <v>0.14799999999999999</v>
      </c>
      <c r="H315">
        <v>0</v>
      </c>
      <c r="J315" s="1" t="str">
        <f t="shared" si="5"/>
        <v>2023-09-14-01</v>
      </c>
    </row>
    <row r="316" spans="1:10" x14ac:dyDescent="0.45">
      <c r="A316">
        <v>345168</v>
      </c>
      <c r="B316" s="1">
        <v>45183.083333333336</v>
      </c>
      <c r="C316" t="s">
        <v>7</v>
      </c>
      <c r="D316" t="s">
        <v>8</v>
      </c>
      <c r="E316" t="s">
        <v>8796</v>
      </c>
      <c r="F316">
        <v>635</v>
      </c>
      <c r="G316">
        <v>0.107</v>
      </c>
      <c r="H316">
        <v>0</v>
      </c>
      <c r="J316" s="1" t="str">
        <f t="shared" si="5"/>
        <v>2023-09-14-02</v>
      </c>
    </row>
    <row r="317" spans="1:10" x14ac:dyDescent="0.45">
      <c r="A317">
        <v>345736</v>
      </c>
      <c r="B317" s="1">
        <v>45183.125</v>
      </c>
      <c r="C317" t="s">
        <v>7</v>
      </c>
      <c r="D317" t="s">
        <v>8</v>
      </c>
      <c r="E317" t="s">
        <v>8796</v>
      </c>
      <c r="F317">
        <v>635</v>
      </c>
      <c r="G317">
        <v>0.26500000000000001</v>
      </c>
      <c r="H317">
        <v>0</v>
      </c>
      <c r="J317" s="1" t="str">
        <f t="shared" si="5"/>
        <v>2023-09-14-03</v>
      </c>
    </row>
    <row r="318" spans="1:10" x14ac:dyDescent="0.45">
      <c r="A318">
        <v>346966</v>
      </c>
      <c r="B318" s="1">
        <v>45183.166666666664</v>
      </c>
      <c r="C318" t="s">
        <v>7</v>
      </c>
      <c r="D318" t="s">
        <v>8</v>
      </c>
      <c r="E318" t="s">
        <v>8796</v>
      </c>
      <c r="F318">
        <v>635</v>
      </c>
      <c r="G318">
        <v>0.35799999999999998</v>
      </c>
      <c r="H318">
        <v>0</v>
      </c>
      <c r="J318" s="1" t="str">
        <f t="shared" si="5"/>
        <v>2023-09-14-04</v>
      </c>
    </row>
    <row r="319" spans="1:10" x14ac:dyDescent="0.45">
      <c r="A319">
        <v>347565</v>
      </c>
      <c r="B319" s="1">
        <v>45183.208333333336</v>
      </c>
      <c r="C319" t="s">
        <v>7</v>
      </c>
      <c r="D319" t="s">
        <v>8</v>
      </c>
      <c r="E319" t="s">
        <v>8796</v>
      </c>
      <c r="F319">
        <v>635</v>
      </c>
      <c r="G319">
        <v>9.7000000000000003E-2</v>
      </c>
      <c r="H319">
        <v>0.29199999999999998</v>
      </c>
      <c r="J319" s="1" t="str">
        <f t="shared" si="5"/>
        <v>2023-09-14-05</v>
      </c>
    </row>
    <row r="320" spans="1:10" x14ac:dyDescent="0.45">
      <c r="A320">
        <v>349031</v>
      </c>
      <c r="B320" s="1">
        <v>45183.25</v>
      </c>
      <c r="C320" t="s">
        <v>7</v>
      </c>
      <c r="D320" t="s">
        <v>8</v>
      </c>
      <c r="E320" t="s">
        <v>8796</v>
      </c>
      <c r="F320">
        <v>635</v>
      </c>
      <c r="G320">
        <v>0</v>
      </c>
      <c r="H320">
        <v>1.2849999999999999</v>
      </c>
      <c r="J320" s="1" t="str">
        <f t="shared" si="5"/>
        <v>2023-09-14-06</v>
      </c>
    </row>
    <row r="321" spans="1:10" x14ac:dyDescent="0.45">
      <c r="A321">
        <v>349907</v>
      </c>
      <c r="B321" s="1">
        <v>45183.291666666664</v>
      </c>
      <c r="C321" t="s">
        <v>7</v>
      </c>
      <c r="D321" t="s">
        <v>8</v>
      </c>
      <c r="E321" t="s">
        <v>8796</v>
      </c>
      <c r="F321">
        <v>635</v>
      </c>
      <c r="G321">
        <v>0</v>
      </c>
      <c r="H321">
        <v>2.145</v>
      </c>
      <c r="J321" s="1" t="str">
        <f t="shared" si="5"/>
        <v>2023-09-14-07</v>
      </c>
    </row>
    <row r="322" spans="1:10" x14ac:dyDescent="0.45">
      <c r="A322">
        <v>351161</v>
      </c>
      <c r="B322" s="1">
        <v>45183.333333333336</v>
      </c>
      <c r="C322" t="s">
        <v>7</v>
      </c>
      <c r="D322" t="s">
        <v>8</v>
      </c>
      <c r="E322" t="s">
        <v>8796</v>
      </c>
      <c r="F322">
        <v>635</v>
      </c>
      <c r="G322">
        <v>0</v>
      </c>
      <c r="H322">
        <v>2.7490000000000001</v>
      </c>
      <c r="J322" s="1" t="str">
        <f t="shared" si="5"/>
        <v>2023-09-14-08</v>
      </c>
    </row>
    <row r="323" spans="1:10" x14ac:dyDescent="0.45">
      <c r="A323">
        <v>352125</v>
      </c>
      <c r="B323" s="1">
        <v>45183.375</v>
      </c>
      <c r="C323" t="s">
        <v>7</v>
      </c>
      <c r="D323" t="s">
        <v>8</v>
      </c>
      <c r="E323" t="s">
        <v>8796</v>
      </c>
      <c r="F323">
        <v>635</v>
      </c>
      <c r="G323">
        <v>0</v>
      </c>
      <c r="H323">
        <v>2.7559999999999998</v>
      </c>
      <c r="J323" s="1" t="str">
        <f t="shared" ref="J323:J386" si="6">TEXT(YEAR(B323),"0000")&amp;"-"&amp;TEXT(MONTH(B323),"00")&amp;"-"&amp;TEXT(DAY(B323),"00")&amp;"-"&amp;TEXT(HOUR(B323),"00")</f>
        <v>2023-09-14-09</v>
      </c>
    </row>
    <row r="324" spans="1:10" x14ac:dyDescent="0.45">
      <c r="A324">
        <v>353155</v>
      </c>
      <c r="B324" s="1">
        <v>45183.416666666664</v>
      </c>
      <c r="C324" t="s">
        <v>7</v>
      </c>
      <c r="D324" t="s">
        <v>8</v>
      </c>
      <c r="E324" t="s">
        <v>8796</v>
      </c>
      <c r="F324">
        <v>635</v>
      </c>
      <c r="G324">
        <v>0</v>
      </c>
      <c r="H324">
        <v>3.27</v>
      </c>
      <c r="J324" s="1" t="str">
        <f t="shared" si="6"/>
        <v>2023-09-14-10</v>
      </c>
    </row>
    <row r="325" spans="1:10" x14ac:dyDescent="0.45">
      <c r="A325">
        <v>354854</v>
      </c>
      <c r="B325" s="1">
        <v>45183.458333333336</v>
      </c>
      <c r="C325" t="s">
        <v>7</v>
      </c>
      <c r="D325" t="s">
        <v>8</v>
      </c>
      <c r="E325" t="s">
        <v>8796</v>
      </c>
      <c r="F325">
        <v>635</v>
      </c>
      <c r="G325">
        <v>0.155</v>
      </c>
      <c r="H325">
        <v>3.1760000000000002</v>
      </c>
      <c r="J325" s="1" t="str">
        <f t="shared" si="6"/>
        <v>2023-09-14-11</v>
      </c>
    </row>
    <row r="326" spans="1:10" x14ac:dyDescent="0.45">
      <c r="A326">
        <v>355872</v>
      </c>
      <c r="B326" s="1">
        <v>45183.5</v>
      </c>
      <c r="C326" t="s">
        <v>7</v>
      </c>
      <c r="D326" t="s">
        <v>8</v>
      </c>
      <c r="E326" t="s">
        <v>8796</v>
      </c>
      <c r="F326">
        <v>635</v>
      </c>
      <c r="G326">
        <v>0</v>
      </c>
      <c r="H326">
        <v>3.0259999999999998</v>
      </c>
      <c r="J326" s="1" t="str">
        <f t="shared" si="6"/>
        <v>2023-09-14-12</v>
      </c>
    </row>
    <row r="327" spans="1:10" x14ac:dyDescent="0.45">
      <c r="A327">
        <v>356539</v>
      </c>
      <c r="B327" s="1">
        <v>45183.541666666664</v>
      </c>
      <c r="C327" t="s">
        <v>7</v>
      </c>
      <c r="D327" t="s">
        <v>8</v>
      </c>
      <c r="E327" t="s">
        <v>8796</v>
      </c>
      <c r="F327">
        <v>635</v>
      </c>
      <c r="G327">
        <v>0</v>
      </c>
      <c r="H327">
        <v>2.1789999999999998</v>
      </c>
      <c r="J327" s="1" t="str">
        <f t="shared" si="6"/>
        <v>2023-09-14-13</v>
      </c>
    </row>
    <row r="328" spans="1:10" x14ac:dyDescent="0.45">
      <c r="A328">
        <v>357381</v>
      </c>
      <c r="B328" s="1">
        <v>45183.583333333336</v>
      </c>
      <c r="C328" t="s">
        <v>7</v>
      </c>
      <c r="D328" t="s">
        <v>8</v>
      </c>
      <c r="E328" t="s">
        <v>8796</v>
      </c>
      <c r="F328">
        <v>635</v>
      </c>
      <c r="G328">
        <v>3.0000000000000001E-3</v>
      </c>
      <c r="H328">
        <v>1.121</v>
      </c>
      <c r="J328" s="1" t="str">
        <f t="shared" si="6"/>
        <v>2023-09-14-14</v>
      </c>
    </row>
    <row r="329" spans="1:10" x14ac:dyDescent="0.45">
      <c r="A329">
        <v>359013</v>
      </c>
      <c r="B329" s="1">
        <v>45183.625</v>
      </c>
      <c r="C329" t="s">
        <v>7</v>
      </c>
      <c r="D329" t="s">
        <v>8</v>
      </c>
      <c r="E329" t="s">
        <v>8796</v>
      </c>
      <c r="F329">
        <v>635</v>
      </c>
      <c r="G329">
        <v>2E-3</v>
      </c>
      <c r="H329">
        <v>0.54500000000000004</v>
      </c>
      <c r="J329" s="1" t="str">
        <f t="shared" si="6"/>
        <v>2023-09-14-15</v>
      </c>
    </row>
    <row r="330" spans="1:10" x14ac:dyDescent="0.45">
      <c r="A330">
        <v>360503</v>
      </c>
      <c r="B330" s="1">
        <v>45183.666666666664</v>
      </c>
      <c r="C330" t="s">
        <v>7</v>
      </c>
      <c r="D330" t="s">
        <v>8</v>
      </c>
      <c r="E330" t="s">
        <v>8796</v>
      </c>
      <c r="F330">
        <v>635</v>
      </c>
      <c r="G330">
        <v>0.33900000000000002</v>
      </c>
      <c r="H330">
        <v>0.03</v>
      </c>
      <c r="J330" s="1" t="str">
        <f t="shared" si="6"/>
        <v>2023-09-14-16</v>
      </c>
    </row>
    <row r="331" spans="1:10" x14ac:dyDescent="0.45">
      <c r="A331">
        <v>361035</v>
      </c>
      <c r="B331" s="1">
        <v>45183.708333333336</v>
      </c>
      <c r="C331" t="s">
        <v>7</v>
      </c>
      <c r="D331" t="s">
        <v>8</v>
      </c>
      <c r="E331" t="s">
        <v>8796</v>
      </c>
      <c r="F331">
        <v>635</v>
      </c>
      <c r="G331">
        <v>0.28899999999999998</v>
      </c>
      <c r="H331">
        <v>0</v>
      </c>
      <c r="J331" s="1" t="str">
        <f t="shared" si="6"/>
        <v>2023-09-14-17</v>
      </c>
    </row>
    <row r="332" spans="1:10" x14ac:dyDescent="0.45">
      <c r="A332">
        <v>362304</v>
      </c>
      <c r="B332" s="1">
        <v>45183.75</v>
      </c>
      <c r="C332" t="s">
        <v>7</v>
      </c>
      <c r="D332" t="s">
        <v>8</v>
      </c>
      <c r="E332" t="s">
        <v>8796</v>
      </c>
      <c r="F332">
        <v>635</v>
      </c>
      <c r="G332">
        <v>0.18</v>
      </c>
      <c r="H332">
        <v>0</v>
      </c>
      <c r="J332" s="1" t="str">
        <f t="shared" si="6"/>
        <v>2023-09-14-18</v>
      </c>
    </row>
    <row r="333" spans="1:10" x14ac:dyDescent="0.45">
      <c r="A333">
        <v>362850</v>
      </c>
      <c r="B333" s="1">
        <v>45183.791666666664</v>
      </c>
      <c r="C333" t="s">
        <v>7</v>
      </c>
      <c r="D333" t="s">
        <v>8</v>
      </c>
      <c r="E333" t="s">
        <v>8796</v>
      </c>
      <c r="F333">
        <v>635</v>
      </c>
      <c r="G333">
        <v>0.252</v>
      </c>
      <c r="H333">
        <v>0</v>
      </c>
      <c r="J333" s="1" t="str">
        <f t="shared" si="6"/>
        <v>2023-09-14-19</v>
      </c>
    </row>
    <row r="334" spans="1:10" x14ac:dyDescent="0.45">
      <c r="A334">
        <v>364390</v>
      </c>
      <c r="B334" s="1">
        <v>45183.833333333336</v>
      </c>
      <c r="C334" t="s">
        <v>7</v>
      </c>
      <c r="D334" t="s">
        <v>8</v>
      </c>
      <c r="E334" t="s">
        <v>8796</v>
      </c>
      <c r="F334">
        <v>635</v>
      </c>
      <c r="G334">
        <v>0.311</v>
      </c>
      <c r="H334">
        <v>0</v>
      </c>
      <c r="J334" s="1" t="str">
        <f t="shared" si="6"/>
        <v>2023-09-14-20</v>
      </c>
    </row>
    <row r="335" spans="1:10" x14ac:dyDescent="0.45">
      <c r="A335">
        <v>365503</v>
      </c>
      <c r="B335" s="1">
        <v>45183.875</v>
      </c>
      <c r="C335" t="s">
        <v>7</v>
      </c>
      <c r="D335" t="s">
        <v>8</v>
      </c>
      <c r="E335" t="s">
        <v>8796</v>
      </c>
      <c r="F335">
        <v>635</v>
      </c>
      <c r="G335">
        <v>0.13600000000000001</v>
      </c>
      <c r="H335">
        <v>0</v>
      </c>
      <c r="J335" s="1" t="str">
        <f t="shared" si="6"/>
        <v>2023-09-14-21</v>
      </c>
    </row>
    <row r="336" spans="1:10" x14ac:dyDescent="0.45">
      <c r="A336">
        <v>366916</v>
      </c>
      <c r="B336" s="1">
        <v>45183.916666666664</v>
      </c>
      <c r="C336" t="s">
        <v>7</v>
      </c>
      <c r="D336" t="s">
        <v>8</v>
      </c>
      <c r="E336" t="s">
        <v>8796</v>
      </c>
      <c r="F336">
        <v>635</v>
      </c>
      <c r="G336">
        <v>0.17899999999999999</v>
      </c>
      <c r="H336">
        <v>0</v>
      </c>
      <c r="J336" s="1" t="str">
        <f t="shared" si="6"/>
        <v>2023-09-14-22</v>
      </c>
    </row>
    <row r="337" spans="1:10" x14ac:dyDescent="0.45">
      <c r="A337">
        <v>367893</v>
      </c>
      <c r="B337" s="1">
        <v>45183.958333333336</v>
      </c>
      <c r="C337" t="s">
        <v>7</v>
      </c>
      <c r="D337" t="s">
        <v>8</v>
      </c>
      <c r="E337" t="s">
        <v>8796</v>
      </c>
      <c r="F337">
        <v>635</v>
      </c>
      <c r="G337">
        <v>8.7999999999999995E-2</v>
      </c>
      <c r="H337">
        <v>0</v>
      </c>
      <c r="J337" s="1" t="str">
        <f t="shared" si="6"/>
        <v>2023-09-14-23</v>
      </c>
    </row>
    <row r="338" spans="1:10" x14ac:dyDescent="0.45">
      <c r="A338">
        <v>368365</v>
      </c>
      <c r="B338" s="1">
        <v>45184</v>
      </c>
      <c r="C338" t="s">
        <v>7</v>
      </c>
      <c r="D338" t="s">
        <v>8</v>
      </c>
      <c r="E338" t="s">
        <v>8796</v>
      </c>
      <c r="F338">
        <v>635</v>
      </c>
      <c r="G338">
        <v>0.19</v>
      </c>
      <c r="H338">
        <v>0</v>
      </c>
      <c r="J338" s="1" t="str">
        <f t="shared" si="6"/>
        <v>2023-09-15-00</v>
      </c>
    </row>
    <row r="339" spans="1:10" x14ac:dyDescent="0.45">
      <c r="A339">
        <v>370423</v>
      </c>
      <c r="B339" s="1">
        <v>45184.041666666664</v>
      </c>
      <c r="C339" t="s">
        <v>7</v>
      </c>
      <c r="D339" t="s">
        <v>8</v>
      </c>
      <c r="E339" t="s">
        <v>8796</v>
      </c>
      <c r="F339">
        <v>635</v>
      </c>
      <c r="G339">
        <v>0.16600000000000001</v>
      </c>
      <c r="H339">
        <v>0</v>
      </c>
      <c r="J339" s="1" t="str">
        <f t="shared" si="6"/>
        <v>2023-09-15-01</v>
      </c>
    </row>
    <row r="340" spans="1:10" x14ac:dyDescent="0.45">
      <c r="A340">
        <v>371491</v>
      </c>
      <c r="B340" s="1">
        <v>45184.083333333336</v>
      </c>
      <c r="C340" t="s">
        <v>7</v>
      </c>
      <c r="D340" t="s">
        <v>8</v>
      </c>
      <c r="E340" t="s">
        <v>8796</v>
      </c>
      <c r="F340">
        <v>635</v>
      </c>
      <c r="G340">
        <v>0.10299999999999999</v>
      </c>
      <c r="H340">
        <v>0</v>
      </c>
      <c r="J340" s="1" t="str">
        <f t="shared" si="6"/>
        <v>2023-09-15-02</v>
      </c>
    </row>
    <row r="341" spans="1:10" x14ac:dyDescent="0.45">
      <c r="A341">
        <v>371951</v>
      </c>
      <c r="B341" s="1">
        <v>45184.125</v>
      </c>
      <c r="C341" t="s">
        <v>7</v>
      </c>
      <c r="D341" t="s">
        <v>8</v>
      </c>
      <c r="E341" t="s">
        <v>8796</v>
      </c>
      <c r="F341">
        <v>635</v>
      </c>
      <c r="G341">
        <v>0.16900000000000001</v>
      </c>
      <c r="H341">
        <v>0</v>
      </c>
      <c r="J341" s="1" t="str">
        <f t="shared" si="6"/>
        <v>2023-09-15-03</v>
      </c>
    </row>
    <row r="342" spans="1:10" x14ac:dyDescent="0.45">
      <c r="A342">
        <v>372755</v>
      </c>
      <c r="B342" s="1">
        <v>45184.166666666664</v>
      </c>
      <c r="C342" t="s">
        <v>7</v>
      </c>
      <c r="D342" t="s">
        <v>8</v>
      </c>
      <c r="E342" t="s">
        <v>8796</v>
      </c>
      <c r="F342">
        <v>635</v>
      </c>
      <c r="G342">
        <v>0.13800000000000001</v>
      </c>
      <c r="H342">
        <v>3.4000000000000002E-2</v>
      </c>
      <c r="J342" s="1" t="str">
        <f t="shared" si="6"/>
        <v>2023-09-15-04</v>
      </c>
    </row>
    <row r="343" spans="1:10" x14ac:dyDescent="0.45">
      <c r="A343">
        <v>373775</v>
      </c>
      <c r="B343" s="1">
        <v>45184.208333333336</v>
      </c>
      <c r="C343" t="s">
        <v>7</v>
      </c>
      <c r="D343" t="s">
        <v>8</v>
      </c>
      <c r="E343" t="s">
        <v>8796</v>
      </c>
      <c r="F343">
        <v>635</v>
      </c>
      <c r="G343">
        <v>0.27200000000000002</v>
      </c>
      <c r="H343">
        <v>0.438</v>
      </c>
      <c r="J343" s="1" t="str">
        <f t="shared" si="6"/>
        <v>2023-09-15-05</v>
      </c>
    </row>
    <row r="344" spans="1:10" x14ac:dyDescent="0.45">
      <c r="A344">
        <v>375510</v>
      </c>
      <c r="B344" s="1">
        <v>45184.25</v>
      </c>
      <c r="C344" t="s">
        <v>7</v>
      </c>
      <c r="D344" t="s">
        <v>8</v>
      </c>
      <c r="E344" t="s">
        <v>8796</v>
      </c>
      <c r="F344">
        <v>635</v>
      </c>
      <c r="G344">
        <v>0</v>
      </c>
      <c r="H344">
        <v>1.4670000000000001</v>
      </c>
      <c r="J344" s="1" t="str">
        <f t="shared" si="6"/>
        <v>2023-09-15-06</v>
      </c>
    </row>
    <row r="345" spans="1:10" x14ac:dyDescent="0.45">
      <c r="A345">
        <v>376983</v>
      </c>
      <c r="B345" s="1">
        <v>45184.291666666664</v>
      </c>
      <c r="C345" t="s">
        <v>7</v>
      </c>
      <c r="D345" t="s">
        <v>8</v>
      </c>
      <c r="E345" t="s">
        <v>8796</v>
      </c>
      <c r="F345">
        <v>635</v>
      </c>
      <c r="G345">
        <v>0</v>
      </c>
      <c r="H345">
        <v>2.169</v>
      </c>
      <c r="J345" s="1" t="str">
        <f t="shared" si="6"/>
        <v>2023-09-15-07</v>
      </c>
    </row>
    <row r="346" spans="1:10" x14ac:dyDescent="0.45">
      <c r="A346">
        <v>377508</v>
      </c>
      <c r="B346" s="1">
        <v>45184.333333333336</v>
      </c>
      <c r="C346" t="s">
        <v>7</v>
      </c>
      <c r="D346" t="s">
        <v>8</v>
      </c>
      <c r="E346" t="s">
        <v>8796</v>
      </c>
      <c r="F346">
        <v>635</v>
      </c>
      <c r="G346">
        <v>0.74199999999999999</v>
      </c>
      <c r="H346">
        <v>2.6709999999999998</v>
      </c>
      <c r="J346" s="1" t="str">
        <f t="shared" si="6"/>
        <v>2023-09-15-08</v>
      </c>
    </row>
    <row r="347" spans="1:10" x14ac:dyDescent="0.45">
      <c r="A347">
        <v>378243</v>
      </c>
      <c r="B347" s="1">
        <v>45184.375</v>
      </c>
      <c r="C347" t="s">
        <v>7</v>
      </c>
      <c r="D347" t="s">
        <v>8</v>
      </c>
      <c r="E347" t="s">
        <v>8796</v>
      </c>
      <c r="F347">
        <v>635</v>
      </c>
      <c r="G347">
        <v>0.45200000000000001</v>
      </c>
      <c r="H347">
        <v>2.9750000000000001</v>
      </c>
      <c r="J347" s="1" t="str">
        <f t="shared" si="6"/>
        <v>2023-09-15-09</v>
      </c>
    </row>
    <row r="348" spans="1:10" x14ac:dyDescent="0.45">
      <c r="A348">
        <v>379381</v>
      </c>
      <c r="B348" s="1">
        <v>45184.416666666664</v>
      </c>
      <c r="C348" t="s">
        <v>7</v>
      </c>
      <c r="D348" t="s">
        <v>8</v>
      </c>
      <c r="E348" t="s">
        <v>8796</v>
      </c>
      <c r="F348">
        <v>635</v>
      </c>
      <c r="G348">
        <v>0</v>
      </c>
      <c r="H348">
        <v>2.585</v>
      </c>
      <c r="J348" s="1" t="str">
        <f t="shared" si="6"/>
        <v>2023-09-15-10</v>
      </c>
    </row>
    <row r="349" spans="1:10" x14ac:dyDescent="0.45">
      <c r="A349">
        <v>381270</v>
      </c>
      <c r="B349" s="1">
        <v>45184.458333333336</v>
      </c>
      <c r="C349" t="s">
        <v>7</v>
      </c>
      <c r="D349" t="s">
        <v>8</v>
      </c>
      <c r="E349" t="s">
        <v>8796</v>
      </c>
      <c r="F349">
        <v>635</v>
      </c>
      <c r="G349">
        <v>0</v>
      </c>
      <c r="H349">
        <v>3.181</v>
      </c>
      <c r="J349" s="1" t="str">
        <f t="shared" si="6"/>
        <v>2023-09-15-11</v>
      </c>
    </row>
    <row r="350" spans="1:10" x14ac:dyDescent="0.45">
      <c r="A350">
        <v>381763</v>
      </c>
      <c r="B350" s="1">
        <v>45184.5</v>
      </c>
      <c r="C350" t="s">
        <v>7</v>
      </c>
      <c r="D350" t="s">
        <v>8</v>
      </c>
      <c r="E350" t="s">
        <v>8796</v>
      </c>
      <c r="F350">
        <v>635</v>
      </c>
      <c r="G350">
        <v>0</v>
      </c>
      <c r="H350">
        <v>2.8460000000000001</v>
      </c>
      <c r="J350" s="1" t="str">
        <f t="shared" si="6"/>
        <v>2023-09-15-12</v>
      </c>
    </row>
    <row r="351" spans="1:10" x14ac:dyDescent="0.45">
      <c r="A351">
        <v>383589</v>
      </c>
      <c r="B351" s="1">
        <v>45184.541666666664</v>
      </c>
      <c r="C351" t="s">
        <v>7</v>
      </c>
      <c r="D351" t="s">
        <v>8</v>
      </c>
      <c r="E351" t="s">
        <v>8796</v>
      </c>
      <c r="F351">
        <v>635</v>
      </c>
      <c r="G351">
        <v>0.52900000000000003</v>
      </c>
      <c r="H351">
        <v>1.5609999999999999</v>
      </c>
      <c r="J351" s="1" t="str">
        <f t="shared" si="6"/>
        <v>2023-09-15-13</v>
      </c>
    </row>
    <row r="352" spans="1:10" x14ac:dyDescent="0.45">
      <c r="A352">
        <v>384176</v>
      </c>
      <c r="B352" s="1">
        <v>45184.583333333336</v>
      </c>
      <c r="C352" t="s">
        <v>7</v>
      </c>
      <c r="D352" t="s">
        <v>8</v>
      </c>
      <c r="E352" t="s">
        <v>8796</v>
      </c>
      <c r="F352">
        <v>635</v>
      </c>
      <c r="G352">
        <v>1.2999999999999999E-2</v>
      </c>
      <c r="H352">
        <v>1.2749999999999999</v>
      </c>
      <c r="J352" s="1" t="str">
        <f t="shared" si="6"/>
        <v>2023-09-15-14</v>
      </c>
    </row>
    <row r="353" spans="1:10" x14ac:dyDescent="0.45">
      <c r="A353">
        <v>385633</v>
      </c>
      <c r="B353" s="1">
        <v>45184.625</v>
      </c>
      <c r="C353" t="s">
        <v>7</v>
      </c>
      <c r="D353" t="s">
        <v>8</v>
      </c>
      <c r="E353" t="s">
        <v>8796</v>
      </c>
      <c r="F353">
        <v>635</v>
      </c>
      <c r="G353">
        <v>3.9E-2</v>
      </c>
      <c r="H353">
        <v>0.32200000000000001</v>
      </c>
      <c r="J353" s="1" t="str">
        <f t="shared" si="6"/>
        <v>2023-09-15-15</v>
      </c>
    </row>
    <row r="354" spans="1:10" x14ac:dyDescent="0.45">
      <c r="A354">
        <v>386134</v>
      </c>
      <c r="B354" s="1">
        <v>45184.666666666664</v>
      </c>
      <c r="C354" t="s">
        <v>7</v>
      </c>
      <c r="D354" t="s">
        <v>8</v>
      </c>
      <c r="E354" t="s">
        <v>8796</v>
      </c>
      <c r="F354">
        <v>635</v>
      </c>
      <c r="G354">
        <v>0.23200000000000001</v>
      </c>
      <c r="H354">
        <v>3.9E-2</v>
      </c>
      <c r="J354" s="1" t="str">
        <f t="shared" si="6"/>
        <v>2023-09-15-16</v>
      </c>
    </row>
    <row r="355" spans="1:10" x14ac:dyDescent="0.45">
      <c r="A355">
        <v>387432</v>
      </c>
      <c r="B355" s="1">
        <v>45184.708333333336</v>
      </c>
      <c r="C355" t="s">
        <v>7</v>
      </c>
      <c r="D355" t="s">
        <v>8</v>
      </c>
      <c r="E355" t="s">
        <v>8796</v>
      </c>
      <c r="F355">
        <v>635</v>
      </c>
      <c r="G355">
        <v>0.443</v>
      </c>
      <c r="H355">
        <v>0</v>
      </c>
      <c r="J355" s="1" t="str">
        <f t="shared" si="6"/>
        <v>2023-09-15-17</v>
      </c>
    </row>
    <row r="356" spans="1:10" x14ac:dyDescent="0.45">
      <c r="A356">
        <v>388110</v>
      </c>
      <c r="B356" s="1">
        <v>45184.75</v>
      </c>
      <c r="C356" t="s">
        <v>7</v>
      </c>
      <c r="D356" t="s">
        <v>8</v>
      </c>
      <c r="E356" t="s">
        <v>8796</v>
      </c>
      <c r="F356">
        <v>635</v>
      </c>
      <c r="G356">
        <v>0.43099999999999999</v>
      </c>
      <c r="H356">
        <v>0</v>
      </c>
      <c r="J356" s="1" t="str">
        <f t="shared" si="6"/>
        <v>2023-09-15-18</v>
      </c>
    </row>
    <row r="357" spans="1:10" x14ac:dyDescent="0.45">
      <c r="A357">
        <v>390129</v>
      </c>
      <c r="B357" s="1">
        <v>45184.791666666664</v>
      </c>
      <c r="C357" t="s">
        <v>7</v>
      </c>
      <c r="D357" t="s">
        <v>8</v>
      </c>
      <c r="E357" t="s">
        <v>8796</v>
      </c>
      <c r="F357">
        <v>635</v>
      </c>
      <c r="G357">
        <v>0.21299999999999999</v>
      </c>
      <c r="H357">
        <v>0</v>
      </c>
      <c r="J357" s="1" t="str">
        <f t="shared" si="6"/>
        <v>2023-09-15-19</v>
      </c>
    </row>
    <row r="358" spans="1:10" x14ac:dyDescent="0.45">
      <c r="A358">
        <v>391139</v>
      </c>
      <c r="B358" s="1">
        <v>45184.833333333336</v>
      </c>
      <c r="C358" t="s">
        <v>7</v>
      </c>
      <c r="D358" t="s">
        <v>8</v>
      </c>
      <c r="E358" t="s">
        <v>8796</v>
      </c>
      <c r="F358">
        <v>635</v>
      </c>
      <c r="G358">
        <v>0.217</v>
      </c>
      <c r="H358">
        <v>0</v>
      </c>
      <c r="J358" s="1" t="str">
        <f t="shared" si="6"/>
        <v>2023-09-15-20</v>
      </c>
    </row>
    <row r="359" spans="1:10" x14ac:dyDescent="0.45">
      <c r="A359">
        <v>391540</v>
      </c>
      <c r="B359" s="1">
        <v>45184.875</v>
      </c>
      <c r="C359" t="s">
        <v>7</v>
      </c>
      <c r="D359" t="s">
        <v>8</v>
      </c>
      <c r="E359" t="s">
        <v>8796</v>
      </c>
      <c r="F359">
        <v>635</v>
      </c>
      <c r="G359">
        <v>0.29899999999999999</v>
      </c>
      <c r="H359">
        <v>0</v>
      </c>
      <c r="J359" s="1" t="str">
        <f t="shared" si="6"/>
        <v>2023-09-15-21</v>
      </c>
    </row>
    <row r="360" spans="1:10" x14ac:dyDescent="0.45">
      <c r="A360">
        <v>392834</v>
      </c>
      <c r="B360" s="1">
        <v>45184.916666666664</v>
      </c>
      <c r="C360" t="s">
        <v>7</v>
      </c>
      <c r="D360" t="s">
        <v>8</v>
      </c>
      <c r="E360" t="s">
        <v>8796</v>
      </c>
      <c r="F360">
        <v>635</v>
      </c>
      <c r="G360">
        <v>0.14099999999999999</v>
      </c>
      <c r="H360">
        <v>0</v>
      </c>
      <c r="J360" s="1" t="str">
        <f t="shared" si="6"/>
        <v>2023-09-15-22</v>
      </c>
    </row>
    <row r="361" spans="1:10" x14ac:dyDescent="0.45">
      <c r="A361">
        <v>393690</v>
      </c>
      <c r="B361" s="1">
        <v>45184.958333333336</v>
      </c>
      <c r="C361" t="s">
        <v>7</v>
      </c>
      <c r="D361" t="s">
        <v>8</v>
      </c>
      <c r="E361" t="s">
        <v>8796</v>
      </c>
      <c r="F361">
        <v>635</v>
      </c>
      <c r="G361">
        <v>0.121</v>
      </c>
      <c r="H361">
        <v>0</v>
      </c>
      <c r="J361" s="1" t="str">
        <f t="shared" si="6"/>
        <v>2023-09-15-23</v>
      </c>
    </row>
    <row r="362" spans="1:10" x14ac:dyDescent="0.45">
      <c r="A362">
        <v>395488</v>
      </c>
      <c r="B362" s="1">
        <v>45185</v>
      </c>
      <c r="C362" t="s">
        <v>7</v>
      </c>
      <c r="D362" t="s">
        <v>8</v>
      </c>
      <c r="E362" t="s">
        <v>8796</v>
      </c>
      <c r="F362">
        <v>635</v>
      </c>
      <c r="G362">
        <v>0.15</v>
      </c>
      <c r="H362">
        <v>0</v>
      </c>
      <c r="J362" s="1" t="str">
        <f t="shared" si="6"/>
        <v>2023-09-16-00</v>
      </c>
    </row>
    <row r="363" spans="1:10" x14ac:dyDescent="0.45">
      <c r="A363">
        <v>395940</v>
      </c>
      <c r="B363" s="1">
        <v>45185.041666666664</v>
      </c>
      <c r="C363" t="s">
        <v>7</v>
      </c>
      <c r="D363" t="s">
        <v>8</v>
      </c>
      <c r="E363" t="s">
        <v>8796</v>
      </c>
      <c r="F363">
        <v>635</v>
      </c>
      <c r="G363">
        <v>0.19700000000000001</v>
      </c>
      <c r="H363">
        <v>0</v>
      </c>
      <c r="J363" s="1" t="str">
        <f t="shared" si="6"/>
        <v>2023-09-16-01</v>
      </c>
    </row>
    <row r="364" spans="1:10" x14ac:dyDescent="0.45">
      <c r="A364">
        <v>397780</v>
      </c>
      <c r="B364" s="1">
        <v>45185.083333333336</v>
      </c>
      <c r="C364" t="s">
        <v>7</v>
      </c>
      <c r="D364" t="s">
        <v>8</v>
      </c>
      <c r="E364" t="s">
        <v>8796</v>
      </c>
      <c r="F364">
        <v>635</v>
      </c>
      <c r="G364">
        <v>0.17599999999999999</v>
      </c>
      <c r="H364">
        <v>0</v>
      </c>
      <c r="J364" s="1" t="str">
        <f t="shared" si="6"/>
        <v>2023-09-16-02</v>
      </c>
    </row>
    <row r="365" spans="1:10" x14ac:dyDescent="0.45">
      <c r="A365">
        <v>398092</v>
      </c>
      <c r="B365" s="1">
        <v>45185.125</v>
      </c>
      <c r="C365" t="s">
        <v>7</v>
      </c>
      <c r="D365" t="s">
        <v>8</v>
      </c>
      <c r="E365" t="s">
        <v>8796</v>
      </c>
      <c r="F365">
        <v>635</v>
      </c>
      <c r="G365">
        <v>8.2000000000000003E-2</v>
      </c>
      <c r="H365">
        <v>0</v>
      </c>
      <c r="J365" s="1" t="str">
        <f t="shared" si="6"/>
        <v>2023-09-16-03</v>
      </c>
    </row>
    <row r="366" spans="1:10" x14ac:dyDescent="0.45">
      <c r="A366">
        <v>398981</v>
      </c>
      <c r="B366" s="1">
        <v>45185.166666666664</v>
      </c>
      <c r="C366" t="s">
        <v>7</v>
      </c>
      <c r="D366" t="s">
        <v>8</v>
      </c>
      <c r="E366" t="s">
        <v>8796</v>
      </c>
      <c r="F366">
        <v>635</v>
      </c>
      <c r="G366">
        <v>0.34300000000000003</v>
      </c>
      <c r="H366">
        <v>1.4999999999999999E-2</v>
      </c>
      <c r="J366" s="1" t="str">
        <f t="shared" si="6"/>
        <v>2023-09-16-04</v>
      </c>
    </row>
    <row r="367" spans="1:10" x14ac:dyDescent="0.45">
      <c r="A367">
        <v>401106</v>
      </c>
      <c r="B367" s="1">
        <v>45185.208333333336</v>
      </c>
      <c r="C367" t="s">
        <v>7</v>
      </c>
      <c r="D367" t="s">
        <v>8</v>
      </c>
      <c r="E367" t="s">
        <v>8796</v>
      </c>
      <c r="F367">
        <v>635</v>
      </c>
      <c r="G367">
        <v>0.10100000000000001</v>
      </c>
      <c r="H367">
        <v>0.36299999999999999</v>
      </c>
      <c r="J367" s="1" t="str">
        <f t="shared" si="6"/>
        <v>2023-09-16-05</v>
      </c>
    </row>
    <row r="368" spans="1:10" x14ac:dyDescent="0.45">
      <c r="A368">
        <v>401982</v>
      </c>
      <c r="B368" s="1">
        <v>45185.25</v>
      </c>
      <c r="C368" t="s">
        <v>7</v>
      </c>
      <c r="D368" t="s">
        <v>8</v>
      </c>
      <c r="E368" t="s">
        <v>8796</v>
      </c>
      <c r="F368">
        <v>635</v>
      </c>
      <c r="G368">
        <v>0</v>
      </c>
      <c r="H368">
        <v>1.294</v>
      </c>
      <c r="J368" s="1" t="str">
        <f t="shared" si="6"/>
        <v>2023-09-16-06</v>
      </c>
    </row>
    <row r="369" spans="1:10" x14ac:dyDescent="0.45">
      <c r="A369">
        <v>402843</v>
      </c>
      <c r="B369" s="1">
        <v>45185.291666666664</v>
      </c>
      <c r="C369" t="s">
        <v>7</v>
      </c>
      <c r="D369" t="s">
        <v>8</v>
      </c>
      <c r="E369" t="s">
        <v>8796</v>
      </c>
      <c r="F369">
        <v>635</v>
      </c>
      <c r="G369">
        <v>0</v>
      </c>
      <c r="H369">
        <v>2.109</v>
      </c>
      <c r="J369" s="1" t="str">
        <f t="shared" si="6"/>
        <v>2023-09-16-07</v>
      </c>
    </row>
    <row r="370" spans="1:10" x14ac:dyDescent="0.45">
      <c r="A370">
        <v>403878</v>
      </c>
      <c r="B370" s="1">
        <v>45185.333333333336</v>
      </c>
      <c r="C370" t="s">
        <v>7</v>
      </c>
      <c r="D370" t="s">
        <v>8</v>
      </c>
      <c r="E370" t="s">
        <v>8796</v>
      </c>
      <c r="F370">
        <v>635</v>
      </c>
      <c r="G370">
        <v>0.79500000000000004</v>
      </c>
      <c r="H370">
        <v>2.33</v>
      </c>
      <c r="J370" s="1" t="str">
        <f t="shared" si="6"/>
        <v>2023-09-16-08</v>
      </c>
    </row>
    <row r="371" spans="1:10" x14ac:dyDescent="0.45">
      <c r="A371">
        <v>405244</v>
      </c>
      <c r="B371" s="1">
        <v>45185.375</v>
      </c>
      <c r="C371" t="s">
        <v>7</v>
      </c>
      <c r="D371" t="s">
        <v>8</v>
      </c>
      <c r="E371" t="s">
        <v>8796</v>
      </c>
      <c r="F371">
        <v>635</v>
      </c>
      <c r="G371">
        <v>0.223</v>
      </c>
      <c r="H371">
        <v>2.4609999999999999</v>
      </c>
      <c r="J371" s="1" t="str">
        <f t="shared" si="6"/>
        <v>2023-09-16-09</v>
      </c>
    </row>
    <row r="372" spans="1:10" x14ac:dyDescent="0.45">
      <c r="A372">
        <v>405586</v>
      </c>
      <c r="B372" s="1">
        <v>45185.416666666664</v>
      </c>
      <c r="C372" t="s">
        <v>7</v>
      </c>
      <c r="D372" t="s">
        <v>8</v>
      </c>
      <c r="E372" t="s">
        <v>8796</v>
      </c>
      <c r="F372">
        <v>635</v>
      </c>
      <c r="G372">
        <v>0</v>
      </c>
      <c r="H372">
        <v>3.387</v>
      </c>
      <c r="J372" s="1" t="str">
        <f t="shared" si="6"/>
        <v>2023-09-16-10</v>
      </c>
    </row>
    <row r="373" spans="1:10" x14ac:dyDescent="0.45">
      <c r="A373">
        <v>407423</v>
      </c>
      <c r="B373" s="1">
        <v>45185.458333333336</v>
      </c>
      <c r="C373" t="s">
        <v>7</v>
      </c>
      <c r="D373" t="s">
        <v>8</v>
      </c>
      <c r="E373" t="s">
        <v>8796</v>
      </c>
      <c r="F373">
        <v>635</v>
      </c>
      <c r="G373">
        <v>0</v>
      </c>
      <c r="H373">
        <v>3.0270000000000001</v>
      </c>
      <c r="J373" s="1" t="str">
        <f t="shared" si="6"/>
        <v>2023-09-16-11</v>
      </c>
    </row>
    <row r="374" spans="1:10" x14ac:dyDescent="0.45">
      <c r="A374">
        <v>408270</v>
      </c>
      <c r="B374" s="1">
        <v>45185.5</v>
      </c>
      <c r="C374" t="s">
        <v>7</v>
      </c>
      <c r="D374" t="s">
        <v>8</v>
      </c>
      <c r="E374" t="s">
        <v>8796</v>
      </c>
      <c r="F374">
        <v>635</v>
      </c>
      <c r="G374">
        <v>0</v>
      </c>
      <c r="H374">
        <v>2.6640000000000001</v>
      </c>
      <c r="J374" s="1" t="str">
        <f t="shared" si="6"/>
        <v>2023-09-16-12</v>
      </c>
    </row>
    <row r="375" spans="1:10" x14ac:dyDescent="0.45">
      <c r="A375">
        <v>409508</v>
      </c>
      <c r="B375" s="1">
        <v>45185.541666666664</v>
      </c>
      <c r="C375" t="s">
        <v>7</v>
      </c>
      <c r="D375" t="s">
        <v>8</v>
      </c>
      <c r="E375" t="s">
        <v>8796</v>
      </c>
      <c r="F375">
        <v>635</v>
      </c>
      <c r="G375">
        <v>9.0999999999999998E-2</v>
      </c>
      <c r="H375">
        <v>2.0379999999999998</v>
      </c>
      <c r="J375" s="1" t="str">
        <f t="shared" si="6"/>
        <v>2023-09-16-13</v>
      </c>
    </row>
    <row r="376" spans="1:10" x14ac:dyDescent="0.45">
      <c r="A376">
        <v>410338</v>
      </c>
      <c r="B376" s="1">
        <v>45185.583333333336</v>
      </c>
      <c r="C376" t="s">
        <v>7</v>
      </c>
      <c r="D376" t="s">
        <v>8</v>
      </c>
      <c r="E376" t="s">
        <v>8796</v>
      </c>
      <c r="F376">
        <v>635</v>
      </c>
      <c r="G376">
        <v>7.0000000000000001E-3</v>
      </c>
      <c r="H376">
        <v>1.143</v>
      </c>
      <c r="J376" s="1" t="str">
        <f t="shared" si="6"/>
        <v>2023-09-16-14</v>
      </c>
    </row>
    <row r="377" spans="1:10" x14ac:dyDescent="0.45">
      <c r="A377">
        <v>411135</v>
      </c>
      <c r="B377" s="1">
        <v>45185.625</v>
      </c>
      <c r="C377" t="s">
        <v>7</v>
      </c>
      <c r="D377" t="s">
        <v>8</v>
      </c>
      <c r="E377" t="s">
        <v>8796</v>
      </c>
      <c r="F377">
        <v>635</v>
      </c>
      <c r="G377">
        <v>2.5000000000000001E-2</v>
      </c>
      <c r="H377">
        <v>0.34399999999999997</v>
      </c>
      <c r="J377" s="1" t="str">
        <f t="shared" si="6"/>
        <v>2023-09-16-15</v>
      </c>
    </row>
    <row r="378" spans="1:10" x14ac:dyDescent="0.45">
      <c r="A378">
        <v>412932</v>
      </c>
      <c r="B378" s="1">
        <v>45185.666666666664</v>
      </c>
      <c r="C378" t="s">
        <v>7</v>
      </c>
      <c r="D378" t="s">
        <v>8</v>
      </c>
      <c r="E378" t="s">
        <v>8796</v>
      </c>
      <c r="F378">
        <v>635</v>
      </c>
      <c r="G378">
        <v>0.183</v>
      </c>
      <c r="H378">
        <v>2.1000000000000001E-2</v>
      </c>
      <c r="J378" s="1" t="str">
        <f t="shared" si="6"/>
        <v>2023-09-16-16</v>
      </c>
    </row>
    <row r="379" spans="1:10" x14ac:dyDescent="0.45">
      <c r="A379">
        <v>414058</v>
      </c>
      <c r="B379" s="1">
        <v>45185.708333333336</v>
      </c>
      <c r="C379" t="s">
        <v>7</v>
      </c>
      <c r="D379" t="s">
        <v>8</v>
      </c>
      <c r="E379" t="s">
        <v>8796</v>
      </c>
      <c r="F379">
        <v>635</v>
      </c>
      <c r="G379">
        <v>0.19400000000000001</v>
      </c>
      <c r="H379">
        <v>0</v>
      </c>
      <c r="J379" s="1" t="str">
        <f t="shared" si="6"/>
        <v>2023-09-16-17</v>
      </c>
    </row>
    <row r="380" spans="1:10" x14ac:dyDescent="0.45">
      <c r="A380">
        <v>414936</v>
      </c>
      <c r="B380" s="1">
        <v>45185.75</v>
      </c>
      <c r="C380" t="s">
        <v>7</v>
      </c>
      <c r="D380" t="s">
        <v>8</v>
      </c>
      <c r="E380" t="s">
        <v>8796</v>
      </c>
      <c r="F380">
        <v>635</v>
      </c>
      <c r="G380">
        <v>0.318</v>
      </c>
      <c r="H380">
        <v>0</v>
      </c>
      <c r="J380" s="1" t="str">
        <f t="shared" si="6"/>
        <v>2023-09-16-18</v>
      </c>
    </row>
    <row r="381" spans="1:10" x14ac:dyDescent="0.45">
      <c r="A381">
        <v>416033</v>
      </c>
      <c r="B381" s="1">
        <v>45185.791666666664</v>
      </c>
      <c r="C381" t="s">
        <v>7</v>
      </c>
      <c r="D381" t="s">
        <v>8</v>
      </c>
      <c r="E381" t="s">
        <v>8796</v>
      </c>
      <c r="F381">
        <v>635</v>
      </c>
      <c r="G381">
        <v>0.307</v>
      </c>
      <c r="H381">
        <v>0</v>
      </c>
      <c r="J381" s="1" t="str">
        <f t="shared" si="6"/>
        <v>2023-09-16-19</v>
      </c>
    </row>
    <row r="382" spans="1:10" x14ac:dyDescent="0.45">
      <c r="A382">
        <v>416969</v>
      </c>
      <c r="B382" s="1">
        <v>45185.833333333336</v>
      </c>
      <c r="C382" t="s">
        <v>7</v>
      </c>
      <c r="D382" t="s">
        <v>8</v>
      </c>
      <c r="E382" t="s">
        <v>8796</v>
      </c>
      <c r="F382">
        <v>635</v>
      </c>
      <c r="G382">
        <v>0.19700000000000001</v>
      </c>
      <c r="H382">
        <v>0</v>
      </c>
      <c r="J382" s="1" t="str">
        <f t="shared" si="6"/>
        <v>2023-09-16-20</v>
      </c>
    </row>
    <row r="383" spans="1:10" x14ac:dyDescent="0.45">
      <c r="A383">
        <v>418316</v>
      </c>
      <c r="B383" s="1">
        <v>45185.875</v>
      </c>
      <c r="C383" t="s">
        <v>7</v>
      </c>
      <c r="D383" t="s">
        <v>8</v>
      </c>
      <c r="E383" t="s">
        <v>8796</v>
      </c>
      <c r="F383">
        <v>635</v>
      </c>
      <c r="G383">
        <v>0.19900000000000001</v>
      </c>
      <c r="H383">
        <v>0</v>
      </c>
      <c r="J383" s="1" t="str">
        <f t="shared" si="6"/>
        <v>2023-09-16-21</v>
      </c>
    </row>
    <row r="384" spans="1:10" x14ac:dyDescent="0.45">
      <c r="A384">
        <v>419757</v>
      </c>
      <c r="B384" s="1">
        <v>45185.916666666664</v>
      </c>
      <c r="C384" t="s">
        <v>7</v>
      </c>
      <c r="D384" t="s">
        <v>8</v>
      </c>
      <c r="E384" t="s">
        <v>8796</v>
      </c>
      <c r="F384">
        <v>635</v>
      </c>
      <c r="G384">
        <v>0.216</v>
      </c>
      <c r="H384">
        <v>0</v>
      </c>
      <c r="J384" s="1" t="str">
        <f t="shared" si="6"/>
        <v>2023-09-16-22</v>
      </c>
    </row>
    <row r="385" spans="1:10" x14ac:dyDescent="0.45">
      <c r="A385">
        <v>420247</v>
      </c>
      <c r="B385" s="1">
        <v>45185.958333333336</v>
      </c>
      <c r="C385" t="s">
        <v>7</v>
      </c>
      <c r="D385" t="s">
        <v>8</v>
      </c>
      <c r="E385" t="s">
        <v>8796</v>
      </c>
      <c r="F385">
        <v>635</v>
      </c>
      <c r="G385">
        <v>0.24099999999999999</v>
      </c>
      <c r="H385">
        <v>0</v>
      </c>
      <c r="J385" s="1" t="str">
        <f t="shared" si="6"/>
        <v>2023-09-16-23</v>
      </c>
    </row>
    <row r="386" spans="1:10" x14ac:dyDescent="0.45">
      <c r="A386">
        <v>421334</v>
      </c>
      <c r="B386" s="1">
        <v>45186</v>
      </c>
      <c r="C386" t="s">
        <v>7</v>
      </c>
      <c r="D386" t="s">
        <v>8</v>
      </c>
      <c r="E386" t="s">
        <v>8796</v>
      </c>
      <c r="F386">
        <v>635</v>
      </c>
      <c r="G386">
        <v>0.23499999999999999</v>
      </c>
      <c r="H386">
        <v>0</v>
      </c>
      <c r="J386" s="1" t="str">
        <f t="shared" si="6"/>
        <v>2023-09-17-00</v>
      </c>
    </row>
    <row r="387" spans="1:10" x14ac:dyDescent="0.45">
      <c r="A387">
        <v>422169</v>
      </c>
      <c r="B387" s="1">
        <v>45186.041666666664</v>
      </c>
      <c r="C387" t="s">
        <v>7</v>
      </c>
      <c r="D387" t="s">
        <v>8</v>
      </c>
      <c r="E387" t="s">
        <v>8796</v>
      </c>
      <c r="F387">
        <v>635</v>
      </c>
      <c r="G387">
        <v>0.1</v>
      </c>
      <c r="H387">
        <v>0</v>
      </c>
      <c r="J387" s="1" t="str">
        <f t="shared" ref="J387:J450" si="7">TEXT(YEAR(B387),"0000")&amp;"-"&amp;TEXT(MONTH(B387),"00")&amp;"-"&amp;TEXT(DAY(B387),"00")&amp;"-"&amp;TEXT(HOUR(B387),"00")</f>
        <v>2023-09-17-01</v>
      </c>
    </row>
    <row r="388" spans="1:10" x14ac:dyDescent="0.45">
      <c r="A388">
        <v>423926</v>
      </c>
      <c r="B388" s="1">
        <v>45186.083333333336</v>
      </c>
      <c r="C388" t="s">
        <v>7</v>
      </c>
      <c r="D388" t="s">
        <v>8</v>
      </c>
      <c r="E388" t="s">
        <v>8796</v>
      </c>
      <c r="F388">
        <v>635</v>
      </c>
      <c r="G388">
        <v>0.183</v>
      </c>
      <c r="H388">
        <v>0</v>
      </c>
      <c r="J388" s="1" t="str">
        <f t="shared" si="7"/>
        <v>2023-09-17-02</v>
      </c>
    </row>
    <row r="389" spans="1:10" x14ac:dyDescent="0.45">
      <c r="A389">
        <v>424619</v>
      </c>
      <c r="B389" s="1">
        <v>45186.125</v>
      </c>
      <c r="C389" t="s">
        <v>7</v>
      </c>
      <c r="D389" t="s">
        <v>8</v>
      </c>
      <c r="E389" t="s">
        <v>8796</v>
      </c>
      <c r="F389">
        <v>635</v>
      </c>
      <c r="G389">
        <v>0.314</v>
      </c>
      <c r="H389">
        <v>0</v>
      </c>
      <c r="J389" s="1" t="str">
        <f t="shared" si="7"/>
        <v>2023-09-17-03</v>
      </c>
    </row>
    <row r="390" spans="1:10" x14ac:dyDescent="0.45">
      <c r="A390">
        <v>425519</v>
      </c>
      <c r="B390" s="1">
        <v>45186.166666666664</v>
      </c>
      <c r="C390" t="s">
        <v>7</v>
      </c>
      <c r="D390" t="s">
        <v>8</v>
      </c>
      <c r="E390" t="s">
        <v>8796</v>
      </c>
      <c r="F390">
        <v>635</v>
      </c>
      <c r="G390">
        <v>0.16600000000000001</v>
      </c>
      <c r="H390">
        <v>1.2999999999999999E-2</v>
      </c>
      <c r="J390" s="1" t="str">
        <f t="shared" si="7"/>
        <v>2023-09-17-04</v>
      </c>
    </row>
    <row r="391" spans="1:10" x14ac:dyDescent="0.45">
      <c r="A391">
        <v>427181</v>
      </c>
      <c r="B391" s="1">
        <v>45186.208333333336</v>
      </c>
      <c r="C391" t="s">
        <v>7</v>
      </c>
      <c r="D391" t="s">
        <v>8</v>
      </c>
      <c r="E391" t="s">
        <v>8796</v>
      </c>
      <c r="F391">
        <v>635</v>
      </c>
      <c r="G391">
        <v>4.9000000000000002E-2</v>
      </c>
      <c r="H391">
        <v>0.38500000000000001</v>
      </c>
      <c r="J391" s="1" t="str">
        <f t="shared" si="7"/>
        <v>2023-09-17-05</v>
      </c>
    </row>
    <row r="392" spans="1:10" x14ac:dyDescent="0.45">
      <c r="A392">
        <v>427685</v>
      </c>
      <c r="B392" s="1">
        <v>45186.25</v>
      </c>
      <c r="C392" t="s">
        <v>7</v>
      </c>
      <c r="D392" t="s">
        <v>8</v>
      </c>
      <c r="E392" t="s">
        <v>8796</v>
      </c>
      <c r="F392">
        <v>635</v>
      </c>
      <c r="G392">
        <v>0</v>
      </c>
      <c r="H392">
        <v>1.337</v>
      </c>
      <c r="J392" s="1" t="str">
        <f t="shared" si="7"/>
        <v>2023-09-17-06</v>
      </c>
    </row>
    <row r="393" spans="1:10" x14ac:dyDescent="0.45">
      <c r="A393">
        <v>428863</v>
      </c>
      <c r="B393" s="1">
        <v>45186.291666666664</v>
      </c>
      <c r="C393" t="s">
        <v>7</v>
      </c>
      <c r="D393" t="s">
        <v>8</v>
      </c>
      <c r="E393" t="s">
        <v>8796</v>
      </c>
      <c r="F393">
        <v>635</v>
      </c>
      <c r="G393">
        <v>0</v>
      </c>
      <c r="H393">
        <v>2.0979999999999999</v>
      </c>
      <c r="J393" s="1" t="str">
        <f t="shared" si="7"/>
        <v>2023-09-17-07</v>
      </c>
    </row>
    <row r="394" spans="1:10" x14ac:dyDescent="0.45">
      <c r="A394">
        <v>430509</v>
      </c>
      <c r="B394" s="1">
        <v>45186.333333333336</v>
      </c>
      <c r="C394" t="s">
        <v>7</v>
      </c>
      <c r="D394" t="s">
        <v>8</v>
      </c>
      <c r="E394" t="s">
        <v>8796</v>
      </c>
      <c r="F394">
        <v>635</v>
      </c>
      <c r="G394">
        <v>0</v>
      </c>
      <c r="H394">
        <v>2.762</v>
      </c>
      <c r="J394" s="1" t="str">
        <f t="shared" si="7"/>
        <v>2023-09-17-08</v>
      </c>
    </row>
    <row r="395" spans="1:10" x14ac:dyDescent="0.45">
      <c r="A395">
        <v>431591</v>
      </c>
      <c r="B395" s="1">
        <v>45186.375</v>
      </c>
      <c r="C395" t="s">
        <v>7</v>
      </c>
      <c r="D395" t="s">
        <v>8</v>
      </c>
      <c r="E395" t="s">
        <v>8796</v>
      </c>
      <c r="F395">
        <v>635</v>
      </c>
      <c r="G395">
        <v>0</v>
      </c>
      <c r="H395">
        <v>2.9729999999999999</v>
      </c>
      <c r="J395" s="1" t="str">
        <f t="shared" si="7"/>
        <v>2023-09-17-09</v>
      </c>
    </row>
    <row r="396" spans="1:10" x14ac:dyDescent="0.45">
      <c r="A396">
        <v>432061</v>
      </c>
      <c r="B396" s="1">
        <v>45186.416666666664</v>
      </c>
      <c r="C396" t="s">
        <v>7</v>
      </c>
      <c r="D396" t="s">
        <v>8</v>
      </c>
      <c r="E396" t="s">
        <v>8796</v>
      </c>
      <c r="F396">
        <v>635</v>
      </c>
      <c r="G396">
        <v>0</v>
      </c>
      <c r="H396">
        <v>2.5259999999999998</v>
      </c>
      <c r="J396" s="1" t="str">
        <f t="shared" si="7"/>
        <v>2023-09-17-10</v>
      </c>
    </row>
    <row r="397" spans="1:10" x14ac:dyDescent="0.45">
      <c r="A397">
        <v>433704</v>
      </c>
      <c r="B397" s="1">
        <v>45186.458333333336</v>
      </c>
      <c r="C397" t="s">
        <v>7</v>
      </c>
      <c r="D397" t="s">
        <v>8</v>
      </c>
      <c r="E397" t="s">
        <v>8796</v>
      </c>
      <c r="F397">
        <v>635</v>
      </c>
      <c r="G397">
        <v>0</v>
      </c>
      <c r="H397">
        <v>2.6</v>
      </c>
      <c r="J397" s="1" t="str">
        <f t="shared" si="7"/>
        <v>2023-09-17-11</v>
      </c>
    </row>
    <row r="398" spans="1:10" x14ac:dyDescent="0.45">
      <c r="A398">
        <v>434298</v>
      </c>
      <c r="B398" s="1">
        <v>45186.5</v>
      </c>
      <c r="C398" t="s">
        <v>7</v>
      </c>
      <c r="D398" t="s">
        <v>8</v>
      </c>
      <c r="E398" t="s">
        <v>8796</v>
      </c>
      <c r="F398">
        <v>635</v>
      </c>
      <c r="G398">
        <v>0.30199999999999999</v>
      </c>
      <c r="H398">
        <v>2.3149999999999999</v>
      </c>
      <c r="J398" s="1" t="str">
        <f t="shared" si="7"/>
        <v>2023-09-17-12</v>
      </c>
    </row>
    <row r="399" spans="1:10" x14ac:dyDescent="0.45">
      <c r="A399">
        <v>435192</v>
      </c>
      <c r="B399" s="1">
        <v>45186.541666666664</v>
      </c>
      <c r="C399" t="s">
        <v>7</v>
      </c>
      <c r="D399" t="s">
        <v>8</v>
      </c>
      <c r="E399" t="s">
        <v>8796</v>
      </c>
      <c r="F399">
        <v>635</v>
      </c>
      <c r="G399">
        <v>0</v>
      </c>
      <c r="H399">
        <v>1.58</v>
      </c>
      <c r="J399" s="1" t="str">
        <f t="shared" si="7"/>
        <v>2023-09-17-13</v>
      </c>
    </row>
    <row r="400" spans="1:10" x14ac:dyDescent="0.45">
      <c r="A400">
        <v>436976</v>
      </c>
      <c r="B400" s="1">
        <v>45186.583333333336</v>
      </c>
      <c r="C400" t="s">
        <v>7</v>
      </c>
      <c r="D400" t="s">
        <v>8</v>
      </c>
      <c r="E400" t="s">
        <v>8796</v>
      </c>
      <c r="F400">
        <v>635</v>
      </c>
      <c r="G400">
        <v>0</v>
      </c>
      <c r="H400">
        <v>0.82799999999999996</v>
      </c>
      <c r="J400" s="1" t="str">
        <f t="shared" si="7"/>
        <v>2023-09-17-14</v>
      </c>
    </row>
    <row r="401" spans="1:10" x14ac:dyDescent="0.45">
      <c r="A401">
        <v>438214</v>
      </c>
      <c r="B401" s="1">
        <v>45186.625</v>
      </c>
      <c r="C401" t="s">
        <v>7</v>
      </c>
      <c r="D401" t="s">
        <v>8</v>
      </c>
      <c r="E401" t="s">
        <v>8796</v>
      </c>
      <c r="F401">
        <v>635</v>
      </c>
      <c r="G401">
        <v>6.6000000000000003E-2</v>
      </c>
      <c r="H401">
        <v>0.22900000000000001</v>
      </c>
      <c r="J401" s="1" t="str">
        <f t="shared" si="7"/>
        <v>2023-09-17-15</v>
      </c>
    </row>
    <row r="402" spans="1:10" x14ac:dyDescent="0.45">
      <c r="A402">
        <v>438672</v>
      </c>
      <c r="B402" s="1">
        <v>45186.666666666664</v>
      </c>
      <c r="C402" t="s">
        <v>7</v>
      </c>
      <c r="D402" t="s">
        <v>8</v>
      </c>
      <c r="E402" t="s">
        <v>8796</v>
      </c>
      <c r="F402">
        <v>635</v>
      </c>
      <c r="G402">
        <v>1.2270000000000001</v>
      </c>
      <c r="H402">
        <v>0.02</v>
      </c>
      <c r="J402" s="1" t="str">
        <f t="shared" si="7"/>
        <v>2023-09-17-16</v>
      </c>
    </row>
    <row r="403" spans="1:10" x14ac:dyDescent="0.45">
      <c r="A403">
        <v>439578</v>
      </c>
      <c r="B403" s="1">
        <v>45186.708333333336</v>
      </c>
      <c r="C403" t="s">
        <v>7</v>
      </c>
      <c r="D403" t="s">
        <v>8</v>
      </c>
      <c r="E403" t="s">
        <v>8796</v>
      </c>
      <c r="F403">
        <v>635</v>
      </c>
      <c r="G403">
        <v>0.438</v>
      </c>
      <c r="H403">
        <v>0</v>
      </c>
      <c r="J403" s="1" t="str">
        <f t="shared" si="7"/>
        <v>2023-09-17-17</v>
      </c>
    </row>
    <row r="404" spans="1:10" x14ac:dyDescent="0.45">
      <c r="A404">
        <v>440948</v>
      </c>
      <c r="B404" s="1">
        <v>45186.75</v>
      </c>
      <c r="C404" t="s">
        <v>7</v>
      </c>
      <c r="D404" t="s">
        <v>8</v>
      </c>
      <c r="E404" t="s">
        <v>8796</v>
      </c>
      <c r="F404">
        <v>635</v>
      </c>
      <c r="G404">
        <v>0.36699999999999999</v>
      </c>
      <c r="H404">
        <v>0</v>
      </c>
      <c r="J404" s="1" t="str">
        <f t="shared" si="7"/>
        <v>2023-09-17-18</v>
      </c>
    </row>
    <row r="405" spans="1:10" x14ac:dyDescent="0.45">
      <c r="A405">
        <v>442532</v>
      </c>
      <c r="B405" s="1">
        <v>45186.791666666664</v>
      </c>
      <c r="C405" t="s">
        <v>7</v>
      </c>
      <c r="D405" t="s">
        <v>8</v>
      </c>
      <c r="E405" t="s">
        <v>8796</v>
      </c>
      <c r="F405">
        <v>635</v>
      </c>
      <c r="G405">
        <v>0.30099999999999999</v>
      </c>
      <c r="H405">
        <v>0</v>
      </c>
      <c r="J405" s="1" t="str">
        <f t="shared" si="7"/>
        <v>2023-09-17-19</v>
      </c>
    </row>
    <row r="406" spans="1:10" x14ac:dyDescent="0.45">
      <c r="A406">
        <v>443113</v>
      </c>
      <c r="B406" s="1">
        <v>45186.833333333336</v>
      </c>
      <c r="C406" t="s">
        <v>7</v>
      </c>
      <c r="D406" t="s">
        <v>8</v>
      </c>
      <c r="E406" t="s">
        <v>8796</v>
      </c>
      <c r="F406">
        <v>635</v>
      </c>
      <c r="G406">
        <v>0.307</v>
      </c>
      <c r="H406">
        <v>0</v>
      </c>
      <c r="J406" s="1" t="str">
        <f t="shared" si="7"/>
        <v>2023-09-17-20</v>
      </c>
    </row>
    <row r="407" spans="1:10" x14ac:dyDescent="0.45">
      <c r="A407">
        <v>444481</v>
      </c>
      <c r="B407" s="1">
        <v>45186.875</v>
      </c>
      <c r="C407" t="s">
        <v>7</v>
      </c>
      <c r="D407" t="s">
        <v>8</v>
      </c>
      <c r="E407" t="s">
        <v>8796</v>
      </c>
      <c r="F407">
        <v>635</v>
      </c>
      <c r="G407">
        <v>0.317</v>
      </c>
      <c r="H407">
        <v>0</v>
      </c>
      <c r="J407" s="1" t="str">
        <f t="shared" si="7"/>
        <v>2023-09-17-21</v>
      </c>
    </row>
    <row r="408" spans="1:10" x14ac:dyDescent="0.45">
      <c r="A408">
        <v>445995</v>
      </c>
      <c r="B408" s="1">
        <v>45186.916666666664</v>
      </c>
      <c r="C408" t="s">
        <v>7</v>
      </c>
      <c r="D408" t="s">
        <v>8</v>
      </c>
      <c r="E408" t="s">
        <v>8796</v>
      </c>
      <c r="F408">
        <v>635</v>
      </c>
      <c r="G408">
        <v>0.20699999999999999</v>
      </c>
      <c r="H408">
        <v>0</v>
      </c>
      <c r="J408" s="1" t="str">
        <f t="shared" si="7"/>
        <v>2023-09-17-22</v>
      </c>
    </row>
    <row r="409" spans="1:10" x14ac:dyDescent="0.45">
      <c r="A409">
        <v>446530</v>
      </c>
      <c r="B409" s="1">
        <v>45186.958333333336</v>
      </c>
      <c r="C409" t="s">
        <v>7</v>
      </c>
      <c r="D409" t="s">
        <v>8</v>
      </c>
      <c r="E409" t="s">
        <v>8796</v>
      </c>
      <c r="F409">
        <v>635</v>
      </c>
      <c r="G409">
        <v>0.21099999999999999</v>
      </c>
      <c r="H409">
        <v>0</v>
      </c>
      <c r="J409" s="1" t="str">
        <f t="shared" si="7"/>
        <v>2023-09-17-23</v>
      </c>
    </row>
    <row r="410" spans="1:10" x14ac:dyDescent="0.45">
      <c r="A410">
        <v>447456</v>
      </c>
      <c r="B410" s="1">
        <v>45187</v>
      </c>
      <c r="C410" t="s">
        <v>7</v>
      </c>
      <c r="D410" t="s">
        <v>8</v>
      </c>
      <c r="E410" t="s">
        <v>8796</v>
      </c>
      <c r="F410">
        <v>635</v>
      </c>
      <c r="G410">
        <v>0.26500000000000001</v>
      </c>
      <c r="H410">
        <v>0</v>
      </c>
      <c r="J410" s="1" t="str">
        <f t="shared" si="7"/>
        <v>2023-09-18-00</v>
      </c>
    </row>
    <row r="411" spans="1:10" x14ac:dyDescent="0.45">
      <c r="A411">
        <v>449239</v>
      </c>
      <c r="B411" s="1">
        <v>45187.041666666664</v>
      </c>
      <c r="C411" t="s">
        <v>7</v>
      </c>
      <c r="D411" t="s">
        <v>8</v>
      </c>
      <c r="E411" t="s">
        <v>8796</v>
      </c>
      <c r="F411">
        <v>635</v>
      </c>
      <c r="G411">
        <v>0.18099999999999999</v>
      </c>
      <c r="H411">
        <v>0</v>
      </c>
      <c r="J411" s="1" t="str">
        <f t="shared" si="7"/>
        <v>2023-09-18-01</v>
      </c>
    </row>
    <row r="412" spans="1:10" x14ac:dyDescent="0.45">
      <c r="A412">
        <v>449749</v>
      </c>
      <c r="B412" s="1">
        <v>45187.083333333336</v>
      </c>
      <c r="C412" t="s">
        <v>7</v>
      </c>
      <c r="D412" t="s">
        <v>8</v>
      </c>
      <c r="E412" t="s">
        <v>8796</v>
      </c>
      <c r="F412">
        <v>635</v>
      </c>
      <c r="G412">
        <v>0.23699999999999999</v>
      </c>
      <c r="H412">
        <v>0</v>
      </c>
      <c r="J412" s="1" t="str">
        <f t="shared" si="7"/>
        <v>2023-09-18-02</v>
      </c>
    </row>
    <row r="413" spans="1:10" x14ac:dyDescent="0.45">
      <c r="A413">
        <v>450727</v>
      </c>
      <c r="B413" s="1">
        <v>45187.125</v>
      </c>
      <c r="C413" t="s">
        <v>7</v>
      </c>
      <c r="D413" t="s">
        <v>8</v>
      </c>
      <c r="E413" t="s">
        <v>8796</v>
      </c>
      <c r="F413">
        <v>635</v>
      </c>
      <c r="G413">
        <v>0.23200000000000001</v>
      </c>
      <c r="H413">
        <v>0</v>
      </c>
      <c r="J413" s="1" t="str">
        <f t="shared" si="7"/>
        <v>2023-09-18-03</v>
      </c>
    </row>
    <row r="414" spans="1:10" x14ac:dyDescent="0.45">
      <c r="A414">
        <v>452409</v>
      </c>
      <c r="B414" s="1">
        <v>45187.166666666664</v>
      </c>
      <c r="C414" t="s">
        <v>7</v>
      </c>
      <c r="D414" t="s">
        <v>8</v>
      </c>
      <c r="E414" t="s">
        <v>8796</v>
      </c>
      <c r="F414">
        <v>635</v>
      </c>
      <c r="G414">
        <v>0.21099999999999999</v>
      </c>
      <c r="H414">
        <v>2.3E-2</v>
      </c>
      <c r="J414" s="1" t="str">
        <f t="shared" si="7"/>
        <v>2023-09-18-04</v>
      </c>
    </row>
    <row r="415" spans="1:10" x14ac:dyDescent="0.45">
      <c r="A415">
        <v>453192</v>
      </c>
      <c r="B415" s="1">
        <v>45187.208333333336</v>
      </c>
      <c r="C415" t="s">
        <v>7</v>
      </c>
      <c r="D415" t="s">
        <v>8</v>
      </c>
      <c r="E415" t="s">
        <v>8796</v>
      </c>
      <c r="F415">
        <v>635</v>
      </c>
      <c r="G415">
        <v>4.3999999999999997E-2</v>
      </c>
      <c r="H415">
        <v>0.23599999999999999</v>
      </c>
      <c r="J415" s="1" t="str">
        <f t="shared" si="7"/>
        <v>2023-09-18-05</v>
      </c>
    </row>
    <row r="416" spans="1:10" x14ac:dyDescent="0.45">
      <c r="A416">
        <v>454516</v>
      </c>
      <c r="B416" s="1">
        <v>45187.25</v>
      </c>
      <c r="C416" t="s">
        <v>7</v>
      </c>
      <c r="D416" t="s">
        <v>8</v>
      </c>
      <c r="E416" t="s">
        <v>8796</v>
      </c>
      <c r="F416">
        <v>635</v>
      </c>
      <c r="G416">
        <v>0</v>
      </c>
      <c r="H416">
        <v>1.258</v>
      </c>
      <c r="J416" s="1" t="str">
        <f t="shared" si="7"/>
        <v>2023-09-18-06</v>
      </c>
    </row>
    <row r="417" spans="1:10" x14ac:dyDescent="0.45">
      <c r="A417">
        <v>455608</v>
      </c>
      <c r="B417" s="1">
        <v>45187.291666666664</v>
      </c>
      <c r="C417" t="s">
        <v>7</v>
      </c>
      <c r="D417" t="s">
        <v>8</v>
      </c>
      <c r="E417" t="s">
        <v>8796</v>
      </c>
      <c r="F417">
        <v>635</v>
      </c>
      <c r="G417">
        <v>0</v>
      </c>
      <c r="H417">
        <v>1.1259999999999999</v>
      </c>
      <c r="J417" s="1" t="str">
        <f t="shared" si="7"/>
        <v>2023-09-18-07</v>
      </c>
    </row>
    <row r="418" spans="1:10" x14ac:dyDescent="0.45">
      <c r="A418">
        <v>456773</v>
      </c>
      <c r="B418" s="1">
        <v>45187.333333333336</v>
      </c>
      <c r="C418" t="s">
        <v>7</v>
      </c>
      <c r="D418" t="s">
        <v>8</v>
      </c>
      <c r="E418" t="s">
        <v>8796</v>
      </c>
      <c r="F418">
        <v>635</v>
      </c>
      <c r="G418">
        <v>0</v>
      </c>
      <c r="H418">
        <v>1.1439999999999999</v>
      </c>
      <c r="J418" s="1" t="str">
        <f t="shared" si="7"/>
        <v>2023-09-18-08</v>
      </c>
    </row>
    <row r="419" spans="1:10" x14ac:dyDescent="0.45">
      <c r="A419">
        <v>457301</v>
      </c>
      <c r="B419" s="1">
        <v>45187.375</v>
      </c>
      <c r="C419" t="s">
        <v>7</v>
      </c>
      <c r="D419" t="s">
        <v>8</v>
      </c>
      <c r="E419" t="s">
        <v>8796</v>
      </c>
      <c r="F419">
        <v>635</v>
      </c>
      <c r="G419">
        <v>0</v>
      </c>
      <c r="H419">
        <v>2.23</v>
      </c>
      <c r="J419" s="1" t="str">
        <f t="shared" si="7"/>
        <v>2023-09-18-09</v>
      </c>
    </row>
    <row r="420" spans="1:10" x14ac:dyDescent="0.45">
      <c r="A420">
        <v>459118</v>
      </c>
      <c r="B420" s="1">
        <v>45187.416666666664</v>
      </c>
      <c r="C420" t="s">
        <v>7</v>
      </c>
      <c r="D420" t="s">
        <v>8</v>
      </c>
      <c r="E420" t="s">
        <v>8796</v>
      </c>
      <c r="F420">
        <v>635</v>
      </c>
      <c r="G420">
        <v>0.60699999999999998</v>
      </c>
      <c r="H420">
        <v>2.7290000000000001</v>
      </c>
      <c r="J420" s="1" t="str">
        <f t="shared" si="7"/>
        <v>2023-09-18-10</v>
      </c>
    </row>
    <row r="421" spans="1:10" x14ac:dyDescent="0.45">
      <c r="A421">
        <v>460029</v>
      </c>
      <c r="B421" s="1">
        <v>45187.458333333336</v>
      </c>
      <c r="C421" t="s">
        <v>7</v>
      </c>
      <c r="D421" t="s">
        <v>8</v>
      </c>
      <c r="E421" t="s">
        <v>8796</v>
      </c>
      <c r="F421">
        <v>635</v>
      </c>
      <c r="G421">
        <v>0</v>
      </c>
      <c r="H421">
        <v>2.6150000000000002</v>
      </c>
      <c r="J421" s="1" t="str">
        <f t="shared" si="7"/>
        <v>2023-09-18-11</v>
      </c>
    </row>
    <row r="422" spans="1:10" x14ac:dyDescent="0.45">
      <c r="A422">
        <v>460955</v>
      </c>
      <c r="B422" s="1">
        <v>45187.5</v>
      </c>
      <c r="C422" t="s">
        <v>7</v>
      </c>
      <c r="D422" t="s">
        <v>8</v>
      </c>
      <c r="E422" t="s">
        <v>8796</v>
      </c>
      <c r="F422">
        <v>635</v>
      </c>
      <c r="G422">
        <v>5.6000000000000001E-2</v>
      </c>
      <c r="H422">
        <v>2.3220000000000001</v>
      </c>
      <c r="J422" s="1" t="str">
        <f t="shared" si="7"/>
        <v>2023-09-18-12</v>
      </c>
    </row>
    <row r="423" spans="1:10" x14ac:dyDescent="0.45">
      <c r="A423">
        <v>461939</v>
      </c>
      <c r="B423" s="1">
        <v>45187.541666666664</v>
      </c>
      <c r="C423" t="s">
        <v>7</v>
      </c>
      <c r="D423" t="s">
        <v>8</v>
      </c>
      <c r="E423" t="s">
        <v>8796</v>
      </c>
      <c r="F423">
        <v>635</v>
      </c>
      <c r="G423">
        <v>0</v>
      </c>
      <c r="H423">
        <v>1.6259999999999999</v>
      </c>
      <c r="J423" s="1" t="str">
        <f t="shared" si="7"/>
        <v>2023-09-18-13</v>
      </c>
    </row>
    <row r="424" spans="1:10" x14ac:dyDescent="0.45">
      <c r="A424">
        <v>463042</v>
      </c>
      <c r="B424" s="1">
        <v>45187.583333333336</v>
      </c>
      <c r="C424" t="s">
        <v>7</v>
      </c>
      <c r="D424" t="s">
        <v>8</v>
      </c>
      <c r="E424" t="s">
        <v>8796</v>
      </c>
      <c r="F424">
        <v>635</v>
      </c>
      <c r="G424">
        <v>0</v>
      </c>
      <c r="H424">
        <v>0.90200000000000002</v>
      </c>
      <c r="J424" s="1" t="str">
        <f t="shared" si="7"/>
        <v>2023-09-18-14</v>
      </c>
    </row>
    <row r="425" spans="1:10" x14ac:dyDescent="0.45">
      <c r="A425">
        <v>464559</v>
      </c>
      <c r="B425" s="1">
        <v>45187.625</v>
      </c>
      <c r="C425" t="s">
        <v>7</v>
      </c>
      <c r="D425" t="s">
        <v>8</v>
      </c>
      <c r="E425" t="s">
        <v>8796</v>
      </c>
      <c r="F425">
        <v>635</v>
      </c>
      <c r="G425">
        <v>0.253</v>
      </c>
      <c r="H425">
        <v>0.20300000000000001</v>
      </c>
      <c r="J425" s="1" t="str">
        <f t="shared" si="7"/>
        <v>2023-09-18-15</v>
      </c>
    </row>
    <row r="426" spans="1:10" x14ac:dyDescent="0.45">
      <c r="A426">
        <v>465694</v>
      </c>
      <c r="B426" s="1">
        <v>45187.666666666664</v>
      </c>
      <c r="C426" t="s">
        <v>7</v>
      </c>
      <c r="D426" t="s">
        <v>8</v>
      </c>
      <c r="E426" t="s">
        <v>8796</v>
      </c>
      <c r="F426">
        <v>635</v>
      </c>
      <c r="G426">
        <v>0.317</v>
      </c>
      <c r="H426">
        <v>1.2999999999999999E-2</v>
      </c>
      <c r="J426" s="1" t="str">
        <f t="shared" si="7"/>
        <v>2023-09-18-16</v>
      </c>
    </row>
    <row r="427" spans="1:10" x14ac:dyDescent="0.45">
      <c r="A427">
        <v>466452</v>
      </c>
      <c r="B427" s="1">
        <v>45187.708333333336</v>
      </c>
      <c r="C427" t="s">
        <v>7</v>
      </c>
      <c r="D427" t="s">
        <v>8</v>
      </c>
      <c r="E427" t="s">
        <v>8796</v>
      </c>
      <c r="F427">
        <v>635</v>
      </c>
      <c r="G427">
        <v>0.19800000000000001</v>
      </c>
      <c r="H427">
        <v>0</v>
      </c>
      <c r="J427" s="1" t="str">
        <f t="shared" si="7"/>
        <v>2023-09-18-17</v>
      </c>
    </row>
    <row r="428" spans="1:10" x14ac:dyDescent="0.45">
      <c r="A428">
        <v>467159</v>
      </c>
      <c r="B428" s="1">
        <v>45187.75</v>
      </c>
      <c r="C428" t="s">
        <v>7</v>
      </c>
      <c r="D428" t="s">
        <v>8</v>
      </c>
      <c r="E428" t="s">
        <v>8796</v>
      </c>
      <c r="F428">
        <v>635</v>
      </c>
      <c r="G428">
        <v>0.25600000000000001</v>
      </c>
      <c r="H428">
        <v>0</v>
      </c>
      <c r="J428" s="1" t="str">
        <f t="shared" si="7"/>
        <v>2023-09-18-18</v>
      </c>
    </row>
    <row r="429" spans="1:10" x14ac:dyDescent="0.45">
      <c r="A429">
        <v>468819</v>
      </c>
      <c r="B429" s="1">
        <v>45187.791666666664</v>
      </c>
      <c r="C429" t="s">
        <v>7</v>
      </c>
      <c r="D429" t="s">
        <v>8</v>
      </c>
      <c r="E429" t="s">
        <v>8796</v>
      </c>
      <c r="F429">
        <v>635</v>
      </c>
      <c r="G429">
        <v>0.23200000000000001</v>
      </c>
      <c r="H429">
        <v>0</v>
      </c>
      <c r="J429" s="1" t="str">
        <f t="shared" si="7"/>
        <v>2023-09-18-19</v>
      </c>
    </row>
    <row r="430" spans="1:10" x14ac:dyDescent="0.45">
      <c r="A430">
        <v>469127</v>
      </c>
      <c r="B430" s="1">
        <v>45187.833333333336</v>
      </c>
      <c r="C430" t="s">
        <v>7</v>
      </c>
      <c r="D430" t="s">
        <v>8</v>
      </c>
      <c r="E430" t="s">
        <v>8796</v>
      </c>
      <c r="F430">
        <v>635</v>
      </c>
      <c r="G430">
        <v>0.18</v>
      </c>
      <c r="H430">
        <v>0</v>
      </c>
      <c r="J430" s="1" t="str">
        <f t="shared" si="7"/>
        <v>2023-09-18-20</v>
      </c>
    </row>
    <row r="431" spans="1:10" x14ac:dyDescent="0.45">
      <c r="A431">
        <v>471186</v>
      </c>
      <c r="B431" s="1">
        <v>45187.875</v>
      </c>
      <c r="C431" t="s">
        <v>7</v>
      </c>
      <c r="D431" t="s">
        <v>8</v>
      </c>
      <c r="E431" t="s">
        <v>8796</v>
      </c>
      <c r="F431">
        <v>635</v>
      </c>
      <c r="G431">
        <v>0.20200000000000001</v>
      </c>
      <c r="H431">
        <v>0</v>
      </c>
      <c r="J431" s="1" t="str">
        <f t="shared" si="7"/>
        <v>2023-09-18-21</v>
      </c>
    </row>
    <row r="432" spans="1:10" x14ac:dyDescent="0.45">
      <c r="A432">
        <v>471804</v>
      </c>
      <c r="B432" s="1">
        <v>45187.916666666664</v>
      </c>
      <c r="C432" t="s">
        <v>7</v>
      </c>
      <c r="D432" t="s">
        <v>8</v>
      </c>
      <c r="E432" t="s">
        <v>8796</v>
      </c>
      <c r="F432">
        <v>635</v>
      </c>
      <c r="G432">
        <v>0.158</v>
      </c>
      <c r="H432">
        <v>0</v>
      </c>
      <c r="J432" s="1" t="str">
        <f t="shared" si="7"/>
        <v>2023-09-18-22</v>
      </c>
    </row>
    <row r="433" spans="1:10" x14ac:dyDescent="0.45">
      <c r="A433">
        <v>472900</v>
      </c>
      <c r="B433" s="1">
        <v>45187.958333333336</v>
      </c>
      <c r="C433" t="s">
        <v>7</v>
      </c>
      <c r="D433" t="s">
        <v>8</v>
      </c>
      <c r="E433" t="s">
        <v>8796</v>
      </c>
      <c r="F433">
        <v>635</v>
      </c>
      <c r="G433">
        <v>0.14599999999999999</v>
      </c>
      <c r="H433">
        <v>0</v>
      </c>
      <c r="J433" s="1" t="str">
        <f t="shared" si="7"/>
        <v>2023-09-18-23</v>
      </c>
    </row>
    <row r="434" spans="1:10" x14ac:dyDescent="0.45">
      <c r="A434">
        <v>474043</v>
      </c>
      <c r="B434" s="1">
        <v>45188</v>
      </c>
      <c r="C434" t="s">
        <v>7</v>
      </c>
      <c r="D434" t="s">
        <v>8</v>
      </c>
      <c r="E434" t="s">
        <v>8796</v>
      </c>
      <c r="F434">
        <v>635</v>
      </c>
      <c r="G434">
        <v>0.122</v>
      </c>
      <c r="H434">
        <v>0</v>
      </c>
      <c r="J434" s="1" t="str">
        <f t="shared" si="7"/>
        <v>2023-09-19-00</v>
      </c>
    </row>
    <row r="435" spans="1:10" x14ac:dyDescent="0.45">
      <c r="A435">
        <v>475627</v>
      </c>
      <c r="B435" s="1">
        <v>45188.041666666664</v>
      </c>
      <c r="C435" t="s">
        <v>7</v>
      </c>
      <c r="D435" t="s">
        <v>8</v>
      </c>
      <c r="E435" t="s">
        <v>8796</v>
      </c>
      <c r="F435">
        <v>635</v>
      </c>
      <c r="G435">
        <v>0.25</v>
      </c>
      <c r="H435">
        <v>0</v>
      </c>
      <c r="J435" s="1" t="str">
        <f t="shared" si="7"/>
        <v>2023-09-19-01</v>
      </c>
    </row>
    <row r="436" spans="1:10" x14ac:dyDescent="0.45">
      <c r="A436">
        <v>476349</v>
      </c>
      <c r="B436" s="1">
        <v>45188.083333333336</v>
      </c>
      <c r="C436" t="s">
        <v>7</v>
      </c>
      <c r="D436" t="s">
        <v>8</v>
      </c>
      <c r="E436" t="s">
        <v>8796</v>
      </c>
      <c r="F436">
        <v>635</v>
      </c>
      <c r="G436">
        <v>0.214</v>
      </c>
      <c r="H436">
        <v>0</v>
      </c>
      <c r="J436" s="1" t="str">
        <f t="shared" si="7"/>
        <v>2023-09-19-02</v>
      </c>
    </row>
    <row r="437" spans="1:10" x14ac:dyDescent="0.45">
      <c r="A437">
        <v>477299</v>
      </c>
      <c r="B437" s="1">
        <v>45188.125</v>
      </c>
      <c r="C437" t="s">
        <v>7</v>
      </c>
      <c r="D437" t="s">
        <v>8</v>
      </c>
      <c r="E437" t="s">
        <v>8796</v>
      </c>
      <c r="F437">
        <v>635</v>
      </c>
      <c r="G437">
        <v>0.114</v>
      </c>
      <c r="H437">
        <v>0</v>
      </c>
      <c r="J437" s="1" t="str">
        <f t="shared" si="7"/>
        <v>2023-09-19-03</v>
      </c>
    </row>
    <row r="438" spans="1:10" x14ac:dyDescent="0.45">
      <c r="A438">
        <v>478723</v>
      </c>
      <c r="B438" s="1">
        <v>45188.166666666664</v>
      </c>
      <c r="C438" t="s">
        <v>7</v>
      </c>
      <c r="D438" t="s">
        <v>8</v>
      </c>
      <c r="E438" t="s">
        <v>8796</v>
      </c>
      <c r="F438">
        <v>635</v>
      </c>
      <c r="G438">
        <v>0.20499999999999999</v>
      </c>
      <c r="H438">
        <v>8.0000000000000002E-3</v>
      </c>
      <c r="J438" s="1" t="str">
        <f t="shared" si="7"/>
        <v>2023-09-19-04</v>
      </c>
    </row>
    <row r="439" spans="1:10" x14ac:dyDescent="0.45">
      <c r="A439">
        <v>479802</v>
      </c>
      <c r="B439" s="1">
        <v>45188.208333333336</v>
      </c>
      <c r="C439" t="s">
        <v>7</v>
      </c>
      <c r="D439" t="s">
        <v>8</v>
      </c>
      <c r="E439" t="s">
        <v>8796</v>
      </c>
      <c r="F439">
        <v>635</v>
      </c>
      <c r="G439">
        <v>0.16200000000000001</v>
      </c>
      <c r="H439">
        <v>0.17299999999999999</v>
      </c>
      <c r="J439" s="1" t="str">
        <f t="shared" si="7"/>
        <v>2023-09-19-05</v>
      </c>
    </row>
    <row r="440" spans="1:10" x14ac:dyDescent="0.45">
      <c r="A440">
        <v>481009</v>
      </c>
      <c r="B440" s="1">
        <v>45188.25</v>
      </c>
      <c r="C440" t="s">
        <v>7</v>
      </c>
      <c r="D440" t="s">
        <v>8</v>
      </c>
      <c r="E440" t="s">
        <v>8796</v>
      </c>
      <c r="F440">
        <v>635</v>
      </c>
      <c r="G440">
        <v>1.9E-2</v>
      </c>
      <c r="H440">
        <v>0.35399999999999998</v>
      </c>
      <c r="J440" s="1" t="str">
        <f t="shared" si="7"/>
        <v>2023-09-19-06</v>
      </c>
    </row>
    <row r="441" spans="1:10" x14ac:dyDescent="0.45">
      <c r="A441">
        <v>481578</v>
      </c>
      <c r="B441" s="1">
        <v>45188.291666666664</v>
      </c>
      <c r="C441" t="s">
        <v>7</v>
      </c>
      <c r="D441" t="s">
        <v>8</v>
      </c>
      <c r="E441" t="s">
        <v>8796</v>
      </c>
      <c r="F441">
        <v>635</v>
      </c>
      <c r="G441">
        <v>1.6E-2</v>
      </c>
      <c r="H441">
        <v>0.46899999999999997</v>
      </c>
      <c r="J441" s="1" t="str">
        <f t="shared" si="7"/>
        <v>2023-09-19-07</v>
      </c>
    </row>
    <row r="442" spans="1:10" x14ac:dyDescent="0.45">
      <c r="A442">
        <v>482493</v>
      </c>
      <c r="B442" s="1">
        <v>45188.333333333336</v>
      </c>
      <c r="C442" t="s">
        <v>7</v>
      </c>
      <c r="D442" t="s">
        <v>8</v>
      </c>
      <c r="E442" t="s">
        <v>8796</v>
      </c>
      <c r="F442">
        <v>635</v>
      </c>
      <c r="G442">
        <v>1.2E-2</v>
      </c>
      <c r="H442">
        <v>0.30199999999999999</v>
      </c>
      <c r="J442" s="1" t="str">
        <f t="shared" si="7"/>
        <v>2023-09-19-08</v>
      </c>
    </row>
    <row r="443" spans="1:10" x14ac:dyDescent="0.45">
      <c r="A443">
        <v>483658</v>
      </c>
      <c r="B443" s="1">
        <v>45188.375</v>
      </c>
      <c r="C443" t="s">
        <v>7</v>
      </c>
      <c r="D443" t="s">
        <v>8</v>
      </c>
      <c r="E443" t="s">
        <v>8796</v>
      </c>
      <c r="F443">
        <v>635</v>
      </c>
      <c r="G443">
        <v>0.129</v>
      </c>
      <c r="H443">
        <v>5.7000000000000002E-2</v>
      </c>
      <c r="J443" s="1" t="str">
        <f t="shared" si="7"/>
        <v>2023-09-19-09</v>
      </c>
    </row>
    <row r="444" spans="1:10" x14ac:dyDescent="0.45">
      <c r="A444">
        <v>485226</v>
      </c>
      <c r="B444" s="1">
        <v>45188.416666666664</v>
      </c>
      <c r="C444" t="s">
        <v>7</v>
      </c>
      <c r="D444" t="s">
        <v>8</v>
      </c>
      <c r="E444" t="s">
        <v>8796</v>
      </c>
      <c r="F444">
        <v>635</v>
      </c>
      <c r="G444">
        <v>1.153</v>
      </c>
      <c r="H444">
        <v>0.13500000000000001</v>
      </c>
      <c r="J444" s="1" t="str">
        <f t="shared" si="7"/>
        <v>2023-09-19-10</v>
      </c>
    </row>
    <row r="445" spans="1:10" x14ac:dyDescent="0.45">
      <c r="A445">
        <v>485608</v>
      </c>
      <c r="B445" s="1">
        <v>45188.458333333336</v>
      </c>
      <c r="C445" t="s">
        <v>7</v>
      </c>
      <c r="D445" t="s">
        <v>8</v>
      </c>
      <c r="E445" t="s">
        <v>8796</v>
      </c>
      <c r="F445">
        <v>635</v>
      </c>
      <c r="G445">
        <v>0.30299999999999999</v>
      </c>
      <c r="H445">
        <v>0.214</v>
      </c>
      <c r="J445" s="1" t="str">
        <f t="shared" si="7"/>
        <v>2023-09-19-11</v>
      </c>
    </row>
    <row r="446" spans="1:10" x14ac:dyDescent="0.45">
      <c r="A446">
        <v>487372</v>
      </c>
      <c r="B446" s="1">
        <v>45188.5</v>
      </c>
      <c r="C446" t="s">
        <v>7</v>
      </c>
      <c r="D446" t="s">
        <v>8</v>
      </c>
      <c r="E446" t="s">
        <v>8796</v>
      </c>
      <c r="F446">
        <v>635</v>
      </c>
      <c r="G446">
        <v>5.6000000000000001E-2</v>
      </c>
      <c r="H446">
        <v>0.27800000000000002</v>
      </c>
      <c r="J446" s="1" t="str">
        <f t="shared" si="7"/>
        <v>2023-09-19-12</v>
      </c>
    </row>
    <row r="447" spans="1:10" x14ac:dyDescent="0.45">
      <c r="A447">
        <v>488262</v>
      </c>
      <c r="B447" s="1">
        <v>45188.541666666664</v>
      </c>
      <c r="C447" t="s">
        <v>7</v>
      </c>
      <c r="D447" t="s">
        <v>8</v>
      </c>
      <c r="E447" t="s">
        <v>8796</v>
      </c>
      <c r="F447">
        <v>635</v>
      </c>
      <c r="G447">
        <v>7.0000000000000001E-3</v>
      </c>
      <c r="H447">
        <v>0.746</v>
      </c>
      <c r="J447" s="1" t="str">
        <f t="shared" si="7"/>
        <v>2023-09-19-13</v>
      </c>
    </row>
    <row r="448" spans="1:10" x14ac:dyDescent="0.45">
      <c r="A448">
        <v>489502</v>
      </c>
      <c r="B448" s="1">
        <v>45188.583333333336</v>
      </c>
      <c r="C448" t="s">
        <v>7</v>
      </c>
      <c r="D448" t="s">
        <v>8</v>
      </c>
      <c r="E448" t="s">
        <v>8796</v>
      </c>
      <c r="F448">
        <v>635</v>
      </c>
      <c r="G448">
        <v>6.0999999999999999E-2</v>
      </c>
      <c r="H448">
        <v>0.38800000000000001</v>
      </c>
      <c r="J448" s="1" t="str">
        <f t="shared" si="7"/>
        <v>2023-09-19-14</v>
      </c>
    </row>
    <row r="449" spans="1:10" x14ac:dyDescent="0.45">
      <c r="A449">
        <v>490446</v>
      </c>
      <c r="B449" s="1">
        <v>45188.625</v>
      </c>
      <c r="C449" t="s">
        <v>7</v>
      </c>
      <c r="D449" t="s">
        <v>8</v>
      </c>
      <c r="E449" t="s">
        <v>8796</v>
      </c>
      <c r="F449">
        <v>635</v>
      </c>
      <c r="G449">
        <v>0.17299999999999999</v>
      </c>
      <c r="H449">
        <v>0.10199999999999999</v>
      </c>
      <c r="J449" s="1" t="str">
        <f t="shared" si="7"/>
        <v>2023-09-19-15</v>
      </c>
    </row>
    <row r="450" spans="1:10" x14ac:dyDescent="0.45">
      <c r="A450">
        <v>491084</v>
      </c>
      <c r="B450" s="1">
        <v>45188.666666666664</v>
      </c>
      <c r="C450" t="s">
        <v>7</v>
      </c>
      <c r="D450" t="s">
        <v>8</v>
      </c>
      <c r="E450" t="s">
        <v>8796</v>
      </c>
      <c r="F450">
        <v>635</v>
      </c>
      <c r="G450">
        <v>0.35399999999999998</v>
      </c>
      <c r="H450">
        <v>0.01</v>
      </c>
      <c r="J450" s="1" t="str">
        <f t="shared" si="7"/>
        <v>2023-09-19-16</v>
      </c>
    </row>
    <row r="451" spans="1:10" x14ac:dyDescent="0.45">
      <c r="A451">
        <v>492997</v>
      </c>
      <c r="B451" s="1">
        <v>45188.708333333336</v>
      </c>
      <c r="C451" t="s">
        <v>7</v>
      </c>
      <c r="D451" t="s">
        <v>8</v>
      </c>
      <c r="E451" t="s">
        <v>8796</v>
      </c>
      <c r="F451">
        <v>635</v>
      </c>
      <c r="G451">
        <v>0.224</v>
      </c>
      <c r="H451">
        <v>0</v>
      </c>
      <c r="J451" s="1" t="str">
        <f t="shared" ref="J451:J514" si="8">TEXT(YEAR(B451),"0000")&amp;"-"&amp;TEXT(MONTH(B451),"00")&amp;"-"&amp;TEXT(DAY(B451),"00")&amp;"-"&amp;TEXT(HOUR(B451),"00")</f>
        <v>2023-09-19-17</v>
      </c>
    </row>
    <row r="452" spans="1:10" x14ac:dyDescent="0.45">
      <c r="A452">
        <v>493741</v>
      </c>
      <c r="B452" s="1">
        <v>45188.75</v>
      </c>
      <c r="C452" t="s">
        <v>7</v>
      </c>
      <c r="D452" t="s">
        <v>8</v>
      </c>
      <c r="E452" t="s">
        <v>8796</v>
      </c>
      <c r="F452">
        <v>635</v>
      </c>
      <c r="G452">
        <v>0.19700000000000001</v>
      </c>
      <c r="H452">
        <v>0</v>
      </c>
      <c r="J452" s="1" t="str">
        <f t="shared" si="8"/>
        <v>2023-09-19-18</v>
      </c>
    </row>
    <row r="453" spans="1:10" x14ac:dyDescent="0.45">
      <c r="A453">
        <v>495132</v>
      </c>
      <c r="B453" s="1">
        <v>45188.791666666664</v>
      </c>
      <c r="C453" t="s">
        <v>7</v>
      </c>
      <c r="D453" t="s">
        <v>8</v>
      </c>
      <c r="E453" t="s">
        <v>8796</v>
      </c>
      <c r="F453">
        <v>635</v>
      </c>
      <c r="G453">
        <v>0.248</v>
      </c>
      <c r="H453">
        <v>0</v>
      </c>
      <c r="J453" s="1" t="str">
        <f t="shared" si="8"/>
        <v>2023-09-19-19</v>
      </c>
    </row>
    <row r="454" spans="1:10" x14ac:dyDescent="0.45">
      <c r="A454">
        <v>496321</v>
      </c>
      <c r="B454" s="1">
        <v>45188.833333333336</v>
      </c>
      <c r="C454" t="s">
        <v>7</v>
      </c>
      <c r="D454" t="s">
        <v>8</v>
      </c>
      <c r="E454" t="s">
        <v>8796</v>
      </c>
      <c r="F454">
        <v>635</v>
      </c>
      <c r="G454">
        <v>0.23400000000000001</v>
      </c>
      <c r="H454">
        <v>0</v>
      </c>
      <c r="J454" s="1" t="str">
        <f t="shared" si="8"/>
        <v>2023-09-19-20</v>
      </c>
    </row>
    <row r="455" spans="1:10" x14ac:dyDescent="0.45">
      <c r="A455">
        <v>497179</v>
      </c>
      <c r="B455" s="1">
        <v>45188.875</v>
      </c>
      <c r="C455" t="s">
        <v>7</v>
      </c>
      <c r="D455" t="s">
        <v>8</v>
      </c>
      <c r="E455" t="s">
        <v>8796</v>
      </c>
      <c r="F455">
        <v>635</v>
      </c>
      <c r="G455">
        <v>0.153</v>
      </c>
      <c r="H455">
        <v>0</v>
      </c>
      <c r="J455" s="1" t="str">
        <f t="shared" si="8"/>
        <v>2023-09-19-21</v>
      </c>
    </row>
    <row r="456" spans="1:10" x14ac:dyDescent="0.45">
      <c r="A456">
        <v>497847</v>
      </c>
      <c r="B456" s="1">
        <v>45188.916666666664</v>
      </c>
      <c r="C456" t="s">
        <v>7</v>
      </c>
      <c r="D456" t="s">
        <v>8</v>
      </c>
      <c r="E456" t="s">
        <v>8796</v>
      </c>
      <c r="F456">
        <v>635</v>
      </c>
      <c r="G456">
        <v>0.371</v>
      </c>
      <c r="H456">
        <v>0</v>
      </c>
      <c r="J456" s="1" t="str">
        <f t="shared" si="8"/>
        <v>2023-09-19-22</v>
      </c>
    </row>
    <row r="457" spans="1:10" x14ac:dyDescent="0.45">
      <c r="A457">
        <v>499715</v>
      </c>
      <c r="B457" s="1">
        <v>45188.958333333336</v>
      </c>
      <c r="C457" t="s">
        <v>7</v>
      </c>
      <c r="D457" t="s">
        <v>8</v>
      </c>
      <c r="E457" t="s">
        <v>8796</v>
      </c>
      <c r="F457">
        <v>635</v>
      </c>
      <c r="G457">
        <v>0.185</v>
      </c>
      <c r="H457">
        <v>0</v>
      </c>
      <c r="J457" s="1" t="str">
        <f t="shared" si="8"/>
        <v>2023-09-19-23</v>
      </c>
    </row>
    <row r="458" spans="1:10" x14ac:dyDescent="0.45">
      <c r="A458">
        <v>500131</v>
      </c>
      <c r="B458" s="1">
        <v>45189</v>
      </c>
      <c r="C458" t="s">
        <v>7</v>
      </c>
      <c r="D458" t="s">
        <v>8</v>
      </c>
      <c r="E458" t="s">
        <v>8796</v>
      </c>
      <c r="F458">
        <v>635</v>
      </c>
      <c r="G458">
        <v>0.158</v>
      </c>
      <c r="H458">
        <v>0</v>
      </c>
      <c r="J458" s="1" t="str">
        <f t="shared" si="8"/>
        <v>2023-09-20-00</v>
      </c>
    </row>
    <row r="459" spans="1:10" x14ac:dyDescent="0.45">
      <c r="A459">
        <v>500965</v>
      </c>
      <c r="B459" s="1">
        <v>45189.041666666664</v>
      </c>
      <c r="C459" t="s">
        <v>7</v>
      </c>
      <c r="D459" t="s">
        <v>8</v>
      </c>
      <c r="E459" t="s">
        <v>8796</v>
      </c>
      <c r="F459">
        <v>635</v>
      </c>
      <c r="G459">
        <v>0.151</v>
      </c>
      <c r="H459">
        <v>0</v>
      </c>
      <c r="J459" s="1" t="str">
        <f t="shared" si="8"/>
        <v>2023-09-20-01</v>
      </c>
    </row>
    <row r="460" spans="1:10" x14ac:dyDescent="0.45">
      <c r="A460">
        <v>502232</v>
      </c>
      <c r="B460" s="1">
        <v>45189.083333333336</v>
      </c>
      <c r="C460" t="s">
        <v>7</v>
      </c>
      <c r="D460" t="s">
        <v>8</v>
      </c>
      <c r="E460" t="s">
        <v>8796</v>
      </c>
      <c r="F460">
        <v>635</v>
      </c>
      <c r="G460">
        <v>0.12</v>
      </c>
      <c r="H460">
        <v>0</v>
      </c>
      <c r="J460" s="1" t="str">
        <f t="shared" si="8"/>
        <v>2023-09-20-02</v>
      </c>
    </row>
    <row r="461" spans="1:10" x14ac:dyDescent="0.45">
      <c r="A461">
        <v>504033</v>
      </c>
      <c r="B461" s="1">
        <v>45189.125</v>
      </c>
      <c r="C461" t="s">
        <v>7</v>
      </c>
      <c r="D461" t="s">
        <v>8</v>
      </c>
      <c r="E461" t="s">
        <v>8796</v>
      </c>
      <c r="F461">
        <v>635</v>
      </c>
      <c r="G461">
        <v>0.40500000000000003</v>
      </c>
      <c r="H461">
        <v>0</v>
      </c>
      <c r="J461" s="1" t="str">
        <f t="shared" si="8"/>
        <v>2023-09-20-03</v>
      </c>
    </row>
    <row r="462" spans="1:10" x14ac:dyDescent="0.45">
      <c r="A462">
        <v>504870</v>
      </c>
      <c r="B462" s="1">
        <v>45189.166666666664</v>
      </c>
      <c r="C462" t="s">
        <v>7</v>
      </c>
      <c r="D462" t="s">
        <v>8</v>
      </c>
      <c r="E462" t="s">
        <v>8796</v>
      </c>
      <c r="F462">
        <v>635</v>
      </c>
      <c r="G462">
        <v>0.113</v>
      </c>
      <c r="H462">
        <v>1.2E-2</v>
      </c>
      <c r="J462" s="1" t="str">
        <f t="shared" si="8"/>
        <v>2023-09-20-04</v>
      </c>
    </row>
    <row r="463" spans="1:10" x14ac:dyDescent="0.45">
      <c r="A463">
        <v>505372</v>
      </c>
      <c r="B463" s="1">
        <v>45189.208333333336</v>
      </c>
      <c r="C463" t="s">
        <v>7</v>
      </c>
      <c r="D463" t="s">
        <v>8</v>
      </c>
      <c r="E463" t="s">
        <v>8796</v>
      </c>
      <c r="F463">
        <v>635</v>
      </c>
      <c r="G463">
        <v>2.4E-2</v>
      </c>
      <c r="H463">
        <v>0.33500000000000002</v>
      </c>
      <c r="J463" s="1" t="str">
        <f t="shared" si="8"/>
        <v>2023-09-20-05</v>
      </c>
    </row>
    <row r="464" spans="1:10" x14ac:dyDescent="0.45">
      <c r="A464">
        <v>507261</v>
      </c>
      <c r="B464" s="1">
        <v>45189.25</v>
      </c>
      <c r="C464" t="s">
        <v>7</v>
      </c>
      <c r="D464" t="s">
        <v>8</v>
      </c>
      <c r="E464" t="s">
        <v>8796</v>
      </c>
      <c r="F464">
        <v>635</v>
      </c>
      <c r="G464">
        <v>0</v>
      </c>
      <c r="H464">
        <v>1.3879999999999999</v>
      </c>
      <c r="J464" s="1" t="str">
        <f t="shared" si="8"/>
        <v>2023-09-20-06</v>
      </c>
    </row>
    <row r="465" spans="1:10" x14ac:dyDescent="0.45">
      <c r="A465">
        <v>507903</v>
      </c>
      <c r="B465" s="1">
        <v>45189.291666666664</v>
      </c>
      <c r="C465" t="s">
        <v>7</v>
      </c>
      <c r="D465" t="s">
        <v>8</v>
      </c>
      <c r="E465" t="s">
        <v>8796</v>
      </c>
      <c r="F465">
        <v>635</v>
      </c>
      <c r="G465">
        <v>0</v>
      </c>
      <c r="H465">
        <v>1.4379999999999999</v>
      </c>
      <c r="J465" s="1" t="str">
        <f t="shared" si="8"/>
        <v>2023-09-20-07</v>
      </c>
    </row>
    <row r="466" spans="1:10" x14ac:dyDescent="0.45">
      <c r="A466">
        <v>508876</v>
      </c>
      <c r="B466" s="1">
        <v>45189.333333333336</v>
      </c>
      <c r="C466" t="s">
        <v>7</v>
      </c>
      <c r="D466" t="s">
        <v>8</v>
      </c>
      <c r="E466" t="s">
        <v>8796</v>
      </c>
      <c r="F466">
        <v>635</v>
      </c>
      <c r="G466">
        <v>0</v>
      </c>
      <c r="H466">
        <v>2.1309999999999998</v>
      </c>
      <c r="J466" s="1" t="str">
        <f t="shared" si="8"/>
        <v>2023-09-20-08</v>
      </c>
    </row>
    <row r="467" spans="1:10" x14ac:dyDescent="0.45">
      <c r="A467">
        <v>510540</v>
      </c>
      <c r="B467" s="1">
        <v>45189.375</v>
      </c>
      <c r="C467" t="s">
        <v>7</v>
      </c>
      <c r="D467" t="s">
        <v>8</v>
      </c>
      <c r="E467" t="s">
        <v>8796</v>
      </c>
      <c r="F467">
        <v>635</v>
      </c>
      <c r="G467">
        <v>0</v>
      </c>
      <c r="H467">
        <v>2.0030000000000001</v>
      </c>
      <c r="J467" s="1" t="str">
        <f t="shared" si="8"/>
        <v>2023-09-20-09</v>
      </c>
    </row>
    <row r="468" spans="1:10" x14ac:dyDescent="0.45">
      <c r="A468">
        <v>511102</v>
      </c>
      <c r="B468" s="1">
        <v>45189.416666666664</v>
      </c>
      <c r="C468" t="s">
        <v>7</v>
      </c>
      <c r="D468" t="s">
        <v>8</v>
      </c>
      <c r="E468" t="s">
        <v>8796</v>
      </c>
      <c r="F468">
        <v>635</v>
      </c>
      <c r="G468">
        <v>0</v>
      </c>
      <c r="H468">
        <v>1.7010000000000001</v>
      </c>
      <c r="J468" s="1" t="str">
        <f t="shared" si="8"/>
        <v>2023-09-20-10</v>
      </c>
    </row>
    <row r="469" spans="1:10" x14ac:dyDescent="0.45">
      <c r="A469">
        <v>512136</v>
      </c>
      <c r="B469" s="1">
        <v>45189.458333333336</v>
      </c>
      <c r="C469" t="s">
        <v>7</v>
      </c>
      <c r="D469" t="s">
        <v>8</v>
      </c>
      <c r="E469" t="s">
        <v>8796</v>
      </c>
      <c r="F469">
        <v>635</v>
      </c>
      <c r="G469">
        <v>0</v>
      </c>
      <c r="H469">
        <v>2.3140000000000001</v>
      </c>
      <c r="J469" s="1" t="str">
        <f t="shared" si="8"/>
        <v>2023-09-20-11</v>
      </c>
    </row>
    <row r="470" spans="1:10" x14ac:dyDescent="0.45">
      <c r="A470">
        <v>513563</v>
      </c>
      <c r="B470" s="1">
        <v>45189.5</v>
      </c>
      <c r="C470" t="s">
        <v>7</v>
      </c>
      <c r="D470" t="s">
        <v>8</v>
      </c>
      <c r="E470" t="s">
        <v>8796</v>
      </c>
      <c r="F470">
        <v>635</v>
      </c>
      <c r="G470">
        <v>0</v>
      </c>
      <c r="H470">
        <v>0.99</v>
      </c>
      <c r="J470" s="1" t="str">
        <f t="shared" si="8"/>
        <v>2023-09-20-12</v>
      </c>
    </row>
    <row r="471" spans="1:10" x14ac:dyDescent="0.45">
      <c r="A471">
        <v>514670</v>
      </c>
      <c r="B471" s="1">
        <v>45189.541666666664</v>
      </c>
      <c r="C471" t="s">
        <v>7</v>
      </c>
      <c r="D471" t="s">
        <v>8</v>
      </c>
      <c r="E471" t="s">
        <v>8796</v>
      </c>
      <c r="F471">
        <v>635</v>
      </c>
      <c r="G471">
        <v>0.122</v>
      </c>
      <c r="H471">
        <v>0.79900000000000004</v>
      </c>
      <c r="J471" s="1" t="str">
        <f t="shared" si="8"/>
        <v>2023-09-20-13</v>
      </c>
    </row>
    <row r="472" spans="1:10" x14ac:dyDescent="0.45">
      <c r="A472">
        <v>516099</v>
      </c>
      <c r="B472" s="1">
        <v>45189.583333333336</v>
      </c>
      <c r="C472" t="s">
        <v>7</v>
      </c>
      <c r="D472" t="s">
        <v>8</v>
      </c>
      <c r="E472" t="s">
        <v>8796</v>
      </c>
      <c r="F472">
        <v>635</v>
      </c>
      <c r="G472">
        <v>4.1000000000000002E-2</v>
      </c>
      <c r="H472">
        <v>0.41</v>
      </c>
      <c r="J472" s="1" t="str">
        <f t="shared" si="8"/>
        <v>2023-09-20-14</v>
      </c>
    </row>
    <row r="473" spans="1:10" x14ac:dyDescent="0.45">
      <c r="A473">
        <v>516399</v>
      </c>
      <c r="B473" s="1">
        <v>45189.625</v>
      </c>
      <c r="C473" t="s">
        <v>7</v>
      </c>
      <c r="D473" t="s">
        <v>8</v>
      </c>
      <c r="E473" t="s">
        <v>8796</v>
      </c>
      <c r="F473">
        <v>635</v>
      </c>
      <c r="G473">
        <v>0.16500000000000001</v>
      </c>
      <c r="H473">
        <v>0.189</v>
      </c>
      <c r="J473" s="1" t="str">
        <f t="shared" si="8"/>
        <v>2023-09-20-15</v>
      </c>
    </row>
    <row r="474" spans="1:10" x14ac:dyDescent="0.45">
      <c r="A474">
        <v>517785</v>
      </c>
      <c r="B474" s="1">
        <v>45189.666666666664</v>
      </c>
      <c r="C474" t="s">
        <v>7</v>
      </c>
      <c r="D474" t="s">
        <v>8</v>
      </c>
      <c r="E474" t="s">
        <v>8796</v>
      </c>
      <c r="F474">
        <v>635</v>
      </c>
      <c r="G474">
        <v>0.307</v>
      </c>
      <c r="H474">
        <v>8.0000000000000002E-3</v>
      </c>
      <c r="J474" s="1" t="str">
        <f t="shared" si="8"/>
        <v>2023-09-20-16</v>
      </c>
    </row>
    <row r="475" spans="1:10" x14ac:dyDescent="0.45">
      <c r="A475">
        <v>518434</v>
      </c>
      <c r="B475" s="1">
        <v>45189.708333333336</v>
      </c>
      <c r="C475" t="s">
        <v>7</v>
      </c>
      <c r="D475" t="s">
        <v>8</v>
      </c>
      <c r="E475" t="s">
        <v>8796</v>
      </c>
      <c r="F475">
        <v>635</v>
      </c>
      <c r="G475">
        <v>0.32900000000000001</v>
      </c>
      <c r="H475">
        <v>0</v>
      </c>
      <c r="J475" s="1" t="str">
        <f t="shared" si="8"/>
        <v>2023-09-20-17</v>
      </c>
    </row>
    <row r="476" spans="1:10" x14ac:dyDescent="0.45">
      <c r="A476">
        <v>520361</v>
      </c>
      <c r="B476" s="1">
        <v>45189.75</v>
      </c>
      <c r="C476" t="s">
        <v>7</v>
      </c>
      <c r="D476" t="s">
        <v>8</v>
      </c>
      <c r="E476" t="s">
        <v>8796</v>
      </c>
      <c r="F476">
        <v>635</v>
      </c>
      <c r="G476">
        <v>0.33100000000000002</v>
      </c>
      <c r="H476">
        <v>0</v>
      </c>
      <c r="J476" s="1" t="str">
        <f t="shared" si="8"/>
        <v>2023-09-20-18</v>
      </c>
    </row>
    <row r="477" spans="1:10" x14ac:dyDescent="0.45">
      <c r="A477">
        <v>520736</v>
      </c>
      <c r="B477" s="1">
        <v>45189.791666666664</v>
      </c>
      <c r="C477" t="s">
        <v>7</v>
      </c>
      <c r="D477" t="s">
        <v>8</v>
      </c>
      <c r="E477" t="s">
        <v>8796</v>
      </c>
      <c r="F477">
        <v>635</v>
      </c>
      <c r="G477">
        <v>0.314</v>
      </c>
      <c r="H477">
        <v>0</v>
      </c>
      <c r="J477" s="1" t="str">
        <f t="shared" si="8"/>
        <v>2023-09-20-19</v>
      </c>
    </row>
    <row r="478" spans="1:10" x14ac:dyDescent="0.45">
      <c r="A478">
        <v>522106</v>
      </c>
      <c r="B478" s="1">
        <v>45189.833333333336</v>
      </c>
      <c r="C478" t="s">
        <v>7</v>
      </c>
      <c r="D478" t="s">
        <v>8</v>
      </c>
      <c r="E478" t="s">
        <v>8796</v>
      </c>
      <c r="F478">
        <v>635</v>
      </c>
      <c r="G478">
        <v>0.249</v>
      </c>
      <c r="H478">
        <v>0</v>
      </c>
      <c r="J478" s="1" t="str">
        <f t="shared" si="8"/>
        <v>2023-09-20-20</v>
      </c>
    </row>
    <row r="479" spans="1:10" x14ac:dyDescent="0.45">
      <c r="A479">
        <v>523374</v>
      </c>
      <c r="B479" s="1">
        <v>45189.875</v>
      </c>
      <c r="C479" t="s">
        <v>7</v>
      </c>
      <c r="D479" t="s">
        <v>8</v>
      </c>
      <c r="E479" t="s">
        <v>8796</v>
      </c>
      <c r="F479">
        <v>635</v>
      </c>
      <c r="G479">
        <v>0.221</v>
      </c>
      <c r="H479">
        <v>0</v>
      </c>
      <c r="J479" s="1" t="str">
        <f t="shared" si="8"/>
        <v>2023-09-20-21</v>
      </c>
    </row>
    <row r="480" spans="1:10" x14ac:dyDescent="0.45">
      <c r="A480">
        <v>524277</v>
      </c>
      <c r="B480" s="1">
        <v>45189.916666666664</v>
      </c>
      <c r="C480" t="s">
        <v>7</v>
      </c>
      <c r="D480" t="s">
        <v>8</v>
      </c>
      <c r="E480" t="s">
        <v>8796</v>
      </c>
      <c r="F480">
        <v>635</v>
      </c>
      <c r="G480">
        <v>0.14599999999999999</v>
      </c>
      <c r="H480">
        <v>0</v>
      </c>
      <c r="J480" s="1" t="str">
        <f t="shared" si="8"/>
        <v>2023-09-20-22</v>
      </c>
    </row>
    <row r="481" spans="1:10" x14ac:dyDescent="0.45">
      <c r="A481">
        <v>525588</v>
      </c>
      <c r="B481" s="1">
        <v>45189.958333333336</v>
      </c>
      <c r="C481" t="s">
        <v>7</v>
      </c>
      <c r="D481" t="s">
        <v>8</v>
      </c>
      <c r="E481" t="s">
        <v>8796</v>
      </c>
      <c r="F481">
        <v>635</v>
      </c>
      <c r="G481">
        <v>0.17100000000000001</v>
      </c>
      <c r="H481">
        <v>0</v>
      </c>
      <c r="J481" s="1" t="str">
        <f t="shared" si="8"/>
        <v>2023-09-20-23</v>
      </c>
    </row>
    <row r="482" spans="1:10" x14ac:dyDescent="0.45">
      <c r="A482">
        <v>527059</v>
      </c>
      <c r="B482" s="1">
        <v>45190</v>
      </c>
      <c r="C482" t="s">
        <v>7</v>
      </c>
      <c r="D482" t="s">
        <v>8</v>
      </c>
      <c r="E482" t="s">
        <v>8796</v>
      </c>
      <c r="F482">
        <v>635</v>
      </c>
      <c r="G482">
        <v>0.13300000000000001</v>
      </c>
      <c r="H482">
        <v>0</v>
      </c>
      <c r="J482" s="1" t="str">
        <f t="shared" si="8"/>
        <v>2023-09-21-00</v>
      </c>
    </row>
    <row r="483" spans="1:10" x14ac:dyDescent="0.45">
      <c r="A483">
        <v>527414</v>
      </c>
      <c r="B483" s="1">
        <v>45190.041666666664</v>
      </c>
      <c r="C483" t="s">
        <v>7</v>
      </c>
      <c r="D483" t="s">
        <v>8</v>
      </c>
      <c r="E483" t="s">
        <v>8796</v>
      </c>
      <c r="F483">
        <v>635</v>
      </c>
      <c r="G483">
        <v>0.123</v>
      </c>
      <c r="H483">
        <v>0</v>
      </c>
      <c r="J483" s="1" t="str">
        <f t="shared" si="8"/>
        <v>2023-09-21-01</v>
      </c>
    </row>
    <row r="484" spans="1:10" x14ac:dyDescent="0.45">
      <c r="A484">
        <v>528624</v>
      </c>
      <c r="B484" s="1">
        <v>45190.083333333336</v>
      </c>
      <c r="C484" t="s">
        <v>7</v>
      </c>
      <c r="D484" t="s">
        <v>8</v>
      </c>
      <c r="E484" t="s">
        <v>8796</v>
      </c>
      <c r="F484">
        <v>635</v>
      </c>
      <c r="G484">
        <v>0.24399999999999999</v>
      </c>
      <c r="H484">
        <v>0</v>
      </c>
      <c r="J484" s="1" t="str">
        <f t="shared" si="8"/>
        <v>2023-09-21-02</v>
      </c>
    </row>
    <row r="485" spans="1:10" x14ac:dyDescent="0.45">
      <c r="A485">
        <v>529424</v>
      </c>
      <c r="B485" s="1">
        <v>45190.125</v>
      </c>
      <c r="C485" t="s">
        <v>7</v>
      </c>
      <c r="D485" t="s">
        <v>8</v>
      </c>
      <c r="E485" t="s">
        <v>8796</v>
      </c>
      <c r="F485">
        <v>635</v>
      </c>
      <c r="G485">
        <v>0.152</v>
      </c>
      <c r="H485">
        <v>0</v>
      </c>
      <c r="J485" s="1" t="str">
        <f t="shared" si="8"/>
        <v>2023-09-21-03</v>
      </c>
    </row>
    <row r="486" spans="1:10" x14ac:dyDescent="0.45">
      <c r="A486">
        <v>531380</v>
      </c>
      <c r="B486" s="1">
        <v>45190.166666666664</v>
      </c>
      <c r="C486" t="s">
        <v>7</v>
      </c>
      <c r="D486" t="s">
        <v>8</v>
      </c>
      <c r="E486" t="s">
        <v>8796</v>
      </c>
      <c r="F486">
        <v>635</v>
      </c>
      <c r="G486">
        <v>0.111</v>
      </c>
      <c r="H486">
        <v>7.0000000000000001E-3</v>
      </c>
      <c r="J486" s="1" t="str">
        <f t="shared" si="8"/>
        <v>2023-09-21-04</v>
      </c>
    </row>
    <row r="487" spans="1:10" x14ac:dyDescent="0.45">
      <c r="A487">
        <v>531829</v>
      </c>
      <c r="B487" s="1">
        <v>45190.208333333336</v>
      </c>
      <c r="C487" t="s">
        <v>7</v>
      </c>
      <c r="D487" t="s">
        <v>8</v>
      </c>
      <c r="E487" t="s">
        <v>8796</v>
      </c>
      <c r="F487">
        <v>635</v>
      </c>
      <c r="G487">
        <v>0.27100000000000002</v>
      </c>
      <c r="H487">
        <v>0.27100000000000002</v>
      </c>
      <c r="J487" s="1" t="str">
        <f t="shared" si="8"/>
        <v>2023-09-21-05</v>
      </c>
    </row>
    <row r="488" spans="1:10" x14ac:dyDescent="0.45">
      <c r="A488">
        <v>533634</v>
      </c>
      <c r="B488" s="1">
        <v>45190.25</v>
      </c>
      <c r="C488" t="s">
        <v>7</v>
      </c>
      <c r="D488" t="s">
        <v>8</v>
      </c>
      <c r="E488" t="s">
        <v>8796</v>
      </c>
      <c r="F488">
        <v>635</v>
      </c>
      <c r="G488">
        <v>0</v>
      </c>
      <c r="H488">
        <v>0.91700000000000004</v>
      </c>
      <c r="J488" s="1" t="str">
        <f t="shared" si="8"/>
        <v>2023-09-21-06</v>
      </c>
    </row>
    <row r="489" spans="1:10" x14ac:dyDescent="0.45">
      <c r="A489">
        <v>533787</v>
      </c>
      <c r="B489" s="1">
        <v>45190.291666666664</v>
      </c>
      <c r="C489" t="s">
        <v>7</v>
      </c>
      <c r="D489" t="s">
        <v>8</v>
      </c>
      <c r="E489" t="s">
        <v>8796</v>
      </c>
      <c r="F489">
        <v>635</v>
      </c>
      <c r="G489">
        <v>0</v>
      </c>
      <c r="H489">
        <v>1.4830000000000001</v>
      </c>
      <c r="J489" s="1" t="str">
        <f t="shared" si="8"/>
        <v>2023-09-21-07</v>
      </c>
    </row>
    <row r="490" spans="1:10" x14ac:dyDescent="0.45">
      <c r="A490">
        <v>535937</v>
      </c>
      <c r="B490" s="1">
        <v>45190.333333333336</v>
      </c>
      <c r="C490" t="s">
        <v>7</v>
      </c>
      <c r="D490" t="s">
        <v>8</v>
      </c>
      <c r="E490" t="s">
        <v>8796</v>
      </c>
      <c r="F490">
        <v>635</v>
      </c>
      <c r="G490">
        <v>0</v>
      </c>
      <c r="H490">
        <v>2.488</v>
      </c>
      <c r="J490" s="1" t="str">
        <f t="shared" si="8"/>
        <v>2023-09-21-08</v>
      </c>
    </row>
    <row r="491" spans="1:10" x14ac:dyDescent="0.45">
      <c r="A491">
        <v>536958</v>
      </c>
      <c r="B491" s="1">
        <v>45190.375</v>
      </c>
      <c r="C491" t="s">
        <v>7</v>
      </c>
      <c r="D491" t="s">
        <v>8</v>
      </c>
      <c r="E491" t="s">
        <v>8796</v>
      </c>
      <c r="F491">
        <v>635</v>
      </c>
      <c r="G491">
        <v>0</v>
      </c>
      <c r="H491">
        <v>2.8809999999999998</v>
      </c>
      <c r="J491" s="1" t="str">
        <f t="shared" si="8"/>
        <v>2023-09-21-09</v>
      </c>
    </row>
    <row r="492" spans="1:10" x14ac:dyDescent="0.45">
      <c r="A492">
        <v>537181</v>
      </c>
      <c r="B492" s="1">
        <v>45190.416666666664</v>
      </c>
      <c r="C492" t="s">
        <v>7</v>
      </c>
      <c r="D492" t="s">
        <v>8</v>
      </c>
      <c r="E492" t="s">
        <v>8796</v>
      </c>
      <c r="F492">
        <v>635</v>
      </c>
      <c r="G492">
        <v>0</v>
      </c>
      <c r="H492">
        <v>3.08</v>
      </c>
      <c r="J492" s="1" t="str">
        <f t="shared" si="8"/>
        <v>2023-09-21-10</v>
      </c>
    </row>
    <row r="493" spans="1:10" x14ac:dyDescent="0.45">
      <c r="A493">
        <v>538255</v>
      </c>
      <c r="B493" s="1">
        <v>45190.458333333336</v>
      </c>
      <c r="C493" t="s">
        <v>7</v>
      </c>
      <c r="D493" t="s">
        <v>8</v>
      </c>
      <c r="E493" t="s">
        <v>8796</v>
      </c>
      <c r="F493">
        <v>635</v>
      </c>
      <c r="G493">
        <v>4.2999999999999997E-2</v>
      </c>
      <c r="H493">
        <v>2.68</v>
      </c>
      <c r="J493" s="1" t="str">
        <f t="shared" si="8"/>
        <v>2023-09-21-11</v>
      </c>
    </row>
    <row r="494" spans="1:10" x14ac:dyDescent="0.45">
      <c r="A494">
        <v>539377</v>
      </c>
      <c r="B494" s="1">
        <v>45190.5</v>
      </c>
      <c r="C494" t="s">
        <v>7</v>
      </c>
      <c r="D494" t="s">
        <v>8</v>
      </c>
      <c r="E494" t="s">
        <v>8796</v>
      </c>
      <c r="F494">
        <v>635</v>
      </c>
      <c r="G494">
        <v>0</v>
      </c>
      <c r="H494">
        <v>2.4430000000000001</v>
      </c>
      <c r="J494" s="1" t="str">
        <f t="shared" si="8"/>
        <v>2023-09-21-12</v>
      </c>
    </row>
    <row r="495" spans="1:10" x14ac:dyDescent="0.45">
      <c r="A495">
        <v>541249</v>
      </c>
      <c r="B495" s="1">
        <v>45190.541666666664</v>
      </c>
      <c r="C495" t="s">
        <v>7</v>
      </c>
      <c r="D495" t="s">
        <v>8</v>
      </c>
      <c r="E495" t="s">
        <v>8796</v>
      </c>
      <c r="F495">
        <v>635</v>
      </c>
      <c r="G495">
        <v>0</v>
      </c>
      <c r="H495">
        <v>1.605</v>
      </c>
      <c r="J495" s="1" t="str">
        <f t="shared" si="8"/>
        <v>2023-09-21-13</v>
      </c>
    </row>
    <row r="496" spans="1:10" x14ac:dyDescent="0.45">
      <c r="A496">
        <v>542209</v>
      </c>
      <c r="B496" s="1">
        <v>45190.583333333336</v>
      </c>
      <c r="C496" t="s">
        <v>7</v>
      </c>
      <c r="D496" t="s">
        <v>8</v>
      </c>
      <c r="E496" t="s">
        <v>8796</v>
      </c>
      <c r="F496">
        <v>635</v>
      </c>
      <c r="G496">
        <v>0</v>
      </c>
      <c r="H496">
        <v>0.96299999999999997</v>
      </c>
      <c r="J496" s="1" t="str">
        <f t="shared" si="8"/>
        <v>2023-09-21-14</v>
      </c>
    </row>
    <row r="497" spans="1:10" x14ac:dyDescent="0.45">
      <c r="A497">
        <v>543033</v>
      </c>
      <c r="B497" s="1">
        <v>45190.625</v>
      </c>
      <c r="C497" t="s">
        <v>7</v>
      </c>
      <c r="D497" t="s">
        <v>8</v>
      </c>
      <c r="E497" t="s">
        <v>8796</v>
      </c>
      <c r="F497">
        <v>635</v>
      </c>
      <c r="G497">
        <v>0.36399999999999999</v>
      </c>
      <c r="H497">
        <v>0.27200000000000002</v>
      </c>
      <c r="J497" s="1" t="str">
        <f t="shared" si="8"/>
        <v>2023-09-21-15</v>
      </c>
    </row>
    <row r="498" spans="1:10" x14ac:dyDescent="0.45">
      <c r="A498">
        <v>544465</v>
      </c>
      <c r="B498" s="1">
        <v>45190.666666666664</v>
      </c>
      <c r="C498" t="s">
        <v>7</v>
      </c>
      <c r="D498" t="s">
        <v>8</v>
      </c>
      <c r="E498" t="s">
        <v>8796</v>
      </c>
      <c r="F498">
        <v>635</v>
      </c>
      <c r="G498">
        <v>0.214</v>
      </c>
      <c r="H498">
        <v>6.0000000000000001E-3</v>
      </c>
      <c r="J498" s="1" t="str">
        <f t="shared" si="8"/>
        <v>2023-09-21-16</v>
      </c>
    </row>
    <row r="499" spans="1:10" x14ac:dyDescent="0.45">
      <c r="A499">
        <v>545685</v>
      </c>
      <c r="B499" s="1">
        <v>45190.708333333336</v>
      </c>
      <c r="C499" t="s">
        <v>7</v>
      </c>
      <c r="D499" t="s">
        <v>8</v>
      </c>
      <c r="E499" t="s">
        <v>8796</v>
      </c>
      <c r="F499">
        <v>635</v>
      </c>
      <c r="G499">
        <v>0.32900000000000001</v>
      </c>
      <c r="H499">
        <v>0</v>
      </c>
      <c r="J499" s="1" t="str">
        <f t="shared" si="8"/>
        <v>2023-09-21-17</v>
      </c>
    </row>
    <row r="500" spans="1:10" x14ac:dyDescent="0.45">
      <c r="A500">
        <v>546618</v>
      </c>
      <c r="B500" s="1">
        <v>45190.75</v>
      </c>
      <c r="C500" t="s">
        <v>7</v>
      </c>
      <c r="D500" t="s">
        <v>8</v>
      </c>
      <c r="E500" t="s">
        <v>8796</v>
      </c>
      <c r="F500">
        <v>635</v>
      </c>
      <c r="G500">
        <v>0.28399999999999997</v>
      </c>
      <c r="H500">
        <v>0</v>
      </c>
      <c r="J500" s="1" t="str">
        <f t="shared" si="8"/>
        <v>2023-09-21-18</v>
      </c>
    </row>
    <row r="501" spans="1:10" x14ac:dyDescent="0.45">
      <c r="A501">
        <v>547379</v>
      </c>
      <c r="B501" s="1">
        <v>45190.791666666664</v>
      </c>
      <c r="C501" t="s">
        <v>7</v>
      </c>
      <c r="D501" t="s">
        <v>8</v>
      </c>
      <c r="E501" t="s">
        <v>8796</v>
      </c>
      <c r="F501">
        <v>635</v>
      </c>
      <c r="G501">
        <v>0.22800000000000001</v>
      </c>
      <c r="H501">
        <v>0</v>
      </c>
      <c r="J501" s="1" t="str">
        <f t="shared" si="8"/>
        <v>2023-09-21-19</v>
      </c>
    </row>
    <row r="502" spans="1:10" x14ac:dyDescent="0.45">
      <c r="A502">
        <v>548020</v>
      </c>
      <c r="B502" s="1">
        <v>45190.833333333336</v>
      </c>
      <c r="C502" t="s">
        <v>7</v>
      </c>
      <c r="D502" t="s">
        <v>8</v>
      </c>
      <c r="E502" t="s">
        <v>8796</v>
      </c>
      <c r="F502">
        <v>635</v>
      </c>
      <c r="G502">
        <v>0.23400000000000001</v>
      </c>
      <c r="H502">
        <v>0</v>
      </c>
      <c r="J502" s="1" t="str">
        <f t="shared" si="8"/>
        <v>2023-09-21-20</v>
      </c>
    </row>
    <row r="503" spans="1:10" x14ac:dyDescent="0.45">
      <c r="A503">
        <v>549114</v>
      </c>
      <c r="B503" s="1">
        <v>45190.875</v>
      </c>
      <c r="C503" t="s">
        <v>7</v>
      </c>
      <c r="D503" t="s">
        <v>8</v>
      </c>
      <c r="E503" t="s">
        <v>8796</v>
      </c>
      <c r="F503">
        <v>635</v>
      </c>
      <c r="G503">
        <v>0.192</v>
      </c>
      <c r="H503">
        <v>0</v>
      </c>
      <c r="J503" s="1" t="str">
        <f t="shared" si="8"/>
        <v>2023-09-21-21</v>
      </c>
    </row>
    <row r="504" spans="1:10" x14ac:dyDescent="0.45">
      <c r="A504">
        <v>550382</v>
      </c>
      <c r="B504" s="1">
        <v>45190.916666666664</v>
      </c>
      <c r="C504" t="s">
        <v>7</v>
      </c>
      <c r="D504" t="s">
        <v>8</v>
      </c>
      <c r="E504" t="s">
        <v>8796</v>
      </c>
      <c r="F504">
        <v>635</v>
      </c>
      <c r="G504">
        <v>0.32600000000000001</v>
      </c>
      <c r="H504">
        <v>0</v>
      </c>
      <c r="J504" s="1" t="str">
        <f t="shared" si="8"/>
        <v>2023-09-21-22</v>
      </c>
    </row>
    <row r="505" spans="1:10" x14ac:dyDescent="0.45">
      <c r="A505">
        <v>552150</v>
      </c>
      <c r="B505" s="1">
        <v>45190.958333333336</v>
      </c>
      <c r="C505" t="s">
        <v>7</v>
      </c>
      <c r="D505" t="s">
        <v>8</v>
      </c>
      <c r="E505" t="s">
        <v>8796</v>
      </c>
      <c r="F505">
        <v>635</v>
      </c>
      <c r="G505">
        <v>0.29699999999999999</v>
      </c>
      <c r="H505">
        <v>0</v>
      </c>
      <c r="J505" s="1" t="str">
        <f t="shared" si="8"/>
        <v>2023-09-21-23</v>
      </c>
    </row>
    <row r="506" spans="1:10" x14ac:dyDescent="0.45">
      <c r="A506">
        <v>552891</v>
      </c>
      <c r="B506" s="1">
        <v>45191</v>
      </c>
      <c r="C506" t="s">
        <v>7</v>
      </c>
      <c r="D506" t="s">
        <v>8</v>
      </c>
      <c r="E506" t="s">
        <v>8796</v>
      </c>
      <c r="F506">
        <v>635</v>
      </c>
      <c r="G506">
        <v>0.10299999999999999</v>
      </c>
      <c r="H506">
        <v>0</v>
      </c>
      <c r="J506" s="1" t="str">
        <f t="shared" si="8"/>
        <v>2023-09-22-00</v>
      </c>
    </row>
    <row r="507" spans="1:10" x14ac:dyDescent="0.45">
      <c r="A507">
        <v>554256</v>
      </c>
      <c r="B507" s="1">
        <v>45191.041666666664</v>
      </c>
      <c r="C507" t="s">
        <v>7</v>
      </c>
      <c r="D507" t="s">
        <v>8</v>
      </c>
      <c r="E507" t="s">
        <v>8796</v>
      </c>
      <c r="F507">
        <v>635</v>
      </c>
      <c r="G507">
        <v>0.20699999999999999</v>
      </c>
      <c r="H507">
        <v>0</v>
      </c>
      <c r="J507" s="1" t="str">
        <f t="shared" si="8"/>
        <v>2023-09-22-01</v>
      </c>
    </row>
    <row r="508" spans="1:10" x14ac:dyDescent="0.45">
      <c r="A508">
        <v>555583</v>
      </c>
      <c r="B508" s="1">
        <v>45191.083333333336</v>
      </c>
      <c r="C508" t="s">
        <v>7</v>
      </c>
      <c r="D508" t="s">
        <v>8</v>
      </c>
      <c r="E508" t="s">
        <v>8796</v>
      </c>
      <c r="F508">
        <v>635</v>
      </c>
      <c r="G508">
        <v>0.34300000000000003</v>
      </c>
      <c r="H508">
        <v>0</v>
      </c>
      <c r="J508" s="1" t="str">
        <f t="shared" si="8"/>
        <v>2023-09-22-02</v>
      </c>
    </row>
    <row r="509" spans="1:10" x14ac:dyDescent="0.45">
      <c r="A509">
        <v>556303</v>
      </c>
      <c r="B509" s="1">
        <v>45191.125</v>
      </c>
      <c r="C509" t="s">
        <v>7</v>
      </c>
      <c r="D509" t="s">
        <v>8</v>
      </c>
      <c r="E509" t="s">
        <v>8796</v>
      </c>
      <c r="F509">
        <v>635</v>
      </c>
      <c r="G509">
        <v>0.122</v>
      </c>
      <c r="H509">
        <v>0</v>
      </c>
      <c r="J509" s="1" t="str">
        <f t="shared" si="8"/>
        <v>2023-09-22-03</v>
      </c>
    </row>
    <row r="510" spans="1:10" x14ac:dyDescent="0.45">
      <c r="A510">
        <v>556802</v>
      </c>
      <c r="B510" s="1">
        <v>45191.166666666664</v>
      </c>
      <c r="C510" t="s">
        <v>7</v>
      </c>
      <c r="D510" t="s">
        <v>8</v>
      </c>
      <c r="E510" t="s">
        <v>8796</v>
      </c>
      <c r="F510">
        <v>635</v>
      </c>
      <c r="G510">
        <v>0.222</v>
      </c>
      <c r="H510">
        <v>7.0000000000000001E-3</v>
      </c>
      <c r="J510" s="1" t="str">
        <f t="shared" si="8"/>
        <v>2023-09-22-04</v>
      </c>
    </row>
    <row r="511" spans="1:10" x14ac:dyDescent="0.45">
      <c r="A511">
        <v>558757</v>
      </c>
      <c r="B511" s="1">
        <v>45191.208333333336</v>
      </c>
      <c r="C511" t="s">
        <v>7</v>
      </c>
      <c r="D511" t="s">
        <v>8</v>
      </c>
      <c r="E511" t="s">
        <v>8796</v>
      </c>
      <c r="F511">
        <v>635</v>
      </c>
      <c r="G511">
        <v>9.2999999999999999E-2</v>
      </c>
      <c r="H511">
        <v>0.248</v>
      </c>
      <c r="J511" s="1" t="str">
        <f t="shared" si="8"/>
        <v>2023-09-22-05</v>
      </c>
    </row>
    <row r="512" spans="1:10" x14ac:dyDescent="0.45">
      <c r="A512">
        <v>559287</v>
      </c>
      <c r="B512" s="1">
        <v>45191.25</v>
      </c>
      <c r="C512" t="s">
        <v>7</v>
      </c>
      <c r="D512" t="s">
        <v>8</v>
      </c>
      <c r="E512" t="s">
        <v>8796</v>
      </c>
      <c r="F512">
        <v>635</v>
      </c>
      <c r="G512">
        <v>0</v>
      </c>
      <c r="H512">
        <v>1.095</v>
      </c>
      <c r="J512" s="1" t="str">
        <f t="shared" si="8"/>
        <v>2023-09-22-06</v>
      </c>
    </row>
    <row r="513" spans="1:10" x14ac:dyDescent="0.45">
      <c r="A513">
        <v>560510</v>
      </c>
      <c r="B513" s="1">
        <v>45191.291666666664</v>
      </c>
      <c r="C513" t="s">
        <v>7</v>
      </c>
      <c r="D513" t="s">
        <v>8</v>
      </c>
      <c r="E513" t="s">
        <v>8796</v>
      </c>
      <c r="F513">
        <v>635</v>
      </c>
      <c r="G513">
        <v>0</v>
      </c>
      <c r="H513">
        <v>1.754</v>
      </c>
      <c r="J513" s="1" t="str">
        <f t="shared" si="8"/>
        <v>2023-09-22-07</v>
      </c>
    </row>
    <row r="514" spans="1:10" x14ac:dyDescent="0.45">
      <c r="A514">
        <v>562088</v>
      </c>
      <c r="B514" s="1">
        <v>45191.333333333336</v>
      </c>
      <c r="C514" t="s">
        <v>7</v>
      </c>
      <c r="D514" t="s">
        <v>8</v>
      </c>
      <c r="E514" t="s">
        <v>8796</v>
      </c>
      <c r="F514">
        <v>635</v>
      </c>
      <c r="G514">
        <v>0</v>
      </c>
      <c r="H514">
        <v>1.248</v>
      </c>
      <c r="J514" s="1" t="str">
        <f t="shared" si="8"/>
        <v>2023-09-22-08</v>
      </c>
    </row>
    <row r="515" spans="1:10" x14ac:dyDescent="0.45">
      <c r="A515">
        <v>562970</v>
      </c>
      <c r="B515" s="1">
        <v>45191.375</v>
      </c>
      <c r="C515" t="s">
        <v>7</v>
      </c>
      <c r="D515" t="s">
        <v>8</v>
      </c>
      <c r="E515" t="s">
        <v>8796</v>
      </c>
      <c r="F515">
        <v>635</v>
      </c>
      <c r="G515">
        <v>0</v>
      </c>
      <c r="H515">
        <v>2.4209999999999998</v>
      </c>
      <c r="J515" s="1" t="str">
        <f t="shared" ref="J515:J578" si="9">TEXT(YEAR(B515),"0000")&amp;"-"&amp;TEXT(MONTH(B515),"00")&amp;"-"&amp;TEXT(DAY(B515),"00")&amp;"-"&amp;TEXT(HOUR(B515),"00")</f>
        <v>2023-09-22-09</v>
      </c>
    </row>
    <row r="516" spans="1:10" x14ac:dyDescent="0.45">
      <c r="A516">
        <v>564011</v>
      </c>
      <c r="B516" s="1">
        <v>45191.416666666664</v>
      </c>
      <c r="C516" t="s">
        <v>7</v>
      </c>
      <c r="D516" t="s">
        <v>8</v>
      </c>
      <c r="E516" t="s">
        <v>8796</v>
      </c>
      <c r="F516">
        <v>635</v>
      </c>
      <c r="G516">
        <v>0.78300000000000003</v>
      </c>
      <c r="H516">
        <v>2.34</v>
      </c>
      <c r="J516" s="1" t="str">
        <f t="shared" si="9"/>
        <v>2023-09-22-10</v>
      </c>
    </row>
    <row r="517" spans="1:10" x14ac:dyDescent="0.45">
      <c r="A517">
        <v>564836</v>
      </c>
      <c r="B517" s="1">
        <v>45191.458333333336</v>
      </c>
      <c r="C517" t="s">
        <v>7</v>
      </c>
      <c r="D517" t="s">
        <v>8</v>
      </c>
      <c r="E517" t="s">
        <v>8796</v>
      </c>
      <c r="F517">
        <v>635</v>
      </c>
      <c r="G517">
        <v>0</v>
      </c>
      <c r="H517">
        <v>2.6459999999999999</v>
      </c>
      <c r="J517" s="1" t="str">
        <f t="shared" si="9"/>
        <v>2023-09-22-11</v>
      </c>
    </row>
    <row r="518" spans="1:10" x14ac:dyDescent="0.45">
      <c r="A518">
        <v>566527</v>
      </c>
      <c r="B518" s="1">
        <v>45191.5</v>
      </c>
      <c r="C518" t="s">
        <v>7</v>
      </c>
      <c r="D518" t="s">
        <v>8</v>
      </c>
      <c r="E518" t="s">
        <v>8796</v>
      </c>
      <c r="F518">
        <v>635</v>
      </c>
      <c r="G518">
        <v>0.36899999999999999</v>
      </c>
      <c r="H518">
        <v>1.0449999999999999</v>
      </c>
      <c r="J518" s="1" t="str">
        <f t="shared" si="9"/>
        <v>2023-09-22-12</v>
      </c>
    </row>
    <row r="519" spans="1:10" x14ac:dyDescent="0.45">
      <c r="A519">
        <v>567313</v>
      </c>
      <c r="B519" s="1">
        <v>45191.541666666664</v>
      </c>
      <c r="C519" t="s">
        <v>7</v>
      </c>
      <c r="D519" t="s">
        <v>8</v>
      </c>
      <c r="E519" t="s">
        <v>8796</v>
      </c>
      <c r="F519">
        <v>635</v>
      </c>
      <c r="G519">
        <v>9.9000000000000005E-2</v>
      </c>
      <c r="H519">
        <v>0.29299999999999998</v>
      </c>
      <c r="J519" s="1" t="str">
        <f t="shared" si="9"/>
        <v>2023-09-22-13</v>
      </c>
    </row>
    <row r="520" spans="1:10" x14ac:dyDescent="0.45">
      <c r="A520">
        <v>568059</v>
      </c>
      <c r="B520" s="1">
        <v>45191.583333333336</v>
      </c>
      <c r="C520" t="s">
        <v>7</v>
      </c>
      <c r="D520" t="s">
        <v>8</v>
      </c>
      <c r="E520" t="s">
        <v>8796</v>
      </c>
      <c r="F520">
        <v>635</v>
      </c>
      <c r="G520">
        <v>0.13100000000000001</v>
      </c>
      <c r="H520">
        <v>8.5999999999999993E-2</v>
      </c>
      <c r="J520" s="1" t="str">
        <f t="shared" si="9"/>
        <v>2023-09-22-14</v>
      </c>
    </row>
    <row r="521" spans="1:10" x14ac:dyDescent="0.45">
      <c r="A521">
        <v>569084</v>
      </c>
      <c r="B521" s="1">
        <v>45191.625</v>
      </c>
      <c r="C521" t="s">
        <v>7</v>
      </c>
      <c r="D521" t="s">
        <v>8</v>
      </c>
      <c r="E521" t="s">
        <v>8796</v>
      </c>
      <c r="F521">
        <v>635</v>
      </c>
      <c r="G521">
        <v>0.121</v>
      </c>
      <c r="H521">
        <v>1.4999999999999999E-2</v>
      </c>
      <c r="J521" s="1" t="str">
        <f t="shared" si="9"/>
        <v>2023-09-22-15</v>
      </c>
    </row>
    <row r="522" spans="1:10" x14ac:dyDescent="0.45">
      <c r="A522">
        <v>570492</v>
      </c>
      <c r="B522" s="1">
        <v>45191.666666666664</v>
      </c>
      <c r="C522" t="s">
        <v>7</v>
      </c>
      <c r="D522" t="s">
        <v>8</v>
      </c>
      <c r="E522" t="s">
        <v>8796</v>
      </c>
      <c r="F522">
        <v>635</v>
      </c>
      <c r="G522">
        <v>0.251</v>
      </c>
      <c r="H522">
        <v>0</v>
      </c>
      <c r="J522" s="1" t="str">
        <f t="shared" si="9"/>
        <v>2023-09-22-16</v>
      </c>
    </row>
    <row r="523" spans="1:10" x14ac:dyDescent="0.45">
      <c r="A523">
        <v>571564</v>
      </c>
      <c r="B523" s="1">
        <v>45191.708333333336</v>
      </c>
      <c r="C523" t="s">
        <v>7</v>
      </c>
      <c r="D523" t="s">
        <v>8</v>
      </c>
      <c r="E523" t="s">
        <v>8796</v>
      </c>
      <c r="F523">
        <v>635</v>
      </c>
      <c r="G523">
        <v>0.214</v>
      </c>
      <c r="H523">
        <v>0</v>
      </c>
      <c r="J523" s="1" t="str">
        <f t="shared" si="9"/>
        <v>2023-09-22-17</v>
      </c>
    </row>
    <row r="524" spans="1:10" x14ac:dyDescent="0.45">
      <c r="A524">
        <v>573092</v>
      </c>
      <c r="B524" s="1">
        <v>45191.75</v>
      </c>
      <c r="C524" t="s">
        <v>7</v>
      </c>
      <c r="D524" t="s">
        <v>8</v>
      </c>
      <c r="E524" t="s">
        <v>8796</v>
      </c>
      <c r="F524">
        <v>635</v>
      </c>
      <c r="G524">
        <v>0.27100000000000002</v>
      </c>
      <c r="H524">
        <v>0</v>
      </c>
      <c r="J524" s="1" t="str">
        <f t="shared" si="9"/>
        <v>2023-09-22-18</v>
      </c>
    </row>
    <row r="525" spans="1:10" x14ac:dyDescent="0.45">
      <c r="A525">
        <v>573484</v>
      </c>
      <c r="B525" s="1">
        <v>45191.791666666664</v>
      </c>
      <c r="C525" t="s">
        <v>7</v>
      </c>
      <c r="D525" t="s">
        <v>8</v>
      </c>
      <c r="E525" t="s">
        <v>8796</v>
      </c>
      <c r="F525">
        <v>635</v>
      </c>
      <c r="G525">
        <v>0.42899999999999999</v>
      </c>
      <c r="H525">
        <v>0</v>
      </c>
      <c r="J525" s="1" t="str">
        <f t="shared" si="9"/>
        <v>2023-09-22-19</v>
      </c>
    </row>
    <row r="526" spans="1:10" x14ac:dyDescent="0.45">
      <c r="A526">
        <v>575259</v>
      </c>
      <c r="B526" s="1">
        <v>45191.833333333336</v>
      </c>
      <c r="C526" t="s">
        <v>7</v>
      </c>
      <c r="D526" t="s">
        <v>8</v>
      </c>
      <c r="E526" t="s">
        <v>8796</v>
      </c>
      <c r="F526">
        <v>635</v>
      </c>
      <c r="G526">
        <v>0.27700000000000002</v>
      </c>
      <c r="H526">
        <v>0</v>
      </c>
      <c r="J526" s="1" t="str">
        <f t="shared" si="9"/>
        <v>2023-09-22-20</v>
      </c>
    </row>
    <row r="527" spans="1:10" x14ac:dyDescent="0.45">
      <c r="A527">
        <v>575761</v>
      </c>
      <c r="B527" s="1">
        <v>45191.875</v>
      </c>
      <c r="C527" t="s">
        <v>7</v>
      </c>
      <c r="D527" t="s">
        <v>8</v>
      </c>
      <c r="E527" t="s">
        <v>8796</v>
      </c>
      <c r="F527">
        <v>635</v>
      </c>
      <c r="G527">
        <v>0.33100000000000002</v>
      </c>
      <c r="H527">
        <v>0</v>
      </c>
      <c r="J527" s="1" t="str">
        <f t="shared" si="9"/>
        <v>2023-09-22-21</v>
      </c>
    </row>
    <row r="528" spans="1:10" x14ac:dyDescent="0.45">
      <c r="A528">
        <v>577556</v>
      </c>
      <c r="B528" s="1">
        <v>45191.916666666664</v>
      </c>
      <c r="C528" t="s">
        <v>7</v>
      </c>
      <c r="D528" t="s">
        <v>8</v>
      </c>
      <c r="E528" t="s">
        <v>8796</v>
      </c>
      <c r="F528">
        <v>635</v>
      </c>
      <c r="G528">
        <v>0.21199999999999999</v>
      </c>
      <c r="H528">
        <v>0</v>
      </c>
      <c r="J528" s="1" t="str">
        <f t="shared" si="9"/>
        <v>2023-09-22-22</v>
      </c>
    </row>
    <row r="529" spans="1:10" x14ac:dyDescent="0.45">
      <c r="A529">
        <v>578438</v>
      </c>
      <c r="B529" s="1">
        <v>45191.958333333336</v>
      </c>
      <c r="C529" t="s">
        <v>7</v>
      </c>
      <c r="D529" t="s">
        <v>8</v>
      </c>
      <c r="E529" t="s">
        <v>8796</v>
      </c>
      <c r="F529">
        <v>635</v>
      </c>
      <c r="G529">
        <v>0.127</v>
      </c>
      <c r="H529">
        <v>0</v>
      </c>
      <c r="J529" s="1" t="str">
        <f t="shared" si="9"/>
        <v>2023-09-22-23</v>
      </c>
    </row>
    <row r="530" spans="1:10" x14ac:dyDescent="0.45">
      <c r="A530">
        <v>579019</v>
      </c>
      <c r="B530" s="1">
        <v>45192</v>
      </c>
      <c r="C530" t="s">
        <v>7</v>
      </c>
      <c r="D530" t="s">
        <v>8</v>
      </c>
      <c r="E530" t="s">
        <v>8796</v>
      </c>
      <c r="F530">
        <v>635</v>
      </c>
      <c r="G530">
        <v>0.27400000000000002</v>
      </c>
      <c r="H530">
        <v>0</v>
      </c>
      <c r="J530" s="1" t="str">
        <f t="shared" si="9"/>
        <v>2023-09-23-00</v>
      </c>
    </row>
    <row r="531" spans="1:10" x14ac:dyDescent="0.45">
      <c r="A531">
        <v>580545</v>
      </c>
      <c r="B531" s="1">
        <v>45192.041666666664</v>
      </c>
      <c r="C531" t="s">
        <v>7</v>
      </c>
      <c r="D531" t="s">
        <v>8</v>
      </c>
      <c r="E531" t="s">
        <v>8796</v>
      </c>
      <c r="F531">
        <v>635</v>
      </c>
      <c r="G531">
        <v>0.17</v>
      </c>
      <c r="H531">
        <v>0</v>
      </c>
      <c r="J531" s="1" t="str">
        <f t="shared" si="9"/>
        <v>2023-09-23-01</v>
      </c>
    </row>
    <row r="532" spans="1:10" x14ac:dyDescent="0.45">
      <c r="A532">
        <v>581829</v>
      </c>
      <c r="B532" s="1">
        <v>45192.083333333336</v>
      </c>
      <c r="C532" t="s">
        <v>7</v>
      </c>
      <c r="D532" t="s">
        <v>8</v>
      </c>
      <c r="E532" t="s">
        <v>8796</v>
      </c>
      <c r="F532">
        <v>635</v>
      </c>
      <c r="G532">
        <v>0.121</v>
      </c>
      <c r="H532">
        <v>0</v>
      </c>
      <c r="J532" s="1" t="str">
        <f t="shared" si="9"/>
        <v>2023-09-23-02</v>
      </c>
    </row>
    <row r="533" spans="1:10" x14ac:dyDescent="0.45">
      <c r="A533">
        <v>582995</v>
      </c>
      <c r="B533" s="1">
        <v>45192.125</v>
      </c>
      <c r="C533" t="s">
        <v>7</v>
      </c>
      <c r="D533" t="s">
        <v>8</v>
      </c>
      <c r="E533" t="s">
        <v>8796</v>
      </c>
      <c r="F533">
        <v>635</v>
      </c>
      <c r="G533">
        <v>0.21199999999999999</v>
      </c>
      <c r="H533">
        <v>0</v>
      </c>
      <c r="J533" s="1" t="str">
        <f t="shared" si="9"/>
        <v>2023-09-23-03</v>
      </c>
    </row>
    <row r="534" spans="1:10" x14ac:dyDescent="0.45">
      <c r="A534">
        <v>583597</v>
      </c>
      <c r="B534" s="1">
        <v>45192.166666666664</v>
      </c>
      <c r="C534" t="s">
        <v>7</v>
      </c>
      <c r="D534" t="s">
        <v>8</v>
      </c>
      <c r="E534" t="s">
        <v>8796</v>
      </c>
      <c r="F534">
        <v>635</v>
      </c>
      <c r="G534">
        <v>0.307</v>
      </c>
      <c r="H534">
        <v>0</v>
      </c>
      <c r="J534" s="1" t="str">
        <f t="shared" si="9"/>
        <v>2023-09-23-04</v>
      </c>
    </row>
    <row r="535" spans="1:10" x14ac:dyDescent="0.45">
      <c r="A535">
        <v>584709</v>
      </c>
      <c r="B535" s="1">
        <v>45192.208333333336</v>
      </c>
      <c r="C535" t="s">
        <v>7</v>
      </c>
      <c r="D535" t="s">
        <v>8</v>
      </c>
      <c r="E535" t="s">
        <v>8796</v>
      </c>
      <c r="F535">
        <v>635</v>
      </c>
      <c r="G535">
        <v>0.13900000000000001</v>
      </c>
      <c r="H535">
        <v>1.6E-2</v>
      </c>
      <c r="J535" s="1" t="str">
        <f t="shared" si="9"/>
        <v>2023-09-23-05</v>
      </c>
    </row>
    <row r="536" spans="1:10" x14ac:dyDescent="0.45">
      <c r="A536">
        <v>585812</v>
      </c>
      <c r="B536" s="1">
        <v>45192.25</v>
      </c>
      <c r="C536" t="s">
        <v>7</v>
      </c>
      <c r="D536" t="s">
        <v>8</v>
      </c>
      <c r="E536" t="s">
        <v>8796</v>
      </c>
      <c r="F536">
        <v>635</v>
      </c>
      <c r="G536">
        <v>7.0999999999999994E-2</v>
      </c>
      <c r="H536">
        <v>7.1999999999999995E-2</v>
      </c>
      <c r="J536" s="1" t="str">
        <f t="shared" si="9"/>
        <v>2023-09-23-06</v>
      </c>
    </row>
    <row r="537" spans="1:10" x14ac:dyDescent="0.45">
      <c r="A537">
        <v>586710</v>
      </c>
      <c r="B537" s="1">
        <v>45192.291666666664</v>
      </c>
      <c r="C537" t="s">
        <v>7</v>
      </c>
      <c r="D537" t="s">
        <v>8</v>
      </c>
      <c r="E537" t="s">
        <v>8796</v>
      </c>
      <c r="F537">
        <v>635</v>
      </c>
      <c r="G537">
        <v>0.13700000000000001</v>
      </c>
      <c r="H537">
        <v>1.4999999999999999E-2</v>
      </c>
      <c r="J537" s="1" t="str">
        <f t="shared" si="9"/>
        <v>2023-09-23-07</v>
      </c>
    </row>
    <row r="538" spans="1:10" x14ac:dyDescent="0.45">
      <c r="A538">
        <v>587564</v>
      </c>
      <c r="B538" s="1">
        <v>45192.333333333336</v>
      </c>
      <c r="C538" t="s">
        <v>7</v>
      </c>
      <c r="D538" t="s">
        <v>8</v>
      </c>
      <c r="E538" t="s">
        <v>8796</v>
      </c>
      <c r="F538">
        <v>635</v>
      </c>
      <c r="G538">
        <v>8.0000000000000002E-3</v>
      </c>
      <c r="H538">
        <v>0.254</v>
      </c>
      <c r="J538" s="1" t="str">
        <f t="shared" si="9"/>
        <v>2023-09-23-08</v>
      </c>
    </row>
    <row r="539" spans="1:10" x14ac:dyDescent="0.45">
      <c r="A539">
        <v>588683</v>
      </c>
      <c r="B539" s="1">
        <v>45192.375</v>
      </c>
      <c r="C539" t="s">
        <v>7</v>
      </c>
      <c r="D539" t="s">
        <v>8</v>
      </c>
      <c r="E539" t="s">
        <v>8796</v>
      </c>
      <c r="F539">
        <v>635</v>
      </c>
      <c r="G539">
        <v>0.57099999999999995</v>
      </c>
      <c r="H539">
        <v>0.42499999999999999</v>
      </c>
      <c r="J539" s="1" t="str">
        <f t="shared" si="9"/>
        <v>2023-09-23-09</v>
      </c>
    </row>
    <row r="540" spans="1:10" x14ac:dyDescent="0.45">
      <c r="A540">
        <v>590590</v>
      </c>
      <c r="B540" s="1">
        <v>45192.416666666664</v>
      </c>
      <c r="C540" t="s">
        <v>7</v>
      </c>
      <c r="D540" t="s">
        <v>8</v>
      </c>
      <c r="E540" t="s">
        <v>8796</v>
      </c>
      <c r="F540">
        <v>635</v>
      </c>
      <c r="G540">
        <v>0.24199999999999999</v>
      </c>
      <c r="H540">
        <v>1.024</v>
      </c>
      <c r="J540" s="1" t="str">
        <f t="shared" si="9"/>
        <v>2023-09-23-10</v>
      </c>
    </row>
    <row r="541" spans="1:10" x14ac:dyDescent="0.45">
      <c r="A541">
        <v>591012</v>
      </c>
      <c r="B541" s="1">
        <v>45192.458333333336</v>
      </c>
      <c r="C541" t="s">
        <v>7</v>
      </c>
      <c r="D541" t="s">
        <v>8</v>
      </c>
      <c r="E541" t="s">
        <v>8796</v>
      </c>
      <c r="F541">
        <v>635</v>
      </c>
      <c r="G541">
        <v>0.154</v>
      </c>
      <c r="H541">
        <v>0.317</v>
      </c>
      <c r="J541" s="1" t="str">
        <f t="shared" si="9"/>
        <v>2023-09-23-11</v>
      </c>
    </row>
    <row r="542" spans="1:10" x14ac:dyDescent="0.45">
      <c r="A542">
        <v>592895</v>
      </c>
      <c r="B542" s="1">
        <v>45192.5</v>
      </c>
      <c r="C542" t="s">
        <v>7</v>
      </c>
      <c r="D542" t="s">
        <v>8</v>
      </c>
      <c r="E542" t="s">
        <v>8796</v>
      </c>
      <c r="F542">
        <v>635</v>
      </c>
      <c r="G542">
        <v>7.5999999999999998E-2</v>
      </c>
      <c r="H542">
        <v>0.377</v>
      </c>
      <c r="J542" s="1" t="str">
        <f t="shared" si="9"/>
        <v>2023-09-23-12</v>
      </c>
    </row>
    <row r="543" spans="1:10" x14ac:dyDescent="0.45">
      <c r="A543">
        <v>593057</v>
      </c>
      <c r="B543" s="1">
        <v>45192.541666666664</v>
      </c>
      <c r="C543" t="s">
        <v>7</v>
      </c>
      <c r="D543" t="s">
        <v>8</v>
      </c>
      <c r="E543" t="s">
        <v>8796</v>
      </c>
      <c r="F543">
        <v>635</v>
      </c>
      <c r="G543">
        <v>2.1999999999999999E-2</v>
      </c>
      <c r="H543">
        <v>0.60599999999999998</v>
      </c>
      <c r="J543" s="1" t="str">
        <f t="shared" si="9"/>
        <v>2023-09-23-13</v>
      </c>
    </row>
    <row r="544" spans="1:10" x14ac:dyDescent="0.45">
      <c r="A544">
        <v>594757</v>
      </c>
      <c r="B544" s="1">
        <v>45192.583333333336</v>
      </c>
      <c r="C544" t="s">
        <v>7</v>
      </c>
      <c r="D544" t="s">
        <v>8</v>
      </c>
      <c r="E544" t="s">
        <v>8796</v>
      </c>
      <c r="F544">
        <v>635</v>
      </c>
      <c r="G544">
        <v>9.0999999999999998E-2</v>
      </c>
      <c r="H544">
        <v>0.218</v>
      </c>
      <c r="J544" s="1" t="str">
        <f t="shared" si="9"/>
        <v>2023-09-23-14</v>
      </c>
    </row>
    <row r="545" spans="1:10" x14ac:dyDescent="0.45">
      <c r="A545">
        <v>595428</v>
      </c>
      <c r="B545" s="1">
        <v>45192.625</v>
      </c>
      <c r="C545" t="s">
        <v>7</v>
      </c>
      <c r="D545" t="s">
        <v>8</v>
      </c>
      <c r="E545" t="s">
        <v>8796</v>
      </c>
      <c r="F545">
        <v>635</v>
      </c>
      <c r="G545">
        <v>0.19700000000000001</v>
      </c>
      <c r="H545">
        <v>5.8000000000000003E-2</v>
      </c>
      <c r="J545" s="1" t="str">
        <f t="shared" si="9"/>
        <v>2023-09-23-15</v>
      </c>
    </row>
    <row r="546" spans="1:10" x14ac:dyDescent="0.45">
      <c r="A546">
        <v>597130</v>
      </c>
      <c r="B546" s="1">
        <v>45192.666666666664</v>
      </c>
      <c r="C546" t="s">
        <v>7</v>
      </c>
      <c r="D546" t="s">
        <v>8</v>
      </c>
      <c r="E546" t="s">
        <v>8796</v>
      </c>
      <c r="F546">
        <v>635</v>
      </c>
      <c r="G546">
        <v>0.38900000000000001</v>
      </c>
      <c r="H546">
        <v>2E-3</v>
      </c>
      <c r="J546" s="1" t="str">
        <f t="shared" si="9"/>
        <v>2023-09-23-16</v>
      </c>
    </row>
    <row r="547" spans="1:10" x14ac:dyDescent="0.45">
      <c r="A547">
        <v>598087</v>
      </c>
      <c r="B547" s="1">
        <v>45192.708333333336</v>
      </c>
      <c r="C547" t="s">
        <v>7</v>
      </c>
      <c r="D547" t="s">
        <v>8</v>
      </c>
      <c r="E547" t="s">
        <v>8796</v>
      </c>
      <c r="F547">
        <v>635</v>
      </c>
      <c r="G547">
        <v>0.30499999999999999</v>
      </c>
      <c r="H547">
        <v>0</v>
      </c>
      <c r="J547" s="1" t="str">
        <f t="shared" si="9"/>
        <v>2023-09-23-17</v>
      </c>
    </row>
    <row r="548" spans="1:10" x14ac:dyDescent="0.45">
      <c r="A548">
        <v>598601</v>
      </c>
      <c r="B548" s="1">
        <v>45192.75</v>
      </c>
      <c r="C548" t="s">
        <v>7</v>
      </c>
      <c r="D548" t="s">
        <v>8</v>
      </c>
      <c r="E548" t="s">
        <v>8796</v>
      </c>
      <c r="F548">
        <v>635</v>
      </c>
      <c r="G548">
        <v>0.27800000000000002</v>
      </c>
      <c r="H548">
        <v>0</v>
      </c>
      <c r="J548" s="1" t="str">
        <f t="shared" si="9"/>
        <v>2023-09-23-18</v>
      </c>
    </row>
    <row r="549" spans="1:10" x14ac:dyDescent="0.45">
      <c r="A549">
        <v>599879</v>
      </c>
      <c r="B549" s="1">
        <v>45192.791666666664</v>
      </c>
      <c r="C549" t="s">
        <v>7</v>
      </c>
      <c r="D549" t="s">
        <v>8</v>
      </c>
      <c r="E549" t="s">
        <v>8796</v>
      </c>
      <c r="F549">
        <v>635</v>
      </c>
      <c r="G549">
        <v>0.246</v>
      </c>
      <c r="H549">
        <v>0</v>
      </c>
      <c r="J549" s="1" t="str">
        <f t="shared" si="9"/>
        <v>2023-09-23-19</v>
      </c>
    </row>
    <row r="550" spans="1:10" x14ac:dyDescent="0.45">
      <c r="A550">
        <v>600813</v>
      </c>
      <c r="B550" s="1">
        <v>45192.833333333336</v>
      </c>
      <c r="C550" t="s">
        <v>7</v>
      </c>
      <c r="D550" t="s">
        <v>8</v>
      </c>
      <c r="E550" t="s">
        <v>8796</v>
      </c>
      <c r="F550">
        <v>635</v>
      </c>
      <c r="G550">
        <v>9.9000000000000005E-2</v>
      </c>
      <c r="H550">
        <v>0</v>
      </c>
      <c r="J550" s="1" t="str">
        <f t="shared" si="9"/>
        <v>2023-09-23-20</v>
      </c>
    </row>
    <row r="551" spans="1:10" x14ac:dyDescent="0.45">
      <c r="A551">
        <v>602497</v>
      </c>
      <c r="B551" s="1">
        <v>45192.875</v>
      </c>
      <c r="C551" t="s">
        <v>7</v>
      </c>
      <c r="D551" t="s">
        <v>8</v>
      </c>
      <c r="E551" t="s">
        <v>8796</v>
      </c>
      <c r="F551">
        <v>635</v>
      </c>
      <c r="G551">
        <v>0.115</v>
      </c>
      <c r="H551">
        <v>0</v>
      </c>
      <c r="J551" s="1" t="str">
        <f t="shared" si="9"/>
        <v>2023-09-23-21</v>
      </c>
    </row>
    <row r="552" spans="1:10" x14ac:dyDescent="0.45">
      <c r="A552">
        <v>603105</v>
      </c>
      <c r="B552" s="1">
        <v>45192.916666666664</v>
      </c>
      <c r="C552" t="s">
        <v>7</v>
      </c>
      <c r="D552" t="s">
        <v>8</v>
      </c>
      <c r="E552" t="s">
        <v>8796</v>
      </c>
      <c r="F552">
        <v>635</v>
      </c>
      <c r="G552">
        <v>0.17699999999999999</v>
      </c>
      <c r="H552">
        <v>0</v>
      </c>
      <c r="J552" s="1" t="str">
        <f t="shared" si="9"/>
        <v>2023-09-23-22</v>
      </c>
    </row>
    <row r="553" spans="1:10" x14ac:dyDescent="0.45">
      <c r="A553">
        <v>604638</v>
      </c>
      <c r="B553" s="1">
        <v>45192.958333333336</v>
      </c>
      <c r="C553" t="s">
        <v>7</v>
      </c>
      <c r="D553" t="s">
        <v>8</v>
      </c>
      <c r="E553" t="s">
        <v>8796</v>
      </c>
      <c r="F553">
        <v>635</v>
      </c>
      <c r="G553">
        <v>0.19</v>
      </c>
      <c r="H553">
        <v>0</v>
      </c>
      <c r="J553" s="1" t="str">
        <f t="shared" si="9"/>
        <v>2023-09-23-23</v>
      </c>
    </row>
    <row r="554" spans="1:10" x14ac:dyDescent="0.45">
      <c r="A554">
        <v>605754</v>
      </c>
      <c r="B554" s="1">
        <v>45193</v>
      </c>
      <c r="C554" t="s">
        <v>7</v>
      </c>
      <c r="D554" t="s">
        <v>8</v>
      </c>
      <c r="E554" t="s">
        <v>8796</v>
      </c>
      <c r="F554">
        <v>635</v>
      </c>
      <c r="G554">
        <v>0.19</v>
      </c>
      <c r="H554">
        <v>0</v>
      </c>
      <c r="J554" s="1" t="str">
        <f t="shared" si="9"/>
        <v>2023-09-24-00</v>
      </c>
    </row>
    <row r="555" spans="1:10" x14ac:dyDescent="0.45">
      <c r="A555">
        <v>606306</v>
      </c>
      <c r="B555" s="1">
        <v>45193.041666666664</v>
      </c>
      <c r="C555" t="s">
        <v>7</v>
      </c>
      <c r="D555" t="s">
        <v>8</v>
      </c>
      <c r="E555" t="s">
        <v>8796</v>
      </c>
      <c r="F555">
        <v>635</v>
      </c>
      <c r="G555">
        <v>0.13</v>
      </c>
      <c r="H555">
        <v>0</v>
      </c>
      <c r="J555" s="1" t="str">
        <f t="shared" si="9"/>
        <v>2023-09-24-01</v>
      </c>
    </row>
    <row r="556" spans="1:10" x14ac:dyDescent="0.45">
      <c r="A556">
        <v>607523</v>
      </c>
      <c r="B556" s="1">
        <v>45193.083333333336</v>
      </c>
      <c r="C556" t="s">
        <v>7</v>
      </c>
      <c r="D556" t="s">
        <v>8</v>
      </c>
      <c r="E556" t="s">
        <v>8796</v>
      </c>
      <c r="F556">
        <v>635</v>
      </c>
      <c r="G556">
        <v>0.19400000000000001</v>
      </c>
      <c r="H556">
        <v>0</v>
      </c>
      <c r="J556" s="1" t="str">
        <f t="shared" si="9"/>
        <v>2023-09-24-02</v>
      </c>
    </row>
    <row r="557" spans="1:10" x14ac:dyDescent="0.45">
      <c r="A557">
        <v>608657</v>
      </c>
      <c r="B557" s="1">
        <v>45193.125</v>
      </c>
      <c r="C557" t="s">
        <v>7</v>
      </c>
      <c r="D557" t="s">
        <v>8</v>
      </c>
      <c r="E557" t="s">
        <v>8796</v>
      </c>
      <c r="F557">
        <v>635</v>
      </c>
      <c r="G557">
        <v>0.40600000000000003</v>
      </c>
      <c r="H557">
        <v>0</v>
      </c>
      <c r="J557" s="1" t="str">
        <f t="shared" si="9"/>
        <v>2023-09-24-03</v>
      </c>
    </row>
    <row r="558" spans="1:10" x14ac:dyDescent="0.45">
      <c r="A558">
        <v>609611</v>
      </c>
      <c r="B558" s="1">
        <v>45193.166666666664</v>
      </c>
      <c r="C558" t="s">
        <v>7</v>
      </c>
      <c r="D558" t="s">
        <v>8</v>
      </c>
      <c r="E558" t="s">
        <v>8796</v>
      </c>
      <c r="F558">
        <v>635</v>
      </c>
      <c r="G558">
        <v>5.8999999999999997E-2</v>
      </c>
      <c r="H558">
        <v>2E-3</v>
      </c>
      <c r="J558" s="1" t="str">
        <f t="shared" si="9"/>
        <v>2023-09-24-04</v>
      </c>
    </row>
    <row r="559" spans="1:10" x14ac:dyDescent="0.45">
      <c r="A559">
        <v>610920</v>
      </c>
      <c r="B559" s="1">
        <v>45193.208333333336</v>
      </c>
      <c r="C559" t="s">
        <v>7</v>
      </c>
      <c r="D559" t="s">
        <v>8</v>
      </c>
      <c r="E559" t="s">
        <v>8796</v>
      </c>
      <c r="F559">
        <v>635</v>
      </c>
      <c r="G559">
        <v>6.4000000000000001E-2</v>
      </c>
      <c r="H559">
        <v>0.18</v>
      </c>
      <c r="J559" s="1" t="str">
        <f t="shared" si="9"/>
        <v>2023-09-24-05</v>
      </c>
    </row>
    <row r="560" spans="1:10" x14ac:dyDescent="0.45">
      <c r="A560">
        <v>612500</v>
      </c>
      <c r="B560" s="1">
        <v>45193.25</v>
      </c>
      <c r="C560" t="s">
        <v>7</v>
      </c>
      <c r="D560" t="s">
        <v>8</v>
      </c>
      <c r="E560" t="s">
        <v>8796</v>
      </c>
      <c r="F560">
        <v>635</v>
      </c>
      <c r="G560">
        <v>4.0000000000000001E-3</v>
      </c>
      <c r="H560">
        <v>0.80900000000000005</v>
      </c>
      <c r="J560" s="1" t="str">
        <f t="shared" si="9"/>
        <v>2023-09-24-06</v>
      </c>
    </row>
    <row r="561" spans="1:10" x14ac:dyDescent="0.45">
      <c r="A561">
        <v>612728</v>
      </c>
      <c r="B561" s="1">
        <v>45193.291666666664</v>
      </c>
      <c r="C561" t="s">
        <v>7</v>
      </c>
      <c r="D561" t="s">
        <v>8</v>
      </c>
      <c r="E561" t="s">
        <v>8796</v>
      </c>
      <c r="F561">
        <v>635</v>
      </c>
      <c r="G561">
        <v>0</v>
      </c>
      <c r="H561">
        <v>1.78</v>
      </c>
      <c r="J561" s="1" t="str">
        <f t="shared" si="9"/>
        <v>2023-09-24-07</v>
      </c>
    </row>
    <row r="562" spans="1:10" x14ac:dyDescent="0.45">
      <c r="A562">
        <v>614356</v>
      </c>
      <c r="B562" s="1">
        <v>45193.333333333336</v>
      </c>
      <c r="C562" t="s">
        <v>7</v>
      </c>
      <c r="D562" t="s">
        <v>8</v>
      </c>
      <c r="E562" t="s">
        <v>8796</v>
      </c>
      <c r="F562">
        <v>635</v>
      </c>
      <c r="G562">
        <v>0</v>
      </c>
      <c r="H562">
        <v>1.83</v>
      </c>
      <c r="J562" s="1" t="str">
        <f t="shared" si="9"/>
        <v>2023-09-24-08</v>
      </c>
    </row>
    <row r="563" spans="1:10" x14ac:dyDescent="0.45">
      <c r="A563">
        <v>615067</v>
      </c>
      <c r="B563" s="1">
        <v>45193.375</v>
      </c>
      <c r="C563" t="s">
        <v>7</v>
      </c>
      <c r="D563" t="s">
        <v>8</v>
      </c>
      <c r="E563" t="s">
        <v>8796</v>
      </c>
      <c r="F563">
        <v>635</v>
      </c>
      <c r="G563">
        <v>0</v>
      </c>
      <c r="H563">
        <v>2.258</v>
      </c>
      <c r="J563" s="1" t="str">
        <f t="shared" si="9"/>
        <v>2023-09-24-09</v>
      </c>
    </row>
    <row r="564" spans="1:10" x14ac:dyDescent="0.45">
      <c r="A564">
        <v>616705</v>
      </c>
      <c r="B564" s="1">
        <v>45193.416666666664</v>
      </c>
      <c r="C564" t="s">
        <v>7</v>
      </c>
      <c r="D564" t="s">
        <v>8</v>
      </c>
      <c r="E564" t="s">
        <v>8796</v>
      </c>
      <c r="F564">
        <v>635</v>
      </c>
      <c r="G564">
        <v>6.0000000000000001E-3</v>
      </c>
      <c r="H564">
        <v>1.2869999999999999</v>
      </c>
      <c r="J564" s="1" t="str">
        <f t="shared" si="9"/>
        <v>2023-09-24-10</v>
      </c>
    </row>
    <row r="565" spans="1:10" x14ac:dyDescent="0.45">
      <c r="A565">
        <v>617502</v>
      </c>
      <c r="B565" s="1">
        <v>45193.458333333336</v>
      </c>
      <c r="C565" t="s">
        <v>7</v>
      </c>
      <c r="D565" t="s">
        <v>8</v>
      </c>
      <c r="E565" t="s">
        <v>8796</v>
      </c>
      <c r="F565">
        <v>635</v>
      </c>
      <c r="G565">
        <v>0</v>
      </c>
      <c r="H565">
        <v>1.075</v>
      </c>
      <c r="J565" s="1" t="str">
        <f t="shared" si="9"/>
        <v>2023-09-24-11</v>
      </c>
    </row>
    <row r="566" spans="1:10" x14ac:dyDescent="0.45">
      <c r="A566">
        <v>619152</v>
      </c>
      <c r="B566" s="1">
        <v>45193.5</v>
      </c>
      <c r="C566" t="s">
        <v>7</v>
      </c>
      <c r="D566" t="s">
        <v>8</v>
      </c>
      <c r="E566" t="s">
        <v>8796</v>
      </c>
      <c r="F566">
        <v>635</v>
      </c>
      <c r="G566">
        <v>0.80200000000000005</v>
      </c>
      <c r="H566">
        <v>1.0720000000000001</v>
      </c>
      <c r="J566" s="1" t="str">
        <f t="shared" si="9"/>
        <v>2023-09-24-12</v>
      </c>
    </row>
    <row r="567" spans="1:10" x14ac:dyDescent="0.45">
      <c r="A567">
        <v>619501</v>
      </c>
      <c r="B567" s="1">
        <v>45193.541666666664</v>
      </c>
      <c r="C567" t="s">
        <v>7</v>
      </c>
      <c r="D567" t="s">
        <v>8</v>
      </c>
      <c r="E567" t="s">
        <v>8796</v>
      </c>
      <c r="F567">
        <v>635</v>
      </c>
      <c r="G567">
        <v>0.879</v>
      </c>
      <c r="H567">
        <v>0.77100000000000002</v>
      </c>
      <c r="J567" s="1" t="str">
        <f t="shared" si="9"/>
        <v>2023-09-24-13</v>
      </c>
    </row>
    <row r="568" spans="1:10" x14ac:dyDescent="0.45">
      <c r="A568">
        <v>620398</v>
      </c>
      <c r="B568" s="1">
        <v>45193.583333333336</v>
      </c>
      <c r="C568" t="s">
        <v>7</v>
      </c>
      <c r="D568" t="s">
        <v>8</v>
      </c>
      <c r="E568" t="s">
        <v>8796</v>
      </c>
      <c r="F568">
        <v>635</v>
      </c>
      <c r="G568">
        <v>1.2E-2</v>
      </c>
      <c r="H568">
        <v>0.72499999999999998</v>
      </c>
      <c r="J568" s="1" t="str">
        <f t="shared" si="9"/>
        <v>2023-09-24-14</v>
      </c>
    </row>
    <row r="569" spans="1:10" x14ac:dyDescent="0.45">
      <c r="A569">
        <v>621662</v>
      </c>
      <c r="B569" s="1">
        <v>45193.625</v>
      </c>
      <c r="C569" t="s">
        <v>7</v>
      </c>
      <c r="D569" t="s">
        <v>8</v>
      </c>
      <c r="E569" t="s">
        <v>8796</v>
      </c>
      <c r="F569">
        <v>635</v>
      </c>
      <c r="G569">
        <v>5.3999999999999999E-2</v>
      </c>
      <c r="H569">
        <v>0.21</v>
      </c>
      <c r="J569" s="1" t="str">
        <f t="shared" si="9"/>
        <v>2023-09-24-15</v>
      </c>
    </row>
    <row r="570" spans="1:10" x14ac:dyDescent="0.45">
      <c r="A570">
        <v>623497</v>
      </c>
      <c r="B570" s="1">
        <v>45193.666666666664</v>
      </c>
      <c r="C570" t="s">
        <v>7</v>
      </c>
      <c r="D570" t="s">
        <v>8</v>
      </c>
      <c r="E570" t="s">
        <v>8796</v>
      </c>
      <c r="F570">
        <v>635</v>
      </c>
      <c r="G570">
        <v>0.26200000000000001</v>
      </c>
      <c r="H570">
        <v>3.0000000000000001E-3</v>
      </c>
      <c r="J570" s="1" t="str">
        <f t="shared" si="9"/>
        <v>2023-09-24-16</v>
      </c>
    </row>
    <row r="571" spans="1:10" x14ac:dyDescent="0.45">
      <c r="A571">
        <v>624430</v>
      </c>
      <c r="B571" s="1">
        <v>45193.708333333336</v>
      </c>
      <c r="C571" t="s">
        <v>7</v>
      </c>
      <c r="D571" t="s">
        <v>8</v>
      </c>
      <c r="E571" t="s">
        <v>8796</v>
      </c>
      <c r="F571">
        <v>635</v>
      </c>
      <c r="G571">
        <v>0.32</v>
      </c>
      <c r="H571">
        <v>0</v>
      </c>
      <c r="J571" s="1" t="str">
        <f t="shared" si="9"/>
        <v>2023-09-24-17</v>
      </c>
    </row>
    <row r="572" spans="1:10" x14ac:dyDescent="0.45">
      <c r="A572">
        <v>625792</v>
      </c>
      <c r="B572" s="1">
        <v>45193.75</v>
      </c>
      <c r="C572" t="s">
        <v>7</v>
      </c>
      <c r="D572" t="s">
        <v>8</v>
      </c>
      <c r="E572" t="s">
        <v>8796</v>
      </c>
      <c r="F572">
        <v>635</v>
      </c>
      <c r="G572">
        <v>0.19900000000000001</v>
      </c>
      <c r="H572">
        <v>0</v>
      </c>
      <c r="J572" s="1" t="str">
        <f t="shared" si="9"/>
        <v>2023-09-24-18</v>
      </c>
    </row>
    <row r="573" spans="1:10" x14ac:dyDescent="0.45">
      <c r="A573">
        <v>626376</v>
      </c>
      <c r="B573" s="1">
        <v>45193.791666666664</v>
      </c>
      <c r="C573" t="s">
        <v>7</v>
      </c>
      <c r="D573" t="s">
        <v>8</v>
      </c>
      <c r="E573" t="s">
        <v>8796</v>
      </c>
      <c r="F573">
        <v>635</v>
      </c>
      <c r="G573">
        <v>0.20599999999999999</v>
      </c>
      <c r="H573">
        <v>0</v>
      </c>
      <c r="J573" s="1" t="str">
        <f t="shared" si="9"/>
        <v>2023-09-24-19</v>
      </c>
    </row>
    <row r="574" spans="1:10" x14ac:dyDescent="0.45">
      <c r="A574">
        <v>627219</v>
      </c>
      <c r="B574" s="1">
        <v>45193.833333333336</v>
      </c>
      <c r="C574" t="s">
        <v>7</v>
      </c>
      <c r="D574" t="s">
        <v>8</v>
      </c>
      <c r="E574" t="s">
        <v>8796</v>
      </c>
      <c r="F574">
        <v>635</v>
      </c>
      <c r="G574">
        <v>0.17599999999999999</v>
      </c>
      <c r="H574">
        <v>0</v>
      </c>
      <c r="J574" s="1" t="str">
        <f t="shared" si="9"/>
        <v>2023-09-24-20</v>
      </c>
    </row>
    <row r="575" spans="1:10" x14ac:dyDescent="0.45">
      <c r="A575">
        <v>628265</v>
      </c>
      <c r="B575" s="1">
        <v>45193.875</v>
      </c>
      <c r="C575" t="s">
        <v>7</v>
      </c>
      <c r="D575" t="s">
        <v>8</v>
      </c>
      <c r="E575" t="s">
        <v>8796</v>
      </c>
      <c r="F575">
        <v>635</v>
      </c>
      <c r="G575">
        <v>0.189</v>
      </c>
      <c r="H575">
        <v>0</v>
      </c>
      <c r="J575" s="1" t="str">
        <f t="shared" si="9"/>
        <v>2023-09-24-21</v>
      </c>
    </row>
    <row r="576" spans="1:10" x14ac:dyDescent="0.45">
      <c r="A576">
        <v>630134</v>
      </c>
      <c r="B576" s="1">
        <v>45193.916666666664</v>
      </c>
      <c r="C576" t="s">
        <v>7</v>
      </c>
      <c r="D576" t="s">
        <v>8</v>
      </c>
      <c r="E576" t="s">
        <v>8796</v>
      </c>
      <c r="F576">
        <v>635</v>
      </c>
      <c r="G576">
        <v>0.17299999999999999</v>
      </c>
      <c r="H576">
        <v>0</v>
      </c>
      <c r="J576" s="1" t="str">
        <f t="shared" si="9"/>
        <v>2023-09-24-22</v>
      </c>
    </row>
    <row r="577" spans="1:10" x14ac:dyDescent="0.45">
      <c r="A577">
        <v>630502</v>
      </c>
      <c r="B577" s="1">
        <v>45193.958333333336</v>
      </c>
      <c r="C577" t="s">
        <v>7</v>
      </c>
      <c r="D577" t="s">
        <v>8</v>
      </c>
      <c r="E577" t="s">
        <v>8796</v>
      </c>
      <c r="F577">
        <v>635</v>
      </c>
      <c r="G577">
        <v>0.158</v>
      </c>
      <c r="H577">
        <v>0</v>
      </c>
      <c r="J577" s="1" t="str">
        <f t="shared" si="9"/>
        <v>2023-09-24-23</v>
      </c>
    </row>
    <row r="578" spans="1:10" x14ac:dyDescent="0.45">
      <c r="A578">
        <v>631904</v>
      </c>
      <c r="B578" s="1">
        <v>45194</v>
      </c>
      <c r="C578" t="s">
        <v>7</v>
      </c>
      <c r="D578" t="s">
        <v>8</v>
      </c>
      <c r="E578" t="s">
        <v>8796</v>
      </c>
      <c r="F578">
        <v>635</v>
      </c>
      <c r="G578">
        <v>7.5999999999999998E-2</v>
      </c>
      <c r="H578">
        <v>0</v>
      </c>
      <c r="J578" s="1" t="str">
        <f t="shared" si="9"/>
        <v>2023-09-25-00</v>
      </c>
    </row>
    <row r="579" spans="1:10" x14ac:dyDescent="0.45">
      <c r="A579">
        <v>633296</v>
      </c>
      <c r="B579" s="1">
        <v>45194.041666666664</v>
      </c>
      <c r="C579" t="s">
        <v>7</v>
      </c>
      <c r="D579" t="s">
        <v>8</v>
      </c>
      <c r="E579" t="s">
        <v>8796</v>
      </c>
      <c r="F579">
        <v>635</v>
      </c>
      <c r="G579">
        <v>0.22500000000000001</v>
      </c>
      <c r="H579">
        <v>0</v>
      </c>
      <c r="J579" s="1" t="str">
        <f t="shared" ref="J579:J642" si="10">TEXT(YEAR(B579),"0000")&amp;"-"&amp;TEXT(MONTH(B579),"00")&amp;"-"&amp;TEXT(DAY(B579),"00")&amp;"-"&amp;TEXT(HOUR(B579),"00")</f>
        <v>2023-09-25-01</v>
      </c>
    </row>
    <row r="580" spans="1:10" x14ac:dyDescent="0.45">
      <c r="A580">
        <v>633633</v>
      </c>
      <c r="B580" s="1">
        <v>45194.083333333336</v>
      </c>
      <c r="C580" t="s">
        <v>7</v>
      </c>
      <c r="D580" t="s">
        <v>8</v>
      </c>
      <c r="E580" t="s">
        <v>8796</v>
      </c>
      <c r="F580">
        <v>635</v>
      </c>
      <c r="G580">
        <v>0.14199999999999999</v>
      </c>
      <c r="H580">
        <v>0</v>
      </c>
      <c r="J580" s="1" t="str">
        <f t="shared" si="10"/>
        <v>2023-09-25-02</v>
      </c>
    </row>
    <row r="581" spans="1:10" x14ac:dyDescent="0.45">
      <c r="A581">
        <v>635530</v>
      </c>
      <c r="B581" s="1">
        <v>45194.125</v>
      </c>
      <c r="C581" t="s">
        <v>7</v>
      </c>
      <c r="D581" t="s">
        <v>8</v>
      </c>
      <c r="E581" t="s">
        <v>8796</v>
      </c>
      <c r="F581">
        <v>635</v>
      </c>
      <c r="G581">
        <v>0.215</v>
      </c>
      <c r="H581">
        <v>0</v>
      </c>
      <c r="J581" s="1" t="str">
        <f t="shared" si="10"/>
        <v>2023-09-25-03</v>
      </c>
    </row>
    <row r="582" spans="1:10" x14ac:dyDescent="0.45">
      <c r="A582">
        <v>636045</v>
      </c>
      <c r="B582" s="1">
        <v>45194.166666666664</v>
      </c>
      <c r="C582" t="s">
        <v>7</v>
      </c>
      <c r="D582" t="s">
        <v>8</v>
      </c>
      <c r="E582" t="s">
        <v>8796</v>
      </c>
      <c r="F582">
        <v>635</v>
      </c>
      <c r="G582">
        <v>0.57399999999999995</v>
      </c>
      <c r="H582">
        <v>1E-3</v>
      </c>
      <c r="J582" s="1" t="str">
        <f t="shared" si="10"/>
        <v>2023-09-25-04</v>
      </c>
    </row>
    <row r="583" spans="1:10" x14ac:dyDescent="0.45">
      <c r="A583">
        <v>637806</v>
      </c>
      <c r="B583" s="1">
        <v>45194.208333333336</v>
      </c>
      <c r="C583" t="s">
        <v>7</v>
      </c>
      <c r="D583" t="s">
        <v>8</v>
      </c>
      <c r="E583" t="s">
        <v>8796</v>
      </c>
      <c r="F583">
        <v>635</v>
      </c>
      <c r="G583">
        <v>3.6999999999999998E-2</v>
      </c>
      <c r="H583">
        <v>0.128</v>
      </c>
      <c r="J583" s="1" t="str">
        <f t="shared" si="10"/>
        <v>2023-09-25-05</v>
      </c>
    </row>
    <row r="584" spans="1:10" x14ac:dyDescent="0.45">
      <c r="A584">
        <v>638438</v>
      </c>
      <c r="B584" s="1">
        <v>45194.25</v>
      </c>
      <c r="C584" t="s">
        <v>7</v>
      </c>
      <c r="D584" t="s">
        <v>8</v>
      </c>
      <c r="E584" t="s">
        <v>8796</v>
      </c>
      <c r="F584">
        <v>635</v>
      </c>
      <c r="G584">
        <v>6.0000000000000001E-3</v>
      </c>
      <c r="H584">
        <v>0.28599999999999998</v>
      </c>
      <c r="J584" s="1" t="str">
        <f t="shared" si="10"/>
        <v>2023-09-25-06</v>
      </c>
    </row>
    <row r="585" spans="1:10" x14ac:dyDescent="0.45">
      <c r="A585">
        <v>638955</v>
      </c>
      <c r="B585" s="1">
        <v>45194.291666666664</v>
      </c>
      <c r="C585" t="s">
        <v>7</v>
      </c>
      <c r="D585" t="s">
        <v>8</v>
      </c>
      <c r="E585" t="s">
        <v>8796</v>
      </c>
      <c r="F585">
        <v>635</v>
      </c>
      <c r="G585">
        <v>6.0000000000000001E-3</v>
      </c>
      <c r="H585">
        <v>0.66500000000000004</v>
      </c>
      <c r="J585" s="1" t="str">
        <f t="shared" si="10"/>
        <v>2023-09-25-07</v>
      </c>
    </row>
    <row r="586" spans="1:10" x14ac:dyDescent="0.45">
      <c r="A586">
        <v>640339</v>
      </c>
      <c r="B586" s="1">
        <v>45194.333333333336</v>
      </c>
      <c r="C586" t="s">
        <v>7</v>
      </c>
      <c r="D586" t="s">
        <v>8</v>
      </c>
      <c r="E586" t="s">
        <v>8796</v>
      </c>
      <c r="F586">
        <v>635</v>
      </c>
      <c r="G586">
        <v>0</v>
      </c>
      <c r="H586">
        <v>1.8720000000000001</v>
      </c>
      <c r="J586" s="1" t="str">
        <f t="shared" si="10"/>
        <v>2023-09-25-08</v>
      </c>
    </row>
    <row r="587" spans="1:10" x14ac:dyDescent="0.45">
      <c r="A587">
        <v>642204</v>
      </c>
      <c r="B587" s="1">
        <v>45194.375</v>
      </c>
      <c r="C587" t="s">
        <v>7</v>
      </c>
      <c r="D587" t="s">
        <v>8</v>
      </c>
      <c r="E587" t="s">
        <v>8796</v>
      </c>
      <c r="F587">
        <v>635</v>
      </c>
      <c r="G587">
        <v>2.3E-2</v>
      </c>
      <c r="H587">
        <v>1.671</v>
      </c>
      <c r="J587" s="1" t="str">
        <f t="shared" si="10"/>
        <v>2023-09-25-09</v>
      </c>
    </row>
    <row r="588" spans="1:10" x14ac:dyDescent="0.45">
      <c r="A588">
        <v>643137</v>
      </c>
      <c r="B588" s="1">
        <v>45194.416666666664</v>
      </c>
      <c r="C588" t="s">
        <v>7</v>
      </c>
      <c r="D588" t="s">
        <v>8</v>
      </c>
      <c r="E588" t="s">
        <v>8796</v>
      </c>
      <c r="F588">
        <v>635</v>
      </c>
      <c r="G588">
        <v>0.251</v>
      </c>
      <c r="H588">
        <v>2.9169999999999998</v>
      </c>
      <c r="J588" s="1" t="str">
        <f t="shared" si="10"/>
        <v>2023-09-25-10</v>
      </c>
    </row>
    <row r="589" spans="1:10" x14ac:dyDescent="0.45">
      <c r="A589">
        <v>643797</v>
      </c>
      <c r="B589" s="1">
        <v>45194.458333333336</v>
      </c>
      <c r="C589" t="s">
        <v>7</v>
      </c>
      <c r="D589" t="s">
        <v>8</v>
      </c>
      <c r="E589" t="s">
        <v>8796</v>
      </c>
      <c r="F589">
        <v>635</v>
      </c>
      <c r="G589">
        <v>0</v>
      </c>
      <c r="H589">
        <v>2.835</v>
      </c>
      <c r="J589" s="1" t="str">
        <f t="shared" si="10"/>
        <v>2023-09-25-11</v>
      </c>
    </row>
    <row r="590" spans="1:10" x14ac:dyDescent="0.45">
      <c r="A590">
        <v>645055</v>
      </c>
      <c r="B590" s="1">
        <v>45194.5</v>
      </c>
      <c r="C590" t="s">
        <v>7</v>
      </c>
      <c r="D590" t="s">
        <v>8</v>
      </c>
      <c r="E590" t="s">
        <v>8796</v>
      </c>
      <c r="F590">
        <v>635</v>
      </c>
      <c r="G590">
        <v>0</v>
      </c>
      <c r="H590">
        <v>2.331</v>
      </c>
      <c r="J590" s="1" t="str">
        <f t="shared" si="10"/>
        <v>2023-09-25-12</v>
      </c>
    </row>
    <row r="591" spans="1:10" x14ac:dyDescent="0.45">
      <c r="A591">
        <v>646206</v>
      </c>
      <c r="B591" s="1">
        <v>45194.541666666664</v>
      </c>
      <c r="C591" t="s">
        <v>7</v>
      </c>
      <c r="D591" t="s">
        <v>8</v>
      </c>
      <c r="E591" t="s">
        <v>8796</v>
      </c>
      <c r="F591">
        <v>635</v>
      </c>
      <c r="G591">
        <v>0</v>
      </c>
      <c r="H591">
        <v>1.542</v>
      </c>
      <c r="J591" s="1" t="str">
        <f t="shared" si="10"/>
        <v>2023-09-25-13</v>
      </c>
    </row>
    <row r="592" spans="1:10" x14ac:dyDescent="0.45">
      <c r="A592">
        <v>647349</v>
      </c>
      <c r="B592" s="1">
        <v>45194.583333333336</v>
      </c>
      <c r="C592" t="s">
        <v>7</v>
      </c>
      <c r="D592" t="s">
        <v>8</v>
      </c>
      <c r="E592" t="s">
        <v>8796</v>
      </c>
      <c r="F592">
        <v>635</v>
      </c>
      <c r="G592">
        <v>0.111</v>
      </c>
      <c r="H592">
        <v>0.77300000000000002</v>
      </c>
      <c r="J592" s="1" t="str">
        <f t="shared" si="10"/>
        <v>2023-09-25-14</v>
      </c>
    </row>
    <row r="593" spans="1:10" x14ac:dyDescent="0.45">
      <c r="A593">
        <v>647915</v>
      </c>
      <c r="B593" s="1">
        <v>45194.625</v>
      </c>
      <c r="C593" t="s">
        <v>7</v>
      </c>
      <c r="D593" t="s">
        <v>8</v>
      </c>
      <c r="E593" t="s">
        <v>8796</v>
      </c>
      <c r="F593">
        <v>635</v>
      </c>
      <c r="G593">
        <v>0.96</v>
      </c>
      <c r="H593">
        <v>0.153</v>
      </c>
      <c r="J593" s="1" t="str">
        <f t="shared" si="10"/>
        <v>2023-09-25-15</v>
      </c>
    </row>
    <row r="594" spans="1:10" x14ac:dyDescent="0.45">
      <c r="A594">
        <v>649118</v>
      </c>
      <c r="B594" s="1">
        <v>45194.666666666664</v>
      </c>
      <c r="C594" t="s">
        <v>7</v>
      </c>
      <c r="D594" t="s">
        <v>8</v>
      </c>
      <c r="E594" t="s">
        <v>8796</v>
      </c>
      <c r="F594">
        <v>635</v>
      </c>
      <c r="G594">
        <v>0.11799999999999999</v>
      </c>
      <c r="H594">
        <v>4.0000000000000001E-3</v>
      </c>
      <c r="J594" s="1" t="str">
        <f t="shared" si="10"/>
        <v>2023-09-25-16</v>
      </c>
    </row>
    <row r="595" spans="1:10" x14ac:dyDescent="0.45">
      <c r="A595">
        <v>650843</v>
      </c>
      <c r="B595" s="1">
        <v>45194.708333333336</v>
      </c>
      <c r="C595" t="s">
        <v>7</v>
      </c>
      <c r="D595" t="s">
        <v>8</v>
      </c>
      <c r="E595" t="s">
        <v>8796</v>
      </c>
      <c r="F595">
        <v>635</v>
      </c>
      <c r="G595">
        <v>0.34399999999999997</v>
      </c>
      <c r="H595">
        <v>0</v>
      </c>
      <c r="J595" s="1" t="str">
        <f t="shared" si="10"/>
        <v>2023-09-25-17</v>
      </c>
    </row>
    <row r="596" spans="1:10" x14ac:dyDescent="0.45">
      <c r="A596">
        <v>651347</v>
      </c>
      <c r="B596" s="1">
        <v>45194.75</v>
      </c>
      <c r="C596" t="s">
        <v>7</v>
      </c>
      <c r="D596" t="s">
        <v>8</v>
      </c>
      <c r="E596" t="s">
        <v>8796</v>
      </c>
      <c r="F596">
        <v>635</v>
      </c>
      <c r="G596">
        <v>0.217</v>
      </c>
      <c r="H596">
        <v>0</v>
      </c>
      <c r="J596" s="1" t="str">
        <f t="shared" si="10"/>
        <v>2023-09-25-18</v>
      </c>
    </row>
    <row r="597" spans="1:10" x14ac:dyDescent="0.45">
      <c r="A597">
        <v>653013</v>
      </c>
      <c r="B597" s="1">
        <v>45194.791666666664</v>
      </c>
      <c r="C597" t="s">
        <v>7</v>
      </c>
      <c r="D597" t="s">
        <v>8</v>
      </c>
      <c r="E597" t="s">
        <v>8796</v>
      </c>
      <c r="F597">
        <v>635</v>
      </c>
      <c r="G597">
        <v>0.313</v>
      </c>
      <c r="H597">
        <v>0</v>
      </c>
      <c r="J597" s="1" t="str">
        <f t="shared" si="10"/>
        <v>2023-09-25-19</v>
      </c>
    </row>
    <row r="598" spans="1:10" x14ac:dyDescent="0.45">
      <c r="A598">
        <v>653658</v>
      </c>
      <c r="B598" s="1">
        <v>45194.833333333336</v>
      </c>
      <c r="C598" t="s">
        <v>7</v>
      </c>
      <c r="D598" t="s">
        <v>8</v>
      </c>
      <c r="E598" t="s">
        <v>8796</v>
      </c>
      <c r="F598">
        <v>635</v>
      </c>
      <c r="G598">
        <v>0.22700000000000001</v>
      </c>
      <c r="H598">
        <v>0</v>
      </c>
      <c r="J598" s="1" t="str">
        <f t="shared" si="10"/>
        <v>2023-09-25-20</v>
      </c>
    </row>
    <row r="599" spans="1:10" x14ac:dyDescent="0.45">
      <c r="A599">
        <v>655152</v>
      </c>
      <c r="B599" s="1">
        <v>45194.875</v>
      </c>
      <c r="C599" t="s">
        <v>7</v>
      </c>
      <c r="D599" t="s">
        <v>8</v>
      </c>
      <c r="E599" t="s">
        <v>8796</v>
      </c>
      <c r="F599">
        <v>635</v>
      </c>
      <c r="G599">
        <v>0.123</v>
      </c>
      <c r="H599">
        <v>0</v>
      </c>
      <c r="J599" s="1" t="str">
        <f t="shared" si="10"/>
        <v>2023-09-25-21</v>
      </c>
    </row>
    <row r="600" spans="1:10" x14ac:dyDescent="0.45">
      <c r="A600">
        <v>655468</v>
      </c>
      <c r="B600" s="1">
        <v>45194.916666666664</v>
      </c>
      <c r="C600" t="s">
        <v>7</v>
      </c>
      <c r="D600" t="s">
        <v>8</v>
      </c>
      <c r="E600" t="s">
        <v>8796</v>
      </c>
      <c r="F600">
        <v>635</v>
      </c>
      <c r="G600">
        <v>0.215</v>
      </c>
      <c r="H600">
        <v>0</v>
      </c>
      <c r="J600" s="1" t="str">
        <f t="shared" si="10"/>
        <v>2023-09-25-22</v>
      </c>
    </row>
    <row r="601" spans="1:10" x14ac:dyDescent="0.45">
      <c r="A601">
        <v>656937</v>
      </c>
      <c r="B601" s="1">
        <v>45194.958333333336</v>
      </c>
      <c r="C601" t="s">
        <v>7</v>
      </c>
      <c r="D601" t="s">
        <v>8</v>
      </c>
      <c r="E601" t="s">
        <v>8796</v>
      </c>
      <c r="F601">
        <v>635</v>
      </c>
      <c r="G601">
        <v>0.17399999999999999</v>
      </c>
      <c r="H601">
        <v>0</v>
      </c>
      <c r="J601" s="1" t="str">
        <f t="shared" si="10"/>
        <v>2023-09-25-23</v>
      </c>
    </row>
    <row r="602" spans="1:10" x14ac:dyDescent="0.45">
      <c r="A602">
        <v>658306</v>
      </c>
      <c r="B602" s="1">
        <v>45195</v>
      </c>
      <c r="C602" t="s">
        <v>7</v>
      </c>
      <c r="D602" t="s">
        <v>8</v>
      </c>
      <c r="E602" t="s">
        <v>8796</v>
      </c>
      <c r="F602">
        <v>635</v>
      </c>
      <c r="G602">
        <v>0.157</v>
      </c>
      <c r="H602">
        <v>0</v>
      </c>
      <c r="J602" s="1" t="str">
        <f t="shared" si="10"/>
        <v>2023-09-26-00</v>
      </c>
    </row>
    <row r="603" spans="1:10" x14ac:dyDescent="0.45">
      <c r="A603">
        <v>659298</v>
      </c>
      <c r="B603" s="1">
        <v>45195.041666666664</v>
      </c>
      <c r="C603" t="s">
        <v>7</v>
      </c>
      <c r="D603" t="s">
        <v>8</v>
      </c>
      <c r="E603" t="s">
        <v>8796</v>
      </c>
      <c r="F603">
        <v>635</v>
      </c>
      <c r="G603">
        <v>0.109</v>
      </c>
      <c r="H603">
        <v>0</v>
      </c>
      <c r="J603" s="1" t="str">
        <f t="shared" si="10"/>
        <v>2023-09-26-01</v>
      </c>
    </row>
    <row r="604" spans="1:10" x14ac:dyDescent="0.45">
      <c r="A604">
        <v>660082</v>
      </c>
      <c r="B604" s="1">
        <v>45195.083333333336</v>
      </c>
      <c r="C604" t="s">
        <v>7</v>
      </c>
      <c r="D604" t="s">
        <v>8</v>
      </c>
      <c r="E604" t="s">
        <v>8796</v>
      </c>
      <c r="F604">
        <v>635</v>
      </c>
      <c r="G604">
        <v>0.115</v>
      </c>
      <c r="H604">
        <v>0</v>
      </c>
      <c r="J604" s="1" t="str">
        <f t="shared" si="10"/>
        <v>2023-09-26-02</v>
      </c>
    </row>
    <row r="605" spans="1:10" x14ac:dyDescent="0.45">
      <c r="A605">
        <v>661799</v>
      </c>
      <c r="B605" s="1">
        <v>45195.125</v>
      </c>
      <c r="C605" t="s">
        <v>7</v>
      </c>
      <c r="D605" t="s">
        <v>8</v>
      </c>
      <c r="E605" t="s">
        <v>8796</v>
      </c>
      <c r="F605">
        <v>635</v>
      </c>
      <c r="G605">
        <v>0.19400000000000001</v>
      </c>
      <c r="H605">
        <v>0</v>
      </c>
      <c r="J605" s="1" t="str">
        <f t="shared" si="10"/>
        <v>2023-09-26-03</v>
      </c>
    </row>
    <row r="606" spans="1:10" x14ac:dyDescent="0.45">
      <c r="A606">
        <v>662535</v>
      </c>
      <c r="B606" s="1">
        <v>45195.166666666664</v>
      </c>
      <c r="C606" t="s">
        <v>7</v>
      </c>
      <c r="D606" t="s">
        <v>8</v>
      </c>
      <c r="E606" t="s">
        <v>8796</v>
      </c>
      <c r="F606">
        <v>635</v>
      </c>
      <c r="G606">
        <v>0.193</v>
      </c>
      <c r="H606">
        <v>5.0000000000000001E-3</v>
      </c>
      <c r="J606" s="1" t="str">
        <f t="shared" si="10"/>
        <v>2023-09-26-04</v>
      </c>
    </row>
    <row r="607" spans="1:10" x14ac:dyDescent="0.45">
      <c r="A607">
        <v>663116</v>
      </c>
      <c r="B607" s="1">
        <v>45195.208333333336</v>
      </c>
      <c r="C607" t="s">
        <v>7</v>
      </c>
      <c r="D607" t="s">
        <v>8</v>
      </c>
      <c r="E607" t="s">
        <v>8796</v>
      </c>
      <c r="F607">
        <v>635</v>
      </c>
      <c r="G607">
        <v>0.123</v>
      </c>
      <c r="H607">
        <v>0.21299999999999999</v>
      </c>
      <c r="J607" s="1" t="str">
        <f t="shared" si="10"/>
        <v>2023-09-26-05</v>
      </c>
    </row>
    <row r="608" spans="1:10" x14ac:dyDescent="0.45">
      <c r="A608">
        <v>664587</v>
      </c>
      <c r="B608" s="1">
        <v>45195.25</v>
      </c>
      <c r="C608" t="s">
        <v>7</v>
      </c>
      <c r="D608" t="s">
        <v>8</v>
      </c>
      <c r="E608" t="s">
        <v>8796</v>
      </c>
      <c r="F608">
        <v>635</v>
      </c>
      <c r="G608">
        <v>0</v>
      </c>
      <c r="H608">
        <v>1.111</v>
      </c>
      <c r="J608" s="1" t="str">
        <f t="shared" si="10"/>
        <v>2023-09-26-06</v>
      </c>
    </row>
    <row r="609" spans="1:10" x14ac:dyDescent="0.45">
      <c r="A609">
        <v>665853</v>
      </c>
      <c r="B609" s="1">
        <v>45195.291666666664</v>
      </c>
      <c r="C609" t="s">
        <v>7</v>
      </c>
      <c r="D609" t="s">
        <v>8</v>
      </c>
      <c r="E609" t="s">
        <v>8796</v>
      </c>
      <c r="F609">
        <v>635</v>
      </c>
      <c r="G609">
        <v>0</v>
      </c>
      <c r="H609">
        <v>0.98299999999999998</v>
      </c>
      <c r="J609" s="1" t="str">
        <f t="shared" si="10"/>
        <v>2023-09-26-07</v>
      </c>
    </row>
    <row r="610" spans="1:10" x14ac:dyDescent="0.45">
      <c r="A610">
        <v>666880</v>
      </c>
      <c r="B610" s="1">
        <v>45195.333333333336</v>
      </c>
      <c r="C610" t="s">
        <v>7</v>
      </c>
      <c r="D610" t="s">
        <v>8</v>
      </c>
      <c r="E610" t="s">
        <v>8796</v>
      </c>
      <c r="F610">
        <v>635</v>
      </c>
      <c r="G610">
        <v>0</v>
      </c>
      <c r="H610">
        <v>0.79300000000000004</v>
      </c>
      <c r="J610" s="1" t="str">
        <f t="shared" si="10"/>
        <v>2023-09-26-08</v>
      </c>
    </row>
    <row r="611" spans="1:10" x14ac:dyDescent="0.45">
      <c r="A611">
        <v>668071</v>
      </c>
      <c r="B611" s="1">
        <v>45195.375</v>
      </c>
      <c r="C611" t="s">
        <v>7</v>
      </c>
      <c r="D611" t="s">
        <v>8</v>
      </c>
      <c r="E611" t="s">
        <v>8796</v>
      </c>
      <c r="F611">
        <v>635</v>
      </c>
      <c r="G611">
        <v>0</v>
      </c>
      <c r="H611">
        <v>0.75800000000000001</v>
      </c>
      <c r="J611" s="1" t="str">
        <f t="shared" si="10"/>
        <v>2023-09-26-09</v>
      </c>
    </row>
    <row r="612" spans="1:10" x14ac:dyDescent="0.45">
      <c r="A612">
        <v>668915</v>
      </c>
      <c r="B612" s="1">
        <v>45195.416666666664</v>
      </c>
      <c r="C612" t="s">
        <v>7</v>
      </c>
      <c r="D612" t="s">
        <v>8</v>
      </c>
      <c r="E612" t="s">
        <v>8796</v>
      </c>
      <c r="F612">
        <v>635</v>
      </c>
      <c r="G612">
        <v>0.65100000000000002</v>
      </c>
      <c r="H612">
        <v>1.41</v>
      </c>
      <c r="J612" s="1" t="str">
        <f t="shared" si="10"/>
        <v>2023-09-26-10</v>
      </c>
    </row>
    <row r="613" spans="1:10" x14ac:dyDescent="0.45">
      <c r="A613">
        <v>670084</v>
      </c>
      <c r="B613" s="1">
        <v>45195.458333333336</v>
      </c>
      <c r="C613" t="s">
        <v>7</v>
      </c>
      <c r="D613" t="s">
        <v>8</v>
      </c>
      <c r="E613" t="s">
        <v>8796</v>
      </c>
      <c r="F613">
        <v>635</v>
      </c>
      <c r="G613">
        <v>0.311</v>
      </c>
      <c r="H613">
        <v>1.9770000000000001</v>
      </c>
      <c r="J613" s="1" t="str">
        <f t="shared" si="10"/>
        <v>2023-09-26-11</v>
      </c>
    </row>
    <row r="614" spans="1:10" x14ac:dyDescent="0.45">
      <c r="A614">
        <v>670958</v>
      </c>
      <c r="B614" s="1">
        <v>45195.5</v>
      </c>
      <c r="C614" t="s">
        <v>7</v>
      </c>
      <c r="D614" t="s">
        <v>8</v>
      </c>
      <c r="E614" t="s">
        <v>8796</v>
      </c>
      <c r="F614">
        <v>635</v>
      </c>
      <c r="G614">
        <v>0</v>
      </c>
      <c r="H614">
        <v>1.1379999999999999</v>
      </c>
      <c r="J614" s="1" t="str">
        <f t="shared" si="10"/>
        <v>2023-09-26-12</v>
      </c>
    </row>
    <row r="615" spans="1:10" x14ac:dyDescent="0.45">
      <c r="A615">
        <v>672530</v>
      </c>
      <c r="B615" s="1">
        <v>45195.541666666664</v>
      </c>
      <c r="C615" t="s">
        <v>7</v>
      </c>
      <c r="D615" t="s">
        <v>8</v>
      </c>
      <c r="E615" t="s">
        <v>8796</v>
      </c>
      <c r="F615">
        <v>635</v>
      </c>
      <c r="G615">
        <v>0.25700000000000001</v>
      </c>
      <c r="H615">
        <v>0.28000000000000003</v>
      </c>
      <c r="J615" s="1" t="str">
        <f t="shared" si="10"/>
        <v>2023-09-26-13</v>
      </c>
    </row>
    <row r="616" spans="1:10" x14ac:dyDescent="0.45">
      <c r="A616">
        <v>673929</v>
      </c>
      <c r="B616" s="1">
        <v>45195.583333333336</v>
      </c>
      <c r="C616" t="s">
        <v>7</v>
      </c>
      <c r="D616" t="s">
        <v>8</v>
      </c>
      <c r="E616" t="s">
        <v>8796</v>
      </c>
      <c r="F616">
        <v>635</v>
      </c>
      <c r="G616">
        <v>5.8999999999999997E-2</v>
      </c>
      <c r="H616">
        <v>0.317</v>
      </c>
      <c r="J616" s="1" t="str">
        <f t="shared" si="10"/>
        <v>2023-09-26-14</v>
      </c>
    </row>
    <row r="617" spans="1:10" x14ac:dyDescent="0.45">
      <c r="A617">
        <v>674938</v>
      </c>
      <c r="B617" s="1">
        <v>45195.625</v>
      </c>
      <c r="C617" t="s">
        <v>7</v>
      </c>
      <c r="D617" t="s">
        <v>8</v>
      </c>
      <c r="E617" t="s">
        <v>8796</v>
      </c>
      <c r="F617">
        <v>635</v>
      </c>
      <c r="G617">
        <v>8.2000000000000003E-2</v>
      </c>
      <c r="H617">
        <v>0.186</v>
      </c>
      <c r="J617" s="1" t="str">
        <f t="shared" si="10"/>
        <v>2023-09-26-15</v>
      </c>
    </row>
    <row r="618" spans="1:10" x14ac:dyDescent="0.45">
      <c r="A618">
        <v>675345</v>
      </c>
      <c r="B618" s="1">
        <v>45195.666666666664</v>
      </c>
      <c r="C618" t="s">
        <v>7</v>
      </c>
      <c r="D618" t="s">
        <v>8</v>
      </c>
      <c r="E618" t="s">
        <v>8796</v>
      </c>
      <c r="F618">
        <v>635</v>
      </c>
      <c r="G618">
        <v>0.28699999999999998</v>
      </c>
      <c r="H618">
        <v>3.0000000000000001E-3</v>
      </c>
      <c r="J618" s="1" t="str">
        <f t="shared" si="10"/>
        <v>2023-09-26-16</v>
      </c>
    </row>
    <row r="619" spans="1:10" x14ac:dyDescent="0.45">
      <c r="A619">
        <v>676184</v>
      </c>
      <c r="B619" s="1">
        <v>45195.708333333336</v>
      </c>
      <c r="C619" t="s">
        <v>7</v>
      </c>
      <c r="D619" t="s">
        <v>8</v>
      </c>
      <c r="E619" t="s">
        <v>8796</v>
      </c>
      <c r="F619">
        <v>635</v>
      </c>
      <c r="G619">
        <v>0.35299999999999998</v>
      </c>
      <c r="H619">
        <v>0</v>
      </c>
      <c r="J619" s="1" t="str">
        <f t="shared" si="10"/>
        <v>2023-09-26-17</v>
      </c>
    </row>
    <row r="620" spans="1:10" x14ac:dyDescent="0.45">
      <c r="A620">
        <v>678068</v>
      </c>
      <c r="B620" s="1">
        <v>45195.75</v>
      </c>
      <c r="C620" t="s">
        <v>7</v>
      </c>
      <c r="D620" t="s">
        <v>8</v>
      </c>
      <c r="E620" t="s">
        <v>8796</v>
      </c>
      <c r="F620">
        <v>635</v>
      </c>
      <c r="G620">
        <v>0.224</v>
      </c>
      <c r="H620">
        <v>0</v>
      </c>
      <c r="J620" s="1" t="str">
        <f t="shared" si="10"/>
        <v>2023-09-26-18</v>
      </c>
    </row>
    <row r="621" spans="1:10" x14ac:dyDescent="0.45">
      <c r="A621">
        <v>678768</v>
      </c>
      <c r="B621" s="1">
        <v>45195.791666666664</v>
      </c>
      <c r="C621" t="s">
        <v>7</v>
      </c>
      <c r="D621" t="s">
        <v>8</v>
      </c>
      <c r="E621" t="s">
        <v>8796</v>
      </c>
      <c r="F621">
        <v>635</v>
      </c>
      <c r="G621">
        <v>0.25600000000000001</v>
      </c>
      <c r="H621">
        <v>0</v>
      </c>
      <c r="J621" s="1" t="str">
        <f t="shared" si="10"/>
        <v>2023-09-26-19</v>
      </c>
    </row>
    <row r="622" spans="1:10" x14ac:dyDescent="0.45">
      <c r="A622">
        <v>679494</v>
      </c>
      <c r="B622" s="1">
        <v>45195.833333333336</v>
      </c>
      <c r="C622" t="s">
        <v>7</v>
      </c>
      <c r="D622" t="s">
        <v>8</v>
      </c>
      <c r="E622" t="s">
        <v>8796</v>
      </c>
      <c r="F622">
        <v>635</v>
      </c>
      <c r="G622">
        <v>0.187</v>
      </c>
      <c r="H622">
        <v>0</v>
      </c>
      <c r="J622" s="1" t="str">
        <f t="shared" si="10"/>
        <v>2023-09-26-20</v>
      </c>
    </row>
    <row r="623" spans="1:10" x14ac:dyDescent="0.45">
      <c r="A623">
        <v>680658</v>
      </c>
      <c r="B623" s="1">
        <v>45195.875</v>
      </c>
      <c r="C623" t="s">
        <v>7</v>
      </c>
      <c r="D623" t="s">
        <v>8</v>
      </c>
      <c r="E623" t="s">
        <v>8796</v>
      </c>
      <c r="F623">
        <v>635</v>
      </c>
      <c r="G623">
        <v>9.9000000000000005E-2</v>
      </c>
      <c r="H623">
        <v>0</v>
      </c>
      <c r="J623" s="1" t="str">
        <f t="shared" si="10"/>
        <v>2023-09-26-21</v>
      </c>
    </row>
    <row r="624" spans="1:10" x14ac:dyDescent="0.45">
      <c r="A624">
        <v>682086</v>
      </c>
      <c r="B624" s="1">
        <v>45195.916666666664</v>
      </c>
      <c r="C624" t="s">
        <v>7</v>
      </c>
      <c r="D624" t="s">
        <v>8</v>
      </c>
      <c r="E624" t="s">
        <v>8796</v>
      </c>
      <c r="F624">
        <v>635</v>
      </c>
      <c r="G624">
        <v>0.157</v>
      </c>
      <c r="H624">
        <v>0</v>
      </c>
      <c r="J624" s="1" t="str">
        <f t="shared" si="10"/>
        <v>2023-09-26-22</v>
      </c>
    </row>
    <row r="625" spans="1:10" x14ac:dyDescent="0.45">
      <c r="A625">
        <v>683555</v>
      </c>
      <c r="B625" s="1">
        <v>45195.958333333336</v>
      </c>
      <c r="C625" t="s">
        <v>7</v>
      </c>
      <c r="D625" t="s">
        <v>8</v>
      </c>
      <c r="E625" t="s">
        <v>8796</v>
      </c>
      <c r="F625">
        <v>635</v>
      </c>
      <c r="G625">
        <v>0.14699999999999999</v>
      </c>
      <c r="H625">
        <v>0</v>
      </c>
      <c r="J625" s="1" t="str">
        <f t="shared" si="10"/>
        <v>2023-09-26-23</v>
      </c>
    </row>
    <row r="626" spans="1:10" x14ac:dyDescent="0.45">
      <c r="A626">
        <v>684919</v>
      </c>
      <c r="B626" s="1">
        <v>45196</v>
      </c>
      <c r="C626" t="s">
        <v>7</v>
      </c>
      <c r="D626" t="s">
        <v>8</v>
      </c>
      <c r="E626" t="s">
        <v>8796</v>
      </c>
      <c r="F626">
        <v>635</v>
      </c>
      <c r="G626">
        <v>0.22</v>
      </c>
      <c r="H626">
        <v>0</v>
      </c>
      <c r="J626" s="1" t="str">
        <f t="shared" si="10"/>
        <v>2023-09-27-00</v>
      </c>
    </row>
    <row r="627" spans="1:10" x14ac:dyDescent="0.45">
      <c r="A627">
        <v>685428</v>
      </c>
      <c r="B627" s="1">
        <v>45196.041666666664</v>
      </c>
      <c r="C627" t="s">
        <v>7</v>
      </c>
      <c r="D627" t="s">
        <v>8</v>
      </c>
      <c r="E627" t="s">
        <v>8796</v>
      </c>
      <c r="F627">
        <v>635</v>
      </c>
      <c r="G627">
        <v>0.19400000000000001</v>
      </c>
      <c r="H627">
        <v>0</v>
      </c>
      <c r="J627" s="1" t="str">
        <f t="shared" si="10"/>
        <v>2023-09-27-01</v>
      </c>
    </row>
    <row r="628" spans="1:10" x14ac:dyDescent="0.45">
      <c r="A628">
        <v>686932</v>
      </c>
      <c r="B628" s="1">
        <v>45196.083333333336</v>
      </c>
      <c r="C628" t="s">
        <v>7</v>
      </c>
      <c r="D628" t="s">
        <v>8</v>
      </c>
      <c r="E628" t="s">
        <v>8796</v>
      </c>
      <c r="F628">
        <v>635</v>
      </c>
      <c r="G628">
        <v>9.0999999999999998E-2</v>
      </c>
      <c r="H628">
        <v>0</v>
      </c>
      <c r="J628" s="1" t="str">
        <f t="shared" si="10"/>
        <v>2023-09-27-02</v>
      </c>
    </row>
    <row r="629" spans="1:10" x14ac:dyDescent="0.45">
      <c r="A629">
        <v>687693</v>
      </c>
      <c r="B629" s="1">
        <v>45196.125</v>
      </c>
      <c r="C629" t="s">
        <v>7</v>
      </c>
      <c r="D629" t="s">
        <v>8</v>
      </c>
      <c r="E629" t="s">
        <v>8796</v>
      </c>
      <c r="F629">
        <v>635</v>
      </c>
      <c r="G629">
        <v>0.29399999999999998</v>
      </c>
      <c r="H629">
        <v>0</v>
      </c>
      <c r="J629" s="1" t="str">
        <f t="shared" si="10"/>
        <v>2023-09-27-03</v>
      </c>
    </row>
    <row r="630" spans="1:10" x14ac:dyDescent="0.45">
      <c r="A630">
        <v>688343</v>
      </c>
      <c r="B630" s="1">
        <v>45196.166666666664</v>
      </c>
      <c r="C630" t="s">
        <v>7</v>
      </c>
      <c r="D630" t="s">
        <v>8</v>
      </c>
      <c r="E630" t="s">
        <v>8796</v>
      </c>
      <c r="F630">
        <v>635</v>
      </c>
      <c r="G630">
        <v>9.1999999999999998E-2</v>
      </c>
      <c r="H630">
        <v>2E-3</v>
      </c>
      <c r="J630" s="1" t="str">
        <f t="shared" si="10"/>
        <v>2023-09-27-04</v>
      </c>
    </row>
    <row r="631" spans="1:10" x14ac:dyDescent="0.45">
      <c r="A631">
        <v>689849</v>
      </c>
      <c r="B631" s="1">
        <v>45196.208333333336</v>
      </c>
      <c r="C631" t="s">
        <v>7</v>
      </c>
      <c r="D631" t="s">
        <v>8</v>
      </c>
      <c r="E631" t="s">
        <v>8796</v>
      </c>
      <c r="F631">
        <v>635</v>
      </c>
      <c r="G631">
        <v>0.127</v>
      </c>
      <c r="H631">
        <v>0.112</v>
      </c>
      <c r="J631" s="1" t="str">
        <f t="shared" si="10"/>
        <v>2023-09-27-05</v>
      </c>
    </row>
    <row r="632" spans="1:10" x14ac:dyDescent="0.45">
      <c r="A632">
        <v>690747</v>
      </c>
      <c r="B632" s="1">
        <v>45196.25</v>
      </c>
      <c r="C632" t="s">
        <v>7</v>
      </c>
      <c r="D632" t="s">
        <v>8</v>
      </c>
      <c r="E632" t="s">
        <v>8796</v>
      </c>
      <c r="F632">
        <v>635</v>
      </c>
      <c r="G632">
        <v>8.0000000000000002E-3</v>
      </c>
      <c r="H632">
        <v>1.0309999999999999</v>
      </c>
      <c r="J632" s="1" t="str">
        <f t="shared" si="10"/>
        <v>2023-09-27-06</v>
      </c>
    </row>
    <row r="633" spans="1:10" x14ac:dyDescent="0.45">
      <c r="A633">
        <v>692258</v>
      </c>
      <c r="B633" s="1">
        <v>45196.291666666664</v>
      </c>
      <c r="C633" t="s">
        <v>7</v>
      </c>
      <c r="D633" t="s">
        <v>8</v>
      </c>
      <c r="E633" t="s">
        <v>8796</v>
      </c>
      <c r="F633">
        <v>635</v>
      </c>
      <c r="G633">
        <v>0</v>
      </c>
      <c r="H633">
        <v>1.6539999999999999</v>
      </c>
      <c r="J633" s="1" t="str">
        <f t="shared" si="10"/>
        <v>2023-09-27-07</v>
      </c>
    </row>
    <row r="634" spans="1:10" x14ac:dyDescent="0.45">
      <c r="A634">
        <v>692699</v>
      </c>
      <c r="B634" s="1">
        <v>45196.333333333336</v>
      </c>
      <c r="C634" t="s">
        <v>7</v>
      </c>
      <c r="D634" t="s">
        <v>8</v>
      </c>
      <c r="E634" t="s">
        <v>8796</v>
      </c>
      <c r="F634">
        <v>635</v>
      </c>
      <c r="G634">
        <v>0</v>
      </c>
      <c r="H634">
        <v>2.6139999999999999</v>
      </c>
      <c r="J634" s="1" t="str">
        <f t="shared" si="10"/>
        <v>2023-09-27-08</v>
      </c>
    </row>
    <row r="635" spans="1:10" x14ac:dyDescent="0.45">
      <c r="A635">
        <v>694400</v>
      </c>
      <c r="B635" s="1">
        <v>45196.375</v>
      </c>
      <c r="C635" t="s">
        <v>7</v>
      </c>
      <c r="D635" t="s">
        <v>8</v>
      </c>
      <c r="E635" t="s">
        <v>8796</v>
      </c>
      <c r="F635">
        <v>635</v>
      </c>
      <c r="G635">
        <v>0</v>
      </c>
      <c r="H635">
        <v>2.7360000000000002</v>
      </c>
      <c r="J635" s="1" t="str">
        <f t="shared" si="10"/>
        <v>2023-09-27-09</v>
      </c>
    </row>
    <row r="636" spans="1:10" x14ac:dyDescent="0.45">
      <c r="A636">
        <v>695824</v>
      </c>
      <c r="B636" s="1">
        <v>45196.416666666664</v>
      </c>
      <c r="C636" t="s">
        <v>7</v>
      </c>
      <c r="D636" t="s">
        <v>8</v>
      </c>
      <c r="E636" t="s">
        <v>8796</v>
      </c>
      <c r="F636">
        <v>635</v>
      </c>
      <c r="G636">
        <v>0</v>
      </c>
      <c r="H636">
        <v>2.3159999999999998</v>
      </c>
      <c r="J636" s="1" t="str">
        <f t="shared" si="10"/>
        <v>2023-09-27-10</v>
      </c>
    </row>
    <row r="637" spans="1:10" x14ac:dyDescent="0.45">
      <c r="A637">
        <v>696965</v>
      </c>
      <c r="B637" s="1">
        <v>45196.458333333336</v>
      </c>
      <c r="C637" t="s">
        <v>7</v>
      </c>
      <c r="D637" t="s">
        <v>8</v>
      </c>
      <c r="E637" t="s">
        <v>8796</v>
      </c>
      <c r="F637">
        <v>635</v>
      </c>
      <c r="G637">
        <v>0</v>
      </c>
      <c r="H637">
        <v>2.1539999999999999</v>
      </c>
      <c r="J637" s="1" t="str">
        <f t="shared" si="10"/>
        <v>2023-09-27-11</v>
      </c>
    </row>
    <row r="638" spans="1:10" x14ac:dyDescent="0.45">
      <c r="A638">
        <v>697616</v>
      </c>
      <c r="B638" s="1">
        <v>45196.5</v>
      </c>
      <c r="C638" t="s">
        <v>7</v>
      </c>
      <c r="D638" t="s">
        <v>8</v>
      </c>
      <c r="E638" t="s">
        <v>8796</v>
      </c>
      <c r="F638">
        <v>635</v>
      </c>
      <c r="G638">
        <v>0</v>
      </c>
      <c r="H638">
        <v>2.202</v>
      </c>
      <c r="J638" s="1" t="str">
        <f t="shared" si="10"/>
        <v>2023-09-27-12</v>
      </c>
    </row>
    <row r="639" spans="1:10" x14ac:dyDescent="0.45">
      <c r="A639">
        <v>698485</v>
      </c>
      <c r="B639" s="1">
        <v>45196.541666666664</v>
      </c>
      <c r="C639" t="s">
        <v>7</v>
      </c>
      <c r="D639" t="s">
        <v>8</v>
      </c>
      <c r="E639" t="s">
        <v>8796</v>
      </c>
      <c r="F639">
        <v>635</v>
      </c>
      <c r="G639">
        <v>0</v>
      </c>
      <c r="H639">
        <v>1.528</v>
      </c>
      <c r="J639" s="1" t="str">
        <f t="shared" si="10"/>
        <v>2023-09-27-13</v>
      </c>
    </row>
    <row r="640" spans="1:10" x14ac:dyDescent="0.45">
      <c r="A640">
        <v>699172</v>
      </c>
      <c r="B640" s="1">
        <v>45196.583333333336</v>
      </c>
      <c r="C640" t="s">
        <v>7</v>
      </c>
      <c r="D640" t="s">
        <v>8</v>
      </c>
      <c r="E640" t="s">
        <v>8796</v>
      </c>
      <c r="F640">
        <v>635</v>
      </c>
      <c r="G640">
        <v>1.024</v>
      </c>
      <c r="H640">
        <v>0.45500000000000002</v>
      </c>
      <c r="J640" s="1" t="str">
        <f t="shared" si="10"/>
        <v>2023-09-27-14</v>
      </c>
    </row>
    <row r="641" spans="1:10" x14ac:dyDescent="0.45">
      <c r="A641">
        <v>700394</v>
      </c>
      <c r="B641" s="1">
        <v>45196.625</v>
      </c>
      <c r="C641" t="s">
        <v>7</v>
      </c>
      <c r="D641" t="s">
        <v>8</v>
      </c>
      <c r="E641" t="s">
        <v>8796</v>
      </c>
      <c r="F641">
        <v>635</v>
      </c>
      <c r="G641">
        <v>0.61599999999999999</v>
      </c>
      <c r="H641">
        <v>9.4E-2</v>
      </c>
      <c r="J641" s="1" t="str">
        <f t="shared" si="10"/>
        <v>2023-09-27-15</v>
      </c>
    </row>
    <row r="642" spans="1:10" x14ac:dyDescent="0.45">
      <c r="A642">
        <v>702316</v>
      </c>
      <c r="B642" s="1">
        <v>45196.666666666664</v>
      </c>
      <c r="C642" t="s">
        <v>7</v>
      </c>
      <c r="D642" t="s">
        <v>8</v>
      </c>
      <c r="E642" t="s">
        <v>8796</v>
      </c>
      <c r="F642">
        <v>635</v>
      </c>
      <c r="G642">
        <v>0.307</v>
      </c>
      <c r="H642">
        <v>2E-3</v>
      </c>
      <c r="J642" s="1" t="str">
        <f t="shared" si="10"/>
        <v>2023-09-27-16</v>
      </c>
    </row>
    <row r="643" spans="1:10" x14ac:dyDescent="0.45">
      <c r="A643">
        <v>702755</v>
      </c>
      <c r="B643" s="1">
        <v>45196.708333333336</v>
      </c>
      <c r="C643" t="s">
        <v>7</v>
      </c>
      <c r="D643" t="s">
        <v>8</v>
      </c>
      <c r="E643" t="s">
        <v>8796</v>
      </c>
      <c r="F643">
        <v>635</v>
      </c>
      <c r="G643">
        <v>0.35599999999999998</v>
      </c>
      <c r="H643">
        <v>0</v>
      </c>
      <c r="J643" s="1" t="str">
        <f t="shared" ref="J643:J706" si="11">TEXT(YEAR(B643),"0000")&amp;"-"&amp;TEXT(MONTH(B643),"00")&amp;"-"&amp;TEXT(DAY(B643),"00")&amp;"-"&amp;TEXT(HOUR(B643),"00")</f>
        <v>2023-09-27-17</v>
      </c>
    </row>
    <row r="644" spans="1:10" x14ac:dyDescent="0.45">
      <c r="A644">
        <v>703595</v>
      </c>
      <c r="B644" s="1">
        <v>45196.75</v>
      </c>
      <c r="C644" t="s">
        <v>7</v>
      </c>
      <c r="D644" t="s">
        <v>8</v>
      </c>
      <c r="E644" t="s">
        <v>8796</v>
      </c>
      <c r="F644">
        <v>635</v>
      </c>
      <c r="G644">
        <v>0.37</v>
      </c>
      <c r="H644">
        <v>0</v>
      </c>
      <c r="J644" s="1" t="str">
        <f t="shared" si="11"/>
        <v>2023-09-27-18</v>
      </c>
    </row>
    <row r="645" spans="1:10" x14ac:dyDescent="0.45">
      <c r="A645">
        <v>704774</v>
      </c>
      <c r="B645" s="1">
        <v>45196.791666666664</v>
      </c>
      <c r="C645" t="s">
        <v>7</v>
      </c>
      <c r="D645" t="s">
        <v>8</v>
      </c>
      <c r="E645" t="s">
        <v>8796</v>
      </c>
      <c r="F645">
        <v>635</v>
      </c>
      <c r="G645">
        <v>0.32600000000000001</v>
      </c>
      <c r="H645">
        <v>0</v>
      </c>
      <c r="J645" s="1" t="str">
        <f t="shared" si="11"/>
        <v>2023-09-27-19</v>
      </c>
    </row>
    <row r="646" spans="1:10" x14ac:dyDescent="0.45">
      <c r="A646">
        <v>706211</v>
      </c>
      <c r="B646" s="1">
        <v>45196.833333333336</v>
      </c>
      <c r="C646" t="s">
        <v>7</v>
      </c>
      <c r="D646" t="s">
        <v>8</v>
      </c>
      <c r="E646" t="s">
        <v>8796</v>
      </c>
      <c r="F646">
        <v>635</v>
      </c>
      <c r="G646">
        <v>0.33800000000000002</v>
      </c>
      <c r="H646">
        <v>0</v>
      </c>
      <c r="J646" s="1" t="str">
        <f t="shared" si="11"/>
        <v>2023-09-27-20</v>
      </c>
    </row>
    <row r="647" spans="1:10" x14ac:dyDescent="0.45">
      <c r="A647">
        <v>707065</v>
      </c>
      <c r="B647" s="1">
        <v>45196.875</v>
      </c>
      <c r="C647" t="s">
        <v>7</v>
      </c>
      <c r="D647" t="s">
        <v>8</v>
      </c>
      <c r="E647" t="s">
        <v>8796</v>
      </c>
      <c r="F647">
        <v>635</v>
      </c>
      <c r="G647">
        <v>0.30299999999999999</v>
      </c>
      <c r="H647">
        <v>0</v>
      </c>
      <c r="J647" s="1" t="str">
        <f t="shared" si="11"/>
        <v>2023-09-27-21</v>
      </c>
    </row>
    <row r="648" spans="1:10" x14ac:dyDescent="0.45">
      <c r="A648">
        <v>708915</v>
      </c>
      <c r="B648" s="1">
        <v>45196.916666666664</v>
      </c>
      <c r="C648" t="s">
        <v>7</v>
      </c>
      <c r="D648" t="s">
        <v>8</v>
      </c>
      <c r="E648" t="s">
        <v>8796</v>
      </c>
      <c r="F648">
        <v>635</v>
      </c>
      <c r="G648">
        <v>0.27</v>
      </c>
      <c r="H648">
        <v>0</v>
      </c>
      <c r="J648" s="1" t="str">
        <f t="shared" si="11"/>
        <v>2023-09-27-22</v>
      </c>
    </row>
    <row r="649" spans="1:10" x14ac:dyDescent="0.45">
      <c r="A649">
        <v>709432</v>
      </c>
      <c r="B649" s="1">
        <v>45196.958333333336</v>
      </c>
      <c r="C649" t="s">
        <v>7</v>
      </c>
      <c r="D649" t="s">
        <v>8</v>
      </c>
      <c r="E649" t="s">
        <v>8796</v>
      </c>
      <c r="F649">
        <v>635</v>
      </c>
      <c r="G649">
        <v>0.26700000000000002</v>
      </c>
      <c r="H649">
        <v>0</v>
      </c>
      <c r="J649" s="1" t="str">
        <f t="shared" si="11"/>
        <v>2023-09-27-23</v>
      </c>
    </row>
    <row r="650" spans="1:10" x14ac:dyDescent="0.45">
      <c r="A650">
        <v>710704</v>
      </c>
      <c r="B650" s="1">
        <v>45197</v>
      </c>
      <c r="C650" t="s">
        <v>7</v>
      </c>
      <c r="D650" t="s">
        <v>8</v>
      </c>
      <c r="E650" t="s">
        <v>8796</v>
      </c>
      <c r="F650">
        <v>635</v>
      </c>
      <c r="G650">
        <v>0.24</v>
      </c>
      <c r="H650">
        <v>0</v>
      </c>
      <c r="J650" s="1" t="str">
        <f t="shared" si="11"/>
        <v>2023-09-28-00</v>
      </c>
    </row>
    <row r="651" spans="1:10" x14ac:dyDescent="0.45">
      <c r="A651">
        <v>711832</v>
      </c>
      <c r="B651" s="1">
        <v>45197.041666666664</v>
      </c>
      <c r="C651" t="s">
        <v>7</v>
      </c>
      <c r="D651" t="s">
        <v>8</v>
      </c>
      <c r="E651" t="s">
        <v>8796</v>
      </c>
      <c r="F651">
        <v>635</v>
      </c>
      <c r="G651">
        <v>0.127</v>
      </c>
      <c r="H651">
        <v>0</v>
      </c>
      <c r="J651" s="1" t="str">
        <f t="shared" si="11"/>
        <v>2023-09-28-01</v>
      </c>
    </row>
    <row r="652" spans="1:10" x14ac:dyDescent="0.45">
      <c r="A652">
        <v>712535</v>
      </c>
      <c r="B652" s="1">
        <v>45197.083333333336</v>
      </c>
      <c r="C652" t="s">
        <v>7</v>
      </c>
      <c r="D652" t="s">
        <v>8</v>
      </c>
      <c r="E652" t="s">
        <v>8796</v>
      </c>
      <c r="F652">
        <v>635</v>
      </c>
      <c r="G652">
        <v>0.17100000000000001</v>
      </c>
      <c r="H652">
        <v>0</v>
      </c>
      <c r="J652" s="1" t="str">
        <f t="shared" si="11"/>
        <v>2023-09-28-02</v>
      </c>
    </row>
    <row r="653" spans="1:10" x14ac:dyDescent="0.45">
      <c r="A653">
        <v>713772</v>
      </c>
      <c r="B653" s="1">
        <v>45197.125</v>
      </c>
      <c r="C653" t="s">
        <v>7</v>
      </c>
      <c r="D653" t="s">
        <v>8</v>
      </c>
      <c r="E653" t="s">
        <v>8796</v>
      </c>
      <c r="F653">
        <v>635</v>
      </c>
      <c r="G653">
        <v>0.17399999999999999</v>
      </c>
      <c r="H653">
        <v>0</v>
      </c>
      <c r="J653" s="1" t="str">
        <f t="shared" si="11"/>
        <v>2023-09-28-03</v>
      </c>
    </row>
    <row r="654" spans="1:10" x14ac:dyDescent="0.45">
      <c r="A654">
        <v>714546</v>
      </c>
      <c r="B654" s="1">
        <v>45197.166666666664</v>
      </c>
      <c r="C654" t="s">
        <v>7</v>
      </c>
      <c r="D654" t="s">
        <v>8</v>
      </c>
      <c r="E654" t="s">
        <v>8796</v>
      </c>
      <c r="F654">
        <v>635</v>
      </c>
      <c r="G654">
        <v>0.192</v>
      </c>
      <c r="H654">
        <v>2E-3</v>
      </c>
      <c r="J654" s="1" t="str">
        <f t="shared" si="11"/>
        <v>2023-09-28-04</v>
      </c>
    </row>
    <row r="655" spans="1:10" x14ac:dyDescent="0.45">
      <c r="A655">
        <v>715909</v>
      </c>
      <c r="B655" s="1">
        <v>45197.208333333336</v>
      </c>
      <c r="C655" t="s">
        <v>7</v>
      </c>
      <c r="D655" t="s">
        <v>8</v>
      </c>
      <c r="E655" t="s">
        <v>8796</v>
      </c>
      <c r="F655">
        <v>635</v>
      </c>
      <c r="G655">
        <v>0.186</v>
      </c>
      <c r="H655">
        <v>0.14299999999999999</v>
      </c>
      <c r="J655" s="1" t="str">
        <f t="shared" si="11"/>
        <v>2023-09-28-05</v>
      </c>
    </row>
    <row r="656" spans="1:10" x14ac:dyDescent="0.45">
      <c r="A656">
        <v>717111</v>
      </c>
      <c r="B656" s="1">
        <v>45197.25</v>
      </c>
      <c r="C656" t="s">
        <v>7</v>
      </c>
      <c r="D656" t="s">
        <v>8</v>
      </c>
      <c r="E656" t="s">
        <v>8796</v>
      </c>
      <c r="F656">
        <v>635</v>
      </c>
      <c r="G656">
        <v>1E-3</v>
      </c>
      <c r="H656">
        <v>0.88800000000000001</v>
      </c>
      <c r="J656" s="1" t="str">
        <f t="shared" si="11"/>
        <v>2023-09-28-06</v>
      </c>
    </row>
    <row r="657" spans="1:10" x14ac:dyDescent="0.45">
      <c r="A657">
        <v>718409</v>
      </c>
      <c r="B657" s="1">
        <v>45197.291666666664</v>
      </c>
      <c r="C657" t="s">
        <v>7</v>
      </c>
      <c r="D657" t="s">
        <v>8</v>
      </c>
      <c r="E657" t="s">
        <v>8796</v>
      </c>
      <c r="F657">
        <v>635</v>
      </c>
      <c r="G657">
        <v>0</v>
      </c>
      <c r="H657">
        <v>1.5720000000000001</v>
      </c>
      <c r="J657" s="1" t="str">
        <f t="shared" si="11"/>
        <v>2023-09-28-07</v>
      </c>
    </row>
    <row r="658" spans="1:10" x14ac:dyDescent="0.45">
      <c r="A658">
        <v>719700</v>
      </c>
      <c r="B658" s="1">
        <v>45197.333333333336</v>
      </c>
      <c r="C658" t="s">
        <v>7</v>
      </c>
      <c r="D658" t="s">
        <v>8</v>
      </c>
      <c r="E658" t="s">
        <v>8796</v>
      </c>
      <c r="F658">
        <v>635</v>
      </c>
      <c r="G658">
        <v>0</v>
      </c>
      <c r="H658">
        <v>2.2320000000000002</v>
      </c>
      <c r="J658" s="1" t="str">
        <f t="shared" si="11"/>
        <v>2023-09-28-08</v>
      </c>
    </row>
    <row r="659" spans="1:10" x14ac:dyDescent="0.45">
      <c r="A659">
        <v>721051</v>
      </c>
      <c r="B659" s="1">
        <v>45197.375</v>
      </c>
      <c r="C659" t="s">
        <v>7</v>
      </c>
      <c r="D659" t="s">
        <v>8</v>
      </c>
      <c r="E659" t="s">
        <v>8796</v>
      </c>
      <c r="F659">
        <v>635</v>
      </c>
      <c r="G659">
        <v>0</v>
      </c>
      <c r="H659">
        <v>2.6419999999999999</v>
      </c>
      <c r="J659" s="1" t="str">
        <f t="shared" si="11"/>
        <v>2023-09-28-09</v>
      </c>
    </row>
    <row r="660" spans="1:10" x14ac:dyDescent="0.45">
      <c r="A660">
        <v>722123</v>
      </c>
      <c r="B660" s="1">
        <v>45197.416666666664</v>
      </c>
      <c r="C660" t="s">
        <v>7</v>
      </c>
      <c r="D660" t="s">
        <v>8</v>
      </c>
      <c r="E660" t="s">
        <v>8796</v>
      </c>
      <c r="F660">
        <v>635</v>
      </c>
      <c r="G660">
        <v>0.70299999999999996</v>
      </c>
      <c r="H660">
        <v>2.2240000000000002</v>
      </c>
      <c r="J660" s="1" t="str">
        <f t="shared" si="11"/>
        <v>2023-09-28-10</v>
      </c>
    </row>
    <row r="661" spans="1:10" x14ac:dyDescent="0.45">
      <c r="A661">
        <v>723218</v>
      </c>
      <c r="B661" s="1">
        <v>45197.458333333336</v>
      </c>
      <c r="C661" t="s">
        <v>7</v>
      </c>
      <c r="D661" t="s">
        <v>8</v>
      </c>
      <c r="E661" t="s">
        <v>8796</v>
      </c>
      <c r="F661">
        <v>635</v>
      </c>
      <c r="G661">
        <v>4.0000000000000001E-3</v>
      </c>
      <c r="H661">
        <v>2.3839999999999999</v>
      </c>
      <c r="J661" s="1" t="str">
        <f t="shared" si="11"/>
        <v>2023-09-28-11</v>
      </c>
    </row>
    <row r="662" spans="1:10" x14ac:dyDescent="0.45">
      <c r="A662">
        <v>723666</v>
      </c>
      <c r="B662" s="1">
        <v>45197.5</v>
      </c>
      <c r="C662" t="s">
        <v>7</v>
      </c>
      <c r="D662" t="s">
        <v>8</v>
      </c>
      <c r="E662" t="s">
        <v>8796</v>
      </c>
      <c r="F662">
        <v>635</v>
      </c>
      <c r="G662">
        <v>0</v>
      </c>
      <c r="H662">
        <v>2.0390000000000001</v>
      </c>
      <c r="J662" s="1" t="str">
        <f t="shared" si="11"/>
        <v>2023-09-28-12</v>
      </c>
    </row>
    <row r="663" spans="1:10" x14ac:dyDescent="0.45">
      <c r="A663">
        <v>724676</v>
      </c>
      <c r="B663" s="1">
        <v>45197.541666666664</v>
      </c>
      <c r="C663" t="s">
        <v>7</v>
      </c>
      <c r="D663" t="s">
        <v>8</v>
      </c>
      <c r="E663" t="s">
        <v>8796</v>
      </c>
      <c r="F663">
        <v>635</v>
      </c>
      <c r="G663">
        <v>0</v>
      </c>
      <c r="H663">
        <v>1.377</v>
      </c>
      <c r="J663" s="1" t="str">
        <f t="shared" si="11"/>
        <v>2023-09-28-13</v>
      </c>
    </row>
    <row r="664" spans="1:10" x14ac:dyDescent="0.45">
      <c r="A664">
        <v>726373</v>
      </c>
      <c r="B664" s="1">
        <v>45197.583333333336</v>
      </c>
      <c r="C664" t="s">
        <v>7</v>
      </c>
      <c r="D664" t="s">
        <v>8</v>
      </c>
      <c r="E664" t="s">
        <v>8796</v>
      </c>
      <c r="F664">
        <v>635</v>
      </c>
      <c r="G664">
        <v>0</v>
      </c>
      <c r="H664">
        <v>0.57199999999999995</v>
      </c>
      <c r="J664" s="1" t="str">
        <f t="shared" si="11"/>
        <v>2023-09-28-14</v>
      </c>
    </row>
    <row r="665" spans="1:10" x14ac:dyDescent="0.45">
      <c r="A665">
        <v>727184</v>
      </c>
      <c r="B665" s="1">
        <v>45197.625</v>
      </c>
      <c r="C665" t="s">
        <v>7</v>
      </c>
      <c r="D665" t="s">
        <v>8</v>
      </c>
      <c r="E665" t="s">
        <v>8796</v>
      </c>
      <c r="F665">
        <v>635</v>
      </c>
      <c r="G665">
        <v>6.5000000000000002E-2</v>
      </c>
      <c r="H665">
        <v>0.13400000000000001</v>
      </c>
      <c r="J665" s="1" t="str">
        <f t="shared" si="11"/>
        <v>2023-09-28-15</v>
      </c>
    </row>
    <row r="666" spans="1:10" x14ac:dyDescent="0.45">
      <c r="A666">
        <v>727676</v>
      </c>
      <c r="B666" s="1">
        <v>45197.666666666664</v>
      </c>
      <c r="C666" t="s">
        <v>7</v>
      </c>
      <c r="D666" t="s">
        <v>8</v>
      </c>
      <c r="E666" t="s">
        <v>8796</v>
      </c>
      <c r="F666">
        <v>635</v>
      </c>
      <c r="G666">
        <v>0.32600000000000001</v>
      </c>
      <c r="H666">
        <v>0</v>
      </c>
      <c r="J666" s="1" t="str">
        <f t="shared" si="11"/>
        <v>2023-09-28-16</v>
      </c>
    </row>
    <row r="667" spans="1:10" x14ac:dyDescent="0.45">
      <c r="A667">
        <v>729739</v>
      </c>
      <c r="B667" s="1">
        <v>45197.708333333336</v>
      </c>
      <c r="C667" t="s">
        <v>7</v>
      </c>
      <c r="D667" t="s">
        <v>8</v>
      </c>
      <c r="E667" t="s">
        <v>8796</v>
      </c>
      <c r="F667">
        <v>635</v>
      </c>
      <c r="G667">
        <v>0.49199999999999999</v>
      </c>
      <c r="H667">
        <v>0</v>
      </c>
      <c r="J667" s="1" t="str">
        <f t="shared" si="11"/>
        <v>2023-09-28-17</v>
      </c>
    </row>
    <row r="668" spans="1:10" x14ac:dyDescent="0.45">
      <c r="A668">
        <v>730027</v>
      </c>
      <c r="B668" s="1">
        <v>45197.75</v>
      </c>
      <c r="C668" t="s">
        <v>7</v>
      </c>
      <c r="D668" t="s">
        <v>8</v>
      </c>
      <c r="E668" t="s">
        <v>8796</v>
      </c>
      <c r="F668">
        <v>635</v>
      </c>
      <c r="G668">
        <v>0.29099999999999998</v>
      </c>
      <c r="H668">
        <v>0</v>
      </c>
      <c r="J668" s="1" t="str">
        <f t="shared" si="11"/>
        <v>2023-09-28-18</v>
      </c>
    </row>
    <row r="669" spans="1:10" x14ac:dyDescent="0.45">
      <c r="A669">
        <v>731923</v>
      </c>
      <c r="B669" s="1">
        <v>45197.791666666664</v>
      </c>
      <c r="C669" t="s">
        <v>7</v>
      </c>
      <c r="D669" t="s">
        <v>8</v>
      </c>
      <c r="E669" t="s">
        <v>8796</v>
      </c>
      <c r="F669">
        <v>635</v>
      </c>
      <c r="G669">
        <v>0.21</v>
      </c>
      <c r="H669">
        <v>0</v>
      </c>
      <c r="J669" s="1" t="str">
        <f t="shared" si="11"/>
        <v>2023-09-28-19</v>
      </c>
    </row>
    <row r="670" spans="1:10" x14ac:dyDescent="0.45">
      <c r="A670">
        <v>733062</v>
      </c>
      <c r="B670" s="1">
        <v>45197.833333333336</v>
      </c>
      <c r="C670" t="s">
        <v>7</v>
      </c>
      <c r="D670" t="s">
        <v>8</v>
      </c>
      <c r="E670" t="s">
        <v>8796</v>
      </c>
      <c r="F670">
        <v>635</v>
      </c>
      <c r="G670">
        <v>0.246</v>
      </c>
      <c r="H670">
        <v>0</v>
      </c>
      <c r="J670" s="1" t="str">
        <f t="shared" si="11"/>
        <v>2023-09-28-20</v>
      </c>
    </row>
    <row r="671" spans="1:10" x14ac:dyDescent="0.45">
      <c r="A671">
        <v>733993</v>
      </c>
      <c r="B671" s="1">
        <v>45197.875</v>
      </c>
      <c r="C671" t="s">
        <v>7</v>
      </c>
      <c r="D671" t="s">
        <v>8</v>
      </c>
      <c r="E671" t="s">
        <v>8796</v>
      </c>
      <c r="F671">
        <v>635</v>
      </c>
      <c r="G671">
        <v>0.219</v>
      </c>
      <c r="H671">
        <v>0</v>
      </c>
      <c r="J671" s="1" t="str">
        <f t="shared" si="11"/>
        <v>2023-09-28-21</v>
      </c>
    </row>
    <row r="672" spans="1:10" x14ac:dyDescent="0.45">
      <c r="A672">
        <v>734673</v>
      </c>
      <c r="B672" s="1">
        <v>45197.916666666664</v>
      </c>
      <c r="C672" t="s">
        <v>7</v>
      </c>
      <c r="D672" t="s">
        <v>8</v>
      </c>
      <c r="E672" t="s">
        <v>8796</v>
      </c>
      <c r="F672">
        <v>635</v>
      </c>
      <c r="G672">
        <v>0.14699999999999999</v>
      </c>
      <c r="H672">
        <v>0</v>
      </c>
      <c r="J672" s="1" t="str">
        <f t="shared" si="11"/>
        <v>2023-09-28-22</v>
      </c>
    </row>
    <row r="673" spans="1:10" x14ac:dyDescent="0.45">
      <c r="A673">
        <v>735660</v>
      </c>
      <c r="B673" s="1">
        <v>45197.958333333336</v>
      </c>
      <c r="C673" t="s">
        <v>7</v>
      </c>
      <c r="D673" t="s">
        <v>8</v>
      </c>
      <c r="E673" t="s">
        <v>8796</v>
      </c>
      <c r="F673">
        <v>635</v>
      </c>
      <c r="G673">
        <v>0.158</v>
      </c>
      <c r="H673">
        <v>0</v>
      </c>
      <c r="J673" s="1" t="str">
        <f t="shared" si="11"/>
        <v>2023-09-28-23</v>
      </c>
    </row>
    <row r="674" spans="1:10" x14ac:dyDescent="0.45">
      <c r="A674">
        <v>737101</v>
      </c>
      <c r="B674" s="1">
        <v>45198</v>
      </c>
      <c r="C674" t="s">
        <v>7</v>
      </c>
      <c r="D674" t="s">
        <v>8</v>
      </c>
      <c r="E674" t="s">
        <v>8796</v>
      </c>
      <c r="F674">
        <v>635</v>
      </c>
      <c r="G674">
        <v>9.4E-2</v>
      </c>
      <c r="H674">
        <v>0</v>
      </c>
      <c r="J674" s="1" t="str">
        <f t="shared" si="11"/>
        <v>2023-09-29-00</v>
      </c>
    </row>
    <row r="675" spans="1:10" x14ac:dyDescent="0.45">
      <c r="A675">
        <v>737566</v>
      </c>
      <c r="B675" s="1">
        <v>45198.041666666664</v>
      </c>
      <c r="C675" t="s">
        <v>7</v>
      </c>
      <c r="D675" t="s">
        <v>8</v>
      </c>
      <c r="E675" t="s">
        <v>8796</v>
      </c>
      <c r="F675">
        <v>635</v>
      </c>
      <c r="G675">
        <v>0.14000000000000001</v>
      </c>
      <c r="H675">
        <v>0</v>
      </c>
      <c r="J675" s="1" t="str">
        <f t="shared" si="11"/>
        <v>2023-09-29-01</v>
      </c>
    </row>
    <row r="676" spans="1:10" x14ac:dyDescent="0.45">
      <c r="A676">
        <v>739017</v>
      </c>
      <c r="B676" s="1">
        <v>45198.083333333336</v>
      </c>
      <c r="C676" t="s">
        <v>7</v>
      </c>
      <c r="D676" t="s">
        <v>8</v>
      </c>
      <c r="E676" t="s">
        <v>8796</v>
      </c>
      <c r="F676">
        <v>635</v>
      </c>
      <c r="G676">
        <v>0.105</v>
      </c>
      <c r="H676">
        <v>0</v>
      </c>
      <c r="J676" s="1" t="str">
        <f t="shared" si="11"/>
        <v>2023-09-29-02</v>
      </c>
    </row>
    <row r="677" spans="1:10" x14ac:dyDescent="0.45">
      <c r="A677">
        <v>740218</v>
      </c>
      <c r="B677" s="1">
        <v>45198.125</v>
      </c>
      <c r="C677" t="s">
        <v>7</v>
      </c>
      <c r="D677" t="s">
        <v>8</v>
      </c>
      <c r="E677" t="s">
        <v>8796</v>
      </c>
      <c r="F677">
        <v>635</v>
      </c>
      <c r="G677">
        <v>0.218</v>
      </c>
      <c r="H677">
        <v>0</v>
      </c>
      <c r="J677" s="1" t="str">
        <f t="shared" si="11"/>
        <v>2023-09-29-03</v>
      </c>
    </row>
    <row r="678" spans="1:10" x14ac:dyDescent="0.45">
      <c r="A678">
        <v>741205</v>
      </c>
      <c r="B678" s="1">
        <v>45198.166666666664</v>
      </c>
      <c r="C678" t="s">
        <v>7</v>
      </c>
      <c r="D678" t="s">
        <v>8</v>
      </c>
      <c r="E678" t="s">
        <v>8796</v>
      </c>
      <c r="F678">
        <v>635</v>
      </c>
      <c r="G678">
        <v>0.20899999999999999</v>
      </c>
      <c r="H678">
        <v>8.0000000000000002E-3</v>
      </c>
      <c r="J678" s="1" t="str">
        <f t="shared" si="11"/>
        <v>2023-09-29-04</v>
      </c>
    </row>
    <row r="679" spans="1:10" x14ac:dyDescent="0.45">
      <c r="A679">
        <v>742516</v>
      </c>
      <c r="B679" s="1">
        <v>45198.208333333336</v>
      </c>
      <c r="C679" t="s">
        <v>7</v>
      </c>
      <c r="D679" t="s">
        <v>8</v>
      </c>
      <c r="E679" t="s">
        <v>8796</v>
      </c>
      <c r="F679">
        <v>635</v>
      </c>
      <c r="G679">
        <v>0.111</v>
      </c>
      <c r="H679">
        <v>0.221</v>
      </c>
      <c r="J679" s="1" t="str">
        <f t="shared" si="11"/>
        <v>2023-09-29-05</v>
      </c>
    </row>
    <row r="680" spans="1:10" x14ac:dyDescent="0.45">
      <c r="A680">
        <v>743882</v>
      </c>
      <c r="B680" s="1">
        <v>45198.25</v>
      </c>
      <c r="C680" t="s">
        <v>7</v>
      </c>
      <c r="D680" t="s">
        <v>8</v>
      </c>
      <c r="E680" t="s">
        <v>8796</v>
      </c>
      <c r="F680">
        <v>635</v>
      </c>
      <c r="G680">
        <v>1E-3</v>
      </c>
      <c r="H680">
        <v>0.60499999999999998</v>
      </c>
      <c r="J680" s="1" t="str">
        <f t="shared" si="11"/>
        <v>2023-09-29-06</v>
      </c>
    </row>
    <row r="681" spans="1:10" x14ac:dyDescent="0.45">
      <c r="A681">
        <v>744371</v>
      </c>
      <c r="B681" s="1">
        <v>45198.291666666664</v>
      </c>
      <c r="C681" t="s">
        <v>7</v>
      </c>
      <c r="D681" t="s">
        <v>8</v>
      </c>
      <c r="E681" t="s">
        <v>8796</v>
      </c>
      <c r="F681">
        <v>635</v>
      </c>
      <c r="G681">
        <v>0</v>
      </c>
      <c r="H681">
        <v>1.66</v>
      </c>
      <c r="J681" s="1" t="str">
        <f t="shared" si="11"/>
        <v>2023-09-29-07</v>
      </c>
    </row>
    <row r="682" spans="1:10" x14ac:dyDescent="0.45">
      <c r="A682">
        <v>745612</v>
      </c>
      <c r="B682" s="1">
        <v>45198.333333333336</v>
      </c>
      <c r="C682" t="s">
        <v>7</v>
      </c>
      <c r="D682" t="s">
        <v>8</v>
      </c>
      <c r="E682" t="s">
        <v>8796</v>
      </c>
      <c r="F682">
        <v>635</v>
      </c>
      <c r="G682">
        <v>0</v>
      </c>
      <c r="H682">
        <v>2.2480000000000002</v>
      </c>
      <c r="J682" s="1" t="str">
        <f t="shared" si="11"/>
        <v>2023-09-29-08</v>
      </c>
    </row>
    <row r="683" spans="1:10" x14ac:dyDescent="0.45">
      <c r="A683">
        <v>746590</v>
      </c>
      <c r="B683" s="1">
        <v>45198.375</v>
      </c>
      <c r="C683" t="s">
        <v>7</v>
      </c>
      <c r="D683" t="s">
        <v>8</v>
      </c>
      <c r="E683" t="s">
        <v>8796</v>
      </c>
      <c r="F683">
        <v>635</v>
      </c>
      <c r="G683">
        <v>0</v>
      </c>
      <c r="H683">
        <v>2.5489999999999999</v>
      </c>
      <c r="J683" s="1" t="str">
        <f t="shared" si="11"/>
        <v>2023-09-29-09</v>
      </c>
    </row>
    <row r="684" spans="1:10" x14ac:dyDescent="0.45">
      <c r="A684">
        <v>748371</v>
      </c>
      <c r="B684" s="1">
        <v>45198.416666666664</v>
      </c>
      <c r="C684" t="s">
        <v>7</v>
      </c>
      <c r="D684" t="s">
        <v>8</v>
      </c>
      <c r="E684" t="s">
        <v>8796</v>
      </c>
      <c r="F684">
        <v>635</v>
      </c>
      <c r="G684">
        <v>0.72599999999999998</v>
      </c>
      <c r="H684">
        <v>1.8979999999999999</v>
      </c>
      <c r="J684" s="1" t="str">
        <f t="shared" si="11"/>
        <v>2023-09-29-10</v>
      </c>
    </row>
    <row r="685" spans="1:10" x14ac:dyDescent="0.45">
      <c r="A685">
        <v>748622</v>
      </c>
      <c r="B685" s="1">
        <v>45198.458333333336</v>
      </c>
      <c r="C685" t="s">
        <v>7</v>
      </c>
      <c r="D685" t="s">
        <v>8</v>
      </c>
      <c r="E685" t="s">
        <v>8796</v>
      </c>
      <c r="F685">
        <v>635</v>
      </c>
      <c r="G685">
        <v>1E-3</v>
      </c>
      <c r="H685">
        <v>2.169</v>
      </c>
      <c r="J685" s="1" t="str">
        <f t="shared" si="11"/>
        <v>2023-09-29-11</v>
      </c>
    </row>
    <row r="686" spans="1:10" x14ac:dyDescent="0.45">
      <c r="A686">
        <v>750381</v>
      </c>
      <c r="B686" s="1">
        <v>45198.5</v>
      </c>
      <c r="C686" t="s">
        <v>7</v>
      </c>
      <c r="D686" t="s">
        <v>8</v>
      </c>
      <c r="E686" t="s">
        <v>8796</v>
      </c>
      <c r="F686">
        <v>635</v>
      </c>
      <c r="G686">
        <v>0</v>
      </c>
      <c r="H686">
        <v>1.216</v>
      </c>
      <c r="J686" s="1" t="str">
        <f t="shared" si="11"/>
        <v>2023-09-29-12</v>
      </c>
    </row>
    <row r="687" spans="1:10" x14ac:dyDescent="0.45">
      <c r="A687">
        <v>751350</v>
      </c>
      <c r="B687" s="1">
        <v>45198.541666666664</v>
      </c>
      <c r="C687" t="s">
        <v>7</v>
      </c>
      <c r="D687" t="s">
        <v>8</v>
      </c>
      <c r="E687" t="s">
        <v>8796</v>
      </c>
      <c r="F687">
        <v>635</v>
      </c>
      <c r="G687">
        <v>0.02</v>
      </c>
      <c r="H687">
        <v>0.48399999999999999</v>
      </c>
      <c r="J687" s="1" t="str">
        <f t="shared" si="11"/>
        <v>2023-09-29-13</v>
      </c>
    </row>
    <row r="688" spans="1:10" x14ac:dyDescent="0.45">
      <c r="A688">
        <v>752598</v>
      </c>
      <c r="B688" s="1">
        <v>45198.583333333336</v>
      </c>
      <c r="C688" t="s">
        <v>7</v>
      </c>
      <c r="D688" t="s">
        <v>8</v>
      </c>
      <c r="E688" t="s">
        <v>8796</v>
      </c>
      <c r="F688">
        <v>635</v>
      </c>
      <c r="G688">
        <v>8.4000000000000005E-2</v>
      </c>
      <c r="H688">
        <v>0.17599999999999999</v>
      </c>
      <c r="J688" s="1" t="str">
        <f t="shared" si="11"/>
        <v>2023-09-29-14</v>
      </c>
    </row>
    <row r="689" spans="1:10" x14ac:dyDescent="0.45">
      <c r="A689">
        <v>753569</v>
      </c>
      <c r="B689" s="1">
        <v>45198.625</v>
      </c>
      <c r="C689" t="s">
        <v>7</v>
      </c>
      <c r="D689" t="s">
        <v>8</v>
      </c>
      <c r="E689" t="s">
        <v>8796</v>
      </c>
      <c r="F689">
        <v>635</v>
      </c>
      <c r="G689">
        <v>0.191</v>
      </c>
      <c r="H689">
        <v>3.4000000000000002E-2</v>
      </c>
      <c r="J689" s="1" t="str">
        <f t="shared" si="11"/>
        <v>2023-09-29-15</v>
      </c>
    </row>
    <row r="690" spans="1:10" x14ac:dyDescent="0.45">
      <c r="A690">
        <v>754085</v>
      </c>
      <c r="B690" s="1">
        <v>45198.666666666664</v>
      </c>
      <c r="C690" t="s">
        <v>7</v>
      </c>
      <c r="D690" t="s">
        <v>8</v>
      </c>
      <c r="E690" t="s">
        <v>8796</v>
      </c>
      <c r="F690">
        <v>635</v>
      </c>
      <c r="G690">
        <v>0.60199999999999998</v>
      </c>
      <c r="H690">
        <v>0</v>
      </c>
      <c r="J690" s="1" t="str">
        <f t="shared" si="11"/>
        <v>2023-09-29-16</v>
      </c>
    </row>
    <row r="691" spans="1:10" x14ac:dyDescent="0.45">
      <c r="A691">
        <v>755668</v>
      </c>
      <c r="B691" s="1">
        <v>45198.708333333336</v>
      </c>
      <c r="C691" t="s">
        <v>7</v>
      </c>
      <c r="D691" t="s">
        <v>8</v>
      </c>
      <c r="E691" t="s">
        <v>8796</v>
      </c>
      <c r="F691">
        <v>635</v>
      </c>
      <c r="G691">
        <v>0.34599999999999997</v>
      </c>
      <c r="H691">
        <v>0</v>
      </c>
      <c r="J691" s="1" t="str">
        <f t="shared" si="11"/>
        <v>2023-09-29-17</v>
      </c>
    </row>
    <row r="692" spans="1:10" x14ac:dyDescent="0.45">
      <c r="A692">
        <v>756227</v>
      </c>
      <c r="B692" s="1">
        <v>45198.75</v>
      </c>
      <c r="C692" t="s">
        <v>7</v>
      </c>
      <c r="D692" t="s">
        <v>8</v>
      </c>
      <c r="E692" t="s">
        <v>8796</v>
      </c>
      <c r="F692">
        <v>635</v>
      </c>
      <c r="G692">
        <v>0.246</v>
      </c>
      <c r="H692">
        <v>0</v>
      </c>
      <c r="J692" s="1" t="str">
        <f t="shared" si="11"/>
        <v>2023-09-29-18</v>
      </c>
    </row>
    <row r="693" spans="1:10" x14ac:dyDescent="0.45">
      <c r="A693">
        <v>758267</v>
      </c>
      <c r="B693" s="1">
        <v>45198.791666666664</v>
      </c>
      <c r="C693" t="s">
        <v>7</v>
      </c>
      <c r="D693" t="s">
        <v>8</v>
      </c>
      <c r="E693" t="s">
        <v>8796</v>
      </c>
      <c r="F693">
        <v>635</v>
      </c>
      <c r="G693">
        <v>0.27500000000000002</v>
      </c>
      <c r="H693">
        <v>0</v>
      </c>
      <c r="J693" s="1" t="str">
        <f t="shared" si="11"/>
        <v>2023-09-29-19</v>
      </c>
    </row>
    <row r="694" spans="1:10" x14ac:dyDescent="0.45">
      <c r="A694">
        <v>758441</v>
      </c>
      <c r="B694" s="1">
        <v>45198.833333333336</v>
      </c>
      <c r="C694" t="s">
        <v>7</v>
      </c>
      <c r="D694" t="s">
        <v>8</v>
      </c>
      <c r="E694" t="s">
        <v>8796</v>
      </c>
      <c r="F694">
        <v>635</v>
      </c>
      <c r="G694">
        <v>0.39100000000000001</v>
      </c>
      <c r="H694">
        <v>0</v>
      </c>
      <c r="J694" s="1" t="str">
        <f t="shared" si="11"/>
        <v>2023-09-29-20</v>
      </c>
    </row>
    <row r="695" spans="1:10" x14ac:dyDescent="0.45">
      <c r="A695">
        <v>759439</v>
      </c>
      <c r="B695" s="1">
        <v>45198.875</v>
      </c>
      <c r="C695" t="s">
        <v>7</v>
      </c>
      <c r="D695" t="s">
        <v>8</v>
      </c>
      <c r="E695" t="s">
        <v>8796</v>
      </c>
      <c r="F695">
        <v>635</v>
      </c>
      <c r="G695">
        <v>0.16200000000000001</v>
      </c>
      <c r="H695">
        <v>0</v>
      </c>
      <c r="J695" s="1" t="str">
        <f t="shared" si="11"/>
        <v>2023-09-29-21</v>
      </c>
    </row>
    <row r="696" spans="1:10" x14ac:dyDescent="0.45">
      <c r="A696">
        <v>761432</v>
      </c>
      <c r="B696" s="1">
        <v>45198.916666666664</v>
      </c>
      <c r="C696" t="s">
        <v>7</v>
      </c>
      <c r="D696" t="s">
        <v>8</v>
      </c>
      <c r="E696" t="s">
        <v>8796</v>
      </c>
      <c r="F696">
        <v>635</v>
      </c>
      <c r="G696">
        <v>0.126</v>
      </c>
      <c r="H696">
        <v>0</v>
      </c>
      <c r="J696" s="1" t="str">
        <f t="shared" si="11"/>
        <v>2023-09-29-22</v>
      </c>
    </row>
    <row r="697" spans="1:10" x14ac:dyDescent="0.45">
      <c r="A697">
        <v>762395</v>
      </c>
      <c r="B697" s="1">
        <v>45198.958333333336</v>
      </c>
      <c r="C697" t="s">
        <v>7</v>
      </c>
      <c r="D697" t="s">
        <v>8</v>
      </c>
      <c r="E697" t="s">
        <v>8796</v>
      </c>
      <c r="F697">
        <v>635</v>
      </c>
      <c r="G697">
        <v>0.182</v>
      </c>
      <c r="H697">
        <v>0</v>
      </c>
      <c r="J697" s="1" t="str">
        <f t="shared" si="11"/>
        <v>2023-09-29-23</v>
      </c>
    </row>
    <row r="698" spans="1:10" x14ac:dyDescent="0.45">
      <c r="A698">
        <v>763727</v>
      </c>
      <c r="B698" s="1">
        <v>45199</v>
      </c>
      <c r="C698" t="s">
        <v>7</v>
      </c>
      <c r="D698" t="s">
        <v>8</v>
      </c>
      <c r="E698" t="s">
        <v>8796</v>
      </c>
      <c r="F698">
        <v>635</v>
      </c>
      <c r="G698">
        <v>0.216</v>
      </c>
      <c r="H698">
        <v>0</v>
      </c>
      <c r="J698" s="1" t="str">
        <f t="shared" si="11"/>
        <v>2023-09-30-00</v>
      </c>
    </row>
    <row r="699" spans="1:10" x14ac:dyDescent="0.45">
      <c r="A699">
        <v>764740</v>
      </c>
      <c r="B699" s="1">
        <v>45199.041666666664</v>
      </c>
      <c r="C699" t="s">
        <v>7</v>
      </c>
      <c r="D699" t="s">
        <v>8</v>
      </c>
      <c r="E699" t="s">
        <v>8796</v>
      </c>
      <c r="F699">
        <v>635</v>
      </c>
      <c r="G699">
        <v>0.14099999999999999</v>
      </c>
      <c r="H699">
        <v>0</v>
      </c>
      <c r="J699" s="1" t="str">
        <f t="shared" si="11"/>
        <v>2023-09-30-01</v>
      </c>
    </row>
    <row r="700" spans="1:10" x14ac:dyDescent="0.45">
      <c r="A700">
        <v>765151</v>
      </c>
      <c r="B700" s="1">
        <v>45199.083333333336</v>
      </c>
      <c r="C700" t="s">
        <v>7</v>
      </c>
      <c r="D700" t="s">
        <v>8</v>
      </c>
      <c r="E700" t="s">
        <v>8796</v>
      </c>
      <c r="F700">
        <v>635</v>
      </c>
      <c r="G700">
        <v>0.14699999999999999</v>
      </c>
      <c r="H700">
        <v>0</v>
      </c>
      <c r="J700" s="1" t="str">
        <f t="shared" si="11"/>
        <v>2023-09-30-02</v>
      </c>
    </row>
    <row r="701" spans="1:10" x14ac:dyDescent="0.45">
      <c r="A701">
        <v>766424</v>
      </c>
      <c r="B701" s="1">
        <v>45199.125</v>
      </c>
      <c r="C701" t="s">
        <v>7</v>
      </c>
      <c r="D701" t="s">
        <v>8</v>
      </c>
      <c r="E701" t="s">
        <v>8796</v>
      </c>
      <c r="F701">
        <v>635</v>
      </c>
      <c r="G701">
        <v>0.19</v>
      </c>
      <c r="H701">
        <v>0</v>
      </c>
      <c r="J701" s="1" t="str">
        <f t="shared" si="11"/>
        <v>2023-09-30-03</v>
      </c>
    </row>
    <row r="702" spans="1:10" x14ac:dyDescent="0.45">
      <c r="A702">
        <v>767117</v>
      </c>
      <c r="B702" s="1">
        <v>45199.166666666664</v>
      </c>
      <c r="C702" t="s">
        <v>7</v>
      </c>
      <c r="D702" t="s">
        <v>8</v>
      </c>
      <c r="E702" t="s">
        <v>8796</v>
      </c>
      <c r="F702">
        <v>635</v>
      </c>
      <c r="G702">
        <v>0.27400000000000002</v>
      </c>
      <c r="H702">
        <v>0</v>
      </c>
      <c r="J702" s="1" t="str">
        <f t="shared" si="11"/>
        <v>2023-09-30-04</v>
      </c>
    </row>
    <row r="703" spans="1:10" x14ac:dyDescent="0.45">
      <c r="A703">
        <v>768721</v>
      </c>
      <c r="B703" s="1">
        <v>45199.208333333336</v>
      </c>
      <c r="C703" t="s">
        <v>7</v>
      </c>
      <c r="D703" t="s">
        <v>8</v>
      </c>
      <c r="E703" t="s">
        <v>8796</v>
      </c>
      <c r="F703">
        <v>635</v>
      </c>
      <c r="G703">
        <v>0.30599999999999999</v>
      </c>
      <c r="H703">
        <v>0</v>
      </c>
      <c r="J703" s="1" t="str">
        <f t="shared" si="11"/>
        <v>2023-09-30-05</v>
      </c>
    </row>
    <row r="704" spans="1:10" x14ac:dyDescent="0.45">
      <c r="A704">
        <v>770134</v>
      </c>
      <c r="B704" s="1">
        <v>45199.25</v>
      </c>
      <c r="C704" t="s">
        <v>7</v>
      </c>
      <c r="D704" t="s">
        <v>8</v>
      </c>
      <c r="E704" t="s">
        <v>8796</v>
      </c>
      <c r="F704">
        <v>635</v>
      </c>
      <c r="G704">
        <v>9.6000000000000002E-2</v>
      </c>
      <c r="H704">
        <v>1E-3</v>
      </c>
      <c r="J704" s="1" t="str">
        <f t="shared" si="11"/>
        <v>2023-09-30-06</v>
      </c>
    </row>
    <row r="705" spans="1:10" x14ac:dyDescent="0.45">
      <c r="A705">
        <v>770500</v>
      </c>
      <c r="B705" s="1">
        <v>45199.291666666664</v>
      </c>
      <c r="C705" t="s">
        <v>7</v>
      </c>
      <c r="D705" t="s">
        <v>8</v>
      </c>
      <c r="E705" t="s">
        <v>8796</v>
      </c>
      <c r="F705">
        <v>635</v>
      </c>
      <c r="G705">
        <v>8.4000000000000005E-2</v>
      </c>
      <c r="H705">
        <v>0.09</v>
      </c>
      <c r="J705" s="1" t="str">
        <f t="shared" si="11"/>
        <v>2023-09-30-07</v>
      </c>
    </row>
    <row r="706" spans="1:10" x14ac:dyDescent="0.45">
      <c r="A706">
        <v>772175</v>
      </c>
      <c r="B706" s="1">
        <v>45199.333333333336</v>
      </c>
      <c r="C706" t="s">
        <v>7</v>
      </c>
      <c r="D706" t="s">
        <v>8</v>
      </c>
      <c r="E706" t="s">
        <v>8796</v>
      </c>
      <c r="F706">
        <v>635</v>
      </c>
      <c r="G706">
        <v>0</v>
      </c>
      <c r="H706">
        <v>1.2749999999999999</v>
      </c>
      <c r="J706" s="1" t="str">
        <f t="shared" si="11"/>
        <v>2023-09-30-08</v>
      </c>
    </row>
    <row r="707" spans="1:10" x14ac:dyDescent="0.45">
      <c r="A707">
        <v>773161</v>
      </c>
      <c r="B707" s="1">
        <v>45199.375</v>
      </c>
      <c r="C707" t="s">
        <v>7</v>
      </c>
      <c r="D707" t="s">
        <v>8</v>
      </c>
      <c r="E707" t="s">
        <v>8796</v>
      </c>
      <c r="F707">
        <v>635</v>
      </c>
      <c r="G707">
        <v>1E-3</v>
      </c>
      <c r="H707">
        <v>1.589</v>
      </c>
      <c r="J707" s="1" t="str">
        <f t="shared" ref="J707:J770" si="12">TEXT(YEAR(B707),"0000")&amp;"-"&amp;TEXT(MONTH(B707),"00")&amp;"-"&amp;TEXT(DAY(B707),"00")&amp;"-"&amp;TEXT(HOUR(B707),"00")</f>
        <v>2023-09-30-09</v>
      </c>
    </row>
    <row r="708" spans="1:10" x14ac:dyDescent="0.45">
      <c r="A708">
        <v>773745</v>
      </c>
      <c r="B708" s="1">
        <v>45199.416666666664</v>
      </c>
      <c r="C708" t="s">
        <v>7</v>
      </c>
      <c r="D708" t="s">
        <v>8</v>
      </c>
      <c r="E708" t="s">
        <v>8796</v>
      </c>
      <c r="F708">
        <v>635</v>
      </c>
      <c r="G708">
        <v>0.90800000000000003</v>
      </c>
      <c r="H708">
        <v>1.7050000000000001</v>
      </c>
      <c r="J708" s="1" t="str">
        <f t="shared" si="12"/>
        <v>2023-09-30-10</v>
      </c>
    </row>
    <row r="709" spans="1:10" x14ac:dyDescent="0.45">
      <c r="A709">
        <v>774886</v>
      </c>
      <c r="B709" s="1">
        <v>45199.458333333336</v>
      </c>
      <c r="C709" t="s">
        <v>7</v>
      </c>
      <c r="D709" t="s">
        <v>8</v>
      </c>
      <c r="E709" t="s">
        <v>8796</v>
      </c>
      <c r="F709">
        <v>635</v>
      </c>
      <c r="G709">
        <v>0</v>
      </c>
      <c r="H709">
        <v>1.875</v>
      </c>
      <c r="J709" s="1" t="str">
        <f t="shared" si="12"/>
        <v>2023-09-30-11</v>
      </c>
    </row>
    <row r="710" spans="1:10" x14ac:dyDescent="0.45">
      <c r="A710">
        <v>776855</v>
      </c>
      <c r="B710" s="1">
        <v>45199.5</v>
      </c>
      <c r="C710" t="s">
        <v>7</v>
      </c>
      <c r="D710" t="s">
        <v>8</v>
      </c>
      <c r="E710" t="s">
        <v>8796</v>
      </c>
      <c r="F710">
        <v>635</v>
      </c>
      <c r="G710">
        <v>6.0000000000000001E-3</v>
      </c>
      <c r="H710">
        <v>1.032</v>
      </c>
      <c r="J710" s="1" t="str">
        <f t="shared" si="12"/>
        <v>2023-09-30-12</v>
      </c>
    </row>
    <row r="711" spans="1:10" x14ac:dyDescent="0.45">
      <c r="A711">
        <v>777838</v>
      </c>
      <c r="B711" s="1">
        <v>45199.541666666664</v>
      </c>
      <c r="C711" t="s">
        <v>7</v>
      </c>
      <c r="D711" t="s">
        <v>8</v>
      </c>
      <c r="E711" t="s">
        <v>8796</v>
      </c>
      <c r="F711">
        <v>635</v>
      </c>
      <c r="G711">
        <v>4.0000000000000001E-3</v>
      </c>
      <c r="H711">
        <v>0.65600000000000003</v>
      </c>
      <c r="J711" s="1" t="str">
        <f t="shared" si="12"/>
        <v>2023-09-30-13</v>
      </c>
    </row>
    <row r="712" spans="1:10" x14ac:dyDescent="0.45">
      <c r="A712">
        <v>778600</v>
      </c>
      <c r="B712" s="1">
        <v>45199.583333333336</v>
      </c>
      <c r="C712" t="s">
        <v>7</v>
      </c>
      <c r="D712" t="s">
        <v>8</v>
      </c>
      <c r="E712" t="s">
        <v>8796</v>
      </c>
      <c r="F712">
        <v>635</v>
      </c>
      <c r="G712">
        <v>2.5999999999999999E-2</v>
      </c>
      <c r="H712">
        <v>0.375</v>
      </c>
      <c r="J712" s="1" t="str">
        <f t="shared" si="12"/>
        <v>2023-09-30-14</v>
      </c>
    </row>
    <row r="713" spans="1:10" x14ac:dyDescent="0.45">
      <c r="A713">
        <v>779429</v>
      </c>
      <c r="B713" s="1">
        <v>45199.625</v>
      </c>
      <c r="C713" t="s">
        <v>7</v>
      </c>
      <c r="D713" t="s">
        <v>8</v>
      </c>
      <c r="E713" t="s">
        <v>8796</v>
      </c>
      <c r="F713">
        <v>635</v>
      </c>
      <c r="G713">
        <v>0.10100000000000001</v>
      </c>
      <c r="H713">
        <v>6.2E-2</v>
      </c>
      <c r="J713" s="1" t="str">
        <f t="shared" si="12"/>
        <v>2023-09-30-15</v>
      </c>
    </row>
    <row r="714" spans="1:10" x14ac:dyDescent="0.45">
      <c r="A714">
        <v>780723</v>
      </c>
      <c r="B714" s="1">
        <v>45199.666666666664</v>
      </c>
      <c r="C714" t="s">
        <v>7</v>
      </c>
      <c r="D714" t="s">
        <v>8</v>
      </c>
      <c r="E714" t="s">
        <v>8796</v>
      </c>
      <c r="F714">
        <v>635</v>
      </c>
      <c r="G714">
        <v>0.223</v>
      </c>
      <c r="H714">
        <v>0</v>
      </c>
      <c r="J714" s="1" t="str">
        <f t="shared" si="12"/>
        <v>2023-09-30-16</v>
      </c>
    </row>
    <row r="715" spans="1:10" x14ac:dyDescent="0.45">
      <c r="A715">
        <v>781810</v>
      </c>
      <c r="B715" s="1">
        <v>45199.708333333336</v>
      </c>
      <c r="C715" t="s">
        <v>7</v>
      </c>
      <c r="D715" t="s">
        <v>8</v>
      </c>
      <c r="E715" t="s">
        <v>8796</v>
      </c>
      <c r="F715">
        <v>635</v>
      </c>
      <c r="G715">
        <v>0.33</v>
      </c>
      <c r="H715">
        <v>0</v>
      </c>
      <c r="J715" s="1" t="str">
        <f t="shared" si="12"/>
        <v>2023-09-30-17</v>
      </c>
    </row>
    <row r="716" spans="1:10" x14ac:dyDescent="0.45">
      <c r="A716">
        <v>782714</v>
      </c>
      <c r="B716" s="1">
        <v>45199.75</v>
      </c>
      <c r="C716" t="s">
        <v>7</v>
      </c>
      <c r="D716" t="s">
        <v>8</v>
      </c>
      <c r="E716" t="s">
        <v>8796</v>
      </c>
      <c r="F716">
        <v>635</v>
      </c>
      <c r="G716">
        <v>0.16900000000000001</v>
      </c>
      <c r="H716">
        <v>0</v>
      </c>
      <c r="J716" s="1" t="str">
        <f t="shared" si="12"/>
        <v>2023-09-30-18</v>
      </c>
    </row>
    <row r="717" spans="1:10" x14ac:dyDescent="0.45">
      <c r="A717">
        <v>783848</v>
      </c>
      <c r="B717" s="1">
        <v>45199.791666666664</v>
      </c>
      <c r="C717" t="s">
        <v>7</v>
      </c>
      <c r="D717" t="s">
        <v>8</v>
      </c>
      <c r="E717" t="s">
        <v>8796</v>
      </c>
      <c r="F717">
        <v>635</v>
      </c>
      <c r="G717">
        <v>0.28899999999999998</v>
      </c>
      <c r="H717">
        <v>0</v>
      </c>
      <c r="J717" s="1" t="str">
        <f t="shared" si="12"/>
        <v>2023-09-30-19</v>
      </c>
    </row>
    <row r="718" spans="1:10" x14ac:dyDescent="0.45">
      <c r="A718">
        <v>784625</v>
      </c>
      <c r="B718" s="1">
        <v>45199.833333333336</v>
      </c>
      <c r="C718" t="s">
        <v>7</v>
      </c>
      <c r="D718" t="s">
        <v>8</v>
      </c>
      <c r="E718" t="s">
        <v>8796</v>
      </c>
      <c r="F718">
        <v>635</v>
      </c>
      <c r="G718">
        <v>0.249</v>
      </c>
      <c r="H718">
        <v>0</v>
      </c>
      <c r="J718" s="1" t="str">
        <f t="shared" si="12"/>
        <v>2023-09-30-20</v>
      </c>
    </row>
    <row r="719" spans="1:10" x14ac:dyDescent="0.45">
      <c r="A719">
        <v>786269</v>
      </c>
      <c r="B719" s="1">
        <v>45199.875</v>
      </c>
      <c r="C719" t="s">
        <v>7</v>
      </c>
      <c r="D719" t="s">
        <v>8</v>
      </c>
      <c r="E719" t="s">
        <v>8796</v>
      </c>
      <c r="F719">
        <v>635</v>
      </c>
      <c r="G719">
        <v>0.115</v>
      </c>
      <c r="H719">
        <v>0</v>
      </c>
      <c r="J719" s="1" t="str">
        <f t="shared" si="12"/>
        <v>2023-09-30-21</v>
      </c>
    </row>
    <row r="720" spans="1:10" x14ac:dyDescent="0.45">
      <c r="A720">
        <v>787209</v>
      </c>
      <c r="B720" s="1">
        <v>45199.916666666664</v>
      </c>
      <c r="C720" t="s">
        <v>7</v>
      </c>
      <c r="D720" t="s">
        <v>8</v>
      </c>
      <c r="E720" t="s">
        <v>8796</v>
      </c>
      <c r="F720">
        <v>635</v>
      </c>
      <c r="G720">
        <v>0.26800000000000002</v>
      </c>
      <c r="H720">
        <v>0</v>
      </c>
      <c r="J720" s="1" t="str">
        <f t="shared" si="12"/>
        <v>2023-09-30-22</v>
      </c>
    </row>
    <row r="721" spans="1:10" x14ac:dyDescent="0.45">
      <c r="A721">
        <v>788325</v>
      </c>
      <c r="B721" s="1">
        <v>45199.958333333336</v>
      </c>
      <c r="C721" t="s">
        <v>7</v>
      </c>
      <c r="D721" t="s">
        <v>8</v>
      </c>
      <c r="E721" t="s">
        <v>8796</v>
      </c>
      <c r="F721">
        <v>635</v>
      </c>
      <c r="G721">
        <v>0.19700000000000001</v>
      </c>
      <c r="H721">
        <v>0</v>
      </c>
      <c r="J721" s="1" t="str">
        <f t="shared" si="12"/>
        <v>2023-09-30-23</v>
      </c>
    </row>
    <row r="722" spans="1:10" x14ac:dyDescent="0.45">
      <c r="A722">
        <v>789027</v>
      </c>
      <c r="B722" s="1">
        <v>45200</v>
      </c>
      <c r="C722" t="s">
        <v>7</v>
      </c>
      <c r="D722" t="s">
        <v>8</v>
      </c>
      <c r="E722" t="s">
        <v>8796</v>
      </c>
      <c r="F722">
        <v>635</v>
      </c>
      <c r="G722">
        <v>0.16200000000000001</v>
      </c>
      <c r="H722">
        <v>0</v>
      </c>
      <c r="J722" s="1" t="str">
        <f t="shared" si="12"/>
        <v>2023-10-01-00</v>
      </c>
    </row>
    <row r="723" spans="1:10" x14ac:dyDescent="0.45">
      <c r="A723">
        <v>791136</v>
      </c>
      <c r="B723" s="1">
        <v>45200.041666666664</v>
      </c>
      <c r="C723" t="s">
        <v>7</v>
      </c>
      <c r="D723" t="s">
        <v>8</v>
      </c>
      <c r="E723" t="s">
        <v>8796</v>
      </c>
      <c r="F723">
        <v>635</v>
      </c>
      <c r="G723">
        <v>0.111</v>
      </c>
      <c r="H723">
        <v>0</v>
      </c>
      <c r="J723" s="1" t="str">
        <f t="shared" si="12"/>
        <v>2023-10-01-01</v>
      </c>
    </row>
    <row r="724" spans="1:10" x14ac:dyDescent="0.45">
      <c r="A724">
        <v>791833</v>
      </c>
      <c r="B724" s="1">
        <v>45200.083333333336</v>
      </c>
      <c r="C724" t="s">
        <v>7</v>
      </c>
      <c r="D724" t="s">
        <v>8</v>
      </c>
      <c r="E724" t="s">
        <v>8796</v>
      </c>
      <c r="F724">
        <v>635</v>
      </c>
      <c r="G724">
        <v>0.191</v>
      </c>
      <c r="H724">
        <v>0</v>
      </c>
      <c r="J724" s="1" t="str">
        <f t="shared" si="12"/>
        <v>2023-10-01-02</v>
      </c>
    </row>
    <row r="725" spans="1:10" x14ac:dyDescent="0.45">
      <c r="A725">
        <v>793218</v>
      </c>
      <c r="B725" s="1">
        <v>45200.125</v>
      </c>
      <c r="C725" t="s">
        <v>7</v>
      </c>
      <c r="D725" t="s">
        <v>8</v>
      </c>
      <c r="E725" t="s">
        <v>8796</v>
      </c>
      <c r="F725">
        <v>635</v>
      </c>
      <c r="G725">
        <v>0.36899999999999999</v>
      </c>
      <c r="H725">
        <v>0</v>
      </c>
      <c r="J725" s="1" t="str">
        <f t="shared" si="12"/>
        <v>2023-10-01-03</v>
      </c>
    </row>
    <row r="726" spans="1:10" x14ac:dyDescent="0.45">
      <c r="A726">
        <v>793389</v>
      </c>
      <c r="B726" s="1">
        <v>45200.166666666664</v>
      </c>
      <c r="C726" t="s">
        <v>7</v>
      </c>
      <c r="D726" t="s">
        <v>8</v>
      </c>
      <c r="E726" t="s">
        <v>8796</v>
      </c>
      <c r="F726">
        <v>635</v>
      </c>
      <c r="G726">
        <v>8.5999999999999993E-2</v>
      </c>
      <c r="H726">
        <v>0</v>
      </c>
      <c r="J726" s="1" t="str">
        <f t="shared" si="12"/>
        <v>2023-10-01-04</v>
      </c>
    </row>
    <row r="727" spans="1:10" x14ac:dyDescent="0.45">
      <c r="A727">
        <v>795173</v>
      </c>
      <c r="B727" s="1">
        <v>45200.208333333336</v>
      </c>
      <c r="C727" t="s">
        <v>7</v>
      </c>
      <c r="D727" t="s">
        <v>8</v>
      </c>
      <c r="E727" t="s">
        <v>8796</v>
      </c>
      <c r="F727">
        <v>635</v>
      </c>
      <c r="G727">
        <v>6.4000000000000001E-2</v>
      </c>
      <c r="H727">
        <v>8.1000000000000003E-2</v>
      </c>
      <c r="J727" s="1" t="str">
        <f t="shared" si="12"/>
        <v>2023-10-01-05</v>
      </c>
    </row>
    <row r="728" spans="1:10" x14ac:dyDescent="0.45">
      <c r="A728">
        <v>795636</v>
      </c>
      <c r="B728" s="1">
        <v>45200.25</v>
      </c>
      <c r="C728" t="s">
        <v>7</v>
      </c>
      <c r="D728" t="s">
        <v>8</v>
      </c>
      <c r="E728" t="s">
        <v>8796</v>
      </c>
      <c r="F728">
        <v>635</v>
      </c>
      <c r="G728">
        <v>7.0000000000000007E-2</v>
      </c>
      <c r="H728">
        <v>0.11899999999999999</v>
      </c>
      <c r="J728" s="1" t="str">
        <f t="shared" si="12"/>
        <v>2023-10-01-06</v>
      </c>
    </row>
    <row r="729" spans="1:10" x14ac:dyDescent="0.45">
      <c r="A729">
        <v>797187</v>
      </c>
      <c r="B729" s="1">
        <v>45200.291666666664</v>
      </c>
      <c r="C729" t="s">
        <v>7</v>
      </c>
      <c r="D729" t="s">
        <v>8</v>
      </c>
      <c r="E729" t="s">
        <v>8796</v>
      </c>
      <c r="F729">
        <v>635</v>
      </c>
      <c r="G729">
        <v>0.01</v>
      </c>
      <c r="H729">
        <v>0.32200000000000001</v>
      </c>
      <c r="J729" s="1" t="str">
        <f t="shared" si="12"/>
        <v>2023-10-01-07</v>
      </c>
    </row>
    <row r="730" spans="1:10" x14ac:dyDescent="0.45">
      <c r="A730">
        <v>798550</v>
      </c>
      <c r="B730" s="1">
        <v>45200.333333333336</v>
      </c>
      <c r="C730" t="s">
        <v>7</v>
      </c>
      <c r="D730" t="s">
        <v>8</v>
      </c>
      <c r="E730" t="s">
        <v>8796</v>
      </c>
      <c r="F730">
        <v>635</v>
      </c>
      <c r="G730">
        <v>0</v>
      </c>
      <c r="H730">
        <v>1.665</v>
      </c>
      <c r="J730" s="1" t="str">
        <f t="shared" si="12"/>
        <v>2023-10-01-08</v>
      </c>
    </row>
    <row r="731" spans="1:10" x14ac:dyDescent="0.45">
      <c r="A731">
        <v>798884</v>
      </c>
      <c r="B731" s="1">
        <v>45200.375</v>
      </c>
      <c r="C731" t="s">
        <v>7</v>
      </c>
      <c r="D731" t="s">
        <v>8</v>
      </c>
      <c r="E731" t="s">
        <v>8796</v>
      </c>
      <c r="F731">
        <v>635</v>
      </c>
      <c r="G731">
        <v>0</v>
      </c>
      <c r="H731">
        <v>2.0569999999999999</v>
      </c>
      <c r="J731" s="1" t="str">
        <f t="shared" si="12"/>
        <v>2023-10-01-09</v>
      </c>
    </row>
    <row r="732" spans="1:10" x14ac:dyDescent="0.45">
      <c r="A732">
        <v>800688</v>
      </c>
      <c r="B732" s="1">
        <v>45200.416666666664</v>
      </c>
      <c r="C732" t="s">
        <v>7</v>
      </c>
      <c r="D732" t="s">
        <v>8</v>
      </c>
      <c r="E732" t="s">
        <v>8796</v>
      </c>
      <c r="F732">
        <v>635</v>
      </c>
      <c r="G732">
        <v>0.01</v>
      </c>
      <c r="H732">
        <v>1.7649999999999999</v>
      </c>
      <c r="J732" s="1" t="str">
        <f t="shared" si="12"/>
        <v>2023-10-01-10</v>
      </c>
    </row>
    <row r="733" spans="1:10" x14ac:dyDescent="0.45">
      <c r="A733">
        <v>801669</v>
      </c>
      <c r="B733" s="1">
        <v>45200.458333333336</v>
      </c>
      <c r="C733" t="s">
        <v>7</v>
      </c>
      <c r="D733" t="s">
        <v>8</v>
      </c>
      <c r="E733" t="s">
        <v>8796</v>
      </c>
      <c r="F733">
        <v>635</v>
      </c>
      <c r="G733">
        <v>0</v>
      </c>
      <c r="H733">
        <v>1.339</v>
      </c>
      <c r="J733" s="1" t="str">
        <f t="shared" si="12"/>
        <v>2023-10-01-11</v>
      </c>
    </row>
    <row r="734" spans="1:10" x14ac:dyDescent="0.45">
      <c r="A734">
        <v>803146</v>
      </c>
      <c r="B734" s="1">
        <v>45200.5</v>
      </c>
      <c r="C734" t="s">
        <v>7</v>
      </c>
      <c r="D734" t="s">
        <v>8</v>
      </c>
      <c r="E734" t="s">
        <v>8796</v>
      </c>
      <c r="F734">
        <v>635</v>
      </c>
      <c r="G734">
        <v>0.56200000000000006</v>
      </c>
      <c r="H734">
        <v>0.74</v>
      </c>
      <c r="J734" s="1" t="str">
        <f t="shared" si="12"/>
        <v>2023-10-01-12</v>
      </c>
    </row>
    <row r="735" spans="1:10" x14ac:dyDescent="0.45">
      <c r="A735">
        <v>803418</v>
      </c>
      <c r="B735" s="1">
        <v>45200.541666666664</v>
      </c>
      <c r="C735" t="s">
        <v>7</v>
      </c>
      <c r="D735" t="s">
        <v>8</v>
      </c>
      <c r="E735" t="s">
        <v>8796</v>
      </c>
      <c r="F735">
        <v>635</v>
      </c>
      <c r="G735">
        <v>0.82599999999999996</v>
      </c>
      <c r="H735">
        <v>0.503</v>
      </c>
      <c r="J735" s="1" t="str">
        <f t="shared" si="12"/>
        <v>2023-10-01-13</v>
      </c>
    </row>
    <row r="736" spans="1:10" x14ac:dyDescent="0.45">
      <c r="A736">
        <v>804392</v>
      </c>
      <c r="B736" s="1">
        <v>45200.583333333336</v>
      </c>
      <c r="C736" t="s">
        <v>7</v>
      </c>
      <c r="D736" t="s">
        <v>8</v>
      </c>
      <c r="E736" t="s">
        <v>8796</v>
      </c>
      <c r="F736">
        <v>635</v>
      </c>
      <c r="G736">
        <v>0.754</v>
      </c>
      <c r="H736">
        <v>0.374</v>
      </c>
      <c r="J736" s="1" t="str">
        <f t="shared" si="12"/>
        <v>2023-10-01-14</v>
      </c>
    </row>
    <row r="737" spans="1:10" x14ac:dyDescent="0.45">
      <c r="A737">
        <v>806185</v>
      </c>
      <c r="B737" s="1">
        <v>45200.625</v>
      </c>
      <c r="C737" t="s">
        <v>7</v>
      </c>
      <c r="D737" t="s">
        <v>8</v>
      </c>
      <c r="E737" t="s">
        <v>8796</v>
      </c>
      <c r="F737">
        <v>635</v>
      </c>
      <c r="G737">
        <v>0.63</v>
      </c>
      <c r="H737">
        <v>6.8000000000000005E-2</v>
      </c>
      <c r="J737" s="1" t="str">
        <f t="shared" si="12"/>
        <v>2023-10-01-15</v>
      </c>
    </row>
    <row r="738" spans="1:10" x14ac:dyDescent="0.45">
      <c r="A738">
        <v>806806</v>
      </c>
      <c r="B738" s="1">
        <v>45200.666666666664</v>
      </c>
      <c r="C738" t="s">
        <v>7</v>
      </c>
      <c r="D738" t="s">
        <v>8</v>
      </c>
      <c r="E738" t="s">
        <v>8796</v>
      </c>
      <c r="F738">
        <v>635</v>
      </c>
      <c r="G738">
        <v>0.193</v>
      </c>
      <c r="H738">
        <v>0</v>
      </c>
      <c r="J738" s="1" t="str">
        <f t="shared" si="12"/>
        <v>2023-10-01-16</v>
      </c>
    </row>
    <row r="739" spans="1:10" x14ac:dyDescent="0.45">
      <c r="A739">
        <v>808509</v>
      </c>
      <c r="B739" s="1">
        <v>45200.708333333336</v>
      </c>
      <c r="C739" t="s">
        <v>7</v>
      </c>
      <c r="D739" t="s">
        <v>8</v>
      </c>
      <c r="E739" t="s">
        <v>8796</v>
      </c>
      <c r="F739">
        <v>635</v>
      </c>
      <c r="G739">
        <v>0.30599999999999999</v>
      </c>
      <c r="H739">
        <v>0</v>
      </c>
      <c r="J739" s="1" t="str">
        <f t="shared" si="12"/>
        <v>2023-10-01-17</v>
      </c>
    </row>
    <row r="740" spans="1:10" x14ac:dyDescent="0.45">
      <c r="A740">
        <v>809593</v>
      </c>
      <c r="B740" s="1">
        <v>45200.75</v>
      </c>
      <c r="C740" t="s">
        <v>7</v>
      </c>
      <c r="D740" t="s">
        <v>8</v>
      </c>
      <c r="E740" t="s">
        <v>8796</v>
      </c>
      <c r="F740">
        <v>635</v>
      </c>
      <c r="G740">
        <v>0.33400000000000002</v>
      </c>
      <c r="H740">
        <v>0</v>
      </c>
      <c r="J740" s="1" t="str">
        <f t="shared" si="12"/>
        <v>2023-10-01-18</v>
      </c>
    </row>
    <row r="741" spans="1:10" x14ac:dyDescent="0.45">
      <c r="A741">
        <v>809979</v>
      </c>
      <c r="B741" s="1">
        <v>45200.791666666664</v>
      </c>
      <c r="C741" t="s">
        <v>7</v>
      </c>
      <c r="D741" t="s">
        <v>8</v>
      </c>
      <c r="E741" t="s">
        <v>8796</v>
      </c>
      <c r="F741">
        <v>635</v>
      </c>
      <c r="G741">
        <v>0.315</v>
      </c>
      <c r="H741">
        <v>0</v>
      </c>
      <c r="J741" s="1" t="str">
        <f t="shared" si="12"/>
        <v>2023-10-01-19</v>
      </c>
    </row>
    <row r="742" spans="1:10" x14ac:dyDescent="0.45">
      <c r="A742">
        <v>811846</v>
      </c>
      <c r="B742" s="1">
        <v>45200.833333333336</v>
      </c>
      <c r="C742" t="s">
        <v>7</v>
      </c>
      <c r="D742" t="s">
        <v>8</v>
      </c>
      <c r="E742" t="s">
        <v>8796</v>
      </c>
      <c r="F742">
        <v>635</v>
      </c>
      <c r="G742">
        <v>0.21</v>
      </c>
      <c r="H742">
        <v>0</v>
      </c>
      <c r="J742" s="1" t="str">
        <f t="shared" si="12"/>
        <v>2023-10-01-20</v>
      </c>
    </row>
    <row r="743" spans="1:10" x14ac:dyDescent="0.45">
      <c r="A743">
        <v>812255</v>
      </c>
      <c r="B743" s="1">
        <v>45200.875</v>
      </c>
      <c r="C743" t="s">
        <v>7</v>
      </c>
      <c r="D743" t="s">
        <v>8</v>
      </c>
      <c r="E743" t="s">
        <v>8796</v>
      </c>
      <c r="F743">
        <v>635</v>
      </c>
      <c r="G743">
        <v>0.19800000000000001</v>
      </c>
      <c r="H743">
        <v>0</v>
      </c>
      <c r="J743" s="1" t="str">
        <f t="shared" si="12"/>
        <v>2023-10-01-21</v>
      </c>
    </row>
    <row r="744" spans="1:10" x14ac:dyDescent="0.45">
      <c r="A744">
        <v>813978</v>
      </c>
      <c r="B744" s="1">
        <v>45200.916666666664</v>
      </c>
      <c r="C744" t="s">
        <v>7</v>
      </c>
      <c r="D744" t="s">
        <v>8</v>
      </c>
      <c r="E744" t="s">
        <v>8796</v>
      </c>
      <c r="F744">
        <v>635</v>
      </c>
      <c r="G744">
        <v>7.2999999999999995E-2</v>
      </c>
      <c r="H744">
        <v>0</v>
      </c>
      <c r="J744" s="1" t="str">
        <f t="shared" si="12"/>
        <v>2023-10-01-22</v>
      </c>
    </row>
    <row r="745" spans="1:10" x14ac:dyDescent="0.45">
      <c r="A745">
        <v>814503</v>
      </c>
      <c r="B745" s="1">
        <v>45200.958333333336</v>
      </c>
      <c r="C745" t="s">
        <v>7</v>
      </c>
      <c r="D745" t="s">
        <v>8</v>
      </c>
      <c r="E745" t="s">
        <v>8796</v>
      </c>
      <c r="F745">
        <v>635</v>
      </c>
      <c r="G745">
        <v>0.215</v>
      </c>
      <c r="H745">
        <v>0</v>
      </c>
      <c r="J745" s="1" t="str">
        <f t="shared" si="12"/>
        <v>2023-10-01-23</v>
      </c>
    </row>
    <row r="746" spans="1:10" x14ac:dyDescent="0.45">
      <c r="A746">
        <v>815885</v>
      </c>
      <c r="B746" s="1">
        <v>45201</v>
      </c>
      <c r="C746" t="s">
        <v>7</v>
      </c>
      <c r="D746" t="s">
        <v>8</v>
      </c>
      <c r="E746" t="s">
        <v>8796</v>
      </c>
      <c r="F746">
        <v>635</v>
      </c>
      <c r="G746">
        <v>0.13400000000000001</v>
      </c>
      <c r="H746">
        <v>0</v>
      </c>
      <c r="J746" s="1" t="str">
        <f t="shared" si="12"/>
        <v>2023-10-02-00</v>
      </c>
    </row>
    <row r="747" spans="1:10" x14ac:dyDescent="0.45">
      <c r="A747">
        <v>816702</v>
      </c>
      <c r="B747" s="1">
        <v>45201.041666666664</v>
      </c>
      <c r="C747" t="s">
        <v>7</v>
      </c>
      <c r="D747" t="s">
        <v>8</v>
      </c>
      <c r="E747" t="s">
        <v>8796</v>
      </c>
      <c r="F747">
        <v>635</v>
      </c>
      <c r="G747">
        <v>8.5000000000000006E-2</v>
      </c>
      <c r="H747">
        <v>0</v>
      </c>
      <c r="J747" s="1" t="str">
        <f t="shared" si="12"/>
        <v>2023-10-02-01</v>
      </c>
    </row>
    <row r="748" spans="1:10" x14ac:dyDescent="0.45">
      <c r="A748">
        <v>818247</v>
      </c>
      <c r="B748" s="1">
        <v>45201.083333333336</v>
      </c>
      <c r="C748" t="s">
        <v>7</v>
      </c>
      <c r="D748" t="s">
        <v>8</v>
      </c>
      <c r="E748" t="s">
        <v>8796</v>
      </c>
      <c r="F748">
        <v>635</v>
      </c>
      <c r="G748">
        <v>0.16800000000000001</v>
      </c>
      <c r="H748">
        <v>0</v>
      </c>
      <c r="J748" s="1" t="str">
        <f t="shared" si="12"/>
        <v>2023-10-02-02</v>
      </c>
    </row>
    <row r="749" spans="1:10" x14ac:dyDescent="0.45">
      <c r="A749">
        <v>819125</v>
      </c>
      <c r="B749" s="1">
        <v>45201.125</v>
      </c>
      <c r="C749" t="s">
        <v>7</v>
      </c>
      <c r="D749" t="s">
        <v>8</v>
      </c>
      <c r="E749" t="s">
        <v>8796</v>
      </c>
      <c r="F749">
        <v>635</v>
      </c>
      <c r="G749">
        <v>0.14599999999999999</v>
      </c>
      <c r="H749">
        <v>0</v>
      </c>
      <c r="J749" s="1" t="str">
        <f t="shared" si="12"/>
        <v>2023-10-02-03</v>
      </c>
    </row>
    <row r="750" spans="1:10" x14ac:dyDescent="0.45">
      <c r="A750">
        <v>819732</v>
      </c>
      <c r="B750" s="1">
        <v>45201.166666666664</v>
      </c>
      <c r="C750" t="s">
        <v>7</v>
      </c>
      <c r="D750" t="s">
        <v>8</v>
      </c>
      <c r="E750" t="s">
        <v>8796</v>
      </c>
      <c r="F750">
        <v>635</v>
      </c>
      <c r="G750">
        <v>0.224</v>
      </c>
      <c r="H750">
        <v>0</v>
      </c>
      <c r="J750" s="1" t="str">
        <f t="shared" si="12"/>
        <v>2023-10-02-04</v>
      </c>
    </row>
    <row r="751" spans="1:10" x14ac:dyDescent="0.45">
      <c r="A751">
        <v>821547</v>
      </c>
      <c r="B751" s="1">
        <v>45201.208333333336</v>
      </c>
      <c r="C751" t="s">
        <v>7</v>
      </c>
      <c r="D751" t="s">
        <v>8</v>
      </c>
      <c r="E751" t="s">
        <v>8796</v>
      </c>
      <c r="F751">
        <v>635</v>
      </c>
      <c r="G751">
        <v>5.5E-2</v>
      </c>
      <c r="H751">
        <v>0.129</v>
      </c>
      <c r="J751" s="1" t="str">
        <f t="shared" si="12"/>
        <v>2023-10-02-05</v>
      </c>
    </row>
    <row r="752" spans="1:10" x14ac:dyDescent="0.45">
      <c r="A752">
        <v>821894</v>
      </c>
      <c r="B752" s="1">
        <v>45201.25</v>
      </c>
      <c r="C752" t="s">
        <v>7</v>
      </c>
      <c r="D752" t="s">
        <v>8</v>
      </c>
      <c r="E752" t="s">
        <v>8796</v>
      </c>
      <c r="F752">
        <v>635</v>
      </c>
      <c r="G752">
        <v>0</v>
      </c>
      <c r="H752">
        <v>0.71499999999999997</v>
      </c>
      <c r="J752" s="1" t="str">
        <f t="shared" si="12"/>
        <v>2023-10-02-06</v>
      </c>
    </row>
    <row r="753" spans="1:10" x14ac:dyDescent="0.45">
      <c r="A753">
        <v>823983</v>
      </c>
      <c r="B753" s="1">
        <v>45201.291666666664</v>
      </c>
      <c r="C753" t="s">
        <v>7</v>
      </c>
      <c r="D753" t="s">
        <v>8</v>
      </c>
      <c r="E753" t="s">
        <v>8796</v>
      </c>
      <c r="F753">
        <v>635</v>
      </c>
      <c r="G753">
        <v>0</v>
      </c>
      <c r="H753">
        <v>1.377</v>
      </c>
      <c r="J753" s="1" t="str">
        <f t="shared" si="12"/>
        <v>2023-10-02-07</v>
      </c>
    </row>
    <row r="754" spans="1:10" x14ac:dyDescent="0.45">
      <c r="A754">
        <v>824755</v>
      </c>
      <c r="B754" s="1">
        <v>45201.333333333336</v>
      </c>
      <c r="C754" t="s">
        <v>7</v>
      </c>
      <c r="D754" t="s">
        <v>8</v>
      </c>
      <c r="E754" t="s">
        <v>8796</v>
      </c>
      <c r="F754">
        <v>635</v>
      </c>
      <c r="G754">
        <v>0</v>
      </c>
      <c r="H754">
        <v>1.081</v>
      </c>
      <c r="J754" s="1" t="str">
        <f t="shared" si="12"/>
        <v>2023-10-02-08</v>
      </c>
    </row>
    <row r="755" spans="1:10" x14ac:dyDescent="0.45">
      <c r="A755">
        <v>825283</v>
      </c>
      <c r="B755" s="1">
        <v>45201.375</v>
      </c>
      <c r="C755" t="s">
        <v>7</v>
      </c>
      <c r="D755" t="s">
        <v>8</v>
      </c>
      <c r="E755" t="s">
        <v>8796</v>
      </c>
      <c r="F755">
        <v>635</v>
      </c>
      <c r="G755">
        <v>0</v>
      </c>
      <c r="H755">
        <v>0.51400000000000001</v>
      </c>
      <c r="J755" s="1" t="str">
        <f t="shared" si="12"/>
        <v>2023-10-02-09</v>
      </c>
    </row>
    <row r="756" spans="1:10" x14ac:dyDescent="0.45">
      <c r="A756">
        <v>826318</v>
      </c>
      <c r="B756" s="1">
        <v>45201.416666666664</v>
      </c>
      <c r="C756" t="s">
        <v>7</v>
      </c>
      <c r="D756" t="s">
        <v>8</v>
      </c>
      <c r="E756" t="s">
        <v>8796</v>
      </c>
      <c r="F756">
        <v>635</v>
      </c>
      <c r="G756">
        <v>0.78300000000000003</v>
      </c>
      <c r="H756">
        <v>0.25700000000000001</v>
      </c>
      <c r="J756" s="1" t="str">
        <f t="shared" si="12"/>
        <v>2023-10-02-10</v>
      </c>
    </row>
    <row r="757" spans="1:10" x14ac:dyDescent="0.45">
      <c r="A757">
        <v>828128</v>
      </c>
      <c r="B757" s="1">
        <v>45201.458333333336</v>
      </c>
      <c r="C757" t="s">
        <v>7</v>
      </c>
      <c r="D757" t="s">
        <v>8</v>
      </c>
      <c r="E757" t="s">
        <v>8796</v>
      </c>
      <c r="F757">
        <v>635</v>
      </c>
      <c r="G757">
        <v>5.5E-2</v>
      </c>
      <c r="H757">
        <v>0.495</v>
      </c>
      <c r="J757" s="1" t="str">
        <f t="shared" si="12"/>
        <v>2023-10-02-11</v>
      </c>
    </row>
    <row r="758" spans="1:10" x14ac:dyDescent="0.45">
      <c r="A758">
        <v>828601</v>
      </c>
      <c r="B758" s="1">
        <v>45201.5</v>
      </c>
      <c r="C758" t="s">
        <v>7</v>
      </c>
      <c r="D758" t="s">
        <v>8</v>
      </c>
      <c r="E758" t="s">
        <v>8796</v>
      </c>
      <c r="F758">
        <v>635</v>
      </c>
      <c r="G758">
        <v>0</v>
      </c>
      <c r="H758">
        <v>0.51200000000000001</v>
      </c>
      <c r="J758" s="1" t="str">
        <f t="shared" si="12"/>
        <v>2023-10-02-12</v>
      </c>
    </row>
    <row r="759" spans="1:10" x14ac:dyDescent="0.45">
      <c r="A759">
        <v>829657</v>
      </c>
      <c r="B759" s="1">
        <v>45201.541666666664</v>
      </c>
      <c r="C759" t="s">
        <v>7</v>
      </c>
      <c r="D759" t="s">
        <v>8</v>
      </c>
      <c r="E759" t="s">
        <v>8796</v>
      </c>
      <c r="F759">
        <v>635</v>
      </c>
      <c r="G759">
        <v>2.8000000000000001E-2</v>
      </c>
      <c r="H759">
        <v>0.36299999999999999</v>
      </c>
      <c r="J759" s="1" t="str">
        <f t="shared" si="12"/>
        <v>2023-10-02-13</v>
      </c>
    </row>
    <row r="760" spans="1:10" x14ac:dyDescent="0.45">
      <c r="A760">
        <v>831472</v>
      </c>
      <c r="B760" s="1">
        <v>45201.583333333336</v>
      </c>
      <c r="C760" t="s">
        <v>7</v>
      </c>
      <c r="D760" t="s">
        <v>8</v>
      </c>
      <c r="E760" t="s">
        <v>8796</v>
      </c>
      <c r="F760">
        <v>635</v>
      </c>
      <c r="G760">
        <v>0.11899999999999999</v>
      </c>
      <c r="H760">
        <v>0.151</v>
      </c>
      <c r="J760" s="1" t="str">
        <f t="shared" si="12"/>
        <v>2023-10-02-14</v>
      </c>
    </row>
    <row r="761" spans="1:10" x14ac:dyDescent="0.45">
      <c r="A761">
        <v>832381</v>
      </c>
      <c r="B761" s="1">
        <v>45201.625</v>
      </c>
      <c r="C761" t="s">
        <v>7</v>
      </c>
      <c r="D761" t="s">
        <v>8</v>
      </c>
      <c r="E761" t="s">
        <v>8796</v>
      </c>
      <c r="F761">
        <v>635</v>
      </c>
      <c r="G761">
        <v>0.35599999999999998</v>
      </c>
      <c r="H761">
        <v>8.9999999999999993E-3</v>
      </c>
      <c r="J761" s="1" t="str">
        <f t="shared" si="12"/>
        <v>2023-10-02-15</v>
      </c>
    </row>
    <row r="762" spans="1:10" x14ac:dyDescent="0.45">
      <c r="A762">
        <v>833067</v>
      </c>
      <c r="B762" s="1">
        <v>45201.666666666664</v>
      </c>
      <c r="C762" t="s">
        <v>7</v>
      </c>
      <c r="D762" t="s">
        <v>8</v>
      </c>
      <c r="E762" t="s">
        <v>8796</v>
      </c>
      <c r="F762">
        <v>635</v>
      </c>
      <c r="G762">
        <v>0.23899999999999999</v>
      </c>
      <c r="H762">
        <v>0</v>
      </c>
      <c r="J762" s="1" t="str">
        <f t="shared" si="12"/>
        <v>2023-10-02-16</v>
      </c>
    </row>
    <row r="763" spans="1:10" x14ac:dyDescent="0.45">
      <c r="A763">
        <v>834828</v>
      </c>
      <c r="B763" s="1">
        <v>45201.708333333336</v>
      </c>
      <c r="C763" t="s">
        <v>7</v>
      </c>
      <c r="D763" t="s">
        <v>8</v>
      </c>
      <c r="E763" t="s">
        <v>8796</v>
      </c>
      <c r="F763">
        <v>635</v>
      </c>
      <c r="G763">
        <v>0.23599999999999999</v>
      </c>
      <c r="H763">
        <v>0</v>
      </c>
      <c r="J763" s="1" t="str">
        <f t="shared" si="12"/>
        <v>2023-10-02-17</v>
      </c>
    </row>
    <row r="764" spans="1:10" x14ac:dyDescent="0.45">
      <c r="A764">
        <v>835293</v>
      </c>
      <c r="B764" s="1">
        <v>45201.75</v>
      </c>
      <c r="C764" t="s">
        <v>7</v>
      </c>
      <c r="D764" t="s">
        <v>8</v>
      </c>
      <c r="E764" t="s">
        <v>8796</v>
      </c>
      <c r="F764">
        <v>635</v>
      </c>
      <c r="G764">
        <v>0.24199999999999999</v>
      </c>
      <c r="H764">
        <v>0</v>
      </c>
      <c r="J764" s="1" t="str">
        <f t="shared" si="12"/>
        <v>2023-10-02-18</v>
      </c>
    </row>
    <row r="765" spans="1:10" x14ac:dyDescent="0.45">
      <c r="A765">
        <v>836367</v>
      </c>
      <c r="B765" s="1">
        <v>45201.791666666664</v>
      </c>
      <c r="C765" t="s">
        <v>7</v>
      </c>
      <c r="D765" t="s">
        <v>8</v>
      </c>
      <c r="E765" t="s">
        <v>8796</v>
      </c>
      <c r="F765">
        <v>635</v>
      </c>
      <c r="G765">
        <v>0.193</v>
      </c>
      <c r="H765">
        <v>0</v>
      </c>
      <c r="J765" s="1" t="str">
        <f t="shared" si="12"/>
        <v>2023-10-02-19</v>
      </c>
    </row>
    <row r="766" spans="1:10" x14ac:dyDescent="0.45">
      <c r="A766">
        <v>838080</v>
      </c>
      <c r="B766" s="1">
        <v>45201.833333333336</v>
      </c>
      <c r="C766" t="s">
        <v>7</v>
      </c>
      <c r="D766" t="s">
        <v>8</v>
      </c>
      <c r="E766" t="s">
        <v>8796</v>
      </c>
      <c r="F766">
        <v>635</v>
      </c>
      <c r="G766">
        <v>0.21</v>
      </c>
      <c r="H766">
        <v>0</v>
      </c>
      <c r="J766" s="1" t="str">
        <f t="shared" si="12"/>
        <v>2023-10-02-20</v>
      </c>
    </row>
    <row r="767" spans="1:10" x14ac:dyDescent="0.45">
      <c r="A767">
        <v>838796</v>
      </c>
      <c r="B767" s="1">
        <v>45201.875</v>
      </c>
      <c r="C767" t="s">
        <v>7</v>
      </c>
      <c r="D767" t="s">
        <v>8</v>
      </c>
      <c r="E767" t="s">
        <v>8796</v>
      </c>
      <c r="F767">
        <v>635</v>
      </c>
      <c r="G767">
        <v>0.13</v>
      </c>
      <c r="H767">
        <v>0</v>
      </c>
      <c r="J767" s="1" t="str">
        <f t="shared" si="12"/>
        <v>2023-10-02-21</v>
      </c>
    </row>
    <row r="768" spans="1:10" x14ac:dyDescent="0.45">
      <c r="A768">
        <v>839867</v>
      </c>
      <c r="B768" s="1">
        <v>45201.916666666664</v>
      </c>
      <c r="C768" t="s">
        <v>7</v>
      </c>
      <c r="D768" t="s">
        <v>8</v>
      </c>
      <c r="E768" t="s">
        <v>8796</v>
      </c>
      <c r="F768">
        <v>635</v>
      </c>
      <c r="G768">
        <v>0.20899999999999999</v>
      </c>
      <c r="H768">
        <v>0</v>
      </c>
      <c r="J768" s="1" t="str">
        <f t="shared" si="12"/>
        <v>2023-10-02-22</v>
      </c>
    </row>
    <row r="769" spans="1:10" x14ac:dyDescent="0.45">
      <c r="A769">
        <v>840473</v>
      </c>
      <c r="B769" s="1">
        <v>45201.958333333336</v>
      </c>
      <c r="C769" t="s">
        <v>7</v>
      </c>
      <c r="D769" t="s">
        <v>8</v>
      </c>
      <c r="E769" t="s">
        <v>8796</v>
      </c>
      <c r="F769">
        <v>635</v>
      </c>
      <c r="G769">
        <v>0.106</v>
      </c>
      <c r="H769">
        <v>0</v>
      </c>
      <c r="J769" s="1" t="str">
        <f t="shared" si="12"/>
        <v>2023-10-02-23</v>
      </c>
    </row>
    <row r="770" spans="1:10" x14ac:dyDescent="0.45">
      <c r="A770">
        <v>842567</v>
      </c>
      <c r="B770" s="1">
        <v>45202</v>
      </c>
      <c r="C770" t="s">
        <v>7</v>
      </c>
      <c r="D770" t="s">
        <v>8</v>
      </c>
      <c r="E770" t="s">
        <v>8796</v>
      </c>
      <c r="F770">
        <v>635</v>
      </c>
      <c r="G770">
        <v>0.17699999999999999</v>
      </c>
      <c r="H770">
        <v>0</v>
      </c>
      <c r="J770" s="1" t="str">
        <f t="shared" si="12"/>
        <v>2023-10-03-00</v>
      </c>
    </row>
    <row r="771" spans="1:10" x14ac:dyDescent="0.45">
      <c r="A771">
        <v>843041</v>
      </c>
      <c r="B771" s="1">
        <v>45202.041666666664</v>
      </c>
      <c r="C771" t="s">
        <v>7</v>
      </c>
      <c r="D771" t="s">
        <v>8</v>
      </c>
      <c r="E771" t="s">
        <v>8796</v>
      </c>
      <c r="F771">
        <v>635</v>
      </c>
      <c r="G771">
        <v>0.129</v>
      </c>
      <c r="H771">
        <v>0</v>
      </c>
      <c r="J771" s="1" t="str">
        <f t="shared" ref="J771:J834" si="13">TEXT(YEAR(B771),"0000")&amp;"-"&amp;TEXT(MONTH(B771),"00")&amp;"-"&amp;TEXT(DAY(B771),"00")&amp;"-"&amp;TEXT(HOUR(B771),"00")</f>
        <v>2023-10-03-01</v>
      </c>
    </row>
    <row r="772" spans="1:10" x14ac:dyDescent="0.45">
      <c r="A772">
        <v>844430</v>
      </c>
      <c r="B772" s="1">
        <v>45202.083333333336</v>
      </c>
      <c r="C772" t="s">
        <v>7</v>
      </c>
      <c r="D772" t="s">
        <v>8</v>
      </c>
      <c r="E772" t="s">
        <v>8796</v>
      </c>
      <c r="F772">
        <v>635</v>
      </c>
      <c r="G772">
        <v>0.182</v>
      </c>
      <c r="H772">
        <v>0</v>
      </c>
      <c r="J772" s="1" t="str">
        <f t="shared" si="13"/>
        <v>2023-10-03-02</v>
      </c>
    </row>
    <row r="773" spans="1:10" x14ac:dyDescent="0.45">
      <c r="A773">
        <v>844815</v>
      </c>
      <c r="B773" s="1">
        <v>45202.125</v>
      </c>
      <c r="C773" t="s">
        <v>7</v>
      </c>
      <c r="D773" t="s">
        <v>8</v>
      </c>
      <c r="E773" t="s">
        <v>8796</v>
      </c>
      <c r="F773">
        <v>635</v>
      </c>
      <c r="G773">
        <v>0.153</v>
      </c>
      <c r="H773">
        <v>0</v>
      </c>
      <c r="J773" s="1" t="str">
        <f t="shared" si="13"/>
        <v>2023-10-03-03</v>
      </c>
    </row>
    <row r="774" spans="1:10" x14ac:dyDescent="0.45">
      <c r="A774">
        <v>846032</v>
      </c>
      <c r="B774" s="1">
        <v>45202.166666666664</v>
      </c>
      <c r="C774" t="s">
        <v>7</v>
      </c>
      <c r="D774" t="s">
        <v>8</v>
      </c>
      <c r="E774" t="s">
        <v>8796</v>
      </c>
      <c r="F774">
        <v>635</v>
      </c>
      <c r="G774">
        <v>0.153</v>
      </c>
      <c r="H774">
        <v>0</v>
      </c>
      <c r="J774" s="1" t="str">
        <f t="shared" si="13"/>
        <v>2023-10-03-04</v>
      </c>
    </row>
    <row r="775" spans="1:10" x14ac:dyDescent="0.45">
      <c r="A775">
        <v>847082</v>
      </c>
      <c r="B775" s="1">
        <v>45202.208333333336</v>
      </c>
      <c r="C775" t="s">
        <v>7</v>
      </c>
      <c r="D775" t="s">
        <v>8</v>
      </c>
      <c r="E775" t="s">
        <v>8796</v>
      </c>
      <c r="F775">
        <v>635</v>
      </c>
      <c r="G775">
        <v>0.17899999999999999</v>
      </c>
      <c r="H775">
        <v>5.0999999999999997E-2</v>
      </c>
      <c r="J775" s="1" t="str">
        <f t="shared" si="13"/>
        <v>2023-10-03-05</v>
      </c>
    </row>
    <row r="776" spans="1:10" x14ac:dyDescent="0.45">
      <c r="A776">
        <v>849054</v>
      </c>
      <c r="B776" s="1">
        <v>45202.25</v>
      </c>
      <c r="C776" t="s">
        <v>7</v>
      </c>
      <c r="D776" t="s">
        <v>8</v>
      </c>
      <c r="E776" t="s">
        <v>8796</v>
      </c>
      <c r="F776">
        <v>635</v>
      </c>
      <c r="G776">
        <v>2.4E-2</v>
      </c>
      <c r="H776">
        <v>0.33300000000000002</v>
      </c>
      <c r="J776" s="1" t="str">
        <f t="shared" si="13"/>
        <v>2023-10-03-06</v>
      </c>
    </row>
    <row r="777" spans="1:10" x14ac:dyDescent="0.45">
      <c r="A777">
        <v>849535</v>
      </c>
      <c r="B777" s="1">
        <v>45202.291666666664</v>
      </c>
      <c r="C777" t="s">
        <v>7</v>
      </c>
      <c r="D777" t="s">
        <v>8</v>
      </c>
      <c r="E777" t="s">
        <v>8796</v>
      </c>
      <c r="F777">
        <v>635</v>
      </c>
      <c r="G777">
        <v>0</v>
      </c>
      <c r="H777">
        <v>1.0429999999999999</v>
      </c>
      <c r="J777" s="1" t="str">
        <f t="shared" si="13"/>
        <v>2023-10-03-07</v>
      </c>
    </row>
    <row r="778" spans="1:10" x14ac:dyDescent="0.45">
      <c r="A778">
        <v>850320</v>
      </c>
      <c r="B778" s="1">
        <v>45202.333333333336</v>
      </c>
      <c r="C778" t="s">
        <v>7</v>
      </c>
      <c r="D778" t="s">
        <v>8</v>
      </c>
      <c r="E778" t="s">
        <v>8796</v>
      </c>
      <c r="F778">
        <v>635</v>
      </c>
      <c r="G778">
        <v>0</v>
      </c>
      <c r="H778">
        <v>2.12</v>
      </c>
      <c r="J778" s="1" t="str">
        <f t="shared" si="13"/>
        <v>2023-10-03-08</v>
      </c>
    </row>
    <row r="779" spans="1:10" x14ac:dyDescent="0.45">
      <c r="A779">
        <v>851810</v>
      </c>
      <c r="B779" s="1">
        <v>45202.375</v>
      </c>
      <c r="C779" t="s">
        <v>7</v>
      </c>
      <c r="D779" t="s">
        <v>8</v>
      </c>
      <c r="E779" t="s">
        <v>8796</v>
      </c>
      <c r="F779">
        <v>635</v>
      </c>
      <c r="G779">
        <v>0</v>
      </c>
      <c r="H779">
        <v>2.1819999999999999</v>
      </c>
      <c r="J779" s="1" t="str">
        <f t="shared" si="13"/>
        <v>2023-10-03-09</v>
      </c>
    </row>
    <row r="780" spans="1:10" x14ac:dyDescent="0.45">
      <c r="A780">
        <v>853095</v>
      </c>
      <c r="B780" s="1">
        <v>45202.416666666664</v>
      </c>
      <c r="C780" t="s">
        <v>7</v>
      </c>
      <c r="D780" t="s">
        <v>8</v>
      </c>
      <c r="E780" t="s">
        <v>8796</v>
      </c>
      <c r="F780">
        <v>635</v>
      </c>
      <c r="G780">
        <v>0.54200000000000004</v>
      </c>
      <c r="H780">
        <v>1.5129999999999999</v>
      </c>
      <c r="J780" s="1" t="str">
        <f t="shared" si="13"/>
        <v>2023-10-03-10</v>
      </c>
    </row>
    <row r="781" spans="1:10" x14ac:dyDescent="0.45">
      <c r="A781">
        <v>854072</v>
      </c>
      <c r="B781" s="1">
        <v>45202.458333333336</v>
      </c>
      <c r="C781" t="s">
        <v>7</v>
      </c>
      <c r="D781" t="s">
        <v>8</v>
      </c>
      <c r="E781" t="s">
        <v>8796</v>
      </c>
      <c r="F781">
        <v>635</v>
      </c>
      <c r="G781">
        <v>4.1000000000000002E-2</v>
      </c>
      <c r="H781">
        <v>0.85299999999999998</v>
      </c>
      <c r="J781" s="1" t="str">
        <f t="shared" si="13"/>
        <v>2023-10-03-11</v>
      </c>
    </row>
    <row r="782" spans="1:10" x14ac:dyDescent="0.45">
      <c r="A782">
        <v>855718</v>
      </c>
      <c r="B782" s="1">
        <v>45202.5</v>
      </c>
      <c r="C782" t="s">
        <v>7</v>
      </c>
      <c r="D782" t="s">
        <v>8</v>
      </c>
      <c r="E782" t="s">
        <v>8796</v>
      </c>
      <c r="F782">
        <v>635</v>
      </c>
      <c r="G782">
        <v>0</v>
      </c>
      <c r="H782">
        <v>0.88900000000000001</v>
      </c>
      <c r="J782" s="1" t="str">
        <f t="shared" si="13"/>
        <v>2023-10-03-12</v>
      </c>
    </row>
    <row r="783" spans="1:10" x14ac:dyDescent="0.45">
      <c r="A783">
        <v>855941</v>
      </c>
      <c r="B783" s="1">
        <v>45202.541666666664</v>
      </c>
      <c r="C783" t="s">
        <v>7</v>
      </c>
      <c r="D783" t="s">
        <v>8</v>
      </c>
      <c r="E783" t="s">
        <v>8796</v>
      </c>
      <c r="F783">
        <v>635</v>
      </c>
      <c r="G783">
        <v>3.6999999999999998E-2</v>
      </c>
      <c r="H783">
        <v>0.39800000000000002</v>
      </c>
      <c r="J783" s="1" t="str">
        <f t="shared" si="13"/>
        <v>2023-10-03-13</v>
      </c>
    </row>
    <row r="784" spans="1:10" x14ac:dyDescent="0.45">
      <c r="A784">
        <v>857834</v>
      </c>
      <c r="B784" s="1">
        <v>45202.583333333336</v>
      </c>
      <c r="C784" t="s">
        <v>7</v>
      </c>
      <c r="D784" t="s">
        <v>8</v>
      </c>
      <c r="E784" t="s">
        <v>8796</v>
      </c>
      <c r="F784">
        <v>635</v>
      </c>
      <c r="G784">
        <v>4.4999999999999998E-2</v>
      </c>
      <c r="H784">
        <v>0.19600000000000001</v>
      </c>
      <c r="J784" s="1" t="str">
        <f t="shared" si="13"/>
        <v>2023-10-03-14</v>
      </c>
    </row>
    <row r="785" spans="1:10" x14ac:dyDescent="0.45">
      <c r="A785">
        <v>858257</v>
      </c>
      <c r="B785" s="1">
        <v>45202.625</v>
      </c>
      <c r="C785" t="s">
        <v>7</v>
      </c>
      <c r="D785" t="s">
        <v>8</v>
      </c>
      <c r="E785" t="s">
        <v>8796</v>
      </c>
      <c r="F785">
        <v>635</v>
      </c>
      <c r="G785">
        <v>0.35299999999999998</v>
      </c>
      <c r="H785">
        <v>2.9000000000000001E-2</v>
      </c>
      <c r="J785" s="1" t="str">
        <f t="shared" si="13"/>
        <v>2023-10-03-15</v>
      </c>
    </row>
    <row r="786" spans="1:10" x14ac:dyDescent="0.45">
      <c r="A786">
        <v>859139</v>
      </c>
      <c r="B786" s="1">
        <v>45202.666666666664</v>
      </c>
      <c r="C786" t="s">
        <v>7</v>
      </c>
      <c r="D786" t="s">
        <v>8</v>
      </c>
      <c r="E786" t="s">
        <v>8796</v>
      </c>
      <c r="F786">
        <v>635</v>
      </c>
      <c r="G786">
        <v>0.19</v>
      </c>
      <c r="H786">
        <v>0</v>
      </c>
      <c r="J786" s="1" t="str">
        <f t="shared" si="13"/>
        <v>2023-10-03-16</v>
      </c>
    </row>
    <row r="787" spans="1:10" x14ac:dyDescent="0.45">
      <c r="A787">
        <v>861059</v>
      </c>
      <c r="B787" s="1">
        <v>45202.708333333336</v>
      </c>
      <c r="C787" t="s">
        <v>7</v>
      </c>
      <c r="D787" t="s">
        <v>8</v>
      </c>
      <c r="E787" t="s">
        <v>8796</v>
      </c>
      <c r="F787">
        <v>635</v>
      </c>
      <c r="G787">
        <v>0.34</v>
      </c>
      <c r="H787">
        <v>0</v>
      </c>
      <c r="J787" s="1" t="str">
        <f t="shared" si="13"/>
        <v>2023-10-03-17</v>
      </c>
    </row>
    <row r="788" spans="1:10" x14ac:dyDescent="0.45">
      <c r="A788">
        <v>862163</v>
      </c>
      <c r="B788" s="1">
        <v>45202.75</v>
      </c>
      <c r="C788" t="s">
        <v>7</v>
      </c>
      <c r="D788" t="s">
        <v>8</v>
      </c>
      <c r="E788" t="s">
        <v>8796</v>
      </c>
      <c r="F788">
        <v>635</v>
      </c>
      <c r="G788">
        <v>0.32800000000000001</v>
      </c>
      <c r="H788">
        <v>0</v>
      </c>
      <c r="J788" s="1" t="str">
        <f t="shared" si="13"/>
        <v>2023-10-03-18</v>
      </c>
    </row>
    <row r="789" spans="1:10" x14ac:dyDescent="0.45">
      <c r="A789">
        <v>862369</v>
      </c>
      <c r="B789" s="1">
        <v>45202.791666666664</v>
      </c>
      <c r="C789" t="s">
        <v>7</v>
      </c>
      <c r="D789" t="s">
        <v>8</v>
      </c>
      <c r="E789" t="s">
        <v>8796</v>
      </c>
      <c r="F789">
        <v>635</v>
      </c>
      <c r="G789">
        <v>0.27500000000000002</v>
      </c>
      <c r="H789">
        <v>0</v>
      </c>
      <c r="J789" s="1" t="str">
        <f t="shared" si="13"/>
        <v>2023-10-03-19</v>
      </c>
    </row>
    <row r="790" spans="1:10" x14ac:dyDescent="0.45">
      <c r="A790">
        <v>863432</v>
      </c>
      <c r="B790" s="1">
        <v>45202.833333333336</v>
      </c>
      <c r="C790" t="s">
        <v>7</v>
      </c>
      <c r="D790" t="s">
        <v>8</v>
      </c>
      <c r="E790" t="s">
        <v>8796</v>
      </c>
      <c r="F790">
        <v>635</v>
      </c>
      <c r="G790">
        <v>0.28899999999999998</v>
      </c>
      <c r="H790">
        <v>0</v>
      </c>
      <c r="J790" s="1" t="str">
        <f t="shared" si="13"/>
        <v>2023-10-03-20</v>
      </c>
    </row>
    <row r="791" spans="1:10" x14ac:dyDescent="0.45">
      <c r="A791">
        <v>865004</v>
      </c>
      <c r="B791" s="1">
        <v>45202.875</v>
      </c>
      <c r="C791" t="s">
        <v>7</v>
      </c>
      <c r="D791" t="s">
        <v>8</v>
      </c>
      <c r="E791" t="s">
        <v>8796</v>
      </c>
      <c r="F791">
        <v>635</v>
      </c>
      <c r="G791">
        <v>0.21299999999999999</v>
      </c>
      <c r="H791">
        <v>0</v>
      </c>
      <c r="J791" s="1" t="str">
        <f t="shared" si="13"/>
        <v>2023-10-03-21</v>
      </c>
    </row>
    <row r="792" spans="1:10" x14ac:dyDescent="0.45">
      <c r="A792">
        <v>865712</v>
      </c>
      <c r="B792" s="1">
        <v>45202.916666666664</v>
      </c>
      <c r="C792" t="s">
        <v>7</v>
      </c>
      <c r="D792" t="s">
        <v>8</v>
      </c>
      <c r="E792" t="s">
        <v>8796</v>
      </c>
      <c r="F792">
        <v>635</v>
      </c>
      <c r="G792">
        <v>0.187</v>
      </c>
      <c r="H792">
        <v>0</v>
      </c>
      <c r="J792" s="1" t="str">
        <f t="shared" si="13"/>
        <v>2023-10-03-22</v>
      </c>
    </row>
    <row r="793" spans="1:10" x14ac:dyDescent="0.45">
      <c r="A793">
        <v>867368</v>
      </c>
      <c r="B793" s="1">
        <v>45202.958333333336</v>
      </c>
      <c r="C793" t="s">
        <v>7</v>
      </c>
      <c r="D793" t="s">
        <v>8</v>
      </c>
      <c r="E793" t="s">
        <v>8796</v>
      </c>
      <c r="F793">
        <v>635</v>
      </c>
      <c r="G793">
        <v>0.20799999999999999</v>
      </c>
      <c r="H793">
        <v>0</v>
      </c>
      <c r="J793" s="1" t="str">
        <f t="shared" si="13"/>
        <v>2023-10-03-23</v>
      </c>
    </row>
    <row r="794" spans="1:10" x14ac:dyDescent="0.45">
      <c r="A794">
        <v>868224</v>
      </c>
      <c r="B794" s="1">
        <v>45203</v>
      </c>
      <c r="C794" t="s">
        <v>7</v>
      </c>
      <c r="D794" t="s">
        <v>8</v>
      </c>
      <c r="E794" t="s">
        <v>8796</v>
      </c>
      <c r="F794">
        <v>635</v>
      </c>
      <c r="G794">
        <v>0.09</v>
      </c>
      <c r="H794">
        <v>0</v>
      </c>
      <c r="J794" s="1" t="str">
        <f t="shared" si="13"/>
        <v>2023-10-04-00</v>
      </c>
    </row>
    <row r="795" spans="1:10" x14ac:dyDescent="0.45">
      <c r="A795">
        <v>869260</v>
      </c>
      <c r="B795" s="1">
        <v>45203.041666666664</v>
      </c>
      <c r="C795" t="s">
        <v>7</v>
      </c>
      <c r="D795" t="s">
        <v>8</v>
      </c>
      <c r="E795" t="s">
        <v>8796</v>
      </c>
      <c r="F795">
        <v>635</v>
      </c>
      <c r="G795">
        <v>0.26200000000000001</v>
      </c>
      <c r="H795">
        <v>0</v>
      </c>
      <c r="J795" s="1" t="str">
        <f t="shared" si="13"/>
        <v>2023-10-04-01</v>
      </c>
    </row>
    <row r="796" spans="1:10" x14ac:dyDescent="0.45">
      <c r="A796">
        <v>870044</v>
      </c>
      <c r="B796" s="1">
        <v>45203.083333333336</v>
      </c>
      <c r="C796" t="s">
        <v>7</v>
      </c>
      <c r="D796" t="s">
        <v>8</v>
      </c>
      <c r="E796" t="s">
        <v>8796</v>
      </c>
      <c r="F796">
        <v>635</v>
      </c>
      <c r="G796">
        <v>0.155</v>
      </c>
      <c r="H796">
        <v>0</v>
      </c>
      <c r="J796" s="1" t="str">
        <f t="shared" si="13"/>
        <v>2023-10-04-02</v>
      </c>
    </row>
    <row r="797" spans="1:10" x14ac:dyDescent="0.45">
      <c r="A797">
        <v>871125</v>
      </c>
      <c r="B797" s="1">
        <v>45203.125</v>
      </c>
      <c r="C797" t="s">
        <v>7</v>
      </c>
      <c r="D797" t="s">
        <v>8</v>
      </c>
      <c r="E797" t="s">
        <v>8796</v>
      </c>
      <c r="F797">
        <v>635</v>
      </c>
      <c r="G797">
        <v>0.35199999999999998</v>
      </c>
      <c r="H797">
        <v>0</v>
      </c>
      <c r="J797" s="1" t="str">
        <f t="shared" si="13"/>
        <v>2023-10-04-03</v>
      </c>
    </row>
    <row r="798" spans="1:10" x14ac:dyDescent="0.45">
      <c r="A798">
        <v>872899</v>
      </c>
      <c r="B798" s="1">
        <v>45203.166666666664</v>
      </c>
      <c r="C798" t="s">
        <v>7</v>
      </c>
      <c r="D798" t="s">
        <v>8</v>
      </c>
      <c r="E798" t="s">
        <v>8796</v>
      </c>
      <c r="F798">
        <v>635</v>
      </c>
      <c r="G798">
        <v>0.13500000000000001</v>
      </c>
      <c r="H798">
        <v>0</v>
      </c>
      <c r="J798" s="1" t="str">
        <f t="shared" si="13"/>
        <v>2023-10-04-04</v>
      </c>
    </row>
    <row r="799" spans="1:10" x14ac:dyDescent="0.45">
      <c r="A799">
        <v>873849</v>
      </c>
      <c r="B799" s="1">
        <v>45203.208333333336</v>
      </c>
      <c r="C799" t="s">
        <v>7</v>
      </c>
      <c r="D799" t="s">
        <v>8</v>
      </c>
      <c r="E799" t="s">
        <v>8796</v>
      </c>
      <c r="F799">
        <v>635</v>
      </c>
      <c r="G799">
        <v>5.8000000000000003E-2</v>
      </c>
      <c r="H799">
        <v>0.111</v>
      </c>
      <c r="J799" s="1" t="str">
        <f t="shared" si="13"/>
        <v>2023-10-04-05</v>
      </c>
    </row>
    <row r="800" spans="1:10" x14ac:dyDescent="0.45">
      <c r="A800">
        <v>874769</v>
      </c>
      <c r="B800" s="1">
        <v>45203.25</v>
      </c>
      <c r="C800" t="s">
        <v>7</v>
      </c>
      <c r="D800" t="s">
        <v>8</v>
      </c>
      <c r="E800" t="s">
        <v>8796</v>
      </c>
      <c r="F800">
        <v>635</v>
      </c>
      <c r="G800">
        <v>1.2E-2</v>
      </c>
      <c r="H800">
        <v>0.43</v>
      </c>
      <c r="J800" s="1" t="str">
        <f t="shared" si="13"/>
        <v>2023-10-04-06</v>
      </c>
    </row>
    <row r="801" spans="1:10" x14ac:dyDescent="0.45">
      <c r="A801">
        <v>876097</v>
      </c>
      <c r="B801" s="1">
        <v>45203.291666666664</v>
      </c>
      <c r="C801" t="s">
        <v>7</v>
      </c>
      <c r="D801" t="s">
        <v>8</v>
      </c>
      <c r="E801" t="s">
        <v>8796</v>
      </c>
      <c r="F801">
        <v>635</v>
      </c>
      <c r="G801">
        <v>1.2999999999999999E-2</v>
      </c>
      <c r="H801">
        <v>0.44600000000000001</v>
      </c>
      <c r="J801" s="1" t="str">
        <f t="shared" si="13"/>
        <v>2023-10-04-07</v>
      </c>
    </row>
    <row r="802" spans="1:10" x14ac:dyDescent="0.45">
      <c r="A802">
        <v>876988</v>
      </c>
      <c r="B802" s="1">
        <v>45203.333333333336</v>
      </c>
      <c r="C802" t="s">
        <v>7</v>
      </c>
      <c r="D802" t="s">
        <v>8</v>
      </c>
      <c r="E802" t="s">
        <v>8796</v>
      </c>
      <c r="F802">
        <v>635</v>
      </c>
      <c r="G802">
        <v>3.0000000000000001E-3</v>
      </c>
      <c r="H802">
        <v>0.44700000000000001</v>
      </c>
      <c r="J802" s="1" t="str">
        <f t="shared" si="13"/>
        <v>2023-10-04-08</v>
      </c>
    </row>
    <row r="803" spans="1:10" x14ac:dyDescent="0.45">
      <c r="A803">
        <v>877837</v>
      </c>
      <c r="B803" s="1">
        <v>45203.375</v>
      </c>
      <c r="C803" t="s">
        <v>7</v>
      </c>
      <c r="D803" t="s">
        <v>8</v>
      </c>
      <c r="E803" t="s">
        <v>8796</v>
      </c>
      <c r="F803">
        <v>635</v>
      </c>
      <c r="G803">
        <v>0</v>
      </c>
      <c r="H803">
        <v>1.9339999999999999</v>
      </c>
      <c r="J803" s="1" t="str">
        <f t="shared" si="13"/>
        <v>2023-10-04-09</v>
      </c>
    </row>
    <row r="804" spans="1:10" x14ac:dyDescent="0.45">
      <c r="A804">
        <v>879752</v>
      </c>
      <c r="B804" s="1">
        <v>45203.416666666664</v>
      </c>
      <c r="C804" t="s">
        <v>7</v>
      </c>
      <c r="D804" t="s">
        <v>8</v>
      </c>
      <c r="E804" t="s">
        <v>8796</v>
      </c>
      <c r="F804">
        <v>635</v>
      </c>
      <c r="G804">
        <v>0</v>
      </c>
      <c r="H804">
        <v>1.341</v>
      </c>
      <c r="J804" s="1" t="str">
        <f t="shared" si="13"/>
        <v>2023-10-04-10</v>
      </c>
    </row>
    <row r="805" spans="1:10" x14ac:dyDescent="0.45">
      <c r="A805">
        <v>880085</v>
      </c>
      <c r="B805" s="1">
        <v>45203.458333333336</v>
      </c>
      <c r="C805" t="s">
        <v>7</v>
      </c>
      <c r="D805" t="s">
        <v>8</v>
      </c>
      <c r="E805" t="s">
        <v>8796</v>
      </c>
      <c r="F805">
        <v>635</v>
      </c>
      <c r="G805">
        <v>0</v>
      </c>
      <c r="H805">
        <v>1.236</v>
      </c>
      <c r="J805" s="1" t="str">
        <f t="shared" si="13"/>
        <v>2023-10-04-11</v>
      </c>
    </row>
    <row r="806" spans="1:10" x14ac:dyDescent="0.45">
      <c r="A806">
        <v>881397</v>
      </c>
      <c r="B806" s="1">
        <v>45203.5</v>
      </c>
      <c r="C806" t="s">
        <v>7</v>
      </c>
      <c r="D806" t="s">
        <v>8</v>
      </c>
      <c r="E806" t="s">
        <v>8796</v>
      </c>
      <c r="F806">
        <v>635</v>
      </c>
      <c r="G806">
        <v>0</v>
      </c>
      <c r="H806">
        <v>1.278</v>
      </c>
      <c r="J806" s="1" t="str">
        <f t="shared" si="13"/>
        <v>2023-10-04-12</v>
      </c>
    </row>
    <row r="807" spans="1:10" x14ac:dyDescent="0.45">
      <c r="A807">
        <v>882185</v>
      </c>
      <c r="B807" s="1">
        <v>45203.541666666664</v>
      </c>
      <c r="C807" t="s">
        <v>7</v>
      </c>
      <c r="D807" t="s">
        <v>8</v>
      </c>
      <c r="E807" t="s">
        <v>8796</v>
      </c>
      <c r="F807">
        <v>635</v>
      </c>
      <c r="G807">
        <v>0.64400000000000002</v>
      </c>
      <c r="H807">
        <v>0.67300000000000004</v>
      </c>
      <c r="J807" s="1" t="str">
        <f t="shared" si="13"/>
        <v>2023-10-04-13</v>
      </c>
    </row>
    <row r="808" spans="1:10" x14ac:dyDescent="0.45">
      <c r="A808">
        <v>883763</v>
      </c>
      <c r="B808" s="1">
        <v>45203.583333333336</v>
      </c>
      <c r="C808" t="s">
        <v>7</v>
      </c>
      <c r="D808" t="s">
        <v>8</v>
      </c>
      <c r="E808" t="s">
        <v>8796</v>
      </c>
      <c r="F808">
        <v>635</v>
      </c>
      <c r="G808">
        <v>1.276</v>
      </c>
      <c r="H808">
        <v>0.193</v>
      </c>
      <c r="J808" s="1" t="str">
        <f t="shared" si="13"/>
        <v>2023-10-04-14</v>
      </c>
    </row>
    <row r="809" spans="1:10" x14ac:dyDescent="0.45">
      <c r="A809">
        <v>884240</v>
      </c>
      <c r="B809" s="1">
        <v>45203.625</v>
      </c>
      <c r="C809" t="s">
        <v>7</v>
      </c>
      <c r="D809" t="s">
        <v>8</v>
      </c>
      <c r="E809" t="s">
        <v>8796</v>
      </c>
      <c r="F809">
        <v>635</v>
      </c>
      <c r="G809">
        <v>0.247</v>
      </c>
      <c r="H809">
        <v>2.7E-2</v>
      </c>
      <c r="J809" s="1" t="str">
        <f t="shared" si="13"/>
        <v>2023-10-04-15</v>
      </c>
    </row>
    <row r="810" spans="1:10" x14ac:dyDescent="0.45">
      <c r="A810">
        <v>886378</v>
      </c>
      <c r="B810" s="1">
        <v>45203.666666666664</v>
      </c>
      <c r="C810" t="s">
        <v>7</v>
      </c>
      <c r="D810" t="s">
        <v>8</v>
      </c>
      <c r="E810" t="s">
        <v>8796</v>
      </c>
      <c r="F810">
        <v>635</v>
      </c>
      <c r="G810">
        <v>0.33500000000000002</v>
      </c>
      <c r="H810">
        <v>0</v>
      </c>
      <c r="J810" s="1" t="str">
        <f t="shared" si="13"/>
        <v>2023-10-04-16</v>
      </c>
    </row>
    <row r="811" spans="1:10" x14ac:dyDescent="0.45">
      <c r="A811">
        <v>886752</v>
      </c>
      <c r="B811" s="1">
        <v>45203.708333333336</v>
      </c>
      <c r="C811" t="s">
        <v>7</v>
      </c>
      <c r="D811" t="s">
        <v>8</v>
      </c>
      <c r="E811" t="s">
        <v>8796</v>
      </c>
      <c r="F811">
        <v>635</v>
      </c>
      <c r="G811">
        <v>0.27400000000000002</v>
      </c>
      <c r="H811">
        <v>0</v>
      </c>
      <c r="J811" s="1" t="str">
        <f t="shared" si="13"/>
        <v>2023-10-04-17</v>
      </c>
    </row>
    <row r="812" spans="1:10" x14ac:dyDescent="0.45">
      <c r="A812">
        <v>887612</v>
      </c>
      <c r="B812" s="1">
        <v>45203.75</v>
      </c>
      <c r="C812" t="s">
        <v>7</v>
      </c>
      <c r="D812" t="s">
        <v>8</v>
      </c>
      <c r="E812" t="s">
        <v>8796</v>
      </c>
      <c r="F812">
        <v>635</v>
      </c>
      <c r="G812">
        <v>0.34100000000000003</v>
      </c>
      <c r="H812">
        <v>0</v>
      </c>
      <c r="J812" s="1" t="str">
        <f t="shared" si="13"/>
        <v>2023-10-04-18</v>
      </c>
    </row>
    <row r="813" spans="1:10" x14ac:dyDescent="0.45">
      <c r="A813">
        <v>889226</v>
      </c>
      <c r="B813" s="1">
        <v>45203.791666666664</v>
      </c>
      <c r="C813" t="s">
        <v>7</v>
      </c>
      <c r="D813" t="s">
        <v>8</v>
      </c>
      <c r="E813" t="s">
        <v>8796</v>
      </c>
      <c r="F813">
        <v>635</v>
      </c>
      <c r="G813">
        <v>0.186</v>
      </c>
      <c r="H813">
        <v>0</v>
      </c>
      <c r="J813" s="1" t="str">
        <f t="shared" si="13"/>
        <v>2023-10-04-19</v>
      </c>
    </row>
    <row r="814" spans="1:10" x14ac:dyDescent="0.45">
      <c r="A814">
        <v>889891</v>
      </c>
      <c r="B814" s="1">
        <v>45203.833333333336</v>
      </c>
      <c r="C814" t="s">
        <v>7</v>
      </c>
      <c r="D814" t="s">
        <v>8</v>
      </c>
      <c r="E814" t="s">
        <v>8796</v>
      </c>
      <c r="F814">
        <v>635</v>
      </c>
      <c r="G814">
        <v>0.182</v>
      </c>
      <c r="H814">
        <v>0</v>
      </c>
      <c r="J814" s="1" t="str">
        <f t="shared" si="13"/>
        <v>2023-10-04-20</v>
      </c>
    </row>
    <row r="815" spans="1:10" x14ac:dyDescent="0.45">
      <c r="A815">
        <v>891157</v>
      </c>
      <c r="B815" s="1">
        <v>45203.875</v>
      </c>
      <c r="C815" t="s">
        <v>7</v>
      </c>
      <c r="D815" t="s">
        <v>8</v>
      </c>
      <c r="E815" t="s">
        <v>8796</v>
      </c>
      <c r="F815">
        <v>635</v>
      </c>
      <c r="G815">
        <v>0.308</v>
      </c>
      <c r="H815">
        <v>0</v>
      </c>
      <c r="J815" s="1" t="str">
        <f t="shared" si="13"/>
        <v>2023-10-04-21</v>
      </c>
    </row>
    <row r="816" spans="1:10" x14ac:dyDescent="0.45">
      <c r="A816">
        <v>892103</v>
      </c>
      <c r="B816" s="1">
        <v>45203.916666666664</v>
      </c>
      <c r="C816" t="s">
        <v>7</v>
      </c>
      <c r="D816" t="s">
        <v>8</v>
      </c>
      <c r="E816" t="s">
        <v>8796</v>
      </c>
      <c r="F816">
        <v>635</v>
      </c>
      <c r="G816">
        <v>0.249</v>
      </c>
      <c r="H816">
        <v>0</v>
      </c>
      <c r="J816" s="1" t="str">
        <f t="shared" si="13"/>
        <v>2023-10-04-22</v>
      </c>
    </row>
    <row r="817" spans="1:10" x14ac:dyDescent="0.45">
      <c r="A817">
        <v>893135</v>
      </c>
      <c r="B817" s="1">
        <v>45203.958333333336</v>
      </c>
      <c r="C817" t="s">
        <v>7</v>
      </c>
      <c r="D817" t="s">
        <v>8</v>
      </c>
      <c r="E817" t="s">
        <v>8796</v>
      </c>
      <c r="F817">
        <v>635</v>
      </c>
      <c r="G817">
        <v>0.11700000000000001</v>
      </c>
      <c r="H817">
        <v>0</v>
      </c>
      <c r="J817" s="1" t="str">
        <f t="shared" si="13"/>
        <v>2023-10-04-23</v>
      </c>
    </row>
    <row r="818" spans="1:10" x14ac:dyDescent="0.45">
      <c r="A818">
        <v>894868</v>
      </c>
      <c r="B818" s="1">
        <v>45204</v>
      </c>
      <c r="C818" t="s">
        <v>7</v>
      </c>
      <c r="D818" t="s">
        <v>8</v>
      </c>
      <c r="E818" t="s">
        <v>8796</v>
      </c>
      <c r="F818">
        <v>635</v>
      </c>
      <c r="G818">
        <v>0.125</v>
      </c>
      <c r="H818">
        <v>0</v>
      </c>
      <c r="J818" s="1" t="str">
        <f t="shared" si="13"/>
        <v>2023-10-05-00</v>
      </c>
    </row>
    <row r="819" spans="1:10" x14ac:dyDescent="0.45">
      <c r="A819">
        <v>895933</v>
      </c>
      <c r="B819" s="1">
        <v>45204.041666666664</v>
      </c>
      <c r="C819" t="s">
        <v>7</v>
      </c>
      <c r="D819" t="s">
        <v>8</v>
      </c>
      <c r="E819" t="s">
        <v>8796</v>
      </c>
      <c r="F819">
        <v>635</v>
      </c>
      <c r="G819">
        <v>0.16700000000000001</v>
      </c>
      <c r="H819">
        <v>0</v>
      </c>
      <c r="J819" s="1" t="str">
        <f t="shared" si="13"/>
        <v>2023-10-05-01</v>
      </c>
    </row>
    <row r="820" spans="1:10" x14ac:dyDescent="0.45">
      <c r="A820">
        <v>896618</v>
      </c>
      <c r="B820" s="1">
        <v>45204.083333333336</v>
      </c>
      <c r="C820" t="s">
        <v>7</v>
      </c>
      <c r="D820" t="s">
        <v>8</v>
      </c>
      <c r="E820" t="s">
        <v>8796</v>
      </c>
      <c r="F820">
        <v>635</v>
      </c>
      <c r="G820">
        <v>0.128</v>
      </c>
      <c r="H820">
        <v>0</v>
      </c>
      <c r="J820" s="1" t="str">
        <f t="shared" si="13"/>
        <v>2023-10-05-02</v>
      </c>
    </row>
    <row r="821" spans="1:10" x14ac:dyDescent="0.45">
      <c r="A821">
        <v>898072</v>
      </c>
      <c r="B821" s="1">
        <v>45204.125</v>
      </c>
      <c r="C821" t="s">
        <v>7</v>
      </c>
      <c r="D821" t="s">
        <v>8</v>
      </c>
      <c r="E821" t="s">
        <v>8796</v>
      </c>
      <c r="F821">
        <v>635</v>
      </c>
      <c r="G821">
        <v>0.24399999999999999</v>
      </c>
      <c r="H821">
        <v>0</v>
      </c>
      <c r="J821" s="1" t="str">
        <f t="shared" si="13"/>
        <v>2023-10-05-03</v>
      </c>
    </row>
    <row r="822" spans="1:10" x14ac:dyDescent="0.45">
      <c r="A822">
        <v>898867</v>
      </c>
      <c r="B822" s="1">
        <v>45204.166666666664</v>
      </c>
      <c r="C822" t="s">
        <v>7</v>
      </c>
      <c r="D822" t="s">
        <v>8</v>
      </c>
      <c r="E822" t="s">
        <v>8796</v>
      </c>
      <c r="F822">
        <v>635</v>
      </c>
      <c r="G822">
        <v>0.20799999999999999</v>
      </c>
      <c r="H822">
        <v>0</v>
      </c>
      <c r="J822" s="1" t="str">
        <f t="shared" si="13"/>
        <v>2023-10-05-04</v>
      </c>
    </row>
    <row r="823" spans="1:10" x14ac:dyDescent="0.45">
      <c r="A823">
        <v>900350</v>
      </c>
      <c r="B823" s="1">
        <v>45204.208333333336</v>
      </c>
      <c r="C823" t="s">
        <v>7</v>
      </c>
      <c r="D823" t="s">
        <v>8</v>
      </c>
      <c r="E823" t="s">
        <v>8796</v>
      </c>
      <c r="F823">
        <v>635</v>
      </c>
      <c r="G823">
        <v>0.14000000000000001</v>
      </c>
      <c r="H823">
        <v>1.7000000000000001E-2</v>
      </c>
      <c r="J823" s="1" t="str">
        <f t="shared" si="13"/>
        <v>2023-10-05-05</v>
      </c>
    </row>
    <row r="824" spans="1:10" x14ac:dyDescent="0.45">
      <c r="A824">
        <v>901473</v>
      </c>
      <c r="B824" s="1">
        <v>45204.25</v>
      </c>
      <c r="C824" t="s">
        <v>7</v>
      </c>
      <c r="D824" t="s">
        <v>8</v>
      </c>
      <c r="E824" t="s">
        <v>8796</v>
      </c>
      <c r="F824">
        <v>635</v>
      </c>
      <c r="G824">
        <v>0.121</v>
      </c>
      <c r="H824">
        <v>9.9000000000000005E-2</v>
      </c>
      <c r="J824" s="1" t="str">
        <f t="shared" si="13"/>
        <v>2023-10-05-06</v>
      </c>
    </row>
    <row r="825" spans="1:10" x14ac:dyDescent="0.45">
      <c r="A825">
        <v>902629</v>
      </c>
      <c r="B825" s="1">
        <v>45204.291666666664</v>
      </c>
      <c r="C825" t="s">
        <v>7</v>
      </c>
      <c r="D825" t="s">
        <v>8</v>
      </c>
      <c r="E825" t="s">
        <v>8796</v>
      </c>
      <c r="F825">
        <v>635</v>
      </c>
      <c r="G825">
        <v>4.5999999999999999E-2</v>
      </c>
      <c r="H825">
        <v>0.20100000000000001</v>
      </c>
      <c r="J825" s="1" t="str">
        <f t="shared" si="13"/>
        <v>2023-10-05-07</v>
      </c>
    </row>
    <row r="826" spans="1:10" x14ac:dyDescent="0.45">
      <c r="A826">
        <v>903470</v>
      </c>
      <c r="B826" s="1">
        <v>45204.333333333336</v>
      </c>
      <c r="C826" t="s">
        <v>7</v>
      </c>
      <c r="D826" t="s">
        <v>8</v>
      </c>
      <c r="E826" t="s">
        <v>8796</v>
      </c>
      <c r="F826">
        <v>635</v>
      </c>
      <c r="G826">
        <v>1.4E-2</v>
      </c>
      <c r="H826">
        <v>0.16600000000000001</v>
      </c>
      <c r="J826" s="1" t="str">
        <f t="shared" si="13"/>
        <v>2023-10-05-08</v>
      </c>
    </row>
    <row r="827" spans="1:10" x14ac:dyDescent="0.45">
      <c r="A827">
        <v>904531</v>
      </c>
      <c r="B827" s="1">
        <v>45204.375</v>
      </c>
      <c r="C827" t="s">
        <v>7</v>
      </c>
      <c r="D827" t="s">
        <v>8</v>
      </c>
      <c r="E827" t="s">
        <v>8796</v>
      </c>
      <c r="F827">
        <v>635</v>
      </c>
      <c r="G827">
        <v>4.4999999999999998E-2</v>
      </c>
      <c r="H827">
        <v>0.186</v>
      </c>
      <c r="J827" s="1" t="str">
        <f t="shared" si="13"/>
        <v>2023-10-05-09</v>
      </c>
    </row>
    <row r="828" spans="1:10" x14ac:dyDescent="0.45">
      <c r="A828">
        <v>905362</v>
      </c>
      <c r="B828" s="1">
        <v>45204.416666666664</v>
      </c>
      <c r="C828" t="s">
        <v>7</v>
      </c>
      <c r="D828" t="s">
        <v>8</v>
      </c>
      <c r="E828" t="s">
        <v>8796</v>
      </c>
      <c r="F828">
        <v>635</v>
      </c>
      <c r="G828">
        <v>8.4000000000000005E-2</v>
      </c>
      <c r="H828">
        <v>0.33100000000000002</v>
      </c>
      <c r="J828" s="1" t="str">
        <f t="shared" si="13"/>
        <v>2023-10-05-10</v>
      </c>
    </row>
    <row r="829" spans="1:10" x14ac:dyDescent="0.45">
      <c r="A829">
        <v>906289</v>
      </c>
      <c r="B829" s="1">
        <v>45204.458333333336</v>
      </c>
      <c r="C829" t="s">
        <v>7</v>
      </c>
      <c r="D829" t="s">
        <v>8</v>
      </c>
      <c r="E829" t="s">
        <v>8796</v>
      </c>
      <c r="F829">
        <v>635</v>
      </c>
      <c r="G829">
        <v>0.38800000000000001</v>
      </c>
      <c r="H829">
        <v>0.76600000000000001</v>
      </c>
      <c r="J829" s="1" t="str">
        <f t="shared" si="13"/>
        <v>2023-10-05-11</v>
      </c>
    </row>
    <row r="830" spans="1:10" x14ac:dyDescent="0.45">
      <c r="A830">
        <v>907542</v>
      </c>
      <c r="B830" s="1">
        <v>45204.5</v>
      </c>
      <c r="C830" t="s">
        <v>7</v>
      </c>
      <c r="D830" t="s">
        <v>8</v>
      </c>
      <c r="E830" t="s">
        <v>8796</v>
      </c>
      <c r="F830">
        <v>635</v>
      </c>
      <c r="G830">
        <v>6.7000000000000004E-2</v>
      </c>
      <c r="H830">
        <v>1.0509999999999999</v>
      </c>
      <c r="J830" s="1" t="str">
        <f t="shared" si="13"/>
        <v>2023-10-05-12</v>
      </c>
    </row>
    <row r="831" spans="1:10" x14ac:dyDescent="0.45">
      <c r="A831">
        <v>908573</v>
      </c>
      <c r="B831" s="1">
        <v>45204.541666666664</v>
      </c>
      <c r="C831" t="s">
        <v>7</v>
      </c>
      <c r="D831" t="s">
        <v>8</v>
      </c>
      <c r="E831" t="s">
        <v>8796</v>
      </c>
      <c r="F831">
        <v>635</v>
      </c>
      <c r="G831">
        <v>0.158</v>
      </c>
      <c r="H831">
        <v>0.14899999999999999</v>
      </c>
      <c r="J831" s="1" t="str">
        <f t="shared" si="13"/>
        <v>2023-10-05-13</v>
      </c>
    </row>
    <row r="832" spans="1:10" x14ac:dyDescent="0.45">
      <c r="A832">
        <v>909720</v>
      </c>
      <c r="B832" s="1">
        <v>45204.583333333336</v>
      </c>
      <c r="C832" t="s">
        <v>7</v>
      </c>
      <c r="D832" t="s">
        <v>8</v>
      </c>
      <c r="E832" t="s">
        <v>8796</v>
      </c>
      <c r="F832">
        <v>635</v>
      </c>
      <c r="G832">
        <v>7.4999999999999997E-2</v>
      </c>
      <c r="H832">
        <v>0.23899999999999999</v>
      </c>
      <c r="J832" s="1" t="str">
        <f t="shared" si="13"/>
        <v>2023-10-05-14</v>
      </c>
    </row>
    <row r="833" spans="1:10" x14ac:dyDescent="0.45">
      <c r="A833">
        <v>910744</v>
      </c>
      <c r="B833" s="1">
        <v>45204.625</v>
      </c>
      <c r="C833" t="s">
        <v>7</v>
      </c>
      <c r="D833" t="s">
        <v>8</v>
      </c>
      <c r="E833" t="s">
        <v>8796</v>
      </c>
      <c r="F833">
        <v>635</v>
      </c>
      <c r="G833">
        <v>0.44600000000000001</v>
      </c>
      <c r="H833">
        <v>8.9999999999999993E-3</v>
      </c>
      <c r="J833" s="1" t="str">
        <f t="shared" si="13"/>
        <v>2023-10-05-15</v>
      </c>
    </row>
    <row r="834" spans="1:10" x14ac:dyDescent="0.45">
      <c r="A834">
        <v>912501</v>
      </c>
      <c r="B834" s="1">
        <v>45204.666666666664</v>
      </c>
      <c r="C834" t="s">
        <v>7</v>
      </c>
      <c r="D834" t="s">
        <v>8</v>
      </c>
      <c r="E834" t="s">
        <v>8796</v>
      </c>
      <c r="F834">
        <v>635</v>
      </c>
      <c r="G834">
        <v>0.34799999999999998</v>
      </c>
      <c r="H834">
        <v>0</v>
      </c>
      <c r="J834" s="1" t="str">
        <f t="shared" si="13"/>
        <v>2023-10-05-16</v>
      </c>
    </row>
    <row r="835" spans="1:10" x14ac:dyDescent="0.45">
      <c r="A835">
        <v>913676</v>
      </c>
      <c r="B835" s="1">
        <v>45204.708333333336</v>
      </c>
      <c r="C835" t="s">
        <v>7</v>
      </c>
      <c r="D835" t="s">
        <v>8</v>
      </c>
      <c r="E835" t="s">
        <v>8796</v>
      </c>
      <c r="F835">
        <v>635</v>
      </c>
      <c r="G835">
        <v>0.33200000000000002</v>
      </c>
      <c r="H835">
        <v>0</v>
      </c>
      <c r="J835" s="1" t="str">
        <f t="shared" ref="J835:J898" si="14">TEXT(YEAR(B835),"0000")&amp;"-"&amp;TEXT(MONTH(B835),"00")&amp;"-"&amp;TEXT(DAY(B835),"00")&amp;"-"&amp;TEXT(HOUR(B835),"00")</f>
        <v>2023-10-05-17</v>
      </c>
    </row>
    <row r="836" spans="1:10" x14ac:dyDescent="0.45">
      <c r="A836">
        <v>913865</v>
      </c>
      <c r="B836" s="1">
        <v>45204.75</v>
      </c>
      <c r="C836" t="s">
        <v>7</v>
      </c>
      <c r="D836" t="s">
        <v>8</v>
      </c>
      <c r="E836" t="s">
        <v>8796</v>
      </c>
      <c r="F836">
        <v>635</v>
      </c>
      <c r="G836">
        <v>0.39800000000000002</v>
      </c>
      <c r="H836">
        <v>0</v>
      </c>
      <c r="J836" s="1" t="str">
        <f t="shared" si="14"/>
        <v>2023-10-05-18</v>
      </c>
    </row>
    <row r="837" spans="1:10" x14ac:dyDescent="0.45">
      <c r="A837">
        <v>915711</v>
      </c>
      <c r="B837" s="1">
        <v>45204.791666666664</v>
      </c>
      <c r="C837" t="s">
        <v>7</v>
      </c>
      <c r="D837" t="s">
        <v>8</v>
      </c>
      <c r="E837" t="s">
        <v>8796</v>
      </c>
      <c r="F837">
        <v>635</v>
      </c>
      <c r="G837">
        <v>0.35199999999999998</v>
      </c>
      <c r="H837">
        <v>0</v>
      </c>
      <c r="J837" s="1" t="str">
        <f t="shared" si="14"/>
        <v>2023-10-05-19</v>
      </c>
    </row>
    <row r="838" spans="1:10" x14ac:dyDescent="0.45">
      <c r="A838">
        <v>916353</v>
      </c>
      <c r="B838" s="1">
        <v>45204.833333333336</v>
      </c>
      <c r="C838" t="s">
        <v>7</v>
      </c>
      <c r="D838" t="s">
        <v>8</v>
      </c>
      <c r="E838" t="s">
        <v>8796</v>
      </c>
      <c r="F838">
        <v>635</v>
      </c>
      <c r="G838">
        <v>0.20399999999999999</v>
      </c>
      <c r="H838">
        <v>0</v>
      </c>
      <c r="J838" s="1" t="str">
        <f t="shared" si="14"/>
        <v>2023-10-05-20</v>
      </c>
    </row>
    <row r="839" spans="1:10" x14ac:dyDescent="0.45">
      <c r="A839">
        <v>917700</v>
      </c>
      <c r="B839" s="1">
        <v>45204.875</v>
      </c>
      <c r="C839" t="s">
        <v>7</v>
      </c>
      <c r="D839" t="s">
        <v>8</v>
      </c>
      <c r="E839" t="s">
        <v>8796</v>
      </c>
      <c r="F839">
        <v>635</v>
      </c>
      <c r="G839">
        <v>0.20899999999999999</v>
      </c>
      <c r="H839">
        <v>0</v>
      </c>
      <c r="J839" s="1" t="str">
        <f t="shared" si="14"/>
        <v>2023-10-05-21</v>
      </c>
    </row>
    <row r="840" spans="1:10" x14ac:dyDescent="0.45">
      <c r="A840">
        <v>918903</v>
      </c>
      <c r="B840" s="1">
        <v>45204.916666666664</v>
      </c>
      <c r="C840" t="s">
        <v>7</v>
      </c>
      <c r="D840" t="s">
        <v>8</v>
      </c>
      <c r="E840" t="s">
        <v>8796</v>
      </c>
      <c r="F840">
        <v>635</v>
      </c>
      <c r="G840">
        <v>0.16</v>
      </c>
      <c r="H840">
        <v>0</v>
      </c>
      <c r="J840" s="1" t="str">
        <f t="shared" si="14"/>
        <v>2023-10-05-22</v>
      </c>
    </row>
    <row r="841" spans="1:10" x14ac:dyDescent="0.45">
      <c r="A841">
        <v>920109</v>
      </c>
      <c r="B841" s="1">
        <v>45204.958333333336</v>
      </c>
      <c r="C841" t="s">
        <v>7</v>
      </c>
      <c r="D841" t="s">
        <v>8</v>
      </c>
      <c r="E841" t="s">
        <v>8796</v>
      </c>
      <c r="F841">
        <v>635</v>
      </c>
      <c r="G841">
        <v>0.24199999999999999</v>
      </c>
      <c r="H841">
        <v>0</v>
      </c>
      <c r="J841" s="1" t="str">
        <f t="shared" si="14"/>
        <v>2023-10-05-23</v>
      </c>
    </row>
    <row r="842" spans="1:10" x14ac:dyDescent="0.45">
      <c r="A842">
        <v>920572</v>
      </c>
      <c r="B842" s="1">
        <v>45205</v>
      </c>
      <c r="C842" t="s">
        <v>7</v>
      </c>
      <c r="D842" t="s">
        <v>8</v>
      </c>
      <c r="E842" t="s">
        <v>8796</v>
      </c>
      <c r="F842">
        <v>635</v>
      </c>
      <c r="G842">
        <v>0.25800000000000001</v>
      </c>
      <c r="H842">
        <v>0</v>
      </c>
      <c r="J842" s="1" t="str">
        <f t="shared" si="14"/>
        <v>2023-10-06-00</v>
      </c>
    </row>
    <row r="843" spans="1:10" x14ac:dyDescent="0.45">
      <c r="A843">
        <v>921778</v>
      </c>
      <c r="B843" s="1">
        <v>45205.041666666664</v>
      </c>
      <c r="C843" t="s">
        <v>7</v>
      </c>
      <c r="D843" t="s">
        <v>8</v>
      </c>
      <c r="E843" t="s">
        <v>8796</v>
      </c>
      <c r="F843">
        <v>635</v>
      </c>
      <c r="G843">
        <v>0.14499999999999999</v>
      </c>
      <c r="H843">
        <v>0</v>
      </c>
      <c r="J843" s="1" t="str">
        <f t="shared" si="14"/>
        <v>2023-10-06-01</v>
      </c>
    </row>
    <row r="844" spans="1:10" x14ac:dyDescent="0.45">
      <c r="A844">
        <v>922918</v>
      </c>
      <c r="B844" s="1">
        <v>45205.083333333336</v>
      </c>
      <c r="C844" t="s">
        <v>7</v>
      </c>
      <c r="D844" t="s">
        <v>8</v>
      </c>
      <c r="E844" t="s">
        <v>8796</v>
      </c>
      <c r="F844">
        <v>635</v>
      </c>
      <c r="G844">
        <v>0.13100000000000001</v>
      </c>
      <c r="H844">
        <v>0</v>
      </c>
      <c r="J844" s="1" t="str">
        <f t="shared" si="14"/>
        <v>2023-10-06-02</v>
      </c>
    </row>
    <row r="845" spans="1:10" x14ac:dyDescent="0.45">
      <c r="A845">
        <v>923920</v>
      </c>
      <c r="B845" s="1">
        <v>45205.125</v>
      </c>
      <c r="C845" t="s">
        <v>7</v>
      </c>
      <c r="D845" t="s">
        <v>8</v>
      </c>
      <c r="E845" t="s">
        <v>8796</v>
      </c>
      <c r="F845">
        <v>635</v>
      </c>
      <c r="G845">
        <v>0.17499999999999999</v>
      </c>
      <c r="H845">
        <v>0</v>
      </c>
      <c r="J845" s="1" t="str">
        <f t="shared" si="14"/>
        <v>2023-10-06-03</v>
      </c>
    </row>
    <row r="846" spans="1:10" x14ac:dyDescent="0.45">
      <c r="A846">
        <v>925002</v>
      </c>
      <c r="B846" s="1">
        <v>45205.166666666664</v>
      </c>
      <c r="C846" t="s">
        <v>7</v>
      </c>
      <c r="D846" t="s">
        <v>8</v>
      </c>
      <c r="E846" t="s">
        <v>8796</v>
      </c>
      <c r="F846">
        <v>635</v>
      </c>
      <c r="G846">
        <v>0.24</v>
      </c>
      <c r="H846">
        <v>0</v>
      </c>
      <c r="J846" s="1" t="str">
        <f t="shared" si="14"/>
        <v>2023-10-06-04</v>
      </c>
    </row>
    <row r="847" spans="1:10" x14ac:dyDescent="0.45">
      <c r="A847">
        <v>926001</v>
      </c>
      <c r="B847" s="1">
        <v>45205.208333333336</v>
      </c>
      <c r="C847" t="s">
        <v>7</v>
      </c>
      <c r="D847" t="s">
        <v>8</v>
      </c>
      <c r="E847" t="s">
        <v>8796</v>
      </c>
      <c r="F847">
        <v>635</v>
      </c>
      <c r="G847">
        <v>0.375</v>
      </c>
      <c r="H847">
        <v>0.114</v>
      </c>
      <c r="J847" s="1" t="str">
        <f t="shared" si="14"/>
        <v>2023-10-06-05</v>
      </c>
    </row>
    <row r="848" spans="1:10" x14ac:dyDescent="0.45">
      <c r="A848">
        <v>926913</v>
      </c>
      <c r="B848" s="1">
        <v>45205.25</v>
      </c>
      <c r="C848" t="s">
        <v>7</v>
      </c>
      <c r="D848" t="s">
        <v>8</v>
      </c>
      <c r="E848" t="s">
        <v>8796</v>
      </c>
      <c r="F848">
        <v>635</v>
      </c>
      <c r="G848">
        <v>0</v>
      </c>
      <c r="H848">
        <v>0.77400000000000002</v>
      </c>
      <c r="J848" s="1" t="str">
        <f t="shared" si="14"/>
        <v>2023-10-06-06</v>
      </c>
    </row>
    <row r="849" spans="1:10" x14ac:dyDescent="0.45">
      <c r="A849">
        <v>928254</v>
      </c>
      <c r="B849" s="1">
        <v>45205.291666666664</v>
      </c>
      <c r="C849" t="s">
        <v>7</v>
      </c>
      <c r="D849" t="s">
        <v>8</v>
      </c>
      <c r="E849" t="s">
        <v>8796</v>
      </c>
      <c r="F849">
        <v>635</v>
      </c>
      <c r="G849">
        <v>0</v>
      </c>
      <c r="H849">
        <v>1.5369999999999999</v>
      </c>
      <c r="J849" s="1" t="str">
        <f t="shared" si="14"/>
        <v>2023-10-06-07</v>
      </c>
    </row>
    <row r="850" spans="1:10" x14ac:dyDescent="0.45">
      <c r="A850">
        <v>929931</v>
      </c>
      <c r="B850" s="1">
        <v>45205.333333333336</v>
      </c>
      <c r="C850" t="s">
        <v>7</v>
      </c>
      <c r="D850" t="s">
        <v>8</v>
      </c>
      <c r="E850" t="s">
        <v>8796</v>
      </c>
      <c r="F850">
        <v>635</v>
      </c>
      <c r="G850">
        <v>0</v>
      </c>
      <c r="H850">
        <v>1.7629999999999999</v>
      </c>
      <c r="J850" s="1" t="str">
        <f t="shared" si="14"/>
        <v>2023-10-06-08</v>
      </c>
    </row>
    <row r="851" spans="1:10" x14ac:dyDescent="0.45">
      <c r="A851">
        <v>931148</v>
      </c>
      <c r="B851" s="1">
        <v>45205.375</v>
      </c>
      <c r="C851" t="s">
        <v>7</v>
      </c>
      <c r="D851" t="s">
        <v>8</v>
      </c>
      <c r="E851" t="s">
        <v>8796</v>
      </c>
      <c r="F851">
        <v>635</v>
      </c>
      <c r="G851">
        <v>0.20799999999999999</v>
      </c>
      <c r="H851">
        <v>1.4159999999999999</v>
      </c>
      <c r="J851" s="1" t="str">
        <f t="shared" si="14"/>
        <v>2023-10-06-09</v>
      </c>
    </row>
    <row r="852" spans="1:10" x14ac:dyDescent="0.45">
      <c r="A852">
        <v>931955</v>
      </c>
      <c r="B852" s="1">
        <v>45205.416666666664</v>
      </c>
      <c r="C852" t="s">
        <v>7</v>
      </c>
      <c r="D852" t="s">
        <v>8</v>
      </c>
      <c r="E852" t="s">
        <v>8796</v>
      </c>
      <c r="F852">
        <v>635</v>
      </c>
      <c r="G852">
        <v>0.95499999999999996</v>
      </c>
      <c r="H852">
        <v>0.71899999999999997</v>
      </c>
      <c r="J852" s="1" t="str">
        <f t="shared" si="14"/>
        <v>2023-10-06-10</v>
      </c>
    </row>
    <row r="853" spans="1:10" x14ac:dyDescent="0.45">
      <c r="A853">
        <v>933318</v>
      </c>
      <c r="B853" s="1">
        <v>45205.458333333336</v>
      </c>
      <c r="C853" t="s">
        <v>7</v>
      </c>
      <c r="D853" t="s">
        <v>8</v>
      </c>
      <c r="E853" t="s">
        <v>8796</v>
      </c>
      <c r="F853">
        <v>635</v>
      </c>
      <c r="G853">
        <v>0</v>
      </c>
      <c r="H853">
        <v>0.58099999999999996</v>
      </c>
      <c r="J853" s="1" t="str">
        <f t="shared" si="14"/>
        <v>2023-10-06-11</v>
      </c>
    </row>
    <row r="854" spans="1:10" x14ac:dyDescent="0.45">
      <c r="A854">
        <v>934245</v>
      </c>
      <c r="B854" s="1">
        <v>45205.5</v>
      </c>
      <c r="C854" t="s">
        <v>7</v>
      </c>
      <c r="D854" t="s">
        <v>8</v>
      </c>
      <c r="E854" t="s">
        <v>8796</v>
      </c>
      <c r="F854">
        <v>635</v>
      </c>
      <c r="G854">
        <v>8.2000000000000003E-2</v>
      </c>
      <c r="H854">
        <v>0.186</v>
      </c>
      <c r="J854" s="1" t="str">
        <f t="shared" si="14"/>
        <v>2023-10-06-12</v>
      </c>
    </row>
    <row r="855" spans="1:10" x14ac:dyDescent="0.45">
      <c r="A855">
        <v>935218</v>
      </c>
      <c r="B855" s="1">
        <v>45205.541666666664</v>
      </c>
      <c r="C855" t="s">
        <v>7</v>
      </c>
      <c r="D855" t="s">
        <v>8</v>
      </c>
      <c r="E855" t="s">
        <v>8796</v>
      </c>
      <c r="F855">
        <v>635</v>
      </c>
      <c r="G855">
        <v>0.214</v>
      </c>
      <c r="H855">
        <v>7.9000000000000001E-2</v>
      </c>
      <c r="J855" s="1" t="str">
        <f t="shared" si="14"/>
        <v>2023-10-06-13</v>
      </c>
    </row>
    <row r="856" spans="1:10" x14ac:dyDescent="0.45">
      <c r="A856">
        <v>936620</v>
      </c>
      <c r="B856" s="1">
        <v>45205.583333333336</v>
      </c>
      <c r="C856" t="s">
        <v>7</v>
      </c>
      <c r="D856" t="s">
        <v>8</v>
      </c>
      <c r="E856" t="s">
        <v>8796</v>
      </c>
      <c r="F856">
        <v>635</v>
      </c>
      <c r="G856">
        <v>0.34200000000000003</v>
      </c>
      <c r="H856">
        <v>2E-3</v>
      </c>
      <c r="J856" s="1" t="str">
        <f t="shared" si="14"/>
        <v>2023-10-06-14</v>
      </c>
    </row>
    <row r="857" spans="1:10" x14ac:dyDescent="0.45">
      <c r="A857">
        <v>937220</v>
      </c>
      <c r="B857" s="1">
        <v>45205.625</v>
      </c>
      <c r="C857" t="s">
        <v>7</v>
      </c>
      <c r="D857" t="s">
        <v>8</v>
      </c>
      <c r="E857" t="s">
        <v>8796</v>
      </c>
      <c r="F857">
        <v>635</v>
      </c>
      <c r="G857">
        <v>0.61699999999999999</v>
      </c>
      <c r="H857">
        <v>0</v>
      </c>
      <c r="J857" s="1" t="str">
        <f t="shared" si="14"/>
        <v>2023-10-06-15</v>
      </c>
    </row>
    <row r="858" spans="1:10" x14ac:dyDescent="0.45">
      <c r="A858">
        <v>938277</v>
      </c>
      <c r="B858" s="1">
        <v>45205.666666666664</v>
      </c>
      <c r="C858" t="s">
        <v>7</v>
      </c>
      <c r="D858" t="s">
        <v>8</v>
      </c>
      <c r="E858" t="s">
        <v>8796</v>
      </c>
      <c r="F858">
        <v>635</v>
      </c>
      <c r="G858">
        <v>0.17799999999999999</v>
      </c>
      <c r="H858">
        <v>0</v>
      </c>
      <c r="J858" s="1" t="str">
        <f t="shared" si="14"/>
        <v>2023-10-06-16</v>
      </c>
    </row>
    <row r="859" spans="1:10" x14ac:dyDescent="0.45">
      <c r="A859">
        <v>939662</v>
      </c>
      <c r="B859" s="1">
        <v>45205.708333333336</v>
      </c>
      <c r="C859" t="s">
        <v>7</v>
      </c>
      <c r="D859" t="s">
        <v>8</v>
      </c>
      <c r="E859" t="s">
        <v>8796</v>
      </c>
      <c r="F859">
        <v>635</v>
      </c>
      <c r="G859">
        <v>0.34100000000000003</v>
      </c>
      <c r="H859">
        <v>0</v>
      </c>
      <c r="J859" s="1" t="str">
        <f t="shared" si="14"/>
        <v>2023-10-06-17</v>
      </c>
    </row>
    <row r="860" spans="1:10" x14ac:dyDescent="0.45">
      <c r="A860">
        <v>940559</v>
      </c>
      <c r="B860" s="1">
        <v>45205.75</v>
      </c>
      <c r="C860" t="s">
        <v>7</v>
      </c>
      <c r="D860" t="s">
        <v>8</v>
      </c>
      <c r="E860" t="s">
        <v>8796</v>
      </c>
      <c r="F860">
        <v>635</v>
      </c>
      <c r="G860">
        <v>0.26700000000000002</v>
      </c>
      <c r="H860">
        <v>0</v>
      </c>
      <c r="J860" s="1" t="str">
        <f t="shared" si="14"/>
        <v>2023-10-06-18</v>
      </c>
    </row>
    <row r="861" spans="1:10" x14ac:dyDescent="0.45">
      <c r="A861">
        <v>942093</v>
      </c>
      <c r="B861" s="1">
        <v>45205.791666666664</v>
      </c>
      <c r="C861" t="s">
        <v>7</v>
      </c>
      <c r="D861" t="s">
        <v>8</v>
      </c>
      <c r="E861" t="s">
        <v>8796</v>
      </c>
      <c r="F861">
        <v>635</v>
      </c>
      <c r="G861">
        <v>0.23899999999999999</v>
      </c>
      <c r="H861">
        <v>0</v>
      </c>
      <c r="J861" s="1" t="str">
        <f t="shared" si="14"/>
        <v>2023-10-06-19</v>
      </c>
    </row>
    <row r="862" spans="1:10" x14ac:dyDescent="0.45">
      <c r="A862">
        <v>943254</v>
      </c>
      <c r="B862" s="1">
        <v>45205.833333333336</v>
      </c>
      <c r="C862" t="s">
        <v>7</v>
      </c>
      <c r="D862" t="s">
        <v>8</v>
      </c>
      <c r="E862" t="s">
        <v>8796</v>
      </c>
      <c r="F862">
        <v>635</v>
      </c>
      <c r="G862">
        <v>0.25800000000000001</v>
      </c>
      <c r="H862">
        <v>0</v>
      </c>
      <c r="J862" s="1" t="str">
        <f t="shared" si="14"/>
        <v>2023-10-06-20</v>
      </c>
    </row>
    <row r="863" spans="1:10" x14ac:dyDescent="0.45">
      <c r="A863">
        <v>943628</v>
      </c>
      <c r="B863" s="1">
        <v>45205.875</v>
      </c>
      <c r="C863" t="s">
        <v>7</v>
      </c>
      <c r="D863" t="s">
        <v>8</v>
      </c>
      <c r="E863" t="s">
        <v>8796</v>
      </c>
      <c r="F863">
        <v>635</v>
      </c>
      <c r="G863">
        <v>0.14399999999999999</v>
      </c>
      <c r="H863">
        <v>0</v>
      </c>
      <c r="J863" s="1" t="str">
        <f t="shared" si="14"/>
        <v>2023-10-06-21</v>
      </c>
    </row>
    <row r="864" spans="1:10" x14ac:dyDescent="0.45">
      <c r="A864">
        <v>944858</v>
      </c>
      <c r="B864" s="1">
        <v>45205.916666666664</v>
      </c>
      <c r="C864" t="s">
        <v>7</v>
      </c>
      <c r="D864" t="s">
        <v>8</v>
      </c>
      <c r="E864" t="s">
        <v>8796</v>
      </c>
      <c r="F864">
        <v>635</v>
      </c>
      <c r="G864">
        <v>0.26</v>
      </c>
      <c r="H864">
        <v>0</v>
      </c>
      <c r="J864" s="1" t="str">
        <f t="shared" si="14"/>
        <v>2023-10-06-22</v>
      </c>
    </row>
    <row r="865" spans="1:10" x14ac:dyDescent="0.45">
      <c r="A865">
        <v>946465</v>
      </c>
      <c r="B865" s="1">
        <v>45205.958333333336</v>
      </c>
      <c r="C865" t="s">
        <v>7</v>
      </c>
      <c r="D865" t="s">
        <v>8</v>
      </c>
      <c r="E865" t="s">
        <v>8796</v>
      </c>
      <c r="F865">
        <v>635</v>
      </c>
      <c r="G865">
        <v>0.20300000000000001</v>
      </c>
      <c r="H865">
        <v>0</v>
      </c>
      <c r="J865" s="1" t="str">
        <f t="shared" si="14"/>
        <v>2023-10-06-23</v>
      </c>
    </row>
    <row r="866" spans="1:10" x14ac:dyDescent="0.45">
      <c r="A866">
        <v>946769</v>
      </c>
      <c r="B866" s="1">
        <v>45206</v>
      </c>
      <c r="C866" t="s">
        <v>7</v>
      </c>
      <c r="D866" t="s">
        <v>8</v>
      </c>
      <c r="E866" t="s">
        <v>8796</v>
      </c>
      <c r="F866">
        <v>635</v>
      </c>
      <c r="G866">
        <v>0.16500000000000001</v>
      </c>
      <c r="H866">
        <v>0</v>
      </c>
      <c r="J866" s="1" t="str">
        <f t="shared" si="14"/>
        <v>2023-10-07-00</v>
      </c>
    </row>
    <row r="867" spans="1:10" x14ac:dyDescent="0.45">
      <c r="A867">
        <v>948340</v>
      </c>
      <c r="B867" s="1">
        <v>45206.041666666664</v>
      </c>
      <c r="C867" t="s">
        <v>7</v>
      </c>
      <c r="D867" t="s">
        <v>8</v>
      </c>
      <c r="E867" t="s">
        <v>8796</v>
      </c>
      <c r="F867">
        <v>635</v>
      </c>
      <c r="G867">
        <v>0.113</v>
      </c>
      <c r="H867">
        <v>0</v>
      </c>
      <c r="J867" s="1" t="str">
        <f t="shared" si="14"/>
        <v>2023-10-07-01</v>
      </c>
    </row>
    <row r="868" spans="1:10" x14ac:dyDescent="0.45">
      <c r="A868">
        <v>949574</v>
      </c>
      <c r="B868" s="1">
        <v>45206.083333333336</v>
      </c>
      <c r="C868" t="s">
        <v>7</v>
      </c>
      <c r="D868" t="s">
        <v>8</v>
      </c>
      <c r="E868" t="s">
        <v>8796</v>
      </c>
      <c r="F868">
        <v>635</v>
      </c>
      <c r="G868">
        <v>0.218</v>
      </c>
      <c r="H868">
        <v>0</v>
      </c>
      <c r="J868" s="1" t="str">
        <f t="shared" si="14"/>
        <v>2023-10-07-02</v>
      </c>
    </row>
    <row r="869" spans="1:10" x14ac:dyDescent="0.45">
      <c r="A869">
        <v>950234</v>
      </c>
      <c r="B869" s="1">
        <v>45206.125</v>
      </c>
      <c r="C869" t="s">
        <v>7</v>
      </c>
      <c r="D869" t="s">
        <v>8</v>
      </c>
      <c r="E869" t="s">
        <v>8796</v>
      </c>
      <c r="F869">
        <v>635</v>
      </c>
      <c r="G869">
        <v>0.24</v>
      </c>
      <c r="H869">
        <v>0</v>
      </c>
      <c r="J869" s="1" t="str">
        <f t="shared" si="14"/>
        <v>2023-10-07-03</v>
      </c>
    </row>
    <row r="870" spans="1:10" x14ac:dyDescent="0.45">
      <c r="A870">
        <v>951285</v>
      </c>
      <c r="B870" s="1">
        <v>45206.166666666664</v>
      </c>
      <c r="C870" t="s">
        <v>7</v>
      </c>
      <c r="D870" t="s">
        <v>8</v>
      </c>
      <c r="E870" t="s">
        <v>8796</v>
      </c>
      <c r="F870">
        <v>635</v>
      </c>
      <c r="G870">
        <v>0.16300000000000001</v>
      </c>
      <c r="H870">
        <v>0</v>
      </c>
      <c r="J870" s="1" t="str">
        <f t="shared" si="14"/>
        <v>2023-10-07-04</v>
      </c>
    </row>
    <row r="871" spans="1:10" x14ac:dyDescent="0.45">
      <c r="A871">
        <v>952136</v>
      </c>
      <c r="B871" s="1">
        <v>45206.208333333336</v>
      </c>
      <c r="C871" t="s">
        <v>7</v>
      </c>
      <c r="D871" t="s">
        <v>8</v>
      </c>
      <c r="E871" t="s">
        <v>8796</v>
      </c>
      <c r="F871">
        <v>635</v>
      </c>
      <c r="G871">
        <v>0.26700000000000002</v>
      </c>
      <c r="H871">
        <v>1.6E-2</v>
      </c>
      <c r="J871" s="1" t="str">
        <f t="shared" si="14"/>
        <v>2023-10-07-05</v>
      </c>
    </row>
    <row r="872" spans="1:10" x14ac:dyDescent="0.45">
      <c r="A872">
        <v>953656</v>
      </c>
      <c r="B872" s="1">
        <v>45206.25</v>
      </c>
      <c r="C872" t="s">
        <v>7</v>
      </c>
      <c r="D872" t="s">
        <v>8</v>
      </c>
      <c r="E872" t="s">
        <v>8796</v>
      </c>
      <c r="F872">
        <v>635</v>
      </c>
      <c r="G872">
        <v>2.5999999999999999E-2</v>
      </c>
      <c r="H872">
        <v>0.25800000000000001</v>
      </c>
      <c r="J872" s="1" t="str">
        <f t="shared" si="14"/>
        <v>2023-10-07-06</v>
      </c>
    </row>
    <row r="873" spans="1:10" x14ac:dyDescent="0.45">
      <c r="A873">
        <v>955337</v>
      </c>
      <c r="B873" s="1">
        <v>45206.291666666664</v>
      </c>
      <c r="C873" t="s">
        <v>7</v>
      </c>
      <c r="D873" t="s">
        <v>8</v>
      </c>
      <c r="E873" t="s">
        <v>8796</v>
      </c>
      <c r="F873">
        <v>635</v>
      </c>
      <c r="G873">
        <v>1E-3</v>
      </c>
      <c r="H873">
        <v>0.47199999999999998</v>
      </c>
      <c r="J873" s="1" t="str">
        <f t="shared" si="14"/>
        <v>2023-10-07-07</v>
      </c>
    </row>
    <row r="874" spans="1:10" x14ac:dyDescent="0.45">
      <c r="A874">
        <v>955467</v>
      </c>
      <c r="B874" s="1">
        <v>45206.333333333336</v>
      </c>
      <c r="C874" t="s">
        <v>7</v>
      </c>
      <c r="D874" t="s">
        <v>8</v>
      </c>
      <c r="E874" t="s">
        <v>8796</v>
      </c>
      <c r="F874">
        <v>635</v>
      </c>
      <c r="G874">
        <v>0</v>
      </c>
      <c r="H874">
        <v>1.1299999999999999</v>
      </c>
      <c r="J874" s="1" t="str">
        <f t="shared" si="14"/>
        <v>2023-10-07-08</v>
      </c>
    </row>
    <row r="875" spans="1:10" x14ac:dyDescent="0.45">
      <c r="A875">
        <v>957461</v>
      </c>
      <c r="B875" s="1">
        <v>45206.375</v>
      </c>
      <c r="C875" t="s">
        <v>7</v>
      </c>
      <c r="D875" t="s">
        <v>8</v>
      </c>
      <c r="E875" t="s">
        <v>8796</v>
      </c>
      <c r="F875">
        <v>635</v>
      </c>
      <c r="G875">
        <v>0.126</v>
      </c>
      <c r="H875">
        <v>1.3620000000000001</v>
      </c>
      <c r="J875" s="1" t="str">
        <f t="shared" si="14"/>
        <v>2023-10-07-09</v>
      </c>
    </row>
    <row r="876" spans="1:10" x14ac:dyDescent="0.45">
      <c r="A876">
        <v>957594</v>
      </c>
      <c r="B876" s="1">
        <v>45206.416666666664</v>
      </c>
      <c r="C876" t="s">
        <v>7</v>
      </c>
      <c r="D876" t="s">
        <v>8</v>
      </c>
      <c r="E876" t="s">
        <v>8796</v>
      </c>
      <c r="F876">
        <v>635</v>
      </c>
      <c r="G876">
        <v>0.73499999999999999</v>
      </c>
      <c r="H876">
        <v>1.74</v>
      </c>
      <c r="J876" s="1" t="str">
        <f t="shared" si="14"/>
        <v>2023-10-07-10</v>
      </c>
    </row>
    <row r="877" spans="1:10" x14ac:dyDescent="0.45">
      <c r="A877">
        <v>959484</v>
      </c>
      <c r="B877" s="1">
        <v>45206.458333333336</v>
      </c>
      <c r="C877" t="s">
        <v>7</v>
      </c>
      <c r="D877" t="s">
        <v>8</v>
      </c>
      <c r="E877" t="s">
        <v>8796</v>
      </c>
      <c r="F877">
        <v>635</v>
      </c>
      <c r="G877">
        <v>6.0000000000000001E-3</v>
      </c>
      <c r="H877">
        <v>0.79600000000000004</v>
      </c>
      <c r="J877" s="1" t="str">
        <f t="shared" si="14"/>
        <v>2023-10-07-11</v>
      </c>
    </row>
    <row r="878" spans="1:10" x14ac:dyDescent="0.45">
      <c r="A878">
        <v>960754</v>
      </c>
      <c r="B878" s="1">
        <v>45206.5</v>
      </c>
      <c r="C878" t="s">
        <v>7</v>
      </c>
      <c r="D878" t="s">
        <v>8</v>
      </c>
      <c r="E878" t="s">
        <v>8796</v>
      </c>
      <c r="F878">
        <v>635</v>
      </c>
      <c r="G878">
        <v>0.10299999999999999</v>
      </c>
      <c r="H878">
        <v>1.82</v>
      </c>
      <c r="J878" s="1" t="str">
        <f t="shared" si="14"/>
        <v>2023-10-07-12</v>
      </c>
    </row>
    <row r="879" spans="1:10" x14ac:dyDescent="0.45">
      <c r="A879">
        <v>961414</v>
      </c>
      <c r="B879" s="1">
        <v>45206.541666666664</v>
      </c>
      <c r="C879" t="s">
        <v>7</v>
      </c>
      <c r="D879" t="s">
        <v>8</v>
      </c>
      <c r="E879" t="s">
        <v>8796</v>
      </c>
      <c r="F879">
        <v>635</v>
      </c>
      <c r="G879">
        <v>3.3000000000000002E-2</v>
      </c>
      <c r="H879">
        <v>0.33900000000000002</v>
      </c>
      <c r="J879" s="1" t="str">
        <f t="shared" si="14"/>
        <v>2023-10-07-13</v>
      </c>
    </row>
    <row r="880" spans="1:10" x14ac:dyDescent="0.45">
      <c r="A880">
        <v>962007</v>
      </c>
      <c r="B880" s="1">
        <v>45206.583333333336</v>
      </c>
      <c r="C880" t="s">
        <v>7</v>
      </c>
      <c r="D880" t="s">
        <v>8</v>
      </c>
      <c r="E880" t="s">
        <v>8796</v>
      </c>
      <c r="F880">
        <v>635</v>
      </c>
      <c r="G880">
        <v>7.8E-2</v>
      </c>
      <c r="H880">
        <v>0.20200000000000001</v>
      </c>
      <c r="J880" s="1" t="str">
        <f t="shared" si="14"/>
        <v>2023-10-07-14</v>
      </c>
    </row>
    <row r="881" spans="1:10" x14ac:dyDescent="0.45">
      <c r="A881">
        <v>963900</v>
      </c>
      <c r="B881" s="1">
        <v>45206.625</v>
      </c>
      <c r="C881" t="s">
        <v>7</v>
      </c>
      <c r="D881" t="s">
        <v>8</v>
      </c>
      <c r="E881" t="s">
        <v>8796</v>
      </c>
      <c r="F881">
        <v>635</v>
      </c>
      <c r="G881">
        <v>0.26200000000000001</v>
      </c>
      <c r="H881">
        <v>1.4E-2</v>
      </c>
      <c r="J881" s="1" t="str">
        <f t="shared" si="14"/>
        <v>2023-10-07-15</v>
      </c>
    </row>
    <row r="882" spans="1:10" x14ac:dyDescent="0.45">
      <c r="A882">
        <v>965081</v>
      </c>
      <c r="B882" s="1">
        <v>45206.666666666664</v>
      </c>
      <c r="C882" t="s">
        <v>7</v>
      </c>
      <c r="D882" t="s">
        <v>8</v>
      </c>
      <c r="E882" t="s">
        <v>8796</v>
      </c>
      <c r="F882">
        <v>635</v>
      </c>
      <c r="G882">
        <v>0.246</v>
      </c>
      <c r="H882">
        <v>0</v>
      </c>
      <c r="J882" s="1" t="str">
        <f t="shared" si="14"/>
        <v>2023-10-07-16</v>
      </c>
    </row>
    <row r="883" spans="1:10" x14ac:dyDescent="0.45">
      <c r="A883">
        <v>965523</v>
      </c>
      <c r="B883" s="1">
        <v>45206.708333333336</v>
      </c>
      <c r="C883" t="s">
        <v>7</v>
      </c>
      <c r="D883" t="s">
        <v>8</v>
      </c>
      <c r="E883" t="s">
        <v>8796</v>
      </c>
      <c r="F883">
        <v>635</v>
      </c>
      <c r="G883">
        <v>0.217</v>
      </c>
      <c r="H883">
        <v>0</v>
      </c>
      <c r="J883" s="1" t="str">
        <f t="shared" si="14"/>
        <v>2023-10-07-17</v>
      </c>
    </row>
    <row r="884" spans="1:10" x14ac:dyDescent="0.45">
      <c r="A884">
        <v>966581</v>
      </c>
      <c r="B884" s="1">
        <v>45206.75</v>
      </c>
      <c r="C884" t="s">
        <v>7</v>
      </c>
      <c r="D884" t="s">
        <v>8</v>
      </c>
      <c r="E884" t="s">
        <v>8796</v>
      </c>
      <c r="F884">
        <v>635</v>
      </c>
      <c r="G884">
        <v>0.20399999999999999</v>
      </c>
      <c r="H884">
        <v>0</v>
      </c>
      <c r="J884" s="1" t="str">
        <f t="shared" si="14"/>
        <v>2023-10-07-18</v>
      </c>
    </row>
    <row r="885" spans="1:10" x14ac:dyDescent="0.45">
      <c r="A885">
        <v>968460</v>
      </c>
      <c r="B885" s="1">
        <v>45206.791666666664</v>
      </c>
      <c r="C885" t="s">
        <v>7</v>
      </c>
      <c r="D885" t="s">
        <v>8</v>
      </c>
      <c r="E885" t="s">
        <v>8796</v>
      </c>
      <c r="F885">
        <v>635</v>
      </c>
      <c r="G885">
        <v>0.32200000000000001</v>
      </c>
      <c r="H885">
        <v>0</v>
      </c>
      <c r="J885" s="1" t="str">
        <f t="shared" si="14"/>
        <v>2023-10-07-19</v>
      </c>
    </row>
    <row r="886" spans="1:10" x14ac:dyDescent="0.45">
      <c r="A886">
        <v>969012</v>
      </c>
      <c r="B886" s="1">
        <v>45206.833333333336</v>
      </c>
      <c r="C886" t="s">
        <v>7</v>
      </c>
      <c r="D886" t="s">
        <v>8</v>
      </c>
      <c r="E886" t="s">
        <v>8796</v>
      </c>
      <c r="F886">
        <v>635</v>
      </c>
      <c r="G886">
        <v>0.22500000000000001</v>
      </c>
      <c r="H886">
        <v>0</v>
      </c>
      <c r="J886" s="1" t="str">
        <f t="shared" si="14"/>
        <v>2023-10-07-20</v>
      </c>
    </row>
    <row r="887" spans="1:10" x14ac:dyDescent="0.45">
      <c r="A887">
        <v>969642</v>
      </c>
      <c r="B887" s="1">
        <v>45206.875</v>
      </c>
      <c r="C887" t="s">
        <v>7</v>
      </c>
      <c r="D887" t="s">
        <v>8</v>
      </c>
      <c r="E887" t="s">
        <v>8796</v>
      </c>
      <c r="F887">
        <v>635</v>
      </c>
      <c r="G887">
        <v>0.16600000000000001</v>
      </c>
      <c r="H887">
        <v>0</v>
      </c>
      <c r="J887" s="1" t="str">
        <f t="shared" si="14"/>
        <v>2023-10-07-21</v>
      </c>
    </row>
    <row r="888" spans="1:10" x14ac:dyDescent="0.45">
      <c r="A888">
        <v>971201</v>
      </c>
      <c r="B888" s="1">
        <v>45206.916666666664</v>
      </c>
      <c r="C888" t="s">
        <v>7</v>
      </c>
      <c r="D888" t="s">
        <v>8</v>
      </c>
      <c r="E888" t="s">
        <v>8796</v>
      </c>
      <c r="F888">
        <v>635</v>
      </c>
      <c r="G888">
        <v>8.6999999999999994E-2</v>
      </c>
      <c r="H888">
        <v>0</v>
      </c>
      <c r="J888" s="1" t="str">
        <f t="shared" si="14"/>
        <v>2023-10-07-22</v>
      </c>
    </row>
    <row r="889" spans="1:10" x14ac:dyDescent="0.45">
      <c r="A889">
        <v>972395</v>
      </c>
      <c r="B889" s="1">
        <v>45206.958333333336</v>
      </c>
      <c r="C889" t="s">
        <v>7</v>
      </c>
      <c r="D889" t="s">
        <v>8</v>
      </c>
      <c r="E889" t="s">
        <v>8796</v>
      </c>
      <c r="F889">
        <v>635</v>
      </c>
      <c r="G889">
        <v>0.187</v>
      </c>
      <c r="H889">
        <v>0</v>
      </c>
      <c r="J889" s="1" t="str">
        <f t="shared" si="14"/>
        <v>2023-10-07-23</v>
      </c>
    </row>
    <row r="890" spans="1:10" x14ac:dyDescent="0.45">
      <c r="A890">
        <v>973223</v>
      </c>
      <c r="B890" s="1">
        <v>45207</v>
      </c>
      <c r="C890" t="s">
        <v>7</v>
      </c>
      <c r="D890" t="s">
        <v>8</v>
      </c>
      <c r="E890" t="s">
        <v>8796</v>
      </c>
      <c r="F890">
        <v>635</v>
      </c>
      <c r="G890">
        <v>0.154</v>
      </c>
      <c r="H890">
        <v>0</v>
      </c>
      <c r="J890" s="1" t="str">
        <f t="shared" si="14"/>
        <v>2023-10-08-00</v>
      </c>
    </row>
    <row r="891" spans="1:10" x14ac:dyDescent="0.45">
      <c r="A891">
        <v>974696</v>
      </c>
      <c r="B891" s="1">
        <v>45207.041666666664</v>
      </c>
      <c r="C891" t="s">
        <v>7</v>
      </c>
      <c r="D891" t="s">
        <v>8</v>
      </c>
      <c r="E891" t="s">
        <v>8796</v>
      </c>
      <c r="F891">
        <v>635</v>
      </c>
      <c r="G891">
        <v>0.09</v>
      </c>
      <c r="H891">
        <v>0</v>
      </c>
      <c r="J891" s="1" t="str">
        <f t="shared" si="14"/>
        <v>2023-10-08-01</v>
      </c>
    </row>
    <row r="892" spans="1:10" x14ac:dyDescent="0.45">
      <c r="A892">
        <v>975094</v>
      </c>
      <c r="B892" s="1">
        <v>45207.083333333336</v>
      </c>
      <c r="C892" t="s">
        <v>7</v>
      </c>
      <c r="D892" t="s">
        <v>8</v>
      </c>
      <c r="E892" t="s">
        <v>8796</v>
      </c>
      <c r="F892">
        <v>635</v>
      </c>
      <c r="G892">
        <v>0.13200000000000001</v>
      </c>
      <c r="H892">
        <v>0</v>
      </c>
      <c r="J892" s="1" t="str">
        <f t="shared" si="14"/>
        <v>2023-10-08-02</v>
      </c>
    </row>
    <row r="893" spans="1:10" x14ac:dyDescent="0.45">
      <c r="A893">
        <v>976258</v>
      </c>
      <c r="B893" s="1">
        <v>45207.125</v>
      </c>
      <c r="C893" t="s">
        <v>7</v>
      </c>
      <c r="D893" t="s">
        <v>8</v>
      </c>
      <c r="E893" t="s">
        <v>8796</v>
      </c>
      <c r="F893">
        <v>635</v>
      </c>
      <c r="G893">
        <v>0.43</v>
      </c>
      <c r="H893">
        <v>0</v>
      </c>
      <c r="J893" s="1" t="str">
        <f t="shared" si="14"/>
        <v>2023-10-08-03</v>
      </c>
    </row>
    <row r="894" spans="1:10" x14ac:dyDescent="0.45">
      <c r="A894">
        <v>978112</v>
      </c>
      <c r="B894" s="1">
        <v>45207.166666666664</v>
      </c>
      <c r="C894" t="s">
        <v>7</v>
      </c>
      <c r="D894" t="s">
        <v>8</v>
      </c>
      <c r="E894" t="s">
        <v>8796</v>
      </c>
      <c r="F894">
        <v>635</v>
      </c>
      <c r="G894">
        <v>0.16</v>
      </c>
      <c r="H894">
        <v>0</v>
      </c>
      <c r="J894" s="1" t="str">
        <f t="shared" si="14"/>
        <v>2023-10-08-04</v>
      </c>
    </row>
    <row r="895" spans="1:10" x14ac:dyDescent="0.45">
      <c r="A895">
        <v>979337</v>
      </c>
      <c r="B895" s="1">
        <v>45207.208333333336</v>
      </c>
      <c r="C895" t="s">
        <v>7</v>
      </c>
      <c r="D895" t="s">
        <v>8</v>
      </c>
      <c r="E895" t="s">
        <v>8796</v>
      </c>
      <c r="F895">
        <v>635</v>
      </c>
      <c r="G895">
        <v>4.4999999999999998E-2</v>
      </c>
      <c r="H895">
        <v>0.128</v>
      </c>
      <c r="J895" s="1" t="str">
        <f t="shared" si="14"/>
        <v>2023-10-08-05</v>
      </c>
    </row>
    <row r="896" spans="1:10" x14ac:dyDescent="0.45">
      <c r="A896">
        <v>979929</v>
      </c>
      <c r="B896" s="1">
        <v>45207.25</v>
      </c>
      <c r="C896" t="s">
        <v>7</v>
      </c>
      <c r="D896" t="s">
        <v>8</v>
      </c>
      <c r="E896" t="s">
        <v>8796</v>
      </c>
      <c r="F896">
        <v>635</v>
      </c>
      <c r="G896">
        <v>8.0000000000000002E-3</v>
      </c>
      <c r="H896">
        <v>0.72299999999999998</v>
      </c>
      <c r="J896" s="1" t="str">
        <f t="shared" si="14"/>
        <v>2023-10-08-06</v>
      </c>
    </row>
    <row r="897" spans="1:10" x14ac:dyDescent="0.45">
      <c r="A897">
        <v>981568</v>
      </c>
      <c r="B897" s="1">
        <v>45207.291666666664</v>
      </c>
      <c r="C897" t="s">
        <v>7</v>
      </c>
      <c r="D897" t="s">
        <v>8</v>
      </c>
      <c r="E897" t="s">
        <v>8796</v>
      </c>
      <c r="F897">
        <v>635</v>
      </c>
      <c r="G897">
        <v>4.0000000000000001E-3</v>
      </c>
      <c r="H897">
        <v>1.23</v>
      </c>
      <c r="J897" s="1" t="str">
        <f t="shared" si="14"/>
        <v>2023-10-08-07</v>
      </c>
    </row>
    <row r="898" spans="1:10" x14ac:dyDescent="0.45">
      <c r="A898">
        <v>981781</v>
      </c>
      <c r="B898" s="1">
        <v>45207.333333333336</v>
      </c>
      <c r="C898" t="s">
        <v>7</v>
      </c>
      <c r="D898" t="s">
        <v>8</v>
      </c>
      <c r="E898" t="s">
        <v>8796</v>
      </c>
      <c r="F898">
        <v>635</v>
      </c>
      <c r="G898">
        <v>0</v>
      </c>
      <c r="H898">
        <v>1.9530000000000001</v>
      </c>
      <c r="J898" s="1" t="str">
        <f t="shared" si="14"/>
        <v>2023-10-08-08</v>
      </c>
    </row>
    <row r="899" spans="1:10" x14ac:dyDescent="0.45">
      <c r="A899">
        <v>982927</v>
      </c>
      <c r="B899" s="1">
        <v>45207.375</v>
      </c>
      <c r="C899" t="s">
        <v>7</v>
      </c>
      <c r="D899" t="s">
        <v>8</v>
      </c>
      <c r="E899" t="s">
        <v>8796</v>
      </c>
      <c r="F899">
        <v>635</v>
      </c>
      <c r="G899">
        <v>0</v>
      </c>
      <c r="H899">
        <v>1.5489999999999999</v>
      </c>
      <c r="J899" s="1" t="str">
        <f t="shared" ref="J899:J962" si="15">TEXT(YEAR(B899),"0000")&amp;"-"&amp;TEXT(MONTH(B899),"00")&amp;"-"&amp;TEXT(DAY(B899),"00")&amp;"-"&amp;TEXT(HOUR(B899),"00")</f>
        <v>2023-10-08-09</v>
      </c>
    </row>
    <row r="900" spans="1:10" x14ac:dyDescent="0.45">
      <c r="A900">
        <v>984682</v>
      </c>
      <c r="B900" s="1">
        <v>45207.416666666664</v>
      </c>
      <c r="C900" t="s">
        <v>7</v>
      </c>
      <c r="D900" t="s">
        <v>8</v>
      </c>
      <c r="E900" t="s">
        <v>8796</v>
      </c>
      <c r="F900">
        <v>635</v>
      </c>
      <c r="G900">
        <v>0</v>
      </c>
      <c r="H900">
        <v>2.4929999999999999</v>
      </c>
      <c r="J900" s="1" t="str">
        <f t="shared" si="15"/>
        <v>2023-10-08-10</v>
      </c>
    </row>
    <row r="901" spans="1:10" x14ac:dyDescent="0.45">
      <c r="A901">
        <v>985229</v>
      </c>
      <c r="B901" s="1">
        <v>45207.458333333336</v>
      </c>
      <c r="C901" t="s">
        <v>7</v>
      </c>
      <c r="D901" t="s">
        <v>8</v>
      </c>
      <c r="E901" t="s">
        <v>8796</v>
      </c>
      <c r="F901">
        <v>635</v>
      </c>
      <c r="G901">
        <v>1E-3</v>
      </c>
      <c r="H901">
        <v>1.5409999999999999</v>
      </c>
      <c r="J901" s="1" t="str">
        <f t="shared" si="15"/>
        <v>2023-10-08-11</v>
      </c>
    </row>
    <row r="902" spans="1:10" x14ac:dyDescent="0.45">
      <c r="A902">
        <v>986662</v>
      </c>
      <c r="B902" s="1">
        <v>45207.5</v>
      </c>
      <c r="C902" t="s">
        <v>7</v>
      </c>
      <c r="D902" t="s">
        <v>8</v>
      </c>
      <c r="E902" t="s">
        <v>8796</v>
      </c>
      <c r="F902">
        <v>635</v>
      </c>
      <c r="G902">
        <v>0.217</v>
      </c>
      <c r="H902">
        <v>1.234</v>
      </c>
      <c r="J902" s="1" t="str">
        <f t="shared" si="15"/>
        <v>2023-10-08-12</v>
      </c>
    </row>
    <row r="903" spans="1:10" x14ac:dyDescent="0.45">
      <c r="A903">
        <v>987489</v>
      </c>
      <c r="B903" s="1">
        <v>45207.541666666664</v>
      </c>
      <c r="C903" t="s">
        <v>7</v>
      </c>
      <c r="D903" t="s">
        <v>8</v>
      </c>
      <c r="E903" t="s">
        <v>8796</v>
      </c>
      <c r="F903">
        <v>635</v>
      </c>
      <c r="G903">
        <v>0.71799999999999997</v>
      </c>
      <c r="H903">
        <v>0.438</v>
      </c>
      <c r="J903" s="1" t="str">
        <f t="shared" si="15"/>
        <v>2023-10-08-13</v>
      </c>
    </row>
    <row r="904" spans="1:10" x14ac:dyDescent="0.45">
      <c r="A904">
        <v>989165</v>
      </c>
      <c r="B904" s="1">
        <v>45207.583333333336</v>
      </c>
      <c r="C904" t="s">
        <v>7</v>
      </c>
      <c r="D904" t="s">
        <v>8</v>
      </c>
      <c r="E904" t="s">
        <v>8796</v>
      </c>
      <c r="F904">
        <v>635</v>
      </c>
      <c r="G904">
        <v>0.83</v>
      </c>
      <c r="H904">
        <v>0.252</v>
      </c>
      <c r="J904" s="1" t="str">
        <f t="shared" si="15"/>
        <v>2023-10-08-14</v>
      </c>
    </row>
    <row r="905" spans="1:10" x14ac:dyDescent="0.45">
      <c r="A905">
        <v>989443</v>
      </c>
      <c r="B905" s="1">
        <v>45207.625</v>
      </c>
      <c r="C905" t="s">
        <v>7</v>
      </c>
      <c r="D905" t="s">
        <v>8</v>
      </c>
      <c r="E905" t="s">
        <v>8796</v>
      </c>
      <c r="F905">
        <v>635</v>
      </c>
      <c r="G905">
        <v>0.32700000000000001</v>
      </c>
      <c r="H905">
        <v>2.3E-2</v>
      </c>
      <c r="J905" s="1" t="str">
        <f t="shared" si="15"/>
        <v>2023-10-08-15</v>
      </c>
    </row>
    <row r="906" spans="1:10" x14ac:dyDescent="0.45">
      <c r="A906">
        <v>991250</v>
      </c>
      <c r="B906" s="1">
        <v>45207.666666666664</v>
      </c>
      <c r="C906" t="s">
        <v>7</v>
      </c>
      <c r="D906" t="s">
        <v>8</v>
      </c>
      <c r="E906" t="s">
        <v>8796</v>
      </c>
      <c r="F906">
        <v>635</v>
      </c>
      <c r="G906">
        <v>0.23699999999999999</v>
      </c>
      <c r="H906">
        <v>0</v>
      </c>
      <c r="J906" s="1" t="str">
        <f t="shared" si="15"/>
        <v>2023-10-08-16</v>
      </c>
    </row>
    <row r="907" spans="1:10" x14ac:dyDescent="0.45">
      <c r="A907">
        <v>991938</v>
      </c>
      <c r="B907" s="1">
        <v>45207.708333333336</v>
      </c>
      <c r="C907" t="s">
        <v>7</v>
      </c>
      <c r="D907" t="s">
        <v>8</v>
      </c>
      <c r="E907" t="s">
        <v>8796</v>
      </c>
      <c r="F907">
        <v>635</v>
      </c>
      <c r="G907">
        <v>0.224</v>
      </c>
      <c r="H907">
        <v>0</v>
      </c>
      <c r="J907" s="1" t="str">
        <f t="shared" si="15"/>
        <v>2023-10-08-17</v>
      </c>
    </row>
    <row r="908" spans="1:10" x14ac:dyDescent="0.45">
      <c r="A908">
        <v>993611</v>
      </c>
      <c r="B908" s="1">
        <v>45207.75</v>
      </c>
      <c r="C908" t="s">
        <v>7</v>
      </c>
      <c r="D908" t="s">
        <v>8</v>
      </c>
      <c r="E908" t="s">
        <v>8796</v>
      </c>
      <c r="F908">
        <v>635</v>
      </c>
      <c r="G908">
        <v>0.20699999999999999</v>
      </c>
      <c r="H908">
        <v>0</v>
      </c>
      <c r="J908" s="1" t="str">
        <f t="shared" si="15"/>
        <v>2023-10-08-18</v>
      </c>
    </row>
    <row r="909" spans="1:10" x14ac:dyDescent="0.45">
      <c r="A909">
        <v>993862</v>
      </c>
      <c r="B909" s="1">
        <v>45207.791666666664</v>
      </c>
      <c r="C909" t="s">
        <v>7</v>
      </c>
      <c r="D909" t="s">
        <v>8</v>
      </c>
      <c r="E909" t="s">
        <v>8796</v>
      </c>
      <c r="F909">
        <v>635</v>
      </c>
      <c r="G909">
        <v>0.23100000000000001</v>
      </c>
      <c r="H909">
        <v>0</v>
      </c>
      <c r="J909" s="1" t="str">
        <f t="shared" si="15"/>
        <v>2023-10-08-19</v>
      </c>
    </row>
    <row r="910" spans="1:10" x14ac:dyDescent="0.45">
      <c r="A910">
        <v>995771</v>
      </c>
      <c r="B910" s="1">
        <v>45207.833333333336</v>
      </c>
      <c r="C910" t="s">
        <v>7</v>
      </c>
      <c r="D910" t="s">
        <v>8</v>
      </c>
      <c r="E910" t="s">
        <v>8796</v>
      </c>
      <c r="F910">
        <v>635</v>
      </c>
      <c r="G910">
        <v>0.14000000000000001</v>
      </c>
      <c r="H910">
        <v>0</v>
      </c>
      <c r="J910" s="1" t="str">
        <f t="shared" si="15"/>
        <v>2023-10-08-20</v>
      </c>
    </row>
    <row r="911" spans="1:10" x14ac:dyDescent="0.45">
      <c r="A911">
        <v>996107</v>
      </c>
      <c r="B911" s="1">
        <v>45207.875</v>
      </c>
      <c r="C911" t="s">
        <v>7</v>
      </c>
      <c r="D911" t="s">
        <v>8</v>
      </c>
      <c r="E911" t="s">
        <v>8796</v>
      </c>
      <c r="F911">
        <v>635</v>
      </c>
      <c r="G911">
        <v>0.11</v>
      </c>
      <c r="H911">
        <v>0</v>
      </c>
      <c r="J911" s="1" t="str">
        <f t="shared" si="15"/>
        <v>2023-10-08-21</v>
      </c>
    </row>
    <row r="912" spans="1:10" x14ac:dyDescent="0.45">
      <c r="A912">
        <v>997293</v>
      </c>
      <c r="B912" s="1">
        <v>45207.916666666664</v>
      </c>
      <c r="C912" t="s">
        <v>7</v>
      </c>
      <c r="D912" t="s">
        <v>8</v>
      </c>
      <c r="E912" t="s">
        <v>8796</v>
      </c>
      <c r="F912">
        <v>635</v>
      </c>
      <c r="G912">
        <v>0.152</v>
      </c>
      <c r="H912">
        <v>0</v>
      </c>
      <c r="J912" s="1" t="str">
        <f t="shared" si="15"/>
        <v>2023-10-08-22</v>
      </c>
    </row>
    <row r="913" spans="1:10" x14ac:dyDescent="0.45">
      <c r="A913">
        <v>998787</v>
      </c>
      <c r="B913" s="1">
        <v>45207.958333333336</v>
      </c>
      <c r="C913" t="s">
        <v>7</v>
      </c>
      <c r="D913" t="s">
        <v>8</v>
      </c>
      <c r="E913" t="s">
        <v>8796</v>
      </c>
      <c r="F913">
        <v>635</v>
      </c>
      <c r="G913">
        <v>0.18099999999999999</v>
      </c>
      <c r="H913">
        <v>0</v>
      </c>
      <c r="J913" s="1" t="str">
        <f t="shared" si="15"/>
        <v>2023-10-08-23</v>
      </c>
    </row>
    <row r="914" spans="1:10" x14ac:dyDescent="0.45">
      <c r="A914">
        <v>1000068</v>
      </c>
      <c r="B914" s="1">
        <v>45208</v>
      </c>
      <c r="C914" t="s">
        <v>7</v>
      </c>
      <c r="D914" t="s">
        <v>8</v>
      </c>
      <c r="E914" t="s">
        <v>8796</v>
      </c>
      <c r="F914">
        <v>635</v>
      </c>
      <c r="G914">
        <v>0.19500000000000001</v>
      </c>
      <c r="H914">
        <v>0</v>
      </c>
      <c r="J914" s="1" t="str">
        <f t="shared" si="15"/>
        <v>2023-10-09-00</v>
      </c>
    </row>
    <row r="915" spans="1:10" x14ac:dyDescent="0.45">
      <c r="A915">
        <v>1001050</v>
      </c>
      <c r="B915" s="1">
        <v>45208.041666666664</v>
      </c>
      <c r="C915" t="s">
        <v>7</v>
      </c>
      <c r="D915" t="s">
        <v>8</v>
      </c>
      <c r="E915" t="s">
        <v>8796</v>
      </c>
      <c r="F915">
        <v>635</v>
      </c>
      <c r="G915">
        <v>0.126</v>
      </c>
      <c r="H915">
        <v>0</v>
      </c>
      <c r="J915" s="1" t="str">
        <f t="shared" si="15"/>
        <v>2023-10-09-01</v>
      </c>
    </row>
    <row r="916" spans="1:10" x14ac:dyDescent="0.45">
      <c r="A916">
        <v>1001488</v>
      </c>
      <c r="B916" s="1">
        <v>45208.083333333336</v>
      </c>
      <c r="C916" t="s">
        <v>7</v>
      </c>
      <c r="D916" t="s">
        <v>8</v>
      </c>
      <c r="E916" t="s">
        <v>8796</v>
      </c>
      <c r="F916">
        <v>635</v>
      </c>
      <c r="G916">
        <v>0.16500000000000001</v>
      </c>
      <c r="H916">
        <v>0</v>
      </c>
      <c r="J916" s="1" t="str">
        <f t="shared" si="15"/>
        <v>2023-10-09-02</v>
      </c>
    </row>
    <row r="917" spans="1:10" x14ac:dyDescent="0.45">
      <c r="A917">
        <v>1002599</v>
      </c>
      <c r="B917" s="1">
        <v>45208.125</v>
      </c>
      <c r="C917" t="s">
        <v>7</v>
      </c>
      <c r="D917" t="s">
        <v>8</v>
      </c>
      <c r="E917" t="s">
        <v>8796</v>
      </c>
      <c r="F917">
        <v>635</v>
      </c>
      <c r="G917">
        <v>8.4000000000000005E-2</v>
      </c>
      <c r="H917">
        <v>0</v>
      </c>
      <c r="J917" s="1" t="str">
        <f t="shared" si="15"/>
        <v>2023-10-09-03</v>
      </c>
    </row>
    <row r="918" spans="1:10" x14ac:dyDescent="0.45">
      <c r="A918">
        <v>1004300</v>
      </c>
      <c r="B918" s="1">
        <v>45208.166666666664</v>
      </c>
      <c r="C918" t="s">
        <v>7</v>
      </c>
      <c r="D918" t="s">
        <v>8</v>
      </c>
      <c r="E918" t="s">
        <v>8796</v>
      </c>
      <c r="F918">
        <v>635</v>
      </c>
      <c r="G918">
        <v>0.22600000000000001</v>
      </c>
      <c r="H918">
        <v>0</v>
      </c>
      <c r="J918" s="1" t="str">
        <f t="shared" si="15"/>
        <v>2023-10-09-04</v>
      </c>
    </row>
    <row r="919" spans="1:10" x14ac:dyDescent="0.45">
      <c r="A919">
        <v>1004807</v>
      </c>
      <c r="B919" s="1">
        <v>45208.208333333336</v>
      </c>
      <c r="C919" t="s">
        <v>7</v>
      </c>
      <c r="D919" t="s">
        <v>8</v>
      </c>
      <c r="E919" t="s">
        <v>8796</v>
      </c>
      <c r="F919">
        <v>635</v>
      </c>
      <c r="G919">
        <v>0.17899999999999999</v>
      </c>
      <c r="H919">
        <v>0.04</v>
      </c>
      <c r="J919" s="1" t="str">
        <f t="shared" si="15"/>
        <v>2023-10-09-05</v>
      </c>
    </row>
    <row r="920" spans="1:10" x14ac:dyDescent="0.45">
      <c r="A920">
        <v>1006068</v>
      </c>
      <c r="B920" s="1">
        <v>45208.25</v>
      </c>
      <c r="C920" t="s">
        <v>7</v>
      </c>
      <c r="D920" t="s">
        <v>8</v>
      </c>
      <c r="E920" t="s">
        <v>8796</v>
      </c>
      <c r="F920">
        <v>635</v>
      </c>
      <c r="G920">
        <v>1.0999999999999999E-2</v>
      </c>
      <c r="H920">
        <v>0.40500000000000003</v>
      </c>
      <c r="J920" s="1" t="str">
        <f t="shared" si="15"/>
        <v>2023-10-09-06</v>
      </c>
    </row>
    <row r="921" spans="1:10" x14ac:dyDescent="0.45">
      <c r="A921">
        <v>1007792</v>
      </c>
      <c r="B921" s="1">
        <v>45208.291666666664</v>
      </c>
      <c r="C921" t="s">
        <v>7</v>
      </c>
      <c r="D921" t="s">
        <v>8</v>
      </c>
      <c r="E921" t="s">
        <v>8796</v>
      </c>
      <c r="F921">
        <v>635</v>
      </c>
      <c r="G921">
        <v>0</v>
      </c>
      <c r="H921">
        <v>0.96299999999999997</v>
      </c>
      <c r="J921" s="1" t="str">
        <f t="shared" si="15"/>
        <v>2023-10-09-07</v>
      </c>
    </row>
    <row r="922" spans="1:10" x14ac:dyDescent="0.45">
      <c r="A922">
        <v>1007938</v>
      </c>
      <c r="B922" s="1">
        <v>45208.333333333336</v>
      </c>
      <c r="C922" t="s">
        <v>7</v>
      </c>
      <c r="D922" t="s">
        <v>8</v>
      </c>
      <c r="E922" t="s">
        <v>8796</v>
      </c>
      <c r="F922">
        <v>635</v>
      </c>
      <c r="G922">
        <v>0</v>
      </c>
      <c r="H922">
        <v>1.276</v>
      </c>
      <c r="J922" s="1" t="str">
        <f t="shared" si="15"/>
        <v>2023-10-09-08</v>
      </c>
    </row>
    <row r="923" spans="1:10" x14ac:dyDescent="0.45">
      <c r="A923">
        <v>1009158</v>
      </c>
      <c r="B923" s="1">
        <v>45208.375</v>
      </c>
      <c r="C923" t="s">
        <v>7</v>
      </c>
      <c r="D923" t="s">
        <v>8</v>
      </c>
      <c r="E923" t="s">
        <v>8796</v>
      </c>
      <c r="F923">
        <v>635</v>
      </c>
      <c r="G923">
        <v>0</v>
      </c>
      <c r="H923">
        <v>2.7269999999999999</v>
      </c>
      <c r="J923" s="1" t="str">
        <f t="shared" si="15"/>
        <v>2023-10-09-09</v>
      </c>
    </row>
    <row r="924" spans="1:10" x14ac:dyDescent="0.45">
      <c r="A924">
        <v>1010966</v>
      </c>
      <c r="B924" s="1">
        <v>45208.416666666664</v>
      </c>
      <c r="C924" t="s">
        <v>7</v>
      </c>
      <c r="D924" t="s">
        <v>8</v>
      </c>
      <c r="E924" t="s">
        <v>8796</v>
      </c>
      <c r="F924">
        <v>635</v>
      </c>
      <c r="G924">
        <v>2E-3</v>
      </c>
      <c r="H924">
        <v>1.127</v>
      </c>
      <c r="J924" s="1" t="str">
        <f t="shared" si="15"/>
        <v>2023-10-09-10</v>
      </c>
    </row>
    <row r="925" spans="1:10" x14ac:dyDescent="0.45">
      <c r="A925">
        <v>1012050</v>
      </c>
      <c r="B925" s="1">
        <v>45208.458333333336</v>
      </c>
      <c r="C925" t="s">
        <v>7</v>
      </c>
      <c r="D925" t="s">
        <v>8</v>
      </c>
      <c r="E925" t="s">
        <v>8796</v>
      </c>
      <c r="F925">
        <v>635</v>
      </c>
      <c r="G925">
        <v>0.33</v>
      </c>
      <c r="H925">
        <v>0.51100000000000001</v>
      </c>
      <c r="J925" s="1" t="str">
        <f t="shared" si="15"/>
        <v>2023-10-09-11</v>
      </c>
    </row>
    <row r="926" spans="1:10" x14ac:dyDescent="0.45">
      <c r="A926">
        <v>1012656</v>
      </c>
      <c r="B926" s="1">
        <v>45208.5</v>
      </c>
      <c r="C926" t="s">
        <v>7</v>
      </c>
      <c r="D926" t="s">
        <v>8</v>
      </c>
      <c r="E926" t="s">
        <v>8796</v>
      </c>
      <c r="F926">
        <v>635</v>
      </c>
      <c r="G926">
        <v>0.79800000000000004</v>
      </c>
      <c r="H926">
        <v>1.1539999999999999</v>
      </c>
      <c r="J926" s="1" t="str">
        <f t="shared" si="15"/>
        <v>2023-10-09-12</v>
      </c>
    </row>
    <row r="927" spans="1:10" x14ac:dyDescent="0.45">
      <c r="A927">
        <v>1014257</v>
      </c>
      <c r="B927" s="1">
        <v>45208.541666666664</v>
      </c>
      <c r="C927" t="s">
        <v>7</v>
      </c>
      <c r="D927" t="s">
        <v>8</v>
      </c>
      <c r="E927" t="s">
        <v>8796</v>
      </c>
      <c r="F927">
        <v>635</v>
      </c>
      <c r="G927">
        <v>3.1E-2</v>
      </c>
      <c r="H927">
        <v>0.85299999999999998</v>
      </c>
      <c r="J927" s="1" t="str">
        <f t="shared" si="15"/>
        <v>2023-10-09-13</v>
      </c>
    </row>
    <row r="928" spans="1:10" x14ac:dyDescent="0.45">
      <c r="A928">
        <v>1014642</v>
      </c>
      <c r="B928" s="1">
        <v>45208.583333333336</v>
      </c>
      <c r="C928" t="s">
        <v>7</v>
      </c>
      <c r="D928" t="s">
        <v>8</v>
      </c>
      <c r="E928" t="s">
        <v>8796</v>
      </c>
      <c r="F928">
        <v>635</v>
      </c>
      <c r="G928">
        <v>0.66</v>
      </c>
      <c r="H928">
        <v>0.47099999999999997</v>
      </c>
      <c r="J928" s="1" t="str">
        <f t="shared" si="15"/>
        <v>2023-10-09-14</v>
      </c>
    </row>
    <row r="929" spans="1:10" x14ac:dyDescent="0.45">
      <c r="A929">
        <v>1016692</v>
      </c>
      <c r="B929" s="1">
        <v>45208.625</v>
      </c>
      <c r="C929" t="s">
        <v>7</v>
      </c>
      <c r="D929" t="s">
        <v>8</v>
      </c>
      <c r="E929" t="s">
        <v>8796</v>
      </c>
      <c r="F929">
        <v>635</v>
      </c>
      <c r="G929">
        <v>1.8140000000000001</v>
      </c>
      <c r="H929">
        <v>0.01</v>
      </c>
      <c r="J929" s="1" t="str">
        <f t="shared" si="15"/>
        <v>2023-10-09-15</v>
      </c>
    </row>
    <row r="930" spans="1:10" x14ac:dyDescent="0.45">
      <c r="A930">
        <v>1017323</v>
      </c>
      <c r="B930" s="1">
        <v>45208.666666666664</v>
      </c>
      <c r="C930" t="s">
        <v>7</v>
      </c>
      <c r="D930" t="s">
        <v>8</v>
      </c>
      <c r="E930" t="s">
        <v>8796</v>
      </c>
      <c r="F930">
        <v>635</v>
      </c>
      <c r="G930">
        <v>1.5089999999999999</v>
      </c>
      <c r="H930">
        <v>0</v>
      </c>
      <c r="J930" s="1" t="str">
        <f t="shared" si="15"/>
        <v>2023-10-09-16</v>
      </c>
    </row>
    <row r="931" spans="1:10" x14ac:dyDescent="0.45">
      <c r="A931">
        <v>1018247</v>
      </c>
      <c r="B931" s="1">
        <v>45208.708333333336</v>
      </c>
      <c r="C931" t="s">
        <v>7</v>
      </c>
      <c r="D931" t="s">
        <v>8</v>
      </c>
      <c r="E931" t="s">
        <v>8796</v>
      </c>
      <c r="F931">
        <v>635</v>
      </c>
      <c r="G931">
        <v>1.0449999999999999</v>
      </c>
      <c r="H931">
        <v>0</v>
      </c>
      <c r="J931" s="1" t="str">
        <f t="shared" si="15"/>
        <v>2023-10-09-17</v>
      </c>
    </row>
    <row r="932" spans="1:10" x14ac:dyDescent="0.45">
      <c r="A932">
        <v>1019044</v>
      </c>
      <c r="B932" s="1">
        <v>45208.75</v>
      </c>
      <c r="C932" t="s">
        <v>7</v>
      </c>
      <c r="D932" t="s">
        <v>8</v>
      </c>
      <c r="E932" t="s">
        <v>8796</v>
      </c>
      <c r="F932">
        <v>635</v>
      </c>
      <c r="G932">
        <v>0.186</v>
      </c>
      <c r="H932">
        <v>0</v>
      </c>
      <c r="J932" s="1" t="str">
        <f t="shared" si="15"/>
        <v>2023-10-09-18</v>
      </c>
    </row>
    <row r="933" spans="1:10" x14ac:dyDescent="0.45">
      <c r="A933">
        <v>1020840</v>
      </c>
      <c r="B933" s="1">
        <v>45208.791666666664</v>
      </c>
      <c r="C933" t="s">
        <v>7</v>
      </c>
      <c r="D933" t="s">
        <v>8</v>
      </c>
      <c r="E933" t="s">
        <v>8796</v>
      </c>
      <c r="F933">
        <v>635</v>
      </c>
      <c r="G933">
        <v>0.20599999999999999</v>
      </c>
      <c r="H933">
        <v>0</v>
      </c>
      <c r="J933" s="1" t="str">
        <f t="shared" si="15"/>
        <v>2023-10-09-19</v>
      </c>
    </row>
    <row r="934" spans="1:10" x14ac:dyDescent="0.45">
      <c r="A934">
        <v>1021462</v>
      </c>
      <c r="B934" s="1">
        <v>45208.833333333336</v>
      </c>
      <c r="C934" t="s">
        <v>7</v>
      </c>
      <c r="D934" t="s">
        <v>8</v>
      </c>
      <c r="E934" t="s">
        <v>8796</v>
      </c>
      <c r="F934">
        <v>635</v>
      </c>
      <c r="G934">
        <v>0.222</v>
      </c>
      <c r="H934">
        <v>0</v>
      </c>
      <c r="J934" s="1" t="str">
        <f t="shared" si="15"/>
        <v>2023-10-09-20</v>
      </c>
    </row>
    <row r="935" spans="1:10" x14ac:dyDescent="0.45">
      <c r="A935">
        <v>1023245</v>
      </c>
      <c r="B935" s="1">
        <v>45208.875</v>
      </c>
      <c r="C935" t="s">
        <v>7</v>
      </c>
      <c r="D935" t="s">
        <v>8</v>
      </c>
      <c r="E935" t="s">
        <v>8796</v>
      </c>
      <c r="F935">
        <v>635</v>
      </c>
      <c r="G935">
        <v>0.127</v>
      </c>
      <c r="H935">
        <v>0</v>
      </c>
      <c r="J935" s="1" t="str">
        <f t="shared" si="15"/>
        <v>2023-10-09-21</v>
      </c>
    </row>
    <row r="936" spans="1:10" x14ac:dyDescent="0.45">
      <c r="A936">
        <v>1023371</v>
      </c>
      <c r="B936" s="1">
        <v>45208.916666666664</v>
      </c>
      <c r="C936" t="s">
        <v>7</v>
      </c>
      <c r="D936" t="s">
        <v>8</v>
      </c>
      <c r="E936" t="s">
        <v>8796</v>
      </c>
      <c r="F936">
        <v>635</v>
      </c>
      <c r="G936">
        <v>0.246</v>
      </c>
      <c r="H936">
        <v>0</v>
      </c>
      <c r="J936" s="1" t="str">
        <f t="shared" si="15"/>
        <v>2023-10-09-22</v>
      </c>
    </row>
    <row r="937" spans="1:10" x14ac:dyDescent="0.45">
      <c r="A937">
        <v>1025043</v>
      </c>
      <c r="B937" s="1">
        <v>45208.958333333336</v>
      </c>
      <c r="C937" t="s">
        <v>7</v>
      </c>
      <c r="D937" t="s">
        <v>8</v>
      </c>
      <c r="E937" t="s">
        <v>8796</v>
      </c>
      <c r="F937">
        <v>635</v>
      </c>
      <c r="G937">
        <v>0.13500000000000001</v>
      </c>
      <c r="H937">
        <v>0</v>
      </c>
      <c r="J937" s="1" t="str">
        <f t="shared" si="15"/>
        <v>2023-10-09-23</v>
      </c>
    </row>
    <row r="938" spans="1:10" x14ac:dyDescent="0.45">
      <c r="A938">
        <v>1026267</v>
      </c>
      <c r="B938" s="1">
        <v>45209</v>
      </c>
      <c r="C938" t="s">
        <v>7</v>
      </c>
      <c r="D938" t="s">
        <v>8</v>
      </c>
      <c r="E938" t="s">
        <v>8796</v>
      </c>
      <c r="F938">
        <v>635</v>
      </c>
      <c r="G938">
        <v>0.11600000000000001</v>
      </c>
      <c r="H938">
        <v>0</v>
      </c>
      <c r="J938" s="1" t="str">
        <f t="shared" si="15"/>
        <v>2023-10-10-00</v>
      </c>
    </row>
    <row r="939" spans="1:10" x14ac:dyDescent="0.45">
      <c r="A939">
        <v>1027284</v>
      </c>
      <c r="B939" s="1">
        <v>45209.041666666664</v>
      </c>
      <c r="C939" t="s">
        <v>7</v>
      </c>
      <c r="D939" t="s">
        <v>8</v>
      </c>
      <c r="E939" t="s">
        <v>8796</v>
      </c>
      <c r="F939">
        <v>635</v>
      </c>
      <c r="G939">
        <v>0.125</v>
      </c>
      <c r="H939">
        <v>0</v>
      </c>
      <c r="J939" s="1" t="str">
        <f t="shared" si="15"/>
        <v>2023-10-10-01</v>
      </c>
    </row>
    <row r="940" spans="1:10" x14ac:dyDescent="0.45">
      <c r="A940">
        <v>1027813</v>
      </c>
      <c r="B940" s="1">
        <v>45209.083333333336</v>
      </c>
      <c r="C940" t="s">
        <v>7</v>
      </c>
      <c r="D940" t="s">
        <v>8</v>
      </c>
      <c r="E940" t="s">
        <v>8796</v>
      </c>
      <c r="F940">
        <v>635</v>
      </c>
      <c r="G940">
        <v>0.107</v>
      </c>
      <c r="H940">
        <v>0</v>
      </c>
      <c r="J940" s="1" t="str">
        <f t="shared" si="15"/>
        <v>2023-10-10-02</v>
      </c>
    </row>
    <row r="941" spans="1:10" x14ac:dyDescent="0.45">
      <c r="A941">
        <v>1029472</v>
      </c>
      <c r="B941" s="1">
        <v>45209.125</v>
      </c>
      <c r="C941" t="s">
        <v>7</v>
      </c>
      <c r="D941" t="s">
        <v>8</v>
      </c>
      <c r="E941" t="s">
        <v>8796</v>
      </c>
      <c r="F941">
        <v>635</v>
      </c>
      <c r="G941">
        <v>0.126</v>
      </c>
      <c r="H941">
        <v>0</v>
      </c>
      <c r="J941" s="1" t="str">
        <f t="shared" si="15"/>
        <v>2023-10-10-03</v>
      </c>
    </row>
    <row r="942" spans="1:10" x14ac:dyDescent="0.45">
      <c r="A942">
        <v>1030694</v>
      </c>
      <c r="B942" s="1">
        <v>45209.166666666664</v>
      </c>
      <c r="C942" t="s">
        <v>7</v>
      </c>
      <c r="D942" t="s">
        <v>8</v>
      </c>
      <c r="E942" t="s">
        <v>8796</v>
      </c>
      <c r="F942">
        <v>635</v>
      </c>
      <c r="G942">
        <v>0.17399999999999999</v>
      </c>
      <c r="H942">
        <v>0</v>
      </c>
      <c r="J942" s="1" t="str">
        <f t="shared" si="15"/>
        <v>2023-10-10-04</v>
      </c>
    </row>
    <row r="943" spans="1:10" x14ac:dyDescent="0.45">
      <c r="A943">
        <v>1031017</v>
      </c>
      <c r="B943" s="1">
        <v>45209.208333333336</v>
      </c>
      <c r="C943" t="s">
        <v>7</v>
      </c>
      <c r="D943" t="s">
        <v>8</v>
      </c>
      <c r="E943" t="s">
        <v>8796</v>
      </c>
      <c r="F943">
        <v>635</v>
      </c>
      <c r="G943">
        <v>0.17899999999999999</v>
      </c>
      <c r="H943">
        <v>3.2000000000000001E-2</v>
      </c>
      <c r="J943" s="1" t="str">
        <f t="shared" si="15"/>
        <v>2023-10-10-05</v>
      </c>
    </row>
    <row r="944" spans="1:10" x14ac:dyDescent="0.45">
      <c r="A944">
        <v>1032729</v>
      </c>
      <c r="B944" s="1">
        <v>45209.25</v>
      </c>
      <c r="C944" t="s">
        <v>7</v>
      </c>
      <c r="D944" t="s">
        <v>8</v>
      </c>
      <c r="E944" t="s">
        <v>8796</v>
      </c>
      <c r="F944">
        <v>635</v>
      </c>
      <c r="G944">
        <v>2.1000000000000001E-2</v>
      </c>
      <c r="H944">
        <v>0.61299999999999999</v>
      </c>
      <c r="J944" s="1" t="str">
        <f t="shared" si="15"/>
        <v>2023-10-10-06</v>
      </c>
    </row>
    <row r="945" spans="1:10" x14ac:dyDescent="0.45">
      <c r="A945">
        <v>1033350</v>
      </c>
      <c r="B945" s="1">
        <v>45209.291666666664</v>
      </c>
      <c r="C945" t="s">
        <v>7</v>
      </c>
      <c r="D945" t="s">
        <v>8</v>
      </c>
      <c r="E945" t="s">
        <v>8796</v>
      </c>
      <c r="F945">
        <v>635</v>
      </c>
      <c r="G945">
        <v>1.5680000000000001</v>
      </c>
      <c r="H945">
        <v>1.171</v>
      </c>
      <c r="J945" s="1" t="str">
        <f t="shared" si="15"/>
        <v>2023-10-10-07</v>
      </c>
    </row>
    <row r="946" spans="1:10" x14ac:dyDescent="0.45">
      <c r="A946">
        <v>1034468</v>
      </c>
      <c r="B946" s="1">
        <v>45209.333333333336</v>
      </c>
      <c r="C946" t="s">
        <v>7</v>
      </c>
      <c r="D946" t="s">
        <v>8</v>
      </c>
      <c r="E946" t="s">
        <v>8796</v>
      </c>
      <c r="F946">
        <v>635</v>
      </c>
      <c r="G946">
        <v>0.93700000000000006</v>
      </c>
      <c r="H946">
        <v>1.5169999999999999</v>
      </c>
      <c r="J946" s="1" t="str">
        <f t="shared" si="15"/>
        <v>2023-10-10-08</v>
      </c>
    </row>
    <row r="947" spans="1:10" x14ac:dyDescent="0.45">
      <c r="A947">
        <v>1036158</v>
      </c>
      <c r="B947" s="1">
        <v>45209.375</v>
      </c>
      <c r="C947" t="s">
        <v>7</v>
      </c>
      <c r="D947" t="s">
        <v>8</v>
      </c>
      <c r="E947" t="s">
        <v>8796</v>
      </c>
      <c r="F947">
        <v>635</v>
      </c>
      <c r="G947">
        <v>1.1879999999999999</v>
      </c>
      <c r="H947">
        <v>1.895</v>
      </c>
      <c r="J947" s="1" t="str">
        <f t="shared" si="15"/>
        <v>2023-10-10-09</v>
      </c>
    </row>
    <row r="948" spans="1:10" x14ac:dyDescent="0.45">
      <c r="A948">
        <v>1036542</v>
      </c>
      <c r="B948" s="1">
        <v>45209.416666666664</v>
      </c>
      <c r="C948" t="s">
        <v>7</v>
      </c>
      <c r="D948" t="s">
        <v>8</v>
      </c>
      <c r="E948" t="s">
        <v>8796</v>
      </c>
      <c r="F948">
        <v>635</v>
      </c>
      <c r="G948">
        <v>0.311</v>
      </c>
      <c r="H948">
        <v>1.361</v>
      </c>
      <c r="J948" s="1" t="str">
        <f t="shared" si="15"/>
        <v>2023-10-10-10</v>
      </c>
    </row>
    <row r="949" spans="1:10" x14ac:dyDescent="0.45">
      <c r="A949">
        <v>1038183</v>
      </c>
      <c r="B949" s="1">
        <v>45209.458333333336</v>
      </c>
      <c r="C949" t="s">
        <v>7</v>
      </c>
      <c r="D949" t="s">
        <v>8</v>
      </c>
      <c r="E949" t="s">
        <v>8796</v>
      </c>
      <c r="F949">
        <v>635</v>
      </c>
      <c r="G949">
        <v>0.185</v>
      </c>
      <c r="H949">
        <v>0.22500000000000001</v>
      </c>
      <c r="J949" s="1" t="str">
        <f t="shared" si="15"/>
        <v>2023-10-10-11</v>
      </c>
    </row>
    <row r="950" spans="1:10" x14ac:dyDescent="0.45">
      <c r="A950">
        <v>1038785</v>
      </c>
      <c r="B950" s="1">
        <v>45209.5</v>
      </c>
      <c r="C950" t="s">
        <v>7</v>
      </c>
      <c r="D950" t="s">
        <v>8</v>
      </c>
      <c r="E950" t="s">
        <v>8796</v>
      </c>
      <c r="F950">
        <v>635</v>
      </c>
      <c r="G950">
        <v>0.51200000000000001</v>
      </c>
      <c r="H950">
        <v>0.16</v>
      </c>
      <c r="J950" s="1" t="str">
        <f t="shared" si="15"/>
        <v>2023-10-10-12</v>
      </c>
    </row>
    <row r="951" spans="1:10" x14ac:dyDescent="0.45">
      <c r="A951">
        <v>1040298</v>
      </c>
      <c r="B951" s="1">
        <v>45209.541666666664</v>
      </c>
      <c r="C951" t="s">
        <v>7</v>
      </c>
      <c r="D951" t="s">
        <v>8</v>
      </c>
      <c r="E951" t="s">
        <v>8796</v>
      </c>
      <c r="F951">
        <v>635</v>
      </c>
      <c r="G951">
        <v>0.29599999999999999</v>
      </c>
      <c r="H951">
        <v>5.2999999999999999E-2</v>
      </c>
      <c r="J951" s="1" t="str">
        <f t="shared" si="15"/>
        <v>2023-10-10-13</v>
      </c>
    </row>
    <row r="952" spans="1:10" x14ac:dyDescent="0.45">
      <c r="A952">
        <v>1041242</v>
      </c>
      <c r="B952" s="1">
        <v>45209.583333333336</v>
      </c>
      <c r="C952" t="s">
        <v>7</v>
      </c>
      <c r="D952" t="s">
        <v>8</v>
      </c>
      <c r="E952" t="s">
        <v>8796</v>
      </c>
      <c r="F952">
        <v>635</v>
      </c>
      <c r="G952">
        <v>0.29899999999999999</v>
      </c>
      <c r="H952">
        <v>4.3999999999999997E-2</v>
      </c>
      <c r="J952" s="1" t="str">
        <f t="shared" si="15"/>
        <v>2023-10-10-14</v>
      </c>
    </row>
    <row r="953" spans="1:10" x14ac:dyDescent="0.45">
      <c r="A953">
        <v>1041910</v>
      </c>
      <c r="B953" s="1">
        <v>45209.625</v>
      </c>
      <c r="C953" t="s">
        <v>7</v>
      </c>
      <c r="D953" t="s">
        <v>8</v>
      </c>
      <c r="E953" t="s">
        <v>8796</v>
      </c>
      <c r="F953">
        <v>635</v>
      </c>
      <c r="G953">
        <v>0.33500000000000002</v>
      </c>
      <c r="H953">
        <v>8.0000000000000002E-3</v>
      </c>
      <c r="J953" s="1" t="str">
        <f t="shared" si="15"/>
        <v>2023-10-10-15</v>
      </c>
    </row>
    <row r="954" spans="1:10" x14ac:dyDescent="0.45">
      <c r="A954">
        <v>1043030</v>
      </c>
      <c r="B954" s="1">
        <v>45209.666666666664</v>
      </c>
      <c r="C954" t="s">
        <v>7</v>
      </c>
      <c r="D954" t="s">
        <v>8</v>
      </c>
      <c r="E954" t="s">
        <v>8796</v>
      </c>
      <c r="F954">
        <v>635</v>
      </c>
      <c r="G954">
        <v>0.186</v>
      </c>
      <c r="H954">
        <v>0</v>
      </c>
      <c r="J954" s="1" t="str">
        <f t="shared" si="15"/>
        <v>2023-10-10-16</v>
      </c>
    </row>
    <row r="955" spans="1:10" x14ac:dyDescent="0.45">
      <c r="A955">
        <v>1045030</v>
      </c>
      <c r="B955" s="1">
        <v>45209.708333333336</v>
      </c>
      <c r="C955" t="s">
        <v>7</v>
      </c>
      <c r="D955" t="s">
        <v>8</v>
      </c>
      <c r="E955" t="s">
        <v>8796</v>
      </c>
      <c r="F955">
        <v>635</v>
      </c>
      <c r="G955">
        <v>0.17599999999999999</v>
      </c>
      <c r="H955">
        <v>0</v>
      </c>
      <c r="J955" s="1" t="str">
        <f t="shared" si="15"/>
        <v>2023-10-10-17</v>
      </c>
    </row>
    <row r="956" spans="1:10" x14ac:dyDescent="0.45">
      <c r="A956">
        <v>1045325</v>
      </c>
      <c r="B956" s="1">
        <v>45209.75</v>
      </c>
      <c r="C956" t="s">
        <v>7</v>
      </c>
      <c r="D956" t="s">
        <v>8</v>
      </c>
      <c r="E956" t="s">
        <v>8796</v>
      </c>
      <c r="F956">
        <v>635</v>
      </c>
      <c r="G956">
        <v>0.308</v>
      </c>
      <c r="H956">
        <v>0</v>
      </c>
      <c r="J956" s="1" t="str">
        <f t="shared" si="15"/>
        <v>2023-10-10-18</v>
      </c>
    </row>
    <row r="957" spans="1:10" x14ac:dyDescent="0.45">
      <c r="A957">
        <v>1047058</v>
      </c>
      <c r="B957" s="1">
        <v>45209.791666666664</v>
      </c>
      <c r="C957" t="s">
        <v>7</v>
      </c>
      <c r="D957" t="s">
        <v>8</v>
      </c>
      <c r="E957" t="s">
        <v>8796</v>
      </c>
      <c r="F957">
        <v>635</v>
      </c>
      <c r="G957">
        <v>0.44900000000000001</v>
      </c>
      <c r="H957">
        <v>0</v>
      </c>
      <c r="J957" s="1" t="str">
        <f t="shared" si="15"/>
        <v>2023-10-10-19</v>
      </c>
    </row>
    <row r="958" spans="1:10" x14ac:dyDescent="0.45">
      <c r="A958">
        <v>1048256</v>
      </c>
      <c r="B958" s="1">
        <v>45209.833333333336</v>
      </c>
      <c r="C958" t="s">
        <v>7</v>
      </c>
      <c r="D958" t="s">
        <v>8</v>
      </c>
      <c r="E958" t="s">
        <v>8796</v>
      </c>
      <c r="F958">
        <v>635</v>
      </c>
      <c r="G958">
        <v>0.14399999999999999</v>
      </c>
      <c r="H958">
        <v>0</v>
      </c>
      <c r="J958" s="1" t="str">
        <f t="shared" si="15"/>
        <v>2023-10-10-20</v>
      </c>
    </row>
    <row r="959" spans="1:10" x14ac:dyDescent="0.45">
      <c r="A959">
        <v>1049065</v>
      </c>
      <c r="B959" s="1">
        <v>45209.875</v>
      </c>
      <c r="C959" t="s">
        <v>7</v>
      </c>
      <c r="D959" t="s">
        <v>8</v>
      </c>
      <c r="E959" t="s">
        <v>8796</v>
      </c>
      <c r="F959">
        <v>635</v>
      </c>
      <c r="G959">
        <v>0.185</v>
      </c>
      <c r="H959">
        <v>0</v>
      </c>
      <c r="J959" s="1" t="str">
        <f t="shared" si="15"/>
        <v>2023-10-10-21</v>
      </c>
    </row>
    <row r="960" spans="1:10" x14ac:dyDescent="0.45">
      <c r="A960">
        <v>1049993</v>
      </c>
      <c r="B960" s="1">
        <v>45209.916666666664</v>
      </c>
      <c r="C960" t="s">
        <v>7</v>
      </c>
      <c r="D960" t="s">
        <v>8</v>
      </c>
      <c r="E960" t="s">
        <v>8796</v>
      </c>
      <c r="F960">
        <v>635</v>
      </c>
      <c r="G960">
        <v>0.158</v>
      </c>
      <c r="H960">
        <v>0</v>
      </c>
      <c r="J960" s="1" t="str">
        <f t="shared" si="15"/>
        <v>2023-10-10-22</v>
      </c>
    </row>
    <row r="961" spans="1:10" x14ac:dyDescent="0.45">
      <c r="A961">
        <v>1050749</v>
      </c>
      <c r="B961" s="1">
        <v>45209.958333333336</v>
      </c>
      <c r="C961" t="s">
        <v>7</v>
      </c>
      <c r="D961" t="s">
        <v>8</v>
      </c>
      <c r="E961" t="s">
        <v>8796</v>
      </c>
      <c r="F961">
        <v>635</v>
      </c>
      <c r="G961">
        <v>0.11600000000000001</v>
      </c>
      <c r="H961">
        <v>0</v>
      </c>
      <c r="J961" s="1" t="str">
        <f t="shared" si="15"/>
        <v>2023-10-10-23</v>
      </c>
    </row>
    <row r="962" spans="1:10" x14ac:dyDescent="0.45">
      <c r="A962">
        <v>1051851</v>
      </c>
      <c r="B962" s="1">
        <v>45210</v>
      </c>
      <c r="C962" t="s">
        <v>7</v>
      </c>
      <c r="D962" t="s">
        <v>8</v>
      </c>
      <c r="E962" t="s">
        <v>8796</v>
      </c>
      <c r="F962">
        <v>635</v>
      </c>
      <c r="G962">
        <v>0.13400000000000001</v>
      </c>
      <c r="H962">
        <v>0</v>
      </c>
      <c r="J962" s="1" t="str">
        <f t="shared" si="15"/>
        <v>2023-10-11-00</v>
      </c>
    </row>
    <row r="963" spans="1:10" x14ac:dyDescent="0.45">
      <c r="A963">
        <v>1053847</v>
      </c>
      <c r="B963" s="1">
        <v>45210.041666666664</v>
      </c>
      <c r="C963" t="s">
        <v>7</v>
      </c>
      <c r="D963" t="s">
        <v>8</v>
      </c>
      <c r="E963" t="s">
        <v>8796</v>
      </c>
      <c r="F963">
        <v>635</v>
      </c>
      <c r="G963">
        <v>0.17899999999999999</v>
      </c>
      <c r="H963">
        <v>0</v>
      </c>
      <c r="J963" s="1" t="str">
        <f t="shared" ref="J963:J1026" si="16">TEXT(YEAR(B963),"0000")&amp;"-"&amp;TEXT(MONTH(B963),"00")&amp;"-"&amp;TEXT(DAY(B963),"00")&amp;"-"&amp;TEXT(HOUR(B963),"00")</f>
        <v>2023-10-11-01</v>
      </c>
    </row>
    <row r="964" spans="1:10" x14ac:dyDescent="0.45">
      <c r="A964">
        <v>1054617</v>
      </c>
      <c r="B964" s="1">
        <v>45210.083333333336</v>
      </c>
      <c r="C964" t="s">
        <v>7</v>
      </c>
      <c r="D964" t="s">
        <v>8</v>
      </c>
      <c r="E964" t="s">
        <v>8796</v>
      </c>
      <c r="F964">
        <v>635</v>
      </c>
      <c r="G964">
        <v>0.17599999999999999</v>
      </c>
      <c r="H964">
        <v>0</v>
      </c>
      <c r="J964" s="1" t="str">
        <f t="shared" si="16"/>
        <v>2023-10-11-02</v>
      </c>
    </row>
    <row r="965" spans="1:10" x14ac:dyDescent="0.45">
      <c r="A965">
        <v>1055627</v>
      </c>
      <c r="B965" s="1">
        <v>45210.125</v>
      </c>
      <c r="C965" t="s">
        <v>7</v>
      </c>
      <c r="D965" t="s">
        <v>8</v>
      </c>
      <c r="E965" t="s">
        <v>8796</v>
      </c>
      <c r="F965">
        <v>635</v>
      </c>
      <c r="G965">
        <v>0.29499999999999998</v>
      </c>
      <c r="H965">
        <v>0</v>
      </c>
      <c r="J965" s="1" t="str">
        <f t="shared" si="16"/>
        <v>2023-10-11-03</v>
      </c>
    </row>
    <row r="966" spans="1:10" x14ac:dyDescent="0.45">
      <c r="A966">
        <v>1056229</v>
      </c>
      <c r="B966" s="1">
        <v>45210.166666666664</v>
      </c>
      <c r="C966" t="s">
        <v>7</v>
      </c>
      <c r="D966" t="s">
        <v>8</v>
      </c>
      <c r="E966" t="s">
        <v>8796</v>
      </c>
      <c r="F966">
        <v>635</v>
      </c>
      <c r="G966">
        <v>0.111</v>
      </c>
      <c r="H966">
        <v>0</v>
      </c>
      <c r="J966" s="1" t="str">
        <f t="shared" si="16"/>
        <v>2023-10-11-04</v>
      </c>
    </row>
    <row r="967" spans="1:10" x14ac:dyDescent="0.45">
      <c r="A967">
        <v>1057310</v>
      </c>
      <c r="B967" s="1">
        <v>45210.208333333336</v>
      </c>
      <c r="C967" t="s">
        <v>7</v>
      </c>
      <c r="D967" t="s">
        <v>8</v>
      </c>
      <c r="E967" t="s">
        <v>8796</v>
      </c>
      <c r="F967">
        <v>635</v>
      </c>
      <c r="G967">
        <v>0.125</v>
      </c>
      <c r="H967">
        <v>1E-3</v>
      </c>
      <c r="J967" s="1" t="str">
        <f t="shared" si="16"/>
        <v>2023-10-11-05</v>
      </c>
    </row>
    <row r="968" spans="1:10" x14ac:dyDescent="0.45">
      <c r="A968">
        <v>1058803</v>
      </c>
      <c r="B968" s="1">
        <v>45210.25</v>
      </c>
      <c r="C968" t="s">
        <v>7</v>
      </c>
      <c r="D968" t="s">
        <v>8</v>
      </c>
      <c r="E968" t="s">
        <v>8796</v>
      </c>
      <c r="F968">
        <v>635</v>
      </c>
      <c r="G968">
        <v>4.3999999999999997E-2</v>
      </c>
      <c r="H968">
        <v>0.05</v>
      </c>
      <c r="J968" s="1" t="str">
        <f t="shared" si="16"/>
        <v>2023-10-11-06</v>
      </c>
    </row>
    <row r="969" spans="1:10" x14ac:dyDescent="0.45">
      <c r="A969">
        <v>1059762</v>
      </c>
      <c r="B969" s="1">
        <v>45210.291666666664</v>
      </c>
      <c r="C969" t="s">
        <v>7</v>
      </c>
      <c r="D969" t="s">
        <v>8</v>
      </c>
      <c r="E969" t="s">
        <v>8796</v>
      </c>
      <c r="F969">
        <v>635</v>
      </c>
      <c r="G969">
        <v>5.5E-2</v>
      </c>
      <c r="H969">
        <v>0.122</v>
      </c>
      <c r="J969" s="1" t="str">
        <f t="shared" si="16"/>
        <v>2023-10-11-07</v>
      </c>
    </row>
    <row r="970" spans="1:10" x14ac:dyDescent="0.45">
      <c r="A970">
        <v>1060756</v>
      </c>
      <c r="B970" s="1">
        <v>45210.333333333336</v>
      </c>
      <c r="C970" t="s">
        <v>7</v>
      </c>
      <c r="D970" t="s">
        <v>8</v>
      </c>
      <c r="E970" t="s">
        <v>8796</v>
      </c>
      <c r="F970">
        <v>635</v>
      </c>
      <c r="G970">
        <v>4.9000000000000002E-2</v>
      </c>
      <c r="H970">
        <v>0.216</v>
      </c>
      <c r="J970" s="1" t="str">
        <f t="shared" si="16"/>
        <v>2023-10-11-08</v>
      </c>
    </row>
    <row r="971" spans="1:10" x14ac:dyDescent="0.45">
      <c r="A971">
        <v>1061724</v>
      </c>
      <c r="B971" s="1">
        <v>45210.375</v>
      </c>
      <c r="C971" t="s">
        <v>7</v>
      </c>
      <c r="D971" t="s">
        <v>8</v>
      </c>
      <c r="E971" t="s">
        <v>8796</v>
      </c>
      <c r="F971">
        <v>635</v>
      </c>
      <c r="G971">
        <v>1.2999999999999999E-2</v>
      </c>
      <c r="H971">
        <v>0.98199999999999998</v>
      </c>
      <c r="J971" s="1" t="str">
        <f t="shared" si="16"/>
        <v>2023-10-11-09</v>
      </c>
    </row>
    <row r="972" spans="1:10" x14ac:dyDescent="0.45">
      <c r="A972">
        <v>1063523</v>
      </c>
      <c r="B972" s="1">
        <v>45210.416666666664</v>
      </c>
      <c r="C972" t="s">
        <v>7</v>
      </c>
      <c r="D972" t="s">
        <v>8</v>
      </c>
      <c r="E972" t="s">
        <v>8796</v>
      </c>
      <c r="F972">
        <v>635</v>
      </c>
      <c r="G972">
        <v>0</v>
      </c>
      <c r="H972">
        <v>0.89200000000000002</v>
      </c>
      <c r="J972" s="1" t="str">
        <f t="shared" si="16"/>
        <v>2023-10-11-10</v>
      </c>
    </row>
    <row r="973" spans="1:10" x14ac:dyDescent="0.45">
      <c r="A973">
        <v>1064375</v>
      </c>
      <c r="B973" s="1">
        <v>45210.458333333336</v>
      </c>
      <c r="C973" t="s">
        <v>7</v>
      </c>
      <c r="D973" t="s">
        <v>8</v>
      </c>
      <c r="E973" t="s">
        <v>8796</v>
      </c>
      <c r="F973">
        <v>635</v>
      </c>
      <c r="G973">
        <v>0</v>
      </c>
      <c r="H973">
        <v>1.1739999999999999</v>
      </c>
      <c r="J973" s="1" t="str">
        <f t="shared" si="16"/>
        <v>2023-10-11-11</v>
      </c>
    </row>
    <row r="974" spans="1:10" x14ac:dyDescent="0.45">
      <c r="A974">
        <v>1065434</v>
      </c>
      <c r="B974" s="1">
        <v>45210.5</v>
      </c>
      <c r="C974" t="s">
        <v>7</v>
      </c>
      <c r="D974" t="s">
        <v>8</v>
      </c>
      <c r="E974" t="s">
        <v>8796</v>
      </c>
      <c r="F974">
        <v>635</v>
      </c>
      <c r="G974">
        <v>2.1000000000000001E-2</v>
      </c>
      <c r="H974">
        <v>0.27100000000000002</v>
      </c>
      <c r="J974" s="1" t="str">
        <f t="shared" si="16"/>
        <v>2023-10-11-12</v>
      </c>
    </row>
    <row r="975" spans="1:10" x14ac:dyDescent="0.45">
      <c r="A975">
        <v>1067042</v>
      </c>
      <c r="B975" s="1">
        <v>45210.541666666664</v>
      </c>
      <c r="C975" t="s">
        <v>7</v>
      </c>
      <c r="D975" t="s">
        <v>8</v>
      </c>
      <c r="E975" t="s">
        <v>8796</v>
      </c>
      <c r="F975">
        <v>635</v>
      </c>
      <c r="G975">
        <v>7.0000000000000001E-3</v>
      </c>
      <c r="H975">
        <v>0.27800000000000002</v>
      </c>
      <c r="J975" s="1" t="str">
        <f t="shared" si="16"/>
        <v>2023-10-11-13</v>
      </c>
    </row>
    <row r="976" spans="1:10" x14ac:dyDescent="0.45">
      <c r="A976">
        <v>1067616</v>
      </c>
      <c r="B976" s="1">
        <v>45210.583333333336</v>
      </c>
      <c r="C976" t="s">
        <v>7</v>
      </c>
      <c r="D976" t="s">
        <v>8</v>
      </c>
      <c r="E976" t="s">
        <v>8796</v>
      </c>
      <c r="F976">
        <v>635</v>
      </c>
      <c r="G976">
        <v>0.33600000000000002</v>
      </c>
      <c r="H976">
        <v>5.8999999999999997E-2</v>
      </c>
      <c r="J976" s="1" t="str">
        <f t="shared" si="16"/>
        <v>2023-10-11-14</v>
      </c>
    </row>
    <row r="977" spans="1:10" x14ac:dyDescent="0.45">
      <c r="A977">
        <v>1068499</v>
      </c>
      <c r="B977" s="1">
        <v>45210.625</v>
      </c>
      <c r="C977" t="s">
        <v>7</v>
      </c>
      <c r="D977" t="s">
        <v>8</v>
      </c>
      <c r="E977" t="s">
        <v>8796</v>
      </c>
      <c r="F977">
        <v>635</v>
      </c>
      <c r="G977">
        <v>0.33500000000000002</v>
      </c>
      <c r="H977">
        <v>0</v>
      </c>
      <c r="J977" s="1" t="str">
        <f t="shared" si="16"/>
        <v>2023-10-11-15</v>
      </c>
    </row>
    <row r="978" spans="1:10" x14ac:dyDescent="0.45">
      <c r="A978">
        <v>1069678</v>
      </c>
      <c r="B978" s="1">
        <v>45210.666666666664</v>
      </c>
      <c r="C978" t="s">
        <v>7</v>
      </c>
      <c r="D978" t="s">
        <v>8</v>
      </c>
      <c r="E978" t="s">
        <v>8796</v>
      </c>
      <c r="F978">
        <v>635</v>
      </c>
      <c r="G978">
        <v>0.40200000000000002</v>
      </c>
      <c r="H978">
        <v>0</v>
      </c>
      <c r="J978" s="1" t="str">
        <f t="shared" si="16"/>
        <v>2023-10-11-16</v>
      </c>
    </row>
    <row r="979" spans="1:10" x14ac:dyDescent="0.45">
      <c r="A979">
        <v>1071210</v>
      </c>
      <c r="B979" s="1">
        <v>45210.708333333336</v>
      </c>
      <c r="C979" t="s">
        <v>7</v>
      </c>
      <c r="D979" t="s">
        <v>8</v>
      </c>
      <c r="E979" t="s">
        <v>8796</v>
      </c>
      <c r="F979">
        <v>635</v>
      </c>
      <c r="G979">
        <v>0.28699999999999998</v>
      </c>
      <c r="H979">
        <v>0</v>
      </c>
      <c r="J979" s="1" t="str">
        <f t="shared" si="16"/>
        <v>2023-10-11-17</v>
      </c>
    </row>
    <row r="980" spans="1:10" x14ac:dyDescent="0.45">
      <c r="A980">
        <v>1072517</v>
      </c>
      <c r="B980" s="1">
        <v>45210.75</v>
      </c>
      <c r="C980" t="s">
        <v>7</v>
      </c>
      <c r="D980" t="s">
        <v>8</v>
      </c>
      <c r="E980" t="s">
        <v>8796</v>
      </c>
      <c r="F980">
        <v>635</v>
      </c>
      <c r="G980">
        <v>0.28799999999999998</v>
      </c>
      <c r="H980">
        <v>0</v>
      </c>
      <c r="J980" s="1" t="str">
        <f t="shared" si="16"/>
        <v>2023-10-11-18</v>
      </c>
    </row>
    <row r="981" spans="1:10" x14ac:dyDescent="0.45">
      <c r="A981">
        <v>1073099</v>
      </c>
      <c r="B981" s="1">
        <v>45210.791666666664</v>
      </c>
      <c r="C981" t="s">
        <v>7</v>
      </c>
      <c r="D981" t="s">
        <v>8</v>
      </c>
      <c r="E981" t="s">
        <v>8796</v>
      </c>
      <c r="F981">
        <v>635</v>
      </c>
      <c r="G981">
        <v>0.26800000000000002</v>
      </c>
      <c r="H981">
        <v>0</v>
      </c>
      <c r="J981" s="1" t="str">
        <f t="shared" si="16"/>
        <v>2023-10-11-19</v>
      </c>
    </row>
    <row r="982" spans="1:10" x14ac:dyDescent="0.45">
      <c r="A982">
        <v>1074396</v>
      </c>
      <c r="B982" s="1">
        <v>45210.833333333336</v>
      </c>
      <c r="C982" t="s">
        <v>7</v>
      </c>
      <c r="D982" t="s">
        <v>8</v>
      </c>
      <c r="E982" t="s">
        <v>8796</v>
      </c>
      <c r="F982">
        <v>635</v>
      </c>
      <c r="G982">
        <v>1.46</v>
      </c>
      <c r="H982">
        <v>0</v>
      </c>
      <c r="J982" s="1" t="str">
        <f t="shared" si="16"/>
        <v>2023-10-11-20</v>
      </c>
    </row>
    <row r="983" spans="1:10" x14ac:dyDescent="0.45">
      <c r="A983">
        <v>1075656</v>
      </c>
      <c r="B983" s="1">
        <v>45210.875</v>
      </c>
      <c r="C983" t="s">
        <v>7</v>
      </c>
      <c r="D983" t="s">
        <v>8</v>
      </c>
      <c r="E983" t="s">
        <v>8796</v>
      </c>
      <c r="F983">
        <v>635</v>
      </c>
      <c r="G983">
        <v>1.546</v>
      </c>
      <c r="H983">
        <v>0</v>
      </c>
      <c r="J983" s="1" t="str">
        <f t="shared" si="16"/>
        <v>2023-10-11-21</v>
      </c>
    </row>
    <row r="984" spans="1:10" x14ac:dyDescent="0.45">
      <c r="A984">
        <v>1076550</v>
      </c>
      <c r="B984" s="1">
        <v>45210.916666666664</v>
      </c>
      <c r="C984" t="s">
        <v>7</v>
      </c>
      <c r="D984" t="s">
        <v>8</v>
      </c>
      <c r="E984" t="s">
        <v>8796</v>
      </c>
      <c r="F984">
        <v>635</v>
      </c>
      <c r="G984">
        <v>1.4710000000000001</v>
      </c>
      <c r="H984">
        <v>0</v>
      </c>
      <c r="J984" s="1" t="str">
        <f t="shared" si="16"/>
        <v>2023-10-11-22</v>
      </c>
    </row>
    <row r="985" spans="1:10" x14ac:dyDescent="0.45">
      <c r="A985">
        <v>1077633</v>
      </c>
      <c r="B985" s="1">
        <v>45210.958333333336</v>
      </c>
      <c r="C985" t="s">
        <v>7</v>
      </c>
      <c r="D985" t="s">
        <v>8</v>
      </c>
      <c r="E985" t="s">
        <v>8796</v>
      </c>
      <c r="F985">
        <v>635</v>
      </c>
      <c r="G985">
        <v>1.5089999999999999</v>
      </c>
      <c r="H985">
        <v>0</v>
      </c>
      <c r="J985" s="1" t="str">
        <f t="shared" si="16"/>
        <v>2023-10-11-23</v>
      </c>
    </row>
    <row r="986" spans="1:10" x14ac:dyDescent="0.45">
      <c r="A986">
        <v>1078931</v>
      </c>
      <c r="B986" s="1">
        <v>45211</v>
      </c>
      <c r="C986" t="s">
        <v>7</v>
      </c>
      <c r="D986" t="s">
        <v>8</v>
      </c>
      <c r="E986" t="s">
        <v>8796</v>
      </c>
      <c r="F986">
        <v>635</v>
      </c>
      <c r="G986">
        <v>1.474</v>
      </c>
      <c r="H986">
        <v>0</v>
      </c>
      <c r="J986" s="1" t="str">
        <f t="shared" si="16"/>
        <v>2023-10-12-00</v>
      </c>
    </row>
    <row r="987" spans="1:10" x14ac:dyDescent="0.45">
      <c r="A987">
        <v>1079765</v>
      </c>
      <c r="B987" s="1">
        <v>45211.041666666664</v>
      </c>
      <c r="C987" t="s">
        <v>7</v>
      </c>
      <c r="D987" t="s">
        <v>8</v>
      </c>
      <c r="E987" t="s">
        <v>8796</v>
      </c>
      <c r="F987">
        <v>635</v>
      </c>
      <c r="G987">
        <v>0.14899999999999999</v>
      </c>
      <c r="H987">
        <v>0</v>
      </c>
      <c r="J987" s="1" t="str">
        <f t="shared" si="16"/>
        <v>2023-10-12-01</v>
      </c>
    </row>
    <row r="988" spans="1:10" x14ac:dyDescent="0.45">
      <c r="A988">
        <v>1081008</v>
      </c>
      <c r="B988" s="1">
        <v>45211.083333333336</v>
      </c>
      <c r="C988" t="s">
        <v>7</v>
      </c>
      <c r="D988" t="s">
        <v>8</v>
      </c>
      <c r="E988" t="s">
        <v>8796</v>
      </c>
      <c r="F988">
        <v>635</v>
      </c>
      <c r="G988">
        <v>0.13500000000000001</v>
      </c>
      <c r="H988">
        <v>0</v>
      </c>
      <c r="J988" s="1" t="str">
        <f t="shared" si="16"/>
        <v>2023-10-12-02</v>
      </c>
    </row>
    <row r="989" spans="1:10" x14ac:dyDescent="0.45">
      <c r="A989">
        <v>1081417</v>
      </c>
      <c r="B989" s="1">
        <v>45211.125</v>
      </c>
      <c r="C989" t="s">
        <v>7</v>
      </c>
      <c r="D989" t="s">
        <v>8</v>
      </c>
      <c r="E989" t="s">
        <v>8796</v>
      </c>
      <c r="F989">
        <v>635</v>
      </c>
      <c r="G989">
        <v>0.127</v>
      </c>
      <c r="H989">
        <v>0</v>
      </c>
      <c r="J989" s="1" t="str">
        <f t="shared" si="16"/>
        <v>2023-10-12-03</v>
      </c>
    </row>
    <row r="990" spans="1:10" x14ac:dyDescent="0.45">
      <c r="A990">
        <v>1082545</v>
      </c>
      <c r="B990" s="1">
        <v>45211.166666666664</v>
      </c>
      <c r="C990" t="s">
        <v>7</v>
      </c>
      <c r="D990" t="s">
        <v>8</v>
      </c>
      <c r="E990" t="s">
        <v>8796</v>
      </c>
      <c r="F990">
        <v>635</v>
      </c>
      <c r="G990">
        <v>0.20399999999999999</v>
      </c>
      <c r="H990">
        <v>0</v>
      </c>
      <c r="J990" s="1" t="str">
        <f t="shared" si="16"/>
        <v>2023-10-12-04</v>
      </c>
    </row>
    <row r="991" spans="1:10" x14ac:dyDescent="0.45">
      <c r="A991">
        <v>1084342</v>
      </c>
      <c r="B991" s="1">
        <v>45211.208333333336</v>
      </c>
      <c r="C991" t="s">
        <v>7</v>
      </c>
      <c r="D991" t="s">
        <v>8</v>
      </c>
      <c r="E991" t="s">
        <v>8796</v>
      </c>
      <c r="F991">
        <v>635</v>
      </c>
      <c r="G991">
        <v>0.55100000000000005</v>
      </c>
      <c r="H991">
        <v>1.7999999999999999E-2</v>
      </c>
      <c r="J991" s="1" t="str">
        <f t="shared" si="16"/>
        <v>2023-10-12-05</v>
      </c>
    </row>
    <row r="992" spans="1:10" x14ac:dyDescent="0.45">
      <c r="A992">
        <v>1085552</v>
      </c>
      <c r="B992" s="1">
        <v>45211.25</v>
      </c>
      <c r="C992" t="s">
        <v>7</v>
      </c>
      <c r="D992" t="s">
        <v>8</v>
      </c>
      <c r="E992" t="s">
        <v>8796</v>
      </c>
      <c r="F992">
        <v>635</v>
      </c>
      <c r="G992">
        <v>3.5999999999999997E-2</v>
      </c>
      <c r="H992">
        <v>0.44600000000000001</v>
      </c>
      <c r="J992" s="1" t="str">
        <f t="shared" si="16"/>
        <v>2023-10-12-06</v>
      </c>
    </row>
    <row r="993" spans="1:10" x14ac:dyDescent="0.45">
      <c r="A993">
        <v>1085755</v>
      </c>
      <c r="B993" s="1">
        <v>45211.291666666664</v>
      </c>
      <c r="C993" t="s">
        <v>7</v>
      </c>
      <c r="D993" t="s">
        <v>8</v>
      </c>
      <c r="E993" t="s">
        <v>8796</v>
      </c>
      <c r="F993">
        <v>635</v>
      </c>
      <c r="G993">
        <v>0</v>
      </c>
      <c r="H993">
        <v>1.2769999999999999</v>
      </c>
      <c r="J993" s="1" t="str">
        <f t="shared" si="16"/>
        <v>2023-10-12-07</v>
      </c>
    </row>
    <row r="994" spans="1:10" x14ac:dyDescent="0.45">
      <c r="A994">
        <v>1087356</v>
      </c>
      <c r="B994" s="1">
        <v>45211.333333333336</v>
      </c>
      <c r="C994" t="s">
        <v>7</v>
      </c>
      <c r="D994" t="s">
        <v>8</v>
      </c>
      <c r="E994" t="s">
        <v>8796</v>
      </c>
      <c r="F994">
        <v>635</v>
      </c>
      <c r="G994">
        <v>0</v>
      </c>
      <c r="H994">
        <v>0.60199999999999998</v>
      </c>
      <c r="J994" s="1" t="str">
        <f t="shared" si="16"/>
        <v>2023-10-12-08</v>
      </c>
    </row>
    <row r="995" spans="1:10" x14ac:dyDescent="0.45">
      <c r="A995">
        <v>1088745</v>
      </c>
      <c r="B995" s="1">
        <v>45211.375</v>
      </c>
      <c r="C995" t="s">
        <v>7</v>
      </c>
      <c r="D995" t="s">
        <v>8</v>
      </c>
      <c r="E995" t="s">
        <v>8796</v>
      </c>
      <c r="F995">
        <v>635</v>
      </c>
      <c r="G995">
        <v>5.0000000000000001E-3</v>
      </c>
      <c r="H995">
        <v>0.71299999999999997</v>
      </c>
      <c r="J995" s="1" t="str">
        <f t="shared" si="16"/>
        <v>2023-10-12-09</v>
      </c>
    </row>
    <row r="996" spans="1:10" x14ac:dyDescent="0.45">
      <c r="A996">
        <v>1089598</v>
      </c>
      <c r="B996" s="1">
        <v>45211.416666666664</v>
      </c>
      <c r="C996" t="s">
        <v>7</v>
      </c>
      <c r="D996" t="s">
        <v>8</v>
      </c>
      <c r="E996" t="s">
        <v>8796</v>
      </c>
      <c r="F996">
        <v>635</v>
      </c>
      <c r="G996">
        <v>0</v>
      </c>
      <c r="H996">
        <v>1.885</v>
      </c>
      <c r="J996" s="1" t="str">
        <f t="shared" si="16"/>
        <v>2023-10-12-10</v>
      </c>
    </row>
    <row r="997" spans="1:10" x14ac:dyDescent="0.45">
      <c r="A997">
        <v>1090519</v>
      </c>
      <c r="B997" s="1">
        <v>45211.458333333336</v>
      </c>
      <c r="C997" t="s">
        <v>7</v>
      </c>
      <c r="D997" t="s">
        <v>8</v>
      </c>
      <c r="E997" t="s">
        <v>8796</v>
      </c>
      <c r="F997">
        <v>635</v>
      </c>
      <c r="G997">
        <v>2E-3</v>
      </c>
      <c r="H997">
        <v>1.004</v>
      </c>
      <c r="J997" s="1" t="str">
        <f t="shared" si="16"/>
        <v>2023-10-12-11</v>
      </c>
    </row>
    <row r="998" spans="1:10" x14ac:dyDescent="0.45">
      <c r="A998">
        <v>1091433</v>
      </c>
      <c r="B998" s="1">
        <v>45211.5</v>
      </c>
      <c r="C998" t="s">
        <v>7</v>
      </c>
      <c r="D998" t="s">
        <v>8</v>
      </c>
      <c r="E998" t="s">
        <v>8796</v>
      </c>
      <c r="F998">
        <v>635</v>
      </c>
      <c r="G998">
        <v>2.1920000000000002</v>
      </c>
      <c r="H998">
        <v>0.83499999999999996</v>
      </c>
      <c r="J998" s="1" t="str">
        <f t="shared" si="16"/>
        <v>2023-10-12-12</v>
      </c>
    </row>
    <row r="999" spans="1:10" x14ac:dyDescent="0.45">
      <c r="A999">
        <v>1092777</v>
      </c>
      <c r="B999" s="1">
        <v>45211.541666666664</v>
      </c>
      <c r="C999" t="s">
        <v>7</v>
      </c>
      <c r="D999" t="s">
        <v>8</v>
      </c>
      <c r="E999" t="s">
        <v>8796</v>
      </c>
      <c r="F999">
        <v>635</v>
      </c>
      <c r="G999">
        <v>3.085</v>
      </c>
      <c r="H999">
        <v>0.434</v>
      </c>
      <c r="J999" s="1" t="str">
        <f t="shared" si="16"/>
        <v>2023-10-12-13</v>
      </c>
    </row>
    <row r="1000" spans="1:10" x14ac:dyDescent="0.45">
      <c r="A1000">
        <v>1093797</v>
      </c>
      <c r="B1000" s="1">
        <v>45211.583333333336</v>
      </c>
      <c r="C1000" t="s">
        <v>7</v>
      </c>
      <c r="D1000" t="s">
        <v>8</v>
      </c>
      <c r="E1000" t="s">
        <v>8796</v>
      </c>
      <c r="F1000">
        <v>635</v>
      </c>
      <c r="G1000">
        <v>0.71699999999999997</v>
      </c>
      <c r="H1000">
        <v>0.23100000000000001</v>
      </c>
      <c r="J1000" s="1" t="str">
        <f t="shared" si="16"/>
        <v>2023-10-12-14</v>
      </c>
    </row>
    <row r="1001" spans="1:10" x14ac:dyDescent="0.45">
      <c r="A1001">
        <v>1095398</v>
      </c>
      <c r="B1001" s="1">
        <v>45211.625</v>
      </c>
      <c r="C1001" t="s">
        <v>7</v>
      </c>
      <c r="D1001" t="s">
        <v>8</v>
      </c>
      <c r="E1001" t="s">
        <v>8796</v>
      </c>
      <c r="F1001">
        <v>635</v>
      </c>
      <c r="G1001">
        <v>0.76600000000000001</v>
      </c>
      <c r="H1001">
        <v>1.2999999999999999E-2</v>
      </c>
      <c r="J1001" s="1" t="str">
        <f t="shared" si="16"/>
        <v>2023-10-12-15</v>
      </c>
    </row>
    <row r="1002" spans="1:10" x14ac:dyDescent="0.45">
      <c r="A1002">
        <v>1095673</v>
      </c>
      <c r="B1002" s="1">
        <v>45211.666666666664</v>
      </c>
      <c r="C1002" t="s">
        <v>7</v>
      </c>
      <c r="D1002" t="s">
        <v>8</v>
      </c>
      <c r="E1002" t="s">
        <v>8796</v>
      </c>
      <c r="F1002">
        <v>635</v>
      </c>
      <c r="G1002">
        <v>0.248</v>
      </c>
      <c r="H1002">
        <v>0</v>
      </c>
      <c r="J1002" s="1" t="str">
        <f t="shared" si="16"/>
        <v>2023-10-12-16</v>
      </c>
    </row>
    <row r="1003" spans="1:10" x14ac:dyDescent="0.45">
      <c r="A1003">
        <v>1096810</v>
      </c>
      <c r="B1003" s="1">
        <v>45211.708333333336</v>
      </c>
      <c r="C1003" t="s">
        <v>7</v>
      </c>
      <c r="D1003" t="s">
        <v>8</v>
      </c>
      <c r="E1003" t="s">
        <v>8796</v>
      </c>
      <c r="F1003">
        <v>635</v>
      </c>
      <c r="G1003">
        <v>0.16900000000000001</v>
      </c>
      <c r="H1003">
        <v>0</v>
      </c>
      <c r="J1003" s="1" t="str">
        <f t="shared" si="16"/>
        <v>2023-10-12-17</v>
      </c>
    </row>
    <row r="1004" spans="1:10" x14ac:dyDescent="0.45">
      <c r="A1004">
        <v>1098686</v>
      </c>
      <c r="B1004" s="1">
        <v>45211.75</v>
      </c>
      <c r="C1004" t="s">
        <v>7</v>
      </c>
      <c r="D1004" t="s">
        <v>8</v>
      </c>
      <c r="E1004" t="s">
        <v>8796</v>
      </c>
      <c r="F1004">
        <v>635</v>
      </c>
      <c r="G1004">
        <v>0.253</v>
      </c>
      <c r="H1004">
        <v>0</v>
      </c>
      <c r="J1004" s="1" t="str">
        <f t="shared" si="16"/>
        <v>2023-10-12-18</v>
      </c>
    </row>
    <row r="1005" spans="1:10" x14ac:dyDescent="0.45">
      <c r="A1005">
        <v>1098920</v>
      </c>
      <c r="B1005" s="1">
        <v>45211.791666666664</v>
      </c>
      <c r="C1005" t="s">
        <v>7</v>
      </c>
      <c r="D1005" t="s">
        <v>8</v>
      </c>
      <c r="E1005" t="s">
        <v>8796</v>
      </c>
      <c r="F1005">
        <v>635</v>
      </c>
      <c r="G1005">
        <v>0.24199999999999999</v>
      </c>
      <c r="H1005">
        <v>0</v>
      </c>
      <c r="J1005" s="1" t="str">
        <f t="shared" si="16"/>
        <v>2023-10-12-19</v>
      </c>
    </row>
    <row r="1006" spans="1:10" x14ac:dyDescent="0.45">
      <c r="A1006">
        <v>1100779</v>
      </c>
      <c r="B1006" s="1">
        <v>45211.833333333336</v>
      </c>
      <c r="C1006" t="s">
        <v>7</v>
      </c>
      <c r="D1006" t="s">
        <v>8</v>
      </c>
      <c r="E1006" t="s">
        <v>8796</v>
      </c>
      <c r="F1006">
        <v>635</v>
      </c>
      <c r="G1006">
        <v>1.175</v>
      </c>
      <c r="H1006">
        <v>0</v>
      </c>
      <c r="J1006" s="1" t="str">
        <f t="shared" si="16"/>
        <v>2023-10-12-20</v>
      </c>
    </row>
    <row r="1007" spans="1:10" x14ac:dyDescent="0.45">
      <c r="A1007">
        <v>1101736</v>
      </c>
      <c r="B1007" s="1">
        <v>45211.875</v>
      </c>
      <c r="C1007" t="s">
        <v>7</v>
      </c>
      <c r="D1007" t="s">
        <v>8</v>
      </c>
      <c r="E1007" t="s">
        <v>8796</v>
      </c>
      <c r="F1007">
        <v>635</v>
      </c>
      <c r="G1007">
        <v>1.6080000000000001</v>
      </c>
      <c r="H1007">
        <v>0</v>
      </c>
      <c r="J1007" s="1" t="str">
        <f t="shared" si="16"/>
        <v>2023-10-12-21</v>
      </c>
    </row>
    <row r="1008" spans="1:10" x14ac:dyDescent="0.45">
      <c r="A1008">
        <v>1102679</v>
      </c>
      <c r="B1008" s="1">
        <v>45211.916666666664</v>
      </c>
      <c r="C1008" t="s">
        <v>7</v>
      </c>
      <c r="D1008" t="s">
        <v>8</v>
      </c>
      <c r="E1008" t="s">
        <v>8796</v>
      </c>
      <c r="F1008">
        <v>635</v>
      </c>
      <c r="G1008">
        <v>1.462</v>
      </c>
      <c r="H1008">
        <v>0</v>
      </c>
      <c r="J1008" s="1" t="str">
        <f t="shared" si="16"/>
        <v>2023-10-12-22</v>
      </c>
    </row>
    <row r="1009" spans="1:10" x14ac:dyDescent="0.45">
      <c r="A1009">
        <v>1104202</v>
      </c>
      <c r="B1009" s="1">
        <v>45211.958333333336</v>
      </c>
      <c r="C1009" t="s">
        <v>7</v>
      </c>
      <c r="D1009" t="s">
        <v>8</v>
      </c>
      <c r="E1009" t="s">
        <v>8796</v>
      </c>
      <c r="F1009">
        <v>635</v>
      </c>
      <c r="G1009">
        <v>1.4330000000000001</v>
      </c>
      <c r="H1009">
        <v>0</v>
      </c>
      <c r="J1009" s="1" t="str">
        <f t="shared" si="16"/>
        <v>2023-10-12-23</v>
      </c>
    </row>
    <row r="1010" spans="1:10" x14ac:dyDescent="0.45">
      <c r="A1010">
        <v>1104335</v>
      </c>
      <c r="B1010" s="1">
        <v>45212</v>
      </c>
      <c r="C1010" t="s">
        <v>7</v>
      </c>
      <c r="D1010" t="s">
        <v>8</v>
      </c>
      <c r="E1010" t="s">
        <v>8796</v>
      </c>
      <c r="F1010">
        <v>635</v>
      </c>
      <c r="G1010">
        <v>1.6040000000000001</v>
      </c>
      <c r="H1010">
        <v>0</v>
      </c>
      <c r="J1010" s="1" t="str">
        <f t="shared" si="16"/>
        <v>2023-10-13-00</v>
      </c>
    </row>
    <row r="1011" spans="1:10" x14ac:dyDescent="0.45">
      <c r="A1011">
        <v>1105530</v>
      </c>
      <c r="B1011" s="1">
        <v>45212.041666666664</v>
      </c>
      <c r="C1011" t="s">
        <v>7</v>
      </c>
      <c r="D1011" t="s">
        <v>8</v>
      </c>
      <c r="E1011" t="s">
        <v>8796</v>
      </c>
      <c r="F1011">
        <v>635</v>
      </c>
      <c r="G1011">
        <v>0.441</v>
      </c>
      <c r="H1011">
        <v>0</v>
      </c>
      <c r="J1011" s="1" t="str">
        <f t="shared" si="16"/>
        <v>2023-10-13-01</v>
      </c>
    </row>
    <row r="1012" spans="1:10" x14ac:dyDescent="0.45">
      <c r="A1012">
        <v>1106606</v>
      </c>
      <c r="B1012" s="1">
        <v>45212.083333333336</v>
      </c>
      <c r="C1012" t="s">
        <v>7</v>
      </c>
      <c r="D1012" t="s">
        <v>8</v>
      </c>
      <c r="E1012" t="s">
        <v>8796</v>
      </c>
      <c r="F1012">
        <v>635</v>
      </c>
      <c r="G1012">
        <v>0.14599999999999999</v>
      </c>
      <c r="H1012">
        <v>0</v>
      </c>
      <c r="J1012" s="1" t="str">
        <f t="shared" si="16"/>
        <v>2023-10-13-02</v>
      </c>
    </row>
    <row r="1013" spans="1:10" x14ac:dyDescent="0.45">
      <c r="A1013">
        <v>1108624</v>
      </c>
      <c r="B1013" s="1">
        <v>45212.125</v>
      </c>
      <c r="C1013" t="s">
        <v>7</v>
      </c>
      <c r="D1013" t="s">
        <v>8</v>
      </c>
      <c r="E1013" t="s">
        <v>8796</v>
      </c>
      <c r="F1013">
        <v>635</v>
      </c>
      <c r="G1013">
        <v>0.161</v>
      </c>
      <c r="H1013">
        <v>0</v>
      </c>
      <c r="J1013" s="1" t="str">
        <f t="shared" si="16"/>
        <v>2023-10-13-03</v>
      </c>
    </row>
    <row r="1014" spans="1:10" x14ac:dyDescent="0.45">
      <c r="A1014">
        <v>1108883</v>
      </c>
      <c r="B1014" s="1">
        <v>45212.166666666664</v>
      </c>
      <c r="C1014" t="s">
        <v>7</v>
      </c>
      <c r="D1014" t="s">
        <v>8</v>
      </c>
      <c r="E1014" t="s">
        <v>8796</v>
      </c>
      <c r="F1014">
        <v>635</v>
      </c>
      <c r="G1014">
        <v>0.13500000000000001</v>
      </c>
      <c r="H1014">
        <v>0</v>
      </c>
      <c r="J1014" s="1" t="str">
        <f t="shared" si="16"/>
        <v>2023-10-13-04</v>
      </c>
    </row>
    <row r="1015" spans="1:10" x14ac:dyDescent="0.45">
      <c r="A1015">
        <v>1110767</v>
      </c>
      <c r="B1015" s="1">
        <v>45212.208333333336</v>
      </c>
      <c r="C1015" t="s">
        <v>7</v>
      </c>
      <c r="D1015" t="s">
        <v>8</v>
      </c>
      <c r="E1015" t="s">
        <v>8796</v>
      </c>
      <c r="F1015">
        <v>635</v>
      </c>
      <c r="G1015">
        <v>0.317</v>
      </c>
      <c r="H1015">
        <v>3.3000000000000002E-2</v>
      </c>
      <c r="J1015" s="1" t="str">
        <f t="shared" si="16"/>
        <v>2023-10-13-05</v>
      </c>
    </row>
    <row r="1016" spans="1:10" x14ac:dyDescent="0.45">
      <c r="A1016">
        <v>1110910</v>
      </c>
      <c r="B1016" s="1">
        <v>45212.25</v>
      </c>
      <c r="C1016" t="s">
        <v>7</v>
      </c>
      <c r="D1016" t="s">
        <v>8</v>
      </c>
      <c r="E1016" t="s">
        <v>8796</v>
      </c>
      <c r="F1016">
        <v>635</v>
      </c>
      <c r="G1016">
        <v>0.01</v>
      </c>
      <c r="H1016">
        <v>0.51200000000000001</v>
      </c>
      <c r="J1016" s="1" t="str">
        <f t="shared" si="16"/>
        <v>2023-10-13-06</v>
      </c>
    </row>
    <row r="1017" spans="1:10" x14ac:dyDescent="0.45">
      <c r="A1017">
        <v>1112409</v>
      </c>
      <c r="B1017" s="1">
        <v>45212.291666666664</v>
      </c>
      <c r="C1017" t="s">
        <v>7</v>
      </c>
      <c r="D1017" t="s">
        <v>8</v>
      </c>
      <c r="E1017" t="s">
        <v>8796</v>
      </c>
      <c r="F1017">
        <v>635</v>
      </c>
      <c r="G1017">
        <v>0</v>
      </c>
      <c r="H1017">
        <v>0.879</v>
      </c>
      <c r="J1017" s="1" t="str">
        <f t="shared" si="16"/>
        <v>2023-10-13-07</v>
      </c>
    </row>
    <row r="1018" spans="1:10" x14ac:dyDescent="0.45">
      <c r="A1018">
        <v>1113850</v>
      </c>
      <c r="B1018" s="1">
        <v>45212.333333333336</v>
      </c>
      <c r="C1018" t="s">
        <v>7</v>
      </c>
      <c r="D1018" t="s">
        <v>8</v>
      </c>
      <c r="E1018" t="s">
        <v>8796</v>
      </c>
      <c r="F1018">
        <v>635</v>
      </c>
      <c r="G1018">
        <v>0</v>
      </c>
      <c r="H1018">
        <v>1.016</v>
      </c>
      <c r="J1018" s="1" t="str">
        <f t="shared" si="16"/>
        <v>2023-10-13-08</v>
      </c>
    </row>
    <row r="1019" spans="1:10" x14ac:dyDescent="0.45">
      <c r="A1019">
        <v>1114812</v>
      </c>
      <c r="B1019" s="1">
        <v>45212.375</v>
      </c>
      <c r="C1019" t="s">
        <v>7</v>
      </c>
      <c r="D1019" t="s">
        <v>8</v>
      </c>
      <c r="E1019" t="s">
        <v>8796</v>
      </c>
      <c r="F1019">
        <v>635</v>
      </c>
      <c r="G1019">
        <v>0</v>
      </c>
      <c r="H1019">
        <v>1.5760000000000001</v>
      </c>
      <c r="J1019" s="1" t="str">
        <f t="shared" si="16"/>
        <v>2023-10-13-09</v>
      </c>
    </row>
    <row r="1020" spans="1:10" x14ac:dyDescent="0.45">
      <c r="A1020">
        <v>1115342</v>
      </c>
      <c r="B1020" s="1">
        <v>45212.416666666664</v>
      </c>
      <c r="C1020" t="s">
        <v>7</v>
      </c>
      <c r="D1020" t="s">
        <v>8</v>
      </c>
      <c r="E1020" t="s">
        <v>8796</v>
      </c>
      <c r="F1020">
        <v>635</v>
      </c>
      <c r="G1020">
        <v>0.96499999999999997</v>
      </c>
      <c r="H1020">
        <v>1.3560000000000001</v>
      </c>
      <c r="J1020" s="1" t="str">
        <f t="shared" si="16"/>
        <v>2023-10-13-10</v>
      </c>
    </row>
    <row r="1021" spans="1:10" x14ac:dyDescent="0.45">
      <c r="A1021">
        <v>1117450</v>
      </c>
      <c r="B1021" s="1">
        <v>45212.458333333336</v>
      </c>
      <c r="C1021" t="s">
        <v>7</v>
      </c>
      <c r="D1021" t="s">
        <v>8</v>
      </c>
      <c r="E1021" t="s">
        <v>8796</v>
      </c>
      <c r="F1021">
        <v>635</v>
      </c>
      <c r="G1021">
        <v>1.669</v>
      </c>
      <c r="H1021">
        <v>1.351</v>
      </c>
      <c r="J1021" s="1" t="str">
        <f t="shared" si="16"/>
        <v>2023-10-13-11</v>
      </c>
    </row>
    <row r="1022" spans="1:10" x14ac:dyDescent="0.45">
      <c r="A1022">
        <v>1118192</v>
      </c>
      <c r="B1022" s="1">
        <v>45212.5</v>
      </c>
      <c r="C1022" t="s">
        <v>7</v>
      </c>
      <c r="D1022" t="s">
        <v>8</v>
      </c>
      <c r="E1022" t="s">
        <v>8796</v>
      </c>
      <c r="F1022">
        <v>635</v>
      </c>
      <c r="G1022">
        <v>0.91900000000000004</v>
      </c>
      <c r="H1022">
        <v>0.74</v>
      </c>
      <c r="J1022" s="1" t="str">
        <f t="shared" si="16"/>
        <v>2023-10-13-12</v>
      </c>
    </row>
    <row r="1023" spans="1:10" x14ac:dyDescent="0.45">
      <c r="A1023">
        <v>1118753</v>
      </c>
      <c r="B1023" s="1">
        <v>45212.541666666664</v>
      </c>
      <c r="C1023" t="s">
        <v>7</v>
      </c>
      <c r="D1023" t="s">
        <v>8</v>
      </c>
      <c r="E1023" t="s">
        <v>8796</v>
      </c>
      <c r="F1023">
        <v>635</v>
      </c>
      <c r="G1023">
        <v>9.5000000000000001E-2</v>
      </c>
      <c r="H1023">
        <v>0.12</v>
      </c>
      <c r="J1023" s="1" t="str">
        <f t="shared" si="16"/>
        <v>2023-10-13-13</v>
      </c>
    </row>
    <row r="1024" spans="1:10" x14ac:dyDescent="0.45">
      <c r="A1024">
        <v>1120418</v>
      </c>
      <c r="B1024" s="1">
        <v>45212.583333333336</v>
      </c>
      <c r="C1024" t="s">
        <v>7</v>
      </c>
      <c r="D1024" t="s">
        <v>8</v>
      </c>
      <c r="E1024" t="s">
        <v>8796</v>
      </c>
      <c r="F1024">
        <v>635</v>
      </c>
      <c r="G1024">
        <v>0.184</v>
      </c>
      <c r="H1024">
        <v>3.9E-2</v>
      </c>
      <c r="J1024" s="1" t="str">
        <f t="shared" si="16"/>
        <v>2023-10-13-14</v>
      </c>
    </row>
    <row r="1025" spans="1:10" x14ac:dyDescent="0.45">
      <c r="A1025">
        <v>1121050</v>
      </c>
      <c r="B1025" s="1">
        <v>45212.625</v>
      </c>
      <c r="C1025" t="s">
        <v>7</v>
      </c>
      <c r="D1025" t="s">
        <v>8</v>
      </c>
      <c r="E1025" t="s">
        <v>8796</v>
      </c>
      <c r="F1025">
        <v>635</v>
      </c>
      <c r="G1025">
        <v>0.35099999999999998</v>
      </c>
      <c r="H1025">
        <v>0</v>
      </c>
      <c r="J1025" s="1" t="str">
        <f t="shared" si="16"/>
        <v>2023-10-13-15</v>
      </c>
    </row>
    <row r="1026" spans="1:10" x14ac:dyDescent="0.45">
      <c r="A1026">
        <v>1122891</v>
      </c>
      <c r="B1026" s="1">
        <v>45212.666666666664</v>
      </c>
      <c r="C1026" t="s">
        <v>7</v>
      </c>
      <c r="D1026" t="s">
        <v>8</v>
      </c>
      <c r="E1026" t="s">
        <v>8796</v>
      </c>
      <c r="F1026">
        <v>635</v>
      </c>
      <c r="G1026">
        <v>0.19400000000000001</v>
      </c>
      <c r="H1026">
        <v>0</v>
      </c>
      <c r="J1026" s="1" t="str">
        <f t="shared" si="16"/>
        <v>2023-10-13-16</v>
      </c>
    </row>
    <row r="1027" spans="1:10" x14ac:dyDescent="0.45">
      <c r="A1027">
        <v>1123305</v>
      </c>
      <c r="B1027" s="1">
        <v>45212.708333333336</v>
      </c>
      <c r="C1027" t="s">
        <v>7</v>
      </c>
      <c r="D1027" t="s">
        <v>8</v>
      </c>
      <c r="E1027" t="s">
        <v>8796</v>
      </c>
      <c r="F1027">
        <v>635</v>
      </c>
      <c r="G1027">
        <v>0.188</v>
      </c>
      <c r="H1027">
        <v>0</v>
      </c>
      <c r="J1027" s="1" t="str">
        <f t="shared" ref="J1027:J1090" si="17">TEXT(YEAR(B1027),"0000")&amp;"-"&amp;TEXT(MONTH(B1027),"00")&amp;"-"&amp;TEXT(DAY(B1027),"00")&amp;"-"&amp;TEXT(HOUR(B1027),"00")</f>
        <v>2023-10-13-17</v>
      </c>
    </row>
    <row r="1028" spans="1:10" x14ac:dyDescent="0.45">
      <c r="A1028">
        <v>1124200</v>
      </c>
      <c r="B1028" s="1">
        <v>45212.75</v>
      </c>
      <c r="C1028" t="s">
        <v>7</v>
      </c>
      <c r="D1028" t="s">
        <v>8</v>
      </c>
      <c r="E1028" t="s">
        <v>8796</v>
      </c>
      <c r="F1028">
        <v>635</v>
      </c>
      <c r="G1028">
        <v>0.28999999999999998</v>
      </c>
      <c r="H1028">
        <v>0</v>
      </c>
      <c r="J1028" s="1" t="str">
        <f t="shared" si="17"/>
        <v>2023-10-13-18</v>
      </c>
    </row>
    <row r="1029" spans="1:10" x14ac:dyDescent="0.45">
      <c r="A1029">
        <v>1125681</v>
      </c>
      <c r="B1029" s="1">
        <v>45212.791666666664</v>
      </c>
      <c r="C1029" t="s">
        <v>7</v>
      </c>
      <c r="D1029" t="s">
        <v>8</v>
      </c>
      <c r="E1029" t="s">
        <v>8796</v>
      </c>
      <c r="F1029">
        <v>635</v>
      </c>
      <c r="G1029">
        <v>0.379</v>
      </c>
      <c r="H1029">
        <v>0</v>
      </c>
      <c r="J1029" s="1" t="str">
        <f t="shared" si="17"/>
        <v>2023-10-13-19</v>
      </c>
    </row>
    <row r="1030" spans="1:10" x14ac:dyDescent="0.45">
      <c r="A1030">
        <v>1126810</v>
      </c>
      <c r="B1030" s="1">
        <v>45212.833333333336</v>
      </c>
      <c r="C1030" t="s">
        <v>7</v>
      </c>
      <c r="D1030" t="s">
        <v>8</v>
      </c>
      <c r="E1030" t="s">
        <v>8796</v>
      </c>
      <c r="F1030">
        <v>635</v>
      </c>
      <c r="G1030">
        <v>1.47</v>
      </c>
      <c r="H1030">
        <v>0</v>
      </c>
      <c r="J1030" s="1" t="str">
        <f t="shared" si="17"/>
        <v>2023-10-13-20</v>
      </c>
    </row>
    <row r="1031" spans="1:10" x14ac:dyDescent="0.45">
      <c r="A1031">
        <v>1127518</v>
      </c>
      <c r="B1031" s="1">
        <v>45212.875</v>
      </c>
      <c r="C1031" t="s">
        <v>7</v>
      </c>
      <c r="D1031" t="s">
        <v>8</v>
      </c>
      <c r="E1031" t="s">
        <v>8796</v>
      </c>
      <c r="F1031">
        <v>635</v>
      </c>
      <c r="G1031">
        <v>1.5189999999999999</v>
      </c>
      <c r="H1031">
        <v>0</v>
      </c>
      <c r="J1031" s="1" t="str">
        <f t="shared" si="17"/>
        <v>2023-10-13-21</v>
      </c>
    </row>
    <row r="1032" spans="1:10" x14ac:dyDescent="0.45">
      <c r="A1032">
        <v>1128933</v>
      </c>
      <c r="B1032" s="1">
        <v>45212.916666666664</v>
      </c>
      <c r="C1032" t="s">
        <v>7</v>
      </c>
      <c r="D1032" t="s">
        <v>8</v>
      </c>
      <c r="E1032" t="s">
        <v>8796</v>
      </c>
      <c r="F1032">
        <v>635</v>
      </c>
      <c r="G1032">
        <v>1.5640000000000001</v>
      </c>
      <c r="H1032">
        <v>0</v>
      </c>
      <c r="J1032" s="1" t="str">
        <f t="shared" si="17"/>
        <v>2023-10-13-22</v>
      </c>
    </row>
    <row r="1033" spans="1:10" x14ac:dyDescent="0.45">
      <c r="A1033">
        <v>1130206</v>
      </c>
      <c r="B1033" s="1">
        <v>45212.958333333336</v>
      </c>
      <c r="C1033" t="s">
        <v>7</v>
      </c>
      <c r="D1033" t="s">
        <v>8</v>
      </c>
      <c r="E1033" t="s">
        <v>8796</v>
      </c>
      <c r="F1033">
        <v>635</v>
      </c>
      <c r="G1033">
        <v>1.522</v>
      </c>
      <c r="H1033">
        <v>0</v>
      </c>
      <c r="J1033" s="1" t="str">
        <f t="shared" si="17"/>
        <v>2023-10-13-23</v>
      </c>
    </row>
    <row r="1034" spans="1:10" x14ac:dyDescent="0.45">
      <c r="A1034">
        <v>1131595</v>
      </c>
      <c r="B1034" s="1">
        <v>45213</v>
      </c>
      <c r="C1034" t="s">
        <v>7</v>
      </c>
      <c r="D1034" t="s">
        <v>8</v>
      </c>
      <c r="E1034" t="s">
        <v>8796</v>
      </c>
      <c r="F1034">
        <v>635</v>
      </c>
      <c r="G1034">
        <v>1.3859999999999999</v>
      </c>
      <c r="H1034">
        <v>0</v>
      </c>
      <c r="J1034" s="1" t="str">
        <f t="shared" si="17"/>
        <v>2023-10-14-00</v>
      </c>
    </row>
    <row r="1035" spans="1:10" x14ac:dyDescent="0.45">
      <c r="A1035">
        <v>1132049</v>
      </c>
      <c r="B1035" s="1">
        <v>45213.041666666664</v>
      </c>
      <c r="C1035" t="s">
        <v>7</v>
      </c>
      <c r="D1035" t="s">
        <v>8</v>
      </c>
      <c r="E1035" t="s">
        <v>8796</v>
      </c>
      <c r="F1035">
        <v>635</v>
      </c>
      <c r="G1035">
        <v>0.159</v>
      </c>
      <c r="H1035">
        <v>0</v>
      </c>
      <c r="J1035" s="1" t="str">
        <f t="shared" si="17"/>
        <v>2023-10-14-01</v>
      </c>
    </row>
    <row r="1036" spans="1:10" x14ac:dyDescent="0.45">
      <c r="A1036">
        <v>1133777</v>
      </c>
      <c r="B1036" s="1">
        <v>45213.083333333336</v>
      </c>
      <c r="C1036" t="s">
        <v>7</v>
      </c>
      <c r="D1036" t="s">
        <v>8</v>
      </c>
      <c r="E1036" t="s">
        <v>8796</v>
      </c>
      <c r="F1036">
        <v>635</v>
      </c>
      <c r="G1036">
        <v>0.13900000000000001</v>
      </c>
      <c r="H1036">
        <v>0</v>
      </c>
      <c r="J1036" s="1" t="str">
        <f t="shared" si="17"/>
        <v>2023-10-14-02</v>
      </c>
    </row>
    <row r="1037" spans="1:10" x14ac:dyDescent="0.45">
      <c r="A1037">
        <v>1134578</v>
      </c>
      <c r="B1037" s="1">
        <v>45213.125</v>
      </c>
      <c r="C1037" t="s">
        <v>7</v>
      </c>
      <c r="D1037" t="s">
        <v>8</v>
      </c>
      <c r="E1037" t="s">
        <v>8796</v>
      </c>
      <c r="F1037">
        <v>635</v>
      </c>
      <c r="G1037">
        <v>0.16400000000000001</v>
      </c>
      <c r="H1037">
        <v>0</v>
      </c>
      <c r="J1037" s="1" t="str">
        <f t="shared" si="17"/>
        <v>2023-10-14-03</v>
      </c>
    </row>
    <row r="1038" spans="1:10" x14ac:dyDescent="0.45">
      <c r="A1038">
        <v>1135388</v>
      </c>
      <c r="B1038" s="1">
        <v>45213.166666666664</v>
      </c>
      <c r="C1038" t="s">
        <v>7</v>
      </c>
      <c r="D1038" t="s">
        <v>8</v>
      </c>
      <c r="E1038" t="s">
        <v>8796</v>
      </c>
      <c r="F1038">
        <v>635</v>
      </c>
      <c r="G1038">
        <v>0.24399999999999999</v>
      </c>
      <c r="H1038">
        <v>0</v>
      </c>
      <c r="J1038" s="1" t="str">
        <f t="shared" si="17"/>
        <v>2023-10-14-04</v>
      </c>
    </row>
    <row r="1039" spans="1:10" x14ac:dyDescent="0.45">
      <c r="A1039">
        <v>1136987</v>
      </c>
      <c r="B1039" s="1">
        <v>45213.208333333336</v>
      </c>
      <c r="C1039" t="s">
        <v>7</v>
      </c>
      <c r="D1039" t="s">
        <v>8</v>
      </c>
      <c r="E1039" t="s">
        <v>8796</v>
      </c>
      <c r="F1039">
        <v>635</v>
      </c>
      <c r="G1039">
        <v>0.29699999999999999</v>
      </c>
      <c r="H1039">
        <v>0</v>
      </c>
      <c r="J1039" s="1" t="str">
        <f t="shared" si="17"/>
        <v>2023-10-14-05</v>
      </c>
    </row>
    <row r="1040" spans="1:10" x14ac:dyDescent="0.45">
      <c r="A1040">
        <v>1137979</v>
      </c>
      <c r="B1040" s="1">
        <v>45213.25</v>
      </c>
      <c r="C1040" t="s">
        <v>7</v>
      </c>
      <c r="D1040" t="s">
        <v>8</v>
      </c>
      <c r="E1040" t="s">
        <v>8796</v>
      </c>
      <c r="F1040">
        <v>635</v>
      </c>
      <c r="G1040">
        <v>0.109</v>
      </c>
      <c r="H1040">
        <v>1.7000000000000001E-2</v>
      </c>
      <c r="J1040" s="1" t="str">
        <f t="shared" si="17"/>
        <v>2023-10-14-06</v>
      </c>
    </row>
    <row r="1041" spans="1:10" x14ac:dyDescent="0.45">
      <c r="A1041">
        <v>1138465</v>
      </c>
      <c r="B1041" s="1">
        <v>45213.291666666664</v>
      </c>
      <c r="C1041" t="s">
        <v>7</v>
      </c>
      <c r="D1041" t="s">
        <v>8</v>
      </c>
      <c r="E1041" t="s">
        <v>8796</v>
      </c>
      <c r="F1041">
        <v>635</v>
      </c>
      <c r="G1041">
        <v>0.255</v>
      </c>
      <c r="H1041">
        <v>0.13100000000000001</v>
      </c>
      <c r="J1041" s="1" t="str">
        <f t="shared" si="17"/>
        <v>2023-10-14-07</v>
      </c>
    </row>
    <row r="1042" spans="1:10" x14ac:dyDescent="0.45">
      <c r="A1042">
        <v>1139605</v>
      </c>
      <c r="B1042" s="1">
        <v>45213.333333333336</v>
      </c>
      <c r="C1042" t="s">
        <v>7</v>
      </c>
      <c r="D1042" t="s">
        <v>8</v>
      </c>
      <c r="E1042" t="s">
        <v>8796</v>
      </c>
      <c r="F1042">
        <v>635</v>
      </c>
      <c r="G1042">
        <v>7.4999999999999997E-2</v>
      </c>
      <c r="H1042">
        <v>0.17399999999999999</v>
      </c>
      <c r="J1042" s="1" t="str">
        <f t="shared" si="17"/>
        <v>2023-10-14-08</v>
      </c>
    </row>
    <row r="1043" spans="1:10" x14ac:dyDescent="0.45">
      <c r="A1043">
        <v>1141311</v>
      </c>
      <c r="B1043" s="1">
        <v>45213.375</v>
      </c>
      <c r="C1043" t="s">
        <v>7</v>
      </c>
      <c r="D1043" t="s">
        <v>8</v>
      </c>
      <c r="E1043" t="s">
        <v>8796</v>
      </c>
      <c r="F1043">
        <v>635</v>
      </c>
      <c r="G1043">
        <v>5.0999999999999997E-2</v>
      </c>
      <c r="H1043">
        <v>8.4000000000000005E-2</v>
      </c>
      <c r="J1043" s="1" t="str">
        <f t="shared" si="17"/>
        <v>2023-10-14-09</v>
      </c>
    </row>
    <row r="1044" spans="1:10" x14ac:dyDescent="0.45">
      <c r="A1044">
        <v>1142661</v>
      </c>
      <c r="B1044" s="1">
        <v>45213.416666666664</v>
      </c>
      <c r="C1044" t="s">
        <v>7</v>
      </c>
      <c r="D1044" t="s">
        <v>8</v>
      </c>
      <c r="E1044" t="s">
        <v>8796</v>
      </c>
      <c r="F1044">
        <v>635</v>
      </c>
      <c r="G1044">
        <v>4.1000000000000002E-2</v>
      </c>
      <c r="H1044">
        <v>0.22600000000000001</v>
      </c>
      <c r="J1044" s="1" t="str">
        <f t="shared" si="17"/>
        <v>2023-10-14-10</v>
      </c>
    </row>
    <row r="1045" spans="1:10" x14ac:dyDescent="0.45">
      <c r="A1045">
        <v>1143622</v>
      </c>
      <c r="B1045" s="1">
        <v>45213.458333333336</v>
      </c>
      <c r="C1045" t="s">
        <v>7</v>
      </c>
      <c r="D1045" t="s">
        <v>8</v>
      </c>
      <c r="E1045" t="s">
        <v>8796</v>
      </c>
      <c r="F1045">
        <v>635</v>
      </c>
      <c r="G1045">
        <v>0.438</v>
      </c>
      <c r="H1045">
        <v>0.86399999999999999</v>
      </c>
      <c r="J1045" s="1" t="str">
        <f t="shared" si="17"/>
        <v>2023-10-14-11</v>
      </c>
    </row>
    <row r="1046" spans="1:10" x14ac:dyDescent="0.45">
      <c r="A1046">
        <v>1143899</v>
      </c>
      <c r="B1046" s="1">
        <v>45213.5</v>
      </c>
      <c r="C1046" t="s">
        <v>7</v>
      </c>
      <c r="D1046" t="s">
        <v>8</v>
      </c>
      <c r="E1046" t="s">
        <v>8796</v>
      </c>
      <c r="F1046">
        <v>635</v>
      </c>
      <c r="G1046">
        <v>0</v>
      </c>
      <c r="H1046">
        <v>1.208</v>
      </c>
      <c r="J1046" s="1" t="str">
        <f t="shared" si="17"/>
        <v>2023-10-14-12</v>
      </c>
    </row>
    <row r="1047" spans="1:10" x14ac:dyDescent="0.45">
      <c r="A1047">
        <v>1145954</v>
      </c>
      <c r="B1047" s="1">
        <v>45213.541666666664</v>
      </c>
      <c r="C1047" t="s">
        <v>7</v>
      </c>
      <c r="D1047" t="s">
        <v>8</v>
      </c>
      <c r="E1047" t="s">
        <v>8796</v>
      </c>
      <c r="F1047">
        <v>635</v>
      </c>
      <c r="G1047">
        <v>6.0000000000000001E-3</v>
      </c>
      <c r="H1047">
        <v>0.60199999999999998</v>
      </c>
      <c r="J1047" s="1" t="str">
        <f t="shared" si="17"/>
        <v>2023-10-14-13</v>
      </c>
    </row>
    <row r="1048" spans="1:10" x14ac:dyDescent="0.45">
      <c r="A1048">
        <v>1146497</v>
      </c>
      <c r="B1048" s="1">
        <v>45213.583333333336</v>
      </c>
      <c r="C1048" t="s">
        <v>7</v>
      </c>
      <c r="D1048" t="s">
        <v>8</v>
      </c>
      <c r="E1048" t="s">
        <v>8796</v>
      </c>
      <c r="F1048">
        <v>635</v>
      </c>
      <c r="G1048">
        <v>0.124</v>
      </c>
      <c r="H1048">
        <v>0.13500000000000001</v>
      </c>
      <c r="J1048" s="1" t="str">
        <f t="shared" si="17"/>
        <v>2023-10-14-14</v>
      </c>
    </row>
    <row r="1049" spans="1:10" x14ac:dyDescent="0.45">
      <c r="A1049">
        <v>1147126</v>
      </c>
      <c r="B1049" s="1">
        <v>45213.625</v>
      </c>
      <c r="C1049" t="s">
        <v>7</v>
      </c>
      <c r="D1049" t="s">
        <v>8</v>
      </c>
      <c r="E1049" t="s">
        <v>8796</v>
      </c>
      <c r="F1049">
        <v>635</v>
      </c>
      <c r="G1049">
        <v>2.4670000000000001</v>
      </c>
      <c r="H1049">
        <v>1.0999999999999999E-2</v>
      </c>
      <c r="J1049" s="1" t="str">
        <f t="shared" si="17"/>
        <v>2023-10-14-15</v>
      </c>
    </row>
    <row r="1050" spans="1:10" x14ac:dyDescent="0.45">
      <c r="A1050">
        <v>1148801</v>
      </c>
      <c r="B1050" s="1">
        <v>45213.666666666664</v>
      </c>
      <c r="C1050" t="s">
        <v>7</v>
      </c>
      <c r="D1050" t="s">
        <v>8</v>
      </c>
      <c r="E1050" t="s">
        <v>8796</v>
      </c>
      <c r="F1050">
        <v>635</v>
      </c>
      <c r="G1050">
        <v>0.41199999999999998</v>
      </c>
      <c r="H1050">
        <v>0</v>
      </c>
      <c r="J1050" s="1" t="str">
        <f t="shared" si="17"/>
        <v>2023-10-14-16</v>
      </c>
    </row>
    <row r="1051" spans="1:10" x14ac:dyDescent="0.45">
      <c r="A1051">
        <v>1150015</v>
      </c>
      <c r="B1051" s="1">
        <v>45213.708333333336</v>
      </c>
      <c r="C1051" t="s">
        <v>7</v>
      </c>
      <c r="D1051" t="s">
        <v>8</v>
      </c>
      <c r="E1051" t="s">
        <v>8796</v>
      </c>
      <c r="F1051">
        <v>635</v>
      </c>
      <c r="G1051">
        <v>0.23599999999999999</v>
      </c>
      <c r="H1051">
        <v>0</v>
      </c>
      <c r="J1051" s="1" t="str">
        <f t="shared" si="17"/>
        <v>2023-10-14-17</v>
      </c>
    </row>
    <row r="1052" spans="1:10" x14ac:dyDescent="0.45">
      <c r="A1052">
        <v>1151434</v>
      </c>
      <c r="B1052" s="1">
        <v>45213.75</v>
      </c>
      <c r="C1052" t="s">
        <v>7</v>
      </c>
      <c r="D1052" t="s">
        <v>8</v>
      </c>
      <c r="E1052" t="s">
        <v>8796</v>
      </c>
      <c r="F1052">
        <v>635</v>
      </c>
      <c r="G1052">
        <v>0.17899999999999999</v>
      </c>
      <c r="H1052">
        <v>0</v>
      </c>
      <c r="J1052" s="1" t="str">
        <f t="shared" si="17"/>
        <v>2023-10-14-18</v>
      </c>
    </row>
    <row r="1053" spans="1:10" x14ac:dyDescent="0.45">
      <c r="A1053">
        <v>1152500</v>
      </c>
      <c r="B1053" s="1">
        <v>45213.791666666664</v>
      </c>
      <c r="C1053" t="s">
        <v>7</v>
      </c>
      <c r="D1053" t="s">
        <v>8</v>
      </c>
      <c r="E1053" t="s">
        <v>8796</v>
      </c>
      <c r="F1053">
        <v>635</v>
      </c>
      <c r="G1053">
        <v>0.27100000000000002</v>
      </c>
      <c r="H1053">
        <v>0</v>
      </c>
      <c r="J1053" s="1" t="str">
        <f t="shared" si="17"/>
        <v>2023-10-14-19</v>
      </c>
    </row>
    <row r="1054" spans="1:10" x14ac:dyDescent="0.45">
      <c r="A1054">
        <v>1153418</v>
      </c>
      <c r="B1054" s="1">
        <v>45213.833333333336</v>
      </c>
      <c r="C1054" t="s">
        <v>7</v>
      </c>
      <c r="D1054" t="s">
        <v>8</v>
      </c>
      <c r="E1054" t="s">
        <v>8796</v>
      </c>
      <c r="F1054">
        <v>635</v>
      </c>
      <c r="G1054">
        <v>0.247</v>
      </c>
      <c r="H1054">
        <v>0</v>
      </c>
      <c r="J1054" s="1" t="str">
        <f t="shared" si="17"/>
        <v>2023-10-14-20</v>
      </c>
    </row>
    <row r="1055" spans="1:10" x14ac:dyDescent="0.45">
      <c r="A1055">
        <v>1154531</v>
      </c>
      <c r="B1055" s="1">
        <v>45213.875</v>
      </c>
      <c r="C1055" t="s">
        <v>7</v>
      </c>
      <c r="D1055" t="s">
        <v>8</v>
      </c>
      <c r="E1055" t="s">
        <v>8796</v>
      </c>
      <c r="F1055">
        <v>635</v>
      </c>
      <c r="G1055">
        <v>0.113</v>
      </c>
      <c r="H1055">
        <v>0</v>
      </c>
      <c r="J1055" s="1" t="str">
        <f t="shared" si="17"/>
        <v>2023-10-14-21</v>
      </c>
    </row>
    <row r="1056" spans="1:10" x14ac:dyDescent="0.45">
      <c r="A1056">
        <v>1154799</v>
      </c>
      <c r="B1056" s="1">
        <v>45213.916666666664</v>
      </c>
      <c r="C1056" t="s">
        <v>7</v>
      </c>
      <c r="D1056" t="s">
        <v>8</v>
      </c>
      <c r="E1056" t="s">
        <v>8796</v>
      </c>
      <c r="F1056">
        <v>635</v>
      </c>
      <c r="G1056">
        <v>0.13400000000000001</v>
      </c>
      <c r="H1056">
        <v>0</v>
      </c>
      <c r="J1056" s="1" t="str">
        <f t="shared" si="17"/>
        <v>2023-10-14-22</v>
      </c>
    </row>
    <row r="1057" spans="1:10" x14ac:dyDescent="0.45">
      <c r="A1057">
        <v>1156056</v>
      </c>
      <c r="B1057" s="1">
        <v>45213.958333333336</v>
      </c>
      <c r="C1057" t="s">
        <v>7</v>
      </c>
      <c r="D1057" t="s">
        <v>8</v>
      </c>
      <c r="E1057" t="s">
        <v>8796</v>
      </c>
      <c r="F1057">
        <v>635</v>
      </c>
      <c r="G1057">
        <v>0.13100000000000001</v>
      </c>
      <c r="H1057">
        <v>0</v>
      </c>
      <c r="J1057" s="1" t="str">
        <f t="shared" si="17"/>
        <v>2023-10-14-23</v>
      </c>
    </row>
    <row r="1058" spans="1:10" x14ac:dyDescent="0.45">
      <c r="A1058">
        <v>1157048</v>
      </c>
      <c r="B1058" s="1">
        <v>45214</v>
      </c>
      <c r="C1058" t="s">
        <v>7</v>
      </c>
      <c r="D1058" t="s">
        <v>8</v>
      </c>
      <c r="E1058" t="s">
        <v>8796</v>
      </c>
      <c r="F1058">
        <v>635</v>
      </c>
      <c r="G1058">
        <v>0.19800000000000001</v>
      </c>
      <c r="H1058">
        <v>0</v>
      </c>
      <c r="J1058" s="1" t="str">
        <f t="shared" si="17"/>
        <v>2023-10-15-00</v>
      </c>
    </row>
    <row r="1059" spans="1:10" x14ac:dyDescent="0.45">
      <c r="A1059">
        <v>1158800</v>
      </c>
      <c r="B1059" s="1">
        <v>45214.041666666664</v>
      </c>
      <c r="C1059" t="s">
        <v>7</v>
      </c>
      <c r="D1059" t="s">
        <v>8</v>
      </c>
      <c r="E1059" t="s">
        <v>8796</v>
      </c>
      <c r="F1059">
        <v>635</v>
      </c>
      <c r="G1059">
        <v>0.129</v>
      </c>
      <c r="H1059">
        <v>0</v>
      </c>
      <c r="J1059" s="1" t="str">
        <f t="shared" si="17"/>
        <v>2023-10-15-01</v>
      </c>
    </row>
    <row r="1060" spans="1:10" x14ac:dyDescent="0.45">
      <c r="A1060">
        <v>1160111</v>
      </c>
      <c r="B1060" s="1">
        <v>45214.083333333336</v>
      </c>
      <c r="C1060" t="s">
        <v>7</v>
      </c>
      <c r="D1060" t="s">
        <v>8</v>
      </c>
      <c r="E1060" t="s">
        <v>8796</v>
      </c>
      <c r="F1060">
        <v>635</v>
      </c>
      <c r="G1060">
        <v>7.6999999999999999E-2</v>
      </c>
      <c r="H1060">
        <v>0</v>
      </c>
      <c r="J1060" s="1" t="str">
        <f t="shared" si="17"/>
        <v>2023-10-15-02</v>
      </c>
    </row>
    <row r="1061" spans="1:10" x14ac:dyDescent="0.45">
      <c r="A1061">
        <v>1161071</v>
      </c>
      <c r="B1061" s="1">
        <v>45214.125</v>
      </c>
      <c r="C1061" t="s">
        <v>7</v>
      </c>
      <c r="D1061" t="s">
        <v>8</v>
      </c>
      <c r="E1061" t="s">
        <v>8796</v>
      </c>
      <c r="F1061">
        <v>635</v>
      </c>
      <c r="G1061">
        <v>3.4289999999999998</v>
      </c>
      <c r="H1061">
        <v>0</v>
      </c>
      <c r="J1061" s="1" t="str">
        <f t="shared" si="17"/>
        <v>2023-10-15-03</v>
      </c>
    </row>
    <row r="1062" spans="1:10" x14ac:dyDescent="0.45">
      <c r="A1062">
        <v>1161368</v>
      </c>
      <c r="B1062" s="1">
        <v>45214.166666666664</v>
      </c>
      <c r="C1062" t="s">
        <v>7</v>
      </c>
      <c r="D1062" t="s">
        <v>8</v>
      </c>
      <c r="E1062" t="s">
        <v>8796</v>
      </c>
      <c r="F1062">
        <v>635</v>
      </c>
      <c r="G1062">
        <v>2.444</v>
      </c>
      <c r="H1062">
        <v>0</v>
      </c>
      <c r="J1062" s="1" t="str">
        <f t="shared" si="17"/>
        <v>2023-10-15-04</v>
      </c>
    </row>
    <row r="1063" spans="1:10" x14ac:dyDescent="0.45">
      <c r="A1063">
        <v>1162568</v>
      </c>
      <c r="B1063" s="1">
        <v>45214.208333333336</v>
      </c>
      <c r="C1063" t="s">
        <v>7</v>
      </c>
      <c r="D1063" t="s">
        <v>8</v>
      </c>
      <c r="E1063" t="s">
        <v>8796</v>
      </c>
      <c r="F1063">
        <v>635</v>
      </c>
      <c r="G1063">
        <v>2.7469999999999999</v>
      </c>
      <c r="H1063">
        <v>1.2999999999999999E-2</v>
      </c>
      <c r="J1063" s="1" t="str">
        <f t="shared" si="17"/>
        <v>2023-10-15-05</v>
      </c>
    </row>
    <row r="1064" spans="1:10" x14ac:dyDescent="0.45">
      <c r="A1064">
        <v>1164025</v>
      </c>
      <c r="B1064" s="1">
        <v>45214.25</v>
      </c>
      <c r="C1064" t="s">
        <v>7</v>
      </c>
      <c r="D1064" t="s">
        <v>8</v>
      </c>
      <c r="E1064" t="s">
        <v>8796</v>
      </c>
      <c r="F1064">
        <v>635</v>
      </c>
      <c r="G1064">
        <v>2.41</v>
      </c>
      <c r="H1064">
        <v>0.159</v>
      </c>
      <c r="J1064" s="1" t="str">
        <f t="shared" si="17"/>
        <v>2023-10-15-06</v>
      </c>
    </row>
    <row r="1065" spans="1:10" x14ac:dyDescent="0.45">
      <c r="A1065">
        <v>1165413</v>
      </c>
      <c r="B1065" s="1">
        <v>45214.291666666664</v>
      </c>
      <c r="C1065" t="s">
        <v>7</v>
      </c>
      <c r="D1065" t="s">
        <v>8</v>
      </c>
      <c r="E1065" t="s">
        <v>8796</v>
      </c>
      <c r="F1065">
        <v>635</v>
      </c>
      <c r="G1065">
        <v>2.3530000000000002</v>
      </c>
      <c r="H1065">
        <v>0.44800000000000001</v>
      </c>
      <c r="J1065" s="1" t="str">
        <f t="shared" si="17"/>
        <v>2023-10-15-07</v>
      </c>
    </row>
    <row r="1066" spans="1:10" x14ac:dyDescent="0.45">
      <c r="A1066">
        <v>1165824</v>
      </c>
      <c r="B1066" s="1">
        <v>45214.333333333336</v>
      </c>
      <c r="C1066" t="s">
        <v>7</v>
      </c>
      <c r="D1066" t="s">
        <v>8</v>
      </c>
      <c r="E1066" t="s">
        <v>8796</v>
      </c>
      <c r="F1066">
        <v>635</v>
      </c>
      <c r="G1066">
        <v>2.5259999999999998</v>
      </c>
      <c r="H1066">
        <v>0.40899999999999997</v>
      </c>
      <c r="J1066" s="1" t="str">
        <f t="shared" si="17"/>
        <v>2023-10-15-08</v>
      </c>
    </row>
    <row r="1067" spans="1:10" x14ac:dyDescent="0.45">
      <c r="A1067">
        <v>1167136</v>
      </c>
      <c r="B1067" s="1">
        <v>45214.375</v>
      </c>
      <c r="C1067" t="s">
        <v>7</v>
      </c>
      <c r="D1067" t="s">
        <v>8</v>
      </c>
      <c r="E1067" t="s">
        <v>8796</v>
      </c>
      <c r="F1067">
        <v>635</v>
      </c>
      <c r="G1067">
        <v>2.3610000000000002</v>
      </c>
      <c r="H1067">
        <v>0.28799999999999998</v>
      </c>
      <c r="J1067" s="1" t="str">
        <f t="shared" si="17"/>
        <v>2023-10-15-09</v>
      </c>
    </row>
    <row r="1068" spans="1:10" x14ac:dyDescent="0.45">
      <c r="A1068">
        <v>1168550</v>
      </c>
      <c r="B1068" s="1">
        <v>45214.416666666664</v>
      </c>
      <c r="C1068" t="s">
        <v>7</v>
      </c>
      <c r="D1068" t="s">
        <v>8</v>
      </c>
      <c r="E1068" t="s">
        <v>8796</v>
      </c>
      <c r="F1068">
        <v>635</v>
      </c>
      <c r="G1068">
        <v>2.4369999999999998</v>
      </c>
      <c r="H1068">
        <v>0.433</v>
      </c>
      <c r="J1068" s="1" t="str">
        <f t="shared" si="17"/>
        <v>2023-10-15-10</v>
      </c>
    </row>
    <row r="1069" spans="1:10" x14ac:dyDescent="0.45">
      <c r="A1069">
        <v>1169375</v>
      </c>
      <c r="B1069" s="1">
        <v>45214.458333333336</v>
      </c>
      <c r="C1069" t="s">
        <v>7</v>
      </c>
      <c r="D1069" t="s">
        <v>8</v>
      </c>
      <c r="E1069" t="s">
        <v>8796</v>
      </c>
      <c r="F1069">
        <v>635</v>
      </c>
      <c r="G1069">
        <v>3.6070000000000002</v>
      </c>
      <c r="H1069">
        <v>0.02</v>
      </c>
      <c r="J1069" s="1" t="str">
        <f t="shared" si="17"/>
        <v>2023-10-15-11</v>
      </c>
    </row>
    <row r="1070" spans="1:10" x14ac:dyDescent="0.45">
      <c r="A1070">
        <v>1170365</v>
      </c>
      <c r="B1070" s="1">
        <v>45214.5</v>
      </c>
      <c r="C1070" t="s">
        <v>7</v>
      </c>
      <c r="D1070" t="s">
        <v>8</v>
      </c>
      <c r="E1070" t="s">
        <v>8796</v>
      </c>
      <c r="F1070">
        <v>635</v>
      </c>
      <c r="G1070">
        <v>0.17699999999999999</v>
      </c>
      <c r="H1070">
        <v>0.75600000000000001</v>
      </c>
      <c r="J1070" s="1" t="str">
        <f t="shared" si="17"/>
        <v>2023-10-15-12</v>
      </c>
    </row>
    <row r="1071" spans="1:10" x14ac:dyDescent="0.45">
      <c r="A1071">
        <v>1172154</v>
      </c>
      <c r="B1071" s="1">
        <v>45214.541666666664</v>
      </c>
      <c r="C1071" t="s">
        <v>7</v>
      </c>
      <c r="D1071" t="s">
        <v>8</v>
      </c>
      <c r="E1071" t="s">
        <v>8796</v>
      </c>
      <c r="F1071">
        <v>635</v>
      </c>
      <c r="G1071">
        <v>9.1999999999999998E-2</v>
      </c>
      <c r="H1071">
        <v>0.25</v>
      </c>
      <c r="J1071" s="1" t="str">
        <f t="shared" si="17"/>
        <v>2023-10-15-13</v>
      </c>
    </row>
    <row r="1072" spans="1:10" x14ac:dyDescent="0.45">
      <c r="A1072">
        <v>1172791</v>
      </c>
      <c r="B1072" s="1">
        <v>45214.583333333336</v>
      </c>
      <c r="C1072" t="s">
        <v>7</v>
      </c>
      <c r="D1072" t="s">
        <v>8</v>
      </c>
      <c r="E1072" t="s">
        <v>8796</v>
      </c>
      <c r="F1072">
        <v>635</v>
      </c>
      <c r="G1072">
        <v>0.13500000000000001</v>
      </c>
      <c r="H1072">
        <v>0.02</v>
      </c>
      <c r="J1072" s="1" t="str">
        <f t="shared" si="17"/>
        <v>2023-10-15-14</v>
      </c>
    </row>
    <row r="1073" spans="1:10" x14ac:dyDescent="0.45">
      <c r="A1073">
        <v>1174272</v>
      </c>
      <c r="B1073" s="1">
        <v>45214.625</v>
      </c>
      <c r="C1073" t="s">
        <v>7</v>
      </c>
      <c r="D1073" t="s">
        <v>8</v>
      </c>
      <c r="E1073" t="s">
        <v>8796</v>
      </c>
      <c r="F1073">
        <v>635</v>
      </c>
      <c r="G1073">
        <v>0.155</v>
      </c>
      <c r="H1073">
        <v>0</v>
      </c>
      <c r="J1073" s="1" t="str">
        <f t="shared" si="17"/>
        <v>2023-10-15-15</v>
      </c>
    </row>
    <row r="1074" spans="1:10" x14ac:dyDescent="0.45">
      <c r="A1074">
        <v>1175374</v>
      </c>
      <c r="B1074" s="1">
        <v>45214.666666666664</v>
      </c>
      <c r="C1074" t="s">
        <v>7</v>
      </c>
      <c r="D1074" t="s">
        <v>8</v>
      </c>
      <c r="E1074" t="s">
        <v>8796</v>
      </c>
      <c r="F1074">
        <v>635</v>
      </c>
      <c r="G1074">
        <v>0.31</v>
      </c>
      <c r="H1074">
        <v>0</v>
      </c>
      <c r="J1074" s="1" t="str">
        <f t="shared" si="17"/>
        <v>2023-10-15-16</v>
      </c>
    </row>
    <row r="1075" spans="1:10" x14ac:dyDescent="0.45">
      <c r="A1075">
        <v>1175812</v>
      </c>
      <c r="B1075" s="1">
        <v>45214.708333333336</v>
      </c>
      <c r="C1075" t="s">
        <v>7</v>
      </c>
      <c r="D1075" t="s">
        <v>8</v>
      </c>
      <c r="E1075" t="s">
        <v>8796</v>
      </c>
      <c r="F1075">
        <v>635</v>
      </c>
      <c r="G1075">
        <v>0.39700000000000002</v>
      </c>
      <c r="H1075">
        <v>0</v>
      </c>
      <c r="J1075" s="1" t="str">
        <f t="shared" si="17"/>
        <v>2023-10-15-17</v>
      </c>
    </row>
    <row r="1076" spans="1:10" x14ac:dyDescent="0.45">
      <c r="A1076">
        <v>1177363</v>
      </c>
      <c r="B1076" s="1">
        <v>45214.75</v>
      </c>
      <c r="C1076" t="s">
        <v>7</v>
      </c>
      <c r="D1076" t="s">
        <v>8</v>
      </c>
      <c r="E1076" t="s">
        <v>8796</v>
      </c>
      <c r="F1076">
        <v>635</v>
      </c>
      <c r="G1076">
        <v>2.7</v>
      </c>
      <c r="H1076">
        <v>0</v>
      </c>
      <c r="J1076" s="1" t="str">
        <f t="shared" si="17"/>
        <v>2023-10-15-18</v>
      </c>
    </row>
    <row r="1077" spans="1:10" x14ac:dyDescent="0.45">
      <c r="A1077">
        <v>1178479</v>
      </c>
      <c r="B1077" s="1">
        <v>45214.791666666664</v>
      </c>
      <c r="C1077" t="s">
        <v>7</v>
      </c>
      <c r="D1077" t="s">
        <v>8</v>
      </c>
      <c r="E1077" t="s">
        <v>8796</v>
      </c>
      <c r="F1077">
        <v>635</v>
      </c>
      <c r="G1077">
        <v>2.569</v>
      </c>
      <c r="H1077">
        <v>0</v>
      </c>
      <c r="J1077" s="1" t="str">
        <f t="shared" si="17"/>
        <v>2023-10-15-19</v>
      </c>
    </row>
    <row r="1078" spans="1:10" x14ac:dyDescent="0.45">
      <c r="A1078">
        <v>1179201</v>
      </c>
      <c r="B1078" s="1">
        <v>45214.833333333336</v>
      </c>
      <c r="C1078" t="s">
        <v>7</v>
      </c>
      <c r="D1078" t="s">
        <v>8</v>
      </c>
      <c r="E1078" t="s">
        <v>8796</v>
      </c>
      <c r="F1078">
        <v>635</v>
      </c>
      <c r="G1078">
        <v>1.625</v>
      </c>
      <c r="H1078">
        <v>0</v>
      </c>
      <c r="J1078" s="1" t="str">
        <f t="shared" si="17"/>
        <v>2023-10-15-20</v>
      </c>
    </row>
    <row r="1079" spans="1:10" x14ac:dyDescent="0.45">
      <c r="A1079">
        <v>1180758</v>
      </c>
      <c r="B1079" s="1">
        <v>45214.875</v>
      </c>
      <c r="C1079" t="s">
        <v>7</v>
      </c>
      <c r="D1079" t="s">
        <v>8</v>
      </c>
      <c r="E1079" t="s">
        <v>8796</v>
      </c>
      <c r="F1079">
        <v>635</v>
      </c>
      <c r="G1079">
        <v>0.873</v>
      </c>
      <c r="H1079">
        <v>0</v>
      </c>
      <c r="J1079" s="1" t="str">
        <f t="shared" si="17"/>
        <v>2023-10-15-21</v>
      </c>
    </row>
    <row r="1080" spans="1:10" x14ac:dyDescent="0.45">
      <c r="A1080">
        <v>1181411</v>
      </c>
      <c r="B1080" s="1">
        <v>45214.916666666664</v>
      </c>
      <c r="C1080" t="s">
        <v>7</v>
      </c>
      <c r="D1080" t="s">
        <v>8</v>
      </c>
      <c r="E1080" t="s">
        <v>8796</v>
      </c>
      <c r="F1080">
        <v>635</v>
      </c>
      <c r="G1080">
        <v>0.65600000000000003</v>
      </c>
      <c r="H1080">
        <v>0</v>
      </c>
      <c r="J1080" s="1" t="str">
        <f t="shared" si="17"/>
        <v>2023-10-15-22</v>
      </c>
    </row>
    <row r="1081" spans="1:10" x14ac:dyDescent="0.45">
      <c r="A1081">
        <v>1182873</v>
      </c>
      <c r="B1081" s="1">
        <v>45214.958333333336</v>
      </c>
      <c r="C1081" t="s">
        <v>7</v>
      </c>
      <c r="D1081" t="s">
        <v>8</v>
      </c>
      <c r="E1081" t="s">
        <v>8796</v>
      </c>
      <c r="F1081">
        <v>635</v>
      </c>
      <c r="G1081">
        <v>0.47499999999999998</v>
      </c>
      <c r="H1081">
        <v>0</v>
      </c>
      <c r="J1081" s="1" t="str">
        <f t="shared" si="17"/>
        <v>2023-10-15-23</v>
      </c>
    </row>
    <row r="1082" spans="1:10" x14ac:dyDescent="0.45">
      <c r="A1082">
        <v>1184074</v>
      </c>
      <c r="B1082" s="1">
        <v>45215</v>
      </c>
      <c r="C1082" t="s">
        <v>7</v>
      </c>
      <c r="D1082" t="s">
        <v>8</v>
      </c>
      <c r="E1082" t="s">
        <v>8796</v>
      </c>
      <c r="F1082">
        <v>635</v>
      </c>
      <c r="G1082">
        <v>0.85499999999999998</v>
      </c>
      <c r="H1082">
        <v>0</v>
      </c>
      <c r="J1082" s="1" t="str">
        <f t="shared" si="17"/>
        <v>2023-10-16-00</v>
      </c>
    </row>
    <row r="1083" spans="1:10" x14ac:dyDescent="0.45">
      <c r="A1083">
        <v>1184480</v>
      </c>
      <c r="B1083" s="1">
        <v>45215.041666666664</v>
      </c>
      <c r="C1083" t="s">
        <v>7</v>
      </c>
      <c r="D1083" t="s">
        <v>8</v>
      </c>
      <c r="E1083" t="s">
        <v>8796</v>
      </c>
      <c r="F1083">
        <v>635</v>
      </c>
      <c r="G1083">
        <v>0.16800000000000001</v>
      </c>
      <c r="H1083">
        <v>0</v>
      </c>
      <c r="J1083" s="1" t="str">
        <f t="shared" si="17"/>
        <v>2023-10-16-01</v>
      </c>
    </row>
    <row r="1084" spans="1:10" x14ac:dyDescent="0.45">
      <c r="A1084">
        <v>1186505</v>
      </c>
      <c r="B1084" s="1">
        <v>45215.083333333336</v>
      </c>
      <c r="C1084" t="s">
        <v>7</v>
      </c>
      <c r="D1084" t="s">
        <v>8</v>
      </c>
      <c r="E1084" t="s">
        <v>8796</v>
      </c>
      <c r="F1084">
        <v>635</v>
      </c>
      <c r="G1084">
        <v>0.14199999999999999</v>
      </c>
      <c r="H1084">
        <v>0</v>
      </c>
      <c r="J1084" s="1" t="str">
        <f t="shared" si="17"/>
        <v>2023-10-16-02</v>
      </c>
    </row>
    <row r="1085" spans="1:10" x14ac:dyDescent="0.45">
      <c r="A1085">
        <v>1187058</v>
      </c>
      <c r="B1085" s="1">
        <v>45215.125</v>
      </c>
      <c r="C1085" t="s">
        <v>7</v>
      </c>
      <c r="D1085" t="s">
        <v>8</v>
      </c>
      <c r="E1085" t="s">
        <v>8796</v>
      </c>
      <c r="F1085">
        <v>635</v>
      </c>
      <c r="G1085">
        <v>0.60699999999999998</v>
      </c>
      <c r="H1085">
        <v>0</v>
      </c>
      <c r="J1085" s="1" t="str">
        <f t="shared" si="17"/>
        <v>2023-10-16-03</v>
      </c>
    </row>
    <row r="1086" spans="1:10" x14ac:dyDescent="0.45">
      <c r="A1086">
        <v>1188628</v>
      </c>
      <c r="B1086" s="1">
        <v>45215.166666666664</v>
      </c>
      <c r="C1086" t="s">
        <v>7</v>
      </c>
      <c r="D1086" t="s">
        <v>8</v>
      </c>
      <c r="E1086" t="s">
        <v>8796</v>
      </c>
      <c r="F1086">
        <v>635</v>
      </c>
      <c r="G1086">
        <v>1.5660000000000001</v>
      </c>
      <c r="H1086">
        <v>0</v>
      </c>
      <c r="J1086" s="1" t="str">
        <f t="shared" si="17"/>
        <v>2023-10-16-04</v>
      </c>
    </row>
    <row r="1087" spans="1:10" x14ac:dyDescent="0.45">
      <c r="A1087">
        <v>1189767</v>
      </c>
      <c r="B1087" s="1">
        <v>45215.208333333336</v>
      </c>
      <c r="C1087" t="s">
        <v>7</v>
      </c>
      <c r="D1087" t="s">
        <v>8</v>
      </c>
      <c r="E1087" t="s">
        <v>8796</v>
      </c>
      <c r="F1087">
        <v>635</v>
      </c>
      <c r="G1087">
        <v>0.33500000000000002</v>
      </c>
      <c r="H1087">
        <v>1E-3</v>
      </c>
      <c r="J1087" s="1" t="str">
        <f t="shared" si="17"/>
        <v>2023-10-16-05</v>
      </c>
    </row>
    <row r="1088" spans="1:10" x14ac:dyDescent="0.45">
      <c r="A1088">
        <v>1189949</v>
      </c>
      <c r="B1088" s="1">
        <v>45215.25</v>
      </c>
      <c r="C1088" t="s">
        <v>7</v>
      </c>
      <c r="D1088" t="s">
        <v>8</v>
      </c>
      <c r="E1088" t="s">
        <v>8796</v>
      </c>
      <c r="F1088">
        <v>635</v>
      </c>
      <c r="G1088">
        <v>0.16</v>
      </c>
      <c r="H1088">
        <v>0.375</v>
      </c>
      <c r="J1088" s="1" t="str">
        <f t="shared" si="17"/>
        <v>2023-10-16-06</v>
      </c>
    </row>
    <row r="1089" spans="1:10" x14ac:dyDescent="0.45">
      <c r="A1089">
        <v>1191089</v>
      </c>
      <c r="B1089" s="1">
        <v>45215.291666666664</v>
      </c>
      <c r="C1089" t="s">
        <v>7</v>
      </c>
      <c r="D1089" t="s">
        <v>8</v>
      </c>
      <c r="E1089" t="s">
        <v>8796</v>
      </c>
      <c r="F1089">
        <v>635</v>
      </c>
      <c r="G1089">
        <v>6.6000000000000003E-2</v>
      </c>
      <c r="H1089">
        <v>0.70099999999999996</v>
      </c>
      <c r="J1089" s="1" t="str">
        <f t="shared" si="17"/>
        <v>2023-10-16-07</v>
      </c>
    </row>
    <row r="1090" spans="1:10" x14ac:dyDescent="0.45">
      <c r="A1090">
        <v>1192061</v>
      </c>
      <c r="B1090" s="1">
        <v>45215.333333333336</v>
      </c>
      <c r="C1090" t="s">
        <v>7</v>
      </c>
      <c r="D1090" t="s">
        <v>8</v>
      </c>
      <c r="E1090" t="s">
        <v>8796</v>
      </c>
      <c r="F1090">
        <v>635</v>
      </c>
      <c r="G1090">
        <v>0</v>
      </c>
      <c r="H1090">
        <v>1.762</v>
      </c>
      <c r="J1090" s="1" t="str">
        <f t="shared" si="17"/>
        <v>2023-10-16-08</v>
      </c>
    </row>
    <row r="1091" spans="1:10" x14ac:dyDescent="0.45">
      <c r="A1091">
        <v>1193884</v>
      </c>
      <c r="B1091" s="1">
        <v>45215.375</v>
      </c>
      <c r="C1091" t="s">
        <v>7</v>
      </c>
      <c r="D1091" t="s">
        <v>8</v>
      </c>
      <c r="E1091" t="s">
        <v>8796</v>
      </c>
      <c r="F1091">
        <v>635</v>
      </c>
      <c r="G1091">
        <v>0</v>
      </c>
      <c r="H1091">
        <v>2.2709999999999999</v>
      </c>
      <c r="J1091" s="1" t="str">
        <f t="shared" ref="J1091:J1154" si="18">TEXT(YEAR(B1091),"0000")&amp;"-"&amp;TEXT(MONTH(B1091),"00")&amp;"-"&amp;TEXT(DAY(B1091),"00")&amp;"-"&amp;TEXT(HOUR(B1091),"00")</f>
        <v>2023-10-16-09</v>
      </c>
    </row>
    <row r="1092" spans="1:10" x14ac:dyDescent="0.45">
      <c r="A1092">
        <v>1194697</v>
      </c>
      <c r="B1092" s="1">
        <v>45215.416666666664</v>
      </c>
      <c r="C1092" t="s">
        <v>7</v>
      </c>
      <c r="D1092" t="s">
        <v>8</v>
      </c>
      <c r="E1092" t="s">
        <v>8796</v>
      </c>
      <c r="F1092">
        <v>635</v>
      </c>
      <c r="G1092">
        <v>0.188</v>
      </c>
      <c r="H1092">
        <v>1.5620000000000001</v>
      </c>
      <c r="J1092" s="1" t="str">
        <f t="shared" si="18"/>
        <v>2023-10-16-10</v>
      </c>
    </row>
    <row r="1093" spans="1:10" x14ac:dyDescent="0.45">
      <c r="A1093">
        <v>1195323</v>
      </c>
      <c r="B1093" s="1">
        <v>45215.458333333336</v>
      </c>
      <c r="C1093" t="s">
        <v>7</v>
      </c>
      <c r="D1093" t="s">
        <v>8</v>
      </c>
      <c r="E1093" t="s">
        <v>8796</v>
      </c>
      <c r="F1093">
        <v>635</v>
      </c>
      <c r="G1093">
        <v>1.9</v>
      </c>
      <c r="H1093">
        <v>1.0900000000000001</v>
      </c>
      <c r="J1093" s="1" t="str">
        <f t="shared" si="18"/>
        <v>2023-10-16-11</v>
      </c>
    </row>
    <row r="1094" spans="1:10" x14ac:dyDescent="0.45">
      <c r="A1094">
        <v>1197454</v>
      </c>
      <c r="B1094" s="1">
        <v>45215.5</v>
      </c>
      <c r="C1094" t="s">
        <v>7</v>
      </c>
      <c r="D1094" t="s">
        <v>8</v>
      </c>
      <c r="E1094" t="s">
        <v>8796</v>
      </c>
      <c r="F1094">
        <v>635</v>
      </c>
      <c r="G1094">
        <v>2.077</v>
      </c>
      <c r="H1094">
        <v>0.91900000000000004</v>
      </c>
      <c r="J1094" s="1" t="str">
        <f t="shared" si="18"/>
        <v>2023-10-16-12</v>
      </c>
    </row>
    <row r="1095" spans="1:10" x14ac:dyDescent="0.45">
      <c r="A1095">
        <v>1198540</v>
      </c>
      <c r="B1095" s="1">
        <v>45215.541666666664</v>
      </c>
      <c r="C1095" t="s">
        <v>7</v>
      </c>
      <c r="D1095" t="s">
        <v>8</v>
      </c>
      <c r="E1095" t="s">
        <v>8796</v>
      </c>
      <c r="F1095">
        <v>635</v>
      </c>
      <c r="G1095">
        <v>2.2389999999999999</v>
      </c>
      <c r="H1095">
        <v>0.48899999999999999</v>
      </c>
      <c r="J1095" s="1" t="str">
        <f t="shared" si="18"/>
        <v>2023-10-16-13</v>
      </c>
    </row>
    <row r="1096" spans="1:10" x14ac:dyDescent="0.45">
      <c r="A1096">
        <v>1198893</v>
      </c>
      <c r="B1096" s="1">
        <v>45215.583333333336</v>
      </c>
      <c r="C1096" t="s">
        <v>7</v>
      </c>
      <c r="D1096" t="s">
        <v>8</v>
      </c>
      <c r="E1096" t="s">
        <v>8796</v>
      </c>
      <c r="F1096">
        <v>635</v>
      </c>
      <c r="G1096">
        <v>2.2000000000000002</v>
      </c>
      <c r="H1096">
        <v>0.23899999999999999</v>
      </c>
      <c r="J1096" s="1" t="str">
        <f t="shared" si="18"/>
        <v>2023-10-16-14</v>
      </c>
    </row>
    <row r="1097" spans="1:10" x14ac:dyDescent="0.45">
      <c r="A1097">
        <v>1199798</v>
      </c>
      <c r="B1097" s="1">
        <v>45215.625</v>
      </c>
      <c r="C1097" t="s">
        <v>7</v>
      </c>
      <c r="D1097" t="s">
        <v>8</v>
      </c>
      <c r="E1097" t="s">
        <v>8796</v>
      </c>
      <c r="F1097">
        <v>635</v>
      </c>
      <c r="G1097">
        <v>0.61899999999999999</v>
      </c>
      <c r="H1097">
        <v>6.0000000000000001E-3</v>
      </c>
      <c r="J1097" s="1" t="str">
        <f t="shared" si="18"/>
        <v>2023-10-16-15</v>
      </c>
    </row>
    <row r="1098" spans="1:10" x14ac:dyDescent="0.45">
      <c r="A1098">
        <v>1201409</v>
      </c>
      <c r="B1098" s="1">
        <v>45215.666666666664</v>
      </c>
      <c r="C1098" t="s">
        <v>7</v>
      </c>
      <c r="D1098" t="s">
        <v>8</v>
      </c>
      <c r="E1098" t="s">
        <v>8796</v>
      </c>
      <c r="F1098">
        <v>635</v>
      </c>
      <c r="G1098">
        <v>1.08</v>
      </c>
      <c r="H1098">
        <v>0</v>
      </c>
      <c r="J1098" s="1" t="str">
        <f t="shared" si="18"/>
        <v>2023-10-16-16</v>
      </c>
    </row>
    <row r="1099" spans="1:10" x14ac:dyDescent="0.45">
      <c r="A1099">
        <v>1202522</v>
      </c>
      <c r="B1099" s="1">
        <v>45215.708333333336</v>
      </c>
      <c r="C1099" t="s">
        <v>7</v>
      </c>
      <c r="D1099" t="s">
        <v>8</v>
      </c>
      <c r="E1099" t="s">
        <v>8796</v>
      </c>
      <c r="F1099">
        <v>635</v>
      </c>
      <c r="G1099">
        <v>0.54200000000000004</v>
      </c>
      <c r="H1099">
        <v>0</v>
      </c>
      <c r="J1099" s="1" t="str">
        <f t="shared" si="18"/>
        <v>2023-10-16-17</v>
      </c>
    </row>
    <row r="1100" spans="1:10" x14ac:dyDescent="0.45">
      <c r="A1100">
        <v>1203343</v>
      </c>
      <c r="B1100" s="1">
        <v>45215.75</v>
      </c>
      <c r="C1100" t="s">
        <v>7</v>
      </c>
      <c r="D1100" t="s">
        <v>8</v>
      </c>
      <c r="E1100" t="s">
        <v>8796</v>
      </c>
      <c r="F1100">
        <v>635</v>
      </c>
      <c r="G1100">
        <v>0.72199999999999998</v>
      </c>
      <c r="H1100">
        <v>0</v>
      </c>
      <c r="J1100" s="1" t="str">
        <f t="shared" si="18"/>
        <v>2023-10-16-18</v>
      </c>
    </row>
    <row r="1101" spans="1:10" x14ac:dyDescent="0.45">
      <c r="A1101">
        <v>1204988</v>
      </c>
      <c r="B1101" s="1">
        <v>45215.791666666664</v>
      </c>
      <c r="C1101" t="s">
        <v>7</v>
      </c>
      <c r="D1101" t="s">
        <v>8</v>
      </c>
      <c r="E1101" t="s">
        <v>8796</v>
      </c>
      <c r="F1101">
        <v>635</v>
      </c>
      <c r="G1101">
        <v>0.621</v>
      </c>
      <c r="H1101">
        <v>0</v>
      </c>
      <c r="J1101" s="1" t="str">
        <f t="shared" si="18"/>
        <v>2023-10-16-19</v>
      </c>
    </row>
    <row r="1102" spans="1:10" x14ac:dyDescent="0.45">
      <c r="A1102">
        <v>1205935</v>
      </c>
      <c r="B1102" s="1">
        <v>45215.833333333336</v>
      </c>
      <c r="C1102" t="s">
        <v>7</v>
      </c>
      <c r="D1102" t="s">
        <v>8</v>
      </c>
      <c r="E1102" t="s">
        <v>8796</v>
      </c>
      <c r="F1102">
        <v>635</v>
      </c>
      <c r="G1102">
        <v>0.51700000000000002</v>
      </c>
      <c r="H1102">
        <v>0</v>
      </c>
      <c r="J1102" s="1" t="str">
        <f t="shared" si="18"/>
        <v>2023-10-16-20</v>
      </c>
    </row>
    <row r="1103" spans="1:10" x14ac:dyDescent="0.45">
      <c r="A1103">
        <v>1207085</v>
      </c>
      <c r="B1103" s="1">
        <v>45215.875</v>
      </c>
      <c r="C1103" t="s">
        <v>7</v>
      </c>
      <c r="D1103" t="s">
        <v>8</v>
      </c>
      <c r="E1103" t="s">
        <v>8796</v>
      </c>
      <c r="F1103">
        <v>635</v>
      </c>
      <c r="G1103">
        <v>0.68600000000000005</v>
      </c>
      <c r="H1103">
        <v>0</v>
      </c>
      <c r="J1103" s="1" t="str">
        <f t="shared" si="18"/>
        <v>2023-10-16-21</v>
      </c>
    </row>
    <row r="1104" spans="1:10" x14ac:dyDescent="0.45">
      <c r="A1104">
        <v>1208379</v>
      </c>
      <c r="B1104" s="1">
        <v>45215.916666666664</v>
      </c>
      <c r="C1104" t="s">
        <v>7</v>
      </c>
      <c r="D1104" t="s">
        <v>8</v>
      </c>
      <c r="E1104" t="s">
        <v>8796</v>
      </c>
      <c r="F1104">
        <v>635</v>
      </c>
      <c r="G1104">
        <v>0.28499999999999998</v>
      </c>
      <c r="H1104">
        <v>0</v>
      </c>
      <c r="J1104" s="1" t="str">
        <f t="shared" si="18"/>
        <v>2023-10-16-22</v>
      </c>
    </row>
    <row r="1105" spans="1:10" x14ac:dyDescent="0.45">
      <c r="A1105">
        <v>1208467</v>
      </c>
      <c r="B1105" s="1">
        <v>45215.958333333336</v>
      </c>
      <c r="C1105" t="s">
        <v>7</v>
      </c>
      <c r="D1105" t="s">
        <v>8</v>
      </c>
      <c r="E1105" t="s">
        <v>8796</v>
      </c>
      <c r="F1105">
        <v>635</v>
      </c>
      <c r="G1105">
        <v>0.65200000000000002</v>
      </c>
      <c r="H1105">
        <v>0</v>
      </c>
      <c r="J1105" s="1" t="str">
        <f t="shared" si="18"/>
        <v>2023-10-16-23</v>
      </c>
    </row>
    <row r="1106" spans="1:10" x14ac:dyDescent="0.45">
      <c r="A1106">
        <v>1209860</v>
      </c>
      <c r="B1106" s="1">
        <v>45216</v>
      </c>
      <c r="C1106" t="s">
        <v>7</v>
      </c>
      <c r="D1106" t="s">
        <v>8</v>
      </c>
      <c r="E1106" t="s">
        <v>8796</v>
      </c>
      <c r="F1106">
        <v>635</v>
      </c>
      <c r="G1106">
        <v>0.71199999999999997</v>
      </c>
      <c r="H1106">
        <v>0</v>
      </c>
      <c r="J1106" s="1" t="str">
        <f t="shared" si="18"/>
        <v>2023-10-17-00</v>
      </c>
    </row>
    <row r="1107" spans="1:10" x14ac:dyDescent="0.45">
      <c r="A1107">
        <v>1211262</v>
      </c>
      <c r="B1107" s="1">
        <v>45216.041666666664</v>
      </c>
      <c r="C1107" t="s">
        <v>7</v>
      </c>
      <c r="D1107" t="s">
        <v>8</v>
      </c>
      <c r="E1107" t="s">
        <v>8796</v>
      </c>
      <c r="F1107">
        <v>635</v>
      </c>
      <c r="G1107">
        <v>0.54300000000000004</v>
      </c>
      <c r="H1107">
        <v>0</v>
      </c>
      <c r="J1107" s="1" t="str">
        <f t="shared" si="18"/>
        <v>2023-10-17-01</v>
      </c>
    </row>
    <row r="1108" spans="1:10" x14ac:dyDescent="0.45">
      <c r="A1108">
        <v>1212446</v>
      </c>
      <c r="B1108" s="1">
        <v>45216.083333333336</v>
      </c>
      <c r="C1108" t="s">
        <v>7</v>
      </c>
      <c r="D1108" t="s">
        <v>8</v>
      </c>
      <c r="E1108" t="s">
        <v>8796</v>
      </c>
      <c r="F1108">
        <v>635</v>
      </c>
      <c r="G1108">
        <v>0.83099999999999996</v>
      </c>
      <c r="H1108">
        <v>0</v>
      </c>
      <c r="J1108" s="1" t="str">
        <f t="shared" si="18"/>
        <v>2023-10-17-02</v>
      </c>
    </row>
    <row r="1109" spans="1:10" x14ac:dyDescent="0.45">
      <c r="A1109">
        <v>1213344</v>
      </c>
      <c r="B1109" s="1">
        <v>45216.125</v>
      </c>
      <c r="C1109" t="s">
        <v>7</v>
      </c>
      <c r="D1109" t="s">
        <v>8</v>
      </c>
      <c r="E1109" t="s">
        <v>8796</v>
      </c>
      <c r="F1109">
        <v>635</v>
      </c>
      <c r="G1109">
        <v>0.621</v>
      </c>
      <c r="H1109">
        <v>0</v>
      </c>
      <c r="J1109" s="1" t="str">
        <f t="shared" si="18"/>
        <v>2023-10-17-03</v>
      </c>
    </row>
    <row r="1110" spans="1:10" x14ac:dyDescent="0.45">
      <c r="A1110">
        <v>1214864</v>
      </c>
      <c r="B1110" s="1">
        <v>45216.166666666664</v>
      </c>
      <c r="C1110" t="s">
        <v>7</v>
      </c>
      <c r="D1110" t="s">
        <v>8</v>
      </c>
      <c r="E1110" t="s">
        <v>8796</v>
      </c>
      <c r="F1110">
        <v>635</v>
      </c>
      <c r="G1110">
        <v>1.0489999999999999</v>
      </c>
      <c r="H1110">
        <v>0</v>
      </c>
      <c r="J1110" s="1" t="str">
        <f t="shared" si="18"/>
        <v>2023-10-17-04</v>
      </c>
    </row>
    <row r="1111" spans="1:10" x14ac:dyDescent="0.45">
      <c r="A1111">
        <v>1215323</v>
      </c>
      <c r="B1111" s="1">
        <v>45216.208333333336</v>
      </c>
      <c r="C1111" t="s">
        <v>7</v>
      </c>
      <c r="D1111" t="s">
        <v>8</v>
      </c>
      <c r="E1111" t="s">
        <v>8796</v>
      </c>
      <c r="F1111">
        <v>635</v>
      </c>
      <c r="G1111">
        <v>1.2589999999999999</v>
      </c>
      <c r="H1111">
        <v>3.0000000000000001E-3</v>
      </c>
      <c r="J1111" s="1" t="str">
        <f t="shared" si="18"/>
        <v>2023-10-17-05</v>
      </c>
    </row>
    <row r="1112" spans="1:10" x14ac:dyDescent="0.45">
      <c r="A1112">
        <v>1217097</v>
      </c>
      <c r="B1112" s="1">
        <v>45216.25</v>
      </c>
      <c r="C1112" t="s">
        <v>7</v>
      </c>
      <c r="D1112" t="s">
        <v>8</v>
      </c>
      <c r="E1112" t="s">
        <v>8796</v>
      </c>
      <c r="F1112">
        <v>635</v>
      </c>
      <c r="G1112">
        <v>0.68500000000000005</v>
      </c>
      <c r="H1112">
        <v>0.215</v>
      </c>
      <c r="J1112" s="1" t="str">
        <f t="shared" si="18"/>
        <v>2023-10-17-06</v>
      </c>
    </row>
    <row r="1113" spans="1:10" x14ac:dyDescent="0.45">
      <c r="A1113">
        <v>1217614</v>
      </c>
      <c r="B1113" s="1">
        <v>45216.291666666664</v>
      </c>
      <c r="C1113" t="s">
        <v>7</v>
      </c>
      <c r="D1113" t="s">
        <v>8</v>
      </c>
      <c r="E1113" t="s">
        <v>8796</v>
      </c>
      <c r="F1113">
        <v>635</v>
      </c>
      <c r="G1113">
        <v>8.0000000000000002E-3</v>
      </c>
      <c r="H1113">
        <v>1.179</v>
      </c>
      <c r="J1113" s="1" t="str">
        <f t="shared" si="18"/>
        <v>2023-10-17-07</v>
      </c>
    </row>
    <row r="1114" spans="1:10" x14ac:dyDescent="0.45">
      <c r="A1114">
        <v>1218353</v>
      </c>
      <c r="B1114" s="1">
        <v>45216.333333333336</v>
      </c>
      <c r="C1114" t="s">
        <v>7</v>
      </c>
      <c r="D1114" t="s">
        <v>8</v>
      </c>
      <c r="E1114" t="s">
        <v>8796</v>
      </c>
      <c r="F1114">
        <v>635</v>
      </c>
      <c r="G1114">
        <v>1.4999999999999999E-2</v>
      </c>
      <c r="H1114">
        <v>1.835</v>
      </c>
      <c r="J1114" s="1" t="str">
        <f t="shared" si="18"/>
        <v>2023-10-17-08</v>
      </c>
    </row>
    <row r="1115" spans="1:10" x14ac:dyDescent="0.45">
      <c r="A1115">
        <v>1219499</v>
      </c>
      <c r="B1115" s="1">
        <v>45216.375</v>
      </c>
      <c r="C1115" t="s">
        <v>7</v>
      </c>
      <c r="D1115" t="s">
        <v>8</v>
      </c>
      <c r="E1115" t="s">
        <v>8796</v>
      </c>
      <c r="F1115">
        <v>635</v>
      </c>
      <c r="G1115">
        <v>1.038</v>
      </c>
      <c r="H1115">
        <v>1.232</v>
      </c>
      <c r="J1115" s="1" t="str">
        <f t="shared" si="18"/>
        <v>2023-10-17-09</v>
      </c>
    </row>
    <row r="1116" spans="1:10" x14ac:dyDescent="0.45">
      <c r="A1116">
        <v>1220898</v>
      </c>
      <c r="B1116" s="1">
        <v>45216.416666666664</v>
      </c>
      <c r="C1116" t="s">
        <v>7</v>
      </c>
      <c r="D1116" t="s">
        <v>8</v>
      </c>
      <c r="E1116" t="s">
        <v>8796</v>
      </c>
      <c r="F1116">
        <v>635</v>
      </c>
      <c r="G1116">
        <v>1.347</v>
      </c>
      <c r="H1116">
        <v>0.91300000000000003</v>
      </c>
      <c r="J1116" s="1" t="str">
        <f t="shared" si="18"/>
        <v>2023-10-17-10</v>
      </c>
    </row>
    <row r="1117" spans="1:10" x14ac:dyDescent="0.45">
      <c r="A1117">
        <v>1221586</v>
      </c>
      <c r="B1117" s="1">
        <v>45216.458333333336</v>
      </c>
      <c r="C1117" t="s">
        <v>7</v>
      </c>
      <c r="D1117" t="s">
        <v>8</v>
      </c>
      <c r="E1117" t="s">
        <v>8796</v>
      </c>
      <c r="F1117">
        <v>635</v>
      </c>
      <c r="G1117">
        <v>0.93500000000000005</v>
      </c>
      <c r="H1117">
        <v>0.77400000000000002</v>
      </c>
      <c r="J1117" s="1" t="str">
        <f t="shared" si="18"/>
        <v>2023-10-17-11</v>
      </c>
    </row>
    <row r="1118" spans="1:10" x14ac:dyDescent="0.45">
      <c r="A1118">
        <v>1222868</v>
      </c>
      <c r="B1118" s="1">
        <v>45216.5</v>
      </c>
      <c r="C1118" t="s">
        <v>7</v>
      </c>
      <c r="D1118" t="s">
        <v>8</v>
      </c>
      <c r="E1118" t="s">
        <v>8796</v>
      </c>
      <c r="F1118">
        <v>635</v>
      </c>
      <c r="G1118">
        <v>2E-3</v>
      </c>
      <c r="H1118">
        <v>0.65300000000000002</v>
      </c>
      <c r="J1118" s="1" t="str">
        <f t="shared" si="18"/>
        <v>2023-10-17-12</v>
      </c>
    </row>
    <row r="1119" spans="1:10" x14ac:dyDescent="0.45">
      <c r="A1119">
        <v>1224295</v>
      </c>
      <c r="B1119" s="1">
        <v>45216.541666666664</v>
      </c>
      <c r="C1119" t="s">
        <v>7</v>
      </c>
      <c r="D1119" t="s">
        <v>8</v>
      </c>
      <c r="E1119" t="s">
        <v>8796</v>
      </c>
      <c r="F1119">
        <v>635</v>
      </c>
      <c r="G1119">
        <v>0.04</v>
      </c>
      <c r="H1119">
        <v>0.39800000000000002</v>
      </c>
      <c r="J1119" s="1" t="str">
        <f t="shared" si="18"/>
        <v>2023-10-17-13</v>
      </c>
    </row>
    <row r="1120" spans="1:10" x14ac:dyDescent="0.45">
      <c r="A1120">
        <v>1225531</v>
      </c>
      <c r="B1120" s="1">
        <v>45216.583333333336</v>
      </c>
      <c r="C1120" t="s">
        <v>7</v>
      </c>
      <c r="D1120" t="s">
        <v>8</v>
      </c>
      <c r="E1120" t="s">
        <v>8796</v>
      </c>
      <c r="F1120">
        <v>635</v>
      </c>
      <c r="G1120">
        <v>0.20300000000000001</v>
      </c>
      <c r="H1120">
        <v>6.7000000000000004E-2</v>
      </c>
      <c r="J1120" s="1" t="str">
        <f t="shared" si="18"/>
        <v>2023-10-17-14</v>
      </c>
    </row>
    <row r="1121" spans="1:10" x14ac:dyDescent="0.45">
      <c r="A1121">
        <v>1226688</v>
      </c>
      <c r="B1121" s="1">
        <v>45216.625</v>
      </c>
      <c r="C1121" t="s">
        <v>7</v>
      </c>
      <c r="D1121" t="s">
        <v>8</v>
      </c>
      <c r="E1121" t="s">
        <v>8796</v>
      </c>
      <c r="F1121">
        <v>635</v>
      </c>
      <c r="G1121">
        <v>0.20300000000000001</v>
      </c>
      <c r="H1121">
        <v>2E-3</v>
      </c>
      <c r="J1121" s="1" t="str">
        <f t="shared" si="18"/>
        <v>2023-10-17-15</v>
      </c>
    </row>
    <row r="1122" spans="1:10" x14ac:dyDescent="0.45">
      <c r="A1122">
        <v>1227808</v>
      </c>
      <c r="B1122" s="1">
        <v>45216.666666666664</v>
      </c>
      <c r="C1122" t="s">
        <v>7</v>
      </c>
      <c r="D1122" t="s">
        <v>8</v>
      </c>
      <c r="E1122" t="s">
        <v>8796</v>
      </c>
      <c r="F1122">
        <v>635</v>
      </c>
      <c r="G1122">
        <v>0.189</v>
      </c>
      <c r="H1122">
        <v>0</v>
      </c>
      <c r="J1122" s="1" t="str">
        <f t="shared" si="18"/>
        <v>2023-10-17-16</v>
      </c>
    </row>
    <row r="1123" spans="1:10" x14ac:dyDescent="0.45">
      <c r="A1123">
        <v>1229056</v>
      </c>
      <c r="B1123" s="1">
        <v>45216.708333333336</v>
      </c>
      <c r="C1123" t="s">
        <v>7</v>
      </c>
      <c r="D1123" t="s">
        <v>8</v>
      </c>
      <c r="E1123" t="s">
        <v>8796</v>
      </c>
      <c r="F1123">
        <v>635</v>
      </c>
      <c r="G1123">
        <v>0.312</v>
      </c>
      <c r="H1123">
        <v>0</v>
      </c>
      <c r="J1123" s="1" t="str">
        <f t="shared" si="18"/>
        <v>2023-10-17-17</v>
      </c>
    </row>
    <row r="1124" spans="1:10" x14ac:dyDescent="0.45">
      <c r="A1124">
        <v>1230216</v>
      </c>
      <c r="B1124" s="1">
        <v>45216.75</v>
      </c>
      <c r="C1124" t="s">
        <v>7</v>
      </c>
      <c r="D1124" t="s">
        <v>8</v>
      </c>
      <c r="E1124" t="s">
        <v>8796</v>
      </c>
      <c r="F1124">
        <v>635</v>
      </c>
      <c r="G1124">
        <v>0.16800000000000001</v>
      </c>
      <c r="H1124">
        <v>0</v>
      </c>
      <c r="J1124" s="1" t="str">
        <f t="shared" si="18"/>
        <v>2023-10-17-18</v>
      </c>
    </row>
    <row r="1125" spans="1:10" x14ac:dyDescent="0.45">
      <c r="A1125">
        <v>1231383</v>
      </c>
      <c r="B1125" s="1">
        <v>45216.791666666664</v>
      </c>
      <c r="C1125" t="s">
        <v>7</v>
      </c>
      <c r="D1125" t="s">
        <v>8</v>
      </c>
      <c r="E1125" t="s">
        <v>8796</v>
      </c>
      <c r="F1125">
        <v>635</v>
      </c>
      <c r="G1125">
        <v>0.184</v>
      </c>
      <c r="H1125">
        <v>0</v>
      </c>
      <c r="J1125" s="1" t="str">
        <f t="shared" si="18"/>
        <v>2023-10-17-19</v>
      </c>
    </row>
    <row r="1126" spans="1:10" x14ac:dyDescent="0.45">
      <c r="A1126">
        <v>1231686</v>
      </c>
      <c r="B1126" s="1">
        <v>45216.833333333336</v>
      </c>
      <c r="C1126" t="s">
        <v>7</v>
      </c>
      <c r="D1126" t="s">
        <v>8</v>
      </c>
      <c r="E1126" t="s">
        <v>8796</v>
      </c>
      <c r="F1126">
        <v>635</v>
      </c>
      <c r="G1126">
        <v>0.29499999999999998</v>
      </c>
      <c r="H1126">
        <v>0</v>
      </c>
      <c r="J1126" s="1" t="str">
        <f t="shared" si="18"/>
        <v>2023-10-17-20</v>
      </c>
    </row>
    <row r="1127" spans="1:10" x14ac:dyDescent="0.45">
      <c r="A1127">
        <v>1232580</v>
      </c>
      <c r="B1127" s="1">
        <v>45216.875</v>
      </c>
      <c r="C1127" t="s">
        <v>7</v>
      </c>
      <c r="D1127" t="s">
        <v>8</v>
      </c>
      <c r="E1127" t="s">
        <v>8796</v>
      </c>
      <c r="F1127">
        <v>635</v>
      </c>
      <c r="G1127">
        <v>0.152</v>
      </c>
      <c r="H1127">
        <v>0</v>
      </c>
      <c r="J1127" s="1" t="str">
        <f t="shared" si="18"/>
        <v>2023-10-17-21</v>
      </c>
    </row>
    <row r="1128" spans="1:10" x14ac:dyDescent="0.45">
      <c r="A1128">
        <v>1234398</v>
      </c>
      <c r="B1128" s="1">
        <v>45216.916666666664</v>
      </c>
      <c r="C1128" t="s">
        <v>7</v>
      </c>
      <c r="D1128" t="s">
        <v>8</v>
      </c>
      <c r="E1128" t="s">
        <v>8796</v>
      </c>
      <c r="F1128">
        <v>635</v>
      </c>
      <c r="G1128">
        <v>0.17</v>
      </c>
      <c r="H1128">
        <v>0</v>
      </c>
      <c r="J1128" s="1" t="str">
        <f t="shared" si="18"/>
        <v>2023-10-17-22</v>
      </c>
    </row>
    <row r="1129" spans="1:10" x14ac:dyDescent="0.45">
      <c r="A1129">
        <v>1234824</v>
      </c>
      <c r="B1129" s="1">
        <v>45216.958333333336</v>
      </c>
      <c r="C1129" t="s">
        <v>7</v>
      </c>
      <c r="D1129" t="s">
        <v>8</v>
      </c>
      <c r="E1129" t="s">
        <v>8796</v>
      </c>
      <c r="F1129">
        <v>635</v>
      </c>
      <c r="G1129">
        <v>0.13300000000000001</v>
      </c>
      <c r="H1129">
        <v>0</v>
      </c>
      <c r="J1129" s="1" t="str">
        <f t="shared" si="18"/>
        <v>2023-10-17-23</v>
      </c>
    </row>
    <row r="1130" spans="1:10" x14ac:dyDescent="0.45">
      <c r="A1130">
        <v>1236404</v>
      </c>
      <c r="B1130" s="1">
        <v>45217</v>
      </c>
      <c r="C1130" t="s">
        <v>7</v>
      </c>
      <c r="D1130" t="s">
        <v>8</v>
      </c>
      <c r="E1130" t="s">
        <v>8796</v>
      </c>
      <c r="F1130">
        <v>635</v>
      </c>
      <c r="G1130">
        <v>0.17899999999999999</v>
      </c>
      <c r="H1130">
        <v>0</v>
      </c>
      <c r="J1130" s="1" t="str">
        <f t="shared" si="18"/>
        <v>2023-10-18-00</v>
      </c>
    </row>
    <row r="1131" spans="1:10" x14ac:dyDescent="0.45">
      <c r="A1131">
        <v>1237034</v>
      </c>
      <c r="B1131" s="1">
        <v>45217.041666666664</v>
      </c>
      <c r="C1131" t="s">
        <v>7</v>
      </c>
      <c r="D1131" t="s">
        <v>8</v>
      </c>
      <c r="E1131" t="s">
        <v>8796</v>
      </c>
      <c r="F1131">
        <v>635</v>
      </c>
      <c r="G1131">
        <v>0.109</v>
      </c>
      <c r="H1131">
        <v>0</v>
      </c>
      <c r="J1131" s="1" t="str">
        <f t="shared" si="18"/>
        <v>2023-10-18-01</v>
      </c>
    </row>
    <row r="1132" spans="1:10" x14ac:dyDescent="0.45">
      <c r="A1132">
        <v>1238689</v>
      </c>
      <c r="B1132" s="1">
        <v>45217.083333333336</v>
      </c>
      <c r="C1132" t="s">
        <v>7</v>
      </c>
      <c r="D1132" t="s">
        <v>8</v>
      </c>
      <c r="E1132" t="s">
        <v>8796</v>
      </c>
      <c r="F1132">
        <v>635</v>
      </c>
      <c r="G1132">
        <v>0.105</v>
      </c>
      <c r="H1132">
        <v>0</v>
      </c>
      <c r="J1132" s="1" t="str">
        <f t="shared" si="18"/>
        <v>2023-10-18-02</v>
      </c>
    </row>
    <row r="1133" spans="1:10" x14ac:dyDescent="0.45">
      <c r="A1133">
        <v>1239300</v>
      </c>
      <c r="B1133" s="1">
        <v>45217.125</v>
      </c>
      <c r="C1133" t="s">
        <v>7</v>
      </c>
      <c r="D1133" t="s">
        <v>8</v>
      </c>
      <c r="E1133" t="s">
        <v>8796</v>
      </c>
      <c r="F1133">
        <v>635</v>
      </c>
      <c r="G1133">
        <v>0.44900000000000001</v>
      </c>
      <c r="H1133">
        <v>0</v>
      </c>
      <c r="J1133" s="1" t="str">
        <f t="shared" si="18"/>
        <v>2023-10-18-03</v>
      </c>
    </row>
    <row r="1134" spans="1:10" x14ac:dyDescent="0.45">
      <c r="A1134">
        <v>1240746</v>
      </c>
      <c r="B1134" s="1">
        <v>45217.166666666664</v>
      </c>
      <c r="C1134" t="s">
        <v>7</v>
      </c>
      <c r="D1134" t="s">
        <v>8</v>
      </c>
      <c r="E1134" t="s">
        <v>8796</v>
      </c>
      <c r="F1134">
        <v>635</v>
      </c>
      <c r="G1134">
        <v>7.9000000000000001E-2</v>
      </c>
      <c r="H1134">
        <v>0</v>
      </c>
      <c r="J1134" s="1" t="str">
        <f t="shared" si="18"/>
        <v>2023-10-18-04</v>
      </c>
    </row>
    <row r="1135" spans="1:10" x14ac:dyDescent="0.45">
      <c r="A1135">
        <v>1242357</v>
      </c>
      <c r="B1135" s="1">
        <v>45217.208333333336</v>
      </c>
      <c r="C1135" t="s">
        <v>7</v>
      </c>
      <c r="D1135" t="s">
        <v>8</v>
      </c>
      <c r="E1135" t="s">
        <v>8796</v>
      </c>
      <c r="F1135">
        <v>635</v>
      </c>
      <c r="G1135">
        <v>7.9000000000000001E-2</v>
      </c>
      <c r="H1135">
        <v>1.6E-2</v>
      </c>
      <c r="J1135" s="1" t="str">
        <f t="shared" si="18"/>
        <v>2023-10-18-05</v>
      </c>
    </row>
    <row r="1136" spans="1:10" x14ac:dyDescent="0.45">
      <c r="A1136">
        <v>1243075</v>
      </c>
      <c r="B1136" s="1">
        <v>45217.25</v>
      </c>
      <c r="C1136" t="s">
        <v>7</v>
      </c>
      <c r="D1136" t="s">
        <v>8</v>
      </c>
      <c r="E1136" t="s">
        <v>8796</v>
      </c>
      <c r="F1136">
        <v>635</v>
      </c>
      <c r="G1136">
        <v>8.9999999999999993E-3</v>
      </c>
      <c r="H1136">
        <v>0.26</v>
      </c>
      <c r="J1136" s="1" t="str">
        <f t="shared" si="18"/>
        <v>2023-10-18-06</v>
      </c>
    </row>
    <row r="1137" spans="1:10" x14ac:dyDescent="0.45">
      <c r="A1137">
        <v>1244525</v>
      </c>
      <c r="B1137" s="1">
        <v>45217.291666666664</v>
      </c>
      <c r="C1137" t="s">
        <v>7</v>
      </c>
      <c r="D1137" t="s">
        <v>8</v>
      </c>
      <c r="E1137" t="s">
        <v>8796</v>
      </c>
      <c r="F1137">
        <v>635</v>
      </c>
      <c r="G1137">
        <v>0</v>
      </c>
      <c r="H1137">
        <v>1.232</v>
      </c>
      <c r="J1137" s="1" t="str">
        <f t="shared" si="18"/>
        <v>2023-10-18-07</v>
      </c>
    </row>
    <row r="1138" spans="1:10" x14ac:dyDescent="0.45">
      <c r="A1138">
        <v>1245160</v>
      </c>
      <c r="B1138" s="1">
        <v>45217.333333333336</v>
      </c>
      <c r="C1138" t="s">
        <v>7</v>
      </c>
      <c r="D1138" t="s">
        <v>8</v>
      </c>
      <c r="E1138" t="s">
        <v>8796</v>
      </c>
      <c r="F1138">
        <v>635</v>
      </c>
      <c r="G1138">
        <v>3.0000000000000001E-3</v>
      </c>
      <c r="H1138">
        <v>1.5529999999999999</v>
      </c>
      <c r="J1138" s="1" t="str">
        <f t="shared" si="18"/>
        <v>2023-10-18-08</v>
      </c>
    </row>
    <row r="1139" spans="1:10" x14ac:dyDescent="0.45">
      <c r="A1139">
        <v>1246015</v>
      </c>
      <c r="B1139" s="1">
        <v>45217.375</v>
      </c>
      <c r="C1139" t="s">
        <v>7</v>
      </c>
      <c r="D1139" t="s">
        <v>8</v>
      </c>
      <c r="E1139" t="s">
        <v>8796</v>
      </c>
      <c r="F1139">
        <v>635</v>
      </c>
      <c r="G1139">
        <v>0</v>
      </c>
      <c r="H1139">
        <v>1.7290000000000001</v>
      </c>
      <c r="J1139" s="1" t="str">
        <f t="shared" si="18"/>
        <v>2023-10-18-09</v>
      </c>
    </row>
    <row r="1140" spans="1:10" x14ac:dyDescent="0.45">
      <c r="A1140">
        <v>1247628</v>
      </c>
      <c r="B1140" s="1">
        <v>45217.416666666664</v>
      </c>
      <c r="C1140" t="s">
        <v>7</v>
      </c>
      <c r="D1140" t="s">
        <v>8</v>
      </c>
      <c r="E1140" t="s">
        <v>8796</v>
      </c>
      <c r="F1140">
        <v>635</v>
      </c>
      <c r="G1140">
        <v>1E-3</v>
      </c>
      <c r="H1140">
        <v>0.91900000000000004</v>
      </c>
      <c r="J1140" s="1" t="str">
        <f t="shared" si="18"/>
        <v>2023-10-18-10</v>
      </c>
    </row>
    <row r="1141" spans="1:10" x14ac:dyDescent="0.45">
      <c r="A1141">
        <v>1248729</v>
      </c>
      <c r="B1141" s="1">
        <v>45217.458333333336</v>
      </c>
      <c r="C1141" t="s">
        <v>7</v>
      </c>
      <c r="D1141" t="s">
        <v>8</v>
      </c>
      <c r="E1141" t="s">
        <v>8796</v>
      </c>
      <c r="F1141">
        <v>635</v>
      </c>
      <c r="G1141">
        <v>0</v>
      </c>
      <c r="H1141">
        <v>1.657</v>
      </c>
      <c r="J1141" s="1" t="str">
        <f t="shared" si="18"/>
        <v>2023-10-18-11</v>
      </c>
    </row>
    <row r="1142" spans="1:10" x14ac:dyDescent="0.45">
      <c r="A1142">
        <v>1249117</v>
      </c>
      <c r="B1142" s="1">
        <v>45217.5</v>
      </c>
      <c r="C1142" t="s">
        <v>7</v>
      </c>
      <c r="D1142" t="s">
        <v>8</v>
      </c>
      <c r="E1142" t="s">
        <v>8796</v>
      </c>
      <c r="F1142">
        <v>635</v>
      </c>
      <c r="G1142">
        <v>0</v>
      </c>
      <c r="H1142">
        <v>0.91400000000000003</v>
      </c>
      <c r="J1142" s="1" t="str">
        <f t="shared" si="18"/>
        <v>2023-10-18-12</v>
      </c>
    </row>
    <row r="1143" spans="1:10" x14ac:dyDescent="0.45">
      <c r="A1143">
        <v>1250314</v>
      </c>
      <c r="B1143" s="1">
        <v>45217.541666666664</v>
      </c>
      <c r="C1143" t="s">
        <v>7</v>
      </c>
      <c r="D1143" t="s">
        <v>8</v>
      </c>
      <c r="E1143" t="s">
        <v>8796</v>
      </c>
      <c r="F1143">
        <v>635</v>
      </c>
      <c r="G1143">
        <v>0.46700000000000003</v>
      </c>
      <c r="H1143">
        <v>0.19400000000000001</v>
      </c>
      <c r="J1143" s="1" t="str">
        <f t="shared" si="18"/>
        <v>2023-10-18-13</v>
      </c>
    </row>
    <row r="1144" spans="1:10" x14ac:dyDescent="0.45">
      <c r="A1144">
        <v>1251761</v>
      </c>
      <c r="B1144" s="1">
        <v>45217.583333333336</v>
      </c>
      <c r="C1144" t="s">
        <v>7</v>
      </c>
      <c r="D1144" t="s">
        <v>8</v>
      </c>
      <c r="E1144" t="s">
        <v>8796</v>
      </c>
      <c r="F1144">
        <v>635</v>
      </c>
      <c r="G1144">
        <v>0.23599999999999999</v>
      </c>
      <c r="H1144">
        <v>3.1E-2</v>
      </c>
      <c r="J1144" s="1" t="str">
        <f t="shared" si="18"/>
        <v>2023-10-18-14</v>
      </c>
    </row>
    <row r="1145" spans="1:10" x14ac:dyDescent="0.45">
      <c r="A1145">
        <v>1253076</v>
      </c>
      <c r="B1145" s="1">
        <v>45217.625</v>
      </c>
      <c r="C1145" t="s">
        <v>7</v>
      </c>
      <c r="D1145" t="s">
        <v>8</v>
      </c>
      <c r="E1145" t="s">
        <v>8796</v>
      </c>
      <c r="F1145">
        <v>635</v>
      </c>
      <c r="G1145">
        <v>0.108</v>
      </c>
      <c r="H1145">
        <v>2E-3</v>
      </c>
      <c r="J1145" s="1" t="str">
        <f t="shared" si="18"/>
        <v>2023-10-18-15</v>
      </c>
    </row>
    <row r="1146" spans="1:10" x14ac:dyDescent="0.45">
      <c r="A1146">
        <v>1254296</v>
      </c>
      <c r="B1146" s="1">
        <v>45217.666666666664</v>
      </c>
      <c r="C1146" t="s">
        <v>7</v>
      </c>
      <c r="D1146" t="s">
        <v>8</v>
      </c>
      <c r="E1146" t="s">
        <v>8796</v>
      </c>
      <c r="F1146">
        <v>635</v>
      </c>
      <c r="G1146">
        <v>0.25900000000000001</v>
      </c>
      <c r="H1146">
        <v>0</v>
      </c>
      <c r="J1146" s="1" t="str">
        <f t="shared" si="18"/>
        <v>2023-10-18-16</v>
      </c>
    </row>
    <row r="1147" spans="1:10" x14ac:dyDescent="0.45">
      <c r="A1147">
        <v>1255512</v>
      </c>
      <c r="B1147" s="1">
        <v>45217.708333333336</v>
      </c>
      <c r="C1147" t="s">
        <v>7</v>
      </c>
      <c r="D1147" t="s">
        <v>8</v>
      </c>
      <c r="E1147" t="s">
        <v>8796</v>
      </c>
      <c r="F1147">
        <v>635</v>
      </c>
      <c r="G1147">
        <v>0.26700000000000002</v>
      </c>
      <c r="H1147">
        <v>0</v>
      </c>
      <c r="J1147" s="1" t="str">
        <f t="shared" si="18"/>
        <v>2023-10-18-17</v>
      </c>
    </row>
    <row r="1148" spans="1:10" x14ac:dyDescent="0.45">
      <c r="A1148">
        <v>1255648</v>
      </c>
      <c r="B1148" s="1">
        <v>45217.75</v>
      </c>
      <c r="C1148" t="s">
        <v>7</v>
      </c>
      <c r="D1148" t="s">
        <v>8</v>
      </c>
      <c r="E1148" t="s">
        <v>8796</v>
      </c>
      <c r="F1148">
        <v>635</v>
      </c>
      <c r="G1148">
        <v>0.23300000000000001</v>
      </c>
      <c r="H1148">
        <v>0</v>
      </c>
      <c r="J1148" s="1" t="str">
        <f t="shared" si="18"/>
        <v>2023-10-18-18</v>
      </c>
    </row>
    <row r="1149" spans="1:10" x14ac:dyDescent="0.45">
      <c r="A1149">
        <v>1257706</v>
      </c>
      <c r="B1149" s="1">
        <v>45217.791666666664</v>
      </c>
      <c r="C1149" t="s">
        <v>7</v>
      </c>
      <c r="D1149" t="s">
        <v>8</v>
      </c>
      <c r="E1149" t="s">
        <v>8796</v>
      </c>
      <c r="F1149">
        <v>635</v>
      </c>
      <c r="G1149">
        <v>0.29799999999999999</v>
      </c>
      <c r="H1149">
        <v>0</v>
      </c>
      <c r="J1149" s="1" t="str">
        <f t="shared" si="18"/>
        <v>2023-10-18-19</v>
      </c>
    </row>
    <row r="1150" spans="1:10" x14ac:dyDescent="0.45">
      <c r="A1150">
        <v>1257939</v>
      </c>
      <c r="B1150" s="1">
        <v>45217.833333333336</v>
      </c>
      <c r="C1150" t="s">
        <v>7</v>
      </c>
      <c r="D1150" t="s">
        <v>8</v>
      </c>
      <c r="E1150" t="s">
        <v>8796</v>
      </c>
      <c r="F1150">
        <v>635</v>
      </c>
      <c r="G1150">
        <v>0.13400000000000001</v>
      </c>
      <c r="H1150">
        <v>0</v>
      </c>
      <c r="J1150" s="1" t="str">
        <f t="shared" si="18"/>
        <v>2023-10-18-20</v>
      </c>
    </row>
    <row r="1151" spans="1:10" x14ac:dyDescent="0.45">
      <c r="A1151">
        <v>1259283</v>
      </c>
      <c r="B1151" s="1">
        <v>45217.875</v>
      </c>
      <c r="C1151" t="s">
        <v>7</v>
      </c>
      <c r="D1151" t="s">
        <v>8</v>
      </c>
      <c r="E1151" t="s">
        <v>8796</v>
      </c>
      <c r="F1151">
        <v>635</v>
      </c>
      <c r="G1151">
        <v>1.4350000000000001</v>
      </c>
      <c r="H1151">
        <v>0</v>
      </c>
      <c r="J1151" s="1" t="str">
        <f t="shared" si="18"/>
        <v>2023-10-18-21</v>
      </c>
    </row>
    <row r="1152" spans="1:10" x14ac:dyDescent="0.45">
      <c r="A1152">
        <v>1260282</v>
      </c>
      <c r="B1152" s="1">
        <v>45217.916666666664</v>
      </c>
      <c r="C1152" t="s">
        <v>7</v>
      </c>
      <c r="D1152" t="s">
        <v>8</v>
      </c>
      <c r="E1152" t="s">
        <v>8796</v>
      </c>
      <c r="F1152">
        <v>635</v>
      </c>
      <c r="G1152">
        <v>0.58599999999999997</v>
      </c>
      <c r="H1152">
        <v>0</v>
      </c>
      <c r="J1152" s="1" t="str">
        <f t="shared" si="18"/>
        <v>2023-10-18-22</v>
      </c>
    </row>
    <row r="1153" spans="1:10" x14ac:dyDescent="0.45">
      <c r="A1153">
        <v>1261336</v>
      </c>
      <c r="B1153" s="1">
        <v>45217.958333333336</v>
      </c>
      <c r="C1153" t="s">
        <v>7</v>
      </c>
      <c r="D1153" t="s">
        <v>8</v>
      </c>
      <c r="E1153" t="s">
        <v>8796</v>
      </c>
      <c r="F1153">
        <v>635</v>
      </c>
      <c r="G1153">
        <v>0.18</v>
      </c>
      <c r="H1153">
        <v>0</v>
      </c>
      <c r="J1153" s="1" t="str">
        <f t="shared" si="18"/>
        <v>2023-10-18-23</v>
      </c>
    </row>
    <row r="1154" spans="1:10" x14ac:dyDescent="0.45">
      <c r="A1154">
        <v>1262136</v>
      </c>
      <c r="B1154" s="1">
        <v>45218</v>
      </c>
      <c r="C1154" t="s">
        <v>7</v>
      </c>
      <c r="D1154" t="s">
        <v>8</v>
      </c>
      <c r="E1154" t="s">
        <v>8796</v>
      </c>
      <c r="F1154">
        <v>635</v>
      </c>
      <c r="G1154">
        <v>0.13700000000000001</v>
      </c>
      <c r="H1154">
        <v>0</v>
      </c>
      <c r="J1154" s="1" t="str">
        <f t="shared" si="18"/>
        <v>2023-10-19-00</v>
      </c>
    </row>
    <row r="1155" spans="1:10" x14ac:dyDescent="0.45">
      <c r="A1155">
        <v>1263459</v>
      </c>
      <c r="B1155" s="1">
        <v>45218.041666666664</v>
      </c>
      <c r="C1155" t="s">
        <v>7</v>
      </c>
      <c r="D1155" t="s">
        <v>8</v>
      </c>
      <c r="E1155" t="s">
        <v>8796</v>
      </c>
      <c r="F1155">
        <v>635</v>
      </c>
      <c r="G1155">
        <v>7.2999999999999995E-2</v>
      </c>
      <c r="H1155">
        <v>0</v>
      </c>
      <c r="J1155" s="1" t="str">
        <f t="shared" ref="J1155:J1218" si="19">TEXT(YEAR(B1155),"0000")&amp;"-"&amp;TEXT(MONTH(B1155),"00")&amp;"-"&amp;TEXT(DAY(B1155),"00")&amp;"-"&amp;TEXT(HOUR(B1155),"00")</f>
        <v>2023-10-19-01</v>
      </c>
    </row>
    <row r="1156" spans="1:10" x14ac:dyDescent="0.45">
      <c r="A1156">
        <v>1264971</v>
      </c>
      <c r="B1156" s="1">
        <v>45218.083333333336</v>
      </c>
      <c r="C1156" t="s">
        <v>7</v>
      </c>
      <c r="D1156" t="s">
        <v>8</v>
      </c>
      <c r="E1156" t="s">
        <v>8796</v>
      </c>
      <c r="F1156">
        <v>635</v>
      </c>
      <c r="G1156">
        <v>0.122</v>
      </c>
      <c r="H1156">
        <v>0</v>
      </c>
      <c r="J1156" s="1" t="str">
        <f t="shared" si="19"/>
        <v>2023-10-19-02</v>
      </c>
    </row>
    <row r="1157" spans="1:10" x14ac:dyDescent="0.45">
      <c r="A1157">
        <v>1266261</v>
      </c>
      <c r="B1157" s="1">
        <v>45218.125</v>
      </c>
      <c r="C1157" t="s">
        <v>7</v>
      </c>
      <c r="D1157" t="s">
        <v>8</v>
      </c>
      <c r="E1157" t="s">
        <v>8796</v>
      </c>
      <c r="F1157">
        <v>635</v>
      </c>
      <c r="G1157">
        <v>0.16400000000000001</v>
      </c>
      <c r="H1157">
        <v>0</v>
      </c>
      <c r="J1157" s="1" t="str">
        <f t="shared" si="19"/>
        <v>2023-10-19-03</v>
      </c>
    </row>
    <row r="1158" spans="1:10" x14ac:dyDescent="0.45">
      <c r="A1158">
        <v>1267110</v>
      </c>
      <c r="B1158" s="1">
        <v>45218.166666666664</v>
      </c>
      <c r="C1158" t="s">
        <v>7</v>
      </c>
      <c r="D1158" t="s">
        <v>8</v>
      </c>
      <c r="E1158" t="s">
        <v>8796</v>
      </c>
      <c r="F1158">
        <v>635</v>
      </c>
      <c r="G1158">
        <v>0.23400000000000001</v>
      </c>
      <c r="H1158">
        <v>0</v>
      </c>
      <c r="J1158" s="1" t="str">
        <f t="shared" si="19"/>
        <v>2023-10-19-04</v>
      </c>
    </row>
    <row r="1159" spans="1:10" x14ac:dyDescent="0.45">
      <c r="A1159">
        <v>1268171</v>
      </c>
      <c r="B1159" s="1">
        <v>45218.208333333336</v>
      </c>
      <c r="C1159" t="s">
        <v>7</v>
      </c>
      <c r="D1159" t="s">
        <v>8</v>
      </c>
      <c r="E1159" t="s">
        <v>8796</v>
      </c>
      <c r="F1159">
        <v>635</v>
      </c>
      <c r="G1159">
        <v>0.37</v>
      </c>
      <c r="H1159">
        <v>1.2E-2</v>
      </c>
      <c r="J1159" s="1" t="str">
        <f t="shared" si="19"/>
        <v>2023-10-19-05</v>
      </c>
    </row>
    <row r="1160" spans="1:10" x14ac:dyDescent="0.45">
      <c r="A1160">
        <v>1269451</v>
      </c>
      <c r="B1160" s="1">
        <v>45218.25</v>
      </c>
      <c r="C1160" t="s">
        <v>7</v>
      </c>
      <c r="D1160" t="s">
        <v>8</v>
      </c>
      <c r="E1160" t="s">
        <v>8796</v>
      </c>
      <c r="F1160">
        <v>635</v>
      </c>
      <c r="G1160">
        <v>2.7E-2</v>
      </c>
      <c r="H1160">
        <v>0.186</v>
      </c>
      <c r="J1160" s="1" t="str">
        <f t="shared" si="19"/>
        <v>2023-10-19-06</v>
      </c>
    </row>
    <row r="1161" spans="1:10" x14ac:dyDescent="0.45">
      <c r="A1161">
        <v>1270554</v>
      </c>
      <c r="B1161" s="1">
        <v>45218.291666666664</v>
      </c>
      <c r="C1161" t="s">
        <v>7</v>
      </c>
      <c r="D1161" t="s">
        <v>8</v>
      </c>
      <c r="E1161" t="s">
        <v>8796</v>
      </c>
      <c r="F1161">
        <v>635</v>
      </c>
      <c r="G1161">
        <v>0</v>
      </c>
      <c r="H1161">
        <v>0.66100000000000003</v>
      </c>
      <c r="J1161" s="1" t="str">
        <f t="shared" si="19"/>
        <v>2023-10-19-07</v>
      </c>
    </row>
    <row r="1162" spans="1:10" x14ac:dyDescent="0.45">
      <c r="A1162">
        <v>1271945</v>
      </c>
      <c r="B1162" s="1">
        <v>45218.333333333336</v>
      </c>
      <c r="C1162" t="s">
        <v>7</v>
      </c>
      <c r="D1162" t="s">
        <v>8</v>
      </c>
      <c r="E1162" t="s">
        <v>8796</v>
      </c>
      <c r="F1162">
        <v>635</v>
      </c>
      <c r="G1162">
        <v>0</v>
      </c>
      <c r="H1162">
        <v>0.86799999999999999</v>
      </c>
      <c r="J1162" s="1" t="str">
        <f t="shared" si="19"/>
        <v>2023-10-19-08</v>
      </c>
    </row>
    <row r="1163" spans="1:10" x14ac:dyDescent="0.45">
      <c r="A1163">
        <v>1272698</v>
      </c>
      <c r="B1163" s="1">
        <v>45218.375</v>
      </c>
      <c r="C1163" t="s">
        <v>7</v>
      </c>
      <c r="D1163" t="s">
        <v>8</v>
      </c>
      <c r="E1163" t="s">
        <v>8796</v>
      </c>
      <c r="F1163">
        <v>635</v>
      </c>
      <c r="G1163">
        <v>0</v>
      </c>
      <c r="H1163">
        <v>1.204</v>
      </c>
      <c r="J1163" s="1" t="str">
        <f t="shared" si="19"/>
        <v>2023-10-19-09</v>
      </c>
    </row>
    <row r="1164" spans="1:10" x14ac:dyDescent="0.45">
      <c r="A1164">
        <v>1273588</v>
      </c>
      <c r="B1164" s="1">
        <v>45218.416666666664</v>
      </c>
      <c r="C1164" t="s">
        <v>7</v>
      </c>
      <c r="D1164" t="s">
        <v>8</v>
      </c>
      <c r="E1164" t="s">
        <v>8796</v>
      </c>
      <c r="F1164">
        <v>635</v>
      </c>
      <c r="G1164">
        <v>0</v>
      </c>
      <c r="H1164">
        <v>1.4750000000000001</v>
      </c>
      <c r="J1164" s="1" t="str">
        <f t="shared" si="19"/>
        <v>2023-10-19-10</v>
      </c>
    </row>
    <row r="1165" spans="1:10" x14ac:dyDescent="0.45">
      <c r="A1165">
        <v>1274811</v>
      </c>
      <c r="B1165" s="1">
        <v>45218.458333333336</v>
      </c>
      <c r="C1165" t="s">
        <v>7</v>
      </c>
      <c r="D1165" t="s">
        <v>8</v>
      </c>
      <c r="E1165" t="s">
        <v>8796</v>
      </c>
      <c r="F1165">
        <v>635</v>
      </c>
      <c r="G1165">
        <v>0</v>
      </c>
      <c r="H1165">
        <v>1.425</v>
      </c>
      <c r="J1165" s="1" t="str">
        <f t="shared" si="19"/>
        <v>2023-10-19-11</v>
      </c>
    </row>
    <row r="1166" spans="1:10" x14ac:dyDescent="0.45">
      <c r="A1166">
        <v>1275392</v>
      </c>
      <c r="B1166" s="1">
        <v>45218.5</v>
      </c>
      <c r="C1166" t="s">
        <v>7</v>
      </c>
      <c r="D1166" t="s">
        <v>8</v>
      </c>
      <c r="E1166" t="s">
        <v>8796</v>
      </c>
      <c r="F1166">
        <v>635</v>
      </c>
      <c r="G1166">
        <v>1.1779999999999999</v>
      </c>
      <c r="H1166">
        <v>0.64</v>
      </c>
      <c r="J1166" s="1" t="str">
        <f t="shared" si="19"/>
        <v>2023-10-19-12</v>
      </c>
    </row>
    <row r="1167" spans="1:10" x14ac:dyDescent="0.45">
      <c r="A1167">
        <v>1277185</v>
      </c>
      <c r="B1167" s="1">
        <v>45218.541666666664</v>
      </c>
      <c r="C1167" t="s">
        <v>7</v>
      </c>
      <c r="D1167" t="s">
        <v>8</v>
      </c>
      <c r="E1167" t="s">
        <v>8796</v>
      </c>
      <c r="F1167">
        <v>635</v>
      </c>
      <c r="G1167">
        <v>0.155</v>
      </c>
      <c r="H1167">
        <v>0.25</v>
      </c>
      <c r="J1167" s="1" t="str">
        <f t="shared" si="19"/>
        <v>2023-10-19-13</v>
      </c>
    </row>
    <row r="1168" spans="1:10" x14ac:dyDescent="0.45">
      <c r="A1168">
        <v>1277551</v>
      </c>
      <c r="B1168" s="1">
        <v>45218.583333333336</v>
      </c>
      <c r="C1168" t="s">
        <v>7</v>
      </c>
      <c r="D1168" t="s">
        <v>8</v>
      </c>
      <c r="E1168" t="s">
        <v>8796</v>
      </c>
      <c r="F1168">
        <v>635</v>
      </c>
      <c r="G1168">
        <v>0.21099999999999999</v>
      </c>
      <c r="H1168">
        <v>8.1000000000000003E-2</v>
      </c>
      <c r="J1168" s="1" t="str">
        <f t="shared" si="19"/>
        <v>2023-10-19-14</v>
      </c>
    </row>
    <row r="1169" spans="1:10" x14ac:dyDescent="0.45">
      <c r="A1169">
        <v>1279010</v>
      </c>
      <c r="B1169" s="1">
        <v>45218.625</v>
      </c>
      <c r="C1169" t="s">
        <v>7</v>
      </c>
      <c r="D1169" t="s">
        <v>8</v>
      </c>
      <c r="E1169" t="s">
        <v>8796</v>
      </c>
      <c r="F1169">
        <v>635</v>
      </c>
      <c r="G1169">
        <v>1.1970000000000001</v>
      </c>
      <c r="H1169">
        <v>1E-3</v>
      </c>
      <c r="J1169" s="1" t="str">
        <f t="shared" si="19"/>
        <v>2023-10-19-15</v>
      </c>
    </row>
    <row r="1170" spans="1:10" x14ac:dyDescent="0.45">
      <c r="A1170">
        <v>1280460</v>
      </c>
      <c r="B1170" s="1">
        <v>45218.666666666664</v>
      </c>
      <c r="C1170" t="s">
        <v>7</v>
      </c>
      <c r="D1170" t="s">
        <v>8</v>
      </c>
      <c r="E1170" t="s">
        <v>8796</v>
      </c>
      <c r="F1170">
        <v>635</v>
      </c>
      <c r="G1170">
        <v>1.8720000000000001</v>
      </c>
      <c r="H1170">
        <v>0</v>
      </c>
      <c r="J1170" s="1" t="str">
        <f t="shared" si="19"/>
        <v>2023-10-19-16</v>
      </c>
    </row>
    <row r="1171" spans="1:10" x14ac:dyDescent="0.45">
      <c r="A1171">
        <v>1281625</v>
      </c>
      <c r="B1171" s="1">
        <v>45218.708333333336</v>
      </c>
      <c r="C1171" t="s">
        <v>7</v>
      </c>
      <c r="D1171" t="s">
        <v>8</v>
      </c>
      <c r="E1171" t="s">
        <v>8796</v>
      </c>
      <c r="F1171">
        <v>635</v>
      </c>
      <c r="G1171">
        <v>0.45500000000000002</v>
      </c>
      <c r="H1171">
        <v>0</v>
      </c>
      <c r="J1171" s="1" t="str">
        <f t="shared" si="19"/>
        <v>2023-10-19-17</v>
      </c>
    </row>
    <row r="1172" spans="1:10" x14ac:dyDescent="0.45">
      <c r="A1172">
        <v>1282055</v>
      </c>
      <c r="B1172" s="1">
        <v>45218.75</v>
      </c>
      <c r="C1172" t="s">
        <v>7</v>
      </c>
      <c r="D1172" t="s">
        <v>8</v>
      </c>
      <c r="E1172" t="s">
        <v>8796</v>
      </c>
      <c r="F1172">
        <v>635</v>
      </c>
      <c r="G1172">
        <v>0.23499999999999999</v>
      </c>
      <c r="H1172">
        <v>0</v>
      </c>
      <c r="J1172" s="1" t="str">
        <f t="shared" si="19"/>
        <v>2023-10-19-18</v>
      </c>
    </row>
    <row r="1173" spans="1:10" x14ac:dyDescent="0.45">
      <c r="A1173">
        <v>1283537</v>
      </c>
      <c r="B1173" s="1">
        <v>45218.791666666664</v>
      </c>
      <c r="C1173" t="s">
        <v>7</v>
      </c>
      <c r="D1173" t="s">
        <v>8</v>
      </c>
      <c r="E1173" t="s">
        <v>8796</v>
      </c>
      <c r="F1173">
        <v>635</v>
      </c>
      <c r="G1173">
        <v>0.83199999999999996</v>
      </c>
      <c r="H1173">
        <v>0</v>
      </c>
      <c r="J1173" s="1" t="str">
        <f t="shared" si="19"/>
        <v>2023-10-19-19</v>
      </c>
    </row>
    <row r="1174" spans="1:10" x14ac:dyDescent="0.45">
      <c r="A1174">
        <v>1285101</v>
      </c>
      <c r="B1174" s="1">
        <v>45218.833333333336</v>
      </c>
      <c r="C1174" t="s">
        <v>7</v>
      </c>
      <c r="D1174" t="s">
        <v>8</v>
      </c>
      <c r="E1174" t="s">
        <v>8796</v>
      </c>
      <c r="F1174">
        <v>635</v>
      </c>
      <c r="G1174">
        <v>0.31900000000000001</v>
      </c>
      <c r="H1174">
        <v>0</v>
      </c>
      <c r="J1174" s="1" t="str">
        <f t="shared" si="19"/>
        <v>2023-10-19-20</v>
      </c>
    </row>
    <row r="1175" spans="1:10" x14ac:dyDescent="0.45">
      <c r="A1175">
        <v>1285948</v>
      </c>
      <c r="B1175" s="1">
        <v>45218.875</v>
      </c>
      <c r="C1175" t="s">
        <v>7</v>
      </c>
      <c r="D1175" t="s">
        <v>8</v>
      </c>
      <c r="E1175" t="s">
        <v>8796</v>
      </c>
      <c r="F1175">
        <v>635</v>
      </c>
      <c r="G1175">
        <v>2.0870000000000002</v>
      </c>
      <c r="H1175">
        <v>0</v>
      </c>
      <c r="J1175" s="1" t="str">
        <f t="shared" si="19"/>
        <v>2023-10-19-21</v>
      </c>
    </row>
    <row r="1176" spans="1:10" x14ac:dyDescent="0.45">
      <c r="A1176">
        <v>1286637</v>
      </c>
      <c r="B1176" s="1">
        <v>45218.916666666664</v>
      </c>
      <c r="C1176" t="s">
        <v>7</v>
      </c>
      <c r="D1176" t="s">
        <v>8</v>
      </c>
      <c r="E1176" t="s">
        <v>8796</v>
      </c>
      <c r="F1176">
        <v>635</v>
      </c>
      <c r="G1176">
        <v>1.56</v>
      </c>
      <c r="H1176">
        <v>0</v>
      </c>
      <c r="J1176" s="1" t="str">
        <f t="shared" si="19"/>
        <v>2023-10-19-22</v>
      </c>
    </row>
    <row r="1177" spans="1:10" x14ac:dyDescent="0.45">
      <c r="A1177">
        <v>1288201</v>
      </c>
      <c r="B1177" s="1">
        <v>45218.958333333336</v>
      </c>
      <c r="C1177" t="s">
        <v>7</v>
      </c>
      <c r="D1177" t="s">
        <v>8</v>
      </c>
      <c r="E1177" t="s">
        <v>8796</v>
      </c>
      <c r="F1177">
        <v>635</v>
      </c>
      <c r="G1177">
        <v>2.407</v>
      </c>
      <c r="H1177">
        <v>0</v>
      </c>
      <c r="J1177" s="1" t="str">
        <f t="shared" si="19"/>
        <v>2023-10-19-23</v>
      </c>
    </row>
    <row r="1178" spans="1:10" x14ac:dyDescent="0.45">
      <c r="A1178">
        <v>1288569</v>
      </c>
      <c r="B1178" s="1">
        <v>45219</v>
      </c>
      <c r="C1178" t="s">
        <v>7</v>
      </c>
      <c r="D1178" t="s">
        <v>8</v>
      </c>
      <c r="E1178" t="s">
        <v>8796</v>
      </c>
      <c r="F1178">
        <v>635</v>
      </c>
      <c r="G1178">
        <v>1.548</v>
      </c>
      <c r="H1178">
        <v>0</v>
      </c>
      <c r="J1178" s="1" t="str">
        <f t="shared" si="19"/>
        <v>2023-10-20-00</v>
      </c>
    </row>
    <row r="1179" spans="1:10" x14ac:dyDescent="0.45">
      <c r="A1179">
        <v>1290222</v>
      </c>
      <c r="B1179" s="1">
        <v>45219.041666666664</v>
      </c>
      <c r="C1179" t="s">
        <v>7</v>
      </c>
      <c r="D1179" t="s">
        <v>8</v>
      </c>
      <c r="E1179" t="s">
        <v>8796</v>
      </c>
      <c r="F1179">
        <v>635</v>
      </c>
      <c r="G1179">
        <v>2.218</v>
      </c>
      <c r="H1179">
        <v>0</v>
      </c>
      <c r="J1179" s="1" t="str">
        <f t="shared" si="19"/>
        <v>2023-10-20-01</v>
      </c>
    </row>
    <row r="1180" spans="1:10" x14ac:dyDescent="0.45">
      <c r="A1180">
        <v>1291536</v>
      </c>
      <c r="B1180" s="1">
        <v>45219.083333333336</v>
      </c>
      <c r="C1180" t="s">
        <v>7</v>
      </c>
      <c r="D1180" t="s">
        <v>8</v>
      </c>
      <c r="E1180" t="s">
        <v>8796</v>
      </c>
      <c r="F1180">
        <v>635</v>
      </c>
      <c r="G1180">
        <v>1.5569999999999999</v>
      </c>
      <c r="H1180">
        <v>0</v>
      </c>
      <c r="J1180" s="1" t="str">
        <f t="shared" si="19"/>
        <v>2023-10-20-02</v>
      </c>
    </row>
    <row r="1181" spans="1:10" x14ac:dyDescent="0.45">
      <c r="A1181">
        <v>1292530</v>
      </c>
      <c r="B1181" s="1">
        <v>45219.125</v>
      </c>
      <c r="C1181" t="s">
        <v>7</v>
      </c>
      <c r="D1181" t="s">
        <v>8</v>
      </c>
      <c r="E1181" t="s">
        <v>8796</v>
      </c>
      <c r="F1181">
        <v>635</v>
      </c>
      <c r="G1181">
        <v>2.0680000000000001</v>
      </c>
      <c r="H1181">
        <v>0</v>
      </c>
      <c r="J1181" s="1" t="str">
        <f t="shared" si="19"/>
        <v>2023-10-20-03</v>
      </c>
    </row>
    <row r="1182" spans="1:10" x14ac:dyDescent="0.45">
      <c r="A1182">
        <v>1293770</v>
      </c>
      <c r="B1182" s="1">
        <v>45219.166666666664</v>
      </c>
      <c r="C1182" t="s">
        <v>7</v>
      </c>
      <c r="D1182" t="s">
        <v>8</v>
      </c>
      <c r="E1182" t="s">
        <v>8796</v>
      </c>
      <c r="F1182">
        <v>635</v>
      </c>
      <c r="G1182">
        <v>0.70399999999999996</v>
      </c>
      <c r="H1182">
        <v>0</v>
      </c>
      <c r="J1182" s="1" t="str">
        <f t="shared" si="19"/>
        <v>2023-10-20-04</v>
      </c>
    </row>
    <row r="1183" spans="1:10" x14ac:dyDescent="0.45">
      <c r="A1183">
        <v>1294565</v>
      </c>
      <c r="B1183" s="1">
        <v>45219.208333333336</v>
      </c>
      <c r="C1183" t="s">
        <v>7</v>
      </c>
      <c r="D1183" t="s">
        <v>8</v>
      </c>
      <c r="E1183" t="s">
        <v>8796</v>
      </c>
      <c r="F1183">
        <v>635</v>
      </c>
      <c r="G1183">
        <v>1.246</v>
      </c>
      <c r="H1183">
        <v>7.0000000000000001E-3</v>
      </c>
      <c r="J1183" s="1" t="str">
        <f t="shared" si="19"/>
        <v>2023-10-20-05</v>
      </c>
    </row>
    <row r="1184" spans="1:10" x14ac:dyDescent="0.45">
      <c r="A1184">
        <v>1295910</v>
      </c>
      <c r="B1184" s="1">
        <v>45219.25</v>
      </c>
      <c r="C1184" t="s">
        <v>7</v>
      </c>
      <c r="D1184" t="s">
        <v>8</v>
      </c>
      <c r="E1184" t="s">
        <v>8796</v>
      </c>
      <c r="F1184">
        <v>635</v>
      </c>
      <c r="G1184">
        <v>3.4000000000000002E-2</v>
      </c>
      <c r="H1184">
        <v>0.10100000000000001</v>
      </c>
      <c r="J1184" s="1" t="str">
        <f t="shared" si="19"/>
        <v>2023-10-20-06</v>
      </c>
    </row>
    <row r="1185" spans="1:10" x14ac:dyDescent="0.45">
      <c r="A1185">
        <v>1297069</v>
      </c>
      <c r="B1185" s="1">
        <v>45219.291666666664</v>
      </c>
      <c r="C1185" t="s">
        <v>7</v>
      </c>
      <c r="D1185" t="s">
        <v>8</v>
      </c>
      <c r="E1185" t="s">
        <v>8796</v>
      </c>
      <c r="F1185">
        <v>635</v>
      </c>
      <c r="G1185">
        <v>0.44900000000000001</v>
      </c>
      <c r="H1185">
        <v>0.16500000000000001</v>
      </c>
      <c r="J1185" s="1" t="str">
        <f t="shared" si="19"/>
        <v>2023-10-20-07</v>
      </c>
    </row>
    <row r="1186" spans="1:10" x14ac:dyDescent="0.45">
      <c r="A1186">
        <v>1297475</v>
      </c>
      <c r="B1186" s="1">
        <v>45219.333333333336</v>
      </c>
      <c r="C1186" t="s">
        <v>7</v>
      </c>
      <c r="D1186" t="s">
        <v>8</v>
      </c>
      <c r="E1186" t="s">
        <v>8796</v>
      </c>
      <c r="F1186">
        <v>635</v>
      </c>
      <c r="G1186">
        <v>5.0000000000000001E-3</v>
      </c>
      <c r="H1186">
        <v>0.39600000000000002</v>
      </c>
      <c r="J1186" s="1" t="str">
        <f t="shared" si="19"/>
        <v>2023-10-20-08</v>
      </c>
    </row>
    <row r="1187" spans="1:10" x14ac:dyDescent="0.45">
      <c r="A1187">
        <v>1298547</v>
      </c>
      <c r="B1187" s="1">
        <v>45219.375</v>
      </c>
      <c r="C1187" t="s">
        <v>7</v>
      </c>
      <c r="D1187" t="s">
        <v>8</v>
      </c>
      <c r="E1187" t="s">
        <v>8796</v>
      </c>
      <c r="F1187">
        <v>635</v>
      </c>
      <c r="G1187">
        <v>1.7290000000000001</v>
      </c>
      <c r="H1187">
        <v>0.17799999999999999</v>
      </c>
      <c r="J1187" s="1" t="str">
        <f t="shared" si="19"/>
        <v>2023-10-20-09</v>
      </c>
    </row>
    <row r="1188" spans="1:10" x14ac:dyDescent="0.45">
      <c r="A1188">
        <v>1299384</v>
      </c>
      <c r="B1188" s="1">
        <v>45219.416666666664</v>
      </c>
      <c r="C1188" t="s">
        <v>7</v>
      </c>
      <c r="D1188" t="s">
        <v>8</v>
      </c>
      <c r="E1188" t="s">
        <v>8796</v>
      </c>
      <c r="F1188">
        <v>635</v>
      </c>
      <c r="G1188">
        <v>1.1930000000000001</v>
      </c>
      <c r="H1188">
        <v>0.27200000000000002</v>
      </c>
      <c r="J1188" s="1" t="str">
        <f t="shared" si="19"/>
        <v>2023-10-20-10</v>
      </c>
    </row>
    <row r="1189" spans="1:10" x14ac:dyDescent="0.45">
      <c r="A1189">
        <v>1300802</v>
      </c>
      <c r="B1189" s="1">
        <v>45219.458333333336</v>
      </c>
      <c r="C1189" t="s">
        <v>7</v>
      </c>
      <c r="D1189" t="s">
        <v>8</v>
      </c>
      <c r="E1189" t="s">
        <v>8796</v>
      </c>
      <c r="F1189">
        <v>635</v>
      </c>
      <c r="G1189">
        <v>0.90600000000000003</v>
      </c>
      <c r="H1189">
        <v>0.33300000000000002</v>
      </c>
      <c r="J1189" s="1" t="str">
        <f t="shared" si="19"/>
        <v>2023-10-20-11</v>
      </c>
    </row>
    <row r="1190" spans="1:10" x14ac:dyDescent="0.45">
      <c r="A1190">
        <v>1301788</v>
      </c>
      <c r="B1190" s="1">
        <v>45219.5</v>
      </c>
      <c r="C1190" t="s">
        <v>7</v>
      </c>
      <c r="D1190" t="s">
        <v>8</v>
      </c>
      <c r="E1190" t="s">
        <v>8796</v>
      </c>
      <c r="F1190">
        <v>635</v>
      </c>
      <c r="G1190">
        <v>0.94199999999999995</v>
      </c>
      <c r="H1190">
        <v>0.15</v>
      </c>
      <c r="J1190" s="1" t="str">
        <f t="shared" si="19"/>
        <v>2023-10-20-12</v>
      </c>
    </row>
    <row r="1191" spans="1:10" x14ac:dyDescent="0.45">
      <c r="A1191">
        <v>1303383</v>
      </c>
      <c r="B1191" s="1">
        <v>45219.541666666664</v>
      </c>
      <c r="C1191" t="s">
        <v>7</v>
      </c>
      <c r="D1191" t="s">
        <v>8</v>
      </c>
      <c r="E1191" t="s">
        <v>8796</v>
      </c>
      <c r="F1191">
        <v>635</v>
      </c>
      <c r="G1191">
        <v>1.677</v>
      </c>
      <c r="H1191">
        <v>0.03</v>
      </c>
      <c r="J1191" s="1" t="str">
        <f t="shared" si="19"/>
        <v>2023-10-20-13</v>
      </c>
    </row>
    <row r="1192" spans="1:10" x14ac:dyDescent="0.45">
      <c r="A1192">
        <v>1304466</v>
      </c>
      <c r="B1192" s="1">
        <v>45219.583333333336</v>
      </c>
      <c r="C1192" t="s">
        <v>7</v>
      </c>
      <c r="D1192" t="s">
        <v>8</v>
      </c>
      <c r="E1192" t="s">
        <v>8796</v>
      </c>
      <c r="F1192">
        <v>635</v>
      </c>
      <c r="G1192">
        <v>0.49099999999999999</v>
      </c>
      <c r="H1192">
        <v>6.0000000000000001E-3</v>
      </c>
      <c r="J1192" s="1" t="str">
        <f t="shared" si="19"/>
        <v>2023-10-20-14</v>
      </c>
    </row>
    <row r="1193" spans="1:10" x14ac:dyDescent="0.45">
      <c r="A1193">
        <v>1305838</v>
      </c>
      <c r="B1193" s="1">
        <v>45219.625</v>
      </c>
      <c r="C1193" t="s">
        <v>7</v>
      </c>
      <c r="D1193" t="s">
        <v>8</v>
      </c>
      <c r="E1193" t="s">
        <v>8796</v>
      </c>
      <c r="F1193">
        <v>635</v>
      </c>
      <c r="G1193">
        <v>0.71799999999999997</v>
      </c>
      <c r="H1193">
        <v>0</v>
      </c>
      <c r="J1193" s="1" t="str">
        <f t="shared" si="19"/>
        <v>2023-10-20-15</v>
      </c>
    </row>
    <row r="1194" spans="1:10" x14ac:dyDescent="0.45">
      <c r="A1194">
        <v>1306491</v>
      </c>
      <c r="B1194" s="1">
        <v>45219.666666666664</v>
      </c>
      <c r="C1194" t="s">
        <v>7</v>
      </c>
      <c r="D1194" t="s">
        <v>8</v>
      </c>
      <c r="E1194" t="s">
        <v>8796</v>
      </c>
      <c r="F1194">
        <v>635</v>
      </c>
      <c r="G1194">
        <v>1.2629999999999999</v>
      </c>
      <c r="H1194">
        <v>0</v>
      </c>
      <c r="J1194" s="1" t="str">
        <f t="shared" si="19"/>
        <v>2023-10-20-16</v>
      </c>
    </row>
    <row r="1195" spans="1:10" x14ac:dyDescent="0.45">
      <c r="A1195">
        <v>1307342</v>
      </c>
      <c r="B1195" s="1">
        <v>45219.708333333336</v>
      </c>
      <c r="C1195" t="s">
        <v>7</v>
      </c>
      <c r="D1195" t="s">
        <v>8</v>
      </c>
      <c r="E1195" t="s">
        <v>8796</v>
      </c>
      <c r="F1195">
        <v>635</v>
      </c>
      <c r="G1195">
        <v>0.38100000000000001</v>
      </c>
      <c r="H1195">
        <v>0</v>
      </c>
      <c r="J1195" s="1" t="str">
        <f t="shared" si="19"/>
        <v>2023-10-20-17</v>
      </c>
    </row>
    <row r="1196" spans="1:10" x14ac:dyDescent="0.45">
      <c r="A1196">
        <v>1308616</v>
      </c>
      <c r="B1196" s="1">
        <v>45219.75</v>
      </c>
      <c r="C1196" t="s">
        <v>7</v>
      </c>
      <c r="D1196" t="s">
        <v>8</v>
      </c>
      <c r="E1196" t="s">
        <v>8796</v>
      </c>
      <c r="F1196">
        <v>635</v>
      </c>
      <c r="G1196">
        <v>0.92</v>
      </c>
      <c r="H1196">
        <v>0</v>
      </c>
      <c r="J1196" s="1" t="str">
        <f t="shared" si="19"/>
        <v>2023-10-20-18</v>
      </c>
    </row>
    <row r="1197" spans="1:10" x14ac:dyDescent="0.45">
      <c r="A1197">
        <v>1309380</v>
      </c>
      <c r="B1197" s="1">
        <v>45219.791666666664</v>
      </c>
      <c r="C1197" t="s">
        <v>7</v>
      </c>
      <c r="D1197" t="s">
        <v>8</v>
      </c>
      <c r="E1197" t="s">
        <v>8796</v>
      </c>
      <c r="F1197">
        <v>635</v>
      </c>
      <c r="G1197">
        <v>1.262</v>
      </c>
      <c r="H1197">
        <v>0</v>
      </c>
      <c r="J1197" s="1" t="str">
        <f t="shared" si="19"/>
        <v>2023-10-20-19</v>
      </c>
    </row>
    <row r="1198" spans="1:10" x14ac:dyDescent="0.45">
      <c r="A1198">
        <v>1311328</v>
      </c>
      <c r="B1198" s="1">
        <v>45219.833333333336</v>
      </c>
      <c r="C1198" t="s">
        <v>7</v>
      </c>
      <c r="D1198" t="s">
        <v>8</v>
      </c>
      <c r="E1198" t="s">
        <v>8796</v>
      </c>
      <c r="F1198">
        <v>635</v>
      </c>
      <c r="G1198">
        <v>2.0190000000000001</v>
      </c>
      <c r="H1198">
        <v>0</v>
      </c>
      <c r="J1198" s="1" t="str">
        <f t="shared" si="19"/>
        <v>2023-10-20-20</v>
      </c>
    </row>
    <row r="1199" spans="1:10" x14ac:dyDescent="0.45">
      <c r="A1199">
        <v>1311988</v>
      </c>
      <c r="B1199" s="1">
        <v>45219.875</v>
      </c>
      <c r="C1199" t="s">
        <v>7</v>
      </c>
      <c r="D1199" t="s">
        <v>8</v>
      </c>
      <c r="E1199" t="s">
        <v>8796</v>
      </c>
      <c r="F1199">
        <v>635</v>
      </c>
      <c r="G1199">
        <v>1.6870000000000001</v>
      </c>
      <c r="H1199">
        <v>0</v>
      </c>
      <c r="J1199" s="1" t="str">
        <f t="shared" si="19"/>
        <v>2023-10-20-21</v>
      </c>
    </row>
    <row r="1200" spans="1:10" x14ac:dyDescent="0.45">
      <c r="A1200">
        <v>1313293</v>
      </c>
      <c r="B1200" s="1">
        <v>45219.916666666664</v>
      </c>
      <c r="C1200" t="s">
        <v>7</v>
      </c>
      <c r="D1200" t="s">
        <v>8</v>
      </c>
      <c r="E1200" t="s">
        <v>8796</v>
      </c>
      <c r="F1200">
        <v>635</v>
      </c>
      <c r="G1200">
        <v>1.8959999999999999</v>
      </c>
      <c r="H1200">
        <v>0</v>
      </c>
      <c r="J1200" s="1" t="str">
        <f t="shared" si="19"/>
        <v>2023-10-20-22</v>
      </c>
    </row>
    <row r="1201" spans="1:10" x14ac:dyDescent="0.45">
      <c r="A1201">
        <v>1314462</v>
      </c>
      <c r="B1201" s="1">
        <v>45219.958333333336</v>
      </c>
      <c r="C1201" t="s">
        <v>7</v>
      </c>
      <c r="D1201" t="s">
        <v>8</v>
      </c>
      <c r="E1201" t="s">
        <v>8796</v>
      </c>
      <c r="F1201">
        <v>635</v>
      </c>
      <c r="G1201">
        <v>1.679</v>
      </c>
      <c r="H1201">
        <v>0</v>
      </c>
      <c r="J1201" s="1" t="str">
        <f t="shared" si="19"/>
        <v>2023-10-20-23</v>
      </c>
    </row>
    <row r="1202" spans="1:10" x14ac:dyDescent="0.45">
      <c r="A1202">
        <v>1314942</v>
      </c>
      <c r="B1202" s="1">
        <v>45220</v>
      </c>
      <c r="C1202" t="s">
        <v>7</v>
      </c>
      <c r="D1202" t="s">
        <v>8</v>
      </c>
      <c r="E1202" t="s">
        <v>8796</v>
      </c>
      <c r="F1202">
        <v>635</v>
      </c>
      <c r="G1202">
        <v>1.764</v>
      </c>
      <c r="H1202">
        <v>0</v>
      </c>
      <c r="J1202" s="1" t="str">
        <f t="shared" si="19"/>
        <v>2023-10-21-00</v>
      </c>
    </row>
    <row r="1203" spans="1:10" x14ac:dyDescent="0.45">
      <c r="A1203">
        <v>1315832</v>
      </c>
      <c r="B1203" s="1">
        <v>45220.041666666664</v>
      </c>
      <c r="C1203" t="s">
        <v>7</v>
      </c>
      <c r="D1203" t="s">
        <v>8</v>
      </c>
      <c r="E1203" t="s">
        <v>8796</v>
      </c>
      <c r="F1203">
        <v>635</v>
      </c>
      <c r="G1203">
        <v>1.5580000000000001</v>
      </c>
      <c r="H1203">
        <v>0</v>
      </c>
      <c r="J1203" s="1" t="str">
        <f t="shared" si="19"/>
        <v>2023-10-21-01</v>
      </c>
    </row>
    <row r="1204" spans="1:10" x14ac:dyDescent="0.45">
      <c r="A1204">
        <v>1317029</v>
      </c>
      <c r="B1204" s="1">
        <v>45220.083333333336</v>
      </c>
      <c r="C1204" t="s">
        <v>7</v>
      </c>
      <c r="D1204" t="s">
        <v>8</v>
      </c>
      <c r="E1204" t="s">
        <v>8796</v>
      </c>
      <c r="F1204">
        <v>635</v>
      </c>
      <c r="G1204">
        <v>0.47599999999999998</v>
      </c>
      <c r="H1204">
        <v>0</v>
      </c>
      <c r="J1204" s="1" t="str">
        <f t="shared" si="19"/>
        <v>2023-10-21-02</v>
      </c>
    </row>
    <row r="1205" spans="1:10" x14ac:dyDescent="0.45">
      <c r="A1205">
        <v>1318627</v>
      </c>
      <c r="B1205" s="1">
        <v>45220.125</v>
      </c>
      <c r="C1205" t="s">
        <v>7</v>
      </c>
      <c r="D1205" t="s">
        <v>8</v>
      </c>
      <c r="E1205" t="s">
        <v>8796</v>
      </c>
      <c r="F1205">
        <v>635</v>
      </c>
      <c r="G1205">
        <v>0.38500000000000001</v>
      </c>
      <c r="H1205">
        <v>0</v>
      </c>
      <c r="J1205" s="1" t="str">
        <f t="shared" si="19"/>
        <v>2023-10-21-03</v>
      </c>
    </row>
    <row r="1206" spans="1:10" x14ac:dyDescent="0.45">
      <c r="A1206">
        <v>1319090</v>
      </c>
      <c r="B1206" s="1">
        <v>45220.166666666664</v>
      </c>
      <c r="C1206" t="s">
        <v>7</v>
      </c>
      <c r="D1206" t="s">
        <v>8</v>
      </c>
      <c r="E1206" t="s">
        <v>8796</v>
      </c>
      <c r="F1206">
        <v>635</v>
      </c>
      <c r="G1206">
        <v>0.95299999999999996</v>
      </c>
      <c r="H1206">
        <v>0</v>
      </c>
      <c r="J1206" s="1" t="str">
        <f t="shared" si="19"/>
        <v>2023-10-21-04</v>
      </c>
    </row>
    <row r="1207" spans="1:10" x14ac:dyDescent="0.45">
      <c r="A1207">
        <v>1320371</v>
      </c>
      <c r="B1207" s="1">
        <v>45220.208333333336</v>
      </c>
      <c r="C1207" t="s">
        <v>7</v>
      </c>
      <c r="D1207" t="s">
        <v>8</v>
      </c>
      <c r="E1207" t="s">
        <v>8796</v>
      </c>
      <c r="F1207">
        <v>635</v>
      </c>
      <c r="G1207">
        <v>0.45</v>
      </c>
      <c r="H1207">
        <v>0</v>
      </c>
      <c r="J1207" s="1" t="str">
        <f t="shared" si="19"/>
        <v>2023-10-21-05</v>
      </c>
    </row>
    <row r="1208" spans="1:10" x14ac:dyDescent="0.45">
      <c r="A1208">
        <v>1321244</v>
      </c>
      <c r="B1208" s="1">
        <v>45220.25</v>
      </c>
      <c r="C1208" t="s">
        <v>7</v>
      </c>
      <c r="D1208" t="s">
        <v>8</v>
      </c>
      <c r="E1208" t="s">
        <v>8796</v>
      </c>
      <c r="F1208">
        <v>635</v>
      </c>
      <c r="G1208">
        <v>0.27600000000000002</v>
      </c>
      <c r="H1208">
        <v>1E-3</v>
      </c>
      <c r="J1208" s="1" t="str">
        <f t="shared" si="19"/>
        <v>2023-10-21-06</v>
      </c>
    </row>
    <row r="1209" spans="1:10" x14ac:dyDescent="0.45">
      <c r="A1209">
        <v>1323038</v>
      </c>
      <c r="B1209" s="1">
        <v>45220.291666666664</v>
      </c>
      <c r="C1209" t="s">
        <v>7</v>
      </c>
      <c r="D1209" t="s">
        <v>8</v>
      </c>
      <c r="E1209" t="s">
        <v>8796</v>
      </c>
      <c r="F1209">
        <v>635</v>
      </c>
      <c r="G1209">
        <v>0.43</v>
      </c>
      <c r="H1209">
        <v>1.4999999999999999E-2</v>
      </c>
      <c r="J1209" s="1" t="str">
        <f t="shared" si="19"/>
        <v>2023-10-21-07</v>
      </c>
    </row>
    <row r="1210" spans="1:10" x14ac:dyDescent="0.45">
      <c r="A1210">
        <v>1323666</v>
      </c>
      <c r="B1210" s="1">
        <v>45220.333333333336</v>
      </c>
      <c r="C1210" t="s">
        <v>7</v>
      </c>
      <c r="D1210" t="s">
        <v>8</v>
      </c>
      <c r="E1210" t="s">
        <v>8796</v>
      </c>
      <c r="F1210">
        <v>635</v>
      </c>
      <c r="G1210">
        <v>0.252</v>
      </c>
      <c r="H1210">
        <v>0.06</v>
      </c>
      <c r="J1210" s="1" t="str">
        <f t="shared" si="19"/>
        <v>2023-10-21-08</v>
      </c>
    </row>
    <row r="1211" spans="1:10" x14ac:dyDescent="0.45">
      <c r="A1211">
        <v>1324816</v>
      </c>
      <c r="B1211" s="1">
        <v>45220.375</v>
      </c>
      <c r="C1211" t="s">
        <v>7</v>
      </c>
      <c r="D1211" t="s">
        <v>8</v>
      </c>
      <c r="E1211" t="s">
        <v>8796</v>
      </c>
      <c r="F1211">
        <v>635</v>
      </c>
      <c r="G1211">
        <v>2.145</v>
      </c>
      <c r="H1211">
        <v>3.0000000000000001E-3</v>
      </c>
      <c r="J1211" s="1" t="str">
        <f t="shared" si="19"/>
        <v>2023-10-21-09</v>
      </c>
    </row>
    <row r="1212" spans="1:10" x14ac:dyDescent="0.45">
      <c r="A1212">
        <v>1325634</v>
      </c>
      <c r="B1212" s="1">
        <v>45220.416666666664</v>
      </c>
      <c r="C1212" t="s">
        <v>7</v>
      </c>
      <c r="D1212" t="s">
        <v>8</v>
      </c>
      <c r="E1212" t="s">
        <v>8796</v>
      </c>
      <c r="F1212">
        <v>635</v>
      </c>
      <c r="G1212">
        <v>0.624</v>
      </c>
      <c r="H1212">
        <v>5.0000000000000001E-3</v>
      </c>
      <c r="J1212" s="1" t="str">
        <f t="shared" si="19"/>
        <v>2023-10-21-10</v>
      </c>
    </row>
    <row r="1213" spans="1:10" x14ac:dyDescent="0.45">
      <c r="A1213">
        <v>1327635</v>
      </c>
      <c r="B1213" s="1">
        <v>45220.458333333336</v>
      </c>
      <c r="C1213" t="s">
        <v>7</v>
      </c>
      <c r="D1213" t="s">
        <v>8</v>
      </c>
      <c r="E1213" t="s">
        <v>8796</v>
      </c>
      <c r="F1213">
        <v>635</v>
      </c>
      <c r="G1213">
        <v>0.624</v>
      </c>
      <c r="H1213">
        <v>1.0999999999999999E-2</v>
      </c>
      <c r="J1213" s="1" t="str">
        <f t="shared" si="19"/>
        <v>2023-10-21-11</v>
      </c>
    </row>
    <row r="1214" spans="1:10" x14ac:dyDescent="0.45">
      <c r="A1214">
        <v>1328245</v>
      </c>
      <c r="B1214" s="1">
        <v>45220.5</v>
      </c>
      <c r="C1214" t="s">
        <v>7</v>
      </c>
      <c r="D1214" t="s">
        <v>8</v>
      </c>
      <c r="E1214" t="s">
        <v>8796</v>
      </c>
      <c r="F1214">
        <v>635</v>
      </c>
      <c r="G1214">
        <v>0.90500000000000003</v>
      </c>
      <c r="H1214">
        <v>1.6E-2</v>
      </c>
      <c r="J1214" s="1" t="str">
        <f t="shared" si="19"/>
        <v>2023-10-21-12</v>
      </c>
    </row>
    <row r="1215" spans="1:10" x14ac:dyDescent="0.45">
      <c r="A1215">
        <v>1329407</v>
      </c>
      <c r="B1215" s="1">
        <v>45220.541666666664</v>
      </c>
      <c r="C1215" t="s">
        <v>7</v>
      </c>
      <c r="D1215" t="s">
        <v>8</v>
      </c>
      <c r="E1215" t="s">
        <v>8796</v>
      </c>
      <c r="F1215">
        <v>635</v>
      </c>
      <c r="G1215">
        <v>0.127</v>
      </c>
      <c r="H1215">
        <v>0.09</v>
      </c>
      <c r="J1215" s="1" t="str">
        <f t="shared" si="19"/>
        <v>2023-10-21-13</v>
      </c>
    </row>
    <row r="1216" spans="1:10" x14ac:dyDescent="0.45">
      <c r="A1216">
        <v>1330807</v>
      </c>
      <c r="B1216" s="1">
        <v>45220.583333333336</v>
      </c>
      <c r="C1216" t="s">
        <v>7</v>
      </c>
      <c r="D1216" t="s">
        <v>8</v>
      </c>
      <c r="E1216" t="s">
        <v>8796</v>
      </c>
      <c r="F1216">
        <v>635</v>
      </c>
      <c r="G1216">
        <v>0.29699999999999999</v>
      </c>
      <c r="H1216">
        <v>2E-3</v>
      </c>
      <c r="J1216" s="1" t="str">
        <f t="shared" si="19"/>
        <v>2023-10-21-14</v>
      </c>
    </row>
    <row r="1217" spans="1:10" x14ac:dyDescent="0.45">
      <c r="A1217">
        <v>1331828</v>
      </c>
      <c r="B1217" s="1">
        <v>45220.625</v>
      </c>
      <c r="C1217" t="s">
        <v>7</v>
      </c>
      <c r="D1217" t="s">
        <v>8</v>
      </c>
      <c r="E1217" t="s">
        <v>8796</v>
      </c>
      <c r="F1217">
        <v>635</v>
      </c>
      <c r="G1217">
        <v>0.3</v>
      </c>
      <c r="H1217">
        <v>0</v>
      </c>
      <c r="J1217" s="1" t="str">
        <f t="shared" si="19"/>
        <v>2023-10-21-15</v>
      </c>
    </row>
    <row r="1218" spans="1:10" x14ac:dyDescent="0.45">
      <c r="A1218">
        <v>1332431</v>
      </c>
      <c r="B1218" s="1">
        <v>45220.666666666664</v>
      </c>
      <c r="C1218" t="s">
        <v>7</v>
      </c>
      <c r="D1218" t="s">
        <v>8</v>
      </c>
      <c r="E1218" t="s">
        <v>8796</v>
      </c>
      <c r="F1218">
        <v>635</v>
      </c>
      <c r="G1218">
        <v>0.252</v>
      </c>
      <c r="H1218">
        <v>0</v>
      </c>
      <c r="J1218" s="1" t="str">
        <f t="shared" si="19"/>
        <v>2023-10-21-16</v>
      </c>
    </row>
    <row r="1219" spans="1:10" x14ac:dyDescent="0.45">
      <c r="A1219">
        <v>1333405</v>
      </c>
      <c r="B1219" s="1">
        <v>45220.708333333336</v>
      </c>
      <c r="C1219" t="s">
        <v>7</v>
      </c>
      <c r="D1219" t="s">
        <v>8</v>
      </c>
      <c r="E1219" t="s">
        <v>8796</v>
      </c>
      <c r="F1219">
        <v>635</v>
      </c>
      <c r="G1219">
        <v>0.68400000000000005</v>
      </c>
      <c r="H1219">
        <v>0</v>
      </c>
      <c r="J1219" s="1" t="str">
        <f t="shared" ref="J1219:J1282" si="20">TEXT(YEAR(B1219),"0000")&amp;"-"&amp;TEXT(MONTH(B1219),"00")&amp;"-"&amp;TEXT(DAY(B1219),"00")&amp;"-"&amp;TEXT(HOUR(B1219),"00")</f>
        <v>2023-10-21-17</v>
      </c>
    </row>
    <row r="1220" spans="1:10" x14ac:dyDescent="0.45">
      <c r="A1220">
        <v>1335225</v>
      </c>
      <c r="B1220" s="1">
        <v>45220.75</v>
      </c>
      <c r="C1220" t="s">
        <v>7</v>
      </c>
      <c r="D1220" t="s">
        <v>8</v>
      </c>
      <c r="E1220" t="s">
        <v>8796</v>
      </c>
      <c r="F1220">
        <v>635</v>
      </c>
      <c r="G1220">
        <v>1.07</v>
      </c>
      <c r="H1220">
        <v>0</v>
      </c>
      <c r="J1220" s="1" t="str">
        <f t="shared" si="20"/>
        <v>2023-10-21-18</v>
      </c>
    </row>
    <row r="1221" spans="1:10" x14ac:dyDescent="0.45">
      <c r="A1221">
        <v>1335830</v>
      </c>
      <c r="B1221" s="1">
        <v>45220.791666666664</v>
      </c>
      <c r="C1221" t="s">
        <v>7</v>
      </c>
      <c r="D1221" t="s">
        <v>8</v>
      </c>
      <c r="E1221" t="s">
        <v>8796</v>
      </c>
      <c r="F1221">
        <v>635</v>
      </c>
      <c r="G1221">
        <v>0.84</v>
      </c>
      <c r="H1221">
        <v>0</v>
      </c>
      <c r="J1221" s="1" t="str">
        <f t="shared" si="20"/>
        <v>2023-10-21-19</v>
      </c>
    </row>
    <row r="1222" spans="1:10" x14ac:dyDescent="0.45">
      <c r="A1222">
        <v>1336827</v>
      </c>
      <c r="B1222" s="1">
        <v>45220.833333333336</v>
      </c>
      <c r="C1222" t="s">
        <v>7</v>
      </c>
      <c r="D1222" t="s">
        <v>8</v>
      </c>
      <c r="E1222" t="s">
        <v>8796</v>
      </c>
      <c r="F1222">
        <v>635</v>
      </c>
      <c r="G1222">
        <v>0.23799999999999999</v>
      </c>
      <c r="H1222">
        <v>0</v>
      </c>
      <c r="J1222" s="1" t="str">
        <f t="shared" si="20"/>
        <v>2023-10-21-20</v>
      </c>
    </row>
    <row r="1223" spans="1:10" x14ac:dyDescent="0.45">
      <c r="A1223">
        <v>1338156</v>
      </c>
      <c r="B1223" s="1">
        <v>45220.875</v>
      </c>
      <c r="C1223" t="s">
        <v>7</v>
      </c>
      <c r="D1223" t="s">
        <v>8</v>
      </c>
      <c r="E1223" t="s">
        <v>8796</v>
      </c>
      <c r="F1223">
        <v>635</v>
      </c>
      <c r="G1223">
        <v>0.30599999999999999</v>
      </c>
      <c r="H1223">
        <v>0</v>
      </c>
      <c r="J1223" s="1" t="str">
        <f t="shared" si="20"/>
        <v>2023-10-21-21</v>
      </c>
    </row>
    <row r="1224" spans="1:10" x14ac:dyDescent="0.45">
      <c r="A1224">
        <v>1339116</v>
      </c>
      <c r="B1224" s="1">
        <v>45220.916666666664</v>
      </c>
      <c r="C1224" t="s">
        <v>7</v>
      </c>
      <c r="D1224" t="s">
        <v>8</v>
      </c>
      <c r="E1224" t="s">
        <v>8796</v>
      </c>
      <c r="F1224">
        <v>635</v>
      </c>
      <c r="G1224">
        <v>0.89600000000000002</v>
      </c>
      <c r="H1224">
        <v>0</v>
      </c>
      <c r="J1224" s="1" t="str">
        <f t="shared" si="20"/>
        <v>2023-10-21-22</v>
      </c>
    </row>
    <row r="1225" spans="1:10" x14ac:dyDescent="0.45">
      <c r="A1225">
        <v>1340856</v>
      </c>
      <c r="B1225" s="1">
        <v>45220.958333333336</v>
      </c>
      <c r="C1225" t="s">
        <v>7</v>
      </c>
      <c r="D1225" t="s">
        <v>8</v>
      </c>
      <c r="E1225" t="s">
        <v>8796</v>
      </c>
      <c r="F1225">
        <v>635</v>
      </c>
      <c r="G1225">
        <v>0.996</v>
      </c>
      <c r="H1225">
        <v>0</v>
      </c>
      <c r="J1225" s="1" t="str">
        <f t="shared" si="20"/>
        <v>2023-10-21-23</v>
      </c>
    </row>
    <row r="1226" spans="1:10" x14ac:dyDescent="0.45">
      <c r="A1226">
        <v>1341975</v>
      </c>
      <c r="B1226" s="1">
        <v>45221</v>
      </c>
      <c r="C1226" t="s">
        <v>7</v>
      </c>
      <c r="D1226" t="s">
        <v>8</v>
      </c>
      <c r="E1226" t="s">
        <v>8796</v>
      </c>
      <c r="F1226">
        <v>635</v>
      </c>
      <c r="G1226">
        <v>0.45300000000000001</v>
      </c>
      <c r="H1226">
        <v>0</v>
      </c>
      <c r="J1226" s="1" t="str">
        <f t="shared" si="20"/>
        <v>2023-10-22-00</v>
      </c>
    </row>
    <row r="1227" spans="1:10" x14ac:dyDescent="0.45">
      <c r="A1227">
        <v>1343131</v>
      </c>
      <c r="B1227" s="1">
        <v>45221.041666666664</v>
      </c>
      <c r="C1227" t="s">
        <v>7</v>
      </c>
      <c r="D1227" t="s">
        <v>8</v>
      </c>
      <c r="E1227" t="s">
        <v>8796</v>
      </c>
      <c r="F1227">
        <v>635</v>
      </c>
      <c r="G1227">
        <v>0.183</v>
      </c>
      <c r="H1227">
        <v>0</v>
      </c>
      <c r="J1227" s="1" t="str">
        <f t="shared" si="20"/>
        <v>2023-10-22-01</v>
      </c>
    </row>
    <row r="1228" spans="1:10" x14ac:dyDescent="0.45">
      <c r="A1228">
        <v>1343981</v>
      </c>
      <c r="B1228" s="1">
        <v>45221.083333333336</v>
      </c>
      <c r="C1228" t="s">
        <v>7</v>
      </c>
      <c r="D1228" t="s">
        <v>8</v>
      </c>
      <c r="E1228" t="s">
        <v>8796</v>
      </c>
      <c r="F1228">
        <v>635</v>
      </c>
      <c r="G1228">
        <v>0.19600000000000001</v>
      </c>
      <c r="H1228">
        <v>0</v>
      </c>
      <c r="J1228" s="1" t="str">
        <f t="shared" si="20"/>
        <v>2023-10-22-02</v>
      </c>
    </row>
    <row r="1229" spans="1:10" x14ac:dyDescent="0.45">
      <c r="A1229">
        <v>1344833</v>
      </c>
      <c r="B1229" s="1">
        <v>45221.125</v>
      </c>
      <c r="C1229" t="s">
        <v>7</v>
      </c>
      <c r="D1229" t="s">
        <v>8</v>
      </c>
      <c r="E1229" t="s">
        <v>8796</v>
      </c>
      <c r="F1229">
        <v>635</v>
      </c>
      <c r="G1229">
        <v>0.48399999999999999</v>
      </c>
      <c r="H1229">
        <v>0</v>
      </c>
      <c r="J1229" s="1" t="str">
        <f t="shared" si="20"/>
        <v>2023-10-22-03</v>
      </c>
    </row>
    <row r="1230" spans="1:10" x14ac:dyDescent="0.45">
      <c r="A1230">
        <v>1346157</v>
      </c>
      <c r="B1230" s="1">
        <v>45221.166666666664</v>
      </c>
      <c r="C1230" t="s">
        <v>7</v>
      </c>
      <c r="D1230" t="s">
        <v>8</v>
      </c>
      <c r="E1230" t="s">
        <v>8796</v>
      </c>
      <c r="F1230">
        <v>635</v>
      </c>
      <c r="G1230">
        <v>0.91100000000000003</v>
      </c>
      <c r="H1230">
        <v>0</v>
      </c>
      <c r="J1230" s="1" t="str">
        <f t="shared" si="20"/>
        <v>2023-10-22-04</v>
      </c>
    </row>
    <row r="1231" spans="1:10" x14ac:dyDescent="0.45">
      <c r="A1231">
        <v>1347426</v>
      </c>
      <c r="B1231" s="1">
        <v>45221.208333333336</v>
      </c>
      <c r="C1231" t="s">
        <v>7</v>
      </c>
      <c r="D1231" t="s">
        <v>8</v>
      </c>
      <c r="E1231" t="s">
        <v>8796</v>
      </c>
      <c r="F1231">
        <v>635</v>
      </c>
      <c r="G1231">
        <v>0.23100000000000001</v>
      </c>
      <c r="H1231">
        <v>0</v>
      </c>
      <c r="J1231" s="1" t="str">
        <f t="shared" si="20"/>
        <v>2023-10-22-05</v>
      </c>
    </row>
    <row r="1232" spans="1:10" x14ac:dyDescent="0.45">
      <c r="A1232">
        <v>1347647</v>
      </c>
      <c r="B1232" s="1">
        <v>45221.25</v>
      </c>
      <c r="C1232" t="s">
        <v>7</v>
      </c>
      <c r="D1232" t="s">
        <v>8</v>
      </c>
      <c r="E1232" t="s">
        <v>8796</v>
      </c>
      <c r="F1232">
        <v>635</v>
      </c>
      <c r="G1232">
        <v>0.47199999999999998</v>
      </c>
      <c r="H1232">
        <v>8.9999999999999993E-3</v>
      </c>
      <c r="J1232" s="1" t="str">
        <f t="shared" si="20"/>
        <v>2023-10-22-06</v>
      </c>
    </row>
    <row r="1233" spans="1:10" x14ac:dyDescent="0.45">
      <c r="A1233">
        <v>1348702</v>
      </c>
      <c r="B1233" s="1">
        <v>45221.291666666664</v>
      </c>
      <c r="C1233" t="s">
        <v>7</v>
      </c>
      <c r="D1233" t="s">
        <v>8</v>
      </c>
      <c r="E1233" t="s">
        <v>8796</v>
      </c>
      <c r="F1233">
        <v>635</v>
      </c>
      <c r="G1233">
        <v>6.4000000000000001E-2</v>
      </c>
      <c r="H1233">
        <v>0.106</v>
      </c>
      <c r="J1233" s="1" t="str">
        <f t="shared" si="20"/>
        <v>2023-10-22-07</v>
      </c>
    </row>
    <row r="1234" spans="1:10" x14ac:dyDescent="0.45">
      <c r="A1234">
        <v>1350640</v>
      </c>
      <c r="B1234" s="1">
        <v>45221.333333333336</v>
      </c>
      <c r="C1234" t="s">
        <v>7</v>
      </c>
      <c r="D1234" t="s">
        <v>8</v>
      </c>
      <c r="E1234" t="s">
        <v>8796</v>
      </c>
      <c r="F1234">
        <v>635</v>
      </c>
      <c r="G1234">
        <v>0.30599999999999999</v>
      </c>
      <c r="H1234">
        <v>0.14499999999999999</v>
      </c>
      <c r="J1234" s="1" t="str">
        <f t="shared" si="20"/>
        <v>2023-10-22-08</v>
      </c>
    </row>
    <row r="1235" spans="1:10" x14ac:dyDescent="0.45">
      <c r="A1235">
        <v>1351237</v>
      </c>
      <c r="B1235" s="1">
        <v>45221.375</v>
      </c>
      <c r="C1235" t="s">
        <v>7</v>
      </c>
      <c r="D1235" t="s">
        <v>8</v>
      </c>
      <c r="E1235" t="s">
        <v>8796</v>
      </c>
      <c r="F1235">
        <v>635</v>
      </c>
      <c r="G1235">
        <v>0.04</v>
      </c>
      <c r="H1235">
        <v>0.20599999999999999</v>
      </c>
      <c r="J1235" s="1" t="str">
        <f t="shared" si="20"/>
        <v>2023-10-22-09</v>
      </c>
    </row>
    <row r="1236" spans="1:10" x14ac:dyDescent="0.45">
      <c r="A1236">
        <v>1351973</v>
      </c>
      <c r="B1236" s="1">
        <v>45221.416666666664</v>
      </c>
      <c r="C1236" t="s">
        <v>7</v>
      </c>
      <c r="D1236" t="s">
        <v>8</v>
      </c>
      <c r="E1236" t="s">
        <v>8796</v>
      </c>
      <c r="F1236">
        <v>635</v>
      </c>
      <c r="G1236">
        <v>0.26100000000000001</v>
      </c>
      <c r="H1236">
        <v>0.222</v>
      </c>
      <c r="J1236" s="1" t="str">
        <f t="shared" si="20"/>
        <v>2023-10-22-10</v>
      </c>
    </row>
    <row r="1237" spans="1:10" x14ac:dyDescent="0.45">
      <c r="A1237">
        <v>1353153</v>
      </c>
      <c r="B1237" s="1">
        <v>45221.458333333336</v>
      </c>
      <c r="C1237" t="s">
        <v>7</v>
      </c>
      <c r="D1237" t="s">
        <v>8</v>
      </c>
      <c r="E1237" t="s">
        <v>8796</v>
      </c>
      <c r="F1237">
        <v>635</v>
      </c>
      <c r="G1237">
        <v>1.2E-2</v>
      </c>
      <c r="H1237">
        <v>0.19700000000000001</v>
      </c>
      <c r="J1237" s="1" t="str">
        <f t="shared" si="20"/>
        <v>2023-10-22-11</v>
      </c>
    </row>
    <row r="1238" spans="1:10" x14ac:dyDescent="0.45">
      <c r="A1238">
        <v>1354652</v>
      </c>
      <c r="B1238" s="1">
        <v>45221.5</v>
      </c>
      <c r="C1238" t="s">
        <v>7</v>
      </c>
      <c r="D1238" t="s">
        <v>8</v>
      </c>
      <c r="E1238" t="s">
        <v>8796</v>
      </c>
      <c r="F1238">
        <v>635</v>
      </c>
      <c r="G1238">
        <v>0.33800000000000002</v>
      </c>
      <c r="H1238">
        <v>8.1000000000000003E-2</v>
      </c>
      <c r="J1238" s="1" t="str">
        <f t="shared" si="20"/>
        <v>2023-10-22-12</v>
      </c>
    </row>
    <row r="1239" spans="1:10" x14ac:dyDescent="0.45">
      <c r="A1239">
        <v>1355874</v>
      </c>
      <c r="B1239" s="1">
        <v>45221.541666666664</v>
      </c>
      <c r="C1239" t="s">
        <v>7</v>
      </c>
      <c r="D1239" t="s">
        <v>8</v>
      </c>
      <c r="E1239" t="s">
        <v>8796</v>
      </c>
      <c r="F1239">
        <v>635</v>
      </c>
      <c r="G1239">
        <v>0.19400000000000001</v>
      </c>
      <c r="H1239">
        <v>8.9999999999999993E-3</v>
      </c>
      <c r="J1239" s="1" t="str">
        <f t="shared" si="20"/>
        <v>2023-10-22-13</v>
      </c>
    </row>
    <row r="1240" spans="1:10" x14ac:dyDescent="0.45">
      <c r="A1240">
        <v>1356454</v>
      </c>
      <c r="B1240" s="1">
        <v>45221.583333333336</v>
      </c>
      <c r="C1240" t="s">
        <v>7</v>
      </c>
      <c r="D1240" t="s">
        <v>8</v>
      </c>
      <c r="E1240" t="s">
        <v>8796</v>
      </c>
      <c r="F1240">
        <v>635</v>
      </c>
      <c r="G1240">
        <v>1.268</v>
      </c>
      <c r="H1240">
        <v>0</v>
      </c>
      <c r="J1240" s="1" t="str">
        <f t="shared" si="20"/>
        <v>2023-10-22-14</v>
      </c>
    </row>
    <row r="1241" spans="1:10" x14ac:dyDescent="0.45">
      <c r="A1241">
        <v>1357524</v>
      </c>
      <c r="B1241" s="1">
        <v>45221.625</v>
      </c>
      <c r="C1241" t="s">
        <v>7</v>
      </c>
      <c r="D1241" t="s">
        <v>8</v>
      </c>
      <c r="E1241" t="s">
        <v>8796</v>
      </c>
      <c r="F1241">
        <v>635</v>
      </c>
      <c r="G1241">
        <v>0.41099999999999998</v>
      </c>
      <c r="H1241">
        <v>0</v>
      </c>
      <c r="J1241" s="1" t="str">
        <f t="shared" si="20"/>
        <v>2023-10-22-15</v>
      </c>
    </row>
    <row r="1242" spans="1:10" x14ac:dyDescent="0.45">
      <c r="A1242">
        <v>1359499</v>
      </c>
      <c r="B1242" s="1">
        <v>45221.666666666664</v>
      </c>
      <c r="C1242" t="s">
        <v>7</v>
      </c>
      <c r="D1242" t="s">
        <v>8</v>
      </c>
      <c r="E1242" t="s">
        <v>8796</v>
      </c>
      <c r="F1242">
        <v>635</v>
      </c>
      <c r="G1242">
        <v>0.52300000000000002</v>
      </c>
      <c r="H1242">
        <v>0</v>
      </c>
      <c r="J1242" s="1" t="str">
        <f t="shared" si="20"/>
        <v>2023-10-22-16</v>
      </c>
    </row>
    <row r="1243" spans="1:10" x14ac:dyDescent="0.45">
      <c r="A1243">
        <v>1360032</v>
      </c>
      <c r="B1243" s="1">
        <v>45221.708333333336</v>
      </c>
      <c r="C1243" t="s">
        <v>7</v>
      </c>
      <c r="D1243" t="s">
        <v>8</v>
      </c>
      <c r="E1243" t="s">
        <v>8796</v>
      </c>
      <c r="F1243">
        <v>635</v>
      </c>
      <c r="G1243">
        <v>1.2270000000000001</v>
      </c>
      <c r="H1243">
        <v>0</v>
      </c>
      <c r="J1243" s="1" t="str">
        <f t="shared" si="20"/>
        <v>2023-10-22-17</v>
      </c>
    </row>
    <row r="1244" spans="1:10" x14ac:dyDescent="0.45">
      <c r="A1244">
        <v>1361320</v>
      </c>
      <c r="B1244" s="1">
        <v>45221.75</v>
      </c>
      <c r="C1244" t="s">
        <v>7</v>
      </c>
      <c r="D1244" t="s">
        <v>8</v>
      </c>
      <c r="E1244" t="s">
        <v>8796</v>
      </c>
      <c r="F1244">
        <v>635</v>
      </c>
      <c r="G1244">
        <v>1.246</v>
      </c>
      <c r="H1244">
        <v>0</v>
      </c>
      <c r="J1244" s="1" t="str">
        <f t="shared" si="20"/>
        <v>2023-10-22-18</v>
      </c>
    </row>
    <row r="1245" spans="1:10" x14ac:dyDescent="0.45">
      <c r="A1245">
        <v>1361885</v>
      </c>
      <c r="B1245" s="1">
        <v>45221.791666666664</v>
      </c>
      <c r="C1245" t="s">
        <v>7</v>
      </c>
      <c r="D1245" t="s">
        <v>8</v>
      </c>
      <c r="E1245" t="s">
        <v>8796</v>
      </c>
      <c r="F1245">
        <v>635</v>
      </c>
      <c r="G1245">
        <v>0.28299999999999997</v>
      </c>
      <c r="H1245">
        <v>0</v>
      </c>
      <c r="J1245" s="1" t="str">
        <f t="shared" si="20"/>
        <v>2023-10-22-19</v>
      </c>
    </row>
    <row r="1246" spans="1:10" x14ac:dyDescent="0.45">
      <c r="A1246">
        <v>1363432</v>
      </c>
      <c r="B1246" s="1">
        <v>45221.833333333336</v>
      </c>
      <c r="C1246" t="s">
        <v>7</v>
      </c>
      <c r="D1246" t="s">
        <v>8</v>
      </c>
      <c r="E1246" t="s">
        <v>8796</v>
      </c>
      <c r="F1246">
        <v>635</v>
      </c>
      <c r="G1246">
        <v>0.23599999999999999</v>
      </c>
      <c r="H1246">
        <v>0</v>
      </c>
      <c r="J1246" s="1" t="str">
        <f t="shared" si="20"/>
        <v>2023-10-22-20</v>
      </c>
    </row>
    <row r="1247" spans="1:10" x14ac:dyDescent="0.45">
      <c r="A1247">
        <v>1364994</v>
      </c>
      <c r="B1247" s="1">
        <v>45221.875</v>
      </c>
      <c r="C1247" t="s">
        <v>7</v>
      </c>
      <c r="D1247" t="s">
        <v>8</v>
      </c>
      <c r="E1247" t="s">
        <v>8796</v>
      </c>
      <c r="F1247">
        <v>635</v>
      </c>
      <c r="G1247">
        <v>0.23599999999999999</v>
      </c>
      <c r="H1247">
        <v>0</v>
      </c>
      <c r="J1247" s="1" t="str">
        <f t="shared" si="20"/>
        <v>2023-10-22-21</v>
      </c>
    </row>
    <row r="1248" spans="1:10" x14ac:dyDescent="0.45">
      <c r="A1248">
        <v>1365225</v>
      </c>
      <c r="B1248" s="1">
        <v>45221.916666666664</v>
      </c>
      <c r="C1248" t="s">
        <v>7</v>
      </c>
      <c r="D1248" t="s">
        <v>8</v>
      </c>
      <c r="E1248" t="s">
        <v>8796</v>
      </c>
      <c r="F1248">
        <v>635</v>
      </c>
      <c r="G1248">
        <v>0.248</v>
      </c>
      <c r="H1248">
        <v>0</v>
      </c>
      <c r="J1248" s="1" t="str">
        <f t="shared" si="20"/>
        <v>2023-10-22-22</v>
      </c>
    </row>
    <row r="1249" spans="1:10" x14ac:dyDescent="0.45">
      <c r="A1249">
        <v>1366361</v>
      </c>
      <c r="B1249" s="1">
        <v>45221.958333333336</v>
      </c>
      <c r="C1249" t="s">
        <v>7</v>
      </c>
      <c r="D1249" t="s">
        <v>8</v>
      </c>
      <c r="E1249" t="s">
        <v>8796</v>
      </c>
      <c r="F1249">
        <v>635</v>
      </c>
      <c r="G1249">
        <v>0.17899999999999999</v>
      </c>
      <c r="H1249">
        <v>0</v>
      </c>
      <c r="J1249" s="1" t="str">
        <f t="shared" si="20"/>
        <v>2023-10-22-23</v>
      </c>
    </row>
    <row r="1250" spans="1:10" x14ac:dyDescent="0.45">
      <c r="A1250">
        <v>1368169</v>
      </c>
      <c r="B1250" s="1">
        <v>45222</v>
      </c>
      <c r="C1250" t="s">
        <v>7</v>
      </c>
      <c r="D1250" t="s">
        <v>8</v>
      </c>
      <c r="E1250" t="s">
        <v>8796</v>
      </c>
      <c r="F1250">
        <v>635</v>
      </c>
      <c r="G1250">
        <v>0.33100000000000002</v>
      </c>
      <c r="H1250">
        <v>0</v>
      </c>
      <c r="J1250" s="1" t="str">
        <f t="shared" si="20"/>
        <v>2023-10-23-00</v>
      </c>
    </row>
    <row r="1251" spans="1:10" x14ac:dyDescent="0.45">
      <c r="A1251">
        <v>1369199</v>
      </c>
      <c r="B1251" s="1">
        <v>45222.041666666664</v>
      </c>
      <c r="C1251" t="s">
        <v>7</v>
      </c>
      <c r="D1251" t="s">
        <v>8</v>
      </c>
      <c r="E1251" t="s">
        <v>8796</v>
      </c>
      <c r="F1251">
        <v>635</v>
      </c>
      <c r="G1251">
        <v>0.21199999999999999</v>
      </c>
      <c r="H1251">
        <v>0</v>
      </c>
      <c r="J1251" s="1" t="str">
        <f t="shared" si="20"/>
        <v>2023-10-23-01</v>
      </c>
    </row>
    <row r="1252" spans="1:10" x14ac:dyDescent="0.45">
      <c r="A1252">
        <v>1369836</v>
      </c>
      <c r="B1252" s="1">
        <v>45222.083333333336</v>
      </c>
      <c r="C1252" t="s">
        <v>7</v>
      </c>
      <c r="D1252" t="s">
        <v>8</v>
      </c>
      <c r="E1252" t="s">
        <v>8796</v>
      </c>
      <c r="F1252">
        <v>635</v>
      </c>
      <c r="G1252">
        <v>0.36599999999999999</v>
      </c>
      <c r="H1252">
        <v>0</v>
      </c>
      <c r="J1252" s="1" t="str">
        <f t="shared" si="20"/>
        <v>2023-10-23-02</v>
      </c>
    </row>
    <row r="1253" spans="1:10" x14ac:dyDescent="0.45">
      <c r="A1253">
        <v>1371015</v>
      </c>
      <c r="B1253" s="1">
        <v>45222.125</v>
      </c>
      <c r="C1253" t="s">
        <v>7</v>
      </c>
      <c r="D1253" t="s">
        <v>8</v>
      </c>
      <c r="E1253" t="s">
        <v>8796</v>
      </c>
      <c r="F1253">
        <v>635</v>
      </c>
      <c r="G1253">
        <v>1.0629999999999999</v>
      </c>
      <c r="H1253">
        <v>0</v>
      </c>
      <c r="J1253" s="1" t="str">
        <f t="shared" si="20"/>
        <v>2023-10-23-03</v>
      </c>
    </row>
    <row r="1254" spans="1:10" x14ac:dyDescent="0.45">
      <c r="A1254">
        <v>1372140</v>
      </c>
      <c r="B1254" s="1">
        <v>45222.166666666664</v>
      </c>
      <c r="C1254" t="s">
        <v>7</v>
      </c>
      <c r="D1254" t="s">
        <v>8</v>
      </c>
      <c r="E1254" t="s">
        <v>8796</v>
      </c>
      <c r="F1254">
        <v>635</v>
      </c>
      <c r="G1254">
        <v>0.35499999999999998</v>
      </c>
      <c r="H1254">
        <v>0</v>
      </c>
      <c r="J1254" s="1" t="str">
        <f t="shared" si="20"/>
        <v>2023-10-23-04</v>
      </c>
    </row>
    <row r="1255" spans="1:10" x14ac:dyDescent="0.45">
      <c r="A1255">
        <v>1372861</v>
      </c>
      <c r="B1255" s="1">
        <v>45222.208333333336</v>
      </c>
      <c r="C1255" t="s">
        <v>7</v>
      </c>
      <c r="D1255" t="s">
        <v>8</v>
      </c>
      <c r="E1255" t="s">
        <v>8796</v>
      </c>
      <c r="F1255">
        <v>635</v>
      </c>
      <c r="G1255">
        <v>0.56000000000000005</v>
      </c>
      <c r="H1255">
        <v>0</v>
      </c>
      <c r="J1255" s="1" t="str">
        <f t="shared" si="20"/>
        <v>2023-10-23-05</v>
      </c>
    </row>
    <row r="1256" spans="1:10" x14ac:dyDescent="0.45">
      <c r="A1256">
        <v>1374415</v>
      </c>
      <c r="B1256" s="1">
        <v>45222.25</v>
      </c>
      <c r="C1256" t="s">
        <v>7</v>
      </c>
      <c r="D1256" t="s">
        <v>8</v>
      </c>
      <c r="E1256" t="s">
        <v>8796</v>
      </c>
      <c r="F1256">
        <v>635</v>
      </c>
      <c r="G1256">
        <v>0.26100000000000001</v>
      </c>
      <c r="H1256">
        <v>2E-3</v>
      </c>
      <c r="J1256" s="1" t="str">
        <f t="shared" si="20"/>
        <v>2023-10-23-06</v>
      </c>
    </row>
    <row r="1257" spans="1:10" x14ac:dyDescent="0.45">
      <c r="A1257">
        <v>1375325</v>
      </c>
      <c r="B1257" s="1">
        <v>45222.291666666664</v>
      </c>
      <c r="C1257" t="s">
        <v>7</v>
      </c>
      <c r="D1257" t="s">
        <v>8</v>
      </c>
      <c r="E1257" t="s">
        <v>8796</v>
      </c>
      <c r="F1257">
        <v>635</v>
      </c>
      <c r="G1257">
        <v>0.34399999999999997</v>
      </c>
      <c r="H1257">
        <v>1.2E-2</v>
      </c>
      <c r="J1257" s="1" t="str">
        <f t="shared" si="20"/>
        <v>2023-10-23-07</v>
      </c>
    </row>
    <row r="1258" spans="1:10" x14ac:dyDescent="0.45">
      <c r="A1258">
        <v>1376357</v>
      </c>
      <c r="B1258" s="1">
        <v>45222.333333333336</v>
      </c>
      <c r="C1258" t="s">
        <v>7</v>
      </c>
      <c r="D1258" t="s">
        <v>8</v>
      </c>
      <c r="E1258" t="s">
        <v>8796</v>
      </c>
      <c r="F1258">
        <v>635</v>
      </c>
      <c r="G1258">
        <v>0.125</v>
      </c>
      <c r="H1258">
        <v>3.7999999999999999E-2</v>
      </c>
      <c r="J1258" s="1" t="str">
        <f t="shared" si="20"/>
        <v>2023-10-23-08</v>
      </c>
    </row>
    <row r="1259" spans="1:10" x14ac:dyDescent="0.45">
      <c r="A1259">
        <v>1377544</v>
      </c>
      <c r="B1259" s="1">
        <v>45222.375</v>
      </c>
      <c r="C1259" t="s">
        <v>7</v>
      </c>
      <c r="D1259" t="s">
        <v>8</v>
      </c>
      <c r="E1259" t="s">
        <v>8796</v>
      </c>
      <c r="F1259">
        <v>635</v>
      </c>
      <c r="G1259">
        <v>0.191</v>
      </c>
      <c r="H1259">
        <v>0.49099999999999999</v>
      </c>
      <c r="J1259" s="1" t="str">
        <f t="shared" si="20"/>
        <v>2023-10-23-09</v>
      </c>
    </row>
    <row r="1260" spans="1:10" x14ac:dyDescent="0.45">
      <c r="A1260">
        <v>1379104</v>
      </c>
      <c r="B1260" s="1">
        <v>45222.416666666664</v>
      </c>
      <c r="C1260" t="s">
        <v>7</v>
      </c>
      <c r="D1260" t="s">
        <v>8</v>
      </c>
      <c r="E1260" t="s">
        <v>8796</v>
      </c>
      <c r="F1260">
        <v>635</v>
      </c>
      <c r="G1260">
        <v>0.129</v>
      </c>
      <c r="H1260">
        <v>0.621</v>
      </c>
      <c r="J1260" s="1" t="str">
        <f t="shared" si="20"/>
        <v>2023-10-23-10</v>
      </c>
    </row>
    <row r="1261" spans="1:10" x14ac:dyDescent="0.45">
      <c r="A1261">
        <v>1379376</v>
      </c>
      <c r="B1261" s="1">
        <v>45222.458333333336</v>
      </c>
      <c r="C1261" t="s">
        <v>7</v>
      </c>
      <c r="D1261" t="s">
        <v>8</v>
      </c>
      <c r="E1261" t="s">
        <v>8796</v>
      </c>
      <c r="F1261">
        <v>635</v>
      </c>
      <c r="G1261">
        <v>1.008</v>
      </c>
      <c r="H1261">
        <v>0.22600000000000001</v>
      </c>
      <c r="J1261" s="1" t="str">
        <f t="shared" si="20"/>
        <v>2023-10-23-11</v>
      </c>
    </row>
    <row r="1262" spans="1:10" x14ac:dyDescent="0.45">
      <c r="A1262">
        <v>1380465</v>
      </c>
      <c r="B1262" s="1">
        <v>45222.5</v>
      </c>
      <c r="C1262" t="s">
        <v>7</v>
      </c>
      <c r="D1262" t="s">
        <v>8</v>
      </c>
      <c r="E1262" t="s">
        <v>8796</v>
      </c>
      <c r="F1262">
        <v>635</v>
      </c>
      <c r="G1262">
        <v>0.157</v>
      </c>
      <c r="H1262">
        <v>2.5000000000000001E-2</v>
      </c>
      <c r="J1262" s="1" t="str">
        <f t="shared" si="20"/>
        <v>2023-10-23-12</v>
      </c>
    </row>
    <row r="1263" spans="1:10" x14ac:dyDescent="0.45">
      <c r="A1263">
        <v>1381559</v>
      </c>
      <c r="B1263" s="1">
        <v>45222.541666666664</v>
      </c>
      <c r="C1263" t="s">
        <v>7</v>
      </c>
      <c r="D1263" t="s">
        <v>8</v>
      </c>
      <c r="E1263" t="s">
        <v>8796</v>
      </c>
      <c r="F1263">
        <v>635</v>
      </c>
      <c r="G1263">
        <v>0.44</v>
      </c>
      <c r="H1263">
        <v>5.0000000000000001E-3</v>
      </c>
      <c r="J1263" s="1" t="str">
        <f t="shared" si="20"/>
        <v>2023-10-23-13</v>
      </c>
    </row>
    <row r="1264" spans="1:10" x14ac:dyDescent="0.45">
      <c r="A1264">
        <v>1383016</v>
      </c>
      <c r="B1264" s="1">
        <v>45222.583333333336</v>
      </c>
      <c r="C1264" t="s">
        <v>7</v>
      </c>
      <c r="D1264" t="s">
        <v>8</v>
      </c>
      <c r="E1264" t="s">
        <v>8796</v>
      </c>
      <c r="F1264">
        <v>635</v>
      </c>
      <c r="G1264">
        <v>0.315</v>
      </c>
      <c r="H1264">
        <v>1.6E-2</v>
      </c>
      <c r="J1264" s="1" t="str">
        <f t="shared" si="20"/>
        <v>2023-10-23-14</v>
      </c>
    </row>
    <row r="1265" spans="1:10" x14ac:dyDescent="0.45">
      <c r="A1265">
        <v>1384576</v>
      </c>
      <c r="B1265" s="1">
        <v>45222.625</v>
      </c>
      <c r="C1265" t="s">
        <v>7</v>
      </c>
      <c r="D1265" t="s">
        <v>8</v>
      </c>
      <c r="E1265" t="s">
        <v>8796</v>
      </c>
      <c r="F1265">
        <v>635</v>
      </c>
      <c r="G1265">
        <v>0.78300000000000003</v>
      </c>
      <c r="H1265">
        <v>0</v>
      </c>
      <c r="J1265" s="1" t="str">
        <f t="shared" si="20"/>
        <v>2023-10-23-15</v>
      </c>
    </row>
    <row r="1266" spans="1:10" x14ac:dyDescent="0.45">
      <c r="A1266">
        <v>1385415</v>
      </c>
      <c r="B1266" s="1">
        <v>45222.666666666664</v>
      </c>
      <c r="C1266" t="s">
        <v>7</v>
      </c>
      <c r="D1266" t="s">
        <v>8</v>
      </c>
      <c r="E1266" t="s">
        <v>8796</v>
      </c>
      <c r="F1266">
        <v>635</v>
      </c>
      <c r="G1266">
        <v>0.34100000000000003</v>
      </c>
      <c r="H1266">
        <v>0</v>
      </c>
      <c r="J1266" s="1" t="str">
        <f t="shared" si="20"/>
        <v>2023-10-23-16</v>
      </c>
    </row>
    <row r="1267" spans="1:10" x14ac:dyDescent="0.45">
      <c r="A1267">
        <v>1386091</v>
      </c>
      <c r="B1267" s="1">
        <v>45222.708333333336</v>
      </c>
      <c r="C1267" t="s">
        <v>7</v>
      </c>
      <c r="D1267" t="s">
        <v>8</v>
      </c>
      <c r="E1267" t="s">
        <v>8796</v>
      </c>
      <c r="F1267">
        <v>635</v>
      </c>
      <c r="G1267">
        <v>0.92700000000000005</v>
      </c>
      <c r="H1267">
        <v>0</v>
      </c>
      <c r="J1267" s="1" t="str">
        <f t="shared" si="20"/>
        <v>2023-10-23-17</v>
      </c>
    </row>
    <row r="1268" spans="1:10" x14ac:dyDescent="0.45">
      <c r="A1268">
        <v>1387797</v>
      </c>
      <c r="B1268" s="1">
        <v>45222.75</v>
      </c>
      <c r="C1268" t="s">
        <v>7</v>
      </c>
      <c r="D1268" t="s">
        <v>8</v>
      </c>
      <c r="E1268" t="s">
        <v>8796</v>
      </c>
      <c r="F1268">
        <v>635</v>
      </c>
      <c r="G1268">
        <v>0.58699999999999997</v>
      </c>
      <c r="H1268">
        <v>0</v>
      </c>
      <c r="J1268" s="1" t="str">
        <f t="shared" si="20"/>
        <v>2023-10-23-18</v>
      </c>
    </row>
    <row r="1269" spans="1:10" x14ac:dyDescent="0.45">
      <c r="A1269">
        <v>1389070</v>
      </c>
      <c r="B1269" s="1">
        <v>45222.791666666664</v>
      </c>
      <c r="C1269" t="s">
        <v>7</v>
      </c>
      <c r="D1269" t="s">
        <v>8</v>
      </c>
      <c r="E1269" t="s">
        <v>8796</v>
      </c>
      <c r="F1269">
        <v>635</v>
      </c>
      <c r="G1269">
        <v>0.83199999999999996</v>
      </c>
      <c r="H1269">
        <v>0</v>
      </c>
      <c r="J1269" s="1" t="str">
        <f t="shared" si="20"/>
        <v>2023-10-23-19</v>
      </c>
    </row>
    <row r="1270" spans="1:10" x14ac:dyDescent="0.45">
      <c r="A1270">
        <v>1389223</v>
      </c>
      <c r="B1270" s="1">
        <v>45222.833333333336</v>
      </c>
      <c r="C1270" t="s">
        <v>7</v>
      </c>
      <c r="D1270" t="s">
        <v>8</v>
      </c>
      <c r="E1270" t="s">
        <v>8796</v>
      </c>
      <c r="F1270">
        <v>635</v>
      </c>
      <c r="G1270">
        <v>0.41099999999999998</v>
      </c>
      <c r="H1270">
        <v>0</v>
      </c>
      <c r="J1270" s="1" t="str">
        <f t="shared" si="20"/>
        <v>2023-10-23-20</v>
      </c>
    </row>
    <row r="1271" spans="1:10" x14ac:dyDescent="0.45">
      <c r="A1271">
        <v>1390783</v>
      </c>
      <c r="B1271" s="1">
        <v>45222.875</v>
      </c>
      <c r="C1271" t="s">
        <v>7</v>
      </c>
      <c r="D1271" t="s">
        <v>8</v>
      </c>
      <c r="E1271" t="s">
        <v>8796</v>
      </c>
      <c r="F1271">
        <v>635</v>
      </c>
      <c r="G1271">
        <v>0.88800000000000001</v>
      </c>
      <c r="H1271">
        <v>0</v>
      </c>
      <c r="J1271" s="1" t="str">
        <f t="shared" si="20"/>
        <v>2023-10-23-21</v>
      </c>
    </row>
    <row r="1272" spans="1:10" x14ac:dyDescent="0.45">
      <c r="A1272">
        <v>1391982</v>
      </c>
      <c r="B1272" s="1">
        <v>45222.916666666664</v>
      </c>
      <c r="C1272" t="s">
        <v>7</v>
      </c>
      <c r="D1272" t="s">
        <v>8</v>
      </c>
      <c r="E1272" t="s">
        <v>8796</v>
      </c>
      <c r="F1272">
        <v>635</v>
      </c>
      <c r="G1272">
        <v>1.7370000000000001</v>
      </c>
      <c r="H1272">
        <v>0</v>
      </c>
      <c r="J1272" s="1" t="str">
        <f t="shared" si="20"/>
        <v>2023-10-23-22</v>
      </c>
    </row>
    <row r="1273" spans="1:10" x14ac:dyDescent="0.45">
      <c r="A1273">
        <v>1393329</v>
      </c>
      <c r="B1273" s="1">
        <v>45222.958333333336</v>
      </c>
      <c r="C1273" t="s">
        <v>7</v>
      </c>
      <c r="D1273" t="s">
        <v>8</v>
      </c>
      <c r="E1273" t="s">
        <v>8796</v>
      </c>
      <c r="F1273">
        <v>635</v>
      </c>
      <c r="G1273">
        <v>1.794</v>
      </c>
      <c r="H1273">
        <v>0</v>
      </c>
      <c r="J1273" s="1" t="str">
        <f t="shared" si="20"/>
        <v>2023-10-23-23</v>
      </c>
    </row>
    <row r="1274" spans="1:10" x14ac:dyDescent="0.45">
      <c r="A1274">
        <v>1394123</v>
      </c>
      <c r="B1274" s="1">
        <v>45223</v>
      </c>
      <c r="C1274" t="s">
        <v>7</v>
      </c>
      <c r="D1274" t="s">
        <v>8</v>
      </c>
      <c r="E1274" t="s">
        <v>8796</v>
      </c>
      <c r="F1274">
        <v>635</v>
      </c>
      <c r="G1274">
        <v>1.5429999999999999</v>
      </c>
      <c r="H1274">
        <v>0</v>
      </c>
      <c r="J1274" s="1" t="str">
        <f t="shared" si="20"/>
        <v>2023-10-24-00</v>
      </c>
    </row>
    <row r="1275" spans="1:10" x14ac:dyDescent="0.45">
      <c r="A1275">
        <v>1394743</v>
      </c>
      <c r="B1275" s="1">
        <v>45223.041666666664</v>
      </c>
      <c r="C1275" t="s">
        <v>7</v>
      </c>
      <c r="D1275" t="s">
        <v>8</v>
      </c>
      <c r="E1275" t="s">
        <v>8796</v>
      </c>
      <c r="F1275">
        <v>635</v>
      </c>
      <c r="G1275">
        <v>1.895</v>
      </c>
      <c r="H1275">
        <v>0</v>
      </c>
      <c r="J1275" s="1" t="str">
        <f t="shared" si="20"/>
        <v>2023-10-24-01</v>
      </c>
    </row>
    <row r="1276" spans="1:10" x14ac:dyDescent="0.45">
      <c r="A1276">
        <v>1395796</v>
      </c>
      <c r="B1276" s="1">
        <v>45223.083333333336</v>
      </c>
      <c r="C1276" t="s">
        <v>7</v>
      </c>
      <c r="D1276" t="s">
        <v>8</v>
      </c>
      <c r="E1276" t="s">
        <v>8796</v>
      </c>
      <c r="F1276">
        <v>635</v>
      </c>
      <c r="G1276">
        <v>1.554</v>
      </c>
      <c r="H1276">
        <v>0</v>
      </c>
      <c r="J1276" s="1" t="str">
        <f t="shared" si="20"/>
        <v>2023-10-24-02</v>
      </c>
    </row>
    <row r="1277" spans="1:10" x14ac:dyDescent="0.45">
      <c r="A1277">
        <v>1397650</v>
      </c>
      <c r="B1277" s="1">
        <v>45223.125</v>
      </c>
      <c r="C1277" t="s">
        <v>7</v>
      </c>
      <c r="D1277" t="s">
        <v>8</v>
      </c>
      <c r="E1277" t="s">
        <v>8796</v>
      </c>
      <c r="F1277">
        <v>635</v>
      </c>
      <c r="G1277">
        <v>1.885</v>
      </c>
      <c r="H1277">
        <v>0</v>
      </c>
      <c r="J1277" s="1" t="str">
        <f t="shared" si="20"/>
        <v>2023-10-24-03</v>
      </c>
    </row>
    <row r="1278" spans="1:10" x14ac:dyDescent="0.45">
      <c r="A1278">
        <v>1398330</v>
      </c>
      <c r="B1278" s="1">
        <v>45223.166666666664</v>
      </c>
      <c r="C1278" t="s">
        <v>7</v>
      </c>
      <c r="D1278" t="s">
        <v>8</v>
      </c>
      <c r="E1278" t="s">
        <v>8796</v>
      </c>
      <c r="F1278">
        <v>635</v>
      </c>
      <c r="G1278">
        <v>1.1579999999999999</v>
      </c>
      <c r="H1278">
        <v>0</v>
      </c>
      <c r="J1278" s="1" t="str">
        <f t="shared" si="20"/>
        <v>2023-10-24-04</v>
      </c>
    </row>
    <row r="1279" spans="1:10" x14ac:dyDescent="0.45">
      <c r="A1279">
        <v>1399597</v>
      </c>
      <c r="B1279" s="1">
        <v>45223.208333333336</v>
      </c>
      <c r="C1279" t="s">
        <v>7</v>
      </c>
      <c r="D1279" t="s">
        <v>8</v>
      </c>
      <c r="E1279" t="s">
        <v>8796</v>
      </c>
      <c r="F1279">
        <v>635</v>
      </c>
      <c r="G1279">
        <v>1.3080000000000001</v>
      </c>
      <c r="H1279">
        <v>1E-3</v>
      </c>
      <c r="J1279" s="1" t="str">
        <f t="shared" si="20"/>
        <v>2023-10-24-05</v>
      </c>
    </row>
    <row r="1280" spans="1:10" x14ac:dyDescent="0.45">
      <c r="A1280">
        <v>1400280</v>
      </c>
      <c r="B1280" s="1">
        <v>45223.25</v>
      </c>
      <c r="C1280" t="s">
        <v>7</v>
      </c>
      <c r="D1280" t="s">
        <v>8</v>
      </c>
      <c r="E1280" t="s">
        <v>8796</v>
      </c>
      <c r="F1280">
        <v>635</v>
      </c>
      <c r="G1280">
        <v>0.104</v>
      </c>
      <c r="H1280">
        <v>0.155</v>
      </c>
      <c r="J1280" s="1" t="str">
        <f t="shared" si="20"/>
        <v>2023-10-24-06</v>
      </c>
    </row>
    <row r="1281" spans="1:10" x14ac:dyDescent="0.45">
      <c r="A1281">
        <v>1401863</v>
      </c>
      <c r="B1281" s="1">
        <v>45223.291666666664</v>
      </c>
      <c r="C1281" t="s">
        <v>7</v>
      </c>
      <c r="D1281" t="s">
        <v>8</v>
      </c>
      <c r="E1281" t="s">
        <v>8796</v>
      </c>
      <c r="F1281">
        <v>635</v>
      </c>
      <c r="G1281">
        <v>0.153</v>
      </c>
      <c r="H1281">
        <v>0.49099999999999999</v>
      </c>
      <c r="J1281" s="1" t="str">
        <f t="shared" si="20"/>
        <v>2023-10-24-07</v>
      </c>
    </row>
    <row r="1282" spans="1:10" x14ac:dyDescent="0.45">
      <c r="A1282">
        <v>1403022</v>
      </c>
      <c r="B1282" s="1">
        <v>45223.333333333336</v>
      </c>
      <c r="C1282" t="s">
        <v>7</v>
      </c>
      <c r="D1282" t="s">
        <v>8</v>
      </c>
      <c r="E1282" t="s">
        <v>8796</v>
      </c>
      <c r="F1282">
        <v>635</v>
      </c>
      <c r="G1282">
        <v>1.3340000000000001</v>
      </c>
      <c r="H1282">
        <v>0.81</v>
      </c>
      <c r="J1282" s="1" t="str">
        <f t="shared" si="20"/>
        <v>2023-10-24-08</v>
      </c>
    </row>
    <row r="1283" spans="1:10" x14ac:dyDescent="0.45">
      <c r="A1283">
        <v>1403403</v>
      </c>
      <c r="B1283" s="1">
        <v>45223.375</v>
      </c>
      <c r="C1283" t="s">
        <v>7</v>
      </c>
      <c r="D1283" t="s">
        <v>8</v>
      </c>
      <c r="E1283" t="s">
        <v>8796</v>
      </c>
      <c r="F1283">
        <v>635</v>
      </c>
      <c r="G1283">
        <v>1.792</v>
      </c>
      <c r="H1283">
        <v>0.71899999999999997</v>
      </c>
      <c r="J1283" s="1" t="str">
        <f t="shared" ref="J1283:J1346" si="21">TEXT(YEAR(B1283),"0000")&amp;"-"&amp;TEXT(MONTH(B1283),"00")&amp;"-"&amp;TEXT(DAY(B1283),"00")&amp;"-"&amp;TEXT(HOUR(B1283),"00")</f>
        <v>2023-10-24-09</v>
      </c>
    </row>
    <row r="1284" spans="1:10" x14ac:dyDescent="0.45">
      <c r="A1284">
        <v>1405379</v>
      </c>
      <c r="B1284" s="1">
        <v>45223.416666666664</v>
      </c>
      <c r="C1284" t="s">
        <v>7</v>
      </c>
      <c r="D1284" t="s">
        <v>8</v>
      </c>
      <c r="E1284" t="s">
        <v>8796</v>
      </c>
      <c r="F1284">
        <v>635</v>
      </c>
      <c r="G1284">
        <v>2.3359999999999999</v>
      </c>
      <c r="H1284">
        <v>0.76100000000000001</v>
      </c>
      <c r="J1284" s="1" t="str">
        <f t="shared" si="21"/>
        <v>2023-10-24-10</v>
      </c>
    </row>
    <row r="1285" spans="1:10" x14ac:dyDescent="0.45">
      <c r="A1285">
        <v>1406031</v>
      </c>
      <c r="B1285" s="1">
        <v>45223.458333333336</v>
      </c>
      <c r="C1285" t="s">
        <v>7</v>
      </c>
      <c r="D1285" t="s">
        <v>8</v>
      </c>
      <c r="E1285" t="s">
        <v>8796</v>
      </c>
      <c r="F1285">
        <v>635</v>
      </c>
      <c r="G1285">
        <v>1.954</v>
      </c>
      <c r="H1285">
        <v>0.39900000000000002</v>
      </c>
      <c r="J1285" s="1" t="str">
        <f t="shared" si="21"/>
        <v>2023-10-24-11</v>
      </c>
    </row>
    <row r="1286" spans="1:10" x14ac:dyDescent="0.45">
      <c r="A1286">
        <v>1407543</v>
      </c>
      <c r="B1286" s="1">
        <v>45223.5</v>
      </c>
      <c r="C1286" t="s">
        <v>7</v>
      </c>
      <c r="D1286" t="s">
        <v>8</v>
      </c>
      <c r="E1286" t="s">
        <v>8796</v>
      </c>
      <c r="F1286">
        <v>635</v>
      </c>
      <c r="G1286">
        <v>0.20200000000000001</v>
      </c>
      <c r="H1286">
        <v>0.93799999999999994</v>
      </c>
      <c r="J1286" s="1" t="str">
        <f t="shared" si="21"/>
        <v>2023-10-24-12</v>
      </c>
    </row>
    <row r="1287" spans="1:10" x14ac:dyDescent="0.45">
      <c r="A1287">
        <v>1408759</v>
      </c>
      <c r="B1287" s="1">
        <v>45223.541666666664</v>
      </c>
      <c r="C1287" t="s">
        <v>7</v>
      </c>
      <c r="D1287" t="s">
        <v>8</v>
      </c>
      <c r="E1287" t="s">
        <v>8796</v>
      </c>
      <c r="F1287">
        <v>635</v>
      </c>
      <c r="G1287">
        <v>0.26300000000000001</v>
      </c>
      <c r="H1287">
        <v>4.2999999999999997E-2</v>
      </c>
      <c r="J1287" s="1" t="str">
        <f t="shared" si="21"/>
        <v>2023-10-24-13</v>
      </c>
    </row>
    <row r="1288" spans="1:10" x14ac:dyDescent="0.45">
      <c r="A1288">
        <v>1409060</v>
      </c>
      <c r="B1288" s="1">
        <v>45223.583333333336</v>
      </c>
      <c r="C1288" t="s">
        <v>7</v>
      </c>
      <c r="D1288" t="s">
        <v>8</v>
      </c>
      <c r="E1288" t="s">
        <v>8796</v>
      </c>
      <c r="F1288">
        <v>635</v>
      </c>
      <c r="G1288">
        <v>0.41099999999999998</v>
      </c>
      <c r="H1288">
        <v>2.1000000000000001E-2</v>
      </c>
      <c r="J1288" s="1" t="str">
        <f t="shared" si="21"/>
        <v>2023-10-24-14</v>
      </c>
    </row>
    <row r="1289" spans="1:10" x14ac:dyDescent="0.45">
      <c r="A1289">
        <v>1410901</v>
      </c>
      <c r="B1289" s="1">
        <v>45223.625</v>
      </c>
      <c r="C1289" t="s">
        <v>7</v>
      </c>
      <c r="D1289" t="s">
        <v>8</v>
      </c>
      <c r="E1289" t="s">
        <v>8796</v>
      </c>
      <c r="F1289">
        <v>635</v>
      </c>
      <c r="G1289">
        <v>0.49299999999999999</v>
      </c>
      <c r="H1289">
        <v>0</v>
      </c>
      <c r="J1289" s="1" t="str">
        <f t="shared" si="21"/>
        <v>2023-10-24-15</v>
      </c>
    </row>
    <row r="1290" spans="1:10" x14ac:dyDescent="0.45">
      <c r="A1290">
        <v>1411118</v>
      </c>
      <c r="B1290" s="1">
        <v>45223.666666666664</v>
      </c>
      <c r="C1290" t="s">
        <v>7</v>
      </c>
      <c r="D1290" t="s">
        <v>8</v>
      </c>
      <c r="E1290" t="s">
        <v>8796</v>
      </c>
      <c r="F1290">
        <v>635</v>
      </c>
      <c r="G1290">
        <v>0.56100000000000005</v>
      </c>
      <c r="H1290">
        <v>0</v>
      </c>
      <c r="J1290" s="1" t="str">
        <f t="shared" si="21"/>
        <v>2023-10-24-16</v>
      </c>
    </row>
    <row r="1291" spans="1:10" x14ac:dyDescent="0.45">
      <c r="A1291">
        <v>1412621</v>
      </c>
      <c r="B1291" s="1">
        <v>45223.708333333336</v>
      </c>
      <c r="C1291" t="s">
        <v>7</v>
      </c>
      <c r="D1291" t="s">
        <v>8</v>
      </c>
      <c r="E1291" t="s">
        <v>8796</v>
      </c>
      <c r="F1291">
        <v>635</v>
      </c>
      <c r="G1291">
        <v>0.94799999999999995</v>
      </c>
      <c r="H1291">
        <v>0</v>
      </c>
      <c r="J1291" s="1" t="str">
        <f t="shared" si="21"/>
        <v>2023-10-24-17</v>
      </c>
    </row>
    <row r="1292" spans="1:10" x14ac:dyDescent="0.45">
      <c r="A1292">
        <v>1413686</v>
      </c>
      <c r="B1292" s="1">
        <v>45223.75</v>
      </c>
      <c r="C1292" t="s">
        <v>7</v>
      </c>
      <c r="D1292" t="s">
        <v>8</v>
      </c>
      <c r="E1292" t="s">
        <v>8796</v>
      </c>
      <c r="F1292">
        <v>635</v>
      </c>
      <c r="G1292">
        <v>0.64500000000000002</v>
      </c>
      <c r="H1292">
        <v>0</v>
      </c>
      <c r="J1292" s="1" t="str">
        <f t="shared" si="21"/>
        <v>2023-10-24-18</v>
      </c>
    </row>
    <row r="1293" spans="1:10" x14ac:dyDescent="0.45">
      <c r="A1293">
        <v>1414986</v>
      </c>
      <c r="B1293" s="1">
        <v>45223.791666666664</v>
      </c>
      <c r="C1293" t="s">
        <v>7</v>
      </c>
      <c r="D1293" t="s">
        <v>8</v>
      </c>
      <c r="E1293" t="s">
        <v>8796</v>
      </c>
      <c r="F1293">
        <v>635</v>
      </c>
      <c r="G1293">
        <v>0.307</v>
      </c>
      <c r="H1293">
        <v>0</v>
      </c>
      <c r="J1293" s="1" t="str">
        <f t="shared" si="21"/>
        <v>2023-10-24-19</v>
      </c>
    </row>
    <row r="1294" spans="1:10" x14ac:dyDescent="0.45">
      <c r="A1294">
        <v>1415676</v>
      </c>
      <c r="B1294" s="1">
        <v>45223.833333333336</v>
      </c>
      <c r="C1294" t="s">
        <v>7</v>
      </c>
      <c r="D1294" t="s">
        <v>8</v>
      </c>
      <c r="E1294" t="s">
        <v>8796</v>
      </c>
      <c r="F1294">
        <v>635</v>
      </c>
      <c r="G1294">
        <v>0.58199999999999996</v>
      </c>
      <c r="H1294">
        <v>0</v>
      </c>
      <c r="J1294" s="1" t="str">
        <f t="shared" si="21"/>
        <v>2023-10-24-20</v>
      </c>
    </row>
    <row r="1295" spans="1:10" x14ac:dyDescent="0.45">
      <c r="A1295">
        <v>1417543</v>
      </c>
      <c r="B1295" s="1">
        <v>45223.875</v>
      </c>
      <c r="C1295" t="s">
        <v>7</v>
      </c>
      <c r="D1295" t="s">
        <v>8</v>
      </c>
      <c r="E1295" t="s">
        <v>8796</v>
      </c>
      <c r="F1295">
        <v>635</v>
      </c>
      <c r="G1295">
        <v>0.23899999999999999</v>
      </c>
      <c r="H1295">
        <v>0</v>
      </c>
      <c r="J1295" s="1" t="str">
        <f t="shared" si="21"/>
        <v>2023-10-24-21</v>
      </c>
    </row>
    <row r="1296" spans="1:10" x14ac:dyDescent="0.45">
      <c r="A1296">
        <v>1417754</v>
      </c>
      <c r="B1296" s="1">
        <v>45223.916666666664</v>
      </c>
      <c r="C1296" t="s">
        <v>7</v>
      </c>
      <c r="D1296" t="s">
        <v>8</v>
      </c>
      <c r="E1296" t="s">
        <v>8796</v>
      </c>
      <c r="F1296">
        <v>635</v>
      </c>
      <c r="G1296">
        <v>0.55400000000000005</v>
      </c>
      <c r="H1296">
        <v>0</v>
      </c>
      <c r="J1296" s="1" t="str">
        <f t="shared" si="21"/>
        <v>2023-10-24-22</v>
      </c>
    </row>
    <row r="1297" spans="1:10" x14ac:dyDescent="0.45">
      <c r="A1297">
        <v>1418886</v>
      </c>
      <c r="B1297" s="1">
        <v>45223.958333333336</v>
      </c>
      <c r="C1297" t="s">
        <v>7</v>
      </c>
      <c r="D1297" t="s">
        <v>8</v>
      </c>
      <c r="E1297" t="s">
        <v>8796</v>
      </c>
      <c r="F1297">
        <v>635</v>
      </c>
      <c r="G1297">
        <v>0.192</v>
      </c>
      <c r="H1297">
        <v>0</v>
      </c>
      <c r="J1297" s="1" t="str">
        <f t="shared" si="21"/>
        <v>2023-10-24-23</v>
      </c>
    </row>
    <row r="1298" spans="1:10" x14ac:dyDescent="0.45">
      <c r="A1298">
        <v>1420559</v>
      </c>
      <c r="B1298" s="1">
        <v>45224</v>
      </c>
      <c r="C1298" t="s">
        <v>7</v>
      </c>
      <c r="D1298" t="s">
        <v>8</v>
      </c>
      <c r="E1298" t="s">
        <v>8796</v>
      </c>
      <c r="F1298">
        <v>635</v>
      </c>
      <c r="G1298">
        <v>0.56200000000000006</v>
      </c>
      <c r="H1298">
        <v>0</v>
      </c>
      <c r="J1298" s="1" t="str">
        <f t="shared" si="21"/>
        <v>2023-10-25-00</v>
      </c>
    </row>
    <row r="1299" spans="1:10" x14ac:dyDescent="0.45">
      <c r="A1299">
        <v>1421253</v>
      </c>
      <c r="B1299" s="1">
        <v>45224.041666666664</v>
      </c>
      <c r="C1299" t="s">
        <v>7</v>
      </c>
      <c r="D1299" t="s">
        <v>8</v>
      </c>
      <c r="E1299" t="s">
        <v>8796</v>
      </c>
      <c r="F1299">
        <v>635</v>
      </c>
      <c r="G1299">
        <v>0.20200000000000001</v>
      </c>
      <c r="H1299">
        <v>0</v>
      </c>
      <c r="J1299" s="1" t="str">
        <f t="shared" si="21"/>
        <v>2023-10-25-01</v>
      </c>
    </row>
    <row r="1300" spans="1:10" x14ac:dyDescent="0.45">
      <c r="A1300">
        <v>1422014</v>
      </c>
      <c r="B1300" s="1">
        <v>45224.083333333336</v>
      </c>
      <c r="C1300" t="s">
        <v>7</v>
      </c>
      <c r="D1300" t="s">
        <v>8</v>
      </c>
      <c r="E1300" t="s">
        <v>8796</v>
      </c>
      <c r="F1300">
        <v>635</v>
      </c>
      <c r="G1300">
        <v>0.64200000000000002</v>
      </c>
      <c r="H1300">
        <v>0</v>
      </c>
      <c r="J1300" s="1" t="str">
        <f t="shared" si="21"/>
        <v>2023-10-25-02</v>
      </c>
    </row>
    <row r="1301" spans="1:10" x14ac:dyDescent="0.45">
      <c r="A1301">
        <v>1423639</v>
      </c>
      <c r="B1301" s="1">
        <v>45224.125</v>
      </c>
      <c r="C1301" t="s">
        <v>7</v>
      </c>
      <c r="D1301" t="s">
        <v>8</v>
      </c>
      <c r="E1301" t="s">
        <v>8796</v>
      </c>
      <c r="F1301">
        <v>635</v>
      </c>
      <c r="G1301">
        <v>0.71</v>
      </c>
      <c r="H1301">
        <v>0</v>
      </c>
      <c r="J1301" s="1" t="str">
        <f t="shared" si="21"/>
        <v>2023-10-25-03</v>
      </c>
    </row>
    <row r="1302" spans="1:10" x14ac:dyDescent="0.45">
      <c r="A1302">
        <v>1425285</v>
      </c>
      <c r="B1302" s="1">
        <v>45224.166666666664</v>
      </c>
      <c r="C1302" t="s">
        <v>7</v>
      </c>
      <c r="D1302" t="s">
        <v>8</v>
      </c>
      <c r="E1302" t="s">
        <v>8796</v>
      </c>
      <c r="F1302">
        <v>635</v>
      </c>
      <c r="G1302">
        <v>0.48399999999999999</v>
      </c>
      <c r="H1302">
        <v>0</v>
      </c>
      <c r="J1302" s="1" t="str">
        <f t="shared" si="21"/>
        <v>2023-10-25-04</v>
      </c>
    </row>
    <row r="1303" spans="1:10" x14ac:dyDescent="0.45">
      <c r="A1303">
        <v>1426381</v>
      </c>
      <c r="B1303" s="1">
        <v>45224.208333333336</v>
      </c>
      <c r="C1303" t="s">
        <v>7</v>
      </c>
      <c r="D1303" t="s">
        <v>8</v>
      </c>
      <c r="E1303" t="s">
        <v>8796</v>
      </c>
      <c r="F1303">
        <v>635</v>
      </c>
      <c r="G1303">
        <v>0.14899999999999999</v>
      </c>
      <c r="H1303">
        <v>0</v>
      </c>
      <c r="J1303" s="1" t="str">
        <f t="shared" si="21"/>
        <v>2023-10-25-05</v>
      </c>
    </row>
    <row r="1304" spans="1:10" x14ac:dyDescent="0.45">
      <c r="A1304">
        <v>1427323</v>
      </c>
      <c r="B1304" s="1">
        <v>45224.25</v>
      </c>
      <c r="C1304" t="s">
        <v>7</v>
      </c>
      <c r="D1304" t="s">
        <v>8</v>
      </c>
      <c r="E1304" t="s">
        <v>8796</v>
      </c>
      <c r="F1304">
        <v>635</v>
      </c>
      <c r="G1304">
        <v>0.48199999999999998</v>
      </c>
      <c r="H1304">
        <v>1.2E-2</v>
      </c>
      <c r="J1304" s="1" t="str">
        <f t="shared" si="21"/>
        <v>2023-10-25-06</v>
      </c>
    </row>
    <row r="1305" spans="1:10" x14ac:dyDescent="0.45">
      <c r="A1305">
        <v>1428070</v>
      </c>
      <c r="B1305" s="1">
        <v>45224.291666666664</v>
      </c>
      <c r="C1305" t="s">
        <v>7</v>
      </c>
      <c r="D1305" t="s">
        <v>8</v>
      </c>
      <c r="E1305" t="s">
        <v>8796</v>
      </c>
      <c r="F1305">
        <v>635</v>
      </c>
      <c r="G1305">
        <v>4.5999999999999999E-2</v>
      </c>
      <c r="H1305">
        <v>0.1</v>
      </c>
      <c r="J1305" s="1" t="str">
        <f t="shared" si="21"/>
        <v>2023-10-25-07</v>
      </c>
    </row>
    <row r="1306" spans="1:10" x14ac:dyDescent="0.45">
      <c r="A1306">
        <v>1429445</v>
      </c>
      <c r="B1306" s="1">
        <v>45224.333333333336</v>
      </c>
      <c r="C1306" t="s">
        <v>7</v>
      </c>
      <c r="D1306" t="s">
        <v>8</v>
      </c>
      <c r="E1306" t="s">
        <v>8796</v>
      </c>
      <c r="F1306">
        <v>635</v>
      </c>
      <c r="G1306">
        <v>0.35399999999999998</v>
      </c>
      <c r="H1306">
        <v>0.14499999999999999</v>
      </c>
      <c r="J1306" s="1" t="str">
        <f t="shared" si="21"/>
        <v>2023-10-25-08</v>
      </c>
    </row>
    <row r="1307" spans="1:10" x14ac:dyDescent="0.45">
      <c r="A1307">
        <v>1430535</v>
      </c>
      <c r="B1307" s="1">
        <v>45224.375</v>
      </c>
      <c r="C1307" t="s">
        <v>7</v>
      </c>
      <c r="D1307" t="s">
        <v>8</v>
      </c>
      <c r="E1307" t="s">
        <v>8796</v>
      </c>
      <c r="F1307">
        <v>635</v>
      </c>
      <c r="G1307">
        <v>4.2000000000000003E-2</v>
      </c>
      <c r="H1307">
        <v>0.17399999999999999</v>
      </c>
      <c r="J1307" s="1" t="str">
        <f t="shared" si="21"/>
        <v>2023-10-25-09</v>
      </c>
    </row>
    <row r="1308" spans="1:10" x14ac:dyDescent="0.45">
      <c r="A1308">
        <v>1431772</v>
      </c>
      <c r="B1308" s="1">
        <v>45224.416666666664</v>
      </c>
      <c r="C1308" t="s">
        <v>7</v>
      </c>
      <c r="D1308" t="s">
        <v>8</v>
      </c>
      <c r="E1308" t="s">
        <v>8796</v>
      </c>
      <c r="F1308">
        <v>635</v>
      </c>
      <c r="G1308">
        <v>0.78800000000000003</v>
      </c>
      <c r="H1308">
        <v>0.1</v>
      </c>
      <c r="J1308" s="1" t="str">
        <f t="shared" si="21"/>
        <v>2023-10-25-10</v>
      </c>
    </row>
    <row r="1309" spans="1:10" x14ac:dyDescent="0.45">
      <c r="A1309">
        <v>1432059</v>
      </c>
      <c r="B1309" s="1">
        <v>45224.458333333336</v>
      </c>
      <c r="C1309" t="s">
        <v>7</v>
      </c>
      <c r="D1309" t="s">
        <v>8</v>
      </c>
      <c r="E1309" t="s">
        <v>8796</v>
      </c>
      <c r="F1309">
        <v>635</v>
      </c>
      <c r="G1309">
        <v>7.0000000000000007E-2</v>
      </c>
      <c r="H1309">
        <v>4.1000000000000002E-2</v>
      </c>
      <c r="J1309" s="1" t="str">
        <f t="shared" si="21"/>
        <v>2023-10-25-11</v>
      </c>
    </row>
    <row r="1310" spans="1:10" x14ac:dyDescent="0.45">
      <c r="A1310">
        <v>1433648</v>
      </c>
      <c r="B1310" s="1">
        <v>45224.5</v>
      </c>
      <c r="C1310" t="s">
        <v>7</v>
      </c>
      <c r="D1310" t="s">
        <v>8</v>
      </c>
      <c r="E1310" t="s">
        <v>8796</v>
      </c>
      <c r="F1310">
        <v>635</v>
      </c>
      <c r="G1310">
        <v>0.438</v>
      </c>
      <c r="H1310">
        <v>1.4E-2</v>
      </c>
      <c r="J1310" s="1" t="str">
        <f t="shared" si="21"/>
        <v>2023-10-25-12</v>
      </c>
    </row>
    <row r="1311" spans="1:10" x14ac:dyDescent="0.45">
      <c r="A1311">
        <v>1434910</v>
      </c>
      <c r="B1311" s="1">
        <v>45224.541666666664</v>
      </c>
      <c r="C1311" t="s">
        <v>7</v>
      </c>
      <c r="D1311" t="s">
        <v>8</v>
      </c>
      <c r="E1311" t="s">
        <v>8796</v>
      </c>
      <c r="F1311">
        <v>635</v>
      </c>
      <c r="G1311">
        <v>0.52300000000000002</v>
      </c>
      <c r="H1311">
        <v>1E-3</v>
      </c>
      <c r="J1311" s="1" t="str">
        <f t="shared" si="21"/>
        <v>2023-10-25-13</v>
      </c>
    </row>
    <row r="1312" spans="1:10" x14ac:dyDescent="0.45">
      <c r="A1312">
        <v>1436060</v>
      </c>
      <c r="B1312" s="1">
        <v>45224.583333333336</v>
      </c>
      <c r="C1312" t="s">
        <v>7</v>
      </c>
      <c r="D1312" t="s">
        <v>8</v>
      </c>
      <c r="E1312" t="s">
        <v>8796</v>
      </c>
      <c r="F1312">
        <v>635</v>
      </c>
      <c r="G1312">
        <v>0.69299999999999995</v>
      </c>
      <c r="H1312">
        <v>0</v>
      </c>
      <c r="J1312" s="1" t="str">
        <f t="shared" si="21"/>
        <v>2023-10-25-14</v>
      </c>
    </row>
    <row r="1313" spans="1:10" x14ac:dyDescent="0.45">
      <c r="A1313">
        <v>1436523</v>
      </c>
      <c r="B1313" s="1">
        <v>45224.625</v>
      </c>
      <c r="C1313" t="s">
        <v>7</v>
      </c>
      <c r="D1313" t="s">
        <v>8</v>
      </c>
      <c r="E1313" t="s">
        <v>8796</v>
      </c>
      <c r="F1313">
        <v>635</v>
      </c>
      <c r="G1313">
        <v>0.375</v>
      </c>
      <c r="H1313">
        <v>0</v>
      </c>
      <c r="J1313" s="1" t="str">
        <f t="shared" si="21"/>
        <v>2023-10-25-15</v>
      </c>
    </row>
    <row r="1314" spans="1:10" x14ac:dyDescent="0.45">
      <c r="A1314">
        <v>1437696</v>
      </c>
      <c r="B1314" s="1">
        <v>45224.666666666664</v>
      </c>
      <c r="C1314" t="s">
        <v>7</v>
      </c>
      <c r="D1314" t="s">
        <v>8</v>
      </c>
      <c r="E1314" t="s">
        <v>8796</v>
      </c>
      <c r="F1314">
        <v>635</v>
      </c>
      <c r="G1314">
        <v>1.19</v>
      </c>
      <c r="H1314">
        <v>0</v>
      </c>
      <c r="J1314" s="1" t="str">
        <f t="shared" si="21"/>
        <v>2023-10-25-16</v>
      </c>
    </row>
    <row r="1315" spans="1:10" x14ac:dyDescent="0.45">
      <c r="A1315">
        <v>1438558</v>
      </c>
      <c r="B1315" s="1">
        <v>45224.708333333336</v>
      </c>
      <c r="C1315" t="s">
        <v>7</v>
      </c>
      <c r="D1315" t="s">
        <v>8</v>
      </c>
      <c r="E1315" t="s">
        <v>8796</v>
      </c>
      <c r="F1315">
        <v>635</v>
      </c>
      <c r="G1315">
        <v>0.45500000000000002</v>
      </c>
      <c r="H1315">
        <v>0</v>
      </c>
      <c r="J1315" s="1" t="str">
        <f t="shared" si="21"/>
        <v>2023-10-25-17</v>
      </c>
    </row>
    <row r="1316" spans="1:10" x14ac:dyDescent="0.45">
      <c r="A1316">
        <v>1439917</v>
      </c>
      <c r="B1316" s="1">
        <v>45224.75</v>
      </c>
      <c r="C1316" t="s">
        <v>7</v>
      </c>
      <c r="D1316" t="s">
        <v>8</v>
      </c>
      <c r="E1316" t="s">
        <v>8796</v>
      </c>
      <c r="F1316">
        <v>635</v>
      </c>
      <c r="G1316">
        <v>0.93200000000000005</v>
      </c>
      <c r="H1316">
        <v>0</v>
      </c>
      <c r="J1316" s="1" t="str">
        <f t="shared" si="21"/>
        <v>2023-10-25-18</v>
      </c>
    </row>
    <row r="1317" spans="1:10" x14ac:dyDescent="0.45">
      <c r="A1317">
        <v>1440778</v>
      </c>
      <c r="B1317" s="1">
        <v>45224.791666666664</v>
      </c>
      <c r="C1317" t="s">
        <v>7</v>
      </c>
      <c r="D1317" t="s">
        <v>8</v>
      </c>
      <c r="E1317" t="s">
        <v>8796</v>
      </c>
      <c r="F1317">
        <v>635</v>
      </c>
      <c r="G1317">
        <v>0.54</v>
      </c>
      <c r="H1317">
        <v>0</v>
      </c>
      <c r="J1317" s="1" t="str">
        <f t="shared" si="21"/>
        <v>2023-10-25-19</v>
      </c>
    </row>
    <row r="1318" spans="1:10" x14ac:dyDescent="0.45">
      <c r="A1318">
        <v>1442032</v>
      </c>
      <c r="B1318" s="1">
        <v>45224.833333333336</v>
      </c>
      <c r="C1318" t="s">
        <v>7</v>
      </c>
      <c r="D1318" t="s">
        <v>8</v>
      </c>
      <c r="E1318" t="s">
        <v>8796</v>
      </c>
      <c r="F1318">
        <v>635</v>
      </c>
      <c r="G1318">
        <v>0.27900000000000003</v>
      </c>
      <c r="H1318">
        <v>0</v>
      </c>
      <c r="J1318" s="1" t="str">
        <f t="shared" si="21"/>
        <v>2023-10-25-20</v>
      </c>
    </row>
    <row r="1319" spans="1:10" x14ac:dyDescent="0.45">
      <c r="A1319">
        <v>1443802</v>
      </c>
      <c r="B1319" s="1">
        <v>45224.875</v>
      </c>
      <c r="C1319" t="s">
        <v>7</v>
      </c>
      <c r="D1319" t="s">
        <v>8</v>
      </c>
      <c r="E1319" t="s">
        <v>8796</v>
      </c>
      <c r="F1319">
        <v>635</v>
      </c>
      <c r="G1319">
        <v>0.61</v>
      </c>
      <c r="H1319">
        <v>0</v>
      </c>
      <c r="J1319" s="1" t="str">
        <f t="shared" si="21"/>
        <v>2023-10-25-21</v>
      </c>
    </row>
    <row r="1320" spans="1:10" x14ac:dyDescent="0.45">
      <c r="A1320">
        <v>1444152</v>
      </c>
      <c r="B1320" s="1">
        <v>45224.916666666664</v>
      </c>
      <c r="C1320" t="s">
        <v>7</v>
      </c>
      <c r="D1320" t="s">
        <v>8</v>
      </c>
      <c r="E1320" t="s">
        <v>8796</v>
      </c>
      <c r="F1320">
        <v>635</v>
      </c>
      <c r="G1320">
        <v>0.184</v>
      </c>
      <c r="H1320">
        <v>0</v>
      </c>
      <c r="J1320" s="1" t="str">
        <f t="shared" si="21"/>
        <v>2023-10-25-22</v>
      </c>
    </row>
    <row r="1321" spans="1:10" x14ac:dyDescent="0.45">
      <c r="A1321">
        <v>1445096</v>
      </c>
      <c r="B1321" s="1">
        <v>45224.958333333336</v>
      </c>
      <c r="C1321" t="s">
        <v>7</v>
      </c>
      <c r="D1321" t="s">
        <v>8</v>
      </c>
      <c r="E1321" t="s">
        <v>8796</v>
      </c>
      <c r="F1321">
        <v>635</v>
      </c>
      <c r="G1321">
        <v>0.58799999999999997</v>
      </c>
      <c r="H1321">
        <v>0</v>
      </c>
      <c r="J1321" s="1" t="str">
        <f t="shared" si="21"/>
        <v>2023-10-25-23</v>
      </c>
    </row>
    <row r="1322" spans="1:10" x14ac:dyDescent="0.45">
      <c r="A1322">
        <v>1446951</v>
      </c>
      <c r="B1322" s="1">
        <v>45225</v>
      </c>
      <c r="C1322" t="s">
        <v>7</v>
      </c>
      <c r="D1322" t="s">
        <v>8</v>
      </c>
      <c r="E1322" t="s">
        <v>8796</v>
      </c>
      <c r="F1322">
        <v>635</v>
      </c>
      <c r="G1322">
        <v>0.17899999999999999</v>
      </c>
      <c r="H1322">
        <v>0</v>
      </c>
      <c r="J1322" s="1" t="str">
        <f t="shared" si="21"/>
        <v>2023-10-26-00</v>
      </c>
    </row>
    <row r="1323" spans="1:10" x14ac:dyDescent="0.45">
      <c r="A1323">
        <v>1447659</v>
      </c>
      <c r="B1323" s="1">
        <v>45225.041666666664</v>
      </c>
      <c r="C1323" t="s">
        <v>7</v>
      </c>
      <c r="D1323" t="s">
        <v>8</v>
      </c>
      <c r="E1323" t="s">
        <v>8796</v>
      </c>
      <c r="F1323">
        <v>635</v>
      </c>
      <c r="G1323">
        <v>0.59299999999999997</v>
      </c>
      <c r="H1323">
        <v>0</v>
      </c>
      <c r="J1323" s="1" t="str">
        <f t="shared" si="21"/>
        <v>2023-10-26-01</v>
      </c>
    </row>
    <row r="1324" spans="1:10" x14ac:dyDescent="0.45">
      <c r="A1324">
        <v>1449317</v>
      </c>
      <c r="B1324" s="1">
        <v>45225.083333333336</v>
      </c>
      <c r="C1324" t="s">
        <v>7</v>
      </c>
      <c r="D1324" t="s">
        <v>8</v>
      </c>
      <c r="E1324" t="s">
        <v>8796</v>
      </c>
      <c r="F1324">
        <v>635</v>
      </c>
      <c r="G1324">
        <v>0.17199999999999999</v>
      </c>
      <c r="H1324">
        <v>0</v>
      </c>
      <c r="J1324" s="1" t="str">
        <f t="shared" si="21"/>
        <v>2023-10-26-02</v>
      </c>
    </row>
    <row r="1325" spans="1:10" x14ac:dyDescent="0.45">
      <c r="A1325">
        <v>1450266</v>
      </c>
      <c r="B1325" s="1">
        <v>45225.125</v>
      </c>
      <c r="C1325" t="s">
        <v>7</v>
      </c>
      <c r="D1325" t="s">
        <v>8</v>
      </c>
      <c r="E1325" t="s">
        <v>8796</v>
      </c>
      <c r="F1325">
        <v>635</v>
      </c>
      <c r="G1325">
        <v>1.0840000000000001</v>
      </c>
      <c r="H1325">
        <v>0</v>
      </c>
      <c r="J1325" s="1" t="str">
        <f t="shared" si="21"/>
        <v>2023-10-26-03</v>
      </c>
    </row>
    <row r="1326" spans="1:10" x14ac:dyDescent="0.45">
      <c r="A1326">
        <v>1450844</v>
      </c>
      <c r="B1326" s="1">
        <v>45225.166666666664</v>
      </c>
      <c r="C1326" t="s">
        <v>7</v>
      </c>
      <c r="D1326" t="s">
        <v>8</v>
      </c>
      <c r="E1326" t="s">
        <v>8796</v>
      </c>
      <c r="F1326">
        <v>635</v>
      </c>
      <c r="G1326">
        <v>0.223</v>
      </c>
      <c r="H1326">
        <v>0</v>
      </c>
      <c r="J1326" s="1" t="str">
        <f t="shared" si="21"/>
        <v>2023-10-26-04</v>
      </c>
    </row>
    <row r="1327" spans="1:10" x14ac:dyDescent="0.45">
      <c r="A1327">
        <v>1451891</v>
      </c>
      <c r="B1327" s="1">
        <v>45225.208333333336</v>
      </c>
      <c r="C1327" t="s">
        <v>7</v>
      </c>
      <c r="D1327" t="s">
        <v>8</v>
      </c>
      <c r="E1327" t="s">
        <v>8796</v>
      </c>
      <c r="F1327">
        <v>635</v>
      </c>
      <c r="G1327">
        <v>1.115</v>
      </c>
      <c r="H1327">
        <v>0</v>
      </c>
      <c r="J1327" s="1" t="str">
        <f t="shared" si="21"/>
        <v>2023-10-26-05</v>
      </c>
    </row>
    <row r="1328" spans="1:10" x14ac:dyDescent="0.45">
      <c r="A1328">
        <v>1453560</v>
      </c>
      <c r="B1328" s="1">
        <v>45225.25</v>
      </c>
      <c r="C1328" t="s">
        <v>7</v>
      </c>
      <c r="D1328" t="s">
        <v>8</v>
      </c>
      <c r="E1328" t="s">
        <v>8796</v>
      </c>
      <c r="F1328">
        <v>635</v>
      </c>
      <c r="G1328">
        <v>0.155</v>
      </c>
      <c r="H1328">
        <v>1.2999999999999999E-2</v>
      </c>
      <c r="J1328" s="1" t="str">
        <f t="shared" si="21"/>
        <v>2023-10-26-06</v>
      </c>
    </row>
    <row r="1329" spans="1:10" x14ac:dyDescent="0.45">
      <c r="A1329">
        <v>1454728</v>
      </c>
      <c r="B1329" s="1">
        <v>45225.291666666664</v>
      </c>
      <c r="C1329" t="s">
        <v>7</v>
      </c>
      <c r="D1329" t="s">
        <v>8</v>
      </c>
      <c r="E1329" t="s">
        <v>8796</v>
      </c>
      <c r="F1329">
        <v>635</v>
      </c>
      <c r="G1329">
        <v>0.38500000000000001</v>
      </c>
      <c r="H1329">
        <v>0.114</v>
      </c>
      <c r="J1329" s="1" t="str">
        <f t="shared" si="21"/>
        <v>2023-10-26-07</v>
      </c>
    </row>
    <row r="1330" spans="1:10" x14ac:dyDescent="0.45">
      <c r="A1330">
        <v>1455230</v>
      </c>
      <c r="B1330" s="1">
        <v>45225.333333333336</v>
      </c>
      <c r="C1330" t="s">
        <v>7</v>
      </c>
      <c r="D1330" t="s">
        <v>8</v>
      </c>
      <c r="E1330" t="s">
        <v>8796</v>
      </c>
      <c r="F1330">
        <v>635</v>
      </c>
      <c r="G1330">
        <v>0.14899999999999999</v>
      </c>
      <c r="H1330">
        <v>0.14299999999999999</v>
      </c>
      <c r="J1330" s="1" t="str">
        <f t="shared" si="21"/>
        <v>2023-10-26-08</v>
      </c>
    </row>
    <row r="1331" spans="1:10" x14ac:dyDescent="0.45">
      <c r="A1331">
        <v>1456647</v>
      </c>
      <c r="B1331" s="1">
        <v>45225.375</v>
      </c>
      <c r="C1331" t="s">
        <v>7</v>
      </c>
      <c r="D1331" t="s">
        <v>8</v>
      </c>
      <c r="E1331" t="s">
        <v>8796</v>
      </c>
      <c r="F1331">
        <v>635</v>
      </c>
      <c r="G1331">
        <v>0.33100000000000002</v>
      </c>
      <c r="H1331">
        <v>8.3000000000000004E-2</v>
      </c>
      <c r="J1331" s="1" t="str">
        <f t="shared" si="21"/>
        <v>2023-10-26-09</v>
      </c>
    </row>
    <row r="1332" spans="1:10" x14ac:dyDescent="0.45">
      <c r="A1332">
        <v>1458062</v>
      </c>
      <c r="B1332" s="1">
        <v>45225.416666666664</v>
      </c>
      <c r="C1332" t="s">
        <v>7</v>
      </c>
      <c r="D1332" t="s">
        <v>8</v>
      </c>
      <c r="E1332" t="s">
        <v>8796</v>
      </c>
      <c r="F1332">
        <v>635</v>
      </c>
      <c r="G1332">
        <v>0.187</v>
      </c>
      <c r="H1332">
        <v>0.156</v>
      </c>
      <c r="J1332" s="1" t="str">
        <f t="shared" si="21"/>
        <v>2023-10-26-10</v>
      </c>
    </row>
    <row r="1333" spans="1:10" x14ac:dyDescent="0.45">
      <c r="A1333">
        <v>1458640</v>
      </c>
      <c r="B1333" s="1">
        <v>45225.458333333336</v>
      </c>
      <c r="C1333" t="s">
        <v>7</v>
      </c>
      <c r="D1333" t="s">
        <v>8</v>
      </c>
      <c r="E1333" t="s">
        <v>8796</v>
      </c>
      <c r="F1333">
        <v>635</v>
      </c>
      <c r="G1333">
        <v>0.32800000000000001</v>
      </c>
      <c r="H1333">
        <v>9.9000000000000005E-2</v>
      </c>
      <c r="J1333" s="1" t="str">
        <f t="shared" si="21"/>
        <v>2023-10-26-11</v>
      </c>
    </row>
    <row r="1334" spans="1:10" x14ac:dyDescent="0.45">
      <c r="A1334">
        <v>1460350</v>
      </c>
      <c r="B1334" s="1">
        <v>45225.5</v>
      </c>
      <c r="C1334" t="s">
        <v>7</v>
      </c>
      <c r="D1334" t="s">
        <v>8</v>
      </c>
      <c r="E1334" t="s">
        <v>8796</v>
      </c>
      <c r="F1334">
        <v>635</v>
      </c>
      <c r="G1334">
        <v>0.29099999999999998</v>
      </c>
      <c r="H1334">
        <v>4.2999999999999997E-2</v>
      </c>
      <c r="J1334" s="1" t="str">
        <f t="shared" si="21"/>
        <v>2023-10-26-12</v>
      </c>
    </row>
    <row r="1335" spans="1:10" x14ac:dyDescent="0.45">
      <c r="A1335">
        <v>1460541</v>
      </c>
      <c r="B1335" s="1">
        <v>45225.541666666664</v>
      </c>
      <c r="C1335" t="s">
        <v>7</v>
      </c>
      <c r="D1335" t="s">
        <v>8</v>
      </c>
      <c r="E1335" t="s">
        <v>8796</v>
      </c>
      <c r="F1335">
        <v>635</v>
      </c>
      <c r="G1335">
        <v>0.50600000000000001</v>
      </c>
      <c r="H1335">
        <v>0.02</v>
      </c>
      <c r="J1335" s="1" t="str">
        <f t="shared" si="21"/>
        <v>2023-10-26-13</v>
      </c>
    </row>
    <row r="1336" spans="1:10" x14ac:dyDescent="0.45">
      <c r="A1336">
        <v>1461669</v>
      </c>
      <c r="B1336" s="1">
        <v>45225.583333333336</v>
      </c>
      <c r="C1336" t="s">
        <v>7</v>
      </c>
      <c r="D1336" t="s">
        <v>8</v>
      </c>
      <c r="E1336" t="s">
        <v>8796</v>
      </c>
      <c r="F1336">
        <v>635</v>
      </c>
      <c r="G1336">
        <v>0.42199999999999999</v>
      </c>
      <c r="H1336">
        <v>0</v>
      </c>
      <c r="J1336" s="1" t="str">
        <f t="shared" si="21"/>
        <v>2023-10-26-14</v>
      </c>
    </row>
    <row r="1337" spans="1:10" x14ac:dyDescent="0.45">
      <c r="A1337">
        <v>1462563</v>
      </c>
      <c r="B1337" s="1">
        <v>45225.625</v>
      </c>
      <c r="C1337" t="s">
        <v>7</v>
      </c>
      <c r="D1337" t="s">
        <v>8</v>
      </c>
      <c r="E1337" t="s">
        <v>8796</v>
      </c>
      <c r="F1337">
        <v>635</v>
      </c>
      <c r="G1337">
        <v>1.486</v>
      </c>
      <c r="H1337">
        <v>0</v>
      </c>
      <c r="J1337" s="1" t="str">
        <f t="shared" si="21"/>
        <v>2023-10-26-15</v>
      </c>
    </row>
    <row r="1338" spans="1:10" x14ac:dyDescent="0.45">
      <c r="A1338">
        <v>1464706</v>
      </c>
      <c r="B1338" s="1">
        <v>45225.666666666664</v>
      </c>
      <c r="C1338" t="s">
        <v>7</v>
      </c>
      <c r="D1338" t="s">
        <v>8</v>
      </c>
      <c r="E1338" t="s">
        <v>8796</v>
      </c>
      <c r="F1338">
        <v>635</v>
      </c>
      <c r="G1338">
        <v>0.41499999999999998</v>
      </c>
      <c r="H1338">
        <v>0</v>
      </c>
      <c r="J1338" s="1" t="str">
        <f t="shared" si="21"/>
        <v>2023-10-26-16</v>
      </c>
    </row>
    <row r="1339" spans="1:10" x14ac:dyDescent="0.45">
      <c r="A1339">
        <v>1465636</v>
      </c>
      <c r="B1339" s="1">
        <v>45225.708333333336</v>
      </c>
      <c r="C1339" t="s">
        <v>7</v>
      </c>
      <c r="D1339" t="s">
        <v>8</v>
      </c>
      <c r="E1339" t="s">
        <v>8796</v>
      </c>
      <c r="F1339">
        <v>635</v>
      </c>
      <c r="G1339">
        <v>0.47099999999999997</v>
      </c>
      <c r="H1339">
        <v>0</v>
      </c>
      <c r="J1339" s="1" t="str">
        <f t="shared" si="21"/>
        <v>2023-10-26-17</v>
      </c>
    </row>
    <row r="1340" spans="1:10" x14ac:dyDescent="0.45">
      <c r="A1340">
        <v>1466688</v>
      </c>
      <c r="B1340" s="1">
        <v>45225.75</v>
      </c>
      <c r="C1340" t="s">
        <v>7</v>
      </c>
      <c r="D1340" t="s">
        <v>8</v>
      </c>
      <c r="E1340" t="s">
        <v>8796</v>
      </c>
      <c r="F1340">
        <v>635</v>
      </c>
      <c r="G1340">
        <v>0.57299999999999995</v>
      </c>
      <c r="H1340">
        <v>0</v>
      </c>
      <c r="J1340" s="1" t="str">
        <f t="shared" si="21"/>
        <v>2023-10-26-18</v>
      </c>
    </row>
    <row r="1341" spans="1:10" x14ac:dyDescent="0.45">
      <c r="A1341">
        <v>1467780</v>
      </c>
      <c r="B1341" s="1">
        <v>45225.791666666664</v>
      </c>
      <c r="C1341" t="s">
        <v>7</v>
      </c>
      <c r="D1341" t="s">
        <v>8</v>
      </c>
      <c r="E1341" t="s">
        <v>8796</v>
      </c>
      <c r="F1341">
        <v>635</v>
      </c>
      <c r="G1341">
        <v>1.6379999999999999</v>
      </c>
      <c r="H1341">
        <v>0</v>
      </c>
      <c r="J1341" s="1" t="str">
        <f t="shared" si="21"/>
        <v>2023-10-26-19</v>
      </c>
    </row>
    <row r="1342" spans="1:10" x14ac:dyDescent="0.45">
      <c r="A1342">
        <v>1468811</v>
      </c>
      <c r="B1342" s="1">
        <v>45225.833333333336</v>
      </c>
      <c r="C1342" t="s">
        <v>7</v>
      </c>
      <c r="D1342" t="s">
        <v>8</v>
      </c>
      <c r="E1342" t="s">
        <v>8796</v>
      </c>
      <c r="F1342">
        <v>635</v>
      </c>
      <c r="G1342">
        <v>2.7650000000000001</v>
      </c>
      <c r="H1342">
        <v>0</v>
      </c>
      <c r="J1342" s="1" t="str">
        <f t="shared" si="21"/>
        <v>2023-10-26-20</v>
      </c>
    </row>
    <row r="1343" spans="1:10" x14ac:dyDescent="0.45">
      <c r="A1343">
        <v>1469702</v>
      </c>
      <c r="B1343" s="1">
        <v>45225.875</v>
      </c>
      <c r="C1343" t="s">
        <v>7</v>
      </c>
      <c r="D1343" t="s">
        <v>8</v>
      </c>
      <c r="E1343" t="s">
        <v>8796</v>
      </c>
      <c r="F1343">
        <v>635</v>
      </c>
      <c r="G1343">
        <v>3.0179999999999998</v>
      </c>
      <c r="H1343">
        <v>0</v>
      </c>
      <c r="J1343" s="1" t="str">
        <f t="shared" si="21"/>
        <v>2023-10-26-21</v>
      </c>
    </row>
    <row r="1344" spans="1:10" x14ac:dyDescent="0.45">
      <c r="A1344">
        <v>1470760</v>
      </c>
      <c r="B1344" s="1">
        <v>45225.916666666664</v>
      </c>
      <c r="C1344" t="s">
        <v>7</v>
      </c>
      <c r="D1344" t="s">
        <v>8</v>
      </c>
      <c r="E1344" t="s">
        <v>8796</v>
      </c>
      <c r="F1344">
        <v>635</v>
      </c>
      <c r="G1344">
        <v>2.802</v>
      </c>
      <c r="H1344">
        <v>0</v>
      </c>
      <c r="J1344" s="1" t="str">
        <f t="shared" si="21"/>
        <v>2023-10-26-22</v>
      </c>
    </row>
    <row r="1345" spans="1:10" x14ac:dyDescent="0.45">
      <c r="A1345">
        <v>1472353</v>
      </c>
      <c r="B1345" s="1">
        <v>45225.958333333336</v>
      </c>
      <c r="C1345" t="s">
        <v>7</v>
      </c>
      <c r="D1345" t="s">
        <v>8</v>
      </c>
      <c r="E1345" t="s">
        <v>8796</v>
      </c>
      <c r="F1345">
        <v>635</v>
      </c>
      <c r="G1345">
        <v>2.4870000000000001</v>
      </c>
      <c r="H1345">
        <v>0</v>
      </c>
      <c r="J1345" s="1" t="str">
        <f t="shared" si="21"/>
        <v>2023-10-26-23</v>
      </c>
    </row>
    <row r="1346" spans="1:10" x14ac:dyDescent="0.45">
      <c r="A1346">
        <v>1473442</v>
      </c>
      <c r="B1346" s="1">
        <v>45226</v>
      </c>
      <c r="C1346" t="s">
        <v>7</v>
      </c>
      <c r="D1346" t="s">
        <v>8</v>
      </c>
      <c r="E1346" t="s">
        <v>8796</v>
      </c>
      <c r="F1346">
        <v>635</v>
      </c>
      <c r="G1346">
        <v>2.0019999999999998</v>
      </c>
      <c r="H1346">
        <v>0</v>
      </c>
      <c r="J1346" s="1" t="str">
        <f t="shared" si="21"/>
        <v>2023-10-27-00</v>
      </c>
    </row>
    <row r="1347" spans="1:10" x14ac:dyDescent="0.45">
      <c r="A1347">
        <v>1473620</v>
      </c>
      <c r="B1347" s="1">
        <v>45226.041666666664</v>
      </c>
      <c r="C1347" t="s">
        <v>7</v>
      </c>
      <c r="D1347" t="s">
        <v>8</v>
      </c>
      <c r="E1347" t="s">
        <v>8796</v>
      </c>
      <c r="F1347">
        <v>635</v>
      </c>
      <c r="G1347">
        <v>0.254</v>
      </c>
      <c r="H1347">
        <v>0</v>
      </c>
      <c r="J1347" s="1" t="str">
        <f t="shared" ref="J1347:J1410" si="22">TEXT(YEAR(B1347),"0000")&amp;"-"&amp;TEXT(MONTH(B1347),"00")&amp;"-"&amp;TEXT(DAY(B1347),"00")&amp;"-"&amp;TEXT(HOUR(B1347),"00")</f>
        <v>2023-10-27-01</v>
      </c>
    </row>
    <row r="1348" spans="1:10" x14ac:dyDescent="0.45">
      <c r="A1348">
        <v>1475329</v>
      </c>
      <c r="B1348" s="1">
        <v>45226.083333333336</v>
      </c>
      <c r="C1348" t="s">
        <v>7</v>
      </c>
      <c r="D1348" t="s">
        <v>8</v>
      </c>
      <c r="E1348" t="s">
        <v>8796</v>
      </c>
      <c r="F1348">
        <v>635</v>
      </c>
      <c r="G1348">
        <v>0.64500000000000002</v>
      </c>
      <c r="H1348">
        <v>0</v>
      </c>
      <c r="J1348" s="1" t="str">
        <f t="shared" si="22"/>
        <v>2023-10-27-02</v>
      </c>
    </row>
    <row r="1349" spans="1:10" x14ac:dyDescent="0.45">
      <c r="A1349">
        <v>1476233</v>
      </c>
      <c r="B1349" s="1">
        <v>45226.125</v>
      </c>
      <c r="C1349" t="s">
        <v>7</v>
      </c>
      <c r="D1349" t="s">
        <v>8</v>
      </c>
      <c r="E1349" t="s">
        <v>8796</v>
      </c>
      <c r="F1349">
        <v>635</v>
      </c>
      <c r="G1349">
        <v>0.53600000000000003</v>
      </c>
      <c r="H1349">
        <v>0</v>
      </c>
      <c r="J1349" s="1" t="str">
        <f t="shared" si="22"/>
        <v>2023-10-27-03</v>
      </c>
    </row>
    <row r="1350" spans="1:10" x14ac:dyDescent="0.45">
      <c r="A1350">
        <v>1477053</v>
      </c>
      <c r="B1350" s="1">
        <v>45226.166666666664</v>
      </c>
      <c r="C1350" t="s">
        <v>7</v>
      </c>
      <c r="D1350" t="s">
        <v>8</v>
      </c>
      <c r="E1350" t="s">
        <v>8796</v>
      </c>
      <c r="F1350">
        <v>635</v>
      </c>
      <c r="G1350">
        <v>1.1120000000000001</v>
      </c>
      <c r="H1350">
        <v>0</v>
      </c>
      <c r="J1350" s="1" t="str">
        <f t="shared" si="22"/>
        <v>2023-10-27-04</v>
      </c>
    </row>
    <row r="1351" spans="1:10" x14ac:dyDescent="0.45">
      <c r="A1351">
        <v>1478836</v>
      </c>
      <c r="B1351" s="1">
        <v>45226.208333333336</v>
      </c>
      <c r="C1351" t="s">
        <v>7</v>
      </c>
      <c r="D1351" t="s">
        <v>8</v>
      </c>
      <c r="E1351" t="s">
        <v>8796</v>
      </c>
      <c r="F1351">
        <v>635</v>
      </c>
      <c r="G1351">
        <v>0.44900000000000001</v>
      </c>
      <c r="H1351">
        <v>0</v>
      </c>
      <c r="J1351" s="1" t="str">
        <f t="shared" si="22"/>
        <v>2023-10-27-05</v>
      </c>
    </row>
    <row r="1352" spans="1:10" x14ac:dyDescent="0.45">
      <c r="A1352">
        <v>1479339</v>
      </c>
      <c r="B1352" s="1">
        <v>45226.25</v>
      </c>
      <c r="C1352" t="s">
        <v>7</v>
      </c>
      <c r="D1352" t="s">
        <v>8</v>
      </c>
      <c r="E1352" t="s">
        <v>8796</v>
      </c>
      <c r="F1352">
        <v>635</v>
      </c>
      <c r="G1352">
        <v>0.314</v>
      </c>
      <c r="H1352">
        <v>4.0000000000000001E-3</v>
      </c>
      <c r="J1352" s="1" t="str">
        <f t="shared" si="22"/>
        <v>2023-10-27-06</v>
      </c>
    </row>
    <row r="1353" spans="1:10" x14ac:dyDescent="0.45">
      <c r="A1353">
        <v>1480465</v>
      </c>
      <c r="B1353" s="1">
        <v>45226.291666666664</v>
      </c>
      <c r="C1353" t="s">
        <v>7</v>
      </c>
      <c r="D1353" t="s">
        <v>8</v>
      </c>
      <c r="E1353" t="s">
        <v>8796</v>
      </c>
      <c r="F1353">
        <v>635</v>
      </c>
      <c r="G1353">
        <v>0.36499999999999999</v>
      </c>
      <c r="H1353">
        <v>5.7000000000000002E-2</v>
      </c>
      <c r="J1353" s="1" t="str">
        <f t="shared" si="22"/>
        <v>2023-10-27-07</v>
      </c>
    </row>
    <row r="1354" spans="1:10" x14ac:dyDescent="0.45">
      <c r="A1354">
        <v>1481981</v>
      </c>
      <c r="B1354" s="1">
        <v>45226.333333333336</v>
      </c>
      <c r="C1354" t="s">
        <v>7</v>
      </c>
      <c r="D1354" t="s">
        <v>8</v>
      </c>
      <c r="E1354" t="s">
        <v>8796</v>
      </c>
      <c r="F1354">
        <v>635</v>
      </c>
      <c r="G1354">
        <v>0.186</v>
      </c>
      <c r="H1354">
        <v>7.0000000000000007E-2</v>
      </c>
      <c r="J1354" s="1" t="str">
        <f t="shared" si="22"/>
        <v>2023-10-27-08</v>
      </c>
    </row>
    <row r="1355" spans="1:10" x14ac:dyDescent="0.45">
      <c r="A1355">
        <v>1482577</v>
      </c>
      <c r="B1355" s="1">
        <v>45226.375</v>
      </c>
      <c r="C1355" t="s">
        <v>7</v>
      </c>
      <c r="D1355" t="s">
        <v>8</v>
      </c>
      <c r="E1355" t="s">
        <v>8796</v>
      </c>
      <c r="F1355">
        <v>635</v>
      </c>
      <c r="G1355">
        <v>0.622</v>
      </c>
      <c r="H1355">
        <v>0.10299999999999999</v>
      </c>
      <c r="J1355" s="1" t="str">
        <f t="shared" si="22"/>
        <v>2023-10-27-09</v>
      </c>
    </row>
    <row r="1356" spans="1:10" x14ac:dyDescent="0.45">
      <c r="A1356">
        <v>1484012</v>
      </c>
      <c r="B1356" s="1">
        <v>45226.416666666664</v>
      </c>
      <c r="C1356" t="s">
        <v>7</v>
      </c>
      <c r="D1356" t="s">
        <v>8</v>
      </c>
      <c r="E1356" t="s">
        <v>8796</v>
      </c>
      <c r="F1356">
        <v>635</v>
      </c>
      <c r="G1356">
        <v>0.82599999999999996</v>
      </c>
      <c r="H1356">
        <v>0.113</v>
      </c>
      <c r="J1356" s="1" t="str">
        <f t="shared" si="22"/>
        <v>2023-10-27-10</v>
      </c>
    </row>
    <row r="1357" spans="1:10" x14ac:dyDescent="0.45">
      <c r="A1357">
        <v>1485529</v>
      </c>
      <c r="B1357" s="1">
        <v>45226.458333333336</v>
      </c>
      <c r="C1357" t="s">
        <v>7</v>
      </c>
      <c r="D1357" t="s">
        <v>8</v>
      </c>
      <c r="E1357" t="s">
        <v>8796</v>
      </c>
      <c r="F1357">
        <v>635</v>
      </c>
      <c r="G1357">
        <v>1.1339999999999999</v>
      </c>
      <c r="H1357">
        <v>5.6000000000000001E-2</v>
      </c>
      <c r="J1357" s="1" t="str">
        <f t="shared" si="22"/>
        <v>2023-10-27-11</v>
      </c>
    </row>
    <row r="1358" spans="1:10" x14ac:dyDescent="0.45">
      <c r="A1358">
        <v>1485976</v>
      </c>
      <c r="B1358" s="1">
        <v>45226.5</v>
      </c>
      <c r="C1358" t="s">
        <v>7</v>
      </c>
      <c r="D1358" t="s">
        <v>8</v>
      </c>
      <c r="E1358" t="s">
        <v>8796</v>
      </c>
      <c r="F1358">
        <v>635</v>
      </c>
      <c r="G1358">
        <v>2.0169999999999999</v>
      </c>
      <c r="H1358">
        <v>6.2E-2</v>
      </c>
      <c r="J1358" s="1" t="str">
        <f t="shared" si="22"/>
        <v>2023-10-27-12</v>
      </c>
    </row>
    <row r="1359" spans="1:10" x14ac:dyDescent="0.45">
      <c r="A1359">
        <v>1487009</v>
      </c>
      <c r="B1359" s="1">
        <v>45226.541666666664</v>
      </c>
      <c r="C1359" t="s">
        <v>7</v>
      </c>
      <c r="D1359" t="s">
        <v>8</v>
      </c>
      <c r="E1359" t="s">
        <v>8796</v>
      </c>
      <c r="F1359">
        <v>635</v>
      </c>
      <c r="G1359">
        <v>1.4950000000000001</v>
      </c>
      <c r="H1359">
        <v>2.7E-2</v>
      </c>
      <c r="J1359" s="1" t="str">
        <f t="shared" si="22"/>
        <v>2023-10-27-13</v>
      </c>
    </row>
    <row r="1360" spans="1:10" x14ac:dyDescent="0.45">
      <c r="A1360">
        <v>1488501</v>
      </c>
      <c r="B1360" s="1">
        <v>45226.583333333336</v>
      </c>
      <c r="C1360" t="s">
        <v>7</v>
      </c>
      <c r="D1360" t="s">
        <v>8</v>
      </c>
      <c r="E1360" t="s">
        <v>8796</v>
      </c>
      <c r="F1360">
        <v>635</v>
      </c>
      <c r="G1360">
        <v>1.6080000000000001</v>
      </c>
      <c r="H1360">
        <v>2E-3</v>
      </c>
      <c r="J1360" s="1" t="str">
        <f t="shared" si="22"/>
        <v>2023-10-27-14</v>
      </c>
    </row>
    <row r="1361" spans="1:10" x14ac:dyDescent="0.45">
      <c r="A1361">
        <v>1489031</v>
      </c>
      <c r="B1361" s="1">
        <v>45226.625</v>
      </c>
      <c r="C1361" t="s">
        <v>7</v>
      </c>
      <c r="D1361" t="s">
        <v>8</v>
      </c>
      <c r="E1361" t="s">
        <v>8796</v>
      </c>
      <c r="F1361">
        <v>635</v>
      </c>
      <c r="G1361">
        <v>1.663</v>
      </c>
      <c r="H1361">
        <v>0</v>
      </c>
      <c r="J1361" s="1" t="str">
        <f t="shared" si="22"/>
        <v>2023-10-27-15</v>
      </c>
    </row>
    <row r="1362" spans="1:10" x14ac:dyDescent="0.45">
      <c r="A1362">
        <v>1490317</v>
      </c>
      <c r="B1362" s="1">
        <v>45226.666666666664</v>
      </c>
      <c r="C1362" t="s">
        <v>7</v>
      </c>
      <c r="D1362" t="s">
        <v>8</v>
      </c>
      <c r="E1362" t="s">
        <v>8796</v>
      </c>
      <c r="F1362">
        <v>635</v>
      </c>
      <c r="G1362">
        <v>1.5840000000000001</v>
      </c>
      <c r="H1362">
        <v>0</v>
      </c>
      <c r="J1362" s="1" t="str">
        <f t="shared" si="22"/>
        <v>2023-10-27-16</v>
      </c>
    </row>
    <row r="1363" spans="1:10" x14ac:dyDescent="0.45">
      <c r="A1363">
        <v>1491640</v>
      </c>
      <c r="B1363" s="1">
        <v>45226.708333333336</v>
      </c>
      <c r="C1363" t="s">
        <v>7</v>
      </c>
      <c r="D1363" t="s">
        <v>8</v>
      </c>
      <c r="E1363" t="s">
        <v>8796</v>
      </c>
      <c r="F1363">
        <v>635</v>
      </c>
      <c r="G1363">
        <v>1.6180000000000001</v>
      </c>
      <c r="H1363">
        <v>0</v>
      </c>
      <c r="J1363" s="1" t="str">
        <f t="shared" si="22"/>
        <v>2023-10-27-17</v>
      </c>
    </row>
    <row r="1364" spans="1:10" x14ac:dyDescent="0.45">
      <c r="A1364">
        <v>1492660</v>
      </c>
      <c r="B1364" s="1">
        <v>45226.75</v>
      </c>
      <c r="C1364" t="s">
        <v>7</v>
      </c>
      <c r="D1364" t="s">
        <v>8</v>
      </c>
      <c r="E1364" t="s">
        <v>8796</v>
      </c>
      <c r="F1364">
        <v>635</v>
      </c>
      <c r="G1364">
        <v>1.6</v>
      </c>
      <c r="H1364">
        <v>0</v>
      </c>
      <c r="J1364" s="1" t="str">
        <f t="shared" si="22"/>
        <v>2023-10-27-18</v>
      </c>
    </row>
    <row r="1365" spans="1:10" x14ac:dyDescent="0.45">
      <c r="A1365">
        <v>1494223</v>
      </c>
      <c r="B1365" s="1">
        <v>45226.791666666664</v>
      </c>
      <c r="C1365" t="s">
        <v>7</v>
      </c>
      <c r="D1365" t="s">
        <v>8</v>
      </c>
      <c r="E1365" t="s">
        <v>8796</v>
      </c>
      <c r="F1365">
        <v>635</v>
      </c>
      <c r="G1365">
        <v>1.575</v>
      </c>
      <c r="H1365">
        <v>0</v>
      </c>
      <c r="J1365" s="1" t="str">
        <f t="shared" si="22"/>
        <v>2023-10-27-19</v>
      </c>
    </row>
    <row r="1366" spans="1:10" x14ac:dyDescent="0.45">
      <c r="A1366">
        <v>1495378</v>
      </c>
      <c r="B1366" s="1">
        <v>45226.833333333336</v>
      </c>
      <c r="C1366" t="s">
        <v>7</v>
      </c>
      <c r="D1366" t="s">
        <v>8</v>
      </c>
      <c r="E1366" t="s">
        <v>8796</v>
      </c>
      <c r="F1366">
        <v>635</v>
      </c>
      <c r="G1366">
        <v>2.3460000000000001</v>
      </c>
      <c r="H1366">
        <v>0</v>
      </c>
      <c r="J1366" s="1" t="str">
        <f t="shared" si="22"/>
        <v>2023-10-27-20</v>
      </c>
    </row>
    <row r="1367" spans="1:10" x14ac:dyDescent="0.45">
      <c r="A1367">
        <v>1495794</v>
      </c>
      <c r="B1367" s="1">
        <v>45226.875</v>
      </c>
      <c r="C1367" t="s">
        <v>7</v>
      </c>
      <c r="D1367" t="s">
        <v>8</v>
      </c>
      <c r="E1367" t="s">
        <v>8796</v>
      </c>
      <c r="F1367">
        <v>635</v>
      </c>
      <c r="G1367">
        <v>1.5720000000000001</v>
      </c>
      <c r="H1367">
        <v>0</v>
      </c>
      <c r="J1367" s="1" t="str">
        <f t="shared" si="22"/>
        <v>2023-10-27-21</v>
      </c>
    </row>
    <row r="1368" spans="1:10" x14ac:dyDescent="0.45">
      <c r="A1368">
        <v>1496565</v>
      </c>
      <c r="B1368" s="1">
        <v>45226.916666666664</v>
      </c>
      <c r="C1368" t="s">
        <v>7</v>
      </c>
      <c r="D1368" t="s">
        <v>8</v>
      </c>
      <c r="E1368" t="s">
        <v>8796</v>
      </c>
      <c r="F1368">
        <v>635</v>
      </c>
      <c r="G1368">
        <v>0.28799999999999998</v>
      </c>
      <c r="H1368">
        <v>0</v>
      </c>
      <c r="J1368" s="1" t="str">
        <f t="shared" si="22"/>
        <v>2023-10-27-22</v>
      </c>
    </row>
    <row r="1369" spans="1:10" x14ac:dyDescent="0.45">
      <c r="A1369">
        <v>1498461</v>
      </c>
      <c r="B1369" s="1">
        <v>45226.958333333336</v>
      </c>
      <c r="C1369" t="s">
        <v>7</v>
      </c>
      <c r="D1369" t="s">
        <v>8</v>
      </c>
      <c r="E1369" t="s">
        <v>8796</v>
      </c>
      <c r="F1369">
        <v>635</v>
      </c>
      <c r="G1369">
        <v>0.41099999999999998</v>
      </c>
      <c r="H1369">
        <v>0</v>
      </c>
      <c r="J1369" s="1" t="str">
        <f t="shared" si="22"/>
        <v>2023-10-27-23</v>
      </c>
    </row>
    <row r="1370" spans="1:10" x14ac:dyDescent="0.45">
      <c r="A1370">
        <v>1498770</v>
      </c>
      <c r="B1370" s="1">
        <v>45227</v>
      </c>
      <c r="C1370" t="s">
        <v>7</v>
      </c>
      <c r="D1370" t="s">
        <v>8</v>
      </c>
      <c r="E1370" t="s">
        <v>8796</v>
      </c>
      <c r="F1370">
        <v>635</v>
      </c>
      <c r="G1370">
        <v>0.39600000000000002</v>
      </c>
      <c r="H1370">
        <v>0</v>
      </c>
      <c r="J1370" s="1" t="str">
        <f t="shared" si="22"/>
        <v>2023-10-28-00</v>
      </c>
    </row>
    <row r="1371" spans="1:10" x14ac:dyDescent="0.45">
      <c r="A1371">
        <v>1500097</v>
      </c>
      <c r="B1371" s="1">
        <v>45227.041666666664</v>
      </c>
      <c r="C1371" t="s">
        <v>7</v>
      </c>
      <c r="D1371" t="s">
        <v>8</v>
      </c>
      <c r="E1371" t="s">
        <v>8796</v>
      </c>
      <c r="F1371">
        <v>635</v>
      </c>
      <c r="G1371">
        <v>0.377</v>
      </c>
      <c r="H1371">
        <v>0</v>
      </c>
      <c r="J1371" s="1" t="str">
        <f t="shared" si="22"/>
        <v>2023-10-28-01</v>
      </c>
    </row>
    <row r="1372" spans="1:10" x14ac:dyDescent="0.45">
      <c r="A1372">
        <v>1501444</v>
      </c>
      <c r="B1372" s="1">
        <v>45227.083333333336</v>
      </c>
      <c r="C1372" t="s">
        <v>7</v>
      </c>
      <c r="D1372" t="s">
        <v>8</v>
      </c>
      <c r="E1372" t="s">
        <v>8796</v>
      </c>
      <c r="F1372">
        <v>635</v>
      </c>
      <c r="G1372">
        <v>0.40100000000000002</v>
      </c>
      <c r="H1372">
        <v>0</v>
      </c>
      <c r="J1372" s="1" t="str">
        <f t="shared" si="22"/>
        <v>2023-10-28-02</v>
      </c>
    </row>
    <row r="1373" spans="1:10" x14ac:dyDescent="0.45">
      <c r="A1373">
        <v>1502776</v>
      </c>
      <c r="B1373" s="1">
        <v>45227.125</v>
      </c>
      <c r="C1373" t="s">
        <v>7</v>
      </c>
      <c r="D1373" t="s">
        <v>8</v>
      </c>
      <c r="E1373" t="s">
        <v>8796</v>
      </c>
      <c r="F1373">
        <v>635</v>
      </c>
      <c r="G1373">
        <v>0.45800000000000002</v>
      </c>
      <c r="H1373">
        <v>0</v>
      </c>
      <c r="J1373" s="1" t="str">
        <f t="shared" si="22"/>
        <v>2023-10-28-03</v>
      </c>
    </row>
    <row r="1374" spans="1:10" x14ac:dyDescent="0.45">
      <c r="A1374">
        <v>1503882</v>
      </c>
      <c r="B1374" s="1">
        <v>45227.166666666664</v>
      </c>
      <c r="C1374" t="s">
        <v>7</v>
      </c>
      <c r="D1374" t="s">
        <v>8</v>
      </c>
      <c r="E1374" t="s">
        <v>8796</v>
      </c>
      <c r="F1374">
        <v>635</v>
      </c>
      <c r="G1374">
        <v>0.57299999999999995</v>
      </c>
      <c r="H1374">
        <v>0</v>
      </c>
      <c r="J1374" s="1" t="str">
        <f t="shared" si="22"/>
        <v>2023-10-28-04</v>
      </c>
    </row>
    <row r="1375" spans="1:10" x14ac:dyDescent="0.45">
      <c r="A1375">
        <v>1504321</v>
      </c>
      <c r="B1375" s="1">
        <v>45227.208333333336</v>
      </c>
      <c r="C1375" t="s">
        <v>7</v>
      </c>
      <c r="D1375" t="s">
        <v>8</v>
      </c>
      <c r="E1375" t="s">
        <v>8796</v>
      </c>
      <c r="F1375">
        <v>635</v>
      </c>
      <c r="G1375">
        <v>0.754</v>
      </c>
      <c r="H1375">
        <v>0</v>
      </c>
      <c r="J1375" s="1" t="str">
        <f t="shared" si="22"/>
        <v>2023-10-28-05</v>
      </c>
    </row>
    <row r="1376" spans="1:10" x14ac:dyDescent="0.45">
      <c r="A1376">
        <v>1505422</v>
      </c>
      <c r="B1376" s="1">
        <v>45227.25</v>
      </c>
      <c r="C1376" t="s">
        <v>7</v>
      </c>
      <c r="D1376" t="s">
        <v>8</v>
      </c>
      <c r="E1376" t="s">
        <v>8796</v>
      </c>
      <c r="F1376">
        <v>635</v>
      </c>
      <c r="G1376">
        <v>1.302</v>
      </c>
      <c r="H1376">
        <v>8.9999999999999993E-3</v>
      </c>
      <c r="J1376" s="1" t="str">
        <f t="shared" si="22"/>
        <v>2023-10-28-06</v>
      </c>
    </row>
    <row r="1377" spans="1:10" x14ac:dyDescent="0.45">
      <c r="A1377">
        <v>1507388</v>
      </c>
      <c r="B1377" s="1">
        <v>45227.291666666664</v>
      </c>
      <c r="C1377" t="s">
        <v>7</v>
      </c>
      <c r="D1377" t="s">
        <v>8</v>
      </c>
      <c r="E1377" t="s">
        <v>8796</v>
      </c>
      <c r="F1377">
        <v>635</v>
      </c>
      <c r="G1377">
        <v>1.3140000000000001</v>
      </c>
      <c r="H1377">
        <v>8.2000000000000003E-2</v>
      </c>
      <c r="J1377" s="1" t="str">
        <f t="shared" si="22"/>
        <v>2023-10-28-07</v>
      </c>
    </row>
    <row r="1378" spans="1:10" x14ac:dyDescent="0.45">
      <c r="A1378">
        <v>1508278</v>
      </c>
      <c r="B1378" s="1">
        <v>45227.333333333336</v>
      </c>
      <c r="C1378" t="s">
        <v>7</v>
      </c>
      <c r="D1378" t="s">
        <v>8</v>
      </c>
      <c r="E1378" t="s">
        <v>8796</v>
      </c>
      <c r="F1378">
        <v>635</v>
      </c>
      <c r="G1378">
        <v>0.40200000000000002</v>
      </c>
      <c r="H1378">
        <v>0.14699999999999999</v>
      </c>
      <c r="J1378" s="1" t="str">
        <f t="shared" si="22"/>
        <v>2023-10-28-08</v>
      </c>
    </row>
    <row r="1379" spans="1:10" x14ac:dyDescent="0.45">
      <c r="A1379">
        <v>1509071</v>
      </c>
      <c r="B1379" s="1">
        <v>45227.375</v>
      </c>
      <c r="C1379" t="s">
        <v>7</v>
      </c>
      <c r="D1379" t="s">
        <v>8</v>
      </c>
      <c r="E1379" t="s">
        <v>8796</v>
      </c>
      <c r="F1379">
        <v>635</v>
      </c>
      <c r="G1379">
        <v>1.2789999999999999</v>
      </c>
      <c r="H1379">
        <v>0.13500000000000001</v>
      </c>
      <c r="J1379" s="1" t="str">
        <f t="shared" si="22"/>
        <v>2023-10-28-09</v>
      </c>
    </row>
    <row r="1380" spans="1:10" x14ac:dyDescent="0.45">
      <c r="A1380">
        <v>1510072</v>
      </c>
      <c r="B1380" s="1">
        <v>45227.416666666664</v>
      </c>
      <c r="C1380" t="s">
        <v>7</v>
      </c>
      <c r="D1380" t="s">
        <v>8</v>
      </c>
      <c r="E1380" t="s">
        <v>8796</v>
      </c>
      <c r="F1380">
        <v>635</v>
      </c>
      <c r="G1380">
        <v>1.3220000000000001</v>
      </c>
      <c r="H1380">
        <v>0.11</v>
      </c>
      <c r="J1380" s="1" t="str">
        <f t="shared" si="22"/>
        <v>2023-10-28-10</v>
      </c>
    </row>
    <row r="1381" spans="1:10" x14ac:dyDescent="0.45">
      <c r="A1381">
        <v>1510990</v>
      </c>
      <c r="B1381" s="1">
        <v>45227.458333333336</v>
      </c>
      <c r="C1381" t="s">
        <v>7</v>
      </c>
      <c r="D1381" t="s">
        <v>8</v>
      </c>
      <c r="E1381" t="s">
        <v>8796</v>
      </c>
      <c r="F1381">
        <v>635</v>
      </c>
      <c r="G1381">
        <v>1.071</v>
      </c>
      <c r="H1381">
        <v>6.0999999999999999E-2</v>
      </c>
      <c r="J1381" s="1" t="str">
        <f t="shared" si="22"/>
        <v>2023-10-28-11</v>
      </c>
    </row>
    <row r="1382" spans="1:10" x14ac:dyDescent="0.45">
      <c r="A1382">
        <v>1511933</v>
      </c>
      <c r="B1382" s="1">
        <v>45227.5</v>
      </c>
      <c r="C1382" t="s">
        <v>7</v>
      </c>
      <c r="D1382" t="s">
        <v>8</v>
      </c>
      <c r="E1382" t="s">
        <v>8796</v>
      </c>
      <c r="F1382">
        <v>635</v>
      </c>
      <c r="G1382">
        <v>0.72099999999999997</v>
      </c>
      <c r="H1382">
        <v>4.3999999999999997E-2</v>
      </c>
      <c r="J1382" s="1" t="str">
        <f t="shared" si="22"/>
        <v>2023-10-28-12</v>
      </c>
    </row>
    <row r="1383" spans="1:10" x14ac:dyDescent="0.45">
      <c r="A1383">
        <v>1513739</v>
      </c>
      <c r="B1383" s="1">
        <v>45227.541666666664</v>
      </c>
      <c r="C1383" t="s">
        <v>7</v>
      </c>
      <c r="D1383" t="s">
        <v>8</v>
      </c>
      <c r="E1383" t="s">
        <v>8796</v>
      </c>
      <c r="F1383">
        <v>635</v>
      </c>
      <c r="G1383">
        <v>1.175</v>
      </c>
      <c r="H1383">
        <v>6.0000000000000001E-3</v>
      </c>
      <c r="J1383" s="1" t="str">
        <f t="shared" si="22"/>
        <v>2023-10-28-13</v>
      </c>
    </row>
    <row r="1384" spans="1:10" x14ac:dyDescent="0.45">
      <c r="A1384">
        <v>1514408</v>
      </c>
      <c r="B1384" s="1">
        <v>45227.583333333336</v>
      </c>
      <c r="C1384" t="s">
        <v>7</v>
      </c>
      <c r="D1384" t="s">
        <v>8</v>
      </c>
      <c r="E1384" t="s">
        <v>8796</v>
      </c>
      <c r="F1384">
        <v>635</v>
      </c>
      <c r="G1384">
        <v>0.745</v>
      </c>
      <c r="H1384">
        <v>2E-3</v>
      </c>
      <c r="J1384" s="1" t="str">
        <f t="shared" si="22"/>
        <v>2023-10-28-14</v>
      </c>
    </row>
    <row r="1385" spans="1:10" x14ac:dyDescent="0.45">
      <c r="A1385">
        <v>1515320</v>
      </c>
      <c r="B1385" s="1">
        <v>45227.625</v>
      </c>
      <c r="C1385" t="s">
        <v>7</v>
      </c>
      <c r="D1385" t="s">
        <v>8</v>
      </c>
      <c r="E1385" t="s">
        <v>8796</v>
      </c>
      <c r="F1385">
        <v>635</v>
      </c>
      <c r="G1385">
        <v>0.88800000000000001</v>
      </c>
      <c r="H1385">
        <v>0</v>
      </c>
      <c r="J1385" s="1" t="str">
        <f t="shared" si="22"/>
        <v>2023-10-28-15</v>
      </c>
    </row>
    <row r="1386" spans="1:10" x14ac:dyDescent="0.45">
      <c r="A1386">
        <v>1516628</v>
      </c>
      <c r="B1386" s="1">
        <v>45227.666666666664</v>
      </c>
      <c r="C1386" t="s">
        <v>7</v>
      </c>
      <c r="D1386" t="s">
        <v>8</v>
      </c>
      <c r="E1386" t="s">
        <v>8796</v>
      </c>
      <c r="F1386">
        <v>635</v>
      </c>
      <c r="G1386">
        <v>0.755</v>
      </c>
      <c r="H1386">
        <v>0</v>
      </c>
      <c r="J1386" s="1" t="str">
        <f t="shared" si="22"/>
        <v>2023-10-28-16</v>
      </c>
    </row>
    <row r="1387" spans="1:10" x14ac:dyDescent="0.45">
      <c r="A1387">
        <v>1517673</v>
      </c>
      <c r="B1387" s="1">
        <v>45227.708333333336</v>
      </c>
      <c r="C1387" t="s">
        <v>7</v>
      </c>
      <c r="D1387" t="s">
        <v>8</v>
      </c>
      <c r="E1387" t="s">
        <v>8796</v>
      </c>
      <c r="F1387">
        <v>635</v>
      </c>
      <c r="G1387">
        <v>1.046</v>
      </c>
      <c r="H1387">
        <v>0</v>
      </c>
      <c r="J1387" s="1" t="str">
        <f t="shared" si="22"/>
        <v>2023-10-28-17</v>
      </c>
    </row>
    <row r="1388" spans="1:10" x14ac:dyDescent="0.45">
      <c r="A1388">
        <v>1518673</v>
      </c>
      <c r="B1388" s="1">
        <v>45227.75</v>
      </c>
      <c r="C1388" t="s">
        <v>7</v>
      </c>
      <c r="D1388" t="s">
        <v>8</v>
      </c>
      <c r="E1388" t="s">
        <v>8796</v>
      </c>
      <c r="F1388">
        <v>635</v>
      </c>
      <c r="G1388">
        <v>1.139</v>
      </c>
      <c r="H1388">
        <v>0</v>
      </c>
      <c r="J1388" s="1" t="str">
        <f t="shared" si="22"/>
        <v>2023-10-28-18</v>
      </c>
    </row>
    <row r="1389" spans="1:10" x14ac:dyDescent="0.45">
      <c r="A1389">
        <v>1519991</v>
      </c>
      <c r="B1389" s="1">
        <v>45227.791666666664</v>
      </c>
      <c r="C1389" t="s">
        <v>7</v>
      </c>
      <c r="D1389" t="s">
        <v>8</v>
      </c>
      <c r="E1389" t="s">
        <v>8796</v>
      </c>
      <c r="F1389">
        <v>635</v>
      </c>
      <c r="G1389">
        <v>1.101</v>
      </c>
      <c r="H1389">
        <v>0</v>
      </c>
      <c r="J1389" s="1" t="str">
        <f t="shared" si="22"/>
        <v>2023-10-28-19</v>
      </c>
    </row>
    <row r="1390" spans="1:10" x14ac:dyDescent="0.45">
      <c r="A1390">
        <v>1521608</v>
      </c>
      <c r="B1390" s="1">
        <v>45227.833333333336</v>
      </c>
      <c r="C1390" t="s">
        <v>7</v>
      </c>
      <c r="D1390" t="s">
        <v>8</v>
      </c>
      <c r="E1390" t="s">
        <v>8796</v>
      </c>
      <c r="F1390">
        <v>635</v>
      </c>
      <c r="G1390">
        <v>1.0389999999999999</v>
      </c>
      <c r="H1390">
        <v>0</v>
      </c>
      <c r="J1390" s="1" t="str">
        <f t="shared" si="22"/>
        <v>2023-10-28-20</v>
      </c>
    </row>
    <row r="1391" spans="1:10" x14ac:dyDescent="0.45">
      <c r="A1391">
        <v>1521753</v>
      </c>
      <c r="B1391" s="1">
        <v>45227.875</v>
      </c>
      <c r="C1391" t="s">
        <v>7</v>
      </c>
      <c r="D1391" t="s">
        <v>8</v>
      </c>
      <c r="E1391" t="s">
        <v>8796</v>
      </c>
      <c r="F1391">
        <v>635</v>
      </c>
      <c r="G1391">
        <v>0.95699999999999996</v>
      </c>
      <c r="H1391">
        <v>0</v>
      </c>
      <c r="J1391" s="1" t="str">
        <f t="shared" si="22"/>
        <v>2023-10-28-21</v>
      </c>
    </row>
    <row r="1392" spans="1:10" x14ac:dyDescent="0.45">
      <c r="A1392">
        <v>1523674</v>
      </c>
      <c r="B1392" s="1">
        <v>45227.916666666664</v>
      </c>
      <c r="C1392" t="s">
        <v>7</v>
      </c>
      <c r="D1392" t="s">
        <v>8</v>
      </c>
      <c r="E1392" t="s">
        <v>8796</v>
      </c>
      <c r="F1392">
        <v>635</v>
      </c>
      <c r="G1392">
        <v>0.98799999999999999</v>
      </c>
      <c r="H1392">
        <v>0</v>
      </c>
      <c r="J1392" s="1" t="str">
        <f t="shared" si="22"/>
        <v>2023-10-28-22</v>
      </c>
    </row>
    <row r="1393" spans="1:10" x14ac:dyDescent="0.45">
      <c r="A1393">
        <v>1524584</v>
      </c>
      <c r="B1393" s="1">
        <v>45227.958333333336</v>
      </c>
      <c r="C1393" t="s">
        <v>7</v>
      </c>
      <c r="D1393" t="s">
        <v>8</v>
      </c>
      <c r="E1393" t="s">
        <v>8796</v>
      </c>
      <c r="F1393">
        <v>635</v>
      </c>
      <c r="G1393">
        <v>1.3140000000000001</v>
      </c>
      <c r="H1393">
        <v>0</v>
      </c>
      <c r="J1393" s="1" t="str">
        <f t="shared" si="22"/>
        <v>2023-10-28-23</v>
      </c>
    </row>
    <row r="1394" spans="1:10" x14ac:dyDescent="0.45">
      <c r="A1394">
        <v>1525724</v>
      </c>
      <c r="B1394" s="1">
        <v>45228</v>
      </c>
      <c r="C1394" t="s">
        <v>7</v>
      </c>
      <c r="D1394" t="s">
        <v>8</v>
      </c>
      <c r="E1394" t="s">
        <v>8796</v>
      </c>
      <c r="F1394">
        <v>635</v>
      </c>
      <c r="G1394">
        <v>1.371</v>
      </c>
      <c r="H1394">
        <v>0</v>
      </c>
      <c r="J1394" s="1" t="str">
        <f t="shared" si="22"/>
        <v>2023-10-29-00</v>
      </c>
    </row>
    <row r="1395" spans="1:10" x14ac:dyDescent="0.45">
      <c r="A1395">
        <v>1526336</v>
      </c>
      <c r="B1395" s="1">
        <v>45228.041666666664</v>
      </c>
      <c r="C1395" t="s">
        <v>7</v>
      </c>
      <c r="D1395" t="s">
        <v>8</v>
      </c>
      <c r="E1395" t="s">
        <v>8796</v>
      </c>
      <c r="F1395">
        <v>635</v>
      </c>
      <c r="G1395">
        <v>1.3859999999999999</v>
      </c>
      <c r="H1395">
        <v>0</v>
      </c>
      <c r="J1395" s="1" t="str">
        <f t="shared" si="22"/>
        <v>2023-10-29-01</v>
      </c>
    </row>
    <row r="1396" spans="1:10" x14ac:dyDescent="0.45">
      <c r="A1396">
        <v>1527877</v>
      </c>
      <c r="B1396" s="1">
        <v>45228.083333333336</v>
      </c>
      <c r="C1396" t="s">
        <v>7</v>
      </c>
      <c r="D1396" t="s">
        <v>8</v>
      </c>
      <c r="E1396" t="s">
        <v>8796</v>
      </c>
      <c r="F1396">
        <v>635</v>
      </c>
      <c r="G1396">
        <v>1.411</v>
      </c>
      <c r="H1396">
        <v>0</v>
      </c>
      <c r="J1396" s="1" t="str">
        <f t="shared" si="22"/>
        <v>2023-10-29-02</v>
      </c>
    </row>
    <row r="1397" spans="1:10" x14ac:dyDescent="0.45">
      <c r="A1397">
        <v>1528490</v>
      </c>
      <c r="B1397" s="1">
        <v>45228.125</v>
      </c>
      <c r="C1397" t="s">
        <v>7</v>
      </c>
      <c r="D1397" t="s">
        <v>8</v>
      </c>
      <c r="E1397" t="s">
        <v>8796</v>
      </c>
      <c r="F1397">
        <v>635</v>
      </c>
      <c r="G1397">
        <v>1.4419999999999999</v>
      </c>
      <c r="H1397">
        <v>0</v>
      </c>
      <c r="J1397" s="1" t="str">
        <f t="shared" si="22"/>
        <v>2023-10-29-03</v>
      </c>
    </row>
    <row r="1398" spans="1:10" x14ac:dyDescent="0.45">
      <c r="A1398">
        <v>1530500</v>
      </c>
      <c r="B1398" s="1">
        <v>45228.166666666664</v>
      </c>
      <c r="C1398" t="s">
        <v>7</v>
      </c>
      <c r="D1398" t="s">
        <v>8</v>
      </c>
      <c r="E1398" t="s">
        <v>8796</v>
      </c>
      <c r="F1398">
        <v>635</v>
      </c>
      <c r="G1398">
        <v>1.649</v>
      </c>
      <c r="H1398">
        <v>0</v>
      </c>
      <c r="J1398" s="1" t="str">
        <f t="shared" si="22"/>
        <v>2023-10-29-04</v>
      </c>
    </row>
    <row r="1399" spans="1:10" x14ac:dyDescent="0.45">
      <c r="A1399">
        <v>1531251</v>
      </c>
      <c r="B1399" s="1">
        <v>45228.208333333336</v>
      </c>
      <c r="C1399" t="s">
        <v>7</v>
      </c>
      <c r="D1399" t="s">
        <v>8</v>
      </c>
      <c r="E1399" t="s">
        <v>8796</v>
      </c>
      <c r="F1399">
        <v>635</v>
      </c>
      <c r="G1399">
        <v>1.429</v>
      </c>
      <c r="H1399">
        <v>0</v>
      </c>
      <c r="J1399" s="1" t="str">
        <f t="shared" si="22"/>
        <v>2023-10-29-05</v>
      </c>
    </row>
    <row r="1400" spans="1:10" x14ac:dyDescent="0.45">
      <c r="A1400">
        <v>1532093</v>
      </c>
      <c r="B1400" s="1">
        <v>45228.25</v>
      </c>
      <c r="C1400" t="s">
        <v>7</v>
      </c>
      <c r="D1400" t="s">
        <v>8</v>
      </c>
      <c r="E1400" t="s">
        <v>8796</v>
      </c>
      <c r="F1400">
        <v>635</v>
      </c>
      <c r="G1400">
        <v>1.2290000000000001</v>
      </c>
      <c r="H1400">
        <v>3.2000000000000001E-2</v>
      </c>
      <c r="J1400" s="1" t="str">
        <f t="shared" si="22"/>
        <v>2023-10-29-06</v>
      </c>
    </row>
    <row r="1401" spans="1:10" x14ac:dyDescent="0.45">
      <c r="A1401">
        <v>1533219</v>
      </c>
      <c r="B1401" s="1">
        <v>45228.291666666664</v>
      </c>
      <c r="C1401" t="s">
        <v>7</v>
      </c>
      <c r="D1401" t="s">
        <v>8</v>
      </c>
      <c r="E1401" t="s">
        <v>8796</v>
      </c>
      <c r="F1401">
        <v>635</v>
      </c>
      <c r="G1401">
        <v>1.36</v>
      </c>
      <c r="H1401">
        <v>0.34699999999999998</v>
      </c>
      <c r="J1401" s="1" t="str">
        <f t="shared" si="22"/>
        <v>2023-10-29-07</v>
      </c>
    </row>
    <row r="1402" spans="1:10" x14ac:dyDescent="0.45">
      <c r="A1402">
        <v>1534169</v>
      </c>
      <c r="B1402" s="1">
        <v>45228.333333333336</v>
      </c>
      <c r="C1402" t="s">
        <v>7</v>
      </c>
      <c r="D1402" t="s">
        <v>8</v>
      </c>
      <c r="E1402" t="s">
        <v>8796</v>
      </c>
      <c r="F1402">
        <v>635</v>
      </c>
      <c r="G1402">
        <v>0.16700000000000001</v>
      </c>
      <c r="H1402">
        <v>0.876</v>
      </c>
      <c r="J1402" s="1" t="str">
        <f t="shared" si="22"/>
        <v>2023-10-29-08</v>
      </c>
    </row>
    <row r="1403" spans="1:10" x14ac:dyDescent="0.45">
      <c r="A1403">
        <v>1535902</v>
      </c>
      <c r="B1403" s="1">
        <v>45228.375</v>
      </c>
      <c r="C1403" t="s">
        <v>7</v>
      </c>
      <c r="D1403" t="s">
        <v>8</v>
      </c>
      <c r="E1403" t="s">
        <v>8796</v>
      </c>
      <c r="F1403">
        <v>635</v>
      </c>
      <c r="G1403">
        <v>0.19</v>
      </c>
      <c r="H1403">
        <v>1.046</v>
      </c>
      <c r="J1403" s="1" t="str">
        <f t="shared" si="22"/>
        <v>2023-10-29-09</v>
      </c>
    </row>
    <row r="1404" spans="1:10" x14ac:dyDescent="0.45">
      <c r="A1404">
        <v>1536898</v>
      </c>
      <c r="B1404" s="1">
        <v>45228.416666666664</v>
      </c>
      <c r="C1404" t="s">
        <v>7</v>
      </c>
      <c r="D1404" t="s">
        <v>8</v>
      </c>
      <c r="E1404" t="s">
        <v>8796</v>
      </c>
      <c r="F1404">
        <v>635</v>
      </c>
      <c r="G1404">
        <v>9.0999999999999998E-2</v>
      </c>
      <c r="H1404">
        <v>0.6</v>
      </c>
      <c r="J1404" s="1" t="str">
        <f t="shared" si="22"/>
        <v>2023-10-29-10</v>
      </c>
    </row>
    <row r="1405" spans="1:10" x14ac:dyDescent="0.45">
      <c r="A1405">
        <v>1537469</v>
      </c>
      <c r="B1405" s="1">
        <v>45228.458333333336</v>
      </c>
      <c r="C1405" t="s">
        <v>7</v>
      </c>
      <c r="D1405" t="s">
        <v>8</v>
      </c>
      <c r="E1405" t="s">
        <v>8796</v>
      </c>
      <c r="F1405">
        <v>635</v>
      </c>
      <c r="G1405">
        <v>0.46</v>
      </c>
      <c r="H1405">
        <v>0.17899999999999999</v>
      </c>
      <c r="J1405" s="1" t="str">
        <f t="shared" si="22"/>
        <v>2023-10-29-11</v>
      </c>
    </row>
    <row r="1406" spans="1:10" x14ac:dyDescent="0.45">
      <c r="A1406">
        <v>1538764</v>
      </c>
      <c r="B1406" s="1">
        <v>45228.5</v>
      </c>
      <c r="C1406" t="s">
        <v>7</v>
      </c>
      <c r="D1406" t="s">
        <v>8</v>
      </c>
      <c r="E1406" t="s">
        <v>8796</v>
      </c>
      <c r="F1406">
        <v>635</v>
      </c>
      <c r="G1406">
        <v>0.36899999999999999</v>
      </c>
      <c r="H1406">
        <v>6.0999999999999999E-2</v>
      </c>
      <c r="J1406" s="1" t="str">
        <f t="shared" si="22"/>
        <v>2023-10-29-12</v>
      </c>
    </row>
    <row r="1407" spans="1:10" x14ac:dyDescent="0.45">
      <c r="A1407">
        <v>1540000</v>
      </c>
      <c r="B1407" s="1">
        <v>45228.541666666664</v>
      </c>
      <c r="C1407" t="s">
        <v>7</v>
      </c>
      <c r="D1407" t="s">
        <v>8</v>
      </c>
      <c r="E1407" t="s">
        <v>8796</v>
      </c>
      <c r="F1407">
        <v>635</v>
      </c>
      <c r="G1407">
        <v>0.94899999999999995</v>
      </c>
      <c r="H1407">
        <v>8.0000000000000002E-3</v>
      </c>
      <c r="J1407" s="1" t="str">
        <f t="shared" si="22"/>
        <v>2023-10-29-13</v>
      </c>
    </row>
    <row r="1408" spans="1:10" x14ac:dyDescent="0.45">
      <c r="A1408">
        <v>1541336</v>
      </c>
      <c r="B1408" s="1">
        <v>45228.583333333336</v>
      </c>
      <c r="C1408" t="s">
        <v>7</v>
      </c>
      <c r="D1408" t="s">
        <v>8</v>
      </c>
      <c r="E1408" t="s">
        <v>8796</v>
      </c>
      <c r="F1408">
        <v>635</v>
      </c>
      <c r="G1408">
        <v>1.046</v>
      </c>
      <c r="H1408">
        <v>0</v>
      </c>
      <c r="J1408" s="1" t="str">
        <f t="shared" si="22"/>
        <v>2023-10-29-14</v>
      </c>
    </row>
    <row r="1409" spans="1:10" x14ac:dyDescent="0.45">
      <c r="A1409">
        <v>1541592</v>
      </c>
      <c r="B1409" s="1">
        <v>45228.625</v>
      </c>
      <c r="C1409" t="s">
        <v>7</v>
      </c>
      <c r="D1409" t="s">
        <v>8</v>
      </c>
      <c r="E1409" t="s">
        <v>8796</v>
      </c>
      <c r="F1409">
        <v>635</v>
      </c>
      <c r="G1409">
        <v>1.429</v>
      </c>
      <c r="H1409">
        <v>0</v>
      </c>
      <c r="J1409" s="1" t="str">
        <f t="shared" si="22"/>
        <v>2023-10-29-15</v>
      </c>
    </row>
    <row r="1410" spans="1:10" x14ac:dyDescent="0.45">
      <c r="A1410">
        <v>1543229</v>
      </c>
      <c r="B1410" s="1">
        <v>45228.666666666664</v>
      </c>
      <c r="C1410" t="s">
        <v>7</v>
      </c>
      <c r="D1410" t="s">
        <v>8</v>
      </c>
      <c r="E1410" t="s">
        <v>8796</v>
      </c>
      <c r="F1410">
        <v>635</v>
      </c>
      <c r="G1410">
        <v>1.885</v>
      </c>
      <c r="H1410">
        <v>0</v>
      </c>
      <c r="J1410" s="1" t="str">
        <f t="shared" si="22"/>
        <v>2023-10-29-16</v>
      </c>
    </row>
    <row r="1411" spans="1:10" x14ac:dyDescent="0.45">
      <c r="A1411">
        <v>1544244</v>
      </c>
      <c r="B1411" s="1">
        <v>45228.708333333336</v>
      </c>
      <c r="C1411" t="s">
        <v>7</v>
      </c>
      <c r="D1411" t="s">
        <v>8</v>
      </c>
      <c r="E1411" t="s">
        <v>8796</v>
      </c>
      <c r="F1411">
        <v>635</v>
      </c>
      <c r="G1411">
        <v>0.68400000000000005</v>
      </c>
      <c r="H1411">
        <v>0</v>
      </c>
      <c r="J1411" s="1" t="str">
        <f t="shared" ref="J1411:J1474" si="23">TEXT(YEAR(B1411),"0000")&amp;"-"&amp;TEXT(MONTH(B1411),"00")&amp;"-"&amp;TEXT(DAY(B1411),"00")&amp;"-"&amp;TEXT(HOUR(B1411),"00")</f>
        <v>2023-10-29-17</v>
      </c>
    </row>
    <row r="1412" spans="1:10" x14ac:dyDescent="0.45">
      <c r="A1412">
        <v>1544862</v>
      </c>
      <c r="B1412" s="1">
        <v>45228.75</v>
      </c>
      <c r="C1412" t="s">
        <v>7</v>
      </c>
      <c r="D1412" t="s">
        <v>8</v>
      </c>
      <c r="E1412" t="s">
        <v>8796</v>
      </c>
      <c r="F1412">
        <v>635</v>
      </c>
      <c r="G1412">
        <v>1.016</v>
      </c>
      <c r="H1412">
        <v>0</v>
      </c>
      <c r="J1412" s="1" t="str">
        <f t="shared" si="23"/>
        <v>2023-10-29-18</v>
      </c>
    </row>
    <row r="1413" spans="1:10" x14ac:dyDescent="0.45">
      <c r="A1413">
        <v>1545965</v>
      </c>
      <c r="B1413" s="1">
        <v>45228.791666666664</v>
      </c>
      <c r="C1413" t="s">
        <v>7</v>
      </c>
      <c r="D1413" t="s">
        <v>8</v>
      </c>
      <c r="E1413" t="s">
        <v>8796</v>
      </c>
      <c r="F1413">
        <v>635</v>
      </c>
      <c r="G1413">
        <v>0.751</v>
      </c>
      <c r="H1413">
        <v>0</v>
      </c>
      <c r="J1413" s="1" t="str">
        <f t="shared" si="23"/>
        <v>2023-10-29-19</v>
      </c>
    </row>
    <row r="1414" spans="1:10" x14ac:dyDescent="0.45">
      <c r="A1414">
        <v>1547142</v>
      </c>
      <c r="B1414" s="1">
        <v>45228.833333333336</v>
      </c>
      <c r="C1414" t="s">
        <v>7</v>
      </c>
      <c r="D1414" t="s">
        <v>8</v>
      </c>
      <c r="E1414" t="s">
        <v>8796</v>
      </c>
      <c r="F1414">
        <v>635</v>
      </c>
      <c r="G1414">
        <v>0.23899999999999999</v>
      </c>
      <c r="H1414">
        <v>0</v>
      </c>
      <c r="J1414" s="1" t="str">
        <f t="shared" si="23"/>
        <v>2023-10-29-20</v>
      </c>
    </row>
    <row r="1415" spans="1:10" x14ac:dyDescent="0.45">
      <c r="A1415">
        <v>1548324</v>
      </c>
      <c r="B1415" s="1">
        <v>45228.875</v>
      </c>
      <c r="C1415" t="s">
        <v>7</v>
      </c>
      <c r="D1415" t="s">
        <v>8</v>
      </c>
      <c r="E1415" t="s">
        <v>8796</v>
      </c>
      <c r="F1415">
        <v>635</v>
      </c>
      <c r="G1415">
        <v>0.68300000000000005</v>
      </c>
      <c r="H1415">
        <v>0</v>
      </c>
      <c r="J1415" s="1" t="str">
        <f t="shared" si="23"/>
        <v>2023-10-29-21</v>
      </c>
    </row>
    <row r="1416" spans="1:10" x14ac:dyDescent="0.45">
      <c r="A1416">
        <v>1549224</v>
      </c>
      <c r="B1416" s="1">
        <v>45228.916666666664</v>
      </c>
      <c r="C1416" t="s">
        <v>7</v>
      </c>
      <c r="D1416" t="s">
        <v>8</v>
      </c>
      <c r="E1416" t="s">
        <v>8796</v>
      </c>
      <c r="F1416">
        <v>635</v>
      </c>
      <c r="G1416">
        <v>0.249</v>
      </c>
      <c r="H1416">
        <v>0</v>
      </c>
      <c r="J1416" s="1" t="str">
        <f t="shared" si="23"/>
        <v>2023-10-29-22</v>
      </c>
    </row>
    <row r="1417" spans="1:10" x14ac:dyDescent="0.45">
      <c r="A1417">
        <v>1551037</v>
      </c>
      <c r="B1417" s="1">
        <v>45228.958333333336</v>
      </c>
      <c r="C1417" t="s">
        <v>7</v>
      </c>
      <c r="D1417" t="s">
        <v>8</v>
      </c>
      <c r="E1417" t="s">
        <v>8796</v>
      </c>
      <c r="F1417">
        <v>635</v>
      </c>
      <c r="G1417">
        <v>0.44</v>
      </c>
      <c r="H1417">
        <v>0</v>
      </c>
      <c r="J1417" s="1" t="str">
        <f t="shared" si="23"/>
        <v>2023-10-29-23</v>
      </c>
    </row>
    <row r="1418" spans="1:10" x14ac:dyDescent="0.45">
      <c r="A1418">
        <v>1552316</v>
      </c>
      <c r="B1418" s="1">
        <v>45229</v>
      </c>
      <c r="C1418" t="s">
        <v>7</v>
      </c>
      <c r="D1418" t="s">
        <v>8</v>
      </c>
      <c r="E1418" t="s">
        <v>8796</v>
      </c>
      <c r="F1418">
        <v>635</v>
      </c>
      <c r="G1418">
        <v>0.215</v>
      </c>
      <c r="H1418">
        <v>0</v>
      </c>
      <c r="J1418" s="1" t="str">
        <f t="shared" si="23"/>
        <v>2023-10-30-00</v>
      </c>
    </row>
    <row r="1419" spans="1:10" x14ac:dyDescent="0.45">
      <c r="A1419">
        <v>1553237</v>
      </c>
      <c r="B1419" s="1">
        <v>45229.041666666664</v>
      </c>
      <c r="C1419" t="s">
        <v>7</v>
      </c>
      <c r="D1419" t="s">
        <v>8</v>
      </c>
      <c r="E1419" t="s">
        <v>8796</v>
      </c>
      <c r="F1419">
        <v>635</v>
      </c>
      <c r="G1419">
        <v>0.55700000000000005</v>
      </c>
      <c r="H1419">
        <v>0</v>
      </c>
      <c r="J1419" s="1" t="str">
        <f t="shared" si="23"/>
        <v>2023-10-30-01</v>
      </c>
    </row>
    <row r="1420" spans="1:10" x14ac:dyDescent="0.45">
      <c r="A1420">
        <v>1553588</v>
      </c>
      <c r="B1420" s="1">
        <v>45229.083333333336</v>
      </c>
      <c r="C1420" t="s">
        <v>7</v>
      </c>
      <c r="D1420" t="s">
        <v>8</v>
      </c>
      <c r="E1420" t="s">
        <v>8796</v>
      </c>
      <c r="F1420">
        <v>635</v>
      </c>
      <c r="G1420">
        <v>0.191</v>
      </c>
      <c r="H1420">
        <v>0</v>
      </c>
      <c r="J1420" s="1" t="str">
        <f t="shared" si="23"/>
        <v>2023-10-30-02</v>
      </c>
    </row>
    <row r="1421" spans="1:10" x14ac:dyDescent="0.45">
      <c r="A1421">
        <v>1555696</v>
      </c>
      <c r="B1421" s="1">
        <v>45229.125</v>
      </c>
      <c r="C1421" t="s">
        <v>7</v>
      </c>
      <c r="D1421" t="s">
        <v>8</v>
      </c>
      <c r="E1421" t="s">
        <v>8796</v>
      </c>
      <c r="F1421">
        <v>635</v>
      </c>
      <c r="G1421">
        <v>0.42899999999999999</v>
      </c>
      <c r="H1421">
        <v>0</v>
      </c>
      <c r="J1421" s="1" t="str">
        <f t="shared" si="23"/>
        <v>2023-10-30-03</v>
      </c>
    </row>
    <row r="1422" spans="1:10" x14ac:dyDescent="0.45">
      <c r="A1422">
        <v>1556540</v>
      </c>
      <c r="B1422" s="1">
        <v>45229.166666666664</v>
      </c>
      <c r="C1422" t="s">
        <v>7</v>
      </c>
      <c r="D1422" t="s">
        <v>8</v>
      </c>
      <c r="E1422" t="s">
        <v>8796</v>
      </c>
      <c r="F1422">
        <v>635</v>
      </c>
      <c r="G1422">
        <v>0.223</v>
      </c>
      <c r="H1422">
        <v>0</v>
      </c>
      <c r="J1422" s="1" t="str">
        <f t="shared" si="23"/>
        <v>2023-10-30-04</v>
      </c>
    </row>
    <row r="1423" spans="1:10" x14ac:dyDescent="0.45">
      <c r="A1423">
        <v>1557747</v>
      </c>
      <c r="B1423" s="1">
        <v>45229.208333333336</v>
      </c>
      <c r="C1423" t="s">
        <v>7</v>
      </c>
      <c r="D1423" t="s">
        <v>8</v>
      </c>
      <c r="E1423" t="s">
        <v>8796</v>
      </c>
      <c r="F1423">
        <v>635</v>
      </c>
      <c r="G1423">
        <v>1.125</v>
      </c>
      <c r="H1423">
        <v>0</v>
      </c>
      <c r="J1423" s="1" t="str">
        <f t="shared" si="23"/>
        <v>2023-10-30-05</v>
      </c>
    </row>
    <row r="1424" spans="1:10" x14ac:dyDescent="0.45">
      <c r="A1424">
        <v>1558811</v>
      </c>
      <c r="B1424" s="1">
        <v>45229.25</v>
      </c>
      <c r="C1424" t="s">
        <v>7</v>
      </c>
      <c r="D1424" t="s">
        <v>8</v>
      </c>
      <c r="E1424" t="s">
        <v>8796</v>
      </c>
      <c r="F1424">
        <v>635</v>
      </c>
      <c r="G1424">
        <v>0.128</v>
      </c>
      <c r="H1424">
        <v>1.9E-2</v>
      </c>
      <c r="J1424" s="1" t="str">
        <f t="shared" si="23"/>
        <v>2023-10-30-06</v>
      </c>
    </row>
    <row r="1425" spans="1:10" x14ac:dyDescent="0.45">
      <c r="A1425">
        <v>1560083</v>
      </c>
      <c r="B1425" s="1">
        <v>45229.291666666664</v>
      </c>
      <c r="C1425" t="s">
        <v>7</v>
      </c>
      <c r="D1425" t="s">
        <v>8</v>
      </c>
      <c r="E1425" t="s">
        <v>8796</v>
      </c>
      <c r="F1425">
        <v>635</v>
      </c>
      <c r="G1425">
        <v>0.22700000000000001</v>
      </c>
      <c r="H1425">
        <v>0.182</v>
      </c>
      <c r="J1425" s="1" t="str">
        <f t="shared" si="23"/>
        <v>2023-10-30-07</v>
      </c>
    </row>
    <row r="1426" spans="1:10" x14ac:dyDescent="0.45">
      <c r="A1426">
        <v>1560848</v>
      </c>
      <c r="B1426" s="1">
        <v>45229.333333333336</v>
      </c>
      <c r="C1426" t="s">
        <v>7</v>
      </c>
      <c r="D1426" t="s">
        <v>8</v>
      </c>
      <c r="E1426" t="s">
        <v>8796</v>
      </c>
      <c r="F1426">
        <v>635</v>
      </c>
      <c r="G1426">
        <v>0.154</v>
      </c>
      <c r="H1426">
        <v>0.47</v>
      </c>
      <c r="J1426" s="1" t="str">
        <f t="shared" si="23"/>
        <v>2023-10-30-08</v>
      </c>
    </row>
    <row r="1427" spans="1:10" x14ac:dyDescent="0.45">
      <c r="A1427">
        <v>1561218</v>
      </c>
      <c r="B1427" s="1">
        <v>45229.375</v>
      </c>
      <c r="C1427" t="s">
        <v>7</v>
      </c>
      <c r="D1427" t="s">
        <v>8</v>
      </c>
      <c r="E1427" t="s">
        <v>8796</v>
      </c>
      <c r="F1427">
        <v>635</v>
      </c>
      <c r="G1427">
        <v>9.5000000000000001E-2</v>
      </c>
      <c r="H1427">
        <v>0.64200000000000002</v>
      </c>
      <c r="J1427" s="1" t="str">
        <f t="shared" si="23"/>
        <v>2023-10-30-09</v>
      </c>
    </row>
    <row r="1428" spans="1:10" x14ac:dyDescent="0.45">
      <c r="A1428">
        <v>1562756</v>
      </c>
      <c r="B1428" s="1">
        <v>45229.416666666664</v>
      </c>
      <c r="C1428" t="s">
        <v>7</v>
      </c>
      <c r="D1428" t="s">
        <v>8</v>
      </c>
      <c r="E1428" t="s">
        <v>8796</v>
      </c>
      <c r="F1428">
        <v>635</v>
      </c>
      <c r="G1428">
        <v>0.104</v>
      </c>
      <c r="H1428">
        <v>0.80600000000000005</v>
      </c>
      <c r="J1428" s="1" t="str">
        <f t="shared" si="23"/>
        <v>2023-10-30-10</v>
      </c>
    </row>
    <row r="1429" spans="1:10" x14ac:dyDescent="0.45">
      <c r="A1429">
        <v>1563456</v>
      </c>
      <c r="B1429" s="1">
        <v>45229.458333333336</v>
      </c>
      <c r="C1429" t="s">
        <v>7</v>
      </c>
      <c r="D1429" t="s">
        <v>8</v>
      </c>
      <c r="E1429" t="s">
        <v>8796</v>
      </c>
      <c r="F1429">
        <v>635</v>
      </c>
      <c r="G1429">
        <v>0</v>
      </c>
      <c r="H1429">
        <v>0.98199999999999998</v>
      </c>
      <c r="J1429" s="1" t="str">
        <f t="shared" si="23"/>
        <v>2023-10-30-11</v>
      </c>
    </row>
    <row r="1430" spans="1:10" x14ac:dyDescent="0.45">
      <c r="A1430">
        <v>1564541</v>
      </c>
      <c r="B1430" s="1">
        <v>45229.5</v>
      </c>
      <c r="C1430" t="s">
        <v>7</v>
      </c>
      <c r="D1430" t="s">
        <v>8</v>
      </c>
      <c r="E1430" t="s">
        <v>8796</v>
      </c>
      <c r="F1430">
        <v>635</v>
      </c>
      <c r="G1430">
        <v>1.3</v>
      </c>
      <c r="H1430">
        <v>0.26500000000000001</v>
      </c>
      <c r="J1430" s="1" t="str">
        <f t="shared" si="23"/>
        <v>2023-10-30-12</v>
      </c>
    </row>
    <row r="1431" spans="1:10" x14ac:dyDescent="0.45">
      <c r="A1431">
        <v>1566083</v>
      </c>
      <c r="B1431" s="1">
        <v>45229.541666666664</v>
      </c>
      <c r="C1431" t="s">
        <v>7</v>
      </c>
      <c r="D1431" t="s">
        <v>8</v>
      </c>
      <c r="E1431" t="s">
        <v>8796</v>
      </c>
      <c r="F1431">
        <v>635</v>
      </c>
      <c r="G1431">
        <v>1.542</v>
      </c>
      <c r="H1431">
        <v>0.13400000000000001</v>
      </c>
      <c r="J1431" s="1" t="str">
        <f t="shared" si="23"/>
        <v>2023-10-30-13</v>
      </c>
    </row>
    <row r="1432" spans="1:10" x14ac:dyDescent="0.45">
      <c r="A1432">
        <v>1567359</v>
      </c>
      <c r="B1432" s="1">
        <v>45229.583333333336</v>
      </c>
      <c r="C1432" t="s">
        <v>7</v>
      </c>
      <c r="D1432" t="s">
        <v>8</v>
      </c>
      <c r="E1432" t="s">
        <v>8796</v>
      </c>
      <c r="F1432">
        <v>635</v>
      </c>
      <c r="G1432">
        <v>1.8959999999999999</v>
      </c>
      <c r="H1432">
        <v>8.0000000000000002E-3</v>
      </c>
      <c r="J1432" s="1" t="str">
        <f t="shared" si="23"/>
        <v>2023-10-30-14</v>
      </c>
    </row>
    <row r="1433" spans="1:10" x14ac:dyDescent="0.45">
      <c r="A1433">
        <v>1568801</v>
      </c>
      <c r="B1433" s="1">
        <v>45229.625</v>
      </c>
      <c r="C1433" t="s">
        <v>7</v>
      </c>
      <c r="D1433" t="s">
        <v>8</v>
      </c>
      <c r="E1433" t="s">
        <v>8796</v>
      </c>
      <c r="F1433">
        <v>635</v>
      </c>
      <c r="G1433">
        <v>1.611</v>
      </c>
      <c r="H1433">
        <v>0</v>
      </c>
      <c r="J1433" s="1" t="str">
        <f t="shared" si="23"/>
        <v>2023-10-30-15</v>
      </c>
    </row>
    <row r="1434" spans="1:10" x14ac:dyDescent="0.45">
      <c r="A1434">
        <v>1569032</v>
      </c>
      <c r="B1434" s="1">
        <v>45229.666666666664</v>
      </c>
      <c r="C1434" t="s">
        <v>7</v>
      </c>
      <c r="D1434" t="s">
        <v>8</v>
      </c>
      <c r="E1434" t="s">
        <v>8796</v>
      </c>
      <c r="F1434">
        <v>635</v>
      </c>
      <c r="G1434">
        <v>2.5150000000000001</v>
      </c>
      <c r="H1434">
        <v>0</v>
      </c>
      <c r="J1434" s="1" t="str">
        <f t="shared" si="23"/>
        <v>2023-10-30-16</v>
      </c>
    </row>
    <row r="1435" spans="1:10" x14ac:dyDescent="0.45">
      <c r="A1435">
        <v>1570228</v>
      </c>
      <c r="B1435" s="1">
        <v>45229.708333333336</v>
      </c>
      <c r="C1435" t="s">
        <v>7</v>
      </c>
      <c r="D1435" t="s">
        <v>8</v>
      </c>
      <c r="E1435" t="s">
        <v>8796</v>
      </c>
      <c r="F1435">
        <v>635</v>
      </c>
      <c r="G1435">
        <v>1.5960000000000001</v>
      </c>
      <c r="H1435">
        <v>0</v>
      </c>
      <c r="J1435" s="1" t="str">
        <f t="shared" si="23"/>
        <v>2023-10-30-17</v>
      </c>
    </row>
    <row r="1436" spans="1:10" x14ac:dyDescent="0.45">
      <c r="A1436">
        <v>1571469</v>
      </c>
      <c r="B1436" s="1">
        <v>45229.75</v>
      </c>
      <c r="C1436" t="s">
        <v>7</v>
      </c>
      <c r="D1436" t="s">
        <v>8</v>
      </c>
      <c r="E1436" t="s">
        <v>8796</v>
      </c>
      <c r="F1436">
        <v>635</v>
      </c>
      <c r="G1436">
        <v>1.627</v>
      </c>
      <c r="H1436">
        <v>0</v>
      </c>
      <c r="J1436" s="1" t="str">
        <f t="shared" si="23"/>
        <v>2023-10-30-18</v>
      </c>
    </row>
    <row r="1437" spans="1:10" x14ac:dyDescent="0.45">
      <c r="A1437">
        <v>1573068</v>
      </c>
      <c r="B1437" s="1">
        <v>45229.791666666664</v>
      </c>
      <c r="C1437" t="s">
        <v>7</v>
      </c>
      <c r="D1437" t="s">
        <v>8</v>
      </c>
      <c r="E1437" t="s">
        <v>8796</v>
      </c>
      <c r="F1437">
        <v>635</v>
      </c>
      <c r="G1437">
        <v>1.6259999999999999</v>
      </c>
      <c r="H1437">
        <v>0</v>
      </c>
      <c r="J1437" s="1" t="str">
        <f t="shared" si="23"/>
        <v>2023-10-30-19</v>
      </c>
    </row>
    <row r="1438" spans="1:10" x14ac:dyDescent="0.45">
      <c r="A1438">
        <v>1574101</v>
      </c>
      <c r="B1438" s="1">
        <v>45229.833333333336</v>
      </c>
      <c r="C1438" t="s">
        <v>7</v>
      </c>
      <c r="D1438" t="s">
        <v>8</v>
      </c>
      <c r="E1438" t="s">
        <v>8796</v>
      </c>
      <c r="F1438">
        <v>635</v>
      </c>
      <c r="G1438">
        <v>0.86299999999999999</v>
      </c>
      <c r="H1438">
        <v>0</v>
      </c>
      <c r="J1438" s="1" t="str">
        <f t="shared" si="23"/>
        <v>2023-10-30-20</v>
      </c>
    </row>
    <row r="1439" spans="1:10" x14ac:dyDescent="0.45">
      <c r="A1439">
        <v>1575386</v>
      </c>
      <c r="B1439" s="1">
        <v>45229.875</v>
      </c>
      <c r="C1439" t="s">
        <v>7</v>
      </c>
      <c r="D1439" t="s">
        <v>8</v>
      </c>
      <c r="E1439" t="s">
        <v>8796</v>
      </c>
      <c r="F1439">
        <v>635</v>
      </c>
      <c r="G1439">
        <v>0.30499999999999999</v>
      </c>
      <c r="H1439">
        <v>0</v>
      </c>
      <c r="J1439" s="1" t="str">
        <f t="shared" si="23"/>
        <v>2023-10-30-21</v>
      </c>
    </row>
    <row r="1440" spans="1:10" x14ac:dyDescent="0.45">
      <c r="A1440">
        <v>1575842</v>
      </c>
      <c r="B1440" s="1">
        <v>45229.916666666664</v>
      </c>
      <c r="C1440" t="s">
        <v>7</v>
      </c>
      <c r="D1440" t="s">
        <v>8</v>
      </c>
      <c r="E1440" t="s">
        <v>8796</v>
      </c>
      <c r="F1440">
        <v>635</v>
      </c>
      <c r="G1440">
        <v>0.28899999999999998</v>
      </c>
      <c r="H1440">
        <v>0</v>
      </c>
      <c r="J1440" s="1" t="str">
        <f t="shared" si="23"/>
        <v>2023-10-30-22</v>
      </c>
    </row>
    <row r="1441" spans="1:10" x14ac:dyDescent="0.45">
      <c r="A1441">
        <v>1576898</v>
      </c>
      <c r="B1441" s="1">
        <v>45229.958333333336</v>
      </c>
      <c r="C1441" t="s">
        <v>7</v>
      </c>
      <c r="D1441" t="s">
        <v>8</v>
      </c>
      <c r="E1441" t="s">
        <v>8796</v>
      </c>
      <c r="F1441">
        <v>635</v>
      </c>
      <c r="G1441">
        <v>0.20799999999999999</v>
      </c>
      <c r="H1441">
        <v>0</v>
      </c>
      <c r="J1441" s="1" t="str">
        <f t="shared" si="23"/>
        <v>2023-10-30-23</v>
      </c>
    </row>
    <row r="1442" spans="1:10" x14ac:dyDescent="0.45">
      <c r="A1442">
        <v>1578139</v>
      </c>
      <c r="B1442" s="1">
        <v>45230</v>
      </c>
      <c r="C1442" t="s">
        <v>7</v>
      </c>
      <c r="D1442" t="s">
        <v>8</v>
      </c>
      <c r="E1442" t="s">
        <v>8796</v>
      </c>
      <c r="F1442">
        <v>635</v>
      </c>
      <c r="G1442">
        <v>0.76200000000000001</v>
      </c>
      <c r="H1442">
        <v>0</v>
      </c>
      <c r="J1442" s="1" t="str">
        <f t="shared" si="23"/>
        <v>2023-10-31-00</v>
      </c>
    </row>
    <row r="1443" spans="1:10" x14ac:dyDescent="0.45">
      <c r="A1443">
        <v>1578946</v>
      </c>
      <c r="B1443" s="1">
        <v>45230.041666666664</v>
      </c>
      <c r="C1443" t="s">
        <v>7</v>
      </c>
      <c r="D1443" t="s">
        <v>8</v>
      </c>
      <c r="E1443" t="s">
        <v>8796</v>
      </c>
      <c r="F1443">
        <v>635</v>
      </c>
      <c r="G1443">
        <v>0.77</v>
      </c>
      <c r="H1443">
        <v>0</v>
      </c>
      <c r="J1443" s="1" t="str">
        <f t="shared" si="23"/>
        <v>2023-10-31-01</v>
      </c>
    </row>
    <row r="1444" spans="1:10" x14ac:dyDescent="0.45">
      <c r="A1444">
        <v>1580527</v>
      </c>
      <c r="B1444" s="1">
        <v>45230.083333333336</v>
      </c>
      <c r="C1444" t="s">
        <v>7</v>
      </c>
      <c r="D1444" t="s">
        <v>8</v>
      </c>
      <c r="E1444" t="s">
        <v>8796</v>
      </c>
      <c r="F1444">
        <v>635</v>
      </c>
      <c r="G1444">
        <v>0.61399999999999999</v>
      </c>
      <c r="H1444">
        <v>0</v>
      </c>
      <c r="J1444" s="1" t="str">
        <f t="shared" si="23"/>
        <v>2023-10-31-02</v>
      </c>
    </row>
    <row r="1445" spans="1:10" x14ac:dyDescent="0.45">
      <c r="A1445">
        <v>1581865</v>
      </c>
      <c r="B1445" s="1">
        <v>45230.125</v>
      </c>
      <c r="C1445" t="s">
        <v>7</v>
      </c>
      <c r="D1445" t="s">
        <v>8</v>
      </c>
      <c r="E1445" t="s">
        <v>8796</v>
      </c>
      <c r="F1445">
        <v>635</v>
      </c>
      <c r="G1445">
        <v>0.19600000000000001</v>
      </c>
      <c r="H1445">
        <v>0</v>
      </c>
      <c r="J1445" s="1" t="str">
        <f t="shared" si="23"/>
        <v>2023-10-31-03</v>
      </c>
    </row>
    <row r="1446" spans="1:10" x14ac:dyDescent="0.45">
      <c r="A1446">
        <v>1582137</v>
      </c>
      <c r="B1446" s="1">
        <v>45230.166666666664</v>
      </c>
      <c r="C1446" t="s">
        <v>7</v>
      </c>
      <c r="D1446" t="s">
        <v>8</v>
      </c>
      <c r="E1446" t="s">
        <v>8796</v>
      </c>
      <c r="F1446">
        <v>635</v>
      </c>
      <c r="G1446">
        <v>0.38</v>
      </c>
      <c r="H1446">
        <v>0</v>
      </c>
      <c r="J1446" s="1" t="str">
        <f t="shared" si="23"/>
        <v>2023-10-31-04</v>
      </c>
    </row>
    <row r="1447" spans="1:10" x14ac:dyDescent="0.45">
      <c r="A1447">
        <v>1583871</v>
      </c>
      <c r="B1447" s="1">
        <v>45230.208333333336</v>
      </c>
      <c r="C1447" t="s">
        <v>7</v>
      </c>
      <c r="D1447" t="s">
        <v>8</v>
      </c>
      <c r="E1447" t="s">
        <v>8796</v>
      </c>
      <c r="F1447">
        <v>635</v>
      </c>
      <c r="G1447">
        <v>0.54400000000000004</v>
      </c>
      <c r="H1447">
        <v>0</v>
      </c>
      <c r="J1447" s="1" t="str">
        <f t="shared" si="23"/>
        <v>2023-10-31-05</v>
      </c>
    </row>
    <row r="1448" spans="1:10" x14ac:dyDescent="0.45">
      <c r="A1448">
        <v>1585250</v>
      </c>
      <c r="B1448" s="1">
        <v>45230.25</v>
      </c>
      <c r="C1448" t="s">
        <v>7</v>
      </c>
      <c r="D1448" t="s">
        <v>8</v>
      </c>
      <c r="E1448" t="s">
        <v>8796</v>
      </c>
      <c r="F1448">
        <v>635</v>
      </c>
      <c r="G1448">
        <v>0.35699999999999998</v>
      </c>
      <c r="H1448">
        <v>3.4000000000000002E-2</v>
      </c>
      <c r="J1448" s="1" t="str">
        <f t="shared" si="23"/>
        <v>2023-10-31-06</v>
      </c>
    </row>
    <row r="1449" spans="1:10" x14ac:dyDescent="0.45">
      <c r="A1449">
        <v>1585398</v>
      </c>
      <c r="B1449" s="1">
        <v>45230.291666666664</v>
      </c>
      <c r="C1449" t="s">
        <v>7</v>
      </c>
      <c r="D1449" t="s">
        <v>8</v>
      </c>
      <c r="E1449" t="s">
        <v>8796</v>
      </c>
      <c r="F1449">
        <v>635</v>
      </c>
      <c r="G1449">
        <v>0.113</v>
      </c>
      <c r="H1449">
        <v>2.8000000000000001E-2</v>
      </c>
      <c r="J1449" s="1" t="str">
        <f t="shared" si="23"/>
        <v>2023-10-31-07</v>
      </c>
    </row>
    <row r="1450" spans="1:10" x14ac:dyDescent="0.45">
      <c r="A1450">
        <v>1586804</v>
      </c>
      <c r="B1450" s="1">
        <v>45230.333333333336</v>
      </c>
      <c r="C1450" t="s">
        <v>7</v>
      </c>
      <c r="D1450" t="s">
        <v>8</v>
      </c>
      <c r="E1450" t="s">
        <v>8796</v>
      </c>
      <c r="F1450">
        <v>635</v>
      </c>
      <c r="G1450">
        <v>0.54100000000000004</v>
      </c>
      <c r="H1450">
        <v>7.0000000000000001E-3</v>
      </c>
      <c r="J1450" s="1" t="str">
        <f t="shared" si="23"/>
        <v>2023-10-31-08</v>
      </c>
    </row>
    <row r="1451" spans="1:10" x14ac:dyDescent="0.45">
      <c r="A1451">
        <v>1587685</v>
      </c>
      <c r="B1451" s="1">
        <v>45230.375</v>
      </c>
      <c r="C1451" t="s">
        <v>7</v>
      </c>
      <c r="D1451" t="s">
        <v>8</v>
      </c>
      <c r="E1451" t="s">
        <v>8796</v>
      </c>
      <c r="F1451">
        <v>635</v>
      </c>
      <c r="G1451">
        <v>0.57899999999999996</v>
      </c>
      <c r="H1451">
        <v>0.18</v>
      </c>
      <c r="J1451" s="1" t="str">
        <f t="shared" si="23"/>
        <v>2023-10-31-09</v>
      </c>
    </row>
    <row r="1452" spans="1:10" x14ac:dyDescent="0.45">
      <c r="A1452">
        <v>1589646</v>
      </c>
      <c r="B1452" s="1">
        <v>45230.416666666664</v>
      </c>
      <c r="C1452" t="s">
        <v>7</v>
      </c>
      <c r="D1452" t="s">
        <v>8</v>
      </c>
      <c r="E1452" t="s">
        <v>8796</v>
      </c>
      <c r="F1452">
        <v>635</v>
      </c>
      <c r="G1452">
        <v>1.919</v>
      </c>
      <c r="H1452">
        <v>7.1999999999999995E-2</v>
      </c>
      <c r="J1452" s="1" t="str">
        <f t="shared" si="23"/>
        <v>2023-10-31-10</v>
      </c>
    </row>
    <row r="1453" spans="1:10" x14ac:dyDescent="0.45">
      <c r="A1453">
        <v>1590465</v>
      </c>
      <c r="B1453" s="1">
        <v>45230.458333333336</v>
      </c>
      <c r="C1453" t="s">
        <v>7</v>
      </c>
      <c r="D1453" t="s">
        <v>8</v>
      </c>
      <c r="E1453" t="s">
        <v>8796</v>
      </c>
      <c r="F1453">
        <v>635</v>
      </c>
      <c r="G1453">
        <v>0.34799999999999998</v>
      </c>
      <c r="H1453">
        <v>1.2E-2</v>
      </c>
      <c r="J1453" s="1" t="str">
        <f t="shared" si="23"/>
        <v>2023-10-31-11</v>
      </c>
    </row>
    <row r="1454" spans="1:10" x14ac:dyDescent="0.45">
      <c r="A1454">
        <v>1591617</v>
      </c>
      <c r="B1454" s="1">
        <v>45230.5</v>
      </c>
      <c r="C1454" t="s">
        <v>7</v>
      </c>
      <c r="D1454" t="s">
        <v>8</v>
      </c>
      <c r="E1454" t="s">
        <v>8796</v>
      </c>
      <c r="F1454">
        <v>635</v>
      </c>
      <c r="G1454">
        <v>0.47399999999999998</v>
      </c>
      <c r="H1454">
        <v>1E-3</v>
      </c>
      <c r="J1454" s="1" t="str">
        <f t="shared" si="23"/>
        <v>2023-10-31-12</v>
      </c>
    </row>
    <row r="1455" spans="1:10" x14ac:dyDescent="0.45">
      <c r="A1455">
        <v>1592272</v>
      </c>
      <c r="B1455" s="1">
        <v>45230.541666666664</v>
      </c>
      <c r="C1455" t="s">
        <v>7</v>
      </c>
      <c r="D1455" t="s">
        <v>8</v>
      </c>
      <c r="E1455" t="s">
        <v>8796</v>
      </c>
      <c r="F1455">
        <v>635</v>
      </c>
      <c r="G1455">
        <v>0.3</v>
      </c>
      <c r="H1455">
        <v>0</v>
      </c>
      <c r="J1455" s="1" t="str">
        <f t="shared" si="23"/>
        <v>2023-10-31-13</v>
      </c>
    </row>
    <row r="1456" spans="1:10" x14ac:dyDescent="0.45">
      <c r="A1456">
        <v>1594069</v>
      </c>
      <c r="B1456" s="1">
        <v>45230.583333333336</v>
      </c>
      <c r="C1456" t="s">
        <v>7</v>
      </c>
      <c r="D1456" t="s">
        <v>8</v>
      </c>
      <c r="E1456" t="s">
        <v>8796</v>
      </c>
      <c r="F1456">
        <v>635</v>
      </c>
      <c r="G1456">
        <v>1.1879999999999999</v>
      </c>
      <c r="H1456">
        <v>0</v>
      </c>
      <c r="J1456" s="1" t="str">
        <f t="shared" si="23"/>
        <v>2023-10-31-14</v>
      </c>
    </row>
    <row r="1457" spans="1:10" x14ac:dyDescent="0.45">
      <c r="A1457">
        <v>1594257</v>
      </c>
      <c r="B1457" s="1">
        <v>45230.625</v>
      </c>
      <c r="C1457" t="s">
        <v>7</v>
      </c>
      <c r="D1457" t="s">
        <v>8</v>
      </c>
      <c r="E1457" t="s">
        <v>8796</v>
      </c>
      <c r="F1457">
        <v>635</v>
      </c>
      <c r="G1457">
        <v>0.36899999999999999</v>
      </c>
      <c r="H1457">
        <v>0</v>
      </c>
      <c r="J1457" s="1" t="str">
        <f t="shared" si="23"/>
        <v>2023-10-31-15</v>
      </c>
    </row>
    <row r="1458" spans="1:10" x14ac:dyDescent="0.45">
      <c r="A1458">
        <v>1596162</v>
      </c>
      <c r="B1458" s="1">
        <v>45230.666666666664</v>
      </c>
      <c r="C1458" t="s">
        <v>7</v>
      </c>
      <c r="D1458" t="s">
        <v>8</v>
      </c>
      <c r="E1458" t="s">
        <v>8796</v>
      </c>
      <c r="F1458">
        <v>635</v>
      </c>
      <c r="G1458">
        <v>0.49099999999999999</v>
      </c>
      <c r="H1458">
        <v>0</v>
      </c>
      <c r="J1458" s="1" t="str">
        <f t="shared" si="23"/>
        <v>2023-10-31-16</v>
      </c>
    </row>
    <row r="1459" spans="1:10" x14ac:dyDescent="0.45">
      <c r="A1459">
        <v>1596663</v>
      </c>
      <c r="B1459" s="1">
        <v>45230.708333333336</v>
      </c>
      <c r="C1459" t="s">
        <v>7</v>
      </c>
      <c r="D1459" t="s">
        <v>8</v>
      </c>
      <c r="E1459" t="s">
        <v>8796</v>
      </c>
      <c r="F1459">
        <v>635</v>
      </c>
      <c r="G1459">
        <v>0.73899999999999999</v>
      </c>
      <c r="H1459">
        <v>0</v>
      </c>
      <c r="J1459" s="1" t="str">
        <f t="shared" si="23"/>
        <v>2023-10-31-17</v>
      </c>
    </row>
    <row r="1460" spans="1:10" x14ac:dyDescent="0.45">
      <c r="A1460">
        <v>1598229</v>
      </c>
      <c r="B1460" s="1">
        <v>45230.75</v>
      </c>
      <c r="C1460" t="s">
        <v>7</v>
      </c>
      <c r="D1460" t="s">
        <v>8</v>
      </c>
      <c r="E1460" t="s">
        <v>8796</v>
      </c>
      <c r="F1460">
        <v>635</v>
      </c>
      <c r="G1460">
        <v>0.318</v>
      </c>
      <c r="H1460">
        <v>0</v>
      </c>
      <c r="J1460" s="1" t="str">
        <f t="shared" si="23"/>
        <v>2023-10-31-18</v>
      </c>
    </row>
    <row r="1461" spans="1:10" x14ac:dyDescent="0.45">
      <c r="A1461">
        <v>1598564</v>
      </c>
      <c r="B1461" s="1">
        <v>45230.791666666664</v>
      </c>
      <c r="C1461" t="s">
        <v>7</v>
      </c>
      <c r="D1461" t="s">
        <v>8</v>
      </c>
      <c r="E1461" t="s">
        <v>8796</v>
      </c>
      <c r="F1461">
        <v>635</v>
      </c>
      <c r="G1461">
        <v>0.39100000000000001</v>
      </c>
      <c r="H1461">
        <v>0</v>
      </c>
      <c r="J1461" s="1" t="str">
        <f t="shared" si="23"/>
        <v>2023-10-31-19</v>
      </c>
    </row>
    <row r="1462" spans="1:10" x14ac:dyDescent="0.45">
      <c r="A1462">
        <v>1599602</v>
      </c>
      <c r="B1462" s="1">
        <v>45230.833333333336</v>
      </c>
      <c r="C1462" t="s">
        <v>7</v>
      </c>
      <c r="D1462" t="s">
        <v>8</v>
      </c>
      <c r="E1462" t="s">
        <v>8796</v>
      </c>
      <c r="F1462">
        <v>635</v>
      </c>
      <c r="G1462">
        <v>0.33500000000000002</v>
      </c>
      <c r="H1462">
        <v>0</v>
      </c>
      <c r="J1462" s="1" t="str">
        <f t="shared" si="23"/>
        <v>2023-10-31-20</v>
      </c>
    </row>
    <row r="1463" spans="1:10" x14ac:dyDescent="0.45">
      <c r="A1463">
        <v>1601036</v>
      </c>
      <c r="B1463" s="1">
        <v>45230.875</v>
      </c>
      <c r="C1463" t="s">
        <v>7</v>
      </c>
      <c r="D1463" t="s">
        <v>8</v>
      </c>
      <c r="E1463" t="s">
        <v>8796</v>
      </c>
      <c r="F1463">
        <v>635</v>
      </c>
      <c r="G1463">
        <v>0.214</v>
      </c>
      <c r="H1463">
        <v>0</v>
      </c>
      <c r="J1463" s="1" t="str">
        <f t="shared" si="23"/>
        <v>2023-10-31-21</v>
      </c>
    </row>
    <row r="1464" spans="1:10" x14ac:dyDescent="0.45">
      <c r="A1464">
        <v>1602834</v>
      </c>
      <c r="B1464" s="1">
        <v>45230.916666666664</v>
      </c>
      <c r="C1464" t="s">
        <v>7</v>
      </c>
      <c r="D1464" t="s">
        <v>8</v>
      </c>
      <c r="E1464" t="s">
        <v>8796</v>
      </c>
      <c r="F1464">
        <v>635</v>
      </c>
      <c r="G1464">
        <v>0.28899999999999998</v>
      </c>
      <c r="H1464">
        <v>0</v>
      </c>
      <c r="J1464" s="1" t="str">
        <f t="shared" si="23"/>
        <v>2023-10-31-22</v>
      </c>
    </row>
    <row r="1465" spans="1:10" x14ac:dyDescent="0.45">
      <c r="A1465">
        <v>1603815</v>
      </c>
      <c r="B1465" s="1">
        <v>45230.958333333336</v>
      </c>
      <c r="C1465" t="s">
        <v>7</v>
      </c>
      <c r="D1465" t="s">
        <v>8</v>
      </c>
      <c r="E1465" t="s">
        <v>8796</v>
      </c>
      <c r="F1465">
        <v>635</v>
      </c>
      <c r="G1465">
        <v>0.24299999999999999</v>
      </c>
      <c r="H1465">
        <v>0</v>
      </c>
      <c r="J1465" s="1" t="str">
        <f t="shared" si="23"/>
        <v>2023-10-31-23</v>
      </c>
    </row>
    <row r="1466" spans="1:10" x14ac:dyDescent="0.45">
      <c r="A1466">
        <v>1604104</v>
      </c>
      <c r="B1466" s="1">
        <v>45231</v>
      </c>
      <c r="C1466" t="s">
        <v>7</v>
      </c>
      <c r="D1466" t="s">
        <v>8</v>
      </c>
      <c r="E1466" t="s">
        <v>8796</v>
      </c>
      <c r="F1466">
        <v>635</v>
      </c>
      <c r="G1466">
        <v>0.54</v>
      </c>
      <c r="H1466">
        <v>0</v>
      </c>
      <c r="J1466" s="1" t="str">
        <f t="shared" si="23"/>
        <v>2023-11-01-00</v>
      </c>
    </row>
    <row r="1467" spans="1:10" x14ac:dyDescent="0.45">
      <c r="A1467">
        <v>1605971</v>
      </c>
      <c r="B1467" s="1">
        <v>45231.041666666664</v>
      </c>
      <c r="C1467" t="s">
        <v>7</v>
      </c>
      <c r="D1467" t="s">
        <v>8</v>
      </c>
      <c r="E1467" t="s">
        <v>8796</v>
      </c>
      <c r="F1467">
        <v>635</v>
      </c>
      <c r="G1467">
        <v>0.21299999999999999</v>
      </c>
      <c r="H1467">
        <v>0</v>
      </c>
      <c r="J1467" s="1" t="str">
        <f t="shared" si="23"/>
        <v>2023-11-01-01</v>
      </c>
    </row>
    <row r="1468" spans="1:10" x14ac:dyDescent="0.45">
      <c r="A1468">
        <v>1606484</v>
      </c>
      <c r="B1468" s="1">
        <v>45231.083333333336</v>
      </c>
      <c r="C1468" t="s">
        <v>7</v>
      </c>
      <c r="D1468" t="s">
        <v>8</v>
      </c>
      <c r="E1468" t="s">
        <v>8796</v>
      </c>
      <c r="F1468">
        <v>635</v>
      </c>
      <c r="G1468">
        <v>0.90700000000000003</v>
      </c>
      <c r="H1468">
        <v>0</v>
      </c>
      <c r="J1468" s="1" t="str">
        <f t="shared" si="23"/>
        <v>2023-11-01-02</v>
      </c>
    </row>
    <row r="1469" spans="1:10" x14ac:dyDescent="0.45">
      <c r="A1469">
        <v>1608163</v>
      </c>
      <c r="B1469" s="1">
        <v>45231.125</v>
      </c>
      <c r="C1469" t="s">
        <v>7</v>
      </c>
      <c r="D1469" t="s">
        <v>8</v>
      </c>
      <c r="E1469" t="s">
        <v>8796</v>
      </c>
      <c r="F1469">
        <v>635</v>
      </c>
      <c r="G1469">
        <v>0.214</v>
      </c>
      <c r="H1469">
        <v>0</v>
      </c>
      <c r="J1469" s="1" t="str">
        <f t="shared" si="23"/>
        <v>2023-11-01-03</v>
      </c>
    </row>
    <row r="1470" spans="1:10" x14ac:dyDescent="0.45">
      <c r="A1470">
        <v>1609399</v>
      </c>
      <c r="B1470" s="1">
        <v>45231.166666666664</v>
      </c>
      <c r="C1470" t="s">
        <v>7</v>
      </c>
      <c r="D1470" t="s">
        <v>8</v>
      </c>
      <c r="E1470" t="s">
        <v>8796</v>
      </c>
      <c r="F1470">
        <v>635</v>
      </c>
      <c r="G1470">
        <v>0.70099999999999996</v>
      </c>
      <c r="H1470">
        <v>0</v>
      </c>
      <c r="J1470" s="1" t="str">
        <f t="shared" si="23"/>
        <v>2023-11-01-04</v>
      </c>
    </row>
    <row r="1471" spans="1:10" x14ac:dyDescent="0.45">
      <c r="A1471">
        <v>1609644</v>
      </c>
      <c r="B1471" s="1">
        <v>45231.208333333336</v>
      </c>
      <c r="C1471" t="s">
        <v>7</v>
      </c>
      <c r="D1471" t="s">
        <v>8</v>
      </c>
      <c r="E1471" t="s">
        <v>8796</v>
      </c>
      <c r="F1471">
        <v>635</v>
      </c>
      <c r="G1471">
        <v>0.19400000000000001</v>
      </c>
      <c r="H1471">
        <v>0</v>
      </c>
      <c r="J1471" s="1" t="str">
        <f t="shared" si="23"/>
        <v>2023-11-01-05</v>
      </c>
    </row>
    <row r="1472" spans="1:10" x14ac:dyDescent="0.45">
      <c r="A1472">
        <v>1610619</v>
      </c>
      <c r="B1472" s="1">
        <v>45231.25</v>
      </c>
      <c r="C1472" t="s">
        <v>7</v>
      </c>
      <c r="D1472" t="s">
        <v>8</v>
      </c>
      <c r="E1472" t="s">
        <v>8796</v>
      </c>
      <c r="F1472">
        <v>635</v>
      </c>
      <c r="G1472">
        <v>0.41699999999999998</v>
      </c>
      <c r="H1472">
        <v>5.0000000000000001E-3</v>
      </c>
      <c r="J1472" s="1" t="str">
        <f t="shared" si="23"/>
        <v>2023-11-01-06</v>
      </c>
    </row>
    <row r="1473" spans="1:10" x14ac:dyDescent="0.45">
      <c r="A1473">
        <v>1612223</v>
      </c>
      <c r="B1473" s="1">
        <v>45231.291666666664</v>
      </c>
      <c r="C1473" t="s">
        <v>7</v>
      </c>
      <c r="D1473" t="s">
        <v>8</v>
      </c>
      <c r="E1473" t="s">
        <v>8796</v>
      </c>
      <c r="F1473">
        <v>635</v>
      </c>
      <c r="G1473">
        <v>7.8E-2</v>
      </c>
      <c r="H1473">
        <v>9.1999999999999998E-2</v>
      </c>
      <c r="J1473" s="1" t="str">
        <f t="shared" si="23"/>
        <v>2023-11-01-07</v>
      </c>
    </row>
    <row r="1474" spans="1:10" x14ac:dyDescent="0.45">
      <c r="A1474">
        <v>1612786</v>
      </c>
      <c r="B1474" s="1">
        <v>45231.333333333336</v>
      </c>
      <c r="C1474" t="s">
        <v>7</v>
      </c>
      <c r="D1474" t="s">
        <v>8</v>
      </c>
      <c r="E1474" t="s">
        <v>8796</v>
      </c>
      <c r="F1474">
        <v>635</v>
      </c>
      <c r="G1474">
        <v>0.251</v>
      </c>
      <c r="H1474">
        <v>0.40899999999999997</v>
      </c>
      <c r="J1474" s="1" t="str">
        <f t="shared" si="23"/>
        <v>2023-11-01-08</v>
      </c>
    </row>
    <row r="1475" spans="1:10" x14ac:dyDescent="0.45">
      <c r="A1475">
        <v>1614590</v>
      </c>
      <c r="B1475" s="1">
        <v>45231.375</v>
      </c>
      <c r="C1475" t="s">
        <v>7</v>
      </c>
      <c r="D1475" t="s">
        <v>8</v>
      </c>
      <c r="E1475" t="s">
        <v>8796</v>
      </c>
      <c r="F1475">
        <v>635</v>
      </c>
      <c r="G1475">
        <v>9.6000000000000002E-2</v>
      </c>
      <c r="H1475">
        <v>0.83299999999999996</v>
      </c>
      <c r="J1475" s="1" t="str">
        <f t="shared" ref="J1475:J1538" si="24">TEXT(YEAR(B1475),"0000")&amp;"-"&amp;TEXT(MONTH(B1475),"00")&amp;"-"&amp;TEXT(DAY(B1475),"00")&amp;"-"&amp;TEXT(HOUR(B1475),"00")</f>
        <v>2023-11-01-09</v>
      </c>
    </row>
    <row r="1476" spans="1:10" x14ac:dyDescent="0.45">
      <c r="A1476">
        <v>1615790</v>
      </c>
      <c r="B1476" s="1">
        <v>45231.416666666664</v>
      </c>
      <c r="C1476" t="s">
        <v>7</v>
      </c>
      <c r="D1476" t="s">
        <v>8</v>
      </c>
      <c r="E1476" t="s">
        <v>8796</v>
      </c>
      <c r="F1476">
        <v>635</v>
      </c>
      <c r="G1476">
        <v>0.69199999999999995</v>
      </c>
      <c r="H1476">
        <v>0.16500000000000001</v>
      </c>
      <c r="J1476" s="1" t="str">
        <f t="shared" si="24"/>
        <v>2023-11-01-10</v>
      </c>
    </row>
    <row r="1477" spans="1:10" x14ac:dyDescent="0.45">
      <c r="A1477">
        <v>1616935</v>
      </c>
      <c r="B1477" s="1">
        <v>45231.458333333336</v>
      </c>
      <c r="C1477" t="s">
        <v>7</v>
      </c>
      <c r="D1477" t="s">
        <v>8</v>
      </c>
      <c r="E1477" t="s">
        <v>8796</v>
      </c>
      <c r="F1477">
        <v>635</v>
      </c>
      <c r="G1477">
        <v>3.7999999999999999E-2</v>
      </c>
      <c r="H1477">
        <v>0.156</v>
      </c>
      <c r="J1477" s="1" t="str">
        <f t="shared" si="24"/>
        <v>2023-11-01-11</v>
      </c>
    </row>
    <row r="1478" spans="1:10" x14ac:dyDescent="0.45">
      <c r="A1478">
        <v>1617735</v>
      </c>
      <c r="B1478" s="1">
        <v>45231.5</v>
      </c>
      <c r="C1478" t="s">
        <v>7</v>
      </c>
      <c r="D1478" t="s">
        <v>8</v>
      </c>
      <c r="E1478" t="s">
        <v>8796</v>
      </c>
      <c r="F1478">
        <v>635</v>
      </c>
      <c r="G1478">
        <v>0.36399999999999999</v>
      </c>
      <c r="H1478">
        <v>3.9E-2</v>
      </c>
      <c r="J1478" s="1" t="str">
        <f t="shared" si="24"/>
        <v>2023-11-01-12</v>
      </c>
    </row>
    <row r="1479" spans="1:10" x14ac:dyDescent="0.45">
      <c r="A1479">
        <v>1618708</v>
      </c>
      <c r="B1479" s="1">
        <v>45231.541666666664</v>
      </c>
      <c r="C1479" t="s">
        <v>7</v>
      </c>
      <c r="D1479" t="s">
        <v>8</v>
      </c>
      <c r="E1479" t="s">
        <v>8796</v>
      </c>
      <c r="F1479">
        <v>635</v>
      </c>
      <c r="G1479">
        <v>0.54500000000000004</v>
      </c>
      <c r="H1479">
        <v>6.0000000000000001E-3</v>
      </c>
      <c r="J1479" s="1" t="str">
        <f t="shared" si="24"/>
        <v>2023-11-01-13</v>
      </c>
    </row>
    <row r="1480" spans="1:10" x14ac:dyDescent="0.45">
      <c r="A1480">
        <v>1619628</v>
      </c>
      <c r="B1480" s="1">
        <v>45231.583333333336</v>
      </c>
      <c r="C1480" t="s">
        <v>7</v>
      </c>
      <c r="D1480" t="s">
        <v>8</v>
      </c>
      <c r="E1480" t="s">
        <v>8796</v>
      </c>
      <c r="F1480">
        <v>635</v>
      </c>
      <c r="G1480">
        <v>0.73899999999999999</v>
      </c>
      <c r="H1480">
        <v>0</v>
      </c>
      <c r="J1480" s="1" t="str">
        <f t="shared" si="24"/>
        <v>2023-11-01-14</v>
      </c>
    </row>
    <row r="1481" spans="1:10" x14ac:dyDescent="0.45">
      <c r="A1481">
        <v>1620917</v>
      </c>
      <c r="B1481" s="1">
        <v>45231.625</v>
      </c>
      <c r="C1481" t="s">
        <v>7</v>
      </c>
      <c r="D1481" t="s">
        <v>8</v>
      </c>
      <c r="E1481" t="s">
        <v>8796</v>
      </c>
      <c r="F1481">
        <v>635</v>
      </c>
      <c r="G1481">
        <v>1.27</v>
      </c>
      <c r="H1481">
        <v>0</v>
      </c>
      <c r="J1481" s="1" t="str">
        <f t="shared" si="24"/>
        <v>2023-11-01-15</v>
      </c>
    </row>
    <row r="1482" spans="1:10" x14ac:dyDescent="0.45">
      <c r="A1482">
        <v>1621963</v>
      </c>
      <c r="B1482" s="1">
        <v>45231.666666666664</v>
      </c>
      <c r="C1482" t="s">
        <v>7</v>
      </c>
      <c r="D1482" t="s">
        <v>8</v>
      </c>
      <c r="E1482" t="s">
        <v>8796</v>
      </c>
      <c r="F1482">
        <v>635</v>
      </c>
      <c r="G1482">
        <v>1.7569999999999999</v>
      </c>
      <c r="H1482">
        <v>0</v>
      </c>
      <c r="J1482" s="1" t="str">
        <f t="shared" si="24"/>
        <v>2023-11-01-16</v>
      </c>
    </row>
    <row r="1483" spans="1:10" x14ac:dyDescent="0.45">
      <c r="A1483">
        <v>1623070</v>
      </c>
      <c r="B1483" s="1">
        <v>45231.708333333336</v>
      </c>
      <c r="C1483" t="s">
        <v>7</v>
      </c>
      <c r="D1483" t="s">
        <v>8</v>
      </c>
      <c r="E1483" t="s">
        <v>8796</v>
      </c>
      <c r="F1483">
        <v>635</v>
      </c>
      <c r="G1483">
        <v>1.74</v>
      </c>
      <c r="H1483">
        <v>0</v>
      </c>
      <c r="J1483" s="1" t="str">
        <f t="shared" si="24"/>
        <v>2023-11-01-17</v>
      </c>
    </row>
    <row r="1484" spans="1:10" x14ac:dyDescent="0.45">
      <c r="A1484">
        <v>1624566</v>
      </c>
      <c r="B1484" s="1">
        <v>45231.75</v>
      </c>
      <c r="C1484" t="s">
        <v>7</v>
      </c>
      <c r="D1484" t="s">
        <v>8</v>
      </c>
      <c r="E1484" t="s">
        <v>8796</v>
      </c>
      <c r="F1484">
        <v>635</v>
      </c>
      <c r="G1484">
        <v>2.117</v>
      </c>
      <c r="H1484">
        <v>0</v>
      </c>
      <c r="J1484" s="1" t="str">
        <f t="shared" si="24"/>
        <v>2023-11-01-18</v>
      </c>
    </row>
    <row r="1485" spans="1:10" x14ac:dyDescent="0.45">
      <c r="A1485">
        <v>1625053</v>
      </c>
      <c r="B1485" s="1">
        <v>45231.791666666664</v>
      </c>
      <c r="C1485" t="s">
        <v>7</v>
      </c>
      <c r="D1485" t="s">
        <v>8</v>
      </c>
      <c r="E1485" t="s">
        <v>8796</v>
      </c>
      <c r="F1485">
        <v>635</v>
      </c>
      <c r="G1485">
        <v>1.857</v>
      </c>
      <c r="H1485">
        <v>0</v>
      </c>
      <c r="J1485" s="1" t="str">
        <f t="shared" si="24"/>
        <v>2023-11-01-19</v>
      </c>
    </row>
    <row r="1486" spans="1:10" x14ac:dyDescent="0.45">
      <c r="A1486">
        <v>1625976</v>
      </c>
      <c r="B1486" s="1">
        <v>45231.833333333336</v>
      </c>
      <c r="C1486" t="s">
        <v>7</v>
      </c>
      <c r="D1486" t="s">
        <v>8</v>
      </c>
      <c r="E1486" t="s">
        <v>8796</v>
      </c>
      <c r="F1486">
        <v>635</v>
      </c>
      <c r="G1486">
        <v>1.639</v>
      </c>
      <c r="H1486">
        <v>0</v>
      </c>
      <c r="J1486" s="1" t="str">
        <f t="shared" si="24"/>
        <v>2023-11-01-20</v>
      </c>
    </row>
    <row r="1487" spans="1:10" x14ac:dyDescent="0.45">
      <c r="A1487">
        <v>1627716</v>
      </c>
      <c r="B1487" s="1">
        <v>45231.875</v>
      </c>
      <c r="C1487" t="s">
        <v>7</v>
      </c>
      <c r="D1487" t="s">
        <v>8</v>
      </c>
      <c r="E1487" t="s">
        <v>8796</v>
      </c>
      <c r="F1487">
        <v>635</v>
      </c>
      <c r="G1487">
        <v>0.33600000000000002</v>
      </c>
      <c r="H1487">
        <v>0</v>
      </c>
      <c r="J1487" s="1" t="str">
        <f t="shared" si="24"/>
        <v>2023-11-01-21</v>
      </c>
    </row>
    <row r="1488" spans="1:10" x14ac:dyDescent="0.45">
      <c r="A1488">
        <v>1628869</v>
      </c>
      <c r="B1488" s="1">
        <v>45231.916666666664</v>
      </c>
      <c r="C1488" t="s">
        <v>7</v>
      </c>
      <c r="D1488" t="s">
        <v>8</v>
      </c>
      <c r="E1488" t="s">
        <v>8796</v>
      </c>
      <c r="F1488">
        <v>635</v>
      </c>
      <c r="G1488">
        <v>0.42299999999999999</v>
      </c>
      <c r="H1488">
        <v>0</v>
      </c>
      <c r="J1488" s="1" t="str">
        <f t="shared" si="24"/>
        <v>2023-11-01-22</v>
      </c>
    </row>
    <row r="1489" spans="1:10" x14ac:dyDescent="0.45">
      <c r="A1489">
        <v>1629323</v>
      </c>
      <c r="B1489" s="1">
        <v>45231.958333333336</v>
      </c>
      <c r="C1489" t="s">
        <v>7</v>
      </c>
      <c r="D1489" t="s">
        <v>8</v>
      </c>
      <c r="E1489" t="s">
        <v>8796</v>
      </c>
      <c r="F1489">
        <v>635</v>
      </c>
      <c r="G1489">
        <v>0.872</v>
      </c>
      <c r="H1489">
        <v>0</v>
      </c>
      <c r="J1489" s="1" t="str">
        <f t="shared" si="24"/>
        <v>2023-11-01-23</v>
      </c>
    </row>
    <row r="1490" spans="1:10" x14ac:dyDescent="0.45">
      <c r="A1490">
        <v>1630711</v>
      </c>
      <c r="B1490" s="1">
        <v>45232</v>
      </c>
      <c r="C1490" t="s">
        <v>7</v>
      </c>
      <c r="D1490" t="s">
        <v>8</v>
      </c>
      <c r="E1490" t="s">
        <v>8796</v>
      </c>
      <c r="F1490">
        <v>635</v>
      </c>
      <c r="G1490">
        <v>0.89900000000000002</v>
      </c>
      <c r="H1490">
        <v>0</v>
      </c>
      <c r="J1490" s="1" t="str">
        <f t="shared" si="24"/>
        <v>2023-11-02-00</v>
      </c>
    </row>
    <row r="1491" spans="1:10" x14ac:dyDescent="0.45">
      <c r="A1491">
        <v>1631756</v>
      </c>
      <c r="B1491" s="1">
        <v>45232.041666666664</v>
      </c>
      <c r="C1491" t="s">
        <v>7</v>
      </c>
      <c r="D1491" t="s">
        <v>8</v>
      </c>
      <c r="E1491" t="s">
        <v>8796</v>
      </c>
      <c r="F1491">
        <v>635</v>
      </c>
      <c r="G1491">
        <v>0.54300000000000004</v>
      </c>
      <c r="H1491">
        <v>0</v>
      </c>
      <c r="J1491" s="1" t="str">
        <f t="shared" si="24"/>
        <v>2023-11-02-01</v>
      </c>
    </row>
    <row r="1492" spans="1:10" x14ac:dyDescent="0.45">
      <c r="A1492">
        <v>1632624</v>
      </c>
      <c r="B1492" s="1">
        <v>45232.083333333336</v>
      </c>
      <c r="C1492" t="s">
        <v>7</v>
      </c>
      <c r="D1492" t="s">
        <v>8</v>
      </c>
      <c r="E1492" t="s">
        <v>8796</v>
      </c>
      <c r="F1492">
        <v>635</v>
      </c>
      <c r="G1492">
        <v>0.78800000000000003</v>
      </c>
      <c r="H1492">
        <v>0</v>
      </c>
      <c r="J1492" s="1" t="str">
        <f t="shared" si="24"/>
        <v>2023-11-02-02</v>
      </c>
    </row>
    <row r="1493" spans="1:10" x14ac:dyDescent="0.45">
      <c r="A1493">
        <v>1634535</v>
      </c>
      <c r="B1493" s="1">
        <v>45232.125</v>
      </c>
      <c r="C1493" t="s">
        <v>7</v>
      </c>
      <c r="D1493" t="s">
        <v>8</v>
      </c>
      <c r="E1493" t="s">
        <v>8796</v>
      </c>
      <c r="F1493">
        <v>635</v>
      </c>
      <c r="G1493">
        <v>1.0840000000000001</v>
      </c>
      <c r="H1493">
        <v>0</v>
      </c>
      <c r="J1493" s="1" t="str">
        <f t="shared" si="24"/>
        <v>2023-11-02-03</v>
      </c>
    </row>
    <row r="1494" spans="1:10" x14ac:dyDescent="0.45">
      <c r="A1494">
        <v>1634886</v>
      </c>
      <c r="B1494" s="1">
        <v>45232.166666666664</v>
      </c>
      <c r="C1494" t="s">
        <v>7</v>
      </c>
      <c r="D1494" t="s">
        <v>8</v>
      </c>
      <c r="E1494" t="s">
        <v>8796</v>
      </c>
      <c r="F1494">
        <v>635</v>
      </c>
      <c r="G1494">
        <v>0.57599999999999996</v>
      </c>
      <c r="H1494">
        <v>0</v>
      </c>
      <c r="J1494" s="1" t="str">
        <f t="shared" si="24"/>
        <v>2023-11-02-04</v>
      </c>
    </row>
    <row r="1495" spans="1:10" x14ac:dyDescent="0.45">
      <c r="A1495">
        <v>1635975</v>
      </c>
      <c r="B1495" s="1">
        <v>45232.208333333336</v>
      </c>
      <c r="C1495" t="s">
        <v>7</v>
      </c>
      <c r="D1495" t="s">
        <v>8</v>
      </c>
      <c r="E1495" t="s">
        <v>8796</v>
      </c>
      <c r="F1495">
        <v>635</v>
      </c>
      <c r="G1495">
        <v>0.71399999999999997</v>
      </c>
      <c r="H1495">
        <v>0</v>
      </c>
      <c r="J1495" s="1" t="str">
        <f t="shared" si="24"/>
        <v>2023-11-02-05</v>
      </c>
    </row>
    <row r="1496" spans="1:10" x14ac:dyDescent="0.45">
      <c r="A1496">
        <v>1636831</v>
      </c>
      <c r="B1496" s="1">
        <v>45232.25</v>
      </c>
      <c r="C1496" t="s">
        <v>7</v>
      </c>
      <c r="D1496" t="s">
        <v>8</v>
      </c>
      <c r="E1496" t="s">
        <v>8796</v>
      </c>
      <c r="F1496">
        <v>635</v>
      </c>
      <c r="G1496">
        <v>0.68700000000000006</v>
      </c>
      <c r="H1496">
        <v>0</v>
      </c>
      <c r="J1496" s="1" t="str">
        <f t="shared" si="24"/>
        <v>2023-11-02-06</v>
      </c>
    </row>
    <row r="1497" spans="1:10" x14ac:dyDescent="0.45">
      <c r="A1497">
        <v>1638647</v>
      </c>
      <c r="B1497" s="1">
        <v>45232.291666666664</v>
      </c>
      <c r="C1497" t="s">
        <v>7</v>
      </c>
      <c r="D1497" t="s">
        <v>8</v>
      </c>
      <c r="E1497" t="s">
        <v>8796</v>
      </c>
      <c r="F1497">
        <v>635</v>
      </c>
      <c r="G1497">
        <v>0.60599999999999998</v>
      </c>
      <c r="H1497">
        <v>3.9E-2</v>
      </c>
      <c r="J1497" s="1" t="str">
        <f t="shared" si="24"/>
        <v>2023-11-02-07</v>
      </c>
    </row>
    <row r="1498" spans="1:10" x14ac:dyDescent="0.45">
      <c r="A1498">
        <v>1639965</v>
      </c>
      <c r="B1498" s="1">
        <v>45232.333333333336</v>
      </c>
      <c r="C1498" t="s">
        <v>7</v>
      </c>
      <c r="D1498" t="s">
        <v>8</v>
      </c>
      <c r="E1498" t="s">
        <v>8796</v>
      </c>
      <c r="F1498">
        <v>635</v>
      </c>
      <c r="G1498">
        <v>0.16300000000000001</v>
      </c>
      <c r="H1498">
        <v>0.219</v>
      </c>
      <c r="J1498" s="1" t="str">
        <f t="shared" si="24"/>
        <v>2023-11-02-08</v>
      </c>
    </row>
    <row r="1499" spans="1:10" x14ac:dyDescent="0.45">
      <c r="A1499">
        <v>1640676</v>
      </c>
      <c r="B1499" s="1">
        <v>45232.375</v>
      </c>
      <c r="C1499" t="s">
        <v>7</v>
      </c>
      <c r="D1499" t="s">
        <v>8</v>
      </c>
      <c r="E1499" t="s">
        <v>8796</v>
      </c>
      <c r="F1499">
        <v>635</v>
      </c>
      <c r="G1499">
        <v>0.125</v>
      </c>
      <c r="H1499">
        <v>0.91700000000000004</v>
      </c>
      <c r="J1499" s="1" t="str">
        <f t="shared" si="24"/>
        <v>2023-11-02-09</v>
      </c>
    </row>
    <row r="1500" spans="1:10" x14ac:dyDescent="0.45">
      <c r="A1500">
        <v>1641694</v>
      </c>
      <c r="B1500" s="1">
        <v>45232.416666666664</v>
      </c>
      <c r="C1500" t="s">
        <v>7</v>
      </c>
      <c r="D1500" t="s">
        <v>8</v>
      </c>
      <c r="E1500" t="s">
        <v>8796</v>
      </c>
      <c r="F1500">
        <v>635</v>
      </c>
      <c r="G1500">
        <v>0</v>
      </c>
      <c r="H1500">
        <v>1.6339999999999999</v>
      </c>
      <c r="J1500" s="1" t="str">
        <f t="shared" si="24"/>
        <v>2023-11-02-10</v>
      </c>
    </row>
    <row r="1501" spans="1:10" x14ac:dyDescent="0.45">
      <c r="A1501">
        <v>1642880</v>
      </c>
      <c r="B1501" s="1">
        <v>45232.458333333336</v>
      </c>
      <c r="C1501" t="s">
        <v>7</v>
      </c>
      <c r="D1501" t="s">
        <v>8</v>
      </c>
      <c r="E1501" t="s">
        <v>8796</v>
      </c>
      <c r="F1501">
        <v>635</v>
      </c>
      <c r="G1501">
        <v>1.238</v>
      </c>
      <c r="H1501">
        <v>0.60399999999999998</v>
      </c>
      <c r="J1501" s="1" t="str">
        <f t="shared" si="24"/>
        <v>2023-11-02-11</v>
      </c>
    </row>
    <row r="1502" spans="1:10" x14ac:dyDescent="0.45">
      <c r="A1502">
        <v>1643739</v>
      </c>
      <c r="B1502" s="1">
        <v>45232.5</v>
      </c>
      <c r="C1502" t="s">
        <v>7</v>
      </c>
      <c r="D1502" t="s">
        <v>8</v>
      </c>
      <c r="E1502" t="s">
        <v>8796</v>
      </c>
      <c r="F1502">
        <v>635</v>
      </c>
      <c r="G1502">
        <v>0.56299999999999994</v>
      </c>
      <c r="H1502">
        <v>0.503</v>
      </c>
      <c r="J1502" s="1" t="str">
        <f t="shared" si="24"/>
        <v>2023-11-02-12</v>
      </c>
    </row>
    <row r="1503" spans="1:10" x14ac:dyDescent="0.45">
      <c r="A1503">
        <v>1645403</v>
      </c>
      <c r="B1503" s="1">
        <v>45232.541666666664</v>
      </c>
      <c r="C1503" t="s">
        <v>7</v>
      </c>
      <c r="D1503" t="s">
        <v>8</v>
      </c>
      <c r="E1503" t="s">
        <v>8796</v>
      </c>
      <c r="F1503">
        <v>635</v>
      </c>
      <c r="G1503">
        <v>1.6140000000000001</v>
      </c>
      <c r="H1503">
        <v>0.16</v>
      </c>
      <c r="J1503" s="1" t="str">
        <f t="shared" si="24"/>
        <v>2023-11-02-13</v>
      </c>
    </row>
    <row r="1504" spans="1:10" x14ac:dyDescent="0.45">
      <c r="A1504">
        <v>1646016</v>
      </c>
      <c r="B1504" s="1">
        <v>45232.583333333336</v>
      </c>
      <c r="C1504" t="s">
        <v>7</v>
      </c>
      <c r="D1504" t="s">
        <v>8</v>
      </c>
      <c r="E1504" t="s">
        <v>8796</v>
      </c>
      <c r="F1504">
        <v>635</v>
      </c>
      <c r="G1504">
        <v>1.6519999999999999</v>
      </c>
      <c r="H1504">
        <v>1.2999999999999999E-2</v>
      </c>
      <c r="J1504" s="1" t="str">
        <f t="shared" si="24"/>
        <v>2023-11-02-14</v>
      </c>
    </row>
    <row r="1505" spans="1:10" x14ac:dyDescent="0.45">
      <c r="A1505">
        <v>1647779</v>
      </c>
      <c r="B1505" s="1">
        <v>45232.625</v>
      </c>
      <c r="C1505" t="s">
        <v>7</v>
      </c>
      <c r="D1505" t="s">
        <v>8</v>
      </c>
      <c r="E1505" t="s">
        <v>8796</v>
      </c>
      <c r="F1505">
        <v>635</v>
      </c>
      <c r="G1505">
        <v>1.948</v>
      </c>
      <c r="H1505">
        <v>0</v>
      </c>
      <c r="J1505" s="1" t="str">
        <f t="shared" si="24"/>
        <v>2023-11-02-15</v>
      </c>
    </row>
    <row r="1506" spans="1:10" x14ac:dyDescent="0.45">
      <c r="A1506">
        <v>1648784</v>
      </c>
      <c r="B1506" s="1">
        <v>45232.666666666664</v>
      </c>
      <c r="C1506" t="s">
        <v>7</v>
      </c>
      <c r="D1506" t="s">
        <v>8</v>
      </c>
      <c r="E1506" t="s">
        <v>8796</v>
      </c>
      <c r="F1506">
        <v>635</v>
      </c>
      <c r="G1506">
        <v>1.8280000000000001</v>
      </c>
      <c r="H1506">
        <v>0</v>
      </c>
      <c r="J1506" s="1" t="str">
        <f t="shared" si="24"/>
        <v>2023-11-02-16</v>
      </c>
    </row>
    <row r="1507" spans="1:10" x14ac:dyDescent="0.45">
      <c r="A1507">
        <v>1649758</v>
      </c>
      <c r="B1507" s="1">
        <v>45232.708333333336</v>
      </c>
      <c r="C1507" t="s">
        <v>7</v>
      </c>
      <c r="D1507" t="s">
        <v>8</v>
      </c>
      <c r="E1507" t="s">
        <v>8796</v>
      </c>
      <c r="F1507">
        <v>635</v>
      </c>
      <c r="G1507">
        <v>1.597</v>
      </c>
      <c r="H1507">
        <v>0</v>
      </c>
      <c r="J1507" s="1" t="str">
        <f t="shared" si="24"/>
        <v>2023-11-02-17</v>
      </c>
    </row>
    <row r="1508" spans="1:10" x14ac:dyDescent="0.45">
      <c r="A1508">
        <v>1650025</v>
      </c>
      <c r="B1508" s="1">
        <v>45232.75</v>
      </c>
      <c r="C1508" t="s">
        <v>7</v>
      </c>
      <c r="D1508" t="s">
        <v>8</v>
      </c>
      <c r="E1508" t="s">
        <v>8796</v>
      </c>
      <c r="F1508">
        <v>635</v>
      </c>
      <c r="G1508">
        <v>1.64</v>
      </c>
      <c r="H1508">
        <v>0</v>
      </c>
      <c r="J1508" s="1" t="str">
        <f t="shared" si="24"/>
        <v>2023-11-02-18</v>
      </c>
    </row>
    <row r="1509" spans="1:10" x14ac:dyDescent="0.45">
      <c r="A1509">
        <v>1651263</v>
      </c>
      <c r="B1509" s="1">
        <v>45232.791666666664</v>
      </c>
      <c r="C1509" t="s">
        <v>7</v>
      </c>
      <c r="D1509" t="s">
        <v>8</v>
      </c>
      <c r="E1509" t="s">
        <v>8796</v>
      </c>
      <c r="F1509">
        <v>635</v>
      </c>
      <c r="G1509">
        <v>1.5680000000000001</v>
      </c>
      <c r="H1509">
        <v>0</v>
      </c>
      <c r="J1509" s="1" t="str">
        <f t="shared" si="24"/>
        <v>2023-11-02-19</v>
      </c>
    </row>
    <row r="1510" spans="1:10" x14ac:dyDescent="0.45">
      <c r="A1510">
        <v>1652280</v>
      </c>
      <c r="B1510" s="1">
        <v>45232.833333333336</v>
      </c>
      <c r="C1510" t="s">
        <v>7</v>
      </c>
      <c r="D1510" t="s">
        <v>8</v>
      </c>
      <c r="E1510" t="s">
        <v>8796</v>
      </c>
      <c r="F1510">
        <v>635</v>
      </c>
      <c r="G1510">
        <v>1.643</v>
      </c>
      <c r="H1510">
        <v>0</v>
      </c>
      <c r="J1510" s="1" t="str">
        <f t="shared" si="24"/>
        <v>2023-11-02-20</v>
      </c>
    </row>
    <row r="1511" spans="1:10" x14ac:dyDescent="0.45">
      <c r="A1511">
        <v>1654011</v>
      </c>
      <c r="B1511" s="1">
        <v>45232.875</v>
      </c>
      <c r="C1511" t="s">
        <v>7</v>
      </c>
      <c r="D1511" t="s">
        <v>8</v>
      </c>
      <c r="E1511" t="s">
        <v>8796</v>
      </c>
      <c r="F1511">
        <v>635</v>
      </c>
      <c r="G1511">
        <v>1.597</v>
      </c>
      <c r="H1511">
        <v>0</v>
      </c>
      <c r="J1511" s="1" t="str">
        <f t="shared" si="24"/>
        <v>2023-11-02-21</v>
      </c>
    </row>
    <row r="1512" spans="1:10" x14ac:dyDescent="0.45">
      <c r="A1512">
        <v>1654382</v>
      </c>
      <c r="B1512" s="1">
        <v>45232.916666666664</v>
      </c>
      <c r="C1512" t="s">
        <v>7</v>
      </c>
      <c r="D1512" t="s">
        <v>8</v>
      </c>
      <c r="E1512" t="s">
        <v>8796</v>
      </c>
      <c r="F1512">
        <v>635</v>
      </c>
      <c r="G1512">
        <v>1.1879999999999999</v>
      </c>
      <c r="H1512">
        <v>0</v>
      </c>
      <c r="J1512" s="1" t="str">
        <f t="shared" si="24"/>
        <v>2023-11-02-22</v>
      </c>
    </row>
    <row r="1513" spans="1:10" x14ac:dyDescent="0.45">
      <c r="A1513">
        <v>1656339</v>
      </c>
      <c r="B1513" s="1">
        <v>45232.958333333336</v>
      </c>
      <c r="C1513" t="s">
        <v>7</v>
      </c>
      <c r="D1513" t="s">
        <v>8</v>
      </c>
      <c r="E1513" t="s">
        <v>8796</v>
      </c>
      <c r="F1513">
        <v>635</v>
      </c>
      <c r="G1513">
        <v>0.63600000000000001</v>
      </c>
      <c r="H1513">
        <v>0</v>
      </c>
      <c r="J1513" s="1" t="str">
        <f t="shared" si="24"/>
        <v>2023-11-02-23</v>
      </c>
    </row>
    <row r="1514" spans="1:10" x14ac:dyDescent="0.45">
      <c r="A1514">
        <v>1656772</v>
      </c>
      <c r="B1514" s="1">
        <v>45233</v>
      </c>
      <c r="C1514" t="s">
        <v>7</v>
      </c>
      <c r="D1514" t="s">
        <v>8</v>
      </c>
      <c r="E1514" t="s">
        <v>8796</v>
      </c>
      <c r="F1514">
        <v>635</v>
      </c>
      <c r="G1514">
        <v>0.9</v>
      </c>
      <c r="H1514">
        <v>0</v>
      </c>
      <c r="J1514" s="1" t="str">
        <f t="shared" si="24"/>
        <v>2023-11-03-00</v>
      </c>
    </row>
    <row r="1515" spans="1:10" x14ac:dyDescent="0.45">
      <c r="A1515">
        <v>1657867</v>
      </c>
      <c r="B1515" s="1">
        <v>45233.041666666664</v>
      </c>
      <c r="C1515" t="s">
        <v>7</v>
      </c>
      <c r="D1515" t="s">
        <v>8</v>
      </c>
      <c r="E1515" t="s">
        <v>8796</v>
      </c>
      <c r="F1515">
        <v>635</v>
      </c>
      <c r="G1515">
        <v>0.51600000000000001</v>
      </c>
      <c r="H1515">
        <v>0</v>
      </c>
      <c r="J1515" s="1" t="str">
        <f t="shared" si="24"/>
        <v>2023-11-03-01</v>
      </c>
    </row>
    <row r="1516" spans="1:10" x14ac:dyDescent="0.45">
      <c r="A1516">
        <v>1658749</v>
      </c>
      <c r="B1516" s="1">
        <v>45233.083333333336</v>
      </c>
      <c r="C1516" t="s">
        <v>7</v>
      </c>
      <c r="D1516" t="s">
        <v>8</v>
      </c>
      <c r="E1516" t="s">
        <v>8796</v>
      </c>
      <c r="F1516">
        <v>635</v>
      </c>
      <c r="G1516">
        <v>0.30399999999999999</v>
      </c>
      <c r="H1516">
        <v>0</v>
      </c>
      <c r="J1516" s="1" t="str">
        <f t="shared" si="24"/>
        <v>2023-11-03-02</v>
      </c>
    </row>
    <row r="1517" spans="1:10" x14ac:dyDescent="0.45">
      <c r="A1517">
        <v>1660891</v>
      </c>
      <c r="B1517" s="1">
        <v>45233.125</v>
      </c>
      <c r="C1517" t="s">
        <v>7</v>
      </c>
      <c r="D1517" t="s">
        <v>8</v>
      </c>
      <c r="E1517" t="s">
        <v>8796</v>
      </c>
      <c r="F1517">
        <v>635</v>
      </c>
      <c r="G1517">
        <v>0.33500000000000002</v>
      </c>
      <c r="H1517">
        <v>0</v>
      </c>
      <c r="J1517" s="1" t="str">
        <f t="shared" si="24"/>
        <v>2023-11-03-03</v>
      </c>
    </row>
    <row r="1518" spans="1:10" x14ac:dyDescent="0.45">
      <c r="A1518">
        <v>1661253</v>
      </c>
      <c r="B1518" s="1">
        <v>45233.166666666664</v>
      </c>
      <c r="C1518" t="s">
        <v>7</v>
      </c>
      <c r="D1518" t="s">
        <v>8</v>
      </c>
      <c r="E1518" t="s">
        <v>8796</v>
      </c>
      <c r="F1518">
        <v>635</v>
      </c>
      <c r="G1518">
        <v>0.42399999999999999</v>
      </c>
      <c r="H1518">
        <v>0</v>
      </c>
      <c r="J1518" s="1" t="str">
        <f t="shared" si="24"/>
        <v>2023-11-03-04</v>
      </c>
    </row>
    <row r="1519" spans="1:10" x14ac:dyDescent="0.45">
      <c r="A1519">
        <v>1662180</v>
      </c>
      <c r="B1519" s="1">
        <v>45233.208333333336</v>
      </c>
      <c r="C1519" t="s">
        <v>7</v>
      </c>
      <c r="D1519" t="s">
        <v>8</v>
      </c>
      <c r="E1519" t="s">
        <v>8796</v>
      </c>
      <c r="F1519">
        <v>635</v>
      </c>
      <c r="G1519">
        <v>0.34899999999999998</v>
      </c>
      <c r="H1519">
        <v>0</v>
      </c>
      <c r="J1519" s="1" t="str">
        <f t="shared" si="24"/>
        <v>2023-11-03-05</v>
      </c>
    </row>
    <row r="1520" spans="1:10" x14ac:dyDescent="0.45">
      <c r="A1520">
        <v>1663410</v>
      </c>
      <c r="B1520" s="1">
        <v>45233.25</v>
      </c>
      <c r="C1520" t="s">
        <v>7</v>
      </c>
      <c r="D1520" t="s">
        <v>8</v>
      </c>
      <c r="E1520" t="s">
        <v>8796</v>
      </c>
      <c r="F1520">
        <v>635</v>
      </c>
      <c r="G1520">
        <v>1.1140000000000001</v>
      </c>
      <c r="H1520">
        <v>1E-3</v>
      </c>
      <c r="J1520" s="1" t="str">
        <f t="shared" si="24"/>
        <v>2023-11-03-06</v>
      </c>
    </row>
    <row r="1521" spans="1:10" x14ac:dyDescent="0.45">
      <c r="A1521">
        <v>1665320</v>
      </c>
      <c r="B1521" s="1">
        <v>45233.291666666664</v>
      </c>
      <c r="C1521" t="s">
        <v>7</v>
      </c>
      <c r="D1521" t="s">
        <v>8</v>
      </c>
      <c r="E1521" t="s">
        <v>8796</v>
      </c>
      <c r="F1521">
        <v>635</v>
      </c>
      <c r="G1521">
        <v>0.187</v>
      </c>
      <c r="H1521">
        <v>0.13400000000000001</v>
      </c>
      <c r="J1521" s="1" t="str">
        <f t="shared" si="24"/>
        <v>2023-11-03-07</v>
      </c>
    </row>
    <row r="1522" spans="1:10" x14ac:dyDescent="0.45">
      <c r="A1522">
        <v>1665504</v>
      </c>
      <c r="B1522" s="1">
        <v>45233.333333333336</v>
      </c>
      <c r="C1522" t="s">
        <v>7</v>
      </c>
      <c r="D1522" t="s">
        <v>8</v>
      </c>
      <c r="E1522" t="s">
        <v>8796</v>
      </c>
      <c r="F1522">
        <v>635</v>
      </c>
      <c r="G1522">
        <v>0.23599999999999999</v>
      </c>
      <c r="H1522">
        <v>0.40100000000000002</v>
      </c>
      <c r="J1522" s="1" t="str">
        <f t="shared" si="24"/>
        <v>2023-11-03-08</v>
      </c>
    </row>
    <row r="1523" spans="1:10" x14ac:dyDescent="0.45">
      <c r="A1523">
        <v>1667373</v>
      </c>
      <c r="B1523" s="1">
        <v>45233.375</v>
      </c>
      <c r="C1523" t="s">
        <v>7</v>
      </c>
      <c r="D1523" t="s">
        <v>8</v>
      </c>
      <c r="E1523" t="s">
        <v>8796</v>
      </c>
      <c r="F1523">
        <v>635</v>
      </c>
      <c r="G1523">
        <v>0.33400000000000002</v>
      </c>
      <c r="H1523">
        <v>0.4</v>
      </c>
      <c r="J1523" s="1" t="str">
        <f t="shared" si="24"/>
        <v>2023-11-03-09</v>
      </c>
    </row>
    <row r="1524" spans="1:10" x14ac:dyDescent="0.45">
      <c r="A1524">
        <v>1668450</v>
      </c>
      <c r="B1524" s="1">
        <v>45233.416666666664</v>
      </c>
      <c r="C1524" t="s">
        <v>7</v>
      </c>
      <c r="D1524" t="s">
        <v>8</v>
      </c>
      <c r="E1524" t="s">
        <v>8796</v>
      </c>
      <c r="F1524">
        <v>635</v>
      </c>
      <c r="G1524">
        <v>1.706</v>
      </c>
      <c r="H1524">
        <v>8.5000000000000006E-2</v>
      </c>
      <c r="J1524" s="1" t="str">
        <f t="shared" si="24"/>
        <v>2023-11-03-10</v>
      </c>
    </row>
    <row r="1525" spans="1:10" x14ac:dyDescent="0.45">
      <c r="A1525">
        <v>1668811</v>
      </c>
      <c r="B1525" s="1">
        <v>45233.458333333336</v>
      </c>
      <c r="C1525" t="s">
        <v>7</v>
      </c>
      <c r="D1525" t="s">
        <v>8</v>
      </c>
      <c r="E1525" t="s">
        <v>8796</v>
      </c>
      <c r="F1525">
        <v>635</v>
      </c>
      <c r="G1525">
        <v>0.53800000000000003</v>
      </c>
      <c r="H1525">
        <v>8.5000000000000006E-2</v>
      </c>
      <c r="J1525" s="1" t="str">
        <f t="shared" si="24"/>
        <v>2023-11-03-11</v>
      </c>
    </row>
    <row r="1526" spans="1:10" x14ac:dyDescent="0.45">
      <c r="A1526">
        <v>1670690</v>
      </c>
      <c r="B1526" s="1">
        <v>45233.5</v>
      </c>
      <c r="C1526" t="s">
        <v>7</v>
      </c>
      <c r="D1526" t="s">
        <v>8</v>
      </c>
      <c r="E1526" t="s">
        <v>8796</v>
      </c>
      <c r="F1526">
        <v>635</v>
      </c>
      <c r="G1526">
        <v>1.331</v>
      </c>
      <c r="H1526">
        <v>0</v>
      </c>
      <c r="J1526" s="1" t="str">
        <f t="shared" si="24"/>
        <v>2023-11-03-12</v>
      </c>
    </row>
    <row r="1527" spans="1:10" x14ac:dyDescent="0.45">
      <c r="A1527">
        <v>1671067</v>
      </c>
      <c r="B1527" s="1">
        <v>45233.541666666664</v>
      </c>
      <c r="C1527" t="s">
        <v>7</v>
      </c>
      <c r="D1527" t="s">
        <v>8</v>
      </c>
      <c r="E1527" t="s">
        <v>8796</v>
      </c>
      <c r="F1527">
        <v>635</v>
      </c>
      <c r="G1527">
        <v>0.38100000000000001</v>
      </c>
      <c r="H1527">
        <v>4.0000000000000001E-3</v>
      </c>
      <c r="J1527" s="1" t="str">
        <f t="shared" si="24"/>
        <v>2023-11-03-13</v>
      </c>
    </row>
    <row r="1528" spans="1:10" x14ac:dyDescent="0.45">
      <c r="A1528">
        <v>1672835</v>
      </c>
      <c r="B1528" s="1">
        <v>45233.583333333336</v>
      </c>
      <c r="C1528" t="s">
        <v>7</v>
      </c>
      <c r="D1528" t="s">
        <v>8</v>
      </c>
      <c r="E1528" t="s">
        <v>8796</v>
      </c>
      <c r="F1528">
        <v>635</v>
      </c>
      <c r="G1528">
        <v>0.43099999999999999</v>
      </c>
      <c r="H1528">
        <v>0</v>
      </c>
      <c r="J1528" s="1" t="str">
        <f t="shared" si="24"/>
        <v>2023-11-03-14</v>
      </c>
    </row>
    <row r="1529" spans="1:10" x14ac:dyDescent="0.45">
      <c r="A1529">
        <v>1673424</v>
      </c>
      <c r="B1529" s="1">
        <v>45233.625</v>
      </c>
      <c r="C1529" t="s">
        <v>7</v>
      </c>
      <c r="D1529" t="s">
        <v>8</v>
      </c>
      <c r="E1529" t="s">
        <v>8796</v>
      </c>
      <c r="F1529">
        <v>635</v>
      </c>
      <c r="G1529">
        <v>0.51400000000000001</v>
      </c>
      <c r="H1529">
        <v>0</v>
      </c>
      <c r="J1529" s="1" t="str">
        <f t="shared" si="24"/>
        <v>2023-11-03-15</v>
      </c>
    </row>
    <row r="1530" spans="1:10" x14ac:dyDescent="0.45">
      <c r="A1530">
        <v>1674515</v>
      </c>
      <c r="B1530" s="1">
        <v>45233.666666666664</v>
      </c>
      <c r="C1530" t="s">
        <v>7</v>
      </c>
      <c r="D1530" t="s">
        <v>8</v>
      </c>
      <c r="E1530" t="s">
        <v>8796</v>
      </c>
      <c r="F1530">
        <v>635</v>
      </c>
      <c r="G1530">
        <v>0.70799999999999996</v>
      </c>
      <c r="H1530">
        <v>0</v>
      </c>
      <c r="J1530" s="1" t="str">
        <f t="shared" si="24"/>
        <v>2023-11-03-16</v>
      </c>
    </row>
    <row r="1531" spans="1:10" x14ac:dyDescent="0.45">
      <c r="A1531">
        <v>1676167</v>
      </c>
      <c r="B1531" s="1">
        <v>45233.708333333336</v>
      </c>
      <c r="C1531" t="s">
        <v>7</v>
      </c>
      <c r="D1531" t="s">
        <v>8</v>
      </c>
      <c r="E1531" t="s">
        <v>8796</v>
      </c>
      <c r="F1531">
        <v>635</v>
      </c>
      <c r="G1531">
        <v>0.27100000000000002</v>
      </c>
      <c r="H1531">
        <v>0</v>
      </c>
      <c r="J1531" s="1" t="str">
        <f t="shared" si="24"/>
        <v>2023-11-03-17</v>
      </c>
    </row>
    <row r="1532" spans="1:10" x14ac:dyDescent="0.45">
      <c r="A1532">
        <v>1677133</v>
      </c>
      <c r="B1532" s="1">
        <v>45233.75</v>
      </c>
      <c r="C1532" t="s">
        <v>7</v>
      </c>
      <c r="D1532" t="s">
        <v>8</v>
      </c>
      <c r="E1532" t="s">
        <v>8796</v>
      </c>
      <c r="F1532">
        <v>635</v>
      </c>
      <c r="G1532">
        <v>0.23200000000000001</v>
      </c>
      <c r="H1532">
        <v>0</v>
      </c>
      <c r="J1532" s="1" t="str">
        <f t="shared" si="24"/>
        <v>2023-11-03-18</v>
      </c>
    </row>
    <row r="1533" spans="1:10" x14ac:dyDescent="0.45">
      <c r="A1533">
        <v>1677435</v>
      </c>
      <c r="B1533" s="1">
        <v>45233.791666666664</v>
      </c>
      <c r="C1533" t="s">
        <v>7</v>
      </c>
      <c r="D1533" t="s">
        <v>8</v>
      </c>
      <c r="E1533" t="s">
        <v>8796</v>
      </c>
      <c r="F1533">
        <v>635</v>
      </c>
      <c r="G1533">
        <v>0.32300000000000001</v>
      </c>
      <c r="H1533">
        <v>0</v>
      </c>
      <c r="J1533" s="1" t="str">
        <f t="shared" si="24"/>
        <v>2023-11-03-19</v>
      </c>
    </row>
    <row r="1534" spans="1:10" x14ac:dyDescent="0.45">
      <c r="A1534">
        <v>1679272</v>
      </c>
      <c r="B1534" s="1">
        <v>45233.833333333336</v>
      </c>
      <c r="C1534" t="s">
        <v>7</v>
      </c>
      <c r="D1534" t="s">
        <v>8</v>
      </c>
      <c r="E1534" t="s">
        <v>8796</v>
      </c>
      <c r="F1534">
        <v>635</v>
      </c>
      <c r="G1534">
        <v>0.91400000000000003</v>
      </c>
      <c r="H1534">
        <v>0</v>
      </c>
      <c r="J1534" s="1" t="str">
        <f t="shared" si="24"/>
        <v>2023-11-03-20</v>
      </c>
    </row>
    <row r="1535" spans="1:10" x14ac:dyDescent="0.45">
      <c r="A1535">
        <v>1679896</v>
      </c>
      <c r="B1535" s="1">
        <v>45233.875</v>
      </c>
      <c r="C1535" t="s">
        <v>7</v>
      </c>
      <c r="D1535" t="s">
        <v>8</v>
      </c>
      <c r="E1535" t="s">
        <v>8796</v>
      </c>
      <c r="F1535">
        <v>635</v>
      </c>
      <c r="G1535">
        <v>0.29499999999999998</v>
      </c>
      <c r="H1535">
        <v>0</v>
      </c>
      <c r="J1535" s="1" t="str">
        <f t="shared" si="24"/>
        <v>2023-11-03-21</v>
      </c>
    </row>
    <row r="1536" spans="1:10" x14ac:dyDescent="0.45">
      <c r="A1536">
        <v>1680843</v>
      </c>
      <c r="B1536" s="1">
        <v>45233.916666666664</v>
      </c>
      <c r="C1536" t="s">
        <v>7</v>
      </c>
      <c r="D1536" t="s">
        <v>8</v>
      </c>
      <c r="E1536" t="s">
        <v>8796</v>
      </c>
      <c r="F1536">
        <v>635</v>
      </c>
      <c r="G1536">
        <v>0.22500000000000001</v>
      </c>
      <c r="H1536">
        <v>0</v>
      </c>
      <c r="J1536" s="1" t="str">
        <f t="shared" si="24"/>
        <v>2023-11-03-22</v>
      </c>
    </row>
    <row r="1537" spans="1:10" x14ac:dyDescent="0.45">
      <c r="A1537">
        <v>1682604</v>
      </c>
      <c r="B1537" s="1">
        <v>45233.958333333336</v>
      </c>
      <c r="C1537" t="s">
        <v>7</v>
      </c>
      <c r="D1537" t="s">
        <v>8</v>
      </c>
      <c r="E1537" t="s">
        <v>8796</v>
      </c>
      <c r="F1537">
        <v>635</v>
      </c>
      <c r="G1537">
        <v>0.21299999999999999</v>
      </c>
      <c r="H1537">
        <v>0</v>
      </c>
      <c r="J1537" s="1" t="str">
        <f t="shared" si="24"/>
        <v>2023-11-03-23</v>
      </c>
    </row>
    <row r="1538" spans="1:10" x14ac:dyDescent="0.45">
      <c r="A1538">
        <v>1683141</v>
      </c>
      <c r="B1538" s="1">
        <v>45234</v>
      </c>
      <c r="C1538" t="s">
        <v>7</v>
      </c>
      <c r="D1538" t="s">
        <v>8</v>
      </c>
      <c r="E1538" t="s">
        <v>8796</v>
      </c>
      <c r="F1538">
        <v>635</v>
      </c>
      <c r="G1538">
        <v>0.52600000000000002</v>
      </c>
      <c r="H1538">
        <v>0</v>
      </c>
      <c r="J1538" s="1" t="str">
        <f t="shared" si="24"/>
        <v>2023-11-04-00</v>
      </c>
    </row>
    <row r="1539" spans="1:10" x14ac:dyDescent="0.45">
      <c r="A1539">
        <v>1684837</v>
      </c>
      <c r="B1539" s="1">
        <v>45234.041666666664</v>
      </c>
      <c r="C1539" t="s">
        <v>7</v>
      </c>
      <c r="D1539" t="s">
        <v>8</v>
      </c>
      <c r="E1539" t="s">
        <v>8796</v>
      </c>
      <c r="F1539">
        <v>635</v>
      </c>
      <c r="G1539">
        <v>0.217</v>
      </c>
      <c r="H1539">
        <v>0</v>
      </c>
      <c r="J1539" s="1" t="str">
        <f t="shared" ref="J1539:J1602" si="25">TEXT(YEAR(B1539),"0000")&amp;"-"&amp;TEXT(MONTH(B1539),"00")&amp;"-"&amp;TEXT(DAY(B1539),"00")&amp;"-"&amp;TEXT(HOUR(B1539),"00")</f>
        <v>2023-11-04-01</v>
      </c>
    </row>
    <row r="1540" spans="1:10" x14ac:dyDescent="0.45">
      <c r="A1540">
        <v>1685534</v>
      </c>
      <c r="B1540" s="1">
        <v>45234.083333333336</v>
      </c>
      <c r="C1540" t="s">
        <v>7</v>
      </c>
      <c r="D1540" t="s">
        <v>8</v>
      </c>
      <c r="E1540" t="s">
        <v>8796</v>
      </c>
      <c r="F1540">
        <v>635</v>
      </c>
      <c r="G1540">
        <v>0.52900000000000003</v>
      </c>
      <c r="H1540">
        <v>0</v>
      </c>
      <c r="J1540" s="1" t="str">
        <f t="shared" si="25"/>
        <v>2023-11-04-02</v>
      </c>
    </row>
    <row r="1541" spans="1:10" x14ac:dyDescent="0.45">
      <c r="A1541">
        <v>1686158</v>
      </c>
      <c r="B1541" s="1">
        <v>45234.125</v>
      </c>
      <c r="C1541" t="s">
        <v>7</v>
      </c>
      <c r="D1541" t="s">
        <v>8</v>
      </c>
      <c r="E1541" t="s">
        <v>8796</v>
      </c>
      <c r="F1541">
        <v>635</v>
      </c>
      <c r="G1541">
        <v>0.29499999999999998</v>
      </c>
      <c r="H1541">
        <v>0</v>
      </c>
      <c r="J1541" s="1" t="str">
        <f t="shared" si="25"/>
        <v>2023-11-04-03</v>
      </c>
    </row>
    <row r="1542" spans="1:10" x14ac:dyDescent="0.45">
      <c r="A1542">
        <v>1687953</v>
      </c>
      <c r="B1542" s="1">
        <v>45234.166666666664</v>
      </c>
      <c r="C1542" t="s">
        <v>7</v>
      </c>
      <c r="D1542" t="s">
        <v>8</v>
      </c>
      <c r="E1542" t="s">
        <v>8796</v>
      </c>
      <c r="F1542">
        <v>635</v>
      </c>
      <c r="G1542">
        <v>0.54500000000000004</v>
      </c>
      <c r="H1542">
        <v>0</v>
      </c>
      <c r="J1542" s="1" t="str">
        <f t="shared" si="25"/>
        <v>2023-11-04-04</v>
      </c>
    </row>
    <row r="1543" spans="1:10" x14ac:dyDescent="0.45">
      <c r="A1543">
        <v>1689113</v>
      </c>
      <c r="B1543" s="1">
        <v>45234.208333333336</v>
      </c>
      <c r="C1543" t="s">
        <v>7</v>
      </c>
      <c r="D1543" t="s">
        <v>8</v>
      </c>
      <c r="E1543" t="s">
        <v>8796</v>
      </c>
      <c r="F1543">
        <v>635</v>
      </c>
      <c r="G1543">
        <v>0.17399999999999999</v>
      </c>
      <c r="H1543">
        <v>0</v>
      </c>
      <c r="J1543" s="1" t="str">
        <f t="shared" si="25"/>
        <v>2023-11-04-05</v>
      </c>
    </row>
    <row r="1544" spans="1:10" x14ac:dyDescent="0.45">
      <c r="A1544">
        <v>1689840</v>
      </c>
      <c r="B1544" s="1">
        <v>45234.25</v>
      </c>
      <c r="C1544" t="s">
        <v>7</v>
      </c>
      <c r="D1544" t="s">
        <v>8</v>
      </c>
      <c r="E1544" t="s">
        <v>8796</v>
      </c>
      <c r="F1544">
        <v>635</v>
      </c>
      <c r="G1544">
        <v>1.23</v>
      </c>
      <c r="H1544">
        <v>0</v>
      </c>
      <c r="J1544" s="1" t="str">
        <f t="shared" si="25"/>
        <v>2023-11-04-06</v>
      </c>
    </row>
    <row r="1545" spans="1:10" x14ac:dyDescent="0.45">
      <c r="A1545">
        <v>1691233</v>
      </c>
      <c r="B1545" s="1">
        <v>45234.291666666664</v>
      </c>
      <c r="C1545" t="s">
        <v>7</v>
      </c>
      <c r="D1545" t="s">
        <v>8</v>
      </c>
      <c r="E1545" t="s">
        <v>8796</v>
      </c>
      <c r="F1545">
        <v>635</v>
      </c>
      <c r="G1545">
        <v>0.13500000000000001</v>
      </c>
      <c r="H1545">
        <v>5.0000000000000001E-3</v>
      </c>
      <c r="J1545" s="1" t="str">
        <f t="shared" si="25"/>
        <v>2023-11-04-07</v>
      </c>
    </row>
    <row r="1546" spans="1:10" x14ac:dyDescent="0.45">
      <c r="A1546">
        <v>1692335</v>
      </c>
      <c r="B1546" s="1">
        <v>45234.333333333336</v>
      </c>
      <c r="C1546" t="s">
        <v>7</v>
      </c>
      <c r="D1546" t="s">
        <v>8</v>
      </c>
      <c r="E1546" t="s">
        <v>8796</v>
      </c>
      <c r="F1546">
        <v>635</v>
      </c>
      <c r="G1546">
        <v>0.378</v>
      </c>
      <c r="H1546">
        <v>3.7999999999999999E-2</v>
      </c>
      <c r="J1546" s="1" t="str">
        <f t="shared" si="25"/>
        <v>2023-11-04-08</v>
      </c>
    </row>
    <row r="1547" spans="1:10" x14ac:dyDescent="0.45">
      <c r="A1547">
        <v>1692931</v>
      </c>
      <c r="B1547" s="1">
        <v>45234.375</v>
      </c>
      <c r="C1547" t="s">
        <v>7</v>
      </c>
      <c r="D1547" t="s">
        <v>8</v>
      </c>
      <c r="E1547" t="s">
        <v>8796</v>
      </c>
      <c r="F1547">
        <v>635</v>
      </c>
      <c r="G1547">
        <v>4.7E-2</v>
      </c>
      <c r="H1547">
        <v>0.18099999999999999</v>
      </c>
      <c r="J1547" s="1" t="str">
        <f t="shared" si="25"/>
        <v>2023-11-04-09</v>
      </c>
    </row>
    <row r="1548" spans="1:10" x14ac:dyDescent="0.45">
      <c r="A1548">
        <v>1694061</v>
      </c>
      <c r="B1548" s="1">
        <v>45234.416666666664</v>
      </c>
      <c r="C1548" t="s">
        <v>7</v>
      </c>
      <c r="D1548" t="s">
        <v>8</v>
      </c>
      <c r="E1548" t="s">
        <v>8796</v>
      </c>
      <c r="F1548">
        <v>635</v>
      </c>
      <c r="G1548">
        <v>0.78400000000000003</v>
      </c>
      <c r="H1548">
        <v>0.16</v>
      </c>
      <c r="J1548" s="1" t="str">
        <f t="shared" si="25"/>
        <v>2023-11-04-10</v>
      </c>
    </row>
    <row r="1549" spans="1:10" x14ac:dyDescent="0.45">
      <c r="A1549">
        <v>1695050</v>
      </c>
      <c r="B1549" s="1">
        <v>45234.458333333336</v>
      </c>
      <c r="C1549" t="s">
        <v>7</v>
      </c>
      <c r="D1549" t="s">
        <v>8</v>
      </c>
      <c r="E1549" t="s">
        <v>8796</v>
      </c>
      <c r="F1549">
        <v>635</v>
      </c>
      <c r="G1549">
        <v>1.4019999999999999</v>
      </c>
      <c r="H1549">
        <v>0.16600000000000001</v>
      </c>
      <c r="J1549" s="1" t="str">
        <f t="shared" si="25"/>
        <v>2023-11-04-11</v>
      </c>
    </row>
    <row r="1550" spans="1:10" x14ac:dyDescent="0.45">
      <c r="A1550">
        <v>1696048</v>
      </c>
      <c r="B1550" s="1">
        <v>45234.5</v>
      </c>
      <c r="C1550" t="s">
        <v>7</v>
      </c>
      <c r="D1550" t="s">
        <v>8</v>
      </c>
      <c r="E1550" t="s">
        <v>8796</v>
      </c>
      <c r="F1550">
        <v>635</v>
      </c>
      <c r="G1550">
        <v>1.496</v>
      </c>
      <c r="H1550">
        <v>4.7E-2</v>
      </c>
      <c r="J1550" s="1" t="str">
        <f t="shared" si="25"/>
        <v>2023-11-04-12</v>
      </c>
    </row>
    <row r="1551" spans="1:10" x14ac:dyDescent="0.45">
      <c r="A1551">
        <v>1697722</v>
      </c>
      <c r="B1551" s="1">
        <v>45234.541666666664</v>
      </c>
      <c r="C1551" t="s">
        <v>7</v>
      </c>
      <c r="D1551" t="s">
        <v>8</v>
      </c>
      <c r="E1551" t="s">
        <v>8796</v>
      </c>
      <c r="F1551">
        <v>635</v>
      </c>
      <c r="G1551">
        <v>0.32500000000000001</v>
      </c>
      <c r="H1551">
        <v>5.0000000000000001E-3</v>
      </c>
      <c r="J1551" s="1" t="str">
        <f t="shared" si="25"/>
        <v>2023-11-04-13</v>
      </c>
    </row>
    <row r="1552" spans="1:10" x14ac:dyDescent="0.45">
      <c r="A1552">
        <v>1698325</v>
      </c>
      <c r="B1552" s="1">
        <v>45234.583333333336</v>
      </c>
      <c r="C1552" t="s">
        <v>7</v>
      </c>
      <c r="D1552" t="s">
        <v>8</v>
      </c>
      <c r="E1552" t="s">
        <v>8796</v>
      </c>
      <c r="F1552">
        <v>635</v>
      </c>
      <c r="G1552">
        <v>0.66900000000000004</v>
      </c>
      <c r="H1552">
        <v>0</v>
      </c>
      <c r="J1552" s="1" t="str">
        <f t="shared" si="25"/>
        <v>2023-11-04-14</v>
      </c>
    </row>
    <row r="1553" spans="1:10" x14ac:dyDescent="0.45">
      <c r="A1553">
        <v>1699585</v>
      </c>
      <c r="B1553" s="1">
        <v>45234.625</v>
      </c>
      <c r="C1553" t="s">
        <v>7</v>
      </c>
      <c r="D1553" t="s">
        <v>8</v>
      </c>
      <c r="E1553" t="s">
        <v>8796</v>
      </c>
      <c r="F1553">
        <v>635</v>
      </c>
      <c r="G1553">
        <v>0.27500000000000002</v>
      </c>
      <c r="H1553">
        <v>0</v>
      </c>
      <c r="J1553" s="1" t="str">
        <f t="shared" si="25"/>
        <v>2023-11-04-15</v>
      </c>
    </row>
    <row r="1554" spans="1:10" x14ac:dyDescent="0.45">
      <c r="A1554">
        <v>1701404</v>
      </c>
      <c r="B1554" s="1">
        <v>45234.666666666664</v>
      </c>
      <c r="C1554" t="s">
        <v>7</v>
      </c>
      <c r="D1554" t="s">
        <v>8</v>
      </c>
      <c r="E1554" t="s">
        <v>8796</v>
      </c>
      <c r="F1554">
        <v>635</v>
      </c>
      <c r="G1554">
        <v>1.1299999999999999</v>
      </c>
      <c r="H1554">
        <v>0</v>
      </c>
      <c r="J1554" s="1" t="str">
        <f t="shared" si="25"/>
        <v>2023-11-04-16</v>
      </c>
    </row>
    <row r="1555" spans="1:10" x14ac:dyDescent="0.45">
      <c r="A1555">
        <v>1702472</v>
      </c>
      <c r="B1555" s="1">
        <v>45234.708333333336</v>
      </c>
      <c r="C1555" t="s">
        <v>7</v>
      </c>
      <c r="D1555" t="s">
        <v>8</v>
      </c>
      <c r="E1555" t="s">
        <v>8796</v>
      </c>
      <c r="F1555">
        <v>635</v>
      </c>
      <c r="G1555">
        <v>0.27300000000000002</v>
      </c>
      <c r="H1555">
        <v>0</v>
      </c>
      <c r="J1555" s="1" t="str">
        <f t="shared" si="25"/>
        <v>2023-11-04-17</v>
      </c>
    </row>
    <row r="1556" spans="1:10" x14ac:dyDescent="0.45">
      <c r="A1556">
        <v>1703615</v>
      </c>
      <c r="B1556" s="1">
        <v>45234.75</v>
      </c>
      <c r="C1556" t="s">
        <v>7</v>
      </c>
      <c r="D1556" t="s">
        <v>8</v>
      </c>
      <c r="E1556" t="s">
        <v>8796</v>
      </c>
      <c r="F1556">
        <v>635</v>
      </c>
      <c r="G1556">
        <v>0.28599999999999998</v>
      </c>
      <c r="H1556">
        <v>0</v>
      </c>
      <c r="J1556" s="1" t="str">
        <f t="shared" si="25"/>
        <v>2023-11-04-18</v>
      </c>
    </row>
    <row r="1557" spans="1:10" x14ac:dyDescent="0.45">
      <c r="A1557">
        <v>1704269</v>
      </c>
      <c r="B1557" s="1">
        <v>45234.791666666664</v>
      </c>
      <c r="C1557" t="s">
        <v>7</v>
      </c>
      <c r="D1557" t="s">
        <v>8</v>
      </c>
      <c r="E1557" t="s">
        <v>8796</v>
      </c>
      <c r="F1557">
        <v>635</v>
      </c>
      <c r="G1557">
        <v>0.29199999999999998</v>
      </c>
      <c r="H1557">
        <v>0</v>
      </c>
      <c r="J1557" s="1" t="str">
        <f t="shared" si="25"/>
        <v>2023-11-04-19</v>
      </c>
    </row>
    <row r="1558" spans="1:10" x14ac:dyDescent="0.45">
      <c r="A1558">
        <v>1705268</v>
      </c>
      <c r="B1558" s="1">
        <v>45234.833333333336</v>
      </c>
      <c r="C1558" t="s">
        <v>7</v>
      </c>
      <c r="D1558" t="s">
        <v>8</v>
      </c>
      <c r="E1558" t="s">
        <v>8796</v>
      </c>
      <c r="F1558">
        <v>635</v>
      </c>
      <c r="G1558">
        <v>0.22900000000000001</v>
      </c>
      <c r="H1558">
        <v>0</v>
      </c>
      <c r="J1558" s="1" t="str">
        <f t="shared" si="25"/>
        <v>2023-11-04-20</v>
      </c>
    </row>
    <row r="1559" spans="1:10" x14ac:dyDescent="0.45">
      <c r="A1559">
        <v>1706652</v>
      </c>
      <c r="B1559" s="1">
        <v>45234.875</v>
      </c>
      <c r="C1559" t="s">
        <v>7</v>
      </c>
      <c r="D1559" t="s">
        <v>8</v>
      </c>
      <c r="E1559" t="s">
        <v>8796</v>
      </c>
      <c r="F1559">
        <v>635</v>
      </c>
      <c r="G1559">
        <v>0.33300000000000002</v>
      </c>
      <c r="H1559">
        <v>0</v>
      </c>
      <c r="J1559" s="1" t="str">
        <f t="shared" si="25"/>
        <v>2023-11-04-21</v>
      </c>
    </row>
    <row r="1560" spans="1:10" x14ac:dyDescent="0.45">
      <c r="A1560">
        <v>1707157</v>
      </c>
      <c r="B1560" s="1">
        <v>45234.916666666664</v>
      </c>
      <c r="C1560" t="s">
        <v>7</v>
      </c>
      <c r="D1560" t="s">
        <v>8</v>
      </c>
      <c r="E1560" t="s">
        <v>8796</v>
      </c>
      <c r="F1560">
        <v>635</v>
      </c>
      <c r="G1560">
        <v>0.29199999999999998</v>
      </c>
      <c r="H1560">
        <v>0</v>
      </c>
      <c r="J1560" s="1" t="str">
        <f t="shared" si="25"/>
        <v>2023-11-04-22</v>
      </c>
    </row>
    <row r="1561" spans="1:10" x14ac:dyDescent="0.45">
      <c r="A1561">
        <v>1708223</v>
      </c>
      <c r="B1561" s="1">
        <v>45234.958333333336</v>
      </c>
      <c r="C1561" t="s">
        <v>7</v>
      </c>
      <c r="D1561" t="s">
        <v>8</v>
      </c>
      <c r="E1561" t="s">
        <v>8796</v>
      </c>
      <c r="F1561">
        <v>635</v>
      </c>
      <c r="G1561">
        <v>0.2</v>
      </c>
      <c r="H1561">
        <v>0</v>
      </c>
      <c r="J1561" s="1" t="str">
        <f t="shared" si="25"/>
        <v>2023-11-04-23</v>
      </c>
    </row>
    <row r="1562" spans="1:10" x14ac:dyDescent="0.45">
      <c r="A1562">
        <v>1709484</v>
      </c>
      <c r="B1562" s="1">
        <v>45235</v>
      </c>
      <c r="C1562" t="s">
        <v>7</v>
      </c>
      <c r="D1562" t="s">
        <v>8</v>
      </c>
      <c r="E1562" t="s">
        <v>8796</v>
      </c>
      <c r="F1562">
        <v>635</v>
      </c>
      <c r="G1562">
        <v>0.68799999999999994</v>
      </c>
      <c r="H1562">
        <v>0</v>
      </c>
      <c r="J1562" s="1" t="str">
        <f t="shared" si="25"/>
        <v>2023-11-05-00</v>
      </c>
    </row>
    <row r="1563" spans="1:10" x14ac:dyDescent="0.45">
      <c r="A1563">
        <v>1711348</v>
      </c>
      <c r="B1563" s="1">
        <v>45235.041666666664</v>
      </c>
      <c r="C1563" t="s">
        <v>7</v>
      </c>
      <c r="D1563" t="s">
        <v>8</v>
      </c>
      <c r="E1563" t="s">
        <v>8796</v>
      </c>
      <c r="F1563">
        <v>635</v>
      </c>
      <c r="G1563">
        <v>1.218</v>
      </c>
      <c r="H1563">
        <v>0</v>
      </c>
      <c r="J1563" s="1" t="str">
        <f t="shared" si="25"/>
        <v>2023-11-05-01</v>
      </c>
    </row>
    <row r="1564" spans="1:10" x14ac:dyDescent="0.45">
      <c r="A1564">
        <v>1712173</v>
      </c>
      <c r="B1564" s="1">
        <v>45235.083333333336</v>
      </c>
      <c r="C1564" t="s">
        <v>7</v>
      </c>
      <c r="D1564" t="s">
        <v>8</v>
      </c>
      <c r="E1564" t="s">
        <v>8796</v>
      </c>
      <c r="F1564">
        <v>635</v>
      </c>
      <c r="G1564">
        <v>0.46700000000000003</v>
      </c>
      <c r="H1564">
        <v>0</v>
      </c>
      <c r="J1564" s="1" t="str">
        <f t="shared" si="25"/>
        <v>2023-11-05-02</v>
      </c>
    </row>
    <row r="1565" spans="1:10" x14ac:dyDescent="0.45">
      <c r="A1565">
        <v>1713239</v>
      </c>
      <c r="B1565" s="1">
        <v>45235.125</v>
      </c>
      <c r="C1565" t="s">
        <v>7</v>
      </c>
      <c r="D1565" t="s">
        <v>8</v>
      </c>
      <c r="E1565" t="s">
        <v>8796</v>
      </c>
      <c r="F1565">
        <v>635</v>
      </c>
      <c r="G1565">
        <v>0.82299999999999995</v>
      </c>
      <c r="H1565">
        <v>0</v>
      </c>
      <c r="J1565" s="1" t="str">
        <f t="shared" si="25"/>
        <v>2023-11-05-03</v>
      </c>
    </row>
    <row r="1566" spans="1:10" x14ac:dyDescent="0.45">
      <c r="A1566">
        <v>1713701</v>
      </c>
      <c r="B1566" s="1">
        <v>45235.166666666664</v>
      </c>
      <c r="C1566" t="s">
        <v>7</v>
      </c>
      <c r="D1566" t="s">
        <v>8</v>
      </c>
      <c r="E1566" t="s">
        <v>8796</v>
      </c>
      <c r="F1566">
        <v>635</v>
      </c>
      <c r="G1566">
        <v>0.59199999999999997</v>
      </c>
      <c r="H1566">
        <v>0</v>
      </c>
      <c r="J1566" s="1" t="str">
        <f t="shared" si="25"/>
        <v>2023-11-05-04</v>
      </c>
    </row>
    <row r="1567" spans="1:10" x14ac:dyDescent="0.45">
      <c r="A1567">
        <v>1715197</v>
      </c>
      <c r="B1567" s="1">
        <v>45235.208333333336</v>
      </c>
      <c r="C1567" t="s">
        <v>7</v>
      </c>
      <c r="D1567" t="s">
        <v>8</v>
      </c>
      <c r="E1567" t="s">
        <v>8796</v>
      </c>
      <c r="F1567">
        <v>635</v>
      </c>
      <c r="G1567">
        <v>0.67800000000000005</v>
      </c>
      <c r="H1567">
        <v>0</v>
      </c>
      <c r="J1567" s="1" t="str">
        <f t="shared" si="25"/>
        <v>2023-11-05-05</v>
      </c>
    </row>
    <row r="1568" spans="1:10" x14ac:dyDescent="0.45">
      <c r="A1568">
        <v>1716454</v>
      </c>
      <c r="B1568" s="1">
        <v>45235.25</v>
      </c>
      <c r="C1568" t="s">
        <v>7</v>
      </c>
      <c r="D1568" t="s">
        <v>8</v>
      </c>
      <c r="E1568" t="s">
        <v>8796</v>
      </c>
      <c r="F1568">
        <v>635</v>
      </c>
      <c r="G1568">
        <v>0.34399999999999997</v>
      </c>
      <c r="H1568">
        <v>8.9999999999999993E-3</v>
      </c>
      <c r="J1568" s="1" t="str">
        <f t="shared" si="25"/>
        <v>2023-11-05-06</v>
      </c>
    </row>
    <row r="1569" spans="1:10" x14ac:dyDescent="0.45">
      <c r="A1569">
        <v>1716974</v>
      </c>
      <c r="B1569" s="1">
        <v>45235.291666666664</v>
      </c>
      <c r="C1569" t="s">
        <v>7</v>
      </c>
      <c r="D1569" t="s">
        <v>8</v>
      </c>
      <c r="E1569" t="s">
        <v>8796</v>
      </c>
      <c r="F1569">
        <v>635</v>
      </c>
      <c r="G1569">
        <v>0.70699999999999996</v>
      </c>
      <c r="H1569">
        <v>9.6000000000000002E-2</v>
      </c>
      <c r="J1569" s="1" t="str">
        <f t="shared" si="25"/>
        <v>2023-11-05-07</v>
      </c>
    </row>
    <row r="1570" spans="1:10" x14ac:dyDescent="0.45">
      <c r="A1570">
        <v>1719016</v>
      </c>
      <c r="B1570" s="1">
        <v>45235.333333333336</v>
      </c>
      <c r="C1570" t="s">
        <v>7</v>
      </c>
      <c r="D1570" t="s">
        <v>8</v>
      </c>
      <c r="E1570" t="s">
        <v>8796</v>
      </c>
      <c r="F1570">
        <v>635</v>
      </c>
      <c r="G1570">
        <v>1.9E-2</v>
      </c>
      <c r="H1570">
        <v>0.32900000000000001</v>
      </c>
      <c r="J1570" s="1" t="str">
        <f t="shared" si="25"/>
        <v>2023-11-05-08</v>
      </c>
    </row>
    <row r="1571" spans="1:10" x14ac:dyDescent="0.45">
      <c r="A1571">
        <v>1719225</v>
      </c>
      <c r="B1571" s="1">
        <v>45235.375</v>
      </c>
      <c r="C1571" t="s">
        <v>7</v>
      </c>
      <c r="D1571" t="s">
        <v>8</v>
      </c>
      <c r="E1571" t="s">
        <v>8796</v>
      </c>
      <c r="F1571">
        <v>635</v>
      </c>
      <c r="G1571">
        <v>0.378</v>
      </c>
      <c r="H1571">
        <v>0.13900000000000001</v>
      </c>
      <c r="J1571" s="1" t="str">
        <f t="shared" si="25"/>
        <v>2023-11-05-09</v>
      </c>
    </row>
    <row r="1572" spans="1:10" x14ac:dyDescent="0.45">
      <c r="A1572">
        <v>1720357</v>
      </c>
      <c r="B1572" s="1">
        <v>45235.416666666664</v>
      </c>
      <c r="C1572" t="s">
        <v>7</v>
      </c>
      <c r="D1572" t="s">
        <v>8</v>
      </c>
      <c r="E1572" t="s">
        <v>8796</v>
      </c>
      <c r="F1572">
        <v>635</v>
      </c>
      <c r="G1572">
        <v>3.2000000000000001E-2</v>
      </c>
      <c r="H1572">
        <v>0.29199999999999998</v>
      </c>
      <c r="J1572" s="1" t="str">
        <f t="shared" si="25"/>
        <v>2023-11-05-10</v>
      </c>
    </row>
    <row r="1573" spans="1:10" x14ac:dyDescent="0.45">
      <c r="A1573">
        <v>1721654</v>
      </c>
      <c r="B1573" s="1">
        <v>45235.458333333336</v>
      </c>
      <c r="C1573" t="s">
        <v>7</v>
      </c>
      <c r="D1573" t="s">
        <v>8</v>
      </c>
      <c r="E1573" t="s">
        <v>8796</v>
      </c>
      <c r="F1573">
        <v>635</v>
      </c>
      <c r="G1573">
        <v>0.3</v>
      </c>
      <c r="H1573">
        <v>0.41099999999999998</v>
      </c>
      <c r="J1573" s="1" t="str">
        <f t="shared" si="25"/>
        <v>2023-11-05-11</v>
      </c>
    </row>
    <row r="1574" spans="1:10" x14ac:dyDescent="0.45">
      <c r="A1574">
        <v>1723088</v>
      </c>
      <c r="B1574" s="1">
        <v>45235.5</v>
      </c>
      <c r="C1574" t="s">
        <v>7</v>
      </c>
      <c r="D1574" t="s">
        <v>8</v>
      </c>
      <c r="E1574" t="s">
        <v>8796</v>
      </c>
      <c r="F1574">
        <v>635</v>
      </c>
      <c r="G1574">
        <v>0.89300000000000002</v>
      </c>
      <c r="H1574">
        <v>5.5E-2</v>
      </c>
      <c r="J1574" s="1" t="str">
        <f t="shared" si="25"/>
        <v>2023-11-05-12</v>
      </c>
    </row>
    <row r="1575" spans="1:10" x14ac:dyDescent="0.45">
      <c r="A1575">
        <v>1724227</v>
      </c>
      <c r="B1575" s="1">
        <v>45235.541666666664</v>
      </c>
      <c r="C1575" t="s">
        <v>7</v>
      </c>
      <c r="D1575" t="s">
        <v>8</v>
      </c>
      <c r="E1575" t="s">
        <v>8796</v>
      </c>
      <c r="F1575">
        <v>635</v>
      </c>
      <c r="G1575">
        <v>1.6859999999999999</v>
      </c>
      <c r="H1575">
        <v>0</v>
      </c>
      <c r="J1575" s="1" t="str">
        <f t="shared" si="25"/>
        <v>2023-11-05-13</v>
      </c>
    </row>
    <row r="1576" spans="1:10" x14ac:dyDescent="0.45">
      <c r="A1576">
        <v>1725063</v>
      </c>
      <c r="B1576" s="1">
        <v>45235.583333333336</v>
      </c>
      <c r="C1576" t="s">
        <v>7</v>
      </c>
      <c r="D1576" t="s">
        <v>8</v>
      </c>
      <c r="E1576" t="s">
        <v>8796</v>
      </c>
      <c r="F1576">
        <v>635</v>
      </c>
      <c r="G1576">
        <v>2.0659999999999998</v>
      </c>
      <c r="H1576">
        <v>0</v>
      </c>
      <c r="J1576" s="1" t="str">
        <f t="shared" si="25"/>
        <v>2023-11-05-14</v>
      </c>
    </row>
    <row r="1577" spans="1:10" x14ac:dyDescent="0.45">
      <c r="A1577">
        <v>1725629</v>
      </c>
      <c r="B1577" s="1">
        <v>45235.625</v>
      </c>
      <c r="C1577" t="s">
        <v>7</v>
      </c>
      <c r="D1577" t="s">
        <v>8</v>
      </c>
      <c r="E1577" t="s">
        <v>8796</v>
      </c>
      <c r="F1577">
        <v>635</v>
      </c>
      <c r="G1577">
        <v>1.615</v>
      </c>
      <c r="H1577">
        <v>0</v>
      </c>
      <c r="J1577" s="1" t="str">
        <f t="shared" si="25"/>
        <v>2023-11-05-15</v>
      </c>
    </row>
    <row r="1578" spans="1:10" x14ac:dyDescent="0.45">
      <c r="A1578">
        <v>1727746</v>
      </c>
      <c r="B1578" s="1">
        <v>45235.666666666664</v>
      </c>
      <c r="C1578" t="s">
        <v>7</v>
      </c>
      <c r="D1578" t="s">
        <v>8</v>
      </c>
      <c r="E1578" t="s">
        <v>8796</v>
      </c>
      <c r="F1578">
        <v>635</v>
      </c>
      <c r="G1578">
        <v>0.35499999999999998</v>
      </c>
      <c r="H1578">
        <v>0</v>
      </c>
      <c r="J1578" s="1" t="str">
        <f t="shared" si="25"/>
        <v>2023-11-05-16</v>
      </c>
    </row>
    <row r="1579" spans="1:10" x14ac:dyDescent="0.45">
      <c r="A1579">
        <v>1727888</v>
      </c>
      <c r="B1579" s="1">
        <v>45235.708333333336</v>
      </c>
      <c r="C1579" t="s">
        <v>7</v>
      </c>
      <c r="D1579" t="s">
        <v>8</v>
      </c>
      <c r="E1579" t="s">
        <v>8796</v>
      </c>
      <c r="F1579">
        <v>635</v>
      </c>
      <c r="G1579">
        <v>0.54700000000000004</v>
      </c>
      <c r="H1579">
        <v>0</v>
      </c>
      <c r="J1579" s="1" t="str">
        <f t="shared" si="25"/>
        <v>2023-11-05-17</v>
      </c>
    </row>
    <row r="1580" spans="1:10" x14ac:dyDescent="0.45">
      <c r="A1580">
        <v>1729319</v>
      </c>
      <c r="B1580" s="1">
        <v>45235.75</v>
      </c>
      <c r="C1580" t="s">
        <v>7</v>
      </c>
      <c r="D1580" t="s">
        <v>8</v>
      </c>
      <c r="E1580" t="s">
        <v>8796</v>
      </c>
      <c r="F1580">
        <v>635</v>
      </c>
      <c r="G1580">
        <v>0.85299999999999998</v>
      </c>
      <c r="H1580">
        <v>0</v>
      </c>
      <c r="J1580" s="1" t="str">
        <f t="shared" si="25"/>
        <v>2023-11-05-18</v>
      </c>
    </row>
    <row r="1581" spans="1:10" x14ac:dyDescent="0.45">
      <c r="A1581">
        <v>1730938</v>
      </c>
      <c r="B1581" s="1">
        <v>45235.791666666664</v>
      </c>
      <c r="C1581" t="s">
        <v>7</v>
      </c>
      <c r="D1581" t="s">
        <v>8</v>
      </c>
      <c r="E1581" t="s">
        <v>8796</v>
      </c>
      <c r="F1581">
        <v>635</v>
      </c>
      <c r="G1581">
        <v>0.28100000000000003</v>
      </c>
      <c r="H1581">
        <v>0</v>
      </c>
      <c r="J1581" s="1" t="str">
        <f t="shared" si="25"/>
        <v>2023-11-05-19</v>
      </c>
    </row>
    <row r="1582" spans="1:10" x14ac:dyDescent="0.45">
      <c r="A1582">
        <v>1731707</v>
      </c>
      <c r="B1582" s="1">
        <v>45235.833333333336</v>
      </c>
      <c r="C1582" t="s">
        <v>7</v>
      </c>
      <c r="D1582" t="s">
        <v>8</v>
      </c>
      <c r="E1582" t="s">
        <v>8796</v>
      </c>
      <c r="F1582">
        <v>635</v>
      </c>
      <c r="G1582">
        <v>0.314</v>
      </c>
      <c r="H1582">
        <v>0</v>
      </c>
      <c r="J1582" s="1" t="str">
        <f t="shared" si="25"/>
        <v>2023-11-05-20</v>
      </c>
    </row>
    <row r="1583" spans="1:10" x14ac:dyDescent="0.45">
      <c r="A1583">
        <v>1732187</v>
      </c>
      <c r="B1583" s="1">
        <v>45235.875</v>
      </c>
      <c r="C1583" t="s">
        <v>7</v>
      </c>
      <c r="D1583" t="s">
        <v>8</v>
      </c>
      <c r="E1583" t="s">
        <v>8796</v>
      </c>
      <c r="F1583">
        <v>635</v>
      </c>
      <c r="G1583">
        <v>0.22700000000000001</v>
      </c>
      <c r="H1583">
        <v>0</v>
      </c>
      <c r="J1583" s="1" t="str">
        <f t="shared" si="25"/>
        <v>2023-11-05-21</v>
      </c>
    </row>
    <row r="1584" spans="1:10" x14ac:dyDescent="0.45">
      <c r="A1584">
        <v>1733609</v>
      </c>
      <c r="B1584" s="1">
        <v>45235.916666666664</v>
      </c>
      <c r="C1584" t="s">
        <v>7</v>
      </c>
      <c r="D1584" t="s">
        <v>8</v>
      </c>
      <c r="E1584" t="s">
        <v>8796</v>
      </c>
      <c r="F1584">
        <v>635</v>
      </c>
      <c r="G1584">
        <v>0.218</v>
      </c>
      <c r="H1584">
        <v>0</v>
      </c>
      <c r="J1584" s="1" t="str">
        <f t="shared" si="25"/>
        <v>2023-11-05-22</v>
      </c>
    </row>
    <row r="1585" spans="1:10" x14ac:dyDescent="0.45">
      <c r="A1585">
        <v>1734680</v>
      </c>
      <c r="B1585" s="1">
        <v>45235.958333333336</v>
      </c>
      <c r="C1585" t="s">
        <v>7</v>
      </c>
      <c r="D1585" t="s">
        <v>8</v>
      </c>
      <c r="E1585" t="s">
        <v>8796</v>
      </c>
      <c r="F1585">
        <v>635</v>
      </c>
      <c r="G1585">
        <v>0.2</v>
      </c>
      <c r="H1585">
        <v>0</v>
      </c>
      <c r="J1585" s="1" t="str">
        <f t="shared" si="25"/>
        <v>2023-11-05-23</v>
      </c>
    </row>
    <row r="1586" spans="1:10" x14ac:dyDescent="0.45">
      <c r="A1586">
        <v>1736412</v>
      </c>
      <c r="B1586" s="1">
        <v>45236</v>
      </c>
      <c r="C1586" t="s">
        <v>7</v>
      </c>
      <c r="D1586" t="s">
        <v>8</v>
      </c>
      <c r="E1586" t="s">
        <v>8796</v>
      </c>
      <c r="F1586">
        <v>635</v>
      </c>
      <c r="G1586">
        <v>0.183</v>
      </c>
      <c r="H1586">
        <v>0</v>
      </c>
      <c r="J1586" s="1" t="str">
        <f t="shared" si="25"/>
        <v>2023-11-06-00</v>
      </c>
    </row>
    <row r="1587" spans="1:10" x14ac:dyDescent="0.45">
      <c r="A1587">
        <v>1737506</v>
      </c>
      <c r="B1587" s="1">
        <v>45236.041666666664</v>
      </c>
      <c r="C1587" t="s">
        <v>7</v>
      </c>
      <c r="D1587" t="s">
        <v>8</v>
      </c>
      <c r="E1587" t="s">
        <v>8796</v>
      </c>
      <c r="F1587">
        <v>635</v>
      </c>
      <c r="G1587">
        <v>0.185</v>
      </c>
      <c r="H1587">
        <v>0</v>
      </c>
      <c r="J1587" s="1" t="str">
        <f t="shared" si="25"/>
        <v>2023-11-06-01</v>
      </c>
    </row>
    <row r="1588" spans="1:10" x14ac:dyDescent="0.45">
      <c r="A1588">
        <v>1738462</v>
      </c>
      <c r="B1588" s="1">
        <v>45236.083333333336</v>
      </c>
      <c r="C1588" t="s">
        <v>7</v>
      </c>
      <c r="D1588" t="s">
        <v>8</v>
      </c>
      <c r="E1588" t="s">
        <v>8796</v>
      </c>
      <c r="F1588">
        <v>635</v>
      </c>
      <c r="G1588">
        <v>0.71599999999999997</v>
      </c>
      <c r="H1588">
        <v>0</v>
      </c>
      <c r="J1588" s="1" t="str">
        <f t="shared" si="25"/>
        <v>2023-11-06-02</v>
      </c>
    </row>
    <row r="1589" spans="1:10" x14ac:dyDescent="0.45">
      <c r="A1589">
        <v>1739582</v>
      </c>
      <c r="B1589" s="1">
        <v>45236.125</v>
      </c>
      <c r="C1589" t="s">
        <v>7</v>
      </c>
      <c r="D1589" t="s">
        <v>8</v>
      </c>
      <c r="E1589" t="s">
        <v>8796</v>
      </c>
      <c r="F1589">
        <v>635</v>
      </c>
      <c r="G1589">
        <v>0.55200000000000005</v>
      </c>
      <c r="H1589">
        <v>0</v>
      </c>
      <c r="J1589" s="1" t="str">
        <f t="shared" si="25"/>
        <v>2023-11-06-03</v>
      </c>
    </row>
    <row r="1590" spans="1:10" x14ac:dyDescent="0.45">
      <c r="A1590">
        <v>1740753</v>
      </c>
      <c r="B1590" s="1">
        <v>45236.166666666664</v>
      </c>
      <c r="C1590" t="s">
        <v>7</v>
      </c>
      <c r="D1590" t="s">
        <v>8</v>
      </c>
      <c r="E1590" t="s">
        <v>8796</v>
      </c>
      <c r="F1590">
        <v>635</v>
      </c>
      <c r="G1590">
        <v>0.503</v>
      </c>
      <c r="H1590">
        <v>0</v>
      </c>
      <c r="J1590" s="1" t="str">
        <f t="shared" si="25"/>
        <v>2023-11-06-04</v>
      </c>
    </row>
    <row r="1591" spans="1:10" x14ac:dyDescent="0.45">
      <c r="A1591">
        <v>1741968</v>
      </c>
      <c r="B1591" s="1">
        <v>45236.208333333336</v>
      </c>
      <c r="C1591" t="s">
        <v>7</v>
      </c>
      <c r="D1591" t="s">
        <v>8</v>
      </c>
      <c r="E1591" t="s">
        <v>8796</v>
      </c>
      <c r="F1591">
        <v>635</v>
      </c>
      <c r="G1591">
        <v>0.34399999999999997</v>
      </c>
      <c r="H1591">
        <v>0</v>
      </c>
      <c r="J1591" s="1" t="str">
        <f t="shared" si="25"/>
        <v>2023-11-06-05</v>
      </c>
    </row>
    <row r="1592" spans="1:10" x14ac:dyDescent="0.45">
      <c r="A1592">
        <v>1742075</v>
      </c>
      <c r="B1592" s="1">
        <v>45236.25</v>
      </c>
      <c r="C1592" t="s">
        <v>7</v>
      </c>
      <c r="D1592" t="s">
        <v>8</v>
      </c>
      <c r="E1592" t="s">
        <v>8796</v>
      </c>
      <c r="F1592">
        <v>635</v>
      </c>
      <c r="G1592">
        <v>0.33300000000000002</v>
      </c>
      <c r="H1592">
        <v>7.0000000000000001E-3</v>
      </c>
      <c r="J1592" s="1" t="str">
        <f t="shared" si="25"/>
        <v>2023-11-06-06</v>
      </c>
    </row>
    <row r="1593" spans="1:10" x14ac:dyDescent="0.45">
      <c r="A1593">
        <v>1743307</v>
      </c>
      <c r="B1593" s="1">
        <v>45236.291666666664</v>
      </c>
      <c r="C1593" t="s">
        <v>7</v>
      </c>
      <c r="D1593" t="s">
        <v>8</v>
      </c>
      <c r="E1593" t="s">
        <v>8796</v>
      </c>
      <c r="F1593">
        <v>635</v>
      </c>
      <c r="G1593">
        <v>0.25</v>
      </c>
      <c r="H1593">
        <v>5.8000000000000003E-2</v>
      </c>
      <c r="J1593" s="1" t="str">
        <f t="shared" si="25"/>
        <v>2023-11-06-07</v>
      </c>
    </row>
    <row r="1594" spans="1:10" x14ac:dyDescent="0.45">
      <c r="A1594">
        <v>1745315</v>
      </c>
      <c r="B1594" s="1">
        <v>45236.333333333336</v>
      </c>
      <c r="C1594" t="s">
        <v>7</v>
      </c>
      <c r="D1594" t="s">
        <v>8</v>
      </c>
      <c r="E1594" t="s">
        <v>8796</v>
      </c>
      <c r="F1594">
        <v>635</v>
      </c>
      <c r="G1594">
        <v>0.23300000000000001</v>
      </c>
      <c r="H1594">
        <v>5.2999999999999999E-2</v>
      </c>
      <c r="J1594" s="1" t="str">
        <f t="shared" si="25"/>
        <v>2023-11-06-08</v>
      </c>
    </row>
    <row r="1595" spans="1:10" x14ac:dyDescent="0.45">
      <c r="A1595">
        <v>1745474</v>
      </c>
      <c r="B1595" s="1">
        <v>45236.375</v>
      </c>
      <c r="C1595" t="s">
        <v>7</v>
      </c>
      <c r="D1595" t="s">
        <v>8</v>
      </c>
      <c r="E1595" t="s">
        <v>8796</v>
      </c>
      <c r="F1595">
        <v>635</v>
      </c>
      <c r="G1595">
        <v>0.60299999999999998</v>
      </c>
      <c r="H1595">
        <v>0.17</v>
      </c>
      <c r="J1595" s="1" t="str">
        <f t="shared" si="25"/>
        <v>2023-11-06-09</v>
      </c>
    </row>
    <row r="1596" spans="1:10" x14ac:dyDescent="0.45">
      <c r="A1596">
        <v>1746538</v>
      </c>
      <c r="B1596" s="1">
        <v>45236.416666666664</v>
      </c>
      <c r="C1596" t="s">
        <v>7</v>
      </c>
      <c r="D1596" t="s">
        <v>8</v>
      </c>
      <c r="E1596" t="s">
        <v>8796</v>
      </c>
      <c r="F1596">
        <v>635</v>
      </c>
      <c r="G1596">
        <v>5.2999999999999999E-2</v>
      </c>
      <c r="H1596">
        <v>0.20899999999999999</v>
      </c>
      <c r="J1596" s="1" t="str">
        <f t="shared" si="25"/>
        <v>2023-11-06-10</v>
      </c>
    </row>
    <row r="1597" spans="1:10" x14ac:dyDescent="0.45">
      <c r="A1597">
        <v>1747912</v>
      </c>
      <c r="B1597" s="1">
        <v>45236.458333333336</v>
      </c>
      <c r="C1597" t="s">
        <v>7</v>
      </c>
      <c r="D1597" t="s">
        <v>8</v>
      </c>
      <c r="E1597" t="s">
        <v>8796</v>
      </c>
      <c r="F1597">
        <v>635</v>
      </c>
      <c r="G1597">
        <v>0.41699999999999998</v>
      </c>
      <c r="H1597">
        <v>1.2E-2</v>
      </c>
      <c r="J1597" s="1" t="str">
        <f t="shared" si="25"/>
        <v>2023-11-06-11</v>
      </c>
    </row>
    <row r="1598" spans="1:10" x14ac:dyDescent="0.45">
      <c r="A1598">
        <v>1748887</v>
      </c>
      <c r="B1598" s="1">
        <v>45236.5</v>
      </c>
      <c r="C1598" t="s">
        <v>7</v>
      </c>
      <c r="D1598" t="s">
        <v>8</v>
      </c>
      <c r="E1598" t="s">
        <v>8796</v>
      </c>
      <c r="F1598">
        <v>635</v>
      </c>
      <c r="G1598">
        <v>0.126</v>
      </c>
      <c r="H1598">
        <v>0.19400000000000001</v>
      </c>
      <c r="J1598" s="1" t="str">
        <f t="shared" si="25"/>
        <v>2023-11-06-12</v>
      </c>
    </row>
    <row r="1599" spans="1:10" x14ac:dyDescent="0.45">
      <c r="A1599">
        <v>1750460</v>
      </c>
      <c r="B1599" s="1">
        <v>45236.541666666664</v>
      </c>
      <c r="C1599" t="s">
        <v>7</v>
      </c>
      <c r="D1599" t="s">
        <v>8</v>
      </c>
      <c r="E1599" t="s">
        <v>8796</v>
      </c>
      <c r="F1599">
        <v>635</v>
      </c>
      <c r="G1599">
        <v>1.1719999999999999</v>
      </c>
      <c r="H1599">
        <v>2E-3</v>
      </c>
      <c r="J1599" s="1" t="str">
        <f t="shared" si="25"/>
        <v>2023-11-06-13</v>
      </c>
    </row>
    <row r="1600" spans="1:10" x14ac:dyDescent="0.45">
      <c r="A1600">
        <v>1751012</v>
      </c>
      <c r="B1600" s="1">
        <v>45236.583333333336</v>
      </c>
      <c r="C1600" t="s">
        <v>7</v>
      </c>
      <c r="D1600" t="s">
        <v>8</v>
      </c>
      <c r="E1600" t="s">
        <v>8796</v>
      </c>
      <c r="F1600">
        <v>635</v>
      </c>
      <c r="G1600">
        <v>0.41</v>
      </c>
      <c r="H1600">
        <v>0</v>
      </c>
      <c r="J1600" s="1" t="str">
        <f t="shared" si="25"/>
        <v>2023-11-06-14</v>
      </c>
    </row>
    <row r="1601" spans="1:10" x14ac:dyDescent="0.45">
      <c r="A1601">
        <v>1751937</v>
      </c>
      <c r="B1601" s="1">
        <v>45236.625</v>
      </c>
      <c r="C1601" t="s">
        <v>7</v>
      </c>
      <c r="D1601" t="s">
        <v>8</v>
      </c>
      <c r="E1601" t="s">
        <v>8796</v>
      </c>
      <c r="F1601">
        <v>635</v>
      </c>
      <c r="G1601">
        <v>0.98599999999999999</v>
      </c>
      <c r="H1601">
        <v>0</v>
      </c>
      <c r="J1601" s="1" t="str">
        <f t="shared" si="25"/>
        <v>2023-11-06-15</v>
      </c>
    </row>
    <row r="1602" spans="1:10" x14ac:dyDescent="0.45">
      <c r="A1602">
        <v>1753591</v>
      </c>
      <c r="B1602" s="1">
        <v>45236.666666666664</v>
      </c>
      <c r="C1602" t="s">
        <v>7</v>
      </c>
      <c r="D1602" t="s">
        <v>8</v>
      </c>
      <c r="E1602" t="s">
        <v>8796</v>
      </c>
      <c r="F1602">
        <v>635</v>
      </c>
      <c r="G1602">
        <v>0.36299999999999999</v>
      </c>
      <c r="H1602">
        <v>0</v>
      </c>
      <c r="J1602" s="1" t="str">
        <f t="shared" si="25"/>
        <v>2023-11-06-16</v>
      </c>
    </row>
    <row r="1603" spans="1:10" x14ac:dyDescent="0.45">
      <c r="A1603">
        <v>1754803</v>
      </c>
      <c r="B1603" s="1">
        <v>45236.708333333336</v>
      </c>
      <c r="C1603" t="s">
        <v>7</v>
      </c>
      <c r="D1603" t="s">
        <v>8</v>
      </c>
      <c r="E1603" t="s">
        <v>8796</v>
      </c>
      <c r="F1603">
        <v>635</v>
      </c>
      <c r="G1603">
        <v>0.51500000000000001</v>
      </c>
      <c r="H1603">
        <v>0</v>
      </c>
      <c r="J1603" s="1" t="str">
        <f t="shared" ref="J1603:J1666" si="26">TEXT(YEAR(B1603),"0000")&amp;"-"&amp;TEXT(MONTH(B1603),"00")&amp;"-"&amp;TEXT(DAY(B1603),"00")&amp;"-"&amp;TEXT(HOUR(B1603),"00")</f>
        <v>2023-11-06-17</v>
      </c>
    </row>
    <row r="1604" spans="1:10" x14ac:dyDescent="0.45">
      <c r="A1604">
        <v>1755980</v>
      </c>
      <c r="B1604" s="1">
        <v>45236.75</v>
      </c>
      <c r="C1604" t="s">
        <v>7</v>
      </c>
      <c r="D1604" t="s">
        <v>8</v>
      </c>
      <c r="E1604" t="s">
        <v>8796</v>
      </c>
      <c r="F1604">
        <v>635</v>
      </c>
      <c r="G1604">
        <v>0.32700000000000001</v>
      </c>
      <c r="H1604">
        <v>0</v>
      </c>
      <c r="J1604" s="1" t="str">
        <f t="shared" si="26"/>
        <v>2023-11-06-18</v>
      </c>
    </row>
    <row r="1605" spans="1:10" x14ac:dyDescent="0.45">
      <c r="A1605">
        <v>1756329</v>
      </c>
      <c r="B1605" s="1">
        <v>45236.791666666664</v>
      </c>
      <c r="C1605" t="s">
        <v>7</v>
      </c>
      <c r="D1605" t="s">
        <v>8</v>
      </c>
      <c r="E1605" t="s">
        <v>8796</v>
      </c>
      <c r="F1605">
        <v>635</v>
      </c>
      <c r="G1605">
        <v>0.9</v>
      </c>
      <c r="H1605">
        <v>0</v>
      </c>
      <c r="J1605" s="1" t="str">
        <f t="shared" si="26"/>
        <v>2023-11-06-19</v>
      </c>
    </row>
    <row r="1606" spans="1:10" x14ac:dyDescent="0.45">
      <c r="A1606">
        <v>1757568</v>
      </c>
      <c r="B1606" s="1">
        <v>45236.833333333336</v>
      </c>
      <c r="C1606" t="s">
        <v>7</v>
      </c>
      <c r="D1606" t="s">
        <v>8</v>
      </c>
      <c r="E1606" t="s">
        <v>8796</v>
      </c>
      <c r="F1606">
        <v>635</v>
      </c>
      <c r="G1606">
        <v>0.84799999999999998</v>
      </c>
      <c r="H1606">
        <v>0</v>
      </c>
      <c r="J1606" s="1" t="str">
        <f t="shared" si="26"/>
        <v>2023-11-06-20</v>
      </c>
    </row>
    <row r="1607" spans="1:10" x14ac:dyDescent="0.45">
      <c r="A1607">
        <v>1758922</v>
      </c>
      <c r="B1607" s="1">
        <v>45236.875</v>
      </c>
      <c r="C1607" t="s">
        <v>7</v>
      </c>
      <c r="D1607" t="s">
        <v>8</v>
      </c>
      <c r="E1607" t="s">
        <v>8796</v>
      </c>
      <c r="F1607">
        <v>635</v>
      </c>
      <c r="G1607">
        <v>1.879</v>
      </c>
      <c r="H1607">
        <v>0</v>
      </c>
      <c r="J1607" s="1" t="str">
        <f t="shared" si="26"/>
        <v>2023-11-06-21</v>
      </c>
    </row>
    <row r="1608" spans="1:10" x14ac:dyDescent="0.45">
      <c r="A1608">
        <v>1759622</v>
      </c>
      <c r="B1608" s="1">
        <v>45236.916666666664</v>
      </c>
      <c r="C1608" t="s">
        <v>7</v>
      </c>
      <c r="D1608" t="s">
        <v>8</v>
      </c>
      <c r="E1608" t="s">
        <v>8796</v>
      </c>
      <c r="F1608">
        <v>635</v>
      </c>
      <c r="G1608">
        <v>1.631</v>
      </c>
      <c r="H1608">
        <v>0</v>
      </c>
      <c r="J1608" s="1" t="str">
        <f t="shared" si="26"/>
        <v>2023-11-06-22</v>
      </c>
    </row>
    <row r="1609" spans="1:10" x14ac:dyDescent="0.45">
      <c r="A1609">
        <v>1761362</v>
      </c>
      <c r="B1609" s="1">
        <v>45236.958333333336</v>
      </c>
      <c r="C1609" t="s">
        <v>7</v>
      </c>
      <c r="D1609" t="s">
        <v>8</v>
      </c>
      <c r="E1609" t="s">
        <v>8796</v>
      </c>
      <c r="F1609">
        <v>635</v>
      </c>
      <c r="G1609">
        <v>1.806</v>
      </c>
      <c r="H1609">
        <v>0</v>
      </c>
      <c r="J1609" s="1" t="str">
        <f t="shared" si="26"/>
        <v>2023-11-06-23</v>
      </c>
    </row>
    <row r="1610" spans="1:10" x14ac:dyDescent="0.45">
      <c r="A1610">
        <v>1762100</v>
      </c>
      <c r="B1610" s="1">
        <v>45237</v>
      </c>
      <c r="C1610" t="s">
        <v>7</v>
      </c>
      <c r="D1610" t="s">
        <v>8</v>
      </c>
      <c r="E1610" t="s">
        <v>8796</v>
      </c>
      <c r="F1610">
        <v>635</v>
      </c>
      <c r="G1610">
        <v>1.6619999999999999</v>
      </c>
      <c r="H1610">
        <v>0</v>
      </c>
      <c r="J1610" s="1" t="str">
        <f t="shared" si="26"/>
        <v>2023-11-07-00</v>
      </c>
    </row>
    <row r="1611" spans="1:10" x14ac:dyDescent="0.45">
      <c r="A1611">
        <v>1763893</v>
      </c>
      <c r="B1611" s="1">
        <v>45237.041666666664</v>
      </c>
      <c r="C1611" t="s">
        <v>7</v>
      </c>
      <c r="D1611" t="s">
        <v>8</v>
      </c>
      <c r="E1611" t="s">
        <v>8796</v>
      </c>
      <c r="F1611">
        <v>635</v>
      </c>
      <c r="G1611">
        <v>1.7549999999999999</v>
      </c>
      <c r="H1611">
        <v>0</v>
      </c>
      <c r="J1611" s="1" t="str">
        <f t="shared" si="26"/>
        <v>2023-11-07-01</v>
      </c>
    </row>
    <row r="1612" spans="1:10" x14ac:dyDescent="0.45">
      <c r="A1612">
        <v>1764298</v>
      </c>
      <c r="B1612" s="1">
        <v>45237.083333333336</v>
      </c>
      <c r="C1612" t="s">
        <v>7</v>
      </c>
      <c r="D1612" t="s">
        <v>8</v>
      </c>
      <c r="E1612" t="s">
        <v>8796</v>
      </c>
      <c r="F1612">
        <v>635</v>
      </c>
      <c r="G1612">
        <v>1.8</v>
      </c>
      <c r="H1612">
        <v>0</v>
      </c>
      <c r="J1612" s="1" t="str">
        <f t="shared" si="26"/>
        <v>2023-11-07-02</v>
      </c>
    </row>
    <row r="1613" spans="1:10" x14ac:dyDescent="0.45">
      <c r="A1613">
        <v>1766131</v>
      </c>
      <c r="B1613" s="1">
        <v>45237.125</v>
      </c>
      <c r="C1613" t="s">
        <v>7</v>
      </c>
      <c r="D1613" t="s">
        <v>8</v>
      </c>
      <c r="E1613" t="s">
        <v>8796</v>
      </c>
      <c r="F1613">
        <v>635</v>
      </c>
      <c r="G1613">
        <v>1.758</v>
      </c>
      <c r="H1613">
        <v>0</v>
      </c>
      <c r="J1613" s="1" t="str">
        <f t="shared" si="26"/>
        <v>2023-11-07-03</v>
      </c>
    </row>
    <row r="1614" spans="1:10" x14ac:dyDescent="0.45">
      <c r="A1614">
        <v>1767044</v>
      </c>
      <c r="B1614" s="1">
        <v>45237.166666666664</v>
      </c>
      <c r="C1614" t="s">
        <v>7</v>
      </c>
      <c r="D1614" t="s">
        <v>8</v>
      </c>
      <c r="E1614" t="s">
        <v>8796</v>
      </c>
      <c r="F1614">
        <v>635</v>
      </c>
      <c r="G1614">
        <v>1.762</v>
      </c>
      <c r="H1614">
        <v>0</v>
      </c>
      <c r="J1614" s="1" t="str">
        <f t="shared" si="26"/>
        <v>2023-11-07-04</v>
      </c>
    </row>
    <row r="1615" spans="1:10" x14ac:dyDescent="0.45">
      <c r="A1615">
        <v>1767449</v>
      </c>
      <c r="B1615" s="1">
        <v>45237.208333333336</v>
      </c>
      <c r="C1615" t="s">
        <v>7</v>
      </c>
      <c r="D1615" t="s">
        <v>8</v>
      </c>
      <c r="E1615" t="s">
        <v>8796</v>
      </c>
      <c r="F1615">
        <v>635</v>
      </c>
      <c r="G1615">
        <v>1.4259999999999999</v>
      </c>
      <c r="H1615">
        <v>0</v>
      </c>
      <c r="J1615" s="1" t="str">
        <f t="shared" si="26"/>
        <v>2023-11-07-05</v>
      </c>
    </row>
    <row r="1616" spans="1:10" x14ac:dyDescent="0.45">
      <c r="A1616">
        <v>1768834</v>
      </c>
      <c r="B1616" s="1">
        <v>45237.25</v>
      </c>
      <c r="C1616" t="s">
        <v>7</v>
      </c>
      <c r="D1616" t="s">
        <v>8</v>
      </c>
      <c r="E1616" t="s">
        <v>8796</v>
      </c>
      <c r="F1616">
        <v>635</v>
      </c>
      <c r="G1616">
        <v>0.70799999999999996</v>
      </c>
      <c r="H1616">
        <v>1.2999999999999999E-2</v>
      </c>
      <c r="J1616" s="1" t="str">
        <f t="shared" si="26"/>
        <v>2023-11-07-06</v>
      </c>
    </row>
    <row r="1617" spans="1:10" x14ac:dyDescent="0.45">
      <c r="A1617">
        <v>1770057</v>
      </c>
      <c r="B1617" s="1">
        <v>45237.291666666664</v>
      </c>
      <c r="C1617" t="s">
        <v>7</v>
      </c>
      <c r="D1617" t="s">
        <v>8</v>
      </c>
      <c r="E1617" t="s">
        <v>8796</v>
      </c>
      <c r="F1617">
        <v>635</v>
      </c>
      <c r="G1617">
        <v>0.29799999999999999</v>
      </c>
      <c r="H1617">
        <v>0.13</v>
      </c>
      <c r="J1617" s="1" t="str">
        <f t="shared" si="26"/>
        <v>2023-11-07-07</v>
      </c>
    </row>
    <row r="1618" spans="1:10" x14ac:dyDescent="0.45">
      <c r="A1618">
        <v>1771483</v>
      </c>
      <c r="B1618" s="1">
        <v>45237.333333333336</v>
      </c>
      <c r="C1618" t="s">
        <v>7</v>
      </c>
      <c r="D1618" t="s">
        <v>8</v>
      </c>
      <c r="E1618" t="s">
        <v>8796</v>
      </c>
      <c r="F1618">
        <v>635</v>
      </c>
      <c r="G1618">
        <v>0.27800000000000002</v>
      </c>
      <c r="H1618">
        <v>0.16500000000000001</v>
      </c>
      <c r="J1618" s="1" t="str">
        <f t="shared" si="26"/>
        <v>2023-11-07-08</v>
      </c>
    </row>
    <row r="1619" spans="1:10" x14ac:dyDescent="0.45">
      <c r="A1619">
        <v>1772607</v>
      </c>
      <c r="B1619" s="1">
        <v>45237.375</v>
      </c>
      <c r="C1619" t="s">
        <v>7</v>
      </c>
      <c r="D1619" t="s">
        <v>8</v>
      </c>
      <c r="E1619" t="s">
        <v>8796</v>
      </c>
      <c r="F1619">
        <v>635</v>
      </c>
      <c r="G1619">
        <v>0</v>
      </c>
      <c r="H1619">
        <v>0.82</v>
      </c>
      <c r="J1619" s="1" t="str">
        <f t="shared" si="26"/>
        <v>2023-11-07-09</v>
      </c>
    </row>
    <row r="1620" spans="1:10" x14ac:dyDescent="0.45">
      <c r="A1620">
        <v>1773031</v>
      </c>
      <c r="B1620" s="1">
        <v>45237.416666666664</v>
      </c>
      <c r="C1620" t="s">
        <v>7</v>
      </c>
      <c r="D1620" t="s">
        <v>8</v>
      </c>
      <c r="E1620" t="s">
        <v>8796</v>
      </c>
      <c r="F1620">
        <v>635</v>
      </c>
      <c r="G1620">
        <v>0.59699999999999998</v>
      </c>
      <c r="H1620">
        <v>0.69799999999999995</v>
      </c>
      <c r="J1620" s="1" t="str">
        <f t="shared" si="26"/>
        <v>2023-11-07-10</v>
      </c>
    </row>
    <row r="1621" spans="1:10" x14ac:dyDescent="0.45">
      <c r="A1621">
        <v>1774803</v>
      </c>
      <c r="B1621" s="1">
        <v>45237.458333333336</v>
      </c>
      <c r="C1621" t="s">
        <v>7</v>
      </c>
      <c r="D1621" t="s">
        <v>8</v>
      </c>
      <c r="E1621" t="s">
        <v>8796</v>
      </c>
      <c r="F1621">
        <v>635</v>
      </c>
      <c r="G1621">
        <v>2.2120000000000002</v>
      </c>
      <c r="H1621">
        <v>0.214</v>
      </c>
      <c r="J1621" s="1" t="str">
        <f t="shared" si="26"/>
        <v>2023-11-07-11</v>
      </c>
    </row>
    <row r="1622" spans="1:10" x14ac:dyDescent="0.45">
      <c r="A1622">
        <v>1775757</v>
      </c>
      <c r="B1622" s="1">
        <v>45237.5</v>
      </c>
      <c r="C1622" t="s">
        <v>7</v>
      </c>
      <c r="D1622" t="s">
        <v>8</v>
      </c>
      <c r="E1622" t="s">
        <v>8796</v>
      </c>
      <c r="F1622">
        <v>635</v>
      </c>
      <c r="G1622">
        <v>1.482</v>
      </c>
      <c r="H1622">
        <v>0.20399999999999999</v>
      </c>
      <c r="J1622" s="1" t="str">
        <f t="shared" si="26"/>
        <v>2023-11-07-12</v>
      </c>
    </row>
    <row r="1623" spans="1:10" x14ac:dyDescent="0.45">
      <c r="A1623">
        <v>1776723</v>
      </c>
      <c r="B1623" s="1">
        <v>45237.541666666664</v>
      </c>
      <c r="C1623" t="s">
        <v>7</v>
      </c>
      <c r="D1623" t="s">
        <v>8</v>
      </c>
      <c r="E1623" t="s">
        <v>8796</v>
      </c>
      <c r="F1623">
        <v>635</v>
      </c>
      <c r="G1623">
        <v>2.1880000000000002</v>
      </c>
      <c r="H1623">
        <v>3.4000000000000002E-2</v>
      </c>
      <c r="J1623" s="1" t="str">
        <f t="shared" si="26"/>
        <v>2023-11-07-13</v>
      </c>
    </row>
    <row r="1624" spans="1:10" x14ac:dyDescent="0.45">
      <c r="A1624">
        <v>1777394</v>
      </c>
      <c r="B1624" s="1">
        <v>45237.583333333336</v>
      </c>
      <c r="C1624" t="s">
        <v>7</v>
      </c>
      <c r="D1624" t="s">
        <v>8</v>
      </c>
      <c r="E1624" t="s">
        <v>8796</v>
      </c>
      <c r="F1624">
        <v>635</v>
      </c>
      <c r="G1624">
        <v>1.623</v>
      </c>
      <c r="H1624">
        <v>0</v>
      </c>
      <c r="J1624" s="1" t="str">
        <f t="shared" si="26"/>
        <v>2023-11-07-14</v>
      </c>
    </row>
    <row r="1625" spans="1:10" x14ac:dyDescent="0.45">
      <c r="A1625">
        <v>1778875</v>
      </c>
      <c r="B1625" s="1">
        <v>45237.625</v>
      </c>
      <c r="C1625" t="s">
        <v>7</v>
      </c>
      <c r="D1625" t="s">
        <v>8</v>
      </c>
      <c r="E1625" t="s">
        <v>8796</v>
      </c>
      <c r="F1625">
        <v>635</v>
      </c>
      <c r="G1625">
        <v>0.79200000000000004</v>
      </c>
      <c r="H1625">
        <v>0</v>
      </c>
      <c r="J1625" s="1" t="str">
        <f t="shared" si="26"/>
        <v>2023-11-07-15</v>
      </c>
    </row>
    <row r="1626" spans="1:10" x14ac:dyDescent="0.45">
      <c r="A1626">
        <v>1779844</v>
      </c>
      <c r="B1626" s="1">
        <v>45237.666666666664</v>
      </c>
      <c r="C1626" t="s">
        <v>7</v>
      </c>
      <c r="D1626" t="s">
        <v>8</v>
      </c>
      <c r="E1626" t="s">
        <v>8796</v>
      </c>
      <c r="F1626">
        <v>635</v>
      </c>
      <c r="G1626">
        <v>0.46600000000000003</v>
      </c>
      <c r="H1626">
        <v>0</v>
      </c>
      <c r="J1626" s="1" t="str">
        <f t="shared" si="26"/>
        <v>2023-11-07-16</v>
      </c>
    </row>
    <row r="1627" spans="1:10" x14ac:dyDescent="0.45">
      <c r="A1627">
        <v>1780696</v>
      </c>
      <c r="B1627" s="1">
        <v>45237.708333333336</v>
      </c>
      <c r="C1627" t="s">
        <v>7</v>
      </c>
      <c r="D1627" t="s">
        <v>8</v>
      </c>
      <c r="E1627" t="s">
        <v>8796</v>
      </c>
      <c r="F1627">
        <v>635</v>
      </c>
      <c r="G1627">
        <v>0.60399999999999998</v>
      </c>
      <c r="H1627">
        <v>0</v>
      </c>
      <c r="J1627" s="1" t="str">
        <f t="shared" si="26"/>
        <v>2023-11-07-17</v>
      </c>
    </row>
    <row r="1628" spans="1:10" x14ac:dyDescent="0.45">
      <c r="A1628">
        <v>1782337</v>
      </c>
      <c r="B1628" s="1">
        <v>45237.75</v>
      </c>
      <c r="C1628" t="s">
        <v>7</v>
      </c>
      <c r="D1628" t="s">
        <v>8</v>
      </c>
      <c r="E1628" t="s">
        <v>8796</v>
      </c>
      <c r="F1628">
        <v>635</v>
      </c>
      <c r="G1628">
        <v>0.308</v>
      </c>
      <c r="H1628">
        <v>0</v>
      </c>
      <c r="J1628" s="1" t="str">
        <f t="shared" si="26"/>
        <v>2023-11-07-18</v>
      </c>
    </row>
    <row r="1629" spans="1:10" x14ac:dyDescent="0.45">
      <c r="A1629">
        <v>1783527</v>
      </c>
      <c r="B1629" s="1">
        <v>45237.791666666664</v>
      </c>
      <c r="C1629" t="s">
        <v>7</v>
      </c>
      <c r="D1629" t="s">
        <v>8</v>
      </c>
      <c r="E1629" t="s">
        <v>8796</v>
      </c>
      <c r="F1629">
        <v>635</v>
      </c>
      <c r="G1629">
        <v>0.62</v>
      </c>
      <c r="H1629">
        <v>0</v>
      </c>
      <c r="J1629" s="1" t="str">
        <f t="shared" si="26"/>
        <v>2023-11-07-19</v>
      </c>
    </row>
    <row r="1630" spans="1:10" x14ac:dyDescent="0.45">
      <c r="A1630">
        <v>1784106</v>
      </c>
      <c r="B1630" s="1">
        <v>45237.833333333336</v>
      </c>
      <c r="C1630" t="s">
        <v>7</v>
      </c>
      <c r="D1630" t="s">
        <v>8</v>
      </c>
      <c r="E1630" t="s">
        <v>8796</v>
      </c>
      <c r="F1630">
        <v>635</v>
      </c>
      <c r="G1630">
        <v>0.41399999999999998</v>
      </c>
      <c r="H1630">
        <v>0</v>
      </c>
      <c r="J1630" s="1" t="str">
        <f t="shared" si="26"/>
        <v>2023-11-07-20</v>
      </c>
    </row>
    <row r="1631" spans="1:10" x14ac:dyDescent="0.45">
      <c r="A1631">
        <v>1784825</v>
      </c>
      <c r="B1631" s="1">
        <v>45237.875</v>
      </c>
      <c r="C1631" t="s">
        <v>7</v>
      </c>
      <c r="D1631" t="s">
        <v>8</v>
      </c>
      <c r="E1631" t="s">
        <v>8796</v>
      </c>
      <c r="F1631">
        <v>635</v>
      </c>
      <c r="G1631">
        <v>0.96699999999999997</v>
      </c>
      <c r="H1631">
        <v>0</v>
      </c>
      <c r="J1631" s="1" t="str">
        <f t="shared" si="26"/>
        <v>2023-11-07-21</v>
      </c>
    </row>
    <row r="1632" spans="1:10" x14ac:dyDescent="0.45">
      <c r="A1632">
        <v>1786240</v>
      </c>
      <c r="B1632" s="1">
        <v>45237.916666666664</v>
      </c>
      <c r="C1632" t="s">
        <v>7</v>
      </c>
      <c r="D1632" t="s">
        <v>8</v>
      </c>
      <c r="E1632" t="s">
        <v>8796</v>
      </c>
      <c r="F1632">
        <v>635</v>
      </c>
      <c r="G1632">
        <v>0.312</v>
      </c>
      <c r="H1632">
        <v>0</v>
      </c>
      <c r="J1632" s="1" t="str">
        <f t="shared" si="26"/>
        <v>2023-11-07-22</v>
      </c>
    </row>
    <row r="1633" spans="1:10" x14ac:dyDescent="0.45">
      <c r="A1633">
        <v>1787299</v>
      </c>
      <c r="B1633" s="1">
        <v>45237.958333333336</v>
      </c>
      <c r="C1633" t="s">
        <v>7</v>
      </c>
      <c r="D1633" t="s">
        <v>8</v>
      </c>
      <c r="E1633" t="s">
        <v>8796</v>
      </c>
      <c r="F1633">
        <v>635</v>
      </c>
      <c r="G1633">
        <v>0.45400000000000001</v>
      </c>
      <c r="H1633">
        <v>0</v>
      </c>
      <c r="J1633" s="1" t="str">
        <f t="shared" si="26"/>
        <v>2023-11-07-23</v>
      </c>
    </row>
    <row r="1634" spans="1:10" x14ac:dyDescent="0.45">
      <c r="A1634">
        <v>1788315</v>
      </c>
      <c r="B1634" s="1">
        <v>45238</v>
      </c>
      <c r="C1634" t="s">
        <v>7</v>
      </c>
      <c r="D1634" t="s">
        <v>8</v>
      </c>
      <c r="E1634" t="s">
        <v>8796</v>
      </c>
      <c r="F1634">
        <v>635</v>
      </c>
      <c r="G1634">
        <v>0.57599999999999996</v>
      </c>
      <c r="H1634">
        <v>0</v>
      </c>
      <c r="J1634" s="1" t="str">
        <f t="shared" si="26"/>
        <v>2023-11-08-00</v>
      </c>
    </row>
    <row r="1635" spans="1:10" x14ac:dyDescent="0.45">
      <c r="A1635">
        <v>1789766</v>
      </c>
      <c r="B1635" s="1">
        <v>45238.041666666664</v>
      </c>
      <c r="C1635" t="s">
        <v>7</v>
      </c>
      <c r="D1635" t="s">
        <v>8</v>
      </c>
      <c r="E1635" t="s">
        <v>8796</v>
      </c>
      <c r="F1635">
        <v>635</v>
      </c>
      <c r="G1635">
        <v>0.33200000000000002</v>
      </c>
      <c r="H1635">
        <v>0</v>
      </c>
      <c r="J1635" s="1" t="str">
        <f t="shared" si="26"/>
        <v>2023-11-08-01</v>
      </c>
    </row>
    <row r="1636" spans="1:10" x14ac:dyDescent="0.45">
      <c r="A1636">
        <v>1791185</v>
      </c>
      <c r="B1636" s="1">
        <v>45238.083333333336</v>
      </c>
      <c r="C1636" t="s">
        <v>7</v>
      </c>
      <c r="D1636" t="s">
        <v>8</v>
      </c>
      <c r="E1636" t="s">
        <v>8796</v>
      </c>
      <c r="F1636">
        <v>635</v>
      </c>
      <c r="G1636">
        <v>0.70899999999999996</v>
      </c>
      <c r="H1636">
        <v>0</v>
      </c>
      <c r="J1636" s="1" t="str">
        <f t="shared" si="26"/>
        <v>2023-11-08-02</v>
      </c>
    </row>
    <row r="1637" spans="1:10" x14ac:dyDescent="0.45">
      <c r="A1637">
        <v>1792360</v>
      </c>
      <c r="B1637" s="1">
        <v>45238.125</v>
      </c>
      <c r="C1637" t="s">
        <v>7</v>
      </c>
      <c r="D1637" t="s">
        <v>8</v>
      </c>
      <c r="E1637" t="s">
        <v>8796</v>
      </c>
      <c r="F1637">
        <v>635</v>
      </c>
      <c r="G1637">
        <v>0.28599999999999998</v>
      </c>
      <c r="H1637">
        <v>0</v>
      </c>
      <c r="J1637" s="1" t="str">
        <f t="shared" si="26"/>
        <v>2023-11-08-03</v>
      </c>
    </row>
    <row r="1638" spans="1:10" x14ac:dyDescent="0.45">
      <c r="A1638">
        <v>1793225</v>
      </c>
      <c r="B1638" s="1">
        <v>45238.166666666664</v>
      </c>
      <c r="C1638" t="s">
        <v>7</v>
      </c>
      <c r="D1638" t="s">
        <v>8</v>
      </c>
      <c r="E1638" t="s">
        <v>8796</v>
      </c>
      <c r="F1638">
        <v>635</v>
      </c>
      <c r="G1638">
        <v>0.91300000000000003</v>
      </c>
      <c r="H1638">
        <v>0</v>
      </c>
      <c r="J1638" s="1" t="str">
        <f t="shared" si="26"/>
        <v>2023-11-08-04</v>
      </c>
    </row>
    <row r="1639" spans="1:10" x14ac:dyDescent="0.45">
      <c r="A1639">
        <v>1793608</v>
      </c>
      <c r="B1639" s="1">
        <v>45238.208333333336</v>
      </c>
      <c r="C1639" t="s">
        <v>7</v>
      </c>
      <c r="D1639" t="s">
        <v>8</v>
      </c>
      <c r="E1639" t="s">
        <v>8796</v>
      </c>
      <c r="F1639">
        <v>635</v>
      </c>
      <c r="G1639">
        <v>0.34</v>
      </c>
      <c r="H1639">
        <v>0</v>
      </c>
      <c r="J1639" s="1" t="str">
        <f t="shared" si="26"/>
        <v>2023-11-08-05</v>
      </c>
    </row>
    <row r="1640" spans="1:10" x14ac:dyDescent="0.45">
      <c r="A1640">
        <v>1795273</v>
      </c>
      <c r="B1640" s="1">
        <v>45238.25</v>
      </c>
      <c r="C1640" t="s">
        <v>7</v>
      </c>
      <c r="D1640" t="s">
        <v>8</v>
      </c>
      <c r="E1640" t="s">
        <v>8796</v>
      </c>
      <c r="F1640">
        <v>635</v>
      </c>
      <c r="G1640">
        <v>0.89100000000000001</v>
      </c>
      <c r="H1640">
        <v>2E-3</v>
      </c>
      <c r="J1640" s="1" t="str">
        <f t="shared" si="26"/>
        <v>2023-11-08-06</v>
      </c>
    </row>
    <row r="1641" spans="1:10" x14ac:dyDescent="0.45">
      <c r="A1641">
        <v>1796052</v>
      </c>
      <c r="B1641" s="1">
        <v>45238.291666666664</v>
      </c>
      <c r="C1641" t="s">
        <v>7</v>
      </c>
      <c r="D1641" t="s">
        <v>8</v>
      </c>
      <c r="E1641" t="s">
        <v>8796</v>
      </c>
      <c r="F1641">
        <v>635</v>
      </c>
      <c r="G1641">
        <v>3.7999999999999999E-2</v>
      </c>
      <c r="H1641">
        <v>0.17899999999999999</v>
      </c>
      <c r="J1641" s="1" t="str">
        <f t="shared" si="26"/>
        <v>2023-11-08-07</v>
      </c>
    </row>
    <row r="1642" spans="1:10" x14ac:dyDescent="0.45">
      <c r="A1642">
        <v>1797512</v>
      </c>
      <c r="B1642" s="1">
        <v>45238.333333333336</v>
      </c>
      <c r="C1642" t="s">
        <v>7</v>
      </c>
      <c r="D1642" t="s">
        <v>8</v>
      </c>
      <c r="E1642" t="s">
        <v>8796</v>
      </c>
      <c r="F1642">
        <v>635</v>
      </c>
      <c r="G1642">
        <v>0.26300000000000001</v>
      </c>
      <c r="H1642">
        <v>0.189</v>
      </c>
      <c r="J1642" s="1" t="str">
        <f t="shared" si="26"/>
        <v>2023-11-08-08</v>
      </c>
    </row>
    <row r="1643" spans="1:10" x14ac:dyDescent="0.45">
      <c r="A1643">
        <v>1798793</v>
      </c>
      <c r="B1643" s="1">
        <v>45238.375</v>
      </c>
      <c r="C1643" t="s">
        <v>7</v>
      </c>
      <c r="D1643" t="s">
        <v>8</v>
      </c>
      <c r="E1643" t="s">
        <v>8796</v>
      </c>
      <c r="F1643">
        <v>635</v>
      </c>
      <c r="G1643">
        <v>0.108</v>
      </c>
      <c r="H1643">
        <v>0.29799999999999999</v>
      </c>
      <c r="J1643" s="1" t="str">
        <f t="shared" si="26"/>
        <v>2023-11-08-09</v>
      </c>
    </row>
    <row r="1644" spans="1:10" x14ac:dyDescent="0.45">
      <c r="A1644">
        <v>1799121</v>
      </c>
      <c r="B1644" s="1">
        <v>45238.416666666664</v>
      </c>
      <c r="C1644" t="s">
        <v>7</v>
      </c>
      <c r="D1644" t="s">
        <v>8</v>
      </c>
      <c r="E1644" t="s">
        <v>8796</v>
      </c>
      <c r="F1644">
        <v>635</v>
      </c>
      <c r="G1644">
        <v>0.17199999999999999</v>
      </c>
      <c r="H1644">
        <v>0.46100000000000002</v>
      </c>
      <c r="J1644" s="1" t="str">
        <f t="shared" si="26"/>
        <v>2023-11-08-10</v>
      </c>
    </row>
    <row r="1645" spans="1:10" x14ac:dyDescent="0.45">
      <c r="A1645">
        <v>1801148</v>
      </c>
      <c r="B1645" s="1">
        <v>45238.458333333336</v>
      </c>
      <c r="C1645" t="s">
        <v>7</v>
      </c>
      <c r="D1645" t="s">
        <v>8</v>
      </c>
      <c r="E1645" t="s">
        <v>8796</v>
      </c>
      <c r="F1645">
        <v>635</v>
      </c>
      <c r="G1645">
        <v>0.26400000000000001</v>
      </c>
      <c r="H1645">
        <v>2.8000000000000001E-2</v>
      </c>
      <c r="J1645" s="1" t="str">
        <f t="shared" si="26"/>
        <v>2023-11-08-11</v>
      </c>
    </row>
    <row r="1646" spans="1:10" x14ac:dyDescent="0.45">
      <c r="A1646">
        <v>1801649</v>
      </c>
      <c r="B1646" s="1">
        <v>45238.5</v>
      </c>
      <c r="C1646" t="s">
        <v>7</v>
      </c>
      <c r="D1646" t="s">
        <v>8</v>
      </c>
      <c r="E1646" t="s">
        <v>8796</v>
      </c>
      <c r="F1646">
        <v>635</v>
      </c>
      <c r="G1646">
        <v>0.30599999999999999</v>
      </c>
      <c r="H1646">
        <v>0</v>
      </c>
      <c r="J1646" s="1" t="str">
        <f t="shared" si="26"/>
        <v>2023-11-08-12</v>
      </c>
    </row>
    <row r="1647" spans="1:10" x14ac:dyDescent="0.45">
      <c r="A1647">
        <v>1802379</v>
      </c>
      <c r="B1647" s="1">
        <v>45238.541666666664</v>
      </c>
      <c r="C1647" t="s">
        <v>7</v>
      </c>
      <c r="D1647" t="s">
        <v>8</v>
      </c>
      <c r="E1647" t="s">
        <v>8796</v>
      </c>
      <c r="F1647">
        <v>635</v>
      </c>
      <c r="G1647">
        <v>0.38300000000000001</v>
      </c>
      <c r="H1647">
        <v>4.3999999999999997E-2</v>
      </c>
      <c r="J1647" s="1" t="str">
        <f t="shared" si="26"/>
        <v>2023-11-08-13</v>
      </c>
    </row>
    <row r="1648" spans="1:10" x14ac:dyDescent="0.45">
      <c r="A1648">
        <v>1804454</v>
      </c>
      <c r="B1648" s="1">
        <v>45238.583333333336</v>
      </c>
      <c r="C1648" t="s">
        <v>7</v>
      </c>
      <c r="D1648" t="s">
        <v>8</v>
      </c>
      <c r="E1648" t="s">
        <v>8796</v>
      </c>
      <c r="F1648">
        <v>635</v>
      </c>
      <c r="G1648">
        <v>0.23200000000000001</v>
      </c>
      <c r="H1648">
        <v>0</v>
      </c>
      <c r="J1648" s="1" t="str">
        <f t="shared" si="26"/>
        <v>2023-11-08-14</v>
      </c>
    </row>
    <row r="1649" spans="1:10" x14ac:dyDescent="0.45">
      <c r="A1649">
        <v>1805196</v>
      </c>
      <c r="B1649" s="1">
        <v>45238.625</v>
      </c>
      <c r="C1649" t="s">
        <v>7</v>
      </c>
      <c r="D1649" t="s">
        <v>8</v>
      </c>
      <c r="E1649" t="s">
        <v>8796</v>
      </c>
      <c r="F1649">
        <v>635</v>
      </c>
      <c r="G1649">
        <v>0.92600000000000005</v>
      </c>
      <c r="H1649">
        <v>0</v>
      </c>
      <c r="J1649" s="1" t="str">
        <f t="shared" si="26"/>
        <v>2023-11-08-15</v>
      </c>
    </row>
    <row r="1650" spans="1:10" x14ac:dyDescent="0.45">
      <c r="A1650">
        <v>1805766</v>
      </c>
      <c r="B1650" s="1">
        <v>45238.666666666664</v>
      </c>
      <c r="C1650" t="s">
        <v>7</v>
      </c>
      <c r="D1650" t="s">
        <v>8</v>
      </c>
      <c r="E1650" t="s">
        <v>8796</v>
      </c>
      <c r="F1650">
        <v>635</v>
      </c>
      <c r="G1650">
        <v>0.36799999999999999</v>
      </c>
      <c r="H1650">
        <v>0</v>
      </c>
      <c r="J1650" s="1" t="str">
        <f t="shared" si="26"/>
        <v>2023-11-08-16</v>
      </c>
    </row>
    <row r="1651" spans="1:10" x14ac:dyDescent="0.45">
      <c r="A1651">
        <v>1806959</v>
      </c>
      <c r="B1651" s="1">
        <v>45238.708333333336</v>
      </c>
      <c r="C1651" t="s">
        <v>7</v>
      </c>
      <c r="D1651" t="s">
        <v>8</v>
      </c>
      <c r="E1651" t="s">
        <v>8796</v>
      </c>
      <c r="F1651">
        <v>635</v>
      </c>
      <c r="G1651">
        <v>1.095</v>
      </c>
      <c r="H1651">
        <v>0</v>
      </c>
      <c r="J1651" s="1" t="str">
        <f t="shared" si="26"/>
        <v>2023-11-08-17</v>
      </c>
    </row>
    <row r="1652" spans="1:10" x14ac:dyDescent="0.45">
      <c r="A1652">
        <v>1807878</v>
      </c>
      <c r="B1652" s="1">
        <v>45238.75</v>
      </c>
      <c r="C1652" t="s">
        <v>7</v>
      </c>
      <c r="D1652" t="s">
        <v>8</v>
      </c>
      <c r="E1652" t="s">
        <v>8796</v>
      </c>
      <c r="F1652">
        <v>635</v>
      </c>
      <c r="G1652">
        <v>0.39400000000000002</v>
      </c>
      <c r="H1652">
        <v>0</v>
      </c>
      <c r="J1652" s="1" t="str">
        <f t="shared" si="26"/>
        <v>2023-11-08-18</v>
      </c>
    </row>
    <row r="1653" spans="1:10" x14ac:dyDescent="0.45">
      <c r="A1653">
        <v>1808965</v>
      </c>
      <c r="B1653" s="1">
        <v>45238.791666666664</v>
      </c>
      <c r="C1653" t="s">
        <v>7</v>
      </c>
      <c r="D1653" t="s">
        <v>8</v>
      </c>
      <c r="E1653" t="s">
        <v>8796</v>
      </c>
      <c r="F1653">
        <v>635</v>
      </c>
      <c r="G1653">
        <v>0.629</v>
      </c>
      <c r="H1653">
        <v>0</v>
      </c>
      <c r="J1653" s="1" t="str">
        <f t="shared" si="26"/>
        <v>2023-11-08-19</v>
      </c>
    </row>
    <row r="1654" spans="1:10" x14ac:dyDescent="0.45">
      <c r="A1654">
        <v>1810969</v>
      </c>
      <c r="B1654" s="1">
        <v>45238.833333333336</v>
      </c>
      <c r="C1654" t="s">
        <v>7</v>
      </c>
      <c r="D1654" t="s">
        <v>8</v>
      </c>
      <c r="E1654" t="s">
        <v>8796</v>
      </c>
      <c r="F1654">
        <v>635</v>
      </c>
      <c r="G1654">
        <v>0.443</v>
      </c>
      <c r="H1654">
        <v>0</v>
      </c>
      <c r="J1654" s="1" t="str">
        <f t="shared" si="26"/>
        <v>2023-11-08-20</v>
      </c>
    </row>
    <row r="1655" spans="1:10" x14ac:dyDescent="0.45">
      <c r="A1655">
        <v>1811322</v>
      </c>
      <c r="B1655" s="1">
        <v>45238.875</v>
      </c>
      <c r="C1655" t="s">
        <v>7</v>
      </c>
      <c r="D1655" t="s">
        <v>8</v>
      </c>
      <c r="E1655" t="s">
        <v>8796</v>
      </c>
      <c r="F1655">
        <v>635</v>
      </c>
      <c r="G1655">
        <v>0.54400000000000004</v>
      </c>
      <c r="H1655">
        <v>0</v>
      </c>
      <c r="J1655" s="1" t="str">
        <f t="shared" si="26"/>
        <v>2023-11-08-21</v>
      </c>
    </row>
    <row r="1656" spans="1:10" x14ac:dyDescent="0.45">
      <c r="A1656">
        <v>1812433</v>
      </c>
      <c r="B1656" s="1">
        <v>45238.916666666664</v>
      </c>
      <c r="C1656" t="s">
        <v>7</v>
      </c>
      <c r="D1656" t="s">
        <v>8</v>
      </c>
      <c r="E1656" t="s">
        <v>8796</v>
      </c>
      <c r="F1656">
        <v>635</v>
      </c>
      <c r="G1656">
        <v>0.70499999999999996</v>
      </c>
      <c r="H1656">
        <v>0</v>
      </c>
      <c r="J1656" s="1" t="str">
        <f t="shared" si="26"/>
        <v>2023-11-08-22</v>
      </c>
    </row>
    <row r="1657" spans="1:10" x14ac:dyDescent="0.45">
      <c r="A1657">
        <v>1813398</v>
      </c>
      <c r="B1657" s="1">
        <v>45238.958333333336</v>
      </c>
      <c r="C1657" t="s">
        <v>7</v>
      </c>
      <c r="D1657" t="s">
        <v>8</v>
      </c>
      <c r="E1657" t="s">
        <v>8796</v>
      </c>
      <c r="F1657">
        <v>635</v>
      </c>
      <c r="G1657">
        <v>0.17799999999999999</v>
      </c>
      <c r="H1657">
        <v>0</v>
      </c>
      <c r="J1657" s="1" t="str">
        <f t="shared" si="26"/>
        <v>2023-11-08-23</v>
      </c>
    </row>
    <row r="1658" spans="1:10" x14ac:dyDescent="0.45">
      <c r="A1658">
        <v>1814545</v>
      </c>
      <c r="B1658" s="1">
        <v>45239</v>
      </c>
      <c r="C1658" t="s">
        <v>7</v>
      </c>
      <c r="D1658" t="s">
        <v>8</v>
      </c>
      <c r="E1658" t="s">
        <v>8796</v>
      </c>
      <c r="F1658">
        <v>635</v>
      </c>
      <c r="G1658">
        <v>1.0609999999999999</v>
      </c>
      <c r="H1658">
        <v>0</v>
      </c>
      <c r="J1658" s="1" t="str">
        <f t="shared" si="26"/>
        <v>2023-11-09-00</v>
      </c>
    </row>
    <row r="1659" spans="1:10" x14ac:dyDescent="0.45">
      <c r="A1659">
        <v>1815817</v>
      </c>
      <c r="B1659" s="1">
        <v>45239.041666666664</v>
      </c>
      <c r="C1659" t="s">
        <v>7</v>
      </c>
      <c r="D1659" t="s">
        <v>8</v>
      </c>
      <c r="E1659" t="s">
        <v>8796</v>
      </c>
      <c r="F1659">
        <v>635</v>
      </c>
      <c r="G1659">
        <v>0.22800000000000001</v>
      </c>
      <c r="H1659">
        <v>0</v>
      </c>
      <c r="J1659" s="1" t="str">
        <f t="shared" si="26"/>
        <v>2023-11-09-01</v>
      </c>
    </row>
    <row r="1660" spans="1:10" x14ac:dyDescent="0.45">
      <c r="A1660">
        <v>1816948</v>
      </c>
      <c r="B1660" s="1">
        <v>45239.083333333336</v>
      </c>
      <c r="C1660" t="s">
        <v>7</v>
      </c>
      <c r="D1660" t="s">
        <v>8</v>
      </c>
      <c r="E1660" t="s">
        <v>8796</v>
      </c>
      <c r="F1660">
        <v>635</v>
      </c>
      <c r="G1660">
        <v>0.67700000000000005</v>
      </c>
      <c r="H1660">
        <v>0</v>
      </c>
      <c r="J1660" s="1" t="str">
        <f t="shared" si="26"/>
        <v>2023-11-09-02</v>
      </c>
    </row>
    <row r="1661" spans="1:10" x14ac:dyDescent="0.45">
      <c r="A1661">
        <v>1818639</v>
      </c>
      <c r="B1661" s="1">
        <v>45239.125</v>
      </c>
      <c r="C1661" t="s">
        <v>7</v>
      </c>
      <c r="D1661" t="s">
        <v>8</v>
      </c>
      <c r="E1661" t="s">
        <v>8796</v>
      </c>
      <c r="F1661">
        <v>635</v>
      </c>
      <c r="G1661">
        <v>0.35499999999999998</v>
      </c>
      <c r="H1661">
        <v>0</v>
      </c>
      <c r="J1661" s="1" t="str">
        <f t="shared" si="26"/>
        <v>2023-11-09-03</v>
      </c>
    </row>
    <row r="1662" spans="1:10" x14ac:dyDescent="0.45">
      <c r="A1662">
        <v>1818918</v>
      </c>
      <c r="B1662" s="1">
        <v>45239.166666666664</v>
      </c>
      <c r="C1662" t="s">
        <v>7</v>
      </c>
      <c r="D1662" t="s">
        <v>8</v>
      </c>
      <c r="E1662" t="s">
        <v>8796</v>
      </c>
      <c r="F1662">
        <v>635</v>
      </c>
      <c r="G1662">
        <v>0.47699999999999998</v>
      </c>
      <c r="H1662">
        <v>0</v>
      </c>
      <c r="J1662" s="1" t="str">
        <f t="shared" si="26"/>
        <v>2023-11-09-04</v>
      </c>
    </row>
    <row r="1663" spans="1:10" x14ac:dyDescent="0.45">
      <c r="A1663">
        <v>1820876</v>
      </c>
      <c r="B1663" s="1">
        <v>45239.208333333336</v>
      </c>
      <c r="C1663" t="s">
        <v>7</v>
      </c>
      <c r="D1663" t="s">
        <v>8</v>
      </c>
      <c r="E1663" t="s">
        <v>8796</v>
      </c>
      <c r="F1663">
        <v>635</v>
      </c>
      <c r="G1663">
        <v>1.0269999999999999</v>
      </c>
      <c r="H1663">
        <v>0</v>
      </c>
      <c r="J1663" s="1" t="str">
        <f t="shared" si="26"/>
        <v>2023-11-09-05</v>
      </c>
    </row>
    <row r="1664" spans="1:10" x14ac:dyDescent="0.45">
      <c r="A1664">
        <v>1821749</v>
      </c>
      <c r="B1664" s="1">
        <v>45239.25</v>
      </c>
      <c r="C1664" t="s">
        <v>7</v>
      </c>
      <c r="D1664" t="s">
        <v>8</v>
      </c>
      <c r="E1664" t="s">
        <v>8796</v>
      </c>
      <c r="F1664">
        <v>635</v>
      </c>
      <c r="G1664">
        <v>1.2609999999999999</v>
      </c>
      <c r="H1664">
        <v>1.4999999999999999E-2</v>
      </c>
      <c r="J1664" s="1" t="str">
        <f t="shared" si="26"/>
        <v>2023-11-09-06</v>
      </c>
    </row>
    <row r="1665" spans="1:10" x14ac:dyDescent="0.45">
      <c r="A1665">
        <v>1822795</v>
      </c>
      <c r="B1665" s="1">
        <v>45239.291666666664</v>
      </c>
      <c r="C1665" t="s">
        <v>7</v>
      </c>
      <c r="D1665" t="s">
        <v>8</v>
      </c>
      <c r="E1665" t="s">
        <v>8796</v>
      </c>
      <c r="F1665">
        <v>635</v>
      </c>
      <c r="G1665">
        <v>0.48199999999999998</v>
      </c>
      <c r="H1665">
        <v>0.111</v>
      </c>
      <c r="J1665" s="1" t="str">
        <f t="shared" si="26"/>
        <v>2023-11-09-07</v>
      </c>
    </row>
    <row r="1666" spans="1:10" x14ac:dyDescent="0.45">
      <c r="A1666">
        <v>1823696</v>
      </c>
      <c r="B1666" s="1">
        <v>45239.333333333336</v>
      </c>
      <c r="C1666" t="s">
        <v>7</v>
      </c>
      <c r="D1666" t="s">
        <v>8</v>
      </c>
      <c r="E1666" t="s">
        <v>8796</v>
      </c>
      <c r="F1666">
        <v>635</v>
      </c>
      <c r="G1666">
        <v>5.0000000000000001E-3</v>
      </c>
      <c r="H1666">
        <v>0.433</v>
      </c>
      <c r="J1666" s="1" t="str">
        <f t="shared" si="26"/>
        <v>2023-11-09-08</v>
      </c>
    </row>
    <row r="1667" spans="1:10" x14ac:dyDescent="0.45">
      <c r="A1667">
        <v>1824614</v>
      </c>
      <c r="B1667" s="1">
        <v>45239.375</v>
      </c>
      <c r="C1667" t="s">
        <v>7</v>
      </c>
      <c r="D1667" t="s">
        <v>8</v>
      </c>
      <c r="E1667" t="s">
        <v>8796</v>
      </c>
      <c r="F1667">
        <v>635</v>
      </c>
      <c r="G1667">
        <v>0.217</v>
      </c>
      <c r="H1667">
        <v>0.64300000000000002</v>
      </c>
      <c r="J1667" s="1" t="str">
        <f t="shared" ref="J1667:J1730" si="27">TEXT(YEAR(B1667),"0000")&amp;"-"&amp;TEXT(MONTH(B1667),"00")&amp;"-"&amp;TEXT(DAY(B1667),"00")&amp;"-"&amp;TEXT(HOUR(B1667),"00")</f>
        <v>2023-11-09-09</v>
      </c>
    </row>
    <row r="1668" spans="1:10" x14ac:dyDescent="0.45">
      <c r="A1668">
        <v>1826328</v>
      </c>
      <c r="B1668" s="1">
        <v>45239.416666666664</v>
      </c>
      <c r="C1668" t="s">
        <v>7</v>
      </c>
      <c r="D1668" t="s">
        <v>8</v>
      </c>
      <c r="E1668" t="s">
        <v>8796</v>
      </c>
      <c r="F1668">
        <v>635</v>
      </c>
      <c r="G1668">
        <v>0</v>
      </c>
      <c r="H1668">
        <v>0.77500000000000002</v>
      </c>
      <c r="J1668" s="1" t="str">
        <f t="shared" si="27"/>
        <v>2023-11-09-10</v>
      </c>
    </row>
    <row r="1669" spans="1:10" x14ac:dyDescent="0.45">
      <c r="A1669">
        <v>1826923</v>
      </c>
      <c r="B1669" s="1">
        <v>45239.458333333336</v>
      </c>
      <c r="C1669" t="s">
        <v>7</v>
      </c>
      <c r="D1669" t="s">
        <v>8</v>
      </c>
      <c r="E1669" t="s">
        <v>8796</v>
      </c>
      <c r="F1669">
        <v>635</v>
      </c>
      <c r="G1669">
        <v>0.34799999999999998</v>
      </c>
      <c r="H1669">
        <v>0.56399999999999995</v>
      </c>
      <c r="J1669" s="1" t="str">
        <f t="shared" si="27"/>
        <v>2023-11-09-11</v>
      </c>
    </row>
    <row r="1670" spans="1:10" x14ac:dyDescent="0.45">
      <c r="A1670">
        <v>1827620</v>
      </c>
      <c r="B1670" s="1">
        <v>45239.5</v>
      </c>
      <c r="C1670" t="s">
        <v>7</v>
      </c>
      <c r="D1670" t="s">
        <v>8</v>
      </c>
      <c r="E1670" t="s">
        <v>8796</v>
      </c>
      <c r="F1670">
        <v>635</v>
      </c>
      <c r="G1670">
        <v>0.436</v>
      </c>
      <c r="H1670">
        <v>0.17299999999999999</v>
      </c>
      <c r="J1670" s="1" t="str">
        <f t="shared" si="27"/>
        <v>2023-11-09-12</v>
      </c>
    </row>
    <row r="1671" spans="1:10" x14ac:dyDescent="0.45">
      <c r="A1671">
        <v>1829457</v>
      </c>
      <c r="B1671" s="1">
        <v>45239.541666666664</v>
      </c>
      <c r="C1671" t="s">
        <v>7</v>
      </c>
      <c r="D1671" t="s">
        <v>8</v>
      </c>
      <c r="E1671" t="s">
        <v>8796</v>
      </c>
      <c r="F1671">
        <v>635</v>
      </c>
      <c r="G1671">
        <v>1.486</v>
      </c>
      <c r="H1671">
        <v>7.8E-2</v>
      </c>
      <c r="J1671" s="1" t="str">
        <f t="shared" si="27"/>
        <v>2023-11-09-13</v>
      </c>
    </row>
    <row r="1672" spans="1:10" x14ac:dyDescent="0.45">
      <c r="A1672">
        <v>1830392</v>
      </c>
      <c r="B1672" s="1">
        <v>45239.583333333336</v>
      </c>
      <c r="C1672" t="s">
        <v>7</v>
      </c>
      <c r="D1672" t="s">
        <v>8</v>
      </c>
      <c r="E1672" t="s">
        <v>8796</v>
      </c>
      <c r="F1672">
        <v>635</v>
      </c>
      <c r="G1672">
        <v>1.617</v>
      </c>
      <c r="H1672">
        <v>5.0000000000000001E-3</v>
      </c>
      <c r="J1672" s="1" t="str">
        <f t="shared" si="27"/>
        <v>2023-11-09-14</v>
      </c>
    </row>
    <row r="1673" spans="1:10" x14ac:dyDescent="0.45">
      <c r="A1673">
        <v>1831002</v>
      </c>
      <c r="B1673" s="1">
        <v>45239.625</v>
      </c>
      <c r="C1673" t="s">
        <v>7</v>
      </c>
      <c r="D1673" t="s">
        <v>8</v>
      </c>
      <c r="E1673" t="s">
        <v>8796</v>
      </c>
      <c r="F1673">
        <v>635</v>
      </c>
      <c r="G1673">
        <v>2.1070000000000002</v>
      </c>
      <c r="H1673">
        <v>0</v>
      </c>
      <c r="J1673" s="1" t="str">
        <f t="shared" si="27"/>
        <v>2023-11-09-15</v>
      </c>
    </row>
    <row r="1674" spans="1:10" x14ac:dyDescent="0.45">
      <c r="A1674">
        <v>1832984</v>
      </c>
      <c r="B1674" s="1">
        <v>45239.666666666664</v>
      </c>
      <c r="C1674" t="s">
        <v>7</v>
      </c>
      <c r="D1674" t="s">
        <v>8</v>
      </c>
      <c r="E1674" t="s">
        <v>8796</v>
      </c>
      <c r="F1674">
        <v>635</v>
      </c>
      <c r="G1674">
        <v>2.0880000000000001</v>
      </c>
      <c r="H1674">
        <v>0</v>
      </c>
      <c r="J1674" s="1" t="str">
        <f t="shared" si="27"/>
        <v>2023-11-09-16</v>
      </c>
    </row>
    <row r="1675" spans="1:10" x14ac:dyDescent="0.45">
      <c r="A1675">
        <v>1833319</v>
      </c>
      <c r="B1675" s="1">
        <v>45239.708333333336</v>
      </c>
      <c r="C1675" t="s">
        <v>7</v>
      </c>
      <c r="D1675" t="s">
        <v>8</v>
      </c>
      <c r="E1675" t="s">
        <v>8796</v>
      </c>
      <c r="F1675">
        <v>635</v>
      </c>
      <c r="G1675">
        <v>2.3780000000000001</v>
      </c>
      <c r="H1675">
        <v>0</v>
      </c>
      <c r="J1675" s="1" t="str">
        <f t="shared" si="27"/>
        <v>2023-11-09-17</v>
      </c>
    </row>
    <row r="1676" spans="1:10" x14ac:dyDescent="0.45">
      <c r="A1676">
        <v>1834383</v>
      </c>
      <c r="B1676" s="1">
        <v>45239.75</v>
      </c>
      <c r="C1676" t="s">
        <v>7</v>
      </c>
      <c r="D1676" t="s">
        <v>8</v>
      </c>
      <c r="E1676" t="s">
        <v>8796</v>
      </c>
      <c r="F1676">
        <v>635</v>
      </c>
      <c r="G1676">
        <v>1.629</v>
      </c>
      <c r="H1676">
        <v>0</v>
      </c>
      <c r="J1676" s="1" t="str">
        <f t="shared" si="27"/>
        <v>2023-11-09-18</v>
      </c>
    </row>
    <row r="1677" spans="1:10" x14ac:dyDescent="0.45">
      <c r="A1677">
        <v>1835292</v>
      </c>
      <c r="B1677" s="1">
        <v>45239.791666666664</v>
      </c>
      <c r="C1677" t="s">
        <v>7</v>
      </c>
      <c r="D1677" t="s">
        <v>8</v>
      </c>
      <c r="E1677" t="s">
        <v>8796</v>
      </c>
      <c r="F1677">
        <v>635</v>
      </c>
      <c r="G1677">
        <v>1.651</v>
      </c>
      <c r="H1677">
        <v>0</v>
      </c>
      <c r="J1677" s="1" t="str">
        <f t="shared" si="27"/>
        <v>2023-11-09-19</v>
      </c>
    </row>
    <row r="1678" spans="1:10" x14ac:dyDescent="0.45">
      <c r="A1678">
        <v>1837308</v>
      </c>
      <c r="B1678" s="1">
        <v>45239.833333333336</v>
      </c>
      <c r="C1678" t="s">
        <v>7</v>
      </c>
      <c r="D1678" t="s">
        <v>8</v>
      </c>
      <c r="E1678" t="s">
        <v>8796</v>
      </c>
      <c r="F1678">
        <v>635</v>
      </c>
      <c r="G1678">
        <v>1.601</v>
      </c>
      <c r="H1678">
        <v>0</v>
      </c>
      <c r="J1678" s="1" t="str">
        <f t="shared" si="27"/>
        <v>2023-11-09-20</v>
      </c>
    </row>
    <row r="1679" spans="1:10" x14ac:dyDescent="0.45">
      <c r="A1679">
        <v>1838074</v>
      </c>
      <c r="B1679" s="1">
        <v>45239.875</v>
      </c>
      <c r="C1679" t="s">
        <v>7</v>
      </c>
      <c r="D1679" t="s">
        <v>8</v>
      </c>
      <c r="E1679" t="s">
        <v>8796</v>
      </c>
      <c r="F1679">
        <v>635</v>
      </c>
      <c r="G1679">
        <v>1.61</v>
      </c>
      <c r="H1679">
        <v>0</v>
      </c>
      <c r="J1679" s="1" t="str">
        <f t="shared" si="27"/>
        <v>2023-11-09-21</v>
      </c>
    </row>
    <row r="1680" spans="1:10" x14ac:dyDescent="0.45">
      <c r="A1680">
        <v>1839054</v>
      </c>
      <c r="B1680" s="1">
        <v>45239.916666666664</v>
      </c>
      <c r="C1680" t="s">
        <v>7</v>
      </c>
      <c r="D1680" t="s">
        <v>8</v>
      </c>
      <c r="E1680" t="s">
        <v>8796</v>
      </c>
      <c r="F1680">
        <v>635</v>
      </c>
      <c r="G1680">
        <v>1.5629999999999999</v>
      </c>
      <c r="H1680">
        <v>0</v>
      </c>
      <c r="J1680" s="1" t="str">
        <f t="shared" si="27"/>
        <v>2023-11-09-22</v>
      </c>
    </row>
    <row r="1681" spans="1:10" x14ac:dyDescent="0.45">
      <c r="A1681">
        <v>1840498</v>
      </c>
      <c r="B1681" s="1">
        <v>45239.958333333336</v>
      </c>
      <c r="C1681" t="s">
        <v>7</v>
      </c>
      <c r="D1681" t="s">
        <v>8</v>
      </c>
      <c r="E1681" t="s">
        <v>8796</v>
      </c>
      <c r="F1681">
        <v>635</v>
      </c>
      <c r="G1681">
        <v>0.28499999999999998</v>
      </c>
      <c r="H1681">
        <v>0</v>
      </c>
      <c r="J1681" s="1" t="str">
        <f t="shared" si="27"/>
        <v>2023-11-09-23</v>
      </c>
    </row>
    <row r="1682" spans="1:10" x14ac:dyDescent="0.45">
      <c r="A1682">
        <v>1840695</v>
      </c>
      <c r="B1682" s="1">
        <v>45240</v>
      </c>
      <c r="C1682" t="s">
        <v>7</v>
      </c>
      <c r="D1682" t="s">
        <v>8</v>
      </c>
      <c r="E1682" t="s">
        <v>8796</v>
      </c>
      <c r="F1682">
        <v>635</v>
      </c>
      <c r="G1682">
        <v>0.16700000000000001</v>
      </c>
      <c r="H1682">
        <v>0</v>
      </c>
      <c r="J1682" s="1" t="str">
        <f t="shared" si="27"/>
        <v>2023-11-10-00</v>
      </c>
    </row>
    <row r="1683" spans="1:10" x14ac:dyDescent="0.45">
      <c r="A1683">
        <v>1842372</v>
      </c>
      <c r="B1683" s="1">
        <v>45240.041666666664</v>
      </c>
      <c r="C1683" t="s">
        <v>7</v>
      </c>
      <c r="D1683" t="s">
        <v>8</v>
      </c>
      <c r="E1683" t="s">
        <v>8796</v>
      </c>
      <c r="F1683">
        <v>635</v>
      </c>
      <c r="G1683">
        <v>0.219</v>
      </c>
      <c r="H1683">
        <v>0</v>
      </c>
      <c r="J1683" s="1" t="str">
        <f t="shared" si="27"/>
        <v>2023-11-10-01</v>
      </c>
    </row>
    <row r="1684" spans="1:10" x14ac:dyDescent="0.45">
      <c r="A1684">
        <v>1843249</v>
      </c>
      <c r="B1684" s="1">
        <v>45240.083333333336</v>
      </c>
      <c r="C1684" t="s">
        <v>7</v>
      </c>
      <c r="D1684" t="s">
        <v>8</v>
      </c>
      <c r="E1684" t="s">
        <v>8796</v>
      </c>
      <c r="F1684">
        <v>635</v>
      </c>
      <c r="G1684">
        <v>0.48699999999999999</v>
      </c>
      <c r="H1684">
        <v>0</v>
      </c>
      <c r="J1684" s="1" t="str">
        <f t="shared" si="27"/>
        <v>2023-11-10-02</v>
      </c>
    </row>
    <row r="1685" spans="1:10" x14ac:dyDescent="0.45">
      <c r="A1685">
        <v>1843999</v>
      </c>
      <c r="B1685" s="1">
        <v>45240.125</v>
      </c>
      <c r="C1685" t="s">
        <v>7</v>
      </c>
      <c r="D1685" t="s">
        <v>8</v>
      </c>
      <c r="E1685" t="s">
        <v>8796</v>
      </c>
      <c r="F1685">
        <v>635</v>
      </c>
      <c r="G1685">
        <v>0.89900000000000002</v>
      </c>
      <c r="H1685">
        <v>0</v>
      </c>
      <c r="J1685" s="1" t="str">
        <f t="shared" si="27"/>
        <v>2023-11-10-03</v>
      </c>
    </row>
    <row r="1686" spans="1:10" x14ac:dyDescent="0.45">
      <c r="A1686">
        <v>1845068</v>
      </c>
      <c r="B1686" s="1">
        <v>45240.166666666664</v>
      </c>
      <c r="C1686" t="s">
        <v>7</v>
      </c>
      <c r="D1686" t="s">
        <v>8</v>
      </c>
      <c r="E1686" t="s">
        <v>8796</v>
      </c>
      <c r="F1686">
        <v>635</v>
      </c>
      <c r="G1686">
        <v>0.38400000000000001</v>
      </c>
      <c r="H1686">
        <v>0</v>
      </c>
      <c r="J1686" s="1" t="str">
        <f t="shared" si="27"/>
        <v>2023-11-10-04</v>
      </c>
    </row>
    <row r="1687" spans="1:10" x14ac:dyDescent="0.45">
      <c r="A1687">
        <v>1846496</v>
      </c>
      <c r="B1687" s="1">
        <v>45240.208333333336</v>
      </c>
      <c r="C1687" t="s">
        <v>7</v>
      </c>
      <c r="D1687" t="s">
        <v>8</v>
      </c>
      <c r="E1687" t="s">
        <v>8796</v>
      </c>
      <c r="F1687">
        <v>635</v>
      </c>
      <c r="G1687">
        <v>0.501</v>
      </c>
      <c r="H1687">
        <v>0</v>
      </c>
      <c r="J1687" s="1" t="str">
        <f t="shared" si="27"/>
        <v>2023-11-10-05</v>
      </c>
    </row>
    <row r="1688" spans="1:10" x14ac:dyDescent="0.45">
      <c r="A1688">
        <v>1847622</v>
      </c>
      <c r="B1688" s="1">
        <v>45240.25</v>
      </c>
      <c r="C1688" t="s">
        <v>7</v>
      </c>
      <c r="D1688" t="s">
        <v>8</v>
      </c>
      <c r="E1688" t="s">
        <v>8796</v>
      </c>
      <c r="F1688">
        <v>635</v>
      </c>
      <c r="G1688">
        <v>0.77300000000000002</v>
      </c>
      <c r="H1688">
        <v>0</v>
      </c>
      <c r="J1688" s="1" t="str">
        <f t="shared" si="27"/>
        <v>2023-11-10-06</v>
      </c>
    </row>
    <row r="1689" spans="1:10" x14ac:dyDescent="0.45">
      <c r="A1689">
        <v>1849388</v>
      </c>
      <c r="B1689" s="1">
        <v>45240.291666666664</v>
      </c>
      <c r="C1689" t="s">
        <v>7</v>
      </c>
      <c r="D1689" t="s">
        <v>8</v>
      </c>
      <c r="E1689" t="s">
        <v>8796</v>
      </c>
      <c r="F1689">
        <v>635</v>
      </c>
      <c r="G1689">
        <v>0.254</v>
      </c>
      <c r="H1689">
        <v>1.7000000000000001E-2</v>
      </c>
      <c r="J1689" s="1" t="str">
        <f t="shared" si="27"/>
        <v>2023-11-10-07</v>
      </c>
    </row>
    <row r="1690" spans="1:10" x14ac:dyDescent="0.45">
      <c r="A1690">
        <v>1850053</v>
      </c>
      <c r="B1690" s="1">
        <v>45240.333333333336</v>
      </c>
      <c r="C1690" t="s">
        <v>7</v>
      </c>
      <c r="D1690" t="s">
        <v>8</v>
      </c>
      <c r="E1690" t="s">
        <v>8796</v>
      </c>
      <c r="F1690">
        <v>635</v>
      </c>
      <c r="G1690">
        <v>0.39300000000000002</v>
      </c>
      <c r="H1690">
        <v>0.09</v>
      </c>
      <c r="J1690" s="1" t="str">
        <f t="shared" si="27"/>
        <v>2023-11-10-08</v>
      </c>
    </row>
    <row r="1691" spans="1:10" x14ac:dyDescent="0.45">
      <c r="A1691">
        <v>1850664</v>
      </c>
      <c r="B1691" s="1">
        <v>45240.375</v>
      </c>
      <c r="C1691" t="s">
        <v>7</v>
      </c>
      <c r="D1691" t="s">
        <v>8</v>
      </c>
      <c r="E1691" t="s">
        <v>8796</v>
      </c>
      <c r="F1691">
        <v>635</v>
      </c>
      <c r="G1691">
        <v>0.39700000000000002</v>
      </c>
      <c r="H1691">
        <v>0.36399999999999999</v>
      </c>
      <c r="J1691" s="1" t="str">
        <f t="shared" si="27"/>
        <v>2023-11-10-09</v>
      </c>
    </row>
    <row r="1692" spans="1:10" x14ac:dyDescent="0.45">
      <c r="A1692">
        <v>1852345</v>
      </c>
      <c r="B1692" s="1">
        <v>45240.416666666664</v>
      </c>
      <c r="C1692" t="s">
        <v>7</v>
      </c>
      <c r="D1692" t="s">
        <v>8</v>
      </c>
      <c r="E1692" t="s">
        <v>8796</v>
      </c>
      <c r="F1692">
        <v>635</v>
      </c>
      <c r="G1692">
        <v>0.08</v>
      </c>
      <c r="H1692">
        <v>0.53700000000000003</v>
      </c>
      <c r="J1692" s="1" t="str">
        <f t="shared" si="27"/>
        <v>2023-11-10-10</v>
      </c>
    </row>
    <row r="1693" spans="1:10" x14ac:dyDescent="0.45">
      <c r="A1693">
        <v>1853057</v>
      </c>
      <c r="B1693" s="1">
        <v>45240.458333333336</v>
      </c>
      <c r="C1693" t="s">
        <v>7</v>
      </c>
      <c r="D1693" t="s">
        <v>8</v>
      </c>
      <c r="E1693" t="s">
        <v>8796</v>
      </c>
      <c r="F1693">
        <v>635</v>
      </c>
      <c r="G1693">
        <v>0.20799999999999999</v>
      </c>
      <c r="H1693">
        <v>0.20599999999999999</v>
      </c>
      <c r="J1693" s="1" t="str">
        <f t="shared" si="27"/>
        <v>2023-11-10-11</v>
      </c>
    </row>
    <row r="1694" spans="1:10" x14ac:dyDescent="0.45">
      <c r="A1694">
        <v>1854202</v>
      </c>
      <c r="B1694" s="1">
        <v>45240.5</v>
      </c>
      <c r="C1694" t="s">
        <v>7</v>
      </c>
      <c r="D1694" t="s">
        <v>8</v>
      </c>
      <c r="E1694" t="s">
        <v>8796</v>
      </c>
      <c r="F1694">
        <v>635</v>
      </c>
      <c r="G1694">
        <v>2.073</v>
      </c>
      <c r="H1694">
        <v>0.21</v>
      </c>
      <c r="J1694" s="1" t="str">
        <f t="shared" si="27"/>
        <v>2023-11-10-12</v>
      </c>
    </row>
    <row r="1695" spans="1:10" x14ac:dyDescent="0.45">
      <c r="A1695">
        <v>1855262</v>
      </c>
      <c r="B1695" s="1">
        <v>45240.541666666664</v>
      </c>
      <c r="C1695" t="s">
        <v>7</v>
      </c>
      <c r="D1695" t="s">
        <v>8</v>
      </c>
      <c r="E1695" t="s">
        <v>8796</v>
      </c>
      <c r="F1695">
        <v>635</v>
      </c>
      <c r="G1695">
        <v>1.276</v>
      </c>
      <c r="H1695">
        <v>2.4E-2</v>
      </c>
      <c r="J1695" s="1" t="str">
        <f t="shared" si="27"/>
        <v>2023-11-10-13</v>
      </c>
    </row>
    <row r="1696" spans="1:10" x14ac:dyDescent="0.45">
      <c r="A1696">
        <v>1856125</v>
      </c>
      <c r="B1696" s="1">
        <v>45240.583333333336</v>
      </c>
      <c r="C1696" t="s">
        <v>7</v>
      </c>
      <c r="D1696" t="s">
        <v>8</v>
      </c>
      <c r="E1696" t="s">
        <v>8796</v>
      </c>
      <c r="F1696">
        <v>635</v>
      </c>
      <c r="G1696">
        <v>0.23899999999999999</v>
      </c>
      <c r="H1696">
        <v>1E-3</v>
      </c>
      <c r="J1696" s="1" t="str">
        <f t="shared" si="27"/>
        <v>2023-11-10-14</v>
      </c>
    </row>
    <row r="1697" spans="1:10" x14ac:dyDescent="0.45">
      <c r="A1697">
        <v>1858183</v>
      </c>
      <c r="B1697" s="1">
        <v>45240.625</v>
      </c>
      <c r="C1697" t="s">
        <v>7</v>
      </c>
      <c r="D1697" t="s">
        <v>8</v>
      </c>
      <c r="E1697" t="s">
        <v>8796</v>
      </c>
      <c r="F1697">
        <v>635</v>
      </c>
      <c r="G1697">
        <v>0.65700000000000003</v>
      </c>
      <c r="H1697">
        <v>0</v>
      </c>
      <c r="J1697" s="1" t="str">
        <f t="shared" si="27"/>
        <v>2023-11-10-15</v>
      </c>
    </row>
    <row r="1698" spans="1:10" x14ac:dyDescent="0.45">
      <c r="A1698">
        <v>1859181</v>
      </c>
      <c r="B1698" s="1">
        <v>45240.666666666664</v>
      </c>
      <c r="C1698" t="s">
        <v>7</v>
      </c>
      <c r="D1698" t="s">
        <v>8</v>
      </c>
      <c r="E1698" t="s">
        <v>8796</v>
      </c>
      <c r="F1698">
        <v>635</v>
      </c>
      <c r="G1698">
        <v>0.55000000000000004</v>
      </c>
      <c r="H1698">
        <v>0</v>
      </c>
      <c r="J1698" s="1" t="str">
        <f t="shared" si="27"/>
        <v>2023-11-10-16</v>
      </c>
    </row>
    <row r="1699" spans="1:10" x14ac:dyDescent="0.45">
      <c r="A1699">
        <v>1860391</v>
      </c>
      <c r="B1699" s="1">
        <v>45240.708333333336</v>
      </c>
      <c r="C1699" t="s">
        <v>7</v>
      </c>
      <c r="D1699" t="s">
        <v>8</v>
      </c>
      <c r="E1699" t="s">
        <v>8796</v>
      </c>
      <c r="F1699">
        <v>635</v>
      </c>
      <c r="G1699">
        <v>1.0069999999999999</v>
      </c>
      <c r="H1699">
        <v>0</v>
      </c>
      <c r="J1699" s="1" t="str">
        <f t="shared" si="27"/>
        <v>2023-11-10-17</v>
      </c>
    </row>
    <row r="1700" spans="1:10" x14ac:dyDescent="0.45">
      <c r="A1700">
        <v>1860961</v>
      </c>
      <c r="B1700" s="1">
        <v>45240.75</v>
      </c>
      <c r="C1700" t="s">
        <v>7</v>
      </c>
      <c r="D1700" t="s">
        <v>8</v>
      </c>
      <c r="E1700" t="s">
        <v>8796</v>
      </c>
      <c r="F1700">
        <v>635</v>
      </c>
      <c r="G1700">
        <v>0.58199999999999996</v>
      </c>
      <c r="H1700">
        <v>0</v>
      </c>
      <c r="J1700" s="1" t="str">
        <f t="shared" si="27"/>
        <v>2023-11-10-18</v>
      </c>
    </row>
    <row r="1701" spans="1:10" x14ac:dyDescent="0.45">
      <c r="A1701">
        <v>1862134</v>
      </c>
      <c r="B1701" s="1">
        <v>45240.791666666664</v>
      </c>
      <c r="C1701" t="s">
        <v>7</v>
      </c>
      <c r="D1701" t="s">
        <v>8</v>
      </c>
      <c r="E1701" t="s">
        <v>8796</v>
      </c>
      <c r="F1701">
        <v>635</v>
      </c>
      <c r="G1701">
        <v>0.78</v>
      </c>
      <c r="H1701">
        <v>0</v>
      </c>
      <c r="J1701" s="1" t="str">
        <f t="shared" si="27"/>
        <v>2023-11-10-19</v>
      </c>
    </row>
    <row r="1702" spans="1:10" x14ac:dyDescent="0.45">
      <c r="A1702">
        <v>1862861</v>
      </c>
      <c r="B1702" s="1">
        <v>45240.833333333336</v>
      </c>
      <c r="C1702" t="s">
        <v>7</v>
      </c>
      <c r="D1702" t="s">
        <v>8</v>
      </c>
      <c r="E1702" t="s">
        <v>8796</v>
      </c>
      <c r="F1702">
        <v>635</v>
      </c>
      <c r="G1702">
        <v>0.33900000000000002</v>
      </c>
      <c r="H1702">
        <v>0</v>
      </c>
      <c r="J1702" s="1" t="str">
        <f t="shared" si="27"/>
        <v>2023-11-10-20</v>
      </c>
    </row>
    <row r="1703" spans="1:10" x14ac:dyDescent="0.45">
      <c r="A1703">
        <v>1864192</v>
      </c>
      <c r="B1703" s="1">
        <v>45240.875</v>
      </c>
      <c r="C1703" t="s">
        <v>7</v>
      </c>
      <c r="D1703" t="s">
        <v>8</v>
      </c>
      <c r="E1703" t="s">
        <v>8796</v>
      </c>
      <c r="F1703">
        <v>635</v>
      </c>
      <c r="G1703">
        <v>0.33400000000000002</v>
      </c>
      <c r="H1703">
        <v>0</v>
      </c>
      <c r="J1703" s="1" t="str">
        <f t="shared" si="27"/>
        <v>2023-11-10-21</v>
      </c>
    </row>
    <row r="1704" spans="1:10" x14ac:dyDescent="0.45">
      <c r="A1704">
        <v>1865660</v>
      </c>
      <c r="B1704" s="1">
        <v>45240.916666666664</v>
      </c>
      <c r="C1704" t="s">
        <v>7</v>
      </c>
      <c r="D1704" t="s">
        <v>8</v>
      </c>
      <c r="E1704" t="s">
        <v>8796</v>
      </c>
      <c r="F1704">
        <v>635</v>
      </c>
      <c r="G1704">
        <v>0.35299999999999998</v>
      </c>
      <c r="H1704">
        <v>0</v>
      </c>
      <c r="J1704" s="1" t="str">
        <f t="shared" si="27"/>
        <v>2023-11-10-22</v>
      </c>
    </row>
    <row r="1705" spans="1:10" x14ac:dyDescent="0.45">
      <c r="A1705">
        <v>1866952</v>
      </c>
      <c r="B1705" s="1">
        <v>45240.958333333336</v>
      </c>
      <c r="C1705" t="s">
        <v>7</v>
      </c>
      <c r="D1705" t="s">
        <v>8</v>
      </c>
      <c r="E1705" t="s">
        <v>8796</v>
      </c>
      <c r="F1705">
        <v>635</v>
      </c>
      <c r="G1705">
        <v>0.28799999999999998</v>
      </c>
      <c r="H1705">
        <v>0</v>
      </c>
      <c r="J1705" s="1" t="str">
        <f t="shared" si="27"/>
        <v>2023-11-10-23</v>
      </c>
    </row>
    <row r="1706" spans="1:10" x14ac:dyDescent="0.45">
      <c r="A1706">
        <v>1868064</v>
      </c>
      <c r="B1706" s="1">
        <v>45241</v>
      </c>
      <c r="C1706" t="s">
        <v>7</v>
      </c>
      <c r="D1706" t="s">
        <v>8</v>
      </c>
      <c r="E1706" t="s">
        <v>8796</v>
      </c>
      <c r="F1706">
        <v>635</v>
      </c>
      <c r="G1706">
        <v>0.20200000000000001</v>
      </c>
      <c r="H1706">
        <v>0</v>
      </c>
      <c r="J1706" s="1" t="str">
        <f t="shared" si="27"/>
        <v>2023-11-11-00</v>
      </c>
    </row>
    <row r="1707" spans="1:10" x14ac:dyDescent="0.45">
      <c r="A1707">
        <v>1868807</v>
      </c>
      <c r="B1707" s="1">
        <v>45241.041666666664</v>
      </c>
      <c r="C1707" t="s">
        <v>7</v>
      </c>
      <c r="D1707" t="s">
        <v>8</v>
      </c>
      <c r="E1707" t="s">
        <v>8796</v>
      </c>
      <c r="F1707">
        <v>635</v>
      </c>
      <c r="G1707">
        <v>0.19600000000000001</v>
      </c>
      <c r="H1707">
        <v>0</v>
      </c>
      <c r="J1707" s="1" t="str">
        <f t="shared" si="27"/>
        <v>2023-11-11-01</v>
      </c>
    </row>
    <row r="1708" spans="1:10" x14ac:dyDescent="0.45">
      <c r="A1708">
        <v>1870181</v>
      </c>
      <c r="B1708" s="1">
        <v>45241.083333333336</v>
      </c>
      <c r="C1708" t="s">
        <v>7</v>
      </c>
      <c r="D1708" t="s">
        <v>8</v>
      </c>
      <c r="E1708" t="s">
        <v>8796</v>
      </c>
      <c r="F1708">
        <v>635</v>
      </c>
      <c r="G1708">
        <v>1.143</v>
      </c>
      <c r="H1708">
        <v>0</v>
      </c>
      <c r="J1708" s="1" t="str">
        <f t="shared" si="27"/>
        <v>2023-11-11-02</v>
      </c>
    </row>
    <row r="1709" spans="1:10" x14ac:dyDescent="0.45">
      <c r="A1709">
        <v>1871208</v>
      </c>
      <c r="B1709" s="1">
        <v>45241.125</v>
      </c>
      <c r="C1709" t="s">
        <v>7</v>
      </c>
      <c r="D1709" t="s">
        <v>8</v>
      </c>
      <c r="E1709" t="s">
        <v>8796</v>
      </c>
      <c r="F1709">
        <v>635</v>
      </c>
      <c r="G1709">
        <v>0.309</v>
      </c>
      <c r="H1709">
        <v>0</v>
      </c>
      <c r="J1709" s="1" t="str">
        <f t="shared" si="27"/>
        <v>2023-11-11-03</v>
      </c>
    </row>
    <row r="1710" spans="1:10" x14ac:dyDescent="0.45">
      <c r="A1710">
        <v>1872088</v>
      </c>
      <c r="B1710" s="1">
        <v>45241.166666666664</v>
      </c>
      <c r="C1710" t="s">
        <v>7</v>
      </c>
      <c r="D1710" t="s">
        <v>8</v>
      </c>
      <c r="E1710" t="s">
        <v>8796</v>
      </c>
      <c r="F1710">
        <v>635</v>
      </c>
      <c r="G1710">
        <v>0.66100000000000003</v>
      </c>
      <c r="H1710">
        <v>0</v>
      </c>
      <c r="J1710" s="1" t="str">
        <f t="shared" si="27"/>
        <v>2023-11-11-04</v>
      </c>
    </row>
    <row r="1711" spans="1:10" x14ac:dyDescent="0.45">
      <c r="A1711">
        <v>1872815</v>
      </c>
      <c r="B1711" s="1">
        <v>45241.208333333336</v>
      </c>
      <c r="C1711" t="s">
        <v>7</v>
      </c>
      <c r="D1711" t="s">
        <v>8</v>
      </c>
      <c r="E1711" t="s">
        <v>8796</v>
      </c>
      <c r="F1711">
        <v>635</v>
      </c>
      <c r="G1711">
        <v>0.22500000000000001</v>
      </c>
      <c r="H1711">
        <v>0</v>
      </c>
      <c r="J1711" s="1" t="str">
        <f t="shared" si="27"/>
        <v>2023-11-11-05</v>
      </c>
    </row>
    <row r="1712" spans="1:10" x14ac:dyDescent="0.45">
      <c r="A1712">
        <v>1873566</v>
      </c>
      <c r="B1712" s="1">
        <v>45241.25</v>
      </c>
      <c r="C1712" t="s">
        <v>7</v>
      </c>
      <c r="D1712" t="s">
        <v>8</v>
      </c>
      <c r="E1712" t="s">
        <v>8796</v>
      </c>
      <c r="F1712">
        <v>635</v>
      </c>
      <c r="G1712">
        <v>0.77500000000000002</v>
      </c>
      <c r="H1712">
        <v>1E-3</v>
      </c>
      <c r="J1712" s="1" t="str">
        <f t="shared" si="27"/>
        <v>2023-11-11-06</v>
      </c>
    </row>
    <row r="1713" spans="1:10" x14ac:dyDescent="0.45">
      <c r="A1713">
        <v>1874764</v>
      </c>
      <c r="B1713" s="1">
        <v>45241.291666666664</v>
      </c>
      <c r="C1713" t="s">
        <v>7</v>
      </c>
      <c r="D1713" t="s">
        <v>8</v>
      </c>
      <c r="E1713" t="s">
        <v>8796</v>
      </c>
      <c r="F1713">
        <v>635</v>
      </c>
      <c r="G1713">
        <v>0.13300000000000001</v>
      </c>
      <c r="H1713">
        <v>6.5000000000000002E-2</v>
      </c>
      <c r="J1713" s="1" t="str">
        <f t="shared" si="27"/>
        <v>2023-11-11-07</v>
      </c>
    </row>
    <row r="1714" spans="1:10" x14ac:dyDescent="0.45">
      <c r="A1714">
        <v>1876473</v>
      </c>
      <c r="B1714" s="1">
        <v>45241.333333333336</v>
      </c>
      <c r="C1714" t="s">
        <v>7</v>
      </c>
      <c r="D1714" t="s">
        <v>8</v>
      </c>
      <c r="E1714" t="s">
        <v>8796</v>
      </c>
      <c r="F1714">
        <v>635</v>
      </c>
      <c r="G1714">
        <v>0.40899999999999997</v>
      </c>
      <c r="H1714">
        <v>0.112</v>
      </c>
      <c r="J1714" s="1" t="str">
        <f t="shared" si="27"/>
        <v>2023-11-11-08</v>
      </c>
    </row>
    <row r="1715" spans="1:10" x14ac:dyDescent="0.45">
      <c r="A1715">
        <v>1877033</v>
      </c>
      <c r="B1715" s="1">
        <v>45241.375</v>
      </c>
      <c r="C1715" t="s">
        <v>7</v>
      </c>
      <c r="D1715" t="s">
        <v>8</v>
      </c>
      <c r="E1715" t="s">
        <v>8796</v>
      </c>
      <c r="F1715">
        <v>635</v>
      </c>
      <c r="G1715">
        <v>8.4000000000000005E-2</v>
      </c>
      <c r="H1715">
        <v>7.5999999999999998E-2</v>
      </c>
      <c r="J1715" s="1" t="str">
        <f t="shared" si="27"/>
        <v>2023-11-11-09</v>
      </c>
    </row>
    <row r="1716" spans="1:10" x14ac:dyDescent="0.45">
      <c r="A1716">
        <v>1878450</v>
      </c>
      <c r="B1716" s="1">
        <v>45241.416666666664</v>
      </c>
      <c r="C1716" t="s">
        <v>7</v>
      </c>
      <c r="D1716" t="s">
        <v>8</v>
      </c>
      <c r="E1716" t="s">
        <v>8796</v>
      </c>
      <c r="F1716">
        <v>635</v>
      </c>
      <c r="G1716">
        <v>2.2610000000000001</v>
      </c>
      <c r="H1716">
        <v>2.1999999999999999E-2</v>
      </c>
      <c r="J1716" s="1" t="str">
        <f t="shared" si="27"/>
        <v>2023-11-11-10</v>
      </c>
    </row>
    <row r="1717" spans="1:10" x14ac:dyDescent="0.45">
      <c r="A1717">
        <v>1879770</v>
      </c>
      <c r="B1717" s="1">
        <v>45241.458333333336</v>
      </c>
      <c r="C1717" t="s">
        <v>7</v>
      </c>
      <c r="D1717" t="s">
        <v>8</v>
      </c>
      <c r="E1717" t="s">
        <v>8796</v>
      </c>
      <c r="F1717">
        <v>635</v>
      </c>
      <c r="G1717">
        <v>0.97099999999999997</v>
      </c>
      <c r="H1717">
        <v>0.122</v>
      </c>
      <c r="J1717" s="1" t="str">
        <f t="shared" si="27"/>
        <v>2023-11-11-11</v>
      </c>
    </row>
    <row r="1718" spans="1:10" x14ac:dyDescent="0.45">
      <c r="A1718">
        <v>1880272</v>
      </c>
      <c r="B1718" s="1">
        <v>45241.5</v>
      </c>
      <c r="C1718" t="s">
        <v>7</v>
      </c>
      <c r="D1718" t="s">
        <v>8</v>
      </c>
      <c r="E1718" t="s">
        <v>8796</v>
      </c>
      <c r="F1718">
        <v>635</v>
      </c>
      <c r="G1718">
        <v>0.996</v>
      </c>
      <c r="H1718">
        <v>3.9E-2</v>
      </c>
      <c r="J1718" s="1" t="str">
        <f t="shared" si="27"/>
        <v>2023-11-11-12</v>
      </c>
    </row>
    <row r="1719" spans="1:10" x14ac:dyDescent="0.45">
      <c r="A1719">
        <v>1882244</v>
      </c>
      <c r="B1719" s="1">
        <v>45241.541666666664</v>
      </c>
      <c r="C1719" t="s">
        <v>7</v>
      </c>
      <c r="D1719" t="s">
        <v>8</v>
      </c>
      <c r="E1719" t="s">
        <v>8796</v>
      </c>
      <c r="F1719">
        <v>635</v>
      </c>
      <c r="G1719">
        <v>0.628</v>
      </c>
      <c r="H1719">
        <v>6.0000000000000001E-3</v>
      </c>
      <c r="J1719" s="1" t="str">
        <f t="shared" si="27"/>
        <v>2023-11-11-13</v>
      </c>
    </row>
    <row r="1720" spans="1:10" x14ac:dyDescent="0.45">
      <c r="A1720">
        <v>1882838</v>
      </c>
      <c r="B1720" s="1">
        <v>45241.583333333336</v>
      </c>
      <c r="C1720" t="s">
        <v>7</v>
      </c>
      <c r="D1720" t="s">
        <v>8</v>
      </c>
      <c r="E1720" t="s">
        <v>8796</v>
      </c>
      <c r="F1720">
        <v>635</v>
      </c>
      <c r="G1720">
        <v>0.503</v>
      </c>
      <c r="H1720">
        <v>0</v>
      </c>
      <c r="J1720" s="1" t="str">
        <f t="shared" si="27"/>
        <v>2023-11-11-14</v>
      </c>
    </row>
    <row r="1721" spans="1:10" x14ac:dyDescent="0.45">
      <c r="A1721">
        <v>1884002</v>
      </c>
      <c r="B1721" s="1">
        <v>45241.625</v>
      </c>
      <c r="C1721" t="s">
        <v>7</v>
      </c>
      <c r="D1721" t="s">
        <v>8</v>
      </c>
      <c r="E1721" t="s">
        <v>8796</v>
      </c>
      <c r="F1721">
        <v>635</v>
      </c>
      <c r="G1721">
        <v>0.44900000000000001</v>
      </c>
      <c r="H1721">
        <v>0</v>
      </c>
      <c r="J1721" s="1" t="str">
        <f t="shared" si="27"/>
        <v>2023-11-11-15</v>
      </c>
    </row>
    <row r="1722" spans="1:10" x14ac:dyDescent="0.45">
      <c r="A1722">
        <v>1885366</v>
      </c>
      <c r="B1722" s="1">
        <v>45241.666666666664</v>
      </c>
      <c r="C1722" t="s">
        <v>7</v>
      </c>
      <c r="D1722" t="s">
        <v>8</v>
      </c>
      <c r="E1722" t="s">
        <v>8796</v>
      </c>
      <c r="F1722">
        <v>635</v>
      </c>
      <c r="G1722">
        <v>0.77200000000000002</v>
      </c>
      <c r="H1722">
        <v>0</v>
      </c>
      <c r="J1722" s="1" t="str">
        <f t="shared" si="27"/>
        <v>2023-11-11-16</v>
      </c>
    </row>
    <row r="1723" spans="1:10" x14ac:dyDescent="0.45">
      <c r="A1723">
        <v>1885661</v>
      </c>
      <c r="B1723" s="1">
        <v>45241.708333333336</v>
      </c>
      <c r="C1723" t="s">
        <v>7</v>
      </c>
      <c r="D1723" t="s">
        <v>8</v>
      </c>
      <c r="E1723" t="s">
        <v>8796</v>
      </c>
      <c r="F1723">
        <v>635</v>
      </c>
      <c r="G1723">
        <v>0.36299999999999999</v>
      </c>
      <c r="H1723">
        <v>0</v>
      </c>
      <c r="J1723" s="1" t="str">
        <f t="shared" si="27"/>
        <v>2023-11-11-17</v>
      </c>
    </row>
    <row r="1724" spans="1:10" x14ac:dyDescent="0.45">
      <c r="A1724">
        <v>1887335</v>
      </c>
      <c r="B1724" s="1">
        <v>45241.75</v>
      </c>
      <c r="C1724" t="s">
        <v>7</v>
      </c>
      <c r="D1724" t="s">
        <v>8</v>
      </c>
      <c r="E1724" t="s">
        <v>8796</v>
      </c>
      <c r="F1724">
        <v>635</v>
      </c>
      <c r="G1724">
        <v>0.28000000000000003</v>
      </c>
      <c r="H1724">
        <v>0</v>
      </c>
      <c r="J1724" s="1" t="str">
        <f t="shared" si="27"/>
        <v>2023-11-11-18</v>
      </c>
    </row>
    <row r="1725" spans="1:10" x14ac:dyDescent="0.45">
      <c r="A1725">
        <v>1888239</v>
      </c>
      <c r="B1725" s="1">
        <v>45241.791666666664</v>
      </c>
      <c r="C1725" t="s">
        <v>7</v>
      </c>
      <c r="D1725" t="s">
        <v>8</v>
      </c>
      <c r="E1725" t="s">
        <v>8796</v>
      </c>
      <c r="F1725">
        <v>635</v>
      </c>
      <c r="G1725">
        <v>1.246</v>
      </c>
      <c r="H1725">
        <v>0</v>
      </c>
      <c r="J1725" s="1" t="str">
        <f t="shared" si="27"/>
        <v>2023-11-11-19</v>
      </c>
    </row>
    <row r="1726" spans="1:10" x14ac:dyDescent="0.45">
      <c r="A1726">
        <v>1889041</v>
      </c>
      <c r="B1726" s="1">
        <v>45241.833333333336</v>
      </c>
      <c r="C1726" t="s">
        <v>7</v>
      </c>
      <c r="D1726" t="s">
        <v>8</v>
      </c>
      <c r="E1726" t="s">
        <v>8796</v>
      </c>
      <c r="F1726">
        <v>635</v>
      </c>
      <c r="G1726">
        <v>0.30199999999999999</v>
      </c>
      <c r="H1726">
        <v>0</v>
      </c>
      <c r="J1726" s="1" t="str">
        <f t="shared" si="27"/>
        <v>2023-11-11-20</v>
      </c>
    </row>
    <row r="1727" spans="1:10" x14ac:dyDescent="0.45">
      <c r="A1727">
        <v>1890616</v>
      </c>
      <c r="B1727" s="1">
        <v>45241.875</v>
      </c>
      <c r="C1727" t="s">
        <v>7</v>
      </c>
      <c r="D1727" t="s">
        <v>8</v>
      </c>
      <c r="E1727" t="s">
        <v>8796</v>
      </c>
      <c r="F1727">
        <v>635</v>
      </c>
      <c r="G1727">
        <v>0.60899999999999999</v>
      </c>
      <c r="H1727">
        <v>0</v>
      </c>
      <c r="J1727" s="1" t="str">
        <f t="shared" si="27"/>
        <v>2023-11-11-21</v>
      </c>
    </row>
    <row r="1728" spans="1:10" x14ac:dyDescent="0.45">
      <c r="A1728">
        <v>1892182</v>
      </c>
      <c r="B1728" s="1">
        <v>45241.916666666664</v>
      </c>
      <c r="C1728" t="s">
        <v>7</v>
      </c>
      <c r="D1728" t="s">
        <v>8</v>
      </c>
      <c r="E1728" t="s">
        <v>8796</v>
      </c>
      <c r="F1728">
        <v>635</v>
      </c>
      <c r="G1728">
        <v>0.20599999999999999</v>
      </c>
      <c r="H1728">
        <v>0</v>
      </c>
      <c r="J1728" s="1" t="str">
        <f t="shared" si="27"/>
        <v>2023-11-11-22</v>
      </c>
    </row>
    <row r="1729" spans="1:10" x14ac:dyDescent="0.45">
      <c r="A1729">
        <v>1892523</v>
      </c>
      <c r="B1729" s="1">
        <v>45241.958333333336</v>
      </c>
      <c r="C1729" t="s">
        <v>7</v>
      </c>
      <c r="D1729" t="s">
        <v>8</v>
      </c>
      <c r="E1729" t="s">
        <v>8796</v>
      </c>
      <c r="F1729">
        <v>635</v>
      </c>
      <c r="G1729">
        <v>0.50800000000000001</v>
      </c>
      <c r="H1729">
        <v>0</v>
      </c>
      <c r="J1729" s="1" t="str">
        <f t="shared" si="27"/>
        <v>2023-11-11-23</v>
      </c>
    </row>
    <row r="1730" spans="1:10" x14ac:dyDescent="0.45">
      <c r="A1730">
        <v>1893558</v>
      </c>
      <c r="B1730" s="1">
        <v>45242</v>
      </c>
      <c r="C1730" t="s">
        <v>7</v>
      </c>
      <c r="D1730" t="s">
        <v>8</v>
      </c>
      <c r="E1730" t="s">
        <v>8796</v>
      </c>
      <c r="F1730">
        <v>635</v>
      </c>
      <c r="G1730">
        <v>0.222</v>
      </c>
      <c r="H1730">
        <v>0</v>
      </c>
      <c r="J1730" s="1" t="str">
        <f t="shared" si="27"/>
        <v>2023-11-12-00</v>
      </c>
    </row>
    <row r="1731" spans="1:10" x14ac:dyDescent="0.45">
      <c r="A1731">
        <v>1895152</v>
      </c>
      <c r="B1731" s="1">
        <v>45242.041666666664</v>
      </c>
      <c r="C1731" t="s">
        <v>7</v>
      </c>
      <c r="D1731" t="s">
        <v>8</v>
      </c>
      <c r="E1731" t="s">
        <v>8796</v>
      </c>
      <c r="F1731">
        <v>635</v>
      </c>
      <c r="G1731">
        <v>0.20699999999999999</v>
      </c>
      <c r="H1731">
        <v>0</v>
      </c>
      <c r="J1731" s="1" t="str">
        <f t="shared" ref="J1731:J1794" si="28">TEXT(YEAR(B1731),"0000")&amp;"-"&amp;TEXT(MONTH(B1731),"00")&amp;"-"&amp;TEXT(DAY(B1731),"00")&amp;"-"&amp;TEXT(HOUR(B1731),"00")</f>
        <v>2023-11-12-01</v>
      </c>
    </row>
    <row r="1732" spans="1:10" x14ac:dyDescent="0.45">
      <c r="A1732">
        <v>1896467</v>
      </c>
      <c r="B1732" s="1">
        <v>45242.083333333336</v>
      </c>
      <c r="C1732" t="s">
        <v>7</v>
      </c>
      <c r="D1732" t="s">
        <v>8</v>
      </c>
      <c r="E1732" t="s">
        <v>8796</v>
      </c>
      <c r="F1732">
        <v>635</v>
      </c>
      <c r="G1732">
        <v>0.17299999999999999</v>
      </c>
      <c r="H1732">
        <v>0</v>
      </c>
      <c r="J1732" s="1" t="str">
        <f t="shared" si="28"/>
        <v>2023-11-12-02</v>
      </c>
    </row>
    <row r="1733" spans="1:10" x14ac:dyDescent="0.45">
      <c r="A1733">
        <v>1897035</v>
      </c>
      <c r="B1733" s="1">
        <v>45242.125</v>
      </c>
      <c r="C1733" t="s">
        <v>7</v>
      </c>
      <c r="D1733" t="s">
        <v>8</v>
      </c>
      <c r="E1733" t="s">
        <v>8796</v>
      </c>
      <c r="F1733">
        <v>635</v>
      </c>
      <c r="G1733">
        <v>0.20300000000000001</v>
      </c>
      <c r="H1733">
        <v>0</v>
      </c>
      <c r="J1733" s="1" t="str">
        <f t="shared" si="28"/>
        <v>2023-11-12-03</v>
      </c>
    </row>
    <row r="1734" spans="1:10" x14ac:dyDescent="0.45">
      <c r="A1734">
        <v>1898627</v>
      </c>
      <c r="B1734" s="1">
        <v>45242.166666666664</v>
      </c>
      <c r="C1734" t="s">
        <v>7</v>
      </c>
      <c r="D1734" t="s">
        <v>8</v>
      </c>
      <c r="E1734" t="s">
        <v>8796</v>
      </c>
      <c r="F1734">
        <v>635</v>
      </c>
      <c r="G1734">
        <v>0.36499999999999999</v>
      </c>
      <c r="H1734">
        <v>0</v>
      </c>
      <c r="J1734" s="1" t="str">
        <f t="shared" si="28"/>
        <v>2023-11-12-04</v>
      </c>
    </row>
    <row r="1735" spans="1:10" x14ac:dyDescent="0.45">
      <c r="A1735">
        <v>1899313</v>
      </c>
      <c r="B1735" s="1">
        <v>45242.208333333336</v>
      </c>
      <c r="C1735" t="s">
        <v>7</v>
      </c>
      <c r="D1735" t="s">
        <v>8</v>
      </c>
      <c r="E1735" t="s">
        <v>8796</v>
      </c>
      <c r="F1735">
        <v>635</v>
      </c>
      <c r="G1735">
        <v>0.17699999999999999</v>
      </c>
      <c r="H1735">
        <v>0</v>
      </c>
      <c r="J1735" s="1" t="str">
        <f t="shared" si="28"/>
        <v>2023-11-12-05</v>
      </c>
    </row>
    <row r="1736" spans="1:10" x14ac:dyDescent="0.45">
      <c r="A1736">
        <v>1900778</v>
      </c>
      <c r="B1736" s="1">
        <v>45242.25</v>
      </c>
      <c r="C1736" t="s">
        <v>7</v>
      </c>
      <c r="D1736" t="s">
        <v>8</v>
      </c>
      <c r="E1736" t="s">
        <v>8796</v>
      </c>
      <c r="F1736">
        <v>635</v>
      </c>
      <c r="G1736">
        <v>0.72499999999999998</v>
      </c>
      <c r="H1736">
        <v>0</v>
      </c>
      <c r="J1736" s="1" t="str">
        <f t="shared" si="28"/>
        <v>2023-11-12-06</v>
      </c>
    </row>
    <row r="1737" spans="1:10" x14ac:dyDescent="0.45">
      <c r="A1737">
        <v>1901974</v>
      </c>
      <c r="B1737" s="1">
        <v>45242.291666666664</v>
      </c>
      <c r="C1737" t="s">
        <v>7</v>
      </c>
      <c r="D1737" t="s">
        <v>8</v>
      </c>
      <c r="E1737" t="s">
        <v>8796</v>
      </c>
      <c r="F1737">
        <v>635</v>
      </c>
      <c r="G1737">
        <v>0.17499999999999999</v>
      </c>
      <c r="H1737">
        <v>7.0000000000000001E-3</v>
      </c>
      <c r="J1737" s="1" t="str">
        <f t="shared" si="28"/>
        <v>2023-11-12-07</v>
      </c>
    </row>
    <row r="1738" spans="1:10" x14ac:dyDescent="0.45">
      <c r="A1738">
        <v>1902306</v>
      </c>
      <c r="B1738" s="1">
        <v>45242.333333333336</v>
      </c>
      <c r="C1738" t="s">
        <v>7</v>
      </c>
      <c r="D1738" t="s">
        <v>8</v>
      </c>
      <c r="E1738" t="s">
        <v>8796</v>
      </c>
      <c r="F1738">
        <v>635</v>
      </c>
      <c r="G1738">
        <v>0.42199999999999999</v>
      </c>
      <c r="H1738">
        <v>2.9000000000000001E-2</v>
      </c>
      <c r="J1738" s="1" t="str">
        <f t="shared" si="28"/>
        <v>2023-11-12-08</v>
      </c>
    </row>
    <row r="1739" spans="1:10" x14ac:dyDescent="0.45">
      <c r="A1739">
        <v>1903913</v>
      </c>
      <c r="B1739" s="1">
        <v>45242.375</v>
      </c>
      <c r="C1739" t="s">
        <v>7</v>
      </c>
      <c r="D1739" t="s">
        <v>8</v>
      </c>
      <c r="E1739" t="s">
        <v>8796</v>
      </c>
      <c r="F1739">
        <v>635</v>
      </c>
      <c r="G1739">
        <v>0.27</v>
      </c>
      <c r="H1739">
        <v>0.10100000000000001</v>
      </c>
      <c r="J1739" s="1" t="str">
        <f t="shared" si="28"/>
        <v>2023-11-12-09</v>
      </c>
    </row>
    <row r="1740" spans="1:10" x14ac:dyDescent="0.45">
      <c r="A1740">
        <v>1904467</v>
      </c>
      <c r="B1740" s="1">
        <v>45242.416666666664</v>
      </c>
      <c r="C1740" t="s">
        <v>7</v>
      </c>
      <c r="D1740" t="s">
        <v>8</v>
      </c>
      <c r="E1740" t="s">
        <v>8796</v>
      </c>
      <c r="F1740">
        <v>635</v>
      </c>
      <c r="G1740">
        <v>2.3E-2</v>
      </c>
      <c r="H1740">
        <v>0.18</v>
      </c>
      <c r="J1740" s="1" t="str">
        <f t="shared" si="28"/>
        <v>2023-11-12-10</v>
      </c>
    </row>
    <row r="1741" spans="1:10" x14ac:dyDescent="0.45">
      <c r="A1741">
        <v>1905820</v>
      </c>
      <c r="B1741" s="1">
        <v>45242.458333333336</v>
      </c>
      <c r="C1741" t="s">
        <v>7</v>
      </c>
      <c r="D1741" t="s">
        <v>8</v>
      </c>
      <c r="E1741" t="s">
        <v>8796</v>
      </c>
      <c r="F1741">
        <v>635</v>
      </c>
      <c r="G1741">
        <v>0.373</v>
      </c>
      <c r="H1741">
        <v>0.13100000000000001</v>
      </c>
      <c r="J1741" s="1" t="str">
        <f t="shared" si="28"/>
        <v>2023-11-12-11</v>
      </c>
    </row>
    <row r="1742" spans="1:10" x14ac:dyDescent="0.45">
      <c r="A1742">
        <v>1906509</v>
      </c>
      <c r="B1742" s="1">
        <v>45242.5</v>
      </c>
      <c r="C1742" t="s">
        <v>7</v>
      </c>
      <c r="D1742" t="s">
        <v>8</v>
      </c>
      <c r="E1742" t="s">
        <v>8796</v>
      </c>
      <c r="F1742">
        <v>635</v>
      </c>
      <c r="G1742">
        <v>0.184</v>
      </c>
      <c r="H1742">
        <v>0.13600000000000001</v>
      </c>
      <c r="J1742" s="1" t="str">
        <f t="shared" si="28"/>
        <v>2023-11-12-12</v>
      </c>
    </row>
    <row r="1743" spans="1:10" x14ac:dyDescent="0.45">
      <c r="A1743">
        <v>1908116</v>
      </c>
      <c r="B1743" s="1">
        <v>45242.541666666664</v>
      </c>
      <c r="C1743" t="s">
        <v>7</v>
      </c>
      <c r="D1743" t="s">
        <v>8</v>
      </c>
      <c r="E1743" t="s">
        <v>8796</v>
      </c>
      <c r="F1743">
        <v>635</v>
      </c>
      <c r="G1743">
        <v>1.57</v>
      </c>
      <c r="H1743">
        <v>6.0000000000000001E-3</v>
      </c>
      <c r="J1743" s="1" t="str">
        <f t="shared" si="28"/>
        <v>2023-11-12-13</v>
      </c>
    </row>
    <row r="1744" spans="1:10" x14ac:dyDescent="0.45">
      <c r="A1744">
        <v>1909711</v>
      </c>
      <c r="B1744" s="1">
        <v>45242.583333333336</v>
      </c>
      <c r="C1744" t="s">
        <v>7</v>
      </c>
      <c r="D1744" t="s">
        <v>8</v>
      </c>
      <c r="E1744" t="s">
        <v>8796</v>
      </c>
      <c r="F1744">
        <v>635</v>
      </c>
      <c r="G1744">
        <v>2.6920000000000002</v>
      </c>
      <c r="H1744">
        <v>3.0000000000000001E-3</v>
      </c>
      <c r="J1744" s="1" t="str">
        <f t="shared" si="28"/>
        <v>2023-11-12-14</v>
      </c>
    </row>
    <row r="1745" spans="1:10" x14ac:dyDescent="0.45">
      <c r="A1745">
        <v>1910125</v>
      </c>
      <c r="B1745" s="1">
        <v>45242.625</v>
      </c>
      <c r="C1745" t="s">
        <v>7</v>
      </c>
      <c r="D1745" t="s">
        <v>8</v>
      </c>
      <c r="E1745" t="s">
        <v>8796</v>
      </c>
      <c r="F1745">
        <v>635</v>
      </c>
      <c r="G1745">
        <v>1.7010000000000001</v>
      </c>
      <c r="H1745">
        <v>0</v>
      </c>
      <c r="J1745" s="1" t="str">
        <f t="shared" si="28"/>
        <v>2023-11-12-15</v>
      </c>
    </row>
    <row r="1746" spans="1:10" x14ac:dyDescent="0.45">
      <c r="A1746">
        <v>1911381</v>
      </c>
      <c r="B1746" s="1">
        <v>45242.666666666664</v>
      </c>
      <c r="C1746" t="s">
        <v>7</v>
      </c>
      <c r="D1746" t="s">
        <v>8</v>
      </c>
      <c r="E1746" t="s">
        <v>8796</v>
      </c>
      <c r="F1746">
        <v>635</v>
      </c>
      <c r="G1746">
        <v>0.27400000000000002</v>
      </c>
      <c r="H1746">
        <v>0</v>
      </c>
      <c r="J1746" s="1" t="str">
        <f t="shared" si="28"/>
        <v>2023-11-12-16</v>
      </c>
    </row>
    <row r="1747" spans="1:10" x14ac:dyDescent="0.45">
      <c r="A1747">
        <v>1912123</v>
      </c>
      <c r="B1747" s="1">
        <v>45242.708333333336</v>
      </c>
      <c r="C1747" t="s">
        <v>7</v>
      </c>
      <c r="D1747" t="s">
        <v>8</v>
      </c>
      <c r="E1747" t="s">
        <v>8796</v>
      </c>
      <c r="F1747">
        <v>635</v>
      </c>
      <c r="G1747">
        <v>0.53400000000000003</v>
      </c>
      <c r="H1747">
        <v>0</v>
      </c>
      <c r="J1747" s="1" t="str">
        <f t="shared" si="28"/>
        <v>2023-11-12-17</v>
      </c>
    </row>
    <row r="1748" spans="1:10" x14ac:dyDescent="0.45">
      <c r="A1748">
        <v>1913515</v>
      </c>
      <c r="B1748" s="1">
        <v>45242.75</v>
      </c>
      <c r="C1748" t="s">
        <v>7</v>
      </c>
      <c r="D1748" t="s">
        <v>8</v>
      </c>
      <c r="E1748" t="s">
        <v>8796</v>
      </c>
      <c r="F1748">
        <v>635</v>
      </c>
      <c r="G1748">
        <v>0.92800000000000005</v>
      </c>
      <c r="H1748">
        <v>0</v>
      </c>
      <c r="J1748" s="1" t="str">
        <f t="shared" si="28"/>
        <v>2023-11-12-18</v>
      </c>
    </row>
    <row r="1749" spans="1:10" x14ac:dyDescent="0.45">
      <c r="A1749">
        <v>1914614</v>
      </c>
      <c r="B1749" s="1">
        <v>45242.791666666664</v>
      </c>
      <c r="C1749" t="s">
        <v>7</v>
      </c>
      <c r="D1749" t="s">
        <v>8</v>
      </c>
      <c r="E1749" t="s">
        <v>8796</v>
      </c>
      <c r="F1749">
        <v>635</v>
      </c>
      <c r="G1749">
        <v>0.24399999999999999</v>
      </c>
      <c r="H1749">
        <v>0</v>
      </c>
      <c r="J1749" s="1" t="str">
        <f t="shared" si="28"/>
        <v>2023-11-12-19</v>
      </c>
    </row>
    <row r="1750" spans="1:10" x14ac:dyDescent="0.45">
      <c r="A1750">
        <v>1915563</v>
      </c>
      <c r="B1750" s="1">
        <v>45242.833333333336</v>
      </c>
      <c r="C1750" t="s">
        <v>7</v>
      </c>
      <c r="D1750" t="s">
        <v>8</v>
      </c>
      <c r="E1750" t="s">
        <v>8796</v>
      </c>
      <c r="F1750">
        <v>635</v>
      </c>
      <c r="G1750">
        <v>0.25800000000000001</v>
      </c>
      <c r="H1750">
        <v>0</v>
      </c>
      <c r="J1750" s="1" t="str">
        <f t="shared" si="28"/>
        <v>2023-11-12-20</v>
      </c>
    </row>
    <row r="1751" spans="1:10" x14ac:dyDescent="0.45">
      <c r="A1751">
        <v>1916632</v>
      </c>
      <c r="B1751" s="1">
        <v>45242.875</v>
      </c>
      <c r="C1751" t="s">
        <v>7</v>
      </c>
      <c r="D1751" t="s">
        <v>8</v>
      </c>
      <c r="E1751" t="s">
        <v>8796</v>
      </c>
      <c r="F1751">
        <v>635</v>
      </c>
      <c r="G1751">
        <v>0.28399999999999997</v>
      </c>
      <c r="H1751">
        <v>0</v>
      </c>
      <c r="J1751" s="1" t="str">
        <f t="shared" si="28"/>
        <v>2023-11-12-21</v>
      </c>
    </row>
    <row r="1752" spans="1:10" x14ac:dyDescent="0.45">
      <c r="A1752">
        <v>1917773</v>
      </c>
      <c r="B1752" s="1">
        <v>45242.916666666664</v>
      </c>
      <c r="C1752" t="s">
        <v>7</v>
      </c>
      <c r="D1752" t="s">
        <v>8</v>
      </c>
      <c r="E1752" t="s">
        <v>8796</v>
      </c>
      <c r="F1752">
        <v>635</v>
      </c>
      <c r="G1752">
        <v>0.27500000000000002</v>
      </c>
      <c r="H1752">
        <v>0</v>
      </c>
      <c r="J1752" s="1" t="str">
        <f t="shared" si="28"/>
        <v>2023-11-12-22</v>
      </c>
    </row>
    <row r="1753" spans="1:10" x14ac:dyDescent="0.45">
      <c r="A1753">
        <v>1919342</v>
      </c>
      <c r="B1753" s="1">
        <v>45242.958333333336</v>
      </c>
      <c r="C1753" t="s">
        <v>7</v>
      </c>
      <c r="D1753" t="s">
        <v>8</v>
      </c>
      <c r="E1753" t="s">
        <v>8796</v>
      </c>
      <c r="F1753">
        <v>635</v>
      </c>
      <c r="G1753">
        <v>0.16400000000000001</v>
      </c>
      <c r="H1753">
        <v>0</v>
      </c>
      <c r="J1753" s="1" t="str">
        <f t="shared" si="28"/>
        <v>2023-11-12-23</v>
      </c>
    </row>
    <row r="1754" spans="1:10" x14ac:dyDescent="0.45">
      <c r="A1754">
        <v>1919940</v>
      </c>
      <c r="B1754" s="1">
        <v>45243</v>
      </c>
      <c r="C1754" t="s">
        <v>7</v>
      </c>
      <c r="D1754" t="s">
        <v>8</v>
      </c>
      <c r="E1754" t="s">
        <v>8796</v>
      </c>
      <c r="F1754">
        <v>635</v>
      </c>
      <c r="G1754">
        <v>0.182</v>
      </c>
      <c r="H1754">
        <v>0</v>
      </c>
      <c r="J1754" s="1" t="str">
        <f t="shared" si="28"/>
        <v>2023-11-13-00</v>
      </c>
    </row>
    <row r="1755" spans="1:10" x14ac:dyDescent="0.45">
      <c r="A1755">
        <v>1921099</v>
      </c>
      <c r="B1755" s="1">
        <v>45243.041666666664</v>
      </c>
      <c r="C1755" t="s">
        <v>7</v>
      </c>
      <c r="D1755" t="s">
        <v>8</v>
      </c>
      <c r="E1755" t="s">
        <v>8796</v>
      </c>
      <c r="F1755">
        <v>635</v>
      </c>
      <c r="G1755">
        <v>0.20899999999999999</v>
      </c>
      <c r="H1755">
        <v>0</v>
      </c>
      <c r="J1755" s="1" t="str">
        <f t="shared" si="28"/>
        <v>2023-11-13-01</v>
      </c>
    </row>
    <row r="1756" spans="1:10" x14ac:dyDescent="0.45">
      <c r="A1756">
        <v>1922349</v>
      </c>
      <c r="B1756" s="1">
        <v>45243.083333333336</v>
      </c>
      <c r="C1756" t="s">
        <v>7</v>
      </c>
      <c r="D1756" t="s">
        <v>8</v>
      </c>
      <c r="E1756" t="s">
        <v>8796</v>
      </c>
      <c r="F1756">
        <v>635</v>
      </c>
      <c r="G1756">
        <v>0.246</v>
      </c>
      <c r="H1756">
        <v>0</v>
      </c>
      <c r="J1756" s="1" t="str">
        <f t="shared" si="28"/>
        <v>2023-11-13-02</v>
      </c>
    </row>
    <row r="1757" spans="1:10" x14ac:dyDescent="0.45">
      <c r="A1757">
        <v>1923020</v>
      </c>
      <c r="B1757" s="1">
        <v>45243.125</v>
      </c>
      <c r="C1757" t="s">
        <v>7</v>
      </c>
      <c r="D1757" t="s">
        <v>8</v>
      </c>
      <c r="E1757" t="s">
        <v>8796</v>
      </c>
      <c r="F1757">
        <v>635</v>
      </c>
      <c r="G1757">
        <v>0.57699999999999996</v>
      </c>
      <c r="H1757">
        <v>0</v>
      </c>
      <c r="J1757" s="1" t="str">
        <f t="shared" si="28"/>
        <v>2023-11-13-03</v>
      </c>
    </row>
    <row r="1758" spans="1:10" x14ac:dyDescent="0.45">
      <c r="A1758">
        <v>1924908</v>
      </c>
      <c r="B1758" s="1">
        <v>45243.166666666664</v>
      </c>
      <c r="C1758" t="s">
        <v>7</v>
      </c>
      <c r="D1758" t="s">
        <v>8</v>
      </c>
      <c r="E1758" t="s">
        <v>8796</v>
      </c>
      <c r="F1758">
        <v>635</v>
      </c>
      <c r="G1758">
        <v>0.94199999999999995</v>
      </c>
      <c r="H1758">
        <v>0</v>
      </c>
      <c r="J1758" s="1" t="str">
        <f t="shared" si="28"/>
        <v>2023-11-13-04</v>
      </c>
    </row>
    <row r="1759" spans="1:10" x14ac:dyDescent="0.45">
      <c r="A1759">
        <v>1925445</v>
      </c>
      <c r="B1759" s="1">
        <v>45243.208333333336</v>
      </c>
      <c r="C1759" t="s">
        <v>7</v>
      </c>
      <c r="D1759" t="s">
        <v>8</v>
      </c>
      <c r="E1759" t="s">
        <v>8796</v>
      </c>
      <c r="F1759">
        <v>635</v>
      </c>
      <c r="G1759">
        <v>0.58099999999999996</v>
      </c>
      <c r="H1759">
        <v>0</v>
      </c>
      <c r="J1759" s="1" t="str">
        <f t="shared" si="28"/>
        <v>2023-11-13-05</v>
      </c>
    </row>
    <row r="1760" spans="1:10" x14ac:dyDescent="0.45">
      <c r="A1760">
        <v>1926381</v>
      </c>
      <c r="B1760" s="1">
        <v>45243.25</v>
      </c>
      <c r="C1760" t="s">
        <v>7</v>
      </c>
      <c r="D1760" t="s">
        <v>8</v>
      </c>
      <c r="E1760" t="s">
        <v>8796</v>
      </c>
      <c r="F1760">
        <v>635</v>
      </c>
      <c r="G1760">
        <v>0.442</v>
      </c>
      <c r="H1760">
        <v>2E-3</v>
      </c>
      <c r="J1760" s="1" t="str">
        <f t="shared" si="28"/>
        <v>2023-11-13-06</v>
      </c>
    </row>
    <row r="1761" spans="1:10" x14ac:dyDescent="0.45">
      <c r="A1761">
        <v>1928360</v>
      </c>
      <c r="B1761" s="1">
        <v>45243.291666666664</v>
      </c>
      <c r="C1761" t="s">
        <v>7</v>
      </c>
      <c r="D1761" t="s">
        <v>8</v>
      </c>
      <c r="E1761" t="s">
        <v>8796</v>
      </c>
      <c r="F1761">
        <v>635</v>
      </c>
      <c r="G1761">
        <v>0.309</v>
      </c>
      <c r="H1761">
        <v>0.08</v>
      </c>
      <c r="J1761" s="1" t="str">
        <f t="shared" si="28"/>
        <v>2023-11-13-07</v>
      </c>
    </row>
    <row r="1762" spans="1:10" x14ac:dyDescent="0.45">
      <c r="A1762">
        <v>1928403</v>
      </c>
      <c r="B1762" s="1">
        <v>45243.333333333336</v>
      </c>
      <c r="C1762" t="s">
        <v>7</v>
      </c>
      <c r="D1762" t="s">
        <v>8</v>
      </c>
      <c r="E1762" t="s">
        <v>8796</v>
      </c>
      <c r="F1762">
        <v>635</v>
      </c>
      <c r="G1762">
        <v>0.61499999999999999</v>
      </c>
      <c r="H1762">
        <v>0.24099999999999999</v>
      </c>
      <c r="J1762" s="1" t="str">
        <f t="shared" si="28"/>
        <v>2023-11-13-08</v>
      </c>
    </row>
    <row r="1763" spans="1:10" x14ac:dyDescent="0.45">
      <c r="A1763">
        <v>1929848</v>
      </c>
      <c r="B1763" s="1">
        <v>45243.375</v>
      </c>
      <c r="C1763" t="s">
        <v>7</v>
      </c>
      <c r="D1763" t="s">
        <v>8</v>
      </c>
      <c r="E1763" t="s">
        <v>8796</v>
      </c>
      <c r="F1763">
        <v>635</v>
      </c>
      <c r="G1763">
        <v>0.13600000000000001</v>
      </c>
      <c r="H1763">
        <v>0.372</v>
      </c>
      <c r="J1763" s="1" t="str">
        <f t="shared" si="28"/>
        <v>2023-11-13-09</v>
      </c>
    </row>
    <row r="1764" spans="1:10" x14ac:dyDescent="0.45">
      <c r="A1764">
        <v>1931149</v>
      </c>
      <c r="B1764" s="1">
        <v>45243.416666666664</v>
      </c>
      <c r="C1764" t="s">
        <v>7</v>
      </c>
      <c r="D1764" t="s">
        <v>8</v>
      </c>
      <c r="E1764" t="s">
        <v>8796</v>
      </c>
      <c r="F1764">
        <v>635</v>
      </c>
      <c r="G1764">
        <v>0.13100000000000001</v>
      </c>
      <c r="H1764">
        <v>0.51400000000000001</v>
      </c>
      <c r="J1764" s="1" t="str">
        <f t="shared" si="28"/>
        <v>2023-11-13-10</v>
      </c>
    </row>
    <row r="1765" spans="1:10" x14ac:dyDescent="0.45">
      <c r="A1765">
        <v>1931709</v>
      </c>
      <c r="B1765" s="1">
        <v>45243.458333333336</v>
      </c>
      <c r="C1765" t="s">
        <v>7</v>
      </c>
      <c r="D1765" t="s">
        <v>8</v>
      </c>
      <c r="E1765" t="s">
        <v>8796</v>
      </c>
      <c r="F1765">
        <v>635</v>
      </c>
      <c r="G1765">
        <v>0.14000000000000001</v>
      </c>
      <c r="H1765">
        <v>0.28799999999999998</v>
      </c>
      <c r="J1765" s="1" t="str">
        <f t="shared" si="28"/>
        <v>2023-11-13-11</v>
      </c>
    </row>
    <row r="1766" spans="1:10" x14ac:dyDescent="0.45">
      <c r="A1766">
        <v>1932947</v>
      </c>
      <c r="B1766" s="1">
        <v>45243.5</v>
      </c>
      <c r="C1766" t="s">
        <v>7</v>
      </c>
      <c r="D1766" t="s">
        <v>8</v>
      </c>
      <c r="E1766" t="s">
        <v>8796</v>
      </c>
      <c r="F1766">
        <v>635</v>
      </c>
      <c r="G1766">
        <v>0.59799999999999998</v>
      </c>
      <c r="H1766">
        <v>9.7000000000000003E-2</v>
      </c>
      <c r="J1766" s="1" t="str">
        <f t="shared" si="28"/>
        <v>2023-11-13-12</v>
      </c>
    </row>
    <row r="1767" spans="1:10" x14ac:dyDescent="0.45">
      <c r="A1767">
        <v>1934039</v>
      </c>
      <c r="B1767" s="1">
        <v>45243.541666666664</v>
      </c>
      <c r="C1767" t="s">
        <v>7</v>
      </c>
      <c r="D1767" t="s">
        <v>8</v>
      </c>
      <c r="E1767" t="s">
        <v>8796</v>
      </c>
      <c r="F1767">
        <v>635</v>
      </c>
      <c r="G1767">
        <v>1.671</v>
      </c>
      <c r="H1767">
        <v>3.5000000000000003E-2</v>
      </c>
      <c r="J1767" s="1" t="str">
        <f t="shared" si="28"/>
        <v>2023-11-13-13</v>
      </c>
    </row>
    <row r="1768" spans="1:10" x14ac:dyDescent="0.45">
      <c r="A1768">
        <v>1935490</v>
      </c>
      <c r="B1768" s="1">
        <v>45243.583333333336</v>
      </c>
      <c r="C1768" t="s">
        <v>7</v>
      </c>
      <c r="D1768" t="s">
        <v>8</v>
      </c>
      <c r="E1768" t="s">
        <v>8796</v>
      </c>
      <c r="F1768">
        <v>635</v>
      </c>
      <c r="G1768">
        <v>1.6479999999999999</v>
      </c>
      <c r="H1768">
        <v>0</v>
      </c>
      <c r="J1768" s="1" t="str">
        <f t="shared" si="28"/>
        <v>2023-11-13-14</v>
      </c>
    </row>
    <row r="1769" spans="1:10" x14ac:dyDescent="0.45">
      <c r="A1769">
        <v>1936494</v>
      </c>
      <c r="B1769" s="1">
        <v>45243.625</v>
      </c>
      <c r="C1769" t="s">
        <v>7</v>
      </c>
      <c r="D1769" t="s">
        <v>8</v>
      </c>
      <c r="E1769" t="s">
        <v>8796</v>
      </c>
      <c r="F1769">
        <v>635</v>
      </c>
      <c r="G1769">
        <v>1.631</v>
      </c>
      <c r="H1769">
        <v>0</v>
      </c>
      <c r="J1769" s="1" t="str">
        <f t="shared" si="28"/>
        <v>2023-11-13-15</v>
      </c>
    </row>
    <row r="1770" spans="1:10" x14ac:dyDescent="0.45">
      <c r="A1770">
        <v>1937348</v>
      </c>
      <c r="B1770" s="1">
        <v>45243.666666666664</v>
      </c>
      <c r="C1770" t="s">
        <v>7</v>
      </c>
      <c r="D1770" t="s">
        <v>8</v>
      </c>
      <c r="E1770" t="s">
        <v>8796</v>
      </c>
      <c r="F1770">
        <v>635</v>
      </c>
      <c r="G1770">
        <v>1.9390000000000001</v>
      </c>
      <c r="H1770">
        <v>0</v>
      </c>
      <c r="J1770" s="1" t="str">
        <f t="shared" si="28"/>
        <v>2023-11-13-16</v>
      </c>
    </row>
    <row r="1771" spans="1:10" x14ac:dyDescent="0.45">
      <c r="A1771">
        <v>1938304</v>
      </c>
      <c r="B1771" s="1">
        <v>45243.708333333336</v>
      </c>
      <c r="C1771" t="s">
        <v>7</v>
      </c>
      <c r="D1771" t="s">
        <v>8</v>
      </c>
      <c r="E1771" t="s">
        <v>8796</v>
      </c>
      <c r="F1771">
        <v>635</v>
      </c>
      <c r="G1771">
        <v>2.2589999999999999</v>
      </c>
      <c r="H1771">
        <v>0</v>
      </c>
      <c r="J1771" s="1" t="str">
        <f t="shared" si="28"/>
        <v>2023-11-13-17</v>
      </c>
    </row>
    <row r="1772" spans="1:10" x14ac:dyDescent="0.45">
      <c r="A1772">
        <v>1940302</v>
      </c>
      <c r="B1772" s="1">
        <v>45243.75</v>
      </c>
      <c r="C1772" t="s">
        <v>7</v>
      </c>
      <c r="D1772" t="s">
        <v>8</v>
      </c>
      <c r="E1772" t="s">
        <v>8796</v>
      </c>
      <c r="F1772">
        <v>635</v>
      </c>
      <c r="G1772">
        <v>1.65</v>
      </c>
      <c r="H1772">
        <v>0</v>
      </c>
      <c r="J1772" s="1" t="str">
        <f t="shared" si="28"/>
        <v>2023-11-13-18</v>
      </c>
    </row>
    <row r="1773" spans="1:10" x14ac:dyDescent="0.45">
      <c r="A1773">
        <v>1941060</v>
      </c>
      <c r="B1773" s="1">
        <v>45243.791666666664</v>
      </c>
      <c r="C1773" t="s">
        <v>7</v>
      </c>
      <c r="D1773" t="s">
        <v>8</v>
      </c>
      <c r="E1773" t="s">
        <v>8796</v>
      </c>
      <c r="F1773">
        <v>635</v>
      </c>
      <c r="G1773">
        <v>1.3340000000000001</v>
      </c>
      <c r="H1773">
        <v>0</v>
      </c>
      <c r="J1773" s="1" t="str">
        <f t="shared" si="28"/>
        <v>2023-11-13-19</v>
      </c>
    </row>
    <row r="1774" spans="1:10" x14ac:dyDescent="0.45">
      <c r="A1774">
        <v>1941704</v>
      </c>
      <c r="B1774" s="1">
        <v>45243.833333333336</v>
      </c>
      <c r="C1774" t="s">
        <v>7</v>
      </c>
      <c r="D1774" t="s">
        <v>8</v>
      </c>
      <c r="E1774" t="s">
        <v>8796</v>
      </c>
      <c r="F1774">
        <v>635</v>
      </c>
      <c r="G1774">
        <v>0.9</v>
      </c>
      <c r="H1774">
        <v>0</v>
      </c>
      <c r="J1774" s="1" t="str">
        <f t="shared" si="28"/>
        <v>2023-11-13-20</v>
      </c>
    </row>
    <row r="1775" spans="1:10" x14ac:dyDescent="0.45">
      <c r="A1775">
        <v>1942872</v>
      </c>
      <c r="B1775" s="1">
        <v>45243.875</v>
      </c>
      <c r="C1775" t="s">
        <v>7</v>
      </c>
      <c r="D1775" t="s">
        <v>8</v>
      </c>
      <c r="E1775" t="s">
        <v>8796</v>
      </c>
      <c r="F1775">
        <v>635</v>
      </c>
      <c r="G1775">
        <v>0.70099999999999996</v>
      </c>
      <c r="H1775">
        <v>0</v>
      </c>
      <c r="J1775" s="1" t="str">
        <f t="shared" si="28"/>
        <v>2023-11-13-21</v>
      </c>
    </row>
    <row r="1776" spans="1:10" x14ac:dyDescent="0.45">
      <c r="A1776">
        <v>1943975</v>
      </c>
      <c r="B1776" s="1">
        <v>45243.916666666664</v>
      </c>
      <c r="C1776" t="s">
        <v>7</v>
      </c>
      <c r="D1776" t="s">
        <v>8</v>
      </c>
      <c r="E1776" t="s">
        <v>8796</v>
      </c>
      <c r="F1776">
        <v>635</v>
      </c>
      <c r="G1776">
        <v>0.56100000000000005</v>
      </c>
      <c r="H1776">
        <v>0</v>
      </c>
      <c r="J1776" s="1" t="str">
        <f t="shared" si="28"/>
        <v>2023-11-13-22</v>
      </c>
    </row>
    <row r="1777" spans="1:10" x14ac:dyDescent="0.45">
      <c r="A1777">
        <v>1945417</v>
      </c>
      <c r="B1777" s="1">
        <v>45243.958333333336</v>
      </c>
      <c r="C1777" t="s">
        <v>7</v>
      </c>
      <c r="D1777" t="s">
        <v>8</v>
      </c>
      <c r="E1777" t="s">
        <v>8796</v>
      </c>
      <c r="F1777">
        <v>635</v>
      </c>
      <c r="G1777">
        <v>0.92800000000000005</v>
      </c>
      <c r="H1777">
        <v>0</v>
      </c>
      <c r="J1777" s="1" t="str">
        <f t="shared" si="28"/>
        <v>2023-11-13-23</v>
      </c>
    </row>
    <row r="1778" spans="1:10" x14ac:dyDescent="0.45">
      <c r="A1778">
        <v>1946939</v>
      </c>
      <c r="B1778" s="1">
        <v>45244</v>
      </c>
      <c r="C1778" t="s">
        <v>7</v>
      </c>
      <c r="D1778" t="s">
        <v>8</v>
      </c>
      <c r="E1778" t="s">
        <v>8796</v>
      </c>
      <c r="F1778">
        <v>635</v>
      </c>
      <c r="G1778">
        <v>0.35099999999999998</v>
      </c>
      <c r="H1778">
        <v>0</v>
      </c>
      <c r="J1778" s="1" t="str">
        <f t="shared" si="28"/>
        <v>2023-11-14-00</v>
      </c>
    </row>
    <row r="1779" spans="1:10" x14ac:dyDescent="0.45">
      <c r="A1779">
        <v>1947598</v>
      </c>
      <c r="B1779" s="1">
        <v>45244.041666666664</v>
      </c>
      <c r="C1779" t="s">
        <v>7</v>
      </c>
      <c r="D1779" t="s">
        <v>8</v>
      </c>
      <c r="E1779" t="s">
        <v>8796</v>
      </c>
      <c r="F1779">
        <v>635</v>
      </c>
      <c r="G1779">
        <v>0.91800000000000004</v>
      </c>
      <c r="H1779">
        <v>0</v>
      </c>
      <c r="J1779" s="1" t="str">
        <f t="shared" si="28"/>
        <v>2023-11-14-01</v>
      </c>
    </row>
    <row r="1780" spans="1:10" x14ac:dyDescent="0.45">
      <c r="A1780">
        <v>1948807</v>
      </c>
      <c r="B1780" s="1">
        <v>45244.083333333336</v>
      </c>
      <c r="C1780" t="s">
        <v>7</v>
      </c>
      <c r="D1780" t="s">
        <v>8</v>
      </c>
      <c r="E1780" t="s">
        <v>8796</v>
      </c>
      <c r="F1780">
        <v>635</v>
      </c>
      <c r="G1780">
        <v>0.748</v>
      </c>
      <c r="H1780">
        <v>0</v>
      </c>
      <c r="J1780" s="1" t="str">
        <f t="shared" si="28"/>
        <v>2023-11-14-02</v>
      </c>
    </row>
    <row r="1781" spans="1:10" x14ac:dyDescent="0.45">
      <c r="A1781">
        <v>1949256</v>
      </c>
      <c r="B1781" s="1">
        <v>45244.125</v>
      </c>
      <c r="C1781" t="s">
        <v>7</v>
      </c>
      <c r="D1781" t="s">
        <v>8</v>
      </c>
      <c r="E1781" t="s">
        <v>8796</v>
      </c>
      <c r="F1781">
        <v>635</v>
      </c>
      <c r="G1781">
        <v>0.89700000000000002</v>
      </c>
      <c r="H1781">
        <v>0</v>
      </c>
      <c r="J1781" s="1" t="str">
        <f t="shared" si="28"/>
        <v>2023-11-14-03</v>
      </c>
    </row>
    <row r="1782" spans="1:10" x14ac:dyDescent="0.45">
      <c r="A1782">
        <v>1951131</v>
      </c>
      <c r="B1782" s="1">
        <v>45244.166666666664</v>
      </c>
      <c r="C1782" t="s">
        <v>7</v>
      </c>
      <c r="D1782" t="s">
        <v>8</v>
      </c>
      <c r="E1782" t="s">
        <v>8796</v>
      </c>
      <c r="F1782">
        <v>635</v>
      </c>
      <c r="G1782">
        <v>0.371</v>
      </c>
      <c r="H1782">
        <v>0</v>
      </c>
      <c r="J1782" s="1" t="str">
        <f t="shared" si="28"/>
        <v>2023-11-14-04</v>
      </c>
    </row>
    <row r="1783" spans="1:10" x14ac:dyDescent="0.45">
      <c r="A1783">
        <v>1952146</v>
      </c>
      <c r="B1783" s="1">
        <v>45244.208333333336</v>
      </c>
      <c r="C1783" t="s">
        <v>7</v>
      </c>
      <c r="D1783" t="s">
        <v>8</v>
      </c>
      <c r="E1783" t="s">
        <v>8796</v>
      </c>
      <c r="F1783">
        <v>635</v>
      </c>
      <c r="G1783">
        <v>0.89100000000000001</v>
      </c>
      <c r="H1783">
        <v>0</v>
      </c>
      <c r="J1783" s="1" t="str">
        <f t="shared" si="28"/>
        <v>2023-11-14-05</v>
      </c>
    </row>
    <row r="1784" spans="1:10" x14ac:dyDescent="0.45">
      <c r="A1784">
        <v>1952621</v>
      </c>
      <c r="B1784" s="1">
        <v>45244.25</v>
      </c>
      <c r="C1784" t="s">
        <v>7</v>
      </c>
      <c r="D1784" t="s">
        <v>8</v>
      </c>
      <c r="E1784" t="s">
        <v>8796</v>
      </c>
      <c r="F1784">
        <v>635</v>
      </c>
      <c r="G1784">
        <v>0.65700000000000003</v>
      </c>
      <c r="H1784">
        <v>0</v>
      </c>
      <c r="J1784" s="1" t="str">
        <f t="shared" si="28"/>
        <v>2023-11-14-06</v>
      </c>
    </row>
    <row r="1785" spans="1:10" x14ac:dyDescent="0.45">
      <c r="A1785">
        <v>1953942</v>
      </c>
      <c r="B1785" s="1">
        <v>45244.291666666664</v>
      </c>
      <c r="C1785" t="s">
        <v>7</v>
      </c>
      <c r="D1785" t="s">
        <v>8</v>
      </c>
      <c r="E1785" t="s">
        <v>8796</v>
      </c>
      <c r="F1785">
        <v>635</v>
      </c>
      <c r="G1785">
        <v>0.51600000000000001</v>
      </c>
      <c r="H1785">
        <v>0.02</v>
      </c>
      <c r="J1785" s="1" t="str">
        <f t="shared" si="28"/>
        <v>2023-11-14-07</v>
      </c>
    </row>
    <row r="1786" spans="1:10" x14ac:dyDescent="0.45">
      <c r="A1786">
        <v>1955141</v>
      </c>
      <c r="B1786" s="1">
        <v>45244.333333333336</v>
      </c>
      <c r="C1786" t="s">
        <v>7</v>
      </c>
      <c r="D1786" t="s">
        <v>8</v>
      </c>
      <c r="E1786" t="s">
        <v>8796</v>
      </c>
      <c r="F1786">
        <v>635</v>
      </c>
      <c r="G1786">
        <v>0.751</v>
      </c>
      <c r="H1786">
        <v>0.14099999999999999</v>
      </c>
      <c r="J1786" s="1" t="str">
        <f t="shared" si="28"/>
        <v>2023-11-14-08</v>
      </c>
    </row>
    <row r="1787" spans="1:10" x14ac:dyDescent="0.45">
      <c r="A1787">
        <v>1956643</v>
      </c>
      <c r="B1787" s="1">
        <v>45244.375</v>
      </c>
      <c r="C1787" t="s">
        <v>7</v>
      </c>
      <c r="D1787" t="s">
        <v>8</v>
      </c>
      <c r="E1787" t="s">
        <v>8796</v>
      </c>
      <c r="F1787">
        <v>635</v>
      </c>
      <c r="G1787">
        <v>0.26600000000000001</v>
      </c>
      <c r="H1787">
        <v>0.22900000000000001</v>
      </c>
      <c r="J1787" s="1" t="str">
        <f t="shared" si="28"/>
        <v>2023-11-14-09</v>
      </c>
    </row>
    <row r="1788" spans="1:10" x14ac:dyDescent="0.45">
      <c r="A1788">
        <v>1957086</v>
      </c>
      <c r="B1788" s="1">
        <v>45244.416666666664</v>
      </c>
      <c r="C1788" t="s">
        <v>7</v>
      </c>
      <c r="D1788" t="s">
        <v>8</v>
      </c>
      <c r="E1788" t="s">
        <v>8796</v>
      </c>
      <c r="F1788">
        <v>635</v>
      </c>
      <c r="G1788">
        <v>0.155</v>
      </c>
      <c r="H1788">
        <v>0.27600000000000002</v>
      </c>
      <c r="J1788" s="1" t="str">
        <f t="shared" si="28"/>
        <v>2023-11-14-10</v>
      </c>
    </row>
    <row r="1789" spans="1:10" x14ac:dyDescent="0.45">
      <c r="A1789">
        <v>1958929</v>
      </c>
      <c r="B1789" s="1">
        <v>45244.458333333336</v>
      </c>
      <c r="C1789" t="s">
        <v>7</v>
      </c>
      <c r="D1789" t="s">
        <v>8</v>
      </c>
      <c r="E1789" t="s">
        <v>8796</v>
      </c>
      <c r="F1789">
        <v>635</v>
      </c>
      <c r="G1789">
        <v>1.258</v>
      </c>
      <c r="H1789">
        <v>4.4999999999999998E-2</v>
      </c>
      <c r="J1789" s="1" t="str">
        <f t="shared" si="28"/>
        <v>2023-11-14-11</v>
      </c>
    </row>
    <row r="1790" spans="1:10" x14ac:dyDescent="0.45">
      <c r="A1790">
        <v>1960040</v>
      </c>
      <c r="B1790" s="1">
        <v>45244.5</v>
      </c>
      <c r="C1790" t="s">
        <v>7</v>
      </c>
      <c r="D1790" t="s">
        <v>8</v>
      </c>
      <c r="E1790" t="s">
        <v>8796</v>
      </c>
      <c r="F1790">
        <v>635</v>
      </c>
      <c r="G1790">
        <v>2.121</v>
      </c>
      <c r="H1790">
        <v>2.5000000000000001E-2</v>
      </c>
      <c r="J1790" s="1" t="str">
        <f t="shared" si="28"/>
        <v>2023-11-14-12</v>
      </c>
    </row>
    <row r="1791" spans="1:10" x14ac:dyDescent="0.45">
      <c r="A1791">
        <v>1960474</v>
      </c>
      <c r="B1791" s="1">
        <v>45244.541666666664</v>
      </c>
      <c r="C1791" t="s">
        <v>7</v>
      </c>
      <c r="D1791" t="s">
        <v>8</v>
      </c>
      <c r="E1791" t="s">
        <v>8796</v>
      </c>
      <c r="F1791">
        <v>635</v>
      </c>
      <c r="G1791">
        <v>0.11</v>
      </c>
      <c r="H1791">
        <v>3.2000000000000001E-2</v>
      </c>
      <c r="J1791" s="1" t="str">
        <f t="shared" si="28"/>
        <v>2023-11-14-13</v>
      </c>
    </row>
    <row r="1792" spans="1:10" x14ac:dyDescent="0.45">
      <c r="A1792">
        <v>1961620</v>
      </c>
      <c r="B1792" s="1">
        <v>45244.583333333336</v>
      </c>
      <c r="C1792" t="s">
        <v>7</v>
      </c>
      <c r="D1792" t="s">
        <v>8</v>
      </c>
      <c r="E1792" t="s">
        <v>8796</v>
      </c>
      <c r="F1792">
        <v>635</v>
      </c>
      <c r="G1792">
        <v>0.92600000000000005</v>
      </c>
      <c r="H1792">
        <v>0</v>
      </c>
      <c r="J1792" s="1" t="str">
        <f t="shared" si="28"/>
        <v>2023-11-14-14</v>
      </c>
    </row>
    <row r="1793" spans="1:10" x14ac:dyDescent="0.45">
      <c r="A1793">
        <v>1962803</v>
      </c>
      <c r="B1793" s="1">
        <v>45244.625</v>
      </c>
      <c r="C1793" t="s">
        <v>7</v>
      </c>
      <c r="D1793" t="s">
        <v>8</v>
      </c>
      <c r="E1793" t="s">
        <v>8796</v>
      </c>
      <c r="F1793">
        <v>635</v>
      </c>
      <c r="G1793">
        <v>0.40699999999999997</v>
      </c>
      <c r="H1793">
        <v>0</v>
      </c>
      <c r="J1793" s="1" t="str">
        <f t="shared" si="28"/>
        <v>2023-11-14-15</v>
      </c>
    </row>
    <row r="1794" spans="1:10" x14ac:dyDescent="0.45">
      <c r="A1794">
        <v>1963552</v>
      </c>
      <c r="B1794" s="1">
        <v>45244.666666666664</v>
      </c>
      <c r="C1794" t="s">
        <v>7</v>
      </c>
      <c r="D1794" t="s">
        <v>8</v>
      </c>
      <c r="E1794" t="s">
        <v>8796</v>
      </c>
      <c r="F1794">
        <v>635</v>
      </c>
      <c r="G1794">
        <v>1.7070000000000001</v>
      </c>
      <c r="H1794">
        <v>0</v>
      </c>
      <c r="J1794" s="1" t="str">
        <f t="shared" si="28"/>
        <v>2023-11-14-16</v>
      </c>
    </row>
    <row r="1795" spans="1:10" x14ac:dyDescent="0.45">
      <c r="A1795">
        <v>1965356</v>
      </c>
      <c r="B1795" s="1">
        <v>45244.708333333336</v>
      </c>
      <c r="C1795" t="s">
        <v>7</v>
      </c>
      <c r="D1795" t="s">
        <v>8</v>
      </c>
      <c r="E1795" t="s">
        <v>8796</v>
      </c>
      <c r="F1795">
        <v>635</v>
      </c>
      <c r="G1795">
        <v>0.54200000000000004</v>
      </c>
      <c r="H1795">
        <v>0</v>
      </c>
      <c r="J1795" s="1" t="str">
        <f t="shared" ref="J1795:J1858" si="29">TEXT(YEAR(B1795),"0000")&amp;"-"&amp;TEXT(MONTH(B1795),"00")&amp;"-"&amp;TEXT(DAY(B1795),"00")&amp;"-"&amp;TEXT(HOUR(B1795),"00")</f>
        <v>2023-11-14-17</v>
      </c>
    </row>
    <row r="1796" spans="1:10" x14ac:dyDescent="0.45">
      <c r="A1796">
        <v>1966258</v>
      </c>
      <c r="B1796" s="1">
        <v>45244.75</v>
      </c>
      <c r="C1796" t="s">
        <v>7</v>
      </c>
      <c r="D1796" t="s">
        <v>8</v>
      </c>
      <c r="E1796" t="s">
        <v>8796</v>
      </c>
      <c r="F1796">
        <v>635</v>
      </c>
      <c r="G1796">
        <v>0.73</v>
      </c>
      <c r="H1796">
        <v>0</v>
      </c>
      <c r="J1796" s="1" t="str">
        <f t="shared" si="29"/>
        <v>2023-11-14-18</v>
      </c>
    </row>
    <row r="1797" spans="1:10" x14ac:dyDescent="0.45">
      <c r="A1797">
        <v>1967038</v>
      </c>
      <c r="B1797" s="1">
        <v>45244.791666666664</v>
      </c>
      <c r="C1797" t="s">
        <v>7</v>
      </c>
      <c r="D1797" t="s">
        <v>8</v>
      </c>
      <c r="E1797" t="s">
        <v>8796</v>
      </c>
      <c r="F1797">
        <v>635</v>
      </c>
      <c r="G1797">
        <v>0.41599999999999998</v>
      </c>
      <c r="H1797">
        <v>0</v>
      </c>
      <c r="J1797" s="1" t="str">
        <f t="shared" si="29"/>
        <v>2023-11-14-19</v>
      </c>
    </row>
    <row r="1798" spans="1:10" x14ac:dyDescent="0.45">
      <c r="A1798">
        <v>1968669</v>
      </c>
      <c r="B1798" s="1">
        <v>45244.833333333336</v>
      </c>
      <c r="C1798" t="s">
        <v>7</v>
      </c>
      <c r="D1798" t="s">
        <v>8</v>
      </c>
      <c r="E1798" t="s">
        <v>8796</v>
      </c>
      <c r="F1798">
        <v>635</v>
      </c>
      <c r="G1798">
        <v>0.64100000000000001</v>
      </c>
      <c r="H1798">
        <v>0</v>
      </c>
      <c r="J1798" s="1" t="str">
        <f t="shared" si="29"/>
        <v>2023-11-14-20</v>
      </c>
    </row>
    <row r="1799" spans="1:10" x14ac:dyDescent="0.45">
      <c r="A1799">
        <v>1969023</v>
      </c>
      <c r="B1799" s="1">
        <v>45244.875</v>
      </c>
      <c r="C1799" t="s">
        <v>7</v>
      </c>
      <c r="D1799" t="s">
        <v>8</v>
      </c>
      <c r="E1799" t="s">
        <v>8796</v>
      </c>
      <c r="F1799">
        <v>635</v>
      </c>
      <c r="G1799">
        <v>0.23</v>
      </c>
      <c r="H1799">
        <v>0</v>
      </c>
      <c r="J1799" s="1" t="str">
        <f t="shared" si="29"/>
        <v>2023-11-14-21</v>
      </c>
    </row>
    <row r="1800" spans="1:10" x14ac:dyDescent="0.45">
      <c r="A1800">
        <v>1970057</v>
      </c>
      <c r="B1800" s="1">
        <v>45244.916666666664</v>
      </c>
      <c r="C1800" t="s">
        <v>7</v>
      </c>
      <c r="D1800" t="s">
        <v>8</v>
      </c>
      <c r="E1800" t="s">
        <v>8796</v>
      </c>
      <c r="F1800">
        <v>635</v>
      </c>
      <c r="G1800">
        <v>0.157</v>
      </c>
      <c r="H1800">
        <v>0</v>
      </c>
      <c r="J1800" s="1" t="str">
        <f t="shared" si="29"/>
        <v>2023-11-14-22</v>
      </c>
    </row>
    <row r="1801" spans="1:10" x14ac:dyDescent="0.45">
      <c r="A1801">
        <v>1971380</v>
      </c>
      <c r="B1801" s="1">
        <v>45244.958333333336</v>
      </c>
      <c r="C1801" t="s">
        <v>7</v>
      </c>
      <c r="D1801" t="s">
        <v>8</v>
      </c>
      <c r="E1801" t="s">
        <v>8796</v>
      </c>
      <c r="F1801">
        <v>635</v>
      </c>
      <c r="G1801">
        <v>0.19</v>
      </c>
      <c r="H1801">
        <v>0</v>
      </c>
      <c r="J1801" s="1" t="str">
        <f t="shared" si="29"/>
        <v>2023-11-14-23</v>
      </c>
    </row>
    <row r="1802" spans="1:10" x14ac:dyDescent="0.45">
      <c r="A1802">
        <v>1972329</v>
      </c>
      <c r="B1802" s="1">
        <v>45245</v>
      </c>
      <c r="C1802" t="s">
        <v>7</v>
      </c>
      <c r="D1802" t="s">
        <v>8</v>
      </c>
      <c r="E1802" t="s">
        <v>8796</v>
      </c>
      <c r="F1802">
        <v>635</v>
      </c>
      <c r="G1802">
        <v>0.38100000000000001</v>
      </c>
      <c r="H1802">
        <v>0</v>
      </c>
      <c r="J1802" s="1" t="str">
        <f t="shared" si="29"/>
        <v>2023-11-15-00</v>
      </c>
    </row>
    <row r="1803" spans="1:10" x14ac:dyDescent="0.45">
      <c r="A1803">
        <v>1973349</v>
      </c>
      <c r="B1803" s="1">
        <v>45245.041666666664</v>
      </c>
      <c r="C1803" t="s">
        <v>7</v>
      </c>
      <c r="D1803" t="s">
        <v>8</v>
      </c>
      <c r="E1803" t="s">
        <v>8796</v>
      </c>
      <c r="F1803">
        <v>635</v>
      </c>
      <c r="G1803">
        <v>0.89600000000000002</v>
      </c>
      <c r="H1803">
        <v>0</v>
      </c>
      <c r="J1803" s="1" t="str">
        <f t="shared" si="29"/>
        <v>2023-11-15-01</v>
      </c>
    </row>
    <row r="1804" spans="1:10" x14ac:dyDescent="0.45">
      <c r="A1804">
        <v>1975198</v>
      </c>
      <c r="B1804" s="1">
        <v>45245.083333333336</v>
      </c>
      <c r="C1804" t="s">
        <v>7</v>
      </c>
      <c r="D1804" t="s">
        <v>8</v>
      </c>
      <c r="E1804" t="s">
        <v>8796</v>
      </c>
      <c r="F1804">
        <v>635</v>
      </c>
      <c r="G1804">
        <v>0.79</v>
      </c>
      <c r="H1804">
        <v>0</v>
      </c>
      <c r="J1804" s="1" t="str">
        <f t="shared" si="29"/>
        <v>2023-11-15-02</v>
      </c>
    </row>
    <row r="1805" spans="1:10" x14ac:dyDescent="0.45">
      <c r="A1805">
        <v>1975743</v>
      </c>
      <c r="B1805" s="1">
        <v>45245.125</v>
      </c>
      <c r="C1805" t="s">
        <v>7</v>
      </c>
      <c r="D1805" t="s">
        <v>8</v>
      </c>
      <c r="E1805" t="s">
        <v>8796</v>
      </c>
      <c r="F1805">
        <v>635</v>
      </c>
      <c r="G1805">
        <v>0.84599999999999997</v>
      </c>
      <c r="H1805">
        <v>0</v>
      </c>
      <c r="J1805" s="1" t="str">
        <f t="shared" si="29"/>
        <v>2023-11-15-03</v>
      </c>
    </row>
    <row r="1806" spans="1:10" x14ac:dyDescent="0.45">
      <c r="A1806">
        <v>1977264</v>
      </c>
      <c r="B1806" s="1">
        <v>45245.166666666664</v>
      </c>
      <c r="C1806" t="s">
        <v>7</v>
      </c>
      <c r="D1806" t="s">
        <v>8</v>
      </c>
      <c r="E1806" t="s">
        <v>8796</v>
      </c>
      <c r="F1806">
        <v>635</v>
      </c>
      <c r="G1806">
        <v>0.67300000000000004</v>
      </c>
      <c r="H1806">
        <v>0</v>
      </c>
      <c r="J1806" s="1" t="str">
        <f t="shared" si="29"/>
        <v>2023-11-15-04</v>
      </c>
    </row>
    <row r="1807" spans="1:10" x14ac:dyDescent="0.45">
      <c r="A1807">
        <v>1978683</v>
      </c>
      <c r="B1807" s="1">
        <v>45245.208333333336</v>
      </c>
      <c r="C1807" t="s">
        <v>7</v>
      </c>
      <c r="D1807" t="s">
        <v>8</v>
      </c>
      <c r="E1807" t="s">
        <v>8796</v>
      </c>
      <c r="F1807">
        <v>635</v>
      </c>
      <c r="G1807">
        <v>0.69499999999999995</v>
      </c>
      <c r="H1807">
        <v>0</v>
      </c>
      <c r="J1807" s="1" t="str">
        <f t="shared" si="29"/>
        <v>2023-11-15-05</v>
      </c>
    </row>
    <row r="1808" spans="1:10" x14ac:dyDescent="0.45">
      <c r="A1808">
        <v>1978839</v>
      </c>
      <c r="B1808" s="1">
        <v>45245.25</v>
      </c>
      <c r="C1808" t="s">
        <v>7</v>
      </c>
      <c r="D1808" t="s">
        <v>8</v>
      </c>
      <c r="E1808" t="s">
        <v>8796</v>
      </c>
      <c r="F1808">
        <v>635</v>
      </c>
      <c r="G1808">
        <v>0.48499999999999999</v>
      </c>
      <c r="H1808">
        <v>0</v>
      </c>
      <c r="J1808" s="1" t="str">
        <f t="shared" si="29"/>
        <v>2023-11-15-06</v>
      </c>
    </row>
    <row r="1809" spans="1:10" x14ac:dyDescent="0.45">
      <c r="A1809">
        <v>1980369</v>
      </c>
      <c r="B1809" s="1">
        <v>45245.291666666664</v>
      </c>
      <c r="C1809" t="s">
        <v>7</v>
      </c>
      <c r="D1809" t="s">
        <v>8</v>
      </c>
      <c r="E1809" t="s">
        <v>8796</v>
      </c>
      <c r="F1809">
        <v>635</v>
      </c>
      <c r="G1809">
        <v>0.60399999999999998</v>
      </c>
      <c r="H1809">
        <v>2.8000000000000001E-2</v>
      </c>
      <c r="J1809" s="1" t="str">
        <f t="shared" si="29"/>
        <v>2023-11-15-07</v>
      </c>
    </row>
    <row r="1810" spans="1:10" x14ac:dyDescent="0.45">
      <c r="A1810">
        <v>1981002</v>
      </c>
      <c r="B1810" s="1">
        <v>45245.333333333336</v>
      </c>
      <c r="C1810" t="s">
        <v>7</v>
      </c>
      <c r="D1810" t="s">
        <v>8</v>
      </c>
      <c r="E1810" t="s">
        <v>8796</v>
      </c>
      <c r="F1810">
        <v>635</v>
      </c>
      <c r="G1810">
        <v>0.81</v>
      </c>
      <c r="H1810">
        <v>0.14299999999999999</v>
      </c>
      <c r="J1810" s="1" t="str">
        <f t="shared" si="29"/>
        <v>2023-11-15-08</v>
      </c>
    </row>
    <row r="1811" spans="1:10" x14ac:dyDescent="0.45">
      <c r="A1811">
        <v>1982119</v>
      </c>
      <c r="B1811" s="1">
        <v>45245.375</v>
      </c>
      <c r="C1811" t="s">
        <v>7</v>
      </c>
      <c r="D1811" t="s">
        <v>8</v>
      </c>
      <c r="E1811" t="s">
        <v>8796</v>
      </c>
      <c r="F1811">
        <v>635</v>
      </c>
      <c r="G1811">
        <v>0.26900000000000002</v>
      </c>
      <c r="H1811">
        <v>0.23799999999999999</v>
      </c>
      <c r="J1811" s="1" t="str">
        <f t="shared" si="29"/>
        <v>2023-11-15-09</v>
      </c>
    </row>
    <row r="1812" spans="1:10" x14ac:dyDescent="0.45">
      <c r="A1812">
        <v>1983501</v>
      </c>
      <c r="B1812" s="1">
        <v>45245.416666666664</v>
      </c>
      <c r="C1812" t="s">
        <v>7</v>
      </c>
      <c r="D1812" t="s">
        <v>8</v>
      </c>
      <c r="E1812" t="s">
        <v>8796</v>
      </c>
      <c r="F1812">
        <v>635</v>
      </c>
      <c r="G1812">
        <v>0.23</v>
      </c>
      <c r="H1812">
        <v>0.23400000000000001</v>
      </c>
      <c r="J1812" s="1" t="str">
        <f t="shared" si="29"/>
        <v>2023-11-15-10</v>
      </c>
    </row>
    <row r="1813" spans="1:10" x14ac:dyDescent="0.45">
      <c r="A1813">
        <v>1984331</v>
      </c>
      <c r="B1813" s="1">
        <v>45245.458333333336</v>
      </c>
      <c r="C1813" t="s">
        <v>7</v>
      </c>
      <c r="D1813" t="s">
        <v>8</v>
      </c>
      <c r="E1813" t="s">
        <v>8796</v>
      </c>
      <c r="F1813">
        <v>635</v>
      </c>
      <c r="G1813">
        <v>0.47099999999999997</v>
      </c>
      <c r="H1813">
        <v>0.185</v>
      </c>
      <c r="J1813" s="1" t="str">
        <f t="shared" si="29"/>
        <v>2023-11-15-11</v>
      </c>
    </row>
    <row r="1814" spans="1:10" x14ac:dyDescent="0.45">
      <c r="A1814">
        <v>1986034</v>
      </c>
      <c r="B1814" s="1">
        <v>45245.5</v>
      </c>
      <c r="C1814" t="s">
        <v>7</v>
      </c>
      <c r="D1814" t="s">
        <v>8</v>
      </c>
      <c r="E1814" t="s">
        <v>8796</v>
      </c>
      <c r="F1814">
        <v>635</v>
      </c>
      <c r="G1814">
        <v>0.44</v>
      </c>
      <c r="H1814">
        <v>0.22</v>
      </c>
      <c r="J1814" s="1" t="str">
        <f t="shared" si="29"/>
        <v>2023-11-15-12</v>
      </c>
    </row>
    <row r="1815" spans="1:10" x14ac:dyDescent="0.45">
      <c r="A1815">
        <v>1987266</v>
      </c>
      <c r="B1815" s="1">
        <v>45245.541666666664</v>
      </c>
      <c r="C1815" t="s">
        <v>7</v>
      </c>
      <c r="D1815" t="s">
        <v>8</v>
      </c>
      <c r="E1815" t="s">
        <v>8796</v>
      </c>
      <c r="F1815">
        <v>635</v>
      </c>
      <c r="G1815">
        <v>0.435</v>
      </c>
      <c r="H1815">
        <v>1.7999999999999999E-2</v>
      </c>
      <c r="J1815" s="1" t="str">
        <f t="shared" si="29"/>
        <v>2023-11-15-13</v>
      </c>
    </row>
    <row r="1816" spans="1:10" x14ac:dyDescent="0.45">
      <c r="A1816">
        <v>1988044</v>
      </c>
      <c r="B1816" s="1">
        <v>45245.583333333336</v>
      </c>
      <c r="C1816" t="s">
        <v>7</v>
      </c>
      <c r="D1816" t="s">
        <v>8</v>
      </c>
      <c r="E1816" t="s">
        <v>8796</v>
      </c>
      <c r="F1816">
        <v>635</v>
      </c>
      <c r="G1816">
        <v>0.88200000000000001</v>
      </c>
      <c r="H1816">
        <v>0</v>
      </c>
      <c r="J1816" s="1" t="str">
        <f t="shared" si="29"/>
        <v>2023-11-15-14</v>
      </c>
    </row>
    <row r="1817" spans="1:10" x14ac:dyDescent="0.45">
      <c r="A1817">
        <v>1989370</v>
      </c>
      <c r="B1817" s="1">
        <v>45245.625</v>
      </c>
      <c r="C1817" t="s">
        <v>7</v>
      </c>
      <c r="D1817" t="s">
        <v>8</v>
      </c>
      <c r="E1817" t="s">
        <v>8796</v>
      </c>
      <c r="F1817">
        <v>635</v>
      </c>
      <c r="G1817">
        <v>0.92100000000000004</v>
      </c>
      <c r="H1817">
        <v>0</v>
      </c>
      <c r="J1817" s="1" t="str">
        <f t="shared" si="29"/>
        <v>2023-11-15-15</v>
      </c>
    </row>
    <row r="1818" spans="1:10" x14ac:dyDescent="0.45">
      <c r="A1818">
        <v>1990176</v>
      </c>
      <c r="B1818" s="1">
        <v>45245.666666666664</v>
      </c>
      <c r="C1818" t="s">
        <v>7</v>
      </c>
      <c r="D1818" t="s">
        <v>8</v>
      </c>
      <c r="E1818" t="s">
        <v>8796</v>
      </c>
      <c r="F1818">
        <v>635</v>
      </c>
      <c r="G1818">
        <v>0.78300000000000003</v>
      </c>
      <c r="H1818">
        <v>0</v>
      </c>
      <c r="J1818" s="1" t="str">
        <f t="shared" si="29"/>
        <v>2023-11-15-16</v>
      </c>
    </row>
    <row r="1819" spans="1:10" x14ac:dyDescent="0.45">
      <c r="A1819">
        <v>1991574</v>
      </c>
      <c r="B1819" s="1">
        <v>45245.708333333336</v>
      </c>
      <c r="C1819" t="s">
        <v>7</v>
      </c>
      <c r="D1819" t="s">
        <v>8</v>
      </c>
      <c r="E1819" t="s">
        <v>8796</v>
      </c>
      <c r="F1819">
        <v>635</v>
      </c>
      <c r="G1819">
        <v>0.27</v>
      </c>
      <c r="H1819">
        <v>0</v>
      </c>
      <c r="J1819" s="1" t="str">
        <f t="shared" si="29"/>
        <v>2023-11-15-17</v>
      </c>
    </row>
    <row r="1820" spans="1:10" x14ac:dyDescent="0.45">
      <c r="A1820">
        <v>1992071</v>
      </c>
      <c r="B1820" s="1">
        <v>45245.75</v>
      </c>
      <c r="C1820" t="s">
        <v>7</v>
      </c>
      <c r="D1820" t="s">
        <v>8</v>
      </c>
      <c r="E1820" t="s">
        <v>8796</v>
      </c>
      <c r="F1820">
        <v>635</v>
      </c>
      <c r="G1820">
        <v>0.26600000000000001</v>
      </c>
      <c r="H1820">
        <v>0</v>
      </c>
      <c r="J1820" s="1" t="str">
        <f t="shared" si="29"/>
        <v>2023-11-15-18</v>
      </c>
    </row>
    <row r="1821" spans="1:10" x14ac:dyDescent="0.45">
      <c r="A1821">
        <v>1993604</v>
      </c>
      <c r="B1821" s="1">
        <v>45245.791666666664</v>
      </c>
      <c r="C1821" t="s">
        <v>7</v>
      </c>
      <c r="D1821" t="s">
        <v>8</v>
      </c>
      <c r="E1821" t="s">
        <v>8796</v>
      </c>
      <c r="F1821">
        <v>635</v>
      </c>
      <c r="G1821">
        <v>0.29599999999999999</v>
      </c>
      <c r="H1821">
        <v>0</v>
      </c>
      <c r="J1821" s="1" t="str">
        <f t="shared" si="29"/>
        <v>2023-11-15-19</v>
      </c>
    </row>
    <row r="1822" spans="1:10" x14ac:dyDescent="0.45">
      <c r="A1822">
        <v>1994231</v>
      </c>
      <c r="B1822" s="1">
        <v>45245.833333333336</v>
      </c>
      <c r="C1822" t="s">
        <v>7</v>
      </c>
      <c r="D1822" t="s">
        <v>8</v>
      </c>
      <c r="E1822" t="s">
        <v>8796</v>
      </c>
      <c r="F1822">
        <v>635</v>
      </c>
      <c r="G1822">
        <v>1.2589999999999999</v>
      </c>
      <c r="H1822">
        <v>0</v>
      </c>
      <c r="J1822" s="1" t="str">
        <f t="shared" si="29"/>
        <v>2023-11-15-20</v>
      </c>
    </row>
    <row r="1823" spans="1:10" x14ac:dyDescent="0.45">
      <c r="A1823">
        <v>1995369</v>
      </c>
      <c r="B1823" s="1">
        <v>45245.875</v>
      </c>
      <c r="C1823" t="s">
        <v>7</v>
      </c>
      <c r="D1823" t="s">
        <v>8</v>
      </c>
      <c r="E1823" t="s">
        <v>8796</v>
      </c>
      <c r="F1823">
        <v>635</v>
      </c>
      <c r="G1823">
        <v>0.27800000000000002</v>
      </c>
      <c r="H1823">
        <v>0</v>
      </c>
      <c r="J1823" s="1" t="str">
        <f t="shared" si="29"/>
        <v>2023-11-15-21</v>
      </c>
    </row>
    <row r="1824" spans="1:10" x14ac:dyDescent="0.45">
      <c r="A1824">
        <v>1996485</v>
      </c>
      <c r="B1824" s="1">
        <v>45245.916666666664</v>
      </c>
      <c r="C1824" t="s">
        <v>7</v>
      </c>
      <c r="D1824" t="s">
        <v>8</v>
      </c>
      <c r="E1824" t="s">
        <v>8796</v>
      </c>
      <c r="F1824">
        <v>635</v>
      </c>
      <c r="G1824">
        <v>0.22500000000000001</v>
      </c>
      <c r="H1824">
        <v>0</v>
      </c>
      <c r="J1824" s="1" t="str">
        <f t="shared" si="29"/>
        <v>2023-11-15-22</v>
      </c>
    </row>
    <row r="1825" spans="1:10" x14ac:dyDescent="0.45">
      <c r="A1825">
        <v>1997917</v>
      </c>
      <c r="B1825" s="1">
        <v>45245.958333333336</v>
      </c>
      <c r="C1825" t="s">
        <v>7</v>
      </c>
      <c r="D1825" t="s">
        <v>8</v>
      </c>
      <c r="E1825" t="s">
        <v>8796</v>
      </c>
      <c r="F1825">
        <v>635</v>
      </c>
      <c r="G1825">
        <v>1.33</v>
      </c>
      <c r="H1825">
        <v>0</v>
      </c>
      <c r="J1825" s="1" t="str">
        <f t="shared" si="29"/>
        <v>2023-11-15-23</v>
      </c>
    </row>
    <row r="1826" spans="1:10" x14ac:dyDescent="0.45">
      <c r="A1826">
        <v>1998580</v>
      </c>
      <c r="B1826" s="1">
        <v>45246</v>
      </c>
      <c r="C1826" t="s">
        <v>7</v>
      </c>
      <c r="D1826" t="s">
        <v>8</v>
      </c>
      <c r="E1826" t="s">
        <v>8796</v>
      </c>
      <c r="F1826">
        <v>635</v>
      </c>
      <c r="G1826">
        <v>1.288</v>
      </c>
      <c r="H1826">
        <v>0</v>
      </c>
      <c r="J1826" s="1" t="str">
        <f t="shared" si="29"/>
        <v>2023-11-16-00</v>
      </c>
    </row>
    <row r="1827" spans="1:10" x14ac:dyDescent="0.45">
      <c r="A1827">
        <v>2000460</v>
      </c>
      <c r="B1827" s="1">
        <v>45246.041666666664</v>
      </c>
      <c r="C1827" t="s">
        <v>7</v>
      </c>
      <c r="D1827" t="s">
        <v>8</v>
      </c>
      <c r="E1827" t="s">
        <v>8796</v>
      </c>
      <c r="F1827">
        <v>635</v>
      </c>
      <c r="G1827">
        <v>0.78500000000000003</v>
      </c>
      <c r="H1827">
        <v>0</v>
      </c>
      <c r="J1827" s="1" t="str">
        <f t="shared" si="29"/>
        <v>2023-11-16-01</v>
      </c>
    </row>
    <row r="1828" spans="1:10" x14ac:dyDescent="0.45">
      <c r="A1828">
        <v>2001371</v>
      </c>
      <c r="B1828" s="1">
        <v>45246.083333333336</v>
      </c>
      <c r="C1828" t="s">
        <v>7</v>
      </c>
      <c r="D1828" t="s">
        <v>8</v>
      </c>
      <c r="E1828" t="s">
        <v>8796</v>
      </c>
      <c r="F1828">
        <v>635</v>
      </c>
      <c r="G1828">
        <v>0.96099999999999997</v>
      </c>
      <c r="H1828">
        <v>0</v>
      </c>
      <c r="J1828" s="1" t="str">
        <f t="shared" si="29"/>
        <v>2023-11-16-02</v>
      </c>
    </row>
    <row r="1829" spans="1:10" x14ac:dyDescent="0.45">
      <c r="A1829">
        <v>2002205</v>
      </c>
      <c r="B1829" s="1">
        <v>45246.125</v>
      </c>
      <c r="C1829" t="s">
        <v>7</v>
      </c>
      <c r="D1829" t="s">
        <v>8</v>
      </c>
      <c r="E1829" t="s">
        <v>8796</v>
      </c>
      <c r="F1829">
        <v>635</v>
      </c>
      <c r="G1829">
        <v>1.1890000000000001</v>
      </c>
      <c r="H1829">
        <v>0</v>
      </c>
      <c r="J1829" s="1" t="str">
        <f t="shared" si="29"/>
        <v>2023-11-16-03</v>
      </c>
    </row>
    <row r="1830" spans="1:10" x14ac:dyDescent="0.45">
      <c r="A1830">
        <v>2003610</v>
      </c>
      <c r="B1830" s="1">
        <v>45246.166666666664</v>
      </c>
      <c r="C1830" t="s">
        <v>7</v>
      </c>
      <c r="D1830" t="s">
        <v>8</v>
      </c>
      <c r="E1830" t="s">
        <v>8796</v>
      </c>
      <c r="F1830">
        <v>635</v>
      </c>
      <c r="G1830">
        <v>1.35</v>
      </c>
      <c r="H1830">
        <v>0</v>
      </c>
      <c r="J1830" s="1" t="str">
        <f t="shared" si="29"/>
        <v>2023-11-16-04</v>
      </c>
    </row>
    <row r="1831" spans="1:10" x14ac:dyDescent="0.45">
      <c r="A1831">
        <v>2004689</v>
      </c>
      <c r="B1831" s="1">
        <v>45246.208333333336</v>
      </c>
      <c r="C1831" t="s">
        <v>7</v>
      </c>
      <c r="D1831" t="s">
        <v>8</v>
      </c>
      <c r="E1831" t="s">
        <v>8796</v>
      </c>
      <c r="F1831">
        <v>635</v>
      </c>
      <c r="G1831">
        <v>1.359</v>
      </c>
      <c r="H1831">
        <v>0</v>
      </c>
      <c r="J1831" s="1" t="str">
        <f t="shared" si="29"/>
        <v>2023-11-16-05</v>
      </c>
    </row>
    <row r="1832" spans="1:10" x14ac:dyDescent="0.45">
      <c r="A1832">
        <v>2006019</v>
      </c>
      <c r="B1832" s="1">
        <v>45246.25</v>
      </c>
      <c r="C1832" t="s">
        <v>7</v>
      </c>
      <c r="D1832" t="s">
        <v>8</v>
      </c>
      <c r="E1832" t="s">
        <v>8796</v>
      </c>
      <c r="F1832">
        <v>635</v>
      </c>
      <c r="G1832">
        <v>1.9239999999999999</v>
      </c>
      <c r="H1832">
        <v>8.0000000000000002E-3</v>
      </c>
      <c r="J1832" s="1" t="str">
        <f t="shared" si="29"/>
        <v>2023-11-16-06</v>
      </c>
    </row>
    <row r="1833" spans="1:10" x14ac:dyDescent="0.45">
      <c r="A1833">
        <v>2006508</v>
      </c>
      <c r="B1833" s="1">
        <v>45246.291666666664</v>
      </c>
      <c r="C1833" t="s">
        <v>7</v>
      </c>
      <c r="D1833" t="s">
        <v>8</v>
      </c>
      <c r="E1833" t="s">
        <v>8796</v>
      </c>
      <c r="F1833">
        <v>635</v>
      </c>
      <c r="G1833">
        <v>0.58199999999999996</v>
      </c>
      <c r="H1833">
        <v>5.7000000000000002E-2</v>
      </c>
      <c r="J1833" s="1" t="str">
        <f t="shared" si="29"/>
        <v>2023-11-16-07</v>
      </c>
    </row>
    <row r="1834" spans="1:10" x14ac:dyDescent="0.45">
      <c r="A1834">
        <v>2007311</v>
      </c>
      <c r="B1834" s="1">
        <v>45246.333333333336</v>
      </c>
      <c r="C1834" t="s">
        <v>7</v>
      </c>
      <c r="D1834" t="s">
        <v>8</v>
      </c>
      <c r="E1834" t="s">
        <v>8796</v>
      </c>
      <c r="F1834">
        <v>635</v>
      </c>
      <c r="G1834">
        <v>0.40300000000000002</v>
      </c>
      <c r="H1834">
        <v>4.1000000000000002E-2</v>
      </c>
      <c r="J1834" s="1" t="str">
        <f t="shared" si="29"/>
        <v>2023-11-16-08</v>
      </c>
    </row>
    <row r="1835" spans="1:10" x14ac:dyDescent="0.45">
      <c r="A1835">
        <v>2008819</v>
      </c>
      <c r="B1835" s="1">
        <v>45246.375</v>
      </c>
      <c r="C1835" t="s">
        <v>7</v>
      </c>
      <c r="D1835" t="s">
        <v>8</v>
      </c>
      <c r="E1835" t="s">
        <v>8796</v>
      </c>
      <c r="F1835">
        <v>635</v>
      </c>
      <c r="G1835">
        <v>4.9000000000000002E-2</v>
      </c>
      <c r="H1835">
        <v>0.42699999999999999</v>
      </c>
      <c r="J1835" s="1" t="str">
        <f t="shared" si="29"/>
        <v>2023-11-16-09</v>
      </c>
    </row>
    <row r="1836" spans="1:10" x14ac:dyDescent="0.45">
      <c r="A1836">
        <v>2009952</v>
      </c>
      <c r="B1836" s="1">
        <v>45246.416666666664</v>
      </c>
      <c r="C1836" t="s">
        <v>7</v>
      </c>
      <c r="D1836" t="s">
        <v>8</v>
      </c>
      <c r="E1836" t="s">
        <v>8796</v>
      </c>
      <c r="F1836">
        <v>635</v>
      </c>
      <c r="G1836">
        <v>0</v>
      </c>
      <c r="H1836">
        <v>1.214</v>
      </c>
      <c r="J1836" s="1" t="str">
        <f t="shared" si="29"/>
        <v>2023-11-16-10</v>
      </c>
    </row>
    <row r="1837" spans="1:10" x14ac:dyDescent="0.45">
      <c r="A1837">
        <v>2011209</v>
      </c>
      <c r="B1837" s="1">
        <v>45246.458333333336</v>
      </c>
      <c r="C1837" t="s">
        <v>7</v>
      </c>
      <c r="D1837" t="s">
        <v>8</v>
      </c>
      <c r="E1837" t="s">
        <v>8796</v>
      </c>
      <c r="F1837">
        <v>635</v>
      </c>
      <c r="G1837">
        <v>0.25700000000000001</v>
      </c>
      <c r="H1837">
        <v>0.58799999999999997</v>
      </c>
      <c r="J1837" s="1" t="str">
        <f t="shared" si="29"/>
        <v>2023-11-16-11</v>
      </c>
    </row>
    <row r="1838" spans="1:10" x14ac:dyDescent="0.45">
      <c r="A1838">
        <v>2012165</v>
      </c>
      <c r="B1838" s="1">
        <v>45246.5</v>
      </c>
      <c r="C1838" t="s">
        <v>7</v>
      </c>
      <c r="D1838" t="s">
        <v>8</v>
      </c>
      <c r="E1838" t="s">
        <v>8796</v>
      </c>
      <c r="F1838">
        <v>635</v>
      </c>
      <c r="G1838">
        <v>0.34599999999999997</v>
      </c>
      <c r="H1838">
        <v>0.57499999999999996</v>
      </c>
      <c r="J1838" s="1" t="str">
        <f t="shared" si="29"/>
        <v>2023-11-16-12</v>
      </c>
    </row>
    <row r="1839" spans="1:10" x14ac:dyDescent="0.45">
      <c r="A1839">
        <v>2013080</v>
      </c>
      <c r="B1839" s="1">
        <v>45246.541666666664</v>
      </c>
      <c r="C1839" t="s">
        <v>7</v>
      </c>
      <c r="D1839" t="s">
        <v>8</v>
      </c>
      <c r="E1839" t="s">
        <v>8796</v>
      </c>
      <c r="F1839">
        <v>635</v>
      </c>
      <c r="G1839">
        <v>2.145</v>
      </c>
      <c r="H1839">
        <v>0.108</v>
      </c>
      <c r="J1839" s="1" t="str">
        <f t="shared" si="29"/>
        <v>2023-11-16-13</v>
      </c>
    </row>
    <row r="1840" spans="1:10" x14ac:dyDescent="0.45">
      <c r="A1840">
        <v>2014151</v>
      </c>
      <c r="B1840" s="1">
        <v>45246.583333333336</v>
      </c>
      <c r="C1840" t="s">
        <v>7</v>
      </c>
      <c r="D1840" t="s">
        <v>8</v>
      </c>
      <c r="E1840" t="s">
        <v>8796</v>
      </c>
      <c r="F1840">
        <v>635</v>
      </c>
      <c r="G1840">
        <v>1.1599999999999999</v>
      </c>
      <c r="H1840">
        <v>0</v>
      </c>
      <c r="J1840" s="1" t="str">
        <f t="shared" si="29"/>
        <v>2023-11-16-14</v>
      </c>
    </row>
    <row r="1841" spans="1:10" x14ac:dyDescent="0.45">
      <c r="A1841">
        <v>2015118</v>
      </c>
      <c r="B1841" s="1">
        <v>45246.625</v>
      </c>
      <c r="C1841" t="s">
        <v>7</v>
      </c>
      <c r="D1841" t="s">
        <v>8</v>
      </c>
      <c r="E1841" t="s">
        <v>8796</v>
      </c>
      <c r="F1841">
        <v>635</v>
      </c>
      <c r="G1841">
        <v>1.1819999999999999</v>
      </c>
      <c r="H1841">
        <v>0</v>
      </c>
      <c r="J1841" s="1" t="str">
        <f t="shared" si="29"/>
        <v>2023-11-16-15</v>
      </c>
    </row>
    <row r="1842" spans="1:10" x14ac:dyDescent="0.45">
      <c r="A1842">
        <v>2016631</v>
      </c>
      <c r="B1842" s="1">
        <v>45246.666666666664</v>
      </c>
      <c r="C1842" t="s">
        <v>7</v>
      </c>
      <c r="D1842" t="s">
        <v>8</v>
      </c>
      <c r="E1842" t="s">
        <v>8796</v>
      </c>
      <c r="F1842">
        <v>635</v>
      </c>
      <c r="G1842">
        <v>0.90100000000000002</v>
      </c>
      <c r="H1842">
        <v>0</v>
      </c>
      <c r="J1842" s="1" t="str">
        <f t="shared" si="29"/>
        <v>2023-11-16-16</v>
      </c>
    </row>
    <row r="1843" spans="1:10" x14ac:dyDescent="0.45">
      <c r="A1843">
        <v>2017932</v>
      </c>
      <c r="B1843" s="1">
        <v>45246.708333333336</v>
      </c>
      <c r="C1843" t="s">
        <v>7</v>
      </c>
      <c r="D1843" t="s">
        <v>8</v>
      </c>
      <c r="E1843" t="s">
        <v>8796</v>
      </c>
      <c r="F1843">
        <v>635</v>
      </c>
      <c r="G1843">
        <v>0.48499999999999999</v>
      </c>
      <c r="H1843">
        <v>0</v>
      </c>
      <c r="J1843" s="1" t="str">
        <f t="shared" si="29"/>
        <v>2023-11-16-17</v>
      </c>
    </row>
    <row r="1844" spans="1:10" x14ac:dyDescent="0.45">
      <c r="A1844">
        <v>2018350</v>
      </c>
      <c r="B1844" s="1">
        <v>45246.75</v>
      </c>
      <c r="C1844" t="s">
        <v>7</v>
      </c>
      <c r="D1844" t="s">
        <v>8</v>
      </c>
      <c r="E1844" t="s">
        <v>8796</v>
      </c>
      <c r="F1844">
        <v>635</v>
      </c>
      <c r="G1844">
        <v>0.29699999999999999</v>
      </c>
      <c r="H1844">
        <v>0</v>
      </c>
      <c r="J1844" s="1" t="str">
        <f t="shared" si="29"/>
        <v>2023-11-16-18</v>
      </c>
    </row>
    <row r="1845" spans="1:10" x14ac:dyDescent="0.45">
      <c r="A1845">
        <v>2019610</v>
      </c>
      <c r="B1845" s="1">
        <v>45246.791666666664</v>
      </c>
      <c r="C1845" t="s">
        <v>7</v>
      </c>
      <c r="D1845" t="s">
        <v>8</v>
      </c>
      <c r="E1845" t="s">
        <v>8796</v>
      </c>
      <c r="F1845">
        <v>635</v>
      </c>
      <c r="G1845">
        <v>0.3</v>
      </c>
      <c r="H1845">
        <v>0</v>
      </c>
      <c r="J1845" s="1" t="str">
        <f t="shared" si="29"/>
        <v>2023-11-16-19</v>
      </c>
    </row>
    <row r="1846" spans="1:10" x14ac:dyDescent="0.45">
      <c r="A1846">
        <v>2021472</v>
      </c>
      <c r="B1846" s="1">
        <v>45246.833333333336</v>
      </c>
      <c r="C1846" t="s">
        <v>7</v>
      </c>
      <c r="D1846" t="s">
        <v>8</v>
      </c>
      <c r="E1846" t="s">
        <v>8796</v>
      </c>
      <c r="F1846">
        <v>635</v>
      </c>
      <c r="G1846">
        <v>0.31900000000000001</v>
      </c>
      <c r="H1846">
        <v>0</v>
      </c>
      <c r="J1846" s="1" t="str">
        <f t="shared" si="29"/>
        <v>2023-11-16-20</v>
      </c>
    </row>
    <row r="1847" spans="1:10" x14ac:dyDescent="0.45">
      <c r="A1847">
        <v>2022027</v>
      </c>
      <c r="B1847" s="1">
        <v>45246.875</v>
      </c>
      <c r="C1847" t="s">
        <v>7</v>
      </c>
      <c r="D1847" t="s">
        <v>8</v>
      </c>
      <c r="E1847" t="s">
        <v>8796</v>
      </c>
      <c r="F1847">
        <v>635</v>
      </c>
      <c r="G1847">
        <v>0.27700000000000002</v>
      </c>
      <c r="H1847">
        <v>0</v>
      </c>
      <c r="J1847" s="1" t="str">
        <f t="shared" si="29"/>
        <v>2023-11-16-21</v>
      </c>
    </row>
    <row r="1848" spans="1:10" x14ac:dyDescent="0.45">
      <c r="A1848">
        <v>2022771</v>
      </c>
      <c r="B1848" s="1">
        <v>45246.916666666664</v>
      </c>
      <c r="C1848" t="s">
        <v>7</v>
      </c>
      <c r="D1848" t="s">
        <v>8</v>
      </c>
      <c r="E1848" t="s">
        <v>8796</v>
      </c>
      <c r="F1848">
        <v>635</v>
      </c>
      <c r="G1848">
        <v>0.20799999999999999</v>
      </c>
      <c r="H1848">
        <v>0</v>
      </c>
      <c r="J1848" s="1" t="str">
        <f t="shared" si="29"/>
        <v>2023-11-16-22</v>
      </c>
    </row>
    <row r="1849" spans="1:10" x14ac:dyDescent="0.45">
      <c r="A1849">
        <v>2024135</v>
      </c>
      <c r="B1849" s="1">
        <v>45246.958333333336</v>
      </c>
      <c r="C1849" t="s">
        <v>7</v>
      </c>
      <c r="D1849" t="s">
        <v>8</v>
      </c>
      <c r="E1849" t="s">
        <v>8796</v>
      </c>
      <c r="F1849">
        <v>635</v>
      </c>
      <c r="G1849">
        <v>0.21299999999999999</v>
      </c>
      <c r="H1849">
        <v>0</v>
      </c>
      <c r="J1849" s="1" t="str">
        <f t="shared" si="29"/>
        <v>2023-11-16-23</v>
      </c>
    </row>
    <row r="1850" spans="1:10" x14ac:dyDescent="0.45">
      <c r="A1850">
        <v>2024948</v>
      </c>
      <c r="B1850" s="1">
        <v>45247</v>
      </c>
      <c r="C1850" t="s">
        <v>7</v>
      </c>
      <c r="D1850" t="s">
        <v>8</v>
      </c>
      <c r="E1850" t="s">
        <v>8796</v>
      </c>
      <c r="F1850">
        <v>635</v>
      </c>
      <c r="G1850">
        <v>0.19400000000000001</v>
      </c>
      <c r="H1850">
        <v>0</v>
      </c>
      <c r="J1850" s="1" t="str">
        <f t="shared" si="29"/>
        <v>2023-11-17-00</v>
      </c>
    </row>
    <row r="1851" spans="1:10" x14ac:dyDescent="0.45">
      <c r="A1851">
        <v>2026670</v>
      </c>
      <c r="B1851" s="1">
        <v>45247.041666666664</v>
      </c>
      <c r="C1851" t="s">
        <v>7</v>
      </c>
      <c r="D1851" t="s">
        <v>8</v>
      </c>
      <c r="E1851" t="s">
        <v>8796</v>
      </c>
      <c r="F1851">
        <v>635</v>
      </c>
      <c r="G1851">
        <v>0.315</v>
      </c>
      <c r="H1851">
        <v>0</v>
      </c>
      <c r="J1851" s="1" t="str">
        <f t="shared" si="29"/>
        <v>2023-11-17-01</v>
      </c>
    </row>
    <row r="1852" spans="1:10" x14ac:dyDescent="0.45">
      <c r="A1852">
        <v>2027412</v>
      </c>
      <c r="B1852" s="1">
        <v>45247.083333333336</v>
      </c>
      <c r="C1852" t="s">
        <v>7</v>
      </c>
      <c r="D1852" t="s">
        <v>8</v>
      </c>
      <c r="E1852" t="s">
        <v>8796</v>
      </c>
      <c r="F1852">
        <v>635</v>
      </c>
      <c r="G1852">
        <v>0.92500000000000004</v>
      </c>
      <c r="H1852">
        <v>0</v>
      </c>
      <c r="J1852" s="1" t="str">
        <f t="shared" si="29"/>
        <v>2023-11-17-02</v>
      </c>
    </row>
    <row r="1853" spans="1:10" x14ac:dyDescent="0.45">
      <c r="A1853">
        <v>2028660</v>
      </c>
      <c r="B1853" s="1">
        <v>45247.125</v>
      </c>
      <c r="C1853" t="s">
        <v>7</v>
      </c>
      <c r="D1853" t="s">
        <v>8</v>
      </c>
      <c r="E1853" t="s">
        <v>8796</v>
      </c>
      <c r="F1853">
        <v>635</v>
      </c>
      <c r="G1853">
        <v>0.999</v>
      </c>
      <c r="H1853">
        <v>0</v>
      </c>
      <c r="J1853" s="1" t="str">
        <f t="shared" si="29"/>
        <v>2023-11-17-03</v>
      </c>
    </row>
    <row r="1854" spans="1:10" x14ac:dyDescent="0.45">
      <c r="A1854">
        <v>2029942</v>
      </c>
      <c r="B1854" s="1">
        <v>45247.166666666664</v>
      </c>
      <c r="C1854" t="s">
        <v>7</v>
      </c>
      <c r="D1854" t="s">
        <v>8</v>
      </c>
      <c r="E1854" t="s">
        <v>8796</v>
      </c>
      <c r="F1854">
        <v>635</v>
      </c>
      <c r="G1854">
        <v>0.68200000000000005</v>
      </c>
      <c r="H1854">
        <v>0</v>
      </c>
      <c r="J1854" s="1" t="str">
        <f t="shared" si="29"/>
        <v>2023-11-17-04</v>
      </c>
    </row>
    <row r="1855" spans="1:10" x14ac:dyDescent="0.45">
      <c r="A1855">
        <v>2030770</v>
      </c>
      <c r="B1855" s="1">
        <v>45247.208333333336</v>
      </c>
      <c r="C1855" t="s">
        <v>7</v>
      </c>
      <c r="D1855" t="s">
        <v>8</v>
      </c>
      <c r="E1855" t="s">
        <v>8796</v>
      </c>
      <c r="F1855">
        <v>635</v>
      </c>
      <c r="G1855">
        <v>1.0549999999999999</v>
      </c>
      <c r="H1855">
        <v>0</v>
      </c>
      <c r="J1855" s="1" t="str">
        <f t="shared" si="29"/>
        <v>2023-11-17-05</v>
      </c>
    </row>
    <row r="1856" spans="1:10" x14ac:dyDescent="0.45">
      <c r="A1856">
        <v>2031751</v>
      </c>
      <c r="B1856" s="1">
        <v>45247.25</v>
      </c>
      <c r="C1856" t="s">
        <v>7</v>
      </c>
      <c r="D1856" t="s">
        <v>8</v>
      </c>
      <c r="E1856" t="s">
        <v>8796</v>
      </c>
      <c r="F1856">
        <v>635</v>
      </c>
      <c r="G1856">
        <v>0.72399999999999998</v>
      </c>
      <c r="H1856">
        <v>3.0000000000000001E-3</v>
      </c>
      <c r="J1856" s="1" t="str">
        <f t="shared" si="29"/>
        <v>2023-11-17-06</v>
      </c>
    </row>
    <row r="1857" spans="1:10" x14ac:dyDescent="0.45">
      <c r="A1857">
        <v>2033128</v>
      </c>
      <c r="B1857" s="1">
        <v>45247.291666666664</v>
      </c>
      <c r="C1857" t="s">
        <v>7</v>
      </c>
      <c r="D1857" t="s">
        <v>8</v>
      </c>
      <c r="E1857" t="s">
        <v>8796</v>
      </c>
      <c r="F1857">
        <v>635</v>
      </c>
      <c r="G1857">
        <v>1.425</v>
      </c>
      <c r="H1857">
        <v>1.9E-2</v>
      </c>
      <c r="J1857" s="1" t="str">
        <f t="shared" si="29"/>
        <v>2023-11-17-07</v>
      </c>
    </row>
    <row r="1858" spans="1:10" x14ac:dyDescent="0.45">
      <c r="A1858">
        <v>2034129</v>
      </c>
      <c r="B1858" s="1">
        <v>45247.333333333336</v>
      </c>
      <c r="C1858" t="s">
        <v>7</v>
      </c>
      <c r="D1858" t="s">
        <v>8</v>
      </c>
      <c r="E1858" t="s">
        <v>8796</v>
      </c>
      <c r="F1858">
        <v>635</v>
      </c>
      <c r="G1858">
        <v>9.1999999999999998E-2</v>
      </c>
      <c r="H1858">
        <v>9.1999999999999998E-2</v>
      </c>
      <c r="J1858" s="1" t="str">
        <f t="shared" si="29"/>
        <v>2023-11-17-08</v>
      </c>
    </row>
    <row r="1859" spans="1:10" x14ac:dyDescent="0.45">
      <c r="A1859">
        <v>2035402</v>
      </c>
      <c r="B1859" s="1">
        <v>45247.375</v>
      </c>
      <c r="C1859" t="s">
        <v>7</v>
      </c>
      <c r="D1859" t="s">
        <v>8</v>
      </c>
      <c r="E1859" t="s">
        <v>8796</v>
      </c>
      <c r="F1859">
        <v>635</v>
      </c>
      <c r="G1859">
        <v>0.41799999999999998</v>
      </c>
      <c r="H1859">
        <v>0.155</v>
      </c>
      <c r="J1859" s="1" t="str">
        <f t="shared" ref="J1859:J1922" si="30">TEXT(YEAR(B1859),"0000")&amp;"-"&amp;TEXT(MONTH(B1859),"00")&amp;"-"&amp;TEXT(DAY(B1859),"00")&amp;"-"&amp;TEXT(HOUR(B1859),"00")</f>
        <v>2023-11-17-09</v>
      </c>
    </row>
    <row r="1860" spans="1:10" x14ac:dyDescent="0.45">
      <c r="A1860">
        <v>2036244</v>
      </c>
      <c r="B1860" s="1">
        <v>45247.416666666664</v>
      </c>
      <c r="C1860" t="s">
        <v>7</v>
      </c>
      <c r="D1860" t="s">
        <v>8</v>
      </c>
      <c r="E1860" t="s">
        <v>8796</v>
      </c>
      <c r="F1860">
        <v>635</v>
      </c>
      <c r="G1860">
        <v>1.278</v>
      </c>
      <c r="H1860">
        <v>0.29399999999999998</v>
      </c>
      <c r="J1860" s="1" t="str">
        <f t="shared" si="30"/>
        <v>2023-11-17-10</v>
      </c>
    </row>
    <row r="1861" spans="1:10" x14ac:dyDescent="0.45">
      <c r="A1861">
        <v>2037166</v>
      </c>
      <c r="B1861" s="1">
        <v>45247.458333333336</v>
      </c>
      <c r="C1861" t="s">
        <v>7</v>
      </c>
      <c r="D1861" t="s">
        <v>8</v>
      </c>
      <c r="E1861" t="s">
        <v>8796</v>
      </c>
      <c r="F1861">
        <v>635</v>
      </c>
      <c r="G1861">
        <v>2.6419999999999999</v>
      </c>
      <c r="H1861">
        <v>8.2000000000000003E-2</v>
      </c>
      <c r="J1861" s="1" t="str">
        <f t="shared" si="30"/>
        <v>2023-11-17-11</v>
      </c>
    </row>
    <row r="1862" spans="1:10" x14ac:dyDescent="0.45">
      <c r="A1862">
        <v>2038368</v>
      </c>
      <c r="B1862" s="1">
        <v>45247.5</v>
      </c>
      <c r="C1862" t="s">
        <v>7</v>
      </c>
      <c r="D1862" t="s">
        <v>8</v>
      </c>
      <c r="E1862" t="s">
        <v>8796</v>
      </c>
      <c r="F1862">
        <v>635</v>
      </c>
      <c r="G1862">
        <v>1.9219999999999999</v>
      </c>
      <c r="H1862">
        <v>0.249</v>
      </c>
      <c r="J1862" s="1" t="str">
        <f t="shared" si="30"/>
        <v>2023-11-17-12</v>
      </c>
    </row>
    <row r="1863" spans="1:10" x14ac:dyDescent="0.45">
      <c r="A1863">
        <v>2039554</v>
      </c>
      <c r="B1863" s="1">
        <v>45247.541666666664</v>
      </c>
      <c r="C1863" t="s">
        <v>7</v>
      </c>
      <c r="D1863" t="s">
        <v>8</v>
      </c>
      <c r="E1863" t="s">
        <v>8796</v>
      </c>
      <c r="F1863">
        <v>635</v>
      </c>
      <c r="G1863">
        <v>0.56000000000000005</v>
      </c>
      <c r="H1863">
        <v>3.3000000000000002E-2</v>
      </c>
      <c r="J1863" s="1" t="str">
        <f t="shared" si="30"/>
        <v>2023-11-17-13</v>
      </c>
    </row>
    <row r="1864" spans="1:10" x14ac:dyDescent="0.45">
      <c r="A1864">
        <v>2040188</v>
      </c>
      <c r="B1864" s="1">
        <v>45247.583333333336</v>
      </c>
      <c r="C1864" t="s">
        <v>7</v>
      </c>
      <c r="D1864" t="s">
        <v>8</v>
      </c>
      <c r="E1864" t="s">
        <v>8796</v>
      </c>
      <c r="F1864">
        <v>635</v>
      </c>
      <c r="G1864">
        <v>1.294</v>
      </c>
      <c r="H1864">
        <v>0</v>
      </c>
      <c r="J1864" s="1" t="str">
        <f t="shared" si="30"/>
        <v>2023-11-17-14</v>
      </c>
    </row>
    <row r="1865" spans="1:10" x14ac:dyDescent="0.45">
      <c r="A1865">
        <v>2042130</v>
      </c>
      <c r="B1865" s="1">
        <v>45247.625</v>
      </c>
      <c r="C1865" t="s">
        <v>7</v>
      </c>
      <c r="D1865" t="s">
        <v>8</v>
      </c>
      <c r="E1865" t="s">
        <v>8796</v>
      </c>
      <c r="F1865">
        <v>635</v>
      </c>
      <c r="G1865">
        <v>0.64700000000000002</v>
      </c>
      <c r="H1865">
        <v>0</v>
      </c>
      <c r="J1865" s="1" t="str">
        <f t="shared" si="30"/>
        <v>2023-11-17-15</v>
      </c>
    </row>
    <row r="1866" spans="1:10" x14ac:dyDescent="0.45">
      <c r="A1866">
        <v>2042663</v>
      </c>
      <c r="B1866" s="1">
        <v>45247.666666666664</v>
      </c>
      <c r="C1866" t="s">
        <v>7</v>
      </c>
      <c r="D1866" t="s">
        <v>8</v>
      </c>
      <c r="E1866" t="s">
        <v>8796</v>
      </c>
      <c r="F1866">
        <v>635</v>
      </c>
      <c r="G1866">
        <v>1.0609999999999999</v>
      </c>
      <c r="H1866">
        <v>0</v>
      </c>
      <c r="J1866" s="1" t="str">
        <f t="shared" si="30"/>
        <v>2023-11-17-16</v>
      </c>
    </row>
    <row r="1867" spans="1:10" x14ac:dyDescent="0.45">
      <c r="A1867">
        <v>2044483</v>
      </c>
      <c r="B1867" s="1">
        <v>45247.708333333336</v>
      </c>
      <c r="C1867" t="s">
        <v>7</v>
      </c>
      <c r="D1867" t="s">
        <v>8</v>
      </c>
      <c r="E1867" t="s">
        <v>8796</v>
      </c>
      <c r="F1867">
        <v>635</v>
      </c>
      <c r="G1867">
        <v>0.31</v>
      </c>
      <c r="H1867">
        <v>0</v>
      </c>
      <c r="J1867" s="1" t="str">
        <f t="shared" si="30"/>
        <v>2023-11-17-17</v>
      </c>
    </row>
    <row r="1868" spans="1:10" x14ac:dyDescent="0.45">
      <c r="A1868">
        <v>2044684</v>
      </c>
      <c r="B1868" s="1">
        <v>45247.75</v>
      </c>
      <c r="C1868" t="s">
        <v>7</v>
      </c>
      <c r="D1868" t="s">
        <v>8</v>
      </c>
      <c r="E1868" t="s">
        <v>8796</v>
      </c>
      <c r="F1868">
        <v>635</v>
      </c>
      <c r="G1868">
        <v>0.27100000000000002</v>
      </c>
      <c r="H1868">
        <v>0</v>
      </c>
      <c r="J1868" s="1" t="str">
        <f t="shared" si="30"/>
        <v>2023-11-17-18</v>
      </c>
    </row>
    <row r="1869" spans="1:10" x14ac:dyDescent="0.45">
      <c r="A1869">
        <v>2046604</v>
      </c>
      <c r="B1869" s="1">
        <v>45247.791666666664</v>
      </c>
      <c r="C1869" t="s">
        <v>7</v>
      </c>
      <c r="D1869" t="s">
        <v>8</v>
      </c>
      <c r="E1869" t="s">
        <v>8796</v>
      </c>
      <c r="F1869">
        <v>635</v>
      </c>
      <c r="G1869">
        <v>0.30499999999999999</v>
      </c>
      <c r="H1869">
        <v>0</v>
      </c>
      <c r="J1869" s="1" t="str">
        <f t="shared" si="30"/>
        <v>2023-11-17-19</v>
      </c>
    </row>
    <row r="1870" spans="1:10" x14ac:dyDescent="0.45">
      <c r="A1870">
        <v>2047444</v>
      </c>
      <c r="B1870" s="1">
        <v>45247.833333333336</v>
      </c>
      <c r="C1870" t="s">
        <v>7</v>
      </c>
      <c r="D1870" t="s">
        <v>8</v>
      </c>
      <c r="E1870" t="s">
        <v>8796</v>
      </c>
      <c r="F1870">
        <v>635</v>
      </c>
      <c r="G1870">
        <v>0.37</v>
      </c>
      <c r="H1870">
        <v>0</v>
      </c>
      <c r="J1870" s="1" t="str">
        <f t="shared" si="30"/>
        <v>2023-11-17-20</v>
      </c>
    </row>
    <row r="1871" spans="1:10" x14ac:dyDescent="0.45">
      <c r="A1871">
        <v>2048760</v>
      </c>
      <c r="B1871" s="1">
        <v>45247.875</v>
      </c>
      <c r="C1871" t="s">
        <v>7</v>
      </c>
      <c r="D1871" t="s">
        <v>8</v>
      </c>
      <c r="E1871" t="s">
        <v>8796</v>
      </c>
      <c r="F1871">
        <v>635</v>
      </c>
      <c r="G1871">
        <v>0.35899999999999999</v>
      </c>
      <c r="H1871">
        <v>0</v>
      </c>
      <c r="J1871" s="1" t="str">
        <f t="shared" si="30"/>
        <v>2023-11-17-21</v>
      </c>
    </row>
    <row r="1872" spans="1:10" x14ac:dyDescent="0.45">
      <c r="A1872">
        <v>2048978</v>
      </c>
      <c r="B1872" s="1">
        <v>45247.916666666664</v>
      </c>
      <c r="C1872" t="s">
        <v>7</v>
      </c>
      <c r="D1872" t="s">
        <v>8</v>
      </c>
      <c r="E1872" t="s">
        <v>8796</v>
      </c>
      <c r="F1872">
        <v>635</v>
      </c>
      <c r="G1872">
        <v>0.32200000000000001</v>
      </c>
      <c r="H1872">
        <v>0</v>
      </c>
      <c r="J1872" s="1" t="str">
        <f t="shared" si="30"/>
        <v>2023-11-17-22</v>
      </c>
    </row>
    <row r="1873" spans="1:10" x14ac:dyDescent="0.45">
      <c r="A1873">
        <v>2050958</v>
      </c>
      <c r="B1873" s="1">
        <v>45247.958333333336</v>
      </c>
      <c r="C1873" t="s">
        <v>7</v>
      </c>
      <c r="D1873" t="s">
        <v>8</v>
      </c>
      <c r="E1873" t="s">
        <v>8796</v>
      </c>
      <c r="F1873">
        <v>635</v>
      </c>
      <c r="G1873">
        <v>0.193</v>
      </c>
      <c r="H1873">
        <v>0</v>
      </c>
      <c r="J1873" s="1" t="str">
        <f t="shared" si="30"/>
        <v>2023-11-17-23</v>
      </c>
    </row>
    <row r="1874" spans="1:10" x14ac:dyDescent="0.45">
      <c r="A1874">
        <v>2051804</v>
      </c>
      <c r="B1874" s="1">
        <v>45248</v>
      </c>
      <c r="C1874" t="s">
        <v>7</v>
      </c>
      <c r="D1874" t="s">
        <v>8</v>
      </c>
      <c r="E1874" t="s">
        <v>8796</v>
      </c>
      <c r="F1874">
        <v>635</v>
      </c>
      <c r="G1874">
        <v>1.012</v>
      </c>
      <c r="H1874">
        <v>0</v>
      </c>
      <c r="J1874" s="1" t="str">
        <f t="shared" si="30"/>
        <v>2023-11-18-00</v>
      </c>
    </row>
    <row r="1875" spans="1:10" x14ac:dyDescent="0.45">
      <c r="A1875">
        <v>2052948</v>
      </c>
      <c r="B1875" s="1">
        <v>45248.041666666664</v>
      </c>
      <c r="C1875" t="s">
        <v>7</v>
      </c>
      <c r="D1875" t="s">
        <v>8</v>
      </c>
      <c r="E1875" t="s">
        <v>8796</v>
      </c>
      <c r="F1875">
        <v>635</v>
      </c>
      <c r="G1875">
        <v>1.294</v>
      </c>
      <c r="H1875">
        <v>0</v>
      </c>
      <c r="J1875" s="1" t="str">
        <f t="shared" si="30"/>
        <v>2023-11-18-01</v>
      </c>
    </row>
    <row r="1876" spans="1:10" x14ac:dyDescent="0.45">
      <c r="A1876">
        <v>2054243</v>
      </c>
      <c r="B1876" s="1">
        <v>45248.083333333336</v>
      </c>
      <c r="C1876" t="s">
        <v>7</v>
      </c>
      <c r="D1876" t="s">
        <v>8</v>
      </c>
      <c r="E1876" t="s">
        <v>8796</v>
      </c>
      <c r="F1876">
        <v>635</v>
      </c>
      <c r="G1876">
        <v>0.58099999999999996</v>
      </c>
      <c r="H1876">
        <v>0</v>
      </c>
      <c r="J1876" s="1" t="str">
        <f t="shared" si="30"/>
        <v>2023-11-18-02</v>
      </c>
    </row>
    <row r="1877" spans="1:10" x14ac:dyDescent="0.45">
      <c r="A1877">
        <v>2055397</v>
      </c>
      <c r="B1877" s="1">
        <v>45248.125</v>
      </c>
      <c r="C1877" t="s">
        <v>7</v>
      </c>
      <c r="D1877" t="s">
        <v>8</v>
      </c>
      <c r="E1877" t="s">
        <v>8796</v>
      </c>
      <c r="F1877">
        <v>635</v>
      </c>
      <c r="G1877">
        <v>0.65400000000000003</v>
      </c>
      <c r="H1877">
        <v>0</v>
      </c>
      <c r="J1877" s="1" t="str">
        <f t="shared" si="30"/>
        <v>2023-11-18-03</v>
      </c>
    </row>
    <row r="1878" spans="1:10" x14ac:dyDescent="0.45">
      <c r="A1878">
        <v>2055921</v>
      </c>
      <c r="B1878" s="1">
        <v>45248.166666666664</v>
      </c>
      <c r="C1878" t="s">
        <v>7</v>
      </c>
      <c r="D1878" t="s">
        <v>8</v>
      </c>
      <c r="E1878" t="s">
        <v>8796</v>
      </c>
      <c r="F1878">
        <v>635</v>
      </c>
      <c r="G1878">
        <v>0.60499999999999998</v>
      </c>
      <c r="H1878">
        <v>0</v>
      </c>
      <c r="J1878" s="1" t="str">
        <f t="shared" si="30"/>
        <v>2023-11-18-04</v>
      </c>
    </row>
    <row r="1879" spans="1:10" x14ac:dyDescent="0.45">
      <c r="A1879">
        <v>2057369</v>
      </c>
      <c r="B1879" s="1">
        <v>45248.208333333336</v>
      </c>
      <c r="C1879" t="s">
        <v>7</v>
      </c>
      <c r="D1879" t="s">
        <v>8</v>
      </c>
      <c r="E1879" t="s">
        <v>8796</v>
      </c>
      <c r="F1879">
        <v>635</v>
      </c>
      <c r="G1879">
        <v>0.218</v>
      </c>
      <c r="H1879">
        <v>0</v>
      </c>
      <c r="J1879" s="1" t="str">
        <f t="shared" si="30"/>
        <v>2023-11-18-05</v>
      </c>
    </row>
    <row r="1880" spans="1:10" x14ac:dyDescent="0.45">
      <c r="A1880">
        <v>2058028</v>
      </c>
      <c r="B1880" s="1">
        <v>45248.25</v>
      </c>
      <c r="C1880" t="s">
        <v>7</v>
      </c>
      <c r="D1880" t="s">
        <v>8</v>
      </c>
      <c r="E1880" t="s">
        <v>8796</v>
      </c>
      <c r="F1880">
        <v>635</v>
      </c>
      <c r="G1880">
        <v>0.32300000000000001</v>
      </c>
      <c r="H1880">
        <v>0</v>
      </c>
      <c r="J1880" s="1" t="str">
        <f t="shared" si="30"/>
        <v>2023-11-18-06</v>
      </c>
    </row>
    <row r="1881" spans="1:10" x14ac:dyDescent="0.45">
      <c r="A1881">
        <v>2059031</v>
      </c>
      <c r="B1881" s="1">
        <v>45248.291666666664</v>
      </c>
      <c r="C1881" t="s">
        <v>7</v>
      </c>
      <c r="D1881" t="s">
        <v>8</v>
      </c>
      <c r="E1881" t="s">
        <v>8796</v>
      </c>
      <c r="F1881">
        <v>635</v>
      </c>
      <c r="G1881">
        <v>0.16600000000000001</v>
      </c>
      <c r="H1881">
        <v>2E-3</v>
      </c>
      <c r="J1881" s="1" t="str">
        <f t="shared" si="30"/>
        <v>2023-11-18-07</v>
      </c>
    </row>
    <row r="1882" spans="1:10" x14ac:dyDescent="0.45">
      <c r="A1882">
        <v>2060366</v>
      </c>
      <c r="B1882" s="1">
        <v>45248.333333333336</v>
      </c>
      <c r="C1882" t="s">
        <v>7</v>
      </c>
      <c r="D1882" t="s">
        <v>8</v>
      </c>
      <c r="E1882" t="s">
        <v>8796</v>
      </c>
      <c r="F1882">
        <v>635</v>
      </c>
      <c r="G1882">
        <v>0.11899999999999999</v>
      </c>
      <c r="H1882">
        <v>1.7000000000000001E-2</v>
      </c>
      <c r="J1882" s="1" t="str">
        <f t="shared" si="30"/>
        <v>2023-11-18-08</v>
      </c>
    </row>
    <row r="1883" spans="1:10" x14ac:dyDescent="0.45">
      <c r="A1883">
        <v>2061525</v>
      </c>
      <c r="B1883" s="1">
        <v>45248.375</v>
      </c>
      <c r="C1883" t="s">
        <v>7</v>
      </c>
      <c r="D1883" t="s">
        <v>8</v>
      </c>
      <c r="E1883" t="s">
        <v>8796</v>
      </c>
      <c r="F1883">
        <v>635</v>
      </c>
      <c r="G1883">
        <v>9.4E-2</v>
      </c>
      <c r="H1883">
        <v>5.8000000000000003E-2</v>
      </c>
      <c r="J1883" s="1" t="str">
        <f t="shared" si="30"/>
        <v>2023-11-18-09</v>
      </c>
    </row>
    <row r="1884" spans="1:10" x14ac:dyDescent="0.45">
      <c r="A1884">
        <v>2062464</v>
      </c>
      <c r="B1884" s="1">
        <v>45248.416666666664</v>
      </c>
      <c r="C1884" t="s">
        <v>7</v>
      </c>
      <c r="D1884" t="s">
        <v>8</v>
      </c>
      <c r="E1884" t="s">
        <v>8796</v>
      </c>
      <c r="F1884">
        <v>635</v>
      </c>
      <c r="G1884">
        <v>0.51600000000000001</v>
      </c>
      <c r="H1884">
        <v>5.7000000000000002E-2</v>
      </c>
      <c r="J1884" s="1" t="str">
        <f t="shared" si="30"/>
        <v>2023-11-18-10</v>
      </c>
    </row>
    <row r="1885" spans="1:10" x14ac:dyDescent="0.45">
      <c r="A1885">
        <v>2064169</v>
      </c>
      <c r="B1885" s="1">
        <v>45248.458333333336</v>
      </c>
      <c r="C1885" t="s">
        <v>7</v>
      </c>
      <c r="D1885" t="s">
        <v>8</v>
      </c>
      <c r="E1885" t="s">
        <v>8796</v>
      </c>
      <c r="F1885">
        <v>635</v>
      </c>
      <c r="G1885">
        <v>2.2999999999999998</v>
      </c>
      <c r="H1885">
        <v>6.0000000000000001E-3</v>
      </c>
      <c r="J1885" s="1" t="str">
        <f t="shared" si="30"/>
        <v>2023-11-18-11</v>
      </c>
    </row>
    <row r="1886" spans="1:10" x14ac:dyDescent="0.45">
      <c r="A1886">
        <v>2064634</v>
      </c>
      <c r="B1886" s="1">
        <v>45248.5</v>
      </c>
      <c r="C1886" t="s">
        <v>7</v>
      </c>
      <c r="D1886" t="s">
        <v>8</v>
      </c>
      <c r="E1886" t="s">
        <v>8796</v>
      </c>
      <c r="F1886">
        <v>635</v>
      </c>
      <c r="G1886">
        <v>0.89700000000000002</v>
      </c>
      <c r="H1886">
        <v>7.0000000000000001E-3</v>
      </c>
      <c r="J1886" s="1" t="str">
        <f t="shared" si="30"/>
        <v>2023-11-18-12</v>
      </c>
    </row>
    <row r="1887" spans="1:10" x14ac:dyDescent="0.45">
      <c r="A1887">
        <v>2065973</v>
      </c>
      <c r="B1887" s="1">
        <v>45248.541666666664</v>
      </c>
      <c r="C1887" t="s">
        <v>7</v>
      </c>
      <c r="D1887" t="s">
        <v>8</v>
      </c>
      <c r="E1887" t="s">
        <v>8796</v>
      </c>
      <c r="F1887">
        <v>635</v>
      </c>
      <c r="G1887">
        <v>0.63900000000000001</v>
      </c>
      <c r="H1887">
        <v>0</v>
      </c>
      <c r="J1887" s="1" t="str">
        <f t="shared" si="30"/>
        <v>2023-11-18-13</v>
      </c>
    </row>
    <row r="1888" spans="1:10" x14ac:dyDescent="0.45">
      <c r="A1888">
        <v>2067491</v>
      </c>
      <c r="B1888" s="1">
        <v>45248.583333333336</v>
      </c>
      <c r="C1888" t="s">
        <v>7</v>
      </c>
      <c r="D1888" t="s">
        <v>8</v>
      </c>
      <c r="E1888" t="s">
        <v>8796</v>
      </c>
      <c r="F1888">
        <v>635</v>
      </c>
      <c r="G1888">
        <v>1.42</v>
      </c>
      <c r="H1888">
        <v>0</v>
      </c>
      <c r="J1888" s="1" t="str">
        <f t="shared" si="30"/>
        <v>2023-11-18-14</v>
      </c>
    </row>
    <row r="1889" spans="1:10" x14ac:dyDescent="0.45">
      <c r="A1889">
        <v>2067769</v>
      </c>
      <c r="B1889" s="1">
        <v>45248.625</v>
      </c>
      <c r="C1889" t="s">
        <v>7</v>
      </c>
      <c r="D1889" t="s">
        <v>8</v>
      </c>
      <c r="E1889" t="s">
        <v>8796</v>
      </c>
      <c r="F1889">
        <v>635</v>
      </c>
      <c r="G1889">
        <v>0.496</v>
      </c>
      <c r="H1889">
        <v>0</v>
      </c>
      <c r="J1889" s="1" t="str">
        <f t="shared" si="30"/>
        <v>2023-11-18-15</v>
      </c>
    </row>
    <row r="1890" spans="1:10" x14ac:dyDescent="0.45">
      <c r="A1890">
        <v>2068917</v>
      </c>
      <c r="B1890" s="1">
        <v>45248.666666666664</v>
      </c>
      <c r="C1890" t="s">
        <v>7</v>
      </c>
      <c r="D1890" t="s">
        <v>8</v>
      </c>
      <c r="E1890" t="s">
        <v>8796</v>
      </c>
      <c r="F1890">
        <v>635</v>
      </c>
      <c r="G1890">
        <v>0.40200000000000002</v>
      </c>
      <c r="H1890">
        <v>0</v>
      </c>
      <c r="J1890" s="1" t="str">
        <f t="shared" si="30"/>
        <v>2023-11-18-16</v>
      </c>
    </row>
    <row r="1891" spans="1:10" x14ac:dyDescent="0.45">
      <c r="A1891">
        <v>2070821</v>
      </c>
      <c r="B1891" s="1">
        <v>45248.708333333336</v>
      </c>
      <c r="C1891" t="s">
        <v>7</v>
      </c>
      <c r="D1891" t="s">
        <v>8</v>
      </c>
      <c r="E1891" t="s">
        <v>8796</v>
      </c>
      <c r="F1891">
        <v>635</v>
      </c>
      <c r="G1891">
        <v>0.83299999999999996</v>
      </c>
      <c r="H1891">
        <v>0</v>
      </c>
      <c r="J1891" s="1" t="str">
        <f t="shared" si="30"/>
        <v>2023-11-18-17</v>
      </c>
    </row>
    <row r="1892" spans="1:10" x14ac:dyDescent="0.45">
      <c r="A1892">
        <v>2071197</v>
      </c>
      <c r="B1892" s="1">
        <v>45248.75</v>
      </c>
      <c r="C1892" t="s">
        <v>7</v>
      </c>
      <c r="D1892" t="s">
        <v>8</v>
      </c>
      <c r="E1892" t="s">
        <v>8796</v>
      </c>
      <c r="F1892">
        <v>635</v>
      </c>
      <c r="G1892">
        <v>0.41399999999999998</v>
      </c>
      <c r="H1892">
        <v>0</v>
      </c>
      <c r="J1892" s="1" t="str">
        <f t="shared" si="30"/>
        <v>2023-11-18-18</v>
      </c>
    </row>
    <row r="1893" spans="1:10" x14ac:dyDescent="0.45">
      <c r="A1893">
        <v>2072533</v>
      </c>
      <c r="B1893" s="1">
        <v>45248.791666666664</v>
      </c>
      <c r="C1893" t="s">
        <v>7</v>
      </c>
      <c r="D1893" t="s">
        <v>8</v>
      </c>
      <c r="E1893" t="s">
        <v>8796</v>
      </c>
      <c r="F1893">
        <v>635</v>
      </c>
      <c r="G1893">
        <v>0.30399999999999999</v>
      </c>
      <c r="H1893">
        <v>0</v>
      </c>
      <c r="J1893" s="1" t="str">
        <f t="shared" si="30"/>
        <v>2023-11-18-19</v>
      </c>
    </row>
    <row r="1894" spans="1:10" x14ac:dyDescent="0.45">
      <c r="A1894">
        <v>2073763</v>
      </c>
      <c r="B1894" s="1">
        <v>45248.833333333336</v>
      </c>
      <c r="C1894" t="s">
        <v>7</v>
      </c>
      <c r="D1894" t="s">
        <v>8</v>
      </c>
      <c r="E1894" t="s">
        <v>8796</v>
      </c>
      <c r="F1894">
        <v>635</v>
      </c>
      <c r="G1894">
        <v>0.34699999999999998</v>
      </c>
      <c r="H1894">
        <v>0</v>
      </c>
      <c r="J1894" s="1" t="str">
        <f t="shared" si="30"/>
        <v>2023-11-18-20</v>
      </c>
    </row>
    <row r="1895" spans="1:10" x14ac:dyDescent="0.45">
      <c r="A1895">
        <v>2074207</v>
      </c>
      <c r="B1895" s="1">
        <v>45248.875</v>
      </c>
      <c r="C1895" t="s">
        <v>7</v>
      </c>
      <c r="D1895" t="s">
        <v>8</v>
      </c>
      <c r="E1895" t="s">
        <v>8796</v>
      </c>
      <c r="F1895">
        <v>635</v>
      </c>
      <c r="G1895">
        <v>0.26800000000000002</v>
      </c>
      <c r="H1895">
        <v>0</v>
      </c>
      <c r="J1895" s="1" t="str">
        <f t="shared" si="30"/>
        <v>2023-11-18-21</v>
      </c>
    </row>
    <row r="1896" spans="1:10" x14ac:dyDescent="0.45">
      <c r="A1896">
        <v>2076298</v>
      </c>
      <c r="B1896" s="1">
        <v>45248.916666666664</v>
      </c>
      <c r="C1896" t="s">
        <v>7</v>
      </c>
      <c r="D1896" t="s">
        <v>8</v>
      </c>
      <c r="E1896" t="s">
        <v>8796</v>
      </c>
      <c r="F1896">
        <v>635</v>
      </c>
      <c r="G1896">
        <v>0.89800000000000002</v>
      </c>
      <c r="H1896">
        <v>0</v>
      </c>
      <c r="J1896" s="1" t="str">
        <f t="shared" si="30"/>
        <v>2023-11-18-22</v>
      </c>
    </row>
    <row r="1897" spans="1:10" x14ac:dyDescent="0.45">
      <c r="A1897">
        <v>2076994</v>
      </c>
      <c r="B1897" s="1">
        <v>45248.958333333336</v>
      </c>
      <c r="C1897" t="s">
        <v>7</v>
      </c>
      <c r="D1897" t="s">
        <v>8</v>
      </c>
      <c r="E1897" t="s">
        <v>8796</v>
      </c>
      <c r="F1897">
        <v>635</v>
      </c>
      <c r="G1897">
        <v>1.234</v>
      </c>
      <c r="H1897">
        <v>0</v>
      </c>
      <c r="J1897" s="1" t="str">
        <f t="shared" si="30"/>
        <v>2023-11-18-23</v>
      </c>
    </row>
    <row r="1898" spans="1:10" x14ac:dyDescent="0.45">
      <c r="A1898">
        <v>2078153</v>
      </c>
      <c r="B1898" s="1">
        <v>45249</v>
      </c>
      <c r="C1898" t="s">
        <v>7</v>
      </c>
      <c r="D1898" t="s">
        <v>8</v>
      </c>
      <c r="E1898" t="s">
        <v>8796</v>
      </c>
      <c r="F1898">
        <v>635</v>
      </c>
      <c r="G1898">
        <v>0.86699999999999999</v>
      </c>
      <c r="H1898">
        <v>0</v>
      </c>
      <c r="J1898" s="1" t="str">
        <f t="shared" si="30"/>
        <v>2023-11-19-00</v>
      </c>
    </row>
    <row r="1899" spans="1:10" x14ac:dyDescent="0.45">
      <c r="A1899">
        <v>2079549</v>
      </c>
      <c r="B1899" s="1">
        <v>45249.041666666664</v>
      </c>
      <c r="C1899" t="s">
        <v>7</v>
      </c>
      <c r="D1899" t="s">
        <v>8</v>
      </c>
      <c r="E1899" t="s">
        <v>8796</v>
      </c>
      <c r="F1899">
        <v>635</v>
      </c>
      <c r="G1899">
        <v>0.59599999999999997</v>
      </c>
      <c r="H1899">
        <v>0</v>
      </c>
      <c r="J1899" s="1" t="str">
        <f t="shared" si="30"/>
        <v>2023-11-19-01</v>
      </c>
    </row>
    <row r="1900" spans="1:10" x14ac:dyDescent="0.45">
      <c r="A1900">
        <v>2079999</v>
      </c>
      <c r="B1900" s="1">
        <v>45249.083333333336</v>
      </c>
      <c r="C1900" t="s">
        <v>7</v>
      </c>
      <c r="D1900" t="s">
        <v>8</v>
      </c>
      <c r="E1900" t="s">
        <v>8796</v>
      </c>
      <c r="F1900">
        <v>635</v>
      </c>
      <c r="G1900">
        <v>1.2170000000000001</v>
      </c>
      <c r="H1900">
        <v>0</v>
      </c>
      <c r="J1900" s="1" t="str">
        <f t="shared" si="30"/>
        <v>2023-11-19-02</v>
      </c>
    </row>
    <row r="1901" spans="1:10" x14ac:dyDescent="0.45">
      <c r="A1901">
        <v>2081712</v>
      </c>
      <c r="B1901" s="1">
        <v>45249.125</v>
      </c>
      <c r="C1901" t="s">
        <v>7</v>
      </c>
      <c r="D1901" t="s">
        <v>8</v>
      </c>
      <c r="E1901" t="s">
        <v>8796</v>
      </c>
      <c r="F1901">
        <v>635</v>
      </c>
      <c r="G1901">
        <v>0.70199999999999996</v>
      </c>
      <c r="H1901">
        <v>0</v>
      </c>
      <c r="J1901" s="1" t="str">
        <f t="shared" si="30"/>
        <v>2023-11-19-03</v>
      </c>
    </row>
    <row r="1902" spans="1:10" x14ac:dyDescent="0.45">
      <c r="A1902">
        <v>2082117</v>
      </c>
      <c r="B1902" s="1">
        <v>45249.166666666664</v>
      </c>
      <c r="C1902" t="s">
        <v>7</v>
      </c>
      <c r="D1902" t="s">
        <v>8</v>
      </c>
      <c r="E1902" t="s">
        <v>8796</v>
      </c>
      <c r="F1902">
        <v>635</v>
      </c>
      <c r="G1902">
        <v>1.194</v>
      </c>
      <c r="H1902">
        <v>0</v>
      </c>
      <c r="J1902" s="1" t="str">
        <f t="shared" si="30"/>
        <v>2023-11-19-04</v>
      </c>
    </row>
    <row r="1903" spans="1:10" x14ac:dyDescent="0.45">
      <c r="A1903">
        <v>2083266</v>
      </c>
      <c r="B1903" s="1">
        <v>45249.208333333336</v>
      </c>
      <c r="C1903" t="s">
        <v>7</v>
      </c>
      <c r="D1903" t="s">
        <v>8</v>
      </c>
      <c r="E1903" t="s">
        <v>8796</v>
      </c>
      <c r="F1903">
        <v>635</v>
      </c>
      <c r="G1903">
        <v>0.54200000000000004</v>
      </c>
      <c r="H1903">
        <v>0</v>
      </c>
      <c r="J1903" s="1" t="str">
        <f t="shared" si="30"/>
        <v>2023-11-19-05</v>
      </c>
    </row>
    <row r="1904" spans="1:10" x14ac:dyDescent="0.45">
      <c r="A1904">
        <v>2084902</v>
      </c>
      <c r="B1904" s="1">
        <v>45249.25</v>
      </c>
      <c r="C1904" t="s">
        <v>7</v>
      </c>
      <c r="D1904" t="s">
        <v>8</v>
      </c>
      <c r="E1904" t="s">
        <v>8796</v>
      </c>
      <c r="F1904">
        <v>635</v>
      </c>
      <c r="G1904">
        <v>1.4530000000000001</v>
      </c>
      <c r="H1904">
        <v>0</v>
      </c>
      <c r="J1904" s="1" t="str">
        <f t="shared" si="30"/>
        <v>2023-11-19-06</v>
      </c>
    </row>
    <row r="1905" spans="1:10" x14ac:dyDescent="0.45">
      <c r="A1905">
        <v>2085161</v>
      </c>
      <c r="B1905" s="1">
        <v>45249.291666666664</v>
      </c>
      <c r="C1905" t="s">
        <v>7</v>
      </c>
      <c r="D1905" t="s">
        <v>8</v>
      </c>
      <c r="E1905" t="s">
        <v>8796</v>
      </c>
      <c r="F1905">
        <v>635</v>
      </c>
      <c r="G1905">
        <v>0.40400000000000003</v>
      </c>
      <c r="H1905">
        <v>0</v>
      </c>
      <c r="J1905" s="1" t="str">
        <f t="shared" si="30"/>
        <v>2023-11-19-07</v>
      </c>
    </row>
    <row r="1906" spans="1:10" x14ac:dyDescent="0.45">
      <c r="A1906">
        <v>2086186</v>
      </c>
      <c r="B1906" s="1">
        <v>45249.333333333336</v>
      </c>
      <c r="C1906" t="s">
        <v>7</v>
      </c>
      <c r="D1906" t="s">
        <v>8</v>
      </c>
      <c r="E1906" t="s">
        <v>8796</v>
      </c>
      <c r="F1906">
        <v>635</v>
      </c>
      <c r="G1906">
        <v>0.77400000000000002</v>
      </c>
      <c r="H1906">
        <v>0.03</v>
      </c>
      <c r="J1906" s="1" t="str">
        <f t="shared" si="30"/>
        <v>2023-11-19-08</v>
      </c>
    </row>
    <row r="1907" spans="1:10" x14ac:dyDescent="0.45">
      <c r="A1907">
        <v>2087617</v>
      </c>
      <c r="B1907" s="1">
        <v>45249.375</v>
      </c>
      <c r="C1907" t="s">
        <v>7</v>
      </c>
      <c r="D1907" t="s">
        <v>8</v>
      </c>
      <c r="E1907" t="s">
        <v>8796</v>
      </c>
      <c r="F1907">
        <v>635</v>
      </c>
      <c r="G1907">
        <v>6.3E-2</v>
      </c>
      <c r="H1907">
        <v>7.2999999999999995E-2</v>
      </c>
      <c r="J1907" s="1" t="str">
        <f t="shared" si="30"/>
        <v>2023-11-19-09</v>
      </c>
    </row>
    <row r="1908" spans="1:10" x14ac:dyDescent="0.45">
      <c r="A1908">
        <v>2088747</v>
      </c>
      <c r="B1908" s="1">
        <v>45249.416666666664</v>
      </c>
      <c r="C1908" t="s">
        <v>7</v>
      </c>
      <c r="D1908" t="s">
        <v>8</v>
      </c>
      <c r="E1908" t="s">
        <v>8796</v>
      </c>
      <c r="F1908">
        <v>635</v>
      </c>
      <c r="G1908">
        <v>0.75</v>
      </c>
      <c r="H1908">
        <v>0.161</v>
      </c>
      <c r="J1908" s="1" t="str">
        <f t="shared" si="30"/>
        <v>2023-11-19-10</v>
      </c>
    </row>
    <row r="1909" spans="1:10" x14ac:dyDescent="0.45">
      <c r="A1909">
        <v>2090320</v>
      </c>
      <c r="B1909" s="1">
        <v>45249.458333333336</v>
      </c>
      <c r="C1909" t="s">
        <v>7</v>
      </c>
      <c r="D1909" t="s">
        <v>8</v>
      </c>
      <c r="E1909" t="s">
        <v>8796</v>
      </c>
      <c r="F1909">
        <v>635</v>
      </c>
      <c r="G1909">
        <v>5.3999999999999999E-2</v>
      </c>
      <c r="H1909">
        <v>0.14099999999999999</v>
      </c>
      <c r="J1909" s="1" t="str">
        <f t="shared" si="30"/>
        <v>2023-11-19-11</v>
      </c>
    </row>
    <row r="1910" spans="1:10" x14ac:dyDescent="0.45">
      <c r="A1910">
        <v>2091402</v>
      </c>
      <c r="B1910" s="1">
        <v>45249.5</v>
      </c>
      <c r="C1910" t="s">
        <v>7</v>
      </c>
      <c r="D1910" t="s">
        <v>8</v>
      </c>
      <c r="E1910" t="s">
        <v>8796</v>
      </c>
      <c r="F1910">
        <v>635</v>
      </c>
      <c r="G1910">
        <v>1.649</v>
      </c>
      <c r="H1910">
        <v>3.5999999999999997E-2</v>
      </c>
      <c r="J1910" s="1" t="str">
        <f t="shared" si="30"/>
        <v>2023-11-19-12</v>
      </c>
    </row>
    <row r="1911" spans="1:10" x14ac:dyDescent="0.45">
      <c r="A1911">
        <v>2091947</v>
      </c>
      <c r="B1911" s="1">
        <v>45249.541666666664</v>
      </c>
      <c r="C1911" t="s">
        <v>7</v>
      </c>
      <c r="D1911" t="s">
        <v>8</v>
      </c>
      <c r="E1911" t="s">
        <v>8796</v>
      </c>
      <c r="F1911">
        <v>635</v>
      </c>
      <c r="G1911">
        <v>1.1619999999999999</v>
      </c>
      <c r="H1911">
        <v>0</v>
      </c>
      <c r="J1911" s="1" t="str">
        <f t="shared" si="30"/>
        <v>2023-11-19-13</v>
      </c>
    </row>
    <row r="1912" spans="1:10" x14ac:dyDescent="0.45">
      <c r="A1912">
        <v>2093041</v>
      </c>
      <c r="B1912" s="1">
        <v>45249.583333333336</v>
      </c>
      <c r="C1912" t="s">
        <v>7</v>
      </c>
      <c r="D1912" t="s">
        <v>8</v>
      </c>
      <c r="E1912" t="s">
        <v>8796</v>
      </c>
      <c r="F1912">
        <v>635</v>
      </c>
      <c r="G1912">
        <v>1.1579999999999999</v>
      </c>
      <c r="H1912">
        <v>0</v>
      </c>
      <c r="J1912" s="1" t="str">
        <f t="shared" si="30"/>
        <v>2023-11-19-14</v>
      </c>
    </row>
    <row r="1913" spans="1:10" x14ac:dyDescent="0.45">
      <c r="A1913">
        <v>2094949</v>
      </c>
      <c r="B1913" s="1">
        <v>45249.625</v>
      </c>
      <c r="C1913" t="s">
        <v>7</v>
      </c>
      <c r="D1913" t="s">
        <v>8</v>
      </c>
      <c r="E1913" t="s">
        <v>8796</v>
      </c>
      <c r="F1913">
        <v>635</v>
      </c>
      <c r="G1913">
        <v>2.1859999999999999</v>
      </c>
      <c r="H1913">
        <v>0</v>
      </c>
      <c r="J1913" s="1" t="str">
        <f t="shared" si="30"/>
        <v>2023-11-19-15</v>
      </c>
    </row>
    <row r="1914" spans="1:10" x14ac:dyDescent="0.45">
      <c r="A1914">
        <v>2095223</v>
      </c>
      <c r="B1914" s="1">
        <v>45249.666666666664</v>
      </c>
      <c r="C1914" t="s">
        <v>7</v>
      </c>
      <c r="D1914" t="s">
        <v>8</v>
      </c>
      <c r="E1914" t="s">
        <v>8796</v>
      </c>
      <c r="F1914">
        <v>635</v>
      </c>
      <c r="G1914">
        <v>0.93700000000000006</v>
      </c>
      <c r="H1914">
        <v>0</v>
      </c>
      <c r="J1914" s="1" t="str">
        <f t="shared" si="30"/>
        <v>2023-11-19-16</v>
      </c>
    </row>
    <row r="1915" spans="1:10" x14ac:dyDescent="0.45">
      <c r="A1915">
        <v>2096415</v>
      </c>
      <c r="B1915" s="1">
        <v>45249.708333333336</v>
      </c>
      <c r="C1915" t="s">
        <v>7</v>
      </c>
      <c r="D1915" t="s">
        <v>8</v>
      </c>
      <c r="E1915" t="s">
        <v>8796</v>
      </c>
      <c r="F1915">
        <v>635</v>
      </c>
      <c r="G1915">
        <v>1.016</v>
      </c>
      <c r="H1915">
        <v>0</v>
      </c>
      <c r="J1915" s="1" t="str">
        <f t="shared" si="30"/>
        <v>2023-11-19-17</v>
      </c>
    </row>
    <row r="1916" spans="1:10" x14ac:dyDescent="0.45">
      <c r="A1916">
        <v>2097156</v>
      </c>
      <c r="B1916" s="1">
        <v>45249.75</v>
      </c>
      <c r="C1916" t="s">
        <v>7</v>
      </c>
      <c r="D1916" t="s">
        <v>8</v>
      </c>
      <c r="E1916" t="s">
        <v>8796</v>
      </c>
      <c r="F1916">
        <v>635</v>
      </c>
      <c r="G1916">
        <v>0.65600000000000003</v>
      </c>
      <c r="H1916">
        <v>0</v>
      </c>
      <c r="J1916" s="1" t="str">
        <f t="shared" si="30"/>
        <v>2023-11-19-18</v>
      </c>
    </row>
    <row r="1917" spans="1:10" x14ac:dyDescent="0.45">
      <c r="A1917">
        <v>2098271</v>
      </c>
      <c r="B1917" s="1">
        <v>45249.791666666664</v>
      </c>
      <c r="C1917" t="s">
        <v>7</v>
      </c>
      <c r="D1917" t="s">
        <v>8</v>
      </c>
      <c r="E1917" t="s">
        <v>8796</v>
      </c>
      <c r="F1917">
        <v>635</v>
      </c>
      <c r="G1917">
        <v>1.1890000000000001</v>
      </c>
      <c r="H1917">
        <v>0</v>
      </c>
      <c r="J1917" s="1" t="str">
        <f t="shared" si="30"/>
        <v>2023-11-19-19</v>
      </c>
    </row>
    <row r="1918" spans="1:10" x14ac:dyDescent="0.45">
      <c r="A1918">
        <v>2100138</v>
      </c>
      <c r="B1918" s="1">
        <v>45249.833333333336</v>
      </c>
      <c r="C1918" t="s">
        <v>7</v>
      </c>
      <c r="D1918" t="s">
        <v>8</v>
      </c>
      <c r="E1918" t="s">
        <v>8796</v>
      </c>
      <c r="F1918">
        <v>635</v>
      </c>
      <c r="G1918">
        <v>0.43099999999999999</v>
      </c>
      <c r="H1918">
        <v>0</v>
      </c>
      <c r="J1918" s="1" t="str">
        <f t="shared" si="30"/>
        <v>2023-11-19-20</v>
      </c>
    </row>
    <row r="1919" spans="1:10" x14ac:dyDescent="0.45">
      <c r="A1919">
        <v>2101262</v>
      </c>
      <c r="B1919" s="1">
        <v>45249.875</v>
      </c>
      <c r="C1919" t="s">
        <v>7</v>
      </c>
      <c r="D1919" t="s">
        <v>8</v>
      </c>
      <c r="E1919" t="s">
        <v>8796</v>
      </c>
      <c r="F1919">
        <v>635</v>
      </c>
      <c r="G1919">
        <v>1.2050000000000001</v>
      </c>
      <c r="H1919">
        <v>0</v>
      </c>
      <c r="J1919" s="1" t="str">
        <f t="shared" si="30"/>
        <v>2023-11-19-21</v>
      </c>
    </row>
    <row r="1920" spans="1:10" x14ac:dyDescent="0.45">
      <c r="A1920">
        <v>2102540</v>
      </c>
      <c r="B1920" s="1">
        <v>45249.916666666664</v>
      </c>
      <c r="C1920" t="s">
        <v>7</v>
      </c>
      <c r="D1920" t="s">
        <v>8</v>
      </c>
      <c r="E1920" t="s">
        <v>8796</v>
      </c>
      <c r="F1920">
        <v>635</v>
      </c>
      <c r="G1920">
        <v>0.312</v>
      </c>
      <c r="H1920">
        <v>0</v>
      </c>
      <c r="J1920" s="1" t="str">
        <f t="shared" si="30"/>
        <v>2023-11-19-22</v>
      </c>
    </row>
    <row r="1921" spans="1:10" x14ac:dyDescent="0.45">
      <c r="A1921">
        <v>2103131</v>
      </c>
      <c r="B1921" s="1">
        <v>45249.958333333336</v>
      </c>
      <c r="C1921" t="s">
        <v>7</v>
      </c>
      <c r="D1921" t="s">
        <v>8</v>
      </c>
      <c r="E1921" t="s">
        <v>8796</v>
      </c>
      <c r="F1921">
        <v>635</v>
      </c>
      <c r="G1921">
        <v>1.0149999999999999</v>
      </c>
      <c r="H1921">
        <v>0</v>
      </c>
      <c r="J1921" s="1" t="str">
        <f t="shared" si="30"/>
        <v>2023-11-19-23</v>
      </c>
    </row>
    <row r="1922" spans="1:10" x14ac:dyDescent="0.45">
      <c r="A1922">
        <v>2104645</v>
      </c>
      <c r="B1922" s="1">
        <v>45250</v>
      </c>
      <c r="C1922" t="s">
        <v>7</v>
      </c>
      <c r="D1922" t="s">
        <v>8</v>
      </c>
      <c r="E1922" t="s">
        <v>8796</v>
      </c>
      <c r="F1922">
        <v>635</v>
      </c>
      <c r="G1922">
        <v>0.34399999999999997</v>
      </c>
      <c r="H1922">
        <v>0</v>
      </c>
      <c r="J1922" s="1" t="str">
        <f t="shared" si="30"/>
        <v>2023-11-20-00</v>
      </c>
    </row>
    <row r="1923" spans="1:10" x14ac:dyDescent="0.45">
      <c r="A1923">
        <v>2105278</v>
      </c>
      <c r="B1923" s="1">
        <v>45250.041666666664</v>
      </c>
      <c r="C1923" t="s">
        <v>7</v>
      </c>
      <c r="D1923" t="s">
        <v>8</v>
      </c>
      <c r="E1923" t="s">
        <v>8796</v>
      </c>
      <c r="F1923">
        <v>635</v>
      </c>
      <c r="G1923">
        <v>0.88800000000000001</v>
      </c>
      <c r="H1923">
        <v>0</v>
      </c>
      <c r="J1923" s="1" t="str">
        <f t="shared" ref="J1923:J1986" si="31">TEXT(YEAR(B1923),"0000")&amp;"-"&amp;TEXT(MONTH(B1923),"00")&amp;"-"&amp;TEXT(DAY(B1923),"00")&amp;"-"&amp;TEXT(HOUR(B1923),"00")</f>
        <v>2023-11-20-01</v>
      </c>
    </row>
    <row r="1924" spans="1:10" x14ac:dyDescent="0.45">
      <c r="A1924">
        <v>2105933</v>
      </c>
      <c r="B1924" s="1">
        <v>45250.083333333336</v>
      </c>
      <c r="C1924" t="s">
        <v>7</v>
      </c>
      <c r="D1924" t="s">
        <v>8</v>
      </c>
      <c r="E1924" t="s">
        <v>8796</v>
      </c>
      <c r="F1924">
        <v>635</v>
      </c>
      <c r="G1924">
        <v>0.24299999999999999</v>
      </c>
      <c r="H1924">
        <v>0</v>
      </c>
      <c r="J1924" s="1" t="str">
        <f t="shared" si="31"/>
        <v>2023-11-20-02</v>
      </c>
    </row>
    <row r="1925" spans="1:10" x14ac:dyDescent="0.45">
      <c r="A1925">
        <v>2107467</v>
      </c>
      <c r="B1925" s="1">
        <v>45250.125</v>
      </c>
      <c r="C1925" t="s">
        <v>7</v>
      </c>
      <c r="D1925" t="s">
        <v>8</v>
      </c>
      <c r="E1925" t="s">
        <v>8796</v>
      </c>
      <c r="F1925">
        <v>635</v>
      </c>
      <c r="G1925">
        <v>1.0149999999999999</v>
      </c>
      <c r="H1925">
        <v>0</v>
      </c>
      <c r="J1925" s="1" t="str">
        <f t="shared" si="31"/>
        <v>2023-11-20-03</v>
      </c>
    </row>
    <row r="1926" spans="1:10" x14ac:dyDescent="0.45">
      <c r="A1926">
        <v>2109011</v>
      </c>
      <c r="B1926" s="1">
        <v>45250.166666666664</v>
      </c>
      <c r="C1926" t="s">
        <v>7</v>
      </c>
      <c r="D1926" t="s">
        <v>8</v>
      </c>
      <c r="E1926" t="s">
        <v>8796</v>
      </c>
      <c r="F1926">
        <v>635</v>
      </c>
      <c r="G1926">
        <v>1.3109999999999999</v>
      </c>
      <c r="H1926">
        <v>0</v>
      </c>
      <c r="J1926" s="1" t="str">
        <f t="shared" si="31"/>
        <v>2023-11-20-04</v>
      </c>
    </row>
    <row r="1927" spans="1:10" x14ac:dyDescent="0.45">
      <c r="A1927">
        <v>2109819</v>
      </c>
      <c r="B1927" s="1">
        <v>45250.208333333336</v>
      </c>
      <c r="C1927" t="s">
        <v>7</v>
      </c>
      <c r="D1927" t="s">
        <v>8</v>
      </c>
      <c r="E1927" t="s">
        <v>8796</v>
      </c>
      <c r="F1927">
        <v>635</v>
      </c>
      <c r="G1927">
        <v>1.6559999999999999</v>
      </c>
      <c r="H1927">
        <v>0</v>
      </c>
      <c r="J1927" s="1" t="str">
        <f t="shared" si="31"/>
        <v>2023-11-20-05</v>
      </c>
    </row>
    <row r="1928" spans="1:10" x14ac:dyDescent="0.45">
      <c r="A1928">
        <v>2110372</v>
      </c>
      <c r="B1928" s="1">
        <v>45250.25</v>
      </c>
      <c r="C1928" t="s">
        <v>7</v>
      </c>
      <c r="D1928" t="s">
        <v>8</v>
      </c>
      <c r="E1928" t="s">
        <v>8796</v>
      </c>
      <c r="F1928">
        <v>635</v>
      </c>
      <c r="G1928">
        <v>1.054</v>
      </c>
      <c r="H1928">
        <v>0</v>
      </c>
      <c r="J1928" s="1" t="str">
        <f t="shared" si="31"/>
        <v>2023-11-20-06</v>
      </c>
    </row>
    <row r="1929" spans="1:10" x14ac:dyDescent="0.45">
      <c r="A1929">
        <v>2111754</v>
      </c>
      <c r="B1929" s="1">
        <v>45250.291666666664</v>
      </c>
      <c r="C1929" t="s">
        <v>7</v>
      </c>
      <c r="D1929" t="s">
        <v>8</v>
      </c>
      <c r="E1929" t="s">
        <v>8796</v>
      </c>
      <c r="F1929">
        <v>635</v>
      </c>
      <c r="G1929">
        <v>0.45900000000000002</v>
      </c>
      <c r="H1929">
        <v>3.5000000000000003E-2</v>
      </c>
      <c r="J1929" s="1" t="str">
        <f t="shared" si="31"/>
        <v>2023-11-20-07</v>
      </c>
    </row>
    <row r="1930" spans="1:10" x14ac:dyDescent="0.45">
      <c r="A1930">
        <v>2113401</v>
      </c>
      <c r="B1930" s="1">
        <v>45250.333333333336</v>
      </c>
      <c r="C1930" t="s">
        <v>7</v>
      </c>
      <c r="D1930" t="s">
        <v>8</v>
      </c>
      <c r="E1930" t="s">
        <v>8796</v>
      </c>
      <c r="F1930">
        <v>635</v>
      </c>
      <c r="G1930">
        <v>0.73699999999999999</v>
      </c>
      <c r="H1930">
        <v>4.9000000000000002E-2</v>
      </c>
      <c r="J1930" s="1" t="str">
        <f t="shared" si="31"/>
        <v>2023-11-20-08</v>
      </c>
    </row>
    <row r="1931" spans="1:10" x14ac:dyDescent="0.45">
      <c r="A1931">
        <v>2113908</v>
      </c>
      <c r="B1931" s="1">
        <v>45250.375</v>
      </c>
      <c r="C1931" t="s">
        <v>7</v>
      </c>
      <c r="D1931" t="s">
        <v>8</v>
      </c>
      <c r="E1931" t="s">
        <v>8796</v>
      </c>
      <c r="F1931">
        <v>635</v>
      </c>
      <c r="G1931">
        <v>1.0189999999999999</v>
      </c>
      <c r="H1931">
        <v>7.4999999999999997E-2</v>
      </c>
      <c r="J1931" s="1" t="str">
        <f t="shared" si="31"/>
        <v>2023-11-20-09</v>
      </c>
    </row>
    <row r="1932" spans="1:10" x14ac:dyDescent="0.45">
      <c r="A1932">
        <v>2115335</v>
      </c>
      <c r="B1932" s="1">
        <v>45250.416666666664</v>
      </c>
      <c r="C1932" t="s">
        <v>7</v>
      </c>
      <c r="D1932" t="s">
        <v>8</v>
      </c>
      <c r="E1932" t="s">
        <v>8796</v>
      </c>
      <c r="F1932">
        <v>635</v>
      </c>
      <c r="G1932">
        <v>0.29899999999999999</v>
      </c>
      <c r="H1932">
        <v>0.14000000000000001</v>
      </c>
      <c r="J1932" s="1" t="str">
        <f t="shared" si="31"/>
        <v>2023-11-20-10</v>
      </c>
    </row>
    <row r="1933" spans="1:10" x14ac:dyDescent="0.45">
      <c r="A1933">
        <v>2116542</v>
      </c>
      <c r="B1933" s="1">
        <v>45250.458333333336</v>
      </c>
      <c r="C1933" t="s">
        <v>7</v>
      </c>
      <c r="D1933" t="s">
        <v>8</v>
      </c>
      <c r="E1933" t="s">
        <v>8796</v>
      </c>
      <c r="F1933">
        <v>635</v>
      </c>
      <c r="G1933">
        <v>1.2689999999999999</v>
      </c>
      <c r="H1933">
        <v>5.8999999999999997E-2</v>
      </c>
      <c r="J1933" s="1" t="str">
        <f t="shared" si="31"/>
        <v>2023-11-20-11</v>
      </c>
    </row>
    <row r="1934" spans="1:10" x14ac:dyDescent="0.45">
      <c r="A1934">
        <v>2117216</v>
      </c>
      <c r="B1934" s="1">
        <v>45250.5</v>
      </c>
      <c r="C1934" t="s">
        <v>7</v>
      </c>
      <c r="D1934" t="s">
        <v>8</v>
      </c>
      <c r="E1934" t="s">
        <v>8796</v>
      </c>
      <c r="F1934">
        <v>635</v>
      </c>
      <c r="G1934">
        <v>0.50800000000000001</v>
      </c>
      <c r="H1934">
        <v>3.5999999999999997E-2</v>
      </c>
      <c r="J1934" s="1" t="str">
        <f t="shared" si="31"/>
        <v>2023-11-20-12</v>
      </c>
    </row>
    <row r="1935" spans="1:10" x14ac:dyDescent="0.45">
      <c r="A1935">
        <v>2118780</v>
      </c>
      <c r="B1935" s="1">
        <v>45250.541666666664</v>
      </c>
      <c r="C1935" t="s">
        <v>7</v>
      </c>
      <c r="D1935" t="s">
        <v>8</v>
      </c>
      <c r="E1935" t="s">
        <v>8796</v>
      </c>
      <c r="F1935">
        <v>635</v>
      </c>
      <c r="G1935">
        <v>1.4330000000000001</v>
      </c>
      <c r="H1935">
        <v>0</v>
      </c>
      <c r="J1935" s="1" t="str">
        <f t="shared" si="31"/>
        <v>2023-11-20-13</v>
      </c>
    </row>
    <row r="1936" spans="1:10" x14ac:dyDescent="0.45">
      <c r="A1936">
        <v>2119409</v>
      </c>
      <c r="B1936" s="1">
        <v>45250.583333333336</v>
      </c>
      <c r="C1936" t="s">
        <v>7</v>
      </c>
      <c r="D1936" t="s">
        <v>8</v>
      </c>
      <c r="E1936" t="s">
        <v>8796</v>
      </c>
      <c r="F1936">
        <v>635</v>
      </c>
      <c r="G1936">
        <v>0.66700000000000004</v>
      </c>
      <c r="H1936">
        <v>0</v>
      </c>
      <c r="J1936" s="1" t="str">
        <f t="shared" si="31"/>
        <v>2023-11-20-14</v>
      </c>
    </row>
    <row r="1937" spans="1:10" x14ac:dyDescent="0.45">
      <c r="A1937">
        <v>2120399</v>
      </c>
      <c r="B1937" s="1">
        <v>45250.625</v>
      </c>
      <c r="C1937" t="s">
        <v>7</v>
      </c>
      <c r="D1937" t="s">
        <v>8</v>
      </c>
      <c r="E1937" t="s">
        <v>8796</v>
      </c>
      <c r="F1937">
        <v>635</v>
      </c>
      <c r="G1937">
        <v>1.1970000000000001</v>
      </c>
      <c r="H1937">
        <v>0</v>
      </c>
      <c r="J1937" s="1" t="str">
        <f t="shared" si="31"/>
        <v>2023-11-20-15</v>
      </c>
    </row>
    <row r="1938" spans="1:10" x14ac:dyDescent="0.45">
      <c r="A1938">
        <v>2121847</v>
      </c>
      <c r="B1938" s="1">
        <v>45250.666666666664</v>
      </c>
      <c r="C1938" t="s">
        <v>7</v>
      </c>
      <c r="D1938" t="s">
        <v>8</v>
      </c>
      <c r="E1938" t="s">
        <v>8796</v>
      </c>
      <c r="F1938">
        <v>635</v>
      </c>
      <c r="G1938">
        <v>0.96099999999999997</v>
      </c>
      <c r="H1938">
        <v>0</v>
      </c>
      <c r="J1938" s="1" t="str">
        <f t="shared" si="31"/>
        <v>2023-11-20-16</v>
      </c>
    </row>
    <row r="1939" spans="1:10" x14ac:dyDescent="0.45">
      <c r="A1939">
        <v>2122609</v>
      </c>
      <c r="B1939" s="1">
        <v>45250.708333333336</v>
      </c>
      <c r="C1939" t="s">
        <v>7</v>
      </c>
      <c r="D1939" t="s">
        <v>8</v>
      </c>
      <c r="E1939" t="s">
        <v>8796</v>
      </c>
      <c r="F1939">
        <v>635</v>
      </c>
      <c r="G1939">
        <v>1.645</v>
      </c>
      <c r="H1939">
        <v>0</v>
      </c>
      <c r="J1939" s="1" t="str">
        <f t="shared" si="31"/>
        <v>2023-11-20-17</v>
      </c>
    </row>
    <row r="1940" spans="1:10" x14ac:dyDescent="0.45">
      <c r="A1940">
        <v>2123578</v>
      </c>
      <c r="B1940" s="1">
        <v>45250.75</v>
      </c>
      <c r="C1940" t="s">
        <v>7</v>
      </c>
      <c r="D1940" t="s">
        <v>8</v>
      </c>
      <c r="E1940" t="s">
        <v>8796</v>
      </c>
      <c r="F1940">
        <v>635</v>
      </c>
      <c r="G1940">
        <v>1.6759999999999999</v>
      </c>
      <c r="H1940">
        <v>0</v>
      </c>
      <c r="J1940" s="1" t="str">
        <f t="shared" si="31"/>
        <v>2023-11-20-18</v>
      </c>
    </row>
    <row r="1941" spans="1:10" x14ac:dyDescent="0.45">
      <c r="A1941">
        <v>2124861</v>
      </c>
      <c r="B1941" s="1">
        <v>45250.791666666664</v>
      </c>
      <c r="C1941" t="s">
        <v>7</v>
      </c>
      <c r="D1941" t="s">
        <v>8</v>
      </c>
      <c r="E1941" t="s">
        <v>8796</v>
      </c>
      <c r="F1941">
        <v>635</v>
      </c>
      <c r="G1941">
        <v>1.677</v>
      </c>
      <c r="H1941">
        <v>0</v>
      </c>
      <c r="J1941" s="1" t="str">
        <f t="shared" si="31"/>
        <v>2023-11-20-19</v>
      </c>
    </row>
    <row r="1942" spans="1:10" x14ac:dyDescent="0.45">
      <c r="A1942">
        <v>2125648</v>
      </c>
      <c r="B1942" s="1">
        <v>45250.833333333336</v>
      </c>
      <c r="C1942" t="s">
        <v>7</v>
      </c>
      <c r="D1942" t="s">
        <v>8</v>
      </c>
      <c r="E1942" t="s">
        <v>8796</v>
      </c>
      <c r="F1942">
        <v>635</v>
      </c>
      <c r="G1942">
        <v>1.639</v>
      </c>
      <c r="H1942">
        <v>0</v>
      </c>
      <c r="J1942" s="1" t="str">
        <f t="shared" si="31"/>
        <v>2023-11-20-20</v>
      </c>
    </row>
    <row r="1943" spans="1:10" x14ac:dyDescent="0.45">
      <c r="A1943">
        <v>2127007</v>
      </c>
      <c r="B1943" s="1">
        <v>45250.875</v>
      </c>
      <c r="C1943" t="s">
        <v>7</v>
      </c>
      <c r="D1943" t="s">
        <v>8</v>
      </c>
      <c r="E1943" t="s">
        <v>8796</v>
      </c>
      <c r="F1943">
        <v>635</v>
      </c>
      <c r="G1943">
        <v>2.4860000000000002</v>
      </c>
      <c r="H1943">
        <v>0</v>
      </c>
      <c r="J1943" s="1" t="str">
        <f t="shared" si="31"/>
        <v>2023-11-20-21</v>
      </c>
    </row>
    <row r="1944" spans="1:10" x14ac:dyDescent="0.45">
      <c r="A1944">
        <v>2128685</v>
      </c>
      <c r="B1944" s="1">
        <v>45250.916666666664</v>
      </c>
      <c r="C1944" t="s">
        <v>7</v>
      </c>
      <c r="D1944" t="s">
        <v>8</v>
      </c>
      <c r="E1944" t="s">
        <v>8796</v>
      </c>
      <c r="F1944">
        <v>635</v>
      </c>
      <c r="G1944">
        <v>0.78</v>
      </c>
      <c r="H1944">
        <v>0</v>
      </c>
      <c r="J1944" s="1" t="str">
        <f t="shared" si="31"/>
        <v>2023-11-20-22</v>
      </c>
    </row>
    <row r="1945" spans="1:10" x14ac:dyDescent="0.45">
      <c r="A1945">
        <v>2129776</v>
      </c>
      <c r="B1945" s="1">
        <v>45250.958333333336</v>
      </c>
      <c r="C1945" t="s">
        <v>7</v>
      </c>
      <c r="D1945" t="s">
        <v>8</v>
      </c>
      <c r="E1945" t="s">
        <v>8796</v>
      </c>
      <c r="F1945">
        <v>635</v>
      </c>
      <c r="G1945">
        <v>1.0089999999999999</v>
      </c>
      <c r="H1945">
        <v>0</v>
      </c>
      <c r="J1945" s="1" t="str">
        <f t="shared" si="31"/>
        <v>2023-11-20-23</v>
      </c>
    </row>
    <row r="1946" spans="1:10" x14ac:dyDescent="0.45">
      <c r="A1946">
        <v>2130350</v>
      </c>
      <c r="B1946" s="1">
        <v>45251</v>
      </c>
      <c r="C1946" t="s">
        <v>7</v>
      </c>
      <c r="D1946" t="s">
        <v>8</v>
      </c>
      <c r="E1946" t="s">
        <v>8796</v>
      </c>
      <c r="F1946">
        <v>635</v>
      </c>
      <c r="G1946">
        <v>0.442</v>
      </c>
      <c r="H1946">
        <v>0</v>
      </c>
      <c r="J1946" s="1" t="str">
        <f t="shared" si="31"/>
        <v>2023-11-21-00</v>
      </c>
    </row>
    <row r="1947" spans="1:10" x14ac:dyDescent="0.45">
      <c r="A1947">
        <v>2131372</v>
      </c>
      <c r="B1947" s="1">
        <v>45251.041666666664</v>
      </c>
      <c r="C1947" t="s">
        <v>7</v>
      </c>
      <c r="D1947" t="s">
        <v>8</v>
      </c>
      <c r="E1947" t="s">
        <v>8796</v>
      </c>
      <c r="F1947">
        <v>635</v>
      </c>
      <c r="G1947">
        <v>0.99</v>
      </c>
      <c r="H1947">
        <v>0</v>
      </c>
      <c r="J1947" s="1" t="str">
        <f t="shared" si="31"/>
        <v>2023-11-21-01</v>
      </c>
    </row>
    <row r="1948" spans="1:10" x14ac:dyDescent="0.45">
      <c r="A1948">
        <v>2133151</v>
      </c>
      <c r="B1948" s="1">
        <v>45251.083333333336</v>
      </c>
      <c r="C1948" t="s">
        <v>7</v>
      </c>
      <c r="D1948" t="s">
        <v>8</v>
      </c>
      <c r="E1948" t="s">
        <v>8796</v>
      </c>
      <c r="F1948">
        <v>635</v>
      </c>
      <c r="G1948">
        <v>0.31</v>
      </c>
      <c r="H1948">
        <v>0</v>
      </c>
      <c r="J1948" s="1" t="str">
        <f t="shared" si="31"/>
        <v>2023-11-21-02</v>
      </c>
    </row>
    <row r="1949" spans="1:10" x14ac:dyDescent="0.45">
      <c r="A1949">
        <v>2133762</v>
      </c>
      <c r="B1949" s="1">
        <v>45251.125</v>
      </c>
      <c r="C1949" t="s">
        <v>7</v>
      </c>
      <c r="D1949" t="s">
        <v>8</v>
      </c>
      <c r="E1949" t="s">
        <v>8796</v>
      </c>
      <c r="F1949">
        <v>635</v>
      </c>
      <c r="G1949">
        <v>1.1339999999999999</v>
      </c>
      <c r="H1949">
        <v>0</v>
      </c>
      <c r="J1949" s="1" t="str">
        <f t="shared" si="31"/>
        <v>2023-11-21-03</v>
      </c>
    </row>
    <row r="1950" spans="1:10" x14ac:dyDescent="0.45">
      <c r="A1950">
        <v>2134684</v>
      </c>
      <c r="B1950" s="1">
        <v>45251.166666666664</v>
      </c>
      <c r="C1950" t="s">
        <v>7</v>
      </c>
      <c r="D1950" t="s">
        <v>8</v>
      </c>
      <c r="E1950" t="s">
        <v>8796</v>
      </c>
      <c r="F1950">
        <v>635</v>
      </c>
      <c r="G1950">
        <v>0.20699999999999999</v>
      </c>
      <c r="H1950">
        <v>0</v>
      </c>
      <c r="J1950" s="1" t="str">
        <f t="shared" si="31"/>
        <v>2023-11-21-04</v>
      </c>
    </row>
    <row r="1951" spans="1:10" x14ac:dyDescent="0.45">
      <c r="A1951">
        <v>2136442</v>
      </c>
      <c r="B1951" s="1">
        <v>45251.208333333336</v>
      </c>
      <c r="C1951" t="s">
        <v>7</v>
      </c>
      <c r="D1951" t="s">
        <v>8</v>
      </c>
      <c r="E1951" t="s">
        <v>8796</v>
      </c>
      <c r="F1951">
        <v>635</v>
      </c>
      <c r="G1951">
        <v>1.153</v>
      </c>
      <c r="H1951">
        <v>0</v>
      </c>
      <c r="J1951" s="1" t="str">
        <f t="shared" si="31"/>
        <v>2023-11-21-05</v>
      </c>
    </row>
    <row r="1952" spans="1:10" x14ac:dyDescent="0.45">
      <c r="A1952">
        <v>2137100</v>
      </c>
      <c r="B1952" s="1">
        <v>45251.25</v>
      </c>
      <c r="C1952" t="s">
        <v>7</v>
      </c>
      <c r="D1952" t="s">
        <v>8</v>
      </c>
      <c r="E1952" t="s">
        <v>8796</v>
      </c>
      <c r="F1952">
        <v>635</v>
      </c>
      <c r="G1952">
        <v>1.202</v>
      </c>
      <c r="H1952">
        <v>0</v>
      </c>
      <c r="J1952" s="1" t="str">
        <f t="shared" si="31"/>
        <v>2023-11-21-06</v>
      </c>
    </row>
    <row r="1953" spans="1:10" x14ac:dyDescent="0.45">
      <c r="A1953">
        <v>2137853</v>
      </c>
      <c r="B1953" s="1">
        <v>45251.291666666664</v>
      </c>
      <c r="C1953" t="s">
        <v>7</v>
      </c>
      <c r="D1953" t="s">
        <v>8</v>
      </c>
      <c r="E1953" t="s">
        <v>8796</v>
      </c>
      <c r="F1953">
        <v>635</v>
      </c>
      <c r="G1953">
        <v>1.135</v>
      </c>
      <c r="H1953">
        <v>2.8000000000000001E-2</v>
      </c>
      <c r="J1953" s="1" t="str">
        <f t="shared" si="31"/>
        <v>2023-11-21-07</v>
      </c>
    </row>
    <row r="1954" spans="1:10" x14ac:dyDescent="0.45">
      <c r="A1954">
        <v>2138826</v>
      </c>
      <c r="B1954" s="1">
        <v>45251.333333333336</v>
      </c>
      <c r="C1954" t="s">
        <v>7</v>
      </c>
      <c r="D1954" t="s">
        <v>8</v>
      </c>
      <c r="E1954" t="s">
        <v>8796</v>
      </c>
      <c r="F1954">
        <v>635</v>
      </c>
      <c r="G1954">
        <v>0.217</v>
      </c>
      <c r="H1954">
        <v>7.4999999999999997E-2</v>
      </c>
      <c r="J1954" s="1" t="str">
        <f t="shared" si="31"/>
        <v>2023-11-21-08</v>
      </c>
    </row>
    <row r="1955" spans="1:10" x14ac:dyDescent="0.45">
      <c r="A1955">
        <v>2140517</v>
      </c>
      <c r="B1955" s="1">
        <v>45251.375</v>
      </c>
      <c r="C1955" t="s">
        <v>7</v>
      </c>
      <c r="D1955" t="s">
        <v>8</v>
      </c>
      <c r="E1955" t="s">
        <v>8796</v>
      </c>
      <c r="F1955">
        <v>635</v>
      </c>
      <c r="G1955">
        <v>0.86199999999999999</v>
      </c>
      <c r="H1955">
        <v>0.11700000000000001</v>
      </c>
      <c r="J1955" s="1" t="str">
        <f t="shared" si="31"/>
        <v>2023-11-21-09</v>
      </c>
    </row>
    <row r="1956" spans="1:10" x14ac:dyDescent="0.45">
      <c r="A1956">
        <v>2141069</v>
      </c>
      <c r="B1956" s="1">
        <v>45251.416666666664</v>
      </c>
      <c r="C1956" t="s">
        <v>7</v>
      </c>
      <c r="D1956" t="s">
        <v>8</v>
      </c>
      <c r="E1956" t="s">
        <v>8796</v>
      </c>
      <c r="F1956">
        <v>635</v>
      </c>
      <c r="G1956">
        <v>0.51400000000000001</v>
      </c>
      <c r="H1956">
        <v>0.14299999999999999</v>
      </c>
      <c r="J1956" s="1" t="str">
        <f t="shared" si="31"/>
        <v>2023-11-21-10</v>
      </c>
    </row>
    <row r="1957" spans="1:10" x14ac:dyDescent="0.45">
      <c r="A1957">
        <v>2142530</v>
      </c>
      <c r="B1957" s="1">
        <v>45251.458333333336</v>
      </c>
      <c r="C1957" t="s">
        <v>7</v>
      </c>
      <c r="D1957" t="s">
        <v>8</v>
      </c>
      <c r="E1957" t="s">
        <v>8796</v>
      </c>
      <c r="F1957">
        <v>635</v>
      </c>
      <c r="G1957">
        <v>2.0259999999999998</v>
      </c>
      <c r="H1957">
        <v>0</v>
      </c>
      <c r="J1957" s="1" t="str">
        <f t="shared" si="31"/>
        <v>2023-11-21-11</v>
      </c>
    </row>
    <row r="1958" spans="1:10" x14ac:dyDescent="0.45">
      <c r="A1958">
        <v>2143892</v>
      </c>
      <c r="B1958" s="1">
        <v>45251.5</v>
      </c>
      <c r="C1958" t="s">
        <v>7</v>
      </c>
      <c r="D1958" t="s">
        <v>8</v>
      </c>
      <c r="E1958" t="s">
        <v>8796</v>
      </c>
      <c r="F1958">
        <v>635</v>
      </c>
      <c r="G1958">
        <v>0.55800000000000005</v>
      </c>
      <c r="H1958">
        <v>4.3999999999999997E-2</v>
      </c>
      <c r="J1958" s="1" t="str">
        <f t="shared" si="31"/>
        <v>2023-11-21-12</v>
      </c>
    </row>
    <row r="1959" spans="1:10" x14ac:dyDescent="0.45">
      <c r="A1959">
        <v>2144392</v>
      </c>
      <c r="B1959" s="1">
        <v>45251.541666666664</v>
      </c>
      <c r="C1959" t="s">
        <v>7</v>
      </c>
      <c r="D1959" t="s">
        <v>8</v>
      </c>
      <c r="E1959" t="s">
        <v>8796</v>
      </c>
      <c r="F1959">
        <v>635</v>
      </c>
      <c r="G1959">
        <v>1.2010000000000001</v>
      </c>
      <c r="H1959">
        <v>1.4E-2</v>
      </c>
      <c r="J1959" s="1" t="str">
        <f t="shared" si="31"/>
        <v>2023-11-21-13</v>
      </c>
    </row>
    <row r="1960" spans="1:10" x14ac:dyDescent="0.45">
      <c r="A1960">
        <v>2146462</v>
      </c>
      <c r="B1960" s="1">
        <v>45251.583333333336</v>
      </c>
      <c r="C1960" t="s">
        <v>7</v>
      </c>
      <c r="D1960" t="s">
        <v>8</v>
      </c>
      <c r="E1960" t="s">
        <v>8796</v>
      </c>
      <c r="F1960">
        <v>635</v>
      </c>
      <c r="G1960">
        <v>2.1880000000000002</v>
      </c>
      <c r="H1960">
        <v>0</v>
      </c>
      <c r="J1960" s="1" t="str">
        <f t="shared" si="31"/>
        <v>2023-11-21-14</v>
      </c>
    </row>
    <row r="1961" spans="1:10" x14ac:dyDescent="0.45">
      <c r="A1961">
        <v>2147449</v>
      </c>
      <c r="B1961" s="1">
        <v>45251.625</v>
      </c>
      <c r="C1961" t="s">
        <v>7</v>
      </c>
      <c r="D1961" t="s">
        <v>8</v>
      </c>
      <c r="E1961" t="s">
        <v>8796</v>
      </c>
      <c r="F1961">
        <v>635</v>
      </c>
      <c r="G1961">
        <v>2.8839999999999999</v>
      </c>
      <c r="H1961">
        <v>0</v>
      </c>
      <c r="J1961" s="1" t="str">
        <f t="shared" si="31"/>
        <v>2023-11-21-15</v>
      </c>
    </row>
    <row r="1962" spans="1:10" x14ac:dyDescent="0.45">
      <c r="A1962">
        <v>2147779</v>
      </c>
      <c r="B1962" s="1">
        <v>45251.666666666664</v>
      </c>
      <c r="C1962" t="s">
        <v>7</v>
      </c>
      <c r="D1962" t="s">
        <v>8</v>
      </c>
      <c r="E1962" t="s">
        <v>8796</v>
      </c>
      <c r="F1962">
        <v>635</v>
      </c>
      <c r="G1962">
        <v>2.81</v>
      </c>
      <c r="H1962">
        <v>0</v>
      </c>
      <c r="J1962" s="1" t="str">
        <f t="shared" si="31"/>
        <v>2023-11-21-16</v>
      </c>
    </row>
    <row r="1963" spans="1:10" x14ac:dyDescent="0.45">
      <c r="A1963">
        <v>2149409</v>
      </c>
      <c r="B1963" s="1">
        <v>45251.708333333336</v>
      </c>
      <c r="C1963" t="s">
        <v>7</v>
      </c>
      <c r="D1963" t="s">
        <v>8</v>
      </c>
      <c r="E1963" t="s">
        <v>8796</v>
      </c>
      <c r="F1963">
        <v>635</v>
      </c>
      <c r="G1963">
        <v>2.1309999999999998</v>
      </c>
      <c r="H1963">
        <v>0</v>
      </c>
      <c r="J1963" s="1" t="str">
        <f t="shared" si="31"/>
        <v>2023-11-21-17</v>
      </c>
    </row>
    <row r="1964" spans="1:10" x14ac:dyDescent="0.45">
      <c r="A1964">
        <v>2149958</v>
      </c>
      <c r="B1964" s="1">
        <v>45251.75</v>
      </c>
      <c r="C1964" t="s">
        <v>7</v>
      </c>
      <c r="D1964" t="s">
        <v>8</v>
      </c>
      <c r="E1964" t="s">
        <v>8796</v>
      </c>
      <c r="F1964">
        <v>635</v>
      </c>
      <c r="G1964">
        <v>0.24399999999999999</v>
      </c>
      <c r="H1964">
        <v>0</v>
      </c>
      <c r="J1964" s="1" t="str">
        <f t="shared" si="31"/>
        <v>2023-11-21-18</v>
      </c>
    </row>
    <row r="1965" spans="1:10" x14ac:dyDescent="0.45">
      <c r="A1965">
        <v>2151334</v>
      </c>
      <c r="B1965" s="1">
        <v>45251.791666666664</v>
      </c>
      <c r="C1965" t="s">
        <v>7</v>
      </c>
      <c r="D1965" t="s">
        <v>8</v>
      </c>
      <c r="E1965" t="s">
        <v>8796</v>
      </c>
      <c r="F1965">
        <v>635</v>
      </c>
      <c r="G1965">
        <v>0.248</v>
      </c>
      <c r="H1965">
        <v>0</v>
      </c>
      <c r="J1965" s="1" t="str">
        <f t="shared" si="31"/>
        <v>2023-11-21-19</v>
      </c>
    </row>
    <row r="1966" spans="1:10" x14ac:dyDescent="0.45">
      <c r="A1966">
        <v>2152101</v>
      </c>
      <c r="B1966" s="1">
        <v>45251.833333333336</v>
      </c>
      <c r="C1966" t="s">
        <v>7</v>
      </c>
      <c r="D1966" t="s">
        <v>8</v>
      </c>
      <c r="E1966" t="s">
        <v>8796</v>
      </c>
      <c r="F1966">
        <v>635</v>
      </c>
      <c r="G1966">
        <v>0.23200000000000001</v>
      </c>
      <c r="H1966">
        <v>0</v>
      </c>
      <c r="J1966" s="1" t="str">
        <f t="shared" si="31"/>
        <v>2023-11-21-20</v>
      </c>
    </row>
    <row r="1967" spans="1:10" x14ac:dyDescent="0.45">
      <c r="A1967">
        <v>2153995</v>
      </c>
      <c r="B1967" s="1">
        <v>45251.875</v>
      </c>
      <c r="C1967" t="s">
        <v>7</v>
      </c>
      <c r="D1967" t="s">
        <v>8</v>
      </c>
      <c r="E1967" t="s">
        <v>8796</v>
      </c>
      <c r="F1967">
        <v>635</v>
      </c>
      <c r="G1967">
        <v>0.313</v>
      </c>
      <c r="H1967">
        <v>0</v>
      </c>
      <c r="J1967" s="1" t="str">
        <f t="shared" si="31"/>
        <v>2023-11-21-21</v>
      </c>
    </row>
    <row r="1968" spans="1:10" x14ac:dyDescent="0.45">
      <c r="A1968">
        <v>2154724</v>
      </c>
      <c r="B1968" s="1">
        <v>45251.916666666664</v>
      </c>
      <c r="C1968" t="s">
        <v>7</v>
      </c>
      <c r="D1968" t="s">
        <v>8</v>
      </c>
      <c r="E1968" t="s">
        <v>8796</v>
      </c>
      <c r="F1968">
        <v>635</v>
      </c>
      <c r="G1968">
        <v>1.228</v>
      </c>
      <c r="H1968">
        <v>0</v>
      </c>
      <c r="J1968" s="1" t="str">
        <f t="shared" si="31"/>
        <v>2023-11-21-22</v>
      </c>
    </row>
    <row r="1969" spans="1:10" x14ac:dyDescent="0.45">
      <c r="A1969">
        <v>2155683</v>
      </c>
      <c r="B1969" s="1">
        <v>45251.958333333336</v>
      </c>
      <c r="C1969" t="s">
        <v>7</v>
      </c>
      <c r="D1969" t="s">
        <v>8</v>
      </c>
      <c r="E1969" t="s">
        <v>8796</v>
      </c>
      <c r="F1969">
        <v>635</v>
      </c>
      <c r="G1969">
        <v>0.876</v>
      </c>
      <c r="H1969">
        <v>0</v>
      </c>
      <c r="J1969" s="1" t="str">
        <f t="shared" si="31"/>
        <v>2023-11-21-23</v>
      </c>
    </row>
    <row r="1970" spans="1:10" x14ac:dyDescent="0.45">
      <c r="A1970">
        <v>2157248</v>
      </c>
      <c r="B1970" s="1">
        <v>45252</v>
      </c>
      <c r="C1970" t="s">
        <v>7</v>
      </c>
      <c r="D1970" t="s">
        <v>8</v>
      </c>
      <c r="E1970" t="s">
        <v>8796</v>
      </c>
      <c r="F1970">
        <v>635</v>
      </c>
      <c r="G1970">
        <v>0.79300000000000004</v>
      </c>
      <c r="H1970">
        <v>0</v>
      </c>
      <c r="J1970" s="1" t="str">
        <f t="shared" si="31"/>
        <v>2023-11-22-00</v>
      </c>
    </row>
    <row r="1971" spans="1:10" x14ac:dyDescent="0.45">
      <c r="A1971">
        <v>2158339</v>
      </c>
      <c r="B1971" s="1">
        <v>45252.041666666664</v>
      </c>
      <c r="C1971" t="s">
        <v>7</v>
      </c>
      <c r="D1971" t="s">
        <v>8</v>
      </c>
      <c r="E1971" t="s">
        <v>8796</v>
      </c>
      <c r="F1971">
        <v>635</v>
      </c>
      <c r="G1971">
        <v>1.26</v>
      </c>
      <c r="H1971">
        <v>0</v>
      </c>
      <c r="J1971" s="1" t="str">
        <f t="shared" si="31"/>
        <v>2023-11-22-01</v>
      </c>
    </row>
    <row r="1972" spans="1:10" x14ac:dyDescent="0.45">
      <c r="A1972">
        <v>2159186</v>
      </c>
      <c r="B1972" s="1">
        <v>45252.083333333336</v>
      </c>
      <c r="C1972" t="s">
        <v>7</v>
      </c>
      <c r="D1972" t="s">
        <v>8</v>
      </c>
      <c r="E1972" t="s">
        <v>8796</v>
      </c>
      <c r="F1972">
        <v>635</v>
      </c>
      <c r="G1972">
        <v>0.6</v>
      </c>
      <c r="H1972">
        <v>0</v>
      </c>
      <c r="J1972" s="1" t="str">
        <f t="shared" si="31"/>
        <v>2023-11-22-02</v>
      </c>
    </row>
    <row r="1973" spans="1:10" x14ac:dyDescent="0.45">
      <c r="A1973">
        <v>2160553</v>
      </c>
      <c r="B1973" s="1">
        <v>45252.125</v>
      </c>
      <c r="C1973" t="s">
        <v>7</v>
      </c>
      <c r="D1973" t="s">
        <v>8</v>
      </c>
      <c r="E1973" t="s">
        <v>8796</v>
      </c>
      <c r="F1973">
        <v>635</v>
      </c>
      <c r="G1973">
        <v>1.329</v>
      </c>
      <c r="H1973">
        <v>0</v>
      </c>
      <c r="J1973" s="1" t="str">
        <f t="shared" si="31"/>
        <v>2023-11-22-03</v>
      </c>
    </row>
    <row r="1974" spans="1:10" x14ac:dyDescent="0.45">
      <c r="A1974">
        <v>2161713</v>
      </c>
      <c r="B1974" s="1">
        <v>45252.166666666664</v>
      </c>
      <c r="C1974" t="s">
        <v>7</v>
      </c>
      <c r="D1974" t="s">
        <v>8</v>
      </c>
      <c r="E1974" t="s">
        <v>8796</v>
      </c>
      <c r="F1974">
        <v>635</v>
      </c>
      <c r="G1974">
        <v>1.6619999999999999</v>
      </c>
      <c r="H1974">
        <v>0</v>
      </c>
      <c r="J1974" s="1" t="str">
        <f t="shared" si="31"/>
        <v>2023-11-22-04</v>
      </c>
    </row>
    <row r="1975" spans="1:10" x14ac:dyDescent="0.45">
      <c r="A1975">
        <v>2162303</v>
      </c>
      <c r="B1975" s="1">
        <v>45252.208333333336</v>
      </c>
      <c r="C1975" t="s">
        <v>7</v>
      </c>
      <c r="D1975" t="s">
        <v>8</v>
      </c>
      <c r="E1975" t="s">
        <v>8796</v>
      </c>
      <c r="F1975">
        <v>635</v>
      </c>
      <c r="G1975">
        <v>1.718</v>
      </c>
      <c r="H1975">
        <v>0</v>
      </c>
      <c r="J1975" s="1" t="str">
        <f t="shared" si="31"/>
        <v>2023-11-22-05</v>
      </c>
    </row>
    <row r="1976" spans="1:10" x14ac:dyDescent="0.45">
      <c r="A1976">
        <v>2163698</v>
      </c>
      <c r="B1976" s="1">
        <v>45252.25</v>
      </c>
      <c r="C1976" t="s">
        <v>7</v>
      </c>
      <c r="D1976" t="s">
        <v>8</v>
      </c>
      <c r="E1976" t="s">
        <v>8796</v>
      </c>
      <c r="F1976">
        <v>635</v>
      </c>
      <c r="G1976">
        <v>1.3779999999999999</v>
      </c>
      <c r="H1976">
        <v>0</v>
      </c>
      <c r="J1976" s="1" t="str">
        <f t="shared" si="31"/>
        <v>2023-11-22-06</v>
      </c>
    </row>
    <row r="1977" spans="1:10" x14ac:dyDescent="0.45">
      <c r="A1977">
        <v>2164244</v>
      </c>
      <c r="B1977" s="1">
        <v>45252.291666666664</v>
      </c>
      <c r="C1977" t="s">
        <v>7</v>
      </c>
      <c r="D1977" t="s">
        <v>8</v>
      </c>
      <c r="E1977" t="s">
        <v>8796</v>
      </c>
      <c r="F1977">
        <v>635</v>
      </c>
      <c r="G1977">
        <v>1.1359999999999999</v>
      </c>
      <c r="H1977">
        <v>2.5000000000000001E-2</v>
      </c>
      <c r="J1977" s="1" t="str">
        <f t="shared" si="31"/>
        <v>2023-11-22-07</v>
      </c>
    </row>
    <row r="1978" spans="1:10" x14ac:dyDescent="0.45">
      <c r="A1978">
        <v>2165632</v>
      </c>
      <c r="B1978" s="1">
        <v>45252.333333333336</v>
      </c>
      <c r="C1978" t="s">
        <v>7</v>
      </c>
      <c r="D1978" t="s">
        <v>8</v>
      </c>
      <c r="E1978" t="s">
        <v>8796</v>
      </c>
      <c r="F1978">
        <v>635</v>
      </c>
      <c r="G1978">
        <v>0.63100000000000001</v>
      </c>
      <c r="H1978">
        <v>6.3E-2</v>
      </c>
      <c r="J1978" s="1" t="str">
        <f t="shared" si="31"/>
        <v>2023-11-22-08</v>
      </c>
    </row>
    <row r="1979" spans="1:10" x14ac:dyDescent="0.45">
      <c r="A1979">
        <v>2166340</v>
      </c>
      <c r="B1979" s="1">
        <v>45252.375</v>
      </c>
      <c r="C1979" t="s">
        <v>7</v>
      </c>
      <c r="D1979" t="s">
        <v>8</v>
      </c>
      <c r="E1979" t="s">
        <v>8796</v>
      </c>
      <c r="F1979">
        <v>635</v>
      </c>
      <c r="G1979">
        <v>0.14699999999999999</v>
      </c>
      <c r="H1979">
        <v>8.6999999999999994E-2</v>
      </c>
      <c r="J1979" s="1" t="str">
        <f t="shared" si="31"/>
        <v>2023-11-22-09</v>
      </c>
    </row>
    <row r="1980" spans="1:10" x14ac:dyDescent="0.45">
      <c r="A1980">
        <v>2167574</v>
      </c>
      <c r="B1980" s="1">
        <v>45252.416666666664</v>
      </c>
      <c r="C1980" t="s">
        <v>7</v>
      </c>
      <c r="D1980" t="s">
        <v>8</v>
      </c>
      <c r="E1980" t="s">
        <v>8796</v>
      </c>
      <c r="F1980">
        <v>635</v>
      </c>
      <c r="G1980">
        <v>0.81399999999999995</v>
      </c>
      <c r="H1980">
        <v>0.17199999999999999</v>
      </c>
      <c r="J1980" s="1" t="str">
        <f t="shared" si="31"/>
        <v>2023-11-22-10</v>
      </c>
    </row>
    <row r="1981" spans="1:10" x14ac:dyDescent="0.45">
      <c r="A1981">
        <v>2168630</v>
      </c>
      <c r="B1981" s="1">
        <v>45252.458333333336</v>
      </c>
      <c r="C1981" t="s">
        <v>7</v>
      </c>
      <c r="D1981" t="s">
        <v>8</v>
      </c>
      <c r="E1981" t="s">
        <v>8796</v>
      </c>
      <c r="F1981">
        <v>635</v>
      </c>
      <c r="G1981">
        <v>4.1000000000000002E-2</v>
      </c>
      <c r="H1981">
        <v>0.17599999999999999</v>
      </c>
      <c r="J1981" s="1" t="str">
        <f t="shared" si="31"/>
        <v>2023-11-22-11</v>
      </c>
    </row>
    <row r="1982" spans="1:10" x14ac:dyDescent="0.45">
      <c r="A1982">
        <v>2170177</v>
      </c>
      <c r="B1982" s="1">
        <v>45252.5</v>
      </c>
      <c r="C1982" t="s">
        <v>7</v>
      </c>
      <c r="D1982" t="s">
        <v>8</v>
      </c>
      <c r="E1982" t="s">
        <v>8796</v>
      </c>
      <c r="F1982">
        <v>635</v>
      </c>
      <c r="G1982">
        <v>0.9</v>
      </c>
      <c r="H1982">
        <v>6.4000000000000001E-2</v>
      </c>
      <c r="J1982" s="1" t="str">
        <f t="shared" si="31"/>
        <v>2023-11-22-12</v>
      </c>
    </row>
    <row r="1983" spans="1:10" x14ac:dyDescent="0.45">
      <c r="A1983">
        <v>2170880</v>
      </c>
      <c r="B1983" s="1">
        <v>45252.541666666664</v>
      </c>
      <c r="C1983" t="s">
        <v>7</v>
      </c>
      <c r="D1983" t="s">
        <v>8</v>
      </c>
      <c r="E1983" t="s">
        <v>8796</v>
      </c>
      <c r="F1983">
        <v>635</v>
      </c>
      <c r="G1983">
        <v>0.35899999999999999</v>
      </c>
      <c r="H1983">
        <v>2.3E-2</v>
      </c>
      <c r="J1983" s="1" t="str">
        <f t="shared" si="31"/>
        <v>2023-11-22-13</v>
      </c>
    </row>
    <row r="1984" spans="1:10" x14ac:dyDescent="0.45">
      <c r="A1984">
        <v>2171923</v>
      </c>
      <c r="B1984" s="1">
        <v>45252.583333333336</v>
      </c>
      <c r="C1984" t="s">
        <v>7</v>
      </c>
      <c r="D1984" t="s">
        <v>8</v>
      </c>
      <c r="E1984" t="s">
        <v>8796</v>
      </c>
      <c r="F1984">
        <v>635</v>
      </c>
      <c r="G1984">
        <v>1.1659999999999999</v>
      </c>
      <c r="H1984">
        <v>0</v>
      </c>
      <c r="J1984" s="1" t="str">
        <f t="shared" si="31"/>
        <v>2023-11-22-14</v>
      </c>
    </row>
    <row r="1985" spans="1:10" x14ac:dyDescent="0.45">
      <c r="A1985">
        <v>2173242</v>
      </c>
      <c r="B1985" s="1">
        <v>45252.625</v>
      </c>
      <c r="C1985" t="s">
        <v>7</v>
      </c>
      <c r="D1985" t="s">
        <v>8</v>
      </c>
      <c r="E1985" t="s">
        <v>8796</v>
      </c>
      <c r="F1985">
        <v>635</v>
      </c>
      <c r="G1985">
        <v>0.66900000000000004</v>
      </c>
      <c r="H1985">
        <v>0</v>
      </c>
      <c r="J1985" s="1" t="str">
        <f t="shared" si="31"/>
        <v>2023-11-22-15</v>
      </c>
    </row>
    <row r="1986" spans="1:10" x14ac:dyDescent="0.45">
      <c r="A1986">
        <v>2174389</v>
      </c>
      <c r="B1986" s="1">
        <v>45252.666666666664</v>
      </c>
      <c r="C1986" t="s">
        <v>7</v>
      </c>
      <c r="D1986" t="s">
        <v>8</v>
      </c>
      <c r="E1986" t="s">
        <v>8796</v>
      </c>
      <c r="F1986">
        <v>635</v>
      </c>
      <c r="G1986">
        <v>1.802</v>
      </c>
      <c r="H1986">
        <v>0</v>
      </c>
      <c r="J1986" s="1" t="str">
        <f t="shared" si="31"/>
        <v>2023-11-22-16</v>
      </c>
    </row>
    <row r="1987" spans="1:10" x14ac:dyDescent="0.45">
      <c r="A1987">
        <v>2175528</v>
      </c>
      <c r="B1987" s="1">
        <v>45252.708333333336</v>
      </c>
      <c r="C1987" t="s">
        <v>7</v>
      </c>
      <c r="D1987" t="s">
        <v>8</v>
      </c>
      <c r="E1987" t="s">
        <v>8796</v>
      </c>
      <c r="F1987">
        <v>635</v>
      </c>
      <c r="G1987">
        <v>0.28599999999999998</v>
      </c>
      <c r="H1987">
        <v>0</v>
      </c>
      <c r="J1987" s="1" t="str">
        <f t="shared" ref="J1987:J2050" si="32">TEXT(YEAR(B1987),"0000")&amp;"-"&amp;TEXT(MONTH(B1987),"00")&amp;"-"&amp;TEXT(DAY(B1987),"00")&amp;"-"&amp;TEXT(HOUR(B1987),"00")</f>
        <v>2023-11-22-17</v>
      </c>
    </row>
    <row r="1988" spans="1:10" x14ac:dyDescent="0.45">
      <c r="A1988">
        <v>2176454</v>
      </c>
      <c r="B1988" s="1">
        <v>45252.75</v>
      </c>
      <c r="C1988" t="s">
        <v>7</v>
      </c>
      <c r="D1988" t="s">
        <v>8</v>
      </c>
      <c r="E1988" t="s">
        <v>8796</v>
      </c>
      <c r="F1988">
        <v>635</v>
      </c>
      <c r="G1988">
        <v>0.27300000000000002</v>
      </c>
      <c r="H1988">
        <v>0</v>
      </c>
      <c r="J1988" s="1" t="str">
        <f t="shared" si="32"/>
        <v>2023-11-22-18</v>
      </c>
    </row>
    <row r="1989" spans="1:10" x14ac:dyDescent="0.45">
      <c r="A1989">
        <v>2177572</v>
      </c>
      <c r="B1989" s="1">
        <v>45252.791666666664</v>
      </c>
      <c r="C1989" t="s">
        <v>7</v>
      </c>
      <c r="D1989" t="s">
        <v>8</v>
      </c>
      <c r="E1989" t="s">
        <v>8796</v>
      </c>
      <c r="F1989">
        <v>635</v>
      </c>
      <c r="G1989">
        <v>0.28000000000000003</v>
      </c>
      <c r="H1989">
        <v>0</v>
      </c>
      <c r="J1989" s="1" t="str">
        <f t="shared" si="32"/>
        <v>2023-11-22-19</v>
      </c>
    </row>
    <row r="1990" spans="1:10" x14ac:dyDescent="0.45">
      <c r="A1990">
        <v>2179004</v>
      </c>
      <c r="B1990" s="1">
        <v>45252.833333333336</v>
      </c>
      <c r="C1990" t="s">
        <v>7</v>
      </c>
      <c r="D1990" t="s">
        <v>8</v>
      </c>
      <c r="E1990" t="s">
        <v>8796</v>
      </c>
      <c r="F1990">
        <v>635</v>
      </c>
      <c r="G1990">
        <v>0.26</v>
      </c>
      <c r="H1990">
        <v>0</v>
      </c>
      <c r="J1990" s="1" t="str">
        <f t="shared" si="32"/>
        <v>2023-11-22-20</v>
      </c>
    </row>
    <row r="1991" spans="1:10" x14ac:dyDescent="0.45">
      <c r="A1991">
        <v>2179380</v>
      </c>
      <c r="B1991" s="1">
        <v>45252.875</v>
      </c>
      <c r="C1991" t="s">
        <v>7</v>
      </c>
      <c r="D1991" t="s">
        <v>8</v>
      </c>
      <c r="E1991" t="s">
        <v>8796</v>
      </c>
      <c r="F1991">
        <v>635</v>
      </c>
      <c r="G1991">
        <v>0.26700000000000002</v>
      </c>
      <c r="H1991">
        <v>0</v>
      </c>
      <c r="J1991" s="1" t="str">
        <f t="shared" si="32"/>
        <v>2023-11-22-21</v>
      </c>
    </row>
    <row r="1992" spans="1:10" x14ac:dyDescent="0.45">
      <c r="A1992">
        <v>2181274</v>
      </c>
      <c r="B1992" s="1">
        <v>45252.916666666664</v>
      </c>
      <c r="C1992" t="s">
        <v>7</v>
      </c>
      <c r="D1992" t="s">
        <v>8</v>
      </c>
      <c r="E1992" t="s">
        <v>8796</v>
      </c>
      <c r="F1992">
        <v>635</v>
      </c>
      <c r="G1992">
        <v>0.21</v>
      </c>
      <c r="H1992">
        <v>0</v>
      </c>
      <c r="J1992" s="1" t="str">
        <f t="shared" si="32"/>
        <v>2023-11-22-22</v>
      </c>
    </row>
    <row r="1993" spans="1:10" x14ac:dyDescent="0.45">
      <c r="A1993">
        <v>2182373</v>
      </c>
      <c r="B1993" s="1">
        <v>45252.958333333336</v>
      </c>
      <c r="C1993" t="s">
        <v>7</v>
      </c>
      <c r="D1993" t="s">
        <v>8</v>
      </c>
      <c r="E1993" t="s">
        <v>8796</v>
      </c>
      <c r="F1993">
        <v>635</v>
      </c>
      <c r="G1993">
        <v>0.17100000000000001</v>
      </c>
      <c r="H1993">
        <v>0</v>
      </c>
      <c r="J1993" s="1" t="str">
        <f t="shared" si="32"/>
        <v>2023-11-22-23</v>
      </c>
    </row>
    <row r="1994" spans="1:10" x14ac:dyDescent="0.45">
      <c r="A1994">
        <v>2183389</v>
      </c>
      <c r="B1994" s="1">
        <v>45253</v>
      </c>
      <c r="C1994" t="s">
        <v>7</v>
      </c>
      <c r="D1994" t="s">
        <v>8</v>
      </c>
      <c r="E1994" t="s">
        <v>8796</v>
      </c>
      <c r="F1994">
        <v>635</v>
      </c>
      <c r="G1994">
        <v>0.252</v>
      </c>
      <c r="H1994">
        <v>0</v>
      </c>
      <c r="J1994" s="1" t="str">
        <f t="shared" si="32"/>
        <v>2023-11-23-00</v>
      </c>
    </row>
    <row r="1995" spans="1:10" x14ac:dyDescent="0.45">
      <c r="A1995">
        <v>2184528</v>
      </c>
      <c r="B1995" s="1">
        <v>45253.041666666664</v>
      </c>
      <c r="C1995" t="s">
        <v>7</v>
      </c>
      <c r="D1995" t="s">
        <v>8</v>
      </c>
      <c r="E1995" t="s">
        <v>8796</v>
      </c>
      <c r="F1995">
        <v>635</v>
      </c>
      <c r="G1995">
        <v>0.255</v>
      </c>
      <c r="H1995">
        <v>0</v>
      </c>
      <c r="J1995" s="1" t="str">
        <f t="shared" si="32"/>
        <v>2023-11-23-01</v>
      </c>
    </row>
    <row r="1996" spans="1:10" x14ac:dyDescent="0.45">
      <c r="A1996">
        <v>2184823</v>
      </c>
      <c r="B1996" s="1">
        <v>45253.083333333336</v>
      </c>
      <c r="C1996" t="s">
        <v>7</v>
      </c>
      <c r="D1996" t="s">
        <v>8</v>
      </c>
      <c r="E1996" t="s">
        <v>8796</v>
      </c>
      <c r="F1996">
        <v>635</v>
      </c>
      <c r="G1996">
        <v>1.2529999999999999</v>
      </c>
      <c r="H1996">
        <v>0</v>
      </c>
      <c r="J1996" s="1" t="str">
        <f t="shared" si="32"/>
        <v>2023-11-23-02</v>
      </c>
    </row>
    <row r="1997" spans="1:10" x14ac:dyDescent="0.45">
      <c r="A1997">
        <v>2186646</v>
      </c>
      <c r="B1997" s="1">
        <v>45253.125</v>
      </c>
      <c r="C1997" t="s">
        <v>7</v>
      </c>
      <c r="D1997" t="s">
        <v>8</v>
      </c>
      <c r="E1997" t="s">
        <v>8796</v>
      </c>
      <c r="F1997">
        <v>635</v>
      </c>
      <c r="G1997">
        <v>1.073</v>
      </c>
      <c r="H1997">
        <v>0</v>
      </c>
      <c r="J1997" s="1" t="str">
        <f t="shared" si="32"/>
        <v>2023-11-23-03</v>
      </c>
    </row>
    <row r="1998" spans="1:10" x14ac:dyDescent="0.45">
      <c r="A1998">
        <v>2187494</v>
      </c>
      <c r="B1998" s="1">
        <v>45253.166666666664</v>
      </c>
      <c r="C1998" t="s">
        <v>7</v>
      </c>
      <c r="D1998" t="s">
        <v>8</v>
      </c>
      <c r="E1998" t="s">
        <v>8796</v>
      </c>
      <c r="F1998">
        <v>635</v>
      </c>
      <c r="G1998">
        <v>0.89900000000000002</v>
      </c>
      <c r="H1998">
        <v>0</v>
      </c>
      <c r="J1998" s="1" t="str">
        <f t="shared" si="32"/>
        <v>2023-11-23-04</v>
      </c>
    </row>
    <row r="1999" spans="1:10" x14ac:dyDescent="0.45">
      <c r="A1999">
        <v>2189059</v>
      </c>
      <c r="B1999" s="1">
        <v>45253.208333333336</v>
      </c>
      <c r="C1999" t="s">
        <v>7</v>
      </c>
      <c r="D1999" t="s">
        <v>8</v>
      </c>
      <c r="E1999" t="s">
        <v>8796</v>
      </c>
      <c r="F1999">
        <v>635</v>
      </c>
      <c r="G1999">
        <v>0.22900000000000001</v>
      </c>
      <c r="H1999">
        <v>0</v>
      </c>
      <c r="J1999" s="1" t="str">
        <f t="shared" si="32"/>
        <v>2023-11-23-05</v>
      </c>
    </row>
    <row r="2000" spans="1:10" x14ac:dyDescent="0.45">
      <c r="A2000">
        <v>2189283</v>
      </c>
      <c r="B2000" s="1">
        <v>45253.25</v>
      </c>
      <c r="C2000" t="s">
        <v>7</v>
      </c>
      <c r="D2000" t="s">
        <v>8</v>
      </c>
      <c r="E2000" t="s">
        <v>8796</v>
      </c>
      <c r="F2000">
        <v>635</v>
      </c>
      <c r="G2000">
        <v>1.4279999999999999</v>
      </c>
      <c r="H2000">
        <v>0</v>
      </c>
      <c r="J2000" s="1" t="str">
        <f t="shared" si="32"/>
        <v>2023-11-23-06</v>
      </c>
    </row>
    <row r="2001" spans="1:10" x14ac:dyDescent="0.45">
      <c r="A2001">
        <v>2190940</v>
      </c>
      <c r="B2001" s="1">
        <v>45253.291666666664</v>
      </c>
      <c r="C2001" t="s">
        <v>7</v>
      </c>
      <c r="D2001" t="s">
        <v>8</v>
      </c>
      <c r="E2001" t="s">
        <v>8796</v>
      </c>
      <c r="F2001">
        <v>635</v>
      </c>
      <c r="G2001">
        <v>0.58799999999999997</v>
      </c>
      <c r="H2001">
        <v>0</v>
      </c>
      <c r="J2001" s="1" t="str">
        <f t="shared" si="32"/>
        <v>2023-11-23-07</v>
      </c>
    </row>
    <row r="2002" spans="1:10" x14ac:dyDescent="0.45">
      <c r="A2002">
        <v>2191583</v>
      </c>
      <c r="B2002" s="1">
        <v>45253.333333333336</v>
      </c>
      <c r="C2002" t="s">
        <v>7</v>
      </c>
      <c r="D2002" t="s">
        <v>8</v>
      </c>
      <c r="E2002" t="s">
        <v>8796</v>
      </c>
      <c r="F2002">
        <v>635</v>
      </c>
      <c r="G2002">
        <v>0.74199999999999999</v>
      </c>
      <c r="H2002">
        <v>0</v>
      </c>
      <c r="J2002" s="1" t="str">
        <f t="shared" si="32"/>
        <v>2023-11-23-08</v>
      </c>
    </row>
    <row r="2003" spans="1:10" x14ac:dyDescent="0.45">
      <c r="A2003">
        <v>2193546</v>
      </c>
      <c r="B2003" s="1">
        <v>45253.375</v>
      </c>
      <c r="C2003" t="s">
        <v>7</v>
      </c>
      <c r="D2003" t="s">
        <v>8</v>
      </c>
      <c r="E2003" t="s">
        <v>8796</v>
      </c>
      <c r="F2003">
        <v>635</v>
      </c>
      <c r="G2003">
        <v>0.32900000000000001</v>
      </c>
      <c r="H2003">
        <v>0</v>
      </c>
      <c r="J2003" s="1" t="str">
        <f t="shared" si="32"/>
        <v>2023-11-23-09</v>
      </c>
    </row>
    <row r="2004" spans="1:10" x14ac:dyDescent="0.45">
      <c r="A2004">
        <v>2194463</v>
      </c>
      <c r="B2004" s="1">
        <v>45253.416666666664</v>
      </c>
      <c r="C2004" t="s">
        <v>7</v>
      </c>
      <c r="D2004" t="s">
        <v>8</v>
      </c>
      <c r="E2004" t="s">
        <v>8796</v>
      </c>
      <c r="F2004">
        <v>635</v>
      </c>
      <c r="G2004">
        <v>0.48799999999999999</v>
      </c>
      <c r="H2004">
        <v>1.6E-2</v>
      </c>
      <c r="J2004" s="1" t="str">
        <f t="shared" si="32"/>
        <v>2023-11-23-10</v>
      </c>
    </row>
    <row r="2005" spans="1:10" x14ac:dyDescent="0.45">
      <c r="A2005">
        <v>2195355</v>
      </c>
      <c r="B2005" s="1">
        <v>45253.458333333336</v>
      </c>
      <c r="C2005" t="s">
        <v>7</v>
      </c>
      <c r="D2005" t="s">
        <v>8</v>
      </c>
      <c r="E2005" t="s">
        <v>8796</v>
      </c>
      <c r="F2005">
        <v>635</v>
      </c>
      <c r="G2005">
        <v>1.288</v>
      </c>
      <c r="H2005">
        <v>1.6E-2</v>
      </c>
      <c r="J2005" s="1" t="str">
        <f t="shared" si="32"/>
        <v>2023-11-23-11</v>
      </c>
    </row>
    <row r="2006" spans="1:10" x14ac:dyDescent="0.45">
      <c r="A2006">
        <v>2195917</v>
      </c>
      <c r="B2006" s="1">
        <v>45253.5</v>
      </c>
      <c r="C2006" t="s">
        <v>7</v>
      </c>
      <c r="D2006" t="s">
        <v>8</v>
      </c>
      <c r="E2006" t="s">
        <v>8796</v>
      </c>
      <c r="F2006">
        <v>635</v>
      </c>
      <c r="G2006">
        <v>0.92600000000000005</v>
      </c>
      <c r="H2006">
        <v>3.0000000000000001E-3</v>
      </c>
      <c r="J2006" s="1" t="str">
        <f t="shared" si="32"/>
        <v>2023-11-23-12</v>
      </c>
    </row>
    <row r="2007" spans="1:10" x14ac:dyDescent="0.45">
      <c r="A2007">
        <v>2197371</v>
      </c>
      <c r="B2007" s="1">
        <v>45253.541666666664</v>
      </c>
      <c r="C2007" t="s">
        <v>7</v>
      </c>
      <c r="D2007" t="s">
        <v>8</v>
      </c>
      <c r="E2007" t="s">
        <v>8796</v>
      </c>
      <c r="F2007">
        <v>635</v>
      </c>
      <c r="G2007">
        <v>0.56799999999999995</v>
      </c>
      <c r="H2007">
        <v>1E-3</v>
      </c>
      <c r="J2007" s="1" t="str">
        <f t="shared" si="32"/>
        <v>2023-11-23-13</v>
      </c>
    </row>
    <row r="2008" spans="1:10" x14ac:dyDescent="0.45">
      <c r="A2008">
        <v>2198095</v>
      </c>
      <c r="B2008" s="1">
        <v>45253.583333333336</v>
      </c>
      <c r="C2008" t="s">
        <v>7</v>
      </c>
      <c r="D2008" t="s">
        <v>8</v>
      </c>
      <c r="E2008" t="s">
        <v>8796</v>
      </c>
      <c r="F2008">
        <v>635</v>
      </c>
      <c r="G2008">
        <v>0.40100000000000002</v>
      </c>
      <c r="H2008">
        <v>0</v>
      </c>
      <c r="J2008" s="1" t="str">
        <f t="shared" si="32"/>
        <v>2023-11-23-14</v>
      </c>
    </row>
    <row r="2009" spans="1:10" x14ac:dyDescent="0.45">
      <c r="A2009">
        <v>2199134</v>
      </c>
      <c r="B2009" s="1">
        <v>45253.625</v>
      </c>
      <c r="C2009" t="s">
        <v>7</v>
      </c>
      <c r="D2009" t="s">
        <v>8</v>
      </c>
      <c r="E2009" t="s">
        <v>8796</v>
      </c>
      <c r="F2009">
        <v>635</v>
      </c>
      <c r="G2009">
        <v>0.72799999999999998</v>
      </c>
      <c r="H2009">
        <v>0</v>
      </c>
      <c r="J2009" s="1" t="str">
        <f t="shared" si="32"/>
        <v>2023-11-23-15</v>
      </c>
    </row>
    <row r="2010" spans="1:10" x14ac:dyDescent="0.45">
      <c r="A2010">
        <v>2200690</v>
      </c>
      <c r="B2010" s="1">
        <v>45253.666666666664</v>
      </c>
      <c r="C2010" t="s">
        <v>7</v>
      </c>
      <c r="D2010" t="s">
        <v>8</v>
      </c>
      <c r="E2010" t="s">
        <v>8796</v>
      </c>
      <c r="F2010">
        <v>635</v>
      </c>
      <c r="G2010">
        <v>0.65600000000000003</v>
      </c>
      <c r="H2010">
        <v>0</v>
      </c>
      <c r="J2010" s="1" t="str">
        <f t="shared" si="32"/>
        <v>2023-11-23-16</v>
      </c>
    </row>
    <row r="2011" spans="1:10" x14ac:dyDescent="0.45">
      <c r="A2011">
        <v>2201324</v>
      </c>
      <c r="B2011" s="1">
        <v>45253.708333333336</v>
      </c>
      <c r="C2011" t="s">
        <v>7</v>
      </c>
      <c r="D2011" t="s">
        <v>8</v>
      </c>
      <c r="E2011" t="s">
        <v>8796</v>
      </c>
      <c r="F2011">
        <v>635</v>
      </c>
      <c r="G2011">
        <v>0.30499999999999999</v>
      </c>
      <c r="H2011">
        <v>0</v>
      </c>
      <c r="J2011" s="1" t="str">
        <f t="shared" si="32"/>
        <v>2023-11-23-17</v>
      </c>
    </row>
    <row r="2012" spans="1:10" x14ac:dyDescent="0.45">
      <c r="A2012">
        <v>2203039</v>
      </c>
      <c r="B2012" s="1">
        <v>45253.75</v>
      </c>
      <c r="C2012" t="s">
        <v>7</v>
      </c>
      <c r="D2012" t="s">
        <v>8</v>
      </c>
      <c r="E2012" t="s">
        <v>8796</v>
      </c>
      <c r="F2012">
        <v>635</v>
      </c>
      <c r="G2012">
        <v>0.28499999999999998</v>
      </c>
      <c r="H2012">
        <v>0</v>
      </c>
      <c r="J2012" s="1" t="str">
        <f t="shared" si="32"/>
        <v>2023-11-23-18</v>
      </c>
    </row>
    <row r="2013" spans="1:10" x14ac:dyDescent="0.45">
      <c r="A2013">
        <v>2204098</v>
      </c>
      <c r="B2013" s="1">
        <v>45253.791666666664</v>
      </c>
      <c r="C2013" t="s">
        <v>7</v>
      </c>
      <c r="D2013" t="s">
        <v>8</v>
      </c>
      <c r="E2013" t="s">
        <v>8796</v>
      </c>
      <c r="F2013">
        <v>635</v>
      </c>
      <c r="G2013">
        <v>0.86199999999999999</v>
      </c>
      <c r="H2013">
        <v>0</v>
      </c>
      <c r="J2013" s="1" t="str">
        <f t="shared" si="32"/>
        <v>2023-11-23-19</v>
      </c>
    </row>
    <row r="2014" spans="1:10" x14ac:dyDescent="0.45">
      <c r="A2014">
        <v>2205381</v>
      </c>
      <c r="B2014" s="1">
        <v>45253.833333333336</v>
      </c>
      <c r="C2014" t="s">
        <v>7</v>
      </c>
      <c r="D2014" t="s">
        <v>8</v>
      </c>
      <c r="E2014" t="s">
        <v>8796</v>
      </c>
      <c r="F2014">
        <v>635</v>
      </c>
      <c r="G2014">
        <v>0.25</v>
      </c>
      <c r="H2014">
        <v>0</v>
      </c>
      <c r="J2014" s="1" t="str">
        <f t="shared" si="32"/>
        <v>2023-11-23-20</v>
      </c>
    </row>
    <row r="2015" spans="1:10" x14ac:dyDescent="0.45">
      <c r="A2015">
        <v>2205639</v>
      </c>
      <c r="B2015" s="1">
        <v>45253.875</v>
      </c>
      <c r="C2015" t="s">
        <v>7</v>
      </c>
      <c r="D2015" t="s">
        <v>8</v>
      </c>
      <c r="E2015" t="s">
        <v>8796</v>
      </c>
      <c r="F2015">
        <v>635</v>
      </c>
      <c r="G2015">
        <v>0.36</v>
      </c>
      <c r="H2015">
        <v>0</v>
      </c>
      <c r="J2015" s="1" t="str">
        <f t="shared" si="32"/>
        <v>2023-11-23-21</v>
      </c>
    </row>
    <row r="2016" spans="1:10" x14ac:dyDescent="0.45">
      <c r="A2016">
        <v>2207804</v>
      </c>
      <c r="B2016" s="1">
        <v>45253.916666666664</v>
      </c>
      <c r="C2016" t="s">
        <v>7</v>
      </c>
      <c r="D2016" t="s">
        <v>8</v>
      </c>
      <c r="E2016" t="s">
        <v>8796</v>
      </c>
      <c r="F2016">
        <v>635</v>
      </c>
      <c r="G2016">
        <v>0.313</v>
      </c>
      <c r="H2016">
        <v>0</v>
      </c>
      <c r="J2016" s="1" t="str">
        <f t="shared" si="32"/>
        <v>2023-11-23-22</v>
      </c>
    </row>
    <row r="2017" spans="1:10" x14ac:dyDescent="0.45">
      <c r="A2017">
        <v>2208378</v>
      </c>
      <c r="B2017" s="1">
        <v>45253.958333333336</v>
      </c>
      <c r="C2017" t="s">
        <v>7</v>
      </c>
      <c r="D2017" t="s">
        <v>8</v>
      </c>
      <c r="E2017" t="s">
        <v>8796</v>
      </c>
      <c r="F2017">
        <v>635</v>
      </c>
      <c r="G2017">
        <v>0.58099999999999996</v>
      </c>
      <c r="H2017">
        <v>0</v>
      </c>
      <c r="J2017" s="1" t="str">
        <f t="shared" si="32"/>
        <v>2023-11-23-23</v>
      </c>
    </row>
    <row r="2018" spans="1:10" x14ac:dyDescent="0.45">
      <c r="A2018">
        <v>2209108</v>
      </c>
      <c r="B2018" s="1">
        <v>45254</v>
      </c>
      <c r="C2018" t="s">
        <v>7</v>
      </c>
      <c r="D2018" t="s">
        <v>8</v>
      </c>
      <c r="E2018" t="s">
        <v>8796</v>
      </c>
      <c r="F2018">
        <v>635</v>
      </c>
      <c r="G2018">
        <v>0.376</v>
      </c>
      <c r="H2018">
        <v>0</v>
      </c>
      <c r="J2018" s="1" t="str">
        <f t="shared" si="32"/>
        <v>2023-11-24-00</v>
      </c>
    </row>
    <row r="2019" spans="1:10" x14ac:dyDescent="0.45">
      <c r="A2019">
        <v>2210972</v>
      </c>
      <c r="B2019" s="1">
        <v>45254.041666666664</v>
      </c>
      <c r="C2019" t="s">
        <v>7</v>
      </c>
      <c r="D2019" t="s">
        <v>8</v>
      </c>
      <c r="E2019" t="s">
        <v>8796</v>
      </c>
      <c r="F2019">
        <v>635</v>
      </c>
      <c r="G2019">
        <v>0.59899999999999998</v>
      </c>
      <c r="H2019">
        <v>0</v>
      </c>
      <c r="J2019" s="1" t="str">
        <f t="shared" si="32"/>
        <v>2023-11-24-01</v>
      </c>
    </row>
    <row r="2020" spans="1:10" x14ac:dyDescent="0.45">
      <c r="A2020">
        <v>2211632</v>
      </c>
      <c r="B2020" s="1">
        <v>45254.083333333336</v>
      </c>
      <c r="C2020" t="s">
        <v>7</v>
      </c>
      <c r="D2020" t="s">
        <v>8</v>
      </c>
      <c r="E2020" t="s">
        <v>8796</v>
      </c>
      <c r="F2020">
        <v>635</v>
      </c>
      <c r="G2020">
        <v>0.20200000000000001</v>
      </c>
      <c r="H2020">
        <v>0</v>
      </c>
      <c r="J2020" s="1" t="str">
        <f t="shared" si="32"/>
        <v>2023-11-24-02</v>
      </c>
    </row>
    <row r="2021" spans="1:10" x14ac:dyDescent="0.45">
      <c r="A2021">
        <v>2213038</v>
      </c>
      <c r="B2021" s="1">
        <v>45254.125</v>
      </c>
      <c r="C2021" t="s">
        <v>7</v>
      </c>
      <c r="D2021" t="s">
        <v>8</v>
      </c>
      <c r="E2021" t="s">
        <v>8796</v>
      </c>
      <c r="F2021">
        <v>635</v>
      </c>
      <c r="G2021">
        <v>0.61</v>
      </c>
      <c r="H2021">
        <v>0</v>
      </c>
      <c r="J2021" s="1" t="str">
        <f t="shared" si="32"/>
        <v>2023-11-24-03</v>
      </c>
    </row>
    <row r="2022" spans="1:10" x14ac:dyDescent="0.45">
      <c r="A2022">
        <v>2214021</v>
      </c>
      <c r="B2022" s="1">
        <v>45254.166666666664</v>
      </c>
      <c r="C2022" t="s">
        <v>7</v>
      </c>
      <c r="D2022" t="s">
        <v>8</v>
      </c>
      <c r="E2022" t="s">
        <v>8796</v>
      </c>
      <c r="F2022">
        <v>635</v>
      </c>
      <c r="G2022">
        <v>0.19900000000000001</v>
      </c>
      <c r="H2022">
        <v>0</v>
      </c>
      <c r="J2022" s="1" t="str">
        <f t="shared" si="32"/>
        <v>2023-11-24-04</v>
      </c>
    </row>
    <row r="2023" spans="1:10" x14ac:dyDescent="0.45">
      <c r="A2023">
        <v>2214556</v>
      </c>
      <c r="B2023" s="1">
        <v>45254.208333333336</v>
      </c>
      <c r="C2023" t="s">
        <v>7</v>
      </c>
      <c r="D2023" t="s">
        <v>8</v>
      </c>
      <c r="E2023" t="s">
        <v>8796</v>
      </c>
      <c r="F2023">
        <v>635</v>
      </c>
      <c r="G2023">
        <v>0.76700000000000002</v>
      </c>
      <c r="H2023">
        <v>0</v>
      </c>
      <c r="J2023" s="1" t="str">
        <f t="shared" si="32"/>
        <v>2023-11-24-05</v>
      </c>
    </row>
    <row r="2024" spans="1:10" x14ac:dyDescent="0.45">
      <c r="A2024">
        <v>2216498</v>
      </c>
      <c r="B2024" s="1">
        <v>45254.25</v>
      </c>
      <c r="C2024" t="s">
        <v>7</v>
      </c>
      <c r="D2024" t="s">
        <v>8</v>
      </c>
      <c r="E2024" t="s">
        <v>8796</v>
      </c>
      <c r="F2024">
        <v>635</v>
      </c>
      <c r="G2024">
        <v>0.85499999999999998</v>
      </c>
      <c r="H2024">
        <v>0</v>
      </c>
      <c r="J2024" s="1" t="str">
        <f t="shared" si="32"/>
        <v>2023-11-24-06</v>
      </c>
    </row>
    <row r="2025" spans="1:10" x14ac:dyDescent="0.45">
      <c r="A2025">
        <v>2216929</v>
      </c>
      <c r="B2025" s="1">
        <v>45254.291666666664</v>
      </c>
      <c r="C2025" t="s">
        <v>7</v>
      </c>
      <c r="D2025" t="s">
        <v>8</v>
      </c>
      <c r="E2025" t="s">
        <v>8796</v>
      </c>
      <c r="F2025">
        <v>635</v>
      </c>
      <c r="G2025">
        <v>0.45100000000000001</v>
      </c>
      <c r="H2025">
        <v>8.3000000000000004E-2</v>
      </c>
      <c r="J2025" s="1" t="str">
        <f t="shared" si="32"/>
        <v>2023-11-24-07</v>
      </c>
    </row>
    <row r="2026" spans="1:10" x14ac:dyDescent="0.45">
      <c r="A2026">
        <v>2218620</v>
      </c>
      <c r="B2026" s="1">
        <v>45254.333333333336</v>
      </c>
      <c r="C2026" t="s">
        <v>7</v>
      </c>
      <c r="D2026" t="s">
        <v>8</v>
      </c>
      <c r="E2026" t="s">
        <v>8796</v>
      </c>
      <c r="F2026">
        <v>635</v>
      </c>
      <c r="G2026">
        <v>0.06</v>
      </c>
      <c r="H2026">
        <v>0.24299999999999999</v>
      </c>
      <c r="J2026" s="1" t="str">
        <f t="shared" si="32"/>
        <v>2023-11-24-08</v>
      </c>
    </row>
    <row r="2027" spans="1:10" x14ac:dyDescent="0.45">
      <c r="A2027">
        <v>2219818</v>
      </c>
      <c r="B2027" s="1">
        <v>45254.375</v>
      </c>
      <c r="C2027" t="s">
        <v>7</v>
      </c>
      <c r="D2027" t="s">
        <v>8</v>
      </c>
      <c r="E2027" t="s">
        <v>8796</v>
      </c>
      <c r="F2027">
        <v>635</v>
      </c>
      <c r="G2027">
        <v>0.34499999999999997</v>
      </c>
      <c r="H2027">
        <v>0.29399999999999998</v>
      </c>
      <c r="J2027" s="1" t="str">
        <f t="shared" si="32"/>
        <v>2023-11-24-09</v>
      </c>
    </row>
    <row r="2028" spans="1:10" x14ac:dyDescent="0.45">
      <c r="A2028">
        <v>2219906</v>
      </c>
      <c r="B2028" s="1">
        <v>45254.416666666664</v>
      </c>
      <c r="C2028" t="s">
        <v>7</v>
      </c>
      <c r="D2028" t="s">
        <v>8</v>
      </c>
      <c r="E2028" t="s">
        <v>8796</v>
      </c>
      <c r="F2028">
        <v>635</v>
      </c>
      <c r="G2028">
        <v>1.119</v>
      </c>
      <c r="H2028">
        <v>0.311</v>
      </c>
      <c r="J2028" s="1" t="str">
        <f t="shared" si="32"/>
        <v>2023-11-24-10</v>
      </c>
    </row>
    <row r="2029" spans="1:10" x14ac:dyDescent="0.45">
      <c r="A2029">
        <v>2221609</v>
      </c>
      <c r="B2029" s="1">
        <v>45254.458333333336</v>
      </c>
      <c r="C2029" t="s">
        <v>7</v>
      </c>
      <c r="D2029" t="s">
        <v>8</v>
      </c>
      <c r="E2029" t="s">
        <v>8796</v>
      </c>
      <c r="F2029">
        <v>635</v>
      </c>
      <c r="G2029">
        <v>3.0449999999999999</v>
      </c>
      <c r="H2029">
        <v>2.9000000000000001E-2</v>
      </c>
      <c r="J2029" s="1" t="str">
        <f t="shared" si="32"/>
        <v>2023-11-24-11</v>
      </c>
    </row>
    <row r="2030" spans="1:10" x14ac:dyDescent="0.45">
      <c r="A2030">
        <v>2222584</v>
      </c>
      <c r="B2030" s="1">
        <v>45254.5</v>
      </c>
      <c r="C2030" t="s">
        <v>7</v>
      </c>
      <c r="D2030" t="s">
        <v>8</v>
      </c>
      <c r="E2030" t="s">
        <v>8796</v>
      </c>
      <c r="F2030">
        <v>635</v>
      </c>
      <c r="G2030">
        <v>1.6859999999999999</v>
      </c>
      <c r="H2030">
        <v>0.13700000000000001</v>
      </c>
      <c r="J2030" s="1" t="str">
        <f t="shared" si="32"/>
        <v>2023-11-24-12</v>
      </c>
    </row>
    <row r="2031" spans="1:10" x14ac:dyDescent="0.45">
      <c r="A2031">
        <v>2223447</v>
      </c>
      <c r="B2031" s="1">
        <v>45254.541666666664</v>
      </c>
      <c r="C2031" t="s">
        <v>7</v>
      </c>
      <c r="D2031" t="s">
        <v>8</v>
      </c>
      <c r="E2031" t="s">
        <v>8796</v>
      </c>
      <c r="F2031">
        <v>635</v>
      </c>
      <c r="G2031">
        <v>1.774</v>
      </c>
      <c r="H2031">
        <v>2.4E-2</v>
      </c>
      <c r="J2031" s="1" t="str">
        <f t="shared" si="32"/>
        <v>2023-11-24-13</v>
      </c>
    </row>
    <row r="2032" spans="1:10" x14ac:dyDescent="0.45">
      <c r="A2032">
        <v>2224371</v>
      </c>
      <c r="B2032" s="1">
        <v>45254.583333333336</v>
      </c>
      <c r="C2032" t="s">
        <v>7</v>
      </c>
      <c r="D2032" t="s">
        <v>8</v>
      </c>
      <c r="E2032" t="s">
        <v>8796</v>
      </c>
      <c r="F2032">
        <v>635</v>
      </c>
      <c r="G2032">
        <v>1.2010000000000001</v>
      </c>
      <c r="H2032">
        <v>0</v>
      </c>
      <c r="J2032" s="1" t="str">
        <f t="shared" si="32"/>
        <v>2023-11-24-14</v>
      </c>
    </row>
    <row r="2033" spans="1:10" x14ac:dyDescent="0.45">
      <c r="A2033">
        <v>2225366</v>
      </c>
      <c r="B2033" s="1">
        <v>45254.625</v>
      </c>
      <c r="C2033" t="s">
        <v>7</v>
      </c>
      <c r="D2033" t="s">
        <v>8</v>
      </c>
      <c r="E2033" t="s">
        <v>8796</v>
      </c>
      <c r="F2033">
        <v>635</v>
      </c>
      <c r="G2033">
        <v>1.0209999999999999</v>
      </c>
      <c r="H2033">
        <v>0</v>
      </c>
      <c r="J2033" s="1" t="str">
        <f t="shared" si="32"/>
        <v>2023-11-24-15</v>
      </c>
    </row>
    <row r="2034" spans="1:10" x14ac:dyDescent="0.45">
      <c r="A2034">
        <v>2226482</v>
      </c>
      <c r="B2034" s="1">
        <v>45254.666666666664</v>
      </c>
      <c r="C2034" t="s">
        <v>7</v>
      </c>
      <c r="D2034" t="s">
        <v>8</v>
      </c>
      <c r="E2034" t="s">
        <v>8796</v>
      </c>
      <c r="F2034">
        <v>635</v>
      </c>
      <c r="G2034">
        <v>0.875</v>
      </c>
      <c r="H2034">
        <v>0</v>
      </c>
      <c r="J2034" s="1" t="str">
        <f t="shared" si="32"/>
        <v>2023-11-24-16</v>
      </c>
    </row>
    <row r="2035" spans="1:10" x14ac:dyDescent="0.45">
      <c r="A2035">
        <v>2228436</v>
      </c>
      <c r="B2035" s="1">
        <v>45254.708333333336</v>
      </c>
      <c r="C2035" t="s">
        <v>7</v>
      </c>
      <c r="D2035" t="s">
        <v>8</v>
      </c>
      <c r="E2035" t="s">
        <v>8796</v>
      </c>
      <c r="F2035">
        <v>635</v>
      </c>
      <c r="G2035">
        <v>0.252</v>
      </c>
      <c r="H2035">
        <v>0</v>
      </c>
      <c r="J2035" s="1" t="str">
        <f t="shared" si="32"/>
        <v>2023-11-24-17</v>
      </c>
    </row>
    <row r="2036" spans="1:10" x14ac:dyDescent="0.45">
      <c r="A2036">
        <v>2229143</v>
      </c>
      <c r="B2036" s="1">
        <v>45254.75</v>
      </c>
      <c r="C2036" t="s">
        <v>7</v>
      </c>
      <c r="D2036" t="s">
        <v>8</v>
      </c>
      <c r="E2036" t="s">
        <v>8796</v>
      </c>
      <c r="F2036">
        <v>635</v>
      </c>
      <c r="G2036">
        <v>0.248</v>
      </c>
      <c r="H2036">
        <v>0</v>
      </c>
      <c r="J2036" s="1" t="str">
        <f t="shared" si="32"/>
        <v>2023-11-24-18</v>
      </c>
    </row>
    <row r="2037" spans="1:10" x14ac:dyDescent="0.45">
      <c r="A2037">
        <v>2229889</v>
      </c>
      <c r="B2037" s="1">
        <v>45254.791666666664</v>
      </c>
      <c r="C2037" t="s">
        <v>7</v>
      </c>
      <c r="D2037" t="s">
        <v>8</v>
      </c>
      <c r="E2037" t="s">
        <v>8796</v>
      </c>
      <c r="F2037">
        <v>635</v>
      </c>
      <c r="G2037">
        <v>1.335</v>
      </c>
      <c r="H2037">
        <v>0</v>
      </c>
      <c r="J2037" s="1" t="str">
        <f t="shared" si="32"/>
        <v>2023-11-24-19</v>
      </c>
    </row>
    <row r="2038" spans="1:10" x14ac:dyDescent="0.45">
      <c r="A2038">
        <v>2231743</v>
      </c>
      <c r="B2038" s="1">
        <v>45254.833333333336</v>
      </c>
      <c r="C2038" t="s">
        <v>7</v>
      </c>
      <c r="D2038" t="s">
        <v>8</v>
      </c>
      <c r="E2038" t="s">
        <v>8796</v>
      </c>
      <c r="F2038">
        <v>635</v>
      </c>
      <c r="G2038">
        <v>0.312</v>
      </c>
      <c r="H2038">
        <v>0</v>
      </c>
      <c r="J2038" s="1" t="str">
        <f t="shared" si="32"/>
        <v>2023-11-24-20</v>
      </c>
    </row>
    <row r="2039" spans="1:10" x14ac:dyDescent="0.45">
      <c r="A2039">
        <v>2231933</v>
      </c>
      <c r="B2039" s="1">
        <v>45254.875</v>
      </c>
      <c r="C2039" t="s">
        <v>7</v>
      </c>
      <c r="D2039" t="s">
        <v>8</v>
      </c>
      <c r="E2039" t="s">
        <v>8796</v>
      </c>
      <c r="F2039">
        <v>635</v>
      </c>
      <c r="G2039">
        <v>0.26800000000000002</v>
      </c>
      <c r="H2039">
        <v>0</v>
      </c>
      <c r="J2039" s="1" t="str">
        <f t="shared" si="32"/>
        <v>2023-11-24-21</v>
      </c>
    </row>
    <row r="2040" spans="1:10" x14ac:dyDescent="0.45">
      <c r="A2040">
        <v>2233414</v>
      </c>
      <c r="B2040" s="1">
        <v>45254.916666666664</v>
      </c>
      <c r="C2040" t="s">
        <v>7</v>
      </c>
      <c r="D2040" t="s">
        <v>8</v>
      </c>
      <c r="E2040" t="s">
        <v>8796</v>
      </c>
      <c r="F2040">
        <v>635</v>
      </c>
      <c r="G2040">
        <v>0.28000000000000003</v>
      </c>
      <c r="H2040">
        <v>0</v>
      </c>
      <c r="J2040" s="1" t="str">
        <f t="shared" si="32"/>
        <v>2023-11-24-22</v>
      </c>
    </row>
    <row r="2041" spans="1:10" x14ac:dyDescent="0.45">
      <c r="A2041">
        <v>2234269</v>
      </c>
      <c r="B2041" s="1">
        <v>45254.958333333336</v>
      </c>
      <c r="C2041" t="s">
        <v>7</v>
      </c>
      <c r="D2041" t="s">
        <v>8</v>
      </c>
      <c r="E2041" t="s">
        <v>8796</v>
      </c>
      <c r="F2041">
        <v>635</v>
      </c>
      <c r="G2041">
        <v>0.98099999999999998</v>
      </c>
      <c r="H2041">
        <v>0</v>
      </c>
      <c r="J2041" s="1" t="str">
        <f t="shared" si="32"/>
        <v>2023-11-24-23</v>
      </c>
    </row>
    <row r="2042" spans="1:10" x14ac:dyDescent="0.45">
      <c r="A2042">
        <v>2235446</v>
      </c>
      <c r="B2042" s="1">
        <v>45255</v>
      </c>
      <c r="C2042" t="s">
        <v>7</v>
      </c>
      <c r="D2042" t="s">
        <v>8</v>
      </c>
      <c r="E2042" t="s">
        <v>8796</v>
      </c>
      <c r="F2042">
        <v>635</v>
      </c>
      <c r="G2042">
        <v>0.34300000000000003</v>
      </c>
      <c r="H2042">
        <v>0</v>
      </c>
      <c r="J2042" s="1" t="str">
        <f t="shared" si="32"/>
        <v>2023-11-25-00</v>
      </c>
    </row>
    <row r="2043" spans="1:10" x14ac:dyDescent="0.45">
      <c r="A2043">
        <v>2237001</v>
      </c>
      <c r="B2043" s="1">
        <v>45255.041666666664</v>
      </c>
      <c r="C2043" t="s">
        <v>7</v>
      </c>
      <c r="D2043" t="s">
        <v>8</v>
      </c>
      <c r="E2043" t="s">
        <v>8796</v>
      </c>
      <c r="F2043">
        <v>635</v>
      </c>
      <c r="G2043">
        <v>0.93700000000000006</v>
      </c>
      <c r="H2043">
        <v>0</v>
      </c>
      <c r="J2043" s="1" t="str">
        <f t="shared" si="32"/>
        <v>2023-11-25-01</v>
      </c>
    </row>
    <row r="2044" spans="1:10" x14ac:dyDescent="0.45">
      <c r="A2044">
        <v>2237950</v>
      </c>
      <c r="B2044" s="1">
        <v>45255.083333333336</v>
      </c>
      <c r="C2044" t="s">
        <v>7</v>
      </c>
      <c r="D2044" t="s">
        <v>8</v>
      </c>
      <c r="E2044" t="s">
        <v>8796</v>
      </c>
      <c r="F2044">
        <v>635</v>
      </c>
      <c r="G2044">
        <v>0.19800000000000001</v>
      </c>
      <c r="H2044">
        <v>0</v>
      </c>
      <c r="J2044" s="1" t="str">
        <f t="shared" si="32"/>
        <v>2023-11-25-02</v>
      </c>
    </row>
    <row r="2045" spans="1:10" x14ac:dyDescent="0.45">
      <c r="A2045">
        <v>2238994</v>
      </c>
      <c r="B2045" s="1">
        <v>45255.125</v>
      </c>
      <c r="C2045" t="s">
        <v>7</v>
      </c>
      <c r="D2045" t="s">
        <v>8</v>
      </c>
      <c r="E2045" t="s">
        <v>8796</v>
      </c>
      <c r="F2045">
        <v>635</v>
      </c>
      <c r="G2045">
        <v>0.86</v>
      </c>
      <c r="H2045">
        <v>0</v>
      </c>
      <c r="J2045" s="1" t="str">
        <f t="shared" si="32"/>
        <v>2023-11-25-03</v>
      </c>
    </row>
    <row r="2046" spans="1:10" x14ac:dyDescent="0.45">
      <c r="A2046">
        <v>2240258</v>
      </c>
      <c r="B2046" s="1">
        <v>45255.166666666664</v>
      </c>
      <c r="C2046" t="s">
        <v>7</v>
      </c>
      <c r="D2046" t="s">
        <v>8</v>
      </c>
      <c r="E2046" t="s">
        <v>8796</v>
      </c>
      <c r="F2046">
        <v>635</v>
      </c>
      <c r="G2046">
        <v>0.33500000000000002</v>
      </c>
      <c r="H2046">
        <v>0</v>
      </c>
      <c r="J2046" s="1" t="str">
        <f t="shared" si="32"/>
        <v>2023-11-25-04</v>
      </c>
    </row>
    <row r="2047" spans="1:10" x14ac:dyDescent="0.45">
      <c r="A2047">
        <v>2241349</v>
      </c>
      <c r="B2047" s="1">
        <v>45255.208333333336</v>
      </c>
      <c r="C2047" t="s">
        <v>7</v>
      </c>
      <c r="D2047" t="s">
        <v>8</v>
      </c>
      <c r="E2047" t="s">
        <v>8796</v>
      </c>
      <c r="F2047">
        <v>635</v>
      </c>
      <c r="G2047">
        <v>1.0860000000000001</v>
      </c>
      <c r="H2047">
        <v>0</v>
      </c>
      <c r="J2047" s="1" t="str">
        <f t="shared" si="32"/>
        <v>2023-11-25-05</v>
      </c>
    </row>
    <row r="2048" spans="1:10" x14ac:dyDescent="0.45">
      <c r="A2048">
        <v>2242484</v>
      </c>
      <c r="B2048" s="1">
        <v>45255.25</v>
      </c>
      <c r="C2048" t="s">
        <v>7</v>
      </c>
      <c r="D2048" t="s">
        <v>8</v>
      </c>
      <c r="E2048" t="s">
        <v>8796</v>
      </c>
      <c r="F2048">
        <v>635</v>
      </c>
      <c r="G2048">
        <v>1.7270000000000001</v>
      </c>
      <c r="H2048">
        <v>0</v>
      </c>
      <c r="J2048" s="1" t="str">
        <f t="shared" si="32"/>
        <v>2023-11-25-06</v>
      </c>
    </row>
    <row r="2049" spans="1:10" x14ac:dyDescent="0.45">
      <c r="A2049">
        <v>2243550</v>
      </c>
      <c r="B2049" s="1">
        <v>45255.291666666664</v>
      </c>
      <c r="C2049" t="s">
        <v>7</v>
      </c>
      <c r="D2049" t="s">
        <v>8</v>
      </c>
      <c r="E2049" t="s">
        <v>8796</v>
      </c>
      <c r="F2049">
        <v>635</v>
      </c>
      <c r="G2049">
        <v>0.154</v>
      </c>
      <c r="H2049">
        <v>1E-3</v>
      </c>
      <c r="J2049" s="1" t="str">
        <f t="shared" si="32"/>
        <v>2023-11-25-07</v>
      </c>
    </row>
    <row r="2050" spans="1:10" x14ac:dyDescent="0.45">
      <c r="A2050">
        <v>2244247</v>
      </c>
      <c r="B2050" s="1">
        <v>45255.333333333336</v>
      </c>
      <c r="C2050" t="s">
        <v>7</v>
      </c>
      <c r="D2050" t="s">
        <v>8</v>
      </c>
      <c r="E2050" t="s">
        <v>8796</v>
      </c>
      <c r="F2050">
        <v>635</v>
      </c>
      <c r="G2050">
        <v>6.9000000000000006E-2</v>
      </c>
      <c r="H2050">
        <v>6.3E-2</v>
      </c>
      <c r="J2050" s="1" t="str">
        <f t="shared" si="32"/>
        <v>2023-11-25-08</v>
      </c>
    </row>
    <row r="2051" spans="1:10" x14ac:dyDescent="0.45">
      <c r="A2051">
        <v>2246103</v>
      </c>
      <c r="B2051" s="1">
        <v>45255.375</v>
      </c>
      <c r="C2051" t="s">
        <v>7</v>
      </c>
      <c r="D2051" t="s">
        <v>8</v>
      </c>
      <c r="E2051" t="s">
        <v>8796</v>
      </c>
      <c r="F2051">
        <v>635</v>
      </c>
      <c r="G2051">
        <v>0.17</v>
      </c>
      <c r="H2051">
        <v>9.5000000000000001E-2</v>
      </c>
      <c r="J2051" s="1" t="str">
        <f t="shared" ref="J2051:J2114" si="33">TEXT(YEAR(B2051),"0000")&amp;"-"&amp;TEXT(MONTH(B2051),"00")&amp;"-"&amp;TEXT(DAY(B2051),"00")&amp;"-"&amp;TEXT(HOUR(B2051),"00")</f>
        <v>2023-11-25-09</v>
      </c>
    </row>
    <row r="2052" spans="1:10" x14ac:dyDescent="0.45">
      <c r="A2052">
        <v>2246322</v>
      </c>
      <c r="B2052" s="1">
        <v>45255.416666666664</v>
      </c>
      <c r="C2052" t="s">
        <v>7</v>
      </c>
      <c r="D2052" t="s">
        <v>8</v>
      </c>
      <c r="E2052" t="s">
        <v>8796</v>
      </c>
      <c r="F2052">
        <v>635</v>
      </c>
      <c r="G2052">
        <v>2.7E-2</v>
      </c>
      <c r="H2052">
        <v>0.34100000000000003</v>
      </c>
      <c r="J2052" s="1" t="str">
        <f t="shared" si="33"/>
        <v>2023-11-25-10</v>
      </c>
    </row>
    <row r="2053" spans="1:10" x14ac:dyDescent="0.45">
      <c r="A2053">
        <v>2248061</v>
      </c>
      <c r="B2053" s="1">
        <v>45255.458333333336</v>
      </c>
      <c r="C2053" t="s">
        <v>7</v>
      </c>
      <c r="D2053" t="s">
        <v>8</v>
      </c>
      <c r="E2053" t="s">
        <v>8796</v>
      </c>
      <c r="F2053">
        <v>635</v>
      </c>
      <c r="G2053">
        <v>1.998</v>
      </c>
      <c r="H2053">
        <v>6.2E-2</v>
      </c>
      <c r="J2053" s="1" t="str">
        <f t="shared" si="33"/>
        <v>2023-11-25-11</v>
      </c>
    </row>
    <row r="2054" spans="1:10" x14ac:dyDescent="0.45">
      <c r="A2054">
        <v>2249270</v>
      </c>
      <c r="B2054" s="1">
        <v>45255.5</v>
      </c>
      <c r="C2054" t="s">
        <v>7</v>
      </c>
      <c r="D2054" t="s">
        <v>8</v>
      </c>
      <c r="E2054" t="s">
        <v>8796</v>
      </c>
      <c r="F2054">
        <v>635</v>
      </c>
      <c r="G2054">
        <v>0.122</v>
      </c>
      <c r="H2054">
        <v>0.13500000000000001</v>
      </c>
      <c r="J2054" s="1" t="str">
        <f t="shared" si="33"/>
        <v>2023-11-25-12</v>
      </c>
    </row>
    <row r="2055" spans="1:10" x14ac:dyDescent="0.45">
      <c r="A2055">
        <v>2250087</v>
      </c>
      <c r="B2055" s="1">
        <v>45255.541666666664</v>
      </c>
      <c r="C2055" t="s">
        <v>7</v>
      </c>
      <c r="D2055" t="s">
        <v>8</v>
      </c>
      <c r="E2055" t="s">
        <v>8796</v>
      </c>
      <c r="F2055">
        <v>635</v>
      </c>
      <c r="G2055">
        <v>0.83</v>
      </c>
      <c r="H2055">
        <v>4.2000000000000003E-2</v>
      </c>
      <c r="J2055" s="1" t="str">
        <f t="shared" si="33"/>
        <v>2023-11-25-13</v>
      </c>
    </row>
    <row r="2056" spans="1:10" x14ac:dyDescent="0.45">
      <c r="A2056">
        <v>2251249</v>
      </c>
      <c r="B2056" s="1">
        <v>45255.583333333336</v>
      </c>
      <c r="C2056" t="s">
        <v>7</v>
      </c>
      <c r="D2056" t="s">
        <v>8</v>
      </c>
      <c r="E2056" t="s">
        <v>8796</v>
      </c>
      <c r="F2056">
        <v>635</v>
      </c>
      <c r="G2056">
        <v>1.5</v>
      </c>
      <c r="H2056">
        <v>0</v>
      </c>
      <c r="J2056" s="1" t="str">
        <f t="shared" si="33"/>
        <v>2023-11-25-14</v>
      </c>
    </row>
    <row r="2057" spans="1:10" x14ac:dyDescent="0.45">
      <c r="A2057">
        <v>2251756</v>
      </c>
      <c r="B2057" s="1">
        <v>45255.625</v>
      </c>
      <c r="C2057" t="s">
        <v>7</v>
      </c>
      <c r="D2057" t="s">
        <v>8</v>
      </c>
      <c r="E2057" t="s">
        <v>8796</v>
      </c>
      <c r="F2057">
        <v>635</v>
      </c>
      <c r="G2057">
        <v>0.39400000000000002</v>
      </c>
      <c r="H2057">
        <v>0</v>
      </c>
      <c r="J2057" s="1" t="str">
        <f t="shared" si="33"/>
        <v>2023-11-25-15</v>
      </c>
    </row>
    <row r="2058" spans="1:10" x14ac:dyDescent="0.45">
      <c r="A2058">
        <v>2253205</v>
      </c>
      <c r="B2058" s="1">
        <v>45255.666666666664</v>
      </c>
      <c r="C2058" t="s">
        <v>7</v>
      </c>
      <c r="D2058" t="s">
        <v>8</v>
      </c>
      <c r="E2058" t="s">
        <v>8796</v>
      </c>
      <c r="F2058">
        <v>635</v>
      </c>
      <c r="G2058">
        <v>1.0389999999999999</v>
      </c>
      <c r="H2058">
        <v>0</v>
      </c>
      <c r="J2058" s="1" t="str">
        <f t="shared" si="33"/>
        <v>2023-11-25-16</v>
      </c>
    </row>
    <row r="2059" spans="1:10" x14ac:dyDescent="0.45">
      <c r="A2059">
        <v>2253918</v>
      </c>
      <c r="B2059" s="1">
        <v>45255.708333333336</v>
      </c>
      <c r="C2059" t="s">
        <v>7</v>
      </c>
      <c r="D2059" t="s">
        <v>8</v>
      </c>
      <c r="E2059" t="s">
        <v>8796</v>
      </c>
      <c r="F2059">
        <v>635</v>
      </c>
      <c r="G2059">
        <v>1.125</v>
      </c>
      <c r="H2059">
        <v>0</v>
      </c>
      <c r="J2059" s="1" t="str">
        <f t="shared" si="33"/>
        <v>2023-11-25-17</v>
      </c>
    </row>
    <row r="2060" spans="1:10" x14ac:dyDescent="0.45">
      <c r="A2060">
        <v>2255100</v>
      </c>
      <c r="B2060" s="1">
        <v>45255.75</v>
      </c>
      <c r="C2060" t="s">
        <v>7</v>
      </c>
      <c r="D2060" t="s">
        <v>8</v>
      </c>
      <c r="E2060" t="s">
        <v>8796</v>
      </c>
      <c r="F2060">
        <v>635</v>
      </c>
      <c r="G2060">
        <v>1.764</v>
      </c>
      <c r="H2060">
        <v>0</v>
      </c>
      <c r="J2060" s="1" t="str">
        <f t="shared" si="33"/>
        <v>2023-11-25-18</v>
      </c>
    </row>
    <row r="2061" spans="1:10" x14ac:dyDescent="0.45">
      <c r="A2061">
        <v>2256166</v>
      </c>
      <c r="B2061" s="1">
        <v>45255.791666666664</v>
      </c>
      <c r="C2061" t="s">
        <v>7</v>
      </c>
      <c r="D2061" t="s">
        <v>8</v>
      </c>
      <c r="E2061" t="s">
        <v>8796</v>
      </c>
      <c r="F2061">
        <v>635</v>
      </c>
      <c r="G2061">
        <v>0.72899999999999998</v>
      </c>
      <c r="H2061">
        <v>0</v>
      </c>
      <c r="J2061" s="1" t="str">
        <f t="shared" si="33"/>
        <v>2023-11-25-19</v>
      </c>
    </row>
    <row r="2062" spans="1:10" x14ac:dyDescent="0.45">
      <c r="A2062">
        <v>2257636</v>
      </c>
      <c r="B2062" s="1">
        <v>45255.833333333336</v>
      </c>
      <c r="C2062" t="s">
        <v>7</v>
      </c>
      <c r="D2062" t="s">
        <v>8</v>
      </c>
      <c r="E2062" t="s">
        <v>8796</v>
      </c>
      <c r="F2062">
        <v>635</v>
      </c>
      <c r="G2062">
        <v>0.32200000000000001</v>
      </c>
      <c r="H2062">
        <v>0</v>
      </c>
      <c r="J2062" s="1" t="str">
        <f t="shared" si="33"/>
        <v>2023-11-25-20</v>
      </c>
    </row>
    <row r="2063" spans="1:10" x14ac:dyDescent="0.45">
      <c r="A2063">
        <v>2258342</v>
      </c>
      <c r="B2063" s="1">
        <v>45255.875</v>
      </c>
      <c r="C2063" t="s">
        <v>7</v>
      </c>
      <c r="D2063" t="s">
        <v>8</v>
      </c>
      <c r="E2063" t="s">
        <v>8796</v>
      </c>
      <c r="F2063">
        <v>635</v>
      </c>
      <c r="G2063">
        <v>0.26</v>
      </c>
      <c r="H2063">
        <v>0</v>
      </c>
      <c r="J2063" s="1" t="str">
        <f t="shared" si="33"/>
        <v>2023-11-25-21</v>
      </c>
    </row>
    <row r="2064" spans="1:10" x14ac:dyDescent="0.45">
      <c r="A2064">
        <v>2260057</v>
      </c>
      <c r="B2064" s="1">
        <v>45255.916666666664</v>
      </c>
      <c r="C2064" t="s">
        <v>7</v>
      </c>
      <c r="D2064" t="s">
        <v>8</v>
      </c>
      <c r="E2064" t="s">
        <v>8796</v>
      </c>
      <c r="F2064">
        <v>635</v>
      </c>
      <c r="G2064">
        <v>0.16900000000000001</v>
      </c>
      <c r="H2064">
        <v>0</v>
      </c>
      <c r="J2064" s="1" t="str">
        <f t="shared" si="33"/>
        <v>2023-11-25-22</v>
      </c>
    </row>
    <row r="2065" spans="1:10" x14ac:dyDescent="0.45">
      <c r="A2065">
        <v>2260381</v>
      </c>
      <c r="B2065" s="1">
        <v>45255.958333333336</v>
      </c>
      <c r="C2065" t="s">
        <v>7</v>
      </c>
      <c r="D2065" t="s">
        <v>8</v>
      </c>
      <c r="E2065" t="s">
        <v>8796</v>
      </c>
      <c r="F2065">
        <v>635</v>
      </c>
      <c r="G2065">
        <v>0.152</v>
      </c>
      <c r="H2065">
        <v>0</v>
      </c>
      <c r="J2065" s="1" t="str">
        <f t="shared" si="33"/>
        <v>2023-11-25-23</v>
      </c>
    </row>
    <row r="2066" spans="1:10" x14ac:dyDescent="0.45">
      <c r="A2066">
        <v>2261753</v>
      </c>
      <c r="B2066" s="1">
        <v>45256</v>
      </c>
      <c r="C2066" t="s">
        <v>7</v>
      </c>
      <c r="D2066" t="s">
        <v>8</v>
      </c>
      <c r="E2066" t="s">
        <v>8796</v>
      </c>
      <c r="F2066">
        <v>635</v>
      </c>
      <c r="G2066">
        <v>0.78500000000000003</v>
      </c>
      <c r="H2066">
        <v>0</v>
      </c>
      <c r="J2066" s="1" t="str">
        <f t="shared" si="33"/>
        <v>2023-11-26-00</v>
      </c>
    </row>
    <row r="2067" spans="1:10" x14ac:dyDescent="0.45">
      <c r="A2067">
        <v>2263392</v>
      </c>
      <c r="B2067" s="1">
        <v>45256.041666666664</v>
      </c>
      <c r="C2067" t="s">
        <v>7</v>
      </c>
      <c r="D2067" t="s">
        <v>8</v>
      </c>
      <c r="E2067" t="s">
        <v>8796</v>
      </c>
      <c r="F2067">
        <v>635</v>
      </c>
      <c r="G2067">
        <v>1.3080000000000001</v>
      </c>
      <c r="H2067">
        <v>0</v>
      </c>
      <c r="J2067" s="1" t="str">
        <f t="shared" si="33"/>
        <v>2023-11-26-01</v>
      </c>
    </row>
    <row r="2068" spans="1:10" x14ac:dyDescent="0.45">
      <c r="A2068">
        <v>2264528</v>
      </c>
      <c r="B2068" s="1">
        <v>45256.083333333336</v>
      </c>
      <c r="C2068" t="s">
        <v>7</v>
      </c>
      <c r="D2068" t="s">
        <v>8</v>
      </c>
      <c r="E2068" t="s">
        <v>8796</v>
      </c>
      <c r="F2068">
        <v>635</v>
      </c>
      <c r="G2068">
        <v>1.361</v>
      </c>
      <c r="H2068">
        <v>0</v>
      </c>
      <c r="J2068" s="1" t="str">
        <f t="shared" si="33"/>
        <v>2023-11-26-02</v>
      </c>
    </row>
    <row r="2069" spans="1:10" x14ac:dyDescent="0.45">
      <c r="A2069">
        <v>2265590</v>
      </c>
      <c r="B2069" s="1">
        <v>45256.125</v>
      </c>
      <c r="C2069" t="s">
        <v>7</v>
      </c>
      <c r="D2069" t="s">
        <v>8</v>
      </c>
      <c r="E2069" t="s">
        <v>8796</v>
      </c>
      <c r="F2069">
        <v>635</v>
      </c>
      <c r="G2069">
        <v>1.206</v>
      </c>
      <c r="H2069">
        <v>0</v>
      </c>
      <c r="J2069" s="1" t="str">
        <f t="shared" si="33"/>
        <v>2023-11-26-03</v>
      </c>
    </row>
    <row r="2070" spans="1:10" x14ac:dyDescent="0.45">
      <c r="A2070">
        <v>2266199</v>
      </c>
      <c r="B2070" s="1">
        <v>45256.166666666664</v>
      </c>
      <c r="C2070" t="s">
        <v>7</v>
      </c>
      <c r="D2070" t="s">
        <v>8</v>
      </c>
      <c r="E2070" t="s">
        <v>8796</v>
      </c>
      <c r="F2070">
        <v>635</v>
      </c>
      <c r="G2070">
        <v>0.56599999999999995</v>
      </c>
      <c r="H2070">
        <v>0</v>
      </c>
      <c r="J2070" s="1" t="str">
        <f t="shared" si="33"/>
        <v>2023-11-26-04</v>
      </c>
    </row>
    <row r="2071" spans="1:10" x14ac:dyDescent="0.45">
      <c r="A2071">
        <v>2267676</v>
      </c>
      <c r="B2071" s="1">
        <v>45256.208333333336</v>
      </c>
      <c r="C2071" t="s">
        <v>7</v>
      </c>
      <c r="D2071" t="s">
        <v>8</v>
      </c>
      <c r="E2071" t="s">
        <v>8796</v>
      </c>
      <c r="F2071">
        <v>635</v>
      </c>
      <c r="G2071">
        <v>1.21</v>
      </c>
      <c r="H2071">
        <v>0</v>
      </c>
      <c r="J2071" s="1" t="str">
        <f t="shared" si="33"/>
        <v>2023-11-26-05</v>
      </c>
    </row>
    <row r="2072" spans="1:10" x14ac:dyDescent="0.45">
      <c r="A2072">
        <v>2268785</v>
      </c>
      <c r="B2072" s="1">
        <v>45256.25</v>
      </c>
      <c r="C2072" t="s">
        <v>7</v>
      </c>
      <c r="D2072" t="s">
        <v>8</v>
      </c>
      <c r="E2072" t="s">
        <v>8796</v>
      </c>
      <c r="F2072">
        <v>635</v>
      </c>
      <c r="G2072">
        <v>1.4910000000000001</v>
      </c>
      <c r="H2072">
        <v>0</v>
      </c>
      <c r="J2072" s="1" t="str">
        <f t="shared" si="33"/>
        <v>2023-11-26-06</v>
      </c>
    </row>
    <row r="2073" spans="1:10" x14ac:dyDescent="0.45">
      <c r="A2073">
        <v>2269211</v>
      </c>
      <c r="B2073" s="1">
        <v>45256.291666666664</v>
      </c>
      <c r="C2073" t="s">
        <v>7</v>
      </c>
      <c r="D2073" t="s">
        <v>8</v>
      </c>
      <c r="E2073" t="s">
        <v>8796</v>
      </c>
      <c r="F2073">
        <v>635</v>
      </c>
      <c r="G2073">
        <v>0.81299999999999994</v>
      </c>
      <c r="H2073">
        <v>6.0000000000000001E-3</v>
      </c>
      <c r="J2073" s="1" t="str">
        <f t="shared" si="33"/>
        <v>2023-11-26-07</v>
      </c>
    </row>
    <row r="2074" spans="1:10" x14ac:dyDescent="0.45">
      <c r="A2074">
        <v>2270973</v>
      </c>
      <c r="B2074" s="1">
        <v>45256.333333333336</v>
      </c>
      <c r="C2074" t="s">
        <v>7</v>
      </c>
      <c r="D2074" t="s">
        <v>8</v>
      </c>
      <c r="E2074" t="s">
        <v>8796</v>
      </c>
      <c r="F2074">
        <v>635</v>
      </c>
      <c r="G2074">
        <v>0.56999999999999995</v>
      </c>
      <c r="H2074">
        <v>2.9000000000000001E-2</v>
      </c>
      <c r="J2074" s="1" t="str">
        <f t="shared" si="33"/>
        <v>2023-11-26-08</v>
      </c>
    </row>
    <row r="2075" spans="1:10" x14ac:dyDescent="0.45">
      <c r="A2075">
        <v>2272045</v>
      </c>
      <c r="B2075" s="1">
        <v>45256.375</v>
      </c>
      <c r="C2075" t="s">
        <v>7</v>
      </c>
      <c r="D2075" t="s">
        <v>8</v>
      </c>
      <c r="E2075" t="s">
        <v>8796</v>
      </c>
      <c r="F2075">
        <v>635</v>
      </c>
      <c r="G2075">
        <v>0.84499999999999997</v>
      </c>
      <c r="H2075">
        <v>2.5000000000000001E-2</v>
      </c>
      <c r="J2075" s="1" t="str">
        <f t="shared" si="33"/>
        <v>2023-11-26-09</v>
      </c>
    </row>
    <row r="2076" spans="1:10" x14ac:dyDescent="0.45">
      <c r="A2076">
        <v>2272715</v>
      </c>
      <c r="B2076" s="1">
        <v>45256.416666666664</v>
      </c>
      <c r="C2076" t="s">
        <v>7</v>
      </c>
      <c r="D2076" t="s">
        <v>8</v>
      </c>
      <c r="E2076" t="s">
        <v>8796</v>
      </c>
      <c r="F2076">
        <v>635</v>
      </c>
      <c r="G2076">
        <v>0.80700000000000005</v>
      </c>
      <c r="H2076">
        <v>1.9E-2</v>
      </c>
      <c r="J2076" s="1" t="str">
        <f t="shared" si="33"/>
        <v>2023-11-26-10</v>
      </c>
    </row>
    <row r="2077" spans="1:10" x14ac:dyDescent="0.45">
      <c r="A2077">
        <v>2274437</v>
      </c>
      <c r="B2077" s="1">
        <v>45256.458333333336</v>
      </c>
      <c r="C2077" t="s">
        <v>7</v>
      </c>
      <c r="D2077" t="s">
        <v>8</v>
      </c>
      <c r="E2077" t="s">
        <v>8796</v>
      </c>
      <c r="F2077">
        <v>635</v>
      </c>
      <c r="G2077">
        <v>0.76100000000000001</v>
      </c>
      <c r="H2077">
        <v>1.4999999999999999E-2</v>
      </c>
      <c r="J2077" s="1" t="str">
        <f t="shared" si="33"/>
        <v>2023-11-26-11</v>
      </c>
    </row>
    <row r="2078" spans="1:10" x14ac:dyDescent="0.45">
      <c r="A2078">
        <v>2274924</v>
      </c>
      <c r="B2078" s="1">
        <v>45256.5</v>
      </c>
      <c r="C2078" t="s">
        <v>7</v>
      </c>
      <c r="D2078" t="s">
        <v>8</v>
      </c>
      <c r="E2078" t="s">
        <v>8796</v>
      </c>
      <c r="F2078">
        <v>635</v>
      </c>
      <c r="G2078">
        <v>0.32700000000000001</v>
      </c>
      <c r="H2078">
        <v>1.6E-2</v>
      </c>
      <c r="J2078" s="1" t="str">
        <f t="shared" si="33"/>
        <v>2023-11-26-12</v>
      </c>
    </row>
    <row r="2079" spans="1:10" x14ac:dyDescent="0.45">
      <c r="A2079">
        <v>2276643</v>
      </c>
      <c r="B2079" s="1">
        <v>45256.541666666664</v>
      </c>
      <c r="C2079" t="s">
        <v>7</v>
      </c>
      <c r="D2079" t="s">
        <v>8</v>
      </c>
      <c r="E2079" t="s">
        <v>8796</v>
      </c>
      <c r="F2079">
        <v>635</v>
      </c>
      <c r="G2079">
        <v>1.4370000000000001</v>
      </c>
      <c r="H2079">
        <v>1E-3</v>
      </c>
      <c r="J2079" s="1" t="str">
        <f t="shared" si="33"/>
        <v>2023-11-26-13</v>
      </c>
    </row>
    <row r="2080" spans="1:10" x14ac:dyDescent="0.45">
      <c r="A2080">
        <v>2277400</v>
      </c>
      <c r="B2080" s="1">
        <v>45256.583333333336</v>
      </c>
      <c r="C2080" t="s">
        <v>7</v>
      </c>
      <c r="D2080" t="s">
        <v>8</v>
      </c>
      <c r="E2080" t="s">
        <v>8796</v>
      </c>
      <c r="F2080">
        <v>635</v>
      </c>
      <c r="G2080">
        <v>1.337</v>
      </c>
      <c r="H2080">
        <v>0</v>
      </c>
      <c r="J2080" s="1" t="str">
        <f t="shared" si="33"/>
        <v>2023-11-26-14</v>
      </c>
    </row>
    <row r="2081" spans="1:10" x14ac:dyDescent="0.45">
      <c r="A2081">
        <v>2278372</v>
      </c>
      <c r="B2081" s="1">
        <v>45256.625</v>
      </c>
      <c r="C2081" t="s">
        <v>7</v>
      </c>
      <c r="D2081" t="s">
        <v>8</v>
      </c>
      <c r="E2081" t="s">
        <v>8796</v>
      </c>
      <c r="F2081">
        <v>635</v>
      </c>
      <c r="G2081">
        <v>1.403</v>
      </c>
      <c r="H2081">
        <v>0</v>
      </c>
      <c r="J2081" s="1" t="str">
        <f t="shared" si="33"/>
        <v>2023-11-26-15</v>
      </c>
    </row>
    <row r="2082" spans="1:10" x14ac:dyDescent="0.45">
      <c r="A2082">
        <v>2280015</v>
      </c>
      <c r="B2082" s="1">
        <v>45256.666666666664</v>
      </c>
      <c r="C2082" t="s">
        <v>7</v>
      </c>
      <c r="D2082" t="s">
        <v>8</v>
      </c>
      <c r="E2082" t="s">
        <v>8796</v>
      </c>
      <c r="F2082">
        <v>635</v>
      </c>
      <c r="G2082">
        <v>1.641</v>
      </c>
      <c r="H2082">
        <v>0</v>
      </c>
      <c r="J2082" s="1" t="str">
        <f t="shared" si="33"/>
        <v>2023-11-26-16</v>
      </c>
    </row>
    <row r="2083" spans="1:10" x14ac:dyDescent="0.45">
      <c r="A2083">
        <v>2280840</v>
      </c>
      <c r="B2083" s="1">
        <v>45256.708333333336</v>
      </c>
      <c r="C2083" t="s">
        <v>7</v>
      </c>
      <c r="D2083" t="s">
        <v>8</v>
      </c>
      <c r="E2083" t="s">
        <v>8796</v>
      </c>
      <c r="F2083">
        <v>635</v>
      </c>
      <c r="G2083">
        <v>1.502</v>
      </c>
      <c r="H2083">
        <v>0</v>
      </c>
      <c r="J2083" s="1" t="str">
        <f t="shared" si="33"/>
        <v>2023-11-26-17</v>
      </c>
    </row>
    <row r="2084" spans="1:10" x14ac:dyDescent="0.45">
      <c r="A2084">
        <v>2281435</v>
      </c>
      <c r="B2084" s="1">
        <v>45256.75</v>
      </c>
      <c r="C2084" t="s">
        <v>7</v>
      </c>
      <c r="D2084" t="s">
        <v>8</v>
      </c>
      <c r="E2084" t="s">
        <v>8796</v>
      </c>
      <c r="F2084">
        <v>635</v>
      </c>
      <c r="G2084">
        <v>1.3839999999999999</v>
      </c>
      <c r="H2084">
        <v>0</v>
      </c>
      <c r="J2084" s="1" t="str">
        <f t="shared" si="33"/>
        <v>2023-11-26-18</v>
      </c>
    </row>
    <row r="2085" spans="1:10" x14ac:dyDescent="0.45">
      <c r="A2085">
        <v>2283049</v>
      </c>
      <c r="B2085" s="1">
        <v>45256.791666666664</v>
      </c>
      <c r="C2085" t="s">
        <v>7</v>
      </c>
      <c r="D2085" t="s">
        <v>8</v>
      </c>
      <c r="E2085" t="s">
        <v>8796</v>
      </c>
      <c r="F2085">
        <v>635</v>
      </c>
      <c r="G2085">
        <v>0.86599999999999999</v>
      </c>
      <c r="H2085">
        <v>0</v>
      </c>
      <c r="J2085" s="1" t="str">
        <f t="shared" si="33"/>
        <v>2023-11-26-19</v>
      </c>
    </row>
    <row r="2086" spans="1:10" x14ac:dyDescent="0.45">
      <c r="A2086">
        <v>2284227</v>
      </c>
      <c r="B2086" s="1">
        <v>45256.833333333336</v>
      </c>
      <c r="C2086" t="s">
        <v>7</v>
      </c>
      <c r="D2086" t="s">
        <v>8</v>
      </c>
      <c r="E2086" t="s">
        <v>8796</v>
      </c>
      <c r="F2086">
        <v>635</v>
      </c>
      <c r="G2086">
        <v>0.26900000000000002</v>
      </c>
      <c r="H2086">
        <v>0</v>
      </c>
      <c r="J2086" s="1" t="str">
        <f t="shared" si="33"/>
        <v>2023-11-26-20</v>
      </c>
    </row>
    <row r="2087" spans="1:10" x14ac:dyDescent="0.45">
      <c r="A2087">
        <v>2284615</v>
      </c>
      <c r="B2087" s="1">
        <v>45256.875</v>
      </c>
      <c r="C2087" t="s">
        <v>7</v>
      </c>
      <c r="D2087" t="s">
        <v>8</v>
      </c>
      <c r="E2087" t="s">
        <v>8796</v>
      </c>
      <c r="F2087">
        <v>635</v>
      </c>
      <c r="G2087">
        <v>0.23699999999999999</v>
      </c>
      <c r="H2087">
        <v>0</v>
      </c>
      <c r="J2087" s="1" t="str">
        <f t="shared" si="33"/>
        <v>2023-11-26-21</v>
      </c>
    </row>
    <row r="2088" spans="1:10" x14ac:dyDescent="0.45">
      <c r="A2088">
        <v>2286113</v>
      </c>
      <c r="B2088" s="1">
        <v>45256.916666666664</v>
      </c>
      <c r="C2088" t="s">
        <v>7</v>
      </c>
      <c r="D2088" t="s">
        <v>8</v>
      </c>
      <c r="E2088" t="s">
        <v>8796</v>
      </c>
      <c r="F2088">
        <v>635</v>
      </c>
      <c r="G2088">
        <v>0.188</v>
      </c>
      <c r="H2088">
        <v>0</v>
      </c>
      <c r="J2088" s="1" t="str">
        <f t="shared" si="33"/>
        <v>2023-11-26-22</v>
      </c>
    </row>
    <row r="2089" spans="1:10" x14ac:dyDescent="0.45">
      <c r="A2089">
        <v>2287157</v>
      </c>
      <c r="B2089" s="1">
        <v>45256.958333333336</v>
      </c>
      <c r="C2089" t="s">
        <v>7</v>
      </c>
      <c r="D2089" t="s">
        <v>8</v>
      </c>
      <c r="E2089" t="s">
        <v>8796</v>
      </c>
      <c r="F2089">
        <v>635</v>
      </c>
      <c r="G2089">
        <v>0.53900000000000003</v>
      </c>
      <c r="H2089">
        <v>0</v>
      </c>
      <c r="J2089" s="1" t="str">
        <f t="shared" si="33"/>
        <v>2023-11-26-23</v>
      </c>
    </row>
    <row r="2090" spans="1:10" x14ac:dyDescent="0.45">
      <c r="A2090">
        <v>2288621</v>
      </c>
      <c r="B2090" s="1">
        <v>45257</v>
      </c>
      <c r="C2090" t="s">
        <v>7</v>
      </c>
      <c r="D2090" t="s">
        <v>8</v>
      </c>
      <c r="E2090" t="s">
        <v>8796</v>
      </c>
      <c r="F2090">
        <v>635</v>
      </c>
      <c r="G2090">
        <v>1.821</v>
      </c>
      <c r="H2090">
        <v>0</v>
      </c>
      <c r="J2090" s="1" t="str">
        <f t="shared" si="33"/>
        <v>2023-11-27-00</v>
      </c>
    </row>
    <row r="2091" spans="1:10" x14ac:dyDescent="0.45">
      <c r="A2091">
        <v>2288898</v>
      </c>
      <c r="B2091" s="1">
        <v>45257.041666666664</v>
      </c>
      <c r="C2091" t="s">
        <v>7</v>
      </c>
      <c r="D2091" t="s">
        <v>8</v>
      </c>
      <c r="E2091" t="s">
        <v>8796</v>
      </c>
      <c r="F2091">
        <v>635</v>
      </c>
      <c r="G2091">
        <v>1.6639999999999999</v>
      </c>
      <c r="H2091">
        <v>0</v>
      </c>
      <c r="J2091" s="1" t="str">
        <f t="shared" si="33"/>
        <v>2023-11-27-01</v>
      </c>
    </row>
    <row r="2092" spans="1:10" x14ac:dyDescent="0.45">
      <c r="A2092">
        <v>2290416</v>
      </c>
      <c r="B2092" s="1">
        <v>45257.083333333336</v>
      </c>
      <c r="C2092" t="s">
        <v>7</v>
      </c>
      <c r="D2092" t="s">
        <v>8</v>
      </c>
      <c r="E2092" t="s">
        <v>8796</v>
      </c>
      <c r="F2092">
        <v>635</v>
      </c>
      <c r="G2092">
        <v>1.6819999999999999</v>
      </c>
      <c r="H2092">
        <v>0</v>
      </c>
      <c r="J2092" s="1" t="str">
        <f t="shared" si="33"/>
        <v>2023-11-27-02</v>
      </c>
    </row>
    <row r="2093" spans="1:10" x14ac:dyDescent="0.45">
      <c r="A2093">
        <v>2291166</v>
      </c>
      <c r="B2093" s="1">
        <v>45257.125</v>
      </c>
      <c r="C2093" t="s">
        <v>7</v>
      </c>
      <c r="D2093" t="s">
        <v>8</v>
      </c>
      <c r="E2093" t="s">
        <v>8796</v>
      </c>
      <c r="F2093">
        <v>635</v>
      </c>
      <c r="G2093">
        <v>1.47</v>
      </c>
      <c r="H2093">
        <v>0</v>
      </c>
      <c r="J2093" s="1" t="str">
        <f t="shared" si="33"/>
        <v>2023-11-27-03</v>
      </c>
    </row>
    <row r="2094" spans="1:10" x14ac:dyDescent="0.45">
      <c r="A2094">
        <v>2292409</v>
      </c>
      <c r="B2094" s="1">
        <v>45257.166666666664</v>
      </c>
      <c r="C2094" t="s">
        <v>7</v>
      </c>
      <c r="D2094" t="s">
        <v>8</v>
      </c>
      <c r="E2094" t="s">
        <v>8796</v>
      </c>
      <c r="F2094">
        <v>635</v>
      </c>
      <c r="G2094">
        <v>0.93400000000000005</v>
      </c>
      <c r="H2094">
        <v>0</v>
      </c>
      <c r="J2094" s="1" t="str">
        <f t="shared" si="33"/>
        <v>2023-11-27-04</v>
      </c>
    </row>
    <row r="2095" spans="1:10" x14ac:dyDescent="0.45">
      <c r="A2095">
        <v>2293334</v>
      </c>
      <c r="B2095" s="1">
        <v>45257.208333333336</v>
      </c>
      <c r="C2095" t="s">
        <v>7</v>
      </c>
      <c r="D2095" t="s">
        <v>8</v>
      </c>
      <c r="E2095" t="s">
        <v>8796</v>
      </c>
      <c r="F2095">
        <v>635</v>
      </c>
      <c r="G2095">
        <v>0.33600000000000002</v>
      </c>
      <c r="H2095">
        <v>0</v>
      </c>
      <c r="J2095" s="1" t="str">
        <f t="shared" si="33"/>
        <v>2023-11-27-05</v>
      </c>
    </row>
    <row r="2096" spans="1:10" x14ac:dyDescent="0.45">
      <c r="A2096">
        <v>2295042</v>
      </c>
      <c r="B2096" s="1">
        <v>45257.25</v>
      </c>
      <c r="C2096" t="s">
        <v>7</v>
      </c>
      <c r="D2096" t="s">
        <v>8</v>
      </c>
      <c r="E2096" t="s">
        <v>8796</v>
      </c>
      <c r="F2096">
        <v>635</v>
      </c>
      <c r="G2096">
        <v>0.16700000000000001</v>
      </c>
      <c r="H2096">
        <v>0</v>
      </c>
      <c r="J2096" s="1" t="str">
        <f t="shared" si="33"/>
        <v>2023-11-27-06</v>
      </c>
    </row>
    <row r="2097" spans="1:10" x14ac:dyDescent="0.45">
      <c r="A2097">
        <v>2296139</v>
      </c>
      <c r="B2097" s="1">
        <v>45257.291666666664</v>
      </c>
      <c r="C2097" t="s">
        <v>7</v>
      </c>
      <c r="D2097" t="s">
        <v>8</v>
      </c>
      <c r="E2097" t="s">
        <v>8796</v>
      </c>
      <c r="F2097">
        <v>635</v>
      </c>
      <c r="G2097">
        <v>0.11700000000000001</v>
      </c>
      <c r="H2097">
        <v>0</v>
      </c>
      <c r="J2097" s="1" t="str">
        <f t="shared" si="33"/>
        <v>2023-11-27-07</v>
      </c>
    </row>
    <row r="2098" spans="1:10" x14ac:dyDescent="0.45">
      <c r="A2098">
        <v>2297571</v>
      </c>
      <c r="B2098" s="1">
        <v>45257.333333333336</v>
      </c>
      <c r="C2098" t="s">
        <v>7</v>
      </c>
      <c r="D2098" t="s">
        <v>8</v>
      </c>
      <c r="E2098" t="s">
        <v>8796</v>
      </c>
      <c r="F2098">
        <v>635</v>
      </c>
      <c r="G2098">
        <v>1.236</v>
      </c>
      <c r="H2098">
        <v>0</v>
      </c>
      <c r="J2098" s="1" t="str">
        <f t="shared" si="33"/>
        <v>2023-11-27-08</v>
      </c>
    </row>
    <row r="2099" spans="1:10" x14ac:dyDescent="0.45">
      <c r="A2099">
        <v>2298349</v>
      </c>
      <c r="B2099" s="1">
        <v>45257.375</v>
      </c>
      <c r="C2099" t="s">
        <v>7</v>
      </c>
      <c r="D2099" t="s">
        <v>8</v>
      </c>
      <c r="E2099" t="s">
        <v>8796</v>
      </c>
      <c r="F2099">
        <v>635</v>
      </c>
      <c r="G2099">
        <v>1.3640000000000001</v>
      </c>
      <c r="H2099">
        <v>0</v>
      </c>
      <c r="J2099" s="1" t="str">
        <f t="shared" si="33"/>
        <v>2023-11-27-09</v>
      </c>
    </row>
    <row r="2100" spans="1:10" x14ac:dyDescent="0.45">
      <c r="A2100">
        <v>2298776</v>
      </c>
      <c r="B2100" s="1">
        <v>45257.416666666664</v>
      </c>
      <c r="C2100" t="s">
        <v>7</v>
      </c>
      <c r="D2100" t="s">
        <v>8</v>
      </c>
      <c r="E2100" t="s">
        <v>8796</v>
      </c>
      <c r="F2100">
        <v>635</v>
      </c>
      <c r="G2100">
        <v>0.745</v>
      </c>
      <c r="H2100">
        <v>8.9999999999999993E-3</v>
      </c>
      <c r="J2100" s="1" t="str">
        <f t="shared" si="33"/>
        <v>2023-11-27-10</v>
      </c>
    </row>
    <row r="2101" spans="1:10" x14ac:dyDescent="0.45">
      <c r="A2101">
        <v>2300559</v>
      </c>
      <c r="B2101" s="1">
        <v>45257.458333333336</v>
      </c>
      <c r="C2101" t="s">
        <v>7</v>
      </c>
      <c r="D2101" t="s">
        <v>8</v>
      </c>
      <c r="E2101" t="s">
        <v>8796</v>
      </c>
      <c r="F2101">
        <v>635</v>
      </c>
      <c r="G2101">
        <v>1.794</v>
      </c>
      <c r="H2101">
        <v>3.1E-2</v>
      </c>
      <c r="J2101" s="1" t="str">
        <f t="shared" si="33"/>
        <v>2023-11-27-11</v>
      </c>
    </row>
    <row r="2102" spans="1:10" x14ac:dyDescent="0.45">
      <c r="A2102">
        <v>2301478</v>
      </c>
      <c r="B2102" s="1">
        <v>45257.5</v>
      </c>
      <c r="C2102" t="s">
        <v>7</v>
      </c>
      <c r="D2102" t="s">
        <v>8</v>
      </c>
      <c r="E2102" t="s">
        <v>8796</v>
      </c>
      <c r="F2102">
        <v>635</v>
      </c>
      <c r="G2102">
        <v>0.22900000000000001</v>
      </c>
      <c r="H2102">
        <v>6.4000000000000001E-2</v>
      </c>
      <c r="J2102" s="1" t="str">
        <f t="shared" si="33"/>
        <v>2023-11-27-12</v>
      </c>
    </row>
    <row r="2103" spans="1:10" x14ac:dyDescent="0.45">
      <c r="A2103">
        <v>2302973</v>
      </c>
      <c r="B2103" s="1">
        <v>45257.541666666664</v>
      </c>
      <c r="C2103" t="s">
        <v>7</v>
      </c>
      <c r="D2103" t="s">
        <v>8</v>
      </c>
      <c r="E2103" t="s">
        <v>8796</v>
      </c>
      <c r="F2103">
        <v>635</v>
      </c>
      <c r="G2103">
        <v>1.3049999999999999</v>
      </c>
      <c r="H2103">
        <v>1.9E-2</v>
      </c>
      <c r="J2103" s="1" t="str">
        <f t="shared" si="33"/>
        <v>2023-11-27-13</v>
      </c>
    </row>
    <row r="2104" spans="1:10" x14ac:dyDescent="0.45">
      <c r="A2104">
        <v>2303393</v>
      </c>
      <c r="B2104" s="1">
        <v>45257.583333333336</v>
      </c>
      <c r="C2104" t="s">
        <v>7</v>
      </c>
      <c r="D2104" t="s">
        <v>8</v>
      </c>
      <c r="E2104" t="s">
        <v>8796</v>
      </c>
      <c r="F2104">
        <v>635</v>
      </c>
      <c r="G2104">
        <v>1.0109999999999999</v>
      </c>
      <c r="H2104">
        <v>0</v>
      </c>
      <c r="J2104" s="1" t="str">
        <f t="shared" si="33"/>
        <v>2023-11-27-14</v>
      </c>
    </row>
    <row r="2105" spans="1:10" x14ac:dyDescent="0.45">
      <c r="A2105">
        <v>2304823</v>
      </c>
      <c r="B2105" s="1">
        <v>45257.625</v>
      </c>
      <c r="C2105" t="s">
        <v>7</v>
      </c>
      <c r="D2105" t="s">
        <v>8</v>
      </c>
      <c r="E2105" t="s">
        <v>8796</v>
      </c>
      <c r="F2105">
        <v>635</v>
      </c>
      <c r="G2105">
        <v>1.35</v>
      </c>
      <c r="H2105">
        <v>0</v>
      </c>
      <c r="J2105" s="1" t="str">
        <f t="shared" si="33"/>
        <v>2023-11-27-15</v>
      </c>
    </row>
    <row r="2106" spans="1:10" x14ac:dyDescent="0.45">
      <c r="A2106">
        <v>2306293</v>
      </c>
      <c r="B2106" s="1">
        <v>45257.666666666664</v>
      </c>
      <c r="C2106" t="s">
        <v>7</v>
      </c>
      <c r="D2106" t="s">
        <v>8</v>
      </c>
      <c r="E2106" t="s">
        <v>8796</v>
      </c>
      <c r="F2106">
        <v>635</v>
      </c>
      <c r="G2106">
        <v>1.3819999999999999</v>
      </c>
      <c r="H2106">
        <v>0</v>
      </c>
      <c r="J2106" s="1" t="str">
        <f t="shared" si="33"/>
        <v>2023-11-27-16</v>
      </c>
    </row>
    <row r="2107" spans="1:10" x14ac:dyDescent="0.45">
      <c r="A2107">
        <v>2306610</v>
      </c>
      <c r="B2107" s="1">
        <v>45257.708333333336</v>
      </c>
      <c r="C2107" t="s">
        <v>7</v>
      </c>
      <c r="D2107" t="s">
        <v>8</v>
      </c>
      <c r="E2107" t="s">
        <v>8796</v>
      </c>
      <c r="F2107">
        <v>635</v>
      </c>
      <c r="G2107">
        <v>1.7529999999999999</v>
      </c>
      <c r="H2107">
        <v>0</v>
      </c>
      <c r="J2107" s="1" t="str">
        <f t="shared" si="33"/>
        <v>2023-11-27-17</v>
      </c>
    </row>
    <row r="2108" spans="1:10" x14ac:dyDescent="0.45">
      <c r="A2108">
        <v>2307740</v>
      </c>
      <c r="B2108" s="1">
        <v>45257.75</v>
      </c>
      <c r="C2108" t="s">
        <v>7</v>
      </c>
      <c r="D2108" t="s">
        <v>8</v>
      </c>
      <c r="E2108" t="s">
        <v>8796</v>
      </c>
      <c r="F2108">
        <v>635</v>
      </c>
      <c r="G2108">
        <v>0.28199999999999997</v>
      </c>
      <c r="H2108">
        <v>0</v>
      </c>
      <c r="J2108" s="1" t="str">
        <f t="shared" si="33"/>
        <v>2023-11-27-18</v>
      </c>
    </row>
    <row r="2109" spans="1:10" x14ac:dyDescent="0.45">
      <c r="A2109">
        <v>2309478</v>
      </c>
      <c r="B2109" s="1">
        <v>45257.791666666664</v>
      </c>
      <c r="C2109" t="s">
        <v>7</v>
      </c>
      <c r="D2109" t="s">
        <v>8</v>
      </c>
      <c r="E2109" t="s">
        <v>8796</v>
      </c>
      <c r="F2109">
        <v>635</v>
      </c>
      <c r="G2109">
        <v>0.249</v>
      </c>
      <c r="H2109">
        <v>0</v>
      </c>
      <c r="J2109" s="1" t="str">
        <f t="shared" si="33"/>
        <v>2023-11-27-19</v>
      </c>
    </row>
    <row r="2110" spans="1:10" x14ac:dyDescent="0.45">
      <c r="A2110">
        <v>2310444</v>
      </c>
      <c r="B2110" s="1">
        <v>45257.833333333336</v>
      </c>
      <c r="C2110" t="s">
        <v>7</v>
      </c>
      <c r="D2110" t="s">
        <v>8</v>
      </c>
      <c r="E2110" t="s">
        <v>8796</v>
      </c>
      <c r="F2110">
        <v>635</v>
      </c>
      <c r="G2110">
        <v>0.22900000000000001</v>
      </c>
      <c r="H2110">
        <v>0</v>
      </c>
      <c r="J2110" s="1" t="str">
        <f t="shared" si="33"/>
        <v>2023-11-27-20</v>
      </c>
    </row>
    <row r="2111" spans="1:10" x14ac:dyDescent="0.45">
      <c r="A2111">
        <v>2311283</v>
      </c>
      <c r="B2111" s="1">
        <v>45257.875</v>
      </c>
      <c r="C2111" t="s">
        <v>7</v>
      </c>
      <c r="D2111" t="s">
        <v>8</v>
      </c>
      <c r="E2111" t="s">
        <v>8796</v>
      </c>
      <c r="F2111">
        <v>635</v>
      </c>
      <c r="G2111">
        <v>0.25</v>
      </c>
      <c r="H2111">
        <v>0</v>
      </c>
      <c r="J2111" s="1" t="str">
        <f t="shared" si="33"/>
        <v>2023-11-27-21</v>
      </c>
    </row>
    <row r="2112" spans="1:10" x14ac:dyDescent="0.45">
      <c r="A2112">
        <v>2312908</v>
      </c>
      <c r="B2112" s="1">
        <v>45257.916666666664</v>
      </c>
      <c r="C2112" t="s">
        <v>7</v>
      </c>
      <c r="D2112" t="s">
        <v>8</v>
      </c>
      <c r="E2112" t="s">
        <v>8796</v>
      </c>
      <c r="F2112">
        <v>635</v>
      </c>
      <c r="G2112">
        <v>0.58199999999999996</v>
      </c>
      <c r="H2112">
        <v>0</v>
      </c>
      <c r="J2112" s="1" t="str">
        <f t="shared" si="33"/>
        <v>2023-11-27-22</v>
      </c>
    </row>
    <row r="2113" spans="1:10" x14ac:dyDescent="0.45">
      <c r="A2113">
        <v>2313698</v>
      </c>
      <c r="B2113" s="1">
        <v>45257.958333333336</v>
      </c>
      <c r="C2113" t="s">
        <v>7</v>
      </c>
      <c r="D2113" t="s">
        <v>8</v>
      </c>
      <c r="E2113" t="s">
        <v>8796</v>
      </c>
      <c r="F2113">
        <v>635</v>
      </c>
      <c r="G2113">
        <v>1.5629999999999999</v>
      </c>
      <c r="H2113">
        <v>0</v>
      </c>
      <c r="J2113" s="1" t="str">
        <f t="shared" si="33"/>
        <v>2023-11-27-23</v>
      </c>
    </row>
    <row r="2114" spans="1:10" x14ac:dyDescent="0.45">
      <c r="A2114">
        <v>2314893</v>
      </c>
      <c r="B2114" s="1">
        <v>45258</v>
      </c>
      <c r="C2114" t="s">
        <v>7</v>
      </c>
      <c r="D2114" t="s">
        <v>8</v>
      </c>
      <c r="E2114" t="s">
        <v>8796</v>
      </c>
      <c r="F2114">
        <v>635</v>
      </c>
      <c r="G2114">
        <v>1.4379999999999999</v>
      </c>
      <c r="H2114">
        <v>0</v>
      </c>
      <c r="J2114" s="1" t="str">
        <f t="shared" si="33"/>
        <v>2023-11-28-00</v>
      </c>
    </row>
    <row r="2115" spans="1:10" x14ac:dyDescent="0.45">
      <c r="A2115">
        <v>2315750</v>
      </c>
      <c r="B2115" s="1">
        <v>45258.041666666664</v>
      </c>
      <c r="C2115" t="s">
        <v>7</v>
      </c>
      <c r="D2115" t="s">
        <v>8</v>
      </c>
      <c r="E2115" t="s">
        <v>8796</v>
      </c>
      <c r="F2115">
        <v>635</v>
      </c>
      <c r="G2115">
        <v>0.98199999999999998</v>
      </c>
      <c r="H2115">
        <v>0</v>
      </c>
      <c r="J2115" s="1" t="str">
        <f t="shared" ref="J2115:J2178" si="34">TEXT(YEAR(B2115),"0000")&amp;"-"&amp;TEXT(MONTH(B2115),"00")&amp;"-"&amp;TEXT(DAY(B2115),"00")&amp;"-"&amp;TEXT(HOUR(B2115),"00")</f>
        <v>2023-11-28-01</v>
      </c>
    </row>
    <row r="2116" spans="1:10" x14ac:dyDescent="0.45">
      <c r="A2116">
        <v>2317084</v>
      </c>
      <c r="B2116" s="1">
        <v>45258.083333333336</v>
      </c>
      <c r="C2116" t="s">
        <v>7</v>
      </c>
      <c r="D2116" t="s">
        <v>8</v>
      </c>
      <c r="E2116" t="s">
        <v>8796</v>
      </c>
      <c r="F2116">
        <v>635</v>
      </c>
      <c r="G2116">
        <v>0.17899999999999999</v>
      </c>
      <c r="H2116">
        <v>0</v>
      </c>
      <c r="J2116" s="1" t="str">
        <f t="shared" si="34"/>
        <v>2023-11-28-02</v>
      </c>
    </row>
    <row r="2117" spans="1:10" x14ac:dyDescent="0.45">
      <c r="A2117">
        <v>2318185</v>
      </c>
      <c r="B2117" s="1">
        <v>45258.125</v>
      </c>
      <c r="C2117" t="s">
        <v>7</v>
      </c>
      <c r="D2117" t="s">
        <v>8</v>
      </c>
      <c r="E2117" t="s">
        <v>8796</v>
      </c>
      <c r="F2117">
        <v>635</v>
      </c>
      <c r="G2117">
        <v>0.154</v>
      </c>
      <c r="H2117">
        <v>0</v>
      </c>
      <c r="J2117" s="1" t="str">
        <f t="shared" si="34"/>
        <v>2023-11-28-03</v>
      </c>
    </row>
    <row r="2118" spans="1:10" x14ac:dyDescent="0.45">
      <c r="A2118">
        <v>2318477</v>
      </c>
      <c r="B2118" s="1">
        <v>45258.166666666664</v>
      </c>
      <c r="C2118" t="s">
        <v>7</v>
      </c>
      <c r="D2118" t="s">
        <v>8</v>
      </c>
      <c r="E2118" t="s">
        <v>8796</v>
      </c>
      <c r="F2118">
        <v>635</v>
      </c>
      <c r="G2118">
        <v>0.17699999999999999</v>
      </c>
      <c r="H2118">
        <v>0</v>
      </c>
      <c r="J2118" s="1" t="str">
        <f t="shared" si="34"/>
        <v>2023-11-28-04</v>
      </c>
    </row>
    <row r="2119" spans="1:10" x14ac:dyDescent="0.45">
      <c r="A2119">
        <v>2320432</v>
      </c>
      <c r="B2119" s="1">
        <v>45258.208333333336</v>
      </c>
      <c r="C2119" t="s">
        <v>7</v>
      </c>
      <c r="D2119" t="s">
        <v>8</v>
      </c>
      <c r="E2119" t="s">
        <v>8796</v>
      </c>
      <c r="F2119">
        <v>635</v>
      </c>
      <c r="G2119">
        <v>1.1879999999999999</v>
      </c>
      <c r="H2119">
        <v>0</v>
      </c>
      <c r="J2119" s="1" t="str">
        <f t="shared" si="34"/>
        <v>2023-11-28-05</v>
      </c>
    </row>
    <row r="2120" spans="1:10" x14ac:dyDescent="0.45">
      <c r="A2120">
        <v>2320955</v>
      </c>
      <c r="B2120" s="1">
        <v>45258.25</v>
      </c>
      <c r="C2120" t="s">
        <v>7</v>
      </c>
      <c r="D2120" t="s">
        <v>8</v>
      </c>
      <c r="E2120" t="s">
        <v>8796</v>
      </c>
      <c r="F2120">
        <v>635</v>
      </c>
      <c r="G2120">
        <v>1.587</v>
      </c>
      <c r="H2120">
        <v>0</v>
      </c>
      <c r="J2120" s="1" t="str">
        <f t="shared" si="34"/>
        <v>2023-11-28-06</v>
      </c>
    </row>
    <row r="2121" spans="1:10" x14ac:dyDescent="0.45">
      <c r="A2121">
        <v>2322731</v>
      </c>
      <c r="B2121" s="1">
        <v>45258.291666666664</v>
      </c>
      <c r="C2121" t="s">
        <v>7</v>
      </c>
      <c r="D2121" t="s">
        <v>8</v>
      </c>
      <c r="E2121" t="s">
        <v>8796</v>
      </c>
      <c r="F2121">
        <v>635</v>
      </c>
      <c r="G2121">
        <v>1.2150000000000001</v>
      </c>
      <c r="H2121">
        <v>0</v>
      </c>
      <c r="J2121" s="1" t="str">
        <f t="shared" si="34"/>
        <v>2023-11-28-07</v>
      </c>
    </row>
    <row r="2122" spans="1:10" x14ac:dyDescent="0.45">
      <c r="A2122">
        <v>2323062</v>
      </c>
      <c r="B2122" s="1">
        <v>45258.333333333336</v>
      </c>
      <c r="C2122" t="s">
        <v>7</v>
      </c>
      <c r="D2122" t="s">
        <v>8</v>
      </c>
      <c r="E2122" t="s">
        <v>8796</v>
      </c>
      <c r="F2122">
        <v>635</v>
      </c>
      <c r="G2122">
        <v>1.7</v>
      </c>
      <c r="H2122">
        <v>1.4999999999999999E-2</v>
      </c>
      <c r="J2122" s="1" t="str">
        <f t="shared" si="34"/>
        <v>2023-11-28-08</v>
      </c>
    </row>
    <row r="2123" spans="1:10" x14ac:dyDescent="0.45">
      <c r="A2123">
        <v>2323889</v>
      </c>
      <c r="B2123" s="1">
        <v>45258.375</v>
      </c>
      <c r="C2123" t="s">
        <v>7</v>
      </c>
      <c r="D2123" t="s">
        <v>8</v>
      </c>
      <c r="E2123" t="s">
        <v>8796</v>
      </c>
      <c r="F2123">
        <v>635</v>
      </c>
      <c r="G2123">
        <v>0.55900000000000005</v>
      </c>
      <c r="H2123">
        <v>6.0000000000000001E-3</v>
      </c>
      <c r="J2123" s="1" t="str">
        <f t="shared" si="34"/>
        <v>2023-11-28-09</v>
      </c>
    </row>
    <row r="2124" spans="1:10" x14ac:dyDescent="0.45">
      <c r="A2124">
        <v>2325897</v>
      </c>
      <c r="B2124" s="1">
        <v>45258.416666666664</v>
      </c>
      <c r="C2124" t="s">
        <v>7</v>
      </c>
      <c r="D2124" t="s">
        <v>8</v>
      </c>
      <c r="E2124" t="s">
        <v>8796</v>
      </c>
      <c r="F2124">
        <v>635</v>
      </c>
      <c r="G2124">
        <v>1.859</v>
      </c>
      <c r="H2124">
        <v>4.0000000000000001E-3</v>
      </c>
      <c r="J2124" s="1" t="str">
        <f t="shared" si="34"/>
        <v>2023-11-28-10</v>
      </c>
    </row>
    <row r="2125" spans="1:10" x14ac:dyDescent="0.45">
      <c r="A2125">
        <v>2327124</v>
      </c>
      <c r="B2125" s="1">
        <v>45258.458333333336</v>
      </c>
      <c r="C2125" t="s">
        <v>7</v>
      </c>
      <c r="D2125" t="s">
        <v>8</v>
      </c>
      <c r="E2125" t="s">
        <v>8796</v>
      </c>
      <c r="F2125">
        <v>635</v>
      </c>
      <c r="G2125">
        <v>2.548</v>
      </c>
      <c r="H2125">
        <v>0</v>
      </c>
      <c r="J2125" s="1" t="str">
        <f t="shared" si="34"/>
        <v>2023-11-28-11</v>
      </c>
    </row>
    <row r="2126" spans="1:10" x14ac:dyDescent="0.45">
      <c r="A2126">
        <v>2327492</v>
      </c>
      <c r="B2126" s="1">
        <v>45258.5</v>
      </c>
      <c r="C2126" t="s">
        <v>7</v>
      </c>
      <c r="D2126" t="s">
        <v>8</v>
      </c>
      <c r="E2126" t="s">
        <v>8796</v>
      </c>
      <c r="F2126">
        <v>635</v>
      </c>
      <c r="G2126">
        <v>0.89800000000000002</v>
      </c>
      <c r="H2126">
        <v>2E-3</v>
      </c>
      <c r="J2126" s="1" t="str">
        <f t="shared" si="34"/>
        <v>2023-11-28-12</v>
      </c>
    </row>
    <row r="2127" spans="1:10" x14ac:dyDescent="0.45">
      <c r="A2127">
        <v>2328512</v>
      </c>
      <c r="B2127" s="1">
        <v>45258.541666666664</v>
      </c>
      <c r="C2127" t="s">
        <v>7</v>
      </c>
      <c r="D2127" t="s">
        <v>8</v>
      </c>
      <c r="E2127" t="s">
        <v>8796</v>
      </c>
      <c r="F2127">
        <v>635</v>
      </c>
      <c r="G2127">
        <v>1.304</v>
      </c>
      <c r="H2127">
        <v>0</v>
      </c>
      <c r="J2127" s="1" t="str">
        <f t="shared" si="34"/>
        <v>2023-11-28-13</v>
      </c>
    </row>
    <row r="2128" spans="1:10" x14ac:dyDescent="0.45">
      <c r="A2128">
        <v>2329552</v>
      </c>
      <c r="B2128" s="1">
        <v>45258.583333333336</v>
      </c>
      <c r="C2128" t="s">
        <v>7</v>
      </c>
      <c r="D2128" t="s">
        <v>8</v>
      </c>
      <c r="E2128" t="s">
        <v>8796</v>
      </c>
      <c r="F2128">
        <v>635</v>
      </c>
      <c r="G2128">
        <v>0.64300000000000002</v>
      </c>
      <c r="H2128">
        <v>0</v>
      </c>
      <c r="J2128" s="1" t="str">
        <f t="shared" si="34"/>
        <v>2023-11-28-14</v>
      </c>
    </row>
    <row r="2129" spans="1:10" x14ac:dyDescent="0.45">
      <c r="A2129">
        <v>2330839</v>
      </c>
      <c r="B2129" s="1">
        <v>45258.625</v>
      </c>
      <c r="C2129" t="s">
        <v>7</v>
      </c>
      <c r="D2129" t="s">
        <v>8</v>
      </c>
      <c r="E2129" t="s">
        <v>8796</v>
      </c>
      <c r="F2129">
        <v>635</v>
      </c>
      <c r="G2129">
        <v>1.3779999999999999</v>
      </c>
      <c r="H2129">
        <v>0</v>
      </c>
      <c r="J2129" s="1" t="str">
        <f t="shared" si="34"/>
        <v>2023-11-28-15</v>
      </c>
    </row>
    <row r="2130" spans="1:10" x14ac:dyDescent="0.45">
      <c r="A2130">
        <v>2332137</v>
      </c>
      <c r="B2130" s="1">
        <v>45258.666666666664</v>
      </c>
      <c r="C2130" t="s">
        <v>7</v>
      </c>
      <c r="D2130" t="s">
        <v>8</v>
      </c>
      <c r="E2130" t="s">
        <v>8796</v>
      </c>
      <c r="F2130">
        <v>635</v>
      </c>
      <c r="G2130">
        <v>1.5740000000000001</v>
      </c>
      <c r="H2130">
        <v>0</v>
      </c>
      <c r="J2130" s="1" t="str">
        <f t="shared" si="34"/>
        <v>2023-11-28-16</v>
      </c>
    </row>
    <row r="2131" spans="1:10" x14ac:dyDescent="0.45">
      <c r="A2131">
        <v>2332943</v>
      </c>
      <c r="B2131" s="1">
        <v>45258.708333333336</v>
      </c>
      <c r="C2131" t="s">
        <v>7</v>
      </c>
      <c r="D2131" t="s">
        <v>8</v>
      </c>
      <c r="E2131" t="s">
        <v>8796</v>
      </c>
      <c r="F2131">
        <v>635</v>
      </c>
      <c r="G2131">
        <v>1.0349999999999999</v>
      </c>
      <c r="H2131">
        <v>0</v>
      </c>
      <c r="J2131" s="1" t="str">
        <f t="shared" si="34"/>
        <v>2023-11-28-17</v>
      </c>
    </row>
    <row r="2132" spans="1:10" x14ac:dyDescent="0.45">
      <c r="A2132">
        <v>2333920</v>
      </c>
      <c r="B2132" s="1">
        <v>45258.75</v>
      </c>
      <c r="C2132" t="s">
        <v>7</v>
      </c>
      <c r="D2132" t="s">
        <v>8</v>
      </c>
      <c r="E2132" t="s">
        <v>8796</v>
      </c>
      <c r="F2132">
        <v>635</v>
      </c>
      <c r="G2132">
        <v>1.3660000000000001</v>
      </c>
      <c r="H2132">
        <v>0</v>
      </c>
      <c r="J2132" s="1" t="str">
        <f t="shared" si="34"/>
        <v>2023-11-28-18</v>
      </c>
    </row>
    <row r="2133" spans="1:10" x14ac:dyDescent="0.45">
      <c r="A2133">
        <v>2335524</v>
      </c>
      <c r="B2133" s="1">
        <v>45258.791666666664</v>
      </c>
      <c r="C2133" t="s">
        <v>7</v>
      </c>
      <c r="D2133" t="s">
        <v>8</v>
      </c>
      <c r="E2133" t="s">
        <v>8796</v>
      </c>
      <c r="F2133">
        <v>635</v>
      </c>
      <c r="G2133">
        <v>1.369</v>
      </c>
      <c r="H2133">
        <v>0</v>
      </c>
      <c r="J2133" s="1" t="str">
        <f t="shared" si="34"/>
        <v>2023-11-28-19</v>
      </c>
    </row>
    <row r="2134" spans="1:10" x14ac:dyDescent="0.45">
      <c r="A2134">
        <v>2336618</v>
      </c>
      <c r="B2134" s="1">
        <v>45258.833333333336</v>
      </c>
      <c r="C2134" t="s">
        <v>7</v>
      </c>
      <c r="D2134" t="s">
        <v>8</v>
      </c>
      <c r="E2134" t="s">
        <v>8796</v>
      </c>
      <c r="F2134">
        <v>635</v>
      </c>
      <c r="G2134">
        <v>1.2569999999999999</v>
      </c>
      <c r="H2134">
        <v>0</v>
      </c>
      <c r="J2134" s="1" t="str">
        <f t="shared" si="34"/>
        <v>2023-11-28-20</v>
      </c>
    </row>
    <row r="2135" spans="1:10" x14ac:dyDescent="0.45">
      <c r="A2135">
        <v>2337749</v>
      </c>
      <c r="B2135" s="1">
        <v>45258.875</v>
      </c>
      <c r="C2135" t="s">
        <v>7</v>
      </c>
      <c r="D2135" t="s">
        <v>8</v>
      </c>
      <c r="E2135" t="s">
        <v>8796</v>
      </c>
      <c r="F2135">
        <v>635</v>
      </c>
      <c r="G2135">
        <v>1.361</v>
      </c>
      <c r="H2135">
        <v>0</v>
      </c>
      <c r="J2135" s="1" t="str">
        <f t="shared" si="34"/>
        <v>2023-11-28-21</v>
      </c>
    </row>
    <row r="2136" spans="1:10" x14ac:dyDescent="0.45">
      <c r="A2136">
        <v>2339119</v>
      </c>
      <c r="B2136" s="1">
        <v>45258.916666666664</v>
      </c>
      <c r="C2136" t="s">
        <v>7</v>
      </c>
      <c r="D2136" t="s">
        <v>8</v>
      </c>
      <c r="E2136" t="s">
        <v>8796</v>
      </c>
      <c r="F2136">
        <v>635</v>
      </c>
      <c r="G2136">
        <v>1.262</v>
      </c>
      <c r="H2136">
        <v>0</v>
      </c>
      <c r="J2136" s="1" t="str">
        <f t="shared" si="34"/>
        <v>2023-11-28-22</v>
      </c>
    </row>
    <row r="2137" spans="1:10" x14ac:dyDescent="0.45">
      <c r="A2137">
        <v>2339263</v>
      </c>
      <c r="B2137" s="1">
        <v>45258.958333333336</v>
      </c>
      <c r="C2137" t="s">
        <v>7</v>
      </c>
      <c r="D2137" t="s">
        <v>8</v>
      </c>
      <c r="E2137" t="s">
        <v>8796</v>
      </c>
      <c r="F2137">
        <v>635</v>
      </c>
      <c r="G2137">
        <v>1.246</v>
      </c>
      <c r="H2137">
        <v>0</v>
      </c>
      <c r="J2137" s="1" t="str">
        <f t="shared" si="34"/>
        <v>2023-11-28-23</v>
      </c>
    </row>
    <row r="2138" spans="1:10" x14ac:dyDescent="0.45">
      <c r="A2138">
        <v>2341175</v>
      </c>
      <c r="B2138" s="1">
        <v>45259</v>
      </c>
      <c r="C2138" t="s">
        <v>7</v>
      </c>
      <c r="D2138" t="s">
        <v>8</v>
      </c>
      <c r="E2138" t="s">
        <v>8796</v>
      </c>
      <c r="F2138">
        <v>635</v>
      </c>
      <c r="G2138">
        <v>0.751</v>
      </c>
      <c r="H2138">
        <v>0</v>
      </c>
      <c r="J2138" s="1" t="str">
        <f t="shared" si="34"/>
        <v>2023-11-29-00</v>
      </c>
    </row>
    <row r="2139" spans="1:10" x14ac:dyDescent="0.45">
      <c r="A2139">
        <v>2341905</v>
      </c>
      <c r="B2139" s="1">
        <v>45259.041666666664</v>
      </c>
      <c r="C2139" t="s">
        <v>7</v>
      </c>
      <c r="D2139" t="s">
        <v>8</v>
      </c>
      <c r="E2139" t="s">
        <v>8796</v>
      </c>
      <c r="F2139">
        <v>635</v>
      </c>
      <c r="G2139">
        <v>1.0189999999999999</v>
      </c>
      <c r="H2139">
        <v>0</v>
      </c>
      <c r="J2139" s="1" t="str">
        <f t="shared" si="34"/>
        <v>2023-11-29-01</v>
      </c>
    </row>
    <row r="2140" spans="1:10" x14ac:dyDescent="0.45">
      <c r="A2140">
        <v>2343078</v>
      </c>
      <c r="B2140" s="1">
        <v>45259.083333333336</v>
      </c>
      <c r="C2140" t="s">
        <v>7</v>
      </c>
      <c r="D2140" t="s">
        <v>8</v>
      </c>
      <c r="E2140" t="s">
        <v>8796</v>
      </c>
      <c r="F2140">
        <v>635</v>
      </c>
      <c r="G2140">
        <v>1.3560000000000001</v>
      </c>
      <c r="H2140">
        <v>0</v>
      </c>
      <c r="J2140" s="1" t="str">
        <f t="shared" si="34"/>
        <v>2023-11-29-02</v>
      </c>
    </row>
    <row r="2141" spans="1:10" x14ac:dyDescent="0.45">
      <c r="A2141">
        <v>2343885</v>
      </c>
      <c r="B2141" s="1">
        <v>45259.125</v>
      </c>
      <c r="C2141" t="s">
        <v>7</v>
      </c>
      <c r="D2141" t="s">
        <v>8</v>
      </c>
      <c r="E2141" t="s">
        <v>8796</v>
      </c>
      <c r="F2141">
        <v>635</v>
      </c>
      <c r="G2141">
        <v>1.347</v>
      </c>
      <c r="H2141">
        <v>0</v>
      </c>
      <c r="J2141" s="1" t="str">
        <f t="shared" si="34"/>
        <v>2023-11-29-03</v>
      </c>
    </row>
    <row r="2142" spans="1:10" x14ac:dyDescent="0.45">
      <c r="A2142">
        <v>2344937</v>
      </c>
      <c r="B2142" s="1">
        <v>45259.166666666664</v>
      </c>
      <c r="C2142" t="s">
        <v>7</v>
      </c>
      <c r="D2142" t="s">
        <v>8</v>
      </c>
      <c r="E2142" t="s">
        <v>8796</v>
      </c>
      <c r="F2142">
        <v>635</v>
      </c>
      <c r="G2142">
        <v>1.9510000000000001</v>
      </c>
      <c r="H2142">
        <v>0</v>
      </c>
      <c r="J2142" s="1" t="str">
        <f t="shared" si="34"/>
        <v>2023-11-29-04</v>
      </c>
    </row>
    <row r="2143" spans="1:10" x14ac:dyDescent="0.45">
      <c r="A2143">
        <v>2346339</v>
      </c>
      <c r="B2143" s="1">
        <v>45259.208333333336</v>
      </c>
      <c r="C2143" t="s">
        <v>7</v>
      </c>
      <c r="D2143" t="s">
        <v>8</v>
      </c>
      <c r="E2143" t="s">
        <v>8796</v>
      </c>
      <c r="F2143">
        <v>635</v>
      </c>
      <c r="G2143">
        <v>1.3180000000000001</v>
      </c>
      <c r="H2143">
        <v>0</v>
      </c>
      <c r="J2143" s="1" t="str">
        <f t="shared" si="34"/>
        <v>2023-11-29-05</v>
      </c>
    </row>
    <row r="2144" spans="1:10" x14ac:dyDescent="0.45">
      <c r="A2144">
        <v>2347065</v>
      </c>
      <c r="B2144" s="1">
        <v>45259.25</v>
      </c>
      <c r="C2144" t="s">
        <v>7</v>
      </c>
      <c r="D2144" t="s">
        <v>8</v>
      </c>
      <c r="E2144" t="s">
        <v>8796</v>
      </c>
      <c r="F2144">
        <v>635</v>
      </c>
      <c r="G2144">
        <v>1.508</v>
      </c>
      <c r="H2144">
        <v>0</v>
      </c>
      <c r="J2144" s="1" t="str">
        <f t="shared" si="34"/>
        <v>2023-11-29-06</v>
      </c>
    </row>
    <row r="2145" spans="1:10" x14ac:dyDescent="0.45">
      <c r="A2145">
        <v>2348857</v>
      </c>
      <c r="B2145" s="1">
        <v>45259.291666666664</v>
      </c>
      <c r="C2145" t="s">
        <v>7</v>
      </c>
      <c r="D2145" t="s">
        <v>8</v>
      </c>
      <c r="E2145" t="s">
        <v>8796</v>
      </c>
      <c r="F2145">
        <v>635</v>
      </c>
      <c r="G2145">
        <v>1.411</v>
      </c>
      <c r="H2145">
        <v>0</v>
      </c>
      <c r="J2145" s="1" t="str">
        <f t="shared" si="34"/>
        <v>2023-11-29-07</v>
      </c>
    </row>
    <row r="2146" spans="1:10" x14ac:dyDescent="0.45">
      <c r="A2146">
        <v>2349948</v>
      </c>
      <c r="B2146" s="1">
        <v>45259.333333333336</v>
      </c>
      <c r="C2146" t="s">
        <v>7</v>
      </c>
      <c r="D2146" t="s">
        <v>8</v>
      </c>
      <c r="E2146" t="s">
        <v>8796</v>
      </c>
      <c r="F2146">
        <v>635</v>
      </c>
      <c r="G2146">
        <v>1.3420000000000001</v>
      </c>
      <c r="H2146">
        <v>0</v>
      </c>
      <c r="J2146" s="1" t="str">
        <f t="shared" si="34"/>
        <v>2023-11-29-08</v>
      </c>
    </row>
    <row r="2147" spans="1:10" x14ac:dyDescent="0.45">
      <c r="A2147">
        <v>2351182</v>
      </c>
      <c r="B2147" s="1">
        <v>45259.375</v>
      </c>
      <c r="C2147" t="s">
        <v>7</v>
      </c>
      <c r="D2147" t="s">
        <v>8</v>
      </c>
      <c r="E2147" t="s">
        <v>8796</v>
      </c>
      <c r="F2147">
        <v>635</v>
      </c>
      <c r="G2147">
        <v>1.054</v>
      </c>
      <c r="H2147">
        <v>0</v>
      </c>
      <c r="J2147" s="1" t="str">
        <f t="shared" si="34"/>
        <v>2023-11-29-09</v>
      </c>
    </row>
    <row r="2148" spans="1:10" x14ac:dyDescent="0.45">
      <c r="A2148">
        <v>2351911</v>
      </c>
      <c r="B2148" s="1">
        <v>45259.416666666664</v>
      </c>
      <c r="C2148" t="s">
        <v>7</v>
      </c>
      <c r="D2148" t="s">
        <v>8</v>
      </c>
      <c r="E2148" t="s">
        <v>8796</v>
      </c>
      <c r="F2148">
        <v>635</v>
      </c>
      <c r="G2148">
        <v>1.038</v>
      </c>
      <c r="H2148">
        <v>0</v>
      </c>
      <c r="J2148" s="1" t="str">
        <f t="shared" si="34"/>
        <v>2023-11-29-10</v>
      </c>
    </row>
    <row r="2149" spans="1:10" x14ac:dyDescent="0.45">
      <c r="A2149">
        <v>2352613</v>
      </c>
      <c r="B2149" s="1">
        <v>45259.458333333336</v>
      </c>
      <c r="C2149" t="s">
        <v>7</v>
      </c>
      <c r="D2149" t="s">
        <v>8</v>
      </c>
      <c r="E2149" t="s">
        <v>8796</v>
      </c>
      <c r="F2149">
        <v>635</v>
      </c>
      <c r="G2149">
        <v>0.45300000000000001</v>
      </c>
      <c r="H2149">
        <v>1E-3</v>
      </c>
      <c r="J2149" s="1" t="str">
        <f t="shared" si="34"/>
        <v>2023-11-29-11</v>
      </c>
    </row>
    <row r="2150" spans="1:10" x14ac:dyDescent="0.45">
      <c r="A2150">
        <v>2353546</v>
      </c>
      <c r="B2150" s="1">
        <v>45259.5</v>
      </c>
      <c r="C2150" t="s">
        <v>7</v>
      </c>
      <c r="D2150" t="s">
        <v>8</v>
      </c>
      <c r="E2150" t="s">
        <v>8796</v>
      </c>
      <c r="F2150">
        <v>635</v>
      </c>
      <c r="G2150">
        <v>0.78200000000000003</v>
      </c>
      <c r="H2150">
        <v>0</v>
      </c>
      <c r="J2150" s="1" t="str">
        <f t="shared" si="34"/>
        <v>2023-11-29-12</v>
      </c>
    </row>
    <row r="2151" spans="1:10" x14ac:dyDescent="0.45">
      <c r="A2151">
        <v>2354568</v>
      </c>
      <c r="B2151" s="1">
        <v>45259.541666666664</v>
      </c>
      <c r="C2151" t="s">
        <v>7</v>
      </c>
      <c r="D2151" t="s">
        <v>8</v>
      </c>
      <c r="E2151" t="s">
        <v>8796</v>
      </c>
      <c r="F2151">
        <v>635</v>
      </c>
      <c r="G2151">
        <v>0.85199999999999998</v>
      </c>
      <c r="H2151">
        <v>0</v>
      </c>
      <c r="J2151" s="1" t="str">
        <f t="shared" si="34"/>
        <v>2023-11-29-13</v>
      </c>
    </row>
    <row r="2152" spans="1:10" x14ac:dyDescent="0.45">
      <c r="A2152">
        <v>2355632</v>
      </c>
      <c r="B2152" s="1">
        <v>45259.583333333336</v>
      </c>
      <c r="C2152" t="s">
        <v>7</v>
      </c>
      <c r="D2152" t="s">
        <v>8</v>
      </c>
      <c r="E2152" t="s">
        <v>8796</v>
      </c>
      <c r="F2152">
        <v>635</v>
      </c>
      <c r="G2152">
        <v>1.627</v>
      </c>
      <c r="H2152">
        <v>0</v>
      </c>
      <c r="J2152" s="1" t="str">
        <f t="shared" si="34"/>
        <v>2023-11-29-14</v>
      </c>
    </row>
    <row r="2153" spans="1:10" x14ac:dyDescent="0.45">
      <c r="A2153">
        <v>2357598</v>
      </c>
      <c r="B2153" s="1">
        <v>45259.625</v>
      </c>
      <c r="C2153" t="s">
        <v>7</v>
      </c>
      <c r="D2153" t="s">
        <v>8</v>
      </c>
      <c r="E2153" t="s">
        <v>8796</v>
      </c>
      <c r="F2153">
        <v>635</v>
      </c>
      <c r="G2153">
        <v>1.399</v>
      </c>
      <c r="H2153">
        <v>0</v>
      </c>
      <c r="J2153" s="1" t="str">
        <f t="shared" si="34"/>
        <v>2023-11-29-15</v>
      </c>
    </row>
    <row r="2154" spans="1:10" x14ac:dyDescent="0.45">
      <c r="A2154">
        <v>2357830</v>
      </c>
      <c r="B2154" s="1">
        <v>45259.666666666664</v>
      </c>
      <c r="C2154" t="s">
        <v>7</v>
      </c>
      <c r="D2154" t="s">
        <v>8</v>
      </c>
      <c r="E2154" t="s">
        <v>8796</v>
      </c>
      <c r="F2154">
        <v>635</v>
      </c>
      <c r="G2154">
        <v>1.5229999999999999</v>
      </c>
      <c r="H2154">
        <v>0</v>
      </c>
      <c r="J2154" s="1" t="str">
        <f t="shared" si="34"/>
        <v>2023-11-29-16</v>
      </c>
    </row>
    <row r="2155" spans="1:10" x14ac:dyDescent="0.45">
      <c r="A2155">
        <v>2359246</v>
      </c>
      <c r="B2155" s="1">
        <v>45259.708333333336</v>
      </c>
      <c r="C2155" t="s">
        <v>7</v>
      </c>
      <c r="D2155" t="s">
        <v>8</v>
      </c>
      <c r="E2155" t="s">
        <v>8796</v>
      </c>
      <c r="F2155">
        <v>635</v>
      </c>
      <c r="G2155">
        <v>1.379</v>
      </c>
      <c r="H2155">
        <v>0</v>
      </c>
      <c r="J2155" s="1" t="str">
        <f t="shared" si="34"/>
        <v>2023-11-29-17</v>
      </c>
    </row>
    <row r="2156" spans="1:10" x14ac:dyDescent="0.45">
      <c r="A2156">
        <v>2360214</v>
      </c>
      <c r="B2156" s="1">
        <v>45259.75</v>
      </c>
      <c r="C2156" t="s">
        <v>7</v>
      </c>
      <c r="D2156" t="s">
        <v>8</v>
      </c>
      <c r="E2156" t="s">
        <v>8796</v>
      </c>
      <c r="F2156">
        <v>635</v>
      </c>
      <c r="G2156">
        <v>1.776</v>
      </c>
      <c r="H2156">
        <v>0</v>
      </c>
      <c r="J2156" s="1" t="str">
        <f t="shared" si="34"/>
        <v>2023-11-29-18</v>
      </c>
    </row>
    <row r="2157" spans="1:10" x14ac:dyDescent="0.45">
      <c r="A2157">
        <v>2361712</v>
      </c>
      <c r="B2157" s="1">
        <v>45259.791666666664</v>
      </c>
      <c r="C2157" t="s">
        <v>7</v>
      </c>
      <c r="D2157" t="s">
        <v>8</v>
      </c>
      <c r="E2157" t="s">
        <v>8796</v>
      </c>
      <c r="F2157">
        <v>635</v>
      </c>
      <c r="G2157">
        <v>1.3340000000000001</v>
      </c>
      <c r="H2157">
        <v>0</v>
      </c>
      <c r="J2157" s="1" t="str">
        <f t="shared" si="34"/>
        <v>2023-11-29-19</v>
      </c>
    </row>
    <row r="2158" spans="1:10" x14ac:dyDescent="0.45">
      <c r="A2158">
        <v>2362739</v>
      </c>
      <c r="B2158" s="1">
        <v>45259.833333333336</v>
      </c>
      <c r="C2158" t="s">
        <v>7</v>
      </c>
      <c r="D2158" t="s">
        <v>8</v>
      </c>
      <c r="E2158" t="s">
        <v>8796</v>
      </c>
      <c r="F2158">
        <v>635</v>
      </c>
      <c r="G2158">
        <v>0.88600000000000001</v>
      </c>
      <c r="H2158">
        <v>0</v>
      </c>
      <c r="J2158" s="1" t="str">
        <f t="shared" si="34"/>
        <v>2023-11-29-20</v>
      </c>
    </row>
    <row r="2159" spans="1:10" x14ac:dyDescent="0.45">
      <c r="A2159">
        <v>2364021</v>
      </c>
      <c r="B2159" s="1">
        <v>45259.875</v>
      </c>
      <c r="C2159" t="s">
        <v>7</v>
      </c>
      <c r="D2159" t="s">
        <v>8</v>
      </c>
      <c r="E2159" t="s">
        <v>8796</v>
      </c>
      <c r="F2159">
        <v>635</v>
      </c>
      <c r="G2159">
        <v>1.042</v>
      </c>
      <c r="H2159">
        <v>0</v>
      </c>
      <c r="J2159" s="1" t="str">
        <f t="shared" si="34"/>
        <v>2023-11-29-21</v>
      </c>
    </row>
    <row r="2160" spans="1:10" x14ac:dyDescent="0.45">
      <c r="A2160">
        <v>2365102</v>
      </c>
      <c r="B2160" s="1">
        <v>45259.916666666664</v>
      </c>
      <c r="C2160" t="s">
        <v>7</v>
      </c>
      <c r="D2160" t="s">
        <v>8</v>
      </c>
      <c r="E2160" t="s">
        <v>8796</v>
      </c>
      <c r="F2160">
        <v>635</v>
      </c>
      <c r="G2160">
        <v>1.21</v>
      </c>
      <c r="H2160">
        <v>0</v>
      </c>
      <c r="J2160" s="1" t="str">
        <f t="shared" si="34"/>
        <v>2023-11-29-22</v>
      </c>
    </row>
    <row r="2161" spans="1:10" x14ac:dyDescent="0.45">
      <c r="A2161">
        <v>2365929</v>
      </c>
      <c r="B2161" s="1">
        <v>45259.958333333336</v>
      </c>
      <c r="C2161" t="s">
        <v>7</v>
      </c>
      <c r="D2161" t="s">
        <v>8</v>
      </c>
      <c r="E2161" t="s">
        <v>8796</v>
      </c>
      <c r="F2161">
        <v>635</v>
      </c>
      <c r="G2161">
        <v>1.1970000000000001</v>
      </c>
      <c r="H2161">
        <v>0</v>
      </c>
      <c r="J2161" s="1" t="str">
        <f t="shared" si="34"/>
        <v>2023-11-29-23</v>
      </c>
    </row>
    <row r="2162" spans="1:10" x14ac:dyDescent="0.45">
      <c r="A2162">
        <v>2367155</v>
      </c>
      <c r="B2162" s="1">
        <v>45260</v>
      </c>
      <c r="C2162" t="s">
        <v>7</v>
      </c>
      <c r="D2162" t="s">
        <v>8</v>
      </c>
      <c r="E2162" t="s">
        <v>8796</v>
      </c>
      <c r="F2162">
        <v>635</v>
      </c>
      <c r="G2162">
        <v>0.77</v>
      </c>
      <c r="H2162">
        <v>0</v>
      </c>
      <c r="J2162" s="1" t="str">
        <f t="shared" si="34"/>
        <v>2023-11-30-00</v>
      </c>
    </row>
    <row r="2163" spans="1:10" x14ac:dyDescent="0.45">
      <c r="A2163">
        <v>2368222</v>
      </c>
      <c r="B2163" s="1">
        <v>45260.041666666664</v>
      </c>
      <c r="C2163" t="s">
        <v>7</v>
      </c>
      <c r="D2163" t="s">
        <v>8</v>
      </c>
      <c r="E2163" t="s">
        <v>8796</v>
      </c>
      <c r="F2163">
        <v>635</v>
      </c>
      <c r="G2163">
        <v>1.292</v>
      </c>
      <c r="H2163">
        <v>0</v>
      </c>
      <c r="J2163" s="1" t="str">
        <f t="shared" si="34"/>
        <v>2023-11-30-01</v>
      </c>
    </row>
    <row r="2164" spans="1:10" x14ac:dyDescent="0.45">
      <c r="A2164">
        <v>2369761</v>
      </c>
      <c r="B2164" s="1">
        <v>45260.083333333336</v>
      </c>
      <c r="C2164" t="s">
        <v>7</v>
      </c>
      <c r="D2164" t="s">
        <v>8</v>
      </c>
      <c r="E2164" t="s">
        <v>8796</v>
      </c>
      <c r="F2164">
        <v>635</v>
      </c>
      <c r="G2164">
        <v>1.337</v>
      </c>
      <c r="H2164">
        <v>0</v>
      </c>
      <c r="J2164" s="1" t="str">
        <f t="shared" si="34"/>
        <v>2023-11-30-02</v>
      </c>
    </row>
    <row r="2165" spans="1:10" x14ac:dyDescent="0.45">
      <c r="A2165">
        <v>2370642</v>
      </c>
      <c r="B2165" s="1">
        <v>45260.125</v>
      </c>
      <c r="C2165" t="s">
        <v>7</v>
      </c>
      <c r="D2165" t="s">
        <v>8</v>
      </c>
      <c r="E2165" t="s">
        <v>8796</v>
      </c>
      <c r="F2165">
        <v>635</v>
      </c>
      <c r="G2165">
        <v>1.244</v>
      </c>
      <c r="H2165">
        <v>0</v>
      </c>
      <c r="J2165" s="1" t="str">
        <f t="shared" si="34"/>
        <v>2023-11-30-03</v>
      </c>
    </row>
    <row r="2166" spans="1:10" x14ac:dyDescent="0.45">
      <c r="A2166">
        <v>2371559</v>
      </c>
      <c r="B2166" s="1">
        <v>45260.166666666664</v>
      </c>
      <c r="C2166" t="s">
        <v>7</v>
      </c>
      <c r="D2166" t="s">
        <v>8</v>
      </c>
      <c r="E2166" t="s">
        <v>8796</v>
      </c>
      <c r="F2166">
        <v>635</v>
      </c>
      <c r="G2166">
        <v>1.2390000000000001</v>
      </c>
      <c r="H2166">
        <v>0</v>
      </c>
      <c r="J2166" s="1" t="str">
        <f t="shared" si="34"/>
        <v>2023-11-30-04</v>
      </c>
    </row>
    <row r="2167" spans="1:10" x14ac:dyDescent="0.45">
      <c r="A2167">
        <v>2372329</v>
      </c>
      <c r="B2167" s="1">
        <v>45260.208333333336</v>
      </c>
      <c r="C2167" t="s">
        <v>7</v>
      </c>
      <c r="D2167" t="s">
        <v>8</v>
      </c>
      <c r="E2167" t="s">
        <v>8796</v>
      </c>
      <c r="F2167">
        <v>635</v>
      </c>
      <c r="G2167">
        <v>1.355</v>
      </c>
      <c r="H2167">
        <v>0</v>
      </c>
      <c r="J2167" s="1" t="str">
        <f t="shared" si="34"/>
        <v>2023-11-30-05</v>
      </c>
    </row>
    <row r="2168" spans="1:10" x14ac:dyDescent="0.45">
      <c r="A2168">
        <v>2373384</v>
      </c>
      <c r="B2168" s="1">
        <v>45260.25</v>
      </c>
      <c r="C2168" t="s">
        <v>7</v>
      </c>
      <c r="D2168" t="s">
        <v>8</v>
      </c>
      <c r="E2168" t="s">
        <v>8796</v>
      </c>
      <c r="F2168">
        <v>635</v>
      </c>
      <c r="G2168">
        <v>2.4470000000000001</v>
      </c>
      <c r="H2168">
        <v>0</v>
      </c>
      <c r="J2168" s="1" t="str">
        <f t="shared" si="34"/>
        <v>2023-11-30-06</v>
      </c>
    </row>
    <row r="2169" spans="1:10" x14ac:dyDescent="0.45">
      <c r="A2169">
        <v>2375262</v>
      </c>
      <c r="B2169" s="1">
        <v>45260.291666666664</v>
      </c>
      <c r="C2169" t="s">
        <v>7</v>
      </c>
      <c r="D2169" t="s">
        <v>8</v>
      </c>
      <c r="E2169" t="s">
        <v>8796</v>
      </c>
      <c r="F2169">
        <v>635</v>
      </c>
      <c r="G2169">
        <v>1.246</v>
      </c>
      <c r="H2169">
        <v>1.6E-2</v>
      </c>
      <c r="J2169" s="1" t="str">
        <f t="shared" si="34"/>
        <v>2023-11-30-07</v>
      </c>
    </row>
    <row r="2170" spans="1:10" x14ac:dyDescent="0.45">
      <c r="A2170">
        <v>2375336</v>
      </c>
      <c r="B2170" s="1">
        <v>45260.333333333336</v>
      </c>
      <c r="C2170" t="s">
        <v>7</v>
      </c>
      <c r="D2170" t="s">
        <v>8</v>
      </c>
      <c r="E2170" t="s">
        <v>8796</v>
      </c>
      <c r="F2170">
        <v>635</v>
      </c>
      <c r="G2170">
        <v>1.087</v>
      </c>
      <c r="H2170">
        <v>7.8E-2</v>
      </c>
      <c r="J2170" s="1" t="str">
        <f t="shared" si="34"/>
        <v>2023-11-30-08</v>
      </c>
    </row>
    <row r="2171" spans="1:10" x14ac:dyDescent="0.45">
      <c r="A2171">
        <v>2376698</v>
      </c>
      <c r="B2171" s="1">
        <v>45260.375</v>
      </c>
      <c r="C2171" t="s">
        <v>7</v>
      </c>
      <c r="D2171" t="s">
        <v>8</v>
      </c>
      <c r="E2171" t="s">
        <v>8796</v>
      </c>
      <c r="F2171">
        <v>635</v>
      </c>
      <c r="G2171">
        <v>1.2490000000000001</v>
      </c>
      <c r="H2171">
        <v>8.8999999999999996E-2</v>
      </c>
      <c r="J2171" s="1" t="str">
        <f t="shared" si="34"/>
        <v>2023-11-30-09</v>
      </c>
    </row>
    <row r="2172" spans="1:10" x14ac:dyDescent="0.45">
      <c r="A2172">
        <v>2378488</v>
      </c>
      <c r="B2172" s="1">
        <v>45260.416666666664</v>
      </c>
      <c r="C2172" t="s">
        <v>7</v>
      </c>
      <c r="D2172" t="s">
        <v>8</v>
      </c>
      <c r="E2172" t="s">
        <v>8796</v>
      </c>
      <c r="F2172">
        <v>635</v>
      </c>
      <c r="G2172">
        <v>1.6279999999999999</v>
      </c>
      <c r="H2172">
        <v>4.8000000000000001E-2</v>
      </c>
      <c r="J2172" s="1" t="str">
        <f t="shared" si="34"/>
        <v>2023-11-30-10</v>
      </c>
    </row>
    <row r="2173" spans="1:10" x14ac:dyDescent="0.45">
      <c r="A2173">
        <v>2379414</v>
      </c>
      <c r="B2173" s="1">
        <v>45260.458333333336</v>
      </c>
      <c r="C2173" t="s">
        <v>7</v>
      </c>
      <c r="D2173" t="s">
        <v>8</v>
      </c>
      <c r="E2173" t="s">
        <v>8796</v>
      </c>
      <c r="F2173">
        <v>635</v>
      </c>
      <c r="G2173">
        <v>0.63</v>
      </c>
      <c r="H2173">
        <v>5.6000000000000001E-2</v>
      </c>
      <c r="J2173" s="1" t="str">
        <f t="shared" si="34"/>
        <v>2023-11-30-11</v>
      </c>
    </row>
    <row r="2174" spans="1:10" x14ac:dyDescent="0.45">
      <c r="A2174">
        <v>2379840</v>
      </c>
      <c r="B2174" s="1">
        <v>45260.5</v>
      </c>
      <c r="C2174" t="s">
        <v>7</v>
      </c>
      <c r="D2174" t="s">
        <v>8</v>
      </c>
      <c r="E2174" t="s">
        <v>8796</v>
      </c>
      <c r="F2174">
        <v>635</v>
      </c>
      <c r="G2174">
        <v>1.1599999999999999</v>
      </c>
      <c r="H2174">
        <v>4.1000000000000002E-2</v>
      </c>
      <c r="J2174" s="1" t="str">
        <f t="shared" si="34"/>
        <v>2023-11-30-12</v>
      </c>
    </row>
    <row r="2175" spans="1:10" x14ac:dyDescent="0.45">
      <c r="A2175">
        <v>2381480</v>
      </c>
      <c r="B2175" s="1">
        <v>45260.541666666664</v>
      </c>
      <c r="C2175" t="s">
        <v>7</v>
      </c>
      <c r="D2175" t="s">
        <v>8</v>
      </c>
      <c r="E2175" t="s">
        <v>8796</v>
      </c>
      <c r="F2175">
        <v>635</v>
      </c>
      <c r="G2175">
        <v>1.7809999999999999</v>
      </c>
      <c r="H2175">
        <v>7.0000000000000001E-3</v>
      </c>
      <c r="J2175" s="1" t="str">
        <f t="shared" si="34"/>
        <v>2023-11-30-13</v>
      </c>
    </row>
    <row r="2176" spans="1:10" x14ac:dyDescent="0.45">
      <c r="A2176">
        <v>2382457</v>
      </c>
      <c r="B2176" s="1">
        <v>45260.583333333336</v>
      </c>
      <c r="C2176" t="s">
        <v>7</v>
      </c>
      <c r="D2176" t="s">
        <v>8</v>
      </c>
      <c r="E2176" t="s">
        <v>8796</v>
      </c>
      <c r="F2176">
        <v>635</v>
      </c>
      <c r="G2176">
        <v>0.77200000000000002</v>
      </c>
      <c r="H2176">
        <v>0</v>
      </c>
      <c r="J2176" s="1" t="str">
        <f t="shared" si="34"/>
        <v>2023-11-30-14</v>
      </c>
    </row>
    <row r="2177" spans="1:10" x14ac:dyDescent="0.45">
      <c r="A2177">
        <v>2383514</v>
      </c>
      <c r="B2177" s="1">
        <v>45260.625</v>
      </c>
      <c r="C2177" t="s">
        <v>7</v>
      </c>
      <c r="D2177" t="s">
        <v>8</v>
      </c>
      <c r="E2177" t="s">
        <v>8796</v>
      </c>
      <c r="F2177">
        <v>635</v>
      </c>
      <c r="G2177">
        <v>1.2929999999999999</v>
      </c>
      <c r="H2177">
        <v>0</v>
      </c>
      <c r="J2177" s="1" t="str">
        <f t="shared" si="34"/>
        <v>2023-11-30-15</v>
      </c>
    </row>
    <row r="2178" spans="1:10" x14ac:dyDescent="0.45">
      <c r="A2178">
        <v>2384363</v>
      </c>
      <c r="B2178" s="1">
        <v>45260.666666666664</v>
      </c>
      <c r="C2178" t="s">
        <v>7</v>
      </c>
      <c r="D2178" t="s">
        <v>8</v>
      </c>
      <c r="E2178" t="s">
        <v>8796</v>
      </c>
      <c r="F2178">
        <v>635</v>
      </c>
      <c r="G2178">
        <v>1.744</v>
      </c>
      <c r="H2178">
        <v>0</v>
      </c>
      <c r="J2178" s="1" t="str">
        <f t="shared" si="34"/>
        <v>2023-11-30-16</v>
      </c>
    </row>
    <row r="2179" spans="1:10" x14ac:dyDescent="0.45">
      <c r="A2179">
        <v>2385712</v>
      </c>
      <c r="B2179" s="1">
        <v>45260.708333333336</v>
      </c>
      <c r="C2179" t="s">
        <v>7</v>
      </c>
      <c r="D2179" t="s">
        <v>8</v>
      </c>
      <c r="E2179" t="s">
        <v>8796</v>
      </c>
      <c r="F2179">
        <v>635</v>
      </c>
      <c r="G2179">
        <v>0.51600000000000001</v>
      </c>
      <c r="H2179">
        <v>0</v>
      </c>
      <c r="J2179" s="1" t="str">
        <f t="shared" ref="J2179:J2242" si="35">TEXT(YEAR(B2179),"0000")&amp;"-"&amp;TEXT(MONTH(B2179),"00")&amp;"-"&amp;TEXT(DAY(B2179),"00")&amp;"-"&amp;TEXT(HOUR(B2179),"00")</f>
        <v>2023-11-30-17</v>
      </c>
    </row>
    <row r="2180" spans="1:10" x14ac:dyDescent="0.45">
      <c r="A2180">
        <v>2387023</v>
      </c>
      <c r="B2180" s="1">
        <v>45260.75</v>
      </c>
      <c r="C2180" t="s">
        <v>7</v>
      </c>
      <c r="D2180" t="s">
        <v>8</v>
      </c>
      <c r="E2180" t="s">
        <v>8796</v>
      </c>
      <c r="F2180">
        <v>635</v>
      </c>
      <c r="G2180">
        <v>0.85699999999999998</v>
      </c>
      <c r="H2180">
        <v>0</v>
      </c>
      <c r="J2180" s="1" t="str">
        <f t="shared" si="35"/>
        <v>2023-11-30-18</v>
      </c>
    </row>
    <row r="2181" spans="1:10" x14ac:dyDescent="0.45">
      <c r="A2181">
        <v>2387471</v>
      </c>
      <c r="B2181" s="1">
        <v>45260.791666666664</v>
      </c>
      <c r="C2181" t="s">
        <v>7</v>
      </c>
      <c r="D2181" t="s">
        <v>8</v>
      </c>
      <c r="E2181" t="s">
        <v>8796</v>
      </c>
      <c r="F2181">
        <v>635</v>
      </c>
      <c r="G2181">
        <v>0.24199999999999999</v>
      </c>
      <c r="H2181">
        <v>0</v>
      </c>
      <c r="J2181" s="1" t="str">
        <f t="shared" si="35"/>
        <v>2023-11-30-19</v>
      </c>
    </row>
    <row r="2182" spans="1:10" x14ac:dyDescent="0.45">
      <c r="A2182">
        <v>2389287</v>
      </c>
      <c r="B2182" s="1">
        <v>45260.833333333336</v>
      </c>
      <c r="C2182" t="s">
        <v>7</v>
      </c>
      <c r="D2182" t="s">
        <v>8</v>
      </c>
      <c r="E2182" t="s">
        <v>8796</v>
      </c>
      <c r="F2182">
        <v>635</v>
      </c>
      <c r="G2182">
        <v>0.28100000000000003</v>
      </c>
      <c r="H2182">
        <v>0</v>
      </c>
      <c r="J2182" s="1" t="str">
        <f t="shared" si="35"/>
        <v>2023-11-30-20</v>
      </c>
    </row>
    <row r="2183" spans="1:10" x14ac:dyDescent="0.45">
      <c r="A2183">
        <v>2390413</v>
      </c>
      <c r="B2183" s="1">
        <v>45260.875</v>
      </c>
      <c r="C2183" t="s">
        <v>7</v>
      </c>
      <c r="D2183" t="s">
        <v>8</v>
      </c>
      <c r="E2183" t="s">
        <v>8796</v>
      </c>
      <c r="F2183">
        <v>635</v>
      </c>
      <c r="G2183">
        <v>0.24099999999999999</v>
      </c>
      <c r="H2183">
        <v>0</v>
      </c>
      <c r="J2183" s="1" t="str">
        <f t="shared" si="35"/>
        <v>2023-11-30-21</v>
      </c>
    </row>
    <row r="2184" spans="1:10" x14ac:dyDescent="0.45">
      <c r="A2184">
        <v>2390905</v>
      </c>
      <c r="B2184" s="1">
        <v>45260.916666666664</v>
      </c>
      <c r="C2184" t="s">
        <v>7</v>
      </c>
      <c r="D2184" t="s">
        <v>8</v>
      </c>
      <c r="E2184" t="s">
        <v>8796</v>
      </c>
      <c r="F2184">
        <v>635</v>
      </c>
      <c r="G2184">
        <v>0.19400000000000001</v>
      </c>
      <c r="H2184">
        <v>0</v>
      </c>
      <c r="J2184" s="1" t="str">
        <f t="shared" si="35"/>
        <v>2023-11-30-22</v>
      </c>
    </row>
    <row r="2185" spans="1:10" x14ac:dyDescent="0.45">
      <c r="A2185">
        <v>2391982</v>
      </c>
      <c r="B2185" s="1">
        <v>45260.958333333336</v>
      </c>
      <c r="C2185" t="s">
        <v>7</v>
      </c>
      <c r="D2185" t="s">
        <v>8</v>
      </c>
      <c r="E2185" t="s">
        <v>8796</v>
      </c>
      <c r="F2185">
        <v>635</v>
      </c>
      <c r="G2185">
        <v>0.19</v>
      </c>
      <c r="H2185">
        <v>0</v>
      </c>
      <c r="J2185" s="1" t="str">
        <f t="shared" si="35"/>
        <v>2023-11-30-23</v>
      </c>
    </row>
    <row r="2186" spans="1:10" x14ac:dyDescent="0.45">
      <c r="A2186">
        <v>2392973</v>
      </c>
      <c r="B2186" s="1">
        <v>45261</v>
      </c>
      <c r="C2186" t="s">
        <v>7</v>
      </c>
      <c r="D2186" t="s">
        <v>8</v>
      </c>
      <c r="E2186" t="s">
        <v>8796</v>
      </c>
      <c r="F2186">
        <v>635</v>
      </c>
      <c r="G2186">
        <v>0.66500000000000004</v>
      </c>
      <c r="H2186">
        <v>0</v>
      </c>
      <c r="J2186" s="1" t="str">
        <f t="shared" si="35"/>
        <v>2023-12-01-00</v>
      </c>
    </row>
    <row r="2187" spans="1:10" x14ac:dyDescent="0.45">
      <c r="A2187">
        <v>2394600</v>
      </c>
      <c r="B2187" s="1">
        <v>45261.041666666664</v>
      </c>
      <c r="C2187" t="s">
        <v>7</v>
      </c>
      <c r="D2187" t="s">
        <v>8</v>
      </c>
      <c r="E2187" t="s">
        <v>8796</v>
      </c>
      <c r="F2187">
        <v>635</v>
      </c>
      <c r="G2187">
        <v>1.6830000000000001</v>
      </c>
      <c r="H2187">
        <v>0</v>
      </c>
      <c r="J2187" s="1" t="str">
        <f t="shared" si="35"/>
        <v>2023-12-01-01</v>
      </c>
    </row>
    <row r="2188" spans="1:10" x14ac:dyDescent="0.45">
      <c r="A2188">
        <v>2395625</v>
      </c>
      <c r="B2188" s="1">
        <v>45261.083333333336</v>
      </c>
      <c r="C2188" t="s">
        <v>7</v>
      </c>
      <c r="D2188" t="s">
        <v>8</v>
      </c>
      <c r="E2188" t="s">
        <v>8796</v>
      </c>
      <c r="F2188">
        <v>635</v>
      </c>
      <c r="G2188">
        <v>1.284</v>
      </c>
      <c r="H2188">
        <v>0</v>
      </c>
      <c r="J2188" s="1" t="str">
        <f t="shared" si="35"/>
        <v>2023-12-01-02</v>
      </c>
    </row>
    <row r="2189" spans="1:10" x14ac:dyDescent="0.45">
      <c r="A2189">
        <v>2396491</v>
      </c>
      <c r="B2189" s="1">
        <v>45261.125</v>
      </c>
      <c r="C2189" t="s">
        <v>7</v>
      </c>
      <c r="D2189" t="s">
        <v>8</v>
      </c>
      <c r="E2189" t="s">
        <v>8796</v>
      </c>
      <c r="F2189">
        <v>635</v>
      </c>
      <c r="G2189">
        <v>0.93</v>
      </c>
      <c r="H2189">
        <v>0</v>
      </c>
      <c r="J2189" s="1" t="str">
        <f t="shared" si="35"/>
        <v>2023-12-01-03</v>
      </c>
    </row>
    <row r="2190" spans="1:10" x14ac:dyDescent="0.45">
      <c r="A2190">
        <v>2397758</v>
      </c>
      <c r="B2190" s="1">
        <v>45261.166666666664</v>
      </c>
      <c r="C2190" t="s">
        <v>7</v>
      </c>
      <c r="D2190" t="s">
        <v>8</v>
      </c>
      <c r="E2190" t="s">
        <v>8796</v>
      </c>
      <c r="F2190">
        <v>635</v>
      </c>
      <c r="G2190">
        <v>0.63100000000000001</v>
      </c>
      <c r="H2190">
        <v>0</v>
      </c>
      <c r="J2190" s="1" t="str">
        <f t="shared" si="35"/>
        <v>2023-12-01-04</v>
      </c>
    </row>
    <row r="2191" spans="1:10" x14ac:dyDescent="0.45">
      <c r="A2191">
        <v>2399240</v>
      </c>
      <c r="B2191" s="1">
        <v>45261.208333333336</v>
      </c>
      <c r="C2191" t="s">
        <v>7</v>
      </c>
      <c r="D2191" t="s">
        <v>8</v>
      </c>
      <c r="E2191" t="s">
        <v>8796</v>
      </c>
      <c r="F2191">
        <v>635</v>
      </c>
      <c r="G2191">
        <v>1.2330000000000001</v>
      </c>
      <c r="H2191">
        <v>0</v>
      </c>
      <c r="J2191" s="1" t="str">
        <f t="shared" si="35"/>
        <v>2023-12-01-05</v>
      </c>
    </row>
    <row r="2192" spans="1:10" x14ac:dyDescent="0.45">
      <c r="A2192">
        <v>2400046</v>
      </c>
      <c r="B2192" s="1">
        <v>45261.25</v>
      </c>
      <c r="C2192" t="s">
        <v>7</v>
      </c>
      <c r="D2192" t="s">
        <v>8</v>
      </c>
      <c r="E2192" t="s">
        <v>8796</v>
      </c>
      <c r="F2192">
        <v>635</v>
      </c>
      <c r="G2192">
        <v>1.641</v>
      </c>
      <c r="H2192">
        <v>0</v>
      </c>
      <c r="J2192" s="1" t="str">
        <f t="shared" si="35"/>
        <v>2023-12-01-06</v>
      </c>
    </row>
    <row r="2193" spans="1:10" x14ac:dyDescent="0.45">
      <c r="A2193">
        <v>2401132</v>
      </c>
      <c r="B2193" s="1">
        <v>45261.291666666664</v>
      </c>
      <c r="C2193" t="s">
        <v>7</v>
      </c>
      <c r="D2193" t="s">
        <v>8</v>
      </c>
      <c r="E2193" t="s">
        <v>8796</v>
      </c>
      <c r="F2193">
        <v>635</v>
      </c>
      <c r="G2193">
        <v>0.98499999999999999</v>
      </c>
      <c r="H2193">
        <v>0</v>
      </c>
      <c r="J2193" s="1" t="str">
        <f t="shared" si="35"/>
        <v>2023-12-01-07</v>
      </c>
    </row>
    <row r="2194" spans="1:10" x14ac:dyDescent="0.45">
      <c r="A2194">
        <v>2401836</v>
      </c>
      <c r="B2194" s="1">
        <v>45261.333333333336</v>
      </c>
      <c r="C2194" t="s">
        <v>7</v>
      </c>
      <c r="D2194" t="s">
        <v>8</v>
      </c>
      <c r="E2194" t="s">
        <v>8796</v>
      </c>
      <c r="F2194">
        <v>635</v>
      </c>
      <c r="G2194">
        <v>0.73399999999999999</v>
      </c>
      <c r="H2194">
        <v>0</v>
      </c>
      <c r="J2194" s="1" t="str">
        <f t="shared" si="35"/>
        <v>2023-12-01-08</v>
      </c>
    </row>
    <row r="2195" spans="1:10" x14ac:dyDescent="0.45">
      <c r="A2195">
        <v>2402663</v>
      </c>
      <c r="B2195" s="1">
        <v>45261.375</v>
      </c>
      <c r="C2195" t="s">
        <v>7</v>
      </c>
      <c r="D2195" t="s">
        <v>8</v>
      </c>
      <c r="E2195" t="s">
        <v>8796</v>
      </c>
      <c r="F2195">
        <v>635</v>
      </c>
      <c r="G2195">
        <v>0.93899999999999995</v>
      </c>
      <c r="H2195">
        <v>0</v>
      </c>
      <c r="J2195" s="1" t="str">
        <f t="shared" si="35"/>
        <v>2023-12-01-09</v>
      </c>
    </row>
    <row r="2196" spans="1:10" x14ac:dyDescent="0.45">
      <c r="A2196">
        <v>2404081</v>
      </c>
      <c r="B2196" s="1">
        <v>45261.416666666664</v>
      </c>
      <c r="C2196" t="s">
        <v>7</v>
      </c>
      <c r="D2196" t="s">
        <v>8</v>
      </c>
      <c r="E2196" t="s">
        <v>8796</v>
      </c>
      <c r="F2196">
        <v>635</v>
      </c>
      <c r="G2196">
        <v>1.3149999999999999</v>
      </c>
      <c r="H2196">
        <v>8.0000000000000002E-3</v>
      </c>
      <c r="J2196" s="1" t="str">
        <f t="shared" si="35"/>
        <v>2023-12-01-10</v>
      </c>
    </row>
    <row r="2197" spans="1:10" x14ac:dyDescent="0.45">
      <c r="A2197">
        <v>2404866</v>
      </c>
      <c r="B2197" s="1">
        <v>45261.458333333336</v>
      </c>
      <c r="C2197" t="s">
        <v>7</v>
      </c>
      <c r="D2197" t="s">
        <v>8</v>
      </c>
      <c r="E2197" t="s">
        <v>8796</v>
      </c>
      <c r="F2197">
        <v>635</v>
      </c>
      <c r="G2197">
        <v>1.927</v>
      </c>
      <c r="H2197">
        <v>0</v>
      </c>
      <c r="J2197" s="1" t="str">
        <f t="shared" si="35"/>
        <v>2023-12-01-11</v>
      </c>
    </row>
    <row r="2198" spans="1:10" x14ac:dyDescent="0.45">
      <c r="A2198">
        <v>2406234</v>
      </c>
      <c r="B2198" s="1">
        <v>45261.5</v>
      </c>
      <c r="C2198" t="s">
        <v>7</v>
      </c>
      <c r="D2198" t="s">
        <v>8</v>
      </c>
      <c r="E2198" t="s">
        <v>8796</v>
      </c>
      <c r="F2198">
        <v>635</v>
      </c>
      <c r="G2198">
        <v>0.40300000000000002</v>
      </c>
      <c r="H2198">
        <v>5.2999999999999999E-2</v>
      </c>
      <c r="J2198" s="1" t="str">
        <f t="shared" si="35"/>
        <v>2023-12-01-12</v>
      </c>
    </row>
    <row r="2199" spans="1:10" x14ac:dyDescent="0.45">
      <c r="A2199">
        <v>2407264</v>
      </c>
      <c r="B2199" s="1">
        <v>45261.541666666664</v>
      </c>
      <c r="C2199" t="s">
        <v>7</v>
      </c>
      <c r="D2199" t="s">
        <v>8</v>
      </c>
      <c r="E2199" t="s">
        <v>8796</v>
      </c>
      <c r="F2199">
        <v>635</v>
      </c>
      <c r="G2199">
        <v>0.69899999999999995</v>
      </c>
      <c r="H2199">
        <v>1.4999999999999999E-2</v>
      </c>
      <c r="J2199" s="1" t="str">
        <f t="shared" si="35"/>
        <v>2023-12-01-13</v>
      </c>
    </row>
    <row r="2200" spans="1:10" x14ac:dyDescent="0.45">
      <c r="A2200">
        <v>2409193</v>
      </c>
      <c r="B2200" s="1">
        <v>45261.583333333336</v>
      </c>
      <c r="C2200" t="s">
        <v>7</v>
      </c>
      <c r="D2200" t="s">
        <v>8</v>
      </c>
      <c r="E2200" t="s">
        <v>8796</v>
      </c>
      <c r="F2200">
        <v>635</v>
      </c>
      <c r="G2200">
        <v>0.5</v>
      </c>
      <c r="H2200">
        <v>0</v>
      </c>
      <c r="J2200" s="1" t="str">
        <f t="shared" si="35"/>
        <v>2023-12-01-14</v>
      </c>
    </row>
    <row r="2201" spans="1:10" x14ac:dyDescent="0.45">
      <c r="A2201">
        <v>2409954</v>
      </c>
      <c r="B2201" s="1">
        <v>45261.625</v>
      </c>
      <c r="C2201" t="s">
        <v>7</v>
      </c>
      <c r="D2201" t="s">
        <v>8</v>
      </c>
      <c r="E2201" t="s">
        <v>8796</v>
      </c>
      <c r="F2201">
        <v>635</v>
      </c>
      <c r="G2201">
        <v>1.25</v>
      </c>
      <c r="H2201">
        <v>0</v>
      </c>
      <c r="J2201" s="1" t="str">
        <f t="shared" si="35"/>
        <v>2023-12-01-15</v>
      </c>
    </row>
    <row r="2202" spans="1:10" x14ac:dyDescent="0.45">
      <c r="A2202">
        <v>2410715</v>
      </c>
      <c r="B2202" s="1">
        <v>45261.666666666664</v>
      </c>
      <c r="C2202" t="s">
        <v>7</v>
      </c>
      <c r="D2202" t="s">
        <v>8</v>
      </c>
      <c r="E2202" t="s">
        <v>8796</v>
      </c>
      <c r="F2202">
        <v>635</v>
      </c>
      <c r="G2202">
        <v>1.4530000000000001</v>
      </c>
      <c r="H2202">
        <v>0</v>
      </c>
      <c r="J2202" s="1" t="str">
        <f t="shared" si="35"/>
        <v>2023-12-01-16</v>
      </c>
    </row>
    <row r="2203" spans="1:10" x14ac:dyDescent="0.45">
      <c r="A2203">
        <v>2411876</v>
      </c>
      <c r="B2203" s="1">
        <v>45261.708333333336</v>
      </c>
      <c r="C2203" t="s">
        <v>7</v>
      </c>
      <c r="D2203" t="s">
        <v>8</v>
      </c>
      <c r="E2203" t="s">
        <v>8796</v>
      </c>
      <c r="F2203">
        <v>635</v>
      </c>
      <c r="G2203">
        <v>1.595</v>
      </c>
      <c r="H2203">
        <v>0</v>
      </c>
      <c r="J2203" s="1" t="str">
        <f t="shared" si="35"/>
        <v>2023-12-01-17</v>
      </c>
    </row>
    <row r="2204" spans="1:10" x14ac:dyDescent="0.45">
      <c r="A2204">
        <v>2413266</v>
      </c>
      <c r="B2204" s="1">
        <v>45261.75</v>
      </c>
      <c r="C2204" t="s">
        <v>7</v>
      </c>
      <c r="D2204" t="s">
        <v>8</v>
      </c>
      <c r="E2204" t="s">
        <v>8796</v>
      </c>
      <c r="F2204">
        <v>635</v>
      </c>
      <c r="G2204">
        <v>1.8360000000000001</v>
      </c>
      <c r="H2204">
        <v>0</v>
      </c>
      <c r="J2204" s="1" t="str">
        <f t="shared" si="35"/>
        <v>2023-12-01-18</v>
      </c>
    </row>
    <row r="2205" spans="1:10" x14ac:dyDescent="0.45">
      <c r="A2205">
        <v>2413651</v>
      </c>
      <c r="B2205" s="1">
        <v>45261.791666666664</v>
      </c>
      <c r="C2205" t="s">
        <v>7</v>
      </c>
      <c r="D2205" t="s">
        <v>8</v>
      </c>
      <c r="E2205" t="s">
        <v>8796</v>
      </c>
      <c r="F2205">
        <v>635</v>
      </c>
      <c r="G2205">
        <v>0.32400000000000001</v>
      </c>
      <c r="H2205">
        <v>0</v>
      </c>
      <c r="J2205" s="1" t="str">
        <f t="shared" si="35"/>
        <v>2023-12-01-19</v>
      </c>
    </row>
    <row r="2206" spans="1:10" x14ac:dyDescent="0.45">
      <c r="A2206">
        <v>2415339</v>
      </c>
      <c r="B2206" s="1">
        <v>45261.833333333336</v>
      </c>
      <c r="C2206" t="s">
        <v>7</v>
      </c>
      <c r="D2206" t="s">
        <v>8</v>
      </c>
      <c r="E2206" t="s">
        <v>8796</v>
      </c>
      <c r="F2206">
        <v>635</v>
      </c>
      <c r="G2206">
        <v>0.88900000000000001</v>
      </c>
      <c r="H2206">
        <v>0</v>
      </c>
      <c r="J2206" s="1" t="str">
        <f t="shared" si="35"/>
        <v>2023-12-01-20</v>
      </c>
    </row>
    <row r="2207" spans="1:10" x14ac:dyDescent="0.45">
      <c r="A2207">
        <v>2416464</v>
      </c>
      <c r="B2207" s="1">
        <v>45261.875</v>
      </c>
      <c r="C2207" t="s">
        <v>7</v>
      </c>
      <c r="D2207" t="s">
        <v>8</v>
      </c>
      <c r="E2207" t="s">
        <v>8796</v>
      </c>
      <c r="F2207">
        <v>635</v>
      </c>
      <c r="G2207">
        <v>0.72899999999999998</v>
      </c>
      <c r="H2207">
        <v>0</v>
      </c>
      <c r="J2207" s="1" t="str">
        <f t="shared" si="35"/>
        <v>2023-12-01-21</v>
      </c>
    </row>
    <row r="2208" spans="1:10" x14ac:dyDescent="0.45">
      <c r="A2208">
        <v>2417831</v>
      </c>
      <c r="B2208" s="1">
        <v>45261.916666666664</v>
      </c>
      <c r="C2208" t="s">
        <v>7</v>
      </c>
      <c r="D2208" t="s">
        <v>8</v>
      </c>
      <c r="E2208" t="s">
        <v>8796</v>
      </c>
      <c r="F2208">
        <v>635</v>
      </c>
      <c r="G2208">
        <v>0.36199999999999999</v>
      </c>
      <c r="H2208">
        <v>0</v>
      </c>
      <c r="J2208" s="1" t="str">
        <f t="shared" si="35"/>
        <v>2023-12-01-22</v>
      </c>
    </row>
    <row r="2209" spans="1:10" x14ac:dyDescent="0.45">
      <c r="A2209">
        <v>2418001</v>
      </c>
      <c r="B2209" s="1">
        <v>45261.958333333336</v>
      </c>
      <c r="C2209" t="s">
        <v>7</v>
      </c>
      <c r="D2209" t="s">
        <v>8</v>
      </c>
      <c r="E2209" t="s">
        <v>8796</v>
      </c>
      <c r="F2209">
        <v>635</v>
      </c>
      <c r="G2209">
        <v>0.32300000000000001</v>
      </c>
      <c r="H2209">
        <v>0</v>
      </c>
      <c r="J2209" s="1" t="str">
        <f t="shared" si="35"/>
        <v>2023-12-01-23</v>
      </c>
    </row>
    <row r="2210" spans="1:10" x14ac:dyDescent="0.45">
      <c r="A2210">
        <v>2419626</v>
      </c>
      <c r="B2210" s="1">
        <v>45262</v>
      </c>
      <c r="C2210" t="s">
        <v>7</v>
      </c>
      <c r="D2210" t="s">
        <v>8</v>
      </c>
      <c r="E2210" t="s">
        <v>8796</v>
      </c>
      <c r="F2210">
        <v>635</v>
      </c>
      <c r="G2210">
        <v>1.272</v>
      </c>
      <c r="H2210">
        <v>0</v>
      </c>
      <c r="J2210" s="1" t="str">
        <f t="shared" si="35"/>
        <v>2023-12-02-00</v>
      </c>
    </row>
    <row r="2211" spans="1:10" x14ac:dyDescent="0.45">
      <c r="A2211">
        <v>2420936</v>
      </c>
      <c r="B2211" s="1">
        <v>45262.041666666664</v>
      </c>
      <c r="C2211" t="s">
        <v>7</v>
      </c>
      <c r="D2211" t="s">
        <v>8</v>
      </c>
      <c r="E2211" t="s">
        <v>8796</v>
      </c>
      <c r="F2211">
        <v>635</v>
      </c>
      <c r="G2211">
        <v>0.67800000000000005</v>
      </c>
      <c r="H2211">
        <v>0</v>
      </c>
      <c r="J2211" s="1" t="str">
        <f t="shared" si="35"/>
        <v>2023-12-02-01</v>
      </c>
    </row>
    <row r="2212" spans="1:10" x14ac:dyDescent="0.45">
      <c r="A2212">
        <v>2422182</v>
      </c>
      <c r="B2212" s="1">
        <v>45262.083333333336</v>
      </c>
      <c r="C2212" t="s">
        <v>7</v>
      </c>
      <c r="D2212" t="s">
        <v>8</v>
      </c>
      <c r="E2212" t="s">
        <v>8796</v>
      </c>
      <c r="F2212">
        <v>635</v>
      </c>
      <c r="G2212">
        <v>0.92400000000000004</v>
      </c>
      <c r="H2212">
        <v>0</v>
      </c>
      <c r="J2212" s="1" t="str">
        <f t="shared" si="35"/>
        <v>2023-12-02-02</v>
      </c>
    </row>
    <row r="2213" spans="1:10" x14ac:dyDescent="0.45">
      <c r="A2213">
        <v>2422511</v>
      </c>
      <c r="B2213" s="1">
        <v>45262.125</v>
      </c>
      <c r="C2213" t="s">
        <v>7</v>
      </c>
      <c r="D2213" t="s">
        <v>8</v>
      </c>
      <c r="E2213" t="s">
        <v>8796</v>
      </c>
      <c r="F2213">
        <v>635</v>
      </c>
      <c r="G2213">
        <v>1.264</v>
      </c>
      <c r="H2213">
        <v>0</v>
      </c>
      <c r="J2213" s="1" t="str">
        <f t="shared" si="35"/>
        <v>2023-12-02-03</v>
      </c>
    </row>
    <row r="2214" spans="1:10" x14ac:dyDescent="0.45">
      <c r="A2214">
        <v>2424056</v>
      </c>
      <c r="B2214" s="1">
        <v>45262.166666666664</v>
      </c>
      <c r="C2214" t="s">
        <v>7</v>
      </c>
      <c r="D2214" t="s">
        <v>8</v>
      </c>
      <c r="E2214" t="s">
        <v>8796</v>
      </c>
      <c r="F2214">
        <v>635</v>
      </c>
      <c r="G2214">
        <v>0.38100000000000001</v>
      </c>
      <c r="H2214">
        <v>0</v>
      </c>
      <c r="J2214" s="1" t="str">
        <f t="shared" si="35"/>
        <v>2023-12-02-04</v>
      </c>
    </row>
    <row r="2215" spans="1:10" x14ac:dyDescent="0.45">
      <c r="A2215">
        <v>2425143</v>
      </c>
      <c r="B2215" s="1">
        <v>45262.208333333336</v>
      </c>
      <c r="C2215" t="s">
        <v>7</v>
      </c>
      <c r="D2215" t="s">
        <v>8</v>
      </c>
      <c r="E2215" t="s">
        <v>8796</v>
      </c>
      <c r="F2215">
        <v>635</v>
      </c>
      <c r="G2215">
        <v>1.2370000000000001</v>
      </c>
      <c r="H2215">
        <v>0</v>
      </c>
      <c r="J2215" s="1" t="str">
        <f t="shared" si="35"/>
        <v>2023-12-02-05</v>
      </c>
    </row>
    <row r="2216" spans="1:10" x14ac:dyDescent="0.45">
      <c r="A2216">
        <v>2426061</v>
      </c>
      <c r="B2216" s="1">
        <v>45262.25</v>
      </c>
      <c r="C2216" t="s">
        <v>7</v>
      </c>
      <c r="D2216" t="s">
        <v>8</v>
      </c>
      <c r="E2216" t="s">
        <v>8796</v>
      </c>
      <c r="F2216">
        <v>635</v>
      </c>
      <c r="G2216">
        <v>1.389</v>
      </c>
      <c r="H2216">
        <v>0</v>
      </c>
      <c r="J2216" s="1" t="str">
        <f t="shared" si="35"/>
        <v>2023-12-02-06</v>
      </c>
    </row>
    <row r="2217" spans="1:10" x14ac:dyDescent="0.45">
      <c r="A2217">
        <v>2427371</v>
      </c>
      <c r="B2217" s="1">
        <v>45262.291666666664</v>
      </c>
      <c r="C2217" t="s">
        <v>7</v>
      </c>
      <c r="D2217" t="s">
        <v>8</v>
      </c>
      <c r="E2217" t="s">
        <v>8796</v>
      </c>
      <c r="F2217">
        <v>635</v>
      </c>
      <c r="G2217">
        <v>1.1379999999999999</v>
      </c>
      <c r="H2217">
        <v>7.0000000000000001E-3</v>
      </c>
      <c r="J2217" s="1" t="str">
        <f t="shared" si="35"/>
        <v>2023-12-02-07</v>
      </c>
    </row>
    <row r="2218" spans="1:10" x14ac:dyDescent="0.45">
      <c r="A2218">
        <v>2428151</v>
      </c>
      <c r="B2218" s="1">
        <v>45262.333333333336</v>
      </c>
      <c r="C2218" t="s">
        <v>7</v>
      </c>
      <c r="D2218" t="s">
        <v>8</v>
      </c>
      <c r="E2218" t="s">
        <v>8796</v>
      </c>
      <c r="F2218">
        <v>635</v>
      </c>
      <c r="G2218">
        <v>1.1060000000000001</v>
      </c>
      <c r="H2218">
        <v>1.2E-2</v>
      </c>
      <c r="J2218" s="1" t="str">
        <f t="shared" si="35"/>
        <v>2023-12-02-08</v>
      </c>
    </row>
    <row r="2219" spans="1:10" x14ac:dyDescent="0.45">
      <c r="A2219">
        <v>2429399</v>
      </c>
      <c r="B2219" s="1">
        <v>45262.375</v>
      </c>
      <c r="C2219" t="s">
        <v>7</v>
      </c>
      <c r="D2219" t="s">
        <v>8</v>
      </c>
      <c r="E2219" t="s">
        <v>8796</v>
      </c>
      <c r="F2219">
        <v>635</v>
      </c>
      <c r="G2219">
        <v>5.8999999999999997E-2</v>
      </c>
      <c r="H2219">
        <v>9.4E-2</v>
      </c>
      <c r="J2219" s="1" t="str">
        <f t="shared" si="35"/>
        <v>2023-12-02-09</v>
      </c>
    </row>
    <row r="2220" spans="1:10" x14ac:dyDescent="0.45">
      <c r="A2220">
        <v>2430016</v>
      </c>
      <c r="B2220" s="1">
        <v>45262.416666666664</v>
      </c>
      <c r="C2220" t="s">
        <v>7</v>
      </c>
      <c r="D2220" t="s">
        <v>8</v>
      </c>
      <c r="E2220" t="s">
        <v>8796</v>
      </c>
      <c r="F2220">
        <v>635</v>
      </c>
      <c r="G2220">
        <v>2.5550000000000002</v>
      </c>
      <c r="H2220">
        <v>1.4E-2</v>
      </c>
      <c r="J2220" s="1" t="str">
        <f t="shared" si="35"/>
        <v>2023-12-02-10</v>
      </c>
    </row>
    <row r="2221" spans="1:10" x14ac:dyDescent="0.45">
      <c r="A2221">
        <v>2431999</v>
      </c>
      <c r="B2221" s="1">
        <v>45262.458333333336</v>
      </c>
      <c r="C2221" t="s">
        <v>7</v>
      </c>
      <c r="D2221" t="s">
        <v>8</v>
      </c>
      <c r="E2221" t="s">
        <v>8796</v>
      </c>
      <c r="F2221">
        <v>635</v>
      </c>
      <c r="G2221">
        <v>0.63</v>
      </c>
      <c r="H2221">
        <v>8.6999999999999994E-2</v>
      </c>
      <c r="J2221" s="1" t="str">
        <f t="shared" si="35"/>
        <v>2023-12-02-11</v>
      </c>
    </row>
    <row r="2222" spans="1:10" x14ac:dyDescent="0.45">
      <c r="A2222">
        <v>2432260</v>
      </c>
      <c r="B2222" s="1">
        <v>45262.5</v>
      </c>
      <c r="C2222" t="s">
        <v>7</v>
      </c>
      <c r="D2222" t="s">
        <v>8</v>
      </c>
      <c r="E2222" t="s">
        <v>8796</v>
      </c>
      <c r="F2222">
        <v>635</v>
      </c>
      <c r="G2222">
        <v>1.897</v>
      </c>
      <c r="H2222">
        <v>2.4E-2</v>
      </c>
      <c r="J2222" s="1" t="str">
        <f t="shared" si="35"/>
        <v>2023-12-02-12</v>
      </c>
    </row>
    <row r="2223" spans="1:10" x14ac:dyDescent="0.45">
      <c r="A2223">
        <v>2433911</v>
      </c>
      <c r="B2223" s="1">
        <v>45262.541666666664</v>
      </c>
      <c r="C2223" t="s">
        <v>7</v>
      </c>
      <c r="D2223" t="s">
        <v>8</v>
      </c>
      <c r="E2223" t="s">
        <v>8796</v>
      </c>
      <c r="F2223">
        <v>635</v>
      </c>
      <c r="G2223">
        <v>1.2170000000000001</v>
      </c>
      <c r="H2223">
        <v>5.0000000000000001E-3</v>
      </c>
      <c r="J2223" s="1" t="str">
        <f t="shared" si="35"/>
        <v>2023-12-02-13</v>
      </c>
    </row>
    <row r="2224" spans="1:10" x14ac:dyDescent="0.45">
      <c r="A2224">
        <v>2434831</v>
      </c>
      <c r="B2224" s="1">
        <v>45262.583333333336</v>
      </c>
      <c r="C2224" t="s">
        <v>7</v>
      </c>
      <c r="D2224" t="s">
        <v>8</v>
      </c>
      <c r="E2224" t="s">
        <v>8796</v>
      </c>
      <c r="F2224">
        <v>635</v>
      </c>
      <c r="G2224">
        <v>0.81499999999999995</v>
      </c>
      <c r="H2224">
        <v>0</v>
      </c>
      <c r="J2224" s="1" t="str">
        <f t="shared" si="35"/>
        <v>2023-12-02-14</v>
      </c>
    </row>
    <row r="2225" spans="1:10" x14ac:dyDescent="0.45">
      <c r="A2225">
        <v>2435932</v>
      </c>
      <c r="B2225" s="1">
        <v>45262.625</v>
      </c>
      <c r="C2225" t="s">
        <v>7</v>
      </c>
      <c r="D2225" t="s">
        <v>8</v>
      </c>
      <c r="E2225" t="s">
        <v>8796</v>
      </c>
      <c r="F2225">
        <v>635</v>
      </c>
      <c r="G2225">
        <v>1.7769999999999999</v>
      </c>
      <c r="H2225">
        <v>0</v>
      </c>
      <c r="J2225" s="1" t="str">
        <f t="shared" si="35"/>
        <v>2023-12-02-15</v>
      </c>
    </row>
    <row r="2226" spans="1:10" x14ac:dyDescent="0.45">
      <c r="A2226">
        <v>2437354</v>
      </c>
      <c r="B2226" s="1">
        <v>45262.666666666664</v>
      </c>
      <c r="C2226" t="s">
        <v>7</v>
      </c>
      <c r="D2226" t="s">
        <v>8</v>
      </c>
      <c r="E2226" t="s">
        <v>8796</v>
      </c>
      <c r="F2226">
        <v>635</v>
      </c>
      <c r="G2226">
        <v>1.7889999999999999</v>
      </c>
      <c r="H2226">
        <v>0</v>
      </c>
      <c r="J2226" s="1" t="str">
        <f t="shared" si="35"/>
        <v>2023-12-02-16</v>
      </c>
    </row>
    <row r="2227" spans="1:10" x14ac:dyDescent="0.45">
      <c r="A2227">
        <v>2437784</v>
      </c>
      <c r="B2227" s="1">
        <v>45262.708333333336</v>
      </c>
      <c r="C2227" t="s">
        <v>7</v>
      </c>
      <c r="D2227" t="s">
        <v>8</v>
      </c>
      <c r="E2227" t="s">
        <v>8796</v>
      </c>
      <c r="F2227">
        <v>635</v>
      </c>
      <c r="G2227">
        <v>0.30099999999999999</v>
      </c>
      <c r="H2227">
        <v>0</v>
      </c>
      <c r="J2227" s="1" t="str">
        <f t="shared" si="35"/>
        <v>2023-12-02-17</v>
      </c>
    </row>
    <row r="2228" spans="1:10" x14ac:dyDescent="0.45">
      <c r="A2228">
        <v>2438951</v>
      </c>
      <c r="B2228" s="1">
        <v>45262.75</v>
      </c>
      <c r="C2228" t="s">
        <v>7</v>
      </c>
      <c r="D2228" t="s">
        <v>8</v>
      </c>
      <c r="E2228" t="s">
        <v>8796</v>
      </c>
      <c r="F2228">
        <v>635</v>
      </c>
      <c r="G2228">
        <v>0.34399999999999997</v>
      </c>
      <c r="H2228">
        <v>0</v>
      </c>
      <c r="J2228" s="1" t="str">
        <f t="shared" si="35"/>
        <v>2023-12-02-18</v>
      </c>
    </row>
    <row r="2229" spans="1:10" x14ac:dyDescent="0.45">
      <c r="A2229">
        <v>2439891</v>
      </c>
      <c r="B2229" s="1">
        <v>45262.791666666664</v>
      </c>
      <c r="C2229" t="s">
        <v>7</v>
      </c>
      <c r="D2229" t="s">
        <v>8</v>
      </c>
      <c r="E2229" t="s">
        <v>8796</v>
      </c>
      <c r="F2229">
        <v>635</v>
      </c>
      <c r="G2229">
        <v>0.27100000000000002</v>
      </c>
      <c r="H2229">
        <v>0</v>
      </c>
      <c r="J2229" s="1" t="str">
        <f t="shared" si="35"/>
        <v>2023-12-02-19</v>
      </c>
    </row>
    <row r="2230" spans="1:10" x14ac:dyDescent="0.45">
      <c r="A2230">
        <v>2442006</v>
      </c>
      <c r="B2230" s="1">
        <v>45262.833333333336</v>
      </c>
      <c r="C2230" t="s">
        <v>7</v>
      </c>
      <c r="D2230" t="s">
        <v>8</v>
      </c>
      <c r="E2230" t="s">
        <v>8796</v>
      </c>
      <c r="F2230">
        <v>635</v>
      </c>
      <c r="G2230">
        <v>0.26400000000000001</v>
      </c>
      <c r="H2230">
        <v>0</v>
      </c>
      <c r="J2230" s="1" t="str">
        <f t="shared" si="35"/>
        <v>2023-12-02-20</v>
      </c>
    </row>
    <row r="2231" spans="1:10" x14ac:dyDescent="0.45">
      <c r="A2231">
        <v>2442904</v>
      </c>
      <c r="B2231" s="1">
        <v>45262.875</v>
      </c>
      <c r="C2231" t="s">
        <v>7</v>
      </c>
      <c r="D2231" t="s">
        <v>8</v>
      </c>
      <c r="E2231" t="s">
        <v>8796</v>
      </c>
      <c r="F2231">
        <v>635</v>
      </c>
      <c r="G2231">
        <v>0.23200000000000001</v>
      </c>
      <c r="H2231">
        <v>0</v>
      </c>
      <c r="J2231" s="1" t="str">
        <f t="shared" si="35"/>
        <v>2023-12-02-21</v>
      </c>
    </row>
    <row r="2232" spans="1:10" x14ac:dyDescent="0.45">
      <c r="A2232">
        <v>2443395</v>
      </c>
      <c r="B2232" s="1">
        <v>45262.916666666664</v>
      </c>
      <c r="C2232" t="s">
        <v>7</v>
      </c>
      <c r="D2232" t="s">
        <v>8</v>
      </c>
      <c r="E2232" t="s">
        <v>8796</v>
      </c>
      <c r="F2232">
        <v>635</v>
      </c>
      <c r="G2232">
        <v>0.55200000000000005</v>
      </c>
      <c r="H2232">
        <v>0</v>
      </c>
      <c r="J2232" s="1" t="str">
        <f t="shared" si="35"/>
        <v>2023-12-02-22</v>
      </c>
    </row>
    <row r="2233" spans="1:10" x14ac:dyDescent="0.45">
      <c r="A2233">
        <v>2444785</v>
      </c>
      <c r="B2233" s="1">
        <v>45262.958333333336</v>
      </c>
      <c r="C2233" t="s">
        <v>7</v>
      </c>
      <c r="D2233" t="s">
        <v>8</v>
      </c>
      <c r="E2233" t="s">
        <v>8796</v>
      </c>
      <c r="F2233">
        <v>635</v>
      </c>
      <c r="G2233">
        <v>1.2649999999999999</v>
      </c>
      <c r="H2233">
        <v>0</v>
      </c>
      <c r="J2233" s="1" t="str">
        <f t="shared" si="35"/>
        <v>2023-12-02-23</v>
      </c>
    </row>
    <row r="2234" spans="1:10" x14ac:dyDescent="0.45">
      <c r="A2234">
        <v>2445527</v>
      </c>
      <c r="B2234" s="1">
        <v>45263</v>
      </c>
      <c r="C2234" t="s">
        <v>7</v>
      </c>
      <c r="D2234" t="s">
        <v>8</v>
      </c>
      <c r="E2234" t="s">
        <v>8796</v>
      </c>
      <c r="F2234">
        <v>635</v>
      </c>
      <c r="G2234">
        <v>1.3879999999999999</v>
      </c>
      <c r="H2234">
        <v>0</v>
      </c>
      <c r="J2234" s="1" t="str">
        <f t="shared" si="35"/>
        <v>2023-12-03-00</v>
      </c>
    </row>
    <row r="2235" spans="1:10" x14ac:dyDescent="0.45">
      <c r="A2235">
        <v>2447118</v>
      </c>
      <c r="B2235" s="1">
        <v>45263.041666666664</v>
      </c>
      <c r="C2235" t="s">
        <v>7</v>
      </c>
      <c r="D2235" t="s">
        <v>8</v>
      </c>
      <c r="E2235" t="s">
        <v>8796</v>
      </c>
      <c r="F2235">
        <v>635</v>
      </c>
      <c r="G2235">
        <v>1.075</v>
      </c>
      <c r="H2235">
        <v>0</v>
      </c>
      <c r="J2235" s="1" t="str">
        <f t="shared" si="35"/>
        <v>2023-12-03-01</v>
      </c>
    </row>
    <row r="2236" spans="1:10" x14ac:dyDescent="0.45">
      <c r="A2236">
        <v>2448125</v>
      </c>
      <c r="B2236" s="1">
        <v>45263.083333333336</v>
      </c>
      <c r="C2236" t="s">
        <v>7</v>
      </c>
      <c r="D2236" t="s">
        <v>8</v>
      </c>
      <c r="E2236" t="s">
        <v>8796</v>
      </c>
      <c r="F2236">
        <v>635</v>
      </c>
      <c r="G2236">
        <v>0.35699999999999998</v>
      </c>
      <c r="H2236">
        <v>0</v>
      </c>
      <c r="J2236" s="1" t="str">
        <f t="shared" si="35"/>
        <v>2023-12-03-02</v>
      </c>
    </row>
    <row r="2237" spans="1:10" x14ac:dyDescent="0.45">
      <c r="A2237">
        <v>2449372</v>
      </c>
      <c r="B2237" s="1">
        <v>45263.125</v>
      </c>
      <c r="C2237" t="s">
        <v>7</v>
      </c>
      <c r="D2237" t="s">
        <v>8</v>
      </c>
      <c r="E2237" t="s">
        <v>8796</v>
      </c>
      <c r="F2237">
        <v>635</v>
      </c>
      <c r="G2237">
        <v>0.17</v>
      </c>
      <c r="H2237">
        <v>0</v>
      </c>
      <c r="J2237" s="1" t="str">
        <f t="shared" si="35"/>
        <v>2023-12-03-03</v>
      </c>
    </row>
    <row r="2238" spans="1:10" x14ac:dyDescent="0.45">
      <c r="A2238">
        <v>2449782</v>
      </c>
      <c r="B2238" s="1">
        <v>45263.166666666664</v>
      </c>
      <c r="C2238" t="s">
        <v>7</v>
      </c>
      <c r="D2238" t="s">
        <v>8</v>
      </c>
      <c r="E2238" t="s">
        <v>8796</v>
      </c>
      <c r="F2238">
        <v>635</v>
      </c>
      <c r="G2238">
        <v>0.38300000000000001</v>
      </c>
      <c r="H2238">
        <v>0</v>
      </c>
      <c r="J2238" s="1" t="str">
        <f t="shared" si="35"/>
        <v>2023-12-03-04</v>
      </c>
    </row>
    <row r="2239" spans="1:10" x14ac:dyDescent="0.45">
      <c r="A2239">
        <v>2451345</v>
      </c>
      <c r="B2239" s="1">
        <v>45263.208333333336</v>
      </c>
      <c r="C2239" t="s">
        <v>7</v>
      </c>
      <c r="D2239" t="s">
        <v>8</v>
      </c>
      <c r="E2239" t="s">
        <v>8796</v>
      </c>
      <c r="F2239">
        <v>635</v>
      </c>
      <c r="G2239">
        <v>0.4</v>
      </c>
      <c r="H2239">
        <v>0</v>
      </c>
      <c r="J2239" s="1" t="str">
        <f t="shared" si="35"/>
        <v>2023-12-03-05</v>
      </c>
    </row>
    <row r="2240" spans="1:10" x14ac:dyDescent="0.45">
      <c r="A2240">
        <v>2452280</v>
      </c>
      <c r="B2240" s="1">
        <v>45263.25</v>
      </c>
      <c r="C2240" t="s">
        <v>7</v>
      </c>
      <c r="D2240" t="s">
        <v>8</v>
      </c>
      <c r="E2240" t="s">
        <v>8796</v>
      </c>
      <c r="F2240">
        <v>635</v>
      </c>
      <c r="G2240">
        <v>1.1930000000000001</v>
      </c>
      <c r="H2240">
        <v>0</v>
      </c>
      <c r="J2240" s="1" t="str">
        <f t="shared" si="35"/>
        <v>2023-12-03-06</v>
      </c>
    </row>
    <row r="2241" spans="1:10" x14ac:dyDescent="0.45">
      <c r="A2241">
        <v>2453176</v>
      </c>
      <c r="B2241" s="1">
        <v>45263.291666666664</v>
      </c>
      <c r="C2241" t="s">
        <v>7</v>
      </c>
      <c r="D2241" t="s">
        <v>8</v>
      </c>
      <c r="E2241" t="s">
        <v>8796</v>
      </c>
      <c r="F2241">
        <v>635</v>
      </c>
      <c r="G2241">
        <v>1.343</v>
      </c>
      <c r="H2241">
        <v>3.4000000000000002E-2</v>
      </c>
      <c r="J2241" s="1" t="str">
        <f t="shared" si="35"/>
        <v>2023-12-03-07</v>
      </c>
    </row>
    <row r="2242" spans="1:10" x14ac:dyDescent="0.45">
      <c r="A2242">
        <v>2454880</v>
      </c>
      <c r="B2242" s="1">
        <v>45263.333333333336</v>
      </c>
      <c r="C2242" t="s">
        <v>7</v>
      </c>
      <c r="D2242" t="s">
        <v>8</v>
      </c>
      <c r="E2242" t="s">
        <v>8796</v>
      </c>
      <c r="F2242">
        <v>635</v>
      </c>
      <c r="G2242">
        <v>1.111</v>
      </c>
      <c r="H2242">
        <v>9.7000000000000003E-2</v>
      </c>
      <c r="J2242" s="1" t="str">
        <f t="shared" si="35"/>
        <v>2023-12-03-08</v>
      </c>
    </row>
    <row r="2243" spans="1:10" x14ac:dyDescent="0.45">
      <c r="A2243">
        <v>2456024</v>
      </c>
      <c r="B2243" s="1">
        <v>45263.375</v>
      </c>
      <c r="C2243" t="s">
        <v>7</v>
      </c>
      <c r="D2243" t="s">
        <v>8</v>
      </c>
      <c r="E2243" t="s">
        <v>8796</v>
      </c>
      <c r="F2243">
        <v>635</v>
      </c>
      <c r="G2243">
        <v>1.1439999999999999</v>
      </c>
      <c r="H2243">
        <v>0.184</v>
      </c>
      <c r="J2243" s="1" t="str">
        <f t="shared" ref="J2243:J2306" si="36">TEXT(YEAR(B2243),"0000")&amp;"-"&amp;TEXT(MONTH(B2243),"00")&amp;"-"&amp;TEXT(DAY(B2243),"00")&amp;"-"&amp;TEXT(HOUR(B2243),"00")</f>
        <v>2023-12-03-09</v>
      </c>
    </row>
    <row r="2244" spans="1:10" x14ac:dyDescent="0.45">
      <c r="A2244">
        <v>2456262</v>
      </c>
      <c r="B2244" s="1">
        <v>45263.416666666664</v>
      </c>
      <c r="C2244" t="s">
        <v>7</v>
      </c>
      <c r="D2244" t="s">
        <v>8</v>
      </c>
      <c r="E2244" t="s">
        <v>8796</v>
      </c>
      <c r="F2244">
        <v>635</v>
      </c>
      <c r="G2244">
        <v>0.80200000000000005</v>
      </c>
      <c r="H2244">
        <v>0.249</v>
      </c>
      <c r="J2244" s="1" t="str">
        <f t="shared" si="36"/>
        <v>2023-12-03-10</v>
      </c>
    </row>
    <row r="2245" spans="1:10" x14ac:dyDescent="0.45">
      <c r="A2245">
        <v>2457812</v>
      </c>
      <c r="B2245" s="1">
        <v>45263.458333333336</v>
      </c>
      <c r="C2245" t="s">
        <v>7</v>
      </c>
      <c r="D2245" t="s">
        <v>8</v>
      </c>
      <c r="E2245" t="s">
        <v>8796</v>
      </c>
      <c r="F2245">
        <v>635</v>
      </c>
      <c r="G2245">
        <v>0.48399999999999999</v>
      </c>
      <c r="H2245">
        <v>0.16200000000000001</v>
      </c>
      <c r="J2245" s="1" t="str">
        <f t="shared" si="36"/>
        <v>2023-12-03-11</v>
      </c>
    </row>
    <row r="2246" spans="1:10" x14ac:dyDescent="0.45">
      <c r="A2246">
        <v>2459439</v>
      </c>
      <c r="B2246" s="1">
        <v>45263.5</v>
      </c>
      <c r="C2246" t="s">
        <v>7</v>
      </c>
      <c r="D2246" t="s">
        <v>8</v>
      </c>
      <c r="E2246" t="s">
        <v>8796</v>
      </c>
      <c r="F2246">
        <v>635</v>
      </c>
      <c r="G2246">
        <v>0.90100000000000002</v>
      </c>
      <c r="H2246">
        <v>6.8000000000000005E-2</v>
      </c>
      <c r="J2246" s="1" t="str">
        <f t="shared" si="36"/>
        <v>2023-12-03-12</v>
      </c>
    </row>
    <row r="2247" spans="1:10" x14ac:dyDescent="0.45">
      <c r="A2247">
        <v>2460353</v>
      </c>
      <c r="B2247" s="1">
        <v>45263.541666666664</v>
      </c>
      <c r="C2247" t="s">
        <v>7</v>
      </c>
      <c r="D2247" t="s">
        <v>8</v>
      </c>
      <c r="E2247" t="s">
        <v>8796</v>
      </c>
      <c r="F2247">
        <v>635</v>
      </c>
      <c r="G2247">
        <v>1.4079999999999999</v>
      </c>
      <c r="H2247">
        <v>5.0000000000000001E-3</v>
      </c>
      <c r="J2247" s="1" t="str">
        <f t="shared" si="36"/>
        <v>2023-12-03-13</v>
      </c>
    </row>
    <row r="2248" spans="1:10" x14ac:dyDescent="0.45">
      <c r="A2248">
        <v>2461452</v>
      </c>
      <c r="B2248" s="1">
        <v>45263.583333333336</v>
      </c>
      <c r="C2248" t="s">
        <v>7</v>
      </c>
      <c r="D2248" t="s">
        <v>8</v>
      </c>
      <c r="E2248" t="s">
        <v>8796</v>
      </c>
      <c r="F2248">
        <v>635</v>
      </c>
      <c r="G2248">
        <v>2.5979999999999999</v>
      </c>
      <c r="H2248">
        <v>0</v>
      </c>
      <c r="J2248" s="1" t="str">
        <f t="shared" si="36"/>
        <v>2023-12-03-14</v>
      </c>
    </row>
    <row r="2249" spans="1:10" x14ac:dyDescent="0.45">
      <c r="A2249">
        <v>2461797</v>
      </c>
      <c r="B2249" s="1">
        <v>45263.625</v>
      </c>
      <c r="C2249" t="s">
        <v>7</v>
      </c>
      <c r="D2249" t="s">
        <v>8</v>
      </c>
      <c r="E2249" t="s">
        <v>8796</v>
      </c>
      <c r="F2249">
        <v>635</v>
      </c>
      <c r="G2249">
        <v>1.5920000000000001</v>
      </c>
      <c r="H2249">
        <v>0</v>
      </c>
      <c r="J2249" s="1" t="str">
        <f t="shared" si="36"/>
        <v>2023-12-03-15</v>
      </c>
    </row>
    <row r="2250" spans="1:10" x14ac:dyDescent="0.45">
      <c r="A2250">
        <v>2463528</v>
      </c>
      <c r="B2250" s="1">
        <v>45263.666666666664</v>
      </c>
      <c r="C2250" t="s">
        <v>7</v>
      </c>
      <c r="D2250" t="s">
        <v>8</v>
      </c>
      <c r="E2250" t="s">
        <v>8796</v>
      </c>
      <c r="F2250">
        <v>635</v>
      </c>
      <c r="G2250">
        <v>1.2549999999999999</v>
      </c>
      <c r="H2250">
        <v>0</v>
      </c>
      <c r="J2250" s="1" t="str">
        <f t="shared" si="36"/>
        <v>2023-12-03-16</v>
      </c>
    </row>
    <row r="2251" spans="1:10" x14ac:dyDescent="0.45">
      <c r="A2251">
        <v>2464451</v>
      </c>
      <c r="B2251" s="1">
        <v>45263.708333333336</v>
      </c>
      <c r="C2251" t="s">
        <v>7</v>
      </c>
      <c r="D2251" t="s">
        <v>8</v>
      </c>
      <c r="E2251" t="s">
        <v>8796</v>
      </c>
      <c r="F2251">
        <v>635</v>
      </c>
      <c r="G2251">
        <v>0.36599999999999999</v>
      </c>
      <c r="H2251">
        <v>0</v>
      </c>
      <c r="J2251" s="1" t="str">
        <f t="shared" si="36"/>
        <v>2023-12-03-17</v>
      </c>
    </row>
    <row r="2252" spans="1:10" x14ac:dyDescent="0.45">
      <c r="A2252">
        <v>2465652</v>
      </c>
      <c r="B2252" s="1">
        <v>45263.75</v>
      </c>
      <c r="C2252" t="s">
        <v>7</v>
      </c>
      <c r="D2252" t="s">
        <v>8</v>
      </c>
      <c r="E2252" t="s">
        <v>8796</v>
      </c>
      <c r="F2252">
        <v>635</v>
      </c>
      <c r="G2252">
        <v>1.0720000000000001</v>
      </c>
      <c r="H2252">
        <v>0</v>
      </c>
      <c r="J2252" s="1" t="str">
        <f t="shared" si="36"/>
        <v>2023-12-03-18</v>
      </c>
    </row>
    <row r="2253" spans="1:10" x14ac:dyDescent="0.45">
      <c r="A2253">
        <v>2466878</v>
      </c>
      <c r="B2253" s="1">
        <v>45263.791666666664</v>
      </c>
      <c r="C2253" t="s">
        <v>7</v>
      </c>
      <c r="D2253" t="s">
        <v>8</v>
      </c>
      <c r="E2253" t="s">
        <v>8796</v>
      </c>
      <c r="F2253">
        <v>635</v>
      </c>
      <c r="G2253">
        <v>0.26</v>
      </c>
      <c r="H2253">
        <v>0</v>
      </c>
      <c r="J2253" s="1" t="str">
        <f t="shared" si="36"/>
        <v>2023-12-03-19</v>
      </c>
    </row>
    <row r="2254" spans="1:10" x14ac:dyDescent="0.45">
      <c r="A2254">
        <v>2468020</v>
      </c>
      <c r="B2254" s="1">
        <v>45263.833333333336</v>
      </c>
      <c r="C2254" t="s">
        <v>7</v>
      </c>
      <c r="D2254" t="s">
        <v>8</v>
      </c>
      <c r="E2254" t="s">
        <v>8796</v>
      </c>
      <c r="F2254">
        <v>635</v>
      </c>
      <c r="G2254">
        <v>0.25</v>
      </c>
      <c r="H2254">
        <v>0</v>
      </c>
      <c r="J2254" s="1" t="str">
        <f t="shared" si="36"/>
        <v>2023-12-03-20</v>
      </c>
    </row>
    <row r="2255" spans="1:10" x14ac:dyDescent="0.45">
      <c r="A2255">
        <v>2468976</v>
      </c>
      <c r="B2255" s="1">
        <v>45263.875</v>
      </c>
      <c r="C2255" t="s">
        <v>7</v>
      </c>
      <c r="D2255" t="s">
        <v>8</v>
      </c>
      <c r="E2255" t="s">
        <v>8796</v>
      </c>
      <c r="F2255">
        <v>635</v>
      </c>
      <c r="G2255">
        <v>0.58799999999999997</v>
      </c>
      <c r="H2255">
        <v>0</v>
      </c>
      <c r="J2255" s="1" t="str">
        <f t="shared" si="36"/>
        <v>2023-12-03-21</v>
      </c>
    </row>
    <row r="2256" spans="1:10" x14ac:dyDescent="0.45">
      <c r="A2256">
        <v>2469439</v>
      </c>
      <c r="B2256" s="1">
        <v>45263.916666666664</v>
      </c>
      <c r="C2256" t="s">
        <v>7</v>
      </c>
      <c r="D2256" t="s">
        <v>8</v>
      </c>
      <c r="E2256" t="s">
        <v>8796</v>
      </c>
      <c r="F2256">
        <v>635</v>
      </c>
      <c r="G2256">
        <v>1.2110000000000001</v>
      </c>
      <c r="H2256">
        <v>0</v>
      </c>
      <c r="J2256" s="1" t="str">
        <f t="shared" si="36"/>
        <v>2023-12-03-22</v>
      </c>
    </row>
    <row r="2257" spans="1:10" x14ac:dyDescent="0.45">
      <c r="A2257">
        <v>2471496</v>
      </c>
      <c r="B2257" s="1">
        <v>45263.958333333336</v>
      </c>
      <c r="C2257" t="s">
        <v>7</v>
      </c>
      <c r="D2257" t="s">
        <v>8</v>
      </c>
      <c r="E2257" t="s">
        <v>8796</v>
      </c>
      <c r="F2257">
        <v>635</v>
      </c>
      <c r="G2257">
        <v>0.61299999999999999</v>
      </c>
      <c r="H2257">
        <v>0</v>
      </c>
      <c r="J2257" s="1" t="str">
        <f t="shared" si="36"/>
        <v>2023-12-03-23</v>
      </c>
    </row>
    <row r="2258" spans="1:10" x14ac:dyDescent="0.45">
      <c r="A2258">
        <v>2471795</v>
      </c>
      <c r="B2258" s="1">
        <v>45264</v>
      </c>
      <c r="C2258" t="s">
        <v>7</v>
      </c>
      <c r="D2258" t="s">
        <v>8</v>
      </c>
      <c r="E2258" t="s">
        <v>8796</v>
      </c>
      <c r="F2258">
        <v>635</v>
      </c>
      <c r="G2258">
        <v>0.371</v>
      </c>
      <c r="H2258">
        <v>0</v>
      </c>
      <c r="J2258" s="1" t="str">
        <f t="shared" si="36"/>
        <v>2023-12-04-00</v>
      </c>
    </row>
    <row r="2259" spans="1:10" x14ac:dyDescent="0.45">
      <c r="A2259">
        <v>2472776</v>
      </c>
      <c r="B2259" s="1">
        <v>45264.041666666664</v>
      </c>
      <c r="C2259" t="s">
        <v>7</v>
      </c>
      <c r="D2259" t="s">
        <v>8</v>
      </c>
      <c r="E2259" t="s">
        <v>8796</v>
      </c>
      <c r="F2259">
        <v>635</v>
      </c>
      <c r="G2259">
        <v>0.93200000000000005</v>
      </c>
      <c r="H2259">
        <v>0</v>
      </c>
      <c r="J2259" s="1" t="str">
        <f t="shared" si="36"/>
        <v>2023-12-04-01</v>
      </c>
    </row>
    <row r="2260" spans="1:10" x14ac:dyDescent="0.45">
      <c r="A2260">
        <v>2474550</v>
      </c>
      <c r="B2260" s="1">
        <v>45264.083333333336</v>
      </c>
      <c r="C2260" t="s">
        <v>7</v>
      </c>
      <c r="D2260" t="s">
        <v>8</v>
      </c>
      <c r="E2260" t="s">
        <v>8796</v>
      </c>
      <c r="F2260">
        <v>635</v>
      </c>
      <c r="G2260">
        <v>0.63400000000000001</v>
      </c>
      <c r="H2260">
        <v>0</v>
      </c>
      <c r="J2260" s="1" t="str">
        <f t="shared" si="36"/>
        <v>2023-12-04-02</v>
      </c>
    </row>
    <row r="2261" spans="1:10" x14ac:dyDescent="0.45">
      <c r="A2261">
        <v>2475260</v>
      </c>
      <c r="B2261" s="1">
        <v>45264.125</v>
      </c>
      <c r="C2261" t="s">
        <v>7</v>
      </c>
      <c r="D2261" t="s">
        <v>8</v>
      </c>
      <c r="E2261" t="s">
        <v>8796</v>
      </c>
      <c r="F2261">
        <v>635</v>
      </c>
      <c r="G2261">
        <v>1.2030000000000001</v>
      </c>
      <c r="H2261">
        <v>0</v>
      </c>
      <c r="J2261" s="1" t="str">
        <f t="shared" si="36"/>
        <v>2023-12-04-03</v>
      </c>
    </row>
    <row r="2262" spans="1:10" x14ac:dyDescent="0.45">
      <c r="A2262">
        <v>2476152</v>
      </c>
      <c r="B2262" s="1">
        <v>45264.166666666664</v>
      </c>
      <c r="C2262" t="s">
        <v>7</v>
      </c>
      <c r="D2262" t="s">
        <v>8</v>
      </c>
      <c r="E2262" t="s">
        <v>8796</v>
      </c>
      <c r="F2262">
        <v>635</v>
      </c>
      <c r="G2262">
        <v>1.2849999999999999</v>
      </c>
      <c r="H2262">
        <v>0</v>
      </c>
      <c r="J2262" s="1" t="str">
        <f t="shared" si="36"/>
        <v>2023-12-04-04</v>
      </c>
    </row>
    <row r="2263" spans="1:10" x14ac:dyDescent="0.45">
      <c r="A2263">
        <v>2477523</v>
      </c>
      <c r="B2263" s="1">
        <v>45264.208333333336</v>
      </c>
      <c r="C2263" t="s">
        <v>7</v>
      </c>
      <c r="D2263" t="s">
        <v>8</v>
      </c>
      <c r="E2263" t="s">
        <v>8796</v>
      </c>
      <c r="F2263">
        <v>635</v>
      </c>
      <c r="G2263">
        <v>1.2010000000000001</v>
      </c>
      <c r="H2263">
        <v>0</v>
      </c>
      <c r="J2263" s="1" t="str">
        <f t="shared" si="36"/>
        <v>2023-12-04-05</v>
      </c>
    </row>
    <row r="2264" spans="1:10" x14ac:dyDescent="0.45">
      <c r="A2264">
        <v>2479185</v>
      </c>
      <c r="B2264" s="1">
        <v>45264.25</v>
      </c>
      <c r="C2264" t="s">
        <v>7</v>
      </c>
      <c r="D2264" t="s">
        <v>8</v>
      </c>
      <c r="E2264" t="s">
        <v>8796</v>
      </c>
      <c r="F2264">
        <v>635</v>
      </c>
      <c r="G2264">
        <v>1.708</v>
      </c>
      <c r="H2264">
        <v>0</v>
      </c>
      <c r="J2264" s="1" t="str">
        <f t="shared" si="36"/>
        <v>2023-12-04-06</v>
      </c>
    </row>
    <row r="2265" spans="1:10" x14ac:dyDescent="0.45">
      <c r="A2265">
        <v>2479760</v>
      </c>
      <c r="B2265" s="1">
        <v>45264.291666666664</v>
      </c>
      <c r="C2265" t="s">
        <v>7</v>
      </c>
      <c r="D2265" t="s">
        <v>8</v>
      </c>
      <c r="E2265" t="s">
        <v>8796</v>
      </c>
      <c r="F2265">
        <v>635</v>
      </c>
      <c r="G2265">
        <v>0.78200000000000003</v>
      </c>
      <c r="H2265">
        <v>0</v>
      </c>
      <c r="J2265" s="1" t="str">
        <f t="shared" si="36"/>
        <v>2023-12-04-07</v>
      </c>
    </row>
    <row r="2266" spans="1:10" x14ac:dyDescent="0.45">
      <c r="A2266">
        <v>2480556</v>
      </c>
      <c r="B2266" s="1">
        <v>45264.333333333336</v>
      </c>
      <c r="C2266" t="s">
        <v>7</v>
      </c>
      <c r="D2266" t="s">
        <v>8</v>
      </c>
      <c r="E2266" t="s">
        <v>8796</v>
      </c>
      <c r="F2266">
        <v>635</v>
      </c>
      <c r="G2266">
        <v>1.121</v>
      </c>
      <c r="H2266">
        <v>0</v>
      </c>
      <c r="J2266" s="1" t="str">
        <f t="shared" si="36"/>
        <v>2023-12-04-08</v>
      </c>
    </row>
    <row r="2267" spans="1:10" x14ac:dyDescent="0.45">
      <c r="A2267">
        <v>2481889</v>
      </c>
      <c r="B2267" s="1">
        <v>45264.375</v>
      </c>
      <c r="C2267" t="s">
        <v>7</v>
      </c>
      <c r="D2267" t="s">
        <v>8</v>
      </c>
      <c r="E2267" t="s">
        <v>8796</v>
      </c>
      <c r="F2267">
        <v>635</v>
      </c>
      <c r="G2267">
        <v>0.2</v>
      </c>
      <c r="H2267">
        <v>0</v>
      </c>
      <c r="J2267" s="1" t="str">
        <f t="shared" si="36"/>
        <v>2023-12-04-09</v>
      </c>
    </row>
    <row r="2268" spans="1:10" x14ac:dyDescent="0.45">
      <c r="A2268">
        <v>2483551</v>
      </c>
      <c r="B2268" s="1">
        <v>45264.416666666664</v>
      </c>
      <c r="C2268" t="s">
        <v>7</v>
      </c>
      <c r="D2268" t="s">
        <v>8</v>
      </c>
      <c r="E2268" t="s">
        <v>8796</v>
      </c>
      <c r="F2268">
        <v>635</v>
      </c>
      <c r="G2268">
        <v>0.65500000000000003</v>
      </c>
      <c r="H2268">
        <v>0</v>
      </c>
      <c r="J2268" s="1" t="str">
        <f t="shared" si="36"/>
        <v>2023-12-04-10</v>
      </c>
    </row>
    <row r="2269" spans="1:10" x14ac:dyDescent="0.45">
      <c r="A2269">
        <v>2483865</v>
      </c>
      <c r="B2269" s="1">
        <v>45264.458333333336</v>
      </c>
      <c r="C2269" t="s">
        <v>7</v>
      </c>
      <c r="D2269" t="s">
        <v>8</v>
      </c>
      <c r="E2269" t="s">
        <v>8796</v>
      </c>
      <c r="F2269">
        <v>635</v>
      </c>
      <c r="G2269">
        <v>0.98499999999999999</v>
      </c>
      <c r="H2269">
        <v>0</v>
      </c>
      <c r="J2269" s="1" t="str">
        <f t="shared" si="36"/>
        <v>2023-12-04-11</v>
      </c>
    </row>
    <row r="2270" spans="1:10" x14ac:dyDescent="0.45">
      <c r="A2270">
        <v>2485350</v>
      </c>
      <c r="B2270" s="1">
        <v>45264.5</v>
      </c>
      <c r="C2270" t="s">
        <v>7</v>
      </c>
      <c r="D2270" t="s">
        <v>8</v>
      </c>
      <c r="E2270" t="s">
        <v>8796</v>
      </c>
      <c r="F2270">
        <v>635</v>
      </c>
      <c r="G2270">
        <v>1.1850000000000001</v>
      </c>
      <c r="H2270">
        <v>0</v>
      </c>
      <c r="J2270" s="1" t="str">
        <f t="shared" si="36"/>
        <v>2023-12-04-12</v>
      </c>
    </row>
    <row r="2271" spans="1:10" x14ac:dyDescent="0.45">
      <c r="A2271">
        <v>2486071</v>
      </c>
      <c r="B2271" s="1">
        <v>45264.541666666664</v>
      </c>
      <c r="C2271" t="s">
        <v>7</v>
      </c>
      <c r="D2271" t="s">
        <v>8</v>
      </c>
      <c r="E2271" t="s">
        <v>8796</v>
      </c>
      <c r="F2271">
        <v>635</v>
      </c>
      <c r="G2271">
        <v>1.1419999999999999</v>
      </c>
      <c r="H2271">
        <v>0</v>
      </c>
      <c r="J2271" s="1" t="str">
        <f t="shared" si="36"/>
        <v>2023-12-04-13</v>
      </c>
    </row>
    <row r="2272" spans="1:10" x14ac:dyDescent="0.45">
      <c r="A2272">
        <v>2487313</v>
      </c>
      <c r="B2272" s="1">
        <v>45264.583333333336</v>
      </c>
      <c r="C2272" t="s">
        <v>7</v>
      </c>
      <c r="D2272" t="s">
        <v>8</v>
      </c>
      <c r="E2272" t="s">
        <v>8796</v>
      </c>
      <c r="F2272">
        <v>635</v>
      </c>
      <c r="G2272">
        <v>1.23</v>
      </c>
      <c r="H2272">
        <v>0</v>
      </c>
      <c r="J2272" s="1" t="str">
        <f t="shared" si="36"/>
        <v>2023-12-04-14</v>
      </c>
    </row>
    <row r="2273" spans="1:10" x14ac:dyDescent="0.45">
      <c r="A2273">
        <v>2488537</v>
      </c>
      <c r="B2273" s="1">
        <v>45264.625</v>
      </c>
      <c r="C2273" t="s">
        <v>7</v>
      </c>
      <c r="D2273" t="s">
        <v>8</v>
      </c>
      <c r="E2273" t="s">
        <v>8796</v>
      </c>
      <c r="F2273">
        <v>635</v>
      </c>
      <c r="G2273">
        <v>1.204</v>
      </c>
      <c r="H2273">
        <v>0</v>
      </c>
      <c r="J2273" s="1" t="str">
        <f t="shared" si="36"/>
        <v>2023-12-04-15</v>
      </c>
    </row>
    <row r="2274" spans="1:10" x14ac:dyDescent="0.45">
      <c r="A2274">
        <v>2489683</v>
      </c>
      <c r="B2274" s="1">
        <v>45264.666666666664</v>
      </c>
      <c r="C2274" t="s">
        <v>7</v>
      </c>
      <c r="D2274" t="s">
        <v>8</v>
      </c>
      <c r="E2274" t="s">
        <v>8796</v>
      </c>
      <c r="F2274">
        <v>635</v>
      </c>
      <c r="G2274">
        <v>1.3480000000000001</v>
      </c>
      <c r="H2274">
        <v>0</v>
      </c>
      <c r="J2274" s="1" t="str">
        <f t="shared" si="36"/>
        <v>2023-12-04-16</v>
      </c>
    </row>
    <row r="2275" spans="1:10" x14ac:dyDescent="0.45">
      <c r="A2275">
        <v>2490768</v>
      </c>
      <c r="B2275" s="1">
        <v>45264.708333333336</v>
      </c>
      <c r="C2275" t="s">
        <v>7</v>
      </c>
      <c r="D2275" t="s">
        <v>8</v>
      </c>
      <c r="E2275" t="s">
        <v>8796</v>
      </c>
      <c r="F2275">
        <v>635</v>
      </c>
      <c r="G2275">
        <v>0.21299999999999999</v>
      </c>
      <c r="H2275">
        <v>0</v>
      </c>
      <c r="J2275" s="1" t="str">
        <f t="shared" si="36"/>
        <v>2023-12-04-17</v>
      </c>
    </row>
    <row r="2276" spans="1:10" x14ac:dyDescent="0.45">
      <c r="A2276">
        <v>2491377</v>
      </c>
      <c r="B2276" s="1">
        <v>45264.75</v>
      </c>
      <c r="C2276" t="s">
        <v>7</v>
      </c>
      <c r="D2276" t="s">
        <v>8</v>
      </c>
      <c r="E2276" t="s">
        <v>8796</v>
      </c>
      <c r="F2276">
        <v>635</v>
      </c>
      <c r="G2276">
        <v>0.32200000000000001</v>
      </c>
      <c r="H2276">
        <v>0</v>
      </c>
      <c r="J2276" s="1" t="str">
        <f t="shared" si="36"/>
        <v>2023-12-04-18</v>
      </c>
    </row>
    <row r="2277" spans="1:10" x14ac:dyDescent="0.45">
      <c r="A2277">
        <v>2492739</v>
      </c>
      <c r="B2277" s="1">
        <v>45264.791666666664</v>
      </c>
      <c r="C2277" t="s">
        <v>7</v>
      </c>
      <c r="D2277" t="s">
        <v>8</v>
      </c>
      <c r="E2277" t="s">
        <v>8796</v>
      </c>
      <c r="F2277">
        <v>635</v>
      </c>
      <c r="G2277">
        <v>0.248</v>
      </c>
      <c r="H2277">
        <v>0</v>
      </c>
      <c r="J2277" s="1" t="str">
        <f t="shared" si="36"/>
        <v>2023-12-04-19</v>
      </c>
    </row>
    <row r="2278" spans="1:10" x14ac:dyDescent="0.45">
      <c r="A2278">
        <v>2493794</v>
      </c>
      <c r="B2278" s="1">
        <v>45264.833333333336</v>
      </c>
      <c r="C2278" t="s">
        <v>7</v>
      </c>
      <c r="D2278" t="s">
        <v>8</v>
      </c>
      <c r="E2278" t="s">
        <v>8796</v>
      </c>
      <c r="F2278">
        <v>635</v>
      </c>
      <c r="G2278">
        <v>0.22700000000000001</v>
      </c>
      <c r="H2278">
        <v>0</v>
      </c>
      <c r="J2278" s="1" t="str">
        <f t="shared" si="36"/>
        <v>2023-12-04-20</v>
      </c>
    </row>
    <row r="2279" spans="1:10" x14ac:dyDescent="0.45">
      <c r="A2279">
        <v>2494914</v>
      </c>
      <c r="B2279" s="1">
        <v>45264.875</v>
      </c>
      <c r="C2279" t="s">
        <v>7</v>
      </c>
      <c r="D2279" t="s">
        <v>8</v>
      </c>
      <c r="E2279" t="s">
        <v>8796</v>
      </c>
      <c r="F2279">
        <v>635</v>
      </c>
      <c r="G2279">
        <v>0.254</v>
      </c>
      <c r="H2279">
        <v>0</v>
      </c>
      <c r="J2279" s="1" t="str">
        <f t="shared" si="36"/>
        <v>2023-12-04-21</v>
      </c>
    </row>
    <row r="2280" spans="1:10" x14ac:dyDescent="0.45">
      <c r="A2280">
        <v>2496072</v>
      </c>
      <c r="B2280" s="1">
        <v>45264.916666666664</v>
      </c>
      <c r="C2280" t="s">
        <v>7</v>
      </c>
      <c r="D2280" t="s">
        <v>8</v>
      </c>
      <c r="E2280" t="s">
        <v>8796</v>
      </c>
      <c r="F2280">
        <v>635</v>
      </c>
      <c r="G2280">
        <v>0.20899999999999999</v>
      </c>
      <c r="H2280">
        <v>0</v>
      </c>
      <c r="J2280" s="1" t="str">
        <f t="shared" si="36"/>
        <v>2023-12-04-22</v>
      </c>
    </row>
    <row r="2281" spans="1:10" x14ac:dyDescent="0.45">
      <c r="A2281">
        <v>2497372</v>
      </c>
      <c r="B2281" s="1">
        <v>45264.958333333336</v>
      </c>
      <c r="C2281" t="s">
        <v>7</v>
      </c>
      <c r="D2281" t="s">
        <v>8</v>
      </c>
      <c r="E2281" t="s">
        <v>8796</v>
      </c>
      <c r="F2281">
        <v>635</v>
      </c>
      <c r="G2281">
        <v>1.256</v>
      </c>
      <c r="H2281">
        <v>0</v>
      </c>
      <c r="J2281" s="1" t="str">
        <f t="shared" si="36"/>
        <v>2023-12-04-23</v>
      </c>
    </row>
    <row r="2282" spans="1:10" x14ac:dyDescent="0.45">
      <c r="A2282">
        <v>2498059</v>
      </c>
      <c r="B2282" s="1">
        <v>45265</v>
      </c>
      <c r="C2282" t="s">
        <v>7</v>
      </c>
      <c r="D2282" t="s">
        <v>8</v>
      </c>
      <c r="E2282" t="s">
        <v>8796</v>
      </c>
      <c r="F2282">
        <v>635</v>
      </c>
      <c r="G2282">
        <v>1.2</v>
      </c>
      <c r="H2282">
        <v>0</v>
      </c>
      <c r="J2282" s="1" t="str">
        <f t="shared" si="36"/>
        <v>2023-12-05-00</v>
      </c>
    </row>
    <row r="2283" spans="1:10" x14ac:dyDescent="0.45">
      <c r="A2283">
        <v>2499186</v>
      </c>
      <c r="B2283" s="1">
        <v>45265.041666666664</v>
      </c>
      <c r="C2283" t="s">
        <v>7</v>
      </c>
      <c r="D2283" t="s">
        <v>8</v>
      </c>
      <c r="E2283" t="s">
        <v>8796</v>
      </c>
      <c r="F2283">
        <v>635</v>
      </c>
      <c r="G2283">
        <v>1.2250000000000001</v>
      </c>
      <c r="H2283">
        <v>0</v>
      </c>
      <c r="J2283" s="1" t="str">
        <f t="shared" si="36"/>
        <v>2023-12-05-01</v>
      </c>
    </row>
    <row r="2284" spans="1:10" x14ac:dyDescent="0.45">
      <c r="A2284">
        <v>2500591</v>
      </c>
      <c r="B2284" s="1">
        <v>45265.083333333336</v>
      </c>
      <c r="C2284" t="s">
        <v>7</v>
      </c>
      <c r="D2284" t="s">
        <v>8</v>
      </c>
      <c r="E2284" t="s">
        <v>8796</v>
      </c>
      <c r="F2284">
        <v>635</v>
      </c>
      <c r="G2284">
        <v>0.86499999999999999</v>
      </c>
      <c r="H2284">
        <v>0</v>
      </c>
      <c r="J2284" s="1" t="str">
        <f t="shared" si="36"/>
        <v>2023-12-05-02</v>
      </c>
    </row>
    <row r="2285" spans="1:10" x14ac:dyDescent="0.45">
      <c r="A2285">
        <v>2501961</v>
      </c>
      <c r="B2285" s="1">
        <v>45265.125</v>
      </c>
      <c r="C2285" t="s">
        <v>7</v>
      </c>
      <c r="D2285" t="s">
        <v>8</v>
      </c>
      <c r="E2285" t="s">
        <v>8796</v>
      </c>
      <c r="F2285">
        <v>635</v>
      </c>
      <c r="G2285">
        <v>1.274</v>
      </c>
      <c r="H2285">
        <v>0</v>
      </c>
      <c r="J2285" s="1" t="str">
        <f t="shared" si="36"/>
        <v>2023-12-05-03</v>
      </c>
    </row>
    <row r="2286" spans="1:10" x14ac:dyDescent="0.45">
      <c r="A2286">
        <v>2502501</v>
      </c>
      <c r="B2286" s="1">
        <v>45265.166666666664</v>
      </c>
      <c r="C2286" t="s">
        <v>7</v>
      </c>
      <c r="D2286" t="s">
        <v>8</v>
      </c>
      <c r="E2286" t="s">
        <v>8796</v>
      </c>
      <c r="F2286">
        <v>635</v>
      </c>
      <c r="G2286">
        <v>1.6819999999999999</v>
      </c>
      <c r="H2286">
        <v>0</v>
      </c>
      <c r="J2286" s="1" t="str">
        <f t="shared" si="36"/>
        <v>2023-12-05-04</v>
      </c>
    </row>
    <row r="2287" spans="1:10" x14ac:dyDescent="0.45">
      <c r="A2287">
        <v>2503522</v>
      </c>
      <c r="B2287" s="1">
        <v>45265.208333333336</v>
      </c>
      <c r="C2287" t="s">
        <v>7</v>
      </c>
      <c r="D2287" t="s">
        <v>8</v>
      </c>
      <c r="E2287" t="s">
        <v>8796</v>
      </c>
      <c r="F2287">
        <v>635</v>
      </c>
      <c r="G2287">
        <v>1.2829999999999999</v>
      </c>
      <c r="H2287">
        <v>0</v>
      </c>
      <c r="J2287" s="1" t="str">
        <f t="shared" si="36"/>
        <v>2023-12-05-05</v>
      </c>
    </row>
    <row r="2288" spans="1:10" x14ac:dyDescent="0.45">
      <c r="A2288">
        <v>2504573</v>
      </c>
      <c r="B2288" s="1">
        <v>45265.25</v>
      </c>
      <c r="C2288" t="s">
        <v>7</v>
      </c>
      <c r="D2288" t="s">
        <v>8</v>
      </c>
      <c r="E2288" t="s">
        <v>8796</v>
      </c>
      <c r="F2288">
        <v>635</v>
      </c>
      <c r="G2288">
        <v>1.891</v>
      </c>
      <c r="H2288">
        <v>0</v>
      </c>
      <c r="J2288" s="1" t="str">
        <f t="shared" si="36"/>
        <v>2023-12-05-06</v>
      </c>
    </row>
    <row r="2289" spans="1:10" x14ac:dyDescent="0.45">
      <c r="A2289">
        <v>2505641</v>
      </c>
      <c r="B2289" s="1">
        <v>45265.291666666664</v>
      </c>
      <c r="C2289" t="s">
        <v>7</v>
      </c>
      <c r="D2289" t="s">
        <v>8</v>
      </c>
      <c r="E2289" t="s">
        <v>8796</v>
      </c>
      <c r="F2289">
        <v>635</v>
      </c>
      <c r="G2289">
        <v>0.89200000000000002</v>
      </c>
      <c r="H2289">
        <v>0</v>
      </c>
      <c r="J2289" s="1" t="str">
        <f t="shared" si="36"/>
        <v>2023-12-05-07</v>
      </c>
    </row>
    <row r="2290" spans="1:10" x14ac:dyDescent="0.45">
      <c r="A2290">
        <v>2507029</v>
      </c>
      <c r="B2290" s="1">
        <v>45265.333333333336</v>
      </c>
      <c r="C2290" t="s">
        <v>7</v>
      </c>
      <c r="D2290" t="s">
        <v>8</v>
      </c>
      <c r="E2290" t="s">
        <v>8796</v>
      </c>
      <c r="F2290">
        <v>635</v>
      </c>
      <c r="G2290">
        <v>0.63800000000000001</v>
      </c>
      <c r="H2290">
        <v>2.1999999999999999E-2</v>
      </c>
      <c r="J2290" s="1" t="str">
        <f t="shared" si="36"/>
        <v>2023-12-05-08</v>
      </c>
    </row>
    <row r="2291" spans="1:10" x14ac:dyDescent="0.45">
      <c r="A2291">
        <v>2508571</v>
      </c>
      <c r="B2291" s="1">
        <v>45265.375</v>
      </c>
      <c r="C2291" t="s">
        <v>7</v>
      </c>
      <c r="D2291" t="s">
        <v>8</v>
      </c>
      <c r="E2291" t="s">
        <v>8796</v>
      </c>
      <c r="F2291">
        <v>635</v>
      </c>
      <c r="G2291">
        <v>0.87</v>
      </c>
      <c r="H2291">
        <v>3.2000000000000001E-2</v>
      </c>
      <c r="J2291" s="1" t="str">
        <f t="shared" si="36"/>
        <v>2023-12-05-09</v>
      </c>
    </row>
    <row r="2292" spans="1:10" x14ac:dyDescent="0.45">
      <c r="A2292">
        <v>2508932</v>
      </c>
      <c r="B2292" s="1">
        <v>45265.416666666664</v>
      </c>
      <c r="C2292" t="s">
        <v>7</v>
      </c>
      <c r="D2292" t="s">
        <v>8</v>
      </c>
      <c r="E2292" t="s">
        <v>8796</v>
      </c>
      <c r="F2292">
        <v>635</v>
      </c>
      <c r="G2292">
        <v>0.61</v>
      </c>
      <c r="H2292">
        <v>0.219</v>
      </c>
      <c r="J2292" s="1" t="str">
        <f t="shared" si="36"/>
        <v>2023-12-05-10</v>
      </c>
    </row>
    <row r="2293" spans="1:10" x14ac:dyDescent="0.45">
      <c r="A2293">
        <v>2509895</v>
      </c>
      <c r="B2293" s="1">
        <v>45265.458333333336</v>
      </c>
      <c r="C2293" t="s">
        <v>7</v>
      </c>
      <c r="D2293" t="s">
        <v>8</v>
      </c>
      <c r="E2293" t="s">
        <v>8796</v>
      </c>
      <c r="F2293">
        <v>635</v>
      </c>
      <c r="G2293">
        <v>2.1960000000000002</v>
      </c>
      <c r="H2293">
        <v>0.03</v>
      </c>
      <c r="J2293" s="1" t="str">
        <f t="shared" si="36"/>
        <v>2023-12-05-11</v>
      </c>
    </row>
    <row r="2294" spans="1:10" x14ac:dyDescent="0.45">
      <c r="A2294">
        <v>2511705</v>
      </c>
      <c r="B2294" s="1">
        <v>45265.5</v>
      </c>
      <c r="C2294" t="s">
        <v>7</v>
      </c>
      <c r="D2294" t="s">
        <v>8</v>
      </c>
      <c r="E2294" t="s">
        <v>8796</v>
      </c>
      <c r="F2294">
        <v>635</v>
      </c>
      <c r="G2294">
        <v>0.96399999999999997</v>
      </c>
      <c r="H2294">
        <v>2.9000000000000001E-2</v>
      </c>
      <c r="J2294" s="1" t="str">
        <f t="shared" si="36"/>
        <v>2023-12-05-12</v>
      </c>
    </row>
    <row r="2295" spans="1:10" x14ac:dyDescent="0.45">
      <c r="A2295">
        <v>2512088</v>
      </c>
      <c r="B2295" s="1">
        <v>45265.541666666664</v>
      </c>
      <c r="C2295" t="s">
        <v>7</v>
      </c>
      <c r="D2295" t="s">
        <v>8</v>
      </c>
      <c r="E2295" t="s">
        <v>8796</v>
      </c>
      <c r="F2295">
        <v>635</v>
      </c>
      <c r="G2295">
        <v>1.2130000000000001</v>
      </c>
      <c r="H2295">
        <v>1.2E-2</v>
      </c>
      <c r="J2295" s="1" t="str">
        <f t="shared" si="36"/>
        <v>2023-12-05-13</v>
      </c>
    </row>
    <row r="2296" spans="1:10" x14ac:dyDescent="0.45">
      <c r="A2296">
        <v>2513085</v>
      </c>
      <c r="B2296" s="1">
        <v>45265.583333333336</v>
      </c>
      <c r="C2296" t="s">
        <v>7</v>
      </c>
      <c r="D2296" t="s">
        <v>8</v>
      </c>
      <c r="E2296" t="s">
        <v>8796</v>
      </c>
      <c r="F2296">
        <v>635</v>
      </c>
      <c r="G2296">
        <v>0.72599999999999998</v>
      </c>
      <c r="H2296">
        <v>0</v>
      </c>
      <c r="J2296" s="1" t="str">
        <f t="shared" si="36"/>
        <v>2023-12-05-14</v>
      </c>
    </row>
    <row r="2297" spans="1:10" x14ac:dyDescent="0.45">
      <c r="A2297">
        <v>2514675</v>
      </c>
      <c r="B2297" s="1">
        <v>45265.625</v>
      </c>
      <c r="C2297" t="s">
        <v>7</v>
      </c>
      <c r="D2297" t="s">
        <v>8</v>
      </c>
      <c r="E2297" t="s">
        <v>8796</v>
      </c>
      <c r="F2297">
        <v>635</v>
      </c>
      <c r="G2297">
        <v>1.272</v>
      </c>
      <c r="H2297">
        <v>0</v>
      </c>
      <c r="J2297" s="1" t="str">
        <f t="shared" si="36"/>
        <v>2023-12-05-15</v>
      </c>
    </row>
    <row r="2298" spans="1:10" x14ac:dyDescent="0.45">
      <c r="A2298">
        <v>2516291</v>
      </c>
      <c r="B2298" s="1">
        <v>45265.666666666664</v>
      </c>
      <c r="C2298" t="s">
        <v>7</v>
      </c>
      <c r="D2298" t="s">
        <v>8</v>
      </c>
      <c r="E2298" t="s">
        <v>8796</v>
      </c>
      <c r="F2298">
        <v>635</v>
      </c>
      <c r="G2298">
        <v>0.76900000000000002</v>
      </c>
      <c r="H2298">
        <v>0</v>
      </c>
      <c r="J2298" s="1" t="str">
        <f t="shared" si="36"/>
        <v>2023-12-05-16</v>
      </c>
    </row>
    <row r="2299" spans="1:10" x14ac:dyDescent="0.45">
      <c r="A2299">
        <v>2517042</v>
      </c>
      <c r="B2299" s="1">
        <v>45265.708333333336</v>
      </c>
      <c r="C2299" t="s">
        <v>7</v>
      </c>
      <c r="D2299" t="s">
        <v>8</v>
      </c>
      <c r="E2299" t="s">
        <v>8796</v>
      </c>
      <c r="F2299">
        <v>635</v>
      </c>
      <c r="G2299">
        <v>0.93200000000000005</v>
      </c>
      <c r="H2299">
        <v>0</v>
      </c>
      <c r="J2299" s="1" t="str">
        <f t="shared" si="36"/>
        <v>2023-12-05-17</v>
      </c>
    </row>
    <row r="2300" spans="1:10" x14ac:dyDescent="0.45">
      <c r="A2300">
        <v>2517919</v>
      </c>
      <c r="B2300" s="1">
        <v>45265.75</v>
      </c>
      <c r="C2300" t="s">
        <v>7</v>
      </c>
      <c r="D2300" t="s">
        <v>8</v>
      </c>
      <c r="E2300" t="s">
        <v>8796</v>
      </c>
      <c r="F2300">
        <v>635</v>
      </c>
      <c r="G2300">
        <v>0.28499999999999998</v>
      </c>
      <c r="H2300">
        <v>0</v>
      </c>
      <c r="J2300" s="1" t="str">
        <f t="shared" si="36"/>
        <v>2023-12-05-18</v>
      </c>
    </row>
    <row r="2301" spans="1:10" x14ac:dyDescent="0.45">
      <c r="A2301">
        <v>2518949</v>
      </c>
      <c r="B2301" s="1">
        <v>45265.791666666664</v>
      </c>
      <c r="C2301" t="s">
        <v>7</v>
      </c>
      <c r="D2301" t="s">
        <v>8</v>
      </c>
      <c r="E2301" t="s">
        <v>8796</v>
      </c>
      <c r="F2301">
        <v>635</v>
      </c>
      <c r="G2301">
        <v>0.24</v>
      </c>
      <c r="H2301">
        <v>0</v>
      </c>
      <c r="J2301" s="1" t="str">
        <f t="shared" si="36"/>
        <v>2023-12-05-19</v>
      </c>
    </row>
    <row r="2302" spans="1:10" x14ac:dyDescent="0.45">
      <c r="A2302">
        <v>2519900</v>
      </c>
      <c r="B2302" s="1">
        <v>45265.833333333336</v>
      </c>
      <c r="C2302" t="s">
        <v>7</v>
      </c>
      <c r="D2302" t="s">
        <v>8</v>
      </c>
      <c r="E2302" t="s">
        <v>8796</v>
      </c>
      <c r="F2302">
        <v>635</v>
      </c>
      <c r="G2302">
        <v>0.249</v>
      </c>
      <c r="H2302">
        <v>0</v>
      </c>
      <c r="J2302" s="1" t="str">
        <f t="shared" si="36"/>
        <v>2023-12-05-20</v>
      </c>
    </row>
    <row r="2303" spans="1:10" x14ac:dyDescent="0.45">
      <c r="A2303">
        <v>2521135</v>
      </c>
      <c r="B2303" s="1">
        <v>45265.875</v>
      </c>
      <c r="C2303" t="s">
        <v>7</v>
      </c>
      <c r="D2303" t="s">
        <v>8</v>
      </c>
      <c r="E2303" t="s">
        <v>8796</v>
      </c>
      <c r="F2303">
        <v>635</v>
      </c>
      <c r="G2303">
        <v>0.27400000000000002</v>
      </c>
      <c r="H2303">
        <v>0</v>
      </c>
      <c r="J2303" s="1" t="str">
        <f t="shared" si="36"/>
        <v>2023-12-05-21</v>
      </c>
    </row>
    <row r="2304" spans="1:10" x14ac:dyDescent="0.45">
      <c r="A2304">
        <v>2522737</v>
      </c>
      <c r="B2304" s="1">
        <v>45265.916666666664</v>
      </c>
      <c r="C2304" t="s">
        <v>7</v>
      </c>
      <c r="D2304" t="s">
        <v>8</v>
      </c>
      <c r="E2304" t="s">
        <v>8796</v>
      </c>
      <c r="F2304">
        <v>635</v>
      </c>
      <c r="G2304">
        <v>0.72399999999999998</v>
      </c>
      <c r="H2304">
        <v>0</v>
      </c>
      <c r="J2304" s="1" t="str">
        <f t="shared" si="36"/>
        <v>2023-12-05-22</v>
      </c>
    </row>
    <row r="2305" spans="1:10" x14ac:dyDescent="0.45">
      <c r="A2305">
        <v>2523333</v>
      </c>
      <c r="B2305" s="1">
        <v>45265.958333333336</v>
      </c>
      <c r="C2305" t="s">
        <v>7</v>
      </c>
      <c r="D2305" t="s">
        <v>8</v>
      </c>
      <c r="E2305" t="s">
        <v>8796</v>
      </c>
      <c r="F2305">
        <v>635</v>
      </c>
      <c r="G2305">
        <v>1.385</v>
      </c>
      <c r="H2305">
        <v>0</v>
      </c>
      <c r="J2305" s="1" t="str">
        <f t="shared" si="36"/>
        <v>2023-12-05-23</v>
      </c>
    </row>
    <row r="2306" spans="1:10" x14ac:dyDescent="0.45">
      <c r="A2306">
        <v>2524837</v>
      </c>
      <c r="B2306" s="1">
        <v>45266</v>
      </c>
      <c r="C2306" t="s">
        <v>7</v>
      </c>
      <c r="D2306" t="s">
        <v>8</v>
      </c>
      <c r="E2306" t="s">
        <v>8796</v>
      </c>
      <c r="F2306">
        <v>635</v>
      </c>
      <c r="G2306">
        <v>1.3779999999999999</v>
      </c>
      <c r="H2306">
        <v>0</v>
      </c>
      <c r="J2306" s="1" t="str">
        <f t="shared" si="36"/>
        <v>2023-12-06-00</v>
      </c>
    </row>
    <row r="2307" spans="1:10" x14ac:dyDescent="0.45">
      <c r="A2307">
        <v>2525377</v>
      </c>
      <c r="B2307" s="1">
        <v>45266.041666666664</v>
      </c>
      <c r="C2307" t="s">
        <v>7</v>
      </c>
      <c r="D2307" t="s">
        <v>8</v>
      </c>
      <c r="E2307" t="s">
        <v>8796</v>
      </c>
      <c r="F2307">
        <v>635</v>
      </c>
      <c r="G2307">
        <v>1.1040000000000001</v>
      </c>
      <c r="H2307">
        <v>0</v>
      </c>
      <c r="J2307" s="1" t="str">
        <f t="shared" ref="J2307:J2370" si="37">TEXT(YEAR(B2307),"0000")&amp;"-"&amp;TEXT(MONTH(B2307),"00")&amp;"-"&amp;TEXT(DAY(B2307),"00")&amp;"-"&amp;TEXT(HOUR(B2307),"00")</f>
        <v>2023-12-06-01</v>
      </c>
    </row>
    <row r="2308" spans="1:10" x14ac:dyDescent="0.45">
      <c r="A2308">
        <v>2526685</v>
      </c>
      <c r="B2308" s="1">
        <v>45266.083333333336</v>
      </c>
      <c r="C2308" t="s">
        <v>7</v>
      </c>
      <c r="D2308" t="s">
        <v>8</v>
      </c>
      <c r="E2308" t="s">
        <v>8796</v>
      </c>
      <c r="F2308">
        <v>635</v>
      </c>
      <c r="G2308">
        <v>1.228</v>
      </c>
      <c r="H2308">
        <v>0</v>
      </c>
      <c r="J2308" s="1" t="str">
        <f t="shared" si="37"/>
        <v>2023-12-06-02</v>
      </c>
    </row>
    <row r="2309" spans="1:10" x14ac:dyDescent="0.45">
      <c r="A2309">
        <v>2527840</v>
      </c>
      <c r="B2309" s="1">
        <v>45266.125</v>
      </c>
      <c r="C2309" t="s">
        <v>7</v>
      </c>
      <c r="D2309" t="s">
        <v>8</v>
      </c>
      <c r="E2309" t="s">
        <v>8796</v>
      </c>
      <c r="F2309">
        <v>635</v>
      </c>
      <c r="G2309">
        <v>1.256</v>
      </c>
      <c r="H2309">
        <v>0</v>
      </c>
      <c r="J2309" s="1" t="str">
        <f t="shared" si="37"/>
        <v>2023-12-06-03</v>
      </c>
    </row>
    <row r="2310" spans="1:10" x14ac:dyDescent="0.45">
      <c r="A2310">
        <v>2529309</v>
      </c>
      <c r="B2310" s="1">
        <v>45266.166666666664</v>
      </c>
      <c r="C2310" t="s">
        <v>7</v>
      </c>
      <c r="D2310" t="s">
        <v>8</v>
      </c>
      <c r="E2310" t="s">
        <v>8796</v>
      </c>
      <c r="F2310">
        <v>635</v>
      </c>
      <c r="G2310">
        <v>1.508</v>
      </c>
      <c r="H2310">
        <v>0</v>
      </c>
      <c r="J2310" s="1" t="str">
        <f t="shared" si="37"/>
        <v>2023-12-06-04</v>
      </c>
    </row>
    <row r="2311" spans="1:10" x14ac:dyDescent="0.45">
      <c r="A2311">
        <v>2529646</v>
      </c>
      <c r="B2311" s="1">
        <v>45266.208333333336</v>
      </c>
      <c r="C2311" t="s">
        <v>7</v>
      </c>
      <c r="D2311" t="s">
        <v>8</v>
      </c>
      <c r="E2311" t="s">
        <v>8796</v>
      </c>
      <c r="F2311">
        <v>635</v>
      </c>
      <c r="G2311">
        <v>1.2190000000000001</v>
      </c>
      <c r="H2311">
        <v>0</v>
      </c>
      <c r="J2311" s="1" t="str">
        <f t="shared" si="37"/>
        <v>2023-12-06-05</v>
      </c>
    </row>
    <row r="2312" spans="1:10" x14ac:dyDescent="0.45">
      <c r="A2312">
        <v>2531331</v>
      </c>
      <c r="B2312" s="1">
        <v>45266.25</v>
      </c>
      <c r="C2312" t="s">
        <v>7</v>
      </c>
      <c r="D2312" t="s">
        <v>8</v>
      </c>
      <c r="E2312" t="s">
        <v>8796</v>
      </c>
      <c r="F2312">
        <v>635</v>
      </c>
      <c r="G2312">
        <v>1.304</v>
      </c>
      <c r="H2312">
        <v>0</v>
      </c>
      <c r="J2312" s="1" t="str">
        <f t="shared" si="37"/>
        <v>2023-12-06-06</v>
      </c>
    </row>
    <row r="2313" spans="1:10" x14ac:dyDescent="0.45">
      <c r="A2313">
        <v>2532087</v>
      </c>
      <c r="B2313" s="1">
        <v>45266.291666666664</v>
      </c>
      <c r="C2313" t="s">
        <v>7</v>
      </c>
      <c r="D2313" t="s">
        <v>8</v>
      </c>
      <c r="E2313" t="s">
        <v>8796</v>
      </c>
      <c r="F2313">
        <v>635</v>
      </c>
      <c r="G2313">
        <v>1.175</v>
      </c>
      <c r="H2313">
        <v>2.3E-2</v>
      </c>
      <c r="J2313" s="1" t="str">
        <f t="shared" si="37"/>
        <v>2023-12-06-07</v>
      </c>
    </row>
    <row r="2314" spans="1:10" x14ac:dyDescent="0.45">
      <c r="A2314">
        <v>2532770</v>
      </c>
      <c r="B2314" s="1">
        <v>45266.333333333336</v>
      </c>
      <c r="C2314" t="s">
        <v>7</v>
      </c>
      <c r="D2314" t="s">
        <v>8</v>
      </c>
      <c r="E2314" t="s">
        <v>8796</v>
      </c>
      <c r="F2314">
        <v>635</v>
      </c>
      <c r="G2314">
        <v>1.1020000000000001</v>
      </c>
      <c r="H2314">
        <v>0.182</v>
      </c>
      <c r="J2314" s="1" t="str">
        <f t="shared" si="37"/>
        <v>2023-12-06-08</v>
      </c>
    </row>
    <row r="2315" spans="1:10" x14ac:dyDescent="0.45">
      <c r="A2315">
        <v>2534854</v>
      </c>
      <c r="B2315" s="1">
        <v>45266.375</v>
      </c>
      <c r="C2315" t="s">
        <v>7</v>
      </c>
      <c r="D2315" t="s">
        <v>8</v>
      </c>
      <c r="E2315" t="s">
        <v>8796</v>
      </c>
      <c r="F2315">
        <v>635</v>
      </c>
      <c r="G2315">
        <v>1.0820000000000001</v>
      </c>
      <c r="H2315">
        <v>0.123</v>
      </c>
      <c r="J2315" s="1" t="str">
        <f t="shared" si="37"/>
        <v>2023-12-06-09</v>
      </c>
    </row>
    <row r="2316" spans="1:10" x14ac:dyDescent="0.45">
      <c r="A2316">
        <v>2535165</v>
      </c>
      <c r="B2316" s="1">
        <v>45266.416666666664</v>
      </c>
      <c r="C2316" t="s">
        <v>7</v>
      </c>
      <c r="D2316" t="s">
        <v>8</v>
      </c>
      <c r="E2316" t="s">
        <v>8796</v>
      </c>
      <c r="F2316">
        <v>635</v>
      </c>
      <c r="G2316">
        <v>0.81799999999999995</v>
      </c>
      <c r="H2316">
        <v>0.156</v>
      </c>
      <c r="J2316" s="1" t="str">
        <f t="shared" si="37"/>
        <v>2023-12-06-10</v>
      </c>
    </row>
    <row r="2317" spans="1:10" x14ac:dyDescent="0.45">
      <c r="A2317">
        <v>2536266</v>
      </c>
      <c r="B2317" s="1">
        <v>45266.458333333336</v>
      </c>
      <c r="C2317" t="s">
        <v>7</v>
      </c>
      <c r="D2317" t="s">
        <v>8</v>
      </c>
      <c r="E2317" t="s">
        <v>8796</v>
      </c>
      <c r="F2317">
        <v>635</v>
      </c>
      <c r="G2317">
        <v>0.47399999999999998</v>
      </c>
      <c r="H2317">
        <v>0.29099999999999998</v>
      </c>
      <c r="J2317" s="1" t="str">
        <f t="shared" si="37"/>
        <v>2023-12-06-11</v>
      </c>
    </row>
    <row r="2318" spans="1:10" x14ac:dyDescent="0.45">
      <c r="A2318">
        <v>2537972</v>
      </c>
      <c r="B2318" s="1">
        <v>45266.5</v>
      </c>
      <c r="C2318" t="s">
        <v>7</v>
      </c>
      <c r="D2318" t="s">
        <v>8</v>
      </c>
      <c r="E2318" t="s">
        <v>8796</v>
      </c>
      <c r="F2318">
        <v>635</v>
      </c>
      <c r="G2318">
        <v>1.0820000000000001</v>
      </c>
      <c r="H2318">
        <v>0.13900000000000001</v>
      </c>
      <c r="J2318" s="1" t="str">
        <f t="shared" si="37"/>
        <v>2023-12-06-12</v>
      </c>
    </row>
    <row r="2319" spans="1:10" x14ac:dyDescent="0.45">
      <c r="A2319">
        <v>2538631</v>
      </c>
      <c r="B2319" s="1">
        <v>45266.541666666664</v>
      </c>
      <c r="C2319" t="s">
        <v>7</v>
      </c>
      <c r="D2319" t="s">
        <v>8</v>
      </c>
      <c r="E2319" t="s">
        <v>8796</v>
      </c>
      <c r="F2319">
        <v>635</v>
      </c>
      <c r="G2319">
        <v>1.0920000000000001</v>
      </c>
      <c r="H2319">
        <v>2.3E-2</v>
      </c>
      <c r="J2319" s="1" t="str">
        <f t="shared" si="37"/>
        <v>2023-12-06-13</v>
      </c>
    </row>
    <row r="2320" spans="1:10" x14ac:dyDescent="0.45">
      <c r="A2320">
        <v>2539907</v>
      </c>
      <c r="B2320" s="1">
        <v>45266.583333333336</v>
      </c>
      <c r="C2320" t="s">
        <v>7</v>
      </c>
      <c r="D2320" t="s">
        <v>8</v>
      </c>
      <c r="E2320" t="s">
        <v>8796</v>
      </c>
      <c r="F2320">
        <v>635</v>
      </c>
      <c r="G2320">
        <v>0.89800000000000002</v>
      </c>
      <c r="H2320">
        <v>0</v>
      </c>
      <c r="J2320" s="1" t="str">
        <f t="shared" si="37"/>
        <v>2023-12-06-14</v>
      </c>
    </row>
    <row r="2321" spans="1:10" x14ac:dyDescent="0.45">
      <c r="A2321">
        <v>2540822</v>
      </c>
      <c r="B2321" s="1">
        <v>45266.625</v>
      </c>
      <c r="C2321" t="s">
        <v>7</v>
      </c>
      <c r="D2321" t="s">
        <v>8</v>
      </c>
      <c r="E2321" t="s">
        <v>8796</v>
      </c>
      <c r="F2321">
        <v>635</v>
      </c>
      <c r="G2321">
        <v>1.5760000000000001</v>
      </c>
      <c r="H2321">
        <v>0</v>
      </c>
      <c r="J2321" s="1" t="str">
        <f t="shared" si="37"/>
        <v>2023-12-06-15</v>
      </c>
    </row>
    <row r="2322" spans="1:10" x14ac:dyDescent="0.45">
      <c r="A2322">
        <v>2541617</v>
      </c>
      <c r="B2322" s="1">
        <v>45266.666666666664</v>
      </c>
      <c r="C2322" t="s">
        <v>7</v>
      </c>
      <c r="D2322" t="s">
        <v>8</v>
      </c>
      <c r="E2322" t="s">
        <v>8796</v>
      </c>
      <c r="F2322">
        <v>635</v>
      </c>
      <c r="G2322">
        <v>1.323</v>
      </c>
      <c r="H2322">
        <v>0</v>
      </c>
      <c r="J2322" s="1" t="str">
        <f t="shared" si="37"/>
        <v>2023-12-06-16</v>
      </c>
    </row>
    <row r="2323" spans="1:10" x14ac:dyDescent="0.45">
      <c r="A2323">
        <v>2543408</v>
      </c>
      <c r="B2323" s="1">
        <v>45266.708333333336</v>
      </c>
      <c r="C2323" t="s">
        <v>7</v>
      </c>
      <c r="D2323" t="s">
        <v>8</v>
      </c>
      <c r="E2323" t="s">
        <v>8796</v>
      </c>
      <c r="F2323">
        <v>635</v>
      </c>
      <c r="G2323">
        <v>0.21199999999999999</v>
      </c>
      <c r="H2323">
        <v>0</v>
      </c>
      <c r="J2323" s="1" t="str">
        <f t="shared" si="37"/>
        <v>2023-12-06-17</v>
      </c>
    </row>
    <row r="2324" spans="1:10" x14ac:dyDescent="0.45">
      <c r="A2324">
        <v>2544309</v>
      </c>
      <c r="B2324" s="1">
        <v>45266.75</v>
      </c>
      <c r="C2324" t="s">
        <v>7</v>
      </c>
      <c r="D2324" t="s">
        <v>8</v>
      </c>
      <c r="E2324" t="s">
        <v>8796</v>
      </c>
      <c r="F2324">
        <v>635</v>
      </c>
      <c r="G2324">
        <v>0.23899999999999999</v>
      </c>
      <c r="H2324">
        <v>0</v>
      </c>
      <c r="J2324" s="1" t="str">
        <f t="shared" si="37"/>
        <v>2023-12-06-18</v>
      </c>
    </row>
    <row r="2325" spans="1:10" x14ac:dyDescent="0.45">
      <c r="A2325">
        <v>2545243</v>
      </c>
      <c r="B2325" s="1">
        <v>45266.791666666664</v>
      </c>
      <c r="C2325" t="s">
        <v>7</v>
      </c>
      <c r="D2325" t="s">
        <v>8</v>
      </c>
      <c r="E2325" t="s">
        <v>8796</v>
      </c>
      <c r="F2325">
        <v>635</v>
      </c>
      <c r="G2325">
        <v>0.26</v>
      </c>
      <c r="H2325">
        <v>0</v>
      </c>
      <c r="J2325" s="1" t="str">
        <f t="shared" si="37"/>
        <v>2023-12-06-19</v>
      </c>
    </row>
    <row r="2326" spans="1:10" x14ac:dyDescent="0.45">
      <c r="A2326">
        <v>2545994</v>
      </c>
      <c r="B2326" s="1">
        <v>45266.833333333336</v>
      </c>
      <c r="C2326" t="s">
        <v>7</v>
      </c>
      <c r="D2326" t="s">
        <v>8</v>
      </c>
      <c r="E2326" t="s">
        <v>8796</v>
      </c>
      <c r="F2326">
        <v>635</v>
      </c>
      <c r="G2326">
        <v>0.25600000000000001</v>
      </c>
      <c r="H2326">
        <v>0</v>
      </c>
      <c r="J2326" s="1" t="str">
        <f t="shared" si="37"/>
        <v>2023-12-06-20</v>
      </c>
    </row>
    <row r="2327" spans="1:10" x14ac:dyDescent="0.45">
      <c r="A2327">
        <v>2547720</v>
      </c>
      <c r="B2327" s="1">
        <v>45266.875</v>
      </c>
      <c r="C2327" t="s">
        <v>7</v>
      </c>
      <c r="D2327" t="s">
        <v>8</v>
      </c>
      <c r="E2327" t="s">
        <v>8796</v>
      </c>
      <c r="F2327">
        <v>635</v>
      </c>
      <c r="G2327">
        <v>0.69299999999999995</v>
      </c>
      <c r="H2327">
        <v>0</v>
      </c>
      <c r="J2327" s="1" t="str">
        <f t="shared" si="37"/>
        <v>2023-12-06-21</v>
      </c>
    </row>
    <row r="2328" spans="1:10" x14ac:dyDescent="0.45">
      <c r="A2328">
        <v>2548535</v>
      </c>
      <c r="B2328" s="1">
        <v>45266.916666666664</v>
      </c>
      <c r="C2328" t="s">
        <v>7</v>
      </c>
      <c r="D2328" t="s">
        <v>8</v>
      </c>
      <c r="E2328" t="s">
        <v>8796</v>
      </c>
      <c r="F2328">
        <v>635</v>
      </c>
      <c r="G2328">
        <v>1.304</v>
      </c>
      <c r="H2328">
        <v>0</v>
      </c>
      <c r="J2328" s="1" t="str">
        <f t="shared" si="37"/>
        <v>2023-12-06-22</v>
      </c>
    </row>
    <row r="2329" spans="1:10" x14ac:dyDescent="0.45">
      <c r="A2329">
        <v>2549770</v>
      </c>
      <c r="B2329" s="1">
        <v>45266.958333333336</v>
      </c>
      <c r="C2329" t="s">
        <v>7</v>
      </c>
      <c r="D2329" t="s">
        <v>8</v>
      </c>
      <c r="E2329" t="s">
        <v>8796</v>
      </c>
      <c r="F2329">
        <v>635</v>
      </c>
      <c r="G2329">
        <v>1.2549999999999999</v>
      </c>
      <c r="H2329">
        <v>0</v>
      </c>
      <c r="J2329" s="1" t="str">
        <f t="shared" si="37"/>
        <v>2023-12-06-23</v>
      </c>
    </row>
    <row r="2330" spans="1:10" x14ac:dyDescent="0.45">
      <c r="A2330">
        <v>2550739</v>
      </c>
      <c r="B2330" s="1">
        <v>45267</v>
      </c>
      <c r="C2330" t="s">
        <v>7</v>
      </c>
      <c r="D2330" t="s">
        <v>8</v>
      </c>
      <c r="E2330" t="s">
        <v>8796</v>
      </c>
      <c r="F2330">
        <v>635</v>
      </c>
      <c r="G2330">
        <v>1.276</v>
      </c>
      <c r="H2330">
        <v>0</v>
      </c>
      <c r="J2330" s="1" t="str">
        <f t="shared" si="37"/>
        <v>2023-12-07-00</v>
      </c>
    </row>
    <row r="2331" spans="1:10" x14ac:dyDescent="0.45">
      <c r="A2331">
        <v>2552380</v>
      </c>
      <c r="B2331" s="1">
        <v>45267.041666666664</v>
      </c>
      <c r="C2331" t="s">
        <v>7</v>
      </c>
      <c r="D2331" t="s">
        <v>8</v>
      </c>
      <c r="E2331" t="s">
        <v>8796</v>
      </c>
      <c r="F2331">
        <v>635</v>
      </c>
      <c r="G2331">
        <v>1.25</v>
      </c>
      <c r="H2331">
        <v>0</v>
      </c>
      <c r="J2331" s="1" t="str">
        <f t="shared" si="37"/>
        <v>2023-12-07-01</v>
      </c>
    </row>
    <row r="2332" spans="1:10" x14ac:dyDescent="0.45">
      <c r="A2332">
        <v>2553475</v>
      </c>
      <c r="B2332" s="1">
        <v>45267.083333333336</v>
      </c>
      <c r="C2332" t="s">
        <v>7</v>
      </c>
      <c r="D2332" t="s">
        <v>8</v>
      </c>
      <c r="E2332" t="s">
        <v>8796</v>
      </c>
      <c r="F2332">
        <v>635</v>
      </c>
      <c r="G2332">
        <v>1.06</v>
      </c>
      <c r="H2332">
        <v>0</v>
      </c>
      <c r="J2332" s="1" t="str">
        <f t="shared" si="37"/>
        <v>2023-12-07-02</v>
      </c>
    </row>
    <row r="2333" spans="1:10" x14ac:dyDescent="0.45">
      <c r="A2333">
        <v>2554482</v>
      </c>
      <c r="B2333" s="1">
        <v>45267.125</v>
      </c>
      <c r="C2333" t="s">
        <v>7</v>
      </c>
      <c r="D2333" t="s">
        <v>8</v>
      </c>
      <c r="E2333" t="s">
        <v>8796</v>
      </c>
      <c r="F2333">
        <v>635</v>
      </c>
      <c r="G2333">
        <v>0.82899999999999996</v>
      </c>
      <c r="H2333">
        <v>0</v>
      </c>
      <c r="J2333" s="1" t="str">
        <f t="shared" si="37"/>
        <v>2023-12-07-03</v>
      </c>
    </row>
    <row r="2334" spans="1:10" x14ac:dyDescent="0.45">
      <c r="A2334">
        <v>2554786</v>
      </c>
      <c r="B2334" s="1">
        <v>45267.166666666664</v>
      </c>
      <c r="C2334" t="s">
        <v>7</v>
      </c>
      <c r="D2334" t="s">
        <v>8</v>
      </c>
      <c r="E2334" t="s">
        <v>8796</v>
      </c>
      <c r="F2334">
        <v>635</v>
      </c>
      <c r="G2334">
        <v>1.288</v>
      </c>
      <c r="H2334">
        <v>0</v>
      </c>
      <c r="J2334" s="1" t="str">
        <f t="shared" si="37"/>
        <v>2023-12-07-04</v>
      </c>
    </row>
    <row r="2335" spans="1:10" x14ac:dyDescent="0.45">
      <c r="A2335">
        <v>2555880</v>
      </c>
      <c r="B2335" s="1">
        <v>45267.208333333336</v>
      </c>
      <c r="C2335" t="s">
        <v>7</v>
      </c>
      <c r="D2335" t="s">
        <v>8</v>
      </c>
      <c r="E2335" t="s">
        <v>8796</v>
      </c>
      <c r="F2335">
        <v>635</v>
      </c>
      <c r="G2335">
        <v>0.441</v>
      </c>
      <c r="H2335">
        <v>0</v>
      </c>
      <c r="J2335" s="1" t="str">
        <f t="shared" si="37"/>
        <v>2023-12-07-05</v>
      </c>
    </row>
    <row r="2336" spans="1:10" x14ac:dyDescent="0.45">
      <c r="A2336">
        <v>2557592</v>
      </c>
      <c r="B2336" s="1">
        <v>45267.25</v>
      </c>
      <c r="C2336" t="s">
        <v>7</v>
      </c>
      <c r="D2336" t="s">
        <v>8</v>
      </c>
      <c r="E2336" t="s">
        <v>8796</v>
      </c>
      <c r="F2336">
        <v>635</v>
      </c>
      <c r="G2336">
        <v>1.5429999999999999</v>
      </c>
      <c r="H2336">
        <v>0</v>
      </c>
      <c r="J2336" s="1" t="str">
        <f t="shared" si="37"/>
        <v>2023-12-07-06</v>
      </c>
    </row>
    <row r="2337" spans="1:10" x14ac:dyDescent="0.45">
      <c r="A2337">
        <v>2558639</v>
      </c>
      <c r="B2337" s="1">
        <v>45267.291666666664</v>
      </c>
      <c r="C2337" t="s">
        <v>7</v>
      </c>
      <c r="D2337" t="s">
        <v>8</v>
      </c>
      <c r="E2337" t="s">
        <v>8796</v>
      </c>
      <c r="F2337">
        <v>635</v>
      </c>
      <c r="G2337">
        <v>1.4319999999999999</v>
      </c>
      <c r="H2337">
        <v>0</v>
      </c>
      <c r="J2337" s="1" t="str">
        <f t="shared" si="37"/>
        <v>2023-12-07-07</v>
      </c>
    </row>
    <row r="2338" spans="1:10" x14ac:dyDescent="0.45">
      <c r="A2338">
        <v>2559500</v>
      </c>
      <c r="B2338" s="1">
        <v>45267.333333333336</v>
      </c>
      <c r="C2338" t="s">
        <v>7</v>
      </c>
      <c r="D2338" t="s">
        <v>8</v>
      </c>
      <c r="E2338" t="s">
        <v>8796</v>
      </c>
      <c r="F2338">
        <v>635</v>
      </c>
      <c r="G2338">
        <v>0.124</v>
      </c>
      <c r="H2338">
        <v>1.7000000000000001E-2</v>
      </c>
      <c r="J2338" s="1" t="str">
        <f t="shared" si="37"/>
        <v>2023-12-07-08</v>
      </c>
    </row>
    <row r="2339" spans="1:10" x14ac:dyDescent="0.45">
      <c r="A2339">
        <v>2560599</v>
      </c>
      <c r="B2339" s="1">
        <v>45267.375</v>
      </c>
      <c r="C2339" t="s">
        <v>7</v>
      </c>
      <c r="D2339" t="s">
        <v>8</v>
      </c>
      <c r="E2339" t="s">
        <v>8796</v>
      </c>
      <c r="F2339">
        <v>635</v>
      </c>
      <c r="G2339">
        <v>0.12</v>
      </c>
      <c r="H2339">
        <v>0.03</v>
      </c>
      <c r="J2339" s="1" t="str">
        <f t="shared" si="37"/>
        <v>2023-12-07-09</v>
      </c>
    </row>
    <row r="2340" spans="1:10" x14ac:dyDescent="0.45">
      <c r="A2340">
        <v>2561572</v>
      </c>
      <c r="B2340" s="1">
        <v>45267.416666666664</v>
      </c>
      <c r="C2340" t="s">
        <v>7</v>
      </c>
      <c r="D2340" t="s">
        <v>8</v>
      </c>
      <c r="E2340" t="s">
        <v>8796</v>
      </c>
      <c r="F2340">
        <v>635</v>
      </c>
      <c r="G2340">
        <v>0.1</v>
      </c>
      <c r="H2340">
        <v>6.7000000000000004E-2</v>
      </c>
      <c r="J2340" s="1" t="str">
        <f t="shared" si="37"/>
        <v>2023-12-07-10</v>
      </c>
    </row>
    <row r="2341" spans="1:10" x14ac:dyDescent="0.45">
      <c r="A2341">
        <v>2562925</v>
      </c>
      <c r="B2341" s="1">
        <v>45267.458333333336</v>
      </c>
      <c r="C2341" t="s">
        <v>7</v>
      </c>
      <c r="D2341" t="s">
        <v>8</v>
      </c>
      <c r="E2341" t="s">
        <v>8796</v>
      </c>
      <c r="F2341">
        <v>635</v>
      </c>
      <c r="G2341">
        <v>0.39500000000000002</v>
      </c>
      <c r="H2341">
        <v>6.4000000000000001E-2</v>
      </c>
      <c r="J2341" s="1" t="str">
        <f t="shared" si="37"/>
        <v>2023-12-07-11</v>
      </c>
    </row>
    <row r="2342" spans="1:10" x14ac:dyDescent="0.45">
      <c r="A2342">
        <v>2563869</v>
      </c>
      <c r="B2342" s="1">
        <v>45267.5</v>
      </c>
      <c r="C2342" t="s">
        <v>7</v>
      </c>
      <c r="D2342" t="s">
        <v>8</v>
      </c>
      <c r="E2342" t="s">
        <v>8796</v>
      </c>
      <c r="F2342">
        <v>635</v>
      </c>
      <c r="G2342">
        <v>0.14399999999999999</v>
      </c>
      <c r="H2342">
        <v>3.7999999999999999E-2</v>
      </c>
      <c r="J2342" s="1" t="str">
        <f t="shared" si="37"/>
        <v>2023-12-07-12</v>
      </c>
    </row>
    <row r="2343" spans="1:10" x14ac:dyDescent="0.45">
      <c r="A2343">
        <v>2565258</v>
      </c>
      <c r="B2343" s="1">
        <v>45267.541666666664</v>
      </c>
      <c r="C2343" t="s">
        <v>7</v>
      </c>
      <c r="D2343" t="s">
        <v>8</v>
      </c>
      <c r="E2343" t="s">
        <v>8796</v>
      </c>
      <c r="F2343">
        <v>635</v>
      </c>
      <c r="G2343">
        <v>1.3360000000000001</v>
      </c>
      <c r="H2343">
        <v>1E-3</v>
      </c>
      <c r="J2343" s="1" t="str">
        <f t="shared" si="37"/>
        <v>2023-12-07-13</v>
      </c>
    </row>
    <row r="2344" spans="1:10" x14ac:dyDescent="0.45">
      <c r="A2344">
        <v>2566117</v>
      </c>
      <c r="B2344" s="1">
        <v>45267.583333333336</v>
      </c>
      <c r="C2344" t="s">
        <v>7</v>
      </c>
      <c r="D2344" t="s">
        <v>8</v>
      </c>
      <c r="E2344" t="s">
        <v>8796</v>
      </c>
      <c r="F2344">
        <v>635</v>
      </c>
      <c r="G2344">
        <v>0.317</v>
      </c>
      <c r="H2344">
        <v>0</v>
      </c>
      <c r="J2344" s="1" t="str">
        <f t="shared" si="37"/>
        <v>2023-12-07-14</v>
      </c>
    </row>
    <row r="2345" spans="1:10" x14ac:dyDescent="0.45">
      <c r="A2345">
        <v>2566923</v>
      </c>
      <c r="B2345" s="1">
        <v>45267.625</v>
      </c>
      <c r="C2345" t="s">
        <v>7</v>
      </c>
      <c r="D2345" t="s">
        <v>8</v>
      </c>
      <c r="E2345" t="s">
        <v>8796</v>
      </c>
      <c r="F2345">
        <v>635</v>
      </c>
      <c r="G2345">
        <v>0.23400000000000001</v>
      </c>
      <c r="H2345">
        <v>0</v>
      </c>
      <c r="J2345" s="1" t="str">
        <f t="shared" si="37"/>
        <v>2023-12-07-15</v>
      </c>
    </row>
    <row r="2346" spans="1:10" x14ac:dyDescent="0.45">
      <c r="A2346">
        <v>2568613</v>
      </c>
      <c r="B2346" s="1">
        <v>45267.666666666664</v>
      </c>
      <c r="C2346" t="s">
        <v>7</v>
      </c>
      <c r="D2346" t="s">
        <v>8</v>
      </c>
      <c r="E2346" t="s">
        <v>8796</v>
      </c>
      <c r="F2346">
        <v>635</v>
      </c>
      <c r="G2346">
        <v>0.69</v>
      </c>
      <c r="H2346">
        <v>0</v>
      </c>
      <c r="J2346" s="1" t="str">
        <f t="shared" si="37"/>
        <v>2023-12-07-16</v>
      </c>
    </row>
    <row r="2347" spans="1:10" x14ac:dyDescent="0.45">
      <c r="A2347">
        <v>2569578</v>
      </c>
      <c r="B2347" s="1">
        <v>45267.708333333336</v>
      </c>
      <c r="C2347" t="s">
        <v>7</v>
      </c>
      <c r="D2347" t="s">
        <v>8</v>
      </c>
      <c r="E2347" t="s">
        <v>8796</v>
      </c>
      <c r="F2347">
        <v>635</v>
      </c>
      <c r="G2347">
        <v>1.165</v>
      </c>
      <c r="H2347">
        <v>0</v>
      </c>
      <c r="J2347" s="1" t="str">
        <f t="shared" si="37"/>
        <v>2023-12-07-17</v>
      </c>
    </row>
    <row r="2348" spans="1:10" x14ac:dyDescent="0.45">
      <c r="A2348">
        <v>2570016</v>
      </c>
      <c r="B2348" s="1">
        <v>45267.75</v>
      </c>
      <c r="C2348" t="s">
        <v>7</v>
      </c>
      <c r="D2348" t="s">
        <v>8</v>
      </c>
      <c r="E2348" t="s">
        <v>8796</v>
      </c>
      <c r="F2348">
        <v>635</v>
      </c>
      <c r="G2348">
        <v>0.32700000000000001</v>
      </c>
      <c r="H2348">
        <v>0</v>
      </c>
      <c r="J2348" s="1" t="str">
        <f t="shared" si="37"/>
        <v>2023-12-07-18</v>
      </c>
    </row>
    <row r="2349" spans="1:10" x14ac:dyDescent="0.45">
      <c r="A2349">
        <v>2571918</v>
      </c>
      <c r="B2349" s="1">
        <v>45267.791666666664</v>
      </c>
      <c r="C2349" t="s">
        <v>7</v>
      </c>
      <c r="D2349" t="s">
        <v>8</v>
      </c>
      <c r="E2349" t="s">
        <v>8796</v>
      </c>
      <c r="F2349">
        <v>635</v>
      </c>
      <c r="G2349">
        <v>0.36299999999999999</v>
      </c>
      <c r="H2349">
        <v>0</v>
      </c>
      <c r="J2349" s="1" t="str">
        <f t="shared" si="37"/>
        <v>2023-12-07-19</v>
      </c>
    </row>
    <row r="2350" spans="1:10" x14ac:dyDescent="0.45">
      <c r="A2350">
        <v>2572963</v>
      </c>
      <c r="B2350" s="1">
        <v>45267.833333333336</v>
      </c>
      <c r="C2350" t="s">
        <v>7</v>
      </c>
      <c r="D2350" t="s">
        <v>8</v>
      </c>
      <c r="E2350" t="s">
        <v>8796</v>
      </c>
      <c r="F2350">
        <v>635</v>
      </c>
      <c r="G2350">
        <v>0.30399999999999999</v>
      </c>
      <c r="H2350">
        <v>0</v>
      </c>
      <c r="J2350" s="1" t="str">
        <f t="shared" si="37"/>
        <v>2023-12-07-20</v>
      </c>
    </row>
    <row r="2351" spans="1:10" x14ac:dyDescent="0.45">
      <c r="A2351">
        <v>2574279</v>
      </c>
      <c r="B2351" s="1">
        <v>45267.875</v>
      </c>
      <c r="C2351" t="s">
        <v>7</v>
      </c>
      <c r="D2351" t="s">
        <v>8</v>
      </c>
      <c r="E2351" t="s">
        <v>8796</v>
      </c>
      <c r="F2351">
        <v>635</v>
      </c>
      <c r="G2351">
        <v>0.252</v>
      </c>
      <c r="H2351">
        <v>0</v>
      </c>
      <c r="J2351" s="1" t="str">
        <f t="shared" si="37"/>
        <v>2023-12-07-21</v>
      </c>
    </row>
    <row r="2352" spans="1:10" x14ac:dyDescent="0.45">
      <c r="A2352">
        <v>2574409</v>
      </c>
      <c r="B2352" s="1">
        <v>45267.916666666664</v>
      </c>
      <c r="C2352" t="s">
        <v>7</v>
      </c>
      <c r="D2352" t="s">
        <v>8</v>
      </c>
      <c r="E2352" t="s">
        <v>8796</v>
      </c>
      <c r="F2352">
        <v>635</v>
      </c>
      <c r="G2352">
        <v>0.26600000000000001</v>
      </c>
      <c r="H2352">
        <v>0</v>
      </c>
      <c r="J2352" s="1" t="str">
        <f t="shared" si="37"/>
        <v>2023-12-07-22</v>
      </c>
    </row>
    <row r="2353" spans="1:10" x14ac:dyDescent="0.45">
      <c r="A2353">
        <v>2576020</v>
      </c>
      <c r="B2353" s="1">
        <v>45267.958333333336</v>
      </c>
      <c r="C2353" t="s">
        <v>7</v>
      </c>
      <c r="D2353" t="s">
        <v>8</v>
      </c>
      <c r="E2353" t="s">
        <v>8796</v>
      </c>
      <c r="F2353">
        <v>635</v>
      </c>
      <c r="G2353">
        <v>0.27400000000000002</v>
      </c>
      <c r="H2353">
        <v>0</v>
      </c>
      <c r="J2353" s="1" t="str">
        <f t="shared" si="37"/>
        <v>2023-12-07-23</v>
      </c>
    </row>
    <row r="2354" spans="1:10" x14ac:dyDescent="0.45">
      <c r="A2354">
        <v>2576515</v>
      </c>
      <c r="B2354" s="1">
        <v>45268</v>
      </c>
      <c r="C2354" t="s">
        <v>7</v>
      </c>
      <c r="D2354" t="s">
        <v>8</v>
      </c>
      <c r="E2354" t="s">
        <v>8796</v>
      </c>
      <c r="F2354">
        <v>635</v>
      </c>
      <c r="G2354">
        <v>1.012</v>
      </c>
      <c r="H2354">
        <v>0</v>
      </c>
      <c r="J2354" s="1" t="str">
        <f t="shared" si="37"/>
        <v>2023-12-08-00</v>
      </c>
    </row>
    <row r="2355" spans="1:10" x14ac:dyDescent="0.45">
      <c r="A2355">
        <v>2578235</v>
      </c>
      <c r="B2355" s="1">
        <v>45268.041666666664</v>
      </c>
      <c r="C2355" t="s">
        <v>7</v>
      </c>
      <c r="D2355" t="s">
        <v>8</v>
      </c>
      <c r="E2355" t="s">
        <v>8796</v>
      </c>
      <c r="F2355">
        <v>635</v>
      </c>
      <c r="G2355">
        <v>1.3069999999999999</v>
      </c>
      <c r="H2355">
        <v>0</v>
      </c>
      <c r="J2355" s="1" t="str">
        <f t="shared" si="37"/>
        <v>2023-12-08-01</v>
      </c>
    </row>
    <row r="2356" spans="1:10" x14ac:dyDescent="0.45">
      <c r="A2356">
        <v>2578896</v>
      </c>
      <c r="B2356" s="1">
        <v>45268.083333333336</v>
      </c>
      <c r="C2356" t="s">
        <v>7</v>
      </c>
      <c r="D2356" t="s">
        <v>8</v>
      </c>
      <c r="E2356" t="s">
        <v>8796</v>
      </c>
      <c r="F2356">
        <v>635</v>
      </c>
      <c r="G2356">
        <v>0.752</v>
      </c>
      <c r="H2356">
        <v>0</v>
      </c>
      <c r="J2356" s="1" t="str">
        <f t="shared" si="37"/>
        <v>2023-12-08-02</v>
      </c>
    </row>
    <row r="2357" spans="1:10" x14ac:dyDescent="0.45">
      <c r="A2357">
        <v>2579996</v>
      </c>
      <c r="B2357" s="1">
        <v>45268.125</v>
      </c>
      <c r="C2357" t="s">
        <v>7</v>
      </c>
      <c r="D2357" t="s">
        <v>8</v>
      </c>
      <c r="E2357" t="s">
        <v>8796</v>
      </c>
      <c r="F2357">
        <v>635</v>
      </c>
      <c r="G2357">
        <v>1.2090000000000001</v>
      </c>
      <c r="H2357">
        <v>0</v>
      </c>
      <c r="J2357" s="1" t="str">
        <f t="shared" si="37"/>
        <v>2023-12-08-03</v>
      </c>
    </row>
    <row r="2358" spans="1:10" x14ac:dyDescent="0.45">
      <c r="A2358">
        <v>2581717</v>
      </c>
      <c r="B2358" s="1">
        <v>45268.166666666664</v>
      </c>
      <c r="C2358" t="s">
        <v>7</v>
      </c>
      <c r="D2358" t="s">
        <v>8</v>
      </c>
      <c r="E2358" t="s">
        <v>8796</v>
      </c>
      <c r="F2358">
        <v>635</v>
      </c>
      <c r="G2358">
        <v>1.3420000000000001</v>
      </c>
      <c r="H2358">
        <v>0</v>
      </c>
      <c r="J2358" s="1" t="str">
        <f t="shared" si="37"/>
        <v>2023-12-08-04</v>
      </c>
    </row>
    <row r="2359" spans="1:10" x14ac:dyDescent="0.45">
      <c r="A2359">
        <v>2582793</v>
      </c>
      <c r="B2359" s="1">
        <v>45268.208333333336</v>
      </c>
      <c r="C2359" t="s">
        <v>7</v>
      </c>
      <c r="D2359" t="s">
        <v>8</v>
      </c>
      <c r="E2359" t="s">
        <v>8796</v>
      </c>
      <c r="F2359">
        <v>635</v>
      </c>
      <c r="G2359">
        <v>1.181</v>
      </c>
      <c r="H2359">
        <v>0</v>
      </c>
      <c r="J2359" s="1" t="str">
        <f t="shared" si="37"/>
        <v>2023-12-08-05</v>
      </c>
    </row>
    <row r="2360" spans="1:10" x14ac:dyDescent="0.45">
      <c r="A2360">
        <v>2584071</v>
      </c>
      <c r="B2360" s="1">
        <v>45268.25</v>
      </c>
      <c r="C2360" t="s">
        <v>7</v>
      </c>
      <c r="D2360" t="s">
        <v>8</v>
      </c>
      <c r="E2360" t="s">
        <v>8796</v>
      </c>
      <c r="F2360">
        <v>635</v>
      </c>
      <c r="G2360">
        <v>0.30399999999999999</v>
      </c>
      <c r="H2360">
        <v>0</v>
      </c>
      <c r="J2360" s="1" t="str">
        <f t="shared" si="37"/>
        <v>2023-12-08-06</v>
      </c>
    </row>
    <row r="2361" spans="1:10" x14ac:dyDescent="0.45">
      <c r="A2361">
        <v>2584538</v>
      </c>
      <c r="B2361" s="1">
        <v>45268.291666666664</v>
      </c>
      <c r="C2361" t="s">
        <v>7</v>
      </c>
      <c r="D2361" t="s">
        <v>8</v>
      </c>
      <c r="E2361" t="s">
        <v>8796</v>
      </c>
      <c r="F2361">
        <v>635</v>
      </c>
      <c r="G2361">
        <v>0.129</v>
      </c>
      <c r="H2361">
        <v>3.0000000000000001E-3</v>
      </c>
      <c r="J2361" s="1" t="str">
        <f t="shared" si="37"/>
        <v>2023-12-08-07</v>
      </c>
    </row>
    <row r="2362" spans="1:10" x14ac:dyDescent="0.45">
      <c r="A2362">
        <v>2585439</v>
      </c>
      <c r="B2362" s="1">
        <v>45268.333333333336</v>
      </c>
      <c r="C2362" t="s">
        <v>7</v>
      </c>
      <c r="D2362" t="s">
        <v>8</v>
      </c>
      <c r="E2362" t="s">
        <v>8796</v>
      </c>
      <c r="F2362">
        <v>635</v>
      </c>
      <c r="G2362">
        <v>0.14199999999999999</v>
      </c>
      <c r="H2362">
        <v>5.5E-2</v>
      </c>
      <c r="J2362" s="1" t="str">
        <f t="shared" si="37"/>
        <v>2023-12-08-08</v>
      </c>
    </row>
    <row r="2363" spans="1:10" x14ac:dyDescent="0.45">
      <c r="A2363">
        <v>2587083</v>
      </c>
      <c r="B2363" s="1">
        <v>45268.375</v>
      </c>
      <c r="C2363" t="s">
        <v>7</v>
      </c>
      <c r="D2363" t="s">
        <v>8</v>
      </c>
      <c r="E2363" t="s">
        <v>8796</v>
      </c>
      <c r="F2363">
        <v>635</v>
      </c>
      <c r="G2363">
        <v>1.7999999999999999E-2</v>
      </c>
      <c r="H2363">
        <v>0.33300000000000002</v>
      </c>
      <c r="J2363" s="1" t="str">
        <f t="shared" si="37"/>
        <v>2023-12-08-09</v>
      </c>
    </row>
    <row r="2364" spans="1:10" x14ac:dyDescent="0.45">
      <c r="A2364">
        <v>2587934</v>
      </c>
      <c r="B2364" s="1">
        <v>45268.416666666664</v>
      </c>
      <c r="C2364" t="s">
        <v>7</v>
      </c>
      <c r="D2364" t="s">
        <v>8</v>
      </c>
      <c r="E2364" t="s">
        <v>8796</v>
      </c>
      <c r="F2364">
        <v>635</v>
      </c>
      <c r="G2364">
        <v>0.83599999999999997</v>
      </c>
      <c r="H2364">
        <v>0.22</v>
      </c>
      <c r="J2364" s="1" t="str">
        <f t="shared" si="37"/>
        <v>2023-12-08-10</v>
      </c>
    </row>
    <row r="2365" spans="1:10" x14ac:dyDescent="0.45">
      <c r="A2365">
        <v>2588707</v>
      </c>
      <c r="B2365" s="1">
        <v>45268.458333333336</v>
      </c>
      <c r="C2365" t="s">
        <v>7</v>
      </c>
      <c r="D2365" t="s">
        <v>8</v>
      </c>
      <c r="E2365" t="s">
        <v>8796</v>
      </c>
      <c r="F2365">
        <v>635</v>
      </c>
      <c r="G2365">
        <v>0.13400000000000001</v>
      </c>
      <c r="H2365">
        <v>0.252</v>
      </c>
      <c r="J2365" s="1" t="str">
        <f t="shared" si="37"/>
        <v>2023-12-08-11</v>
      </c>
    </row>
    <row r="2366" spans="1:10" x14ac:dyDescent="0.45">
      <c r="A2366">
        <v>2590513</v>
      </c>
      <c r="B2366" s="1">
        <v>45268.5</v>
      </c>
      <c r="C2366" t="s">
        <v>7</v>
      </c>
      <c r="D2366" t="s">
        <v>8</v>
      </c>
      <c r="E2366" t="s">
        <v>8796</v>
      </c>
      <c r="F2366">
        <v>635</v>
      </c>
      <c r="G2366">
        <v>0.44700000000000001</v>
      </c>
      <c r="H2366">
        <v>6.7000000000000004E-2</v>
      </c>
      <c r="J2366" s="1" t="str">
        <f t="shared" si="37"/>
        <v>2023-12-08-12</v>
      </c>
    </row>
    <row r="2367" spans="1:10" x14ac:dyDescent="0.45">
      <c r="A2367">
        <v>2591605</v>
      </c>
      <c r="B2367" s="1">
        <v>45268.541666666664</v>
      </c>
      <c r="C2367" t="s">
        <v>7</v>
      </c>
      <c r="D2367" t="s">
        <v>8</v>
      </c>
      <c r="E2367" t="s">
        <v>8796</v>
      </c>
      <c r="F2367">
        <v>635</v>
      </c>
      <c r="G2367">
        <v>0.20499999999999999</v>
      </c>
      <c r="H2367">
        <v>2E-3</v>
      </c>
      <c r="J2367" s="1" t="str">
        <f t="shared" si="37"/>
        <v>2023-12-08-13</v>
      </c>
    </row>
    <row r="2368" spans="1:10" x14ac:dyDescent="0.45">
      <c r="A2368">
        <v>2592125</v>
      </c>
      <c r="B2368" s="1">
        <v>45268.583333333336</v>
      </c>
      <c r="C2368" t="s">
        <v>7</v>
      </c>
      <c r="D2368" t="s">
        <v>8</v>
      </c>
      <c r="E2368" t="s">
        <v>8796</v>
      </c>
      <c r="F2368">
        <v>635</v>
      </c>
      <c r="G2368">
        <v>0.311</v>
      </c>
      <c r="H2368">
        <v>0</v>
      </c>
      <c r="J2368" s="1" t="str">
        <f t="shared" si="37"/>
        <v>2023-12-08-14</v>
      </c>
    </row>
    <row r="2369" spans="1:10" x14ac:dyDescent="0.45">
      <c r="A2369">
        <v>2593285</v>
      </c>
      <c r="B2369" s="1">
        <v>45268.625</v>
      </c>
      <c r="C2369" t="s">
        <v>7</v>
      </c>
      <c r="D2369" t="s">
        <v>8</v>
      </c>
      <c r="E2369" t="s">
        <v>8796</v>
      </c>
      <c r="F2369">
        <v>635</v>
      </c>
      <c r="G2369">
        <v>0.377</v>
      </c>
      <c r="H2369">
        <v>0</v>
      </c>
      <c r="J2369" s="1" t="str">
        <f t="shared" si="37"/>
        <v>2023-12-08-15</v>
      </c>
    </row>
    <row r="2370" spans="1:10" x14ac:dyDescent="0.45">
      <c r="A2370">
        <v>2594087</v>
      </c>
      <c r="B2370" s="1">
        <v>45268.666666666664</v>
      </c>
      <c r="C2370" t="s">
        <v>7</v>
      </c>
      <c r="D2370" t="s">
        <v>8</v>
      </c>
      <c r="E2370" t="s">
        <v>8796</v>
      </c>
      <c r="F2370">
        <v>635</v>
      </c>
      <c r="G2370">
        <v>0.66900000000000004</v>
      </c>
      <c r="H2370">
        <v>0</v>
      </c>
      <c r="J2370" s="1" t="str">
        <f t="shared" si="37"/>
        <v>2023-12-08-16</v>
      </c>
    </row>
    <row r="2371" spans="1:10" x14ac:dyDescent="0.45">
      <c r="A2371">
        <v>2595376</v>
      </c>
      <c r="B2371" s="1">
        <v>45268.708333333336</v>
      </c>
      <c r="C2371" t="s">
        <v>7</v>
      </c>
      <c r="D2371" t="s">
        <v>8</v>
      </c>
      <c r="E2371" t="s">
        <v>8796</v>
      </c>
      <c r="F2371">
        <v>635</v>
      </c>
      <c r="G2371">
        <v>1.3580000000000001</v>
      </c>
      <c r="H2371">
        <v>0</v>
      </c>
      <c r="J2371" s="1" t="str">
        <f t="shared" ref="J2371:J2434" si="38">TEXT(YEAR(B2371),"0000")&amp;"-"&amp;TEXT(MONTH(B2371),"00")&amp;"-"&amp;TEXT(DAY(B2371),"00")&amp;"-"&amp;TEXT(HOUR(B2371),"00")</f>
        <v>2023-12-08-17</v>
      </c>
    </row>
    <row r="2372" spans="1:10" x14ac:dyDescent="0.45">
      <c r="A2372">
        <v>2596803</v>
      </c>
      <c r="B2372" s="1">
        <v>45268.75</v>
      </c>
      <c r="C2372" t="s">
        <v>7</v>
      </c>
      <c r="D2372" t="s">
        <v>8</v>
      </c>
      <c r="E2372" t="s">
        <v>8796</v>
      </c>
      <c r="F2372">
        <v>635</v>
      </c>
      <c r="G2372">
        <v>0.25800000000000001</v>
      </c>
      <c r="H2372">
        <v>0</v>
      </c>
      <c r="J2372" s="1" t="str">
        <f t="shared" si="38"/>
        <v>2023-12-08-18</v>
      </c>
    </row>
    <row r="2373" spans="1:10" x14ac:dyDescent="0.45">
      <c r="A2373">
        <v>2598001</v>
      </c>
      <c r="B2373" s="1">
        <v>45268.791666666664</v>
      </c>
      <c r="C2373" t="s">
        <v>7</v>
      </c>
      <c r="D2373" t="s">
        <v>8</v>
      </c>
      <c r="E2373" t="s">
        <v>8796</v>
      </c>
      <c r="F2373">
        <v>635</v>
      </c>
      <c r="G2373">
        <v>1.262</v>
      </c>
      <c r="H2373">
        <v>0</v>
      </c>
      <c r="J2373" s="1" t="str">
        <f t="shared" si="38"/>
        <v>2023-12-08-19</v>
      </c>
    </row>
    <row r="2374" spans="1:10" x14ac:dyDescent="0.45">
      <c r="A2374">
        <v>2598561</v>
      </c>
      <c r="B2374" s="1">
        <v>45268.833333333336</v>
      </c>
      <c r="C2374" t="s">
        <v>7</v>
      </c>
      <c r="D2374" t="s">
        <v>8</v>
      </c>
      <c r="E2374" t="s">
        <v>8796</v>
      </c>
      <c r="F2374">
        <v>635</v>
      </c>
      <c r="G2374">
        <v>0.23699999999999999</v>
      </c>
      <c r="H2374">
        <v>0</v>
      </c>
      <c r="J2374" s="1" t="str">
        <f t="shared" si="38"/>
        <v>2023-12-08-20</v>
      </c>
    </row>
    <row r="2375" spans="1:10" x14ac:dyDescent="0.45">
      <c r="A2375">
        <v>2599569</v>
      </c>
      <c r="B2375" s="1">
        <v>45268.875</v>
      </c>
      <c r="C2375" t="s">
        <v>7</v>
      </c>
      <c r="D2375" t="s">
        <v>8</v>
      </c>
      <c r="E2375" t="s">
        <v>8796</v>
      </c>
      <c r="F2375">
        <v>635</v>
      </c>
      <c r="G2375">
        <v>0.245</v>
      </c>
      <c r="H2375">
        <v>0</v>
      </c>
      <c r="J2375" s="1" t="str">
        <f t="shared" si="38"/>
        <v>2023-12-08-21</v>
      </c>
    </row>
    <row r="2376" spans="1:10" x14ac:dyDescent="0.45">
      <c r="A2376">
        <v>2601580</v>
      </c>
      <c r="B2376" s="1">
        <v>45268.916666666664</v>
      </c>
      <c r="C2376" t="s">
        <v>7</v>
      </c>
      <c r="D2376" t="s">
        <v>8</v>
      </c>
      <c r="E2376" t="s">
        <v>8796</v>
      </c>
      <c r="F2376">
        <v>635</v>
      </c>
      <c r="G2376">
        <v>0.26</v>
      </c>
      <c r="H2376">
        <v>0</v>
      </c>
      <c r="J2376" s="1" t="str">
        <f t="shared" si="38"/>
        <v>2023-12-08-22</v>
      </c>
    </row>
    <row r="2377" spans="1:10" x14ac:dyDescent="0.45">
      <c r="A2377">
        <v>2602628</v>
      </c>
      <c r="B2377" s="1">
        <v>45268.958333333336</v>
      </c>
      <c r="C2377" t="s">
        <v>7</v>
      </c>
      <c r="D2377" t="s">
        <v>8</v>
      </c>
      <c r="E2377" t="s">
        <v>8796</v>
      </c>
      <c r="F2377">
        <v>635</v>
      </c>
      <c r="G2377">
        <v>1.1890000000000001</v>
      </c>
      <c r="H2377">
        <v>0</v>
      </c>
      <c r="J2377" s="1" t="str">
        <f t="shared" si="38"/>
        <v>2023-12-08-23</v>
      </c>
    </row>
    <row r="2378" spans="1:10" x14ac:dyDescent="0.45">
      <c r="A2378">
        <v>2603158</v>
      </c>
      <c r="B2378" s="1">
        <v>45269</v>
      </c>
      <c r="C2378" t="s">
        <v>7</v>
      </c>
      <c r="D2378" t="s">
        <v>8</v>
      </c>
      <c r="E2378" t="s">
        <v>8796</v>
      </c>
      <c r="F2378">
        <v>635</v>
      </c>
      <c r="G2378">
        <v>1.321</v>
      </c>
      <c r="H2378">
        <v>0</v>
      </c>
      <c r="J2378" s="1" t="str">
        <f t="shared" si="38"/>
        <v>2023-12-09-00</v>
      </c>
    </row>
    <row r="2379" spans="1:10" x14ac:dyDescent="0.45">
      <c r="A2379">
        <v>2604869</v>
      </c>
      <c r="B2379" s="1">
        <v>45269.041666666664</v>
      </c>
      <c r="C2379" t="s">
        <v>7</v>
      </c>
      <c r="D2379" t="s">
        <v>8</v>
      </c>
      <c r="E2379" t="s">
        <v>8796</v>
      </c>
      <c r="F2379">
        <v>635</v>
      </c>
      <c r="G2379">
        <v>1.0960000000000001</v>
      </c>
      <c r="H2379">
        <v>0</v>
      </c>
      <c r="J2379" s="1" t="str">
        <f t="shared" si="38"/>
        <v>2023-12-09-01</v>
      </c>
    </row>
    <row r="2380" spans="1:10" x14ac:dyDescent="0.45">
      <c r="A2380">
        <v>2605196</v>
      </c>
      <c r="B2380" s="1">
        <v>45269.083333333336</v>
      </c>
      <c r="C2380" t="s">
        <v>7</v>
      </c>
      <c r="D2380" t="s">
        <v>8</v>
      </c>
      <c r="E2380" t="s">
        <v>8796</v>
      </c>
      <c r="F2380">
        <v>635</v>
      </c>
      <c r="G2380">
        <v>1.2450000000000001</v>
      </c>
      <c r="H2380">
        <v>0</v>
      </c>
      <c r="J2380" s="1" t="str">
        <f t="shared" si="38"/>
        <v>2023-12-09-02</v>
      </c>
    </row>
    <row r="2381" spans="1:10" x14ac:dyDescent="0.45">
      <c r="A2381">
        <v>2606399</v>
      </c>
      <c r="B2381" s="1">
        <v>45269.125</v>
      </c>
      <c r="C2381" t="s">
        <v>7</v>
      </c>
      <c r="D2381" t="s">
        <v>8</v>
      </c>
      <c r="E2381" t="s">
        <v>8796</v>
      </c>
      <c r="F2381">
        <v>635</v>
      </c>
      <c r="G2381">
        <v>1.383</v>
      </c>
      <c r="H2381">
        <v>0</v>
      </c>
      <c r="J2381" s="1" t="str">
        <f t="shared" si="38"/>
        <v>2023-12-09-03</v>
      </c>
    </row>
    <row r="2382" spans="1:10" x14ac:dyDescent="0.45">
      <c r="A2382">
        <v>2608133</v>
      </c>
      <c r="B2382" s="1">
        <v>45269.166666666664</v>
      </c>
      <c r="C2382" t="s">
        <v>7</v>
      </c>
      <c r="D2382" t="s">
        <v>8</v>
      </c>
      <c r="E2382" t="s">
        <v>8796</v>
      </c>
      <c r="F2382">
        <v>635</v>
      </c>
      <c r="G2382">
        <v>0.63800000000000001</v>
      </c>
      <c r="H2382">
        <v>0</v>
      </c>
      <c r="J2382" s="1" t="str">
        <f t="shared" si="38"/>
        <v>2023-12-09-04</v>
      </c>
    </row>
    <row r="2383" spans="1:10" x14ac:dyDescent="0.45">
      <c r="A2383">
        <v>2609235</v>
      </c>
      <c r="B2383" s="1">
        <v>45269.208333333336</v>
      </c>
      <c r="C2383" t="s">
        <v>7</v>
      </c>
      <c r="D2383" t="s">
        <v>8</v>
      </c>
      <c r="E2383" t="s">
        <v>8796</v>
      </c>
      <c r="F2383">
        <v>635</v>
      </c>
      <c r="G2383">
        <v>1.2230000000000001</v>
      </c>
      <c r="H2383">
        <v>0</v>
      </c>
      <c r="J2383" s="1" t="str">
        <f t="shared" si="38"/>
        <v>2023-12-09-05</v>
      </c>
    </row>
    <row r="2384" spans="1:10" x14ac:dyDescent="0.45">
      <c r="A2384">
        <v>2609717</v>
      </c>
      <c r="B2384" s="1">
        <v>45269.25</v>
      </c>
      <c r="C2384" t="s">
        <v>7</v>
      </c>
      <c r="D2384" t="s">
        <v>8</v>
      </c>
      <c r="E2384" t="s">
        <v>8796</v>
      </c>
      <c r="F2384">
        <v>635</v>
      </c>
      <c r="G2384">
        <v>1.4910000000000001</v>
      </c>
      <c r="H2384">
        <v>0</v>
      </c>
      <c r="J2384" s="1" t="str">
        <f t="shared" si="38"/>
        <v>2023-12-09-06</v>
      </c>
    </row>
    <row r="2385" spans="1:10" x14ac:dyDescent="0.45">
      <c r="A2385">
        <v>2611237</v>
      </c>
      <c r="B2385" s="1">
        <v>45269.291666666664</v>
      </c>
      <c r="C2385" t="s">
        <v>7</v>
      </c>
      <c r="D2385" t="s">
        <v>8</v>
      </c>
      <c r="E2385" t="s">
        <v>8796</v>
      </c>
      <c r="F2385">
        <v>635</v>
      </c>
      <c r="G2385">
        <v>0.49299999999999999</v>
      </c>
      <c r="H2385">
        <v>0.01</v>
      </c>
      <c r="J2385" s="1" t="str">
        <f t="shared" si="38"/>
        <v>2023-12-09-07</v>
      </c>
    </row>
    <row r="2386" spans="1:10" x14ac:dyDescent="0.45">
      <c r="A2386">
        <v>2611980</v>
      </c>
      <c r="B2386" s="1">
        <v>45269.333333333336</v>
      </c>
      <c r="C2386" t="s">
        <v>7</v>
      </c>
      <c r="D2386" t="s">
        <v>8</v>
      </c>
      <c r="E2386" t="s">
        <v>8796</v>
      </c>
      <c r="F2386">
        <v>635</v>
      </c>
      <c r="G2386">
        <v>2.5209999999999999</v>
      </c>
      <c r="H2386">
        <v>8.9999999999999993E-3</v>
      </c>
      <c r="J2386" s="1" t="str">
        <f t="shared" si="38"/>
        <v>2023-12-09-08</v>
      </c>
    </row>
    <row r="2387" spans="1:10" x14ac:dyDescent="0.45">
      <c r="A2387">
        <v>2612912</v>
      </c>
      <c r="B2387" s="1">
        <v>45269.375</v>
      </c>
      <c r="C2387" t="s">
        <v>7</v>
      </c>
      <c r="D2387" t="s">
        <v>8</v>
      </c>
      <c r="E2387" t="s">
        <v>8796</v>
      </c>
      <c r="F2387">
        <v>635</v>
      </c>
      <c r="G2387">
        <v>1.212</v>
      </c>
      <c r="H2387">
        <v>5.7000000000000002E-2</v>
      </c>
      <c r="J2387" s="1" t="str">
        <f t="shared" si="38"/>
        <v>2023-12-09-09</v>
      </c>
    </row>
    <row r="2388" spans="1:10" x14ac:dyDescent="0.45">
      <c r="A2388">
        <v>2614513</v>
      </c>
      <c r="B2388" s="1">
        <v>45269.416666666664</v>
      </c>
      <c r="C2388" t="s">
        <v>7</v>
      </c>
      <c r="D2388" t="s">
        <v>8</v>
      </c>
      <c r="E2388" t="s">
        <v>8796</v>
      </c>
      <c r="F2388">
        <v>635</v>
      </c>
      <c r="G2388">
        <v>0.68700000000000006</v>
      </c>
      <c r="H2388">
        <v>9.4E-2</v>
      </c>
      <c r="J2388" s="1" t="str">
        <f t="shared" si="38"/>
        <v>2023-12-09-10</v>
      </c>
    </row>
    <row r="2389" spans="1:10" x14ac:dyDescent="0.45">
      <c r="A2389">
        <v>2615012</v>
      </c>
      <c r="B2389" s="1">
        <v>45269.458333333336</v>
      </c>
      <c r="C2389" t="s">
        <v>7</v>
      </c>
      <c r="D2389" t="s">
        <v>8</v>
      </c>
      <c r="E2389" t="s">
        <v>8796</v>
      </c>
      <c r="F2389">
        <v>635</v>
      </c>
      <c r="G2389">
        <v>0.755</v>
      </c>
      <c r="H2389">
        <v>7.8E-2</v>
      </c>
      <c r="J2389" s="1" t="str">
        <f t="shared" si="38"/>
        <v>2023-12-09-11</v>
      </c>
    </row>
    <row r="2390" spans="1:10" x14ac:dyDescent="0.45">
      <c r="A2390">
        <v>2616494</v>
      </c>
      <c r="B2390" s="1">
        <v>45269.5</v>
      </c>
      <c r="C2390" t="s">
        <v>7</v>
      </c>
      <c r="D2390" t="s">
        <v>8</v>
      </c>
      <c r="E2390" t="s">
        <v>8796</v>
      </c>
      <c r="F2390">
        <v>635</v>
      </c>
      <c r="G2390">
        <v>1.4510000000000001</v>
      </c>
      <c r="H2390">
        <v>0.02</v>
      </c>
      <c r="J2390" s="1" t="str">
        <f t="shared" si="38"/>
        <v>2023-12-09-12</v>
      </c>
    </row>
    <row r="2391" spans="1:10" x14ac:dyDescent="0.45">
      <c r="A2391">
        <v>2617156</v>
      </c>
      <c r="B2391" s="1">
        <v>45269.541666666664</v>
      </c>
      <c r="C2391" t="s">
        <v>7</v>
      </c>
      <c r="D2391" t="s">
        <v>8</v>
      </c>
      <c r="E2391" t="s">
        <v>8796</v>
      </c>
      <c r="F2391">
        <v>635</v>
      </c>
      <c r="G2391">
        <v>1.371</v>
      </c>
      <c r="H2391">
        <v>0</v>
      </c>
      <c r="J2391" s="1" t="str">
        <f t="shared" si="38"/>
        <v>2023-12-09-13</v>
      </c>
    </row>
    <row r="2392" spans="1:10" x14ac:dyDescent="0.45">
      <c r="A2392">
        <v>2618188</v>
      </c>
      <c r="B2392" s="1">
        <v>45269.583333333336</v>
      </c>
      <c r="C2392" t="s">
        <v>7</v>
      </c>
      <c r="D2392" t="s">
        <v>8</v>
      </c>
      <c r="E2392" t="s">
        <v>8796</v>
      </c>
      <c r="F2392">
        <v>635</v>
      </c>
      <c r="G2392">
        <v>0.23499999999999999</v>
      </c>
      <c r="H2392">
        <v>0</v>
      </c>
      <c r="J2392" s="1" t="str">
        <f t="shared" si="38"/>
        <v>2023-12-09-14</v>
      </c>
    </row>
    <row r="2393" spans="1:10" x14ac:dyDescent="0.45">
      <c r="A2393">
        <v>2619305</v>
      </c>
      <c r="B2393" s="1">
        <v>45269.625</v>
      </c>
      <c r="C2393" t="s">
        <v>7</v>
      </c>
      <c r="D2393" t="s">
        <v>8</v>
      </c>
      <c r="E2393" t="s">
        <v>8796</v>
      </c>
      <c r="F2393">
        <v>635</v>
      </c>
      <c r="G2393">
        <v>0.24</v>
      </c>
      <c r="H2393">
        <v>0</v>
      </c>
      <c r="J2393" s="1" t="str">
        <f t="shared" si="38"/>
        <v>2023-12-09-15</v>
      </c>
    </row>
    <row r="2394" spans="1:10" x14ac:dyDescent="0.45">
      <c r="A2394">
        <v>2621162</v>
      </c>
      <c r="B2394" s="1">
        <v>45269.666666666664</v>
      </c>
      <c r="C2394" t="s">
        <v>7</v>
      </c>
      <c r="D2394" t="s">
        <v>8</v>
      </c>
      <c r="E2394" t="s">
        <v>8796</v>
      </c>
      <c r="F2394">
        <v>635</v>
      </c>
      <c r="G2394">
        <v>0.26700000000000002</v>
      </c>
      <c r="H2394">
        <v>0</v>
      </c>
      <c r="J2394" s="1" t="str">
        <f t="shared" si="38"/>
        <v>2023-12-09-16</v>
      </c>
    </row>
    <row r="2395" spans="1:10" x14ac:dyDescent="0.45">
      <c r="A2395">
        <v>2621674</v>
      </c>
      <c r="B2395" s="1">
        <v>45269.708333333336</v>
      </c>
      <c r="C2395" t="s">
        <v>7</v>
      </c>
      <c r="D2395" t="s">
        <v>8</v>
      </c>
      <c r="E2395" t="s">
        <v>8796</v>
      </c>
      <c r="F2395">
        <v>635</v>
      </c>
      <c r="G2395">
        <v>0.311</v>
      </c>
      <c r="H2395">
        <v>0</v>
      </c>
      <c r="J2395" s="1" t="str">
        <f t="shared" si="38"/>
        <v>2023-12-09-17</v>
      </c>
    </row>
    <row r="2396" spans="1:10" x14ac:dyDescent="0.45">
      <c r="A2396">
        <v>2622963</v>
      </c>
      <c r="B2396" s="1">
        <v>45269.75</v>
      </c>
      <c r="C2396" t="s">
        <v>7</v>
      </c>
      <c r="D2396" t="s">
        <v>8</v>
      </c>
      <c r="E2396" t="s">
        <v>8796</v>
      </c>
      <c r="F2396">
        <v>635</v>
      </c>
      <c r="G2396">
        <v>0.29799999999999999</v>
      </c>
      <c r="H2396">
        <v>0</v>
      </c>
      <c r="J2396" s="1" t="str">
        <f t="shared" si="38"/>
        <v>2023-12-09-18</v>
      </c>
    </row>
    <row r="2397" spans="1:10" x14ac:dyDescent="0.45">
      <c r="A2397">
        <v>2624277</v>
      </c>
      <c r="B2397" s="1">
        <v>45269.791666666664</v>
      </c>
      <c r="C2397" t="s">
        <v>7</v>
      </c>
      <c r="D2397" t="s">
        <v>8</v>
      </c>
      <c r="E2397" t="s">
        <v>8796</v>
      </c>
      <c r="F2397">
        <v>635</v>
      </c>
      <c r="G2397">
        <v>0.221</v>
      </c>
      <c r="H2397">
        <v>0</v>
      </c>
      <c r="J2397" s="1" t="str">
        <f t="shared" si="38"/>
        <v>2023-12-09-19</v>
      </c>
    </row>
    <row r="2398" spans="1:10" x14ac:dyDescent="0.45">
      <c r="A2398">
        <v>2624797</v>
      </c>
      <c r="B2398" s="1">
        <v>45269.833333333336</v>
      </c>
      <c r="C2398" t="s">
        <v>7</v>
      </c>
      <c r="D2398" t="s">
        <v>8</v>
      </c>
      <c r="E2398" t="s">
        <v>8796</v>
      </c>
      <c r="F2398">
        <v>635</v>
      </c>
      <c r="G2398">
        <v>0.246</v>
      </c>
      <c r="H2398">
        <v>0</v>
      </c>
      <c r="J2398" s="1" t="str">
        <f t="shared" si="38"/>
        <v>2023-12-09-20</v>
      </c>
    </row>
    <row r="2399" spans="1:10" x14ac:dyDescent="0.45">
      <c r="A2399">
        <v>2625832</v>
      </c>
      <c r="B2399" s="1">
        <v>45269.875</v>
      </c>
      <c r="C2399" t="s">
        <v>7</v>
      </c>
      <c r="D2399" t="s">
        <v>8</v>
      </c>
      <c r="E2399" t="s">
        <v>8796</v>
      </c>
      <c r="F2399">
        <v>635</v>
      </c>
      <c r="G2399">
        <v>0.67600000000000005</v>
      </c>
      <c r="H2399">
        <v>0</v>
      </c>
      <c r="J2399" s="1" t="str">
        <f t="shared" si="38"/>
        <v>2023-12-09-21</v>
      </c>
    </row>
    <row r="2400" spans="1:10" x14ac:dyDescent="0.45">
      <c r="A2400">
        <v>2627597</v>
      </c>
      <c r="B2400" s="1">
        <v>45269.916666666664</v>
      </c>
      <c r="C2400" t="s">
        <v>7</v>
      </c>
      <c r="D2400" t="s">
        <v>8</v>
      </c>
      <c r="E2400" t="s">
        <v>8796</v>
      </c>
      <c r="F2400">
        <v>635</v>
      </c>
      <c r="G2400">
        <v>1.29</v>
      </c>
      <c r="H2400">
        <v>0</v>
      </c>
      <c r="J2400" s="1" t="str">
        <f t="shared" si="38"/>
        <v>2023-12-09-22</v>
      </c>
    </row>
    <row r="2401" spans="1:10" x14ac:dyDescent="0.45">
      <c r="A2401">
        <v>2627876</v>
      </c>
      <c r="B2401" s="1">
        <v>45269.958333333336</v>
      </c>
      <c r="C2401" t="s">
        <v>7</v>
      </c>
      <c r="D2401" t="s">
        <v>8</v>
      </c>
      <c r="E2401" t="s">
        <v>8796</v>
      </c>
      <c r="F2401">
        <v>635</v>
      </c>
      <c r="G2401">
        <v>1.1339999999999999</v>
      </c>
      <c r="H2401">
        <v>0</v>
      </c>
      <c r="J2401" s="1" t="str">
        <f t="shared" si="38"/>
        <v>2023-12-09-23</v>
      </c>
    </row>
    <row r="2402" spans="1:10" x14ac:dyDescent="0.45">
      <c r="A2402">
        <v>2628958</v>
      </c>
      <c r="B2402" s="1">
        <v>45270</v>
      </c>
      <c r="C2402" t="s">
        <v>7</v>
      </c>
      <c r="D2402" t="s">
        <v>8</v>
      </c>
      <c r="E2402" t="s">
        <v>8796</v>
      </c>
      <c r="F2402">
        <v>635</v>
      </c>
      <c r="G2402">
        <v>1.21</v>
      </c>
      <c r="H2402">
        <v>0</v>
      </c>
      <c r="J2402" s="1" t="str">
        <f t="shared" si="38"/>
        <v>2023-12-10-00</v>
      </c>
    </row>
    <row r="2403" spans="1:10" x14ac:dyDescent="0.45">
      <c r="A2403">
        <v>2630330</v>
      </c>
      <c r="B2403" s="1">
        <v>45270.041666666664</v>
      </c>
      <c r="C2403" t="s">
        <v>7</v>
      </c>
      <c r="D2403" t="s">
        <v>8</v>
      </c>
      <c r="E2403" t="s">
        <v>8796</v>
      </c>
      <c r="F2403">
        <v>635</v>
      </c>
      <c r="G2403">
        <v>0.44800000000000001</v>
      </c>
      <c r="H2403">
        <v>0</v>
      </c>
      <c r="J2403" s="1" t="str">
        <f t="shared" si="38"/>
        <v>2023-12-10-01</v>
      </c>
    </row>
    <row r="2404" spans="1:10" x14ac:dyDescent="0.45">
      <c r="A2404">
        <v>2631850</v>
      </c>
      <c r="B2404" s="1">
        <v>45270.083333333336</v>
      </c>
      <c r="C2404" t="s">
        <v>7</v>
      </c>
      <c r="D2404" t="s">
        <v>8</v>
      </c>
      <c r="E2404" t="s">
        <v>8796</v>
      </c>
      <c r="F2404">
        <v>635</v>
      </c>
      <c r="G2404">
        <v>1.2709999999999999</v>
      </c>
      <c r="H2404">
        <v>0</v>
      </c>
      <c r="J2404" s="1" t="str">
        <f t="shared" si="38"/>
        <v>2023-12-10-02</v>
      </c>
    </row>
    <row r="2405" spans="1:10" x14ac:dyDescent="0.45">
      <c r="A2405">
        <v>2632834</v>
      </c>
      <c r="B2405" s="1">
        <v>45270.125</v>
      </c>
      <c r="C2405" t="s">
        <v>7</v>
      </c>
      <c r="D2405" t="s">
        <v>8</v>
      </c>
      <c r="E2405" t="s">
        <v>8796</v>
      </c>
      <c r="F2405">
        <v>635</v>
      </c>
      <c r="G2405">
        <v>0.89300000000000002</v>
      </c>
      <c r="H2405">
        <v>0</v>
      </c>
      <c r="J2405" s="1" t="str">
        <f t="shared" si="38"/>
        <v>2023-12-10-03</v>
      </c>
    </row>
    <row r="2406" spans="1:10" x14ac:dyDescent="0.45">
      <c r="A2406">
        <v>2633611</v>
      </c>
      <c r="B2406" s="1">
        <v>45270.166666666664</v>
      </c>
      <c r="C2406" t="s">
        <v>7</v>
      </c>
      <c r="D2406" t="s">
        <v>8</v>
      </c>
      <c r="E2406" t="s">
        <v>8796</v>
      </c>
      <c r="F2406">
        <v>635</v>
      </c>
      <c r="G2406">
        <v>1.165</v>
      </c>
      <c r="H2406">
        <v>0</v>
      </c>
      <c r="J2406" s="1" t="str">
        <f t="shared" si="38"/>
        <v>2023-12-10-04</v>
      </c>
    </row>
    <row r="2407" spans="1:10" x14ac:dyDescent="0.45">
      <c r="A2407">
        <v>2635029</v>
      </c>
      <c r="B2407" s="1">
        <v>45270.208333333336</v>
      </c>
      <c r="C2407" t="s">
        <v>7</v>
      </c>
      <c r="D2407" t="s">
        <v>8</v>
      </c>
      <c r="E2407" t="s">
        <v>8796</v>
      </c>
      <c r="F2407">
        <v>635</v>
      </c>
      <c r="G2407">
        <v>1.345</v>
      </c>
      <c r="H2407">
        <v>0</v>
      </c>
      <c r="J2407" s="1" t="str">
        <f t="shared" si="38"/>
        <v>2023-12-10-05</v>
      </c>
    </row>
    <row r="2408" spans="1:10" x14ac:dyDescent="0.45">
      <c r="A2408">
        <v>2636544</v>
      </c>
      <c r="B2408" s="1">
        <v>45270.25</v>
      </c>
      <c r="C2408" t="s">
        <v>7</v>
      </c>
      <c r="D2408" t="s">
        <v>8</v>
      </c>
      <c r="E2408" t="s">
        <v>8796</v>
      </c>
      <c r="F2408">
        <v>635</v>
      </c>
      <c r="G2408">
        <v>1.1319999999999999</v>
      </c>
      <c r="H2408">
        <v>0</v>
      </c>
      <c r="J2408" s="1" t="str">
        <f t="shared" si="38"/>
        <v>2023-12-10-06</v>
      </c>
    </row>
    <row r="2409" spans="1:10" x14ac:dyDescent="0.45">
      <c r="A2409">
        <v>2636889</v>
      </c>
      <c r="B2409" s="1">
        <v>45270.291666666664</v>
      </c>
      <c r="C2409" t="s">
        <v>7</v>
      </c>
      <c r="D2409" t="s">
        <v>8</v>
      </c>
      <c r="E2409" t="s">
        <v>8796</v>
      </c>
      <c r="F2409">
        <v>635</v>
      </c>
      <c r="G2409">
        <v>0.79300000000000004</v>
      </c>
      <c r="H2409">
        <v>0</v>
      </c>
      <c r="J2409" s="1" t="str">
        <f t="shared" si="38"/>
        <v>2023-12-10-07</v>
      </c>
    </row>
    <row r="2410" spans="1:10" x14ac:dyDescent="0.45">
      <c r="A2410">
        <v>2638600</v>
      </c>
      <c r="B2410" s="1">
        <v>45270.333333333336</v>
      </c>
      <c r="C2410" t="s">
        <v>7</v>
      </c>
      <c r="D2410" t="s">
        <v>8</v>
      </c>
      <c r="E2410" t="s">
        <v>8796</v>
      </c>
      <c r="F2410">
        <v>635</v>
      </c>
      <c r="G2410">
        <v>0.97399999999999998</v>
      </c>
      <c r="H2410">
        <v>2.5999999999999999E-2</v>
      </c>
      <c r="J2410" s="1" t="str">
        <f t="shared" si="38"/>
        <v>2023-12-10-08</v>
      </c>
    </row>
    <row r="2411" spans="1:10" x14ac:dyDescent="0.45">
      <c r="A2411">
        <v>2638912</v>
      </c>
      <c r="B2411" s="1">
        <v>45270.375</v>
      </c>
      <c r="C2411" t="s">
        <v>7</v>
      </c>
      <c r="D2411" t="s">
        <v>8</v>
      </c>
      <c r="E2411" t="s">
        <v>8796</v>
      </c>
      <c r="F2411">
        <v>635</v>
      </c>
      <c r="G2411">
        <v>0.192</v>
      </c>
      <c r="H2411">
        <v>6.0999999999999999E-2</v>
      </c>
      <c r="J2411" s="1" t="str">
        <f t="shared" si="38"/>
        <v>2023-12-10-09</v>
      </c>
    </row>
    <row r="2412" spans="1:10" x14ac:dyDescent="0.45">
      <c r="A2412">
        <v>2640622</v>
      </c>
      <c r="B2412" s="1">
        <v>45270.416666666664</v>
      </c>
      <c r="C2412" t="s">
        <v>7</v>
      </c>
      <c r="D2412" t="s">
        <v>8</v>
      </c>
      <c r="E2412" t="s">
        <v>8796</v>
      </c>
      <c r="F2412">
        <v>635</v>
      </c>
      <c r="G2412">
        <v>1.016</v>
      </c>
      <c r="H2412">
        <v>9.9000000000000005E-2</v>
      </c>
      <c r="J2412" s="1" t="str">
        <f t="shared" si="38"/>
        <v>2023-12-10-10</v>
      </c>
    </row>
    <row r="2413" spans="1:10" x14ac:dyDescent="0.45">
      <c r="A2413">
        <v>2641726</v>
      </c>
      <c r="B2413" s="1">
        <v>45270.458333333336</v>
      </c>
      <c r="C2413" t="s">
        <v>7</v>
      </c>
      <c r="D2413" t="s">
        <v>8</v>
      </c>
      <c r="E2413" t="s">
        <v>8796</v>
      </c>
      <c r="F2413">
        <v>635</v>
      </c>
      <c r="G2413">
        <v>0.16300000000000001</v>
      </c>
      <c r="H2413">
        <v>5.0999999999999997E-2</v>
      </c>
      <c r="J2413" s="1" t="str">
        <f t="shared" si="38"/>
        <v>2023-12-10-11</v>
      </c>
    </row>
    <row r="2414" spans="1:10" x14ac:dyDescent="0.45">
      <c r="A2414">
        <v>2642950</v>
      </c>
      <c r="B2414" s="1">
        <v>45270.5</v>
      </c>
      <c r="C2414" t="s">
        <v>7</v>
      </c>
      <c r="D2414" t="s">
        <v>8</v>
      </c>
      <c r="E2414" t="s">
        <v>8796</v>
      </c>
      <c r="F2414">
        <v>635</v>
      </c>
      <c r="G2414">
        <v>1.046</v>
      </c>
      <c r="H2414">
        <v>3.2000000000000001E-2</v>
      </c>
      <c r="J2414" s="1" t="str">
        <f t="shared" si="38"/>
        <v>2023-12-10-12</v>
      </c>
    </row>
    <row r="2415" spans="1:10" x14ac:dyDescent="0.45">
      <c r="A2415">
        <v>2644090</v>
      </c>
      <c r="B2415" s="1">
        <v>45270.541666666664</v>
      </c>
      <c r="C2415" t="s">
        <v>7</v>
      </c>
      <c r="D2415" t="s">
        <v>8</v>
      </c>
      <c r="E2415" t="s">
        <v>8796</v>
      </c>
      <c r="F2415">
        <v>635</v>
      </c>
      <c r="G2415">
        <v>0.91</v>
      </c>
      <c r="H2415">
        <v>2E-3</v>
      </c>
      <c r="J2415" s="1" t="str">
        <f t="shared" si="38"/>
        <v>2023-12-10-13</v>
      </c>
    </row>
    <row r="2416" spans="1:10" x14ac:dyDescent="0.45">
      <c r="A2416">
        <v>2645017</v>
      </c>
      <c r="B2416" s="1">
        <v>45270.583333333336</v>
      </c>
      <c r="C2416" t="s">
        <v>7</v>
      </c>
      <c r="D2416" t="s">
        <v>8</v>
      </c>
      <c r="E2416" t="s">
        <v>8796</v>
      </c>
      <c r="F2416">
        <v>635</v>
      </c>
      <c r="G2416">
        <v>1.3089999999999999</v>
      </c>
      <c r="H2416">
        <v>0</v>
      </c>
      <c r="J2416" s="1" t="str">
        <f t="shared" si="38"/>
        <v>2023-12-10-14</v>
      </c>
    </row>
    <row r="2417" spans="1:10" x14ac:dyDescent="0.45">
      <c r="A2417">
        <v>2645451</v>
      </c>
      <c r="B2417" s="1">
        <v>45270.625</v>
      </c>
      <c r="C2417" t="s">
        <v>7</v>
      </c>
      <c r="D2417" t="s">
        <v>8</v>
      </c>
      <c r="E2417" t="s">
        <v>8796</v>
      </c>
      <c r="F2417">
        <v>635</v>
      </c>
      <c r="G2417">
        <v>1.121</v>
      </c>
      <c r="H2417">
        <v>0</v>
      </c>
      <c r="J2417" s="1" t="str">
        <f t="shared" si="38"/>
        <v>2023-12-10-15</v>
      </c>
    </row>
    <row r="2418" spans="1:10" x14ac:dyDescent="0.45">
      <c r="A2418">
        <v>2647025</v>
      </c>
      <c r="B2418" s="1">
        <v>45270.666666666664</v>
      </c>
      <c r="C2418" t="s">
        <v>7</v>
      </c>
      <c r="D2418" t="s">
        <v>8</v>
      </c>
      <c r="E2418" t="s">
        <v>8796</v>
      </c>
      <c r="F2418">
        <v>635</v>
      </c>
      <c r="G2418">
        <v>1.39</v>
      </c>
      <c r="H2418">
        <v>0</v>
      </c>
      <c r="J2418" s="1" t="str">
        <f t="shared" si="38"/>
        <v>2023-12-10-16</v>
      </c>
    </row>
    <row r="2419" spans="1:10" x14ac:dyDescent="0.45">
      <c r="A2419">
        <v>2647807</v>
      </c>
      <c r="B2419" s="1">
        <v>45270.708333333336</v>
      </c>
      <c r="C2419" t="s">
        <v>7</v>
      </c>
      <c r="D2419" t="s">
        <v>8</v>
      </c>
      <c r="E2419" t="s">
        <v>8796</v>
      </c>
      <c r="F2419">
        <v>635</v>
      </c>
      <c r="G2419">
        <v>1.37</v>
      </c>
      <c r="H2419">
        <v>0</v>
      </c>
      <c r="J2419" s="1" t="str">
        <f t="shared" si="38"/>
        <v>2023-12-10-17</v>
      </c>
    </row>
    <row r="2420" spans="1:10" x14ac:dyDescent="0.45">
      <c r="A2420">
        <v>2648759</v>
      </c>
      <c r="B2420" s="1">
        <v>45270.75</v>
      </c>
      <c r="C2420" t="s">
        <v>7</v>
      </c>
      <c r="D2420" t="s">
        <v>8</v>
      </c>
      <c r="E2420" t="s">
        <v>8796</v>
      </c>
      <c r="F2420">
        <v>635</v>
      </c>
      <c r="G2420">
        <v>1.1180000000000001</v>
      </c>
      <c r="H2420">
        <v>0</v>
      </c>
      <c r="J2420" s="1" t="str">
        <f t="shared" si="38"/>
        <v>2023-12-10-18</v>
      </c>
    </row>
    <row r="2421" spans="1:10" x14ac:dyDescent="0.45">
      <c r="A2421">
        <v>2650362</v>
      </c>
      <c r="B2421" s="1">
        <v>45270.791666666664</v>
      </c>
      <c r="C2421" t="s">
        <v>7</v>
      </c>
      <c r="D2421" t="s">
        <v>8</v>
      </c>
      <c r="E2421" t="s">
        <v>8796</v>
      </c>
      <c r="F2421">
        <v>635</v>
      </c>
      <c r="G2421">
        <v>0.46600000000000003</v>
      </c>
      <c r="H2421">
        <v>0</v>
      </c>
      <c r="J2421" s="1" t="str">
        <f t="shared" si="38"/>
        <v>2023-12-10-19</v>
      </c>
    </row>
    <row r="2422" spans="1:10" x14ac:dyDescent="0.45">
      <c r="A2422">
        <v>2651673</v>
      </c>
      <c r="B2422" s="1">
        <v>45270.833333333336</v>
      </c>
      <c r="C2422" t="s">
        <v>7</v>
      </c>
      <c r="D2422" t="s">
        <v>8</v>
      </c>
      <c r="E2422" t="s">
        <v>8796</v>
      </c>
      <c r="F2422">
        <v>635</v>
      </c>
      <c r="G2422">
        <v>1.2929999999999999</v>
      </c>
      <c r="H2422">
        <v>0</v>
      </c>
      <c r="J2422" s="1" t="str">
        <f t="shared" si="38"/>
        <v>2023-12-10-20</v>
      </c>
    </row>
    <row r="2423" spans="1:10" x14ac:dyDescent="0.45">
      <c r="A2423">
        <v>2652671</v>
      </c>
      <c r="B2423" s="1">
        <v>45270.875</v>
      </c>
      <c r="C2423" t="s">
        <v>7</v>
      </c>
      <c r="D2423" t="s">
        <v>8</v>
      </c>
      <c r="E2423" t="s">
        <v>8796</v>
      </c>
      <c r="F2423">
        <v>635</v>
      </c>
      <c r="G2423">
        <v>0.56999999999999995</v>
      </c>
      <c r="H2423">
        <v>0</v>
      </c>
      <c r="J2423" s="1" t="str">
        <f t="shared" si="38"/>
        <v>2023-12-10-21</v>
      </c>
    </row>
    <row r="2424" spans="1:10" x14ac:dyDescent="0.45">
      <c r="A2424">
        <v>2653084</v>
      </c>
      <c r="B2424" s="1">
        <v>45270.916666666664</v>
      </c>
      <c r="C2424" t="s">
        <v>7</v>
      </c>
      <c r="D2424" t="s">
        <v>8</v>
      </c>
      <c r="E2424" t="s">
        <v>8796</v>
      </c>
      <c r="F2424">
        <v>635</v>
      </c>
      <c r="G2424">
        <v>1.175</v>
      </c>
      <c r="H2424">
        <v>0</v>
      </c>
      <c r="J2424" s="1" t="str">
        <f t="shared" si="38"/>
        <v>2023-12-10-22</v>
      </c>
    </row>
    <row r="2425" spans="1:10" x14ac:dyDescent="0.45">
      <c r="A2425">
        <v>2654602</v>
      </c>
      <c r="B2425" s="1">
        <v>45270.958333333336</v>
      </c>
      <c r="C2425" t="s">
        <v>7</v>
      </c>
      <c r="D2425" t="s">
        <v>8</v>
      </c>
      <c r="E2425" t="s">
        <v>8796</v>
      </c>
      <c r="F2425">
        <v>635</v>
      </c>
      <c r="G2425">
        <v>0.55800000000000005</v>
      </c>
      <c r="H2425">
        <v>0</v>
      </c>
      <c r="J2425" s="1" t="str">
        <f t="shared" si="38"/>
        <v>2023-12-10-23</v>
      </c>
    </row>
    <row r="2426" spans="1:10" x14ac:dyDescent="0.45">
      <c r="A2426">
        <v>2655348</v>
      </c>
      <c r="B2426" s="1">
        <v>45271</v>
      </c>
      <c r="C2426" t="s">
        <v>7</v>
      </c>
      <c r="D2426" t="s">
        <v>8</v>
      </c>
      <c r="E2426" t="s">
        <v>8796</v>
      </c>
      <c r="F2426">
        <v>635</v>
      </c>
      <c r="G2426">
        <v>1.2350000000000001</v>
      </c>
      <c r="H2426">
        <v>0</v>
      </c>
      <c r="J2426" s="1" t="str">
        <f t="shared" si="38"/>
        <v>2023-12-11-00</v>
      </c>
    </row>
    <row r="2427" spans="1:10" x14ac:dyDescent="0.45">
      <c r="A2427">
        <v>2656390</v>
      </c>
      <c r="B2427" s="1">
        <v>45271.041666666664</v>
      </c>
      <c r="C2427" t="s">
        <v>7</v>
      </c>
      <c r="D2427" t="s">
        <v>8</v>
      </c>
      <c r="E2427" t="s">
        <v>8796</v>
      </c>
      <c r="F2427">
        <v>635</v>
      </c>
      <c r="G2427">
        <v>1.0900000000000001</v>
      </c>
      <c r="H2427">
        <v>0</v>
      </c>
      <c r="J2427" s="1" t="str">
        <f t="shared" si="38"/>
        <v>2023-12-11-01</v>
      </c>
    </row>
    <row r="2428" spans="1:10" x14ac:dyDescent="0.45">
      <c r="A2428">
        <v>2657426</v>
      </c>
      <c r="B2428" s="1">
        <v>45271.083333333336</v>
      </c>
      <c r="C2428" t="s">
        <v>7</v>
      </c>
      <c r="D2428" t="s">
        <v>8</v>
      </c>
      <c r="E2428" t="s">
        <v>8796</v>
      </c>
      <c r="F2428">
        <v>635</v>
      </c>
      <c r="G2428">
        <v>1.206</v>
      </c>
      <c r="H2428">
        <v>0</v>
      </c>
      <c r="J2428" s="1" t="str">
        <f t="shared" si="38"/>
        <v>2023-12-11-02</v>
      </c>
    </row>
    <row r="2429" spans="1:10" x14ac:dyDescent="0.45">
      <c r="A2429">
        <v>2658405</v>
      </c>
      <c r="B2429" s="1">
        <v>45271.125</v>
      </c>
      <c r="C2429" t="s">
        <v>7</v>
      </c>
      <c r="D2429" t="s">
        <v>8</v>
      </c>
      <c r="E2429" t="s">
        <v>8796</v>
      </c>
      <c r="F2429">
        <v>635</v>
      </c>
      <c r="G2429">
        <v>0.59199999999999997</v>
      </c>
      <c r="H2429">
        <v>0</v>
      </c>
      <c r="J2429" s="1" t="str">
        <f t="shared" si="38"/>
        <v>2023-12-11-03</v>
      </c>
    </row>
    <row r="2430" spans="1:10" x14ac:dyDescent="0.45">
      <c r="A2430">
        <v>2660166</v>
      </c>
      <c r="B2430" s="1">
        <v>45271.166666666664</v>
      </c>
      <c r="C2430" t="s">
        <v>7</v>
      </c>
      <c r="D2430" t="s">
        <v>8</v>
      </c>
      <c r="E2430" t="s">
        <v>8796</v>
      </c>
      <c r="F2430">
        <v>635</v>
      </c>
      <c r="G2430">
        <v>1.222</v>
      </c>
      <c r="H2430">
        <v>0</v>
      </c>
      <c r="J2430" s="1" t="str">
        <f t="shared" si="38"/>
        <v>2023-12-11-04</v>
      </c>
    </row>
    <row r="2431" spans="1:10" x14ac:dyDescent="0.45">
      <c r="A2431">
        <v>2660817</v>
      </c>
      <c r="B2431" s="1">
        <v>45271.208333333336</v>
      </c>
      <c r="C2431" t="s">
        <v>7</v>
      </c>
      <c r="D2431" t="s">
        <v>8</v>
      </c>
      <c r="E2431" t="s">
        <v>8796</v>
      </c>
      <c r="F2431">
        <v>635</v>
      </c>
      <c r="G2431">
        <v>1.177</v>
      </c>
      <c r="H2431">
        <v>0</v>
      </c>
      <c r="J2431" s="1" t="str">
        <f t="shared" si="38"/>
        <v>2023-12-11-05</v>
      </c>
    </row>
    <row r="2432" spans="1:10" x14ac:dyDescent="0.45">
      <c r="A2432">
        <v>2662279</v>
      </c>
      <c r="B2432" s="1">
        <v>45271.25</v>
      </c>
      <c r="C2432" t="s">
        <v>7</v>
      </c>
      <c r="D2432" t="s">
        <v>8</v>
      </c>
      <c r="E2432" t="s">
        <v>8796</v>
      </c>
      <c r="F2432">
        <v>635</v>
      </c>
      <c r="G2432">
        <v>0.86699999999999999</v>
      </c>
      <c r="H2432">
        <v>0</v>
      </c>
      <c r="J2432" s="1" t="str">
        <f t="shared" si="38"/>
        <v>2023-12-11-06</v>
      </c>
    </row>
    <row r="2433" spans="1:10" x14ac:dyDescent="0.45">
      <c r="A2433">
        <v>2663465</v>
      </c>
      <c r="B2433" s="1">
        <v>45271.291666666664</v>
      </c>
      <c r="C2433" t="s">
        <v>7</v>
      </c>
      <c r="D2433" t="s">
        <v>8</v>
      </c>
      <c r="E2433" t="s">
        <v>8796</v>
      </c>
      <c r="F2433">
        <v>635</v>
      </c>
      <c r="G2433">
        <v>1.3029999999999999</v>
      </c>
      <c r="H2433">
        <v>1E-3</v>
      </c>
      <c r="J2433" s="1" t="str">
        <f t="shared" si="38"/>
        <v>2023-12-11-07</v>
      </c>
    </row>
    <row r="2434" spans="1:10" x14ac:dyDescent="0.45">
      <c r="A2434">
        <v>2663875</v>
      </c>
      <c r="B2434" s="1">
        <v>45271.333333333336</v>
      </c>
      <c r="C2434" t="s">
        <v>7</v>
      </c>
      <c r="D2434" t="s">
        <v>8</v>
      </c>
      <c r="E2434" t="s">
        <v>8796</v>
      </c>
      <c r="F2434">
        <v>635</v>
      </c>
      <c r="G2434">
        <v>0.98599999999999999</v>
      </c>
      <c r="H2434">
        <v>7.0000000000000001E-3</v>
      </c>
      <c r="J2434" s="1" t="str">
        <f t="shared" si="38"/>
        <v>2023-12-11-08</v>
      </c>
    </row>
    <row r="2435" spans="1:10" x14ac:dyDescent="0.45">
      <c r="A2435">
        <v>2665368</v>
      </c>
      <c r="B2435" s="1">
        <v>45271.375</v>
      </c>
      <c r="C2435" t="s">
        <v>7</v>
      </c>
      <c r="D2435" t="s">
        <v>8</v>
      </c>
      <c r="E2435" t="s">
        <v>8796</v>
      </c>
      <c r="F2435">
        <v>635</v>
      </c>
      <c r="G2435">
        <v>0.83099999999999996</v>
      </c>
      <c r="H2435">
        <v>8.0000000000000002E-3</v>
      </c>
      <c r="J2435" s="1" t="str">
        <f t="shared" ref="J2435:J2498" si="39">TEXT(YEAR(B2435),"0000")&amp;"-"&amp;TEXT(MONTH(B2435),"00")&amp;"-"&amp;TEXT(DAY(B2435),"00")&amp;"-"&amp;TEXT(HOUR(B2435),"00")</f>
        <v>2023-12-11-09</v>
      </c>
    </row>
    <row r="2436" spans="1:10" x14ac:dyDescent="0.45">
      <c r="A2436">
        <v>2666834</v>
      </c>
      <c r="B2436" s="1">
        <v>45271.416666666664</v>
      </c>
      <c r="C2436" t="s">
        <v>7</v>
      </c>
      <c r="D2436" t="s">
        <v>8</v>
      </c>
      <c r="E2436" t="s">
        <v>8796</v>
      </c>
      <c r="F2436">
        <v>635</v>
      </c>
      <c r="G2436">
        <v>0.41</v>
      </c>
      <c r="H2436">
        <v>1.9E-2</v>
      </c>
      <c r="J2436" s="1" t="str">
        <f t="shared" si="39"/>
        <v>2023-12-11-10</v>
      </c>
    </row>
    <row r="2437" spans="1:10" x14ac:dyDescent="0.45">
      <c r="A2437">
        <v>2668044</v>
      </c>
      <c r="B2437" s="1">
        <v>45271.458333333336</v>
      </c>
      <c r="C2437" t="s">
        <v>7</v>
      </c>
      <c r="D2437" t="s">
        <v>8</v>
      </c>
      <c r="E2437" t="s">
        <v>8796</v>
      </c>
      <c r="F2437">
        <v>635</v>
      </c>
      <c r="G2437">
        <v>1.4550000000000001</v>
      </c>
      <c r="H2437">
        <v>1.2999999999999999E-2</v>
      </c>
      <c r="J2437" s="1" t="str">
        <f t="shared" si="39"/>
        <v>2023-12-11-11</v>
      </c>
    </row>
    <row r="2438" spans="1:10" x14ac:dyDescent="0.45">
      <c r="A2438">
        <v>2668375</v>
      </c>
      <c r="B2438" s="1">
        <v>45271.5</v>
      </c>
      <c r="C2438" t="s">
        <v>7</v>
      </c>
      <c r="D2438" t="s">
        <v>8</v>
      </c>
      <c r="E2438" t="s">
        <v>8796</v>
      </c>
      <c r="F2438">
        <v>635</v>
      </c>
      <c r="G2438">
        <v>0.34200000000000003</v>
      </c>
      <c r="H2438">
        <v>5.0000000000000001E-3</v>
      </c>
      <c r="J2438" s="1" t="str">
        <f t="shared" si="39"/>
        <v>2023-12-11-12</v>
      </c>
    </row>
    <row r="2439" spans="1:10" x14ac:dyDescent="0.45">
      <c r="A2439">
        <v>2669988</v>
      </c>
      <c r="B2439" s="1">
        <v>45271.541666666664</v>
      </c>
      <c r="C2439" t="s">
        <v>7</v>
      </c>
      <c r="D2439" t="s">
        <v>8</v>
      </c>
      <c r="E2439" t="s">
        <v>8796</v>
      </c>
      <c r="F2439">
        <v>635</v>
      </c>
      <c r="G2439">
        <v>1.7270000000000001</v>
      </c>
      <c r="H2439">
        <v>3.0000000000000001E-3</v>
      </c>
      <c r="J2439" s="1" t="str">
        <f t="shared" si="39"/>
        <v>2023-12-11-13</v>
      </c>
    </row>
    <row r="2440" spans="1:10" x14ac:dyDescent="0.45">
      <c r="A2440">
        <v>2670897</v>
      </c>
      <c r="B2440" s="1">
        <v>45271.583333333336</v>
      </c>
      <c r="C2440" t="s">
        <v>7</v>
      </c>
      <c r="D2440" t="s">
        <v>8</v>
      </c>
      <c r="E2440" t="s">
        <v>8796</v>
      </c>
      <c r="F2440">
        <v>635</v>
      </c>
      <c r="G2440">
        <v>0.76200000000000001</v>
      </c>
      <c r="H2440">
        <v>0</v>
      </c>
      <c r="J2440" s="1" t="str">
        <f t="shared" si="39"/>
        <v>2023-12-11-14</v>
      </c>
    </row>
    <row r="2441" spans="1:10" x14ac:dyDescent="0.45">
      <c r="A2441">
        <v>2671792</v>
      </c>
      <c r="B2441" s="1">
        <v>45271.625</v>
      </c>
      <c r="C2441" t="s">
        <v>7</v>
      </c>
      <c r="D2441" t="s">
        <v>8</v>
      </c>
      <c r="E2441" t="s">
        <v>8796</v>
      </c>
      <c r="F2441">
        <v>635</v>
      </c>
      <c r="G2441">
        <v>0.79800000000000004</v>
      </c>
      <c r="H2441">
        <v>0</v>
      </c>
      <c r="J2441" s="1" t="str">
        <f t="shared" si="39"/>
        <v>2023-12-11-15</v>
      </c>
    </row>
    <row r="2442" spans="1:10" x14ac:dyDescent="0.45">
      <c r="A2442">
        <v>2673258</v>
      </c>
      <c r="B2442" s="1">
        <v>45271.666666666664</v>
      </c>
      <c r="C2442" t="s">
        <v>7</v>
      </c>
      <c r="D2442" t="s">
        <v>8</v>
      </c>
      <c r="E2442" t="s">
        <v>8796</v>
      </c>
      <c r="F2442">
        <v>635</v>
      </c>
      <c r="G2442">
        <v>1.171</v>
      </c>
      <c r="H2442">
        <v>0</v>
      </c>
      <c r="J2442" s="1" t="str">
        <f t="shared" si="39"/>
        <v>2023-12-11-16</v>
      </c>
    </row>
    <row r="2443" spans="1:10" x14ac:dyDescent="0.45">
      <c r="A2443">
        <v>2674009</v>
      </c>
      <c r="B2443" s="1">
        <v>45271.708333333336</v>
      </c>
      <c r="C2443" t="s">
        <v>7</v>
      </c>
      <c r="D2443" t="s">
        <v>8</v>
      </c>
      <c r="E2443" t="s">
        <v>8796</v>
      </c>
      <c r="F2443">
        <v>635</v>
      </c>
      <c r="G2443">
        <v>1.1479999999999999</v>
      </c>
      <c r="H2443">
        <v>0</v>
      </c>
      <c r="J2443" s="1" t="str">
        <f t="shared" si="39"/>
        <v>2023-12-11-17</v>
      </c>
    </row>
    <row r="2444" spans="1:10" x14ac:dyDescent="0.45">
      <c r="A2444">
        <v>2675741</v>
      </c>
      <c r="B2444" s="1">
        <v>45271.75</v>
      </c>
      <c r="C2444" t="s">
        <v>7</v>
      </c>
      <c r="D2444" t="s">
        <v>8</v>
      </c>
      <c r="E2444" t="s">
        <v>8796</v>
      </c>
      <c r="F2444">
        <v>635</v>
      </c>
      <c r="G2444">
        <v>0.312</v>
      </c>
      <c r="H2444">
        <v>0</v>
      </c>
      <c r="J2444" s="1" t="str">
        <f t="shared" si="39"/>
        <v>2023-12-11-18</v>
      </c>
    </row>
    <row r="2445" spans="1:10" x14ac:dyDescent="0.45">
      <c r="A2445">
        <v>2676887</v>
      </c>
      <c r="B2445" s="1">
        <v>45271.791666666664</v>
      </c>
      <c r="C2445" t="s">
        <v>7</v>
      </c>
      <c r="D2445" t="s">
        <v>8</v>
      </c>
      <c r="E2445" t="s">
        <v>8796</v>
      </c>
      <c r="F2445">
        <v>635</v>
      </c>
      <c r="G2445">
        <v>0.26900000000000002</v>
      </c>
      <c r="H2445">
        <v>0</v>
      </c>
      <c r="J2445" s="1" t="str">
        <f t="shared" si="39"/>
        <v>2023-12-11-19</v>
      </c>
    </row>
    <row r="2446" spans="1:10" x14ac:dyDescent="0.45">
      <c r="A2446">
        <v>2677827</v>
      </c>
      <c r="B2446" s="1">
        <v>45271.833333333336</v>
      </c>
      <c r="C2446" t="s">
        <v>7</v>
      </c>
      <c r="D2446" t="s">
        <v>8</v>
      </c>
      <c r="E2446" t="s">
        <v>8796</v>
      </c>
      <c r="F2446">
        <v>635</v>
      </c>
      <c r="G2446">
        <v>0.27800000000000002</v>
      </c>
      <c r="H2446">
        <v>0</v>
      </c>
      <c r="J2446" s="1" t="str">
        <f t="shared" si="39"/>
        <v>2023-12-11-20</v>
      </c>
    </row>
    <row r="2447" spans="1:10" x14ac:dyDescent="0.45">
      <c r="A2447">
        <v>2678652</v>
      </c>
      <c r="B2447" s="1">
        <v>45271.875</v>
      </c>
      <c r="C2447" t="s">
        <v>7</v>
      </c>
      <c r="D2447" t="s">
        <v>8</v>
      </c>
      <c r="E2447" t="s">
        <v>8796</v>
      </c>
      <c r="F2447">
        <v>635</v>
      </c>
      <c r="G2447">
        <v>0.30099999999999999</v>
      </c>
      <c r="H2447">
        <v>0</v>
      </c>
      <c r="J2447" s="1" t="str">
        <f t="shared" si="39"/>
        <v>2023-12-11-21</v>
      </c>
    </row>
    <row r="2448" spans="1:10" x14ac:dyDescent="0.45">
      <c r="A2448">
        <v>2679327</v>
      </c>
      <c r="B2448" s="1">
        <v>45271.916666666664</v>
      </c>
      <c r="C2448" t="s">
        <v>7</v>
      </c>
      <c r="D2448" t="s">
        <v>8</v>
      </c>
      <c r="E2448" t="s">
        <v>8796</v>
      </c>
      <c r="F2448">
        <v>635</v>
      </c>
      <c r="G2448">
        <v>0.19700000000000001</v>
      </c>
      <c r="H2448">
        <v>0</v>
      </c>
      <c r="J2448" s="1" t="str">
        <f t="shared" si="39"/>
        <v>2023-12-11-22</v>
      </c>
    </row>
    <row r="2449" spans="1:10" x14ac:dyDescent="0.45">
      <c r="A2449">
        <v>2681055</v>
      </c>
      <c r="B2449" s="1">
        <v>45271.958333333336</v>
      </c>
      <c r="C2449" t="s">
        <v>7</v>
      </c>
      <c r="D2449" t="s">
        <v>8</v>
      </c>
      <c r="E2449" t="s">
        <v>8796</v>
      </c>
      <c r="F2449">
        <v>635</v>
      </c>
      <c r="G2449">
        <v>0.16300000000000001</v>
      </c>
      <c r="H2449">
        <v>0</v>
      </c>
      <c r="J2449" s="1" t="str">
        <f t="shared" si="39"/>
        <v>2023-12-11-23</v>
      </c>
    </row>
    <row r="2450" spans="1:10" x14ac:dyDescent="0.45">
      <c r="A2450">
        <v>2681400</v>
      </c>
      <c r="B2450" s="1">
        <v>45272</v>
      </c>
      <c r="C2450" t="s">
        <v>7</v>
      </c>
      <c r="D2450" t="s">
        <v>8</v>
      </c>
      <c r="E2450" t="s">
        <v>8796</v>
      </c>
      <c r="F2450">
        <v>635</v>
      </c>
      <c r="G2450">
        <v>0.77600000000000002</v>
      </c>
      <c r="H2450">
        <v>0</v>
      </c>
      <c r="J2450" s="1" t="str">
        <f t="shared" si="39"/>
        <v>2023-12-12-00</v>
      </c>
    </row>
    <row r="2451" spans="1:10" x14ac:dyDescent="0.45">
      <c r="A2451">
        <v>2682948</v>
      </c>
      <c r="B2451" s="1">
        <v>45272.041666666664</v>
      </c>
      <c r="C2451" t="s">
        <v>7</v>
      </c>
      <c r="D2451" t="s">
        <v>8</v>
      </c>
      <c r="E2451" t="s">
        <v>8796</v>
      </c>
      <c r="F2451">
        <v>635</v>
      </c>
      <c r="G2451">
        <v>1.381</v>
      </c>
      <c r="H2451">
        <v>0</v>
      </c>
      <c r="J2451" s="1" t="str">
        <f t="shared" si="39"/>
        <v>2023-12-12-01</v>
      </c>
    </row>
    <row r="2452" spans="1:10" x14ac:dyDescent="0.45">
      <c r="A2452">
        <v>2684253</v>
      </c>
      <c r="B2452" s="1">
        <v>45272.083333333336</v>
      </c>
      <c r="C2452" t="s">
        <v>7</v>
      </c>
      <c r="D2452" t="s">
        <v>8</v>
      </c>
      <c r="E2452" t="s">
        <v>8796</v>
      </c>
      <c r="F2452">
        <v>635</v>
      </c>
      <c r="G2452">
        <v>0.78900000000000003</v>
      </c>
      <c r="H2452">
        <v>0</v>
      </c>
      <c r="J2452" s="1" t="str">
        <f t="shared" si="39"/>
        <v>2023-12-12-02</v>
      </c>
    </row>
    <row r="2453" spans="1:10" x14ac:dyDescent="0.45">
      <c r="A2453">
        <v>2685581</v>
      </c>
      <c r="B2453" s="1">
        <v>45272.125</v>
      </c>
      <c r="C2453" t="s">
        <v>7</v>
      </c>
      <c r="D2453" t="s">
        <v>8</v>
      </c>
      <c r="E2453" t="s">
        <v>8796</v>
      </c>
      <c r="F2453">
        <v>635</v>
      </c>
      <c r="G2453">
        <v>0.74399999999999999</v>
      </c>
      <c r="H2453">
        <v>0</v>
      </c>
      <c r="J2453" s="1" t="str">
        <f t="shared" si="39"/>
        <v>2023-12-12-03</v>
      </c>
    </row>
    <row r="2454" spans="1:10" x14ac:dyDescent="0.45">
      <c r="A2454">
        <v>2685983</v>
      </c>
      <c r="B2454" s="1">
        <v>45272.166666666664</v>
      </c>
      <c r="C2454" t="s">
        <v>7</v>
      </c>
      <c r="D2454" t="s">
        <v>8</v>
      </c>
      <c r="E2454" t="s">
        <v>8796</v>
      </c>
      <c r="F2454">
        <v>635</v>
      </c>
      <c r="G2454">
        <v>0.91300000000000003</v>
      </c>
      <c r="H2454">
        <v>0</v>
      </c>
      <c r="J2454" s="1" t="str">
        <f t="shared" si="39"/>
        <v>2023-12-12-04</v>
      </c>
    </row>
    <row r="2455" spans="1:10" x14ac:dyDescent="0.45">
      <c r="A2455">
        <v>2687097</v>
      </c>
      <c r="B2455" s="1">
        <v>45272.208333333336</v>
      </c>
      <c r="C2455" t="s">
        <v>7</v>
      </c>
      <c r="D2455" t="s">
        <v>8</v>
      </c>
      <c r="E2455" t="s">
        <v>8796</v>
      </c>
      <c r="F2455">
        <v>635</v>
      </c>
      <c r="G2455">
        <v>0.44800000000000001</v>
      </c>
      <c r="H2455">
        <v>0</v>
      </c>
      <c r="J2455" s="1" t="str">
        <f t="shared" si="39"/>
        <v>2023-12-12-05</v>
      </c>
    </row>
    <row r="2456" spans="1:10" x14ac:dyDescent="0.45">
      <c r="A2456">
        <v>2688380</v>
      </c>
      <c r="B2456" s="1">
        <v>45272.25</v>
      </c>
      <c r="C2456" t="s">
        <v>7</v>
      </c>
      <c r="D2456" t="s">
        <v>8</v>
      </c>
      <c r="E2456" t="s">
        <v>8796</v>
      </c>
      <c r="F2456">
        <v>635</v>
      </c>
      <c r="G2456">
        <v>2.016</v>
      </c>
      <c r="H2456">
        <v>0</v>
      </c>
      <c r="J2456" s="1" t="str">
        <f t="shared" si="39"/>
        <v>2023-12-12-06</v>
      </c>
    </row>
    <row r="2457" spans="1:10" x14ac:dyDescent="0.45">
      <c r="A2457">
        <v>2689207</v>
      </c>
      <c r="B2457" s="1">
        <v>45272.291666666664</v>
      </c>
      <c r="C2457" t="s">
        <v>7</v>
      </c>
      <c r="D2457" t="s">
        <v>8</v>
      </c>
      <c r="E2457" t="s">
        <v>8796</v>
      </c>
      <c r="F2457">
        <v>635</v>
      </c>
      <c r="G2457">
        <v>0.98499999999999999</v>
      </c>
      <c r="H2457">
        <v>0.01</v>
      </c>
      <c r="J2457" s="1" t="str">
        <f t="shared" si="39"/>
        <v>2023-12-12-07</v>
      </c>
    </row>
    <row r="2458" spans="1:10" x14ac:dyDescent="0.45">
      <c r="A2458">
        <v>2690956</v>
      </c>
      <c r="B2458" s="1">
        <v>45272.333333333336</v>
      </c>
      <c r="C2458" t="s">
        <v>7</v>
      </c>
      <c r="D2458" t="s">
        <v>8</v>
      </c>
      <c r="E2458" t="s">
        <v>8796</v>
      </c>
      <c r="F2458">
        <v>635</v>
      </c>
      <c r="G2458">
        <v>7.9000000000000001E-2</v>
      </c>
      <c r="H2458">
        <v>0.153</v>
      </c>
      <c r="J2458" s="1" t="str">
        <f t="shared" si="39"/>
        <v>2023-12-12-08</v>
      </c>
    </row>
    <row r="2459" spans="1:10" x14ac:dyDescent="0.45">
      <c r="A2459">
        <v>2691842</v>
      </c>
      <c r="B2459" s="1">
        <v>45272.375</v>
      </c>
      <c r="C2459" t="s">
        <v>7</v>
      </c>
      <c r="D2459" t="s">
        <v>8</v>
      </c>
      <c r="E2459" t="s">
        <v>8796</v>
      </c>
      <c r="F2459">
        <v>635</v>
      </c>
      <c r="G2459">
        <v>0.69599999999999995</v>
      </c>
      <c r="H2459">
        <v>8.7999999999999995E-2</v>
      </c>
      <c r="J2459" s="1" t="str">
        <f t="shared" si="39"/>
        <v>2023-12-12-09</v>
      </c>
    </row>
    <row r="2460" spans="1:10" x14ac:dyDescent="0.45">
      <c r="A2460">
        <v>2692627</v>
      </c>
      <c r="B2460" s="1">
        <v>45272.416666666664</v>
      </c>
      <c r="C2460" t="s">
        <v>7</v>
      </c>
      <c r="D2460" t="s">
        <v>8</v>
      </c>
      <c r="E2460" t="s">
        <v>8796</v>
      </c>
      <c r="F2460">
        <v>635</v>
      </c>
      <c r="G2460">
        <v>0.16800000000000001</v>
      </c>
      <c r="H2460">
        <v>0.122</v>
      </c>
      <c r="J2460" s="1" t="str">
        <f t="shared" si="39"/>
        <v>2023-12-12-10</v>
      </c>
    </row>
    <row r="2461" spans="1:10" x14ac:dyDescent="0.45">
      <c r="A2461">
        <v>2693361</v>
      </c>
      <c r="B2461" s="1">
        <v>45272.458333333336</v>
      </c>
      <c r="C2461" t="s">
        <v>7</v>
      </c>
      <c r="D2461" t="s">
        <v>8</v>
      </c>
      <c r="E2461" t="s">
        <v>8796</v>
      </c>
      <c r="F2461">
        <v>635</v>
      </c>
      <c r="G2461">
        <v>1.4810000000000001</v>
      </c>
      <c r="H2461">
        <v>5.1999999999999998E-2</v>
      </c>
      <c r="J2461" s="1" t="str">
        <f t="shared" si="39"/>
        <v>2023-12-12-11</v>
      </c>
    </row>
    <row r="2462" spans="1:10" x14ac:dyDescent="0.45">
      <c r="A2462">
        <v>2695168</v>
      </c>
      <c r="B2462" s="1">
        <v>45272.5</v>
      </c>
      <c r="C2462" t="s">
        <v>7</v>
      </c>
      <c r="D2462" t="s">
        <v>8</v>
      </c>
      <c r="E2462" t="s">
        <v>8796</v>
      </c>
      <c r="F2462">
        <v>635</v>
      </c>
      <c r="G2462">
        <v>0.68600000000000005</v>
      </c>
      <c r="H2462">
        <v>5.8000000000000003E-2</v>
      </c>
      <c r="J2462" s="1" t="str">
        <f t="shared" si="39"/>
        <v>2023-12-12-12</v>
      </c>
    </row>
    <row r="2463" spans="1:10" x14ac:dyDescent="0.45">
      <c r="A2463">
        <v>2696578</v>
      </c>
      <c r="B2463" s="1">
        <v>45272.541666666664</v>
      </c>
      <c r="C2463" t="s">
        <v>7</v>
      </c>
      <c r="D2463" t="s">
        <v>8</v>
      </c>
      <c r="E2463" t="s">
        <v>8796</v>
      </c>
      <c r="F2463">
        <v>635</v>
      </c>
      <c r="G2463">
        <v>0.93200000000000005</v>
      </c>
      <c r="H2463">
        <v>4.0000000000000001E-3</v>
      </c>
      <c r="J2463" s="1" t="str">
        <f t="shared" si="39"/>
        <v>2023-12-12-13</v>
      </c>
    </row>
    <row r="2464" spans="1:10" x14ac:dyDescent="0.45">
      <c r="A2464">
        <v>2696705</v>
      </c>
      <c r="B2464" s="1">
        <v>45272.583333333336</v>
      </c>
      <c r="C2464" t="s">
        <v>7</v>
      </c>
      <c r="D2464" t="s">
        <v>8</v>
      </c>
      <c r="E2464" t="s">
        <v>8796</v>
      </c>
      <c r="F2464">
        <v>635</v>
      </c>
      <c r="G2464">
        <v>1.2849999999999999</v>
      </c>
      <c r="H2464">
        <v>0</v>
      </c>
      <c r="J2464" s="1" t="str">
        <f t="shared" si="39"/>
        <v>2023-12-12-14</v>
      </c>
    </row>
    <row r="2465" spans="1:10" x14ac:dyDescent="0.45">
      <c r="A2465">
        <v>2698779</v>
      </c>
      <c r="B2465" s="1">
        <v>45272.625</v>
      </c>
      <c r="C2465" t="s">
        <v>7</v>
      </c>
      <c r="D2465" t="s">
        <v>8</v>
      </c>
      <c r="E2465" t="s">
        <v>8796</v>
      </c>
      <c r="F2465">
        <v>635</v>
      </c>
      <c r="G2465">
        <v>1.2130000000000001</v>
      </c>
      <c r="H2465">
        <v>0</v>
      </c>
      <c r="J2465" s="1" t="str">
        <f t="shared" si="39"/>
        <v>2023-12-12-15</v>
      </c>
    </row>
    <row r="2466" spans="1:10" x14ac:dyDescent="0.45">
      <c r="A2466">
        <v>2699116</v>
      </c>
      <c r="B2466" s="1">
        <v>45272.666666666664</v>
      </c>
      <c r="C2466" t="s">
        <v>7</v>
      </c>
      <c r="D2466" t="s">
        <v>8</v>
      </c>
      <c r="E2466" t="s">
        <v>8796</v>
      </c>
      <c r="F2466">
        <v>635</v>
      </c>
      <c r="G2466">
        <v>0.97299999999999998</v>
      </c>
      <c r="H2466">
        <v>0</v>
      </c>
      <c r="J2466" s="1" t="str">
        <f t="shared" si="39"/>
        <v>2023-12-12-16</v>
      </c>
    </row>
    <row r="2467" spans="1:10" x14ac:dyDescent="0.45">
      <c r="A2467">
        <v>2700566</v>
      </c>
      <c r="B2467" s="1">
        <v>45272.708333333336</v>
      </c>
      <c r="C2467" t="s">
        <v>7</v>
      </c>
      <c r="D2467" t="s">
        <v>8</v>
      </c>
      <c r="E2467" t="s">
        <v>8796</v>
      </c>
      <c r="F2467">
        <v>635</v>
      </c>
      <c r="G2467">
        <v>1.2290000000000001</v>
      </c>
      <c r="H2467">
        <v>0</v>
      </c>
      <c r="J2467" s="1" t="str">
        <f t="shared" si="39"/>
        <v>2023-12-12-17</v>
      </c>
    </row>
    <row r="2468" spans="1:10" x14ac:dyDescent="0.45">
      <c r="A2468">
        <v>2701428</v>
      </c>
      <c r="B2468" s="1">
        <v>45272.75</v>
      </c>
      <c r="C2468" t="s">
        <v>7</v>
      </c>
      <c r="D2468" t="s">
        <v>8</v>
      </c>
      <c r="E2468" t="s">
        <v>8796</v>
      </c>
      <c r="F2468">
        <v>635</v>
      </c>
      <c r="G2468">
        <v>0.28000000000000003</v>
      </c>
      <c r="H2468">
        <v>0</v>
      </c>
      <c r="J2468" s="1" t="str">
        <f t="shared" si="39"/>
        <v>2023-12-12-18</v>
      </c>
    </row>
    <row r="2469" spans="1:10" x14ac:dyDescent="0.45">
      <c r="A2469">
        <v>2702258</v>
      </c>
      <c r="B2469" s="1">
        <v>45272.791666666664</v>
      </c>
      <c r="C2469" t="s">
        <v>7</v>
      </c>
      <c r="D2469" t="s">
        <v>8</v>
      </c>
      <c r="E2469" t="s">
        <v>8796</v>
      </c>
      <c r="F2469">
        <v>635</v>
      </c>
      <c r="G2469">
        <v>0.32300000000000001</v>
      </c>
      <c r="H2469">
        <v>0</v>
      </c>
      <c r="J2469" s="1" t="str">
        <f t="shared" si="39"/>
        <v>2023-12-12-19</v>
      </c>
    </row>
    <row r="2470" spans="1:10" x14ac:dyDescent="0.45">
      <c r="A2470">
        <v>2703806</v>
      </c>
      <c r="B2470" s="1">
        <v>45272.833333333336</v>
      </c>
      <c r="C2470" t="s">
        <v>7</v>
      </c>
      <c r="D2470" t="s">
        <v>8</v>
      </c>
      <c r="E2470" t="s">
        <v>8796</v>
      </c>
      <c r="F2470">
        <v>635</v>
      </c>
      <c r="G2470">
        <v>0.34599999999999997</v>
      </c>
      <c r="H2470">
        <v>0</v>
      </c>
      <c r="J2470" s="1" t="str">
        <f t="shared" si="39"/>
        <v>2023-12-12-20</v>
      </c>
    </row>
    <row r="2471" spans="1:10" x14ac:dyDescent="0.45">
      <c r="A2471">
        <v>2704973</v>
      </c>
      <c r="B2471" s="1">
        <v>45272.875</v>
      </c>
      <c r="C2471" t="s">
        <v>7</v>
      </c>
      <c r="D2471" t="s">
        <v>8</v>
      </c>
      <c r="E2471" t="s">
        <v>8796</v>
      </c>
      <c r="F2471">
        <v>635</v>
      </c>
      <c r="G2471">
        <v>0.307</v>
      </c>
      <c r="H2471">
        <v>0</v>
      </c>
      <c r="J2471" s="1" t="str">
        <f t="shared" si="39"/>
        <v>2023-12-12-21</v>
      </c>
    </row>
    <row r="2472" spans="1:10" x14ac:dyDescent="0.45">
      <c r="A2472">
        <v>2706242</v>
      </c>
      <c r="B2472" s="1">
        <v>45272.916666666664</v>
      </c>
      <c r="C2472" t="s">
        <v>7</v>
      </c>
      <c r="D2472" t="s">
        <v>8</v>
      </c>
      <c r="E2472" t="s">
        <v>8796</v>
      </c>
      <c r="F2472">
        <v>635</v>
      </c>
      <c r="G2472">
        <v>0.19</v>
      </c>
      <c r="H2472">
        <v>0</v>
      </c>
      <c r="J2472" s="1" t="str">
        <f t="shared" si="39"/>
        <v>2023-12-12-22</v>
      </c>
    </row>
    <row r="2473" spans="1:10" x14ac:dyDescent="0.45">
      <c r="A2473">
        <v>2706771</v>
      </c>
      <c r="B2473" s="1">
        <v>45272.958333333336</v>
      </c>
      <c r="C2473" t="s">
        <v>7</v>
      </c>
      <c r="D2473" t="s">
        <v>8</v>
      </c>
      <c r="E2473" t="s">
        <v>8796</v>
      </c>
      <c r="F2473">
        <v>635</v>
      </c>
      <c r="G2473">
        <v>0.308</v>
      </c>
      <c r="H2473">
        <v>0</v>
      </c>
      <c r="J2473" s="1" t="str">
        <f t="shared" si="39"/>
        <v>2023-12-12-23</v>
      </c>
    </row>
    <row r="2474" spans="1:10" x14ac:dyDescent="0.45">
      <c r="A2474">
        <v>2707599</v>
      </c>
      <c r="B2474" s="1">
        <v>45273</v>
      </c>
      <c r="C2474" t="s">
        <v>7</v>
      </c>
      <c r="D2474" t="s">
        <v>8</v>
      </c>
      <c r="E2474" t="s">
        <v>8796</v>
      </c>
      <c r="F2474">
        <v>635</v>
      </c>
      <c r="G2474">
        <v>1.4610000000000001</v>
      </c>
      <c r="H2474">
        <v>0</v>
      </c>
      <c r="J2474" s="1" t="str">
        <f t="shared" si="39"/>
        <v>2023-12-13-00</v>
      </c>
    </row>
    <row r="2475" spans="1:10" x14ac:dyDescent="0.45">
      <c r="A2475">
        <v>2708914</v>
      </c>
      <c r="B2475" s="1">
        <v>45273.041666666664</v>
      </c>
      <c r="C2475" t="s">
        <v>7</v>
      </c>
      <c r="D2475" t="s">
        <v>8</v>
      </c>
      <c r="E2475" t="s">
        <v>8796</v>
      </c>
      <c r="F2475">
        <v>635</v>
      </c>
      <c r="G2475">
        <v>0.85099999999999998</v>
      </c>
      <c r="H2475">
        <v>0</v>
      </c>
      <c r="J2475" s="1" t="str">
        <f t="shared" si="39"/>
        <v>2023-12-13-01</v>
      </c>
    </row>
    <row r="2476" spans="1:10" x14ac:dyDescent="0.45">
      <c r="A2476">
        <v>2710386</v>
      </c>
      <c r="B2476" s="1">
        <v>45273.083333333336</v>
      </c>
      <c r="C2476" t="s">
        <v>7</v>
      </c>
      <c r="D2476" t="s">
        <v>8</v>
      </c>
      <c r="E2476" t="s">
        <v>8796</v>
      </c>
      <c r="F2476">
        <v>635</v>
      </c>
      <c r="G2476">
        <v>0.57899999999999996</v>
      </c>
      <c r="H2476">
        <v>0</v>
      </c>
      <c r="J2476" s="1" t="str">
        <f t="shared" si="39"/>
        <v>2023-12-13-02</v>
      </c>
    </row>
    <row r="2477" spans="1:10" x14ac:dyDescent="0.45">
      <c r="A2477">
        <v>2711571</v>
      </c>
      <c r="B2477" s="1">
        <v>45273.125</v>
      </c>
      <c r="C2477" t="s">
        <v>7</v>
      </c>
      <c r="D2477" t="s">
        <v>8</v>
      </c>
      <c r="E2477" t="s">
        <v>8796</v>
      </c>
      <c r="F2477">
        <v>635</v>
      </c>
      <c r="G2477">
        <v>0.96899999999999997</v>
      </c>
      <c r="H2477">
        <v>0</v>
      </c>
      <c r="J2477" s="1" t="str">
        <f t="shared" si="39"/>
        <v>2023-12-13-03</v>
      </c>
    </row>
    <row r="2478" spans="1:10" x14ac:dyDescent="0.45">
      <c r="A2478">
        <v>2711919</v>
      </c>
      <c r="B2478" s="1">
        <v>45273.166666666664</v>
      </c>
      <c r="C2478" t="s">
        <v>7</v>
      </c>
      <c r="D2478" t="s">
        <v>8</v>
      </c>
      <c r="E2478" t="s">
        <v>8796</v>
      </c>
      <c r="F2478">
        <v>635</v>
      </c>
      <c r="G2478">
        <v>1.4590000000000001</v>
      </c>
      <c r="H2478">
        <v>0</v>
      </c>
      <c r="J2478" s="1" t="str">
        <f t="shared" si="39"/>
        <v>2023-12-13-04</v>
      </c>
    </row>
    <row r="2479" spans="1:10" x14ac:dyDescent="0.45">
      <c r="A2479">
        <v>2713613</v>
      </c>
      <c r="B2479" s="1">
        <v>45273.208333333336</v>
      </c>
      <c r="C2479" t="s">
        <v>7</v>
      </c>
      <c r="D2479" t="s">
        <v>8</v>
      </c>
      <c r="E2479" t="s">
        <v>8796</v>
      </c>
      <c r="F2479">
        <v>635</v>
      </c>
      <c r="G2479">
        <v>0.97299999999999998</v>
      </c>
      <c r="H2479">
        <v>0</v>
      </c>
      <c r="J2479" s="1" t="str">
        <f t="shared" si="39"/>
        <v>2023-12-13-05</v>
      </c>
    </row>
    <row r="2480" spans="1:10" x14ac:dyDescent="0.45">
      <c r="A2480">
        <v>2714522</v>
      </c>
      <c r="B2480" s="1">
        <v>45273.25</v>
      </c>
      <c r="C2480" t="s">
        <v>7</v>
      </c>
      <c r="D2480" t="s">
        <v>8</v>
      </c>
      <c r="E2480" t="s">
        <v>8796</v>
      </c>
      <c r="F2480">
        <v>635</v>
      </c>
      <c r="G2480">
        <v>0.497</v>
      </c>
      <c r="H2480">
        <v>0</v>
      </c>
      <c r="J2480" s="1" t="str">
        <f t="shared" si="39"/>
        <v>2023-12-13-06</v>
      </c>
    </row>
    <row r="2481" spans="1:10" x14ac:dyDescent="0.45">
      <c r="A2481">
        <v>2715250</v>
      </c>
      <c r="B2481" s="1">
        <v>45273.291666666664</v>
      </c>
      <c r="C2481" t="s">
        <v>7</v>
      </c>
      <c r="D2481" t="s">
        <v>8</v>
      </c>
      <c r="E2481" t="s">
        <v>8796</v>
      </c>
      <c r="F2481">
        <v>635</v>
      </c>
      <c r="G2481">
        <v>0.86799999999999999</v>
      </c>
      <c r="H2481">
        <v>8.9999999999999993E-3</v>
      </c>
      <c r="J2481" s="1" t="str">
        <f t="shared" si="39"/>
        <v>2023-12-13-07</v>
      </c>
    </row>
    <row r="2482" spans="1:10" x14ac:dyDescent="0.45">
      <c r="A2482">
        <v>2716399</v>
      </c>
      <c r="B2482" s="1">
        <v>45273.333333333336</v>
      </c>
      <c r="C2482" t="s">
        <v>7</v>
      </c>
      <c r="D2482" t="s">
        <v>8</v>
      </c>
      <c r="E2482" t="s">
        <v>8796</v>
      </c>
      <c r="F2482">
        <v>635</v>
      </c>
      <c r="G2482">
        <v>0.36599999999999999</v>
      </c>
      <c r="H2482">
        <v>5.1999999999999998E-2</v>
      </c>
      <c r="J2482" s="1" t="str">
        <f t="shared" si="39"/>
        <v>2023-12-13-08</v>
      </c>
    </row>
    <row r="2483" spans="1:10" x14ac:dyDescent="0.45">
      <c r="A2483">
        <v>2718357</v>
      </c>
      <c r="B2483" s="1">
        <v>45273.375</v>
      </c>
      <c r="C2483" t="s">
        <v>7</v>
      </c>
      <c r="D2483" t="s">
        <v>8</v>
      </c>
      <c r="E2483" t="s">
        <v>8796</v>
      </c>
      <c r="F2483">
        <v>635</v>
      </c>
      <c r="G2483">
        <v>0.57999999999999996</v>
      </c>
      <c r="H2483">
        <v>0.108</v>
      </c>
      <c r="J2483" s="1" t="str">
        <f t="shared" si="39"/>
        <v>2023-12-13-09</v>
      </c>
    </row>
    <row r="2484" spans="1:10" x14ac:dyDescent="0.45">
      <c r="A2484">
        <v>2719498</v>
      </c>
      <c r="B2484" s="1">
        <v>45273.416666666664</v>
      </c>
      <c r="C2484" t="s">
        <v>7</v>
      </c>
      <c r="D2484" t="s">
        <v>8</v>
      </c>
      <c r="E2484" t="s">
        <v>8796</v>
      </c>
      <c r="F2484">
        <v>635</v>
      </c>
      <c r="G2484">
        <v>0.26100000000000001</v>
      </c>
      <c r="H2484">
        <v>0.152</v>
      </c>
      <c r="J2484" s="1" t="str">
        <f t="shared" si="39"/>
        <v>2023-12-13-10</v>
      </c>
    </row>
    <row r="2485" spans="1:10" x14ac:dyDescent="0.45">
      <c r="A2485">
        <v>2719554</v>
      </c>
      <c r="B2485" s="1">
        <v>45273.458333333336</v>
      </c>
      <c r="C2485" t="s">
        <v>7</v>
      </c>
      <c r="D2485" t="s">
        <v>8</v>
      </c>
      <c r="E2485" t="s">
        <v>8796</v>
      </c>
      <c r="F2485">
        <v>635</v>
      </c>
      <c r="G2485">
        <v>0.54600000000000004</v>
      </c>
      <c r="H2485">
        <v>0.10100000000000001</v>
      </c>
      <c r="J2485" s="1" t="str">
        <f t="shared" si="39"/>
        <v>2023-12-13-11</v>
      </c>
    </row>
    <row r="2486" spans="1:10" x14ac:dyDescent="0.45">
      <c r="A2486">
        <v>2721619</v>
      </c>
      <c r="B2486" s="1">
        <v>45273.5</v>
      </c>
      <c r="C2486" t="s">
        <v>7</v>
      </c>
      <c r="D2486" t="s">
        <v>8</v>
      </c>
      <c r="E2486" t="s">
        <v>8796</v>
      </c>
      <c r="F2486">
        <v>635</v>
      </c>
      <c r="G2486">
        <v>0.45100000000000001</v>
      </c>
      <c r="H2486">
        <v>4.7E-2</v>
      </c>
      <c r="J2486" s="1" t="str">
        <f t="shared" si="39"/>
        <v>2023-12-13-12</v>
      </c>
    </row>
    <row r="2487" spans="1:10" x14ac:dyDescent="0.45">
      <c r="A2487">
        <v>2722750</v>
      </c>
      <c r="B2487" s="1">
        <v>45273.541666666664</v>
      </c>
      <c r="C2487" t="s">
        <v>7</v>
      </c>
      <c r="D2487" t="s">
        <v>8</v>
      </c>
      <c r="E2487" t="s">
        <v>8796</v>
      </c>
      <c r="F2487">
        <v>635</v>
      </c>
      <c r="G2487">
        <v>0.90400000000000003</v>
      </c>
      <c r="H2487">
        <v>7.0000000000000001E-3</v>
      </c>
      <c r="J2487" s="1" t="str">
        <f t="shared" si="39"/>
        <v>2023-12-13-13</v>
      </c>
    </row>
    <row r="2488" spans="1:10" x14ac:dyDescent="0.45">
      <c r="A2488">
        <v>2722907</v>
      </c>
      <c r="B2488" s="1">
        <v>45273.583333333336</v>
      </c>
      <c r="C2488" t="s">
        <v>7</v>
      </c>
      <c r="D2488" t="s">
        <v>8</v>
      </c>
      <c r="E2488" t="s">
        <v>8796</v>
      </c>
      <c r="F2488">
        <v>635</v>
      </c>
      <c r="G2488">
        <v>1.409</v>
      </c>
      <c r="H2488">
        <v>0</v>
      </c>
      <c r="J2488" s="1" t="str">
        <f t="shared" si="39"/>
        <v>2023-12-13-14</v>
      </c>
    </row>
    <row r="2489" spans="1:10" x14ac:dyDescent="0.45">
      <c r="A2489">
        <v>2724866</v>
      </c>
      <c r="B2489" s="1">
        <v>45273.625</v>
      </c>
      <c r="C2489" t="s">
        <v>7</v>
      </c>
      <c r="D2489" t="s">
        <v>8</v>
      </c>
      <c r="E2489" t="s">
        <v>8796</v>
      </c>
      <c r="F2489">
        <v>635</v>
      </c>
      <c r="G2489">
        <v>1.0640000000000001</v>
      </c>
      <c r="H2489">
        <v>0</v>
      </c>
      <c r="J2489" s="1" t="str">
        <f t="shared" si="39"/>
        <v>2023-12-13-15</v>
      </c>
    </row>
    <row r="2490" spans="1:10" x14ac:dyDescent="0.45">
      <c r="A2490">
        <v>2725566</v>
      </c>
      <c r="B2490" s="1">
        <v>45273.666666666664</v>
      </c>
      <c r="C2490" t="s">
        <v>7</v>
      </c>
      <c r="D2490" t="s">
        <v>8</v>
      </c>
      <c r="E2490" t="s">
        <v>8796</v>
      </c>
      <c r="F2490">
        <v>635</v>
      </c>
      <c r="G2490">
        <v>0.77400000000000002</v>
      </c>
      <c r="H2490">
        <v>0</v>
      </c>
      <c r="J2490" s="1" t="str">
        <f t="shared" si="39"/>
        <v>2023-12-13-16</v>
      </c>
    </row>
    <row r="2491" spans="1:10" x14ac:dyDescent="0.45">
      <c r="A2491">
        <v>2726674</v>
      </c>
      <c r="B2491" s="1">
        <v>45273.708333333336</v>
      </c>
      <c r="C2491" t="s">
        <v>7</v>
      </c>
      <c r="D2491" t="s">
        <v>8</v>
      </c>
      <c r="E2491" t="s">
        <v>8796</v>
      </c>
      <c r="F2491">
        <v>635</v>
      </c>
      <c r="G2491">
        <v>1.355</v>
      </c>
      <c r="H2491">
        <v>0</v>
      </c>
      <c r="J2491" s="1" t="str">
        <f t="shared" si="39"/>
        <v>2023-12-13-17</v>
      </c>
    </row>
    <row r="2492" spans="1:10" x14ac:dyDescent="0.45">
      <c r="A2492">
        <v>2727608</v>
      </c>
      <c r="B2492" s="1">
        <v>45273.75</v>
      </c>
      <c r="C2492" t="s">
        <v>7</v>
      </c>
      <c r="D2492" t="s">
        <v>8</v>
      </c>
      <c r="E2492" t="s">
        <v>8796</v>
      </c>
      <c r="F2492">
        <v>635</v>
      </c>
      <c r="G2492">
        <v>0.98199999999999998</v>
      </c>
      <c r="H2492">
        <v>0</v>
      </c>
      <c r="J2492" s="1" t="str">
        <f t="shared" si="39"/>
        <v>2023-12-13-18</v>
      </c>
    </row>
    <row r="2493" spans="1:10" x14ac:dyDescent="0.45">
      <c r="A2493">
        <v>2728813</v>
      </c>
      <c r="B2493" s="1">
        <v>45273.791666666664</v>
      </c>
      <c r="C2493" t="s">
        <v>7</v>
      </c>
      <c r="D2493" t="s">
        <v>8</v>
      </c>
      <c r="E2493" t="s">
        <v>8796</v>
      </c>
      <c r="F2493">
        <v>635</v>
      </c>
      <c r="G2493">
        <v>1.038</v>
      </c>
      <c r="H2493">
        <v>0</v>
      </c>
      <c r="J2493" s="1" t="str">
        <f t="shared" si="39"/>
        <v>2023-12-13-19</v>
      </c>
    </row>
    <row r="2494" spans="1:10" x14ac:dyDescent="0.45">
      <c r="A2494">
        <v>2730299</v>
      </c>
      <c r="B2494" s="1">
        <v>45273.833333333336</v>
      </c>
      <c r="C2494" t="s">
        <v>7</v>
      </c>
      <c r="D2494" t="s">
        <v>8</v>
      </c>
      <c r="E2494" t="s">
        <v>8796</v>
      </c>
      <c r="F2494">
        <v>635</v>
      </c>
      <c r="G2494">
        <v>0.29099999999999998</v>
      </c>
      <c r="H2494">
        <v>0</v>
      </c>
      <c r="J2494" s="1" t="str">
        <f t="shared" si="39"/>
        <v>2023-12-13-20</v>
      </c>
    </row>
    <row r="2495" spans="1:10" x14ac:dyDescent="0.45">
      <c r="A2495">
        <v>2731183</v>
      </c>
      <c r="B2495" s="1">
        <v>45273.875</v>
      </c>
      <c r="C2495" t="s">
        <v>7</v>
      </c>
      <c r="D2495" t="s">
        <v>8</v>
      </c>
      <c r="E2495" t="s">
        <v>8796</v>
      </c>
      <c r="F2495">
        <v>635</v>
      </c>
      <c r="G2495">
        <v>0.29199999999999998</v>
      </c>
      <c r="H2495">
        <v>0</v>
      </c>
      <c r="J2495" s="1" t="str">
        <f t="shared" si="39"/>
        <v>2023-12-13-21</v>
      </c>
    </row>
    <row r="2496" spans="1:10" x14ac:dyDescent="0.45">
      <c r="A2496">
        <v>2732485</v>
      </c>
      <c r="B2496" s="1">
        <v>45273.916666666664</v>
      </c>
      <c r="C2496" t="s">
        <v>7</v>
      </c>
      <c r="D2496" t="s">
        <v>8</v>
      </c>
      <c r="E2496" t="s">
        <v>8796</v>
      </c>
      <c r="F2496">
        <v>635</v>
      </c>
      <c r="G2496">
        <v>0.28299999999999997</v>
      </c>
      <c r="H2496">
        <v>0</v>
      </c>
      <c r="J2496" s="1" t="str">
        <f t="shared" si="39"/>
        <v>2023-12-13-22</v>
      </c>
    </row>
    <row r="2497" spans="1:10" x14ac:dyDescent="0.45">
      <c r="A2497">
        <v>2732897</v>
      </c>
      <c r="B2497" s="1">
        <v>45273.958333333336</v>
      </c>
      <c r="C2497" t="s">
        <v>7</v>
      </c>
      <c r="D2497" t="s">
        <v>8</v>
      </c>
      <c r="E2497" t="s">
        <v>8796</v>
      </c>
      <c r="F2497">
        <v>635</v>
      </c>
      <c r="G2497">
        <v>0.27800000000000002</v>
      </c>
      <c r="H2497">
        <v>0</v>
      </c>
      <c r="J2497" s="1" t="str">
        <f t="shared" si="39"/>
        <v>2023-12-13-23</v>
      </c>
    </row>
    <row r="2498" spans="1:10" x14ac:dyDescent="0.45">
      <c r="A2498">
        <v>2734106</v>
      </c>
      <c r="B2498" s="1">
        <v>45274</v>
      </c>
      <c r="C2498" t="s">
        <v>7</v>
      </c>
      <c r="D2498" t="s">
        <v>8</v>
      </c>
      <c r="E2498" t="s">
        <v>8796</v>
      </c>
      <c r="F2498">
        <v>635</v>
      </c>
      <c r="G2498">
        <v>0.56999999999999995</v>
      </c>
      <c r="H2498">
        <v>0</v>
      </c>
      <c r="J2498" s="1" t="str">
        <f t="shared" si="39"/>
        <v>2023-12-14-00</v>
      </c>
    </row>
    <row r="2499" spans="1:10" x14ac:dyDescent="0.45">
      <c r="A2499">
        <v>2735725</v>
      </c>
      <c r="B2499" s="1">
        <v>45274.041666666664</v>
      </c>
      <c r="C2499" t="s">
        <v>7</v>
      </c>
      <c r="D2499" t="s">
        <v>8</v>
      </c>
      <c r="E2499" t="s">
        <v>8796</v>
      </c>
      <c r="F2499">
        <v>635</v>
      </c>
      <c r="G2499">
        <v>1.2549999999999999</v>
      </c>
      <c r="H2499">
        <v>0</v>
      </c>
      <c r="J2499" s="1" t="str">
        <f t="shared" ref="J2499:J2562" si="40">TEXT(YEAR(B2499),"0000")&amp;"-"&amp;TEXT(MONTH(B2499),"00")&amp;"-"&amp;TEXT(DAY(B2499),"00")&amp;"-"&amp;TEXT(HOUR(B2499),"00")</f>
        <v>2023-12-14-01</v>
      </c>
    </row>
    <row r="2500" spans="1:10" x14ac:dyDescent="0.45">
      <c r="A2500">
        <v>2736634</v>
      </c>
      <c r="B2500" s="1">
        <v>45274.083333333336</v>
      </c>
      <c r="C2500" t="s">
        <v>7</v>
      </c>
      <c r="D2500" t="s">
        <v>8</v>
      </c>
      <c r="E2500" t="s">
        <v>8796</v>
      </c>
      <c r="F2500">
        <v>635</v>
      </c>
      <c r="G2500">
        <v>1.242</v>
      </c>
      <c r="H2500">
        <v>0</v>
      </c>
      <c r="J2500" s="1" t="str">
        <f t="shared" si="40"/>
        <v>2023-12-14-02</v>
      </c>
    </row>
    <row r="2501" spans="1:10" x14ac:dyDescent="0.45">
      <c r="A2501">
        <v>2737105</v>
      </c>
      <c r="B2501" s="1">
        <v>45274.125</v>
      </c>
      <c r="C2501" t="s">
        <v>7</v>
      </c>
      <c r="D2501" t="s">
        <v>8</v>
      </c>
      <c r="E2501" t="s">
        <v>8796</v>
      </c>
      <c r="F2501">
        <v>635</v>
      </c>
      <c r="G2501">
        <v>1.4259999999999999</v>
      </c>
      <c r="H2501">
        <v>0</v>
      </c>
      <c r="J2501" s="1" t="str">
        <f t="shared" si="40"/>
        <v>2023-12-14-03</v>
      </c>
    </row>
    <row r="2502" spans="1:10" x14ac:dyDescent="0.45">
      <c r="A2502">
        <v>2738583</v>
      </c>
      <c r="B2502" s="1">
        <v>45274.166666666664</v>
      </c>
      <c r="C2502" t="s">
        <v>7</v>
      </c>
      <c r="D2502" t="s">
        <v>8</v>
      </c>
      <c r="E2502" t="s">
        <v>8796</v>
      </c>
      <c r="F2502">
        <v>635</v>
      </c>
      <c r="G2502">
        <v>1.2490000000000001</v>
      </c>
      <c r="H2502">
        <v>0</v>
      </c>
      <c r="J2502" s="1" t="str">
        <f t="shared" si="40"/>
        <v>2023-12-14-04</v>
      </c>
    </row>
    <row r="2503" spans="1:10" x14ac:dyDescent="0.45">
      <c r="A2503">
        <v>2740088</v>
      </c>
      <c r="B2503" s="1">
        <v>45274.208333333336</v>
      </c>
      <c r="C2503" t="s">
        <v>7</v>
      </c>
      <c r="D2503" t="s">
        <v>8</v>
      </c>
      <c r="E2503" t="s">
        <v>8796</v>
      </c>
      <c r="F2503">
        <v>635</v>
      </c>
      <c r="G2503">
        <v>1.415</v>
      </c>
      <c r="H2503">
        <v>0</v>
      </c>
      <c r="J2503" s="1" t="str">
        <f t="shared" si="40"/>
        <v>2023-12-14-05</v>
      </c>
    </row>
    <row r="2504" spans="1:10" x14ac:dyDescent="0.45">
      <c r="A2504">
        <v>2741045</v>
      </c>
      <c r="B2504" s="1">
        <v>45274.25</v>
      </c>
      <c r="C2504" t="s">
        <v>7</v>
      </c>
      <c r="D2504" t="s">
        <v>8</v>
      </c>
      <c r="E2504" t="s">
        <v>8796</v>
      </c>
      <c r="F2504">
        <v>635</v>
      </c>
      <c r="G2504">
        <v>1.482</v>
      </c>
      <c r="H2504">
        <v>0</v>
      </c>
      <c r="J2504" s="1" t="str">
        <f t="shared" si="40"/>
        <v>2023-12-14-06</v>
      </c>
    </row>
    <row r="2505" spans="1:10" x14ac:dyDescent="0.45">
      <c r="A2505">
        <v>2742052</v>
      </c>
      <c r="B2505" s="1">
        <v>45274.291666666664</v>
      </c>
      <c r="C2505" t="s">
        <v>7</v>
      </c>
      <c r="D2505" t="s">
        <v>8</v>
      </c>
      <c r="E2505" t="s">
        <v>8796</v>
      </c>
      <c r="F2505">
        <v>635</v>
      </c>
      <c r="G2505">
        <v>1.216</v>
      </c>
      <c r="H2505">
        <v>5.0000000000000001E-3</v>
      </c>
      <c r="J2505" s="1" t="str">
        <f t="shared" si="40"/>
        <v>2023-12-14-07</v>
      </c>
    </row>
    <row r="2506" spans="1:10" x14ac:dyDescent="0.45">
      <c r="A2506">
        <v>2743377</v>
      </c>
      <c r="B2506" s="1">
        <v>45274.333333333336</v>
      </c>
      <c r="C2506" t="s">
        <v>7</v>
      </c>
      <c r="D2506" t="s">
        <v>8</v>
      </c>
      <c r="E2506" t="s">
        <v>8796</v>
      </c>
      <c r="F2506">
        <v>635</v>
      </c>
      <c r="G2506">
        <v>1.0669999999999999</v>
      </c>
      <c r="H2506">
        <v>3.7999999999999999E-2</v>
      </c>
      <c r="J2506" s="1" t="str">
        <f t="shared" si="40"/>
        <v>2023-12-14-08</v>
      </c>
    </row>
    <row r="2507" spans="1:10" x14ac:dyDescent="0.45">
      <c r="A2507">
        <v>2743928</v>
      </c>
      <c r="B2507" s="1">
        <v>45274.375</v>
      </c>
      <c r="C2507" t="s">
        <v>7</v>
      </c>
      <c r="D2507" t="s">
        <v>8</v>
      </c>
      <c r="E2507" t="s">
        <v>8796</v>
      </c>
      <c r="F2507">
        <v>635</v>
      </c>
      <c r="G2507">
        <v>0.64</v>
      </c>
      <c r="H2507">
        <v>0.28399999999999997</v>
      </c>
      <c r="J2507" s="1" t="str">
        <f t="shared" si="40"/>
        <v>2023-12-14-09</v>
      </c>
    </row>
    <row r="2508" spans="1:10" x14ac:dyDescent="0.45">
      <c r="A2508">
        <v>2745350</v>
      </c>
      <c r="B2508" s="1">
        <v>45274.416666666664</v>
      </c>
      <c r="C2508" t="s">
        <v>7</v>
      </c>
      <c r="D2508" t="s">
        <v>8</v>
      </c>
      <c r="E2508" t="s">
        <v>8796</v>
      </c>
      <c r="F2508">
        <v>635</v>
      </c>
      <c r="G2508">
        <v>1.2410000000000001</v>
      </c>
      <c r="H2508">
        <v>0.153</v>
      </c>
      <c r="J2508" s="1" t="str">
        <f t="shared" si="40"/>
        <v>2023-12-14-10</v>
      </c>
    </row>
    <row r="2509" spans="1:10" x14ac:dyDescent="0.45">
      <c r="A2509">
        <v>2745985</v>
      </c>
      <c r="B2509" s="1">
        <v>45274.458333333336</v>
      </c>
      <c r="C2509" t="s">
        <v>7</v>
      </c>
      <c r="D2509" t="s">
        <v>8</v>
      </c>
      <c r="E2509" t="s">
        <v>8796</v>
      </c>
      <c r="F2509">
        <v>635</v>
      </c>
      <c r="G2509">
        <v>1.9670000000000001</v>
      </c>
      <c r="H2509">
        <v>0.122</v>
      </c>
      <c r="J2509" s="1" t="str">
        <f t="shared" si="40"/>
        <v>2023-12-14-11</v>
      </c>
    </row>
    <row r="2510" spans="1:10" x14ac:dyDescent="0.45">
      <c r="A2510">
        <v>2747077</v>
      </c>
      <c r="B2510" s="1">
        <v>45274.5</v>
      </c>
      <c r="C2510" t="s">
        <v>7</v>
      </c>
      <c r="D2510" t="s">
        <v>8</v>
      </c>
      <c r="E2510" t="s">
        <v>8796</v>
      </c>
      <c r="F2510">
        <v>635</v>
      </c>
      <c r="G2510">
        <v>2.6579999999999999</v>
      </c>
      <c r="H2510">
        <v>2.5000000000000001E-2</v>
      </c>
      <c r="J2510" s="1" t="str">
        <f t="shared" si="40"/>
        <v>2023-12-14-12</v>
      </c>
    </row>
    <row r="2511" spans="1:10" x14ac:dyDescent="0.45">
      <c r="A2511">
        <v>2748886</v>
      </c>
      <c r="B2511" s="1">
        <v>45274.541666666664</v>
      </c>
      <c r="C2511" t="s">
        <v>7</v>
      </c>
      <c r="D2511" t="s">
        <v>8</v>
      </c>
      <c r="E2511" t="s">
        <v>8796</v>
      </c>
      <c r="F2511">
        <v>635</v>
      </c>
      <c r="G2511">
        <v>0.307</v>
      </c>
      <c r="H2511">
        <v>2.1999999999999999E-2</v>
      </c>
      <c r="J2511" s="1" t="str">
        <f t="shared" si="40"/>
        <v>2023-12-14-13</v>
      </c>
    </row>
    <row r="2512" spans="1:10" x14ac:dyDescent="0.45">
      <c r="A2512">
        <v>2749412</v>
      </c>
      <c r="B2512" s="1">
        <v>45274.583333333336</v>
      </c>
      <c r="C2512" t="s">
        <v>7</v>
      </c>
      <c r="D2512" t="s">
        <v>8</v>
      </c>
      <c r="E2512" t="s">
        <v>8796</v>
      </c>
      <c r="F2512">
        <v>635</v>
      </c>
      <c r="G2512">
        <v>0.371</v>
      </c>
      <c r="H2512">
        <v>0</v>
      </c>
      <c r="J2512" s="1" t="str">
        <f t="shared" si="40"/>
        <v>2023-12-14-14</v>
      </c>
    </row>
    <row r="2513" spans="1:10" x14ac:dyDescent="0.45">
      <c r="A2513">
        <v>2750433</v>
      </c>
      <c r="B2513" s="1">
        <v>45274.625</v>
      </c>
      <c r="C2513" t="s">
        <v>7</v>
      </c>
      <c r="D2513" t="s">
        <v>8</v>
      </c>
      <c r="E2513" t="s">
        <v>8796</v>
      </c>
      <c r="F2513">
        <v>635</v>
      </c>
      <c r="G2513">
        <v>0.35099999999999998</v>
      </c>
      <c r="H2513">
        <v>0</v>
      </c>
      <c r="J2513" s="1" t="str">
        <f t="shared" si="40"/>
        <v>2023-12-14-15</v>
      </c>
    </row>
    <row r="2514" spans="1:10" x14ac:dyDescent="0.45">
      <c r="A2514">
        <v>2751886</v>
      </c>
      <c r="B2514" s="1">
        <v>45274.666666666664</v>
      </c>
      <c r="C2514" t="s">
        <v>7</v>
      </c>
      <c r="D2514" t="s">
        <v>8</v>
      </c>
      <c r="E2514" t="s">
        <v>8796</v>
      </c>
      <c r="F2514">
        <v>635</v>
      </c>
      <c r="G2514">
        <v>0.59199999999999997</v>
      </c>
      <c r="H2514">
        <v>0</v>
      </c>
      <c r="J2514" s="1" t="str">
        <f t="shared" si="40"/>
        <v>2023-12-14-16</v>
      </c>
    </row>
    <row r="2515" spans="1:10" x14ac:dyDescent="0.45">
      <c r="A2515">
        <v>2752921</v>
      </c>
      <c r="B2515" s="1">
        <v>45274.708333333336</v>
      </c>
      <c r="C2515" t="s">
        <v>7</v>
      </c>
      <c r="D2515" t="s">
        <v>8</v>
      </c>
      <c r="E2515" t="s">
        <v>8796</v>
      </c>
      <c r="F2515">
        <v>635</v>
      </c>
      <c r="G2515">
        <v>0.251</v>
      </c>
      <c r="H2515">
        <v>0</v>
      </c>
      <c r="J2515" s="1" t="str">
        <f t="shared" si="40"/>
        <v>2023-12-14-17</v>
      </c>
    </row>
    <row r="2516" spans="1:10" x14ac:dyDescent="0.45">
      <c r="A2516">
        <v>2754119</v>
      </c>
      <c r="B2516" s="1">
        <v>45274.75</v>
      </c>
      <c r="C2516" t="s">
        <v>7</v>
      </c>
      <c r="D2516" t="s">
        <v>8</v>
      </c>
      <c r="E2516" t="s">
        <v>8796</v>
      </c>
      <c r="F2516">
        <v>635</v>
      </c>
      <c r="G2516">
        <v>0.25700000000000001</v>
      </c>
      <c r="H2516">
        <v>0</v>
      </c>
      <c r="J2516" s="1" t="str">
        <f t="shared" si="40"/>
        <v>2023-12-14-18</v>
      </c>
    </row>
    <row r="2517" spans="1:10" x14ac:dyDescent="0.45">
      <c r="A2517">
        <v>2755408</v>
      </c>
      <c r="B2517" s="1">
        <v>45274.791666666664</v>
      </c>
      <c r="C2517" t="s">
        <v>7</v>
      </c>
      <c r="D2517" t="s">
        <v>8</v>
      </c>
      <c r="E2517" t="s">
        <v>8796</v>
      </c>
      <c r="F2517">
        <v>635</v>
      </c>
      <c r="G2517">
        <v>0.30599999999999999</v>
      </c>
      <c r="H2517">
        <v>0</v>
      </c>
      <c r="J2517" s="1" t="str">
        <f t="shared" si="40"/>
        <v>2023-12-14-19</v>
      </c>
    </row>
    <row r="2518" spans="1:10" x14ac:dyDescent="0.45">
      <c r="A2518">
        <v>2756437</v>
      </c>
      <c r="B2518" s="1">
        <v>45274.833333333336</v>
      </c>
      <c r="C2518" t="s">
        <v>7</v>
      </c>
      <c r="D2518" t="s">
        <v>8</v>
      </c>
      <c r="E2518" t="s">
        <v>8796</v>
      </c>
      <c r="F2518">
        <v>635</v>
      </c>
      <c r="G2518">
        <v>1.254</v>
      </c>
      <c r="H2518">
        <v>0</v>
      </c>
      <c r="J2518" s="1" t="str">
        <f t="shared" si="40"/>
        <v>2023-12-14-20</v>
      </c>
    </row>
    <row r="2519" spans="1:10" x14ac:dyDescent="0.45">
      <c r="A2519">
        <v>2756964</v>
      </c>
      <c r="B2519" s="1">
        <v>45274.875</v>
      </c>
      <c r="C2519" t="s">
        <v>7</v>
      </c>
      <c r="D2519" t="s">
        <v>8</v>
      </c>
      <c r="E2519" t="s">
        <v>8796</v>
      </c>
      <c r="F2519">
        <v>635</v>
      </c>
      <c r="G2519">
        <v>0.25700000000000001</v>
      </c>
      <c r="H2519">
        <v>0</v>
      </c>
      <c r="J2519" s="1" t="str">
        <f t="shared" si="40"/>
        <v>2023-12-14-21</v>
      </c>
    </row>
    <row r="2520" spans="1:10" x14ac:dyDescent="0.45">
      <c r="A2520">
        <v>2758618</v>
      </c>
      <c r="B2520" s="1">
        <v>45274.916666666664</v>
      </c>
      <c r="C2520" t="s">
        <v>7</v>
      </c>
      <c r="D2520" t="s">
        <v>8</v>
      </c>
      <c r="E2520" t="s">
        <v>8796</v>
      </c>
      <c r="F2520">
        <v>635</v>
      </c>
      <c r="G2520">
        <v>0.23400000000000001</v>
      </c>
      <c r="H2520">
        <v>0</v>
      </c>
      <c r="J2520" s="1" t="str">
        <f t="shared" si="40"/>
        <v>2023-12-14-22</v>
      </c>
    </row>
    <row r="2521" spans="1:10" x14ac:dyDescent="0.45">
      <c r="A2521">
        <v>2759370</v>
      </c>
      <c r="B2521" s="1">
        <v>45274.958333333336</v>
      </c>
      <c r="C2521" t="s">
        <v>7</v>
      </c>
      <c r="D2521" t="s">
        <v>8</v>
      </c>
      <c r="E2521" t="s">
        <v>8796</v>
      </c>
      <c r="F2521">
        <v>635</v>
      </c>
      <c r="G2521">
        <v>0.22900000000000001</v>
      </c>
      <c r="H2521">
        <v>0</v>
      </c>
      <c r="J2521" s="1" t="str">
        <f t="shared" si="40"/>
        <v>2023-12-14-23</v>
      </c>
    </row>
    <row r="2522" spans="1:10" x14ac:dyDescent="0.45">
      <c r="A2522">
        <v>2760860</v>
      </c>
      <c r="B2522" s="1">
        <v>45275</v>
      </c>
      <c r="C2522" t="s">
        <v>7</v>
      </c>
      <c r="D2522" t="s">
        <v>8</v>
      </c>
      <c r="E2522" t="s">
        <v>8796</v>
      </c>
      <c r="F2522">
        <v>635</v>
      </c>
      <c r="G2522">
        <v>0.20899999999999999</v>
      </c>
      <c r="H2522">
        <v>0</v>
      </c>
      <c r="J2522" s="1" t="str">
        <f t="shared" si="40"/>
        <v>2023-12-15-00</v>
      </c>
    </row>
    <row r="2523" spans="1:10" x14ac:dyDescent="0.45">
      <c r="A2523">
        <v>2761400</v>
      </c>
      <c r="B2523" s="1">
        <v>45275.041666666664</v>
      </c>
      <c r="C2523" t="s">
        <v>7</v>
      </c>
      <c r="D2523" t="s">
        <v>8</v>
      </c>
      <c r="E2523" t="s">
        <v>8796</v>
      </c>
      <c r="F2523">
        <v>635</v>
      </c>
      <c r="G2523">
        <v>0.186</v>
      </c>
      <c r="H2523">
        <v>0</v>
      </c>
      <c r="J2523" s="1" t="str">
        <f t="shared" si="40"/>
        <v>2023-12-15-01</v>
      </c>
    </row>
    <row r="2524" spans="1:10" x14ac:dyDescent="0.45">
      <c r="A2524">
        <v>2762132</v>
      </c>
      <c r="B2524" s="1">
        <v>45275.083333333336</v>
      </c>
      <c r="C2524" t="s">
        <v>7</v>
      </c>
      <c r="D2524" t="s">
        <v>8</v>
      </c>
      <c r="E2524" t="s">
        <v>8796</v>
      </c>
      <c r="F2524">
        <v>635</v>
      </c>
      <c r="G2524">
        <v>0.17299999999999999</v>
      </c>
      <c r="H2524">
        <v>0</v>
      </c>
      <c r="J2524" s="1" t="str">
        <f t="shared" si="40"/>
        <v>2023-12-15-02</v>
      </c>
    </row>
    <row r="2525" spans="1:10" x14ac:dyDescent="0.45">
      <c r="A2525">
        <v>2763489</v>
      </c>
      <c r="B2525" s="1">
        <v>45275.125</v>
      </c>
      <c r="C2525" t="s">
        <v>7</v>
      </c>
      <c r="D2525" t="s">
        <v>8</v>
      </c>
      <c r="E2525" t="s">
        <v>8796</v>
      </c>
      <c r="F2525">
        <v>635</v>
      </c>
      <c r="G2525">
        <v>0.19900000000000001</v>
      </c>
      <c r="H2525">
        <v>0</v>
      </c>
      <c r="J2525" s="1" t="str">
        <f t="shared" si="40"/>
        <v>2023-12-15-03</v>
      </c>
    </row>
    <row r="2526" spans="1:10" x14ac:dyDescent="0.45">
      <c r="A2526">
        <v>2764912</v>
      </c>
      <c r="B2526" s="1">
        <v>45275.166666666664</v>
      </c>
      <c r="C2526" t="s">
        <v>7</v>
      </c>
      <c r="D2526" t="s">
        <v>8</v>
      </c>
      <c r="E2526" t="s">
        <v>8796</v>
      </c>
      <c r="F2526">
        <v>635</v>
      </c>
      <c r="G2526">
        <v>0.40200000000000002</v>
      </c>
      <c r="H2526">
        <v>0</v>
      </c>
      <c r="J2526" s="1" t="str">
        <f t="shared" si="40"/>
        <v>2023-12-15-04</v>
      </c>
    </row>
    <row r="2527" spans="1:10" x14ac:dyDescent="0.45">
      <c r="A2527">
        <v>2765844</v>
      </c>
      <c r="B2527" s="1">
        <v>45275.208333333336</v>
      </c>
      <c r="C2527" t="s">
        <v>7</v>
      </c>
      <c r="D2527" t="s">
        <v>8</v>
      </c>
      <c r="E2527" t="s">
        <v>8796</v>
      </c>
      <c r="F2527">
        <v>635</v>
      </c>
      <c r="G2527">
        <v>1.2509999999999999</v>
      </c>
      <c r="H2527">
        <v>0</v>
      </c>
      <c r="J2527" s="1" t="str">
        <f t="shared" si="40"/>
        <v>2023-12-15-05</v>
      </c>
    </row>
    <row r="2528" spans="1:10" x14ac:dyDescent="0.45">
      <c r="A2528">
        <v>2766603</v>
      </c>
      <c r="B2528" s="1">
        <v>45275.25</v>
      </c>
      <c r="C2528" t="s">
        <v>7</v>
      </c>
      <c r="D2528" t="s">
        <v>8</v>
      </c>
      <c r="E2528" t="s">
        <v>8796</v>
      </c>
      <c r="F2528">
        <v>635</v>
      </c>
      <c r="G2528">
        <v>1.7230000000000001</v>
      </c>
      <c r="H2528">
        <v>0</v>
      </c>
      <c r="J2528" s="1" t="str">
        <f t="shared" si="40"/>
        <v>2023-12-15-06</v>
      </c>
    </row>
    <row r="2529" spans="1:10" x14ac:dyDescent="0.45">
      <c r="A2529">
        <v>2767798</v>
      </c>
      <c r="B2529" s="1">
        <v>45275.291666666664</v>
      </c>
      <c r="C2529" t="s">
        <v>7</v>
      </c>
      <c r="D2529" t="s">
        <v>8</v>
      </c>
      <c r="E2529" t="s">
        <v>8796</v>
      </c>
      <c r="F2529">
        <v>635</v>
      </c>
      <c r="G2529">
        <v>0.88</v>
      </c>
      <c r="H2529">
        <v>0</v>
      </c>
      <c r="J2529" s="1" t="str">
        <f t="shared" si="40"/>
        <v>2023-12-15-07</v>
      </c>
    </row>
    <row r="2530" spans="1:10" x14ac:dyDescent="0.45">
      <c r="A2530">
        <v>2768893</v>
      </c>
      <c r="B2530" s="1">
        <v>45275.333333333336</v>
      </c>
      <c r="C2530" t="s">
        <v>7</v>
      </c>
      <c r="D2530" t="s">
        <v>8</v>
      </c>
      <c r="E2530" t="s">
        <v>8796</v>
      </c>
      <c r="F2530">
        <v>635</v>
      </c>
      <c r="G2530">
        <v>1.204</v>
      </c>
      <c r="H2530">
        <v>1.7000000000000001E-2</v>
      </c>
      <c r="J2530" s="1" t="str">
        <f t="shared" si="40"/>
        <v>2023-12-15-08</v>
      </c>
    </row>
    <row r="2531" spans="1:10" x14ac:dyDescent="0.45">
      <c r="A2531">
        <v>2770492</v>
      </c>
      <c r="B2531" s="1">
        <v>45275.375</v>
      </c>
      <c r="C2531" t="s">
        <v>7</v>
      </c>
      <c r="D2531" t="s">
        <v>8</v>
      </c>
      <c r="E2531" t="s">
        <v>8796</v>
      </c>
      <c r="F2531">
        <v>635</v>
      </c>
      <c r="G2531">
        <v>1.4339999999999999</v>
      </c>
      <c r="H2531">
        <v>0.123</v>
      </c>
      <c r="J2531" s="1" t="str">
        <f t="shared" si="40"/>
        <v>2023-12-15-09</v>
      </c>
    </row>
    <row r="2532" spans="1:10" x14ac:dyDescent="0.45">
      <c r="A2532">
        <v>2770934</v>
      </c>
      <c r="B2532" s="1">
        <v>45275.416666666664</v>
      </c>
      <c r="C2532" t="s">
        <v>7</v>
      </c>
      <c r="D2532" t="s">
        <v>8</v>
      </c>
      <c r="E2532" t="s">
        <v>8796</v>
      </c>
      <c r="F2532">
        <v>635</v>
      </c>
      <c r="G2532">
        <v>2.6070000000000002</v>
      </c>
      <c r="H2532">
        <v>7.8E-2</v>
      </c>
      <c r="J2532" s="1" t="str">
        <f t="shared" si="40"/>
        <v>2023-12-15-10</v>
      </c>
    </row>
    <row r="2533" spans="1:10" x14ac:dyDescent="0.45">
      <c r="A2533">
        <v>2772566</v>
      </c>
      <c r="B2533" s="1">
        <v>45275.458333333336</v>
      </c>
      <c r="C2533" t="s">
        <v>7</v>
      </c>
      <c r="D2533" t="s">
        <v>8</v>
      </c>
      <c r="E2533" t="s">
        <v>8796</v>
      </c>
      <c r="F2533">
        <v>635</v>
      </c>
      <c r="G2533">
        <v>1.7090000000000001</v>
      </c>
      <c r="H2533">
        <v>2.7E-2</v>
      </c>
      <c r="J2533" s="1" t="str">
        <f t="shared" si="40"/>
        <v>2023-12-15-11</v>
      </c>
    </row>
    <row r="2534" spans="1:10" x14ac:dyDescent="0.45">
      <c r="A2534">
        <v>2773792</v>
      </c>
      <c r="B2534" s="1">
        <v>45275.5</v>
      </c>
      <c r="C2534" t="s">
        <v>7</v>
      </c>
      <c r="D2534" t="s">
        <v>8</v>
      </c>
      <c r="E2534" t="s">
        <v>8796</v>
      </c>
      <c r="F2534">
        <v>635</v>
      </c>
      <c r="G2534">
        <v>0.83299999999999996</v>
      </c>
      <c r="H2534">
        <v>0.01</v>
      </c>
      <c r="J2534" s="1" t="str">
        <f t="shared" si="40"/>
        <v>2023-12-15-12</v>
      </c>
    </row>
    <row r="2535" spans="1:10" x14ac:dyDescent="0.45">
      <c r="A2535">
        <v>2774834</v>
      </c>
      <c r="B2535" s="1">
        <v>45275.541666666664</v>
      </c>
      <c r="C2535" t="s">
        <v>7</v>
      </c>
      <c r="D2535" t="s">
        <v>8</v>
      </c>
      <c r="E2535" t="s">
        <v>8796</v>
      </c>
      <c r="F2535">
        <v>635</v>
      </c>
      <c r="G2535">
        <v>0.44900000000000001</v>
      </c>
      <c r="H2535">
        <v>0</v>
      </c>
      <c r="J2535" s="1" t="str">
        <f t="shared" si="40"/>
        <v>2023-12-15-13</v>
      </c>
    </row>
    <row r="2536" spans="1:10" x14ac:dyDescent="0.45">
      <c r="A2536">
        <v>2775400</v>
      </c>
      <c r="B2536" s="1">
        <v>45275.583333333336</v>
      </c>
      <c r="C2536" t="s">
        <v>7</v>
      </c>
      <c r="D2536" t="s">
        <v>8</v>
      </c>
      <c r="E2536" t="s">
        <v>8796</v>
      </c>
      <c r="F2536">
        <v>635</v>
      </c>
      <c r="G2536">
        <v>1.304</v>
      </c>
      <c r="H2536">
        <v>0</v>
      </c>
      <c r="J2536" s="1" t="str">
        <f t="shared" si="40"/>
        <v>2023-12-15-14</v>
      </c>
    </row>
    <row r="2537" spans="1:10" x14ac:dyDescent="0.45">
      <c r="A2537">
        <v>2776752</v>
      </c>
      <c r="B2537" s="1">
        <v>45275.625</v>
      </c>
      <c r="C2537" t="s">
        <v>7</v>
      </c>
      <c r="D2537" t="s">
        <v>8</v>
      </c>
      <c r="E2537" t="s">
        <v>8796</v>
      </c>
      <c r="F2537">
        <v>635</v>
      </c>
      <c r="G2537">
        <v>0.66100000000000003</v>
      </c>
      <c r="H2537">
        <v>0</v>
      </c>
      <c r="J2537" s="1" t="str">
        <f t="shared" si="40"/>
        <v>2023-12-15-15</v>
      </c>
    </row>
    <row r="2538" spans="1:10" x14ac:dyDescent="0.45">
      <c r="A2538">
        <v>2777945</v>
      </c>
      <c r="B2538" s="1">
        <v>45275.666666666664</v>
      </c>
      <c r="C2538" t="s">
        <v>7</v>
      </c>
      <c r="D2538" t="s">
        <v>8</v>
      </c>
      <c r="E2538" t="s">
        <v>8796</v>
      </c>
      <c r="F2538">
        <v>635</v>
      </c>
      <c r="G2538">
        <v>0.43</v>
      </c>
      <c r="H2538">
        <v>0</v>
      </c>
      <c r="J2538" s="1" t="str">
        <f t="shared" si="40"/>
        <v>2023-12-15-16</v>
      </c>
    </row>
    <row r="2539" spans="1:10" x14ac:dyDescent="0.45">
      <c r="A2539">
        <v>2779591</v>
      </c>
      <c r="B2539" s="1">
        <v>45275.708333333336</v>
      </c>
      <c r="C2539" t="s">
        <v>7</v>
      </c>
      <c r="D2539" t="s">
        <v>8</v>
      </c>
      <c r="E2539" t="s">
        <v>8796</v>
      </c>
      <c r="F2539">
        <v>635</v>
      </c>
      <c r="G2539">
        <v>0.19400000000000001</v>
      </c>
      <c r="H2539">
        <v>0</v>
      </c>
      <c r="J2539" s="1" t="str">
        <f t="shared" si="40"/>
        <v>2023-12-15-17</v>
      </c>
    </row>
    <row r="2540" spans="1:10" x14ac:dyDescent="0.45">
      <c r="A2540">
        <v>2779939</v>
      </c>
      <c r="B2540" s="1">
        <v>45275.75</v>
      </c>
      <c r="C2540" t="s">
        <v>7</v>
      </c>
      <c r="D2540" t="s">
        <v>8</v>
      </c>
      <c r="E2540" t="s">
        <v>8796</v>
      </c>
      <c r="F2540">
        <v>635</v>
      </c>
      <c r="G2540">
        <v>0.26700000000000002</v>
      </c>
      <c r="H2540">
        <v>0</v>
      </c>
      <c r="J2540" s="1" t="str">
        <f t="shared" si="40"/>
        <v>2023-12-15-18</v>
      </c>
    </row>
    <row r="2541" spans="1:10" x14ac:dyDescent="0.45">
      <c r="A2541">
        <v>2781203</v>
      </c>
      <c r="B2541" s="1">
        <v>45275.791666666664</v>
      </c>
      <c r="C2541" t="s">
        <v>7</v>
      </c>
      <c r="D2541" t="s">
        <v>8</v>
      </c>
      <c r="E2541" t="s">
        <v>8796</v>
      </c>
      <c r="F2541">
        <v>635</v>
      </c>
      <c r="G2541">
        <v>0.249</v>
      </c>
      <c r="H2541">
        <v>0</v>
      </c>
      <c r="J2541" s="1" t="str">
        <f t="shared" si="40"/>
        <v>2023-12-15-19</v>
      </c>
    </row>
    <row r="2542" spans="1:10" x14ac:dyDescent="0.45">
      <c r="A2542">
        <v>2782076</v>
      </c>
      <c r="B2542" s="1">
        <v>45275.833333333336</v>
      </c>
      <c r="C2542" t="s">
        <v>7</v>
      </c>
      <c r="D2542" t="s">
        <v>8</v>
      </c>
      <c r="E2542" t="s">
        <v>8796</v>
      </c>
      <c r="F2542">
        <v>635</v>
      </c>
      <c r="G2542">
        <v>1.0209999999999999</v>
      </c>
      <c r="H2542">
        <v>0</v>
      </c>
      <c r="J2542" s="1" t="str">
        <f t="shared" si="40"/>
        <v>2023-12-15-20</v>
      </c>
    </row>
    <row r="2543" spans="1:10" x14ac:dyDescent="0.45">
      <c r="A2543">
        <v>2783313</v>
      </c>
      <c r="B2543" s="1">
        <v>45275.875</v>
      </c>
      <c r="C2543" t="s">
        <v>7</v>
      </c>
      <c r="D2543" t="s">
        <v>8</v>
      </c>
      <c r="E2543" t="s">
        <v>8796</v>
      </c>
      <c r="F2543">
        <v>635</v>
      </c>
      <c r="G2543">
        <v>1.492</v>
      </c>
      <c r="H2543">
        <v>0</v>
      </c>
      <c r="J2543" s="1" t="str">
        <f t="shared" si="40"/>
        <v>2023-12-15-21</v>
      </c>
    </row>
    <row r="2544" spans="1:10" x14ac:dyDescent="0.45">
      <c r="A2544">
        <v>2784113</v>
      </c>
      <c r="B2544" s="1">
        <v>45275.916666666664</v>
      </c>
      <c r="C2544" t="s">
        <v>7</v>
      </c>
      <c r="D2544" t="s">
        <v>8</v>
      </c>
      <c r="E2544" t="s">
        <v>8796</v>
      </c>
      <c r="F2544">
        <v>635</v>
      </c>
      <c r="G2544">
        <v>1.577</v>
      </c>
      <c r="H2544">
        <v>0</v>
      </c>
      <c r="J2544" s="1" t="str">
        <f t="shared" si="40"/>
        <v>2023-12-15-22</v>
      </c>
    </row>
    <row r="2545" spans="1:10" x14ac:dyDescent="0.45">
      <c r="A2545">
        <v>2785183</v>
      </c>
      <c r="B2545" s="1">
        <v>45275.958333333336</v>
      </c>
      <c r="C2545" t="s">
        <v>7</v>
      </c>
      <c r="D2545" t="s">
        <v>8</v>
      </c>
      <c r="E2545" t="s">
        <v>8796</v>
      </c>
      <c r="F2545">
        <v>635</v>
      </c>
      <c r="G2545">
        <v>1.5660000000000001</v>
      </c>
      <c r="H2545">
        <v>0</v>
      </c>
      <c r="J2545" s="1" t="str">
        <f t="shared" si="40"/>
        <v>2023-12-15-23</v>
      </c>
    </row>
    <row r="2546" spans="1:10" x14ac:dyDescent="0.45">
      <c r="A2546">
        <v>2786767</v>
      </c>
      <c r="B2546" s="1">
        <v>45276</v>
      </c>
      <c r="C2546" t="s">
        <v>7</v>
      </c>
      <c r="D2546" t="s">
        <v>8</v>
      </c>
      <c r="E2546" t="s">
        <v>8796</v>
      </c>
      <c r="F2546">
        <v>635</v>
      </c>
      <c r="G2546">
        <v>1.5229999999999999</v>
      </c>
      <c r="H2546">
        <v>0</v>
      </c>
      <c r="J2546" s="1" t="str">
        <f t="shared" si="40"/>
        <v>2023-12-16-00</v>
      </c>
    </row>
    <row r="2547" spans="1:10" x14ac:dyDescent="0.45">
      <c r="A2547">
        <v>2787853</v>
      </c>
      <c r="B2547" s="1">
        <v>45276.041666666664</v>
      </c>
      <c r="C2547" t="s">
        <v>7</v>
      </c>
      <c r="D2547" t="s">
        <v>8</v>
      </c>
      <c r="E2547" t="s">
        <v>8796</v>
      </c>
      <c r="F2547">
        <v>635</v>
      </c>
      <c r="G2547">
        <v>1.522</v>
      </c>
      <c r="H2547">
        <v>0</v>
      </c>
      <c r="J2547" s="1" t="str">
        <f t="shared" si="40"/>
        <v>2023-12-16-01</v>
      </c>
    </row>
    <row r="2548" spans="1:10" x14ac:dyDescent="0.45">
      <c r="A2548">
        <v>2788983</v>
      </c>
      <c r="B2548" s="1">
        <v>45276.083333333336</v>
      </c>
      <c r="C2548" t="s">
        <v>7</v>
      </c>
      <c r="D2548" t="s">
        <v>8</v>
      </c>
      <c r="E2548" t="s">
        <v>8796</v>
      </c>
      <c r="F2548">
        <v>635</v>
      </c>
      <c r="G2548">
        <v>0.29199999999999998</v>
      </c>
      <c r="H2548">
        <v>0</v>
      </c>
      <c r="J2548" s="1" t="str">
        <f t="shared" si="40"/>
        <v>2023-12-16-02</v>
      </c>
    </row>
    <row r="2549" spans="1:10" x14ac:dyDescent="0.45">
      <c r="A2549">
        <v>2790050</v>
      </c>
      <c r="B2549" s="1">
        <v>45276.125</v>
      </c>
      <c r="C2549" t="s">
        <v>7</v>
      </c>
      <c r="D2549" t="s">
        <v>8</v>
      </c>
      <c r="E2549" t="s">
        <v>8796</v>
      </c>
      <c r="F2549">
        <v>635</v>
      </c>
      <c r="G2549">
        <v>0.38900000000000001</v>
      </c>
      <c r="H2549">
        <v>0</v>
      </c>
      <c r="J2549" s="1" t="str">
        <f t="shared" si="40"/>
        <v>2023-12-16-03</v>
      </c>
    </row>
    <row r="2550" spans="1:10" x14ac:dyDescent="0.45">
      <c r="A2550">
        <v>2791577</v>
      </c>
      <c r="B2550" s="1">
        <v>45276.166666666664</v>
      </c>
      <c r="C2550" t="s">
        <v>7</v>
      </c>
      <c r="D2550" t="s">
        <v>8</v>
      </c>
      <c r="E2550" t="s">
        <v>8796</v>
      </c>
      <c r="F2550">
        <v>635</v>
      </c>
      <c r="G2550">
        <v>0.68500000000000005</v>
      </c>
      <c r="H2550">
        <v>0</v>
      </c>
      <c r="J2550" s="1" t="str">
        <f t="shared" si="40"/>
        <v>2023-12-16-04</v>
      </c>
    </row>
    <row r="2551" spans="1:10" x14ac:dyDescent="0.45">
      <c r="A2551">
        <v>2792251</v>
      </c>
      <c r="B2551" s="1">
        <v>45276.208333333336</v>
      </c>
      <c r="C2551" t="s">
        <v>7</v>
      </c>
      <c r="D2551" t="s">
        <v>8</v>
      </c>
      <c r="E2551" t="s">
        <v>8796</v>
      </c>
      <c r="F2551">
        <v>635</v>
      </c>
      <c r="G2551">
        <v>0.23499999999999999</v>
      </c>
      <c r="H2551">
        <v>0</v>
      </c>
      <c r="J2551" s="1" t="str">
        <f t="shared" si="40"/>
        <v>2023-12-16-05</v>
      </c>
    </row>
    <row r="2552" spans="1:10" x14ac:dyDescent="0.45">
      <c r="A2552">
        <v>2793003</v>
      </c>
      <c r="B2552" s="1">
        <v>45276.25</v>
      </c>
      <c r="C2552" t="s">
        <v>7</v>
      </c>
      <c r="D2552" t="s">
        <v>8</v>
      </c>
      <c r="E2552" t="s">
        <v>8796</v>
      </c>
      <c r="F2552">
        <v>635</v>
      </c>
      <c r="G2552">
        <v>1.581</v>
      </c>
      <c r="H2552">
        <v>0</v>
      </c>
      <c r="J2552" s="1" t="str">
        <f t="shared" si="40"/>
        <v>2023-12-16-06</v>
      </c>
    </row>
    <row r="2553" spans="1:10" x14ac:dyDescent="0.45">
      <c r="A2553">
        <v>2794158</v>
      </c>
      <c r="B2553" s="1">
        <v>45276.291666666664</v>
      </c>
      <c r="C2553" t="s">
        <v>7</v>
      </c>
      <c r="D2553" t="s">
        <v>8</v>
      </c>
      <c r="E2553" t="s">
        <v>8796</v>
      </c>
      <c r="F2553">
        <v>635</v>
      </c>
      <c r="G2553">
        <v>0.182</v>
      </c>
      <c r="H2553">
        <v>1E-3</v>
      </c>
      <c r="J2553" s="1" t="str">
        <f t="shared" si="40"/>
        <v>2023-12-16-07</v>
      </c>
    </row>
    <row r="2554" spans="1:10" x14ac:dyDescent="0.45">
      <c r="A2554">
        <v>2795032</v>
      </c>
      <c r="B2554" s="1">
        <v>45276.333333333336</v>
      </c>
      <c r="C2554" t="s">
        <v>7</v>
      </c>
      <c r="D2554" t="s">
        <v>8</v>
      </c>
      <c r="E2554" t="s">
        <v>8796</v>
      </c>
      <c r="F2554">
        <v>635</v>
      </c>
      <c r="G2554">
        <v>0.129</v>
      </c>
      <c r="H2554">
        <v>2.4E-2</v>
      </c>
      <c r="J2554" s="1" t="str">
        <f t="shared" si="40"/>
        <v>2023-12-16-08</v>
      </c>
    </row>
    <row r="2555" spans="1:10" x14ac:dyDescent="0.45">
      <c r="A2555">
        <v>2796960</v>
      </c>
      <c r="B2555" s="1">
        <v>45276.375</v>
      </c>
      <c r="C2555" t="s">
        <v>7</v>
      </c>
      <c r="D2555" t="s">
        <v>8</v>
      </c>
      <c r="E2555" t="s">
        <v>8796</v>
      </c>
      <c r="F2555">
        <v>635</v>
      </c>
      <c r="G2555">
        <v>0.09</v>
      </c>
      <c r="H2555">
        <v>2.7E-2</v>
      </c>
      <c r="J2555" s="1" t="str">
        <f t="shared" si="40"/>
        <v>2023-12-16-09</v>
      </c>
    </row>
    <row r="2556" spans="1:10" x14ac:dyDescent="0.45">
      <c r="A2556">
        <v>2797931</v>
      </c>
      <c r="B2556" s="1">
        <v>45276.416666666664</v>
      </c>
      <c r="C2556" t="s">
        <v>7</v>
      </c>
      <c r="D2556" t="s">
        <v>8</v>
      </c>
      <c r="E2556" t="s">
        <v>8796</v>
      </c>
      <c r="F2556">
        <v>635</v>
      </c>
      <c r="G2556">
        <v>0.19</v>
      </c>
      <c r="H2556">
        <v>7.5999999999999998E-2</v>
      </c>
      <c r="J2556" s="1" t="str">
        <f t="shared" si="40"/>
        <v>2023-12-16-10</v>
      </c>
    </row>
    <row r="2557" spans="1:10" x14ac:dyDescent="0.45">
      <c r="A2557">
        <v>2798567</v>
      </c>
      <c r="B2557" s="1">
        <v>45276.458333333336</v>
      </c>
      <c r="C2557" t="s">
        <v>7</v>
      </c>
      <c r="D2557" t="s">
        <v>8</v>
      </c>
      <c r="E2557" t="s">
        <v>8796</v>
      </c>
      <c r="F2557">
        <v>635</v>
      </c>
      <c r="G2557">
        <v>1.7230000000000001</v>
      </c>
      <c r="H2557">
        <v>2.4E-2</v>
      </c>
      <c r="J2557" s="1" t="str">
        <f t="shared" si="40"/>
        <v>2023-12-16-11</v>
      </c>
    </row>
    <row r="2558" spans="1:10" x14ac:dyDescent="0.45">
      <c r="A2558">
        <v>2800274</v>
      </c>
      <c r="B2558" s="1">
        <v>45276.5</v>
      </c>
      <c r="C2558" t="s">
        <v>7</v>
      </c>
      <c r="D2558" t="s">
        <v>8</v>
      </c>
      <c r="E2558" t="s">
        <v>8796</v>
      </c>
      <c r="F2558">
        <v>635</v>
      </c>
      <c r="G2558">
        <v>0.33200000000000002</v>
      </c>
      <c r="H2558">
        <v>1.4E-2</v>
      </c>
      <c r="J2558" s="1" t="str">
        <f t="shared" si="40"/>
        <v>2023-12-16-12</v>
      </c>
    </row>
    <row r="2559" spans="1:10" x14ac:dyDescent="0.45">
      <c r="A2559">
        <v>2800457</v>
      </c>
      <c r="B2559" s="1">
        <v>45276.541666666664</v>
      </c>
      <c r="C2559" t="s">
        <v>7</v>
      </c>
      <c r="D2559" t="s">
        <v>8</v>
      </c>
      <c r="E2559" t="s">
        <v>8796</v>
      </c>
      <c r="F2559">
        <v>635</v>
      </c>
      <c r="G2559">
        <v>0.309</v>
      </c>
      <c r="H2559">
        <v>0</v>
      </c>
      <c r="J2559" s="1" t="str">
        <f t="shared" si="40"/>
        <v>2023-12-16-13</v>
      </c>
    </row>
    <row r="2560" spans="1:10" x14ac:dyDescent="0.45">
      <c r="A2560">
        <v>2801951</v>
      </c>
      <c r="B2560" s="1">
        <v>45276.583333333336</v>
      </c>
      <c r="C2560" t="s">
        <v>7</v>
      </c>
      <c r="D2560" t="s">
        <v>8</v>
      </c>
      <c r="E2560" t="s">
        <v>8796</v>
      </c>
      <c r="F2560">
        <v>635</v>
      </c>
      <c r="G2560">
        <v>0.254</v>
      </c>
      <c r="H2560">
        <v>0</v>
      </c>
      <c r="J2560" s="1" t="str">
        <f t="shared" si="40"/>
        <v>2023-12-16-14</v>
      </c>
    </row>
    <row r="2561" spans="1:10" x14ac:dyDescent="0.45">
      <c r="A2561">
        <v>2803042</v>
      </c>
      <c r="B2561" s="1">
        <v>45276.625</v>
      </c>
      <c r="C2561" t="s">
        <v>7</v>
      </c>
      <c r="D2561" t="s">
        <v>8</v>
      </c>
      <c r="E2561" t="s">
        <v>8796</v>
      </c>
      <c r="F2561">
        <v>635</v>
      </c>
      <c r="G2561">
        <v>0.86499999999999999</v>
      </c>
      <c r="H2561">
        <v>0</v>
      </c>
      <c r="J2561" s="1" t="str">
        <f t="shared" si="40"/>
        <v>2023-12-16-15</v>
      </c>
    </row>
    <row r="2562" spans="1:10" x14ac:dyDescent="0.45">
      <c r="A2562">
        <v>2804023</v>
      </c>
      <c r="B2562" s="1">
        <v>45276.666666666664</v>
      </c>
      <c r="C2562" t="s">
        <v>7</v>
      </c>
      <c r="D2562" t="s">
        <v>8</v>
      </c>
      <c r="E2562" t="s">
        <v>8796</v>
      </c>
      <c r="F2562">
        <v>635</v>
      </c>
      <c r="G2562">
        <v>0.26800000000000002</v>
      </c>
      <c r="H2562">
        <v>0</v>
      </c>
      <c r="J2562" s="1" t="str">
        <f t="shared" si="40"/>
        <v>2023-12-16-16</v>
      </c>
    </row>
    <row r="2563" spans="1:10" x14ac:dyDescent="0.45">
      <c r="A2563">
        <v>2805010</v>
      </c>
      <c r="B2563" s="1">
        <v>45276.708333333336</v>
      </c>
      <c r="C2563" t="s">
        <v>7</v>
      </c>
      <c r="D2563" t="s">
        <v>8</v>
      </c>
      <c r="E2563" t="s">
        <v>8796</v>
      </c>
      <c r="F2563">
        <v>635</v>
      </c>
      <c r="G2563">
        <v>0.371</v>
      </c>
      <c r="H2563">
        <v>0</v>
      </c>
      <c r="J2563" s="1" t="str">
        <f t="shared" ref="J2563:J2626" si="41">TEXT(YEAR(B2563),"0000")&amp;"-"&amp;TEXT(MONTH(B2563),"00")&amp;"-"&amp;TEXT(DAY(B2563),"00")&amp;"-"&amp;TEXT(HOUR(B2563),"00")</f>
        <v>2023-12-16-17</v>
      </c>
    </row>
    <row r="2564" spans="1:10" x14ac:dyDescent="0.45">
      <c r="A2564">
        <v>2806749</v>
      </c>
      <c r="B2564" s="1">
        <v>45276.75</v>
      </c>
      <c r="C2564" t="s">
        <v>7</v>
      </c>
      <c r="D2564" t="s">
        <v>8</v>
      </c>
      <c r="E2564" t="s">
        <v>8796</v>
      </c>
      <c r="F2564">
        <v>635</v>
      </c>
      <c r="G2564">
        <v>0.27400000000000002</v>
      </c>
      <c r="H2564">
        <v>0</v>
      </c>
      <c r="J2564" s="1" t="str">
        <f t="shared" si="41"/>
        <v>2023-12-16-18</v>
      </c>
    </row>
    <row r="2565" spans="1:10" x14ac:dyDescent="0.45">
      <c r="A2565">
        <v>2807704</v>
      </c>
      <c r="B2565" s="1">
        <v>45276.791666666664</v>
      </c>
      <c r="C2565" t="s">
        <v>7</v>
      </c>
      <c r="D2565" t="s">
        <v>8</v>
      </c>
      <c r="E2565" t="s">
        <v>8796</v>
      </c>
      <c r="F2565">
        <v>635</v>
      </c>
      <c r="G2565">
        <v>0.29899999999999999</v>
      </c>
      <c r="H2565">
        <v>0</v>
      </c>
      <c r="J2565" s="1" t="str">
        <f t="shared" si="41"/>
        <v>2023-12-16-19</v>
      </c>
    </row>
    <row r="2566" spans="1:10" x14ac:dyDescent="0.45">
      <c r="A2566">
        <v>2808542</v>
      </c>
      <c r="B2566" s="1">
        <v>45276.833333333336</v>
      </c>
      <c r="C2566" t="s">
        <v>7</v>
      </c>
      <c r="D2566" t="s">
        <v>8</v>
      </c>
      <c r="E2566" t="s">
        <v>8796</v>
      </c>
      <c r="F2566">
        <v>635</v>
      </c>
      <c r="G2566">
        <v>1.139</v>
      </c>
      <c r="H2566">
        <v>0</v>
      </c>
      <c r="J2566" s="1" t="str">
        <f t="shared" si="41"/>
        <v>2023-12-16-20</v>
      </c>
    </row>
    <row r="2567" spans="1:10" x14ac:dyDescent="0.45">
      <c r="A2567">
        <v>2809742</v>
      </c>
      <c r="B2567" s="1">
        <v>45276.875</v>
      </c>
      <c r="C2567" t="s">
        <v>7</v>
      </c>
      <c r="D2567" t="s">
        <v>8</v>
      </c>
      <c r="E2567" t="s">
        <v>8796</v>
      </c>
      <c r="F2567">
        <v>635</v>
      </c>
      <c r="G2567">
        <v>0.39100000000000001</v>
      </c>
      <c r="H2567">
        <v>0</v>
      </c>
      <c r="J2567" s="1" t="str">
        <f t="shared" si="41"/>
        <v>2023-12-16-21</v>
      </c>
    </row>
    <row r="2568" spans="1:10" x14ac:dyDescent="0.45">
      <c r="A2568">
        <v>2810959</v>
      </c>
      <c r="B2568" s="1">
        <v>45276.916666666664</v>
      </c>
      <c r="C2568" t="s">
        <v>7</v>
      </c>
      <c r="D2568" t="s">
        <v>8</v>
      </c>
      <c r="E2568" t="s">
        <v>8796</v>
      </c>
      <c r="F2568">
        <v>635</v>
      </c>
      <c r="G2568">
        <v>0.59799999999999998</v>
      </c>
      <c r="H2568">
        <v>0</v>
      </c>
      <c r="J2568" s="1" t="str">
        <f t="shared" si="41"/>
        <v>2023-12-16-22</v>
      </c>
    </row>
    <row r="2569" spans="1:10" x14ac:dyDescent="0.45">
      <c r="A2569">
        <v>2812106</v>
      </c>
      <c r="B2569" s="1">
        <v>45276.958333333336</v>
      </c>
      <c r="C2569" t="s">
        <v>7</v>
      </c>
      <c r="D2569" t="s">
        <v>8</v>
      </c>
      <c r="E2569" t="s">
        <v>8796</v>
      </c>
      <c r="F2569">
        <v>635</v>
      </c>
      <c r="G2569">
        <v>0.20699999999999999</v>
      </c>
      <c r="H2569">
        <v>0</v>
      </c>
      <c r="J2569" s="1" t="str">
        <f t="shared" si="41"/>
        <v>2023-12-16-23</v>
      </c>
    </row>
    <row r="2570" spans="1:10" x14ac:dyDescent="0.45">
      <c r="A2570">
        <v>2812423</v>
      </c>
      <c r="B2570" s="1">
        <v>45277</v>
      </c>
      <c r="C2570" t="s">
        <v>7</v>
      </c>
      <c r="D2570" t="s">
        <v>8</v>
      </c>
      <c r="E2570" t="s">
        <v>8796</v>
      </c>
      <c r="F2570">
        <v>635</v>
      </c>
      <c r="G2570">
        <v>0.65200000000000002</v>
      </c>
      <c r="H2570">
        <v>0</v>
      </c>
      <c r="J2570" s="1" t="str">
        <f t="shared" si="41"/>
        <v>2023-12-17-00</v>
      </c>
    </row>
    <row r="2571" spans="1:10" x14ac:dyDescent="0.45">
      <c r="A2571">
        <v>2814069</v>
      </c>
      <c r="B2571" s="1">
        <v>45277.041666666664</v>
      </c>
      <c r="C2571" t="s">
        <v>7</v>
      </c>
      <c r="D2571" t="s">
        <v>8</v>
      </c>
      <c r="E2571" t="s">
        <v>8796</v>
      </c>
      <c r="F2571">
        <v>635</v>
      </c>
      <c r="G2571">
        <v>0.311</v>
      </c>
      <c r="H2571">
        <v>0</v>
      </c>
      <c r="J2571" s="1" t="str">
        <f t="shared" si="41"/>
        <v>2023-12-17-01</v>
      </c>
    </row>
    <row r="2572" spans="1:10" x14ac:dyDescent="0.45">
      <c r="A2572">
        <v>2815155</v>
      </c>
      <c r="B2572" s="1">
        <v>45277.083333333336</v>
      </c>
      <c r="C2572" t="s">
        <v>7</v>
      </c>
      <c r="D2572" t="s">
        <v>8</v>
      </c>
      <c r="E2572" t="s">
        <v>8796</v>
      </c>
      <c r="F2572">
        <v>635</v>
      </c>
      <c r="G2572">
        <v>0.42499999999999999</v>
      </c>
      <c r="H2572">
        <v>0</v>
      </c>
      <c r="J2572" s="1" t="str">
        <f t="shared" si="41"/>
        <v>2023-12-17-02</v>
      </c>
    </row>
    <row r="2573" spans="1:10" x14ac:dyDescent="0.45">
      <c r="A2573">
        <v>2816442</v>
      </c>
      <c r="B2573" s="1">
        <v>45277.125</v>
      </c>
      <c r="C2573" t="s">
        <v>7</v>
      </c>
      <c r="D2573" t="s">
        <v>8</v>
      </c>
      <c r="E2573" t="s">
        <v>8796</v>
      </c>
      <c r="F2573">
        <v>635</v>
      </c>
      <c r="G2573">
        <v>0.57199999999999995</v>
      </c>
      <c r="H2573">
        <v>0</v>
      </c>
      <c r="J2573" s="1" t="str">
        <f t="shared" si="41"/>
        <v>2023-12-17-03</v>
      </c>
    </row>
    <row r="2574" spans="1:10" x14ac:dyDescent="0.45">
      <c r="A2574">
        <v>2817805</v>
      </c>
      <c r="B2574" s="1">
        <v>45277.166666666664</v>
      </c>
      <c r="C2574" t="s">
        <v>7</v>
      </c>
      <c r="D2574" t="s">
        <v>8</v>
      </c>
      <c r="E2574" t="s">
        <v>8796</v>
      </c>
      <c r="F2574">
        <v>635</v>
      </c>
      <c r="G2574">
        <v>0.43099999999999999</v>
      </c>
      <c r="H2574">
        <v>0</v>
      </c>
      <c r="J2574" s="1" t="str">
        <f t="shared" si="41"/>
        <v>2023-12-17-04</v>
      </c>
    </row>
    <row r="2575" spans="1:10" x14ac:dyDescent="0.45">
      <c r="A2575">
        <v>2818111</v>
      </c>
      <c r="B2575" s="1">
        <v>45277.208333333336</v>
      </c>
      <c r="C2575" t="s">
        <v>7</v>
      </c>
      <c r="D2575" t="s">
        <v>8</v>
      </c>
      <c r="E2575" t="s">
        <v>8796</v>
      </c>
      <c r="F2575">
        <v>635</v>
      </c>
      <c r="G2575">
        <v>1.0609999999999999</v>
      </c>
      <c r="H2575">
        <v>0</v>
      </c>
      <c r="J2575" s="1" t="str">
        <f t="shared" si="41"/>
        <v>2023-12-17-05</v>
      </c>
    </row>
    <row r="2576" spans="1:10" x14ac:dyDescent="0.45">
      <c r="A2576">
        <v>2819250</v>
      </c>
      <c r="B2576" s="1">
        <v>45277.25</v>
      </c>
      <c r="C2576" t="s">
        <v>7</v>
      </c>
      <c r="D2576" t="s">
        <v>8</v>
      </c>
      <c r="E2576" t="s">
        <v>8796</v>
      </c>
      <c r="F2576">
        <v>635</v>
      </c>
      <c r="G2576">
        <v>0.253</v>
      </c>
      <c r="H2576">
        <v>0</v>
      </c>
      <c r="J2576" s="1" t="str">
        <f t="shared" si="41"/>
        <v>2023-12-17-06</v>
      </c>
    </row>
    <row r="2577" spans="1:10" x14ac:dyDescent="0.45">
      <c r="A2577">
        <v>2820011</v>
      </c>
      <c r="B2577" s="1">
        <v>45277.291666666664</v>
      </c>
      <c r="C2577" t="s">
        <v>7</v>
      </c>
      <c r="D2577" t="s">
        <v>8</v>
      </c>
      <c r="E2577" t="s">
        <v>8796</v>
      </c>
      <c r="F2577">
        <v>635</v>
      </c>
      <c r="G2577">
        <v>0.48399999999999999</v>
      </c>
      <c r="H2577">
        <v>0</v>
      </c>
      <c r="J2577" s="1" t="str">
        <f t="shared" si="41"/>
        <v>2023-12-17-07</v>
      </c>
    </row>
    <row r="2578" spans="1:10" x14ac:dyDescent="0.45">
      <c r="A2578">
        <v>2821513</v>
      </c>
      <c r="B2578" s="1">
        <v>45277.333333333336</v>
      </c>
      <c r="C2578" t="s">
        <v>7</v>
      </c>
      <c r="D2578" t="s">
        <v>8</v>
      </c>
      <c r="E2578" t="s">
        <v>8796</v>
      </c>
      <c r="F2578">
        <v>635</v>
      </c>
      <c r="G2578">
        <v>0.53</v>
      </c>
      <c r="H2578">
        <v>1.2E-2</v>
      </c>
      <c r="J2578" s="1" t="str">
        <f t="shared" si="41"/>
        <v>2023-12-17-08</v>
      </c>
    </row>
    <row r="2579" spans="1:10" x14ac:dyDescent="0.45">
      <c r="A2579">
        <v>2822729</v>
      </c>
      <c r="B2579" s="1">
        <v>45277.375</v>
      </c>
      <c r="C2579" t="s">
        <v>7</v>
      </c>
      <c r="D2579" t="s">
        <v>8</v>
      </c>
      <c r="E2579" t="s">
        <v>8796</v>
      </c>
      <c r="F2579">
        <v>635</v>
      </c>
      <c r="G2579">
        <v>0.216</v>
      </c>
      <c r="H2579">
        <v>2.5999999999999999E-2</v>
      </c>
      <c r="J2579" s="1" t="str">
        <f t="shared" si="41"/>
        <v>2023-12-17-09</v>
      </c>
    </row>
    <row r="2580" spans="1:10" x14ac:dyDescent="0.45">
      <c r="A2580">
        <v>2824027</v>
      </c>
      <c r="B2580" s="1">
        <v>45277.416666666664</v>
      </c>
      <c r="C2580" t="s">
        <v>7</v>
      </c>
      <c r="D2580" t="s">
        <v>8</v>
      </c>
      <c r="E2580" t="s">
        <v>8796</v>
      </c>
      <c r="F2580">
        <v>635</v>
      </c>
      <c r="G2580">
        <v>0.55200000000000005</v>
      </c>
      <c r="H2580">
        <v>2.1999999999999999E-2</v>
      </c>
      <c r="J2580" s="1" t="str">
        <f t="shared" si="41"/>
        <v>2023-12-17-10</v>
      </c>
    </row>
    <row r="2581" spans="1:10" x14ac:dyDescent="0.45">
      <c r="A2581">
        <v>2824544</v>
      </c>
      <c r="B2581" s="1">
        <v>45277.458333333336</v>
      </c>
      <c r="C2581" t="s">
        <v>7</v>
      </c>
      <c r="D2581" t="s">
        <v>8</v>
      </c>
      <c r="E2581" t="s">
        <v>8796</v>
      </c>
      <c r="F2581">
        <v>635</v>
      </c>
      <c r="G2581">
        <v>0.10100000000000001</v>
      </c>
      <c r="H2581">
        <v>1.7999999999999999E-2</v>
      </c>
      <c r="J2581" s="1" t="str">
        <f t="shared" si="41"/>
        <v>2023-12-17-11</v>
      </c>
    </row>
    <row r="2582" spans="1:10" x14ac:dyDescent="0.45">
      <c r="A2582">
        <v>2826166</v>
      </c>
      <c r="B2582" s="1">
        <v>45277.5</v>
      </c>
      <c r="C2582" t="s">
        <v>7</v>
      </c>
      <c r="D2582" t="s">
        <v>8</v>
      </c>
      <c r="E2582" t="s">
        <v>8796</v>
      </c>
      <c r="F2582">
        <v>635</v>
      </c>
      <c r="G2582">
        <v>0.51600000000000001</v>
      </c>
      <c r="H2582">
        <v>8.9999999999999993E-3</v>
      </c>
      <c r="J2582" s="1" t="str">
        <f t="shared" si="41"/>
        <v>2023-12-17-12</v>
      </c>
    </row>
    <row r="2583" spans="1:10" x14ac:dyDescent="0.45">
      <c r="A2583">
        <v>2827006</v>
      </c>
      <c r="B2583" s="1">
        <v>45277.541666666664</v>
      </c>
      <c r="C2583" t="s">
        <v>7</v>
      </c>
      <c r="D2583" t="s">
        <v>8</v>
      </c>
      <c r="E2583" t="s">
        <v>8796</v>
      </c>
      <c r="F2583">
        <v>635</v>
      </c>
      <c r="G2583">
        <v>0.41799999999999998</v>
      </c>
      <c r="H2583">
        <v>0</v>
      </c>
      <c r="J2583" s="1" t="str">
        <f t="shared" si="41"/>
        <v>2023-12-17-13</v>
      </c>
    </row>
    <row r="2584" spans="1:10" x14ac:dyDescent="0.45">
      <c r="A2584">
        <v>2828264</v>
      </c>
      <c r="B2584" s="1">
        <v>45277.583333333336</v>
      </c>
      <c r="C2584" t="s">
        <v>7</v>
      </c>
      <c r="D2584" t="s">
        <v>8</v>
      </c>
      <c r="E2584" t="s">
        <v>8796</v>
      </c>
      <c r="F2584">
        <v>635</v>
      </c>
      <c r="G2584">
        <v>0.88400000000000001</v>
      </c>
      <c r="H2584">
        <v>0</v>
      </c>
      <c r="J2584" s="1" t="str">
        <f t="shared" si="41"/>
        <v>2023-12-17-14</v>
      </c>
    </row>
    <row r="2585" spans="1:10" x14ac:dyDescent="0.45">
      <c r="A2585">
        <v>2828875</v>
      </c>
      <c r="B2585" s="1">
        <v>45277.625</v>
      </c>
      <c r="C2585" t="s">
        <v>7</v>
      </c>
      <c r="D2585" t="s">
        <v>8</v>
      </c>
      <c r="E2585" t="s">
        <v>8796</v>
      </c>
      <c r="F2585">
        <v>635</v>
      </c>
      <c r="G2585">
        <v>0.82599999999999996</v>
      </c>
      <c r="H2585">
        <v>0</v>
      </c>
      <c r="J2585" s="1" t="str">
        <f t="shared" si="41"/>
        <v>2023-12-17-15</v>
      </c>
    </row>
    <row r="2586" spans="1:10" x14ac:dyDescent="0.45">
      <c r="A2586">
        <v>2830135</v>
      </c>
      <c r="B2586" s="1">
        <v>45277.666666666664</v>
      </c>
      <c r="C2586" t="s">
        <v>7</v>
      </c>
      <c r="D2586" t="s">
        <v>8</v>
      </c>
      <c r="E2586" t="s">
        <v>8796</v>
      </c>
      <c r="F2586">
        <v>635</v>
      </c>
      <c r="G2586">
        <v>0.74</v>
      </c>
      <c r="H2586">
        <v>0</v>
      </c>
      <c r="J2586" s="1" t="str">
        <f t="shared" si="41"/>
        <v>2023-12-17-16</v>
      </c>
    </row>
    <row r="2587" spans="1:10" x14ac:dyDescent="0.45">
      <c r="A2587">
        <v>2831164</v>
      </c>
      <c r="B2587" s="1">
        <v>45277.708333333336</v>
      </c>
      <c r="C2587" t="s">
        <v>7</v>
      </c>
      <c r="D2587" t="s">
        <v>8</v>
      </c>
      <c r="E2587" t="s">
        <v>8796</v>
      </c>
      <c r="F2587">
        <v>635</v>
      </c>
      <c r="G2587">
        <v>0.67200000000000004</v>
      </c>
      <c r="H2587">
        <v>0</v>
      </c>
      <c r="J2587" s="1" t="str">
        <f t="shared" si="41"/>
        <v>2023-12-17-17</v>
      </c>
    </row>
    <row r="2588" spans="1:10" x14ac:dyDescent="0.45">
      <c r="A2588">
        <v>2832219</v>
      </c>
      <c r="B2588" s="1">
        <v>45277.75</v>
      </c>
      <c r="C2588" t="s">
        <v>7</v>
      </c>
      <c r="D2588" t="s">
        <v>8</v>
      </c>
      <c r="E2588" t="s">
        <v>8796</v>
      </c>
      <c r="F2588">
        <v>635</v>
      </c>
      <c r="G2588">
        <v>0.222</v>
      </c>
      <c r="H2588">
        <v>0</v>
      </c>
      <c r="J2588" s="1" t="str">
        <f t="shared" si="41"/>
        <v>2023-12-17-18</v>
      </c>
    </row>
    <row r="2589" spans="1:10" x14ac:dyDescent="0.45">
      <c r="A2589">
        <v>2833386</v>
      </c>
      <c r="B2589" s="1">
        <v>45277.791666666664</v>
      </c>
      <c r="C2589" t="s">
        <v>7</v>
      </c>
      <c r="D2589" t="s">
        <v>8</v>
      </c>
      <c r="E2589" t="s">
        <v>8796</v>
      </c>
      <c r="F2589">
        <v>635</v>
      </c>
      <c r="G2589">
        <v>0.3</v>
      </c>
      <c r="H2589">
        <v>0</v>
      </c>
      <c r="J2589" s="1" t="str">
        <f t="shared" si="41"/>
        <v>2023-12-17-19</v>
      </c>
    </row>
    <row r="2590" spans="1:10" x14ac:dyDescent="0.45">
      <c r="A2590">
        <v>2834951</v>
      </c>
      <c r="B2590" s="1">
        <v>45277.833333333336</v>
      </c>
      <c r="C2590" t="s">
        <v>7</v>
      </c>
      <c r="D2590" t="s">
        <v>8</v>
      </c>
      <c r="E2590" t="s">
        <v>8796</v>
      </c>
      <c r="F2590">
        <v>635</v>
      </c>
      <c r="G2590">
        <v>0.79</v>
      </c>
      <c r="H2590">
        <v>0</v>
      </c>
      <c r="J2590" s="1" t="str">
        <f t="shared" si="41"/>
        <v>2023-12-17-20</v>
      </c>
    </row>
    <row r="2591" spans="1:10" x14ac:dyDescent="0.45">
      <c r="A2591">
        <v>2835368</v>
      </c>
      <c r="B2591" s="1">
        <v>45277.875</v>
      </c>
      <c r="C2591" t="s">
        <v>7</v>
      </c>
      <c r="D2591" t="s">
        <v>8</v>
      </c>
      <c r="E2591" t="s">
        <v>8796</v>
      </c>
      <c r="F2591">
        <v>635</v>
      </c>
      <c r="G2591">
        <v>0.253</v>
      </c>
      <c r="H2591">
        <v>0</v>
      </c>
      <c r="J2591" s="1" t="str">
        <f t="shared" si="41"/>
        <v>2023-12-17-21</v>
      </c>
    </row>
    <row r="2592" spans="1:10" x14ac:dyDescent="0.45">
      <c r="A2592">
        <v>2837387</v>
      </c>
      <c r="B2592" s="1">
        <v>45277.916666666664</v>
      </c>
      <c r="C2592" t="s">
        <v>7</v>
      </c>
      <c r="D2592" t="s">
        <v>8</v>
      </c>
      <c r="E2592" t="s">
        <v>8796</v>
      </c>
      <c r="F2592">
        <v>635</v>
      </c>
      <c r="G2592">
        <v>0.26100000000000001</v>
      </c>
      <c r="H2592">
        <v>0</v>
      </c>
      <c r="J2592" s="1" t="str">
        <f t="shared" si="41"/>
        <v>2023-12-17-22</v>
      </c>
    </row>
    <row r="2593" spans="1:10" x14ac:dyDescent="0.45">
      <c r="A2593">
        <v>2838398</v>
      </c>
      <c r="B2593" s="1">
        <v>45277.958333333336</v>
      </c>
      <c r="C2593" t="s">
        <v>7</v>
      </c>
      <c r="D2593" t="s">
        <v>8</v>
      </c>
      <c r="E2593" t="s">
        <v>8796</v>
      </c>
      <c r="F2593">
        <v>635</v>
      </c>
      <c r="G2593">
        <v>0.17299999999999999</v>
      </c>
      <c r="H2593">
        <v>0</v>
      </c>
      <c r="J2593" s="1" t="str">
        <f t="shared" si="41"/>
        <v>2023-12-17-23</v>
      </c>
    </row>
    <row r="2594" spans="1:10" x14ac:dyDescent="0.45">
      <c r="A2594">
        <v>2839534</v>
      </c>
      <c r="B2594" s="1">
        <v>45278</v>
      </c>
      <c r="C2594" t="s">
        <v>7</v>
      </c>
      <c r="D2594" t="s">
        <v>8</v>
      </c>
      <c r="E2594" t="s">
        <v>8796</v>
      </c>
      <c r="F2594">
        <v>635</v>
      </c>
      <c r="G2594">
        <v>0.17100000000000001</v>
      </c>
      <c r="H2594">
        <v>0</v>
      </c>
      <c r="J2594" s="1" t="str">
        <f t="shared" si="41"/>
        <v>2023-12-18-00</v>
      </c>
    </row>
    <row r="2595" spans="1:10" x14ac:dyDescent="0.45">
      <c r="A2595">
        <v>2839996</v>
      </c>
      <c r="B2595" s="1">
        <v>45278.041666666664</v>
      </c>
      <c r="C2595" t="s">
        <v>7</v>
      </c>
      <c r="D2595" t="s">
        <v>8</v>
      </c>
      <c r="E2595" t="s">
        <v>8796</v>
      </c>
      <c r="F2595">
        <v>635</v>
      </c>
      <c r="G2595">
        <v>0.16400000000000001</v>
      </c>
      <c r="H2595">
        <v>0</v>
      </c>
      <c r="J2595" s="1" t="str">
        <f t="shared" si="41"/>
        <v>2023-12-18-01</v>
      </c>
    </row>
    <row r="2596" spans="1:10" x14ac:dyDescent="0.45">
      <c r="A2596">
        <v>2841501</v>
      </c>
      <c r="B2596" s="1">
        <v>45278.083333333336</v>
      </c>
      <c r="C2596" t="s">
        <v>7</v>
      </c>
      <c r="D2596" t="s">
        <v>8</v>
      </c>
      <c r="E2596" t="s">
        <v>8796</v>
      </c>
      <c r="F2596">
        <v>635</v>
      </c>
      <c r="G2596">
        <v>0.20899999999999999</v>
      </c>
      <c r="H2596">
        <v>0</v>
      </c>
      <c r="J2596" s="1" t="str">
        <f t="shared" si="41"/>
        <v>2023-12-18-02</v>
      </c>
    </row>
    <row r="2597" spans="1:10" x14ac:dyDescent="0.45">
      <c r="A2597">
        <v>2842595</v>
      </c>
      <c r="B2597" s="1">
        <v>45278.125</v>
      </c>
      <c r="C2597" t="s">
        <v>7</v>
      </c>
      <c r="D2597" t="s">
        <v>8</v>
      </c>
      <c r="E2597" t="s">
        <v>8796</v>
      </c>
      <c r="F2597">
        <v>635</v>
      </c>
      <c r="G2597">
        <v>0.13900000000000001</v>
      </c>
      <c r="H2597">
        <v>0</v>
      </c>
      <c r="J2597" s="1" t="str">
        <f t="shared" si="41"/>
        <v>2023-12-18-03</v>
      </c>
    </row>
    <row r="2598" spans="1:10" x14ac:dyDescent="0.45">
      <c r="A2598">
        <v>2843654</v>
      </c>
      <c r="B2598" s="1">
        <v>45278.166666666664</v>
      </c>
      <c r="C2598" t="s">
        <v>7</v>
      </c>
      <c r="D2598" t="s">
        <v>8</v>
      </c>
      <c r="E2598" t="s">
        <v>8796</v>
      </c>
      <c r="F2598">
        <v>635</v>
      </c>
      <c r="G2598">
        <v>0.224</v>
      </c>
      <c r="H2598">
        <v>0</v>
      </c>
      <c r="J2598" s="1" t="str">
        <f t="shared" si="41"/>
        <v>2023-12-18-04</v>
      </c>
    </row>
    <row r="2599" spans="1:10" x14ac:dyDescent="0.45">
      <c r="A2599">
        <v>2844345</v>
      </c>
      <c r="B2599" s="1">
        <v>45278.208333333336</v>
      </c>
      <c r="C2599" t="s">
        <v>7</v>
      </c>
      <c r="D2599" t="s">
        <v>8</v>
      </c>
      <c r="E2599" t="s">
        <v>8796</v>
      </c>
      <c r="F2599">
        <v>635</v>
      </c>
      <c r="G2599">
        <v>0.51800000000000002</v>
      </c>
      <c r="H2599">
        <v>0</v>
      </c>
      <c r="J2599" s="1" t="str">
        <f t="shared" si="41"/>
        <v>2023-12-18-05</v>
      </c>
    </row>
    <row r="2600" spans="1:10" x14ac:dyDescent="0.45">
      <c r="A2600">
        <v>2845424</v>
      </c>
      <c r="B2600" s="1">
        <v>45278.25</v>
      </c>
      <c r="C2600" t="s">
        <v>7</v>
      </c>
      <c r="D2600" t="s">
        <v>8</v>
      </c>
      <c r="E2600" t="s">
        <v>8796</v>
      </c>
      <c r="F2600">
        <v>635</v>
      </c>
      <c r="G2600">
        <v>1.2549999999999999</v>
      </c>
      <c r="H2600">
        <v>0</v>
      </c>
      <c r="J2600" s="1" t="str">
        <f t="shared" si="41"/>
        <v>2023-12-18-06</v>
      </c>
    </row>
    <row r="2601" spans="1:10" x14ac:dyDescent="0.45">
      <c r="A2601">
        <v>2847249</v>
      </c>
      <c r="B2601" s="1">
        <v>45278.291666666664</v>
      </c>
      <c r="C2601" t="s">
        <v>7</v>
      </c>
      <c r="D2601" t="s">
        <v>8</v>
      </c>
      <c r="E2601" t="s">
        <v>8796</v>
      </c>
      <c r="F2601">
        <v>635</v>
      </c>
      <c r="G2601">
        <v>0.376</v>
      </c>
      <c r="H2601">
        <v>0</v>
      </c>
      <c r="J2601" s="1" t="str">
        <f t="shared" si="41"/>
        <v>2023-12-18-07</v>
      </c>
    </row>
    <row r="2602" spans="1:10" x14ac:dyDescent="0.45">
      <c r="A2602">
        <v>2847871</v>
      </c>
      <c r="B2602" s="1">
        <v>45278.333333333336</v>
      </c>
      <c r="C2602" t="s">
        <v>7</v>
      </c>
      <c r="D2602" t="s">
        <v>8</v>
      </c>
      <c r="E2602" t="s">
        <v>8796</v>
      </c>
      <c r="F2602">
        <v>635</v>
      </c>
      <c r="G2602">
        <v>0.28699999999999998</v>
      </c>
      <c r="H2602">
        <v>0</v>
      </c>
      <c r="J2602" s="1" t="str">
        <f t="shared" si="41"/>
        <v>2023-12-18-08</v>
      </c>
    </row>
    <row r="2603" spans="1:10" x14ac:dyDescent="0.45">
      <c r="A2603">
        <v>2848550</v>
      </c>
      <c r="B2603" s="1">
        <v>45278.375</v>
      </c>
      <c r="C2603" t="s">
        <v>7</v>
      </c>
      <c r="D2603" t="s">
        <v>8</v>
      </c>
      <c r="E2603" t="s">
        <v>8796</v>
      </c>
      <c r="F2603">
        <v>635</v>
      </c>
      <c r="G2603">
        <v>0.56499999999999995</v>
      </c>
      <c r="H2603">
        <v>5.0000000000000001E-3</v>
      </c>
      <c r="J2603" s="1" t="str">
        <f t="shared" si="41"/>
        <v>2023-12-18-09</v>
      </c>
    </row>
    <row r="2604" spans="1:10" x14ac:dyDescent="0.45">
      <c r="A2604">
        <v>2849844</v>
      </c>
      <c r="B2604" s="1">
        <v>45278.416666666664</v>
      </c>
      <c r="C2604" t="s">
        <v>7</v>
      </c>
      <c r="D2604" t="s">
        <v>8</v>
      </c>
      <c r="E2604" t="s">
        <v>8796</v>
      </c>
      <c r="F2604">
        <v>635</v>
      </c>
      <c r="G2604">
        <v>0.60499999999999998</v>
      </c>
      <c r="H2604">
        <v>2.1000000000000001E-2</v>
      </c>
      <c r="J2604" s="1" t="str">
        <f t="shared" si="41"/>
        <v>2023-12-18-10</v>
      </c>
    </row>
    <row r="2605" spans="1:10" x14ac:dyDescent="0.45">
      <c r="A2605">
        <v>2850671</v>
      </c>
      <c r="B2605" s="1">
        <v>45278.458333333336</v>
      </c>
      <c r="C2605" t="s">
        <v>7</v>
      </c>
      <c r="D2605" t="s">
        <v>8</v>
      </c>
      <c r="E2605" t="s">
        <v>8796</v>
      </c>
      <c r="F2605">
        <v>635</v>
      </c>
      <c r="G2605">
        <v>0.503</v>
      </c>
      <c r="H2605">
        <v>2.5000000000000001E-2</v>
      </c>
      <c r="J2605" s="1" t="str">
        <f t="shared" si="41"/>
        <v>2023-12-18-11</v>
      </c>
    </row>
    <row r="2606" spans="1:10" x14ac:dyDescent="0.45">
      <c r="A2606">
        <v>2852638</v>
      </c>
      <c r="B2606" s="1">
        <v>45278.5</v>
      </c>
      <c r="C2606" t="s">
        <v>7</v>
      </c>
      <c r="D2606" t="s">
        <v>8</v>
      </c>
      <c r="E2606" t="s">
        <v>8796</v>
      </c>
      <c r="F2606">
        <v>635</v>
      </c>
      <c r="G2606">
        <v>0.30299999999999999</v>
      </c>
      <c r="H2606">
        <v>5.0000000000000001E-3</v>
      </c>
      <c r="J2606" s="1" t="str">
        <f t="shared" si="41"/>
        <v>2023-12-18-12</v>
      </c>
    </row>
    <row r="2607" spans="1:10" x14ac:dyDescent="0.45">
      <c r="A2607">
        <v>2852999</v>
      </c>
      <c r="B2607" s="1">
        <v>45278.541666666664</v>
      </c>
      <c r="C2607" t="s">
        <v>7</v>
      </c>
      <c r="D2607" t="s">
        <v>8</v>
      </c>
      <c r="E2607" t="s">
        <v>8796</v>
      </c>
      <c r="F2607">
        <v>635</v>
      </c>
      <c r="G2607">
        <v>1.1990000000000001</v>
      </c>
      <c r="H2607">
        <v>2E-3</v>
      </c>
      <c r="J2607" s="1" t="str">
        <f t="shared" si="41"/>
        <v>2023-12-18-13</v>
      </c>
    </row>
    <row r="2608" spans="1:10" x14ac:dyDescent="0.45">
      <c r="A2608">
        <v>2854842</v>
      </c>
      <c r="B2608" s="1">
        <v>45278.583333333336</v>
      </c>
      <c r="C2608" t="s">
        <v>7</v>
      </c>
      <c r="D2608" t="s">
        <v>8</v>
      </c>
      <c r="E2608" t="s">
        <v>8796</v>
      </c>
      <c r="F2608">
        <v>635</v>
      </c>
      <c r="G2608">
        <v>0.26100000000000001</v>
      </c>
      <c r="H2608">
        <v>0</v>
      </c>
      <c r="J2608" s="1" t="str">
        <f t="shared" si="41"/>
        <v>2023-12-18-14</v>
      </c>
    </row>
    <row r="2609" spans="1:10" x14ac:dyDescent="0.45">
      <c r="A2609">
        <v>2855492</v>
      </c>
      <c r="B2609" s="1">
        <v>45278.625</v>
      </c>
      <c r="C2609" t="s">
        <v>7</v>
      </c>
      <c r="D2609" t="s">
        <v>8</v>
      </c>
      <c r="E2609" t="s">
        <v>8796</v>
      </c>
      <c r="F2609">
        <v>635</v>
      </c>
      <c r="G2609">
        <v>0.34899999999999998</v>
      </c>
      <c r="H2609">
        <v>0</v>
      </c>
      <c r="J2609" s="1" t="str">
        <f t="shared" si="41"/>
        <v>2023-12-18-15</v>
      </c>
    </row>
    <row r="2610" spans="1:10" x14ac:dyDescent="0.45">
      <c r="A2610">
        <v>2856241</v>
      </c>
      <c r="B2610" s="1">
        <v>45278.666666666664</v>
      </c>
      <c r="C2610" t="s">
        <v>7</v>
      </c>
      <c r="D2610" t="s">
        <v>8</v>
      </c>
      <c r="E2610" t="s">
        <v>8796</v>
      </c>
      <c r="F2610">
        <v>635</v>
      </c>
      <c r="G2610">
        <v>0.505</v>
      </c>
      <c r="H2610">
        <v>0</v>
      </c>
      <c r="J2610" s="1" t="str">
        <f t="shared" si="41"/>
        <v>2023-12-18-16</v>
      </c>
    </row>
    <row r="2611" spans="1:10" x14ac:dyDescent="0.45">
      <c r="A2611">
        <v>2857751</v>
      </c>
      <c r="B2611" s="1">
        <v>45278.708333333336</v>
      </c>
      <c r="C2611" t="s">
        <v>7</v>
      </c>
      <c r="D2611" t="s">
        <v>8</v>
      </c>
      <c r="E2611" t="s">
        <v>8796</v>
      </c>
      <c r="F2611">
        <v>635</v>
      </c>
      <c r="G2611">
        <v>0.83499999999999996</v>
      </c>
      <c r="H2611">
        <v>0</v>
      </c>
      <c r="J2611" s="1" t="str">
        <f t="shared" si="41"/>
        <v>2023-12-18-17</v>
      </c>
    </row>
    <row r="2612" spans="1:10" x14ac:dyDescent="0.45">
      <c r="A2612">
        <v>2858490</v>
      </c>
      <c r="B2612" s="1">
        <v>45278.75</v>
      </c>
      <c r="C2612" t="s">
        <v>7</v>
      </c>
      <c r="D2612" t="s">
        <v>8</v>
      </c>
      <c r="E2612" t="s">
        <v>8796</v>
      </c>
      <c r="F2612">
        <v>635</v>
      </c>
      <c r="G2612">
        <v>0.27600000000000002</v>
      </c>
      <c r="H2612">
        <v>0</v>
      </c>
      <c r="J2612" s="1" t="str">
        <f t="shared" si="41"/>
        <v>2023-12-18-18</v>
      </c>
    </row>
    <row r="2613" spans="1:10" x14ac:dyDescent="0.45">
      <c r="A2613">
        <v>2860041</v>
      </c>
      <c r="B2613" s="1">
        <v>45278.791666666664</v>
      </c>
      <c r="C2613" t="s">
        <v>7</v>
      </c>
      <c r="D2613" t="s">
        <v>8</v>
      </c>
      <c r="E2613" t="s">
        <v>8796</v>
      </c>
      <c r="F2613">
        <v>635</v>
      </c>
      <c r="G2613">
        <v>0.27200000000000002</v>
      </c>
      <c r="H2613">
        <v>0</v>
      </c>
      <c r="J2613" s="1" t="str">
        <f t="shared" si="41"/>
        <v>2023-12-18-19</v>
      </c>
    </row>
    <row r="2614" spans="1:10" x14ac:dyDescent="0.45">
      <c r="A2614">
        <v>2861185</v>
      </c>
      <c r="B2614" s="1">
        <v>45278.833333333336</v>
      </c>
      <c r="C2614" t="s">
        <v>7</v>
      </c>
      <c r="D2614" t="s">
        <v>8</v>
      </c>
      <c r="E2614" t="s">
        <v>8796</v>
      </c>
      <c r="F2614">
        <v>635</v>
      </c>
      <c r="G2614">
        <v>0.224</v>
      </c>
      <c r="H2614">
        <v>0</v>
      </c>
      <c r="J2614" s="1" t="str">
        <f t="shared" si="41"/>
        <v>2023-12-18-20</v>
      </c>
    </row>
    <row r="2615" spans="1:10" x14ac:dyDescent="0.45">
      <c r="A2615">
        <v>2862205</v>
      </c>
      <c r="B2615" s="1">
        <v>45278.875</v>
      </c>
      <c r="C2615" t="s">
        <v>7</v>
      </c>
      <c r="D2615" t="s">
        <v>8</v>
      </c>
      <c r="E2615" t="s">
        <v>8796</v>
      </c>
      <c r="F2615">
        <v>635</v>
      </c>
      <c r="G2615">
        <v>0.25800000000000001</v>
      </c>
      <c r="H2615">
        <v>0</v>
      </c>
      <c r="J2615" s="1" t="str">
        <f t="shared" si="41"/>
        <v>2023-12-18-21</v>
      </c>
    </row>
    <row r="2616" spans="1:10" x14ac:dyDescent="0.45">
      <c r="A2616">
        <v>2863143</v>
      </c>
      <c r="B2616" s="1">
        <v>45278.916666666664</v>
      </c>
      <c r="C2616" t="s">
        <v>7</v>
      </c>
      <c r="D2616" t="s">
        <v>8</v>
      </c>
      <c r="E2616" t="s">
        <v>8796</v>
      </c>
      <c r="F2616">
        <v>635</v>
      </c>
      <c r="G2616">
        <v>0.27400000000000002</v>
      </c>
      <c r="H2616">
        <v>0</v>
      </c>
      <c r="J2616" s="1" t="str">
        <f t="shared" si="41"/>
        <v>2023-12-18-22</v>
      </c>
    </row>
    <row r="2617" spans="1:10" x14ac:dyDescent="0.45">
      <c r="A2617">
        <v>2864517</v>
      </c>
      <c r="B2617" s="1">
        <v>45278.958333333336</v>
      </c>
      <c r="C2617" t="s">
        <v>7</v>
      </c>
      <c r="D2617" t="s">
        <v>8</v>
      </c>
      <c r="E2617" t="s">
        <v>8796</v>
      </c>
      <c r="F2617">
        <v>635</v>
      </c>
      <c r="G2617">
        <v>0.46500000000000002</v>
      </c>
      <c r="H2617">
        <v>0</v>
      </c>
      <c r="J2617" s="1" t="str">
        <f t="shared" si="41"/>
        <v>2023-12-18-23</v>
      </c>
    </row>
    <row r="2618" spans="1:10" x14ac:dyDescent="0.45">
      <c r="A2618">
        <v>2865528</v>
      </c>
      <c r="B2618" s="1">
        <v>45279</v>
      </c>
      <c r="C2618" t="s">
        <v>7</v>
      </c>
      <c r="D2618" t="s">
        <v>8</v>
      </c>
      <c r="E2618" t="s">
        <v>8796</v>
      </c>
      <c r="F2618">
        <v>635</v>
      </c>
      <c r="G2618">
        <v>0.499</v>
      </c>
      <c r="H2618">
        <v>0</v>
      </c>
      <c r="J2618" s="1" t="str">
        <f t="shared" si="41"/>
        <v>2023-12-19-00</v>
      </c>
    </row>
    <row r="2619" spans="1:10" x14ac:dyDescent="0.45">
      <c r="A2619">
        <v>2865900</v>
      </c>
      <c r="B2619" s="1">
        <v>45279.041666666664</v>
      </c>
      <c r="C2619" t="s">
        <v>7</v>
      </c>
      <c r="D2619" t="s">
        <v>8</v>
      </c>
      <c r="E2619" t="s">
        <v>8796</v>
      </c>
      <c r="F2619">
        <v>635</v>
      </c>
      <c r="G2619">
        <v>0.54200000000000004</v>
      </c>
      <c r="H2619">
        <v>0</v>
      </c>
      <c r="J2619" s="1" t="str">
        <f t="shared" si="41"/>
        <v>2023-12-19-01</v>
      </c>
    </row>
    <row r="2620" spans="1:10" x14ac:dyDescent="0.45">
      <c r="A2620">
        <v>2867567</v>
      </c>
      <c r="B2620" s="1">
        <v>45279.083333333336</v>
      </c>
      <c r="C2620" t="s">
        <v>7</v>
      </c>
      <c r="D2620" t="s">
        <v>8</v>
      </c>
      <c r="E2620" t="s">
        <v>8796</v>
      </c>
      <c r="F2620">
        <v>635</v>
      </c>
      <c r="G2620">
        <v>0.67400000000000004</v>
      </c>
      <c r="H2620">
        <v>0</v>
      </c>
      <c r="J2620" s="1" t="str">
        <f t="shared" si="41"/>
        <v>2023-12-19-02</v>
      </c>
    </row>
    <row r="2621" spans="1:10" x14ac:dyDescent="0.45">
      <c r="A2621">
        <v>2869096</v>
      </c>
      <c r="B2621" s="1">
        <v>45279.125</v>
      </c>
      <c r="C2621" t="s">
        <v>7</v>
      </c>
      <c r="D2621" t="s">
        <v>8</v>
      </c>
      <c r="E2621" t="s">
        <v>8796</v>
      </c>
      <c r="F2621">
        <v>635</v>
      </c>
      <c r="G2621">
        <v>0.55300000000000005</v>
      </c>
      <c r="H2621">
        <v>0</v>
      </c>
      <c r="J2621" s="1" t="str">
        <f t="shared" si="41"/>
        <v>2023-12-19-03</v>
      </c>
    </row>
    <row r="2622" spans="1:10" x14ac:dyDescent="0.45">
      <c r="A2622">
        <v>2869929</v>
      </c>
      <c r="B2622" s="1">
        <v>45279.166666666664</v>
      </c>
      <c r="C2622" t="s">
        <v>7</v>
      </c>
      <c r="D2622" t="s">
        <v>8</v>
      </c>
      <c r="E2622" t="s">
        <v>8796</v>
      </c>
      <c r="F2622">
        <v>635</v>
      </c>
      <c r="G2622">
        <v>0.17699999999999999</v>
      </c>
      <c r="H2622">
        <v>0</v>
      </c>
      <c r="J2622" s="1" t="str">
        <f t="shared" si="41"/>
        <v>2023-12-19-04</v>
      </c>
    </row>
    <row r="2623" spans="1:10" x14ac:dyDescent="0.45">
      <c r="A2623">
        <v>2870496</v>
      </c>
      <c r="B2623" s="1">
        <v>45279.208333333336</v>
      </c>
      <c r="C2623" t="s">
        <v>7</v>
      </c>
      <c r="D2623" t="s">
        <v>8</v>
      </c>
      <c r="E2623" t="s">
        <v>8796</v>
      </c>
      <c r="F2623">
        <v>635</v>
      </c>
      <c r="G2623">
        <v>0.65500000000000003</v>
      </c>
      <c r="H2623">
        <v>0</v>
      </c>
      <c r="J2623" s="1" t="str">
        <f t="shared" si="41"/>
        <v>2023-12-19-05</v>
      </c>
    </row>
    <row r="2624" spans="1:10" x14ac:dyDescent="0.45">
      <c r="A2624">
        <v>2872068</v>
      </c>
      <c r="B2624" s="1">
        <v>45279.25</v>
      </c>
      <c r="C2624" t="s">
        <v>7</v>
      </c>
      <c r="D2624" t="s">
        <v>8</v>
      </c>
      <c r="E2624" t="s">
        <v>8796</v>
      </c>
      <c r="F2624">
        <v>635</v>
      </c>
      <c r="G2624">
        <v>0.36899999999999999</v>
      </c>
      <c r="H2624">
        <v>0</v>
      </c>
      <c r="J2624" s="1" t="str">
        <f t="shared" si="41"/>
        <v>2023-12-19-06</v>
      </c>
    </row>
    <row r="2625" spans="1:10" x14ac:dyDescent="0.45">
      <c r="A2625">
        <v>2873363</v>
      </c>
      <c r="B2625" s="1">
        <v>45279.291666666664</v>
      </c>
      <c r="C2625" t="s">
        <v>7</v>
      </c>
      <c r="D2625" t="s">
        <v>8</v>
      </c>
      <c r="E2625" t="s">
        <v>8796</v>
      </c>
      <c r="F2625">
        <v>635</v>
      </c>
      <c r="G2625">
        <v>0.53300000000000003</v>
      </c>
      <c r="H2625">
        <v>0</v>
      </c>
      <c r="J2625" s="1" t="str">
        <f t="shared" si="41"/>
        <v>2023-12-19-07</v>
      </c>
    </row>
    <row r="2626" spans="1:10" x14ac:dyDescent="0.45">
      <c r="A2626">
        <v>2874151</v>
      </c>
      <c r="B2626" s="1">
        <v>45279.333333333336</v>
      </c>
      <c r="C2626" t="s">
        <v>7</v>
      </c>
      <c r="D2626" t="s">
        <v>8</v>
      </c>
      <c r="E2626" t="s">
        <v>8796</v>
      </c>
      <c r="F2626">
        <v>635</v>
      </c>
      <c r="G2626">
        <v>0.39200000000000002</v>
      </c>
      <c r="H2626">
        <v>1E-3</v>
      </c>
      <c r="J2626" s="1" t="str">
        <f t="shared" si="41"/>
        <v>2023-12-19-08</v>
      </c>
    </row>
    <row r="2627" spans="1:10" x14ac:dyDescent="0.45">
      <c r="A2627">
        <v>2875482</v>
      </c>
      <c r="B2627" s="1">
        <v>45279.375</v>
      </c>
      <c r="C2627" t="s">
        <v>7</v>
      </c>
      <c r="D2627" t="s">
        <v>8</v>
      </c>
      <c r="E2627" t="s">
        <v>8796</v>
      </c>
      <c r="F2627">
        <v>635</v>
      </c>
      <c r="G2627">
        <v>0.76100000000000001</v>
      </c>
      <c r="H2627">
        <v>1.7000000000000001E-2</v>
      </c>
      <c r="J2627" s="1" t="str">
        <f t="shared" ref="J2627:J2690" si="42">TEXT(YEAR(B2627),"0000")&amp;"-"&amp;TEXT(MONTH(B2627),"00")&amp;"-"&amp;TEXT(DAY(B2627),"00")&amp;"-"&amp;TEXT(HOUR(B2627),"00")</f>
        <v>2023-12-19-09</v>
      </c>
    </row>
    <row r="2628" spans="1:10" x14ac:dyDescent="0.45">
      <c r="A2628">
        <v>2876390</v>
      </c>
      <c r="B2628" s="1">
        <v>45279.416666666664</v>
      </c>
      <c r="C2628" t="s">
        <v>7</v>
      </c>
      <c r="D2628" t="s">
        <v>8</v>
      </c>
      <c r="E2628" t="s">
        <v>8796</v>
      </c>
      <c r="F2628">
        <v>635</v>
      </c>
      <c r="G2628">
        <v>0.40200000000000002</v>
      </c>
      <c r="H2628">
        <v>0.10299999999999999</v>
      </c>
      <c r="J2628" s="1" t="str">
        <f t="shared" si="42"/>
        <v>2023-12-19-10</v>
      </c>
    </row>
    <row r="2629" spans="1:10" x14ac:dyDescent="0.45">
      <c r="A2629">
        <v>2877710</v>
      </c>
      <c r="B2629" s="1">
        <v>45279.458333333336</v>
      </c>
      <c r="C2629" t="s">
        <v>7</v>
      </c>
      <c r="D2629" t="s">
        <v>8</v>
      </c>
      <c r="E2629" t="s">
        <v>8796</v>
      </c>
      <c r="F2629">
        <v>635</v>
      </c>
      <c r="G2629">
        <v>0.879</v>
      </c>
      <c r="H2629">
        <v>1.4E-2</v>
      </c>
      <c r="J2629" s="1" t="str">
        <f t="shared" si="42"/>
        <v>2023-12-19-11</v>
      </c>
    </row>
    <row r="2630" spans="1:10" x14ac:dyDescent="0.45">
      <c r="A2630">
        <v>2878883</v>
      </c>
      <c r="B2630" s="1">
        <v>45279.5</v>
      </c>
      <c r="C2630" t="s">
        <v>7</v>
      </c>
      <c r="D2630" t="s">
        <v>8</v>
      </c>
      <c r="E2630" t="s">
        <v>8796</v>
      </c>
      <c r="F2630">
        <v>635</v>
      </c>
      <c r="G2630">
        <v>1.155</v>
      </c>
      <c r="H2630">
        <v>2E-3</v>
      </c>
      <c r="J2630" s="1" t="str">
        <f t="shared" si="42"/>
        <v>2023-12-19-12</v>
      </c>
    </row>
    <row r="2631" spans="1:10" x14ac:dyDescent="0.45">
      <c r="A2631">
        <v>2879113</v>
      </c>
      <c r="B2631" s="1">
        <v>45279.541666666664</v>
      </c>
      <c r="C2631" t="s">
        <v>7</v>
      </c>
      <c r="D2631" t="s">
        <v>8</v>
      </c>
      <c r="E2631" t="s">
        <v>8796</v>
      </c>
      <c r="F2631">
        <v>635</v>
      </c>
      <c r="G2631">
        <v>0.29099999999999998</v>
      </c>
      <c r="H2631">
        <v>0</v>
      </c>
      <c r="J2631" s="1" t="str">
        <f t="shared" si="42"/>
        <v>2023-12-19-13</v>
      </c>
    </row>
    <row r="2632" spans="1:10" x14ac:dyDescent="0.45">
      <c r="A2632">
        <v>2880708</v>
      </c>
      <c r="B2632" s="1">
        <v>45279.583333333336</v>
      </c>
      <c r="C2632" t="s">
        <v>7</v>
      </c>
      <c r="D2632" t="s">
        <v>8</v>
      </c>
      <c r="E2632" t="s">
        <v>8796</v>
      </c>
      <c r="F2632">
        <v>635</v>
      </c>
      <c r="G2632">
        <v>0.78300000000000003</v>
      </c>
      <c r="H2632">
        <v>0</v>
      </c>
      <c r="J2632" s="1" t="str">
        <f t="shared" si="42"/>
        <v>2023-12-19-14</v>
      </c>
    </row>
    <row r="2633" spans="1:10" x14ac:dyDescent="0.45">
      <c r="A2633">
        <v>2881345</v>
      </c>
      <c r="B2633" s="1">
        <v>45279.625</v>
      </c>
      <c r="C2633" t="s">
        <v>7</v>
      </c>
      <c r="D2633" t="s">
        <v>8</v>
      </c>
      <c r="E2633" t="s">
        <v>8796</v>
      </c>
      <c r="F2633">
        <v>635</v>
      </c>
      <c r="G2633">
        <v>0.23100000000000001</v>
      </c>
      <c r="H2633">
        <v>0</v>
      </c>
      <c r="J2633" s="1" t="str">
        <f t="shared" si="42"/>
        <v>2023-12-19-15</v>
      </c>
    </row>
    <row r="2634" spans="1:10" x14ac:dyDescent="0.45">
      <c r="A2634">
        <v>2883320</v>
      </c>
      <c r="B2634" s="1">
        <v>45279.666666666664</v>
      </c>
      <c r="C2634" t="s">
        <v>7</v>
      </c>
      <c r="D2634" t="s">
        <v>8</v>
      </c>
      <c r="E2634" t="s">
        <v>8796</v>
      </c>
      <c r="F2634">
        <v>635</v>
      </c>
      <c r="G2634">
        <v>0.27100000000000002</v>
      </c>
      <c r="H2634">
        <v>0</v>
      </c>
      <c r="J2634" s="1" t="str">
        <f t="shared" si="42"/>
        <v>2023-12-19-16</v>
      </c>
    </row>
    <row r="2635" spans="1:10" x14ac:dyDescent="0.45">
      <c r="A2635">
        <v>2883500</v>
      </c>
      <c r="B2635" s="1">
        <v>45279.708333333336</v>
      </c>
      <c r="C2635" t="s">
        <v>7</v>
      </c>
      <c r="D2635" t="s">
        <v>8</v>
      </c>
      <c r="E2635" t="s">
        <v>8796</v>
      </c>
      <c r="F2635">
        <v>635</v>
      </c>
      <c r="G2635">
        <v>0.34699999999999998</v>
      </c>
      <c r="H2635">
        <v>0</v>
      </c>
      <c r="J2635" s="1" t="str">
        <f t="shared" si="42"/>
        <v>2023-12-19-17</v>
      </c>
    </row>
    <row r="2636" spans="1:10" x14ac:dyDescent="0.45">
      <c r="A2636">
        <v>2884888</v>
      </c>
      <c r="B2636" s="1">
        <v>45279.75</v>
      </c>
      <c r="C2636" t="s">
        <v>7</v>
      </c>
      <c r="D2636" t="s">
        <v>8</v>
      </c>
      <c r="E2636" t="s">
        <v>8796</v>
      </c>
      <c r="F2636">
        <v>635</v>
      </c>
      <c r="G2636">
        <v>0.84099999999999997</v>
      </c>
      <c r="H2636">
        <v>0</v>
      </c>
      <c r="J2636" s="1" t="str">
        <f t="shared" si="42"/>
        <v>2023-12-19-18</v>
      </c>
    </row>
    <row r="2637" spans="1:10" x14ac:dyDescent="0.45">
      <c r="A2637">
        <v>2886113</v>
      </c>
      <c r="B2637" s="1">
        <v>45279.791666666664</v>
      </c>
      <c r="C2637" t="s">
        <v>7</v>
      </c>
      <c r="D2637" t="s">
        <v>8</v>
      </c>
      <c r="E2637" t="s">
        <v>8796</v>
      </c>
      <c r="F2637">
        <v>635</v>
      </c>
      <c r="G2637">
        <v>0.26</v>
      </c>
      <c r="H2637">
        <v>0</v>
      </c>
      <c r="J2637" s="1" t="str">
        <f t="shared" si="42"/>
        <v>2023-12-19-19</v>
      </c>
    </row>
    <row r="2638" spans="1:10" x14ac:dyDescent="0.45">
      <c r="A2638">
        <v>2887521</v>
      </c>
      <c r="B2638" s="1">
        <v>45279.833333333336</v>
      </c>
      <c r="C2638" t="s">
        <v>7</v>
      </c>
      <c r="D2638" t="s">
        <v>8</v>
      </c>
      <c r="E2638" t="s">
        <v>8796</v>
      </c>
      <c r="F2638">
        <v>635</v>
      </c>
      <c r="G2638">
        <v>0.255</v>
      </c>
      <c r="H2638">
        <v>0</v>
      </c>
      <c r="J2638" s="1" t="str">
        <f t="shared" si="42"/>
        <v>2023-12-19-20</v>
      </c>
    </row>
    <row r="2639" spans="1:10" x14ac:dyDescent="0.45">
      <c r="A2639">
        <v>2888646</v>
      </c>
      <c r="B2639" s="1">
        <v>45279.875</v>
      </c>
      <c r="C2639" t="s">
        <v>7</v>
      </c>
      <c r="D2639" t="s">
        <v>8</v>
      </c>
      <c r="E2639" t="s">
        <v>8796</v>
      </c>
      <c r="F2639">
        <v>635</v>
      </c>
      <c r="G2639">
        <v>0.32700000000000001</v>
      </c>
      <c r="H2639">
        <v>0</v>
      </c>
      <c r="J2639" s="1" t="str">
        <f t="shared" si="42"/>
        <v>2023-12-19-21</v>
      </c>
    </row>
    <row r="2640" spans="1:10" x14ac:dyDescent="0.45">
      <c r="A2640">
        <v>2889274</v>
      </c>
      <c r="B2640" s="1">
        <v>45279.916666666664</v>
      </c>
      <c r="C2640" t="s">
        <v>7</v>
      </c>
      <c r="D2640" t="s">
        <v>8</v>
      </c>
      <c r="E2640" t="s">
        <v>8796</v>
      </c>
      <c r="F2640">
        <v>635</v>
      </c>
      <c r="G2640">
        <v>0.31900000000000001</v>
      </c>
      <c r="H2640">
        <v>0</v>
      </c>
      <c r="J2640" s="1" t="str">
        <f t="shared" si="42"/>
        <v>2023-12-19-22</v>
      </c>
    </row>
    <row r="2641" spans="1:10" x14ac:dyDescent="0.45">
      <c r="A2641">
        <v>2889995</v>
      </c>
      <c r="B2641" s="1">
        <v>45279.958333333336</v>
      </c>
      <c r="C2641" t="s">
        <v>7</v>
      </c>
      <c r="D2641" t="s">
        <v>8</v>
      </c>
      <c r="E2641" t="s">
        <v>8796</v>
      </c>
      <c r="F2641">
        <v>635</v>
      </c>
      <c r="G2641">
        <v>0.16700000000000001</v>
      </c>
      <c r="H2641">
        <v>0</v>
      </c>
      <c r="J2641" s="1" t="str">
        <f t="shared" si="42"/>
        <v>2023-12-19-23</v>
      </c>
    </row>
    <row r="2642" spans="1:10" x14ac:dyDescent="0.45">
      <c r="A2642">
        <v>2891403</v>
      </c>
      <c r="B2642" s="1">
        <v>45280</v>
      </c>
      <c r="C2642" t="s">
        <v>7</v>
      </c>
      <c r="D2642" t="s">
        <v>8</v>
      </c>
      <c r="E2642" t="s">
        <v>8796</v>
      </c>
      <c r="F2642">
        <v>635</v>
      </c>
      <c r="G2642">
        <v>0.19900000000000001</v>
      </c>
      <c r="H2642">
        <v>0</v>
      </c>
      <c r="J2642" s="1" t="str">
        <f t="shared" si="42"/>
        <v>2023-12-20-00</v>
      </c>
    </row>
    <row r="2643" spans="1:10" x14ac:dyDescent="0.45">
      <c r="A2643">
        <v>2892897</v>
      </c>
      <c r="B2643" s="1">
        <v>45280.041666666664</v>
      </c>
      <c r="C2643" t="s">
        <v>7</v>
      </c>
      <c r="D2643" t="s">
        <v>8</v>
      </c>
      <c r="E2643" t="s">
        <v>8796</v>
      </c>
      <c r="F2643">
        <v>635</v>
      </c>
      <c r="G2643">
        <v>0.18</v>
      </c>
      <c r="H2643">
        <v>0</v>
      </c>
      <c r="J2643" s="1" t="str">
        <f t="shared" si="42"/>
        <v>2023-12-20-01</v>
      </c>
    </row>
    <row r="2644" spans="1:10" x14ac:dyDescent="0.45">
      <c r="A2644">
        <v>2893279</v>
      </c>
      <c r="B2644" s="1">
        <v>45280.083333333336</v>
      </c>
      <c r="C2644" t="s">
        <v>7</v>
      </c>
      <c r="D2644" t="s">
        <v>8</v>
      </c>
      <c r="E2644" t="s">
        <v>8796</v>
      </c>
      <c r="F2644">
        <v>635</v>
      </c>
      <c r="G2644">
        <v>0.67800000000000005</v>
      </c>
      <c r="H2644">
        <v>0</v>
      </c>
      <c r="J2644" s="1" t="str">
        <f t="shared" si="42"/>
        <v>2023-12-20-02</v>
      </c>
    </row>
    <row r="2645" spans="1:10" x14ac:dyDescent="0.45">
      <c r="A2645">
        <v>2894801</v>
      </c>
      <c r="B2645" s="1">
        <v>45280.125</v>
      </c>
      <c r="C2645" t="s">
        <v>7</v>
      </c>
      <c r="D2645" t="s">
        <v>8</v>
      </c>
      <c r="E2645" t="s">
        <v>8796</v>
      </c>
      <c r="F2645">
        <v>635</v>
      </c>
      <c r="G2645">
        <v>0.154</v>
      </c>
      <c r="H2645">
        <v>0</v>
      </c>
      <c r="J2645" s="1" t="str">
        <f t="shared" si="42"/>
        <v>2023-12-20-03</v>
      </c>
    </row>
    <row r="2646" spans="1:10" x14ac:dyDescent="0.45">
      <c r="A2646">
        <v>2895680</v>
      </c>
      <c r="B2646" s="1">
        <v>45280.166666666664</v>
      </c>
      <c r="C2646" t="s">
        <v>7</v>
      </c>
      <c r="D2646" t="s">
        <v>8</v>
      </c>
      <c r="E2646" t="s">
        <v>8796</v>
      </c>
      <c r="F2646">
        <v>635</v>
      </c>
      <c r="G2646">
        <v>1.4239999999999999</v>
      </c>
      <c r="H2646">
        <v>0</v>
      </c>
      <c r="J2646" s="1" t="str">
        <f t="shared" si="42"/>
        <v>2023-12-20-04</v>
      </c>
    </row>
    <row r="2647" spans="1:10" x14ac:dyDescent="0.45">
      <c r="A2647">
        <v>2896515</v>
      </c>
      <c r="B2647" s="1">
        <v>45280.208333333336</v>
      </c>
      <c r="C2647" t="s">
        <v>7</v>
      </c>
      <c r="D2647" t="s">
        <v>8</v>
      </c>
      <c r="E2647" t="s">
        <v>8796</v>
      </c>
      <c r="F2647">
        <v>635</v>
      </c>
      <c r="G2647">
        <v>0.254</v>
      </c>
      <c r="H2647">
        <v>0</v>
      </c>
      <c r="J2647" s="1" t="str">
        <f t="shared" si="42"/>
        <v>2023-12-20-05</v>
      </c>
    </row>
    <row r="2648" spans="1:10" x14ac:dyDescent="0.45">
      <c r="A2648">
        <v>2898573</v>
      </c>
      <c r="B2648" s="1">
        <v>45280.25</v>
      </c>
      <c r="C2648" t="s">
        <v>7</v>
      </c>
      <c r="D2648" t="s">
        <v>8</v>
      </c>
      <c r="E2648" t="s">
        <v>8796</v>
      </c>
      <c r="F2648">
        <v>635</v>
      </c>
      <c r="G2648">
        <v>0.52300000000000002</v>
      </c>
      <c r="H2648">
        <v>0</v>
      </c>
      <c r="J2648" s="1" t="str">
        <f t="shared" si="42"/>
        <v>2023-12-20-06</v>
      </c>
    </row>
    <row r="2649" spans="1:10" x14ac:dyDescent="0.45">
      <c r="A2649">
        <v>2899167</v>
      </c>
      <c r="B2649" s="1">
        <v>45280.291666666664</v>
      </c>
      <c r="C2649" t="s">
        <v>7</v>
      </c>
      <c r="D2649" t="s">
        <v>8</v>
      </c>
      <c r="E2649" t="s">
        <v>8796</v>
      </c>
      <c r="F2649">
        <v>635</v>
      </c>
      <c r="G2649">
        <v>0.621</v>
      </c>
      <c r="H2649">
        <v>8.9999999999999993E-3</v>
      </c>
      <c r="J2649" s="1" t="str">
        <f t="shared" si="42"/>
        <v>2023-12-20-07</v>
      </c>
    </row>
    <row r="2650" spans="1:10" x14ac:dyDescent="0.45">
      <c r="A2650">
        <v>2899908</v>
      </c>
      <c r="B2650" s="1">
        <v>45280.333333333336</v>
      </c>
      <c r="C2650" t="s">
        <v>7</v>
      </c>
      <c r="D2650" t="s">
        <v>8</v>
      </c>
      <c r="E2650" t="s">
        <v>8796</v>
      </c>
      <c r="F2650">
        <v>635</v>
      </c>
      <c r="G2650">
        <v>0.45300000000000001</v>
      </c>
      <c r="H2650">
        <v>4.3999999999999997E-2</v>
      </c>
      <c r="J2650" s="1" t="str">
        <f t="shared" si="42"/>
        <v>2023-12-20-08</v>
      </c>
    </row>
    <row r="2651" spans="1:10" x14ac:dyDescent="0.45">
      <c r="A2651">
        <v>2901719</v>
      </c>
      <c r="B2651" s="1">
        <v>45280.375</v>
      </c>
      <c r="C2651" t="s">
        <v>7</v>
      </c>
      <c r="D2651" t="s">
        <v>8</v>
      </c>
      <c r="E2651" t="s">
        <v>8796</v>
      </c>
      <c r="F2651">
        <v>635</v>
      </c>
      <c r="G2651">
        <v>4.3999999999999997E-2</v>
      </c>
      <c r="H2651">
        <v>0.379</v>
      </c>
      <c r="J2651" s="1" t="str">
        <f t="shared" si="42"/>
        <v>2023-12-20-09</v>
      </c>
    </row>
    <row r="2652" spans="1:10" x14ac:dyDescent="0.45">
      <c r="A2652">
        <v>2901960</v>
      </c>
      <c r="B2652" s="1">
        <v>45280.416666666664</v>
      </c>
      <c r="C2652" t="s">
        <v>7</v>
      </c>
      <c r="D2652" t="s">
        <v>8</v>
      </c>
      <c r="E2652" t="s">
        <v>8796</v>
      </c>
      <c r="F2652">
        <v>635</v>
      </c>
      <c r="G2652">
        <v>0.35499999999999998</v>
      </c>
      <c r="H2652">
        <v>0.35399999999999998</v>
      </c>
      <c r="J2652" s="1" t="str">
        <f t="shared" si="42"/>
        <v>2023-12-20-10</v>
      </c>
    </row>
    <row r="2653" spans="1:10" x14ac:dyDescent="0.45">
      <c r="A2653">
        <v>2903742</v>
      </c>
      <c r="B2653" s="1">
        <v>45280.458333333336</v>
      </c>
      <c r="C2653" t="s">
        <v>7</v>
      </c>
      <c r="D2653" t="s">
        <v>8</v>
      </c>
      <c r="E2653" t="s">
        <v>8796</v>
      </c>
      <c r="F2653">
        <v>635</v>
      </c>
      <c r="G2653">
        <v>1.2E-2</v>
      </c>
      <c r="H2653">
        <v>0.25800000000000001</v>
      </c>
      <c r="J2653" s="1" t="str">
        <f t="shared" si="42"/>
        <v>2023-12-20-11</v>
      </c>
    </row>
    <row r="2654" spans="1:10" x14ac:dyDescent="0.45">
      <c r="A2654">
        <v>2904369</v>
      </c>
      <c r="B2654" s="1">
        <v>45280.5</v>
      </c>
      <c r="C2654" t="s">
        <v>7</v>
      </c>
      <c r="D2654" t="s">
        <v>8</v>
      </c>
      <c r="E2654" t="s">
        <v>8796</v>
      </c>
      <c r="F2654">
        <v>635</v>
      </c>
      <c r="G2654">
        <v>0.56399999999999995</v>
      </c>
      <c r="H2654">
        <v>7.5999999999999998E-2</v>
      </c>
      <c r="J2654" s="1" t="str">
        <f t="shared" si="42"/>
        <v>2023-12-20-12</v>
      </c>
    </row>
    <row r="2655" spans="1:10" x14ac:dyDescent="0.45">
      <c r="A2655">
        <v>2905225</v>
      </c>
      <c r="B2655" s="1">
        <v>45280.541666666664</v>
      </c>
      <c r="C2655" t="s">
        <v>7</v>
      </c>
      <c r="D2655" t="s">
        <v>8</v>
      </c>
      <c r="E2655" t="s">
        <v>8796</v>
      </c>
      <c r="F2655">
        <v>635</v>
      </c>
      <c r="G2655">
        <v>0.20599999999999999</v>
      </c>
      <c r="H2655">
        <v>4.0000000000000001E-3</v>
      </c>
      <c r="J2655" s="1" t="str">
        <f t="shared" si="42"/>
        <v>2023-12-20-13</v>
      </c>
    </row>
    <row r="2656" spans="1:10" x14ac:dyDescent="0.45">
      <c r="A2656">
        <v>2906348</v>
      </c>
      <c r="B2656" s="1">
        <v>45280.583333333336</v>
      </c>
      <c r="C2656" t="s">
        <v>7</v>
      </c>
      <c r="D2656" t="s">
        <v>8</v>
      </c>
      <c r="E2656" t="s">
        <v>8796</v>
      </c>
      <c r="F2656">
        <v>635</v>
      </c>
      <c r="G2656">
        <v>0.52200000000000002</v>
      </c>
      <c r="H2656">
        <v>0</v>
      </c>
      <c r="J2656" s="1" t="str">
        <f t="shared" si="42"/>
        <v>2023-12-20-14</v>
      </c>
    </row>
    <row r="2657" spans="1:10" x14ac:dyDescent="0.45">
      <c r="A2657">
        <v>2907990</v>
      </c>
      <c r="B2657" s="1">
        <v>45280.625</v>
      </c>
      <c r="C2657" t="s">
        <v>7</v>
      </c>
      <c r="D2657" t="s">
        <v>8</v>
      </c>
      <c r="E2657" t="s">
        <v>8796</v>
      </c>
      <c r="F2657">
        <v>635</v>
      </c>
      <c r="G2657">
        <v>0.58299999999999996</v>
      </c>
      <c r="H2657">
        <v>0</v>
      </c>
      <c r="J2657" s="1" t="str">
        <f t="shared" si="42"/>
        <v>2023-12-20-15</v>
      </c>
    </row>
    <row r="2658" spans="1:10" x14ac:dyDescent="0.45">
      <c r="A2658">
        <v>2909091</v>
      </c>
      <c r="B2658" s="1">
        <v>45280.666666666664</v>
      </c>
      <c r="C2658" t="s">
        <v>7</v>
      </c>
      <c r="D2658" t="s">
        <v>8</v>
      </c>
      <c r="E2658" t="s">
        <v>8796</v>
      </c>
      <c r="F2658">
        <v>635</v>
      </c>
      <c r="G2658">
        <v>1.2330000000000001</v>
      </c>
      <c r="H2658">
        <v>0</v>
      </c>
      <c r="J2658" s="1" t="str">
        <f t="shared" si="42"/>
        <v>2023-12-20-16</v>
      </c>
    </row>
    <row r="2659" spans="1:10" x14ac:dyDescent="0.45">
      <c r="A2659">
        <v>2910458</v>
      </c>
      <c r="B2659" s="1">
        <v>45280.708333333336</v>
      </c>
      <c r="C2659" t="s">
        <v>7</v>
      </c>
      <c r="D2659" t="s">
        <v>8</v>
      </c>
      <c r="E2659" t="s">
        <v>8796</v>
      </c>
      <c r="F2659">
        <v>635</v>
      </c>
      <c r="G2659">
        <v>0.55300000000000005</v>
      </c>
      <c r="H2659">
        <v>0</v>
      </c>
      <c r="J2659" s="1" t="str">
        <f t="shared" si="42"/>
        <v>2023-12-20-17</v>
      </c>
    </row>
    <row r="2660" spans="1:10" x14ac:dyDescent="0.45">
      <c r="A2660">
        <v>2911691</v>
      </c>
      <c r="B2660" s="1">
        <v>45280.75</v>
      </c>
      <c r="C2660" t="s">
        <v>7</v>
      </c>
      <c r="D2660" t="s">
        <v>8</v>
      </c>
      <c r="E2660" t="s">
        <v>8796</v>
      </c>
      <c r="F2660">
        <v>635</v>
      </c>
      <c r="G2660">
        <v>0.499</v>
      </c>
      <c r="H2660">
        <v>0</v>
      </c>
      <c r="J2660" s="1" t="str">
        <f t="shared" si="42"/>
        <v>2023-12-20-18</v>
      </c>
    </row>
    <row r="2661" spans="1:10" x14ac:dyDescent="0.45">
      <c r="A2661">
        <v>2911774</v>
      </c>
      <c r="B2661" s="1">
        <v>45280.791666666664</v>
      </c>
      <c r="C2661" t="s">
        <v>7</v>
      </c>
      <c r="D2661" t="s">
        <v>8</v>
      </c>
      <c r="E2661" t="s">
        <v>8796</v>
      </c>
      <c r="F2661">
        <v>635</v>
      </c>
      <c r="G2661">
        <v>0.82899999999999996</v>
      </c>
      <c r="H2661">
        <v>0</v>
      </c>
      <c r="J2661" s="1" t="str">
        <f t="shared" si="42"/>
        <v>2023-12-20-19</v>
      </c>
    </row>
    <row r="2662" spans="1:10" x14ac:dyDescent="0.45">
      <c r="A2662">
        <v>2913825</v>
      </c>
      <c r="B2662" s="1">
        <v>45280.833333333336</v>
      </c>
      <c r="C2662" t="s">
        <v>7</v>
      </c>
      <c r="D2662" t="s">
        <v>8</v>
      </c>
      <c r="E2662" t="s">
        <v>8796</v>
      </c>
      <c r="F2662">
        <v>635</v>
      </c>
      <c r="G2662">
        <v>0.76</v>
      </c>
      <c r="H2662">
        <v>0</v>
      </c>
      <c r="J2662" s="1" t="str">
        <f t="shared" si="42"/>
        <v>2023-12-20-20</v>
      </c>
    </row>
    <row r="2663" spans="1:10" x14ac:dyDescent="0.45">
      <c r="A2663">
        <v>2914876</v>
      </c>
      <c r="B2663" s="1">
        <v>45280.875</v>
      </c>
      <c r="C2663" t="s">
        <v>7</v>
      </c>
      <c r="D2663" t="s">
        <v>8</v>
      </c>
      <c r="E2663" t="s">
        <v>8796</v>
      </c>
      <c r="F2663">
        <v>635</v>
      </c>
      <c r="G2663">
        <v>0.22</v>
      </c>
      <c r="H2663">
        <v>0</v>
      </c>
      <c r="J2663" s="1" t="str">
        <f t="shared" si="42"/>
        <v>2023-12-20-21</v>
      </c>
    </row>
    <row r="2664" spans="1:10" x14ac:dyDescent="0.45">
      <c r="A2664">
        <v>2915949</v>
      </c>
      <c r="B2664" s="1">
        <v>45280.916666666664</v>
      </c>
      <c r="C2664" t="s">
        <v>7</v>
      </c>
      <c r="D2664" t="s">
        <v>8</v>
      </c>
      <c r="E2664" t="s">
        <v>8796</v>
      </c>
      <c r="F2664">
        <v>635</v>
      </c>
      <c r="G2664">
        <v>0.2</v>
      </c>
      <c r="H2664">
        <v>0</v>
      </c>
      <c r="J2664" s="1" t="str">
        <f t="shared" si="42"/>
        <v>2023-12-20-22</v>
      </c>
    </row>
    <row r="2665" spans="1:10" x14ac:dyDescent="0.45">
      <c r="A2665">
        <v>2916503</v>
      </c>
      <c r="B2665" s="1">
        <v>45280.958333333336</v>
      </c>
      <c r="C2665" t="s">
        <v>7</v>
      </c>
      <c r="D2665" t="s">
        <v>8</v>
      </c>
      <c r="E2665" t="s">
        <v>8796</v>
      </c>
      <c r="F2665">
        <v>635</v>
      </c>
      <c r="G2665">
        <v>0.18</v>
      </c>
      <c r="H2665">
        <v>0</v>
      </c>
      <c r="J2665" s="1" t="str">
        <f t="shared" si="42"/>
        <v>2023-12-20-23</v>
      </c>
    </row>
    <row r="2666" spans="1:10" x14ac:dyDescent="0.45">
      <c r="A2666">
        <v>2917960</v>
      </c>
      <c r="B2666" s="1">
        <v>45281</v>
      </c>
      <c r="C2666" t="s">
        <v>7</v>
      </c>
      <c r="D2666" t="s">
        <v>8</v>
      </c>
      <c r="E2666" t="s">
        <v>8796</v>
      </c>
      <c r="F2666">
        <v>635</v>
      </c>
      <c r="G2666">
        <v>0.152</v>
      </c>
      <c r="H2666">
        <v>0</v>
      </c>
      <c r="J2666" s="1" t="str">
        <f t="shared" si="42"/>
        <v>2023-12-21-00</v>
      </c>
    </row>
    <row r="2667" spans="1:10" x14ac:dyDescent="0.45">
      <c r="A2667">
        <v>2918560</v>
      </c>
      <c r="B2667" s="1">
        <v>45281.041666666664</v>
      </c>
      <c r="C2667" t="s">
        <v>7</v>
      </c>
      <c r="D2667" t="s">
        <v>8</v>
      </c>
      <c r="E2667" t="s">
        <v>8796</v>
      </c>
      <c r="F2667">
        <v>635</v>
      </c>
      <c r="G2667">
        <v>0.17100000000000001</v>
      </c>
      <c r="H2667">
        <v>0</v>
      </c>
      <c r="J2667" s="1" t="str">
        <f t="shared" si="42"/>
        <v>2023-12-21-01</v>
      </c>
    </row>
    <row r="2668" spans="1:10" x14ac:dyDescent="0.45">
      <c r="A2668">
        <v>2919957</v>
      </c>
      <c r="B2668" s="1">
        <v>45281.083333333336</v>
      </c>
      <c r="C2668" t="s">
        <v>7</v>
      </c>
      <c r="D2668" t="s">
        <v>8</v>
      </c>
      <c r="E2668" t="s">
        <v>8796</v>
      </c>
      <c r="F2668">
        <v>635</v>
      </c>
      <c r="G2668">
        <v>0.20200000000000001</v>
      </c>
      <c r="H2668">
        <v>0</v>
      </c>
      <c r="J2668" s="1" t="str">
        <f t="shared" si="42"/>
        <v>2023-12-21-02</v>
      </c>
    </row>
    <row r="2669" spans="1:10" x14ac:dyDescent="0.45">
      <c r="A2669">
        <v>2921323</v>
      </c>
      <c r="B2669" s="1">
        <v>45281.125</v>
      </c>
      <c r="C2669" t="s">
        <v>7</v>
      </c>
      <c r="D2669" t="s">
        <v>8</v>
      </c>
      <c r="E2669" t="s">
        <v>8796</v>
      </c>
      <c r="F2669">
        <v>635</v>
      </c>
      <c r="G2669">
        <v>0.77600000000000002</v>
      </c>
      <c r="H2669">
        <v>0</v>
      </c>
      <c r="J2669" s="1" t="str">
        <f t="shared" si="42"/>
        <v>2023-12-21-03</v>
      </c>
    </row>
    <row r="2670" spans="1:10" x14ac:dyDescent="0.45">
      <c r="A2670">
        <v>2922441</v>
      </c>
      <c r="B2670" s="1">
        <v>45281.166666666664</v>
      </c>
      <c r="C2670" t="s">
        <v>7</v>
      </c>
      <c r="D2670" t="s">
        <v>8</v>
      </c>
      <c r="E2670" t="s">
        <v>8796</v>
      </c>
      <c r="F2670">
        <v>635</v>
      </c>
      <c r="G2670">
        <v>0.57399999999999995</v>
      </c>
      <c r="H2670">
        <v>0</v>
      </c>
      <c r="J2670" s="1" t="str">
        <f t="shared" si="42"/>
        <v>2023-12-21-04</v>
      </c>
    </row>
    <row r="2671" spans="1:10" x14ac:dyDescent="0.45">
      <c r="A2671">
        <v>2923287</v>
      </c>
      <c r="B2671" s="1">
        <v>45281.208333333336</v>
      </c>
      <c r="C2671" t="s">
        <v>7</v>
      </c>
      <c r="D2671" t="s">
        <v>8</v>
      </c>
      <c r="E2671" t="s">
        <v>8796</v>
      </c>
      <c r="F2671">
        <v>635</v>
      </c>
      <c r="G2671">
        <v>2.7530000000000001</v>
      </c>
      <c r="H2671">
        <v>0</v>
      </c>
      <c r="J2671" s="1" t="str">
        <f t="shared" si="42"/>
        <v>2023-12-21-05</v>
      </c>
    </row>
    <row r="2672" spans="1:10" x14ac:dyDescent="0.45">
      <c r="A2672">
        <v>2924512</v>
      </c>
      <c r="B2672" s="1">
        <v>45281.25</v>
      </c>
      <c r="C2672" t="s">
        <v>7</v>
      </c>
      <c r="D2672" t="s">
        <v>8</v>
      </c>
      <c r="E2672" t="s">
        <v>8796</v>
      </c>
      <c r="F2672">
        <v>635</v>
      </c>
      <c r="G2672">
        <v>1.3879999999999999</v>
      </c>
      <c r="H2672">
        <v>0</v>
      </c>
      <c r="J2672" s="1" t="str">
        <f t="shared" si="42"/>
        <v>2023-12-21-06</v>
      </c>
    </row>
    <row r="2673" spans="1:10" x14ac:dyDescent="0.45">
      <c r="A2673">
        <v>2925275</v>
      </c>
      <c r="B2673" s="1">
        <v>45281.291666666664</v>
      </c>
      <c r="C2673" t="s">
        <v>7</v>
      </c>
      <c r="D2673" t="s">
        <v>8</v>
      </c>
      <c r="E2673" t="s">
        <v>8796</v>
      </c>
      <c r="F2673">
        <v>635</v>
      </c>
      <c r="G2673">
        <v>0.73399999999999999</v>
      </c>
      <c r="H2673">
        <v>0</v>
      </c>
      <c r="J2673" s="1" t="str">
        <f t="shared" si="42"/>
        <v>2023-12-21-07</v>
      </c>
    </row>
    <row r="2674" spans="1:10" x14ac:dyDescent="0.45">
      <c r="A2674">
        <v>2926775</v>
      </c>
      <c r="B2674" s="1">
        <v>45281.333333333336</v>
      </c>
      <c r="C2674" t="s">
        <v>7</v>
      </c>
      <c r="D2674" t="s">
        <v>8</v>
      </c>
      <c r="E2674" t="s">
        <v>8796</v>
      </c>
      <c r="F2674">
        <v>635</v>
      </c>
      <c r="G2674">
        <v>0.65400000000000003</v>
      </c>
      <c r="H2674">
        <v>8.9999999999999993E-3</v>
      </c>
      <c r="J2674" s="1" t="str">
        <f t="shared" si="42"/>
        <v>2023-12-21-08</v>
      </c>
    </row>
    <row r="2675" spans="1:10" x14ac:dyDescent="0.45">
      <c r="A2675">
        <v>2927407</v>
      </c>
      <c r="B2675" s="1">
        <v>45281.375</v>
      </c>
      <c r="C2675" t="s">
        <v>7</v>
      </c>
      <c r="D2675" t="s">
        <v>8</v>
      </c>
      <c r="E2675" t="s">
        <v>8796</v>
      </c>
      <c r="F2675">
        <v>635</v>
      </c>
      <c r="G2675">
        <v>0.54600000000000004</v>
      </c>
      <c r="H2675">
        <v>1.7999999999999999E-2</v>
      </c>
      <c r="J2675" s="1" t="str">
        <f t="shared" si="42"/>
        <v>2023-12-21-09</v>
      </c>
    </row>
    <row r="2676" spans="1:10" x14ac:dyDescent="0.45">
      <c r="A2676">
        <v>2928799</v>
      </c>
      <c r="B2676" s="1">
        <v>45281.416666666664</v>
      </c>
      <c r="C2676" t="s">
        <v>7</v>
      </c>
      <c r="D2676" t="s">
        <v>8</v>
      </c>
      <c r="E2676" t="s">
        <v>8796</v>
      </c>
      <c r="F2676">
        <v>635</v>
      </c>
      <c r="G2676">
        <v>0.28299999999999997</v>
      </c>
      <c r="H2676">
        <v>2.7E-2</v>
      </c>
      <c r="J2676" s="1" t="str">
        <f t="shared" si="42"/>
        <v>2023-12-21-10</v>
      </c>
    </row>
    <row r="2677" spans="1:10" x14ac:dyDescent="0.45">
      <c r="A2677">
        <v>2929275</v>
      </c>
      <c r="B2677" s="1">
        <v>45281.458333333336</v>
      </c>
      <c r="C2677" t="s">
        <v>7</v>
      </c>
      <c r="D2677" t="s">
        <v>8</v>
      </c>
      <c r="E2677" t="s">
        <v>8796</v>
      </c>
      <c r="F2677">
        <v>635</v>
      </c>
      <c r="G2677">
        <v>0.67600000000000005</v>
      </c>
      <c r="H2677">
        <v>7.0000000000000001E-3</v>
      </c>
      <c r="J2677" s="1" t="str">
        <f t="shared" si="42"/>
        <v>2023-12-21-11</v>
      </c>
    </row>
    <row r="2678" spans="1:10" x14ac:dyDescent="0.45">
      <c r="A2678">
        <v>2930691</v>
      </c>
      <c r="B2678" s="1">
        <v>45281.5</v>
      </c>
      <c r="C2678" t="s">
        <v>7</v>
      </c>
      <c r="D2678" t="s">
        <v>8</v>
      </c>
      <c r="E2678" t="s">
        <v>8796</v>
      </c>
      <c r="F2678">
        <v>635</v>
      </c>
      <c r="G2678">
        <v>0.56999999999999995</v>
      </c>
      <c r="H2678">
        <v>0</v>
      </c>
      <c r="J2678" s="1" t="str">
        <f t="shared" si="42"/>
        <v>2023-12-21-12</v>
      </c>
    </row>
    <row r="2679" spans="1:10" x14ac:dyDescent="0.45">
      <c r="A2679">
        <v>2932096</v>
      </c>
      <c r="B2679" s="1">
        <v>45281.541666666664</v>
      </c>
      <c r="C2679" t="s">
        <v>7</v>
      </c>
      <c r="D2679" t="s">
        <v>8</v>
      </c>
      <c r="E2679" t="s">
        <v>8796</v>
      </c>
      <c r="F2679">
        <v>635</v>
      </c>
      <c r="G2679">
        <v>1.575</v>
      </c>
      <c r="H2679">
        <v>0</v>
      </c>
      <c r="J2679" s="1" t="str">
        <f t="shared" si="42"/>
        <v>2023-12-21-13</v>
      </c>
    </row>
    <row r="2680" spans="1:10" x14ac:dyDescent="0.45">
      <c r="A2680">
        <v>2932906</v>
      </c>
      <c r="B2680" s="1">
        <v>45281.583333333336</v>
      </c>
      <c r="C2680" t="s">
        <v>7</v>
      </c>
      <c r="D2680" t="s">
        <v>8</v>
      </c>
      <c r="E2680" t="s">
        <v>8796</v>
      </c>
      <c r="F2680">
        <v>635</v>
      </c>
      <c r="G2680">
        <v>1.071</v>
      </c>
      <c r="H2680">
        <v>0</v>
      </c>
      <c r="J2680" s="1" t="str">
        <f t="shared" si="42"/>
        <v>2023-12-21-14</v>
      </c>
    </row>
    <row r="2681" spans="1:10" x14ac:dyDescent="0.45">
      <c r="A2681">
        <v>2934261</v>
      </c>
      <c r="B2681" s="1">
        <v>45281.625</v>
      </c>
      <c r="C2681" t="s">
        <v>7</v>
      </c>
      <c r="D2681" t="s">
        <v>8</v>
      </c>
      <c r="E2681" t="s">
        <v>8796</v>
      </c>
      <c r="F2681">
        <v>635</v>
      </c>
      <c r="G2681">
        <v>0.63700000000000001</v>
      </c>
      <c r="H2681">
        <v>0</v>
      </c>
      <c r="J2681" s="1" t="str">
        <f t="shared" si="42"/>
        <v>2023-12-21-15</v>
      </c>
    </row>
    <row r="2682" spans="1:10" x14ac:dyDescent="0.45">
      <c r="A2682">
        <v>2935050</v>
      </c>
      <c r="B2682" s="1">
        <v>45281.666666666664</v>
      </c>
      <c r="C2682" t="s">
        <v>7</v>
      </c>
      <c r="D2682" t="s">
        <v>8</v>
      </c>
      <c r="E2682" t="s">
        <v>8796</v>
      </c>
      <c r="F2682">
        <v>635</v>
      </c>
      <c r="G2682">
        <v>0.55300000000000005</v>
      </c>
      <c r="H2682">
        <v>0</v>
      </c>
      <c r="J2682" s="1" t="str">
        <f t="shared" si="42"/>
        <v>2023-12-21-16</v>
      </c>
    </row>
    <row r="2683" spans="1:10" x14ac:dyDescent="0.45">
      <c r="A2683">
        <v>2936737</v>
      </c>
      <c r="B2683" s="1">
        <v>45281.708333333336</v>
      </c>
      <c r="C2683" t="s">
        <v>7</v>
      </c>
      <c r="D2683" t="s">
        <v>8</v>
      </c>
      <c r="E2683" t="s">
        <v>8796</v>
      </c>
      <c r="F2683">
        <v>635</v>
      </c>
      <c r="G2683">
        <v>0.3</v>
      </c>
      <c r="H2683">
        <v>0</v>
      </c>
      <c r="J2683" s="1" t="str">
        <f t="shared" si="42"/>
        <v>2023-12-21-17</v>
      </c>
    </row>
    <row r="2684" spans="1:10" x14ac:dyDescent="0.45">
      <c r="A2684">
        <v>2937001</v>
      </c>
      <c r="B2684" s="1">
        <v>45281.75</v>
      </c>
      <c r="C2684" t="s">
        <v>7</v>
      </c>
      <c r="D2684" t="s">
        <v>8</v>
      </c>
      <c r="E2684" t="s">
        <v>8796</v>
      </c>
      <c r="F2684">
        <v>635</v>
      </c>
      <c r="G2684">
        <v>0.70599999999999996</v>
      </c>
      <c r="H2684">
        <v>0</v>
      </c>
      <c r="J2684" s="1" t="str">
        <f t="shared" si="42"/>
        <v>2023-12-21-18</v>
      </c>
    </row>
    <row r="2685" spans="1:10" x14ac:dyDescent="0.45">
      <c r="A2685">
        <v>2938307</v>
      </c>
      <c r="B2685" s="1">
        <v>45281.791666666664</v>
      </c>
      <c r="C2685" t="s">
        <v>7</v>
      </c>
      <c r="D2685" t="s">
        <v>8</v>
      </c>
      <c r="E2685" t="s">
        <v>8796</v>
      </c>
      <c r="F2685">
        <v>635</v>
      </c>
      <c r="G2685">
        <v>0.88500000000000001</v>
      </c>
      <c r="H2685">
        <v>0</v>
      </c>
      <c r="J2685" s="1" t="str">
        <f t="shared" si="42"/>
        <v>2023-12-21-19</v>
      </c>
    </row>
    <row r="2686" spans="1:10" x14ac:dyDescent="0.45">
      <c r="A2686">
        <v>2940118</v>
      </c>
      <c r="B2686" s="1">
        <v>45281.833333333336</v>
      </c>
      <c r="C2686" t="s">
        <v>7</v>
      </c>
      <c r="D2686" t="s">
        <v>8</v>
      </c>
      <c r="E2686" t="s">
        <v>8796</v>
      </c>
      <c r="F2686">
        <v>635</v>
      </c>
      <c r="G2686">
        <v>0.29899999999999999</v>
      </c>
      <c r="H2686">
        <v>0</v>
      </c>
      <c r="J2686" s="1" t="str">
        <f t="shared" si="42"/>
        <v>2023-12-21-20</v>
      </c>
    </row>
    <row r="2687" spans="1:10" x14ac:dyDescent="0.45">
      <c r="A2687">
        <v>2940444</v>
      </c>
      <c r="B2687" s="1">
        <v>45281.875</v>
      </c>
      <c r="C2687" t="s">
        <v>7</v>
      </c>
      <c r="D2687" t="s">
        <v>8</v>
      </c>
      <c r="E2687" t="s">
        <v>8796</v>
      </c>
      <c r="F2687">
        <v>635</v>
      </c>
      <c r="G2687">
        <v>1.258</v>
      </c>
      <c r="H2687">
        <v>0</v>
      </c>
      <c r="J2687" s="1" t="str">
        <f t="shared" si="42"/>
        <v>2023-12-21-21</v>
      </c>
    </row>
    <row r="2688" spans="1:10" x14ac:dyDescent="0.45">
      <c r="A2688">
        <v>2941894</v>
      </c>
      <c r="B2688" s="1">
        <v>45281.916666666664</v>
      </c>
      <c r="C2688" t="s">
        <v>7</v>
      </c>
      <c r="D2688" t="s">
        <v>8</v>
      </c>
      <c r="E2688" t="s">
        <v>8796</v>
      </c>
      <c r="F2688">
        <v>635</v>
      </c>
      <c r="G2688">
        <v>1.5780000000000001</v>
      </c>
      <c r="H2688">
        <v>0</v>
      </c>
      <c r="J2688" s="1" t="str">
        <f t="shared" si="42"/>
        <v>2023-12-21-22</v>
      </c>
    </row>
    <row r="2689" spans="1:10" x14ac:dyDescent="0.45">
      <c r="A2689">
        <v>2942620</v>
      </c>
      <c r="B2689" s="1">
        <v>45281.958333333336</v>
      </c>
      <c r="C2689" t="s">
        <v>7</v>
      </c>
      <c r="D2689" t="s">
        <v>8</v>
      </c>
      <c r="E2689" t="s">
        <v>8796</v>
      </c>
      <c r="F2689">
        <v>635</v>
      </c>
      <c r="G2689">
        <v>1.486</v>
      </c>
      <c r="H2689">
        <v>0</v>
      </c>
      <c r="J2689" s="1" t="str">
        <f t="shared" si="42"/>
        <v>2023-12-21-23</v>
      </c>
    </row>
    <row r="2690" spans="1:10" x14ac:dyDescent="0.45">
      <c r="A2690">
        <v>2943610</v>
      </c>
      <c r="B2690" s="1">
        <v>45282</v>
      </c>
      <c r="C2690" t="s">
        <v>7</v>
      </c>
      <c r="D2690" t="s">
        <v>8</v>
      </c>
      <c r="E2690" t="s">
        <v>8796</v>
      </c>
      <c r="F2690">
        <v>635</v>
      </c>
      <c r="G2690">
        <v>1.55</v>
      </c>
      <c r="H2690">
        <v>0</v>
      </c>
      <c r="J2690" s="1" t="str">
        <f t="shared" si="42"/>
        <v>2023-12-22-00</v>
      </c>
    </row>
    <row r="2691" spans="1:10" x14ac:dyDescent="0.45">
      <c r="A2691">
        <v>2945034</v>
      </c>
      <c r="B2691" s="1">
        <v>45282.041666666664</v>
      </c>
      <c r="C2691" t="s">
        <v>7</v>
      </c>
      <c r="D2691" t="s">
        <v>8</v>
      </c>
      <c r="E2691" t="s">
        <v>8796</v>
      </c>
      <c r="F2691">
        <v>635</v>
      </c>
      <c r="G2691">
        <v>1.496</v>
      </c>
      <c r="H2691">
        <v>0</v>
      </c>
      <c r="J2691" s="1" t="str">
        <f t="shared" ref="J2691:J2754" si="43">TEXT(YEAR(B2691),"0000")&amp;"-"&amp;TEXT(MONTH(B2691),"00")&amp;"-"&amp;TEXT(DAY(B2691),"00")&amp;"-"&amp;TEXT(HOUR(B2691),"00")</f>
        <v>2023-12-22-01</v>
      </c>
    </row>
    <row r="2692" spans="1:10" x14ac:dyDescent="0.45">
      <c r="A2692">
        <v>2946448</v>
      </c>
      <c r="B2692" s="1">
        <v>45282.083333333336</v>
      </c>
      <c r="C2692" t="s">
        <v>7</v>
      </c>
      <c r="D2692" t="s">
        <v>8</v>
      </c>
      <c r="E2692" t="s">
        <v>8796</v>
      </c>
      <c r="F2692">
        <v>635</v>
      </c>
      <c r="G2692">
        <v>0.59299999999999997</v>
      </c>
      <c r="H2692">
        <v>0</v>
      </c>
      <c r="J2692" s="1" t="str">
        <f t="shared" si="43"/>
        <v>2023-12-22-02</v>
      </c>
    </row>
    <row r="2693" spans="1:10" x14ac:dyDescent="0.45">
      <c r="A2693">
        <v>2947276</v>
      </c>
      <c r="B2693" s="1">
        <v>45282.125</v>
      </c>
      <c r="C2693" t="s">
        <v>7</v>
      </c>
      <c r="D2693" t="s">
        <v>8</v>
      </c>
      <c r="E2693" t="s">
        <v>8796</v>
      </c>
      <c r="F2693">
        <v>635</v>
      </c>
      <c r="G2693">
        <v>0.27800000000000002</v>
      </c>
      <c r="H2693">
        <v>0</v>
      </c>
      <c r="J2693" s="1" t="str">
        <f t="shared" si="43"/>
        <v>2023-12-22-03</v>
      </c>
    </row>
    <row r="2694" spans="1:10" x14ac:dyDescent="0.45">
      <c r="A2694">
        <v>2948206</v>
      </c>
      <c r="B2694" s="1">
        <v>45282.166666666664</v>
      </c>
      <c r="C2694" t="s">
        <v>7</v>
      </c>
      <c r="D2694" t="s">
        <v>8</v>
      </c>
      <c r="E2694" t="s">
        <v>8796</v>
      </c>
      <c r="F2694">
        <v>635</v>
      </c>
      <c r="G2694">
        <v>1.224</v>
      </c>
      <c r="H2694">
        <v>0</v>
      </c>
      <c r="J2694" s="1" t="str">
        <f t="shared" si="43"/>
        <v>2023-12-22-04</v>
      </c>
    </row>
    <row r="2695" spans="1:10" x14ac:dyDescent="0.45">
      <c r="A2695">
        <v>2949533</v>
      </c>
      <c r="B2695" s="1">
        <v>45282.208333333336</v>
      </c>
      <c r="C2695" t="s">
        <v>7</v>
      </c>
      <c r="D2695" t="s">
        <v>8</v>
      </c>
      <c r="E2695" t="s">
        <v>8796</v>
      </c>
      <c r="F2695">
        <v>635</v>
      </c>
      <c r="G2695">
        <v>0.16800000000000001</v>
      </c>
      <c r="H2695">
        <v>0</v>
      </c>
      <c r="J2695" s="1" t="str">
        <f t="shared" si="43"/>
        <v>2023-12-22-05</v>
      </c>
    </row>
    <row r="2696" spans="1:10" x14ac:dyDescent="0.45">
      <c r="A2696">
        <v>2950760</v>
      </c>
      <c r="B2696" s="1">
        <v>45282.25</v>
      </c>
      <c r="C2696" t="s">
        <v>7</v>
      </c>
      <c r="D2696" t="s">
        <v>8</v>
      </c>
      <c r="E2696" t="s">
        <v>8796</v>
      </c>
      <c r="F2696">
        <v>635</v>
      </c>
      <c r="G2696">
        <v>1.413</v>
      </c>
      <c r="H2696">
        <v>0</v>
      </c>
      <c r="J2696" s="1" t="str">
        <f t="shared" si="43"/>
        <v>2023-12-22-06</v>
      </c>
    </row>
    <row r="2697" spans="1:10" x14ac:dyDescent="0.45">
      <c r="A2697">
        <v>2951874</v>
      </c>
      <c r="B2697" s="1">
        <v>45282.291666666664</v>
      </c>
      <c r="C2697" t="s">
        <v>7</v>
      </c>
      <c r="D2697" t="s">
        <v>8</v>
      </c>
      <c r="E2697" t="s">
        <v>8796</v>
      </c>
      <c r="F2697">
        <v>635</v>
      </c>
      <c r="G2697">
        <v>0.50700000000000001</v>
      </c>
      <c r="H2697">
        <v>0</v>
      </c>
      <c r="J2697" s="1" t="str">
        <f t="shared" si="43"/>
        <v>2023-12-22-07</v>
      </c>
    </row>
    <row r="2698" spans="1:10" x14ac:dyDescent="0.45">
      <c r="A2698">
        <v>2952244</v>
      </c>
      <c r="B2698" s="1">
        <v>45282.333333333336</v>
      </c>
      <c r="C2698" t="s">
        <v>7</v>
      </c>
      <c r="D2698" t="s">
        <v>8</v>
      </c>
      <c r="E2698" t="s">
        <v>8796</v>
      </c>
      <c r="F2698">
        <v>635</v>
      </c>
      <c r="G2698">
        <v>0.65</v>
      </c>
      <c r="H2698">
        <v>0</v>
      </c>
      <c r="J2698" s="1" t="str">
        <f t="shared" si="43"/>
        <v>2023-12-22-08</v>
      </c>
    </row>
    <row r="2699" spans="1:10" x14ac:dyDescent="0.45">
      <c r="A2699">
        <v>2953366</v>
      </c>
      <c r="B2699" s="1">
        <v>45282.375</v>
      </c>
      <c r="C2699" t="s">
        <v>7</v>
      </c>
      <c r="D2699" t="s">
        <v>8</v>
      </c>
      <c r="E2699" t="s">
        <v>8796</v>
      </c>
      <c r="F2699">
        <v>635</v>
      </c>
      <c r="G2699">
        <v>0.59399999999999997</v>
      </c>
      <c r="H2699">
        <v>1E-3</v>
      </c>
      <c r="J2699" s="1" t="str">
        <f t="shared" si="43"/>
        <v>2023-12-22-09</v>
      </c>
    </row>
    <row r="2700" spans="1:10" x14ac:dyDescent="0.45">
      <c r="A2700">
        <v>2954939</v>
      </c>
      <c r="B2700" s="1">
        <v>45282.416666666664</v>
      </c>
      <c r="C2700" t="s">
        <v>7</v>
      </c>
      <c r="D2700" t="s">
        <v>8</v>
      </c>
      <c r="E2700" t="s">
        <v>8796</v>
      </c>
      <c r="F2700">
        <v>635</v>
      </c>
      <c r="G2700">
        <v>0.84499999999999997</v>
      </c>
      <c r="H2700">
        <v>3.0000000000000001E-3</v>
      </c>
      <c r="J2700" s="1" t="str">
        <f t="shared" si="43"/>
        <v>2023-12-22-10</v>
      </c>
    </row>
    <row r="2701" spans="1:10" x14ac:dyDescent="0.45">
      <c r="A2701">
        <v>2955488</v>
      </c>
      <c r="B2701" s="1">
        <v>45282.458333333336</v>
      </c>
      <c r="C2701" t="s">
        <v>7</v>
      </c>
      <c r="D2701" t="s">
        <v>8</v>
      </c>
      <c r="E2701" t="s">
        <v>8796</v>
      </c>
      <c r="F2701">
        <v>635</v>
      </c>
      <c r="G2701">
        <v>0.82</v>
      </c>
      <c r="H2701">
        <v>0</v>
      </c>
      <c r="J2701" s="1" t="str">
        <f t="shared" si="43"/>
        <v>2023-12-22-11</v>
      </c>
    </row>
    <row r="2702" spans="1:10" x14ac:dyDescent="0.45">
      <c r="A2702">
        <v>2956699</v>
      </c>
      <c r="B2702" s="1">
        <v>45282.5</v>
      </c>
      <c r="C2702" t="s">
        <v>7</v>
      </c>
      <c r="D2702" t="s">
        <v>8</v>
      </c>
      <c r="E2702" t="s">
        <v>8796</v>
      </c>
      <c r="F2702">
        <v>635</v>
      </c>
      <c r="G2702">
        <v>1.9490000000000001</v>
      </c>
      <c r="H2702">
        <v>0</v>
      </c>
      <c r="J2702" s="1" t="str">
        <f t="shared" si="43"/>
        <v>2023-12-22-12</v>
      </c>
    </row>
    <row r="2703" spans="1:10" x14ac:dyDescent="0.45">
      <c r="A2703">
        <v>2958288</v>
      </c>
      <c r="B2703" s="1">
        <v>45282.541666666664</v>
      </c>
      <c r="C2703" t="s">
        <v>7</v>
      </c>
      <c r="D2703" t="s">
        <v>8</v>
      </c>
      <c r="E2703" t="s">
        <v>8796</v>
      </c>
      <c r="F2703">
        <v>635</v>
      </c>
      <c r="G2703">
        <v>0.70799999999999996</v>
      </c>
      <c r="H2703">
        <v>0</v>
      </c>
      <c r="J2703" s="1" t="str">
        <f t="shared" si="43"/>
        <v>2023-12-22-13</v>
      </c>
    </row>
    <row r="2704" spans="1:10" x14ac:dyDescent="0.45">
      <c r="A2704">
        <v>2959370</v>
      </c>
      <c r="B2704" s="1">
        <v>45282.583333333336</v>
      </c>
      <c r="C2704" t="s">
        <v>7</v>
      </c>
      <c r="D2704" t="s">
        <v>8</v>
      </c>
      <c r="E2704" t="s">
        <v>8796</v>
      </c>
      <c r="F2704">
        <v>635</v>
      </c>
      <c r="G2704">
        <v>0.71599999999999997</v>
      </c>
      <c r="H2704">
        <v>0</v>
      </c>
      <c r="J2704" s="1" t="str">
        <f t="shared" si="43"/>
        <v>2023-12-22-14</v>
      </c>
    </row>
    <row r="2705" spans="1:10" x14ac:dyDescent="0.45">
      <c r="A2705">
        <v>2960681</v>
      </c>
      <c r="B2705" s="1">
        <v>45282.625</v>
      </c>
      <c r="C2705" t="s">
        <v>7</v>
      </c>
      <c r="D2705" t="s">
        <v>8</v>
      </c>
      <c r="E2705" t="s">
        <v>8796</v>
      </c>
      <c r="F2705">
        <v>635</v>
      </c>
      <c r="G2705">
        <v>0.69099999999999995</v>
      </c>
      <c r="H2705">
        <v>0</v>
      </c>
      <c r="J2705" s="1" t="str">
        <f t="shared" si="43"/>
        <v>2023-12-22-15</v>
      </c>
    </row>
    <row r="2706" spans="1:10" x14ac:dyDescent="0.45">
      <c r="A2706">
        <v>2961136</v>
      </c>
      <c r="B2706" s="1">
        <v>45282.666666666664</v>
      </c>
      <c r="C2706" t="s">
        <v>7</v>
      </c>
      <c r="D2706" t="s">
        <v>8</v>
      </c>
      <c r="E2706" t="s">
        <v>8796</v>
      </c>
      <c r="F2706">
        <v>635</v>
      </c>
      <c r="G2706">
        <v>0.65200000000000002</v>
      </c>
      <c r="H2706">
        <v>0</v>
      </c>
      <c r="J2706" s="1" t="str">
        <f t="shared" si="43"/>
        <v>2023-12-22-16</v>
      </c>
    </row>
    <row r="2707" spans="1:10" x14ac:dyDescent="0.45">
      <c r="A2707">
        <v>2962558</v>
      </c>
      <c r="B2707" s="1">
        <v>45282.708333333336</v>
      </c>
      <c r="C2707" t="s">
        <v>7</v>
      </c>
      <c r="D2707" t="s">
        <v>8</v>
      </c>
      <c r="E2707" t="s">
        <v>8796</v>
      </c>
      <c r="F2707">
        <v>635</v>
      </c>
      <c r="G2707">
        <v>1.421</v>
      </c>
      <c r="H2707">
        <v>0</v>
      </c>
      <c r="J2707" s="1" t="str">
        <f t="shared" si="43"/>
        <v>2023-12-22-17</v>
      </c>
    </row>
    <row r="2708" spans="1:10" x14ac:dyDescent="0.45">
      <c r="A2708">
        <v>2963758</v>
      </c>
      <c r="B2708" s="1">
        <v>45282.75</v>
      </c>
      <c r="C2708" t="s">
        <v>7</v>
      </c>
      <c r="D2708" t="s">
        <v>8</v>
      </c>
      <c r="E2708" t="s">
        <v>8796</v>
      </c>
      <c r="F2708">
        <v>635</v>
      </c>
      <c r="G2708">
        <v>0.85599999999999998</v>
      </c>
      <c r="H2708">
        <v>0</v>
      </c>
      <c r="J2708" s="1" t="str">
        <f t="shared" si="43"/>
        <v>2023-12-22-18</v>
      </c>
    </row>
    <row r="2709" spans="1:10" x14ac:dyDescent="0.45">
      <c r="A2709">
        <v>2964736</v>
      </c>
      <c r="B2709" s="1">
        <v>45282.791666666664</v>
      </c>
      <c r="C2709" t="s">
        <v>7</v>
      </c>
      <c r="D2709" t="s">
        <v>8</v>
      </c>
      <c r="E2709" t="s">
        <v>8796</v>
      </c>
      <c r="F2709">
        <v>635</v>
      </c>
      <c r="G2709">
        <v>0.318</v>
      </c>
      <c r="H2709">
        <v>0</v>
      </c>
      <c r="J2709" s="1" t="str">
        <f t="shared" si="43"/>
        <v>2023-12-22-19</v>
      </c>
    </row>
    <row r="2710" spans="1:10" x14ac:dyDescent="0.45">
      <c r="A2710">
        <v>2965666</v>
      </c>
      <c r="B2710" s="1">
        <v>45282.833333333336</v>
      </c>
      <c r="C2710" t="s">
        <v>7</v>
      </c>
      <c r="D2710" t="s">
        <v>8</v>
      </c>
      <c r="E2710" t="s">
        <v>8796</v>
      </c>
      <c r="F2710">
        <v>635</v>
      </c>
      <c r="G2710">
        <v>0.24399999999999999</v>
      </c>
      <c r="H2710">
        <v>0</v>
      </c>
      <c r="J2710" s="1" t="str">
        <f t="shared" si="43"/>
        <v>2023-12-22-20</v>
      </c>
    </row>
    <row r="2711" spans="1:10" x14ac:dyDescent="0.45">
      <c r="A2711">
        <v>2966914</v>
      </c>
      <c r="B2711" s="1">
        <v>45282.875</v>
      </c>
      <c r="C2711" t="s">
        <v>7</v>
      </c>
      <c r="D2711" t="s">
        <v>8</v>
      </c>
      <c r="E2711" t="s">
        <v>8796</v>
      </c>
      <c r="F2711">
        <v>635</v>
      </c>
      <c r="G2711">
        <v>0.16800000000000001</v>
      </c>
      <c r="H2711">
        <v>0</v>
      </c>
      <c r="J2711" s="1" t="str">
        <f t="shared" si="43"/>
        <v>2023-12-22-21</v>
      </c>
    </row>
    <row r="2712" spans="1:10" x14ac:dyDescent="0.45">
      <c r="A2712">
        <v>2967697</v>
      </c>
      <c r="B2712" s="1">
        <v>45282.916666666664</v>
      </c>
      <c r="C2712" t="s">
        <v>7</v>
      </c>
      <c r="D2712" t="s">
        <v>8</v>
      </c>
      <c r="E2712" t="s">
        <v>8796</v>
      </c>
      <c r="F2712">
        <v>635</v>
      </c>
      <c r="G2712">
        <v>0.23499999999999999</v>
      </c>
      <c r="H2712">
        <v>0</v>
      </c>
      <c r="J2712" s="1" t="str">
        <f t="shared" si="43"/>
        <v>2023-12-22-22</v>
      </c>
    </row>
    <row r="2713" spans="1:10" x14ac:dyDescent="0.45">
      <c r="A2713">
        <v>2969298</v>
      </c>
      <c r="B2713" s="1">
        <v>45282.958333333336</v>
      </c>
      <c r="C2713" t="s">
        <v>7</v>
      </c>
      <c r="D2713" t="s">
        <v>8</v>
      </c>
      <c r="E2713" t="s">
        <v>8796</v>
      </c>
      <c r="F2713">
        <v>635</v>
      </c>
      <c r="G2713">
        <v>0.128</v>
      </c>
      <c r="H2713">
        <v>0</v>
      </c>
      <c r="J2713" s="1" t="str">
        <f t="shared" si="43"/>
        <v>2023-12-22-23</v>
      </c>
    </row>
    <row r="2714" spans="1:10" x14ac:dyDescent="0.45">
      <c r="A2714">
        <v>2970002</v>
      </c>
      <c r="B2714" s="1">
        <v>45283</v>
      </c>
      <c r="C2714" t="s">
        <v>7</v>
      </c>
      <c r="D2714" t="s">
        <v>8</v>
      </c>
      <c r="E2714" t="s">
        <v>8796</v>
      </c>
      <c r="F2714">
        <v>635</v>
      </c>
      <c r="G2714">
        <v>0.19800000000000001</v>
      </c>
      <c r="H2714">
        <v>0</v>
      </c>
      <c r="J2714" s="1" t="str">
        <f t="shared" si="43"/>
        <v>2023-12-23-00</v>
      </c>
    </row>
    <row r="2715" spans="1:10" x14ac:dyDescent="0.45">
      <c r="A2715">
        <v>2970723</v>
      </c>
      <c r="B2715" s="1">
        <v>45283.041666666664</v>
      </c>
      <c r="C2715" t="s">
        <v>7</v>
      </c>
      <c r="D2715" t="s">
        <v>8</v>
      </c>
      <c r="E2715" t="s">
        <v>8796</v>
      </c>
      <c r="F2715">
        <v>635</v>
      </c>
      <c r="G2715">
        <v>0.89300000000000002</v>
      </c>
      <c r="H2715">
        <v>0</v>
      </c>
      <c r="J2715" s="1" t="str">
        <f t="shared" si="43"/>
        <v>2023-12-23-01</v>
      </c>
    </row>
    <row r="2716" spans="1:10" x14ac:dyDescent="0.45">
      <c r="A2716">
        <v>2972502</v>
      </c>
      <c r="B2716" s="1">
        <v>45283.083333333336</v>
      </c>
      <c r="C2716" t="s">
        <v>7</v>
      </c>
      <c r="D2716" t="s">
        <v>8</v>
      </c>
      <c r="E2716" t="s">
        <v>8796</v>
      </c>
      <c r="F2716">
        <v>635</v>
      </c>
      <c r="G2716">
        <v>0.752</v>
      </c>
      <c r="H2716">
        <v>0</v>
      </c>
      <c r="J2716" s="1" t="str">
        <f t="shared" si="43"/>
        <v>2023-12-23-02</v>
      </c>
    </row>
    <row r="2717" spans="1:10" x14ac:dyDescent="0.45">
      <c r="A2717">
        <v>2972927</v>
      </c>
      <c r="B2717" s="1">
        <v>45283.125</v>
      </c>
      <c r="C2717" t="s">
        <v>7</v>
      </c>
      <c r="D2717" t="s">
        <v>8</v>
      </c>
      <c r="E2717" t="s">
        <v>8796</v>
      </c>
      <c r="F2717">
        <v>635</v>
      </c>
      <c r="G2717">
        <v>0.72899999999999998</v>
      </c>
      <c r="H2717">
        <v>0</v>
      </c>
      <c r="J2717" s="1" t="str">
        <f t="shared" si="43"/>
        <v>2023-12-23-03</v>
      </c>
    </row>
    <row r="2718" spans="1:10" x14ac:dyDescent="0.45">
      <c r="A2718">
        <v>2974834</v>
      </c>
      <c r="B2718" s="1">
        <v>45283.166666666664</v>
      </c>
      <c r="C2718" t="s">
        <v>7</v>
      </c>
      <c r="D2718" t="s">
        <v>8</v>
      </c>
      <c r="E2718" t="s">
        <v>8796</v>
      </c>
      <c r="F2718">
        <v>635</v>
      </c>
      <c r="G2718">
        <v>0.48099999999999998</v>
      </c>
      <c r="H2718">
        <v>0</v>
      </c>
      <c r="J2718" s="1" t="str">
        <f t="shared" si="43"/>
        <v>2023-12-23-04</v>
      </c>
    </row>
    <row r="2719" spans="1:10" x14ac:dyDescent="0.45">
      <c r="A2719">
        <v>2975721</v>
      </c>
      <c r="B2719" s="1">
        <v>45283.208333333336</v>
      </c>
      <c r="C2719" t="s">
        <v>7</v>
      </c>
      <c r="D2719" t="s">
        <v>8</v>
      </c>
      <c r="E2719" t="s">
        <v>8796</v>
      </c>
      <c r="F2719">
        <v>635</v>
      </c>
      <c r="G2719">
        <v>0.57099999999999995</v>
      </c>
      <c r="H2719">
        <v>0</v>
      </c>
      <c r="J2719" s="1" t="str">
        <f t="shared" si="43"/>
        <v>2023-12-23-05</v>
      </c>
    </row>
    <row r="2720" spans="1:10" x14ac:dyDescent="0.45">
      <c r="A2720">
        <v>2976329</v>
      </c>
      <c r="B2720" s="1">
        <v>45283.25</v>
      </c>
      <c r="C2720" t="s">
        <v>7</v>
      </c>
      <c r="D2720" t="s">
        <v>8</v>
      </c>
      <c r="E2720" t="s">
        <v>8796</v>
      </c>
      <c r="F2720">
        <v>635</v>
      </c>
      <c r="G2720">
        <v>0.40600000000000003</v>
      </c>
      <c r="H2720">
        <v>0</v>
      </c>
      <c r="J2720" s="1" t="str">
        <f t="shared" si="43"/>
        <v>2023-12-23-06</v>
      </c>
    </row>
    <row r="2721" spans="1:10" x14ac:dyDescent="0.45">
      <c r="A2721">
        <v>2977266</v>
      </c>
      <c r="B2721" s="1">
        <v>45283.291666666664</v>
      </c>
      <c r="C2721" t="s">
        <v>7</v>
      </c>
      <c r="D2721" t="s">
        <v>8</v>
      </c>
      <c r="E2721" t="s">
        <v>8796</v>
      </c>
      <c r="F2721">
        <v>635</v>
      </c>
      <c r="G2721">
        <v>1.121</v>
      </c>
      <c r="H2721">
        <v>0</v>
      </c>
      <c r="J2721" s="1" t="str">
        <f t="shared" si="43"/>
        <v>2023-12-23-07</v>
      </c>
    </row>
    <row r="2722" spans="1:10" x14ac:dyDescent="0.45">
      <c r="A2722">
        <v>2978436</v>
      </c>
      <c r="B2722" s="1">
        <v>45283.333333333336</v>
      </c>
      <c r="C2722" t="s">
        <v>7</v>
      </c>
      <c r="D2722" t="s">
        <v>8</v>
      </c>
      <c r="E2722" t="s">
        <v>8796</v>
      </c>
      <c r="F2722">
        <v>635</v>
      </c>
      <c r="G2722">
        <v>0.41299999999999998</v>
      </c>
      <c r="H2722">
        <v>3.1E-2</v>
      </c>
      <c r="J2722" s="1" t="str">
        <f t="shared" si="43"/>
        <v>2023-12-23-08</v>
      </c>
    </row>
    <row r="2723" spans="1:10" x14ac:dyDescent="0.45">
      <c r="A2723">
        <v>2980336</v>
      </c>
      <c r="B2723" s="1">
        <v>45283.375</v>
      </c>
      <c r="C2723" t="s">
        <v>7</v>
      </c>
      <c r="D2723" t="s">
        <v>8</v>
      </c>
      <c r="E2723" t="s">
        <v>8796</v>
      </c>
      <c r="F2723">
        <v>635</v>
      </c>
      <c r="G2723">
        <v>0.19500000000000001</v>
      </c>
      <c r="H2723">
        <v>0.20399999999999999</v>
      </c>
      <c r="J2723" s="1" t="str">
        <f t="shared" si="43"/>
        <v>2023-12-23-09</v>
      </c>
    </row>
    <row r="2724" spans="1:10" x14ac:dyDescent="0.45">
      <c r="A2724">
        <v>2980861</v>
      </c>
      <c r="B2724" s="1">
        <v>45283.416666666664</v>
      </c>
      <c r="C2724" t="s">
        <v>7</v>
      </c>
      <c r="D2724" t="s">
        <v>8</v>
      </c>
      <c r="E2724" t="s">
        <v>8796</v>
      </c>
      <c r="F2724">
        <v>635</v>
      </c>
      <c r="G2724">
        <v>0.53</v>
      </c>
      <c r="H2724">
        <v>0.109</v>
      </c>
      <c r="J2724" s="1" t="str">
        <f t="shared" si="43"/>
        <v>2023-12-23-10</v>
      </c>
    </row>
    <row r="2725" spans="1:10" x14ac:dyDescent="0.45">
      <c r="A2725">
        <v>2982461</v>
      </c>
      <c r="B2725" s="1">
        <v>45283.458333333336</v>
      </c>
      <c r="C2725" t="s">
        <v>7</v>
      </c>
      <c r="D2725" t="s">
        <v>8</v>
      </c>
      <c r="E2725" t="s">
        <v>8796</v>
      </c>
      <c r="F2725">
        <v>635</v>
      </c>
      <c r="G2725">
        <v>3.6999999999999998E-2</v>
      </c>
      <c r="H2725">
        <v>0.12</v>
      </c>
      <c r="J2725" s="1" t="str">
        <f t="shared" si="43"/>
        <v>2023-12-23-11</v>
      </c>
    </row>
    <row r="2726" spans="1:10" x14ac:dyDescent="0.45">
      <c r="A2726">
        <v>2983148</v>
      </c>
      <c r="B2726" s="1">
        <v>45283.5</v>
      </c>
      <c r="C2726" t="s">
        <v>7</v>
      </c>
      <c r="D2726" t="s">
        <v>8</v>
      </c>
      <c r="E2726" t="s">
        <v>8796</v>
      </c>
      <c r="F2726">
        <v>635</v>
      </c>
      <c r="G2726">
        <v>0.65500000000000003</v>
      </c>
      <c r="H2726">
        <v>3.4000000000000002E-2</v>
      </c>
      <c r="J2726" s="1" t="str">
        <f t="shared" si="43"/>
        <v>2023-12-23-12</v>
      </c>
    </row>
    <row r="2727" spans="1:10" x14ac:dyDescent="0.45">
      <c r="A2727">
        <v>2984659</v>
      </c>
      <c r="B2727" s="1">
        <v>45283.541666666664</v>
      </c>
      <c r="C2727" t="s">
        <v>7</v>
      </c>
      <c r="D2727" t="s">
        <v>8</v>
      </c>
      <c r="E2727" t="s">
        <v>8796</v>
      </c>
      <c r="F2727">
        <v>635</v>
      </c>
      <c r="G2727">
        <v>1.1080000000000001</v>
      </c>
      <c r="H2727">
        <v>5.0000000000000001E-3</v>
      </c>
      <c r="J2727" s="1" t="str">
        <f t="shared" si="43"/>
        <v>2023-12-23-13</v>
      </c>
    </row>
    <row r="2728" spans="1:10" x14ac:dyDescent="0.45">
      <c r="A2728">
        <v>2985009</v>
      </c>
      <c r="B2728" s="1">
        <v>45283.583333333336</v>
      </c>
      <c r="C2728" t="s">
        <v>7</v>
      </c>
      <c r="D2728" t="s">
        <v>8</v>
      </c>
      <c r="E2728" t="s">
        <v>8796</v>
      </c>
      <c r="F2728">
        <v>635</v>
      </c>
      <c r="G2728">
        <v>1.6319999999999999</v>
      </c>
      <c r="H2728">
        <v>0</v>
      </c>
      <c r="J2728" s="1" t="str">
        <f t="shared" si="43"/>
        <v>2023-12-23-14</v>
      </c>
    </row>
    <row r="2729" spans="1:10" x14ac:dyDescent="0.45">
      <c r="A2729">
        <v>2986631</v>
      </c>
      <c r="B2729" s="1">
        <v>45283.625</v>
      </c>
      <c r="C2729" t="s">
        <v>7</v>
      </c>
      <c r="D2729" t="s">
        <v>8</v>
      </c>
      <c r="E2729" t="s">
        <v>8796</v>
      </c>
      <c r="F2729">
        <v>635</v>
      </c>
      <c r="G2729">
        <v>0.42</v>
      </c>
      <c r="H2729">
        <v>0</v>
      </c>
      <c r="J2729" s="1" t="str">
        <f t="shared" si="43"/>
        <v>2023-12-23-15</v>
      </c>
    </row>
    <row r="2730" spans="1:10" x14ac:dyDescent="0.45">
      <c r="A2730">
        <v>2987140</v>
      </c>
      <c r="B2730" s="1">
        <v>45283.666666666664</v>
      </c>
      <c r="C2730" t="s">
        <v>7</v>
      </c>
      <c r="D2730" t="s">
        <v>8</v>
      </c>
      <c r="E2730" t="s">
        <v>8796</v>
      </c>
      <c r="F2730">
        <v>635</v>
      </c>
      <c r="G2730">
        <v>0.36399999999999999</v>
      </c>
      <c r="H2730">
        <v>0</v>
      </c>
      <c r="J2730" s="1" t="str">
        <f t="shared" si="43"/>
        <v>2023-12-23-16</v>
      </c>
    </row>
    <row r="2731" spans="1:10" x14ac:dyDescent="0.45">
      <c r="A2731">
        <v>2988858</v>
      </c>
      <c r="B2731" s="1">
        <v>45283.708333333336</v>
      </c>
      <c r="C2731" t="s">
        <v>7</v>
      </c>
      <c r="D2731" t="s">
        <v>8</v>
      </c>
      <c r="E2731" t="s">
        <v>8796</v>
      </c>
      <c r="F2731">
        <v>635</v>
      </c>
      <c r="G2731">
        <v>0.33100000000000002</v>
      </c>
      <c r="H2731">
        <v>0</v>
      </c>
      <c r="J2731" s="1" t="str">
        <f t="shared" si="43"/>
        <v>2023-12-23-17</v>
      </c>
    </row>
    <row r="2732" spans="1:10" x14ac:dyDescent="0.45">
      <c r="A2732">
        <v>2990053</v>
      </c>
      <c r="B2732" s="1">
        <v>45283.75</v>
      </c>
      <c r="C2732" t="s">
        <v>7</v>
      </c>
      <c r="D2732" t="s">
        <v>8</v>
      </c>
      <c r="E2732" t="s">
        <v>8796</v>
      </c>
      <c r="F2732">
        <v>635</v>
      </c>
      <c r="G2732">
        <v>2.3250000000000002</v>
      </c>
      <c r="H2732">
        <v>0</v>
      </c>
      <c r="J2732" s="1" t="str">
        <f t="shared" si="43"/>
        <v>2023-12-23-18</v>
      </c>
    </row>
    <row r="2733" spans="1:10" x14ac:dyDescent="0.45">
      <c r="A2733">
        <v>2990852</v>
      </c>
      <c r="B2733" s="1">
        <v>45283.791666666664</v>
      </c>
      <c r="C2733" t="s">
        <v>7</v>
      </c>
      <c r="D2733" t="s">
        <v>8</v>
      </c>
      <c r="E2733" t="s">
        <v>8796</v>
      </c>
      <c r="F2733">
        <v>635</v>
      </c>
      <c r="G2733">
        <v>1.7010000000000001</v>
      </c>
      <c r="H2733">
        <v>0</v>
      </c>
      <c r="J2733" s="1" t="str">
        <f t="shared" si="43"/>
        <v>2023-12-23-19</v>
      </c>
    </row>
    <row r="2734" spans="1:10" x14ac:dyDescent="0.45">
      <c r="A2734">
        <v>2992493</v>
      </c>
      <c r="B2734" s="1">
        <v>45283.833333333336</v>
      </c>
      <c r="C2734" t="s">
        <v>7</v>
      </c>
      <c r="D2734" t="s">
        <v>8</v>
      </c>
      <c r="E2734" t="s">
        <v>8796</v>
      </c>
      <c r="F2734">
        <v>635</v>
      </c>
      <c r="G2734">
        <v>1.6539999999999999</v>
      </c>
      <c r="H2734">
        <v>0</v>
      </c>
      <c r="J2734" s="1" t="str">
        <f t="shared" si="43"/>
        <v>2023-12-23-20</v>
      </c>
    </row>
    <row r="2735" spans="1:10" x14ac:dyDescent="0.45">
      <c r="A2735">
        <v>2993025</v>
      </c>
      <c r="B2735" s="1">
        <v>45283.875</v>
      </c>
      <c r="C2735" t="s">
        <v>7</v>
      </c>
      <c r="D2735" t="s">
        <v>8</v>
      </c>
      <c r="E2735" t="s">
        <v>8796</v>
      </c>
      <c r="F2735">
        <v>635</v>
      </c>
      <c r="G2735">
        <v>1.5960000000000001</v>
      </c>
      <c r="H2735">
        <v>0</v>
      </c>
      <c r="J2735" s="1" t="str">
        <f t="shared" si="43"/>
        <v>2023-12-23-21</v>
      </c>
    </row>
    <row r="2736" spans="1:10" x14ac:dyDescent="0.45">
      <c r="A2736">
        <v>2994181</v>
      </c>
      <c r="B2736" s="1">
        <v>45283.916666666664</v>
      </c>
      <c r="C2736" t="s">
        <v>7</v>
      </c>
      <c r="D2736" t="s">
        <v>8</v>
      </c>
      <c r="E2736" t="s">
        <v>8796</v>
      </c>
      <c r="F2736">
        <v>635</v>
      </c>
      <c r="G2736">
        <v>1.474</v>
      </c>
      <c r="H2736">
        <v>0</v>
      </c>
      <c r="J2736" s="1" t="str">
        <f t="shared" si="43"/>
        <v>2023-12-23-22</v>
      </c>
    </row>
    <row r="2737" spans="1:10" x14ac:dyDescent="0.45">
      <c r="A2737">
        <v>2994745</v>
      </c>
      <c r="B2737" s="1">
        <v>45283.958333333336</v>
      </c>
      <c r="C2737" t="s">
        <v>7</v>
      </c>
      <c r="D2737" t="s">
        <v>8</v>
      </c>
      <c r="E2737" t="s">
        <v>8796</v>
      </c>
      <c r="F2737">
        <v>635</v>
      </c>
      <c r="G2737">
        <v>0.214</v>
      </c>
      <c r="H2737">
        <v>0</v>
      </c>
      <c r="J2737" s="1" t="str">
        <f t="shared" si="43"/>
        <v>2023-12-23-23</v>
      </c>
    </row>
    <row r="2738" spans="1:10" x14ac:dyDescent="0.45">
      <c r="A2738">
        <v>2996535</v>
      </c>
      <c r="B2738" s="1">
        <v>45284</v>
      </c>
      <c r="C2738" t="s">
        <v>7</v>
      </c>
      <c r="D2738" t="s">
        <v>8</v>
      </c>
      <c r="E2738" t="s">
        <v>8796</v>
      </c>
      <c r="F2738">
        <v>635</v>
      </c>
      <c r="G2738">
        <v>0.17</v>
      </c>
      <c r="H2738">
        <v>0</v>
      </c>
      <c r="J2738" s="1" t="str">
        <f t="shared" si="43"/>
        <v>2023-12-24-00</v>
      </c>
    </row>
    <row r="2739" spans="1:10" x14ac:dyDescent="0.45">
      <c r="A2739">
        <v>2997187</v>
      </c>
      <c r="B2739" s="1">
        <v>45284.041666666664</v>
      </c>
      <c r="C2739" t="s">
        <v>7</v>
      </c>
      <c r="D2739" t="s">
        <v>8</v>
      </c>
      <c r="E2739" t="s">
        <v>8796</v>
      </c>
      <c r="F2739">
        <v>635</v>
      </c>
      <c r="G2739">
        <v>0.14299999999999999</v>
      </c>
      <c r="H2739">
        <v>0</v>
      </c>
      <c r="J2739" s="1" t="str">
        <f t="shared" si="43"/>
        <v>2023-12-24-01</v>
      </c>
    </row>
    <row r="2740" spans="1:10" x14ac:dyDescent="0.45">
      <c r="A2740">
        <v>2999060</v>
      </c>
      <c r="B2740" s="1">
        <v>45284.083333333336</v>
      </c>
      <c r="C2740" t="s">
        <v>7</v>
      </c>
      <c r="D2740" t="s">
        <v>8</v>
      </c>
      <c r="E2740" t="s">
        <v>8796</v>
      </c>
      <c r="F2740">
        <v>635</v>
      </c>
      <c r="G2740">
        <v>0.46899999999999997</v>
      </c>
      <c r="H2740">
        <v>0</v>
      </c>
      <c r="J2740" s="1" t="str">
        <f t="shared" si="43"/>
        <v>2023-12-24-02</v>
      </c>
    </row>
    <row r="2741" spans="1:10" x14ac:dyDescent="0.45">
      <c r="A2741">
        <v>3000136</v>
      </c>
      <c r="B2741" s="1">
        <v>45284.125</v>
      </c>
      <c r="C2741" t="s">
        <v>7</v>
      </c>
      <c r="D2741" t="s">
        <v>8</v>
      </c>
      <c r="E2741" t="s">
        <v>8796</v>
      </c>
      <c r="F2741">
        <v>635</v>
      </c>
      <c r="G2741">
        <v>0.878</v>
      </c>
      <c r="H2741">
        <v>0</v>
      </c>
      <c r="J2741" s="1" t="str">
        <f t="shared" si="43"/>
        <v>2023-12-24-03</v>
      </c>
    </row>
    <row r="2742" spans="1:10" x14ac:dyDescent="0.45">
      <c r="A2742">
        <v>3000391</v>
      </c>
      <c r="B2742" s="1">
        <v>45284.166666666664</v>
      </c>
      <c r="C2742" t="s">
        <v>7</v>
      </c>
      <c r="D2742" t="s">
        <v>8</v>
      </c>
      <c r="E2742" t="s">
        <v>8796</v>
      </c>
      <c r="F2742">
        <v>635</v>
      </c>
      <c r="G2742">
        <v>0.441</v>
      </c>
      <c r="H2742">
        <v>0</v>
      </c>
      <c r="J2742" s="1" t="str">
        <f t="shared" si="43"/>
        <v>2023-12-24-04</v>
      </c>
    </row>
    <row r="2743" spans="1:10" x14ac:dyDescent="0.45">
      <c r="A2743">
        <v>3002348</v>
      </c>
      <c r="B2743" s="1">
        <v>45284.208333333336</v>
      </c>
      <c r="C2743" t="s">
        <v>7</v>
      </c>
      <c r="D2743" t="s">
        <v>8</v>
      </c>
      <c r="E2743" t="s">
        <v>8796</v>
      </c>
      <c r="F2743">
        <v>635</v>
      </c>
      <c r="G2743">
        <v>2.7639999999999998</v>
      </c>
      <c r="H2743">
        <v>0</v>
      </c>
      <c r="J2743" s="1" t="str">
        <f t="shared" si="43"/>
        <v>2023-12-24-05</v>
      </c>
    </row>
    <row r="2744" spans="1:10" x14ac:dyDescent="0.45">
      <c r="A2744">
        <v>3002566</v>
      </c>
      <c r="B2744" s="1">
        <v>45284.25</v>
      </c>
      <c r="C2744" t="s">
        <v>7</v>
      </c>
      <c r="D2744" t="s">
        <v>8</v>
      </c>
      <c r="E2744" t="s">
        <v>8796</v>
      </c>
      <c r="F2744">
        <v>635</v>
      </c>
      <c r="G2744">
        <v>2.1019999999999999</v>
      </c>
      <c r="H2744">
        <v>0</v>
      </c>
      <c r="J2744" s="1" t="str">
        <f t="shared" si="43"/>
        <v>2023-12-24-06</v>
      </c>
    </row>
    <row r="2745" spans="1:10" x14ac:dyDescent="0.45">
      <c r="A2745">
        <v>3003656</v>
      </c>
      <c r="B2745" s="1">
        <v>45284.291666666664</v>
      </c>
      <c r="C2745" t="s">
        <v>7</v>
      </c>
      <c r="D2745" t="s">
        <v>8</v>
      </c>
      <c r="E2745" t="s">
        <v>8796</v>
      </c>
      <c r="F2745">
        <v>635</v>
      </c>
      <c r="G2745">
        <v>0.78100000000000003</v>
      </c>
      <c r="H2745">
        <v>0</v>
      </c>
      <c r="J2745" s="1" t="str">
        <f t="shared" si="43"/>
        <v>2023-12-24-07</v>
      </c>
    </row>
    <row r="2746" spans="1:10" x14ac:dyDescent="0.45">
      <c r="A2746">
        <v>3005195</v>
      </c>
      <c r="B2746" s="1">
        <v>45284.333333333336</v>
      </c>
      <c r="C2746" t="s">
        <v>7</v>
      </c>
      <c r="D2746" t="s">
        <v>8</v>
      </c>
      <c r="E2746" t="s">
        <v>8796</v>
      </c>
      <c r="F2746">
        <v>635</v>
      </c>
      <c r="G2746">
        <v>1.6479999999999999</v>
      </c>
      <c r="H2746">
        <v>0</v>
      </c>
      <c r="J2746" s="1" t="str">
        <f t="shared" si="43"/>
        <v>2023-12-24-08</v>
      </c>
    </row>
    <row r="2747" spans="1:10" x14ac:dyDescent="0.45">
      <c r="A2747">
        <v>3006397</v>
      </c>
      <c r="B2747" s="1">
        <v>45284.375</v>
      </c>
      <c r="C2747" t="s">
        <v>7</v>
      </c>
      <c r="D2747" t="s">
        <v>8</v>
      </c>
      <c r="E2747" t="s">
        <v>8796</v>
      </c>
      <c r="F2747">
        <v>635</v>
      </c>
      <c r="G2747">
        <v>0.94699999999999995</v>
      </c>
      <c r="H2747">
        <v>3.0000000000000001E-3</v>
      </c>
      <c r="J2747" s="1" t="str">
        <f t="shared" si="43"/>
        <v>2023-12-24-09</v>
      </c>
    </row>
    <row r="2748" spans="1:10" x14ac:dyDescent="0.45">
      <c r="A2748">
        <v>3007661</v>
      </c>
      <c r="B2748" s="1">
        <v>45284.416666666664</v>
      </c>
      <c r="C2748" t="s">
        <v>7</v>
      </c>
      <c r="D2748" t="s">
        <v>8</v>
      </c>
      <c r="E2748" t="s">
        <v>8796</v>
      </c>
      <c r="F2748">
        <v>635</v>
      </c>
      <c r="G2748">
        <v>0.71</v>
      </c>
      <c r="H2748">
        <v>0.09</v>
      </c>
      <c r="J2748" s="1" t="str">
        <f t="shared" si="43"/>
        <v>2023-12-24-10</v>
      </c>
    </row>
    <row r="2749" spans="1:10" x14ac:dyDescent="0.45">
      <c r="A2749">
        <v>3008895</v>
      </c>
      <c r="B2749" s="1">
        <v>45284.458333333336</v>
      </c>
      <c r="C2749" t="s">
        <v>7</v>
      </c>
      <c r="D2749" t="s">
        <v>8</v>
      </c>
      <c r="E2749" t="s">
        <v>8796</v>
      </c>
      <c r="F2749">
        <v>635</v>
      </c>
      <c r="G2749">
        <v>1.016</v>
      </c>
      <c r="H2749">
        <v>0.19600000000000001</v>
      </c>
      <c r="J2749" s="1" t="str">
        <f t="shared" si="43"/>
        <v>2023-12-24-11</v>
      </c>
    </row>
    <row r="2750" spans="1:10" x14ac:dyDescent="0.45">
      <c r="A2750">
        <v>3009092</v>
      </c>
      <c r="B2750" s="1">
        <v>45284.5</v>
      </c>
      <c r="C2750" t="s">
        <v>7</v>
      </c>
      <c r="D2750" t="s">
        <v>8</v>
      </c>
      <c r="E2750" t="s">
        <v>8796</v>
      </c>
      <c r="F2750">
        <v>635</v>
      </c>
      <c r="G2750">
        <v>0.95099999999999996</v>
      </c>
      <c r="H2750">
        <v>0.21</v>
      </c>
      <c r="J2750" s="1" t="str">
        <f t="shared" si="43"/>
        <v>2023-12-24-12</v>
      </c>
    </row>
    <row r="2751" spans="1:10" x14ac:dyDescent="0.45">
      <c r="A2751">
        <v>3010540</v>
      </c>
      <c r="B2751" s="1">
        <v>45284.541666666664</v>
      </c>
      <c r="C2751" t="s">
        <v>7</v>
      </c>
      <c r="D2751" t="s">
        <v>8</v>
      </c>
      <c r="E2751" t="s">
        <v>8796</v>
      </c>
      <c r="F2751">
        <v>635</v>
      </c>
      <c r="G2751">
        <v>0.98799999999999999</v>
      </c>
      <c r="H2751">
        <v>2.4E-2</v>
      </c>
      <c r="J2751" s="1" t="str">
        <f t="shared" si="43"/>
        <v>2023-12-24-13</v>
      </c>
    </row>
    <row r="2752" spans="1:10" x14ac:dyDescent="0.45">
      <c r="A2752">
        <v>3011464</v>
      </c>
      <c r="B2752" s="1">
        <v>45284.583333333336</v>
      </c>
      <c r="C2752" t="s">
        <v>7</v>
      </c>
      <c r="D2752" t="s">
        <v>8</v>
      </c>
      <c r="E2752" t="s">
        <v>8796</v>
      </c>
      <c r="F2752">
        <v>635</v>
      </c>
      <c r="G2752">
        <v>0.82299999999999995</v>
      </c>
      <c r="H2752">
        <v>0</v>
      </c>
      <c r="J2752" s="1" t="str">
        <f t="shared" si="43"/>
        <v>2023-12-24-14</v>
      </c>
    </row>
    <row r="2753" spans="1:10" x14ac:dyDescent="0.45">
      <c r="A2753">
        <v>3013130</v>
      </c>
      <c r="B2753" s="1">
        <v>45284.625</v>
      </c>
      <c r="C2753" t="s">
        <v>7</v>
      </c>
      <c r="D2753" t="s">
        <v>8</v>
      </c>
      <c r="E2753" t="s">
        <v>8796</v>
      </c>
      <c r="F2753">
        <v>635</v>
      </c>
      <c r="G2753">
        <v>1.1120000000000001</v>
      </c>
      <c r="H2753">
        <v>0</v>
      </c>
      <c r="J2753" s="1" t="str">
        <f t="shared" si="43"/>
        <v>2023-12-24-15</v>
      </c>
    </row>
    <row r="2754" spans="1:10" x14ac:dyDescent="0.45">
      <c r="A2754">
        <v>3013762</v>
      </c>
      <c r="B2754" s="1">
        <v>45284.666666666664</v>
      </c>
      <c r="C2754" t="s">
        <v>7</v>
      </c>
      <c r="D2754" t="s">
        <v>8</v>
      </c>
      <c r="E2754" t="s">
        <v>8796</v>
      </c>
      <c r="F2754">
        <v>635</v>
      </c>
      <c r="G2754">
        <v>0.29799999999999999</v>
      </c>
      <c r="H2754">
        <v>0</v>
      </c>
      <c r="J2754" s="1" t="str">
        <f t="shared" si="43"/>
        <v>2023-12-24-16</v>
      </c>
    </row>
    <row r="2755" spans="1:10" x14ac:dyDescent="0.45">
      <c r="A2755">
        <v>3015271</v>
      </c>
      <c r="B2755" s="1">
        <v>45284.708333333336</v>
      </c>
      <c r="C2755" t="s">
        <v>7</v>
      </c>
      <c r="D2755" t="s">
        <v>8</v>
      </c>
      <c r="E2755" t="s">
        <v>8796</v>
      </c>
      <c r="F2755">
        <v>635</v>
      </c>
      <c r="G2755">
        <v>1.248</v>
      </c>
      <c r="H2755">
        <v>0</v>
      </c>
      <c r="J2755" s="1" t="str">
        <f t="shared" ref="J2755:J2818" si="44">TEXT(YEAR(B2755),"0000")&amp;"-"&amp;TEXT(MONTH(B2755),"00")&amp;"-"&amp;TEXT(DAY(B2755),"00")&amp;"-"&amp;TEXT(HOUR(B2755),"00")</f>
        <v>2023-12-24-17</v>
      </c>
    </row>
    <row r="2756" spans="1:10" x14ac:dyDescent="0.45">
      <c r="A2756">
        <v>3016334</v>
      </c>
      <c r="B2756" s="1">
        <v>45284.75</v>
      </c>
      <c r="C2756" t="s">
        <v>7</v>
      </c>
      <c r="D2756" t="s">
        <v>8</v>
      </c>
      <c r="E2756" t="s">
        <v>8796</v>
      </c>
      <c r="F2756">
        <v>635</v>
      </c>
      <c r="G2756">
        <v>0.34300000000000003</v>
      </c>
      <c r="H2756">
        <v>0</v>
      </c>
      <c r="J2756" s="1" t="str">
        <f t="shared" si="44"/>
        <v>2023-12-24-18</v>
      </c>
    </row>
    <row r="2757" spans="1:10" x14ac:dyDescent="0.45">
      <c r="A2757">
        <v>3016879</v>
      </c>
      <c r="B2757" s="1">
        <v>45284.791666666664</v>
      </c>
      <c r="C2757" t="s">
        <v>7</v>
      </c>
      <c r="D2757" t="s">
        <v>8</v>
      </c>
      <c r="E2757" t="s">
        <v>8796</v>
      </c>
      <c r="F2757">
        <v>635</v>
      </c>
      <c r="G2757">
        <v>0.98599999999999999</v>
      </c>
      <c r="H2757">
        <v>0</v>
      </c>
      <c r="J2757" s="1" t="str">
        <f t="shared" si="44"/>
        <v>2023-12-24-19</v>
      </c>
    </row>
    <row r="2758" spans="1:10" x14ac:dyDescent="0.45">
      <c r="A2758">
        <v>3017752</v>
      </c>
      <c r="B2758" s="1">
        <v>45284.833333333336</v>
      </c>
      <c r="C2758" t="s">
        <v>7</v>
      </c>
      <c r="D2758" t="s">
        <v>8</v>
      </c>
      <c r="E2758" t="s">
        <v>8796</v>
      </c>
      <c r="F2758">
        <v>635</v>
      </c>
      <c r="G2758">
        <v>0.38600000000000001</v>
      </c>
      <c r="H2758">
        <v>0</v>
      </c>
      <c r="J2758" s="1" t="str">
        <f t="shared" si="44"/>
        <v>2023-12-24-20</v>
      </c>
    </row>
    <row r="2759" spans="1:10" x14ac:dyDescent="0.45">
      <c r="A2759">
        <v>3019124</v>
      </c>
      <c r="B2759" s="1">
        <v>45284.875</v>
      </c>
      <c r="C2759" t="s">
        <v>7</v>
      </c>
      <c r="D2759" t="s">
        <v>8</v>
      </c>
      <c r="E2759" t="s">
        <v>8796</v>
      </c>
      <c r="F2759">
        <v>635</v>
      </c>
      <c r="G2759">
        <v>0.58499999999999996</v>
      </c>
      <c r="H2759">
        <v>0</v>
      </c>
      <c r="J2759" s="1" t="str">
        <f t="shared" si="44"/>
        <v>2023-12-24-21</v>
      </c>
    </row>
    <row r="2760" spans="1:10" x14ac:dyDescent="0.45">
      <c r="A2760">
        <v>3020457</v>
      </c>
      <c r="B2760" s="1">
        <v>45284.916666666664</v>
      </c>
      <c r="C2760" t="s">
        <v>7</v>
      </c>
      <c r="D2760" t="s">
        <v>8</v>
      </c>
      <c r="E2760" t="s">
        <v>8796</v>
      </c>
      <c r="F2760">
        <v>635</v>
      </c>
      <c r="G2760">
        <v>0.85399999999999998</v>
      </c>
      <c r="H2760">
        <v>0</v>
      </c>
      <c r="J2760" s="1" t="str">
        <f t="shared" si="44"/>
        <v>2023-12-24-22</v>
      </c>
    </row>
    <row r="2761" spans="1:10" x14ac:dyDescent="0.45">
      <c r="A2761">
        <v>3021380</v>
      </c>
      <c r="B2761" s="1">
        <v>45284.958333333336</v>
      </c>
      <c r="C2761" t="s">
        <v>7</v>
      </c>
      <c r="D2761" t="s">
        <v>8</v>
      </c>
      <c r="E2761" t="s">
        <v>8796</v>
      </c>
      <c r="F2761">
        <v>635</v>
      </c>
      <c r="G2761">
        <v>0.27300000000000002</v>
      </c>
      <c r="H2761">
        <v>0</v>
      </c>
      <c r="J2761" s="1" t="str">
        <f t="shared" si="44"/>
        <v>2023-12-24-23</v>
      </c>
    </row>
    <row r="2762" spans="1:10" x14ac:dyDescent="0.45">
      <c r="A2762">
        <v>3022380</v>
      </c>
      <c r="B2762" s="1">
        <v>45285</v>
      </c>
      <c r="C2762" t="s">
        <v>7</v>
      </c>
      <c r="D2762" t="s">
        <v>8</v>
      </c>
      <c r="E2762" t="s">
        <v>8796</v>
      </c>
      <c r="F2762">
        <v>635</v>
      </c>
      <c r="G2762">
        <v>0.71</v>
      </c>
      <c r="H2762">
        <v>0</v>
      </c>
      <c r="J2762" s="1" t="str">
        <f t="shared" si="44"/>
        <v>2023-12-25-00</v>
      </c>
    </row>
    <row r="2763" spans="1:10" x14ac:dyDescent="0.45">
      <c r="A2763">
        <v>3023852</v>
      </c>
      <c r="B2763" s="1">
        <v>45285.041666666664</v>
      </c>
      <c r="C2763" t="s">
        <v>7</v>
      </c>
      <c r="D2763" t="s">
        <v>8</v>
      </c>
      <c r="E2763" t="s">
        <v>8796</v>
      </c>
      <c r="F2763">
        <v>635</v>
      </c>
      <c r="G2763">
        <v>0.19900000000000001</v>
      </c>
      <c r="H2763">
        <v>0</v>
      </c>
      <c r="J2763" s="1" t="str">
        <f t="shared" si="44"/>
        <v>2023-12-25-01</v>
      </c>
    </row>
    <row r="2764" spans="1:10" x14ac:dyDescent="0.45">
      <c r="A2764">
        <v>3024239</v>
      </c>
      <c r="B2764" s="1">
        <v>45285.083333333336</v>
      </c>
      <c r="C2764" t="s">
        <v>7</v>
      </c>
      <c r="D2764" t="s">
        <v>8</v>
      </c>
      <c r="E2764" t="s">
        <v>8796</v>
      </c>
      <c r="F2764">
        <v>635</v>
      </c>
      <c r="G2764">
        <v>1.0029999999999999</v>
      </c>
      <c r="H2764">
        <v>0</v>
      </c>
      <c r="J2764" s="1" t="str">
        <f t="shared" si="44"/>
        <v>2023-12-25-02</v>
      </c>
    </row>
    <row r="2765" spans="1:10" x14ac:dyDescent="0.45">
      <c r="A2765">
        <v>3026196</v>
      </c>
      <c r="B2765" s="1">
        <v>45285.125</v>
      </c>
      <c r="C2765" t="s">
        <v>7</v>
      </c>
      <c r="D2765" t="s">
        <v>8</v>
      </c>
      <c r="E2765" t="s">
        <v>8796</v>
      </c>
      <c r="F2765">
        <v>635</v>
      </c>
      <c r="G2765">
        <v>0.187</v>
      </c>
      <c r="H2765">
        <v>0</v>
      </c>
      <c r="J2765" s="1" t="str">
        <f t="shared" si="44"/>
        <v>2023-12-25-03</v>
      </c>
    </row>
    <row r="2766" spans="1:10" x14ac:dyDescent="0.45">
      <c r="A2766">
        <v>3026519</v>
      </c>
      <c r="B2766" s="1">
        <v>45285.166666666664</v>
      </c>
      <c r="C2766" t="s">
        <v>7</v>
      </c>
      <c r="D2766" t="s">
        <v>8</v>
      </c>
      <c r="E2766" t="s">
        <v>8796</v>
      </c>
      <c r="F2766">
        <v>635</v>
      </c>
      <c r="G2766">
        <v>0.53500000000000003</v>
      </c>
      <c r="H2766">
        <v>0</v>
      </c>
      <c r="J2766" s="1" t="str">
        <f t="shared" si="44"/>
        <v>2023-12-25-04</v>
      </c>
    </row>
    <row r="2767" spans="1:10" x14ac:dyDescent="0.45">
      <c r="A2767">
        <v>3027525</v>
      </c>
      <c r="B2767" s="1">
        <v>45285.208333333336</v>
      </c>
      <c r="C2767" t="s">
        <v>7</v>
      </c>
      <c r="D2767" t="s">
        <v>8</v>
      </c>
      <c r="E2767" t="s">
        <v>8796</v>
      </c>
      <c r="F2767">
        <v>635</v>
      </c>
      <c r="G2767">
        <v>0.41</v>
      </c>
      <c r="H2767">
        <v>0</v>
      </c>
      <c r="J2767" s="1" t="str">
        <f t="shared" si="44"/>
        <v>2023-12-25-05</v>
      </c>
    </row>
    <row r="2768" spans="1:10" x14ac:dyDescent="0.45">
      <c r="A2768">
        <v>3029293</v>
      </c>
      <c r="B2768" s="1">
        <v>45285.25</v>
      </c>
      <c r="C2768" t="s">
        <v>7</v>
      </c>
      <c r="D2768" t="s">
        <v>8</v>
      </c>
      <c r="E2768" t="s">
        <v>8796</v>
      </c>
      <c r="F2768">
        <v>635</v>
      </c>
      <c r="G2768">
        <v>0.54200000000000004</v>
      </c>
      <c r="H2768">
        <v>0</v>
      </c>
      <c r="J2768" s="1" t="str">
        <f t="shared" si="44"/>
        <v>2023-12-25-06</v>
      </c>
    </row>
    <row r="2769" spans="1:10" x14ac:dyDescent="0.45">
      <c r="A2769">
        <v>3029832</v>
      </c>
      <c r="B2769" s="1">
        <v>45285.291666666664</v>
      </c>
      <c r="C2769" t="s">
        <v>7</v>
      </c>
      <c r="D2769" t="s">
        <v>8</v>
      </c>
      <c r="E2769" t="s">
        <v>8796</v>
      </c>
      <c r="F2769">
        <v>635</v>
      </c>
      <c r="G2769">
        <v>0.48799999999999999</v>
      </c>
      <c r="H2769">
        <v>1E-3</v>
      </c>
      <c r="J2769" s="1" t="str">
        <f t="shared" si="44"/>
        <v>2023-12-25-07</v>
      </c>
    </row>
    <row r="2770" spans="1:10" x14ac:dyDescent="0.45">
      <c r="A2770">
        <v>3031660</v>
      </c>
      <c r="B2770" s="1">
        <v>45285.333333333336</v>
      </c>
      <c r="C2770" t="s">
        <v>7</v>
      </c>
      <c r="D2770" t="s">
        <v>8</v>
      </c>
      <c r="E2770" t="s">
        <v>8796</v>
      </c>
      <c r="F2770">
        <v>635</v>
      </c>
      <c r="G2770">
        <v>0.99</v>
      </c>
      <c r="H2770">
        <v>6.0999999999999999E-2</v>
      </c>
      <c r="J2770" s="1" t="str">
        <f t="shared" si="44"/>
        <v>2023-12-25-08</v>
      </c>
    </row>
    <row r="2771" spans="1:10" x14ac:dyDescent="0.45">
      <c r="A2771">
        <v>3032001</v>
      </c>
      <c r="B2771" s="1">
        <v>45285.375</v>
      </c>
      <c r="C2771" t="s">
        <v>7</v>
      </c>
      <c r="D2771" t="s">
        <v>8</v>
      </c>
      <c r="E2771" t="s">
        <v>8796</v>
      </c>
      <c r="F2771">
        <v>635</v>
      </c>
      <c r="G2771">
        <v>8.5999999999999993E-2</v>
      </c>
      <c r="H2771">
        <v>0.157</v>
      </c>
      <c r="J2771" s="1" t="str">
        <f t="shared" si="44"/>
        <v>2023-12-25-09</v>
      </c>
    </row>
    <row r="2772" spans="1:10" x14ac:dyDescent="0.45">
      <c r="A2772">
        <v>3033441</v>
      </c>
      <c r="B2772" s="1">
        <v>45285.416666666664</v>
      </c>
      <c r="C2772" t="s">
        <v>7</v>
      </c>
      <c r="D2772" t="s">
        <v>8</v>
      </c>
      <c r="E2772" t="s">
        <v>8796</v>
      </c>
      <c r="F2772">
        <v>635</v>
      </c>
      <c r="G2772">
        <v>0.33300000000000002</v>
      </c>
      <c r="H2772">
        <v>0.13500000000000001</v>
      </c>
      <c r="J2772" s="1" t="str">
        <f t="shared" si="44"/>
        <v>2023-12-25-10</v>
      </c>
    </row>
    <row r="2773" spans="1:10" x14ac:dyDescent="0.45">
      <c r="A2773">
        <v>3034989</v>
      </c>
      <c r="B2773" s="1">
        <v>45285.458333333336</v>
      </c>
      <c r="C2773" t="s">
        <v>7</v>
      </c>
      <c r="D2773" t="s">
        <v>8</v>
      </c>
      <c r="E2773" t="s">
        <v>8796</v>
      </c>
      <c r="F2773">
        <v>635</v>
      </c>
      <c r="G2773">
        <v>0.25700000000000001</v>
      </c>
      <c r="H2773">
        <v>4.5999999999999999E-2</v>
      </c>
      <c r="J2773" s="1" t="str">
        <f t="shared" si="44"/>
        <v>2023-12-25-11</v>
      </c>
    </row>
    <row r="2774" spans="1:10" x14ac:dyDescent="0.45">
      <c r="A2774">
        <v>3036204</v>
      </c>
      <c r="B2774" s="1">
        <v>45285.5</v>
      </c>
      <c r="C2774" t="s">
        <v>7</v>
      </c>
      <c r="D2774" t="s">
        <v>8</v>
      </c>
      <c r="E2774" t="s">
        <v>8796</v>
      </c>
      <c r="F2774">
        <v>635</v>
      </c>
      <c r="G2774">
        <v>0.40200000000000002</v>
      </c>
      <c r="H2774">
        <v>1.4E-2</v>
      </c>
      <c r="J2774" s="1" t="str">
        <f t="shared" si="44"/>
        <v>2023-12-25-12</v>
      </c>
    </row>
    <row r="2775" spans="1:10" x14ac:dyDescent="0.45">
      <c r="A2775">
        <v>3037137</v>
      </c>
      <c r="B2775" s="1">
        <v>45285.541666666664</v>
      </c>
      <c r="C2775" t="s">
        <v>7</v>
      </c>
      <c r="D2775" t="s">
        <v>8</v>
      </c>
      <c r="E2775" t="s">
        <v>8796</v>
      </c>
      <c r="F2775">
        <v>635</v>
      </c>
      <c r="G2775">
        <v>0.66600000000000004</v>
      </c>
      <c r="H2775">
        <v>0</v>
      </c>
      <c r="J2775" s="1" t="str">
        <f t="shared" si="44"/>
        <v>2023-12-25-13</v>
      </c>
    </row>
    <row r="2776" spans="1:10" x14ac:dyDescent="0.45">
      <c r="A2776">
        <v>3037515</v>
      </c>
      <c r="B2776" s="1">
        <v>45285.583333333336</v>
      </c>
      <c r="C2776" t="s">
        <v>7</v>
      </c>
      <c r="D2776" t="s">
        <v>8</v>
      </c>
      <c r="E2776" t="s">
        <v>8796</v>
      </c>
      <c r="F2776">
        <v>635</v>
      </c>
      <c r="G2776">
        <v>0.314</v>
      </c>
      <c r="H2776">
        <v>0</v>
      </c>
      <c r="J2776" s="1" t="str">
        <f t="shared" si="44"/>
        <v>2023-12-25-14</v>
      </c>
    </row>
    <row r="2777" spans="1:10" x14ac:dyDescent="0.45">
      <c r="A2777">
        <v>3038638</v>
      </c>
      <c r="B2777" s="1">
        <v>45285.625</v>
      </c>
      <c r="C2777" t="s">
        <v>7</v>
      </c>
      <c r="D2777" t="s">
        <v>8</v>
      </c>
      <c r="E2777" t="s">
        <v>8796</v>
      </c>
      <c r="F2777">
        <v>635</v>
      </c>
      <c r="G2777">
        <v>0.69</v>
      </c>
      <c r="H2777">
        <v>0</v>
      </c>
      <c r="J2777" s="1" t="str">
        <f t="shared" si="44"/>
        <v>2023-12-25-15</v>
      </c>
    </row>
    <row r="2778" spans="1:10" x14ac:dyDescent="0.45">
      <c r="A2778">
        <v>3040327</v>
      </c>
      <c r="B2778" s="1">
        <v>45285.666666666664</v>
      </c>
      <c r="C2778" t="s">
        <v>7</v>
      </c>
      <c r="D2778" t="s">
        <v>8</v>
      </c>
      <c r="E2778" t="s">
        <v>8796</v>
      </c>
      <c r="F2778">
        <v>635</v>
      </c>
      <c r="G2778">
        <v>0.36799999999999999</v>
      </c>
      <c r="H2778">
        <v>0</v>
      </c>
      <c r="J2778" s="1" t="str">
        <f t="shared" si="44"/>
        <v>2023-12-25-16</v>
      </c>
    </row>
    <row r="2779" spans="1:10" x14ac:dyDescent="0.45">
      <c r="A2779">
        <v>3040810</v>
      </c>
      <c r="B2779" s="1">
        <v>45285.708333333336</v>
      </c>
      <c r="C2779" t="s">
        <v>7</v>
      </c>
      <c r="D2779" t="s">
        <v>8</v>
      </c>
      <c r="E2779" t="s">
        <v>8796</v>
      </c>
      <c r="F2779">
        <v>635</v>
      </c>
      <c r="G2779">
        <v>0.27900000000000003</v>
      </c>
      <c r="H2779">
        <v>0</v>
      </c>
      <c r="J2779" s="1" t="str">
        <f t="shared" si="44"/>
        <v>2023-12-25-17</v>
      </c>
    </row>
    <row r="2780" spans="1:10" x14ac:dyDescent="0.45">
      <c r="A2780">
        <v>3042300</v>
      </c>
      <c r="B2780" s="1">
        <v>45285.75</v>
      </c>
      <c r="C2780" t="s">
        <v>7</v>
      </c>
      <c r="D2780" t="s">
        <v>8</v>
      </c>
      <c r="E2780" t="s">
        <v>8796</v>
      </c>
      <c r="F2780">
        <v>635</v>
      </c>
      <c r="G2780">
        <v>0.877</v>
      </c>
      <c r="H2780">
        <v>0</v>
      </c>
      <c r="J2780" s="1" t="str">
        <f t="shared" si="44"/>
        <v>2023-12-25-18</v>
      </c>
    </row>
    <row r="2781" spans="1:10" x14ac:dyDescent="0.45">
      <c r="A2781">
        <v>3043567</v>
      </c>
      <c r="B2781" s="1">
        <v>45285.791666666664</v>
      </c>
      <c r="C2781" t="s">
        <v>7</v>
      </c>
      <c r="D2781" t="s">
        <v>8</v>
      </c>
      <c r="E2781" t="s">
        <v>8796</v>
      </c>
      <c r="F2781">
        <v>635</v>
      </c>
      <c r="G2781">
        <v>0.24</v>
      </c>
      <c r="H2781">
        <v>0</v>
      </c>
      <c r="J2781" s="1" t="str">
        <f t="shared" si="44"/>
        <v>2023-12-25-19</v>
      </c>
    </row>
    <row r="2782" spans="1:10" x14ac:dyDescent="0.45">
      <c r="A2782">
        <v>3044529</v>
      </c>
      <c r="B2782" s="1">
        <v>45285.833333333336</v>
      </c>
      <c r="C2782" t="s">
        <v>7</v>
      </c>
      <c r="D2782" t="s">
        <v>8</v>
      </c>
      <c r="E2782" t="s">
        <v>8796</v>
      </c>
      <c r="F2782">
        <v>635</v>
      </c>
      <c r="G2782">
        <v>0.251</v>
      </c>
      <c r="H2782">
        <v>0</v>
      </c>
      <c r="J2782" s="1" t="str">
        <f t="shared" si="44"/>
        <v>2023-12-25-20</v>
      </c>
    </row>
    <row r="2783" spans="1:10" x14ac:dyDescent="0.45">
      <c r="A2783">
        <v>3045134</v>
      </c>
      <c r="B2783" s="1">
        <v>45285.875</v>
      </c>
      <c r="C2783" t="s">
        <v>7</v>
      </c>
      <c r="D2783" t="s">
        <v>8</v>
      </c>
      <c r="E2783" t="s">
        <v>8796</v>
      </c>
      <c r="F2783">
        <v>635</v>
      </c>
      <c r="G2783">
        <v>0.28100000000000003</v>
      </c>
      <c r="H2783">
        <v>0</v>
      </c>
      <c r="J2783" s="1" t="str">
        <f t="shared" si="44"/>
        <v>2023-12-25-21</v>
      </c>
    </row>
    <row r="2784" spans="1:10" x14ac:dyDescent="0.45">
      <c r="A2784">
        <v>3046062</v>
      </c>
      <c r="B2784" s="1">
        <v>45285.916666666664</v>
      </c>
      <c r="C2784" t="s">
        <v>7</v>
      </c>
      <c r="D2784" t="s">
        <v>8</v>
      </c>
      <c r="E2784" t="s">
        <v>8796</v>
      </c>
      <c r="F2784">
        <v>635</v>
      </c>
      <c r="G2784">
        <v>0.19400000000000001</v>
      </c>
      <c r="H2784">
        <v>0</v>
      </c>
      <c r="J2784" s="1" t="str">
        <f t="shared" si="44"/>
        <v>2023-12-25-22</v>
      </c>
    </row>
    <row r="2785" spans="1:10" x14ac:dyDescent="0.45">
      <c r="A2785">
        <v>3047407</v>
      </c>
      <c r="B2785" s="1">
        <v>45285.958333333336</v>
      </c>
      <c r="C2785" t="s">
        <v>7</v>
      </c>
      <c r="D2785" t="s">
        <v>8</v>
      </c>
      <c r="E2785" t="s">
        <v>8796</v>
      </c>
      <c r="F2785">
        <v>635</v>
      </c>
      <c r="G2785">
        <v>0.153</v>
      </c>
      <c r="H2785">
        <v>0</v>
      </c>
      <c r="J2785" s="1" t="str">
        <f t="shared" si="44"/>
        <v>2023-12-25-23</v>
      </c>
    </row>
    <row r="2786" spans="1:10" x14ac:dyDescent="0.45">
      <c r="A2786">
        <v>3048298</v>
      </c>
      <c r="B2786" s="1">
        <v>45286</v>
      </c>
      <c r="C2786" t="s">
        <v>7</v>
      </c>
      <c r="D2786" t="s">
        <v>8</v>
      </c>
      <c r="E2786" t="s">
        <v>8796</v>
      </c>
      <c r="F2786">
        <v>635</v>
      </c>
      <c r="G2786">
        <v>0.17499999999999999</v>
      </c>
      <c r="H2786">
        <v>0</v>
      </c>
      <c r="J2786" s="1" t="str">
        <f t="shared" si="44"/>
        <v>2023-12-26-00</v>
      </c>
    </row>
    <row r="2787" spans="1:10" x14ac:dyDescent="0.45">
      <c r="A2787">
        <v>3050280</v>
      </c>
      <c r="B2787" s="1">
        <v>45286.041666666664</v>
      </c>
      <c r="C2787" t="s">
        <v>7</v>
      </c>
      <c r="D2787" t="s">
        <v>8</v>
      </c>
      <c r="E2787" t="s">
        <v>8796</v>
      </c>
      <c r="F2787">
        <v>635</v>
      </c>
      <c r="G2787">
        <v>0.437</v>
      </c>
      <c r="H2787">
        <v>0</v>
      </c>
      <c r="J2787" s="1" t="str">
        <f t="shared" si="44"/>
        <v>2023-12-26-01</v>
      </c>
    </row>
    <row r="2788" spans="1:10" x14ac:dyDescent="0.45">
      <c r="A2788">
        <v>3051159</v>
      </c>
      <c r="B2788" s="1">
        <v>45286.083333333336</v>
      </c>
      <c r="C2788" t="s">
        <v>7</v>
      </c>
      <c r="D2788" t="s">
        <v>8</v>
      </c>
      <c r="E2788" t="s">
        <v>8796</v>
      </c>
      <c r="F2788">
        <v>635</v>
      </c>
      <c r="G2788">
        <v>0.56699999999999995</v>
      </c>
      <c r="H2788">
        <v>0</v>
      </c>
      <c r="J2788" s="1" t="str">
        <f t="shared" si="44"/>
        <v>2023-12-26-02</v>
      </c>
    </row>
    <row r="2789" spans="1:10" x14ac:dyDescent="0.45">
      <c r="A2789">
        <v>3051908</v>
      </c>
      <c r="B2789" s="1">
        <v>45286.125</v>
      </c>
      <c r="C2789" t="s">
        <v>7</v>
      </c>
      <c r="D2789" t="s">
        <v>8</v>
      </c>
      <c r="E2789" t="s">
        <v>8796</v>
      </c>
      <c r="F2789">
        <v>635</v>
      </c>
      <c r="G2789">
        <v>0.35299999999999998</v>
      </c>
      <c r="H2789">
        <v>0</v>
      </c>
      <c r="J2789" s="1" t="str">
        <f t="shared" si="44"/>
        <v>2023-12-26-03</v>
      </c>
    </row>
    <row r="2790" spans="1:10" x14ac:dyDescent="0.45">
      <c r="A2790">
        <v>3053278</v>
      </c>
      <c r="B2790" s="1">
        <v>45286.166666666664</v>
      </c>
      <c r="C2790" t="s">
        <v>7</v>
      </c>
      <c r="D2790" t="s">
        <v>8</v>
      </c>
      <c r="E2790" t="s">
        <v>8796</v>
      </c>
      <c r="F2790">
        <v>635</v>
      </c>
      <c r="G2790">
        <v>0.99099999999999999</v>
      </c>
      <c r="H2790">
        <v>0</v>
      </c>
      <c r="J2790" s="1" t="str">
        <f t="shared" si="44"/>
        <v>2023-12-26-04</v>
      </c>
    </row>
    <row r="2791" spans="1:10" x14ac:dyDescent="0.45">
      <c r="A2791">
        <v>3053782</v>
      </c>
      <c r="B2791" s="1">
        <v>45286.208333333336</v>
      </c>
      <c r="C2791" t="s">
        <v>7</v>
      </c>
      <c r="D2791" t="s">
        <v>8</v>
      </c>
      <c r="E2791" t="s">
        <v>8796</v>
      </c>
      <c r="F2791">
        <v>635</v>
      </c>
      <c r="G2791">
        <v>0.30599999999999999</v>
      </c>
      <c r="H2791">
        <v>0</v>
      </c>
      <c r="J2791" s="1" t="str">
        <f t="shared" si="44"/>
        <v>2023-12-26-05</v>
      </c>
    </row>
    <row r="2792" spans="1:10" x14ac:dyDescent="0.45">
      <c r="A2792">
        <v>3054840</v>
      </c>
      <c r="B2792" s="1">
        <v>45286.25</v>
      </c>
      <c r="C2792" t="s">
        <v>7</v>
      </c>
      <c r="D2792" t="s">
        <v>8</v>
      </c>
      <c r="E2792" t="s">
        <v>8796</v>
      </c>
      <c r="F2792">
        <v>635</v>
      </c>
      <c r="G2792">
        <v>0.60799999999999998</v>
      </c>
      <c r="H2792">
        <v>0</v>
      </c>
      <c r="J2792" s="1" t="str">
        <f t="shared" si="44"/>
        <v>2023-12-26-06</v>
      </c>
    </row>
    <row r="2793" spans="1:10" x14ac:dyDescent="0.45">
      <c r="A2793">
        <v>3056164</v>
      </c>
      <c r="B2793" s="1">
        <v>45286.291666666664</v>
      </c>
      <c r="C2793" t="s">
        <v>7</v>
      </c>
      <c r="D2793" t="s">
        <v>8</v>
      </c>
      <c r="E2793" t="s">
        <v>8796</v>
      </c>
      <c r="F2793">
        <v>635</v>
      </c>
      <c r="G2793">
        <v>0.42199999999999999</v>
      </c>
      <c r="H2793">
        <v>0</v>
      </c>
      <c r="J2793" s="1" t="str">
        <f t="shared" si="44"/>
        <v>2023-12-26-07</v>
      </c>
    </row>
    <row r="2794" spans="1:10" x14ac:dyDescent="0.45">
      <c r="A2794">
        <v>3057633</v>
      </c>
      <c r="B2794" s="1">
        <v>45286.333333333336</v>
      </c>
      <c r="C2794" t="s">
        <v>7</v>
      </c>
      <c r="D2794" t="s">
        <v>8</v>
      </c>
      <c r="E2794" t="s">
        <v>8796</v>
      </c>
      <c r="F2794">
        <v>635</v>
      </c>
      <c r="G2794">
        <v>0.86399999999999999</v>
      </c>
      <c r="H2794">
        <v>0.04</v>
      </c>
      <c r="J2794" s="1" t="str">
        <f t="shared" si="44"/>
        <v>2023-12-26-08</v>
      </c>
    </row>
    <row r="2795" spans="1:10" x14ac:dyDescent="0.45">
      <c r="A2795">
        <v>3059108</v>
      </c>
      <c r="B2795" s="1">
        <v>45286.375</v>
      </c>
      <c r="C2795" t="s">
        <v>7</v>
      </c>
      <c r="D2795" t="s">
        <v>8</v>
      </c>
      <c r="E2795" t="s">
        <v>8796</v>
      </c>
      <c r="F2795">
        <v>635</v>
      </c>
      <c r="G2795">
        <v>0.53700000000000003</v>
      </c>
      <c r="H2795">
        <v>4.4999999999999998E-2</v>
      </c>
      <c r="J2795" s="1" t="str">
        <f t="shared" si="44"/>
        <v>2023-12-26-09</v>
      </c>
    </row>
    <row r="2796" spans="1:10" x14ac:dyDescent="0.45">
      <c r="A2796">
        <v>3059212</v>
      </c>
      <c r="B2796" s="1">
        <v>45286.416666666664</v>
      </c>
      <c r="C2796" t="s">
        <v>7</v>
      </c>
      <c r="D2796" t="s">
        <v>8</v>
      </c>
      <c r="E2796" t="s">
        <v>8796</v>
      </c>
      <c r="F2796">
        <v>635</v>
      </c>
      <c r="G2796">
        <v>0.17399999999999999</v>
      </c>
      <c r="H2796">
        <v>0</v>
      </c>
      <c r="J2796" s="1" t="str">
        <f t="shared" si="44"/>
        <v>2023-12-26-10</v>
      </c>
    </row>
    <row r="2797" spans="1:10" x14ac:dyDescent="0.45">
      <c r="A2797">
        <v>3060564</v>
      </c>
      <c r="B2797" s="1">
        <v>45286.458333333336</v>
      </c>
      <c r="C2797" t="s">
        <v>7</v>
      </c>
      <c r="D2797" t="s">
        <v>8</v>
      </c>
      <c r="E2797" t="s">
        <v>8796</v>
      </c>
      <c r="F2797">
        <v>635</v>
      </c>
      <c r="G2797">
        <v>0.42699999999999999</v>
      </c>
      <c r="H2797">
        <v>6.0000000000000001E-3</v>
      </c>
      <c r="J2797" s="1" t="str">
        <f t="shared" si="44"/>
        <v>2023-12-26-11</v>
      </c>
    </row>
    <row r="2798" spans="1:10" x14ac:dyDescent="0.45">
      <c r="A2798">
        <v>3061822</v>
      </c>
      <c r="B2798" s="1">
        <v>45286.5</v>
      </c>
      <c r="C2798" t="s">
        <v>7</v>
      </c>
      <c r="D2798" t="s">
        <v>8</v>
      </c>
      <c r="E2798" t="s">
        <v>8796</v>
      </c>
      <c r="F2798">
        <v>635</v>
      </c>
      <c r="G2798">
        <v>0.29099999999999998</v>
      </c>
      <c r="H2798">
        <v>8.0000000000000002E-3</v>
      </c>
      <c r="J2798" s="1" t="str">
        <f t="shared" si="44"/>
        <v>2023-12-26-12</v>
      </c>
    </row>
    <row r="2799" spans="1:10" x14ac:dyDescent="0.45">
      <c r="A2799">
        <v>3063211</v>
      </c>
      <c r="B2799" s="1">
        <v>45286.541666666664</v>
      </c>
      <c r="C2799" t="s">
        <v>7</v>
      </c>
      <c r="D2799" t="s">
        <v>8</v>
      </c>
      <c r="E2799" t="s">
        <v>8796</v>
      </c>
      <c r="F2799">
        <v>635</v>
      </c>
      <c r="G2799">
        <v>0.74</v>
      </c>
      <c r="H2799">
        <v>4.0000000000000001E-3</v>
      </c>
      <c r="J2799" s="1" t="str">
        <f t="shared" si="44"/>
        <v>2023-12-26-13</v>
      </c>
    </row>
    <row r="2800" spans="1:10" x14ac:dyDescent="0.45">
      <c r="A2800">
        <v>3064126</v>
      </c>
      <c r="B2800" s="1">
        <v>45286.583333333336</v>
      </c>
      <c r="C2800" t="s">
        <v>7</v>
      </c>
      <c r="D2800" t="s">
        <v>8</v>
      </c>
      <c r="E2800" t="s">
        <v>8796</v>
      </c>
      <c r="F2800">
        <v>635</v>
      </c>
      <c r="G2800">
        <v>0.28299999999999997</v>
      </c>
      <c r="H2800">
        <v>0</v>
      </c>
      <c r="J2800" s="1" t="str">
        <f t="shared" si="44"/>
        <v>2023-12-26-14</v>
      </c>
    </row>
    <row r="2801" spans="1:10" x14ac:dyDescent="0.45">
      <c r="A2801">
        <v>3064652</v>
      </c>
      <c r="B2801" s="1">
        <v>45286.625</v>
      </c>
      <c r="C2801" t="s">
        <v>7</v>
      </c>
      <c r="D2801" t="s">
        <v>8</v>
      </c>
      <c r="E2801" t="s">
        <v>8796</v>
      </c>
      <c r="F2801">
        <v>635</v>
      </c>
      <c r="G2801">
        <v>0.49399999999999999</v>
      </c>
      <c r="H2801">
        <v>0</v>
      </c>
      <c r="J2801" s="1" t="str">
        <f t="shared" si="44"/>
        <v>2023-12-26-15</v>
      </c>
    </row>
    <row r="2802" spans="1:10" x14ac:dyDescent="0.45">
      <c r="A2802">
        <v>3066287</v>
      </c>
      <c r="B2802" s="1">
        <v>45286.666666666664</v>
      </c>
      <c r="C2802" t="s">
        <v>7</v>
      </c>
      <c r="D2802" t="s">
        <v>8</v>
      </c>
      <c r="E2802" t="s">
        <v>8796</v>
      </c>
      <c r="F2802">
        <v>635</v>
      </c>
      <c r="G2802">
        <v>0.28100000000000003</v>
      </c>
      <c r="H2802">
        <v>0</v>
      </c>
      <c r="J2802" s="1" t="str">
        <f t="shared" si="44"/>
        <v>2023-12-26-16</v>
      </c>
    </row>
    <row r="2803" spans="1:10" x14ac:dyDescent="0.45">
      <c r="A2803">
        <v>3066991</v>
      </c>
      <c r="B2803" s="1">
        <v>45286.708333333336</v>
      </c>
      <c r="C2803" t="s">
        <v>7</v>
      </c>
      <c r="D2803" t="s">
        <v>8</v>
      </c>
      <c r="E2803" t="s">
        <v>8796</v>
      </c>
      <c r="F2803">
        <v>635</v>
      </c>
      <c r="G2803">
        <v>0.251</v>
      </c>
      <c r="H2803">
        <v>0</v>
      </c>
      <c r="J2803" s="1" t="str">
        <f t="shared" si="44"/>
        <v>2023-12-26-17</v>
      </c>
    </row>
    <row r="2804" spans="1:10" x14ac:dyDescent="0.45">
      <c r="A2804">
        <v>3067936</v>
      </c>
      <c r="B2804" s="1">
        <v>45286.75</v>
      </c>
      <c r="C2804" t="s">
        <v>7</v>
      </c>
      <c r="D2804" t="s">
        <v>8</v>
      </c>
      <c r="E2804" t="s">
        <v>8796</v>
      </c>
      <c r="F2804">
        <v>635</v>
      </c>
      <c r="G2804">
        <v>0.31</v>
      </c>
      <c r="H2804">
        <v>0</v>
      </c>
      <c r="J2804" s="1" t="str">
        <f t="shared" si="44"/>
        <v>2023-12-26-18</v>
      </c>
    </row>
    <row r="2805" spans="1:10" x14ac:dyDescent="0.45">
      <c r="A2805">
        <v>3069626</v>
      </c>
      <c r="B2805" s="1">
        <v>45286.791666666664</v>
      </c>
      <c r="C2805" t="s">
        <v>7</v>
      </c>
      <c r="D2805" t="s">
        <v>8</v>
      </c>
      <c r="E2805" t="s">
        <v>8796</v>
      </c>
      <c r="F2805">
        <v>635</v>
      </c>
      <c r="G2805">
        <v>0.32</v>
      </c>
      <c r="H2805">
        <v>0</v>
      </c>
      <c r="J2805" s="1" t="str">
        <f t="shared" si="44"/>
        <v>2023-12-26-19</v>
      </c>
    </row>
    <row r="2806" spans="1:10" x14ac:dyDescent="0.45">
      <c r="A2806">
        <v>3070235</v>
      </c>
      <c r="B2806" s="1">
        <v>45286.833333333336</v>
      </c>
      <c r="C2806" t="s">
        <v>7</v>
      </c>
      <c r="D2806" t="s">
        <v>8</v>
      </c>
      <c r="E2806" t="s">
        <v>8796</v>
      </c>
      <c r="F2806">
        <v>635</v>
      </c>
      <c r="G2806">
        <v>0.26300000000000001</v>
      </c>
      <c r="H2806">
        <v>0</v>
      </c>
      <c r="J2806" s="1" t="str">
        <f t="shared" si="44"/>
        <v>2023-12-26-20</v>
      </c>
    </row>
    <row r="2807" spans="1:10" x14ac:dyDescent="0.45">
      <c r="A2807">
        <v>3071232</v>
      </c>
      <c r="B2807" s="1">
        <v>45286.875</v>
      </c>
      <c r="C2807" t="s">
        <v>7</v>
      </c>
      <c r="D2807" t="s">
        <v>8</v>
      </c>
      <c r="E2807" t="s">
        <v>8796</v>
      </c>
      <c r="F2807">
        <v>635</v>
      </c>
      <c r="G2807">
        <v>1.413</v>
      </c>
      <c r="H2807">
        <v>0</v>
      </c>
      <c r="J2807" s="1" t="str">
        <f t="shared" si="44"/>
        <v>2023-12-26-21</v>
      </c>
    </row>
    <row r="2808" spans="1:10" x14ac:dyDescent="0.45">
      <c r="A2808">
        <v>3072935</v>
      </c>
      <c r="B2808" s="1">
        <v>45286.916666666664</v>
      </c>
      <c r="C2808" t="s">
        <v>7</v>
      </c>
      <c r="D2808" t="s">
        <v>8</v>
      </c>
      <c r="E2808" t="s">
        <v>8796</v>
      </c>
      <c r="F2808">
        <v>635</v>
      </c>
      <c r="G2808">
        <v>2.1440000000000001</v>
      </c>
      <c r="H2808">
        <v>0</v>
      </c>
      <c r="J2808" s="1" t="str">
        <f t="shared" si="44"/>
        <v>2023-12-26-22</v>
      </c>
    </row>
    <row r="2809" spans="1:10" x14ac:dyDescent="0.45">
      <c r="A2809">
        <v>3073595</v>
      </c>
      <c r="B2809" s="1">
        <v>45286.958333333336</v>
      </c>
      <c r="C2809" t="s">
        <v>7</v>
      </c>
      <c r="D2809" t="s">
        <v>8</v>
      </c>
      <c r="E2809" t="s">
        <v>8796</v>
      </c>
      <c r="F2809">
        <v>635</v>
      </c>
      <c r="G2809">
        <v>1.5149999999999999</v>
      </c>
      <c r="H2809">
        <v>0</v>
      </c>
      <c r="J2809" s="1" t="str">
        <f t="shared" si="44"/>
        <v>2023-12-26-23</v>
      </c>
    </row>
    <row r="2810" spans="1:10" x14ac:dyDescent="0.45">
      <c r="A2810">
        <v>3074961</v>
      </c>
      <c r="B2810" s="1">
        <v>45287</v>
      </c>
      <c r="C2810" t="s">
        <v>7</v>
      </c>
      <c r="D2810" t="s">
        <v>8</v>
      </c>
      <c r="E2810" t="s">
        <v>8796</v>
      </c>
      <c r="F2810">
        <v>635</v>
      </c>
      <c r="G2810">
        <v>1.571</v>
      </c>
      <c r="H2810">
        <v>0</v>
      </c>
      <c r="J2810" s="1" t="str">
        <f t="shared" si="44"/>
        <v>2023-12-27-00</v>
      </c>
    </row>
    <row r="2811" spans="1:10" x14ac:dyDescent="0.45">
      <c r="A2811">
        <v>3076420</v>
      </c>
      <c r="B2811" s="1">
        <v>45287.041666666664</v>
      </c>
      <c r="C2811" t="s">
        <v>7</v>
      </c>
      <c r="D2811" t="s">
        <v>8</v>
      </c>
      <c r="E2811" t="s">
        <v>8796</v>
      </c>
      <c r="F2811">
        <v>635</v>
      </c>
      <c r="G2811">
        <v>1.5629999999999999</v>
      </c>
      <c r="H2811">
        <v>0</v>
      </c>
      <c r="J2811" s="1" t="str">
        <f t="shared" si="44"/>
        <v>2023-12-27-01</v>
      </c>
    </row>
    <row r="2812" spans="1:10" x14ac:dyDescent="0.45">
      <c r="A2812">
        <v>3077068</v>
      </c>
      <c r="B2812" s="1">
        <v>45287.083333333336</v>
      </c>
      <c r="C2812" t="s">
        <v>7</v>
      </c>
      <c r="D2812" t="s">
        <v>8</v>
      </c>
      <c r="E2812" t="s">
        <v>8796</v>
      </c>
      <c r="F2812">
        <v>635</v>
      </c>
      <c r="G2812">
        <v>1.7849999999999999</v>
      </c>
      <c r="H2812">
        <v>0</v>
      </c>
      <c r="J2812" s="1" t="str">
        <f t="shared" si="44"/>
        <v>2023-12-27-02</v>
      </c>
    </row>
    <row r="2813" spans="1:10" x14ac:dyDescent="0.45">
      <c r="A2813">
        <v>3077726</v>
      </c>
      <c r="B2813" s="1">
        <v>45287.125</v>
      </c>
      <c r="C2813" t="s">
        <v>7</v>
      </c>
      <c r="D2813" t="s">
        <v>8</v>
      </c>
      <c r="E2813" t="s">
        <v>8796</v>
      </c>
      <c r="F2813">
        <v>635</v>
      </c>
      <c r="G2813">
        <v>0.19400000000000001</v>
      </c>
      <c r="H2813">
        <v>0</v>
      </c>
      <c r="J2813" s="1" t="str">
        <f t="shared" si="44"/>
        <v>2023-12-27-03</v>
      </c>
    </row>
    <row r="2814" spans="1:10" x14ac:dyDescent="0.45">
      <c r="A2814">
        <v>3079892</v>
      </c>
      <c r="B2814" s="1">
        <v>45287.166666666664</v>
      </c>
      <c r="C2814" t="s">
        <v>7</v>
      </c>
      <c r="D2814" t="s">
        <v>8</v>
      </c>
      <c r="E2814" t="s">
        <v>8796</v>
      </c>
      <c r="F2814">
        <v>635</v>
      </c>
      <c r="G2814">
        <v>1.5049999999999999</v>
      </c>
      <c r="H2814">
        <v>0</v>
      </c>
      <c r="J2814" s="1" t="str">
        <f t="shared" si="44"/>
        <v>2023-12-27-04</v>
      </c>
    </row>
    <row r="2815" spans="1:10" x14ac:dyDescent="0.45">
      <c r="A2815">
        <v>3080056</v>
      </c>
      <c r="B2815" s="1">
        <v>45287.208333333336</v>
      </c>
      <c r="C2815" t="s">
        <v>7</v>
      </c>
      <c r="D2815" t="s">
        <v>8</v>
      </c>
      <c r="E2815" t="s">
        <v>8796</v>
      </c>
      <c r="F2815">
        <v>635</v>
      </c>
      <c r="G2815">
        <v>0.14000000000000001</v>
      </c>
      <c r="H2815">
        <v>0</v>
      </c>
      <c r="J2815" s="1" t="str">
        <f t="shared" si="44"/>
        <v>2023-12-27-05</v>
      </c>
    </row>
    <row r="2816" spans="1:10" x14ac:dyDescent="0.45">
      <c r="A2816">
        <v>3082047</v>
      </c>
      <c r="B2816" s="1">
        <v>45287.25</v>
      </c>
      <c r="C2816" t="s">
        <v>7</v>
      </c>
      <c r="D2816" t="s">
        <v>8</v>
      </c>
      <c r="E2816" t="s">
        <v>8796</v>
      </c>
      <c r="F2816">
        <v>635</v>
      </c>
      <c r="G2816">
        <v>0.72099999999999997</v>
      </c>
      <c r="H2816">
        <v>0</v>
      </c>
      <c r="J2816" s="1" t="str">
        <f t="shared" si="44"/>
        <v>2023-12-27-06</v>
      </c>
    </row>
    <row r="2817" spans="1:10" x14ac:dyDescent="0.45">
      <c r="A2817">
        <v>3082772</v>
      </c>
      <c r="B2817" s="1">
        <v>45287.291666666664</v>
      </c>
      <c r="C2817" t="s">
        <v>7</v>
      </c>
      <c r="D2817" t="s">
        <v>8</v>
      </c>
      <c r="E2817" t="s">
        <v>8796</v>
      </c>
      <c r="F2817">
        <v>635</v>
      </c>
      <c r="G2817">
        <v>0.114</v>
      </c>
      <c r="H2817">
        <v>8.0000000000000002E-3</v>
      </c>
      <c r="J2817" s="1" t="str">
        <f t="shared" si="44"/>
        <v>2023-12-27-07</v>
      </c>
    </row>
    <row r="2818" spans="1:10" x14ac:dyDescent="0.45">
      <c r="A2818">
        <v>3084114</v>
      </c>
      <c r="B2818" s="1">
        <v>45287.333333333336</v>
      </c>
      <c r="C2818" t="s">
        <v>7</v>
      </c>
      <c r="D2818" t="s">
        <v>8</v>
      </c>
      <c r="E2818" t="s">
        <v>8796</v>
      </c>
      <c r="F2818">
        <v>635</v>
      </c>
      <c r="G2818">
        <v>0.498</v>
      </c>
      <c r="H2818">
        <v>6.4000000000000001E-2</v>
      </c>
      <c r="J2818" s="1" t="str">
        <f t="shared" si="44"/>
        <v>2023-12-27-08</v>
      </c>
    </row>
    <row r="2819" spans="1:10" x14ac:dyDescent="0.45">
      <c r="A2819">
        <v>3084578</v>
      </c>
      <c r="B2819" s="1">
        <v>45287.375</v>
      </c>
      <c r="C2819" t="s">
        <v>7</v>
      </c>
      <c r="D2819" t="s">
        <v>8</v>
      </c>
      <c r="E2819" t="s">
        <v>8796</v>
      </c>
      <c r="F2819">
        <v>635</v>
      </c>
      <c r="G2819">
        <v>5.5E-2</v>
      </c>
      <c r="H2819">
        <v>0.17399999999999999</v>
      </c>
      <c r="J2819" s="1" t="str">
        <f t="shared" ref="J2819:J2882" si="45">TEXT(YEAR(B2819),"0000")&amp;"-"&amp;TEXT(MONTH(B2819),"00")&amp;"-"&amp;TEXT(DAY(B2819),"00")&amp;"-"&amp;TEXT(HOUR(B2819),"00")</f>
        <v>2023-12-27-09</v>
      </c>
    </row>
    <row r="2820" spans="1:10" x14ac:dyDescent="0.45">
      <c r="A2820">
        <v>3085475</v>
      </c>
      <c r="B2820" s="1">
        <v>45287.416666666664</v>
      </c>
      <c r="C2820" t="s">
        <v>7</v>
      </c>
      <c r="D2820" t="s">
        <v>8</v>
      </c>
      <c r="E2820" t="s">
        <v>8796</v>
      </c>
      <c r="F2820">
        <v>635</v>
      </c>
      <c r="G2820">
        <v>0.4</v>
      </c>
      <c r="H2820">
        <v>0.17399999999999999</v>
      </c>
      <c r="J2820" s="1" t="str">
        <f t="shared" si="45"/>
        <v>2023-12-27-10</v>
      </c>
    </row>
    <row r="2821" spans="1:10" x14ac:dyDescent="0.45">
      <c r="A2821">
        <v>3086823</v>
      </c>
      <c r="B2821" s="1">
        <v>45287.458333333336</v>
      </c>
      <c r="C2821" t="s">
        <v>7</v>
      </c>
      <c r="D2821" t="s">
        <v>8</v>
      </c>
      <c r="E2821" t="s">
        <v>8796</v>
      </c>
      <c r="F2821">
        <v>635</v>
      </c>
      <c r="G2821">
        <v>0.04</v>
      </c>
      <c r="H2821">
        <v>0.155</v>
      </c>
      <c r="J2821" s="1" t="str">
        <f t="shared" si="45"/>
        <v>2023-12-27-11</v>
      </c>
    </row>
    <row r="2822" spans="1:10" x14ac:dyDescent="0.45">
      <c r="A2822">
        <v>3087738</v>
      </c>
      <c r="B2822" s="1">
        <v>45287.5</v>
      </c>
      <c r="C2822" t="s">
        <v>7</v>
      </c>
      <c r="D2822" t="s">
        <v>8</v>
      </c>
      <c r="E2822" t="s">
        <v>8796</v>
      </c>
      <c r="F2822">
        <v>635</v>
      </c>
      <c r="G2822">
        <v>0.505</v>
      </c>
      <c r="H2822">
        <v>4.2000000000000003E-2</v>
      </c>
      <c r="J2822" s="1" t="str">
        <f t="shared" si="45"/>
        <v>2023-12-27-12</v>
      </c>
    </row>
    <row r="2823" spans="1:10" x14ac:dyDescent="0.45">
      <c r="A2823">
        <v>3088806</v>
      </c>
      <c r="B2823" s="1">
        <v>45287.541666666664</v>
      </c>
      <c r="C2823" t="s">
        <v>7</v>
      </c>
      <c r="D2823" t="s">
        <v>8</v>
      </c>
      <c r="E2823" t="s">
        <v>8796</v>
      </c>
      <c r="F2823">
        <v>635</v>
      </c>
      <c r="G2823">
        <v>0.82</v>
      </c>
      <c r="H2823">
        <v>0.01</v>
      </c>
      <c r="J2823" s="1" t="str">
        <f t="shared" si="45"/>
        <v>2023-12-27-13</v>
      </c>
    </row>
    <row r="2824" spans="1:10" x14ac:dyDescent="0.45">
      <c r="A2824">
        <v>3089868</v>
      </c>
      <c r="B2824" s="1">
        <v>45287.583333333336</v>
      </c>
      <c r="C2824" t="s">
        <v>7</v>
      </c>
      <c r="D2824" t="s">
        <v>8</v>
      </c>
      <c r="E2824" t="s">
        <v>8796</v>
      </c>
      <c r="F2824">
        <v>635</v>
      </c>
      <c r="G2824">
        <v>1.754</v>
      </c>
      <c r="H2824">
        <v>0</v>
      </c>
      <c r="J2824" s="1" t="str">
        <f t="shared" si="45"/>
        <v>2023-12-27-14</v>
      </c>
    </row>
    <row r="2825" spans="1:10" x14ac:dyDescent="0.45">
      <c r="A2825">
        <v>3091627</v>
      </c>
      <c r="B2825" s="1">
        <v>45287.625</v>
      </c>
      <c r="C2825" t="s">
        <v>7</v>
      </c>
      <c r="D2825" t="s">
        <v>8</v>
      </c>
      <c r="E2825" t="s">
        <v>8796</v>
      </c>
      <c r="F2825">
        <v>635</v>
      </c>
      <c r="G2825">
        <v>0.34</v>
      </c>
      <c r="H2825">
        <v>0</v>
      </c>
      <c r="J2825" s="1" t="str">
        <f t="shared" si="45"/>
        <v>2023-12-27-15</v>
      </c>
    </row>
    <row r="2826" spans="1:10" x14ac:dyDescent="0.45">
      <c r="A2826">
        <v>3092699</v>
      </c>
      <c r="B2826" s="1">
        <v>45287.666666666664</v>
      </c>
      <c r="C2826" t="s">
        <v>7</v>
      </c>
      <c r="D2826" t="s">
        <v>8</v>
      </c>
      <c r="E2826" t="s">
        <v>8796</v>
      </c>
      <c r="F2826">
        <v>635</v>
      </c>
      <c r="G2826">
        <v>0.71099999999999997</v>
      </c>
      <c r="H2826">
        <v>0</v>
      </c>
      <c r="J2826" s="1" t="str">
        <f t="shared" si="45"/>
        <v>2023-12-27-16</v>
      </c>
    </row>
    <row r="2827" spans="1:10" x14ac:dyDescent="0.45">
      <c r="A2827">
        <v>3093819</v>
      </c>
      <c r="B2827" s="1">
        <v>45287.708333333336</v>
      </c>
      <c r="C2827" t="s">
        <v>7</v>
      </c>
      <c r="D2827" t="s">
        <v>8</v>
      </c>
      <c r="E2827" t="s">
        <v>8796</v>
      </c>
      <c r="F2827">
        <v>635</v>
      </c>
      <c r="G2827">
        <v>1.0369999999999999</v>
      </c>
      <c r="H2827">
        <v>0</v>
      </c>
      <c r="J2827" s="1" t="str">
        <f t="shared" si="45"/>
        <v>2023-12-27-17</v>
      </c>
    </row>
    <row r="2828" spans="1:10" x14ac:dyDescent="0.45">
      <c r="A2828">
        <v>3094790</v>
      </c>
      <c r="B2828" s="1">
        <v>45287.75</v>
      </c>
      <c r="C2828" t="s">
        <v>7</v>
      </c>
      <c r="D2828" t="s">
        <v>8</v>
      </c>
      <c r="E2828" t="s">
        <v>8796</v>
      </c>
      <c r="F2828">
        <v>635</v>
      </c>
      <c r="G2828">
        <v>0.28399999999999997</v>
      </c>
      <c r="H2828">
        <v>0</v>
      </c>
      <c r="J2828" s="1" t="str">
        <f t="shared" si="45"/>
        <v>2023-12-27-18</v>
      </c>
    </row>
    <row r="2829" spans="1:10" x14ac:dyDescent="0.45">
      <c r="A2829">
        <v>3095816</v>
      </c>
      <c r="B2829" s="1">
        <v>45287.791666666664</v>
      </c>
      <c r="C2829" t="s">
        <v>7</v>
      </c>
      <c r="D2829" t="s">
        <v>8</v>
      </c>
      <c r="E2829" t="s">
        <v>8796</v>
      </c>
      <c r="F2829">
        <v>635</v>
      </c>
      <c r="G2829">
        <v>0.26400000000000001</v>
      </c>
      <c r="H2829">
        <v>0</v>
      </c>
      <c r="J2829" s="1" t="str">
        <f t="shared" si="45"/>
        <v>2023-12-27-19</v>
      </c>
    </row>
    <row r="2830" spans="1:10" x14ac:dyDescent="0.45">
      <c r="A2830">
        <v>3096745</v>
      </c>
      <c r="B2830" s="1">
        <v>45287.833333333336</v>
      </c>
      <c r="C2830" t="s">
        <v>7</v>
      </c>
      <c r="D2830" t="s">
        <v>8</v>
      </c>
      <c r="E2830" t="s">
        <v>8796</v>
      </c>
      <c r="F2830">
        <v>635</v>
      </c>
      <c r="G2830">
        <v>0.88700000000000001</v>
      </c>
      <c r="H2830">
        <v>0</v>
      </c>
      <c r="J2830" s="1" t="str">
        <f t="shared" si="45"/>
        <v>2023-12-27-20</v>
      </c>
    </row>
    <row r="2831" spans="1:10" x14ac:dyDescent="0.45">
      <c r="A2831">
        <v>3098153</v>
      </c>
      <c r="B2831" s="1">
        <v>45287.875</v>
      </c>
      <c r="C2831" t="s">
        <v>7</v>
      </c>
      <c r="D2831" t="s">
        <v>8</v>
      </c>
      <c r="E2831" t="s">
        <v>8796</v>
      </c>
      <c r="F2831">
        <v>635</v>
      </c>
      <c r="G2831">
        <v>0.29199999999999998</v>
      </c>
      <c r="H2831">
        <v>0</v>
      </c>
      <c r="J2831" s="1" t="str">
        <f t="shared" si="45"/>
        <v>2023-12-27-21</v>
      </c>
    </row>
    <row r="2832" spans="1:10" x14ac:dyDescent="0.45">
      <c r="A2832">
        <v>3098539</v>
      </c>
      <c r="B2832" s="1">
        <v>45287.916666666664</v>
      </c>
      <c r="C2832" t="s">
        <v>7</v>
      </c>
      <c r="D2832" t="s">
        <v>8</v>
      </c>
      <c r="E2832" t="s">
        <v>8796</v>
      </c>
      <c r="F2832">
        <v>635</v>
      </c>
      <c r="G2832">
        <v>0.153</v>
      </c>
      <c r="H2832">
        <v>0</v>
      </c>
      <c r="J2832" s="1" t="str">
        <f t="shared" si="45"/>
        <v>2023-12-27-22</v>
      </c>
    </row>
    <row r="2833" spans="1:10" x14ac:dyDescent="0.45">
      <c r="A2833">
        <v>3100099</v>
      </c>
      <c r="B2833" s="1">
        <v>45287.958333333336</v>
      </c>
      <c r="C2833" t="s">
        <v>7</v>
      </c>
      <c r="D2833" t="s">
        <v>8</v>
      </c>
      <c r="E2833" t="s">
        <v>8796</v>
      </c>
      <c r="F2833">
        <v>635</v>
      </c>
      <c r="G2833">
        <v>0.21299999999999999</v>
      </c>
      <c r="H2833">
        <v>0</v>
      </c>
      <c r="J2833" s="1" t="str">
        <f t="shared" si="45"/>
        <v>2023-12-27-23</v>
      </c>
    </row>
    <row r="2834" spans="1:10" x14ac:dyDescent="0.45">
      <c r="A2834">
        <v>3101526</v>
      </c>
      <c r="B2834" s="1">
        <v>45288</v>
      </c>
      <c r="C2834" t="s">
        <v>7</v>
      </c>
      <c r="D2834" t="s">
        <v>8</v>
      </c>
      <c r="E2834" t="s">
        <v>8796</v>
      </c>
      <c r="F2834">
        <v>635</v>
      </c>
      <c r="G2834">
        <v>0.373</v>
      </c>
      <c r="H2834">
        <v>0</v>
      </c>
      <c r="J2834" s="1" t="str">
        <f t="shared" si="45"/>
        <v>2023-12-28-00</v>
      </c>
    </row>
    <row r="2835" spans="1:10" x14ac:dyDescent="0.45">
      <c r="A2835">
        <v>3102207</v>
      </c>
      <c r="B2835" s="1">
        <v>45288.041666666664</v>
      </c>
      <c r="C2835" t="s">
        <v>7</v>
      </c>
      <c r="D2835" t="s">
        <v>8</v>
      </c>
      <c r="E2835" t="s">
        <v>8796</v>
      </c>
      <c r="F2835">
        <v>635</v>
      </c>
      <c r="G2835">
        <v>1.2130000000000001</v>
      </c>
      <c r="H2835">
        <v>0</v>
      </c>
      <c r="J2835" s="1" t="str">
        <f t="shared" si="45"/>
        <v>2023-12-28-01</v>
      </c>
    </row>
    <row r="2836" spans="1:10" x14ac:dyDescent="0.45">
      <c r="A2836">
        <v>3103381</v>
      </c>
      <c r="B2836" s="1">
        <v>45288.083333333336</v>
      </c>
      <c r="C2836" t="s">
        <v>7</v>
      </c>
      <c r="D2836" t="s">
        <v>8</v>
      </c>
      <c r="E2836" t="s">
        <v>8796</v>
      </c>
      <c r="F2836">
        <v>635</v>
      </c>
      <c r="G2836">
        <v>0.39</v>
      </c>
      <c r="H2836">
        <v>0</v>
      </c>
      <c r="J2836" s="1" t="str">
        <f t="shared" si="45"/>
        <v>2023-12-28-02</v>
      </c>
    </row>
    <row r="2837" spans="1:10" x14ac:dyDescent="0.45">
      <c r="A2837">
        <v>3104250</v>
      </c>
      <c r="B2837" s="1">
        <v>45288.125</v>
      </c>
      <c r="C2837" t="s">
        <v>7</v>
      </c>
      <c r="D2837" t="s">
        <v>8</v>
      </c>
      <c r="E2837" t="s">
        <v>8796</v>
      </c>
      <c r="F2837">
        <v>635</v>
      </c>
      <c r="G2837">
        <v>0.60499999999999998</v>
      </c>
      <c r="H2837">
        <v>0</v>
      </c>
      <c r="J2837" s="1" t="str">
        <f t="shared" si="45"/>
        <v>2023-12-28-03</v>
      </c>
    </row>
    <row r="2838" spans="1:10" x14ac:dyDescent="0.45">
      <c r="A2838">
        <v>3105268</v>
      </c>
      <c r="B2838" s="1">
        <v>45288.166666666664</v>
      </c>
      <c r="C2838" t="s">
        <v>7</v>
      </c>
      <c r="D2838" t="s">
        <v>8</v>
      </c>
      <c r="E2838" t="s">
        <v>8796</v>
      </c>
      <c r="F2838">
        <v>635</v>
      </c>
      <c r="G2838">
        <v>0.49</v>
      </c>
      <c r="H2838">
        <v>0</v>
      </c>
      <c r="J2838" s="1" t="str">
        <f t="shared" si="45"/>
        <v>2023-12-28-04</v>
      </c>
    </row>
    <row r="2839" spans="1:10" x14ac:dyDescent="0.45">
      <c r="A2839">
        <v>3106778</v>
      </c>
      <c r="B2839" s="1">
        <v>45288.208333333336</v>
      </c>
      <c r="C2839" t="s">
        <v>7</v>
      </c>
      <c r="D2839" t="s">
        <v>8</v>
      </c>
      <c r="E2839" t="s">
        <v>8796</v>
      </c>
      <c r="F2839">
        <v>635</v>
      </c>
      <c r="G2839">
        <v>1.032</v>
      </c>
      <c r="H2839">
        <v>0</v>
      </c>
      <c r="J2839" s="1" t="str">
        <f t="shared" si="45"/>
        <v>2023-12-28-05</v>
      </c>
    </row>
    <row r="2840" spans="1:10" x14ac:dyDescent="0.45">
      <c r="A2840">
        <v>3107285</v>
      </c>
      <c r="B2840" s="1">
        <v>45288.25</v>
      </c>
      <c r="C2840" t="s">
        <v>7</v>
      </c>
      <c r="D2840" t="s">
        <v>8</v>
      </c>
      <c r="E2840" t="s">
        <v>8796</v>
      </c>
      <c r="F2840">
        <v>635</v>
      </c>
      <c r="G2840">
        <v>0.98399999999999999</v>
      </c>
      <c r="H2840">
        <v>0</v>
      </c>
      <c r="J2840" s="1" t="str">
        <f t="shared" si="45"/>
        <v>2023-12-28-06</v>
      </c>
    </row>
    <row r="2841" spans="1:10" x14ac:dyDescent="0.45">
      <c r="A2841">
        <v>3108388</v>
      </c>
      <c r="B2841" s="1">
        <v>45288.291666666664</v>
      </c>
      <c r="C2841" t="s">
        <v>7</v>
      </c>
      <c r="D2841" t="s">
        <v>8</v>
      </c>
      <c r="E2841" t="s">
        <v>8796</v>
      </c>
      <c r="F2841">
        <v>635</v>
      </c>
      <c r="G2841">
        <v>0.40100000000000002</v>
      </c>
      <c r="H2841">
        <v>0</v>
      </c>
      <c r="J2841" s="1" t="str">
        <f t="shared" si="45"/>
        <v>2023-12-28-07</v>
      </c>
    </row>
    <row r="2842" spans="1:10" x14ac:dyDescent="0.45">
      <c r="A2842">
        <v>3109860</v>
      </c>
      <c r="B2842" s="1">
        <v>45288.333333333336</v>
      </c>
      <c r="C2842" t="s">
        <v>7</v>
      </c>
      <c r="D2842" t="s">
        <v>8</v>
      </c>
      <c r="E2842" t="s">
        <v>8796</v>
      </c>
      <c r="F2842">
        <v>635</v>
      </c>
      <c r="G2842">
        <v>0.51900000000000002</v>
      </c>
      <c r="H2842">
        <v>0</v>
      </c>
      <c r="J2842" s="1" t="str">
        <f t="shared" si="45"/>
        <v>2023-12-28-08</v>
      </c>
    </row>
    <row r="2843" spans="1:10" x14ac:dyDescent="0.45">
      <c r="A2843">
        <v>3111224</v>
      </c>
      <c r="B2843" s="1">
        <v>45288.375</v>
      </c>
      <c r="C2843" t="s">
        <v>7</v>
      </c>
      <c r="D2843" t="s">
        <v>8</v>
      </c>
      <c r="E2843" t="s">
        <v>8796</v>
      </c>
      <c r="F2843">
        <v>635</v>
      </c>
      <c r="G2843">
        <v>0.36099999999999999</v>
      </c>
      <c r="H2843">
        <v>1.4999999999999999E-2</v>
      </c>
      <c r="J2843" s="1" t="str">
        <f t="shared" si="45"/>
        <v>2023-12-28-09</v>
      </c>
    </row>
    <row r="2844" spans="1:10" x14ac:dyDescent="0.45">
      <c r="A2844">
        <v>3112014</v>
      </c>
      <c r="B2844" s="1">
        <v>45288.416666666664</v>
      </c>
      <c r="C2844" t="s">
        <v>7</v>
      </c>
      <c r="D2844" t="s">
        <v>8</v>
      </c>
      <c r="E2844" t="s">
        <v>8796</v>
      </c>
      <c r="F2844">
        <v>635</v>
      </c>
      <c r="G2844">
        <v>0.35699999999999998</v>
      </c>
      <c r="H2844">
        <v>1.7000000000000001E-2</v>
      </c>
      <c r="J2844" s="1" t="str">
        <f t="shared" si="45"/>
        <v>2023-12-28-10</v>
      </c>
    </row>
    <row r="2845" spans="1:10" x14ac:dyDescent="0.45">
      <c r="A2845">
        <v>3112947</v>
      </c>
      <c r="B2845" s="1">
        <v>45288.458333333336</v>
      </c>
      <c r="C2845" t="s">
        <v>7</v>
      </c>
      <c r="D2845" t="s">
        <v>8</v>
      </c>
      <c r="E2845" t="s">
        <v>8796</v>
      </c>
      <c r="F2845">
        <v>635</v>
      </c>
      <c r="G2845">
        <v>0.57999999999999996</v>
      </c>
      <c r="H2845">
        <v>6.0000000000000001E-3</v>
      </c>
      <c r="J2845" s="1" t="str">
        <f t="shared" si="45"/>
        <v>2023-12-28-11</v>
      </c>
    </row>
    <row r="2846" spans="1:10" x14ac:dyDescent="0.45">
      <c r="A2846">
        <v>3114229</v>
      </c>
      <c r="B2846" s="1">
        <v>45288.5</v>
      </c>
      <c r="C2846" t="s">
        <v>7</v>
      </c>
      <c r="D2846" t="s">
        <v>8</v>
      </c>
      <c r="E2846" t="s">
        <v>8796</v>
      </c>
      <c r="F2846">
        <v>635</v>
      </c>
      <c r="G2846">
        <v>0.35699999999999998</v>
      </c>
      <c r="H2846">
        <v>0</v>
      </c>
      <c r="J2846" s="1" t="str">
        <f t="shared" si="45"/>
        <v>2023-12-28-12</v>
      </c>
    </row>
    <row r="2847" spans="1:10" x14ac:dyDescent="0.45">
      <c r="A2847">
        <v>3115009</v>
      </c>
      <c r="B2847" s="1">
        <v>45288.541666666664</v>
      </c>
      <c r="C2847" t="s">
        <v>7</v>
      </c>
      <c r="D2847" t="s">
        <v>8</v>
      </c>
      <c r="E2847" t="s">
        <v>8796</v>
      </c>
      <c r="F2847">
        <v>635</v>
      </c>
      <c r="G2847">
        <v>0.627</v>
      </c>
      <c r="H2847">
        <v>0</v>
      </c>
      <c r="J2847" s="1" t="str">
        <f t="shared" si="45"/>
        <v>2023-12-28-13</v>
      </c>
    </row>
    <row r="2848" spans="1:10" x14ac:dyDescent="0.45">
      <c r="A2848">
        <v>3116184</v>
      </c>
      <c r="B2848" s="1">
        <v>45288.583333333336</v>
      </c>
      <c r="C2848" t="s">
        <v>7</v>
      </c>
      <c r="D2848" t="s">
        <v>8</v>
      </c>
      <c r="E2848" t="s">
        <v>8796</v>
      </c>
      <c r="F2848">
        <v>635</v>
      </c>
      <c r="G2848">
        <v>0.93</v>
      </c>
      <c r="H2848">
        <v>0</v>
      </c>
      <c r="J2848" s="1" t="str">
        <f t="shared" si="45"/>
        <v>2023-12-28-14</v>
      </c>
    </row>
    <row r="2849" spans="1:10" x14ac:dyDescent="0.45">
      <c r="A2849">
        <v>3118029</v>
      </c>
      <c r="B2849" s="1">
        <v>45288.625</v>
      </c>
      <c r="C2849" t="s">
        <v>7</v>
      </c>
      <c r="D2849" t="s">
        <v>8</v>
      </c>
      <c r="E2849" t="s">
        <v>8796</v>
      </c>
      <c r="F2849">
        <v>635</v>
      </c>
      <c r="G2849">
        <v>0.498</v>
      </c>
      <c r="H2849">
        <v>0</v>
      </c>
      <c r="J2849" s="1" t="str">
        <f t="shared" si="45"/>
        <v>2023-12-28-15</v>
      </c>
    </row>
    <row r="2850" spans="1:10" x14ac:dyDescent="0.45">
      <c r="A2850">
        <v>3118864</v>
      </c>
      <c r="B2850" s="1">
        <v>45288.666666666664</v>
      </c>
      <c r="C2850" t="s">
        <v>7</v>
      </c>
      <c r="D2850" t="s">
        <v>8</v>
      </c>
      <c r="E2850" t="s">
        <v>8796</v>
      </c>
      <c r="F2850">
        <v>635</v>
      </c>
      <c r="G2850">
        <v>0.73</v>
      </c>
      <c r="H2850">
        <v>0</v>
      </c>
      <c r="J2850" s="1" t="str">
        <f t="shared" si="45"/>
        <v>2023-12-28-16</v>
      </c>
    </row>
    <row r="2851" spans="1:10" x14ac:dyDescent="0.45">
      <c r="A2851">
        <v>3119952</v>
      </c>
      <c r="B2851" s="1">
        <v>45288.708333333336</v>
      </c>
      <c r="C2851" t="s">
        <v>7</v>
      </c>
      <c r="D2851" t="s">
        <v>8</v>
      </c>
      <c r="E2851" t="s">
        <v>8796</v>
      </c>
      <c r="F2851">
        <v>635</v>
      </c>
      <c r="G2851">
        <v>0.255</v>
      </c>
      <c r="H2851">
        <v>0</v>
      </c>
      <c r="J2851" s="1" t="str">
        <f t="shared" si="45"/>
        <v>2023-12-28-17</v>
      </c>
    </row>
    <row r="2852" spans="1:10" x14ac:dyDescent="0.45">
      <c r="A2852">
        <v>3120936</v>
      </c>
      <c r="B2852" s="1">
        <v>45288.75</v>
      </c>
      <c r="C2852" t="s">
        <v>7</v>
      </c>
      <c r="D2852" t="s">
        <v>8</v>
      </c>
      <c r="E2852" t="s">
        <v>8796</v>
      </c>
      <c r="F2852">
        <v>635</v>
      </c>
      <c r="G2852">
        <v>0.26800000000000002</v>
      </c>
      <c r="H2852">
        <v>0</v>
      </c>
      <c r="J2852" s="1" t="str">
        <f t="shared" si="45"/>
        <v>2023-12-28-18</v>
      </c>
    </row>
    <row r="2853" spans="1:10" x14ac:dyDescent="0.45">
      <c r="A2853">
        <v>3121821</v>
      </c>
      <c r="B2853" s="1">
        <v>45288.791666666664</v>
      </c>
      <c r="C2853" t="s">
        <v>7</v>
      </c>
      <c r="D2853" t="s">
        <v>8</v>
      </c>
      <c r="E2853" t="s">
        <v>8796</v>
      </c>
      <c r="F2853">
        <v>635</v>
      </c>
      <c r="G2853">
        <v>0.23599999999999999</v>
      </c>
      <c r="H2853">
        <v>0</v>
      </c>
      <c r="J2853" s="1" t="str">
        <f t="shared" si="45"/>
        <v>2023-12-28-19</v>
      </c>
    </row>
    <row r="2854" spans="1:10" x14ac:dyDescent="0.45">
      <c r="A2854">
        <v>3123375</v>
      </c>
      <c r="B2854" s="1">
        <v>45288.833333333336</v>
      </c>
      <c r="C2854" t="s">
        <v>7</v>
      </c>
      <c r="D2854" t="s">
        <v>8</v>
      </c>
      <c r="E2854" t="s">
        <v>8796</v>
      </c>
      <c r="F2854">
        <v>635</v>
      </c>
      <c r="G2854">
        <v>0.32100000000000001</v>
      </c>
      <c r="H2854">
        <v>0</v>
      </c>
      <c r="J2854" s="1" t="str">
        <f t="shared" si="45"/>
        <v>2023-12-28-20</v>
      </c>
    </row>
    <row r="2855" spans="1:10" x14ac:dyDescent="0.45">
      <c r="A2855">
        <v>3123636</v>
      </c>
      <c r="B2855" s="1">
        <v>45288.875</v>
      </c>
      <c r="C2855" t="s">
        <v>7</v>
      </c>
      <c r="D2855" t="s">
        <v>8</v>
      </c>
      <c r="E2855" t="s">
        <v>8796</v>
      </c>
      <c r="F2855">
        <v>635</v>
      </c>
      <c r="G2855">
        <v>0.32400000000000001</v>
      </c>
      <c r="H2855">
        <v>0</v>
      </c>
      <c r="J2855" s="1" t="str">
        <f t="shared" si="45"/>
        <v>2023-12-28-21</v>
      </c>
    </row>
    <row r="2856" spans="1:10" x14ac:dyDescent="0.45">
      <c r="A2856">
        <v>3125178</v>
      </c>
      <c r="B2856" s="1">
        <v>45288.916666666664</v>
      </c>
      <c r="C2856" t="s">
        <v>7</v>
      </c>
      <c r="D2856" t="s">
        <v>8</v>
      </c>
      <c r="E2856" t="s">
        <v>8796</v>
      </c>
      <c r="F2856">
        <v>635</v>
      </c>
      <c r="G2856">
        <v>0.186</v>
      </c>
      <c r="H2856">
        <v>0</v>
      </c>
      <c r="J2856" s="1" t="str">
        <f t="shared" si="45"/>
        <v>2023-12-28-22</v>
      </c>
    </row>
    <row r="2857" spans="1:10" x14ac:dyDescent="0.45">
      <c r="A2857">
        <v>3126216</v>
      </c>
      <c r="B2857" s="1">
        <v>45288.958333333336</v>
      </c>
      <c r="C2857" t="s">
        <v>7</v>
      </c>
      <c r="D2857" t="s">
        <v>8</v>
      </c>
      <c r="E2857" t="s">
        <v>8796</v>
      </c>
      <c r="F2857">
        <v>635</v>
      </c>
      <c r="G2857">
        <v>0.219</v>
      </c>
      <c r="H2857">
        <v>0</v>
      </c>
      <c r="J2857" s="1" t="str">
        <f t="shared" si="45"/>
        <v>2023-12-28-23</v>
      </c>
    </row>
    <row r="2858" spans="1:10" x14ac:dyDescent="0.45">
      <c r="A2858">
        <v>3127913</v>
      </c>
      <c r="B2858" s="1">
        <v>45289</v>
      </c>
      <c r="C2858" t="s">
        <v>7</v>
      </c>
      <c r="D2858" t="s">
        <v>8</v>
      </c>
      <c r="E2858" t="s">
        <v>8796</v>
      </c>
      <c r="F2858">
        <v>635</v>
      </c>
      <c r="G2858">
        <v>0.16600000000000001</v>
      </c>
      <c r="H2858">
        <v>0</v>
      </c>
      <c r="J2858" s="1" t="str">
        <f t="shared" si="45"/>
        <v>2023-12-29-00</v>
      </c>
    </row>
    <row r="2859" spans="1:10" x14ac:dyDescent="0.45">
      <c r="A2859">
        <v>3128179</v>
      </c>
      <c r="B2859" s="1">
        <v>45289.041666666664</v>
      </c>
      <c r="C2859" t="s">
        <v>7</v>
      </c>
      <c r="D2859" t="s">
        <v>8</v>
      </c>
      <c r="E2859" t="s">
        <v>8796</v>
      </c>
      <c r="F2859">
        <v>635</v>
      </c>
      <c r="G2859">
        <v>0.14599999999999999</v>
      </c>
      <c r="H2859">
        <v>0</v>
      </c>
      <c r="J2859" s="1" t="str">
        <f t="shared" si="45"/>
        <v>2023-12-29-01</v>
      </c>
    </row>
    <row r="2860" spans="1:10" x14ac:dyDescent="0.45">
      <c r="A2860">
        <v>3129555</v>
      </c>
      <c r="B2860" s="1">
        <v>45289.083333333336</v>
      </c>
      <c r="C2860" t="s">
        <v>7</v>
      </c>
      <c r="D2860" t="s">
        <v>8</v>
      </c>
      <c r="E2860" t="s">
        <v>8796</v>
      </c>
      <c r="F2860">
        <v>635</v>
      </c>
      <c r="G2860">
        <v>0.78200000000000003</v>
      </c>
      <c r="H2860">
        <v>0</v>
      </c>
      <c r="J2860" s="1" t="str">
        <f t="shared" si="45"/>
        <v>2023-12-29-02</v>
      </c>
    </row>
    <row r="2861" spans="1:10" x14ac:dyDescent="0.45">
      <c r="A2861">
        <v>3130234</v>
      </c>
      <c r="B2861" s="1">
        <v>45289.125</v>
      </c>
      <c r="C2861" t="s">
        <v>7</v>
      </c>
      <c r="D2861" t="s">
        <v>8</v>
      </c>
      <c r="E2861" t="s">
        <v>8796</v>
      </c>
      <c r="F2861">
        <v>635</v>
      </c>
      <c r="G2861">
        <v>0.57199999999999995</v>
      </c>
      <c r="H2861">
        <v>0</v>
      </c>
      <c r="J2861" s="1" t="str">
        <f t="shared" si="45"/>
        <v>2023-12-29-03</v>
      </c>
    </row>
    <row r="2862" spans="1:10" x14ac:dyDescent="0.45">
      <c r="A2862">
        <v>3132095</v>
      </c>
      <c r="B2862" s="1">
        <v>45289.166666666664</v>
      </c>
      <c r="C2862" t="s">
        <v>7</v>
      </c>
      <c r="D2862" t="s">
        <v>8</v>
      </c>
      <c r="E2862" t="s">
        <v>8796</v>
      </c>
      <c r="F2862">
        <v>635</v>
      </c>
      <c r="G2862">
        <v>0.20899999999999999</v>
      </c>
      <c r="H2862">
        <v>0</v>
      </c>
      <c r="J2862" s="1" t="str">
        <f t="shared" si="45"/>
        <v>2023-12-29-04</v>
      </c>
    </row>
    <row r="2863" spans="1:10" x14ac:dyDescent="0.45">
      <c r="A2863">
        <v>3132552</v>
      </c>
      <c r="B2863" s="1">
        <v>45289.208333333336</v>
      </c>
      <c r="C2863" t="s">
        <v>7</v>
      </c>
      <c r="D2863" t="s">
        <v>8</v>
      </c>
      <c r="E2863" t="s">
        <v>8796</v>
      </c>
      <c r="F2863">
        <v>635</v>
      </c>
      <c r="G2863">
        <v>0.56299999999999994</v>
      </c>
      <c r="H2863">
        <v>0</v>
      </c>
      <c r="J2863" s="1" t="str">
        <f t="shared" si="45"/>
        <v>2023-12-29-05</v>
      </c>
    </row>
    <row r="2864" spans="1:10" x14ac:dyDescent="0.45">
      <c r="A2864">
        <v>3133498</v>
      </c>
      <c r="B2864" s="1">
        <v>45289.25</v>
      </c>
      <c r="C2864" t="s">
        <v>7</v>
      </c>
      <c r="D2864" t="s">
        <v>8</v>
      </c>
      <c r="E2864" t="s">
        <v>8796</v>
      </c>
      <c r="F2864">
        <v>635</v>
      </c>
      <c r="G2864">
        <v>0.41199999999999998</v>
      </c>
      <c r="H2864">
        <v>0</v>
      </c>
      <c r="J2864" s="1" t="str">
        <f t="shared" si="45"/>
        <v>2023-12-29-06</v>
      </c>
    </row>
    <row r="2865" spans="1:10" x14ac:dyDescent="0.45">
      <c r="A2865">
        <v>3134996</v>
      </c>
      <c r="B2865" s="1">
        <v>45289.291666666664</v>
      </c>
      <c r="C2865" t="s">
        <v>7</v>
      </c>
      <c r="D2865" t="s">
        <v>8</v>
      </c>
      <c r="E2865" t="s">
        <v>8796</v>
      </c>
      <c r="F2865">
        <v>635</v>
      </c>
      <c r="G2865">
        <v>1.012</v>
      </c>
      <c r="H2865">
        <v>0</v>
      </c>
      <c r="J2865" s="1" t="str">
        <f t="shared" si="45"/>
        <v>2023-12-29-07</v>
      </c>
    </row>
    <row r="2866" spans="1:10" x14ac:dyDescent="0.45">
      <c r="A2866">
        <v>3136518</v>
      </c>
      <c r="B2866" s="1">
        <v>45289.333333333336</v>
      </c>
      <c r="C2866" t="s">
        <v>7</v>
      </c>
      <c r="D2866" t="s">
        <v>8</v>
      </c>
      <c r="E2866" t="s">
        <v>8796</v>
      </c>
      <c r="F2866">
        <v>635</v>
      </c>
      <c r="G2866">
        <v>0.21299999999999999</v>
      </c>
      <c r="H2866">
        <v>3.0000000000000001E-3</v>
      </c>
      <c r="J2866" s="1" t="str">
        <f t="shared" si="45"/>
        <v>2023-12-29-08</v>
      </c>
    </row>
    <row r="2867" spans="1:10" x14ac:dyDescent="0.45">
      <c r="A2867">
        <v>3137076</v>
      </c>
      <c r="B2867" s="1">
        <v>45289.375</v>
      </c>
      <c r="C2867" t="s">
        <v>7</v>
      </c>
      <c r="D2867" t="s">
        <v>8</v>
      </c>
      <c r="E2867" t="s">
        <v>8796</v>
      </c>
      <c r="F2867">
        <v>635</v>
      </c>
      <c r="G2867">
        <v>0.45100000000000001</v>
      </c>
      <c r="H2867">
        <v>4.0000000000000001E-3</v>
      </c>
      <c r="J2867" s="1" t="str">
        <f t="shared" si="45"/>
        <v>2023-12-29-09</v>
      </c>
    </row>
    <row r="2868" spans="1:10" x14ac:dyDescent="0.45">
      <c r="A2868">
        <v>3137806</v>
      </c>
      <c r="B2868" s="1">
        <v>45289.416666666664</v>
      </c>
      <c r="C2868" t="s">
        <v>7</v>
      </c>
      <c r="D2868" t="s">
        <v>8</v>
      </c>
      <c r="E2868" t="s">
        <v>8796</v>
      </c>
      <c r="F2868">
        <v>635</v>
      </c>
      <c r="G2868">
        <v>1.66</v>
      </c>
      <c r="H2868">
        <v>3.0000000000000001E-3</v>
      </c>
      <c r="J2868" s="1" t="str">
        <f t="shared" si="45"/>
        <v>2023-12-29-10</v>
      </c>
    </row>
    <row r="2869" spans="1:10" x14ac:dyDescent="0.45">
      <c r="A2869">
        <v>3139057</v>
      </c>
      <c r="B2869" s="1">
        <v>45289.458333333336</v>
      </c>
      <c r="C2869" t="s">
        <v>7</v>
      </c>
      <c r="D2869" t="s">
        <v>8</v>
      </c>
      <c r="E2869" t="s">
        <v>8796</v>
      </c>
      <c r="F2869">
        <v>635</v>
      </c>
      <c r="G2869">
        <v>1.722</v>
      </c>
      <c r="H2869">
        <v>0</v>
      </c>
      <c r="J2869" s="1" t="str">
        <f t="shared" si="45"/>
        <v>2023-12-29-11</v>
      </c>
    </row>
    <row r="2870" spans="1:10" x14ac:dyDescent="0.45">
      <c r="A2870">
        <v>3140741</v>
      </c>
      <c r="B2870" s="1">
        <v>45289.5</v>
      </c>
      <c r="C2870" t="s">
        <v>7</v>
      </c>
      <c r="D2870" t="s">
        <v>8</v>
      </c>
      <c r="E2870" t="s">
        <v>8796</v>
      </c>
      <c r="F2870">
        <v>635</v>
      </c>
      <c r="G2870">
        <v>0.29099999999999998</v>
      </c>
      <c r="H2870">
        <v>3.0000000000000001E-3</v>
      </c>
      <c r="J2870" s="1" t="str">
        <f t="shared" si="45"/>
        <v>2023-12-29-12</v>
      </c>
    </row>
    <row r="2871" spans="1:10" x14ac:dyDescent="0.45">
      <c r="A2871">
        <v>3141258</v>
      </c>
      <c r="B2871" s="1">
        <v>45289.541666666664</v>
      </c>
      <c r="C2871" t="s">
        <v>7</v>
      </c>
      <c r="D2871" t="s">
        <v>8</v>
      </c>
      <c r="E2871" t="s">
        <v>8796</v>
      </c>
      <c r="F2871">
        <v>635</v>
      </c>
      <c r="G2871">
        <v>0.52600000000000002</v>
      </c>
      <c r="H2871">
        <v>0</v>
      </c>
      <c r="J2871" s="1" t="str">
        <f t="shared" si="45"/>
        <v>2023-12-29-13</v>
      </c>
    </row>
    <row r="2872" spans="1:10" x14ac:dyDescent="0.45">
      <c r="A2872">
        <v>3142975</v>
      </c>
      <c r="B2872" s="1">
        <v>45289.583333333336</v>
      </c>
      <c r="C2872" t="s">
        <v>7</v>
      </c>
      <c r="D2872" t="s">
        <v>8</v>
      </c>
      <c r="E2872" t="s">
        <v>8796</v>
      </c>
      <c r="F2872">
        <v>635</v>
      </c>
      <c r="G2872">
        <v>0.64200000000000002</v>
      </c>
      <c r="H2872">
        <v>0</v>
      </c>
      <c r="J2872" s="1" t="str">
        <f t="shared" si="45"/>
        <v>2023-12-29-14</v>
      </c>
    </row>
    <row r="2873" spans="1:10" x14ac:dyDescent="0.45">
      <c r="A2873">
        <v>3144071</v>
      </c>
      <c r="B2873" s="1">
        <v>45289.625</v>
      </c>
      <c r="C2873" t="s">
        <v>7</v>
      </c>
      <c r="D2873" t="s">
        <v>8</v>
      </c>
      <c r="E2873" t="s">
        <v>8796</v>
      </c>
      <c r="F2873">
        <v>635</v>
      </c>
      <c r="G2873">
        <v>0.377</v>
      </c>
      <c r="H2873">
        <v>0</v>
      </c>
      <c r="J2873" s="1" t="str">
        <f t="shared" si="45"/>
        <v>2023-12-29-15</v>
      </c>
    </row>
    <row r="2874" spans="1:10" x14ac:dyDescent="0.45">
      <c r="A2874">
        <v>3144456</v>
      </c>
      <c r="B2874" s="1">
        <v>45289.666666666664</v>
      </c>
      <c r="C2874" t="s">
        <v>7</v>
      </c>
      <c r="D2874" t="s">
        <v>8</v>
      </c>
      <c r="E2874" t="s">
        <v>8796</v>
      </c>
      <c r="F2874">
        <v>635</v>
      </c>
      <c r="G2874">
        <v>0.71899999999999997</v>
      </c>
      <c r="H2874">
        <v>0</v>
      </c>
      <c r="J2874" s="1" t="str">
        <f t="shared" si="45"/>
        <v>2023-12-29-16</v>
      </c>
    </row>
    <row r="2875" spans="1:10" x14ac:dyDescent="0.45">
      <c r="A2875">
        <v>3146196</v>
      </c>
      <c r="B2875" s="1">
        <v>45289.708333333336</v>
      </c>
      <c r="C2875" t="s">
        <v>7</v>
      </c>
      <c r="D2875" t="s">
        <v>8</v>
      </c>
      <c r="E2875" t="s">
        <v>8796</v>
      </c>
      <c r="F2875">
        <v>635</v>
      </c>
      <c r="G2875">
        <v>0.99</v>
      </c>
      <c r="H2875">
        <v>0</v>
      </c>
      <c r="J2875" s="1" t="str">
        <f t="shared" si="45"/>
        <v>2023-12-29-17</v>
      </c>
    </row>
    <row r="2876" spans="1:10" x14ac:dyDescent="0.45">
      <c r="A2876">
        <v>3146660</v>
      </c>
      <c r="B2876" s="1">
        <v>45289.75</v>
      </c>
      <c r="C2876" t="s">
        <v>7</v>
      </c>
      <c r="D2876" t="s">
        <v>8</v>
      </c>
      <c r="E2876" t="s">
        <v>8796</v>
      </c>
      <c r="F2876">
        <v>635</v>
      </c>
      <c r="G2876">
        <v>0.23100000000000001</v>
      </c>
      <c r="H2876">
        <v>0</v>
      </c>
      <c r="J2876" s="1" t="str">
        <f t="shared" si="45"/>
        <v>2023-12-29-18</v>
      </c>
    </row>
    <row r="2877" spans="1:10" x14ac:dyDescent="0.45">
      <c r="A2877">
        <v>3147941</v>
      </c>
      <c r="B2877" s="1">
        <v>45289.791666666664</v>
      </c>
      <c r="C2877" t="s">
        <v>7</v>
      </c>
      <c r="D2877" t="s">
        <v>8</v>
      </c>
      <c r="E2877" t="s">
        <v>8796</v>
      </c>
      <c r="F2877">
        <v>635</v>
      </c>
      <c r="G2877">
        <v>0.28499999999999998</v>
      </c>
      <c r="H2877">
        <v>0</v>
      </c>
      <c r="J2877" s="1" t="str">
        <f t="shared" si="45"/>
        <v>2023-12-29-19</v>
      </c>
    </row>
    <row r="2878" spans="1:10" x14ac:dyDescent="0.45">
      <c r="A2878">
        <v>3149318</v>
      </c>
      <c r="B2878" s="1">
        <v>45289.833333333336</v>
      </c>
      <c r="C2878" t="s">
        <v>7</v>
      </c>
      <c r="D2878" t="s">
        <v>8</v>
      </c>
      <c r="E2878" t="s">
        <v>8796</v>
      </c>
      <c r="F2878">
        <v>635</v>
      </c>
      <c r="G2878">
        <v>0.21199999999999999</v>
      </c>
      <c r="H2878">
        <v>0</v>
      </c>
      <c r="J2878" s="1" t="str">
        <f t="shared" si="45"/>
        <v>2023-12-29-20</v>
      </c>
    </row>
    <row r="2879" spans="1:10" x14ac:dyDescent="0.45">
      <c r="A2879">
        <v>3150332</v>
      </c>
      <c r="B2879" s="1">
        <v>45289.875</v>
      </c>
      <c r="C2879" t="s">
        <v>7</v>
      </c>
      <c r="D2879" t="s">
        <v>8</v>
      </c>
      <c r="E2879" t="s">
        <v>8796</v>
      </c>
      <c r="F2879">
        <v>635</v>
      </c>
      <c r="G2879">
        <v>1.1950000000000001</v>
      </c>
      <c r="H2879">
        <v>0</v>
      </c>
      <c r="J2879" s="1" t="str">
        <f t="shared" si="45"/>
        <v>2023-12-29-21</v>
      </c>
    </row>
    <row r="2880" spans="1:10" x14ac:dyDescent="0.45">
      <c r="A2880">
        <v>3151356</v>
      </c>
      <c r="B2880" s="1">
        <v>45289.916666666664</v>
      </c>
      <c r="C2880" t="s">
        <v>7</v>
      </c>
      <c r="D2880" t="s">
        <v>8</v>
      </c>
      <c r="E2880" t="s">
        <v>8796</v>
      </c>
      <c r="F2880">
        <v>635</v>
      </c>
      <c r="G2880">
        <v>1.5669999999999999</v>
      </c>
      <c r="H2880">
        <v>0</v>
      </c>
      <c r="J2880" s="1" t="str">
        <f t="shared" si="45"/>
        <v>2023-12-29-22</v>
      </c>
    </row>
    <row r="2881" spans="1:10" x14ac:dyDescent="0.45">
      <c r="A2881">
        <v>3152785</v>
      </c>
      <c r="B2881" s="1">
        <v>45289.958333333336</v>
      </c>
      <c r="C2881" t="s">
        <v>7</v>
      </c>
      <c r="D2881" t="s">
        <v>8</v>
      </c>
      <c r="E2881" t="s">
        <v>8796</v>
      </c>
      <c r="F2881">
        <v>635</v>
      </c>
      <c r="G2881">
        <v>1.532</v>
      </c>
      <c r="H2881">
        <v>0</v>
      </c>
      <c r="J2881" s="1" t="str">
        <f t="shared" si="45"/>
        <v>2023-12-29-23</v>
      </c>
    </row>
    <row r="2882" spans="1:10" x14ac:dyDescent="0.45">
      <c r="A2882">
        <v>3153294</v>
      </c>
      <c r="B2882" s="1">
        <v>45290</v>
      </c>
      <c r="C2882" t="s">
        <v>7</v>
      </c>
      <c r="D2882" t="s">
        <v>8</v>
      </c>
      <c r="E2882" t="s">
        <v>8796</v>
      </c>
      <c r="F2882">
        <v>635</v>
      </c>
      <c r="G2882">
        <v>1.901</v>
      </c>
      <c r="H2882">
        <v>0</v>
      </c>
      <c r="J2882" s="1" t="str">
        <f t="shared" si="45"/>
        <v>2023-12-30-00</v>
      </c>
    </row>
    <row r="2883" spans="1:10" x14ac:dyDescent="0.45">
      <c r="A2883">
        <v>3155233</v>
      </c>
      <c r="B2883" s="1">
        <v>45290.041666666664</v>
      </c>
      <c r="C2883" t="s">
        <v>7</v>
      </c>
      <c r="D2883" t="s">
        <v>8</v>
      </c>
      <c r="E2883" t="s">
        <v>8796</v>
      </c>
      <c r="F2883">
        <v>635</v>
      </c>
      <c r="G2883">
        <v>0.96799999999999997</v>
      </c>
      <c r="H2883">
        <v>0</v>
      </c>
      <c r="J2883" s="1" t="str">
        <f t="shared" ref="J2883:J2946" si="46">TEXT(YEAR(B2883),"0000")&amp;"-"&amp;TEXT(MONTH(B2883),"00")&amp;"-"&amp;TEXT(DAY(B2883),"00")&amp;"-"&amp;TEXT(HOUR(B2883),"00")</f>
        <v>2023-12-30-01</v>
      </c>
    </row>
    <row r="2884" spans="1:10" x14ac:dyDescent="0.45">
      <c r="A2884">
        <v>3155535</v>
      </c>
      <c r="B2884" s="1">
        <v>45290.083333333336</v>
      </c>
      <c r="C2884" t="s">
        <v>7</v>
      </c>
      <c r="D2884" t="s">
        <v>8</v>
      </c>
      <c r="E2884" t="s">
        <v>8796</v>
      </c>
      <c r="F2884">
        <v>635</v>
      </c>
      <c r="G2884">
        <v>0.61399999999999999</v>
      </c>
      <c r="H2884">
        <v>0</v>
      </c>
      <c r="J2884" s="1" t="str">
        <f t="shared" si="46"/>
        <v>2023-12-30-02</v>
      </c>
    </row>
    <row r="2885" spans="1:10" x14ac:dyDescent="0.45">
      <c r="A2885">
        <v>3157309</v>
      </c>
      <c r="B2885" s="1">
        <v>45290.125</v>
      </c>
      <c r="C2885" t="s">
        <v>7</v>
      </c>
      <c r="D2885" t="s">
        <v>8</v>
      </c>
      <c r="E2885" t="s">
        <v>8796</v>
      </c>
      <c r="F2885">
        <v>635</v>
      </c>
      <c r="G2885">
        <v>0.158</v>
      </c>
      <c r="H2885">
        <v>0</v>
      </c>
      <c r="J2885" s="1" t="str">
        <f t="shared" si="46"/>
        <v>2023-12-30-03</v>
      </c>
    </row>
    <row r="2886" spans="1:10" x14ac:dyDescent="0.45">
      <c r="A2886">
        <v>3157921</v>
      </c>
      <c r="B2886" s="1">
        <v>45290.166666666664</v>
      </c>
      <c r="C2886" t="s">
        <v>7</v>
      </c>
      <c r="D2886" t="s">
        <v>8</v>
      </c>
      <c r="E2886" t="s">
        <v>8796</v>
      </c>
      <c r="F2886">
        <v>635</v>
      </c>
      <c r="G2886">
        <v>0.96399999999999997</v>
      </c>
      <c r="H2886">
        <v>0</v>
      </c>
      <c r="J2886" s="1" t="str">
        <f t="shared" si="46"/>
        <v>2023-12-30-04</v>
      </c>
    </row>
    <row r="2887" spans="1:10" x14ac:dyDescent="0.45">
      <c r="A2887">
        <v>3159336</v>
      </c>
      <c r="B2887" s="1">
        <v>45290.208333333336</v>
      </c>
      <c r="C2887" t="s">
        <v>7</v>
      </c>
      <c r="D2887" t="s">
        <v>8</v>
      </c>
      <c r="E2887" t="s">
        <v>8796</v>
      </c>
      <c r="F2887">
        <v>635</v>
      </c>
      <c r="G2887">
        <v>0.29099999999999998</v>
      </c>
      <c r="H2887">
        <v>0</v>
      </c>
      <c r="J2887" s="1" t="str">
        <f t="shared" si="46"/>
        <v>2023-12-30-05</v>
      </c>
    </row>
    <row r="2888" spans="1:10" x14ac:dyDescent="0.45">
      <c r="A2888">
        <v>3160519</v>
      </c>
      <c r="B2888" s="1">
        <v>45290.25</v>
      </c>
      <c r="C2888" t="s">
        <v>7</v>
      </c>
      <c r="D2888" t="s">
        <v>8</v>
      </c>
      <c r="E2888" t="s">
        <v>8796</v>
      </c>
      <c r="F2888">
        <v>635</v>
      </c>
      <c r="G2888">
        <v>0.57899999999999996</v>
      </c>
      <c r="H2888">
        <v>0</v>
      </c>
      <c r="J2888" s="1" t="str">
        <f t="shared" si="46"/>
        <v>2023-12-30-06</v>
      </c>
    </row>
    <row r="2889" spans="1:10" x14ac:dyDescent="0.45">
      <c r="A2889">
        <v>3160996</v>
      </c>
      <c r="B2889" s="1">
        <v>45290.291666666664</v>
      </c>
      <c r="C2889" t="s">
        <v>7</v>
      </c>
      <c r="D2889" t="s">
        <v>8</v>
      </c>
      <c r="E2889" t="s">
        <v>8796</v>
      </c>
      <c r="F2889">
        <v>635</v>
      </c>
      <c r="G2889">
        <v>0.35899999999999999</v>
      </c>
      <c r="H2889">
        <v>7.0000000000000001E-3</v>
      </c>
      <c r="J2889" s="1" t="str">
        <f t="shared" si="46"/>
        <v>2023-12-30-07</v>
      </c>
    </row>
    <row r="2890" spans="1:10" x14ac:dyDescent="0.45">
      <c r="A2890">
        <v>3161893</v>
      </c>
      <c r="B2890" s="1">
        <v>45290.333333333336</v>
      </c>
      <c r="C2890" t="s">
        <v>7</v>
      </c>
      <c r="D2890" t="s">
        <v>8</v>
      </c>
      <c r="E2890" t="s">
        <v>8796</v>
      </c>
      <c r="F2890">
        <v>635</v>
      </c>
      <c r="G2890">
        <v>0.27100000000000002</v>
      </c>
      <c r="H2890">
        <v>3.3000000000000002E-2</v>
      </c>
      <c r="J2890" s="1" t="str">
        <f t="shared" si="46"/>
        <v>2023-12-30-08</v>
      </c>
    </row>
    <row r="2891" spans="1:10" x14ac:dyDescent="0.45">
      <c r="A2891">
        <v>3163524</v>
      </c>
      <c r="B2891" s="1">
        <v>45290.375</v>
      </c>
      <c r="C2891" t="s">
        <v>7</v>
      </c>
      <c r="D2891" t="s">
        <v>8</v>
      </c>
      <c r="E2891" t="s">
        <v>8796</v>
      </c>
      <c r="F2891">
        <v>635</v>
      </c>
      <c r="G2891">
        <v>0.47699999999999998</v>
      </c>
      <c r="H2891">
        <v>4.1000000000000002E-2</v>
      </c>
      <c r="J2891" s="1" t="str">
        <f t="shared" si="46"/>
        <v>2023-12-30-09</v>
      </c>
    </row>
    <row r="2892" spans="1:10" x14ac:dyDescent="0.45">
      <c r="A2892">
        <v>3164491</v>
      </c>
      <c r="B2892" s="1">
        <v>45290.416666666664</v>
      </c>
      <c r="C2892" t="s">
        <v>7</v>
      </c>
      <c r="D2892" t="s">
        <v>8</v>
      </c>
      <c r="E2892" t="s">
        <v>8796</v>
      </c>
      <c r="F2892">
        <v>635</v>
      </c>
      <c r="G2892">
        <v>1.4770000000000001</v>
      </c>
      <c r="H2892">
        <v>2.1999999999999999E-2</v>
      </c>
      <c r="J2892" s="1" t="str">
        <f t="shared" si="46"/>
        <v>2023-12-30-10</v>
      </c>
    </row>
    <row r="2893" spans="1:10" x14ac:dyDescent="0.45">
      <c r="A2893">
        <v>3165252</v>
      </c>
      <c r="B2893" s="1">
        <v>45290.458333333336</v>
      </c>
      <c r="C2893" t="s">
        <v>7</v>
      </c>
      <c r="D2893" t="s">
        <v>8</v>
      </c>
      <c r="E2893" t="s">
        <v>8796</v>
      </c>
      <c r="F2893">
        <v>635</v>
      </c>
      <c r="G2893">
        <v>0.80800000000000005</v>
      </c>
      <c r="H2893">
        <v>1.6E-2</v>
      </c>
      <c r="J2893" s="1" t="str">
        <f t="shared" si="46"/>
        <v>2023-12-30-11</v>
      </c>
    </row>
    <row r="2894" spans="1:10" x14ac:dyDescent="0.45">
      <c r="A2894">
        <v>3166187</v>
      </c>
      <c r="B2894" s="1">
        <v>45290.5</v>
      </c>
      <c r="C2894" t="s">
        <v>7</v>
      </c>
      <c r="D2894" t="s">
        <v>8</v>
      </c>
      <c r="E2894" t="s">
        <v>8796</v>
      </c>
      <c r="F2894">
        <v>635</v>
      </c>
      <c r="G2894">
        <v>1.054</v>
      </c>
      <c r="H2894">
        <v>9.0999999999999998E-2</v>
      </c>
      <c r="J2894" s="1" t="str">
        <f t="shared" si="46"/>
        <v>2023-12-30-12</v>
      </c>
    </row>
    <row r="2895" spans="1:10" x14ac:dyDescent="0.45">
      <c r="A2895">
        <v>3167967</v>
      </c>
      <c r="B2895" s="1">
        <v>45290.541666666664</v>
      </c>
      <c r="C2895" t="s">
        <v>7</v>
      </c>
      <c r="D2895" t="s">
        <v>8</v>
      </c>
      <c r="E2895" t="s">
        <v>8796</v>
      </c>
      <c r="F2895">
        <v>635</v>
      </c>
      <c r="G2895">
        <v>0.65600000000000003</v>
      </c>
      <c r="H2895">
        <v>4.8000000000000001E-2</v>
      </c>
      <c r="J2895" s="1" t="str">
        <f t="shared" si="46"/>
        <v>2023-12-30-13</v>
      </c>
    </row>
    <row r="2896" spans="1:10" x14ac:dyDescent="0.45">
      <c r="A2896">
        <v>3168634</v>
      </c>
      <c r="B2896" s="1">
        <v>45290.583333333336</v>
      </c>
      <c r="C2896" t="s">
        <v>7</v>
      </c>
      <c r="D2896" t="s">
        <v>8</v>
      </c>
      <c r="E2896" t="s">
        <v>8796</v>
      </c>
      <c r="F2896">
        <v>635</v>
      </c>
      <c r="G2896">
        <v>0.35199999999999998</v>
      </c>
      <c r="H2896">
        <v>0</v>
      </c>
      <c r="J2896" s="1" t="str">
        <f t="shared" si="46"/>
        <v>2023-12-30-14</v>
      </c>
    </row>
    <row r="2897" spans="1:10" x14ac:dyDescent="0.45">
      <c r="A2897">
        <v>3169650</v>
      </c>
      <c r="B2897" s="1">
        <v>45290.625</v>
      </c>
      <c r="C2897" t="s">
        <v>7</v>
      </c>
      <c r="D2897" t="s">
        <v>8</v>
      </c>
      <c r="E2897" t="s">
        <v>8796</v>
      </c>
      <c r="F2897">
        <v>635</v>
      </c>
      <c r="G2897">
        <v>0.254</v>
      </c>
      <c r="H2897">
        <v>0</v>
      </c>
      <c r="J2897" s="1" t="str">
        <f t="shared" si="46"/>
        <v>2023-12-30-15</v>
      </c>
    </row>
    <row r="2898" spans="1:10" x14ac:dyDescent="0.45">
      <c r="A2898">
        <v>3170583</v>
      </c>
      <c r="B2898" s="1">
        <v>45290.666666666664</v>
      </c>
      <c r="C2898" t="s">
        <v>7</v>
      </c>
      <c r="D2898" t="s">
        <v>8</v>
      </c>
      <c r="E2898" t="s">
        <v>8796</v>
      </c>
      <c r="F2898">
        <v>635</v>
      </c>
      <c r="G2898">
        <v>0.442</v>
      </c>
      <c r="H2898">
        <v>0</v>
      </c>
      <c r="J2898" s="1" t="str">
        <f t="shared" si="46"/>
        <v>2023-12-30-16</v>
      </c>
    </row>
    <row r="2899" spans="1:10" x14ac:dyDescent="0.45">
      <c r="A2899">
        <v>3171786</v>
      </c>
      <c r="B2899" s="1">
        <v>45290.708333333336</v>
      </c>
      <c r="C2899" t="s">
        <v>7</v>
      </c>
      <c r="D2899" t="s">
        <v>8</v>
      </c>
      <c r="E2899" t="s">
        <v>8796</v>
      </c>
      <c r="F2899">
        <v>635</v>
      </c>
      <c r="G2899">
        <v>0.27500000000000002</v>
      </c>
      <c r="H2899">
        <v>0</v>
      </c>
      <c r="J2899" s="1" t="str">
        <f t="shared" si="46"/>
        <v>2023-12-30-17</v>
      </c>
    </row>
    <row r="2900" spans="1:10" x14ac:dyDescent="0.45">
      <c r="A2900">
        <v>3173630</v>
      </c>
      <c r="B2900" s="1">
        <v>45290.75</v>
      </c>
      <c r="C2900" t="s">
        <v>7</v>
      </c>
      <c r="D2900" t="s">
        <v>8</v>
      </c>
      <c r="E2900" t="s">
        <v>8796</v>
      </c>
      <c r="F2900">
        <v>635</v>
      </c>
      <c r="G2900">
        <v>0.25</v>
      </c>
      <c r="H2900">
        <v>0</v>
      </c>
      <c r="J2900" s="1" t="str">
        <f t="shared" si="46"/>
        <v>2023-12-30-18</v>
      </c>
    </row>
    <row r="2901" spans="1:10" x14ac:dyDescent="0.45">
      <c r="A2901">
        <v>3174728</v>
      </c>
      <c r="B2901" s="1">
        <v>45290.791666666664</v>
      </c>
      <c r="C2901" t="s">
        <v>7</v>
      </c>
      <c r="D2901" t="s">
        <v>8</v>
      </c>
      <c r="E2901" t="s">
        <v>8796</v>
      </c>
      <c r="F2901">
        <v>635</v>
      </c>
      <c r="G2901">
        <v>0.22600000000000001</v>
      </c>
      <c r="H2901">
        <v>0</v>
      </c>
      <c r="J2901" s="1" t="str">
        <f t="shared" si="46"/>
        <v>2023-12-30-19</v>
      </c>
    </row>
    <row r="2902" spans="1:10" x14ac:dyDescent="0.45">
      <c r="A2902">
        <v>3175452</v>
      </c>
      <c r="B2902" s="1">
        <v>45290.833333333336</v>
      </c>
      <c r="C2902" t="s">
        <v>7</v>
      </c>
      <c r="D2902" t="s">
        <v>8</v>
      </c>
      <c r="E2902" t="s">
        <v>8796</v>
      </c>
      <c r="F2902">
        <v>635</v>
      </c>
      <c r="G2902">
        <v>0.84099999999999997</v>
      </c>
      <c r="H2902">
        <v>0</v>
      </c>
      <c r="J2902" s="1" t="str">
        <f t="shared" si="46"/>
        <v>2023-12-30-20</v>
      </c>
    </row>
    <row r="2903" spans="1:10" x14ac:dyDescent="0.45">
      <c r="A2903">
        <v>3176819</v>
      </c>
      <c r="B2903" s="1">
        <v>45290.875</v>
      </c>
      <c r="C2903" t="s">
        <v>7</v>
      </c>
      <c r="D2903" t="s">
        <v>8</v>
      </c>
      <c r="E2903" t="s">
        <v>8796</v>
      </c>
      <c r="F2903">
        <v>635</v>
      </c>
      <c r="G2903">
        <v>0.20899999999999999</v>
      </c>
      <c r="H2903">
        <v>0</v>
      </c>
      <c r="J2903" s="1" t="str">
        <f t="shared" si="46"/>
        <v>2023-12-30-21</v>
      </c>
    </row>
    <row r="2904" spans="1:10" x14ac:dyDescent="0.45">
      <c r="A2904">
        <v>3177976</v>
      </c>
      <c r="B2904" s="1">
        <v>45290.916666666664</v>
      </c>
      <c r="C2904" t="s">
        <v>7</v>
      </c>
      <c r="D2904" t="s">
        <v>8</v>
      </c>
      <c r="E2904" t="s">
        <v>8796</v>
      </c>
      <c r="F2904">
        <v>635</v>
      </c>
      <c r="G2904">
        <v>0.80870399999999998</v>
      </c>
      <c r="J2904" s="1" t="str">
        <f t="shared" si="46"/>
        <v>2023-12-30-22</v>
      </c>
    </row>
    <row r="2905" spans="1:10" x14ac:dyDescent="0.45">
      <c r="A2905">
        <v>3178750</v>
      </c>
      <c r="B2905" s="1">
        <v>45290.958333333336</v>
      </c>
      <c r="C2905" t="s">
        <v>7</v>
      </c>
      <c r="D2905" t="s">
        <v>8</v>
      </c>
      <c r="E2905" t="s">
        <v>8796</v>
      </c>
      <c r="F2905">
        <v>635</v>
      </c>
      <c r="G2905">
        <v>0.37404500000000002</v>
      </c>
      <c r="J2905" s="1" t="str">
        <f t="shared" si="46"/>
        <v>2023-12-30-23</v>
      </c>
    </row>
    <row r="2906" spans="1:10" x14ac:dyDescent="0.45">
      <c r="A2906">
        <v>3179585</v>
      </c>
      <c r="B2906" s="1">
        <v>45291</v>
      </c>
      <c r="C2906" t="s">
        <v>7</v>
      </c>
      <c r="D2906" t="s">
        <v>8</v>
      </c>
      <c r="E2906" t="s">
        <v>8796</v>
      </c>
      <c r="F2906">
        <v>635</v>
      </c>
      <c r="G2906">
        <v>0.48878199999999999</v>
      </c>
      <c r="J2906" s="1" t="str">
        <f t="shared" si="46"/>
        <v>2023-12-31-00</v>
      </c>
    </row>
    <row r="2907" spans="1:10" x14ac:dyDescent="0.45">
      <c r="A2907">
        <v>3181078</v>
      </c>
      <c r="B2907" s="1">
        <v>45291.041666666664</v>
      </c>
      <c r="C2907" t="s">
        <v>7</v>
      </c>
      <c r="D2907" t="s">
        <v>8</v>
      </c>
      <c r="E2907" t="s">
        <v>8796</v>
      </c>
      <c r="F2907">
        <v>635</v>
      </c>
      <c r="G2907">
        <v>0.216969</v>
      </c>
      <c r="J2907" s="1" t="str">
        <f t="shared" si="46"/>
        <v>2023-12-31-01</v>
      </c>
    </row>
    <row r="2908" spans="1:10" x14ac:dyDescent="0.45">
      <c r="A2908">
        <v>3181589</v>
      </c>
      <c r="B2908" s="1">
        <v>45291.083333333336</v>
      </c>
      <c r="C2908" t="s">
        <v>7</v>
      </c>
      <c r="D2908" t="s">
        <v>8</v>
      </c>
      <c r="E2908" t="s">
        <v>8796</v>
      </c>
      <c r="F2908">
        <v>635</v>
      </c>
      <c r="G2908">
        <v>0.52077399999999996</v>
      </c>
      <c r="J2908" s="1" t="str">
        <f t="shared" si="46"/>
        <v>2023-12-31-02</v>
      </c>
    </row>
    <row r="2909" spans="1:10" x14ac:dyDescent="0.45">
      <c r="A2909">
        <v>3182677</v>
      </c>
      <c r="B2909" s="1">
        <v>45291.125</v>
      </c>
      <c r="C2909" t="s">
        <v>7</v>
      </c>
      <c r="D2909" t="s">
        <v>8</v>
      </c>
      <c r="E2909" t="s">
        <v>8796</v>
      </c>
      <c r="F2909">
        <v>635</v>
      </c>
      <c r="G2909">
        <v>0.56359000000000004</v>
      </c>
      <c r="J2909" s="1" t="str">
        <f t="shared" si="46"/>
        <v>2023-12-31-03</v>
      </c>
    </row>
    <row r="2910" spans="1:10" x14ac:dyDescent="0.45">
      <c r="A2910">
        <v>3184403</v>
      </c>
      <c r="B2910" s="1">
        <v>45291.166666666664</v>
      </c>
      <c r="C2910" t="s">
        <v>7</v>
      </c>
      <c r="D2910" t="s">
        <v>8</v>
      </c>
      <c r="E2910" t="s">
        <v>8796</v>
      </c>
      <c r="F2910">
        <v>635</v>
      </c>
      <c r="G2910">
        <v>0.489985</v>
      </c>
      <c r="J2910" s="1" t="str">
        <f t="shared" si="46"/>
        <v>2023-12-31-04</v>
      </c>
    </row>
    <row r="2911" spans="1:10" x14ac:dyDescent="0.45">
      <c r="A2911">
        <v>3185472</v>
      </c>
      <c r="B2911" s="1">
        <v>45291.208333333336</v>
      </c>
      <c r="C2911" t="s">
        <v>7</v>
      </c>
      <c r="D2911" t="s">
        <v>8</v>
      </c>
      <c r="E2911" t="s">
        <v>8796</v>
      </c>
      <c r="F2911">
        <v>635</v>
      </c>
      <c r="G2911">
        <v>1.2436050000000001</v>
      </c>
      <c r="J2911" s="1" t="str">
        <f t="shared" si="46"/>
        <v>2023-12-31-05</v>
      </c>
    </row>
    <row r="2912" spans="1:10" x14ac:dyDescent="0.45">
      <c r="A2912">
        <v>3186833</v>
      </c>
      <c r="B2912" s="1">
        <v>45291.25</v>
      </c>
      <c r="C2912" t="s">
        <v>7</v>
      </c>
      <c r="D2912" t="s">
        <v>8</v>
      </c>
      <c r="E2912" t="s">
        <v>8796</v>
      </c>
      <c r="F2912">
        <v>635</v>
      </c>
      <c r="G2912">
        <v>0.83877199999999996</v>
      </c>
      <c r="J2912" s="1" t="str">
        <f t="shared" si="46"/>
        <v>2023-12-31-06</v>
      </c>
    </row>
    <row r="2913" spans="1:10" x14ac:dyDescent="0.45">
      <c r="A2913">
        <v>3187269</v>
      </c>
      <c r="B2913" s="1">
        <v>45291.291666666664</v>
      </c>
      <c r="C2913" t="s">
        <v>7</v>
      </c>
      <c r="D2913" t="s">
        <v>8</v>
      </c>
      <c r="E2913" t="s">
        <v>8796</v>
      </c>
      <c r="F2913">
        <v>635</v>
      </c>
      <c r="G2913">
        <v>0.495037</v>
      </c>
      <c r="J2913" s="1" t="str">
        <f t="shared" si="46"/>
        <v>2023-12-31-07</v>
      </c>
    </row>
    <row r="2914" spans="1:10" x14ac:dyDescent="0.45">
      <c r="A2914">
        <v>3188593</v>
      </c>
      <c r="B2914" s="1">
        <v>45291.333333333336</v>
      </c>
      <c r="C2914" t="s">
        <v>7</v>
      </c>
      <c r="D2914" t="s">
        <v>8</v>
      </c>
      <c r="E2914" t="s">
        <v>8796</v>
      </c>
      <c r="F2914">
        <v>635</v>
      </c>
      <c r="G2914">
        <v>0.75819000000000003</v>
      </c>
      <c r="J2914" s="1" t="str">
        <f t="shared" si="46"/>
        <v>2023-12-31-08</v>
      </c>
    </row>
    <row r="2915" spans="1:10" x14ac:dyDescent="0.45">
      <c r="A2915">
        <v>3189499</v>
      </c>
      <c r="B2915" s="1">
        <v>45291.375</v>
      </c>
      <c r="C2915" t="s">
        <v>7</v>
      </c>
      <c r="D2915" t="s">
        <v>8</v>
      </c>
      <c r="E2915" t="s">
        <v>8796</v>
      </c>
      <c r="F2915">
        <v>635</v>
      </c>
      <c r="G2915">
        <v>0.32593499999999997</v>
      </c>
      <c r="J2915" s="1" t="str">
        <f t="shared" si="46"/>
        <v>2023-12-31-09</v>
      </c>
    </row>
    <row r="2916" spans="1:10" x14ac:dyDescent="0.45">
      <c r="A2916">
        <v>3190675</v>
      </c>
      <c r="B2916" s="1">
        <v>45291.416666666664</v>
      </c>
      <c r="C2916" t="s">
        <v>7</v>
      </c>
      <c r="D2916" t="s">
        <v>8</v>
      </c>
      <c r="E2916" t="s">
        <v>8796</v>
      </c>
      <c r="F2916">
        <v>635</v>
      </c>
      <c r="G2916">
        <v>0.547956</v>
      </c>
      <c r="J2916" s="1" t="str">
        <f t="shared" si="46"/>
        <v>2023-12-31-10</v>
      </c>
    </row>
    <row r="2917" spans="1:10" x14ac:dyDescent="0.45">
      <c r="A2917">
        <v>3192127</v>
      </c>
      <c r="B2917" s="1">
        <v>45291.458333333336</v>
      </c>
      <c r="C2917" t="s">
        <v>7</v>
      </c>
      <c r="D2917" t="s">
        <v>8</v>
      </c>
      <c r="E2917" t="s">
        <v>8796</v>
      </c>
      <c r="F2917">
        <v>635</v>
      </c>
      <c r="G2917">
        <v>0.30789499999999997</v>
      </c>
      <c r="J2917" s="1" t="str">
        <f t="shared" si="46"/>
        <v>2023-12-31-11</v>
      </c>
    </row>
    <row r="2918" spans="1:10" x14ac:dyDescent="0.45">
      <c r="A2918">
        <v>3193327</v>
      </c>
      <c r="B2918" s="1">
        <v>45291.5</v>
      </c>
      <c r="C2918" t="s">
        <v>7</v>
      </c>
      <c r="D2918" t="s">
        <v>8</v>
      </c>
      <c r="E2918" t="s">
        <v>8796</v>
      </c>
      <c r="F2918">
        <v>635</v>
      </c>
      <c r="G2918">
        <v>0.60448299999999999</v>
      </c>
      <c r="J2918" s="1" t="str">
        <f t="shared" si="46"/>
        <v>2023-12-31-12</v>
      </c>
    </row>
    <row r="2919" spans="1:10" x14ac:dyDescent="0.45">
      <c r="A2919">
        <v>3193938</v>
      </c>
      <c r="B2919" s="1">
        <v>45291.541666666664</v>
      </c>
      <c r="C2919" t="s">
        <v>7</v>
      </c>
      <c r="D2919" t="s">
        <v>8</v>
      </c>
      <c r="E2919" t="s">
        <v>8796</v>
      </c>
      <c r="F2919">
        <v>635</v>
      </c>
      <c r="G2919">
        <v>0.55709600000000004</v>
      </c>
      <c r="J2919" s="1" t="str">
        <f t="shared" si="46"/>
        <v>2023-12-31-13</v>
      </c>
    </row>
    <row r="2920" spans="1:10" x14ac:dyDescent="0.45">
      <c r="A2920">
        <v>3195138</v>
      </c>
      <c r="B2920" s="1">
        <v>45291.583333333336</v>
      </c>
      <c r="C2920" t="s">
        <v>7</v>
      </c>
      <c r="D2920" t="s">
        <v>8</v>
      </c>
      <c r="E2920" t="s">
        <v>8796</v>
      </c>
      <c r="F2920">
        <v>635</v>
      </c>
      <c r="G2920">
        <v>0.72547499999999998</v>
      </c>
      <c r="J2920" s="1" t="str">
        <f t="shared" si="46"/>
        <v>2023-12-31-14</v>
      </c>
    </row>
    <row r="2921" spans="1:10" x14ac:dyDescent="0.45">
      <c r="A2921">
        <v>3196181</v>
      </c>
      <c r="B2921" s="1">
        <v>45291.625</v>
      </c>
      <c r="C2921" t="s">
        <v>7</v>
      </c>
      <c r="D2921" t="s">
        <v>8</v>
      </c>
      <c r="E2921" t="s">
        <v>8796</v>
      </c>
      <c r="F2921">
        <v>635</v>
      </c>
      <c r="G2921">
        <v>0.73582000000000003</v>
      </c>
      <c r="J2921" s="1" t="str">
        <f t="shared" si="46"/>
        <v>2023-12-31-15</v>
      </c>
    </row>
    <row r="2922" spans="1:10" x14ac:dyDescent="0.45">
      <c r="A2922">
        <v>3197172</v>
      </c>
      <c r="B2922" s="1">
        <v>45291.666666666664</v>
      </c>
      <c r="C2922" t="s">
        <v>7</v>
      </c>
      <c r="D2922" t="s">
        <v>8</v>
      </c>
      <c r="E2922" t="s">
        <v>8796</v>
      </c>
      <c r="F2922">
        <v>635</v>
      </c>
      <c r="G2922">
        <v>0.58403700000000003</v>
      </c>
      <c r="J2922" s="1" t="str">
        <f t="shared" si="46"/>
        <v>2023-12-31-16</v>
      </c>
    </row>
    <row r="2923" spans="1:10" x14ac:dyDescent="0.45">
      <c r="A2923">
        <v>3198762</v>
      </c>
      <c r="B2923" s="1">
        <v>45291.708333333336</v>
      </c>
      <c r="C2923" t="s">
        <v>7</v>
      </c>
      <c r="D2923" t="s">
        <v>8</v>
      </c>
      <c r="E2923" t="s">
        <v>8796</v>
      </c>
      <c r="F2923">
        <v>635</v>
      </c>
      <c r="G2923">
        <v>0.79138500000000001</v>
      </c>
      <c r="J2923" s="1" t="str">
        <f t="shared" si="46"/>
        <v>2023-12-31-17</v>
      </c>
    </row>
    <row r="2924" spans="1:10" x14ac:dyDescent="0.45">
      <c r="A2924">
        <v>3199407</v>
      </c>
      <c r="B2924" s="1">
        <v>45291.75</v>
      </c>
      <c r="C2924" t="s">
        <v>7</v>
      </c>
      <c r="D2924" t="s">
        <v>8</v>
      </c>
      <c r="E2924" t="s">
        <v>8796</v>
      </c>
      <c r="F2924">
        <v>635</v>
      </c>
      <c r="G2924">
        <v>0.40483400000000003</v>
      </c>
      <c r="J2924" s="1" t="str">
        <f t="shared" si="46"/>
        <v>2023-12-31-18</v>
      </c>
    </row>
    <row r="2925" spans="1:10" x14ac:dyDescent="0.45">
      <c r="A2925">
        <v>3200528</v>
      </c>
      <c r="B2925" s="1">
        <v>45291.791666666664</v>
      </c>
      <c r="C2925" t="s">
        <v>7</v>
      </c>
      <c r="D2925" t="s">
        <v>8</v>
      </c>
      <c r="E2925" t="s">
        <v>8796</v>
      </c>
      <c r="F2925">
        <v>635</v>
      </c>
      <c r="G2925">
        <v>0.42143000000000003</v>
      </c>
      <c r="J2925" s="1" t="str">
        <f t="shared" si="46"/>
        <v>2023-12-31-19</v>
      </c>
    </row>
    <row r="2926" spans="1:10" x14ac:dyDescent="0.45">
      <c r="A2926">
        <v>3201193</v>
      </c>
      <c r="B2926" s="1">
        <v>45291.833333333336</v>
      </c>
      <c r="C2926" t="s">
        <v>7</v>
      </c>
      <c r="D2926" t="s">
        <v>8</v>
      </c>
      <c r="E2926" t="s">
        <v>8796</v>
      </c>
      <c r="F2926">
        <v>635</v>
      </c>
      <c r="G2926">
        <v>0.59389999999999998</v>
      </c>
      <c r="J2926" s="1" t="str">
        <f t="shared" si="46"/>
        <v>2023-12-31-20</v>
      </c>
    </row>
    <row r="2927" spans="1:10" x14ac:dyDescent="0.45">
      <c r="A2927">
        <v>3202679</v>
      </c>
      <c r="B2927" s="1">
        <v>45291.875</v>
      </c>
      <c r="C2927" t="s">
        <v>7</v>
      </c>
      <c r="D2927" t="s">
        <v>8</v>
      </c>
      <c r="E2927" t="s">
        <v>8796</v>
      </c>
      <c r="F2927">
        <v>635</v>
      </c>
      <c r="G2927">
        <v>0.33868399999999999</v>
      </c>
      <c r="J2927" s="1" t="str">
        <f t="shared" si="46"/>
        <v>2023-12-31-21</v>
      </c>
    </row>
    <row r="2928" spans="1:10" x14ac:dyDescent="0.45">
      <c r="A2928">
        <v>3203935</v>
      </c>
      <c r="B2928" s="1">
        <v>45291.916666666664</v>
      </c>
      <c r="C2928" t="s">
        <v>7</v>
      </c>
      <c r="D2928" t="s">
        <v>8</v>
      </c>
      <c r="E2928" t="s">
        <v>8796</v>
      </c>
      <c r="F2928">
        <v>635</v>
      </c>
      <c r="G2928">
        <v>0.339617</v>
      </c>
      <c r="H2928">
        <v>0</v>
      </c>
      <c r="J2928" s="1" t="str">
        <f t="shared" si="46"/>
        <v>2023-12-31-22</v>
      </c>
    </row>
    <row r="2929" spans="1:10" x14ac:dyDescent="0.45">
      <c r="A2929">
        <v>3204935</v>
      </c>
      <c r="B2929" s="1">
        <v>45291.958333333336</v>
      </c>
      <c r="C2929" t="s">
        <v>7</v>
      </c>
      <c r="D2929" t="s">
        <v>8</v>
      </c>
      <c r="E2929" t="s">
        <v>8796</v>
      </c>
      <c r="F2929">
        <v>635</v>
      </c>
      <c r="G2929">
        <v>0.21199999999999999</v>
      </c>
      <c r="H2929">
        <v>0</v>
      </c>
      <c r="J2929" s="1" t="str">
        <f t="shared" si="46"/>
        <v>2023-12-31-23</v>
      </c>
    </row>
    <row r="2930" spans="1:10" x14ac:dyDescent="0.45">
      <c r="A2930">
        <v>3205761</v>
      </c>
      <c r="B2930" s="1">
        <v>45292</v>
      </c>
      <c r="C2930" t="s">
        <v>7</v>
      </c>
      <c r="D2930" t="s">
        <v>8</v>
      </c>
      <c r="E2930" t="s">
        <v>8796</v>
      </c>
      <c r="F2930">
        <v>635</v>
      </c>
      <c r="G2930">
        <v>0.23799999999999999</v>
      </c>
      <c r="H2930">
        <v>0</v>
      </c>
      <c r="J2930" s="1" t="str">
        <f t="shared" si="46"/>
        <v>2024-01-01-00</v>
      </c>
    </row>
    <row r="2931" spans="1:10" x14ac:dyDescent="0.45">
      <c r="A2931">
        <v>3207390</v>
      </c>
      <c r="B2931" s="1">
        <v>45292.041666666664</v>
      </c>
      <c r="C2931" t="s">
        <v>7</v>
      </c>
      <c r="D2931" t="s">
        <v>8</v>
      </c>
      <c r="E2931" t="s">
        <v>8796</v>
      </c>
      <c r="F2931">
        <v>635</v>
      </c>
      <c r="G2931">
        <v>0.94799999999999995</v>
      </c>
      <c r="H2931">
        <v>0</v>
      </c>
      <c r="J2931" s="1" t="str">
        <f t="shared" si="46"/>
        <v>2024-01-01-01</v>
      </c>
    </row>
    <row r="2932" spans="1:10" x14ac:dyDescent="0.45">
      <c r="A2932">
        <v>3207976</v>
      </c>
      <c r="B2932" s="1">
        <v>45292.083333333336</v>
      </c>
      <c r="C2932" t="s">
        <v>7</v>
      </c>
      <c r="D2932" t="s">
        <v>8</v>
      </c>
      <c r="E2932" t="s">
        <v>8796</v>
      </c>
      <c r="F2932">
        <v>635</v>
      </c>
      <c r="G2932">
        <v>0.45400000000000001</v>
      </c>
      <c r="H2932">
        <v>0</v>
      </c>
      <c r="J2932" s="1" t="str">
        <f t="shared" si="46"/>
        <v>2024-01-01-02</v>
      </c>
    </row>
    <row r="2933" spans="1:10" x14ac:dyDescent="0.45">
      <c r="A2933">
        <v>3209138</v>
      </c>
      <c r="B2933" s="1">
        <v>45292.125</v>
      </c>
      <c r="C2933" t="s">
        <v>7</v>
      </c>
      <c r="D2933" t="s">
        <v>8</v>
      </c>
      <c r="E2933" t="s">
        <v>8796</v>
      </c>
      <c r="F2933">
        <v>635</v>
      </c>
      <c r="G2933">
        <v>0.95699999999999996</v>
      </c>
      <c r="H2933">
        <v>0</v>
      </c>
      <c r="J2933" s="1" t="str">
        <f t="shared" si="46"/>
        <v>2024-01-01-03</v>
      </c>
    </row>
    <row r="2934" spans="1:10" x14ac:dyDescent="0.45">
      <c r="A2934">
        <v>3210781</v>
      </c>
      <c r="B2934" s="1">
        <v>45292.166666666664</v>
      </c>
      <c r="C2934" t="s">
        <v>7</v>
      </c>
      <c r="D2934" t="s">
        <v>8</v>
      </c>
      <c r="E2934" t="s">
        <v>8796</v>
      </c>
      <c r="F2934">
        <v>635</v>
      </c>
      <c r="G2934">
        <v>0.92700000000000005</v>
      </c>
      <c r="H2934">
        <v>0</v>
      </c>
      <c r="J2934" s="1" t="str">
        <f t="shared" si="46"/>
        <v>2024-01-01-04</v>
      </c>
    </row>
    <row r="2935" spans="1:10" x14ac:dyDescent="0.45">
      <c r="A2935">
        <v>3211875</v>
      </c>
      <c r="B2935" s="1">
        <v>45292.208333333336</v>
      </c>
      <c r="C2935" t="s">
        <v>7</v>
      </c>
      <c r="D2935" t="s">
        <v>8</v>
      </c>
      <c r="E2935" t="s">
        <v>8796</v>
      </c>
      <c r="F2935">
        <v>635</v>
      </c>
      <c r="G2935">
        <v>0.89400000000000002</v>
      </c>
      <c r="H2935">
        <v>0</v>
      </c>
      <c r="J2935" s="1" t="str">
        <f t="shared" si="46"/>
        <v>2024-01-01-05</v>
      </c>
    </row>
    <row r="2936" spans="1:10" x14ac:dyDescent="0.45">
      <c r="A2936">
        <v>3212108</v>
      </c>
      <c r="B2936" s="1">
        <v>45292.25</v>
      </c>
      <c r="C2936" t="s">
        <v>7</v>
      </c>
      <c r="D2936" t="s">
        <v>8</v>
      </c>
      <c r="E2936" t="s">
        <v>8796</v>
      </c>
      <c r="F2936">
        <v>635</v>
      </c>
      <c r="G2936">
        <v>0.52300000000000002</v>
      </c>
      <c r="H2936">
        <v>0</v>
      </c>
      <c r="J2936" s="1" t="str">
        <f t="shared" si="46"/>
        <v>2024-01-01-06</v>
      </c>
    </row>
    <row r="2937" spans="1:10" x14ac:dyDescent="0.45">
      <c r="A2937">
        <v>3214016</v>
      </c>
      <c r="B2937" s="1">
        <v>45292.291666666664</v>
      </c>
      <c r="C2937" t="s">
        <v>7</v>
      </c>
      <c r="D2937" t="s">
        <v>8</v>
      </c>
      <c r="E2937" t="s">
        <v>8796</v>
      </c>
      <c r="F2937">
        <v>635</v>
      </c>
      <c r="G2937">
        <v>0.91700000000000004</v>
      </c>
      <c r="H2937">
        <v>0</v>
      </c>
      <c r="J2937" s="1" t="str">
        <f t="shared" si="46"/>
        <v>2024-01-01-07</v>
      </c>
    </row>
    <row r="2938" spans="1:10" x14ac:dyDescent="0.45">
      <c r="A2938">
        <v>3214851</v>
      </c>
      <c r="B2938" s="1">
        <v>45292.333333333336</v>
      </c>
      <c r="C2938" t="s">
        <v>7</v>
      </c>
      <c r="D2938" t="s">
        <v>8</v>
      </c>
      <c r="E2938" t="s">
        <v>8796</v>
      </c>
      <c r="F2938">
        <v>635</v>
      </c>
      <c r="G2938">
        <v>0.90600000000000003</v>
      </c>
      <c r="H2938">
        <v>4.8000000000000001E-2</v>
      </c>
      <c r="J2938" s="1" t="str">
        <f t="shared" si="46"/>
        <v>2024-01-01-08</v>
      </c>
    </row>
    <row r="2939" spans="1:10" x14ac:dyDescent="0.45">
      <c r="A2939">
        <v>3215753</v>
      </c>
      <c r="B2939" s="1">
        <v>45292.375</v>
      </c>
      <c r="C2939" t="s">
        <v>7</v>
      </c>
      <c r="D2939" t="s">
        <v>8</v>
      </c>
      <c r="E2939" t="s">
        <v>8796</v>
      </c>
      <c r="F2939">
        <v>635</v>
      </c>
      <c r="G2939">
        <v>4.9000000000000002E-2</v>
      </c>
      <c r="H2939">
        <v>0.14599999999999999</v>
      </c>
      <c r="J2939" s="1" t="str">
        <f t="shared" si="46"/>
        <v>2024-01-01-09</v>
      </c>
    </row>
    <row r="2940" spans="1:10" x14ac:dyDescent="0.45">
      <c r="A2940">
        <v>3216878</v>
      </c>
      <c r="B2940" s="1">
        <v>45292.416666666664</v>
      </c>
      <c r="C2940" t="s">
        <v>7</v>
      </c>
      <c r="D2940" t="s">
        <v>8</v>
      </c>
      <c r="E2940" t="s">
        <v>8796</v>
      </c>
      <c r="F2940">
        <v>635</v>
      </c>
      <c r="G2940">
        <v>3.5999999999999997E-2</v>
      </c>
      <c r="H2940">
        <v>0.13100000000000001</v>
      </c>
      <c r="J2940" s="1" t="str">
        <f t="shared" si="46"/>
        <v>2024-01-01-10</v>
      </c>
    </row>
    <row r="2941" spans="1:10" x14ac:dyDescent="0.45">
      <c r="A2941">
        <v>3217830</v>
      </c>
      <c r="B2941" s="1">
        <v>45292.458333333336</v>
      </c>
      <c r="C2941" t="s">
        <v>7</v>
      </c>
      <c r="D2941" t="s">
        <v>8</v>
      </c>
      <c r="E2941" t="s">
        <v>8796</v>
      </c>
      <c r="F2941">
        <v>635</v>
      </c>
      <c r="G2941">
        <v>7.2999999999999995E-2</v>
      </c>
      <c r="H2941">
        <v>6.4000000000000001E-2</v>
      </c>
      <c r="J2941" s="1" t="str">
        <f t="shared" si="46"/>
        <v>2024-01-01-11</v>
      </c>
    </row>
    <row r="2942" spans="1:10" x14ac:dyDescent="0.45">
      <c r="A2942">
        <v>3218652</v>
      </c>
      <c r="B2942" s="1">
        <v>45292.5</v>
      </c>
      <c r="C2942" t="s">
        <v>7</v>
      </c>
      <c r="D2942" t="s">
        <v>8</v>
      </c>
      <c r="E2942" t="s">
        <v>8796</v>
      </c>
      <c r="F2942">
        <v>635</v>
      </c>
      <c r="G2942">
        <v>9.1999999999999998E-2</v>
      </c>
      <c r="H2942">
        <v>2.3E-2</v>
      </c>
      <c r="J2942" s="1" t="str">
        <f t="shared" si="46"/>
        <v>2024-01-01-12</v>
      </c>
    </row>
    <row r="2943" spans="1:10" x14ac:dyDescent="0.45">
      <c r="A2943">
        <v>3220697</v>
      </c>
      <c r="B2943" s="1">
        <v>45292.541666666664</v>
      </c>
      <c r="C2943" t="s">
        <v>7</v>
      </c>
      <c r="D2943" t="s">
        <v>8</v>
      </c>
      <c r="E2943" t="s">
        <v>8796</v>
      </c>
      <c r="F2943">
        <v>635</v>
      </c>
      <c r="G2943">
        <v>0.249</v>
      </c>
      <c r="H2943">
        <v>0</v>
      </c>
      <c r="J2943" s="1" t="str">
        <f t="shared" si="46"/>
        <v>2024-01-01-13</v>
      </c>
    </row>
    <row r="2944" spans="1:10" x14ac:dyDescent="0.45">
      <c r="A2944">
        <v>3221793</v>
      </c>
      <c r="B2944" s="1">
        <v>45292.583333333336</v>
      </c>
      <c r="C2944" t="s">
        <v>7</v>
      </c>
      <c r="D2944" t="s">
        <v>8</v>
      </c>
      <c r="E2944" t="s">
        <v>8796</v>
      </c>
      <c r="F2944">
        <v>635</v>
      </c>
      <c r="G2944">
        <v>1.095</v>
      </c>
      <c r="H2944">
        <v>0</v>
      </c>
      <c r="J2944" s="1" t="str">
        <f t="shared" si="46"/>
        <v>2024-01-01-14</v>
      </c>
    </row>
    <row r="2945" spans="1:10" x14ac:dyDescent="0.45">
      <c r="A2945">
        <v>3222828</v>
      </c>
      <c r="B2945" s="1">
        <v>45292.625</v>
      </c>
      <c r="C2945" t="s">
        <v>7</v>
      </c>
      <c r="D2945" t="s">
        <v>8</v>
      </c>
      <c r="E2945" t="s">
        <v>8796</v>
      </c>
      <c r="F2945">
        <v>635</v>
      </c>
      <c r="G2945">
        <v>0.255</v>
      </c>
      <c r="H2945">
        <v>0</v>
      </c>
      <c r="J2945" s="1" t="str">
        <f t="shared" si="46"/>
        <v>2024-01-01-15</v>
      </c>
    </row>
    <row r="2946" spans="1:10" x14ac:dyDescent="0.45">
      <c r="A2946">
        <v>3223458</v>
      </c>
      <c r="B2946" s="1">
        <v>45292.666666666664</v>
      </c>
      <c r="C2946" t="s">
        <v>7</v>
      </c>
      <c r="D2946" t="s">
        <v>8</v>
      </c>
      <c r="E2946" t="s">
        <v>8796</v>
      </c>
      <c r="F2946">
        <v>635</v>
      </c>
      <c r="G2946">
        <v>0.247</v>
      </c>
      <c r="H2946">
        <v>0</v>
      </c>
      <c r="J2946" s="1" t="str">
        <f t="shared" si="46"/>
        <v>2024-01-01-16</v>
      </c>
    </row>
    <row r="2947" spans="1:10" x14ac:dyDescent="0.45">
      <c r="A2947">
        <v>3224708</v>
      </c>
      <c r="B2947" s="1">
        <v>45292.708333333336</v>
      </c>
      <c r="C2947" t="s">
        <v>7</v>
      </c>
      <c r="D2947" t="s">
        <v>8</v>
      </c>
      <c r="E2947" t="s">
        <v>8796</v>
      </c>
      <c r="F2947">
        <v>635</v>
      </c>
      <c r="G2947">
        <v>1.2549999999999999</v>
      </c>
      <c r="H2947">
        <v>0</v>
      </c>
      <c r="J2947" s="1" t="str">
        <f t="shared" ref="J2947:J3010" si="47">TEXT(YEAR(B2947),"0000")&amp;"-"&amp;TEXT(MONTH(B2947),"00")&amp;"-"&amp;TEXT(DAY(B2947),"00")&amp;"-"&amp;TEXT(HOUR(B2947),"00")</f>
        <v>2024-01-01-17</v>
      </c>
    </row>
    <row r="2948" spans="1:10" x14ac:dyDescent="0.45">
      <c r="A2948">
        <v>3226045</v>
      </c>
      <c r="B2948" s="1">
        <v>45292.75</v>
      </c>
      <c r="C2948" t="s">
        <v>7</v>
      </c>
      <c r="D2948" t="s">
        <v>8</v>
      </c>
      <c r="E2948" t="s">
        <v>8796</v>
      </c>
      <c r="F2948">
        <v>635</v>
      </c>
      <c r="G2948">
        <v>0.34200000000000003</v>
      </c>
      <c r="H2948">
        <v>0</v>
      </c>
      <c r="J2948" s="1" t="str">
        <f t="shared" si="47"/>
        <v>2024-01-01-18</v>
      </c>
    </row>
    <row r="2949" spans="1:10" x14ac:dyDescent="0.45">
      <c r="A2949">
        <v>3226290</v>
      </c>
      <c r="B2949" s="1">
        <v>45292.791666666664</v>
      </c>
      <c r="C2949" t="s">
        <v>7</v>
      </c>
      <c r="D2949" t="s">
        <v>8</v>
      </c>
      <c r="E2949" t="s">
        <v>8796</v>
      </c>
      <c r="F2949">
        <v>635</v>
      </c>
      <c r="G2949">
        <v>0.32400000000000001</v>
      </c>
      <c r="H2949">
        <v>0</v>
      </c>
      <c r="J2949" s="1" t="str">
        <f t="shared" si="47"/>
        <v>2024-01-01-19</v>
      </c>
    </row>
    <row r="2950" spans="1:10" x14ac:dyDescent="0.45">
      <c r="A2950">
        <v>3227331</v>
      </c>
      <c r="B2950" s="1">
        <v>45292.833333333336</v>
      </c>
      <c r="C2950" t="s">
        <v>7</v>
      </c>
      <c r="D2950" t="s">
        <v>8</v>
      </c>
      <c r="E2950" t="s">
        <v>8796</v>
      </c>
      <c r="F2950">
        <v>635</v>
      </c>
      <c r="G2950">
        <v>1.6160000000000001</v>
      </c>
      <c r="H2950">
        <v>0</v>
      </c>
      <c r="J2950" s="1" t="str">
        <f t="shared" si="47"/>
        <v>2024-01-01-20</v>
      </c>
    </row>
    <row r="2951" spans="1:10" x14ac:dyDescent="0.45">
      <c r="A2951">
        <v>3228523</v>
      </c>
      <c r="B2951" s="1">
        <v>45292.875</v>
      </c>
      <c r="C2951" t="s">
        <v>7</v>
      </c>
      <c r="D2951" t="s">
        <v>8</v>
      </c>
      <c r="E2951" t="s">
        <v>8796</v>
      </c>
      <c r="F2951">
        <v>635</v>
      </c>
      <c r="G2951">
        <v>1.9379999999999999</v>
      </c>
      <c r="H2951">
        <v>0</v>
      </c>
      <c r="J2951" s="1" t="str">
        <f t="shared" si="47"/>
        <v>2024-01-01-21</v>
      </c>
    </row>
    <row r="2952" spans="1:10" x14ac:dyDescent="0.45">
      <c r="A2952">
        <v>3229949</v>
      </c>
      <c r="B2952" s="1">
        <v>45292.916666666664</v>
      </c>
      <c r="C2952" t="s">
        <v>7</v>
      </c>
      <c r="D2952" t="s">
        <v>8</v>
      </c>
      <c r="E2952" t="s">
        <v>8796</v>
      </c>
      <c r="F2952">
        <v>635</v>
      </c>
      <c r="G2952">
        <v>2.3849999999999998</v>
      </c>
      <c r="H2952">
        <v>0</v>
      </c>
      <c r="J2952" s="1" t="str">
        <f t="shared" si="47"/>
        <v>2024-01-01-22</v>
      </c>
    </row>
    <row r="2953" spans="1:10" x14ac:dyDescent="0.45">
      <c r="A2953">
        <v>3230606</v>
      </c>
      <c r="B2953" s="1">
        <v>45292.958333333336</v>
      </c>
      <c r="C2953" t="s">
        <v>7</v>
      </c>
      <c r="D2953" t="s">
        <v>8</v>
      </c>
      <c r="E2953" t="s">
        <v>8796</v>
      </c>
      <c r="F2953">
        <v>635</v>
      </c>
      <c r="G2953">
        <v>1.5349999999999999</v>
      </c>
      <c r="H2953">
        <v>0</v>
      </c>
      <c r="J2953" s="1" t="str">
        <f t="shared" si="47"/>
        <v>2024-01-01-23</v>
      </c>
    </row>
    <row r="2954" spans="1:10" x14ac:dyDescent="0.45">
      <c r="A2954">
        <v>3232133</v>
      </c>
      <c r="B2954" s="1">
        <v>45293</v>
      </c>
      <c r="C2954" t="s">
        <v>7</v>
      </c>
      <c r="D2954" t="s">
        <v>8</v>
      </c>
      <c r="E2954" t="s">
        <v>8796</v>
      </c>
      <c r="F2954">
        <v>635</v>
      </c>
      <c r="G2954">
        <v>0.75700000000000001</v>
      </c>
      <c r="H2954">
        <v>0</v>
      </c>
      <c r="J2954" s="1" t="str">
        <f t="shared" si="47"/>
        <v>2024-01-02-00</v>
      </c>
    </row>
    <row r="2955" spans="1:10" x14ac:dyDescent="0.45">
      <c r="A2955">
        <v>3233843</v>
      </c>
      <c r="B2955" s="1">
        <v>45293.041666666664</v>
      </c>
      <c r="C2955" t="s">
        <v>7</v>
      </c>
      <c r="D2955" t="s">
        <v>8</v>
      </c>
      <c r="E2955" t="s">
        <v>8796</v>
      </c>
      <c r="F2955">
        <v>635</v>
      </c>
      <c r="G2955">
        <v>0.19600000000000001</v>
      </c>
      <c r="H2955">
        <v>0</v>
      </c>
      <c r="J2955" s="1" t="str">
        <f t="shared" si="47"/>
        <v>2024-01-02-01</v>
      </c>
    </row>
    <row r="2956" spans="1:10" x14ac:dyDescent="0.45">
      <c r="A2956">
        <v>3234204</v>
      </c>
      <c r="B2956" s="1">
        <v>45293.083333333336</v>
      </c>
      <c r="C2956" t="s">
        <v>7</v>
      </c>
      <c r="D2956" t="s">
        <v>8</v>
      </c>
      <c r="E2956" t="s">
        <v>8796</v>
      </c>
      <c r="F2956">
        <v>635</v>
      </c>
      <c r="G2956">
        <v>0.186</v>
      </c>
      <c r="H2956">
        <v>0</v>
      </c>
      <c r="J2956" s="1" t="str">
        <f t="shared" si="47"/>
        <v>2024-01-02-02</v>
      </c>
    </row>
    <row r="2957" spans="1:10" x14ac:dyDescent="0.45">
      <c r="A2957">
        <v>3235367</v>
      </c>
      <c r="B2957" s="1">
        <v>45293.125</v>
      </c>
      <c r="C2957" t="s">
        <v>7</v>
      </c>
      <c r="D2957" t="s">
        <v>8</v>
      </c>
      <c r="E2957" t="s">
        <v>8796</v>
      </c>
      <c r="F2957">
        <v>635</v>
      </c>
      <c r="G2957">
        <v>0.16200000000000001</v>
      </c>
      <c r="H2957">
        <v>0</v>
      </c>
      <c r="J2957" s="1" t="str">
        <f t="shared" si="47"/>
        <v>2024-01-02-03</v>
      </c>
    </row>
    <row r="2958" spans="1:10" x14ac:dyDescent="0.45">
      <c r="A2958">
        <v>3236783</v>
      </c>
      <c r="B2958" s="1">
        <v>45293.166666666664</v>
      </c>
      <c r="C2958" t="s">
        <v>7</v>
      </c>
      <c r="D2958" t="s">
        <v>8</v>
      </c>
      <c r="E2958" t="s">
        <v>8796</v>
      </c>
      <c r="F2958">
        <v>635</v>
      </c>
      <c r="G2958">
        <v>1.0169999999999999</v>
      </c>
      <c r="H2958">
        <v>0</v>
      </c>
      <c r="J2958" s="1" t="str">
        <f t="shared" si="47"/>
        <v>2024-01-02-04</v>
      </c>
    </row>
    <row r="2959" spans="1:10" x14ac:dyDescent="0.45">
      <c r="A2959">
        <v>3237281</v>
      </c>
      <c r="B2959" s="1">
        <v>45293.208333333336</v>
      </c>
      <c r="C2959" t="s">
        <v>7</v>
      </c>
      <c r="D2959" t="s">
        <v>8</v>
      </c>
      <c r="E2959" t="s">
        <v>8796</v>
      </c>
      <c r="F2959">
        <v>635</v>
      </c>
      <c r="G2959">
        <v>1.8520000000000001</v>
      </c>
      <c r="H2959">
        <v>0</v>
      </c>
      <c r="J2959" s="1" t="str">
        <f t="shared" si="47"/>
        <v>2024-01-02-05</v>
      </c>
    </row>
    <row r="2960" spans="1:10" x14ac:dyDescent="0.45">
      <c r="A2960">
        <v>3239066</v>
      </c>
      <c r="B2960" s="1">
        <v>45293.25</v>
      </c>
      <c r="C2960" t="s">
        <v>7</v>
      </c>
      <c r="D2960" t="s">
        <v>8</v>
      </c>
      <c r="E2960" t="s">
        <v>8796</v>
      </c>
      <c r="F2960">
        <v>635</v>
      </c>
      <c r="G2960">
        <v>0.73</v>
      </c>
      <c r="H2960">
        <v>0</v>
      </c>
      <c r="J2960" s="1" t="str">
        <f t="shared" si="47"/>
        <v>2024-01-02-06</v>
      </c>
    </row>
    <row r="2961" spans="1:10" x14ac:dyDescent="0.45">
      <c r="A2961">
        <v>3240345</v>
      </c>
      <c r="B2961" s="1">
        <v>45293.291666666664</v>
      </c>
      <c r="C2961" t="s">
        <v>7</v>
      </c>
      <c r="D2961" t="s">
        <v>8</v>
      </c>
      <c r="E2961" t="s">
        <v>8796</v>
      </c>
      <c r="F2961">
        <v>635</v>
      </c>
      <c r="G2961">
        <v>1.2529999999999999</v>
      </c>
      <c r="H2961">
        <v>0</v>
      </c>
      <c r="J2961" s="1" t="str">
        <f t="shared" si="47"/>
        <v>2024-01-02-07</v>
      </c>
    </row>
    <row r="2962" spans="1:10" x14ac:dyDescent="0.45">
      <c r="A2962">
        <v>3241238</v>
      </c>
      <c r="B2962" s="1">
        <v>45293.333333333336</v>
      </c>
      <c r="C2962" t="s">
        <v>7</v>
      </c>
      <c r="D2962" t="s">
        <v>8</v>
      </c>
      <c r="E2962" t="s">
        <v>8796</v>
      </c>
      <c r="F2962">
        <v>635</v>
      </c>
      <c r="G2962">
        <v>0.95</v>
      </c>
      <c r="H2962">
        <v>5.0000000000000001E-3</v>
      </c>
      <c r="J2962" s="1" t="str">
        <f t="shared" si="47"/>
        <v>2024-01-02-08</v>
      </c>
    </row>
    <row r="2963" spans="1:10" x14ac:dyDescent="0.45">
      <c r="A2963">
        <v>3241851</v>
      </c>
      <c r="B2963" s="1">
        <v>45293.375</v>
      </c>
      <c r="C2963" t="s">
        <v>7</v>
      </c>
      <c r="D2963" t="s">
        <v>8</v>
      </c>
      <c r="E2963" t="s">
        <v>8796</v>
      </c>
      <c r="F2963">
        <v>635</v>
      </c>
      <c r="G2963">
        <v>0.66300000000000003</v>
      </c>
      <c r="H2963">
        <v>0.10299999999999999</v>
      </c>
      <c r="J2963" s="1" t="str">
        <f t="shared" si="47"/>
        <v>2024-01-02-09</v>
      </c>
    </row>
    <row r="2964" spans="1:10" x14ac:dyDescent="0.45">
      <c r="A2964">
        <v>3242742</v>
      </c>
      <c r="B2964" s="1">
        <v>45293.416666666664</v>
      </c>
      <c r="C2964" t="s">
        <v>7</v>
      </c>
      <c r="D2964" t="s">
        <v>8</v>
      </c>
      <c r="E2964" t="s">
        <v>8796</v>
      </c>
      <c r="F2964">
        <v>635</v>
      </c>
      <c r="G2964">
        <v>1.002</v>
      </c>
      <c r="H2964">
        <v>0.11600000000000001</v>
      </c>
      <c r="J2964" s="1" t="str">
        <f t="shared" si="47"/>
        <v>2024-01-02-10</v>
      </c>
    </row>
    <row r="2965" spans="1:10" x14ac:dyDescent="0.45">
      <c r="A2965">
        <v>3244590</v>
      </c>
      <c r="B2965" s="1">
        <v>45293.458333333336</v>
      </c>
      <c r="C2965" t="s">
        <v>7</v>
      </c>
      <c r="D2965" t="s">
        <v>8</v>
      </c>
      <c r="E2965" t="s">
        <v>8796</v>
      </c>
      <c r="F2965">
        <v>635</v>
      </c>
      <c r="G2965">
        <v>1.851</v>
      </c>
      <c r="H2965">
        <v>0.113</v>
      </c>
      <c r="J2965" s="1" t="str">
        <f t="shared" si="47"/>
        <v>2024-01-02-11</v>
      </c>
    </row>
    <row r="2966" spans="1:10" x14ac:dyDescent="0.45">
      <c r="A2966">
        <v>3245662</v>
      </c>
      <c r="B2966" s="1">
        <v>45293.5</v>
      </c>
      <c r="C2966" t="s">
        <v>7</v>
      </c>
      <c r="D2966" t="s">
        <v>8</v>
      </c>
      <c r="E2966" t="s">
        <v>8796</v>
      </c>
      <c r="F2966">
        <v>635</v>
      </c>
      <c r="G2966">
        <v>0.97799999999999998</v>
      </c>
      <c r="H2966">
        <v>6.7000000000000004E-2</v>
      </c>
      <c r="J2966" s="1" t="str">
        <f t="shared" si="47"/>
        <v>2024-01-02-12</v>
      </c>
    </row>
    <row r="2967" spans="1:10" x14ac:dyDescent="0.45">
      <c r="A2967">
        <v>3246011</v>
      </c>
      <c r="B2967" s="1">
        <v>45293.541666666664</v>
      </c>
      <c r="C2967" t="s">
        <v>7</v>
      </c>
      <c r="D2967" t="s">
        <v>8</v>
      </c>
      <c r="E2967" t="s">
        <v>8796</v>
      </c>
      <c r="F2967">
        <v>635</v>
      </c>
      <c r="G2967">
        <v>1.2509999999999999</v>
      </c>
      <c r="H2967">
        <v>1.4E-2</v>
      </c>
      <c r="J2967" s="1" t="str">
        <f t="shared" si="47"/>
        <v>2024-01-02-13</v>
      </c>
    </row>
    <row r="2968" spans="1:10" x14ac:dyDescent="0.45">
      <c r="A2968">
        <v>3247404</v>
      </c>
      <c r="B2968" s="1">
        <v>45293.583333333336</v>
      </c>
      <c r="C2968" t="s">
        <v>7</v>
      </c>
      <c r="D2968" t="s">
        <v>8</v>
      </c>
      <c r="E2968" t="s">
        <v>8796</v>
      </c>
      <c r="F2968">
        <v>635</v>
      </c>
      <c r="G2968">
        <v>0.86499999999999999</v>
      </c>
      <c r="H2968">
        <v>0</v>
      </c>
      <c r="J2968" s="1" t="str">
        <f t="shared" si="47"/>
        <v>2024-01-02-14</v>
      </c>
    </row>
    <row r="2969" spans="1:10" x14ac:dyDescent="0.45">
      <c r="A2969">
        <v>3248146</v>
      </c>
      <c r="B2969" s="1">
        <v>45293.625</v>
      </c>
      <c r="C2969" t="s">
        <v>7</v>
      </c>
      <c r="D2969" t="s">
        <v>8</v>
      </c>
      <c r="E2969" t="s">
        <v>8796</v>
      </c>
      <c r="F2969">
        <v>635</v>
      </c>
      <c r="G2969">
        <v>1.3440000000000001</v>
      </c>
      <c r="H2969">
        <v>0</v>
      </c>
      <c r="J2969" s="1" t="str">
        <f t="shared" si="47"/>
        <v>2024-01-02-15</v>
      </c>
    </row>
    <row r="2970" spans="1:10" x14ac:dyDescent="0.45">
      <c r="A2970">
        <v>3250047</v>
      </c>
      <c r="B2970" s="1">
        <v>45293.666666666664</v>
      </c>
      <c r="C2970" t="s">
        <v>7</v>
      </c>
      <c r="D2970" t="s">
        <v>8</v>
      </c>
      <c r="E2970" t="s">
        <v>8796</v>
      </c>
      <c r="F2970">
        <v>635</v>
      </c>
      <c r="G2970">
        <v>1.472</v>
      </c>
      <c r="H2970">
        <v>0</v>
      </c>
      <c r="J2970" s="1" t="str">
        <f t="shared" si="47"/>
        <v>2024-01-02-16</v>
      </c>
    </row>
    <row r="2971" spans="1:10" x14ac:dyDescent="0.45">
      <c r="A2971">
        <v>3250424</v>
      </c>
      <c r="B2971" s="1">
        <v>45293.708333333336</v>
      </c>
      <c r="C2971" t="s">
        <v>7</v>
      </c>
      <c r="D2971" t="s">
        <v>8</v>
      </c>
      <c r="E2971" t="s">
        <v>8796</v>
      </c>
      <c r="F2971">
        <v>635</v>
      </c>
      <c r="G2971">
        <v>1.83</v>
      </c>
      <c r="H2971">
        <v>0</v>
      </c>
      <c r="J2971" s="1" t="str">
        <f t="shared" si="47"/>
        <v>2024-01-02-17</v>
      </c>
    </row>
    <row r="2972" spans="1:10" x14ac:dyDescent="0.45">
      <c r="A2972">
        <v>3251737</v>
      </c>
      <c r="B2972" s="1">
        <v>45293.75</v>
      </c>
      <c r="C2972" t="s">
        <v>7</v>
      </c>
      <c r="D2972" t="s">
        <v>8</v>
      </c>
      <c r="E2972" t="s">
        <v>8796</v>
      </c>
      <c r="F2972">
        <v>635</v>
      </c>
      <c r="G2972">
        <v>0.93200000000000005</v>
      </c>
      <c r="H2972">
        <v>0</v>
      </c>
      <c r="J2972" s="1" t="str">
        <f t="shared" si="47"/>
        <v>2024-01-02-18</v>
      </c>
    </row>
    <row r="2973" spans="1:10" x14ac:dyDescent="0.45">
      <c r="A2973">
        <v>3253324</v>
      </c>
      <c r="B2973" s="1">
        <v>45293.791666666664</v>
      </c>
      <c r="C2973" t="s">
        <v>7</v>
      </c>
      <c r="D2973" t="s">
        <v>8</v>
      </c>
      <c r="E2973" t="s">
        <v>8796</v>
      </c>
      <c r="F2973">
        <v>635</v>
      </c>
      <c r="G2973">
        <v>0.25700000000000001</v>
      </c>
      <c r="H2973">
        <v>0</v>
      </c>
      <c r="J2973" s="1" t="str">
        <f t="shared" si="47"/>
        <v>2024-01-02-19</v>
      </c>
    </row>
    <row r="2974" spans="1:10" x14ac:dyDescent="0.45">
      <c r="A2974">
        <v>3253556</v>
      </c>
      <c r="B2974" s="1">
        <v>45293.833333333336</v>
      </c>
      <c r="C2974" t="s">
        <v>7</v>
      </c>
      <c r="D2974" t="s">
        <v>8</v>
      </c>
      <c r="E2974" t="s">
        <v>8796</v>
      </c>
      <c r="F2974">
        <v>635</v>
      </c>
      <c r="G2974">
        <v>1.0069999999999999</v>
      </c>
      <c r="H2974">
        <v>0</v>
      </c>
      <c r="J2974" s="1" t="str">
        <f t="shared" si="47"/>
        <v>2024-01-02-20</v>
      </c>
    </row>
    <row r="2975" spans="1:10" x14ac:dyDescent="0.45">
      <c r="A2975">
        <v>3255083</v>
      </c>
      <c r="B2975" s="1">
        <v>45293.875</v>
      </c>
      <c r="C2975" t="s">
        <v>7</v>
      </c>
      <c r="D2975" t="s">
        <v>8</v>
      </c>
      <c r="E2975" t="s">
        <v>8796</v>
      </c>
      <c r="F2975">
        <v>635</v>
      </c>
      <c r="G2975">
        <v>0.24</v>
      </c>
      <c r="H2975">
        <v>0</v>
      </c>
      <c r="J2975" s="1" t="str">
        <f t="shared" si="47"/>
        <v>2024-01-02-21</v>
      </c>
    </row>
    <row r="2976" spans="1:10" x14ac:dyDescent="0.45">
      <c r="A2976">
        <v>3256009</v>
      </c>
      <c r="B2976" s="1">
        <v>45293.916666666664</v>
      </c>
      <c r="C2976" t="s">
        <v>7</v>
      </c>
      <c r="D2976" t="s">
        <v>8</v>
      </c>
      <c r="E2976" t="s">
        <v>8796</v>
      </c>
      <c r="F2976">
        <v>635</v>
      </c>
      <c r="G2976">
        <v>0.17199999999999999</v>
      </c>
      <c r="H2976">
        <v>0</v>
      </c>
      <c r="J2976" s="1" t="str">
        <f t="shared" si="47"/>
        <v>2024-01-02-22</v>
      </c>
    </row>
    <row r="2977" spans="1:10" x14ac:dyDescent="0.45">
      <c r="A2977">
        <v>3257880</v>
      </c>
      <c r="B2977" s="1">
        <v>45293.958333333336</v>
      </c>
      <c r="C2977" t="s">
        <v>7</v>
      </c>
      <c r="D2977" t="s">
        <v>8</v>
      </c>
      <c r="E2977" t="s">
        <v>8796</v>
      </c>
      <c r="F2977">
        <v>635</v>
      </c>
      <c r="G2977">
        <v>0.16300000000000001</v>
      </c>
      <c r="H2977">
        <v>0</v>
      </c>
      <c r="J2977" s="1" t="str">
        <f t="shared" si="47"/>
        <v>2024-01-02-23</v>
      </c>
    </row>
    <row r="2978" spans="1:10" x14ac:dyDescent="0.45">
      <c r="A2978">
        <v>3258569</v>
      </c>
      <c r="B2978" s="1">
        <v>45294</v>
      </c>
      <c r="C2978" t="s">
        <v>7</v>
      </c>
      <c r="D2978" t="s">
        <v>8</v>
      </c>
      <c r="E2978" t="s">
        <v>8796</v>
      </c>
      <c r="F2978">
        <v>635</v>
      </c>
      <c r="G2978">
        <v>1.266</v>
      </c>
      <c r="H2978">
        <v>0</v>
      </c>
      <c r="J2978" s="1" t="str">
        <f t="shared" si="47"/>
        <v>2024-01-03-00</v>
      </c>
    </row>
    <row r="2979" spans="1:10" x14ac:dyDescent="0.45">
      <c r="A2979">
        <v>3259372</v>
      </c>
      <c r="B2979" s="1">
        <v>45294.041666666664</v>
      </c>
      <c r="C2979" t="s">
        <v>7</v>
      </c>
      <c r="D2979" t="s">
        <v>8</v>
      </c>
      <c r="E2979" t="s">
        <v>8796</v>
      </c>
      <c r="F2979">
        <v>635</v>
      </c>
      <c r="G2979">
        <v>1.413</v>
      </c>
      <c r="H2979">
        <v>0</v>
      </c>
      <c r="J2979" s="1" t="str">
        <f t="shared" si="47"/>
        <v>2024-01-03-01</v>
      </c>
    </row>
    <row r="2980" spans="1:10" x14ac:dyDescent="0.45">
      <c r="A2980">
        <v>3260250</v>
      </c>
      <c r="B2980" s="1">
        <v>45294.083333333336</v>
      </c>
      <c r="C2980" t="s">
        <v>7</v>
      </c>
      <c r="D2980" t="s">
        <v>8</v>
      </c>
      <c r="E2980" t="s">
        <v>8796</v>
      </c>
      <c r="F2980">
        <v>635</v>
      </c>
      <c r="G2980">
        <v>1.282</v>
      </c>
      <c r="H2980">
        <v>0</v>
      </c>
      <c r="J2980" s="1" t="str">
        <f t="shared" si="47"/>
        <v>2024-01-03-02</v>
      </c>
    </row>
    <row r="2981" spans="1:10" x14ac:dyDescent="0.45">
      <c r="A2981">
        <v>3261243</v>
      </c>
      <c r="B2981" s="1">
        <v>45294.125</v>
      </c>
      <c r="C2981" t="s">
        <v>7</v>
      </c>
      <c r="D2981" t="s">
        <v>8</v>
      </c>
      <c r="E2981" t="s">
        <v>8796</v>
      </c>
      <c r="F2981">
        <v>635</v>
      </c>
      <c r="G2981">
        <v>1.2549999999999999</v>
      </c>
      <c r="H2981">
        <v>0</v>
      </c>
      <c r="J2981" s="1" t="str">
        <f t="shared" si="47"/>
        <v>2024-01-03-03</v>
      </c>
    </row>
    <row r="2982" spans="1:10" x14ac:dyDescent="0.45">
      <c r="A2982">
        <v>3262476</v>
      </c>
      <c r="B2982" s="1">
        <v>45294.166666666664</v>
      </c>
      <c r="C2982" t="s">
        <v>7</v>
      </c>
      <c r="D2982" t="s">
        <v>8</v>
      </c>
      <c r="E2982" t="s">
        <v>8796</v>
      </c>
      <c r="F2982">
        <v>635</v>
      </c>
      <c r="G2982">
        <v>1.448</v>
      </c>
      <c r="H2982">
        <v>0</v>
      </c>
      <c r="J2982" s="1" t="str">
        <f t="shared" si="47"/>
        <v>2024-01-03-04</v>
      </c>
    </row>
    <row r="2983" spans="1:10" x14ac:dyDescent="0.45">
      <c r="A2983">
        <v>3263453</v>
      </c>
      <c r="B2983" s="1">
        <v>45294.208333333336</v>
      </c>
      <c r="C2983" t="s">
        <v>7</v>
      </c>
      <c r="D2983" t="s">
        <v>8</v>
      </c>
      <c r="E2983" t="s">
        <v>8796</v>
      </c>
      <c r="F2983">
        <v>635</v>
      </c>
      <c r="G2983">
        <v>1.4319999999999999</v>
      </c>
      <c r="H2983">
        <v>0</v>
      </c>
      <c r="J2983" s="1" t="str">
        <f t="shared" si="47"/>
        <v>2024-01-03-05</v>
      </c>
    </row>
    <row r="2984" spans="1:10" x14ac:dyDescent="0.45">
      <c r="A2984">
        <v>3264918</v>
      </c>
      <c r="B2984" s="1">
        <v>45294.25</v>
      </c>
      <c r="C2984" t="s">
        <v>7</v>
      </c>
      <c r="D2984" t="s">
        <v>8</v>
      </c>
      <c r="E2984" t="s">
        <v>8796</v>
      </c>
      <c r="F2984">
        <v>635</v>
      </c>
      <c r="G2984">
        <v>1.3540000000000001</v>
      </c>
      <c r="H2984">
        <v>0</v>
      </c>
      <c r="J2984" s="1" t="str">
        <f t="shared" si="47"/>
        <v>2024-01-03-06</v>
      </c>
    </row>
    <row r="2985" spans="1:10" x14ac:dyDescent="0.45">
      <c r="A2985">
        <v>3266460</v>
      </c>
      <c r="B2985" s="1">
        <v>45294.291666666664</v>
      </c>
      <c r="C2985" t="s">
        <v>7</v>
      </c>
      <c r="D2985" t="s">
        <v>8</v>
      </c>
      <c r="E2985" t="s">
        <v>8796</v>
      </c>
      <c r="F2985">
        <v>635</v>
      </c>
      <c r="G2985">
        <v>1.8180000000000001</v>
      </c>
      <c r="H2985">
        <v>5.0000000000000001E-3</v>
      </c>
      <c r="J2985" s="1" t="str">
        <f t="shared" si="47"/>
        <v>2024-01-03-07</v>
      </c>
    </row>
    <row r="2986" spans="1:10" x14ac:dyDescent="0.45">
      <c r="A2986">
        <v>3267107</v>
      </c>
      <c r="B2986" s="1">
        <v>45294.333333333336</v>
      </c>
      <c r="C2986" t="s">
        <v>7</v>
      </c>
      <c r="D2986" t="s">
        <v>8</v>
      </c>
      <c r="E2986" t="s">
        <v>8796</v>
      </c>
      <c r="F2986">
        <v>635</v>
      </c>
      <c r="G2986">
        <v>1.3380000000000001</v>
      </c>
      <c r="H2986">
        <v>6.7000000000000004E-2</v>
      </c>
      <c r="J2986" s="1" t="str">
        <f t="shared" si="47"/>
        <v>2024-01-03-08</v>
      </c>
    </row>
    <row r="2987" spans="1:10" x14ac:dyDescent="0.45">
      <c r="A2987">
        <v>3268233</v>
      </c>
      <c r="B2987" s="1">
        <v>45294.375</v>
      </c>
      <c r="C2987" t="s">
        <v>7</v>
      </c>
      <c r="D2987" t="s">
        <v>8</v>
      </c>
      <c r="E2987" t="s">
        <v>8796</v>
      </c>
      <c r="F2987">
        <v>635</v>
      </c>
      <c r="G2987">
        <v>1.0660000000000001</v>
      </c>
      <c r="H2987">
        <v>0.113</v>
      </c>
      <c r="J2987" s="1" t="str">
        <f t="shared" si="47"/>
        <v>2024-01-03-09</v>
      </c>
    </row>
    <row r="2988" spans="1:10" x14ac:dyDescent="0.45">
      <c r="A2988">
        <v>3269646</v>
      </c>
      <c r="B2988" s="1">
        <v>45294.416666666664</v>
      </c>
      <c r="C2988" t="s">
        <v>7</v>
      </c>
      <c r="D2988" t="s">
        <v>8</v>
      </c>
      <c r="E2988" t="s">
        <v>8796</v>
      </c>
      <c r="F2988">
        <v>635</v>
      </c>
      <c r="G2988">
        <v>1.1000000000000001</v>
      </c>
      <c r="H2988">
        <v>0.125</v>
      </c>
      <c r="J2988" s="1" t="str">
        <f t="shared" si="47"/>
        <v>2024-01-03-10</v>
      </c>
    </row>
    <row r="2989" spans="1:10" x14ac:dyDescent="0.45">
      <c r="A2989">
        <v>3270423</v>
      </c>
      <c r="B2989" s="1">
        <v>45294.458333333336</v>
      </c>
      <c r="C2989" t="s">
        <v>7</v>
      </c>
      <c r="D2989" t="s">
        <v>8</v>
      </c>
      <c r="E2989" t="s">
        <v>8796</v>
      </c>
      <c r="F2989">
        <v>635</v>
      </c>
      <c r="G2989">
        <v>0.94399999999999995</v>
      </c>
      <c r="H2989">
        <v>0.253</v>
      </c>
      <c r="J2989" s="1" t="str">
        <f t="shared" si="47"/>
        <v>2024-01-03-11</v>
      </c>
    </row>
    <row r="2990" spans="1:10" x14ac:dyDescent="0.45">
      <c r="A2990">
        <v>3272050</v>
      </c>
      <c r="B2990" s="1">
        <v>45294.5</v>
      </c>
      <c r="C2990" t="s">
        <v>7</v>
      </c>
      <c r="D2990" t="s">
        <v>8</v>
      </c>
      <c r="E2990" t="s">
        <v>8796</v>
      </c>
      <c r="F2990">
        <v>635</v>
      </c>
      <c r="G2990">
        <v>1.1020000000000001</v>
      </c>
      <c r="H2990">
        <v>0.157</v>
      </c>
      <c r="J2990" s="1" t="str">
        <f t="shared" si="47"/>
        <v>2024-01-03-12</v>
      </c>
    </row>
    <row r="2991" spans="1:10" x14ac:dyDescent="0.45">
      <c r="A2991">
        <v>3272254</v>
      </c>
      <c r="B2991" s="1">
        <v>45294.541666666664</v>
      </c>
      <c r="C2991" t="s">
        <v>7</v>
      </c>
      <c r="D2991" t="s">
        <v>8</v>
      </c>
      <c r="E2991" t="s">
        <v>8796</v>
      </c>
      <c r="F2991">
        <v>635</v>
      </c>
      <c r="G2991">
        <v>1.3140000000000001</v>
      </c>
      <c r="H2991">
        <v>2.1000000000000001E-2</v>
      </c>
      <c r="J2991" s="1" t="str">
        <f t="shared" si="47"/>
        <v>2024-01-03-13</v>
      </c>
    </row>
    <row r="2992" spans="1:10" x14ac:dyDescent="0.45">
      <c r="A2992">
        <v>3273510</v>
      </c>
      <c r="B2992" s="1">
        <v>45294.583333333336</v>
      </c>
      <c r="C2992" t="s">
        <v>7</v>
      </c>
      <c r="D2992" t="s">
        <v>8</v>
      </c>
      <c r="E2992" t="s">
        <v>8796</v>
      </c>
      <c r="F2992">
        <v>635</v>
      </c>
      <c r="G2992">
        <v>2.09</v>
      </c>
      <c r="H2992">
        <v>0</v>
      </c>
      <c r="J2992" s="1" t="str">
        <f t="shared" si="47"/>
        <v>2024-01-03-14</v>
      </c>
    </row>
    <row r="2993" spans="1:10" x14ac:dyDescent="0.45">
      <c r="A2993">
        <v>3275126</v>
      </c>
      <c r="B2993" s="1">
        <v>45294.625</v>
      </c>
      <c r="C2993" t="s">
        <v>7</v>
      </c>
      <c r="D2993" t="s">
        <v>8</v>
      </c>
      <c r="E2993" t="s">
        <v>8796</v>
      </c>
      <c r="F2993">
        <v>635</v>
      </c>
      <c r="G2993">
        <v>2.1549999999999998</v>
      </c>
      <c r="H2993">
        <v>0</v>
      </c>
      <c r="J2993" s="1" t="str">
        <f t="shared" si="47"/>
        <v>2024-01-03-15</v>
      </c>
    </row>
    <row r="2994" spans="1:10" x14ac:dyDescent="0.45">
      <c r="A2994">
        <v>3276044</v>
      </c>
      <c r="B2994" s="1">
        <v>45294.666666666664</v>
      </c>
      <c r="C2994" t="s">
        <v>7</v>
      </c>
      <c r="D2994" t="s">
        <v>8</v>
      </c>
      <c r="E2994" t="s">
        <v>8796</v>
      </c>
      <c r="F2994">
        <v>635</v>
      </c>
      <c r="G2994">
        <v>1.6719999999999999</v>
      </c>
      <c r="H2994">
        <v>0</v>
      </c>
      <c r="J2994" s="1" t="str">
        <f t="shared" si="47"/>
        <v>2024-01-03-16</v>
      </c>
    </row>
    <row r="2995" spans="1:10" x14ac:dyDescent="0.45">
      <c r="A2995">
        <v>3276466</v>
      </c>
      <c r="B2995" s="1">
        <v>45294.708333333336</v>
      </c>
      <c r="C2995" t="s">
        <v>7</v>
      </c>
      <c r="D2995" t="s">
        <v>8</v>
      </c>
      <c r="E2995" t="s">
        <v>8796</v>
      </c>
      <c r="F2995">
        <v>635</v>
      </c>
      <c r="G2995">
        <v>2.673</v>
      </c>
      <c r="H2995">
        <v>0</v>
      </c>
      <c r="J2995" s="1" t="str">
        <f t="shared" si="47"/>
        <v>2024-01-03-17</v>
      </c>
    </row>
    <row r="2996" spans="1:10" x14ac:dyDescent="0.45">
      <c r="A2996">
        <v>3277983</v>
      </c>
      <c r="B2996" s="1">
        <v>45294.75</v>
      </c>
      <c r="C2996" t="s">
        <v>7</v>
      </c>
      <c r="D2996" t="s">
        <v>8</v>
      </c>
      <c r="E2996" t="s">
        <v>8796</v>
      </c>
      <c r="F2996">
        <v>635</v>
      </c>
      <c r="G2996">
        <v>1.337</v>
      </c>
      <c r="H2996">
        <v>0</v>
      </c>
      <c r="J2996" s="1" t="str">
        <f t="shared" si="47"/>
        <v>2024-01-03-18</v>
      </c>
    </row>
    <row r="2997" spans="1:10" x14ac:dyDescent="0.45">
      <c r="A2997">
        <v>3279311</v>
      </c>
      <c r="B2997" s="1">
        <v>45294.791666666664</v>
      </c>
      <c r="C2997" t="s">
        <v>7</v>
      </c>
      <c r="D2997" t="s">
        <v>8</v>
      </c>
      <c r="E2997" t="s">
        <v>8796</v>
      </c>
      <c r="F2997">
        <v>635</v>
      </c>
      <c r="G2997">
        <v>0.27600000000000002</v>
      </c>
      <c r="H2997">
        <v>0</v>
      </c>
      <c r="J2997" s="1" t="str">
        <f t="shared" si="47"/>
        <v>2024-01-03-19</v>
      </c>
    </row>
    <row r="2998" spans="1:10" x14ac:dyDescent="0.45">
      <c r="A2998">
        <v>3279756</v>
      </c>
      <c r="B2998" s="1">
        <v>45294.833333333336</v>
      </c>
      <c r="C2998" t="s">
        <v>7</v>
      </c>
      <c r="D2998" t="s">
        <v>8</v>
      </c>
      <c r="E2998" t="s">
        <v>8796</v>
      </c>
      <c r="F2998">
        <v>635</v>
      </c>
      <c r="G2998">
        <v>0.23799999999999999</v>
      </c>
      <c r="H2998">
        <v>0</v>
      </c>
      <c r="J2998" s="1" t="str">
        <f t="shared" si="47"/>
        <v>2024-01-03-20</v>
      </c>
    </row>
    <row r="2999" spans="1:10" x14ac:dyDescent="0.45">
      <c r="A2999">
        <v>3281742</v>
      </c>
      <c r="B2999" s="1">
        <v>45294.875</v>
      </c>
      <c r="C2999" t="s">
        <v>7</v>
      </c>
      <c r="D2999" t="s">
        <v>8</v>
      </c>
      <c r="E2999" t="s">
        <v>8796</v>
      </c>
      <c r="F2999">
        <v>635</v>
      </c>
      <c r="G2999">
        <v>0.26500000000000001</v>
      </c>
      <c r="H2999">
        <v>0</v>
      </c>
      <c r="J2999" s="1" t="str">
        <f t="shared" si="47"/>
        <v>2024-01-03-21</v>
      </c>
    </row>
    <row r="3000" spans="1:10" x14ac:dyDescent="0.45">
      <c r="A3000">
        <v>3282648</v>
      </c>
      <c r="B3000" s="1">
        <v>45294.916666666664</v>
      </c>
      <c r="C3000" t="s">
        <v>7</v>
      </c>
      <c r="D3000" t="s">
        <v>8</v>
      </c>
      <c r="E3000" t="s">
        <v>8796</v>
      </c>
      <c r="F3000">
        <v>635</v>
      </c>
      <c r="G3000">
        <v>0.185</v>
      </c>
      <c r="H3000">
        <v>0</v>
      </c>
      <c r="J3000" s="1" t="str">
        <f t="shared" si="47"/>
        <v>2024-01-03-22</v>
      </c>
    </row>
    <row r="3001" spans="1:10" x14ac:dyDescent="0.45">
      <c r="A3001">
        <v>3283224</v>
      </c>
      <c r="B3001" s="1">
        <v>45294.958333333336</v>
      </c>
      <c r="C3001" t="s">
        <v>7</v>
      </c>
      <c r="D3001" t="s">
        <v>8</v>
      </c>
      <c r="E3001" t="s">
        <v>8796</v>
      </c>
      <c r="F3001">
        <v>635</v>
      </c>
      <c r="G3001">
        <v>0.184</v>
      </c>
      <c r="H3001">
        <v>0</v>
      </c>
      <c r="J3001" s="1" t="str">
        <f t="shared" si="47"/>
        <v>2024-01-03-23</v>
      </c>
    </row>
    <row r="3002" spans="1:10" x14ac:dyDescent="0.45">
      <c r="A3002">
        <v>3284513</v>
      </c>
      <c r="B3002" s="1">
        <v>45295</v>
      </c>
      <c r="C3002" t="s">
        <v>7</v>
      </c>
      <c r="D3002" t="s">
        <v>8</v>
      </c>
      <c r="E3002" t="s">
        <v>8796</v>
      </c>
      <c r="F3002">
        <v>635</v>
      </c>
      <c r="G3002">
        <v>0.2</v>
      </c>
      <c r="H3002">
        <v>0</v>
      </c>
      <c r="J3002" s="1" t="str">
        <f t="shared" si="47"/>
        <v>2024-01-04-00</v>
      </c>
    </row>
    <row r="3003" spans="1:10" x14ac:dyDescent="0.45">
      <c r="A3003">
        <v>3285286</v>
      </c>
      <c r="B3003" s="1">
        <v>45295.041666666664</v>
      </c>
      <c r="C3003" t="s">
        <v>7</v>
      </c>
      <c r="D3003" t="s">
        <v>8</v>
      </c>
      <c r="E3003" t="s">
        <v>8796</v>
      </c>
      <c r="F3003">
        <v>635</v>
      </c>
      <c r="G3003">
        <v>1.337</v>
      </c>
      <c r="H3003">
        <v>0</v>
      </c>
      <c r="J3003" s="1" t="str">
        <f t="shared" si="47"/>
        <v>2024-01-04-01</v>
      </c>
    </row>
    <row r="3004" spans="1:10" x14ac:dyDescent="0.45">
      <c r="A3004">
        <v>3287016</v>
      </c>
      <c r="B3004" s="1">
        <v>45295.083333333336</v>
      </c>
      <c r="C3004" t="s">
        <v>7</v>
      </c>
      <c r="D3004" t="s">
        <v>8</v>
      </c>
      <c r="E3004" t="s">
        <v>8796</v>
      </c>
      <c r="F3004">
        <v>635</v>
      </c>
      <c r="G3004">
        <v>1.5860000000000001</v>
      </c>
      <c r="H3004">
        <v>0</v>
      </c>
      <c r="J3004" s="1" t="str">
        <f t="shared" si="47"/>
        <v>2024-01-04-02</v>
      </c>
    </row>
    <row r="3005" spans="1:10" x14ac:dyDescent="0.45">
      <c r="A3005">
        <v>3287815</v>
      </c>
      <c r="B3005" s="1">
        <v>45295.125</v>
      </c>
      <c r="C3005" t="s">
        <v>7</v>
      </c>
      <c r="D3005" t="s">
        <v>8</v>
      </c>
      <c r="E3005" t="s">
        <v>8796</v>
      </c>
      <c r="F3005">
        <v>635</v>
      </c>
      <c r="G3005">
        <v>1.617</v>
      </c>
      <c r="H3005">
        <v>0</v>
      </c>
      <c r="J3005" s="1" t="str">
        <f t="shared" si="47"/>
        <v>2024-01-04-03</v>
      </c>
    </row>
    <row r="3006" spans="1:10" x14ac:dyDescent="0.45">
      <c r="A3006">
        <v>3288949</v>
      </c>
      <c r="B3006" s="1">
        <v>45295.166666666664</v>
      </c>
      <c r="C3006" t="s">
        <v>7</v>
      </c>
      <c r="D3006" t="s">
        <v>8</v>
      </c>
      <c r="E3006" t="s">
        <v>8796</v>
      </c>
      <c r="F3006">
        <v>635</v>
      </c>
      <c r="G3006">
        <v>1.5489999999999999</v>
      </c>
      <c r="H3006">
        <v>0</v>
      </c>
      <c r="J3006" s="1" t="str">
        <f t="shared" si="47"/>
        <v>2024-01-04-04</v>
      </c>
    </row>
    <row r="3007" spans="1:10" x14ac:dyDescent="0.45">
      <c r="A3007">
        <v>3289926</v>
      </c>
      <c r="B3007" s="1">
        <v>45295.208333333336</v>
      </c>
      <c r="C3007" t="s">
        <v>7</v>
      </c>
      <c r="D3007" t="s">
        <v>8</v>
      </c>
      <c r="E3007" t="s">
        <v>8796</v>
      </c>
      <c r="F3007">
        <v>635</v>
      </c>
      <c r="G3007">
        <v>1.609</v>
      </c>
      <c r="H3007">
        <v>0</v>
      </c>
      <c r="J3007" s="1" t="str">
        <f t="shared" si="47"/>
        <v>2024-01-04-05</v>
      </c>
    </row>
    <row r="3008" spans="1:10" x14ac:dyDescent="0.45">
      <c r="A3008">
        <v>3291466</v>
      </c>
      <c r="B3008" s="1">
        <v>45295.25</v>
      </c>
      <c r="C3008" t="s">
        <v>7</v>
      </c>
      <c r="D3008" t="s">
        <v>8</v>
      </c>
      <c r="E3008" t="s">
        <v>8796</v>
      </c>
      <c r="F3008">
        <v>635</v>
      </c>
      <c r="G3008">
        <v>1.282</v>
      </c>
      <c r="H3008">
        <v>0</v>
      </c>
      <c r="J3008" s="1" t="str">
        <f t="shared" si="47"/>
        <v>2024-01-04-06</v>
      </c>
    </row>
    <row r="3009" spans="1:10" x14ac:dyDescent="0.45">
      <c r="A3009">
        <v>3292705</v>
      </c>
      <c r="B3009" s="1">
        <v>45295.291666666664</v>
      </c>
      <c r="C3009" t="s">
        <v>7</v>
      </c>
      <c r="D3009" t="s">
        <v>8</v>
      </c>
      <c r="E3009" t="s">
        <v>8796</v>
      </c>
      <c r="F3009">
        <v>635</v>
      </c>
      <c r="G3009">
        <v>1.8460000000000001</v>
      </c>
      <c r="H3009">
        <v>0</v>
      </c>
      <c r="J3009" s="1" t="str">
        <f t="shared" si="47"/>
        <v>2024-01-04-07</v>
      </c>
    </row>
    <row r="3010" spans="1:10" x14ac:dyDescent="0.45">
      <c r="A3010">
        <v>3292886</v>
      </c>
      <c r="B3010" s="1">
        <v>45295.333333333336</v>
      </c>
      <c r="C3010" t="s">
        <v>7</v>
      </c>
      <c r="D3010" t="s">
        <v>8</v>
      </c>
      <c r="E3010" t="s">
        <v>8796</v>
      </c>
      <c r="F3010">
        <v>635</v>
      </c>
      <c r="G3010">
        <v>2.0720000000000001</v>
      </c>
      <c r="H3010">
        <v>5.0000000000000001E-3</v>
      </c>
      <c r="J3010" s="1" t="str">
        <f t="shared" si="47"/>
        <v>2024-01-04-08</v>
      </c>
    </row>
    <row r="3011" spans="1:10" x14ac:dyDescent="0.45">
      <c r="A3011">
        <v>3294452</v>
      </c>
      <c r="B3011" s="1">
        <v>45295.375</v>
      </c>
      <c r="C3011" t="s">
        <v>7</v>
      </c>
      <c r="D3011" t="s">
        <v>8</v>
      </c>
      <c r="E3011" t="s">
        <v>8796</v>
      </c>
      <c r="F3011">
        <v>635</v>
      </c>
      <c r="G3011">
        <v>1.417</v>
      </c>
      <c r="H3011">
        <v>6.7000000000000004E-2</v>
      </c>
      <c r="J3011" s="1" t="str">
        <f t="shared" ref="J3011:J3074" si="48">TEXT(YEAR(B3011),"0000")&amp;"-"&amp;TEXT(MONTH(B3011),"00")&amp;"-"&amp;TEXT(DAY(B3011),"00")&amp;"-"&amp;TEXT(HOUR(B3011),"00")</f>
        <v>2024-01-04-09</v>
      </c>
    </row>
    <row r="3012" spans="1:10" x14ac:dyDescent="0.45">
      <c r="A3012">
        <v>3295989</v>
      </c>
      <c r="B3012" s="1">
        <v>45295.416666666664</v>
      </c>
      <c r="C3012" t="s">
        <v>7</v>
      </c>
      <c r="D3012" t="s">
        <v>8</v>
      </c>
      <c r="E3012" t="s">
        <v>8796</v>
      </c>
      <c r="F3012">
        <v>635</v>
      </c>
      <c r="G3012">
        <v>1.21</v>
      </c>
      <c r="H3012">
        <v>0.18099999999999999</v>
      </c>
      <c r="J3012" s="1" t="str">
        <f t="shared" si="48"/>
        <v>2024-01-04-10</v>
      </c>
    </row>
    <row r="3013" spans="1:10" x14ac:dyDescent="0.45">
      <c r="A3013">
        <v>3296349</v>
      </c>
      <c r="B3013" s="1">
        <v>45295.458333333336</v>
      </c>
      <c r="C3013" t="s">
        <v>7</v>
      </c>
      <c r="D3013" t="s">
        <v>8</v>
      </c>
      <c r="E3013" t="s">
        <v>8796</v>
      </c>
      <c r="F3013">
        <v>635</v>
      </c>
      <c r="G3013">
        <v>1.095</v>
      </c>
      <c r="H3013">
        <v>0.122</v>
      </c>
      <c r="J3013" s="1" t="str">
        <f t="shared" si="48"/>
        <v>2024-01-04-11</v>
      </c>
    </row>
    <row r="3014" spans="1:10" x14ac:dyDescent="0.45">
      <c r="A3014">
        <v>3297557</v>
      </c>
      <c r="B3014" s="1">
        <v>45295.5</v>
      </c>
      <c r="C3014" t="s">
        <v>7</v>
      </c>
      <c r="D3014" t="s">
        <v>8</v>
      </c>
      <c r="E3014" t="s">
        <v>8796</v>
      </c>
      <c r="F3014">
        <v>635</v>
      </c>
      <c r="G3014">
        <v>1.748</v>
      </c>
      <c r="H3014">
        <v>2.8000000000000001E-2</v>
      </c>
      <c r="J3014" s="1" t="str">
        <f t="shared" si="48"/>
        <v>2024-01-04-12</v>
      </c>
    </row>
    <row r="3015" spans="1:10" x14ac:dyDescent="0.45">
      <c r="A3015">
        <v>3298829</v>
      </c>
      <c r="B3015" s="1">
        <v>45295.541666666664</v>
      </c>
      <c r="C3015" t="s">
        <v>7</v>
      </c>
      <c r="D3015" t="s">
        <v>8</v>
      </c>
      <c r="E3015" t="s">
        <v>8796</v>
      </c>
      <c r="F3015">
        <v>635</v>
      </c>
      <c r="G3015">
        <v>1.5429999999999999</v>
      </c>
      <c r="H3015">
        <v>5.0000000000000001E-3</v>
      </c>
      <c r="J3015" s="1" t="str">
        <f t="shared" si="48"/>
        <v>2024-01-04-13</v>
      </c>
    </row>
    <row r="3016" spans="1:10" x14ac:dyDescent="0.45">
      <c r="A3016">
        <v>3299523</v>
      </c>
      <c r="B3016" s="1">
        <v>45295.583333333336</v>
      </c>
      <c r="C3016" t="s">
        <v>7</v>
      </c>
      <c r="D3016" t="s">
        <v>8</v>
      </c>
      <c r="E3016" t="s">
        <v>8796</v>
      </c>
      <c r="F3016">
        <v>635</v>
      </c>
      <c r="G3016">
        <v>1.603</v>
      </c>
      <c r="H3016">
        <v>0</v>
      </c>
      <c r="J3016" s="1" t="str">
        <f t="shared" si="48"/>
        <v>2024-01-04-14</v>
      </c>
    </row>
    <row r="3017" spans="1:10" x14ac:dyDescent="0.45">
      <c r="A3017">
        <v>3300724</v>
      </c>
      <c r="B3017" s="1">
        <v>45295.625</v>
      </c>
      <c r="C3017" t="s">
        <v>7</v>
      </c>
      <c r="D3017" t="s">
        <v>8</v>
      </c>
      <c r="E3017" t="s">
        <v>8796</v>
      </c>
      <c r="F3017">
        <v>635</v>
      </c>
      <c r="G3017">
        <v>1.909</v>
      </c>
      <c r="H3017">
        <v>0</v>
      </c>
      <c r="J3017" s="1" t="str">
        <f t="shared" si="48"/>
        <v>2024-01-04-15</v>
      </c>
    </row>
    <row r="3018" spans="1:10" x14ac:dyDescent="0.45">
      <c r="A3018">
        <v>3301954</v>
      </c>
      <c r="B3018" s="1">
        <v>45295.666666666664</v>
      </c>
      <c r="C3018" t="s">
        <v>7</v>
      </c>
      <c r="D3018" t="s">
        <v>8</v>
      </c>
      <c r="E3018" t="s">
        <v>8796</v>
      </c>
      <c r="F3018">
        <v>635</v>
      </c>
      <c r="G3018">
        <v>2.1190000000000002</v>
      </c>
      <c r="H3018">
        <v>0</v>
      </c>
      <c r="J3018" s="1" t="str">
        <f t="shared" si="48"/>
        <v>2024-01-04-16</v>
      </c>
    </row>
    <row r="3019" spans="1:10" x14ac:dyDescent="0.45">
      <c r="A3019">
        <v>3303433</v>
      </c>
      <c r="B3019" s="1">
        <v>45295.708333333336</v>
      </c>
      <c r="C3019" t="s">
        <v>7</v>
      </c>
      <c r="D3019" t="s">
        <v>8</v>
      </c>
      <c r="E3019" t="s">
        <v>8796</v>
      </c>
      <c r="F3019">
        <v>635</v>
      </c>
      <c r="G3019">
        <v>2.3079999999999998</v>
      </c>
      <c r="H3019">
        <v>0</v>
      </c>
      <c r="J3019" s="1" t="str">
        <f t="shared" si="48"/>
        <v>2024-01-04-17</v>
      </c>
    </row>
    <row r="3020" spans="1:10" x14ac:dyDescent="0.45">
      <c r="A3020">
        <v>3304002</v>
      </c>
      <c r="B3020" s="1">
        <v>45295.75</v>
      </c>
      <c r="C3020" t="s">
        <v>7</v>
      </c>
      <c r="D3020" t="s">
        <v>8</v>
      </c>
      <c r="E3020" t="s">
        <v>8796</v>
      </c>
      <c r="F3020">
        <v>635</v>
      </c>
      <c r="G3020">
        <v>1.5820000000000001</v>
      </c>
      <c r="H3020">
        <v>0</v>
      </c>
      <c r="J3020" s="1" t="str">
        <f t="shared" si="48"/>
        <v>2024-01-04-18</v>
      </c>
    </row>
    <row r="3021" spans="1:10" x14ac:dyDescent="0.45">
      <c r="A3021">
        <v>3304947</v>
      </c>
      <c r="B3021" s="1">
        <v>45295.791666666664</v>
      </c>
      <c r="C3021" t="s">
        <v>7</v>
      </c>
      <c r="D3021" t="s">
        <v>8</v>
      </c>
      <c r="E3021" t="s">
        <v>8796</v>
      </c>
      <c r="F3021">
        <v>635</v>
      </c>
      <c r="G3021">
        <v>1.847</v>
      </c>
      <c r="H3021">
        <v>0</v>
      </c>
      <c r="J3021" s="1" t="str">
        <f t="shared" si="48"/>
        <v>2024-01-04-19</v>
      </c>
    </row>
    <row r="3022" spans="1:10" x14ac:dyDescent="0.45">
      <c r="A3022">
        <v>3306827</v>
      </c>
      <c r="B3022" s="1">
        <v>45295.833333333336</v>
      </c>
      <c r="C3022" t="s">
        <v>7</v>
      </c>
      <c r="D3022" t="s">
        <v>8</v>
      </c>
      <c r="E3022" t="s">
        <v>8796</v>
      </c>
      <c r="F3022">
        <v>635</v>
      </c>
      <c r="G3022">
        <v>1.7969999999999999</v>
      </c>
      <c r="H3022">
        <v>0</v>
      </c>
      <c r="J3022" s="1" t="str">
        <f t="shared" si="48"/>
        <v>2024-01-04-20</v>
      </c>
    </row>
    <row r="3023" spans="1:10" x14ac:dyDescent="0.45">
      <c r="A3023">
        <v>3307088</v>
      </c>
      <c r="B3023" s="1">
        <v>45295.875</v>
      </c>
      <c r="C3023" t="s">
        <v>7</v>
      </c>
      <c r="D3023" t="s">
        <v>8</v>
      </c>
      <c r="E3023" t="s">
        <v>8796</v>
      </c>
      <c r="F3023">
        <v>635</v>
      </c>
      <c r="G3023">
        <v>0.497</v>
      </c>
      <c r="H3023">
        <v>0</v>
      </c>
      <c r="J3023" s="1" t="str">
        <f t="shared" si="48"/>
        <v>2024-01-04-21</v>
      </c>
    </row>
    <row r="3024" spans="1:10" x14ac:dyDescent="0.45">
      <c r="A3024">
        <v>3308682</v>
      </c>
      <c r="B3024" s="1">
        <v>45295.916666666664</v>
      </c>
      <c r="C3024" t="s">
        <v>7</v>
      </c>
      <c r="D3024" t="s">
        <v>8</v>
      </c>
      <c r="E3024" t="s">
        <v>8796</v>
      </c>
      <c r="F3024">
        <v>635</v>
      </c>
      <c r="G3024">
        <v>0.27500000000000002</v>
      </c>
      <c r="H3024">
        <v>0</v>
      </c>
      <c r="J3024" s="1" t="str">
        <f t="shared" si="48"/>
        <v>2024-01-04-22</v>
      </c>
    </row>
    <row r="3025" spans="1:10" x14ac:dyDescent="0.45">
      <c r="A3025">
        <v>3309298</v>
      </c>
      <c r="B3025" s="1">
        <v>45295.958333333336</v>
      </c>
      <c r="C3025" t="s">
        <v>7</v>
      </c>
      <c r="D3025" t="s">
        <v>8</v>
      </c>
      <c r="E3025" t="s">
        <v>8796</v>
      </c>
      <c r="F3025">
        <v>635</v>
      </c>
      <c r="G3025">
        <v>0.23799999999999999</v>
      </c>
      <c r="H3025">
        <v>0</v>
      </c>
      <c r="J3025" s="1" t="str">
        <f t="shared" si="48"/>
        <v>2024-01-04-23</v>
      </c>
    </row>
    <row r="3026" spans="1:10" x14ac:dyDescent="0.45">
      <c r="A3026">
        <v>3310431</v>
      </c>
      <c r="B3026" s="1">
        <v>45296</v>
      </c>
      <c r="C3026" t="s">
        <v>7</v>
      </c>
      <c r="D3026" t="s">
        <v>8</v>
      </c>
      <c r="E3026" t="s">
        <v>8796</v>
      </c>
      <c r="F3026">
        <v>635</v>
      </c>
      <c r="G3026">
        <v>0.17799999999999999</v>
      </c>
      <c r="H3026">
        <v>0</v>
      </c>
      <c r="J3026" s="1" t="str">
        <f t="shared" si="48"/>
        <v>2024-01-05-00</v>
      </c>
    </row>
    <row r="3027" spans="1:10" x14ac:dyDescent="0.45">
      <c r="A3027">
        <v>3312328</v>
      </c>
      <c r="B3027" s="1">
        <v>45296.041666666664</v>
      </c>
      <c r="C3027" t="s">
        <v>7</v>
      </c>
      <c r="D3027" t="s">
        <v>8</v>
      </c>
      <c r="E3027" t="s">
        <v>8796</v>
      </c>
      <c r="F3027">
        <v>635</v>
      </c>
      <c r="G3027">
        <v>0.16700000000000001</v>
      </c>
      <c r="H3027">
        <v>0</v>
      </c>
      <c r="J3027" s="1" t="str">
        <f t="shared" si="48"/>
        <v>2024-01-05-01</v>
      </c>
    </row>
    <row r="3028" spans="1:10" x14ac:dyDescent="0.45">
      <c r="A3028">
        <v>3313100</v>
      </c>
      <c r="B3028" s="1">
        <v>45296.083333333336</v>
      </c>
      <c r="C3028" t="s">
        <v>7</v>
      </c>
      <c r="D3028" t="s">
        <v>8</v>
      </c>
      <c r="E3028" t="s">
        <v>8796</v>
      </c>
      <c r="F3028">
        <v>635</v>
      </c>
      <c r="G3028">
        <v>1.288</v>
      </c>
      <c r="H3028">
        <v>0</v>
      </c>
      <c r="J3028" s="1" t="str">
        <f t="shared" si="48"/>
        <v>2024-01-05-02</v>
      </c>
    </row>
    <row r="3029" spans="1:10" x14ac:dyDescent="0.45">
      <c r="A3029">
        <v>3314089</v>
      </c>
      <c r="B3029" s="1">
        <v>45296.125</v>
      </c>
      <c r="C3029" t="s">
        <v>7</v>
      </c>
      <c r="D3029" t="s">
        <v>8</v>
      </c>
      <c r="E3029" t="s">
        <v>8796</v>
      </c>
      <c r="F3029">
        <v>635</v>
      </c>
      <c r="G3029">
        <v>2.0920000000000001</v>
      </c>
      <c r="H3029">
        <v>0</v>
      </c>
      <c r="J3029" s="1" t="str">
        <f t="shared" si="48"/>
        <v>2024-01-05-03</v>
      </c>
    </row>
    <row r="3030" spans="1:10" x14ac:dyDescent="0.45">
      <c r="A3030">
        <v>3315342</v>
      </c>
      <c r="B3030" s="1">
        <v>45296.166666666664</v>
      </c>
      <c r="C3030" t="s">
        <v>7</v>
      </c>
      <c r="D3030" t="s">
        <v>8</v>
      </c>
      <c r="E3030" t="s">
        <v>8796</v>
      </c>
      <c r="F3030">
        <v>635</v>
      </c>
      <c r="G3030">
        <v>1.536</v>
      </c>
      <c r="H3030">
        <v>0</v>
      </c>
      <c r="J3030" s="1" t="str">
        <f t="shared" si="48"/>
        <v>2024-01-05-04</v>
      </c>
    </row>
    <row r="3031" spans="1:10" x14ac:dyDescent="0.45">
      <c r="A3031">
        <v>3315776</v>
      </c>
      <c r="B3031" s="1">
        <v>45296.208333333336</v>
      </c>
      <c r="C3031" t="s">
        <v>7</v>
      </c>
      <c r="D3031" t="s">
        <v>8</v>
      </c>
      <c r="E3031" t="s">
        <v>8796</v>
      </c>
      <c r="F3031">
        <v>635</v>
      </c>
      <c r="G3031">
        <v>1.927</v>
      </c>
      <c r="H3031">
        <v>0</v>
      </c>
      <c r="J3031" s="1" t="str">
        <f t="shared" si="48"/>
        <v>2024-01-05-05</v>
      </c>
    </row>
    <row r="3032" spans="1:10" x14ac:dyDescent="0.45">
      <c r="A3032">
        <v>3316994</v>
      </c>
      <c r="B3032" s="1">
        <v>45296.25</v>
      </c>
      <c r="C3032" t="s">
        <v>7</v>
      </c>
      <c r="D3032" t="s">
        <v>8</v>
      </c>
      <c r="E3032" t="s">
        <v>8796</v>
      </c>
      <c r="F3032">
        <v>635</v>
      </c>
      <c r="G3032">
        <v>1.9279999999999999</v>
      </c>
      <c r="H3032">
        <v>0</v>
      </c>
      <c r="J3032" s="1" t="str">
        <f t="shared" si="48"/>
        <v>2024-01-05-06</v>
      </c>
    </row>
    <row r="3033" spans="1:10" x14ac:dyDescent="0.45">
      <c r="A3033">
        <v>3318317</v>
      </c>
      <c r="B3033" s="1">
        <v>45296.291666666664</v>
      </c>
      <c r="C3033" t="s">
        <v>7</v>
      </c>
      <c r="D3033" t="s">
        <v>8</v>
      </c>
      <c r="E3033" t="s">
        <v>8796</v>
      </c>
      <c r="F3033">
        <v>635</v>
      </c>
      <c r="G3033">
        <v>1.3120000000000001</v>
      </c>
      <c r="H3033">
        <v>0</v>
      </c>
      <c r="J3033" s="1" t="str">
        <f t="shared" si="48"/>
        <v>2024-01-05-07</v>
      </c>
    </row>
    <row r="3034" spans="1:10" x14ac:dyDescent="0.45">
      <c r="A3034">
        <v>3319490</v>
      </c>
      <c r="B3034" s="1">
        <v>45296.333333333336</v>
      </c>
      <c r="C3034" t="s">
        <v>7</v>
      </c>
      <c r="D3034" t="s">
        <v>8</v>
      </c>
      <c r="E3034" t="s">
        <v>8796</v>
      </c>
      <c r="F3034">
        <v>635</v>
      </c>
      <c r="G3034">
        <v>1.19</v>
      </c>
      <c r="H3034">
        <v>0.02</v>
      </c>
      <c r="J3034" s="1" t="str">
        <f t="shared" si="48"/>
        <v>2024-01-05-08</v>
      </c>
    </row>
    <row r="3035" spans="1:10" x14ac:dyDescent="0.45">
      <c r="A3035">
        <v>3321014</v>
      </c>
      <c r="B3035" s="1">
        <v>45296.375</v>
      </c>
      <c r="C3035" t="s">
        <v>7</v>
      </c>
      <c r="D3035" t="s">
        <v>8</v>
      </c>
      <c r="E3035" t="s">
        <v>8796</v>
      </c>
      <c r="F3035">
        <v>635</v>
      </c>
      <c r="G3035">
        <v>1.093</v>
      </c>
      <c r="H3035">
        <v>6.3E-2</v>
      </c>
      <c r="J3035" s="1" t="str">
        <f t="shared" si="48"/>
        <v>2024-01-05-09</v>
      </c>
    </row>
    <row r="3036" spans="1:10" x14ac:dyDescent="0.45">
      <c r="A3036">
        <v>3321477</v>
      </c>
      <c r="B3036" s="1">
        <v>45296.416666666664</v>
      </c>
      <c r="C3036" t="s">
        <v>7</v>
      </c>
      <c r="D3036" t="s">
        <v>8</v>
      </c>
      <c r="E3036" t="s">
        <v>8796</v>
      </c>
      <c r="F3036">
        <v>635</v>
      </c>
      <c r="G3036">
        <v>1.0680000000000001</v>
      </c>
      <c r="H3036">
        <v>7.2999999999999995E-2</v>
      </c>
      <c r="J3036" s="1" t="str">
        <f t="shared" si="48"/>
        <v>2024-01-05-10</v>
      </c>
    </row>
    <row r="3037" spans="1:10" x14ac:dyDescent="0.45">
      <c r="A3037">
        <v>3322417</v>
      </c>
      <c r="B3037" s="1">
        <v>45296.458333333336</v>
      </c>
      <c r="C3037" t="s">
        <v>7</v>
      </c>
      <c r="D3037" t="s">
        <v>8</v>
      </c>
      <c r="E3037" t="s">
        <v>8796</v>
      </c>
      <c r="F3037">
        <v>635</v>
      </c>
      <c r="G3037">
        <v>2.7839999999999998</v>
      </c>
      <c r="H3037">
        <v>3.6999999999999998E-2</v>
      </c>
      <c r="J3037" s="1" t="str">
        <f t="shared" si="48"/>
        <v>2024-01-05-11</v>
      </c>
    </row>
    <row r="3038" spans="1:10" x14ac:dyDescent="0.45">
      <c r="A3038">
        <v>3324401</v>
      </c>
      <c r="B3038" s="1">
        <v>45296.5</v>
      </c>
      <c r="C3038" t="s">
        <v>7</v>
      </c>
      <c r="D3038" t="s">
        <v>8</v>
      </c>
      <c r="E3038" t="s">
        <v>8796</v>
      </c>
      <c r="F3038">
        <v>635</v>
      </c>
      <c r="G3038">
        <v>1.7549999999999999</v>
      </c>
      <c r="H3038">
        <v>2.9000000000000001E-2</v>
      </c>
      <c r="J3038" s="1" t="str">
        <f t="shared" si="48"/>
        <v>2024-01-05-12</v>
      </c>
    </row>
    <row r="3039" spans="1:10" x14ac:dyDescent="0.45">
      <c r="A3039">
        <v>3325530</v>
      </c>
      <c r="B3039" s="1">
        <v>45296.541666666664</v>
      </c>
      <c r="C3039" t="s">
        <v>7</v>
      </c>
      <c r="D3039" t="s">
        <v>8</v>
      </c>
      <c r="E3039" t="s">
        <v>8796</v>
      </c>
      <c r="F3039">
        <v>635</v>
      </c>
      <c r="G3039">
        <v>1.2090000000000001</v>
      </c>
      <c r="H3039">
        <v>1.7000000000000001E-2</v>
      </c>
      <c r="J3039" s="1" t="str">
        <f t="shared" si="48"/>
        <v>2024-01-05-13</v>
      </c>
    </row>
    <row r="3040" spans="1:10" x14ac:dyDescent="0.45">
      <c r="A3040">
        <v>3326611</v>
      </c>
      <c r="B3040" s="1">
        <v>45296.583333333336</v>
      </c>
      <c r="C3040" t="s">
        <v>7</v>
      </c>
      <c r="D3040" t="s">
        <v>8</v>
      </c>
      <c r="E3040" t="s">
        <v>8796</v>
      </c>
      <c r="F3040">
        <v>635</v>
      </c>
      <c r="G3040">
        <v>1.391</v>
      </c>
      <c r="H3040">
        <v>0</v>
      </c>
      <c r="J3040" s="1" t="str">
        <f t="shared" si="48"/>
        <v>2024-01-05-14</v>
      </c>
    </row>
    <row r="3041" spans="1:10" x14ac:dyDescent="0.45">
      <c r="A3041">
        <v>3326864</v>
      </c>
      <c r="B3041" s="1">
        <v>45296.625</v>
      </c>
      <c r="C3041" t="s">
        <v>7</v>
      </c>
      <c r="D3041" t="s">
        <v>8</v>
      </c>
      <c r="E3041" t="s">
        <v>8796</v>
      </c>
      <c r="F3041">
        <v>635</v>
      </c>
      <c r="G3041">
        <v>1.179</v>
      </c>
      <c r="H3041">
        <v>0</v>
      </c>
      <c r="J3041" s="1" t="str">
        <f t="shared" si="48"/>
        <v>2024-01-05-15</v>
      </c>
    </row>
    <row r="3042" spans="1:10" x14ac:dyDescent="0.45">
      <c r="A3042">
        <v>3328116</v>
      </c>
      <c r="B3042" s="1">
        <v>45296.666666666664</v>
      </c>
      <c r="C3042" t="s">
        <v>7</v>
      </c>
      <c r="D3042" t="s">
        <v>8</v>
      </c>
      <c r="E3042" t="s">
        <v>8796</v>
      </c>
      <c r="F3042">
        <v>635</v>
      </c>
      <c r="G3042">
        <v>0.91400000000000003</v>
      </c>
      <c r="H3042">
        <v>0</v>
      </c>
      <c r="J3042" s="1" t="str">
        <f t="shared" si="48"/>
        <v>2024-01-05-16</v>
      </c>
    </row>
    <row r="3043" spans="1:10" x14ac:dyDescent="0.45">
      <c r="A3043">
        <v>3329070</v>
      </c>
      <c r="B3043" s="1">
        <v>45296.708333333336</v>
      </c>
      <c r="C3043" t="s">
        <v>7</v>
      </c>
      <c r="D3043" t="s">
        <v>8</v>
      </c>
      <c r="E3043" t="s">
        <v>8796</v>
      </c>
      <c r="F3043">
        <v>635</v>
      </c>
      <c r="G3043">
        <v>1.3169999999999999</v>
      </c>
      <c r="H3043">
        <v>0</v>
      </c>
      <c r="J3043" s="1" t="str">
        <f t="shared" si="48"/>
        <v>2024-01-05-17</v>
      </c>
    </row>
    <row r="3044" spans="1:10" x14ac:dyDescent="0.45">
      <c r="A3044">
        <v>3330735</v>
      </c>
      <c r="B3044" s="1">
        <v>45296.75</v>
      </c>
      <c r="C3044" t="s">
        <v>7</v>
      </c>
      <c r="D3044" t="s">
        <v>8</v>
      </c>
      <c r="E3044" t="s">
        <v>8796</v>
      </c>
      <c r="F3044">
        <v>635</v>
      </c>
      <c r="G3044">
        <v>0.77300000000000002</v>
      </c>
      <c r="H3044">
        <v>0</v>
      </c>
      <c r="J3044" s="1" t="str">
        <f t="shared" si="48"/>
        <v>2024-01-05-18</v>
      </c>
    </row>
    <row r="3045" spans="1:10" x14ac:dyDescent="0.45">
      <c r="A3045">
        <v>3331933</v>
      </c>
      <c r="B3045" s="1">
        <v>45296.791666666664</v>
      </c>
      <c r="C3045" t="s">
        <v>7</v>
      </c>
      <c r="D3045" t="s">
        <v>8</v>
      </c>
      <c r="E3045" t="s">
        <v>8796</v>
      </c>
      <c r="F3045">
        <v>635</v>
      </c>
      <c r="G3045">
        <v>1.1559999999999999</v>
      </c>
      <c r="H3045">
        <v>0</v>
      </c>
      <c r="J3045" s="1" t="str">
        <f t="shared" si="48"/>
        <v>2024-01-05-19</v>
      </c>
    </row>
    <row r="3046" spans="1:10" x14ac:dyDescent="0.45">
      <c r="A3046">
        <v>3332997</v>
      </c>
      <c r="B3046" s="1">
        <v>45296.833333333336</v>
      </c>
      <c r="C3046" t="s">
        <v>7</v>
      </c>
      <c r="D3046" t="s">
        <v>8</v>
      </c>
      <c r="E3046" t="s">
        <v>8796</v>
      </c>
      <c r="F3046">
        <v>635</v>
      </c>
      <c r="G3046">
        <v>0.251</v>
      </c>
      <c r="H3046">
        <v>0</v>
      </c>
      <c r="J3046" s="1" t="str">
        <f t="shared" si="48"/>
        <v>2024-01-05-20</v>
      </c>
    </row>
    <row r="3047" spans="1:10" x14ac:dyDescent="0.45">
      <c r="A3047">
        <v>3333660</v>
      </c>
      <c r="B3047" s="1">
        <v>45296.875</v>
      </c>
      <c r="C3047" t="s">
        <v>7</v>
      </c>
      <c r="D3047" t="s">
        <v>8</v>
      </c>
      <c r="E3047" t="s">
        <v>8796</v>
      </c>
      <c r="F3047">
        <v>635</v>
      </c>
      <c r="G3047">
        <v>0.26900000000000002</v>
      </c>
      <c r="H3047">
        <v>0</v>
      </c>
      <c r="J3047" s="1" t="str">
        <f t="shared" si="48"/>
        <v>2024-01-05-21</v>
      </c>
    </row>
    <row r="3048" spans="1:10" x14ac:dyDescent="0.45">
      <c r="A3048">
        <v>3334923</v>
      </c>
      <c r="B3048" s="1">
        <v>45296.916666666664</v>
      </c>
      <c r="C3048" t="s">
        <v>7</v>
      </c>
      <c r="D3048" t="s">
        <v>8</v>
      </c>
      <c r="E3048" t="s">
        <v>8796</v>
      </c>
      <c r="F3048">
        <v>635</v>
      </c>
      <c r="G3048">
        <v>0.23100000000000001</v>
      </c>
      <c r="H3048">
        <v>0</v>
      </c>
      <c r="J3048" s="1" t="str">
        <f t="shared" si="48"/>
        <v>2024-01-05-22</v>
      </c>
    </row>
    <row r="3049" spans="1:10" x14ac:dyDescent="0.45">
      <c r="A3049">
        <v>3335928</v>
      </c>
      <c r="B3049" s="1">
        <v>45296.958333333336</v>
      </c>
      <c r="C3049" t="s">
        <v>7</v>
      </c>
      <c r="D3049" t="s">
        <v>8</v>
      </c>
      <c r="E3049" t="s">
        <v>8796</v>
      </c>
      <c r="F3049">
        <v>635</v>
      </c>
      <c r="G3049">
        <v>0.75600000000000001</v>
      </c>
      <c r="H3049">
        <v>0</v>
      </c>
      <c r="J3049" s="1" t="str">
        <f t="shared" si="48"/>
        <v>2024-01-05-23</v>
      </c>
    </row>
    <row r="3050" spans="1:10" x14ac:dyDescent="0.45">
      <c r="A3050">
        <v>3337127</v>
      </c>
      <c r="B3050" s="1">
        <v>45297</v>
      </c>
      <c r="C3050" t="s">
        <v>7</v>
      </c>
      <c r="D3050" t="s">
        <v>8</v>
      </c>
      <c r="E3050" t="s">
        <v>8796</v>
      </c>
      <c r="F3050">
        <v>635</v>
      </c>
      <c r="G3050">
        <v>1.379</v>
      </c>
      <c r="H3050">
        <v>0</v>
      </c>
      <c r="J3050" s="1" t="str">
        <f t="shared" si="48"/>
        <v>2024-01-06-00</v>
      </c>
    </row>
    <row r="3051" spans="1:10" x14ac:dyDescent="0.45">
      <c r="A3051">
        <v>3337888</v>
      </c>
      <c r="B3051" s="1">
        <v>45297.041666666664</v>
      </c>
      <c r="C3051" t="s">
        <v>7</v>
      </c>
      <c r="D3051" t="s">
        <v>8</v>
      </c>
      <c r="E3051" t="s">
        <v>8796</v>
      </c>
      <c r="F3051">
        <v>635</v>
      </c>
      <c r="G3051">
        <v>1.1339999999999999</v>
      </c>
      <c r="H3051">
        <v>0</v>
      </c>
      <c r="J3051" s="1" t="str">
        <f t="shared" si="48"/>
        <v>2024-01-06-01</v>
      </c>
    </row>
    <row r="3052" spans="1:10" x14ac:dyDescent="0.45">
      <c r="A3052">
        <v>3339082</v>
      </c>
      <c r="B3052" s="1">
        <v>45297.083333333336</v>
      </c>
      <c r="C3052" t="s">
        <v>7</v>
      </c>
      <c r="D3052" t="s">
        <v>8</v>
      </c>
      <c r="E3052" t="s">
        <v>8796</v>
      </c>
      <c r="F3052">
        <v>635</v>
      </c>
      <c r="G3052">
        <v>0.79</v>
      </c>
      <c r="H3052">
        <v>0</v>
      </c>
      <c r="J3052" s="1" t="str">
        <f t="shared" si="48"/>
        <v>2024-01-06-02</v>
      </c>
    </row>
    <row r="3053" spans="1:10" x14ac:dyDescent="0.45">
      <c r="A3053">
        <v>3340138</v>
      </c>
      <c r="B3053" s="1">
        <v>45297.125</v>
      </c>
      <c r="C3053" t="s">
        <v>7</v>
      </c>
      <c r="D3053" t="s">
        <v>8</v>
      </c>
      <c r="E3053" t="s">
        <v>8796</v>
      </c>
      <c r="F3053">
        <v>635</v>
      </c>
      <c r="G3053">
        <v>1.2869999999999999</v>
      </c>
      <c r="H3053">
        <v>0</v>
      </c>
      <c r="J3053" s="1" t="str">
        <f t="shared" si="48"/>
        <v>2024-01-06-03</v>
      </c>
    </row>
    <row r="3054" spans="1:10" x14ac:dyDescent="0.45">
      <c r="A3054">
        <v>3341450</v>
      </c>
      <c r="B3054" s="1">
        <v>45297.166666666664</v>
      </c>
      <c r="C3054" t="s">
        <v>7</v>
      </c>
      <c r="D3054" t="s">
        <v>8</v>
      </c>
      <c r="E3054" t="s">
        <v>8796</v>
      </c>
      <c r="F3054">
        <v>635</v>
      </c>
      <c r="G3054">
        <v>1.2350000000000001</v>
      </c>
      <c r="H3054">
        <v>0</v>
      </c>
      <c r="J3054" s="1" t="str">
        <f t="shared" si="48"/>
        <v>2024-01-06-04</v>
      </c>
    </row>
    <row r="3055" spans="1:10" x14ac:dyDescent="0.45">
      <c r="A3055">
        <v>3342979</v>
      </c>
      <c r="B3055" s="1">
        <v>45297.208333333336</v>
      </c>
      <c r="C3055" t="s">
        <v>7</v>
      </c>
      <c r="D3055" t="s">
        <v>8</v>
      </c>
      <c r="E3055" t="s">
        <v>8796</v>
      </c>
      <c r="F3055">
        <v>635</v>
      </c>
      <c r="G3055">
        <v>1.556</v>
      </c>
      <c r="H3055">
        <v>0</v>
      </c>
      <c r="J3055" s="1" t="str">
        <f t="shared" si="48"/>
        <v>2024-01-06-05</v>
      </c>
    </row>
    <row r="3056" spans="1:10" x14ac:dyDescent="0.45">
      <c r="A3056">
        <v>3344141</v>
      </c>
      <c r="B3056" s="1">
        <v>45297.25</v>
      </c>
      <c r="C3056" t="s">
        <v>7</v>
      </c>
      <c r="D3056" t="s">
        <v>8</v>
      </c>
      <c r="E3056" t="s">
        <v>8796</v>
      </c>
      <c r="F3056">
        <v>635</v>
      </c>
      <c r="G3056">
        <v>1.167</v>
      </c>
      <c r="H3056">
        <v>0</v>
      </c>
      <c r="J3056" s="1" t="str">
        <f t="shared" si="48"/>
        <v>2024-01-06-06</v>
      </c>
    </row>
    <row r="3057" spans="1:10" x14ac:dyDescent="0.45">
      <c r="A3057">
        <v>3345125</v>
      </c>
      <c r="B3057" s="1">
        <v>45297.291666666664</v>
      </c>
      <c r="C3057" t="s">
        <v>7</v>
      </c>
      <c r="D3057" t="s">
        <v>8</v>
      </c>
      <c r="E3057" t="s">
        <v>8796</v>
      </c>
      <c r="F3057">
        <v>635</v>
      </c>
      <c r="G3057">
        <v>1.0820000000000001</v>
      </c>
      <c r="H3057">
        <v>0</v>
      </c>
      <c r="J3057" s="1" t="str">
        <f t="shared" si="48"/>
        <v>2024-01-06-07</v>
      </c>
    </row>
    <row r="3058" spans="1:10" x14ac:dyDescent="0.45">
      <c r="A3058">
        <v>3345857</v>
      </c>
      <c r="B3058" s="1">
        <v>45297.333333333336</v>
      </c>
      <c r="C3058" t="s">
        <v>7</v>
      </c>
      <c r="D3058" t="s">
        <v>8</v>
      </c>
      <c r="E3058" t="s">
        <v>8796</v>
      </c>
      <c r="F3058">
        <v>635</v>
      </c>
      <c r="G3058">
        <v>0.73599999999999999</v>
      </c>
      <c r="H3058">
        <v>2.1000000000000001E-2</v>
      </c>
      <c r="J3058" s="1" t="str">
        <f t="shared" si="48"/>
        <v>2024-01-06-08</v>
      </c>
    </row>
    <row r="3059" spans="1:10" x14ac:dyDescent="0.45">
      <c r="A3059">
        <v>3346459</v>
      </c>
      <c r="B3059" s="1">
        <v>45297.375</v>
      </c>
      <c r="C3059" t="s">
        <v>7</v>
      </c>
      <c r="D3059" t="s">
        <v>8</v>
      </c>
      <c r="E3059" t="s">
        <v>8796</v>
      </c>
      <c r="F3059">
        <v>635</v>
      </c>
      <c r="G3059">
        <v>0.96599999999999997</v>
      </c>
      <c r="H3059">
        <v>7.0000000000000007E-2</v>
      </c>
      <c r="J3059" s="1" t="str">
        <f t="shared" si="48"/>
        <v>2024-01-06-09</v>
      </c>
    </row>
    <row r="3060" spans="1:10" x14ac:dyDescent="0.45">
      <c r="A3060">
        <v>3348503</v>
      </c>
      <c r="B3060" s="1">
        <v>45297.416666666664</v>
      </c>
      <c r="C3060" t="s">
        <v>7</v>
      </c>
      <c r="D3060" t="s">
        <v>8</v>
      </c>
      <c r="E3060" t="s">
        <v>8796</v>
      </c>
      <c r="F3060">
        <v>635</v>
      </c>
      <c r="G3060">
        <v>0.93500000000000005</v>
      </c>
      <c r="H3060">
        <v>0.17599999999999999</v>
      </c>
      <c r="J3060" s="1" t="str">
        <f t="shared" si="48"/>
        <v>2024-01-06-10</v>
      </c>
    </row>
    <row r="3061" spans="1:10" x14ac:dyDescent="0.45">
      <c r="A3061">
        <v>3348997</v>
      </c>
      <c r="B3061" s="1">
        <v>45297.458333333336</v>
      </c>
      <c r="C3061" t="s">
        <v>7</v>
      </c>
      <c r="D3061" t="s">
        <v>8</v>
      </c>
      <c r="E3061" t="s">
        <v>8796</v>
      </c>
      <c r="F3061">
        <v>635</v>
      </c>
      <c r="G3061">
        <v>1.4710000000000001</v>
      </c>
      <c r="H3061">
        <v>0.158</v>
      </c>
      <c r="J3061" s="1" t="str">
        <f t="shared" si="48"/>
        <v>2024-01-06-11</v>
      </c>
    </row>
    <row r="3062" spans="1:10" x14ac:dyDescent="0.45">
      <c r="A3062">
        <v>3350070</v>
      </c>
      <c r="B3062" s="1">
        <v>45297.5</v>
      </c>
      <c r="C3062" t="s">
        <v>7</v>
      </c>
      <c r="D3062" t="s">
        <v>8</v>
      </c>
      <c r="E3062" t="s">
        <v>8796</v>
      </c>
      <c r="F3062">
        <v>635</v>
      </c>
      <c r="G3062">
        <v>0.41299999999999998</v>
      </c>
      <c r="H3062">
        <v>0.13200000000000001</v>
      </c>
      <c r="J3062" s="1" t="str">
        <f t="shared" si="48"/>
        <v>2024-01-06-12</v>
      </c>
    </row>
    <row r="3063" spans="1:10" x14ac:dyDescent="0.45">
      <c r="A3063">
        <v>3351728</v>
      </c>
      <c r="B3063" s="1">
        <v>45297.541666666664</v>
      </c>
      <c r="C3063" t="s">
        <v>7</v>
      </c>
      <c r="D3063" t="s">
        <v>8</v>
      </c>
      <c r="E3063" t="s">
        <v>8796</v>
      </c>
      <c r="F3063">
        <v>635</v>
      </c>
      <c r="G3063">
        <v>1.1950000000000001</v>
      </c>
      <c r="H3063">
        <v>3.2000000000000001E-2</v>
      </c>
      <c r="J3063" s="1" t="str">
        <f t="shared" si="48"/>
        <v>2024-01-06-13</v>
      </c>
    </row>
    <row r="3064" spans="1:10" x14ac:dyDescent="0.45">
      <c r="A3064">
        <v>3352454</v>
      </c>
      <c r="B3064" s="1">
        <v>45297.583333333336</v>
      </c>
      <c r="C3064" t="s">
        <v>7</v>
      </c>
      <c r="D3064" t="s">
        <v>8</v>
      </c>
      <c r="E3064" t="s">
        <v>8796</v>
      </c>
      <c r="F3064">
        <v>635</v>
      </c>
      <c r="G3064">
        <v>1.3460000000000001</v>
      </c>
      <c r="H3064">
        <v>0</v>
      </c>
      <c r="J3064" s="1" t="str">
        <f t="shared" si="48"/>
        <v>2024-01-06-14</v>
      </c>
    </row>
    <row r="3065" spans="1:10" x14ac:dyDescent="0.45">
      <c r="A3065">
        <v>3352993</v>
      </c>
      <c r="B3065" s="1">
        <v>45297.625</v>
      </c>
      <c r="C3065" t="s">
        <v>7</v>
      </c>
      <c r="D3065" t="s">
        <v>8</v>
      </c>
      <c r="E3065" t="s">
        <v>8796</v>
      </c>
      <c r="F3065">
        <v>635</v>
      </c>
      <c r="G3065">
        <v>1.5089999999999999</v>
      </c>
      <c r="H3065">
        <v>0</v>
      </c>
      <c r="J3065" s="1" t="str">
        <f t="shared" si="48"/>
        <v>2024-01-06-15</v>
      </c>
    </row>
    <row r="3066" spans="1:10" x14ac:dyDescent="0.45">
      <c r="A3066">
        <v>3355045</v>
      </c>
      <c r="B3066" s="1">
        <v>45297.666666666664</v>
      </c>
      <c r="C3066" t="s">
        <v>7</v>
      </c>
      <c r="D3066" t="s">
        <v>8</v>
      </c>
      <c r="E3066" t="s">
        <v>8796</v>
      </c>
      <c r="F3066">
        <v>635</v>
      </c>
      <c r="G3066">
        <v>1.7150000000000001</v>
      </c>
      <c r="H3066">
        <v>0</v>
      </c>
      <c r="J3066" s="1" t="str">
        <f t="shared" si="48"/>
        <v>2024-01-06-16</v>
      </c>
    </row>
    <row r="3067" spans="1:10" x14ac:dyDescent="0.45">
      <c r="A3067">
        <v>3355253</v>
      </c>
      <c r="B3067" s="1">
        <v>45297.708333333336</v>
      </c>
      <c r="C3067" t="s">
        <v>7</v>
      </c>
      <c r="D3067" t="s">
        <v>8</v>
      </c>
      <c r="E3067" t="s">
        <v>8796</v>
      </c>
      <c r="F3067">
        <v>635</v>
      </c>
      <c r="G3067">
        <v>2.3130000000000002</v>
      </c>
      <c r="H3067">
        <v>0</v>
      </c>
      <c r="J3067" s="1" t="str">
        <f t="shared" si="48"/>
        <v>2024-01-06-17</v>
      </c>
    </row>
    <row r="3068" spans="1:10" x14ac:dyDescent="0.45">
      <c r="A3068">
        <v>3356231</v>
      </c>
      <c r="B3068" s="1">
        <v>45297.75</v>
      </c>
      <c r="C3068" t="s">
        <v>7</v>
      </c>
      <c r="D3068" t="s">
        <v>8</v>
      </c>
      <c r="E3068" t="s">
        <v>8796</v>
      </c>
      <c r="F3068">
        <v>635</v>
      </c>
      <c r="G3068">
        <v>2.7389999999999999</v>
      </c>
      <c r="H3068">
        <v>0</v>
      </c>
      <c r="J3068" s="1" t="str">
        <f t="shared" si="48"/>
        <v>2024-01-06-18</v>
      </c>
    </row>
    <row r="3069" spans="1:10" x14ac:dyDescent="0.45">
      <c r="A3069">
        <v>3357326</v>
      </c>
      <c r="B3069" s="1">
        <v>45297.791666666664</v>
      </c>
      <c r="C3069" t="s">
        <v>7</v>
      </c>
      <c r="D3069" t="s">
        <v>8</v>
      </c>
      <c r="E3069" t="s">
        <v>8796</v>
      </c>
      <c r="F3069">
        <v>635</v>
      </c>
      <c r="G3069">
        <v>2.1859999999999999</v>
      </c>
      <c r="H3069">
        <v>0</v>
      </c>
      <c r="J3069" s="1" t="str">
        <f t="shared" si="48"/>
        <v>2024-01-06-19</v>
      </c>
    </row>
    <row r="3070" spans="1:10" x14ac:dyDescent="0.45">
      <c r="A3070">
        <v>3359164</v>
      </c>
      <c r="B3070" s="1">
        <v>45297.833333333336</v>
      </c>
      <c r="C3070" t="s">
        <v>7</v>
      </c>
      <c r="D3070" t="s">
        <v>8</v>
      </c>
      <c r="E3070" t="s">
        <v>8796</v>
      </c>
      <c r="F3070">
        <v>635</v>
      </c>
      <c r="G3070">
        <v>2.3239999999999998</v>
      </c>
      <c r="H3070">
        <v>0</v>
      </c>
      <c r="J3070" s="1" t="str">
        <f t="shared" si="48"/>
        <v>2024-01-06-20</v>
      </c>
    </row>
    <row r="3071" spans="1:10" x14ac:dyDescent="0.45">
      <c r="A3071">
        <v>3360127</v>
      </c>
      <c r="B3071" s="1">
        <v>45297.875</v>
      </c>
      <c r="C3071" t="s">
        <v>7</v>
      </c>
      <c r="D3071" t="s">
        <v>8</v>
      </c>
      <c r="E3071" t="s">
        <v>8796</v>
      </c>
      <c r="F3071">
        <v>635</v>
      </c>
      <c r="G3071">
        <v>2.4820000000000002</v>
      </c>
      <c r="H3071">
        <v>0</v>
      </c>
      <c r="J3071" s="1" t="str">
        <f t="shared" si="48"/>
        <v>2024-01-06-21</v>
      </c>
    </row>
    <row r="3072" spans="1:10" x14ac:dyDescent="0.45">
      <c r="A3072">
        <v>3361416</v>
      </c>
      <c r="B3072" s="1">
        <v>45297.916666666664</v>
      </c>
      <c r="C3072" t="s">
        <v>7</v>
      </c>
      <c r="D3072" t="s">
        <v>8</v>
      </c>
      <c r="E3072" t="s">
        <v>8796</v>
      </c>
      <c r="F3072">
        <v>635</v>
      </c>
      <c r="G3072">
        <v>2.0049999999999999</v>
      </c>
      <c r="H3072">
        <v>0</v>
      </c>
      <c r="J3072" s="1" t="str">
        <f t="shared" si="48"/>
        <v>2024-01-06-22</v>
      </c>
    </row>
    <row r="3073" spans="1:10" x14ac:dyDescent="0.45">
      <c r="A3073">
        <v>3361873</v>
      </c>
      <c r="B3073" s="1">
        <v>45297.958333333336</v>
      </c>
      <c r="C3073" t="s">
        <v>7</v>
      </c>
      <c r="D3073" t="s">
        <v>8</v>
      </c>
      <c r="E3073" t="s">
        <v>8796</v>
      </c>
      <c r="F3073">
        <v>635</v>
      </c>
      <c r="G3073">
        <v>2.742</v>
      </c>
      <c r="H3073">
        <v>0</v>
      </c>
      <c r="J3073" s="1" t="str">
        <f t="shared" si="48"/>
        <v>2024-01-06-23</v>
      </c>
    </row>
    <row r="3074" spans="1:10" x14ac:dyDescent="0.45">
      <c r="A3074">
        <v>3363685</v>
      </c>
      <c r="B3074" s="1">
        <v>45298</v>
      </c>
      <c r="C3074" t="s">
        <v>7</v>
      </c>
      <c r="D3074" t="s">
        <v>8</v>
      </c>
      <c r="E3074" t="s">
        <v>8796</v>
      </c>
      <c r="F3074">
        <v>635</v>
      </c>
      <c r="G3074">
        <v>2.5049999999999999</v>
      </c>
      <c r="H3074">
        <v>0</v>
      </c>
      <c r="J3074" s="1" t="str">
        <f t="shared" si="48"/>
        <v>2024-01-07-00</v>
      </c>
    </row>
    <row r="3075" spans="1:10" x14ac:dyDescent="0.45">
      <c r="A3075">
        <v>3364155</v>
      </c>
      <c r="B3075" s="1">
        <v>45298.041666666664</v>
      </c>
      <c r="C3075" t="s">
        <v>7</v>
      </c>
      <c r="D3075" t="s">
        <v>8</v>
      </c>
      <c r="E3075" t="s">
        <v>8796</v>
      </c>
      <c r="F3075">
        <v>635</v>
      </c>
      <c r="G3075">
        <v>2.1949999999999998</v>
      </c>
      <c r="H3075">
        <v>0</v>
      </c>
      <c r="J3075" s="1" t="str">
        <f t="shared" ref="J3075:J3138" si="49">TEXT(YEAR(B3075),"0000")&amp;"-"&amp;TEXT(MONTH(B3075),"00")&amp;"-"&amp;TEXT(DAY(B3075),"00")&amp;"-"&amp;TEXT(HOUR(B3075),"00")</f>
        <v>2024-01-07-01</v>
      </c>
    </row>
    <row r="3076" spans="1:10" x14ac:dyDescent="0.45">
      <c r="A3076">
        <v>3365379</v>
      </c>
      <c r="B3076" s="1">
        <v>45298.083333333336</v>
      </c>
      <c r="C3076" t="s">
        <v>7</v>
      </c>
      <c r="D3076" t="s">
        <v>8</v>
      </c>
      <c r="E3076" t="s">
        <v>8796</v>
      </c>
      <c r="F3076">
        <v>635</v>
      </c>
      <c r="G3076">
        <v>2.9220000000000002</v>
      </c>
      <c r="H3076">
        <v>0</v>
      </c>
      <c r="J3076" s="1" t="str">
        <f t="shared" si="49"/>
        <v>2024-01-07-02</v>
      </c>
    </row>
    <row r="3077" spans="1:10" x14ac:dyDescent="0.45">
      <c r="A3077">
        <v>3366784</v>
      </c>
      <c r="B3077" s="1">
        <v>45298.125</v>
      </c>
      <c r="C3077" t="s">
        <v>7</v>
      </c>
      <c r="D3077" t="s">
        <v>8</v>
      </c>
      <c r="E3077" t="s">
        <v>8796</v>
      </c>
      <c r="F3077">
        <v>635</v>
      </c>
      <c r="G3077">
        <v>2.3420000000000001</v>
      </c>
      <c r="H3077">
        <v>0</v>
      </c>
      <c r="J3077" s="1" t="str">
        <f t="shared" si="49"/>
        <v>2024-01-07-03</v>
      </c>
    </row>
    <row r="3078" spans="1:10" x14ac:dyDescent="0.45">
      <c r="A3078">
        <v>3367113</v>
      </c>
      <c r="B3078" s="1">
        <v>45298.166666666664</v>
      </c>
      <c r="C3078" t="s">
        <v>7</v>
      </c>
      <c r="D3078" t="s">
        <v>8</v>
      </c>
      <c r="E3078" t="s">
        <v>8796</v>
      </c>
      <c r="F3078">
        <v>635</v>
      </c>
      <c r="G3078">
        <v>2.8490000000000002</v>
      </c>
      <c r="H3078">
        <v>0</v>
      </c>
      <c r="J3078" s="1" t="str">
        <f t="shared" si="49"/>
        <v>2024-01-07-04</v>
      </c>
    </row>
    <row r="3079" spans="1:10" x14ac:dyDescent="0.45">
      <c r="A3079">
        <v>3368504</v>
      </c>
      <c r="B3079" s="1">
        <v>45298.208333333336</v>
      </c>
      <c r="C3079" t="s">
        <v>7</v>
      </c>
      <c r="D3079" t="s">
        <v>8</v>
      </c>
      <c r="E3079" t="s">
        <v>8796</v>
      </c>
      <c r="F3079">
        <v>635</v>
      </c>
      <c r="G3079">
        <v>2.8290000000000002</v>
      </c>
      <c r="H3079">
        <v>0</v>
      </c>
      <c r="J3079" s="1" t="str">
        <f t="shared" si="49"/>
        <v>2024-01-07-05</v>
      </c>
    </row>
    <row r="3080" spans="1:10" x14ac:dyDescent="0.45">
      <c r="A3080">
        <v>3369431</v>
      </c>
      <c r="B3080" s="1">
        <v>45298.25</v>
      </c>
      <c r="C3080" t="s">
        <v>7</v>
      </c>
      <c r="D3080" t="s">
        <v>8</v>
      </c>
      <c r="E3080" t="s">
        <v>8796</v>
      </c>
      <c r="F3080">
        <v>635</v>
      </c>
      <c r="G3080">
        <v>2.165</v>
      </c>
      <c r="H3080">
        <v>0</v>
      </c>
      <c r="J3080" s="1" t="str">
        <f t="shared" si="49"/>
        <v>2024-01-07-06</v>
      </c>
    </row>
    <row r="3081" spans="1:10" x14ac:dyDescent="0.45">
      <c r="A3081">
        <v>3370840</v>
      </c>
      <c r="B3081" s="1">
        <v>45298.291666666664</v>
      </c>
      <c r="C3081" t="s">
        <v>7</v>
      </c>
      <c r="D3081" t="s">
        <v>8</v>
      </c>
      <c r="E3081" t="s">
        <v>8796</v>
      </c>
      <c r="F3081">
        <v>635</v>
      </c>
      <c r="G3081">
        <v>2.452</v>
      </c>
      <c r="H3081">
        <v>8.9999999999999993E-3</v>
      </c>
      <c r="J3081" s="1" t="str">
        <f t="shared" si="49"/>
        <v>2024-01-07-07</v>
      </c>
    </row>
    <row r="3082" spans="1:10" x14ac:dyDescent="0.45">
      <c r="A3082">
        <v>3371493</v>
      </c>
      <c r="B3082" s="1">
        <v>45298.333333333336</v>
      </c>
      <c r="C3082" t="s">
        <v>7</v>
      </c>
      <c r="D3082" t="s">
        <v>8</v>
      </c>
      <c r="E3082" t="s">
        <v>8796</v>
      </c>
      <c r="F3082">
        <v>635</v>
      </c>
      <c r="G3082">
        <v>1.7010000000000001</v>
      </c>
      <c r="H3082">
        <v>7.2999999999999995E-2</v>
      </c>
      <c r="J3082" s="1" t="str">
        <f t="shared" si="49"/>
        <v>2024-01-07-08</v>
      </c>
    </row>
    <row r="3083" spans="1:10" x14ac:dyDescent="0.45">
      <c r="A3083">
        <v>3373593</v>
      </c>
      <c r="B3083" s="1">
        <v>45298.375</v>
      </c>
      <c r="C3083" t="s">
        <v>7</v>
      </c>
      <c r="D3083" t="s">
        <v>8</v>
      </c>
      <c r="E3083" t="s">
        <v>8796</v>
      </c>
      <c r="F3083">
        <v>635</v>
      </c>
      <c r="G3083">
        <v>1.381</v>
      </c>
      <c r="H3083">
        <v>0.16600000000000001</v>
      </c>
      <c r="J3083" s="1" t="str">
        <f t="shared" si="49"/>
        <v>2024-01-07-09</v>
      </c>
    </row>
    <row r="3084" spans="1:10" x14ac:dyDescent="0.45">
      <c r="A3084">
        <v>3373682</v>
      </c>
      <c r="B3084" s="1">
        <v>45298.416666666664</v>
      </c>
      <c r="C3084" t="s">
        <v>7</v>
      </c>
      <c r="D3084" t="s">
        <v>8</v>
      </c>
      <c r="E3084" t="s">
        <v>8796</v>
      </c>
      <c r="F3084">
        <v>635</v>
      </c>
      <c r="G3084">
        <v>1.4770000000000001</v>
      </c>
      <c r="H3084">
        <v>0.17399999999999999</v>
      </c>
      <c r="J3084" s="1" t="str">
        <f t="shared" si="49"/>
        <v>2024-01-07-10</v>
      </c>
    </row>
    <row r="3085" spans="1:10" x14ac:dyDescent="0.45">
      <c r="A3085">
        <v>3374866</v>
      </c>
      <c r="B3085" s="1">
        <v>45298.458333333336</v>
      </c>
      <c r="C3085" t="s">
        <v>7</v>
      </c>
      <c r="D3085" t="s">
        <v>8</v>
      </c>
      <c r="E3085" t="s">
        <v>8796</v>
      </c>
      <c r="F3085">
        <v>635</v>
      </c>
      <c r="G3085">
        <v>1.319</v>
      </c>
      <c r="H3085">
        <v>0.20100000000000001</v>
      </c>
      <c r="J3085" s="1" t="str">
        <f t="shared" si="49"/>
        <v>2024-01-07-11</v>
      </c>
    </row>
    <row r="3086" spans="1:10" x14ac:dyDescent="0.45">
      <c r="A3086">
        <v>3376743</v>
      </c>
      <c r="B3086" s="1">
        <v>45298.5</v>
      </c>
      <c r="C3086" t="s">
        <v>7</v>
      </c>
      <c r="D3086" t="s">
        <v>8</v>
      </c>
      <c r="E3086" t="s">
        <v>8796</v>
      </c>
      <c r="F3086">
        <v>635</v>
      </c>
      <c r="G3086">
        <v>1.3660000000000001</v>
      </c>
      <c r="H3086">
        <v>0.12</v>
      </c>
      <c r="J3086" s="1" t="str">
        <f t="shared" si="49"/>
        <v>2024-01-07-12</v>
      </c>
    </row>
    <row r="3087" spans="1:10" x14ac:dyDescent="0.45">
      <c r="A3087">
        <v>3377469</v>
      </c>
      <c r="B3087" s="1">
        <v>45298.541666666664</v>
      </c>
      <c r="C3087" t="s">
        <v>7</v>
      </c>
      <c r="D3087" t="s">
        <v>8</v>
      </c>
      <c r="E3087" t="s">
        <v>8796</v>
      </c>
      <c r="F3087">
        <v>635</v>
      </c>
      <c r="G3087">
        <v>2.4940000000000002</v>
      </c>
      <c r="H3087">
        <v>1.0999999999999999E-2</v>
      </c>
      <c r="J3087" s="1" t="str">
        <f t="shared" si="49"/>
        <v>2024-01-07-13</v>
      </c>
    </row>
    <row r="3088" spans="1:10" x14ac:dyDescent="0.45">
      <c r="A3088">
        <v>3379103</v>
      </c>
      <c r="B3088" s="1">
        <v>45298.583333333336</v>
      </c>
      <c r="C3088" t="s">
        <v>7</v>
      </c>
      <c r="D3088" t="s">
        <v>8</v>
      </c>
      <c r="E3088" t="s">
        <v>8796</v>
      </c>
      <c r="F3088">
        <v>635</v>
      </c>
      <c r="G3088">
        <v>2.1659999999999999</v>
      </c>
      <c r="H3088">
        <v>0</v>
      </c>
      <c r="J3088" s="1" t="str">
        <f t="shared" si="49"/>
        <v>2024-01-07-14</v>
      </c>
    </row>
    <row r="3089" spans="1:10" x14ac:dyDescent="0.45">
      <c r="A3089">
        <v>3379763</v>
      </c>
      <c r="B3089" s="1">
        <v>45298.625</v>
      </c>
      <c r="C3089" t="s">
        <v>7</v>
      </c>
      <c r="D3089" t="s">
        <v>8</v>
      </c>
      <c r="E3089" t="s">
        <v>8796</v>
      </c>
      <c r="F3089">
        <v>635</v>
      </c>
      <c r="G3089">
        <v>2.4590000000000001</v>
      </c>
      <c r="H3089">
        <v>0</v>
      </c>
      <c r="J3089" s="1" t="str">
        <f t="shared" si="49"/>
        <v>2024-01-07-15</v>
      </c>
    </row>
    <row r="3090" spans="1:10" x14ac:dyDescent="0.45">
      <c r="A3090">
        <v>3380666</v>
      </c>
      <c r="B3090" s="1">
        <v>45298.666666666664</v>
      </c>
      <c r="C3090" t="s">
        <v>7</v>
      </c>
      <c r="D3090" t="s">
        <v>8</v>
      </c>
      <c r="E3090" t="s">
        <v>8796</v>
      </c>
      <c r="F3090">
        <v>635</v>
      </c>
      <c r="G3090">
        <v>1.748</v>
      </c>
      <c r="H3090">
        <v>0</v>
      </c>
      <c r="J3090" s="1" t="str">
        <f t="shared" si="49"/>
        <v>2024-01-07-16</v>
      </c>
    </row>
    <row r="3091" spans="1:10" x14ac:dyDescent="0.45">
      <c r="A3091">
        <v>3381444</v>
      </c>
      <c r="B3091" s="1">
        <v>45298.708333333336</v>
      </c>
      <c r="C3091" t="s">
        <v>7</v>
      </c>
      <c r="D3091" t="s">
        <v>8</v>
      </c>
      <c r="E3091" t="s">
        <v>8796</v>
      </c>
      <c r="F3091">
        <v>635</v>
      </c>
      <c r="G3091">
        <v>1.6830000000000001</v>
      </c>
      <c r="H3091">
        <v>0</v>
      </c>
      <c r="J3091" s="1" t="str">
        <f t="shared" si="49"/>
        <v>2024-01-07-17</v>
      </c>
    </row>
    <row r="3092" spans="1:10" x14ac:dyDescent="0.45">
      <c r="A3092">
        <v>3382622</v>
      </c>
      <c r="B3092" s="1">
        <v>45298.75</v>
      </c>
      <c r="C3092" t="s">
        <v>7</v>
      </c>
      <c r="D3092" t="s">
        <v>8</v>
      </c>
      <c r="E3092" t="s">
        <v>8796</v>
      </c>
      <c r="F3092">
        <v>635</v>
      </c>
      <c r="G3092">
        <v>0.39200000000000002</v>
      </c>
      <c r="H3092">
        <v>0</v>
      </c>
      <c r="J3092" s="1" t="str">
        <f t="shared" si="49"/>
        <v>2024-01-07-18</v>
      </c>
    </row>
    <row r="3093" spans="1:10" x14ac:dyDescent="0.45">
      <c r="A3093">
        <v>3384257</v>
      </c>
      <c r="B3093" s="1">
        <v>45298.791666666664</v>
      </c>
      <c r="C3093" t="s">
        <v>7</v>
      </c>
      <c r="D3093" t="s">
        <v>8</v>
      </c>
      <c r="E3093" t="s">
        <v>8796</v>
      </c>
      <c r="F3093">
        <v>635</v>
      </c>
      <c r="G3093">
        <v>0.79500000000000004</v>
      </c>
      <c r="H3093">
        <v>0</v>
      </c>
      <c r="J3093" s="1" t="str">
        <f t="shared" si="49"/>
        <v>2024-01-07-19</v>
      </c>
    </row>
    <row r="3094" spans="1:10" x14ac:dyDescent="0.45">
      <c r="A3094">
        <v>3384896</v>
      </c>
      <c r="B3094" s="1">
        <v>45298.833333333336</v>
      </c>
      <c r="C3094" t="s">
        <v>7</v>
      </c>
      <c r="D3094" t="s">
        <v>8</v>
      </c>
      <c r="E3094" t="s">
        <v>8796</v>
      </c>
      <c r="F3094">
        <v>635</v>
      </c>
      <c r="G3094">
        <v>0.26600000000000001</v>
      </c>
      <c r="H3094">
        <v>0</v>
      </c>
      <c r="J3094" s="1" t="str">
        <f t="shared" si="49"/>
        <v>2024-01-07-20</v>
      </c>
    </row>
    <row r="3095" spans="1:10" x14ac:dyDescent="0.45">
      <c r="A3095">
        <v>3386057</v>
      </c>
      <c r="B3095" s="1">
        <v>45298.875</v>
      </c>
      <c r="C3095" t="s">
        <v>7</v>
      </c>
      <c r="D3095" t="s">
        <v>8</v>
      </c>
      <c r="E3095" t="s">
        <v>8796</v>
      </c>
      <c r="F3095">
        <v>635</v>
      </c>
      <c r="G3095">
        <v>0.89700000000000002</v>
      </c>
      <c r="H3095">
        <v>0</v>
      </c>
      <c r="J3095" s="1" t="str">
        <f t="shared" si="49"/>
        <v>2024-01-07-21</v>
      </c>
    </row>
    <row r="3096" spans="1:10" x14ac:dyDescent="0.45">
      <c r="A3096">
        <v>3386834</v>
      </c>
      <c r="B3096" s="1">
        <v>45298.916666666664</v>
      </c>
      <c r="C3096" t="s">
        <v>7</v>
      </c>
      <c r="D3096" t="s">
        <v>8</v>
      </c>
      <c r="E3096" t="s">
        <v>8796</v>
      </c>
      <c r="F3096">
        <v>635</v>
      </c>
      <c r="G3096">
        <v>2.887</v>
      </c>
      <c r="H3096">
        <v>0</v>
      </c>
      <c r="J3096" s="1" t="str">
        <f t="shared" si="49"/>
        <v>2024-01-07-22</v>
      </c>
    </row>
    <row r="3097" spans="1:10" x14ac:dyDescent="0.45">
      <c r="A3097">
        <v>3388803</v>
      </c>
      <c r="B3097" s="1">
        <v>45298.958333333336</v>
      </c>
      <c r="C3097" t="s">
        <v>7</v>
      </c>
      <c r="D3097" t="s">
        <v>8</v>
      </c>
      <c r="E3097" t="s">
        <v>8796</v>
      </c>
      <c r="F3097">
        <v>635</v>
      </c>
      <c r="G3097">
        <v>2.6110000000000002</v>
      </c>
      <c r="H3097">
        <v>0</v>
      </c>
      <c r="J3097" s="1" t="str">
        <f t="shared" si="49"/>
        <v>2024-01-07-23</v>
      </c>
    </row>
    <row r="3098" spans="1:10" x14ac:dyDescent="0.45">
      <c r="A3098">
        <v>3389898</v>
      </c>
      <c r="B3098" s="1">
        <v>45299</v>
      </c>
      <c r="C3098" t="s">
        <v>7</v>
      </c>
      <c r="D3098" t="s">
        <v>8</v>
      </c>
      <c r="E3098" t="s">
        <v>8796</v>
      </c>
      <c r="F3098">
        <v>635</v>
      </c>
      <c r="G3098">
        <v>2.2050000000000001</v>
      </c>
      <c r="H3098">
        <v>0</v>
      </c>
      <c r="J3098" s="1" t="str">
        <f t="shared" si="49"/>
        <v>2024-01-08-00</v>
      </c>
    </row>
    <row r="3099" spans="1:10" x14ac:dyDescent="0.45">
      <c r="A3099">
        <v>3390179</v>
      </c>
      <c r="B3099" s="1">
        <v>45299.041666666664</v>
      </c>
      <c r="C3099" t="s">
        <v>7</v>
      </c>
      <c r="D3099" t="s">
        <v>8</v>
      </c>
      <c r="E3099" t="s">
        <v>8796</v>
      </c>
      <c r="F3099">
        <v>635</v>
      </c>
      <c r="G3099">
        <v>2.847</v>
      </c>
      <c r="H3099">
        <v>0</v>
      </c>
      <c r="J3099" s="1" t="str">
        <f t="shared" si="49"/>
        <v>2024-01-08-01</v>
      </c>
    </row>
    <row r="3100" spans="1:10" x14ac:dyDescent="0.45">
      <c r="A3100">
        <v>3391493</v>
      </c>
      <c r="B3100" s="1">
        <v>45299.083333333336</v>
      </c>
      <c r="C3100" t="s">
        <v>7</v>
      </c>
      <c r="D3100" t="s">
        <v>8</v>
      </c>
      <c r="E3100" t="s">
        <v>8796</v>
      </c>
      <c r="F3100">
        <v>635</v>
      </c>
      <c r="G3100">
        <v>2.343</v>
      </c>
      <c r="H3100">
        <v>0</v>
      </c>
      <c r="J3100" s="1" t="str">
        <f t="shared" si="49"/>
        <v>2024-01-08-02</v>
      </c>
    </row>
    <row r="3101" spans="1:10" x14ac:dyDescent="0.45">
      <c r="A3101">
        <v>3392901</v>
      </c>
      <c r="B3101" s="1">
        <v>45299.125</v>
      </c>
      <c r="C3101" t="s">
        <v>7</v>
      </c>
      <c r="D3101" t="s">
        <v>8</v>
      </c>
      <c r="E3101" t="s">
        <v>8796</v>
      </c>
      <c r="F3101">
        <v>635</v>
      </c>
      <c r="G3101">
        <v>2.2589999999999999</v>
      </c>
      <c r="H3101">
        <v>0</v>
      </c>
      <c r="J3101" s="1" t="str">
        <f t="shared" si="49"/>
        <v>2024-01-08-03</v>
      </c>
    </row>
    <row r="3102" spans="1:10" x14ac:dyDescent="0.45">
      <c r="A3102">
        <v>3393692</v>
      </c>
      <c r="B3102" s="1">
        <v>45299.166666666664</v>
      </c>
      <c r="C3102" t="s">
        <v>7</v>
      </c>
      <c r="D3102" t="s">
        <v>8</v>
      </c>
      <c r="E3102" t="s">
        <v>8796</v>
      </c>
      <c r="F3102">
        <v>635</v>
      </c>
      <c r="G3102">
        <v>2.9</v>
      </c>
      <c r="H3102">
        <v>0</v>
      </c>
      <c r="J3102" s="1" t="str">
        <f t="shared" si="49"/>
        <v>2024-01-08-04</v>
      </c>
    </row>
    <row r="3103" spans="1:10" x14ac:dyDescent="0.45">
      <c r="A3103">
        <v>3395358</v>
      </c>
      <c r="B3103" s="1">
        <v>45299.208333333336</v>
      </c>
      <c r="C3103" t="s">
        <v>7</v>
      </c>
      <c r="D3103" t="s">
        <v>8</v>
      </c>
      <c r="E3103" t="s">
        <v>8796</v>
      </c>
      <c r="F3103">
        <v>635</v>
      </c>
      <c r="G3103">
        <v>2.76</v>
      </c>
      <c r="H3103">
        <v>0</v>
      </c>
      <c r="J3103" s="1" t="str">
        <f t="shared" si="49"/>
        <v>2024-01-08-05</v>
      </c>
    </row>
    <row r="3104" spans="1:10" x14ac:dyDescent="0.45">
      <c r="A3104">
        <v>3395848</v>
      </c>
      <c r="B3104" s="1">
        <v>45299.25</v>
      </c>
      <c r="C3104" t="s">
        <v>7</v>
      </c>
      <c r="D3104" t="s">
        <v>8</v>
      </c>
      <c r="E3104" t="s">
        <v>8796</v>
      </c>
      <c r="F3104">
        <v>635</v>
      </c>
      <c r="G3104">
        <v>2.7719999999999998</v>
      </c>
      <c r="H3104">
        <v>0</v>
      </c>
      <c r="J3104" s="1" t="str">
        <f t="shared" si="49"/>
        <v>2024-01-08-06</v>
      </c>
    </row>
    <row r="3105" spans="1:10" x14ac:dyDescent="0.45">
      <c r="A3105">
        <v>3396886</v>
      </c>
      <c r="B3105" s="1">
        <v>45299.291666666664</v>
      </c>
      <c r="C3105" t="s">
        <v>7</v>
      </c>
      <c r="D3105" t="s">
        <v>8</v>
      </c>
      <c r="E3105" t="s">
        <v>8796</v>
      </c>
      <c r="F3105">
        <v>635</v>
      </c>
      <c r="G3105">
        <v>2.8119999999999998</v>
      </c>
      <c r="H3105">
        <v>7.0000000000000001E-3</v>
      </c>
      <c r="J3105" s="1" t="str">
        <f t="shared" si="49"/>
        <v>2024-01-08-07</v>
      </c>
    </row>
    <row r="3106" spans="1:10" x14ac:dyDescent="0.45">
      <c r="A3106">
        <v>3397812</v>
      </c>
      <c r="B3106" s="1">
        <v>45299.333333333336</v>
      </c>
      <c r="C3106" t="s">
        <v>7</v>
      </c>
      <c r="D3106" t="s">
        <v>8</v>
      </c>
      <c r="E3106" t="s">
        <v>8796</v>
      </c>
      <c r="F3106">
        <v>635</v>
      </c>
      <c r="G3106">
        <v>1.972</v>
      </c>
      <c r="H3106">
        <v>0.13300000000000001</v>
      </c>
      <c r="J3106" s="1" t="str">
        <f t="shared" si="49"/>
        <v>2024-01-08-08</v>
      </c>
    </row>
    <row r="3107" spans="1:10" x14ac:dyDescent="0.45">
      <c r="A3107">
        <v>3399048</v>
      </c>
      <c r="B3107" s="1">
        <v>45299.375</v>
      </c>
      <c r="C3107" t="s">
        <v>7</v>
      </c>
      <c r="D3107" t="s">
        <v>8</v>
      </c>
      <c r="E3107" t="s">
        <v>8796</v>
      </c>
      <c r="F3107">
        <v>635</v>
      </c>
      <c r="G3107">
        <v>1.327</v>
      </c>
      <c r="H3107">
        <v>0.53900000000000003</v>
      </c>
      <c r="J3107" s="1" t="str">
        <f t="shared" si="49"/>
        <v>2024-01-08-09</v>
      </c>
    </row>
    <row r="3108" spans="1:10" x14ac:dyDescent="0.45">
      <c r="A3108">
        <v>3400570</v>
      </c>
      <c r="B3108" s="1">
        <v>45299.416666666664</v>
      </c>
      <c r="C3108" t="s">
        <v>7</v>
      </c>
      <c r="D3108" t="s">
        <v>8</v>
      </c>
      <c r="E3108" t="s">
        <v>8796</v>
      </c>
      <c r="F3108">
        <v>635</v>
      </c>
      <c r="G3108">
        <v>1.079</v>
      </c>
      <c r="H3108">
        <v>0.67</v>
      </c>
      <c r="J3108" s="1" t="str">
        <f t="shared" si="49"/>
        <v>2024-01-08-10</v>
      </c>
    </row>
    <row r="3109" spans="1:10" x14ac:dyDescent="0.45">
      <c r="A3109">
        <v>3400986</v>
      </c>
      <c r="B3109" s="1">
        <v>45299.458333333336</v>
      </c>
      <c r="C3109" t="s">
        <v>7</v>
      </c>
      <c r="D3109" t="s">
        <v>8</v>
      </c>
      <c r="E3109" t="s">
        <v>8796</v>
      </c>
      <c r="F3109">
        <v>635</v>
      </c>
      <c r="G3109">
        <v>0.71</v>
      </c>
      <c r="H3109">
        <v>0.78700000000000003</v>
      </c>
      <c r="J3109" s="1" t="str">
        <f t="shared" si="49"/>
        <v>2024-01-08-11</v>
      </c>
    </row>
    <row r="3110" spans="1:10" x14ac:dyDescent="0.45">
      <c r="A3110">
        <v>3402614</v>
      </c>
      <c r="B3110" s="1">
        <v>45299.5</v>
      </c>
      <c r="C3110" t="s">
        <v>7</v>
      </c>
      <c r="D3110" t="s">
        <v>8</v>
      </c>
      <c r="E3110" t="s">
        <v>8796</v>
      </c>
      <c r="F3110">
        <v>635</v>
      </c>
      <c r="G3110">
        <v>1.0129999999999999</v>
      </c>
      <c r="H3110">
        <v>0.52300000000000002</v>
      </c>
      <c r="J3110" s="1" t="str">
        <f t="shared" si="49"/>
        <v>2024-01-08-12</v>
      </c>
    </row>
    <row r="3111" spans="1:10" x14ac:dyDescent="0.45">
      <c r="A3111">
        <v>3403415</v>
      </c>
      <c r="B3111" s="1">
        <v>45299.541666666664</v>
      </c>
      <c r="C3111" t="s">
        <v>7</v>
      </c>
      <c r="D3111" t="s">
        <v>8</v>
      </c>
      <c r="E3111" t="s">
        <v>8796</v>
      </c>
      <c r="F3111">
        <v>635</v>
      </c>
      <c r="G3111">
        <v>1.5329999999999999</v>
      </c>
      <c r="H3111">
        <v>4.9000000000000002E-2</v>
      </c>
      <c r="J3111" s="1" t="str">
        <f t="shared" si="49"/>
        <v>2024-01-08-13</v>
      </c>
    </row>
    <row r="3112" spans="1:10" x14ac:dyDescent="0.45">
      <c r="A3112">
        <v>3405113</v>
      </c>
      <c r="B3112" s="1">
        <v>45299.583333333336</v>
      </c>
      <c r="C3112" t="s">
        <v>7</v>
      </c>
      <c r="D3112" t="s">
        <v>8</v>
      </c>
      <c r="E3112" t="s">
        <v>8796</v>
      </c>
      <c r="F3112">
        <v>635</v>
      </c>
      <c r="G3112">
        <v>0.29499999999999998</v>
      </c>
      <c r="H3112">
        <v>1E-3</v>
      </c>
      <c r="J3112" s="1" t="str">
        <f t="shared" si="49"/>
        <v>2024-01-08-14</v>
      </c>
    </row>
    <row r="3113" spans="1:10" x14ac:dyDescent="0.45">
      <c r="A3113">
        <v>3405727</v>
      </c>
      <c r="B3113" s="1">
        <v>45299.625</v>
      </c>
      <c r="C3113" t="s">
        <v>7</v>
      </c>
      <c r="D3113" t="s">
        <v>8</v>
      </c>
      <c r="E3113" t="s">
        <v>8796</v>
      </c>
      <c r="F3113">
        <v>635</v>
      </c>
      <c r="G3113">
        <v>0.25900000000000001</v>
      </c>
      <c r="H3113">
        <v>0</v>
      </c>
      <c r="J3113" s="1" t="str">
        <f t="shared" si="49"/>
        <v>2024-01-08-15</v>
      </c>
    </row>
    <row r="3114" spans="1:10" x14ac:dyDescent="0.45">
      <c r="A3114">
        <v>3407239</v>
      </c>
      <c r="B3114" s="1">
        <v>45299.666666666664</v>
      </c>
      <c r="C3114" t="s">
        <v>7</v>
      </c>
      <c r="D3114" t="s">
        <v>8</v>
      </c>
      <c r="E3114" t="s">
        <v>8796</v>
      </c>
      <c r="F3114">
        <v>635</v>
      </c>
      <c r="G3114">
        <v>0.53800000000000003</v>
      </c>
      <c r="H3114">
        <v>0</v>
      </c>
      <c r="J3114" s="1" t="str">
        <f t="shared" si="49"/>
        <v>2024-01-08-16</v>
      </c>
    </row>
    <row r="3115" spans="1:10" x14ac:dyDescent="0.45">
      <c r="A3115">
        <v>3408204</v>
      </c>
      <c r="B3115" s="1">
        <v>45299.708333333336</v>
      </c>
      <c r="C3115" t="s">
        <v>7</v>
      </c>
      <c r="D3115" t="s">
        <v>8</v>
      </c>
      <c r="E3115" t="s">
        <v>8796</v>
      </c>
      <c r="F3115">
        <v>635</v>
      </c>
      <c r="G3115">
        <v>0.28599999999999998</v>
      </c>
      <c r="H3115">
        <v>0</v>
      </c>
      <c r="J3115" s="1" t="str">
        <f t="shared" si="49"/>
        <v>2024-01-08-17</v>
      </c>
    </row>
    <row r="3116" spans="1:10" x14ac:dyDescent="0.45">
      <c r="A3116">
        <v>3408701</v>
      </c>
      <c r="B3116" s="1">
        <v>45299.75</v>
      </c>
      <c r="C3116" t="s">
        <v>7</v>
      </c>
      <c r="D3116" t="s">
        <v>8</v>
      </c>
      <c r="E3116" t="s">
        <v>8796</v>
      </c>
      <c r="F3116">
        <v>635</v>
      </c>
      <c r="G3116">
        <v>1.4510000000000001</v>
      </c>
      <c r="H3116">
        <v>0</v>
      </c>
      <c r="J3116" s="1" t="str">
        <f t="shared" si="49"/>
        <v>2024-01-08-18</v>
      </c>
    </row>
    <row r="3117" spans="1:10" x14ac:dyDescent="0.45">
      <c r="A3117">
        <v>3410413</v>
      </c>
      <c r="B3117" s="1">
        <v>45299.791666666664</v>
      </c>
      <c r="C3117" t="s">
        <v>7</v>
      </c>
      <c r="D3117" t="s">
        <v>8</v>
      </c>
      <c r="E3117" t="s">
        <v>8796</v>
      </c>
      <c r="F3117">
        <v>635</v>
      </c>
      <c r="G3117">
        <v>0.255</v>
      </c>
      <c r="H3117">
        <v>0</v>
      </c>
      <c r="J3117" s="1" t="str">
        <f t="shared" si="49"/>
        <v>2024-01-08-19</v>
      </c>
    </row>
    <row r="3118" spans="1:10" x14ac:dyDescent="0.45">
      <c r="A3118">
        <v>3410894</v>
      </c>
      <c r="B3118" s="1">
        <v>45299.833333333336</v>
      </c>
      <c r="C3118" t="s">
        <v>7</v>
      </c>
      <c r="D3118" t="s">
        <v>8</v>
      </c>
      <c r="E3118" t="s">
        <v>8796</v>
      </c>
      <c r="F3118">
        <v>635</v>
      </c>
      <c r="G3118">
        <v>0.26500000000000001</v>
      </c>
      <c r="H3118">
        <v>0</v>
      </c>
      <c r="J3118" s="1" t="str">
        <f t="shared" si="49"/>
        <v>2024-01-08-20</v>
      </c>
    </row>
    <row r="3119" spans="1:10" x14ac:dyDescent="0.45">
      <c r="A3119">
        <v>3412934</v>
      </c>
      <c r="B3119" s="1">
        <v>45299.875</v>
      </c>
      <c r="C3119" t="s">
        <v>7</v>
      </c>
      <c r="D3119" t="s">
        <v>8</v>
      </c>
      <c r="E3119" t="s">
        <v>8796</v>
      </c>
      <c r="F3119">
        <v>635</v>
      </c>
      <c r="G3119">
        <v>0.20599999999999999</v>
      </c>
      <c r="H3119">
        <v>0</v>
      </c>
      <c r="J3119" s="1" t="str">
        <f t="shared" si="49"/>
        <v>2024-01-08-21</v>
      </c>
    </row>
    <row r="3120" spans="1:10" x14ac:dyDescent="0.45">
      <c r="A3120">
        <v>3413154</v>
      </c>
      <c r="B3120" s="1">
        <v>45299.916666666664</v>
      </c>
      <c r="C3120" t="s">
        <v>7</v>
      </c>
      <c r="D3120" t="s">
        <v>8</v>
      </c>
      <c r="E3120" t="s">
        <v>8796</v>
      </c>
      <c r="F3120">
        <v>635</v>
      </c>
      <c r="G3120">
        <v>0.17699999999999999</v>
      </c>
      <c r="H3120">
        <v>0</v>
      </c>
      <c r="J3120" s="1" t="str">
        <f t="shared" si="49"/>
        <v>2024-01-08-22</v>
      </c>
    </row>
    <row r="3121" spans="1:10" x14ac:dyDescent="0.45">
      <c r="A3121">
        <v>3414158</v>
      </c>
      <c r="B3121" s="1">
        <v>45299.958333333336</v>
      </c>
      <c r="C3121" t="s">
        <v>7</v>
      </c>
      <c r="D3121" t="s">
        <v>8</v>
      </c>
      <c r="E3121" t="s">
        <v>8796</v>
      </c>
      <c r="F3121">
        <v>635</v>
      </c>
      <c r="G3121">
        <v>0.152</v>
      </c>
      <c r="H3121">
        <v>0</v>
      </c>
      <c r="J3121" s="1" t="str">
        <f t="shared" si="49"/>
        <v>2024-01-08-23</v>
      </c>
    </row>
    <row r="3122" spans="1:10" x14ac:dyDescent="0.45">
      <c r="A3122">
        <v>3415353</v>
      </c>
      <c r="B3122" s="1">
        <v>45300</v>
      </c>
      <c r="C3122" t="s">
        <v>7</v>
      </c>
      <c r="D3122" t="s">
        <v>8</v>
      </c>
      <c r="E3122" t="s">
        <v>8796</v>
      </c>
      <c r="F3122">
        <v>635</v>
      </c>
      <c r="G3122">
        <v>0.16800000000000001</v>
      </c>
      <c r="H3122">
        <v>0</v>
      </c>
      <c r="J3122" s="1" t="str">
        <f t="shared" si="49"/>
        <v>2024-01-09-00</v>
      </c>
    </row>
    <row r="3123" spans="1:10" x14ac:dyDescent="0.45">
      <c r="A3123">
        <v>3416881</v>
      </c>
      <c r="B3123" s="1">
        <v>45300.041666666664</v>
      </c>
      <c r="C3123" t="s">
        <v>7</v>
      </c>
      <c r="D3123" t="s">
        <v>8</v>
      </c>
      <c r="E3123" t="s">
        <v>8796</v>
      </c>
      <c r="F3123">
        <v>635</v>
      </c>
      <c r="G3123">
        <v>0.16300000000000001</v>
      </c>
      <c r="H3123">
        <v>0</v>
      </c>
      <c r="J3123" s="1" t="str">
        <f t="shared" si="49"/>
        <v>2024-01-09-01</v>
      </c>
    </row>
    <row r="3124" spans="1:10" x14ac:dyDescent="0.45">
      <c r="A3124">
        <v>3418300</v>
      </c>
      <c r="B3124" s="1">
        <v>45300.083333333336</v>
      </c>
      <c r="C3124" t="s">
        <v>7</v>
      </c>
      <c r="D3124" t="s">
        <v>8</v>
      </c>
      <c r="E3124" t="s">
        <v>8796</v>
      </c>
      <c r="F3124">
        <v>635</v>
      </c>
      <c r="G3124">
        <v>0.16</v>
      </c>
      <c r="H3124">
        <v>0</v>
      </c>
      <c r="J3124" s="1" t="str">
        <f t="shared" si="49"/>
        <v>2024-01-09-02</v>
      </c>
    </row>
    <row r="3125" spans="1:10" x14ac:dyDescent="0.45">
      <c r="A3125">
        <v>3418489</v>
      </c>
      <c r="B3125" s="1">
        <v>45300.125</v>
      </c>
      <c r="C3125" t="s">
        <v>7</v>
      </c>
      <c r="D3125" t="s">
        <v>8</v>
      </c>
      <c r="E3125" t="s">
        <v>8796</v>
      </c>
      <c r="F3125">
        <v>635</v>
      </c>
      <c r="G3125">
        <v>0.17100000000000001</v>
      </c>
      <c r="H3125">
        <v>0</v>
      </c>
      <c r="J3125" s="1" t="str">
        <f t="shared" si="49"/>
        <v>2024-01-09-03</v>
      </c>
    </row>
    <row r="3126" spans="1:10" x14ac:dyDescent="0.45">
      <c r="A3126">
        <v>3419641</v>
      </c>
      <c r="B3126" s="1">
        <v>45300.166666666664</v>
      </c>
      <c r="C3126" t="s">
        <v>7</v>
      </c>
      <c r="D3126" t="s">
        <v>8</v>
      </c>
      <c r="E3126" t="s">
        <v>8796</v>
      </c>
      <c r="F3126">
        <v>635</v>
      </c>
      <c r="G3126">
        <v>0.153</v>
      </c>
      <c r="H3126">
        <v>0</v>
      </c>
      <c r="J3126" s="1" t="str">
        <f t="shared" si="49"/>
        <v>2024-01-09-04</v>
      </c>
    </row>
    <row r="3127" spans="1:10" x14ac:dyDescent="0.45">
      <c r="A3127">
        <v>3421286</v>
      </c>
      <c r="B3127" s="1">
        <v>45300.208333333336</v>
      </c>
      <c r="C3127" t="s">
        <v>7</v>
      </c>
      <c r="D3127" t="s">
        <v>8</v>
      </c>
      <c r="E3127" t="s">
        <v>8796</v>
      </c>
      <c r="F3127">
        <v>635</v>
      </c>
      <c r="G3127">
        <v>0.35899999999999999</v>
      </c>
      <c r="H3127">
        <v>0</v>
      </c>
      <c r="J3127" s="1" t="str">
        <f t="shared" si="49"/>
        <v>2024-01-09-05</v>
      </c>
    </row>
    <row r="3128" spans="1:10" x14ac:dyDescent="0.45">
      <c r="A3128">
        <v>3421966</v>
      </c>
      <c r="B3128" s="1">
        <v>45300.25</v>
      </c>
      <c r="C3128" t="s">
        <v>7</v>
      </c>
      <c r="D3128" t="s">
        <v>8</v>
      </c>
      <c r="E3128" t="s">
        <v>8796</v>
      </c>
      <c r="F3128">
        <v>635</v>
      </c>
      <c r="G3128">
        <v>1.171</v>
      </c>
      <c r="H3128">
        <v>0</v>
      </c>
      <c r="J3128" s="1" t="str">
        <f t="shared" si="49"/>
        <v>2024-01-09-06</v>
      </c>
    </row>
    <row r="3129" spans="1:10" x14ac:dyDescent="0.45">
      <c r="A3129">
        <v>3422879</v>
      </c>
      <c r="B3129" s="1">
        <v>45300.291666666664</v>
      </c>
      <c r="C3129" t="s">
        <v>7</v>
      </c>
      <c r="D3129" t="s">
        <v>8</v>
      </c>
      <c r="E3129" t="s">
        <v>8796</v>
      </c>
      <c r="F3129">
        <v>635</v>
      </c>
      <c r="G3129">
        <v>0.23699999999999999</v>
      </c>
      <c r="H3129">
        <v>0</v>
      </c>
      <c r="J3129" s="1" t="str">
        <f t="shared" si="49"/>
        <v>2024-01-09-07</v>
      </c>
    </row>
    <row r="3130" spans="1:10" x14ac:dyDescent="0.45">
      <c r="A3130">
        <v>3424214</v>
      </c>
      <c r="B3130" s="1">
        <v>45300.333333333336</v>
      </c>
      <c r="C3130" t="s">
        <v>7</v>
      </c>
      <c r="D3130" t="s">
        <v>8</v>
      </c>
      <c r="E3130" t="s">
        <v>8796</v>
      </c>
      <c r="F3130">
        <v>635</v>
      </c>
      <c r="G3130">
        <v>0.27400000000000002</v>
      </c>
      <c r="H3130">
        <v>0</v>
      </c>
      <c r="J3130" s="1" t="str">
        <f t="shared" si="49"/>
        <v>2024-01-09-08</v>
      </c>
    </row>
    <row r="3131" spans="1:10" x14ac:dyDescent="0.45">
      <c r="A3131">
        <v>3425594</v>
      </c>
      <c r="B3131" s="1">
        <v>45300.375</v>
      </c>
      <c r="C3131" t="s">
        <v>7</v>
      </c>
      <c r="D3131" t="s">
        <v>8</v>
      </c>
      <c r="E3131" t="s">
        <v>8796</v>
      </c>
      <c r="F3131">
        <v>635</v>
      </c>
      <c r="G3131">
        <v>0.16500000000000001</v>
      </c>
      <c r="H3131">
        <v>5.0000000000000001E-3</v>
      </c>
      <c r="J3131" s="1" t="str">
        <f t="shared" si="49"/>
        <v>2024-01-09-09</v>
      </c>
    </row>
    <row r="3132" spans="1:10" x14ac:dyDescent="0.45">
      <c r="A3132">
        <v>3427122</v>
      </c>
      <c r="B3132" s="1">
        <v>45300.416666666664</v>
      </c>
      <c r="C3132" t="s">
        <v>7</v>
      </c>
      <c r="D3132" t="s">
        <v>8</v>
      </c>
      <c r="E3132" t="s">
        <v>8796</v>
      </c>
      <c r="F3132">
        <v>635</v>
      </c>
      <c r="G3132">
        <v>7.1999999999999995E-2</v>
      </c>
      <c r="H3132">
        <v>0.182</v>
      </c>
      <c r="J3132" s="1" t="str">
        <f t="shared" si="49"/>
        <v>2024-01-09-10</v>
      </c>
    </row>
    <row r="3133" spans="1:10" x14ac:dyDescent="0.45">
      <c r="A3133">
        <v>3427989</v>
      </c>
      <c r="B3133" s="1">
        <v>45300.458333333336</v>
      </c>
      <c r="C3133" t="s">
        <v>7</v>
      </c>
      <c r="D3133" t="s">
        <v>8</v>
      </c>
      <c r="E3133" t="s">
        <v>8796</v>
      </c>
      <c r="F3133">
        <v>635</v>
      </c>
      <c r="G3133">
        <v>1.284</v>
      </c>
      <c r="H3133">
        <v>0.20899999999999999</v>
      </c>
      <c r="J3133" s="1" t="str">
        <f t="shared" si="49"/>
        <v>2024-01-09-11</v>
      </c>
    </row>
    <row r="3134" spans="1:10" x14ac:dyDescent="0.45">
      <c r="A3134">
        <v>3428637</v>
      </c>
      <c r="B3134" s="1">
        <v>45300.5</v>
      </c>
      <c r="C3134" t="s">
        <v>7</v>
      </c>
      <c r="D3134" t="s">
        <v>8</v>
      </c>
      <c r="E3134" t="s">
        <v>8796</v>
      </c>
      <c r="F3134">
        <v>635</v>
      </c>
      <c r="G3134">
        <v>1.6830000000000001</v>
      </c>
      <c r="H3134">
        <v>2.8000000000000001E-2</v>
      </c>
      <c r="J3134" s="1" t="str">
        <f t="shared" si="49"/>
        <v>2024-01-09-12</v>
      </c>
    </row>
    <row r="3135" spans="1:10" x14ac:dyDescent="0.45">
      <c r="A3135">
        <v>3430007</v>
      </c>
      <c r="B3135" s="1">
        <v>45300.541666666664</v>
      </c>
      <c r="C3135" t="s">
        <v>7</v>
      </c>
      <c r="D3135" t="s">
        <v>8</v>
      </c>
      <c r="E3135" t="s">
        <v>8796</v>
      </c>
      <c r="F3135">
        <v>635</v>
      </c>
      <c r="G3135">
        <v>0.77400000000000002</v>
      </c>
      <c r="H3135">
        <v>2.8000000000000001E-2</v>
      </c>
      <c r="J3135" s="1" t="str">
        <f t="shared" si="49"/>
        <v>2024-01-09-13</v>
      </c>
    </row>
    <row r="3136" spans="1:10" x14ac:dyDescent="0.45">
      <c r="A3136">
        <v>3430811</v>
      </c>
      <c r="B3136" s="1">
        <v>45300.583333333336</v>
      </c>
      <c r="C3136" t="s">
        <v>7</v>
      </c>
      <c r="D3136" t="s">
        <v>8</v>
      </c>
      <c r="E3136" t="s">
        <v>8796</v>
      </c>
      <c r="F3136">
        <v>635</v>
      </c>
      <c r="G3136">
        <v>0.82099999999999995</v>
      </c>
      <c r="H3136">
        <v>0</v>
      </c>
      <c r="J3136" s="1" t="str">
        <f t="shared" si="49"/>
        <v>2024-01-09-14</v>
      </c>
    </row>
    <row r="3137" spans="1:10" x14ac:dyDescent="0.45">
      <c r="A3137">
        <v>3431704</v>
      </c>
      <c r="B3137" s="1">
        <v>45300.625</v>
      </c>
      <c r="C3137" t="s">
        <v>7</v>
      </c>
      <c r="D3137" t="s">
        <v>8</v>
      </c>
      <c r="E3137" t="s">
        <v>8796</v>
      </c>
      <c r="F3137">
        <v>635</v>
      </c>
      <c r="G3137">
        <v>0.26800000000000002</v>
      </c>
      <c r="H3137">
        <v>0</v>
      </c>
      <c r="J3137" s="1" t="str">
        <f t="shared" si="49"/>
        <v>2024-01-09-15</v>
      </c>
    </row>
    <row r="3138" spans="1:10" x14ac:dyDescent="0.45">
      <c r="A3138">
        <v>3433416</v>
      </c>
      <c r="B3138" s="1">
        <v>45300.666666666664</v>
      </c>
      <c r="C3138" t="s">
        <v>7</v>
      </c>
      <c r="D3138" t="s">
        <v>8</v>
      </c>
      <c r="E3138" t="s">
        <v>8796</v>
      </c>
      <c r="F3138">
        <v>635</v>
      </c>
      <c r="G3138">
        <v>0.77200000000000002</v>
      </c>
      <c r="H3138">
        <v>0</v>
      </c>
      <c r="J3138" s="1" t="str">
        <f t="shared" si="49"/>
        <v>2024-01-09-16</v>
      </c>
    </row>
    <row r="3139" spans="1:10" x14ac:dyDescent="0.45">
      <c r="A3139">
        <v>3434074</v>
      </c>
      <c r="B3139" s="1">
        <v>45300.708333333336</v>
      </c>
      <c r="C3139" t="s">
        <v>7</v>
      </c>
      <c r="D3139" t="s">
        <v>8</v>
      </c>
      <c r="E3139" t="s">
        <v>8796</v>
      </c>
      <c r="F3139">
        <v>635</v>
      </c>
      <c r="G3139">
        <v>0.40500000000000003</v>
      </c>
      <c r="H3139">
        <v>0</v>
      </c>
      <c r="J3139" s="1" t="str">
        <f t="shared" ref="J3139:J3202" si="50">TEXT(YEAR(B3139),"0000")&amp;"-"&amp;TEXT(MONTH(B3139),"00")&amp;"-"&amp;TEXT(DAY(B3139),"00")&amp;"-"&amp;TEXT(HOUR(B3139),"00")</f>
        <v>2024-01-09-17</v>
      </c>
    </row>
    <row r="3140" spans="1:10" x14ac:dyDescent="0.45">
      <c r="A3140">
        <v>3435254</v>
      </c>
      <c r="B3140" s="1">
        <v>45300.75</v>
      </c>
      <c r="C3140" t="s">
        <v>7</v>
      </c>
      <c r="D3140" t="s">
        <v>8</v>
      </c>
      <c r="E3140" t="s">
        <v>8796</v>
      </c>
      <c r="F3140">
        <v>635</v>
      </c>
      <c r="G3140">
        <v>0.80800000000000005</v>
      </c>
      <c r="H3140">
        <v>0</v>
      </c>
      <c r="J3140" s="1" t="str">
        <f t="shared" si="50"/>
        <v>2024-01-09-18</v>
      </c>
    </row>
    <row r="3141" spans="1:10" x14ac:dyDescent="0.45">
      <c r="A3141">
        <v>3436278</v>
      </c>
      <c r="B3141" s="1">
        <v>45300.791666666664</v>
      </c>
      <c r="C3141" t="s">
        <v>7</v>
      </c>
      <c r="D3141" t="s">
        <v>8</v>
      </c>
      <c r="E3141" t="s">
        <v>8796</v>
      </c>
      <c r="F3141">
        <v>635</v>
      </c>
      <c r="G3141">
        <v>0.23699999999999999</v>
      </c>
      <c r="H3141">
        <v>0</v>
      </c>
      <c r="J3141" s="1" t="str">
        <f t="shared" si="50"/>
        <v>2024-01-09-19</v>
      </c>
    </row>
    <row r="3142" spans="1:10" x14ac:dyDescent="0.45">
      <c r="A3142">
        <v>3438053</v>
      </c>
      <c r="B3142" s="1">
        <v>45300.833333333336</v>
      </c>
      <c r="C3142" t="s">
        <v>7</v>
      </c>
      <c r="D3142" t="s">
        <v>8</v>
      </c>
      <c r="E3142" t="s">
        <v>8796</v>
      </c>
      <c r="F3142">
        <v>635</v>
      </c>
      <c r="G3142">
        <v>0.83599999999999997</v>
      </c>
      <c r="H3142">
        <v>0</v>
      </c>
      <c r="J3142" s="1" t="str">
        <f t="shared" si="50"/>
        <v>2024-01-09-20</v>
      </c>
    </row>
    <row r="3143" spans="1:10" x14ac:dyDescent="0.45">
      <c r="A3143">
        <v>3438946</v>
      </c>
      <c r="B3143" s="1">
        <v>45300.875</v>
      </c>
      <c r="C3143" t="s">
        <v>7</v>
      </c>
      <c r="D3143" t="s">
        <v>8</v>
      </c>
      <c r="E3143" t="s">
        <v>8796</v>
      </c>
      <c r="F3143">
        <v>635</v>
      </c>
      <c r="G3143">
        <v>0.78900000000000003</v>
      </c>
      <c r="H3143">
        <v>0</v>
      </c>
      <c r="J3143" s="1" t="str">
        <f t="shared" si="50"/>
        <v>2024-01-09-21</v>
      </c>
    </row>
    <row r="3144" spans="1:10" x14ac:dyDescent="0.45">
      <c r="A3144">
        <v>3439798</v>
      </c>
      <c r="B3144" s="1">
        <v>45300.916666666664</v>
      </c>
      <c r="C3144" t="s">
        <v>7</v>
      </c>
      <c r="D3144" t="s">
        <v>8</v>
      </c>
      <c r="E3144" t="s">
        <v>8796</v>
      </c>
      <c r="F3144">
        <v>635</v>
      </c>
      <c r="G3144">
        <v>0.81599999999999995</v>
      </c>
      <c r="H3144">
        <v>0</v>
      </c>
      <c r="J3144" s="1" t="str">
        <f t="shared" si="50"/>
        <v>2024-01-09-22</v>
      </c>
    </row>
    <row r="3145" spans="1:10" x14ac:dyDescent="0.45">
      <c r="A3145">
        <v>3441263</v>
      </c>
      <c r="B3145" s="1">
        <v>45300.958333333336</v>
      </c>
      <c r="C3145" t="s">
        <v>7</v>
      </c>
      <c r="D3145" t="s">
        <v>8</v>
      </c>
      <c r="E3145" t="s">
        <v>8796</v>
      </c>
      <c r="F3145">
        <v>635</v>
      </c>
      <c r="G3145">
        <v>0.254</v>
      </c>
      <c r="H3145">
        <v>0</v>
      </c>
      <c r="J3145" s="1" t="str">
        <f t="shared" si="50"/>
        <v>2024-01-09-23</v>
      </c>
    </row>
    <row r="3146" spans="1:10" x14ac:dyDescent="0.45">
      <c r="A3146">
        <v>3441769</v>
      </c>
      <c r="B3146" s="1">
        <v>45301</v>
      </c>
      <c r="C3146" t="s">
        <v>7</v>
      </c>
      <c r="D3146" t="s">
        <v>8</v>
      </c>
      <c r="E3146" t="s">
        <v>8796</v>
      </c>
      <c r="F3146">
        <v>635</v>
      </c>
      <c r="G3146">
        <v>0.68400000000000005</v>
      </c>
      <c r="H3146">
        <v>0</v>
      </c>
      <c r="J3146" s="1" t="str">
        <f t="shared" si="50"/>
        <v>2024-01-10-00</v>
      </c>
    </row>
    <row r="3147" spans="1:10" x14ac:dyDescent="0.45">
      <c r="A3147">
        <v>3443234</v>
      </c>
      <c r="B3147" s="1">
        <v>45301.041666666664</v>
      </c>
      <c r="C3147" t="s">
        <v>7</v>
      </c>
      <c r="D3147" t="s">
        <v>8</v>
      </c>
      <c r="E3147" t="s">
        <v>8796</v>
      </c>
      <c r="F3147">
        <v>635</v>
      </c>
      <c r="G3147">
        <v>0.156</v>
      </c>
      <c r="H3147">
        <v>0</v>
      </c>
      <c r="J3147" s="1" t="str">
        <f t="shared" si="50"/>
        <v>2024-01-10-01</v>
      </c>
    </row>
    <row r="3148" spans="1:10" x14ac:dyDescent="0.45">
      <c r="A3148">
        <v>3444588</v>
      </c>
      <c r="B3148" s="1">
        <v>45301.083333333336</v>
      </c>
      <c r="C3148" t="s">
        <v>7</v>
      </c>
      <c r="D3148" t="s">
        <v>8</v>
      </c>
      <c r="E3148" t="s">
        <v>8796</v>
      </c>
      <c r="F3148">
        <v>635</v>
      </c>
      <c r="G3148">
        <v>0.73699999999999999</v>
      </c>
      <c r="H3148">
        <v>0</v>
      </c>
      <c r="J3148" s="1" t="str">
        <f t="shared" si="50"/>
        <v>2024-01-10-02</v>
      </c>
    </row>
    <row r="3149" spans="1:10" x14ac:dyDescent="0.45">
      <c r="A3149">
        <v>3445188</v>
      </c>
      <c r="B3149" s="1">
        <v>45301.125</v>
      </c>
      <c r="C3149" t="s">
        <v>7</v>
      </c>
      <c r="D3149" t="s">
        <v>8</v>
      </c>
      <c r="E3149" t="s">
        <v>8796</v>
      </c>
      <c r="F3149">
        <v>635</v>
      </c>
      <c r="G3149">
        <v>0.38800000000000001</v>
      </c>
      <c r="H3149">
        <v>0</v>
      </c>
      <c r="J3149" s="1" t="str">
        <f t="shared" si="50"/>
        <v>2024-01-10-03</v>
      </c>
    </row>
    <row r="3150" spans="1:10" x14ac:dyDescent="0.45">
      <c r="A3150">
        <v>3446090</v>
      </c>
      <c r="B3150" s="1">
        <v>45301.166666666664</v>
      </c>
      <c r="C3150" t="s">
        <v>7</v>
      </c>
      <c r="D3150" t="s">
        <v>8</v>
      </c>
      <c r="E3150" t="s">
        <v>8796</v>
      </c>
      <c r="F3150">
        <v>635</v>
      </c>
      <c r="G3150">
        <v>1.1120000000000001</v>
      </c>
      <c r="H3150">
        <v>0</v>
      </c>
      <c r="J3150" s="1" t="str">
        <f t="shared" si="50"/>
        <v>2024-01-10-04</v>
      </c>
    </row>
    <row r="3151" spans="1:10" x14ac:dyDescent="0.45">
      <c r="A3151">
        <v>3447696</v>
      </c>
      <c r="B3151" s="1">
        <v>45301.208333333336</v>
      </c>
      <c r="C3151" t="s">
        <v>7</v>
      </c>
      <c r="D3151" t="s">
        <v>8</v>
      </c>
      <c r="E3151" t="s">
        <v>8796</v>
      </c>
      <c r="F3151">
        <v>635</v>
      </c>
      <c r="G3151">
        <v>1.1559999999999999</v>
      </c>
      <c r="H3151">
        <v>0</v>
      </c>
      <c r="J3151" s="1" t="str">
        <f t="shared" si="50"/>
        <v>2024-01-10-05</v>
      </c>
    </row>
    <row r="3152" spans="1:10" x14ac:dyDescent="0.45">
      <c r="A3152">
        <v>3448256</v>
      </c>
      <c r="B3152" s="1">
        <v>45301.25</v>
      </c>
      <c r="C3152" t="s">
        <v>7</v>
      </c>
      <c r="D3152" t="s">
        <v>8</v>
      </c>
      <c r="E3152" t="s">
        <v>8796</v>
      </c>
      <c r="F3152">
        <v>635</v>
      </c>
      <c r="G3152">
        <v>0.91200000000000003</v>
      </c>
      <c r="H3152">
        <v>0</v>
      </c>
      <c r="J3152" s="1" t="str">
        <f t="shared" si="50"/>
        <v>2024-01-10-06</v>
      </c>
    </row>
    <row r="3153" spans="1:10" x14ac:dyDescent="0.45">
      <c r="A3153">
        <v>3449172</v>
      </c>
      <c r="B3153" s="1">
        <v>45301.291666666664</v>
      </c>
      <c r="C3153" t="s">
        <v>7</v>
      </c>
      <c r="D3153" t="s">
        <v>8</v>
      </c>
      <c r="E3153" t="s">
        <v>8796</v>
      </c>
      <c r="F3153">
        <v>635</v>
      </c>
      <c r="G3153">
        <v>0.86499999999999999</v>
      </c>
      <c r="H3153">
        <v>0</v>
      </c>
      <c r="J3153" s="1" t="str">
        <f t="shared" si="50"/>
        <v>2024-01-10-07</v>
      </c>
    </row>
    <row r="3154" spans="1:10" x14ac:dyDescent="0.45">
      <c r="A3154">
        <v>3451122</v>
      </c>
      <c r="B3154" s="1">
        <v>45301.333333333336</v>
      </c>
      <c r="C3154" t="s">
        <v>7</v>
      </c>
      <c r="D3154" t="s">
        <v>8</v>
      </c>
      <c r="E3154" t="s">
        <v>8796</v>
      </c>
      <c r="F3154">
        <v>635</v>
      </c>
      <c r="G3154">
        <v>1</v>
      </c>
      <c r="H3154">
        <v>1.7000000000000001E-2</v>
      </c>
      <c r="J3154" s="1" t="str">
        <f t="shared" si="50"/>
        <v>2024-01-10-08</v>
      </c>
    </row>
    <row r="3155" spans="1:10" x14ac:dyDescent="0.45">
      <c r="A3155">
        <v>3451528</v>
      </c>
      <c r="B3155" s="1">
        <v>45301.375</v>
      </c>
      <c r="C3155" t="s">
        <v>7</v>
      </c>
      <c r="D3155" t="s">
        <v>8</v>
      </c>
      <c r="E3155" t="s">
        <v>8796</v>
      </c>
      <c r="F3155">
        <v>635</v>
      </c>
      <c r="G3155">
        <v>0.8</v>
      </c>
      <c r="H3155">
        <v>3.2000000000000001E-2</v>
      </c>
      <c r="J3155" s="1" t="str">
        <f t="shared" si="50"/>
        <v>2024-01-10-09</v>
      </c>
    </row>
    <row r="3156" spans="1:10" x14ac:dyDescent="0.45">
      <c r="A3156">
        <v>3452428</v>
      </c>
      <c r="B3156" s="1">
        <v>45301.416666666664</v>
      </c>
      <c r="C3156" t="s">
        <v>7</v>
      </c>
      <c r="D3156" t="s">
        <v>8</v>
      </c>
      <c r="E3156" t="s">
        <v>8796</v>
      </c>
      <c r="F3156">
        <v>635</v>
      </c>
      <c r="G3156">
        <v>0.437</v>
      </c>
      <c r="H3156">
        <v>6.5000000000000002E-2</v>
      </c>
      <c r="J3156" s="1" t="str">
        <f t="shared" si="50"/>
        <v>2024-01-10-10</v>
      </c>
    </row>
    <row r="3157" spans="1:10" x14ac:dyDescent="0.45">
      <c r="A3157">
        <v>3454142</v>
      </c>
      <c r="B3157" s="1">
        <v>45301.458333333336</v>
      </c>
      <c r="C3157" t="s">
        <v>7</v>
      </c>
      <c r="D3157" t="s">
        <v>8</v>
      </c>
      <c r="E3157" t="s">
        <v>8796</v>
      </c>
      <c r="F3157">
        <v>635</v>
      </c>
      <c r="G3157">
        <v>0.75700000000000001</v>
      </c>
      <c r="H3157">
        <v>0.03</v>
      </c>
      <c r="J3157" s="1" t="str">
        <f t="shared" si="50"/>
        <v>2024-01-10-11</v>
      </c>
    </row>
    <row r="3158" spans="1:10" x14ac:dyDescent="0.45">
      <c r="A3158">
        <v>3455461</v>
      </c>
      <c r="B3158" s="1">
        <v>45301.5</v>
      </c>
      <c r="C3158" t="s">
        <v>7</v>
      </c>
      <c r="D3158" t="s">
        <v>8</v>
      </c>
      <c r="E3158" t="s">
        <v>8796</v>
      </c>
      <c r="F3158">
        <v>635</v>
      </c>
      <c r="G3158">
        <v>0.86299999999999999</v>
      </c>
      <c r="H3158">
        <v>1.7000000000000001E-2</v>
      </c>
      <c r="J3158" s="1" t="str">
        <f t="shared" si="50"/>
        <v>2024-01-10-12</v>
      </c>
    </row>
    <row r="3159" spans="1:10" x14ac:dyDescent="0.45">
      <c r="A3159">
        <v>3456348</v>
      </c>
      <c r="B3159" s="1">
        <v>45301.541666666664</v>
      </c>
      <c r="C3159" t="s">
        <v>7</v>
      </c>
      <c r="D3159" t="s">
        <v>8</v>
      </c>
      <c r="E3159" t="s">
        <v>8796</v>
      </c>
      <c r="F3159">
        <v>635</v>
      </c>
      <c r="G3159">
        <v>0.63</v>
      </c>
      <c r="H3159">
        <v>3.0000000000000001E-3</v>
      </c>
      <c r="J3159" s="1" t="str">
        <f t="shared" si="50"/>
        <v>2024-01-10-13</v>
      </c>
    </row>
    <row r="3160" spans="1:10" x14ac:dyDescent="0.45">
      <c r="A3160">
        <v>3457354</v>
      </c>
      <c r="B3160" s="1">
        <v>45301.583333333336</v>
      </c>
      <c r="C3160" t="s">
        <v>7</v>
      </c>
      <c r="D3160" t="s">
        <v>8</v>
      </c>
      <c r="E3160" t="s">
        <v>8796</v>
      </c>
      <c r="F3160">
        <v>635</v>
      </c>
      <c r="G3160">
        <v>1.204</v>
      </c>
      <c r="H3160">
        <v>0</v>
      </c>
      <c r="J3160" s="1" t="str">
        <f t="shared" si="50"/>
        <v>2024-01-10-14</v>
      </c>
    </row>
    <row r="3161" spans="1:10" x14ac:dyDescent="0.45">
      <c r="A3161">
        <v>3458170</v>
      </c>
      <c r="B3161" s="1">
        <v>45301.625</v>
      </c>
      <c r="C3161" t="s">
        <v>7</v>
      </c>
      <c r="D3161" t="s">
        <v>8</v>
      </c>
      <c r="E3161" t="s">
        <v>8796</v>
      </c>
      <c r="F3161">
        <v>635</v>
      </c>
      <c r="G3161">
        <v>1.014</v>
      </c>
      <c r="H3161">
        <v>0</v>
      </c>
      <c r="J3161" s="1" t="str">
        <f t="shared" si="50"/>
        <v>2024-01-10-15</v>
      </c>
    </row>
    <row r="3162" spans="1:10" x14ac:dyDescent="0.45">
      <c r="A3162">
        <v>3459850</v>
      </c>
      <c r="B3162" s="1">
        <v>45301.666666666664</v>
      </c>
      <c r="C3162" t="s">
        <v>7</v>
      </c>
      <c r="D3162" t="s">
        <v>8</v>
      </c>
      <c r="E3162" t="s">
        <v>8796</v>
      </c>
      <c r="F3162">
        <v>635</v>
      </c>
      <c r="G3162">
        <v>1.649</v>
      </c>
      <c r="H3162">
        <v>0</v>
      </c>
      <c r="J3162" s="1" t="str">
        <f t="shared" si="50"/>
        <v>2024-01-10-16</v>
      </c>
    </row>
    <row r="3163" spans="1:10" x14ac:dyDescent="0.45">
      <c r="A3163">
        <v>3460950</v>
      </c>
      <c r="B3163" s="1">
        <v>45301.708333333336</v>
      </c>
      <c r="C3163" t="s">
        <v>7</v>
      </c>
      <c r="D3163" t="s">
        <v>8</v>
      </c>
      <c r="E3163" t="s">
        <v>8796</v>
      </c>
      <c r="F3163">
        <v>635</v>
      </c>
      <c r="G3163">
        <v>0.92500000000000004</v>
      </c>
      <c r="H3163">
        <v>0</v>
      </c>
      <c r="J3163" s="1" t="str">
        <f t="shared" si="50"/>
        <v>2024-01-10-17</v>
      </c>
    </row>
    <row r="3164" spans="1:10" x14ac:dyDescent="0.45">
      <c r="A3164">
        <v>3461566</v>
      </c>
      <c r="B3164" s="1">
        <v>45301.75</v>
      </c>
      <c r="C3164" t="s">
        <v>7</v>
      </c>
      <c r="D3164" t="s">
        <v>8</v>
      </c>
      <c r="E3164" t="s">
        <v>8796</v>
      </c>
      <c r="F3164">
        <v>635</v>
      </c>
      <c r="G3164">
        <v>0.73299999999999998</v>
      </c>
      <c r="H3164">
        <v>0</v>
      </c>
      <c r="J3164" s="1" t="str">
        <f t="shared" si="50"/>
        <v>2024-01-10-18</v>
      </c>
    </row>
    <row r="3165" spans="1:10" x14ac:dyDescent="0.45">
      <c r="A3165">
        <v>3463103</v>
      </c>
      <c r="B3165" s="1">
        <v>45301.791666666664</v>
      </c>
      <c r="C3165" t="s">
        <v>7</v>
      </c>
      <c r="D3165" t="s">
        <v>8</v>
      </c>
      <c r="E3165" t="s">
        <v>8796</v>
      </c>
      <c r="F3165">
        <v>635</v>
      </c>
      <c r="G3165">
        <v>1.0209999999999999</v>
      </c>
      <c r="H3165">
        <v>0</v>
      </c>
      <c r="J3165" s="1" t="str">
        <f t="shared" si="50"/>
        <v>2024-01-10-19</v>
      </c>
    </row>
    <row r="3166" spans="1:10" x14ac:dyDescent="0.45">
      <c r="A3166">
        <v>3463779</v>
      </c>
      <c r="B3166" s="1">
        <v>45301.833333333336</v>
      </c>
      <c r="C3166" t="s">
        <v>7</v>
      </c>
      <c r="D3166" t="s">
        <v>8</v>
      </c>
      <c r="E3166" t="s">
        <v>8796</v>
      </c>
      <c r="F3166">
        <v>635</v>
      </c>
      <c r="G3166">
        <v>0.78200000000000003</v>
      </c>
      <c r="H3166">
        <v>0</v>
      </c>
      <c r="J3166" s="1" t="str">
        <f t="shared" si="50"/>
        <v>2024-01-10-20</v>
      </c>
    </row>
    <row r="3167" spans="1:10" x14ac:dyDescent="0.45">
      <c r="A3167">
        <v>3464924</v>
      </c>
      <c r="B3167" s="1">
        <v>45301.875</v>
      </c>
      <c r="C3167" t="s">
        <v>7</v>
      </c>
      <c r="D3167" t="s">
        <v>8</v>
      </c>
      <c r="E3167" t="s">
        <v>8796</v>
      </c>
      <c r="F3167">
        <v>635</v>
      </c>
      <c r="G3167">
        <v>0.93300000000000005</v>
      </c>
      <c r="H3167">
        <v>0</v>
      </c>
      <c r="J3167" s="1" t="str">
        <f t="shared" si="50"/>
        <v>2024-01-10-21</v>
      </c>
    </row>
    <row r="3168" spans="1:10" x14ac:dyDescent="0.45">
      <c r="A3168">
        <v>3465966</v>
      </c>
      <c r="B3168" s="1">
        <v>45301.916666666664</v>
      </c>
      <c r="C3168" t="s">
        <v>7</v>
      </c>
      <c r="D3168" t="s">
        <v>8</v>
      </c>
      <c r="E3168" t="s">
        <v>8796</v>
      </c>
      <c r="F3168">
        <v>635</v>
      </c>
      <c r="G3168">
        <v>0.65200000000000002</v>
      </c>
      <c r="H3168">
        <v>0</v>
      </c>
      <c r="J3168" s="1" t="str">
        <f t="shared" si="50"/>
        <v>2024-01-10-22</v>
      </c>
    </row>
    <row r="3169" spans="1:10" x14ac:dyDescent="0.45">
      <c r="A3169">
        <v>3467537</v>
      </c>
      <c r="B3169" s="1">
        <v>45301.958333333336</v>
      </c>
      <c r="C3169" t="s">
        <v>7</v>
      </c>
      <c r="D3169" t="s">
        <v>8</v>
      </c>
      <c r="E3169" t="s">
        <v>8796</v>
      </c>
      <c r="F3169">
        <v>635</v>
      </c>
      <c r="G3169">
        <v>0.76800000000000002</v>
      </c>
      <c r="H3169">
        <v>0</v>
      </c>
      <c r="J3169" s="1" t="str">
        <f t="shared" si="50"/>
        <v>2024-01-10-23</v>
      </c>
    </row>
    <row r="3170" spans="1:10" x14ac:dyDescent="0.45">
      <c r="A3170">
        <v>3468221</v>
      </c>
      <c r="B3170" s="1">
        <v>45302</v>
      </c>
      <c r="C3170" t="s">
        <v>7</v>
      </c>
      <c r="D3170" t="s">
        <v>8</v>
      </c>
      <c r="E3170" t="s">
        <v>8796</v>
      </c>
      <c r="F3170">
        <v>635</v>
      </c>
      <c r="G3170">
        <v>1.006</v>
      </c>
      <c r="H3170">
        <v>0</v>
      </c>
      <c r="J3170" s="1" t="str">
        <f t="shared" si="50"/>
        <v>2024-01-11-00</v>
      </c>
    </row>
    <row r="3171" spans="1:10" x14ac:dyDescent="0.45">
      <c r="A3171">
        <v>3468946</v>
      </c>
      <c r="B3171" s="1">
        <v>45302.041666666664</v>
      </c>
      <c r="C3171" t="s">
        <v>7</v>
      </c>
      <c r="D3171" t="s">
        <v>8</v>
      </c>
      <c r="E3171" t="s">
        <v>8796</v>
      </c>
      <c r="F3171">
        <v>635</v>
      </c>
      <c r="G3171">
        <v>1.0429999999999999</v>
      </c>
      <c r="H3171">
        <v>0</v>
      </c>
      <c r="J3171" s="1" t="str">
        <f t="shared" si="50"/>
        <v>2024-01-11-01</v>
      </c>
    </row>
    <row r="3172" spans="1:10" x14ac:dyDescent="0.45">
      <c r="A3172">
        <v>3469876</v>
      </c>
      <c r="B3172" s="1">
        <v>45302.083333333336</v>
      </c>
      <c r="C3172" t="s">
        <v>7</v>
      </c>
      <c r="D3172" t="s">
        <v>8</v>
      </c>
      <c r="E3172" t="s">
        <v>8796</v>
      </c>
      <c r="F3172">
        <v>635</v>
      </c>
      <c r="G3172">
        <v>0.88400000000000001</v>
      </c>
      <c r="H3172">
        <v>0</v>
      </c>
      <c r="J3172" s="1" t="str">
        <f t="shared" si="50"/>
        <v>2024-01-11-02</v>
      </c>
    </row>
    <row r="3173" spans="1:10" x14ac:dyDescent="0.45">
      <c r="A3173">
        <v>3470936</v>
      </c>
      <c r="B3173" s="1">
        <v>45302.125</v>
      </c>
      <c r="C3173" t="s">
        <v>7</v>
      </c>
      <c r="D3173" t="s">
        <v>8</v>
      </c>
      <c r="E3173" t="s">
        <v>8796</v>
      </c>
      <c r="F3173">
        <v>635</v>
      </c>
      <c r="G3173">
        <v>0.97099999999999997</v>
      </c>
      <c r="H3173">
        <v>0</v>
      </c>
      <c r="J3173" s="1" t="str">
        <f t="shared" si="50"/>
        <v>2024-01-11-03</v>
      </c>
    </row>
    <row r="3174" spans="1:10" x14ac:dyDescent="0.45">
      <c r="A3174">
        <v>3472927</v>
      </c>
      <c r="B3174" s="1">
        <v>45302.166666666664</v>
      </c>
      <c r="C3174" t="s">
        <v>7</v>
      </c>
      <c r="D3174" t="s">
        <v>8</v>
      </c>
      <c r="E3174" t="s">
        <v>8796</v>
      </c>
      <c r="F3174">
        <v>635</v>
      </c>
      <c r="G3174">
        <v>0.90500000000000003</v>
      </c>
      <c r="H3174">
        <v>0</v>
      </c>
      <c r="J3174" s="1" t="str">
        <f t="shared" si="50"/>
        <v>2024-01-11-04</v>
      </c>
    </row>
    <row r="3175" spans="1:10" x14ac:dyDescent="0.45">
      <c r="A3175">
        <v>3473947</v>
      </c>
      <c r="B3175" s="1">
        <v>45302.208333333336</v>
      </c>
      <c r="C3175" t="s">
        <v>7</v>
      </c>
      <c r="D3175" t="s">
        <v>8</v>
      </c>
      <c r="E3175" t="s">
        <v>8796</v>
      </c>
      <c r="F3175">
        <v>635</v>
      </c>
      <c r="G3175">
        <v>0.38200000000000001</v>
      </c>
      <c r="H3175">
        <v>0</v>
      </c>
      <c r="J3175" s="1" t="str">
        <f t="shared" si="50"/>
        <v>2024-01-11-05</v>
      </c>
    </row>
    <row r="3176" spans="1:10" x14ac:dyDescent="0.45">
      <c r="A3176">
        <v>3474576</v>
      </c>
      <c r="B3176" s="1">
        <v>45302.25</v>
      </c>
      <c r="C3176" t="s">
        <v>7</v>
      </c>
      <c r="D3176" t="s">
        <v>8</v>
      </c>
      <c r="E3176" t="s">
        <v>8796</v>
      </c>
      <c r="F3176">
        <v>635</v>
      </c>
      <c r="G3176">
        <v>1.571</v>
      </c>
      <c r="H3176">
        <v>0</v>
      </c>
      <c r="J3176" s="1" t="str">
        <f t="shared" si="50"/>
        <v>2024-01-11-06</v>
      </c>
    </row>
    <row r="3177" spans="1:10" x14ac:dyDescent="0.45">
      <c r="A3177">
        <v>3475469</v>
      </c>
      <c r="B3177" s="1">
        <v>45302.291666666664</v>
      </c>
      <c r="C3177" t="s">
        <v>7</v>
      </c>
      <c r="D3177" t="s">
        <v>8</v>
      </c>
      <c r="E3177" t="s">
        <v>8796</v>
      </c>
      <c r="F3177">
        <v>635</v>
      </c>
      <c r="G3177">
        <v>0.85399999999999998</v>
      </c>
      <c r="H3177">
        <v>1.4999999999999999E-2</v>
      </c>
      <c r="J3177" s="1" t="str">
        <f t="shared" si="50"/>
        <v>2024-01-11-07</v>
      </c>
    </row>
    <row r="3178" spans="1:10" x14ac:dyDescent="0.45">
      <c r="A3178">
        <v>3476456</v>
      </c>
      <c r="B3178" s="1">
        <v>45302.333333333336</v>
      </c>
      <c r="C3178" t="s">
        <v>7</v>
      </c>
      <c r="D3178" t="s">
        <v>8</v>
      </c>
      <c r="E3178" t="s">
        <v>8796</v>
      </c>
      <c r="F3178">
        <v>635</v>
      </c>
      <c r="G3178">
        <v>0.68300000000000005</v>
      </c>
      <c r="H3178">
        <v>8.7999999999999995E-2</v>
      </c>
      <c r="J3178" s="1" t="str">
        <f t="shared" si="50"/>
        <v>2024-01-11-08</v>
      </c>
    </row>
    <row r="3179" spans="1:10" x14ac:dyDescent="0.45">
      <c r="A3179">
        <v>3478448</v>
      </c>
      <c r="B3179" s="1">
        <v>45302.375</v>
      </c>
      <c r="C3179" t="s">
        <v>7</v>
      </c>
      <c r="D3179" t="s">
        <v>8</v>
      </c>
      <c r="E3179" t="s">
        <v>8796</v>
      </c>
      <c r="F3179">
        <v>635</v>
      </c>
      <c r="G3179">
        <v>0.184</v>
      </c>
      <c r="H3179">
        <v>0.26600000000000001</v>
      </c>
      <c r="J3179" s="1" t="str">
        <f t="shared" si="50"/>
        <v>2024-01-11-09</v>
      </c>
    </row>
    <row r="3180" spans="1:10" x14ac:dyDescent="0.45">
      <c r="A3180">
        <v>3478591</v>
      </c>
      <c r="B3180" s="1">
        <v>45302.416666666664</v>
      </c>
      <c r="C3180" t="s">
        <v>7</v>
      </c>
      <c r="D3180" t="s">
        <v>8</v>
      </c>
      <c r="E3180" t="s">
        <v>8796</v>
      </c>
      <c r="F3180">
        <v>635</v>
      </c>
      <c r="G3180">
        <v>0.53900000000000003</v>
      </c>
      <c r="H3180">
        <v>0.19400000000000001</v>
      </c>
      <c r="J3180" s="1" t="str">
        <f t="shared" si="50"/>
        <v>2024-01-11-10</v>
      </c>
    </row>
    <row r="3181" spans="1:10" x14ac:dyDescent="0.45">
      <c r="A3181">
        <v>3480632</v>
      </c>
      <c r="B3181" s="1">
        <v>45302.458333333336</v>
      </c>
      <c r="C3181" t="s">
        <v>7</v>
      </c>
      <c r="D3181" t="s">
        <v>8</v>
      </c>
      <c r="E3181" t="s">
        <v>8796</v>
      </c>
      <c r="F3181">
        <v>635</v>
      </c>
      <c r="G3181">
        <v>1.29</v>
      </c>
      <c r="H3181">
        <v>6.5000000000000002E-2</v>
      </c>
      <c r="J3181" s="1" t="str">
        <f t="shared" si="50"/>
        <v>2024-01-11-11</v>
      </c>
    </row>
    <row r="3182" spans="1:10" x14ac:dyDescent="0.45">
      <c r="A3182">
        <v>3481657</v>
      </c>
      <c r="B3182" s="1">
        <v>45302.5</v>
      </c>
      <c r="C3182" t="s">
        <v>7</v>
      </c>
      <c r="D3182" t="s">
        <v>8</v>
      </c>
      <c r="E3182" t="s">
        <v>8796</v>
      </c>
      <c r="F3182">
        <v>635</v>
      </c>
      <c r="G3182">
        <v>0.76100000000000001</v>
      </c>
      <c r="H3182">
        <v>1.2999999999999999E-2</v>
      </c>
      <c r="J3182" s="1" t="str">
        <f t="shared" si="50"/>
        <v>2024-01-11-12</v>
      </c>
    </row>
    <row r="3183" spans="1:10" x14ac:dyDescent="0.45">
      <c r="A3183">
        <v>3482210</v>
      </c>
      <c r="B3183" s="1">
        <v>45302.541666666664</v>
      </c>
      <c r="C3183" t="s">
        <v>7</v>
      </c>
      <c r="D3183" t="s">
        <v>8</v>
      </c>
      <c r="E3183" t="s">
        <v>8796</v>
      </c>
      <c r="F3183">
        <v>635</v>
      </c>
      <c r="G3183">
        <v>1.2250000000000001</v>
      </c>
      <c r="H3183">
        <v>2.1999999999999999E-2</v>
      </c>
      <c r="J3183" s="1" t="str">
        <f t="shared" si="50"/>
        <v>2024-01-11-13</v>
      </c>
    </row>
    <row r="3184" spans="1:10" x14ac:dyDescent="0.45">
      <c r="A3184">
        <v>3483719</v>
      </c>
      <c r="B3184" s="1">
        <v>45302.583333333336</v>
      </c>
      <c r="C3184" t="s">
        <v>7</v>
      </c>
      <c r="D3184" t="s">
        <v>8</v>
      </c>
      <c r="E3184" t="s">
        <v>8796</v>
      </c>
      <c r="F3184">
        <v>635</v>
      </c>
      <c r="G3184">
        <v>0.80100000000000005</v>
      </c>
      <c r="H3184">
        <v>0</v>
      </c>
      <c r="J3184" s="1" t="str">
        <f t="shared" si="50"/>
        <v>2024-01-11-14</v>
      </c>
    </row>
    <row r="3185" spans="1:10" x14ac:dyDescent="0.45">
      <c r="A3185">
        <v>3484835</v>
      </c>
      <c r="B3185" s="1">
        <v>45302.625</v>
      </c>
      <c r="C3185" t="s">
        <v>7</v>
      </c>
      <c r="D3185" t="s">
        <v>8</v>
      </c>
      <c r="E3185" t="s">
        <v>8796</v>
      </c>
      <c r="F3185">
        <v>635</v>
      </c>
      <c r="G3185">
        <v>1.496</v>
      </c>
      <c r="H3185">
        <v>0</v>
      </c>
      <c r="J3185" s="1" t="str">
        <f t="shared" si="50"/>
        <v>2024-01-11-15</v>
      </c>
    </row>
    <row r="3186" spans="1:10" x14ac:dyDescent="0.45">
      <c r="A3186">
        <v>3485974</v>
      </c>
      <c r="B3186" s="1">
        <v>45302.666666666664</v>
      </c>
      <c r="C3186" t="s">
        <v>7</v>
      </c>
      <c r="D3186" t="s">
        <v>8</v>
      </c>
      <c r="E3186" t="s">
        <v>8796</v>
      </c>
      <c r="F3186">
        <v>635</v>
      </c>
      <c r="G3186">
        <v>1.323</v>
      </c>
      <c r="H3186">
        <v>0</v>
      </c>
      <c r="J3186" s="1" t="str">
        <f t="shared" si="50"/>
        <v>2024-01-11-16</v>
      </c>
    </row>
    <row r="3187" spans="1:10" x14ac:dyDescent="0.45">
      <c r="A3187">
        <v>3486662</v>
      </c>
      <c r="B3187" s="1">
        <v>45302.708333333336</v>
      </c>
      <c r="C3187" t="s">
        <v>7</v>
      </c>
      <c r="D3187" t="s">
        <v>8</v>
      </c>
      <c r="E3187" t="s">
        <v>8796</v>
      </c>
      <c r="F3187">
        <v>635</v>
      </c>
      <c r="G3187">
        <v>1.5089999999999999</v>
      </c>
      <c r="H3187">
        <v>0</v>
      </c>
      <c r="J3187" s="1" t="str">
        <f t="shared" si="50"/>
        <v>2024-01-11-17</v>
      </c>
    </row>
    <row r="3188" spans="1:10" x14ac:dyDescent="0.45">
      <c r="A3188">
        <v>3488038</v>
      </c>
      <c r="B3188" s="1">
        <v>45302.75</v>
      </c>
      <c r="C3188" t="s">
        <v>7</v>
      </c>
      <c r="D3188" t="s">
        <v>8</v>
      </c>
      <c r="E3188" t="s">
        <v>8796</v>
      </c>
      <c r="F3188">
        <v>635</v>
      </c>
      <c r="G3188">
        <v>1.6679999999999999</v>
      </c>
      <c r="H3188">
        <v>0</v>
      </c>
      <c r="J3188" s="1" t="str">
        <f t="shared" si="50"/>
        <v>2024-01-11-18</v>
      </c>
    </row>
    <row r="3189" spans="1:10" x14ac:dyDescent="0.45">
      <c r="A3189">
        <v>3489140</v>
      </c>
      <c r="B3189" s="1">
        <v>45302.791666666664</v>
      </c>
      <c r="C3189" t="s">
        <v>7</v>
      </c>
      <c r="D3189" t="s">
        <v>8</v>
      </c>
      <c r="E3189" t="s">
        <v>8796</v>
      </c>
      <c r="F3189">
        <v>635</v>
      </c>
      <c r="G3189">
        <v>1.556</v>
      </c>
      <c r="H3189">
        <v>0</v>
      </c>
      <c r="J3189" s="1" t="str">
        <f t="shared" si="50"/>
        <v>2024-01-11-19</v>
      </c>
    </row>
    <row r="3190" spans="1:10" x14ac:dyDescent="0.45">
      <c r="A3190">
        <v>3489455</v>
      </c>
      <c r="B3190" s="1">
        <v>45302.833333333336</v>
      </c>
      <c r="C3190" t="s">
        <v>7</v>
      </c>
      <c r="D3190" t="s">
        <v>8</v>
      </c>
      <c r="E3190" t="s">
        <v>8796</v>
      </c>
      <c r="F3190">
        <v>635</v>
      </c>
      <c r="G3190">
        <v>1.51</v>
      </c>
      <c r="H3190">
        <v>0</v>
      </c>
      <c r="J3190" s="1" t="str">
        <f t="shared" si="50"/>
        <v>2024-01-11-20</v>
      </c>
    </row>
    <row r="3191" spans="1:10" x14ac:dyDescent="0.45">
      <c r="A3191">
        <v>3491001</v>
      </c>
      <c r="B3191" s="1">
        <v>45302.875</v>
      </c>
      <c r="C3191" t="s">
        <v>7</v>
      </c>
      <c r="D3191" t="s">
        <v>8</v>
      </c>
      <c r="E3191" t="s">
        <v>8796</v>
      </c>
      <c r="F3191">
        <v>635</v>
      </c>
      <c r="G3191">
        <v>1.4410000000000001</v>
      </c>
      <c r="H3191">
        <v>0</v>
      </c>
      <c r="J3191" s="1" t="str">
        <f t="shared" si="50"/>
        <v>2024-01-11-21</v>
      </c>
    </row>
    <row r="3192" spans="1:10" x14ac:dyDescent="0.45">
      <c r="A3192">
        <v>3492063</v>
      </c>
      <c r="B3192" s="1">
        <v>45302.916666666664</v>
      </c>
      <c r="C3192" t="s">
        <v>7</v>
      </c>
      <c r="D3192" t="s">
        <v>8</v>
      </c>
      <c r="E3192" t="s">
        <v>8796</v>
      </c>
      <c r="F3192">
        <v>635</v>
      </c>
      <c r="G3192">
        <v>1.5269999999999999</v>
      </c>
      <c r="H3192">
        <v>0</v>
      </c>
      <c r="J3192" s="1" t="str">
        <f t="shared" si="50"/>
        <v>2024-01-11-22</v>
      </c>
    </row>
    <row r="3193" spans="1:10" x14ac:dyDescent="0.45">
      <c r="A3193">
        <v>3493228</v>
      </c>
      <c r="B3193" s="1">
        <v>45302.958333333336</v>
      </c>
      <c r="C3193" t="s">
        <v>7</v>
      </c>
      <c r="D3193" t="s">
        <v>8</v>
      </c>
      <c r="E3193" t="s">
        <v>8796</v>
      </c>
      <c r="F3193">
        <v>635</v>
      </c>
      <c r="G3193">
        <v>1.494</v>
      </c>
      <c r="H3193">
        <v>0</v>
      </c>
      <c r="J3193" s="1" t="str">
        <f t="shared" si="50"/>
        <v>2024-01-11-23</v>
      </c>
    </row>
    <row r="3194" spans="1:10" x14ac:dyDescent="0.45">
      <c r="A3194">
        <v>3494260</v>
      </c>
      <c r="B3194" s="1">
        <v>45303</v>
      </c>
      <c r="C3194" t="s">
        <v>7</v>
      </c>
      <c r="D3194" t="s">
        <v>8</v>
      </c>
      <c r="E3194" t="s">
        <v>8796</v>
      </c>
      <c r="F3194">
        <v>635</v>
      </c>
      <c r="G3194">
        <v>1.726</v>
      </c>
      <c r="H3194">
        <v>0</v>
      </c>
      <c r="J3194" s="1" t="str">
        <f t="shared" si="50"/>
        <v>2024-01-12-00</v>
      </c>
    </row>
    <row r="3195" spans="1:10" x14ac:dyDescent="0.45">
      <c r="A3195">
        <v>3495145</v>
      </c>
      <c r="B3195" s="1">
        <v>45303.041666666664</v>
      </c>
      <c r="C3195" t="s">
        <v>7</v>
      </c>
      <c r="D3195" t="s">
        <v>8</v>
      </c>
      <c r="E3195" t="s">
        <v>8796</v>
      </c>
      <c r="F3195">
        <v>635</v>
      </c>
      <c r="G3195">
        <v>1.585</v>
      </c>
      <c r="H3195">
        <v>0</v>
      </c>
      <c r="J3195" s="1" t="str">
        <f t="shared" si="50"/>
        <v>2024-01-12-01</v>
      </c>
    </row>
    <row r="3196" spans="1:10" x14ac:dyDescent="0.45">
      <c r="A3196">
        <v>3496792</v>
      </c>
      <c r="B3196" s="1">
        <v>45303.083333333336</v>
      </c>
      <c r="C3196" t="s">
        <v>7</v>
      </c>
      <c r="D3196" t="s">
        <v>8</v>
      </c>
      <c r="E3196" t="s">
        <v>8796</v>
      </c>
      <c r="F3196">
        <v>635</v>
      </c>
      <c r="G3196">
        <v>1.8420000000000001</v>
      </c>
      <c r="H3196">
        <v>0</v>
      </c>
      <c r="J3196" s="1" t="str">
        <f t="shared" si="50"/>
        <v>2024-01-12-02</v>
      </c>
    </row>
    <row r="3197" spans="1:10" x14ac:dyDescent="0.45">
      <c r="A3197">
        <v>3497193</v>
      </c>
      <c r="B3197" s="1">
        <v>45303.125</v>
      </c>
      <c r="C3197" t="s">
        <v>7</v>
      </c>
      <c r="D3197" t="s">
        <v>8</v>
      </c>
      <c r="E3197" t="s">
        <v>8796</v>
      </c>
      <c r="F3197">
        <v>635</v>
      </c>
      <c r="G3197">
        <v>1.603</v>
      </c>
      <c r="H3197">
        <v>0</v>
      </c>
      <c r="J3197" s="1" t="str">
        <f t="shared" si="50"/>
        <v>2024-01-12-03</v>
      </c>
    </row>
    <row r="3198" spans="1:10" x14ac:dyDescent="0.45">
      <c r="A3198">
        <v>3498683</v>
      </c>
      <c r="B3198" s="1">
        <v>45303.166666666664</v>
      </c>
      <c r="C3198" t="s">
        <v>7</v>
      </c>
      <c r="D3198" t="s">
        <v>8</v>
      </c>
      <c r="E3198" t="s">
        <v>8796</v>
      </c>
      <c r="F3198">
        <v>635</v>
      </c>
      <c r="G3198">
        <v>1.4019999999999999</v>
      </c>
      <c r="H3198">
        <v>0</v>
      </c>
      <c r="J3198" s="1" t="str">
        <f t="shared" si="50"/>
        <v>2024-01-12-04</v>
      </c>
    </row>
    <row r="3199" spans="1:10" x14ac:dyDescent="0.45">
      <c r="A3199">
        <v>3499299</v>
      </c>
      <c r="B3199" s="1">
        <v>45303.208333333336</v>
      </c>
      <c r="C3199" t="s">
        <v>7</v>
      </c>
      <c r="D3199" t="s">
        <v>8</v>
      </c>
      <c r="E3199" t="s">
        <v>8796</v>
      </c>
      <c r="F3199">
        <v>635</v>
      </c>
      <c r="G3199">
        <v>1.5049999999999999</v>
      </c>
      <c r="H3199">
        <v>0</v>
      </c>
      <c r="J3199" s="1" t="str">
        <f t="shared" si="50"/>
        <v>2024-01-12-05</v>
      </c>
    </row>
    <row r="3200" spans="1:10" x14ac:dyDescent="0.45">
      <c r="A3200">
        <v>3500449</v>
      </c>
      <c r="B3200" s="1">
        <v>45303.25</v>
      </c>
      <c r="C3200" t="s">
        <v>7</v>
      </c>
      <c r="D3200" t="s">
        <v>8</v>
      </c>
      <c r="E3200" t="s">
        <v>8796</v>
      </c>
      <c r="F3200">
        <v>635</v>
      </c>
      <c r="G3200">
        <v>1.986</v>
      </c>
      <c r="H3200">
        <v>0</v>
      </c>
      <c r="J3200" s="1" t="str">
        <f t="shared" si="50"/>
        <v>2024-01-12-06</v>
      </c>
    </row>
    <row r="3201" spans="1:10" x14ac:dyDescent="0.45">
      <c r="A3201">
        <v>3501520</v>
      </c>
      <c r="B3201" s="1">
        <v>45303.291666666664</v>
      </c>
      <c r="C3201" t="s">
        <v>7</v>
      </c>
      <c r="D3201" t="s">
        <v>8</v>
      </c>
      <c r="E3201" t="s">
        <v>8796</v>
      </c>
      <c r="F3201">
        <v>635</v>
      </c>
      <c r="G3201">
        <v>1.35</v>
      </c>
      <c r="H3201">
        <v>1.2E-2</v>
      </c>
      <c r="J3201" s="1" t="str">
        <f t="shared" si="50"/>
        <v>2024-01-12-07</v>
      </c>
    </row>
    <row r="3202" spans="1:10" x14ac:dyDescent="0.45">
      <c r="A3202">
        <v>3503040</v>
      </c>
      <c r="B3202" s="1">
        <v>45303.333333333336</v>
      </c>
      <c r="C3202" t="s">
        <v>7</v>
      </c>
      <c r="D3202" t="s">
        <v>8</v>
      </c>
      <c r="E3202" t="s">
        <v>8796</v>
      </c>
      <c r="F3202">
        <v>635</v>
      </c>
      <c r="G3202">
        <v>1.2849999999999999</v>
      </c>
      <c r="H3202">
        <v>8.9999999999999993E-3</v>
      </c>
      <c r="J3202" s="1" t="str">
        <f t="shared" si="50"/>
        <v>2024-01-12-08</v>
      </c>
    </row>
    <row r="3203" spans="1:10" x14ac:dyDescent="0.45">
      <c r="A3203">
        <v>3503856</v>
      </c>
      <c r="B3203" s="1">
        <v>45303.375</v>
      </c>
      <c r="C3203" t="s">
        <v>7</v>
      </c>
      <c r="D3203" t="s">
        <v>8</v>
      </c>
      <c r="E3203" t="s">
        <v>8796</v>
      </c>
      <c r="F3203">
        <v>635</v>
      </c>
      <c r="G3203">
        <v>0.872</v>
      </c>
      <c r="H3203">
        <v>0</v>
      </c>
      <c r="J3203" s="1" t="str">
        <f t="shared" ref="J3203:J3266" si="51">TEXT(YEAR(B3203),"0000")&amp;"-"&amp;TEXT(MONTH(B3203),"00")&amp;"-"&amp;TEXT(DAY(B3203),"00")&amp;"-"&amp;TEXT(HOUR(B3203),"00")</f>
        <v>2024-01-12-09</v>
      </c>
    </row>
    <row r="3204" spans="1:10" x14ac:dyDescent="0.45">
      <c r="A3204">
        <v>3505203</v>
      </c>
      <c r="B3204" s="1">
        <v>45303.416666666664</v>
      </c>
      <c r="C3204" t="s">
        <v>7</v>
      </c>
      <c r="D3204" t="s">
        <v>8</v>
      </c>
      <c r="E3204" t="s">
        <v>8796</v>
      </c>
      <c r="F3204">
        <v>635</v>
      </c>
      <c r="G3204">
        <v>1.329</v>
      </c>
      <c r="H3204">
        <v>0</v>
      </c>
      <c r="J3204" s="1" t="str">
        <f t="shared" si="51"/>
        <v>2024-01-12-10</v>
      </c>
    </row>
    <row r="3205" spans="1:10" x14ac:dyDescent="0.45">
      <c r="A3205">
        <v>3506336</v>
      </c>
      <c r="B3205" s="1">
        <v>45303.458333333336</v>
      </c>
      <c r="C3205" t="s">
        <v>7</v>
      </c>
      <c r="D3205" t="s">
        <v>8</v>
      </c>
      <c r="E3205" t="s">
        <v>8796</v>
      </c>
      <c r="F3205">
        <v>635</v>
      </c>
      <c r="G3205">
        <v>0.80100000000000005</v>
      </c>
      <c r="H3205">
        <v>0</v>
      </c>
      <c r="J3205" s="1" t="str">
        <f t="shared" si="51"/>
        <v>2024-01-12-11</v>
      </c>
    </row>
    <row r="3206" spans="1:10" x14ac:dyDescent="0.45">
      <c r="A3206">
        <v>3507440</v>
      </c>
      <c r="B3206" s="1">
        <v>45303.5</v>
      </c>
      <c r="C3206" t="s">
        <v>7</v>
      </c>
      <c r="D3206" t="s">
        <v>8</v>
      </c>
      <c r="E3206" t="s">
        <v>8796</v>
      </c>
      <c r="F3206">
        <v>635</v>
      </c>
      <c r="G3206">
        <v>0.83899999999999997</v>
      </c>
      <c r="H3206">
        <v>1.0999999999999999E-2</v>
      </c>
      <c r="J3206" s="1" t="str">
        <f t="shared" si="51"/>
        <v>2024-01-12-12</v>
      </c>
    </row>
    <row r="3207" spans="1:10" x14ac:dyDescent="0.45">
      <c r="A3207">
        <v>3508073</v>
      </c>
      <c r="B3207" s="1">
        <v>45303.541666666664</v>
      </c>
      <c r="C3207" t="s">
        <v>7</v>
      </c>
      <c r="D3207" t="s">
        <v>8</v>
      </c>
      <c r="E3207" t="s">
        <v>8796</v>
      </c>
      <c r="F3207">
        <v>635</v>
      </c>
      <c r="G3207">
        <v>2.8279999999999998</v>
      </c>
      <c r="H3207">
        <v>0</v>
      </c>
      <c r="J3207" s="1" t="str">
        <f t="shared" si="51"/>
        <v>2024-01-12-13</v>
      </c>
    </row>
    <row r="3208" spans="1:10" x14ac:dyDescent="0.45">
      <c r="A3208">
        <v>3509781</v>
      </c>
      <c r="B3208" s="1">
        <v>45303.583333333336</v>
      </c>
      <c r="C3208" t="s">
        <v>7</v>
      </c>
      <c r="D3208" t="s">
        <v>8</v>
      </c>
      <c r="E3208" t="s">
        <v>8796</v>
      </c>
      <c r="F3208">
        <v>635</v>
      </c>
      <c r="G3208">
        <v>1.103</v>
      </c>
      <c r="H3208">
        <v>0</v>
      </c>
      <c r="J3208" s="1" t="str">
        <f t="shared" si="51"/>
        <v>2024-01-12-14</v>
      </c>
    </row>
    <row r="3209" spans="1:10" x14ac:dyDescent="0.45">
      <c r="A3209">
        <v>3510259</v>
      </c>
      <c r="B3209" s="1">
        <v>45303.625</v>
      </c>
      <c r="C3209" t="s">
        <v>7</v>
      </c>
      <c r="D3209" t="s">
        <v>8</v>
      </c>
      <c r="E3209" t="s">
        <v>8796</v>
      </c>
      <c r="F3209">
        <v>635</v>
      </c>
      <c r="G3209">
        <v>0.55900000000000005</v>
      </c>
      <c r="H3209">
        <v>0</v>
      </c>
      <c r="J3209" s="1" t="str">
        <f t="shared" si="51"/>
        <v>2024-01-12-15</v>
      </c>
    </row>
    <row r="3210" spans="1:10" x14ac:dyDescent="0.45">
      <c r="A3210">
        <v>3511300</v>
      </c>
      <c r="B3210" s="1">
        <v>45303.666666666664</v>
      </c>
      <c r="C3210" t="s">
        <v>7</v>
      </c>
      <c r="D3210" t="s">
        <v>8</v>
      </c>
      <c r="E3210" t="s">
        <v>8796</v>
      </c>
      <c r="F3210">
        <v>635</v>
      </c>
      <c r="G3210">
        <v>1.0640000000000001</v>
      </c>
      <c r="H3210">
        <v>0</v>
      </c>
      <c r="J3210" s="1" t="str">
        <f t="shared" si="51"/>
        <v>2024-01-12-16</v>
      </c>
    </row>
    <row r="3211" spans="1:10" x14ac:dyDescent="0.45">
      <c r="A3211">
        <v>3513417</v>
      </c>
      <c r="B3211" s="1">
        <v>45303.708333333336</v>
      </c>
      <c r="C3211" t="s">
        <v>7</v>
      </c>
      <c r="D3211" t="s">
        <v>8</v>
      </c>
      <c r="E3211" t="s">
        <v>8796</v>
      </c>
      <c r="F3211">
        <v>635</v>
      </c>
      <c r="G3211">
        <v>1.046</v>
      </c>
      <c r="H3211">
        <v>0</v>
      </c>
      <c r="J3211" s="1" t="str">
        <f t="shared" si="51"/>
        <v>2024-01-12-17</v>
      </c>
    </row>
    <row r="3212" spans="1:10" x14ac:dyDescent="0.45">
      <c r="A3212">
        <v>3514324</v>
      </c>
      <c r="B3212" s="1">
        <v>45303.75</v>
      </c>
      <c r="C3212" t="s">
        <v>7</v>
      </c>
      <c r="D3212" t="s">
        <v>8</v>
      </c>
      <c r="E3212" t="s">
        <v>8796</v>
      </c>
      <c r="F3212">
        <v>635</v>
      </c>
      <c r="G3212">
        <v>1.0489999999999999</v>
      </c>
      <c r="H3212">
        <v>0</v>
      </c>
      <c r="J3212" s="1" t="str">
        <f t="shared" si="51"/>
        <v>2024-01-12-18</v>
      </c>
    </row>
    <row r="3213" spans="1:10" x14ac:dyDescent="0.45">
      <c r="A3213">
        <v>3514843</v>
      </c>
      <c r="B3213" s="1">
        <v>45303.791666666664</v>
      </c>
      <c r="C3213" t="s">
        <v>7</v>
      </c>
      <c r="D3213" t="s">
        <v>8</v>
      </c>
      <c r="E3213" t="s">
        <v>8796</v>
      </c>
      <c r="F3213">
        <v>635</v>
      </c>
      <c r="G3213">
        <v>1.0920000000000001</v>
      </c>
      <c r="H3213">
        <v>0</v>
      </c>
      <c r="J3213" s="1" t="str">
        <f t="shared" si="51"/>
        <v>2024-01-12-19</v>
      </c>
    </row>
    <row r="3214" spans="1:10" x14ac:dyDescent="0.45">
      <c r="A3214">
        <v>3515845</v>
      </c>
      <c r="B3214" s="1">
        <v>45303.833333333336</v>
      </c>
      <c r="C3214" t="s">
        <v>7</v>
      </c>
      <c r="D3214" t="s">
        <v>8</v>
      </c>
      <c r="E3214" t="s">
        <v>8796</v>
      </c>
      <c r="F3214">
        <v>635</v>
      </c>
      <c r="G3214">
        <v>1.1220000000000001</v>
      </c>
      <c r="H3214">
        <v>0</v>
      </c>
      <c r="J3214" s="1" t="str">
        <f t="shared" si="51"/>
        <v>2024-01-12-20</v>
      </c>
    </row>
    <row r="3215" spans="1:10" x14ac:dyDescent="0.45">
      <c r="A3215">
        <v>3517504</v>
      </c>
      <c r="B3215" s="1">
        <v>45303.875</v>
      </c>
      <c r="C3215" t="s">
        <v>7</v>
      </c>
      <c r="D3215" t="s">
        <v>8</v>
      </c>
      <c r="E3215" t="s">
        <v>8796</v>
      </c>
      <c r="F3215">
        <v>635</v>
      </c>
      <c r="G3215">
        <v>1.657</v>
      </c>
      <c r="H3215">
        <v>0</v>
      </c>
      <c r="J3215" s="1" t="str">
        <f t="shared" si="51"/>
        <v>2024-01-12-21</v>
      </c>
    </row>
    <row r="3216" spans="1:10" x14ac:dyDescent="0.45">
      <c r="A3216">
        <v>3518263</v>
      </c>
      <c r="B3216" s="1">
        <v>45303.916666666664</v>
      </c>
      <c r="C3216" t="s">
        <v>7</v>
      </c>
      <c r="D3216" t="s">
        <v>8</v>
      </c>
      <c r="E3216" t="s">
        <v>8796</v>
      </c>
      <c r="F3216">
        <v>635</v>
      </c>
      <c r="G3216">
        <v>1.0860000000000001</v>
      </c>
      <c r="H3216">
        <v>0</v>
      </c>
      <c r="J3216" s="1" t="str">
        <f t="shared" si="51"/>
        <v>2024-01-12-22</v>
      </c>
    </row>
    <row r="3217" spans="1:10" x14ac:dyDescent="0.45">
      <c r="A3217">
        <v>3518902</v>
      </c>
      <c r="B3217" s="1">
        <v>45303.958333333336</v>
      </c>
      <c r="C3217" t="s">
        <v>7</v>
      </c>
      <c r="D3217" t="s">
        <v>8</v>
      </c>
      <c r="E3217" t="s">
        <v>8796</v>
      </c>
      <c r="F3217">
        <v>635</v>
      </c>
      <c r="G3217">
        <v>1.268</v>
      </c>
      <c r="H3217">
        <v>0</v>
      </c>
      <c r="J3217" s="1" t="str">
        <f t="shared" si="51"/>
        <v>2024-01-12-23</v>
      </c>
    </row>
    <row r="3218" spans="1:10" x14ac:dyDescent="0.45">
      <c r="A3218">
        <v>3520833</v>
      </c>
      <c r="B3218" s="1">
        <v>45304</v>
      </c>
      <c r="C3218" t="s">
        <v>7</v>
      </c>
      <c r="D3218" t="s">
        <v>8</v>
      </c>
      <c r="E3218" t="s">
        <v>8796</v>
      </c>
      <c r="F3218">
        <v>635</v>
      </c>
      <c r="G3218">
        <v>1.3440000000000001</v>
      </c>
      <c r="H3218">
        <v>0</v>
      </c>
      <c r="J3218" s="1" t="str">
        <f t="shared" si="51"/>
        <v>2024-01-13-00</v>
      </c>
    </row>
    <row r="3219" spans="1:10" x14ac:dyDescent="0.45">
      <c r="A3219">
        <v>3521542</v>
      </c>
      <c r="B3219" s="1">
        <v>45304.041666666664</v>
      </c>
      <c r="C3219" t="s">
        <v>7</v>
      </c>
      <c r="D3219" t="s">
        <v>8</v>
      </c>
      <c r="E3219" t="s">
        <v>8796</v>
      </c>
      <c r="F3219">
        <v>635</v>
      </c>
      <c r="G3219">
        <v>1.0940000000000001</v>
      </c>
      <c r="H3219">
        <v>0</v>
      </c>
      <c r="J3219" s="1" t="str">
        <f t="shared" si="51"/>
        <v>2024-01-13-01</v>
      </c>
    </row>
    <row r="3220" spans="1:10" x14ac:dyDescent="0.45">
      <c r="A3220">
        <v>3522833</v>
      </c>
      <c r="B3220" s="1">
        <v>45304.083333333336</v>
      </c>
      <c r="C3220" t="s">
        <v>7</v>
      </c>
      <c r="D3220" t="s">
        <v>8</v>
      </c>
      <c r="E3220" t="s">
        <v>8796</v>
      </c>
      <c r="F3220">
        <v>635</v>
      </c>
      <c r="G3220">
        <v>1.341</v>
      </c>
      <c r="H3220">
        <v>0</v>
      </c>
      <c r="J3220" s="1" t="str">
        <f t="shared" si="51"/>
        <v>2024-01-13-02</v>
      </c>
    </row>
    <row r="3221" spans="1:10" x14ac:dyDescent="0.45">
      <c r="A3221">
        <v>3523709</v>
      </c>
      <c r="B3221" s="1">
        <v>45304.125</v>
      </c>
      <c r="C3221" t="s">
        <v>7</v>
      </c>
      <c r="D3221" t="s">
        <v>8</v>
      </c>
      <c r="E3221" t="s">
        <v>8796</v>
      </c>
      <c r="F3221">
        <v>635</v>
      </c>
      <c r="G3221">
        <v>1.4930000000000001</v>
      </c>
      <c r="H3221">
        <v>0</v>
      </c>
      <c r="J3221" s="1" t="str">
        <f t="shared" si="51"/>
        <v>2024-01-13-03</v>
      </c>
    </row>
    <row r="3222" spans="1:10" x14ac:dyDescent="0.45">
      <c r="A3222">
        <v>3524904</v>
      </c>
      <c r="B3222" s="1">
        <v>45304.166666666664</v>
      </c>
      <c r="C3222" t="s">
        <v>7</v>
      </c>
      <c r="D3222" t="s">
        <v>8</v>
      </c>
      <c r="E3222" t="s">
        <v>8796</v>
      </c>
      <c r="F3222">
        <v>635</v>
      </c>
      <c r="G3222">
        <v>1.405</v>
      </c>
      <c r="H3222">
        <v>0</v>
      </c>
      <c r="J3222" s="1" t="str">
        <f t="shared" si="51"/>
        <v>2024-01-13-04</v>
      </c>
    </row>
    <row r="3223" spans="1:10" x14ac:dyDescent="0.45">
      <c r="A3223">
        <v>3525869</v>
      </c>
      <c r="B3223" s="1">
        <v>45304.208333333336</v>
      </c>
      <c r="C3223" t="s">
        <v>7</v>
      </c>
      <c r="D3223" t="s">
        <v>8</v>
      </c>
      <c r="E3223" t="s">
        <v>8796</v>
      </c>
      <c r="F3223">
        <v>635</v>
      </c>
      <c r="G3223">
        <v>1.472</v>
      </c>
      <c r="H3223">
        <v>0</v>
      </c>
      <c r="J3223" s="1" t="str">
        <f t="shared" si="51"/>
        <v>2024-01-13-05</v>
      </c>
    </row>
    <row r="3224" spans="1:10" x14ac:dyDescent="0.45">
      <c r="A3224">
        <v>3527163</v>
      </c>
      <c r="B3224" s="1">
        <v>45304.25</v>
      </c>
      <c r="C3224" t="s">
        <v>7</v>
      </c>
      <c r="D3224" t="s">
        <v>8</v>
      </c>
      <c r="E3224" t="s">
        <v>8796</v>
      </c>
      <c r="F3224">
        <v>635</v>
      </c>
      <c r="G3224">
        <v>1.944</v>
      </c>
      <c r="H3224">
        <v>0</v>
      </c>
      <c r="J3224" s="1" t="str">
        <f t="shared" si="51"/>
        <v>2024-01-13-06</v>
      </c>
    </row>
    <row r="3225" spans="1:10" x14ac:dyDescent="0.45">
      <c r="A3225">
        <v>3528136</v>
      </c>
      <c r="B3225" s="1">
        <v>45304.291666666664</v>
      </c>
      <c r="C3225" t="s">
        <v>7</v>
      </c>
      <c r="D3225" t="s">
        <v>8</v>
      </c>
      <c r="E3225" t="s">
        <v>8796</v>
      </c>
      <c r="F3225">
        <v>635</v>
      </c>
      <c r="G3225">
        <v>1.5209999999999999</v>
      </c>
      <c r="H3225">
        <v>1.2999999999999999E-2</v>
      </c>
      <c r="J3225" s="1" t="str">
        <f t="shared" si="51"/>
        <v>2024-01-13-07</v>
      </c>
    </row>
    <row r="3226" spans="1:10" x14ac:dyDescent="0.45">
      <c r="A3226">
        <v>3529188</v>
      </c>
      <c r="B3226" s="1">
        <v>45304.333333333336</v>
      </c>
      <c r="C3226" t="s">
        <v>7</v>
      </c>
      <c r="D3226" t="s">
        <v>8</v>
      </c>
      <c r="E3226" t="s">
        <v>8796</v>
      </c>
      <c r="F3226">
        <v>635</v>
      </c>
      <c r="G3226">
        <v>1.2629999999999999</v>
      </c>
      <c r="H3226">
        <v>0.14699999999999999</v>
      </c>
      <c r="J3226" s="1" t="str">
        <f t="shared" si="51"/>
        <v>2024-01-13-08</v>
      </c>
    </row>
    <row r="3227" spans="1:10" x14ac:dyDescent="0.45">
      <c r="A3227">
        <v>3530077</v>
      </c>
      <c r="B3227" s="1">
        <v>45304.375</v>
      </c>
      <c r="C3227" t="s">
        <v>7</v>
      </c>
      <c r="D3227" t="s">
        <v>8</v>
      </c>
      <c r="E3227" t="s">
        <v>8796</v>
      </c>
      <c r="F3227">
        <v>635</v>
      </c>
      <c r="G3227">
        <v>1.5660000000000001</v>
      </c>
      <c r="H3227">
        <v>0.19600000000000001</v>
      </c>
      <c r="J3227" s="1" t="str">
        <f t="shared" si="51"/>
        <v>2024-01-13-09</v>
      </c>
    </row>
    <row r="3228" spans="1:10" x14ac:dyDescent="0.45">
      <c r="A3228">
        <v>3530900</v>
      </c>
      <c r="B3228" s="1">
        <v>45304.416666666664</v>
      </c>
      <c r="C3228" t="s">
        <v>7</v>
      </c>
      <c r="D3228" t="s">
        <v>8</v>
      </c>
      <c r="E3228" t="s">
        <v>8796</v>
      </c>
      <c r="F3228">
        <v>635</v>
      </c>
      <c r="G3228">
        <v>1.794</v>
      </c>
      <c r="H3228">
        <v>9.8000000000000004E-2</v>
      </c>
      <c r="J3228" s="1" t="str">
        <f t="shared" si="51"/>
        <v>2024-01-13-10</v>
      </c>
    </row>
    <row r="3229" spans="1:10" x14ac:dyDescent="0.45">
      <c r="A3229">
        <v>3532111</v>
      </c>
      <c r="B3229" s="1">
        <v>45304.458333333336</v>
      </c>
      <c r="C3229" t="s">
        <v>7</v>
      </c>
      <c r="D3229" t="s">
        <v>8</v>
      </c>
      <c r="E3229" t="s">
        <v>8796</v>
      </c>
      <c r="F3229">
        <v>635</v>
      </c>
      <c r="G3229">
        <v>1.5920000000000001</v>
      </c>
      <c r="H3229">
        <v>0.16300000000000001</v>
      </c>
      <c r="J3229" s="1" t="str">
        <f t="shared" si="51"/>
        <v>2024-01-13-11</v>
      </c>
    </row>
    <row r="3230" spans="1:10" x14ac:dyDescent="0.45">
      <c r="A3230">
        <v>3533818</v>
      </c>
      <c r="B3230" s="1">
        <v>45304.5</v>
      </c>
      <c r="C3230" t="s">
        <v>7</v>
      </c>
      <c r="D3230" t="s">
        <v>8</v>
      </c>
      <c r="E3230" t="s">
        <v>8796</v>
      </c>
      <c r="F3230">
        <v>635</v>
      </c>
      <c r="G3230">
        <v>1.4</v>
      </c>
      <c r="H3230">
        <v>1.4999999999999999E-2</v>
      </c>
      <c r="J3230" s="1" t="str">
        <f t="shared" si="51"/>
        <v>2024-01-13-12</v>
      </c>
    </row>
    <row r="3231" spans="1:10" x14ac:dyDescent="0.45">
      <c r="A3231">
        <v>3534901</v>
      </c>
      <c r="B3231" s="1">
        <v>45304.541666666664</v>
      </c>
      <c r="C3231" t="s">
        <v>7</v>
      </c>
      <c r="D3231" t="s">
        <v>8</v>
      </c>
      <c r="E3231" t="s">
        <v>8796</v>
      </c>
      <c r="F3231">
        <v>635</v>
      </c>
      <c r="G3231">
        <v>1.633</v>
      </c>
      <c r="H3231">
        <v>0</v>
      </c>
      <c r="J3231" s="1" t="str">
        <f t="shared" si="51"/>
        <v>2024-01-13-13</v>
      </c>
    </row>
    <row r="3232" spans="1:10" x14ac:dyDescent="0.45">
      <c r="A3232">
        <v>3536196</v>
      </c>
      <c r="B3232" s="1">
        <v>45304.583333333336</v>
      </c>
      <c r="C3232" t="s">
        <v>7</v>
      </c>
      <c r="D3232" t="s">
        <v>8</v>
      </c>
      <c r="E3232" t="s">
        <v>8796</v>
      </c>
      <c r="F3232">
        <v>635</v>
      </c>
      <c r="G3232">
        <v>1.8879999999999999</v>
      </c>
      <c r="H3232">
        <v>0</v>
      </c>
      <c r="J3232" s="1" t="str">
        <f t="shared" si="51"/>
        <v>2024-01-13-14</v>
      </c>
    </row>
    <row r="3233" spans="1:10" x14ac:dyDescent="0.45">
      <c r="A3233">
        <v>3536634</v>
      </c>
      <c r="B3233" s="1">
        <v>45304.625</v>
      </c>
      <c r="C3233" t="s">
        <v>7</v>
      </c>
      <c r="D3233" t="s">
        <v>8</v>
      </c>
      <c r="E3233" t="s">
        <v>8796</v>
      </c>
      <c r="F3233">
        <v>635</v>
      </c>
      <c r="G3233">
        <v>1.6830000000000001</v>
      </c>
      <c r="H3233">
        <v>0</v>
      </c>
      <c r="J3233" s="1" t="str">
        <f t="shared" si="51"/>
        <v>2024-01-13-15</v>
      </c>
    </row>
    <row r="3234" spans="1:10" x14ac:dyDescent="0.45">
      <c r="A3234">
        <v>3538443</v>
      </c>
      <c r="B3234" s="1">
        <v>45304.666666666664</v>
      </c>
      <c r="C3234" t="s">
        <v>7</v>
      </c>
      <c r="D3234" t="s">
        <v>8</v>
      </c>
      <c r="E3234" t="s">
        <v>8796</v>
      </c>
      <c r="F3234">
        <v>635</v>
      </c>
      <c r="G3234">
        <v>1.421</v>
      </c>
      <c r="H3234">
        <v>0</v>
      </c>
      <c r="J3234" s="1" t="str">
        <f t="shared" si="51"/>
        <v>2024-01-13-16</v>
      </c>
    </row>
    <row r="3235" spans="1:10" x14ac:dyDescent="0.45">
      <c r="A3235">
        <v>3539314</v>
      </c>
      <c r="B3235" s="1">
        <v>45304.708333333336</v>
      </c>
      <c r="C3235" t="s">
        <v>7</v>
      </c>
      <c r="D3235" t="s">
        <v>8</v>
      </c>
      <c r="E3235" t="s">
        <v>8796</v>
      </c>
      <c r="F3235">
        <v>635</v>
      </c>
      <c r="G3235">
        <v>1.4710000000000001</v>
      </c>
      <c r="H3235">
        <v>0</v>
      </c>
      <c r="J3235" s="1" t="str">
        <f t="shared" si="51"/>
        <v>2024-01-13-17</v>
      </c>
    </row>
    <row r="3236" spans="1:10" x14ac:dyDescent="0.45">
      <c r="A3236">
        <v>3540657</v>
      </c>
      <c r="B3236" s="1">
        <v>45304.75</v>
      </c>
      <c r="C3236" t="s">
        <v>7</v>
      </c>
      <c r="D3236" t="s">
        <v>8</v>
      </c>
      <c r="E3236" t="s">
        <v>8796</v>
      </c>
      <c r="F3236">
        <v>635</v>
      </c>
      <c r="G3236">
        <v>1.508</v>
      </c>
      <c r="H3236">
        <v>0</v>
      </c>
      <c r="J3236" s="1" t="str">
        <f t="shared" si="51"/>
        <v>2024-01-13-18</v>
      </c>
    </row>
    <row r="3237" spans="1:10" x14ac:dyDescent="0.45">
      <c r="A3237">
        <v>3541568</v>
      </c>
      <c r="B3237" s="1">
        <v>45304.791666666664</v>
      </c>
      <c r="C3237" t="s">
        <v>7</v>
      </c>
      <c r="D3237" t="s">
        <v>8</v>
      </c>
      <c r="E3237" t="s">
        <v>8796</v>
      </c>
      <c r="F3237">
        <v>635</v>
      </c>
      <c r="G3237">
        <v>1.839</v>
      </c>
      <c r="H3237">
        <v>0</v>
      </c>
      <c r="J3237" s="1" t="str">
        <f t="shared" si="51"/>
        <v>2024-01-13-19</v>
      </c>
    </row>
    <row r="3238" spans="1:10" x14ac:dyDescent="0.45">
      <c r="A3238">
        <v>3542148</v>
      </c>
      <c r="B3238" s="1">
        <v>45304.833333333336</v>
      </c>
      <c r="C3238" t="s">
        <v>7</v>
      </c>
      <c r="D3238" t="s">
        <v>8</v>
      </c>
      <c r="E3238" t="s">
        <v>8796</v>
      </c>
      <c r="F3238">
        <v>635</v>
      </c>
      <c r="G3238">
        <v>1.718</v>
      </c>
      <c r="H3238">
        <v>0</v>
      </c>
      <c r="J3238" s="1" t="str">
        <f t="shared" si="51"/>
        <v>2024-01-13-20</v>
      </c>
    </row>
    <row r="3239" spans="1:10" x14ac:dyDescent="0.45">
      <c r="A3239">
        <v>3543616</v>
      </c>
      <c r="B3239" s="1">
        <v>45304.875</v>
      </c>
      <c r="C3239" t="s">
        <v>7</v>
      </c>
      <c r="D3239" t="s">
        <v>8</v>
      </c>
      <c r="E3239" t="s">
        <v>8796</v>
      </c>
      <c r="F3239">
        <v>635</v>
      </c>
      <c r="G3239">
        <v>1.3520000000000001</v>
      </c>
      <c r="H3239">
        <v>0</v>
      </c>
      <c r="J3239" s="1" t="str">
        <f t="shared" si="51"/>
        <v>2024-01-13-21</v>
      </c>
    </row>
    <row r="3240" spans="1:10" x14ac:dyDescent="0.45">
      <c r="A3240">
        <v>3544626</v>
      </c>
      <c r="B3240" s="1">
        <v>45304.916666666664</v>
      </c>
      <c r="C3240" t="s">
        <v>7</v>
      </c>
      <c r="D3240" t="s">
        <v>8</v>
      </c>
      <c r="E3240" t="s">
        <v>8796</v>
      </c>
      <c r="F3240">
        <v>635</v>
      </c>
      <c r="G3240">
        <v>1.0840000000000001</v>
      </c>
      <c r="H3240">
        <v>0</v>
      </c>
      <c r="J3240" s="1" t="str">
        <f t="shared" si="51"/>
        <v>2024-01-13-22</v>
      </c>
    </row>
    <row r="3241" spans="1:10" x14ac:dyDescent="0.45">
      <c r="A3241">
        <v>3545973</v>
      </c>
      <c r="B3241" s="1">
        <v>45304.958333333336</v>
      </c>
      <c r="C3241" t="s">
        <v>7</v>
      </c>
      <c r="D3241" t="s">
        <v>8</v>
      </c>
      <c r="E3241" t="s">
        <v>8796</v>
      </c>
      <c r="F3241">
        <v>635</v>
      </c>
      <c r="G3241">
        <v>0.96099999999999997</v>
      </c>
      <c r="H3241">
        <v>0</v>
      </c>
      <c r="J3241" s="1" t="str">
        <f t="shared" si="51"/>
        <v>2024-01-13-23</v>
      </c>
    </row>
    <row r="3242" spans="1:10" x14ac:dyDescent="0.45">
      <c r="A3242">
        <v>3546745</v>
      </c>
      <c r="B3242" s="1">
        <v>45305</v>
      </c>
      <c r="C3242" t="s">
        <v>7</v>
      </c>
      <c r="D3242" t="s">
        <v>8</v>
      </c>
      <c r="E3242" t="s">
        <v>8796</v>
      </c>
      <c r="F3242">
        <v>635</v>
      </c>
      <c r="G3242">
        <v>1.101</v>
      </c>
      <c r="H3242">
        <v>0</v>
      </c>
      <c r="J3242" s="1" t="str">
        <f t="shared" si="51"/>
        <v>2024-01-14-00</v>
      </c>
    </row>
    <row r="3243" spans="1:10" x14ac:dyDescent="0.45">
      <c r="A3243">
        <v>3548061</v>
      </c>
      <c r="B3243" s="1">
        <v>45305.041666666664</v>
      </c>
      <c r="C3243" t="s">
        <v>7</v>
      </c>
      <c r="D3243" t="s">
        <v>8</v>
      </c>
      <c r="E3243" t="s">
        <v>8796</v>
      </c>
      <c r="F3243">
        <v>635</v>
      </c>
      <c r="G3243">
        <v>1.1399999999999999</v>
      </c>
      <c r="H3243">
        <v>0</v>
      </c>
      <c r="J3243" s="1" t="str">
        <f t="shared" si="51"/>
        <v>2024-01-14-01</v>
      </c>
    </row>
    <row r="3244" spans="1:10" x14ac:dyDescent="0.45">
      <c r="A3244">
        <v>3548455</v>
      </c>
      <c r="B3244" s="1">
        <v>45305.083333333336</v>
      </c>
      <c r="C3244" t="s">
        <v>7</v>
      </c>
      <c r="D3244" t="s">
        <v>8</v>
      </c>
      <c r="E3244" t="s">
        <v>8796</v>
      </c>
      <c r="F3244">
        <v>635</v>
      </c>
      <c r="G3244">
        <v>1.0209999999999999</v>
      </c>
      <c r="H3244">
        <v>0</v>
      </c>
      <c r="J3244" s="1" t="str">
        <f t="shared" si="51"/>
        <v>2024-01-14-02</v>
      </c>
    </row>
    <row r="3245" spans="1:10" x14ac:dyDescent="0.45">
      <c r="A3245">
        <v>3549681</v>
      </c>
      <c r="B3245" s="1">
        <v>45305.125</v>
      </c>
      <c r="C3245" t="s">
        <v>7</v>
      </c>
      <c r="D3245" t="s">
        <v>8</v>
      </c>
      <c r="E3245" t="s">
        <v>8796</v>
      </c>
      <c r="F3245">
        <v>635</v>
      </c>
      <c r="G3245">
        <v>1.0229999999999999</v>
      </c>
      <c r="H3245">
        <v>0</v>
      </c>
      <c r="J3245" s="1" t="str">
        <f t="shared" si="51"/>
        <v>2024-01-14-03</v>
      </c>
    </row>
    <row r="3246" spans="1:10" x14ac:dyDescent="0.45">
      <c r="A3246">
        <v>3551622</v>
      </c>
      <c r="B3246" s="1">
        <v>45305.166666666664</v>
      </c>
      <c r="C3246" t="s">
        <v>7</v>
      </c>
      <c r="D3246" t="s">
        <v>8</v>
      </c>
      <c r="E3246" t="s">
        <v>8796</v>
      </c>
      <c r="F3246">
        <v>635</v>
      </c>
      <c r="G3246">
        <v>1.246</v>
      </c>
      <c r="H3246">
        <v>0</v>
      </c>
      <c r="J3246" s="1" t="str">
        <f t="shared" si="51"/>
        <v>2024-01-14-04</v>
      </c>
    </row>
    <row r="3247" spans="1:10" x14ac:dyDescent="0.45">
      <c r="A3247">
        <v>3552266</v>
      </c>
      <c r="B3247" s="1">
        <v>45305.208333333336</v>
      </c>
      <c r="C3247" t="s">
        <v>7</v>
      </c>
      <c r="D3247" t="s">
        <v>8</v>
      </c>
      <c r="E3247" t="s">
        <v>8796</v>
      </c>
      <c r="F3247">
        <v>635</v>
      </c>
      <c r="G3247">
        <v>1.034</v>
      </c>
      <c r="H3247">
        <v>0</v>
      </c>
      <c r="J3247" s="1" t="str">
        <f t="shared" si="51"/>
        <v>2024-01-14-05</v>
      </c>
    </row>
    <row r="3248" spans="1:10" x14ac:dyDescent="0.45">
      <c r="A3248">
        <v>3553397</v>
      </c>
      <c r="B3248" s="1">
        <v>45305.25</v>
      </c>
      <c r="C3248" t="s">
        <v>7</v>
      </c>
      <c r="D3248" t="s">
        <v>8</v>
      </c>
      <c r="E3248" t="s">
        <v>8796</v>
      </c>
      <c r="F3248">
        <v>635</v>
      </c>
      <c r="G3248">
        <v>1.0589999999999999</v>
      </c>
      <c r="H3248">
        <v>0</v>
      </c>
      <c r="J3248" s="1" t="str">
        <f t="shared" si="51"/>
        <v>2024-01-14-06</v>
      </c>
    </row>
    <row r="3249" spans="1:10" x14ac:dyDescent="0.45">
      <c r="A3249">
        <v>3554558</v>
      </c>
      <c r="B3249" s="1">
        <v>45305.291666666664</v>
      </c>
      <c r="C3249" t="s">
        <v>7</v>
      </c>
      <c r="D3249" t="s">
        <v>8</v>
      </c>
      <c r="E3249" t="s">
        <v>8796</v>
      </c>
      <c r="F3249">
        <v>635</v>
      </c>
      <c r="G3249">
        <v>0.97199999999999998</v>
      </c>
      <c r="H3249">
        <v>1.4999999999999999E-2</v>
      </c>
      <c r="J3249" s="1" t="str">
        <f t="shared" si="51"/>
        <v>2024-01-14-07</v>
      </c>
    </row>
    <row r="3250" spans="1:10" x14ac:dyDescent="0.45">
      <c r="A3250">
        <v>3555009</v>
      </c>
      <c r="B3250" s="1">
        <v>45305.333333333336</v>
      </c>
      <c r="C3250" t="s">
        <v>7</v>
      </c>
      <c r="D3250" t="s">
        <v>8</v>
      </c>
      <c r="E3250" t="s">
        <v>8796</v>
      </c>
      <c r="F3250">
        <v>635</v>
      </c>
      <c r="G3250">
        <v>1.581</v>
      </c>
      <c r="H3250">
        <v>0.06</v>
      </c>
      <c r="J3250" s="1" t="str">
        <f t="shared" si="51"/>
        <v>2024-01-14-08</v>
      </c>
    </row>
    <row r="3251" spans="1:10" x14ac:dyDescent="0.45">
      <c r="A3251">
        <v>3556561</v>
      </c>
      <c r="B3251" s="1">
        <v>45305.375</v>
      </c>
      <c r="C3251" t="s">
        <v>7</v>
      </c>
      <c r="D3251" t="s">
        <v>8</v>
      </c>
      <c r="E3251" t="s">
        <v>8796</v>
      </c>
      <c r="F3251">
        <v>635</v>
      </c>
      <c r="G3251">
        <v>0.93300000000000005</v>
      </c>
      <c r="H3251">
        <v>6.4000000000000001E-2</v>
      </c>
      <c r="J3251" s="1" t="str">
        <f t="shared" si="51"/>
        <v>2024-01-14-09</v>
      </c>
    </row>
    <row r="3252" spans="1:10" x14ac:dyDescent="0.45">
      <c r="A3252">
        <v>3557259</v>
      </c>
      <c r="B3252" s="1">
        <v>45305.416666666664</v>
      </c>
      <c r="C3252" t="s">
        <v>7</v>
      </c>
      <c r="D3252" t="s">
        <v>8</v>
      </c>
      <c r="E3252" t="s">
        <v>8796</v>
      </c>
      <c r="F3252">
        <v>635</v>
      </c>
      <c r="G3252">
        <v>0.874</v>
      </c>
      <c r="H3252">
        <v>8.7999999999999995E-2</v>
      </c>
      <c r="J3252" s="1" t="str">
        <f t="shared" si="51"/>
        <v>2024-01-14-10</v>
      </c>
    </row>
    <row r="3253" spans="1:10" x14ac:dyDescent="0.45">
      <c r="A3253">
        <v>3558381</v>
      </c>
      <c r="B3253" s="1">
        <v>45305.458333333336</v>
      </c>
      <c r="C3253" t="s">
        <v>7</v>
      </c>
      <c r="D3253" t="s">
        <v>8</v>
      </c>
      <c r="E3253" t="s">
        <v>8796</v>
      </c>
      <c r="F3253">
        <v>635</v>
      </c>
      <c r="G3253">
        <v>0.78200000000000003</v>
      </c>
      <c r="H3253">
        <v>0.122</v>
      </c>
      <c r="J3253" s="1" t="str">
        <f t="shared" si="51"/>
        <v>2024-01-14-11</v>
      </c>
    </row>
    <row r="3254" spans="1:10" x14ac:dyDescent="0.45">
      <c r="A3254">
        <v>3560229</v>
      </c>
      <c r="B3254" s="1">
        <v>45305.5</v>
      </c>
      <c r="C3254" t="s">
        <v>7</v>
      </c>
      <c r="D3254" t="s">
        <v>8</v>
      </c>
      <c r="E3254" t="s">
        <v>8796</v>
      </c>
      <c r="F3254">
        <v>635</v>
      </c>
      <c r="G3254">
        <v>0.46800000000000003</v>
      </c>
      <c r="H3254">
        <v>0.06</v>
      </c>
      <c r="J3254" s="1" t="str">
        <f t="shared" si="51"/>
        <v>2024-01-14-12</v>
      </c>
    </row>
    <row r="3255" spans="1:10" x14ac:dyDescent="0.45">
      <c r="A3255">
        <v>3560975</v>
      </c>
      <c r="B3255" s="1">
        <v>45305.541666666664</v>
      </c>
      <c r="C3255" t="s">
        <v>7</v>
      </c>
      <c r="D3255" t="s">
        <v>8</v>
      </c>
      <c r="E3255" t="s">
        <v>8796</v>
      </c>
      <c r="F3255">
        <v>635</v>
      </c>
      <c r="G3255">
        <v>1.401</v>
      </c>
      <c r="H3255">
        <v>3.0000000000000001E-3</v>
      </c>
      <c r="J3255" s="1" t="str">
        <f t="shared" si="51"/>
        <v>2024-01-14-13</v>
      </c>
    </row>
    <row r="3256" spans="1:10" x14ac:dyDescent="0.45">
      <c r="A3256">
        <v>3562567</v>
      </c>
      <c r="B3256" s="1">
        <v>45305.583333333336</v>
      </c>
      <c r="C3256" t="s">
        <v>7</v>
      </c>
      <c r="D3256" t="s">
        <v>8</v>
      </c>
      <c r="E3256" t="s">
        <v>8796</v>
      </c>
      <c r="F3256">
        <v>635</v>
      </c>
      <c r="G3256">
        <v>1.538</v>
      </c>
      <c r="H3256">
        <v>0</v>
      </c>
      <c r="J3256" s="1" t="str">
        <f t="shared" si="51"/>
        <v>2024-01-14-14</v>
      </c>
    </row>
    <row r="3257" spans="1:10" x14ac:dyDescent="0.45">
      <c r="A3257">
        <v>3562924</v>
      </c>
      <c r="B3257" s="1">
        <v>45305.625</v>
      </c>
      <c r="C3257" t="s">
        <v>7</v>
      </c>
      <c r="D3257" t="s">
        <v>8</v>
      </c>
      <c r="E3257" t="s">
        <v>8796</v>
      </c>
      <c r="F3257">
        <v>635</v>
      </c>
      <c r="G3257">
        <v>2.1030000000000002</v>
      </c>
      <c r="H3257">
        <v>0</v>
      </c>
      <c r="J3257" s="1" t="str">
        <f t="shared" si="51"/>
        <v>2024-01-14-15</v>
      </c>
    </row>
    <row r="3258" spans="1:10" x14ac:dyDescent="0.45">
      <c r="A3258">
        <v>3564606</v>
      </c>
      <c r="B3258" s="1">
        <v>45305.666666666664</v>
      </c>
      <c r="C3258" t="s">
        <v>7</v>
      </c>
      <c r="D3258" t="s">
        <v>8</v>
      </c>
      <c r="E3258" t="s">
        <v>8796</v>
      </c>
      <c r="F3258">
        <v>635</v>
      </c>
      <c r="G3258">
        <v>1.911</v>
      </c>
      <c r="H3258">
        <v>0</v>
      </c>
      <c r="J3258" s="1" t="str">
        <f t="shared" si="51"/>
        <v>2024-01-14-16</v>
      </c>
    </row>
    <row r="3259" spans="1:10" x14ac:dyDescent="0.45">
      <c r="A3259">
        <v>3564897</v>
      </c>
      <c r="B3259" s="1">
        <v>45305.708333333336</v>
      </c>
      <c r="C3259" t="s">
        <v>7</v>
      </c>
      <c r="D3259" t="s">
        <v>8</v>
      </c>
      <c r="E3259" t="s">
        <v>8796</v>
      </c>
      <c r="F3259">
        <v>635</v>
      </c>
      <c r="G3259">
        <v>2.0489999999999999</v>
      </c>
      <c r="H3259">
        <v>0</v>
      </c>
      <c r="J3259" s="1" t="str">
        <f t="shared" si="51"/>
        <v>2024-01-14-17</v>
      </c>
    </row>
    <row r="3260" spans="1:10" x14ac:dyDescent="0.45">
      <c r="A3260">
        <v>3565988</v>
      </c>
      <c r="B3260" s="1">
        <v>45305.75</v>
      </c>
      <c r="C3260" t="s">
        <v>7</v>
      </c>
      <c r="D3260" t="s">
        <v>8</v>
      </c>
      <c r="E3260" t="s">
        <v>8796</v>
      </c>
      <c r="F3260">
        <v>635</v>
      </c>
      <c r="G3260">
        <v>1.3009999999999999</v>
      </c>
      <c r="H3260">
        <v>0</v>
      </c>
      <c r="J3260" s="1" t="str">
        <f t="shared" si="51"/>
        <v>2024-01-14-18</v>
      </c>
    </row>
    <row r="3261" spans="1:10" x14ac:dyDescent="0.45">
      <c r="A3261">
        <v>3567914</v>
      </c>
      <c r="B3261" s="1">
        <v>45305.791666666664</v>
      </c>
      <c r="C3261" t="s">
        <v>7</v>
      </c>
      <c r="D3261" t="s">
        <v>8</v>
      </c>
      <c r="E3261" t="s">
        <v>8796</v>
      </c>
      <c r="F3261">
        <v>635</v>
      </c>
      <c r="G3261">
        <v>1.153</v>
      </c>
      <c r="H3261">
        <v>0</v>
      </c>
      <c r="J3261" s="1" t="str">
        <f t="shared" si="51"/>
        <v>2024-01-14-19</v>
      </c>
    </row>
    <row r="3262" spans="1:10" x14ac:dyDescent="0.45">
      <c r="A3262">
        <v>3568050</v>
      </c>
      <c r="B3262" s="1">
        <v>45305.833333333336</v>
      </c>
      <c r="C3262" t="s">
        <v>7</v>
      </c>
      <c r="D3262" t="s">
        <v>8</v>
      </c>
      <c r="E3262" t="s">
        <v>8796</v>
      </c>
      <c r="F3262">
        <v>635</v>
      </c>
      <c r="G3262">
        <v>1.161</v>
      </c>
      <c r="H3262">
        <v>0</v>
      </c>
      <c r="J3262" s="1" t="str">
        <f t="shared" si="51"/>
        <v>2024-01-14-20</v>
      </c>
    </row>
    <row r="3263" spans="1:10" x14ac:dyDescent="0.45">
      <c r="A3263">
        <v>3569451</v>
      </c>
      <c r="B3263" s="1">
        <v>45305.875</v>
      </c>
      <c r="C3263" t="s">
        <v>7</v>
      </c>
      <c r="D3263" t="s">
        <v>8</v>
      </c>
      <c r="E3263" t="s">
        <v>8796</v>
      </c>
      <c r="F3263">
        <v>635</v>
      </c>
      <c r="G3263">
        <v>1.242</v>
      </c>
      <c r="H3263">
        <v>0</v>
      </c>
      <c r="J3263" s="1" t="str">
        <f t="shared" si="51"/>
        <v>2024-01-14-21</v>
      </c>
    </row>
    <row r="3264" spans="1:10" x14ac:dyDescent="0.45">
      <c r="A3264">
        <v>3571001</v>
      </c>
      <c r="B3264" s="1">
        <v>45305.916666666664</v>
      </c>
      <c r="C3264" t="s">
        <v>7</v>
      </c>
      <c r="D3264" t="s">
        <v>8</v>
      </c>
      <c r="E3264" t="s">
        <v>8796</v>
      </c>
      <c r="F3264">
        <v>635</v>
      </c>
      <c r="G3264">
        <v>1.1080000000000001</v>
      </c>
      <c r="H3264">
        <v>0</v>
      </c>
      <c r="J3264" s="1" t="str">
        <f t="shared" si="51"/>
        <v>2024-01-14-22</v>
      </c>
    </row>
    <row r="3265" spans="1:10" x14ac:dyDescent="0.45">
      <c r="A3265">
        <v>3571409</v>
      </c>
      <c r="B3265" s="1">
        <v>45305.958333333336</v>
      </c>
      <c r="C3265" t="s">
        <v>7</v>
      </c>
      <c r="D3265" t="s">
        <v>8</v>
      </c>
      <c r="E3265" t="s">
        <v>8796</v>
      </c>
      <c r="F3265">
        <v>635</v>
      </c>
      <c r="G3265">
        <v>1.167</v>
      </c>
      <c r="H3265">
        <v>0</v>
      </c>
      <c r="J3265" s="1" t="str">
        <f t="shared" si="51"/>
        <v>2024-01-14-23</v>
      </c>
    </row>
    <row r="3266" spans="1:10" x14ac:dyDescent="0.45">
      <c r="A3266">
        <v>3572485</v>
      </c>
      <c r="B3266" s="1">
        <v>45306</v>
      </c>
      <c r="C3266" t="s">
        <v>7</v>
      </c>
      <c r="D3266" t="s">
        <v>8</v>
      </c>
      <c r="E3266" t="s">
        <v>8796</v>
      </c>
      <c r="F3266">
        <v>635</v>
      </c>
      <c r="G3266">
        <v>1.097</v>
      </c>
      <c r="H3266">
        <v>0</v>
      </c>
      <c r="J3266" s="1" t="str">
        <f t="shared" si="51"/>
        <v>2024-01-15-00</v>
      </c>
    </row>
    <row r="3267" spans="1:10" x14ac:dyDescent="0.45">
      <c r="A3267">
        <v>3573659</v>
      </c>
      <c r="B3267" s="1">
        <v>45306.041666666664</v>
      </c>
      <c r="C3267" t="s">
        <v>7</v>
      </c>
      <c r="D3267" t="s">
        <v>8</v>
      </c>
      <c r="E3267" t="s">
        <v>8796</v>
      </c>
      <c r="F3267">
        <v>635</v>
      </c>
      <c r="G3267">
        <v>1.5860000000000001</v>
      </c>
      <c r="H3267">
        <v>0</v>
      </c>
      <c r="J3267" s="1" t="str">
        <f t="shared" ref="J3267:J3330" si="52">TEXT(YEAR(B3267),"0000")&amp;"-"&amp;TEXT(MONTH(B3267),"00")&amp;"-"&amp;TEXT(DAY(B3267),"00")&amp;"-"&amp;TEXT(HOUR(B3267),"00")</f>
        <v>2024-01-15-01</v>
      </c>
    </row>
    <row r="3268" spans="1:10" x14ac:dyDescent="0.45">
      <c r="A3268">
        <v>3575442</v>
      </c>
      <c r="B3268" s="1">
        <v>45306.083333333336</v>
      </c>
      <c r="C3268" t="s">
        <v>7</v>
      </c>
      <c r="D3268" t="s">
        <v>8</v>
      </c>
      <c r="E3268" t="s">
        <v>8796</v>
      </c>
      <c r="F3268">
        <v>635</v>
      </c>
      <c r="G3268">
        <v>1.1299999999999999</v>
      </c>
      <c r="H3268">
        <v>0</v>
      </c>
      <c r="J3268" s="1" t="str">
        <f t="shared" si="52"/>
        <v>2024-01-15-02</v>
      </c>
    </row>
    <row r="3269" spans="1:10" x14ac:dyDescent="0.45">
      <c r="A3269">
        <v>3575822</v>
      </c>
      <c r="B3269" s="1">
        <v>45306.125</v>
      </c>
      <c r="C3269" t="s">
        <v>7</v>
      </c>
      <c r="D3269" t="s">
        <v>8</v>
      </c>
      <c r="E3269" t="s">
        <v>8796</v>
      </c>
      <c r="F3269">
        <v>635</v>
      </c>
      <c r="G3269">
        <v>1.153</v>
      </c>
      <c r="H3269">
        <v>0</v>
      </c>
      <c r="J3269" s="1" t="str">
        <f t="shared" si="52"/>
        <v>2024-01-15-03</v>
      </c>
    </row>
    <row r="3270" spans="1:10" x14ac:dyDescent="0.45">
      <c r="A3270">
        <v>3576860</v>
      </c>
      <c r="B3270" s="1">
        <v>45306.166666666664</v>
      </c>
      <c r="C3270" t="s">
        <v>7</v>
      </c>
      <c r="D3270" t="s">
        <v>8</v>
      </c>
      <c r="E3270" t="s">
        <v>8796</v>
      </c>
      <c r="F3270">
        <v>635</v>
      </c>
      <c r="G3270">
        <v>1.169</v>
      </c>
      <c r="H3270">
        <v>0</v>
      </c>
      <c r="J3270" s="1" t="str">
        <f t="shared" si="52"/>
        <v>2024-01-15-04</v>
      </c>
    </row>
    <row r="3271" spans="1:10" x14ac:dyDescent="0.45">
      <c r="A3271">
        <v>3578863</v>
      </c>
      <c r="B3271" s="1">
        <v>45306.208333333336</v>
      </c>
      <c r="C3271" t="s">
        <v>7</v>
      </c>
      <c r="D3271" t="s">
        <v>8</v>
      </c>
      <c r="E3271" t="s">
        <v>8796</v>
      </c>
      <c r="F3271">
        <v>635</v>
      </c>
      <c r="G3271">
        <v>1.304</v>
      </c>
      <c r="H3271">
        <v>0</v>
      </c>
      <c r="J3271" s="1" t="str">
        <f t="shared" si="52"/>
        <v>2024-01-15-05</v>
      </c>
    </row>
    <row r="3272" spans="1:10" x14ac:dyDescent="0.45">
      <c r="A3272">
        <v>3579726</v>
      </c>
      <c r="B3272" s="1">
        <v>45306.25</v>
      </c>
      <c r="C3272" t="s">
        <v>7</v>
      </c>
      <c r="D3272" t="s">
        <v>8</v>
      </c>
      <c r="E3272" t="s">
        <v>8796</v>
      </c>
      <c r="F3272">
        <v>635</v>
      </c>
      <c r="G3272">
        <v>1.2809999999999999</v>
      </c>
      <c r="H3272">
        <v>0</v>
      </c>
      <c r="J3272" s="1" t="str">
        <f t="shared" si="52"/>
        <v>2024-01-15-06</v>
      </c>
    </row>
    <row r="3273" spans="1:10" x14ac:dyDescent="0.45">
      <c r="A3273">
        <v>3580949</v>
      </c>
      <c r="B3273" s="1">
        <v>45306.291666666664</v>
      </c>
      <c r="C3273" t="s">
        <v>7</v>
      </c>
      <c r="D3273" t="s">
        <v>8</v>
      </c>
      <c r="E3273" t="s">
        <v>8796</v>
      </c>
      <c r="F3273">
        <v>635</v>
      </c>
      <c r="G3273">
        <v>1.109</v>
      </c>
      <c r="H3273">
        <v>0</v>
      </c>
      <c r="J3273" s="1" t="str">
        <f t="shared" si="52"/>
        <v>2024-01-15-07</v>
      </c>
    </row>
    <row r="3274" spans="1:10" x14ac:dyDescent="0.45">
      <c r="A3274">
        <v>3581982</v>
      </c>
      <c r="B3274" s="1">
        <v>45306.333333333336</v>
      </c>
      <c r="C3274" t="s">
        <v>7</v>
      </c>
      <c r="D3274" t="s">
        <v>8</v>
      </c>
      <c r="E3274" t="s">
        <v>8796</v>
      </c>
      <c r="F3274">
        <v>635</v>
      </c>
      <c r="G3274">
        <v>1.0880000000000001</v>
      </c>
      <c r="H3274">
        <v>0</v>
      </c>
      <c r="J3274" s="1" t="str">
        <f t="shared" si="52"/>
        <v>2024-01-15-08</v>
      </c>
    </row>
    <row r="3275" spans="1:10" x14ac:dyDescent="0.45">
      <c r="A3275">
        <v>3582778</v>
      </c>
      <c r="B3275" s="1">
        <v>45306.375</v>
      </c>
      <c r="C3275" t="s">
        <v>7</v>
      </c>
      <c r="D3275" t="s">
        <v>8</v>
      </c>
      <c r="E3275" t="s">
        <v>8796</v>
      </c>
      <c r="F3275">
        <v>635</v>
      </c>
      <c r="G3275">
        <v>1.028</v>
      </c>
      <c r="H3275">
        <v>4.0000000000000001E-3</v>
      </c>
      <c r="J3275" s="1" t="str">
        <f t="shared" si="52"/>
        <v>2024-01-15-09</v>
      </c>
    </row>
    <row r="3276" spans="1:10" x14ac:dyDescent="0.45">
      <c r="A3276">
        <v>3584182</v>
      </c>
      <c r="B3276" s="1">
        <v>45306.416666666664</v>
      </c>
      <c r="C3276" t="s">
        <v>7</v>
      </c>
      <c r="D3276" t="s">
        <v>8</v>
      </c>
      <c r="E3276" t="s">
        <v>8796</v>
      </c>
      <c r="F3276">
        <v>635</v>
      </c>
      <c r="G3276">
        <v>1.0629999999999999</v>
      </c>
      <c r="H3276">
        <v>8.0000000000000002E-3</v>
      </c>
      <c r="J3276" s="1" t="str">
        <f t="shared" si="52"/>
        <v>2024-01-15-10</v>
      </c>
    </row>
    <row r="3277" spans="1:10" x14ac:dyDescent="0.45">
      <c r="A3277">
        <v>3585156</v>
      </c>
      <c r="B3277" s="1">
        <v>45306.458333333336</v>
      </c>
      <c r="C3277" t="s">
        <v>7</v>
      </c>
      <c r="D3277" t="s">
        <v>8</v>
      </c>
      <c r="E3277" t="s">
        <v>8796</v>
      </c>
      <c r="F3277">
        <v>635</v>
      </c>
      <c r="G3277">
        <v>1.302</v>
      </c>
      <c r="H3277">
        <v>1.2E-2</v>
      </c>
      <c r="J3277" s="1" t="str">
        <f t="shared" si="52"/>
        <v>2024-01-15-11</v>
      </c>
    </row>
    <row r="3278" spans="1:10" x14ac:dyDescent="0.45">
      <c r="A3278">
        <v>3585553</v>
      </c>
      <c r="B3278" s="1">
        <v>45306.5</v>
      </c>
      <c r="C3278" t="s">
        <v>7</v>
      </c>
      <c r="D3278" t="s">
        <v>8</v>
      </c>
      <c r="E3278" t="s">
        <v>8796</v>
      </c>
      <c r="F3278">
        <v>635</v>
      </c>
      <c r="G3278">
        <v>1.5680000000000001</v>
      </c>
      <c r="H3278">
        <v>0.04</v>
      </c>
      <c r="J3278" s="1" t="str">
        <f t="shared" si="52"/>
        <v>2024-01-15-12</v>
      </c>
    </row>
    <row r="3279" spans="1:10" x14ac:dyDescent="0.45">
      <c r="A3279">
        <v>3586592</v>
      </c>
      <c r="B3279" s="1">
        <v>45306.541666666664</v>
      </c>
      <c r="C3279" t="s">
        <v>7</v>
      </c>
      <c r="D3279" t="s">
        <v>8</v>
      </c>
      <c r="E3279" t="s">
        <v>8796</v>
      </c>
      <c r="F3279">
        <v>635</v>
      </c>
      <c r="G3279">
        <v>0.93300000000000005</v>
      </c>
      <c r="H3279">
        <v>0.106</v>
      </c>
      <c r="J3279" s="1" t="str">
        <f t="shared" si="52"/>
        <v>2024-01-15-13</v>
      </c>
    </row>
    <row r="3280" spans="1:10" x14ac:dyDescent="0.45">
      <c r="A3280">
        <v>3588581</v>
      </c>
      <c r="B3280" s="1">
        <v>45306.583333333336</v>
      </c>
      <c r="C3280" t="s">
        <v>7</v>
      </c>
      <c r="D3280" t="s">
        <v>8</v>
      </c>
      <c r="E3280" t="s">
        <v>8796</v>
      </c>
      <c r="F3280">
        <v>635</v>
      </c>
      <c r="G3280">
        <v>1.3680000000000001</v>
      </c>
      <c r="H3280">
        <v>0</v>
      </c>
      <c r="J3280" s="1" t="str">
        <f t="shared" si="52"/>
        <v>2024-01-15-14</v>
      </c>
    </row>
    <row r="3281" spans="1:10" x14ac:dyDescent="0.45">
      <c r="A3281">
        <v>3589018</v>
      </c>
      <c r="B3281" s="1">
        <v>45306.625</v>
      </c>
      <c r="C3281" t="s">
        <v>7</v>
      </c>
      <c r="D3281" t="s">
        <v>8</v>
      </c>
      <c r="E3281" t="s">
        <v>8796</v>
      </c>
      <c r="F3281">
        <v>635</v>
      </c>
      <c r="G3281">
        <v>1.4059999999999999</v>
      </c>
      <c r="H3281">
        <v>0</v>
      </c>
      <c r="J3281" s="1" t="str">
        <f t="shared" si="52"/>
        <v>2024-01-15-15</v>
      </c>
    </row>
    <row r="3282" spans="1:10" x14ac:dyDescent="0.45">
      <c r="A3282">
        <v>3590034</v>
      </c>
      <c r="B3282" s="1">
        <v>45306.666666666664</v>
      </c>
      <c r="C3282" t="s">
        <v>7</v>
      </c>
      <c r="D3282" t="s">
        <v>8</v>
      </c>
      <c r="E3282" t="s">
        <v>8796</v>
      </c>
      <c r="F3282">
        <v>635</v>
      </c>
      <c r="G3282">
        <v>1.82</v>
      </c>
      <c r="H3282">
        <v>0</v>
      </c>
      <c r="J3282" s="1" t="str">
        <f t="shared" si="52"/>
        <v>2024-01-15-16</v>
      </c>
    </row>
    <row r="3283" spans="1:10" x14ac:dyDescent="0.45">
      <c r="A3283">
        <v>3591794</v>
      </c>
      <c r="B3283" s="1">
        <v>45306.708333333336</v>
      </c>
      <c r="C3283" t="s">
        <v>7</v>
      </c>
      <c r="D3283" t="s">
        <v>8</v>
      </c>
      <c r="E3283" t="s">
        <v>8796</v>
      </c>
      <c r="F3283">
        <v>635</v>
      </c>
      <c r="G3283">
        <v>0.83099999999999996</v>
      </c>
      <c r="H3283">
        <v>0</v>
      </c>
      <c r="J3283" s="1" t="str">
        <f t="shared" si="52"/>
        <v>2024-01-15-17</v>
      </c>
    </row>
    <row r="3284" spans="1:10" x14ac:dyDescent="0.45">
      <c r="A3284">
        <v>3592739</v>
      </c>
      <c r="B3284" s="1">
        <v>45306.75</v>
      </c>
      <c r="C3284" t="s">
        <v>7</v>
      </c>
      <c r="D3284" t="s">
        <v>8</v>
      </c>
      <c r="E3284" t="s">
        <v>8796</v>
      </c>
      <c r="F3284">
        <v>635</v>
      </c>
      <c r="G3284">
        <v>1.524</v>
      </c>
      <c r="H3284">
        <v>0</v>
      </c>
      <c r="J3284" s="1" t="str">
        <f t="shared" si="52"/>
        <v>2024-01-15-18</v>
      </c>
    </row>
    <row r="3285" spans="1:10" x14ac:dyDescent="0.45">
      <c r="A3285">
        <v>3594159</v>
      </c>
      <c r="B3285" s="1">
        <v>45306.791666666664</v>
      </c>
      <c r="C3285" t="s">
        <v>7</v>
      </c>
      <c r="D3285" t="s">
        <v>8</v>
      </c>
      <c r="E3285" t="s">
        <v>8796</v>
      </c>
      <c r="F3285">
        <v>635</v>
      </c>
      <c r="G3285">
        <v>1.444</v>
      </c>
      <c r="H3285">
        <v>0</v>
      </c>
      <c r="J3285" s="1" t="str">
        <f t="shared" si="52"/>
        <v>2024-01-15-19</v>
      </c>
    </row>
    <row r="3286" spans="1:10" x14ac:dyDescent="0.45">
      <c r="A3286">
        <v>3594778</v>
      </c>
      <c r="B3286" s="1">
        <v>45306.833333333336</v>
      </c>
      <c r="C3286" t="s">
        <v>7</v>
      </c>
      <c r="D3286" t="s">
        <v>8</v>
      </c>
      <c r="E3286" t="s">
        <v>8796</v>
      </c>
      <c r="F3286">
        <v>635</v>
      </c>
      <c r="G3286">
        <v>1.3879999999999999</v>
      </c>
      <c r="H3286">
        <v>0</v>
      </c>
      <c r="J3286" s="1" t="str">
        <f t="shared" si="52"/>
        <v>2024-01-15-20</v>
      </c>
    </row>
    <row r="3287" spans="1:10" x14ac:dyDescent="0.45">
      <c r="A3287">
        <v>3595458</v>
      </c>
      <c r="B3287" s="1">
        <v>45306.875</v>
      </c>
      <c r="C3287" t="s">
        <v>7</v>
      </c>
      <c r="D3287" t="s">
        <v>8</v>
      </c>
      <c r="E3287" t="s">
        <v>8796</v>
      </c>
      <c r="F3287">
        <v>635</v>
      </c>
      <c r="G3287">
        <v>0.65800000000000003</v>
      </c>
      <c r="H3287">
        <v>0</v>
      </c>
      <c r="J3287" s="1" t="str">
        <f t="shared" si="52"/>
        <v>2024-01-15-21</v>
      </c>
    </row>
    <row r="3288" spans="1:10" x14ac:dyDescent="0.45">
      <c r="A3288">
        <v>3596868</v>
      </c>
      <c r="B3288" s="1">
        <v>45306.916666666664</v>
      </c>
      <c r="C3288" t="s">
        <v>7</v>
      </c>
      <c r="D3288" t="s">
        <v>8</v>
      </c>
      <c r="E3288" t="s">
        <v>8796</v>
      </c>
      <c r="F3288">
        <v>635</v>
      </c>
      <c r="G3288">
        <v>1.3069999999999999</v>
      </c>
      <c r="H3288">
        <v>0</v>
      </c>
      <c r="J3288" s="1" t="str">
        <f t="shared" si="52"/>
        <v>2024-01-15-22</v>
      </c>
    </row>
    <row r="3289" spans="1:10" x14ac:dyDescent="0.45">
      <c r="A3289">
        <v>3597821</v>
      </c>
      <c r="B3289" s="1">
        <v>45306.958333333336</v>
      </c>
      <c r="C3289" t="s">
        <v>7</v>
      </c>
      <c r="D3289" t="s">
        <v>8</v>
      </c>
      <c r="E3289" t="s">
        <v>8796</v>
      </c>
      <c r="F3289">
        <v>635</v>
      </c>
      <c r="G3289">
        <v>1.2490000000000001</v>
      </c>
      <c r="H3289">
        <v>0</v>
      </c>
      <c r="J3289" s="1" t="str">
        <f t="shared" si="52"/>
        <v>2024-01-15-23</v>
      </c>
    </row>
    <row r="3290" spans="1:10" x14ac:dyDescent="0.45">
      <c r="A3290">
        <v>3599672</v>
      </c>
      <c r="B3290" s="1">
        <v>45307</v>
      </c>
      <c r="C3290" t="s">
        <v>7</v>
      </c>
      <c r="D3290" t="s">
        <v>8</v>
      </c>
      <c r="E3290" t="s">
        <v>8796</v>
      </c>
      <c r="F3290">
        <v>635</v>
      </c>
      <c r="G3290">
        <v>0.85</v>
      </c>
      <c r="H3290">
        <v>0</v>
      </c>
      <c r="J3290" s="1" t="str">
        <f t="shared" si="52"/>
        <v>2024-01-16-00</v>
      </c>
    </row>
    <row r="3291" spans="1:10" x14ac:dyDescent="0.45">
      <c r="A3291">
        <v>3600676</v>
      </c>
      <c r="B3291" s="1">
        <v>45307.041666666664</v>
      </c>
      <c r="C3291" t="s">
        <v>7</v>
      </c>
      <c r="D3291" t="s">
        <v>8</v>
      </c>
      <c r="E3291" t="s">
        <v>8796</v>
      </c>
      <c r="F3291">
        <v>635</v>
      </c>
      <c r="G3291">
        <v>1.397</v>
      </c>
      <c r="H3291">
        <v>0</v>
      </c>
      <c r="J3291" s="1" t="str">
        <f t="shared" si="52"/>
        <v>2024-01-16-01</v>
      </c>
    </row>
    <row r="3292" spans="1:10" x14ac:dyDescent="0.45">
      <c r="A3292">
        <v>3601186</v>
      </c>
      <c r="B3292" s="1">
        <v>45307.083333333336</v>
      </c>
      <c r="C3292" t="s">
        <v>7</v>
      </c>
      <c r="D3292" t="s">
        <v>8</v>
      </c>
      <c r="E3292" t="s">
        <v>8796</v>
      </c>
      <c r="F3292">
        <v>635</v>
      </c>
      <c r="G3292">
        <v>1.274</v>
      </c>
      <c r="H3292">
        <v>0</v>
      </c>
      <c r="J3292" s="1" t="str">
        <f t="shared" si="52"/>
        <v>2024-01-16-02</v>
      </c>
    </row>
    <row r="3293" spans="1:10" x14ac:dyDescent="0.45">
      <c r="A3293">
        <v>3602433</v>
      </c>
      <c r="B3293" s="1">
        <v>45307.125</v>
      </c>
      <c r="C3293" t="s">
        <v>7</v>
      </c>
      <c r="D3293" t="s">
        <v>8</v>
      </c>
      <c r="E3293" t="s">
        <v>8796</v>
      </c>
      <c r="F3293">
        <v>635</v>
      </c>
      <c r="G3293">
        <v>1.339</v>
      </c>
      <c r="H3293">
        <v>0</v>
      </c>
      <c r="J3293" s="1" t="str">
        <f t="shared" si="52"/>
        <v>2024-01-16-03</v>
      </c>
    </row>
    <row r="3294" spans="1:10" x14ac:dyDescent="0.45">
      <c r="A3294">
        <v>3603841</v>
      </c>
      <c r="B3294" s="1">
        <v>45307.166666666664</v>
      </c>
      <c r="C3294" t="s">
        <v>7</v>
      </c>
      <c r="D3294" t="s">
        <v>8</v>
      </c>
      <c r="E3294" t="s">
        <v>8796</v>
      </c>
      <c r="F3294">
        <v>635</v>
      </c>
      <c r="G3294">
        <v>1.343</v>
      </c>
      <c r="H3294">
        <v>0</v>
      </c>
      <c r="J3294" s="1" t="str">
        <f t="shared" si="52"/>
        <v>2024-01-16-04</v>
      </c>
    </row>
    <row r="3295" spans="1:10" x14ac:dyDescent="0.45">
      <c r="A3295">
        <v>3604286</v>
      </c>
      <c r="B3295" s="1">
        <v>45307.208333333336</v>
      </c>
      <c r="C3295" t="s">
        <v>7</v>
      </c>
      <c r="D3295" t="s">
        <v>8</v>
      </c>
      <c r="E3295" t="s">
        <v>8796</v>
      </c>
      <c r="F3295">
        <v>635</v>
      </c>
      <c r="G3295">
        <v>1.325</v>
      </c>
      <c r="H3295">
        <v>0</v>
      </c>
      <c r="J3295" s="1" t="str">
        <f t="shared" si="52"/>
        <v>2024-01-16-05</v>
      </c>
    </row>
    <row r="3296" spans="1:10" x14ac:dyDescent="0.45">
      <c r="A3296">
        <v>3605339</v>
      </c>
      <c r="B3296" s="1">
        <v>45307.25</v>
      </c>
      <c r="C3296" t="s">
        <v>7</v>
      </c>
      <c r="D3296" t="s">
        <v>8</v>
      </c>
      <c r="E3296" t="s">
        <v>8796</v>
      </c>
      <c r="F3296">
        <v>635</v>
      </c>
      <c r="G3296">
        <v>1.7290000000000001</v>
      </c>
      <c r="H3296">
        <v>0</v>
      </c>
      <c r="J3296" s="1" t="str">
        <f t="shared" si="52"/>
        <v>2024-01-16-06</v>
      </c>
    </row>
    <row r="3297" spans="1:10" x14ac:dyDescent="0.45">
      <c r="A3297">
        <v>3606815</v>
      </c>
      <c r="B3297" s="1">
        <v>45307.291666666664</v>
      </c>
      <c r="C3297" t="s">
        <v>7</v>
      </c>
      <c r="D3297" t="s">
        <v>8</v>
      </c>
      <c r="E3297" t="s">
        <v>8796</v>
      </c>
      <c r="F3297">
        <v>635</v>
      </c>
      <c r="G3297">
        <v>2.0590000000000002</v>
      </c>
      <c r="H3297">
        <v>4.5999999999999999E-2</v>
      </c>
      <c r="J3297" s="1" t="str">
        <f t="shared" si="52"/>
        <v>2024-01-16-07</v>
      </c>
    </row>
    <row r="3298" spans="1:10" x14ac:dyDescent="0.45">
      <c r="A3298">
        <v>3607889</v>
      </c>
      <c r="B3298" s="1">
        <v>45307.333333333336</v>
      </c>
      <c r="C3298" t="s">
        <v>7</v>
      </c>
      <c r="D3298" t="s">
        <v>8</v>
      </c>
      <c r="E3298" t="s">
        <v>8796</v>
      </c>
      <c r="F3298">
        <v>635</v>
      </c>
      <c r="G3298">
        <v>1.2290000000000001</v>
      </c>
      <c r="H3298">
        <v>2.8000000000000001E-2</v>
      </c>
      <c r="J3298" s="1" t="str">
        <f t="shared" si="52"/>
        <v>2024-01-16-08</v>
      </c>
    </row>
    <row r="3299" spans="1:10" x14ac:dyDescent="0.45">
      <c r="A3299">
        <v>3609277</v>
      </c>
      <c r="B3299" s="1">
        <v>45307.375</v>
      </c>
      <c r="C3299" t="s">
        <v>7</v>
      </c>
      <c r="D3299" t="s">
        <v>8</v>
      </c>
      <c r="E3299" t="s">
        <v>8796</v>
      </c>
      <c r="F3299">
        <v>635</v>
      </c>
      <c r="G3299">
        <v>0.95199999999999996</v>
      </c>
      <c r="H3299">
        <v>0</v>
      </c>
      <c r="J3299" s="1" t="str">
        <f t="shared" si="52"/>
        <v>2024-01-16-09</v>
      </c>
    </row>
    <row r="3300" spans="1:10" x14ac:dyDescent="0.45">
      <c r="A3300">
        <v>3610005</v>
      </c>
      <c r="B3300" s="1">
        <v>45307.416666666664</v>
      </c>
      <c r="C3300" t="s">
        <v>7</v>
      </c>
      <c r="D3300" t="s">
        <v>8</v>
      </c>
      <c r="E3300" t="s">
        <v>8796</v>
      </c>
      <c r="F3300">
        <v>635</v>
      </c>
      <c r="G3300">
        <v>1.651</v>
      </c>
      <c r="H3300">
        <v>1.4E-2</v>
      </c>
      <c r="J3300" s="1" t="str">
        <f t="shared" si="52"/>
        <v>2024-01-16-10</v>
      </c>
    </row>
    <row r="3301" spans="1:10" x14ac:dyDescent="0.45">
      <c r="A3301">
        <v>3611326</v>
      </c>
      <c r="B3301" s="1">
        <v>45307.458333333336</v>
      </c>
      <c r="C3301" t="s">
        <v>7</v>
      </c>
      <c r="D3301" t="s">
        <v>8</v>
      </c>
      <c r="E3301" t="s">
        <v>8796</v>
      </c>
      <c r="F3301">
        <v>635</v>
      </c>
      <c r="G3301">
        <v>2.6739999999999999</v>
      </c>
      <c r="H3301">
        <v>7.4999999999999997E-2</v>
      </c>
      <c r="J3301" s="1" t="str">
        <f t="shared" si="52"/>
        <v>2024-01-16-11</v>
      </c>
    </row>
    <row r="3302" spans="1:10" x14ac:dyDescent="0.45">
      <c r="A3302">
        <v>3611903</v>
      </c>
      <c r="B3302" s="1">
        <v>45307.5</v>
      </c>
      <c r="C3302" t="s">
        <v>7</v>
      </c>
      <c r="D3302" t="s">
        <v>8</v>
      </c>
      <c r="E3302" t="s">
        <v>8796</v>
      </c>
      <c r="F3302">
        <v>635</v>
      </c>
      <c r="G3302">
        <v>1.536</v>
      </c>
      <c r="H3302">
        <v>5.8999999999999997E-2</v>
      </c>
      <c r="J3302" s="1" t="str">
        <f t="shared" si="52"/>
        <v>2024-01-16-12</v>
      </c>
    </row>
    <row r="3303" spans="1:10" x14ac:dyDescent="0.45">
      <c r="A3303">
        <v>3613341</v>
      </c>
      <c r="B3303" s="1">
        <v>45307.541666666664</v>
      </c>
      <c r="C3303" t="s">
        <v>7</v>
      </c>
      <c r="D3303" t="s">
        <v>8</v>
      </c>
      <c r="E3303" t="s">
        <v>8796</v>
      </c>
      <c r="F3303">
        <v>635</v>
      </c>
      <c r="G3303">
        <v>1.4119999999999999</v>
      </c>
      <c r="H3303">
        <v>0</v>
      </c>
      <c r="J3303" s="1" t="str">
        <f t="shared" si="52"/>
        <v>2024-01-16-13</v>
      </c>
    </row>
    <row r="3304" spans="1:10" x14ac:dyDescent="0.45">
      <c r="A3304">
        <v>3614652</v>
      </c>
      <c r="B3304" s="1">
        <v>45307.583333333336</v>
      </c>
      <c r="C3304" t="s">
        <v>7</v>
      </c>
      <c r="D3304" t="s">
        <v>8</v>
      </c>
      <c r="E3304" t="s">
        <v>8796</v>
      </c>
      <c r="F3304">
        <v>635</v>
      </c>
      <c r="G3304">
        <v>1.8520000000000001</v>
      </c>
      <c r="H3304">
        <v>0</v>
      </c>
      <c r="J3304" s="1" t="str">
        <f t="shared" si="52"/>
        <v>2024-01-16-14</v>
      </c>
    </row>
    <row r="3305" spans="1:10" x14ac:dyDescent="0.45">
      <c r="A3305">
        <v>3615851</v>
      </c>
      <c r="B3305" s="1">
        <v>45307.625</v>
      </c>
      <c r="C3305" t="s">
        <v>7</v>
      </c>
      <c r="D3305" t="s">
        <v>8</v>
      </c>
      <c r="E3305" t="s">
        <v>8796</v>
      </c>
      <c r="F3305">
        <v>635</v>
      </c>
      <c r="G3305">
        <v>1.4379999999999999</v>
      </c>
      <c r="H3305">
        <v>0</v>
      </c>
      <c r="J3305" s="1" t="str">
        <f t="shared" si="52"/>
        <v>2024-01-16-15</v>
      </c>
    </row>
    <row r="3306" spans="1:10" x14ac:dyDescent="0.45">
      <c r="A3306">
        <v>3616384</v>
      </c>
      <c r="B3306" s="1">
        <v>45307.666666666664</v>
      </c>
      <c r="C3306" t="s">
        <v>7</v>
      </c>
      <c r="D3306" t="s">
        <v>8</v>
      </c>
      <c r="E3306" t="s">
        <v>8796</v>
      </c>
      <c r="F3306">
        <v>635</v>
      </c>
      <c r="G3306">
        <v>2.4590000000000001</v>
      </c>
      <c r="H3306">
        <v>0</v>
      </c>
      <c r="J3306" s="1" t="str">
        <f t="shared" si="52"/>
        <v>2024-01-16-16</v>
      </c>
    </row>
    <row r="3307" spans="1:10" x14ac:dyDescent="0.45">
      <c r="A3307">
        <v>3617704</v>
      </c>
      <c r="B3307" s="1">
        <v>45307.708333333336</v>
      </c>
      <c r="C3307" t="s">
        <v>7</v>
      </c>
      <c r="D3307" t="s">
        <v>8</v>
      </c>
      <c r="E3307" t="s">
        <v>8796</v>
      </c>
      <c r="F3307">
        <v>635</v>
      </c>
      <c r="G3307">
        <v>2.6890000000000001</v>
      </c>
      <c r="H3307">
        <v>0</v>
      </c>
      <c r="J3307" s="1" t="str">
        <f t="shared" si="52"/>
        <v>2024-01-16-17</v>
      </c>
    </row>
    <row r="3308" spans="1:10" x14ac:dyDescent="0.45">
      <c r="A3308">
        <v>3619237</v>
      </c>
      <c r="B3308" s="1">
        <v>45307.75</v>
      </c>
      <c r="C3308" t="s">
        <v>7</v>
      </c>
      <c r="D3308" t="s">
        <v>8</v>
      </c>
      <c r="E3308" t="s">
        <v>8796</v>
      </c>
      <c r="F3308">
        <v>635</v>
      </c>
      <c r="G3308">
        <v>2.5019999999999998</v>
      </c>
      <c r="H3308">
        <v>0</v>
      </c>
      <c r="J3308" s="1" t="str">
        <f t="shared" si="52"/>
        <v>2024-01-16-18</v>
      </c>
    </row>
    <row r="3309" spans="1:10" x14ac:dyDescent="0.45">
      <c r="A3309">
        <v>3619837</v>
      </c>
      <c r="B3309" s="1">
        <v>45307.791666666664</v>
      </c>
      <c r="C3309" t="s">
        <v>7</v>
      </c>
      <c r="D3309" t="s">
        <v>8</v>
      </c>
      <c r="E3309" t="s">
        <v>8796</v>
      </c>
      <c r="F3309">
        <v>635</v>
      </c>
      <c r="G3309">
        <v>2.3490000000000002</v>
      </c>
      <c r="H3309">
        <v>0</v>
      </c>
      <c r="J3309" s="1" t="str">
        <f t="shared" si="52"/>
        <v>2024-01-16-19</v>
      </c>
    </row>
    <row r="3310" spans="1:10" x14ac:dyDescent="0.45">
      <c r="A3310">
        <v>3621297</v>
      </c>
      <c r="B3310" s="1">
        <v>45307.833333333336</v>
      </c>
      <c r="C3310" t="s">
        <v>7</v>
      </c>
      <c r="D3310" t="s">
        <v>8</v>
      </c>
      <c r="E3310" t="s">
        <v>8796</v>
      </c>
      <c r="F3310">
        <v>635</v>
      </c>
      <c r="G3310">
        <v>2.5139999999999998</v>
      </c>
      <c r="H3310">
        <v>0</v>
      </c>
      <c r="J3310" s="1" t="str">
        <f t="shared" si="52"/>
        <v>2024-01-16-20</v>
      </c>
    </row>
    <row r="3311" spans="1:10" x14ac:dyDescent="0.45">
      <c r="A3311">
        <v>3621829</v>
      </c>
      <c r="B3311" s="1">
        <v>45307.875</v>
      </c>
      <c r="C3311" t="s">
        <v>7</v>
      </c>
      <c r="D3311" t="s">
        <v>8</v>
      </c>
      <c r="E3311" t="s">
        <v>8796</v>
      </c>
      <c r="F3311">
        <v>635</v>
      </c>
      <c r="G3311">
        <v>1.833</v>
      </c>
      <c r="H3311">
        <v>0</v>
      </c>
      <c r="J3311" s="1" t="str">
        <f t="shared" si="52"/>
        <v>2024-01-16-21</v>
      </c>
    </row>
    <row r="3312" spans="1:10" x14ac:dyDescent="0.45">
      <c r="A3312">
        <v>3623687</v>
      </c>
      <c r="B3312" s="1">
        <v>45307.916666666664</v>
      </c>
      <c r="C3312" t="s">
        <v>7</v>
      </c>
      <c r="D3312" t="s">
        <v>8</v>
      </c>
      <c r="E3312" t="s">
        <v>8796</v>
      </c>
      <c r="F3312">
        <v>635</v>
      </c>
      <c r="G3312">
        <v>2.16</v>
      </c>
      <c r="H3312">
        <v>0</v>
      </c>
      <c r="J3312" s="1" t="str">
        <f t="shared" si="52"/>
        <v>2024-01-16-22</v>
      </c>
    </row>
    <row r="3313" spans="1:10" x14ac:dyDescent="0.45">
      <c r="A3313">
        <v>3624511</v>
      </c>
      <c r="B3313" s="1">
        <v>45307.958333333336</v>
      </c>
      <c r="C3313" t="s">
        <v>7</v>
      </c>
      <c r="D3313" t="s">
        <v>8</v>
      </c>
      <c r="E3313" t="s">
        <v>8796</v>
      </c>
      <c r="F3313">
        <v>635</v>
      </c>
      <c r="G3313">
        <v>2.4289999999999998</v>
      </c>
      <c r="H3313">
        <v>0</v>
      </c>
      <c r="J3313" s="1" t="str">
        <f t="shared" si="52"/>
        <v>2024-01-16-23</v>
      </c>
    </row>
    <row r="3314" spans="1:10" x14ac:dyDescent="0.45">
      <c r="A3314">
        <v>3625751</v>
      </c>
      <c r="B3314" s="1">
        <v>45308</v>
      </c>
      <c r="C3314" t="s">
        <v>7</v>
      </c>
      <c r="D3314" t="s">
        <v>8</v>
      </c>
      <c r="E3314" t="s">
        <v>8796</v>
      </c>
      <c r="F3314">
        <v>635</v>
      </c>
      <c r="G3314">
        <v>2.141</v>
      </c>
      <c r="H3314">
        <v>0</v>
      </c>
      <c r="J3314" s="1" t="str">
        <f t="shared" si="52"/>
        <v>2024-01-17-00</v>
      </c>
    </row>
    <row r="3315" spans="1:10" x14ac:dyDescent="0.45">
      <c r="A3315">
        <v>3626158</v>
      </c>
      <c r="B3315" s="1">
        <v>45308.041666666664</v>
      </c>
      <c r="C3315" t="s">
        <v>7</v>
      </c>
      <c r="D3315" t="s">
        <v>8</v>
      </c>
      <c r="E3315" t="s">
        <v>8796</v>
      </c>
      <c r="F3315">
        <v>635</v>
      </c>
      <c r="G3315">
        <v>2.351</v>
      </c>
      <c r="H3315">
        <v>0</v>
      </c>
      <c r="J3315" s="1" t="str">
        <f t="shared" si="52"/>
        <v>2024-01-17-01</v>
      </c>
    </row>
    <row r="3316" spans="1:10" x14ac:dyDescent="0.45">
      <c r="A3316">
        <v>3627818</v>
      </c>
      <c r="B3316" s="1">
        <v>45308.083333333336</v>
      </c>
      <c r="C3316" t="s">
        <v>7</v>
      </c>
      <c r="D3316" t="s">
        <v>8</v>
      </c>
      <c r="E3316" t="s">
        <v>8796</v>
      </c>
      <c r="F3316">
        <v>635</v>
      </c>
      <c r="G3316">
        <v>2.7429999999999999</v>
      </c>
      <c r="H3316">
        <v>0</v>
      </c>
      <c r="J3316" s="1" t="str">
        <f t="shared" si="52"/>
        <v>2024-01-17-02</v>
      </c>
    </row>
    <row r="3317" spans="1:10" x14ac:dyDescent="0.45">
      <c r="A3317">
        <v>3628412</v>
      </c>
      <c r="B3317" s="1">
        <v>45308.125</v>
      </c>
      <c r="C3317" t="s">
        <v>7</v>
      </c>
      <c r="D3317" t="s">
        <v>8</v>
      </c>
      <c r="E3317" t="s">
        <v>8796</v>
      </c>
      <c r="F3317">
        <v>635</v>
      </c>
      <c r="G3317">
        <v>2.3570000000000002</v>
      </c>
      <c r="H3317">
        <v>0</v>
      </c>
      <c r="J3317" s="1" t="str">
        <f t="shared" si="52"/>
        <v>2024-01-17-03</v>
      </c>
    </row>
    <row r="3318" spans="1:10" x14ac:dyDescent="0.45">
      <c r="A3318">
        <v>3629228</v>
      </c>
      <c r="B3318" s="1">
        <v>45308.166666666664</v>
      </c>
      <c r="C3318" t="s">
        <v>7</v>
      </c>
      <c r="D3318" t="s">
        <v>8</v>
      </c>
      <c r="E3318" t="s">
        <v>8796</v>
      </c>
      <c r="F3318">
        <v>635</v>
      </c>
      <c r="G3318">
        <v>2.3180000000000001</v>
      </c>
      <c r="H3318">
        <v>0</v>
      </c>
      <c r="J3318" s="1" t="str">
        <f t="shared" si="52"/>
        <v>2024-01-17-04</v>
      </c>
    </row>
    <row r="3319" spans="1:10" x14ac:dyDescent="0.45">
      <c r="A3319">
        <v>3630826</v>
      </c>
      <c r="B3319" s="1">
        <v>45308.208333333336</v>
      </c>
      <c r="C3319" t="s">
        <v>7</v>
      </c>
      <c r="D3319" t="s">
        <v>8</v>
      </c>
      <c r="E3319" t="s">
        <v>8796</v>
      </c>
      <c r="F3319">
        <v>635</v>
      </c>
      <c r="G3319">
        <v>2.472</v>
      </c>
      <c r="H3319">
        <v>0</v>
      </c>
      <c r="J3319" s="1" t="str">
        <f t="shared" si="52"/>
        <v>2024-01-17-05</v>
      </c>
    </row>
    <row r="3320" spans="1:10" x14ac:dyDescent="0.45">
      <c r="A3320">
        <v>3632081</v>
      </c>
      <c r="B3320" s="1">
        <v>45308.25</v>
      </c>
      <c r="C3320" t="s">
        <v>7</v>
      </c>
      <c r="D3320" t="s">
        <v>8</v>
      </c>
      <c r="E3320" t="s">
        <v>8796</v>
      </c>
      <c r="F3320">
        <v>635</v>
      </c>
      <c r="G3320">
        <v>1.9059999999999999</v>
      </c>
      <c r="H3320">
        <v>0</v>
      </c>
      <c r="J3320" s="1" t="str">
        <f t="shared" si="52"/>
        <v>2024-01-17-06</v>
      </c>
    </row>
    <row r="3321" spans="1:10" x14ac:dyDescent="0.45">
      <c r="A3321">
        <v>3633029</v>
      </c>
      <c r="B3321" s="1">
        <v>45308.291666666664</v>
      </c>
      <c r="C3321" t="s">
        <v>7</v>
      </c>
      <c r="D3321" t="s">
        <v>8</v>
      </c>
      <c r="E3321" t="s">
        <v>8796</v>
      </c>
      <c r="F3321">
        <v>635</v>
      </c>
      <c r="G3321">
        <v>2.2570000000000001</v>
      </c>
      <c r="H3321">
        <v>1.7000000000000001E-2</v>
      </c>
      <c r="J3321" s="1" t="str">
        <f t="shared" si="52"/>
        <v>2024-01-17-07</v>
      </c>
    </row>
    <row r="3322" spans="1:10" x14ac:dyDescent="0.45">
      <c r="A3322">
        <v>3633841</v>
      </c>
      <c r="B3322" s="1">
        <v>45308.333333333336</v>
      </c>
      <c r="C3322" t="s">
        <v>7</v>
      </c>
      <c r="D3322" t="s">
        <v>8</v>
      </c>
      <c r="E3322" t="s">
        <v>8796</v>
      </c>
      <c r="F3322">
        <v>635</v>
      </c>
      <c r="G3322">
        <v>1.7250000000000001</v>
      </c>
      <c r="H3322">
        <v>6.9000000000000006E-2</v>
      </c>
      <c r="J3322" s="1" t="str">
        <f t="shared" si="52"/>
        <v>2024-01-17-08</v>
      </c>
    </row>
    <row r="3323" spans="1:10" x14ac:dyDescent="0.45">
      <c r="A3323">
        <v>3635072</v>
      </c>
      <c r="B3323" s="1">
        <v>45308.375</v>
      </c>
      <c r="C3323" t="s">
        <v>7</v>
      </c>
      <c r="D3323" t="s">
        <v>8</v>
      </c>
      <c r="E3323" t="s">
        <v>8796</v>
      </c>
      <c r="F3323">
        <v>635</v>
      </c>
      <c r="G3323">
        <v>0.77</v>
      </c>
      <c r="H3323">
        <v>9.0999999999999998E-2</v>
      </c>
      <c r="J3323" s="1" t="str">
        <f t="shared" si="52"/>
        <v>2024-01-17-09</v>
      </c>
    </row>
    <row r="3324" spans="1:10" x14ac:dyDescent="0.45">
      <c r="A3324">
        <v>3635804</v>
      </c>
      <c r="B3324" s="1">
        <v>45308.416666666664</v>
      </c>
      <c r="C3324" t="s">
        <v>7</v>
      </c>
      <c r="D3324" t="s">
        <v>8</v>
      </c>
      <c r="E3324" t="s">
        <v>8796</v>
      </c>
      <c r="F3324">
        <v>635</v>
      </c>
      <c r="G3324">
        <v>0.91600000000000004</v>
      </c>
      <c r="H3324">
        <v>0.115</v>
      </c>
      <c r="J3324" s="1" t="str">
        <f t="shared" si="52"/>
        <v>2024-01-17-10</v>
      </c>
    </row>
    <row r="3325" spans="1:10" x14ac:dyDescent="0.45">
      <c r="A3325">
        <v>3637359</v>
      </c>
      <c r="B3325" s="1">
        <v>45308.458333333336</v>
      </c>
      <c r="C3325" t="s">
        <v>7</v>
      </c>
      <c r="D3325" t="s">
        <v>8</v>
      </c>
      <c r="E3325" t="s">
        <v>8796</v>
      </c>
      <c r="F3325">
        <v>635</v>
      </c>
      <c r="G3325">
        <v>0.46100000000000002</v>
      </c>
      <c r="H3325">
        <v>0.123</v>
      </c>
      <c r="J3325" s="1" t="str">
        <f t="shared" si="52"/>
        <v>2024-01-17-11</v>
      </c>
    </row>
    <row r="3326" spans="1:10" x14ac:dyDescent="0.45">
      <c r="A3326">
        <v>3637947</v>
      </c>
      <c r="B3326" s="1">
        <v>45308.5</v>
      </c>
      <c r="C3326" t="s">
        <v>7</v>
      </c>
      <c r="D3326" t="s">
        <v>8</v>
      </c>
      <c r="E3326" t="s">
        <v>8796</v>
      </c>
      <c r="F3326">
        <v>635</v>
      </c>
      <c r="G3326">
        <v>0.996</v>
      </c>
      <c r="H3326">
        <v>0.104</v>
      </c>
      <c r="J3326" s="1" t="str">
        <f t="shared" si="52"/>
        <v>2024-01-17-12</v>
      </c>
    </row>
    <row r="3327" spans="1:10" x14ac:dyDescent="0.45">
      <c r="A3327">
        <v>3639519</v>
      </c>
      <c r="B3327" s="1">
        <v>45308.541666666664</v>
      </c>
      <c r="C3327" t="s">
        <v>7</v>
      </c>
      <c r="D3327" t="s">
        <v>8</v>
      </c>
      <c r="E3327" t="s">
        <v>8796</v>
      </c>
      <c r="F3327">
        <v>635</v>
      </c>
      <c r="G3327">
        <v>1.248</v>
      </c>
      <c r="H3327">
        <v>3.5000000000000003E-2</v>
      </c>
      <c r="J3327" s="1" t="str">
        <f t="shared" si="52"/>
        <v>2024-01-17-13</v>
      </c>
    </row>
    <row r="3328" spans="1:10" x14ac:dyDescent="0.45">
      <c r="A3328">
        <v>3640484</v>
      </c>
      <c r="B3328" s="1">
        <v>45308.583333333336</v>
      </c>
      <c r="C3328" t="s">
        <v>7</v>
      </c>
      <c r="D3328" t="s">
        <v>8</v>
      </c>
      <c r="E3328" t="s">
        <v>8796</v>
      </c>
      <c r="F3328">
        <v>635</v>
      </c>
      <c r="G3328">
        <v>0.72699999999999998</v>
      </c>
      <c r="H3328">
        <v>0</v>
      </c>
      <c r="J3328" s="1" t="str">
        <f t="shared" si="52"/>
        <v>2024-01-17-14</v>
      </c>
    </row>
    <row r="3329" spans="1:10" x14ac:dyDescent="0.45">
      <c r="A3329">
        <v>3642045</v>
      </c>
      <c r="B3329" s="1">
        <v>45308.625</v>
      </c>
      <c r="C3329" t="s">
        <v>7</v>
      </c>
      <c r="D3329" t="s">
        <v>8</v>
      </c>
      <c r="E3329" t="s">
        <v>8796</v>
      </c>
      <c r="F3329">
        <v>635</v>
      </c>
      <c r="G3329">
        <v>1.44</v>
      </c>
      <c r="H3329">
        <v>0</v>
      </c>
      <c r="J3329" s="1" t="str">
        <f t="shared" si="52"/>
        <v>2024-01-17-15</v>
      </c>
    </row>
    <row r="3330" spans="1:10" x14ac:dyDescent="0.45">
      <c r="A3330">
        <v>3643067</v>
      </c>
      <c r="B3330" s="1">
        <v>45308.666666666664</v>
      </c>
      <c r="C3330" t="s">
        <v>7</v>
      </c>
      <c r="D3330" t="s">
        <v>8</v>
      </c>
      <c r="E3330" t="s">
        <v>8796</v>
      </c>
      <c r="F3330">
        <v>635</v>
      </c>
      <c r="G3330">
        <v>1.675</v>
      </c>
      <c r="H3330">
        <v>0</v>
      </c>
      <c r="J3330" s="1" t="str">
        <f t="shared" si="52"/>
        <v>2024-01-17-16</v>
      </c>
    </row>
    <row r="3331" spans="1:10" x14ac:dyDescent="0.45">
      <c r="A3331">
        <v>3644219</v>
      </c>
      <c r="B3331" s="1">
        <v>45308.708333333336</v>
      </c>
      <c r="C3331" t="s">
        <v>7</v>
      </c>
      <c r="D3331" t="s">
        <v>8</v>
      </c>
      <c r="E3331" t="s">
        <v>8796</v>
      </c>
      <c r="F3331">
        <v>635</v>
      </c>
      <c r="G3331">
        <v>1.2569999999999999</v>
      </c>
      <c r="H3331">
        <v>0</v>
      </c>
      <c r="J3331" s="1" t="str">
        <f t="shared" ref="J3331:J3394" si="53">TEXT(YEAR(B3331),"0000")&amp;"-"&amp;TEXT(MONTH(B3331),"00")&amp;"-"&amp;TEXT(DAY(B3331),"00")&amp;"-"&amp;TEXT(HOUR(B3331),"00")</f>
        <v>2024-01-17-17</v>
      </c>
    </row>
    <row r="3332" spans="1:10" x14ac:dyDescent="0.45">
      <c r="A3332">
        <v>3644927</v>
      </c>
      <c r="B3332" s="1">
        <v>45308.75</v>
      </c>
      <c r="C3332" t="s">
        <v>7</v>
      </c>
      <c r="D3332" t="s">
        <v>8</v>
      </c>
      <c r="E3332" t="s">
        <v>8796</v>
      </c>
      <c r="F3332">
        <v>635</v>
      </c>
      <c r="G3332">
        <v>1.889</v>
      </c>
      <c r="H3332">
        <v>0</v>
      </c>
      <c r="J3332" s="1" t="str">
        <f t="shared" si="53"/>
        <v>2024-01-17-18</v>
      </c>
    </row>
    <row r="3333" spans="1:10" x14ac:dyDescent="0.45">
      <c r="A3333">
        <v>3646080</v>
      </c>
      <c r="B3333" s="1">
        <v>45308.791666666664</v>
      </c>
      <c r="C3333" t="s">
        <v>7</v>
      </c>
      <c r="D3333" t="s">
        <v>8</v>
      </c>
      <c r="E3333" t="s">
        <v>8796</v>
      </c>
      <c r="F3333">
        <v>635</v>
      </c>
      <c r="G3333">
        <v>0.89900000000000002</v>
      </c>
      <c r="H3333">
        <v>0</v>
      </c>
      <c r="J3333" s="1" t="str">
        <f t="shared" si="53"/>
        <v>2024-01-17-19</v>
      </c>
    </row>
    <row r="3334" spans="1:10" x14ac:dyDescent="0.45">
      <c r="A3334">
        <v>3646843</v>
      </c>
      <c r="B3334" s="1">
        <v>45308.833333333336</v>
      </c>
      <c r="C3334" t="s">
        <v>7</v>
      </c>
      <c r="D3334" t="s">
        <v>8</v>
      </c>
      <c r="E3334" t="s">
        <v>8796</v>
      </c>
      <c r="F3334">
        <v>635</v>
      </c>
      <c r="G3334">
        <v>1.375</v>
      </c>
      <c r="H3334">
        <v>0</v>
      </c>
      <c r="J3334" s="1" t="str">
        <f t="shared" si="53"/>
        <v>2024-01-17-20</v>
      </c>
    </row>
    <row r="3335" spans="1:10" x14ac:dyDescent="0.45">
      <c r="A3335">
        <v>3648618</v>
      </c>
      <c r="B3335" s="1">
        <v>45308.875</v>
      </c>
      <c r="C3335" t="s">
        <v>7</v>
      </c>
      <c r="D3335" t="s">
        <v>8</v>
      </c>
      <c r="E3335" t="s">
        <v>8796</v>
      </c>
      <c r="F3335">
        <v>635</v>
      </c>
      <c r="G3335">
        <v>1.089</v>
      </c>
      <c r="H3335">
        <v>0</v>
      </c>
      <c r="J3335" s="1" t="str">
        <f t="shared" si="53"/>
        <v>2024-01-17-21</v>
      </c>
    </row>
    <row r="3336" spans="1:10" x14ac:dyDescent="0.45">
      <c r="A3336">
        <v>3649106</v>
      </c>
      <c r="B3336" s="1">
        <v>45308.916666666664</v>
      </c>
      <c r="C3336" t="s">
        <v>7</v>
      </c>
      <c r="D3336" t="s">
        <v>8</v>
      </c>
      <c r="E3336" t="s">
        <v>8796</v>
      </c>
      <c r="F3336">
        <v>635</v>
      </c>
      <c r="G3336">
        <v>0.97199999999999998</v>
      </c>
      <c r="H3336">
        <v>0</v>
      </c>
      <c r="J3336" s="1" t="str">
        <f t="shared" si="53"/>
        <v>2024-01-17-22</v>
      </c>
    </row>
    <row r="3337" spans="1:10" x14ac:dyDescent="0.45">
      <c r="A3337">
        <v>3650250</v>
      </c>
      <c r="B3337" s="1">
        <v>45308.958333333336</v>
      </c>
      <c r="C3337" t="s">
        <v>7</v>
      </c>
      <c r="D3337" t="s">
        <v>8</v>
      </c>
      <c r="E3337" t="s">
        <v>8796</v>
      </c>
      <c r="F3337">
        <v>635</v>
      </c>
      <c r="G3337">
        <v>1.3109999999999999</v>
      </c>
      <c r="H3337">
        <v>0</v>
      </c>
      <c r="J3337" s="1" t="str">
        <f t="shared" si="53"/>
        <v>2024-01-17-23</v>
      </c>
    </row>
    <row r="3338" spans="1:10" x14ac:dyDescent="0.45">
      <c r="A3338">
        <v>3652028</v>
      </c>
      <c r="B3338" s="1">
        <v>45309</v>
      </c>
      <c r="C3338" t="s">
        <v>7</v>
      </c>
      <c r="D3338" t="s">
        <v>8</v>
      </c>
      <c r="E3338" t="s">
        <v>8796</v>
      </c>
      <c r="F3338">
        <v>635</v>
      </c>
      <c r="G3338">
        <v>0.77400000000000002</v>
      </c>
      <c r="H3338">
        <v>0</v>
      </c>
      <c r="J3338" s="1" t="str">
        <f t="shared" si="53"/>
        <v>2024-01-18-00</v>
      </c>
    </row>
    <row r="3339" spans="1:10" x14ac:dyDescent="0.45">
      <c r="A3339">
        <v>3652980</v>
      </c>
      <c r="B3339" s="1">
        <v>45309.041666666664</v>
      </c>
      <c r="C3339" t="s">
        <v>7</v>
      </c>
      <c r="D3339" t="s">
        <v>8</v>
      </c>
      <c r="E3339" t="s">
        <v>8796</v>
      </c>
      <c r="F3339">
        <v>635</v>
      </c>
      <c r="G3339">
        <v>1.3779999999999999</v>
      </c>
      <c r="H3339">
        <v>0</v>
      </c>
      <c r="J3339" s="1" t="str">
        <f t="shared" si="53"/>
        <v>2024-01-18-01</v>
      </c>
    </row>
    <row r="3340" spans="1:10" x14ac:dyDescent="0.45">
      <c r="A3340">
        <v>3653817</v>
      </c>
      <c r="B3340" s="1">
        <v>45309.083333333336</v>
      </c>
      <c r="C3340" t="s">
        <v>7</v>
      </c>
      <c r="D3340" t="s">
        <v>8</v>
      </c>
      <c r="E3340" t="s">
        <v>8796</v>
      </c>
      <c r="F3340">
        <v>635</v>
      </c>
      <c r="G3340">
        <v>0.628</v>
      </c>
      <c r="H3340">
        <v>0</v>
      </c>
      <c r="J3340" s="1" t="str">
        <f t="shared" si="53"/>
        <v>2024-01-18-02</v>
      </c>
    </row>
    <row r="3341" spans="1:10" x14ac:dyDescent="0.45">
      <c r="A3341">
        <v>3655318</v>
      </c>
      <c r="B3341" s="1">
        <v>45309.125</v>
      </c>
      <c r="C3341" t="s">
        <v>7</v>
      </c>
      <c r="D3341" t="s">
        <v>8</v>
      </c>
      <c r="E3341" t="s">
        <v>8796</v>
      </c>
      <c r="F3341">
        <v>635</v>
      </c>
      <c r="G3341">
        <v>1.33</v>
      </c>
      <c r="H3341">
        <v>0</v>
      </c>
      <c r="J3341" s="1" t="str">
        <f t="shared" si="53"/>
        <v>2024-01-18-03</v>
      </c>
    </row>
    <row r="3342" spans="1:10" x14ac:dyDescent="0.45">
      <c r="A3342">
        <v>3656282</v>
      </c>
      <c r="B3342" s="1">
        <v>45309.166666666664</v>
      </c>
      <c r="C3342" t="s">
        <v>7</v>
      </c>
      <c r="D3342" t="s">
        <v>8</v>
      </c>
      <c r="E3342" t="s">
        <v>8796</v>
      </c>
      <c r="F3342">
        <v>635</v>
      </c>
      <c r="G3342">
        <v>1.3029999999999999</v>
      </c>
      <c r="H3342">
        <v>0</v>
      </c>
      <c r="J3342" s="1" t="str">
        <f t="shared" si="53"/>
        <v>2024-01-18-04</v>
      </c>
    </row>
    <row r="3343" spans="1:10" x14ac:dyDescent="0.45">
      <c r="A3343">
        <v>3656508</v>
      </c>
      <c r="B3343" s="1">
        <v>45309.208333333336</v>
      </c>
      <c r="C3343" t="s">
        <v>7</v>
      </c>
      <c r="D3343" t="s">
        <v>8</v>
      </c>
      <c r="E3343" t="s">
        <v>8796</v>
      </c>
      <c r="F3343">
        <v>635</v>
      </c>
      <c r="G3343">
        <v>1.1830000000000001</v>
      </c>
      <c r="H3343">
        <v>0</v>
      </c>
      <c r="J3343" s="1" t="str">
        <f t="shared" si="53"/>
        <v>2024-01-18-05</v>
      </c>
    </row>
    <row r="3344" spans="1:10" x14ac:dyDescent="0.45">
      <c r="A3344">
        <v>3658151</v>
      </c>
      <c r="B3344" s="1">
        <v>45309.25</v>
      </c>
      <c r="C3344" t="s">
        <v>7</v>
      </c>
      <c r="D3344" t="s">
        <v>8</v>
      </c>
      <c r="E3344" t="s">
        <v>8796</v>
      </c>
      <c r="F3344">
        <v>635</v>
      </c>
      <c r="G3344">
        <v>1.675</v>
      </c>
      <c r="H3344">
        <v>0</v>
      </c>
      <c r="J3344" s="1" t="str">
        <f t="shared" si="53"/>
        <v>2024-01-18-06</v>
      </c>
    </row>
    <row r="3345" spans="1:10" x14ac:dyDescent="0.45">
      <c r="A3345">
        <v>3659332</v>
      </c>
      <c r="B3345" s="1">
        <v>45309.291666666664</v>
      </c>
      <c r="C3345" t="s">
        <v>7</v>
      </c>
      <c r="D3345" t="s">
        <v>8</v>
      </c>
      <c r="E3345" t="s">
        <v>8796</v>
      </c>
      <c r="F3345">
        <v>635</v>
      </c>
      <c r="G3345">
        <v>1.296</v>
      </c>
      <c r="H3345">
        <v>1E-3</v>
      </c>
      <c r="J3345" s="1" t="str">
        <f t="shared" si="53"/>
        <v>2024-01-18-07</v>
      </c>
    </row>
    <row r="3346" spans="1:10" x14ac:dyDescent="0.45">
      <c r="A3346">
        <v>3660435</v>
      </c>
      <c r="B3346" s="1">
        <v>45309.333333333336</v>
      </c>
      <c r="C3346" t="s">
        <v>7</v>
      </c>
      <c r="D3346" t="s">
        <v>8</v>
      </c>
      <c r="E3346" t="s">
        <v>8796</v>
      </c>
      <c r="F3346">
        <v>635</v>
      </c>
      <c r="G3346">
        <v>0.98599999999999999</v>
      </c>
      <c r="H3346">
        <v>3.5000000000000003E-2</v>
      </c>
      <c r="J3346" s="1" t="str">
        <f t="shared" si="53"/>
        <v>2024-01-18-08</v>
      </c>
    </row>
    <row r="3347" spans="1:10" x14ac:dyDescent="0.45">
      <c r="A3347">
        <v>3660998</v>
      </c>
      <c r="B3347" s="1">
        <v>45309.375</v>
      </c>
      <c r="C3347" t="s">
        <v>7</v>
      </c>
      <c r="D3347" t="s">
        <v>8</v>
      </c>
      <c r="E3347" t="s">
        <v>8796</v>
      </c>
      <c r="F3347">
        <v>635</v>
      </c>
      <c r="G3347">
        <v>3.5000000000000003E-2</v>
      </c>
      <c r="H3347">
        <v>0.33300000000000002</v>
      </c>
      <c r="J3347" s="1" t="str">
        <f t="shared" si="53"/>
        <v>2024-01-18-09</v>
      </c>
    </row>
    <row r="3348" spans="1:10" x14ac:dyDescent="0.45">
      <c r="A3348">
        <v>3662565</v>
      </c>
      <c r="B3348" s="1">
        <v>45309.416666666664</v>
      </c>
      <c r="C3348" t="s">
        <v>7</v>
      </c>
      <c r="D3348" t="s">
        <v>8</v>
      </c>
      <c r="E3348" t="s">
        <v>8796</v>
      </c>
      <c r="F3348">
        <v>635</v>
      </c>
      <c r="G3348">
        <v>0.56399999999999995</v>
      </c>
      <c r="H3348">
        <v>0.309</v>
      </c>
      <c r="J3348" s="1" t="str">
        <f t="shared" si="53"/>
        <v>2024-01-18-10</v>
      </c>
    </row>
    <row r="3349" spans="1:10" x14ac:dyDescent="0.45">
      <c r="A3349">
        <v>3663544</v>
      </c>
      <c r="B3349" s="1">
        <v>45309.458333333336</v>
      </c>
      <c r="C3349" t="s">
        <v>7</v>
      </c>
      <c r="D3349" t="s">
        <v>8</v>
      </c>
      <c r="E3349" t="s">
        <v>8796</v>
      </c>
      <c r="F3349">
        <v>635</v>
      </c>
      <c r="G3349">
        <v>1.0329999999999999</v>
      </c>
      <c r="H3349">
        <v>0.377</v>
      </c>
      <c r="J3349" s="1" t="str">
        <f t="shared" si="53"/>
        <v>2024-01-18-11</v>
      </c>
    </row>
    <row r="3350" spans="1:10" x14ac:dyDescent="0.45">
      <c r="A3350">
        <v>3664894</v>
      </c>
      <c r="B3350" s="1">
        <v>45309.5</v>
      </c>
      <c r="C3350" t="s">
        <v>7</v>
      </c>
      <c r="D3350" t="s">
        <v>8</v>
      </c>
      <c r="E3350" t="s">
        <v>8796</v>
      </c>
      <c r="F3350">
        <v>635</v>
      </c>
      <c r="G3350">
        <v>1.915</v>
      </c>
      <c r="H3350">
        <v>0.122</v>
      </c>
      <c r="J3350" s="1" t="str">
        <f t="shared" si="53"/>
        <v>2024-01-18-12</v>
      </c>
    </row>
    <row r="3351" spans="1:10" x14ac:dyDescent="0.45">
      <c r="A3351">
        <v>3665642</v>
      </c>
      <c r="B3351" s="1">
        <v>45309.541666666664</v>
      </c>
      <c r="C3351" t="s">
        <v>7</v>
      </c>
      <c r="D3351" t="s">
        <v>8</v>
      </c>
      <c r="E3351" t="s">
        <v>8796</v>
      </c>
      <c r="F3351">
        <v>635</v>
      </c>
      <c r="G3351">
        <v>0.159</v>
      </c>
      <c r="H3351">
        <v>0.11600000000000001</v>
      </c>
      <c r="J3351" s="1" t="str">
        <f t="shared" si="53"/>
        <v>2024-01-18-13</v>
      </c>
    </row>
    <row r="3352" spans="1:10" x14ac:dyDescent="0.45">
      <c r="A3352">
        <v>3666385</v>
      </c>
      <c r="B3352" s="1">
        <v>45309.583333333336</v>
      </c>
      <c r="C3352" t="s">
        <v>7</v>
      </c>
      <c r="D3352" t="s">
        <v>8</v>
      </c>
      <c r="E3352" t="s">
        <v>8796</v>
      </c>
      <c r="F3352">
        <v>635</v>
      </c>
      <c r="G3352">
        <v>1.1379999999999999</v>
      </c>
      <c r="H3352">
        <v>0.02</v>
      </c>
      <c r="J3352" s="1" t="str">
        <f t="shared" si="53"/>
        <v>2024-01-18-14</v>
      </c>
    </row>
    <row r="3353" spans="1:10" x14ac:dyDescent="0.45">
      <c r="A3353">
        <v>3667876</v>
      </c>
      <c r="B3353" s="1">
        <v>45309.625</v>
      </c>
      <c r="C3353" t="s">
        <v>7</v>
      </c>
      <c r="D3353" t="s">
        <v>8</v>
      </c>
      <c r="E3353" t="s">
        <v>8796</v>
      </c>
      <c r="F3353">
        <v>635</v>
      </c>
      <c r="G3353">
        <v>1.0069999999999999</v>
      </c>
      <c r="H3353">
        <v>0</v>
      </c>
      <c r="J3353" s="1" t="str">
        <f t="shared" si="53"/>
        <v>2024-01-18-15</v>
      </c>
    </row>
    <row r="3354" spans="1:10" x14ac:dyDescent="0.45">
      <c r="A3354">
        <v>3669416</v>
      </c>
      <c r="B3354" s="1">
        <v>45309.666666666664</v>
      </c>
      <c r="C3354" t="s">
        <v>7</v>
      </c>
      <c r="D3354" t="s">
        <v>8</v>
      </c>
      <c r="E3354" t="s">
        <v>8796</v>
      </c>
      <c r="F3354">
        <v>635</v>
      </c>
      <c r="G3354">
        <v>1.3560000000000001</v>
      </c>
      <c r="H3354">
        <v>0</v>
      </c>
      <c r="J3354" s="1" t="str">
        <f t="shared" si="53"/>
        <v>2024-01-18-16</v>
      </c>
    </row>
    <row r="3355" spans="1:10" x14ac:dyDescent="0.45">
      <c r="A3355">
        <v>3669695</v>
      </c>
      <c r="B3355" s="1">
        <v>45309.708333333336</v>
      </c>
      <c r="C3355" t="s">
        <v>7</v>
      </c>
      <c r="D3355" t="s">
        <v>8</v>
      </c>
      <c r="E3355" t="s">
        <v>8796</v>
      </c>
      <c r="F3355">
        <v>635</v>
      </c>
      <c r="G3355">
        <v>0.52200000000000002</v>
      </c>
      <c r="H3355">
        <v>0</v>
      </c>
      <c r="J3355" s="1" t="str">
        <f t="shared" si="53"/>
        <v>2024-01-18-17</v>
      </c>
    </row>
    <row r="3356" spans="1:10" x14ac:dyDescent="0.45">
      <c r="A3356">
        <v>3671170</v>
      </c>
      <c r="B3356" s="1">
        <v>45309.75</v>
      </c>
      <c r="C3356" t="s">
        <v>7</v>
      </c>
      <c r="D3356" t="s">
        <v>8</v>
      </c>
      <c r="E3356" t="s">
        <v>8796</v>
      </c>
      <c r="F3356">
        <v>635</v>
      </c>
      <c r="G3356">
        <v>0.25900000000000001</v>
      </c>
      <c r="H3356">
        <v>0</v>
      </c>
      <c r="J3356" s="1" t="str">
        <f t="shared" si="53"/>
        <v>2024-01-18-18</v>
      </c>
    </row>
    <row r="3357" spans="1:10" x14ac:dyDescent="0.45">
      <c r="A3357">
        <v>3672647</v>
      </c>
      <c r="B3357" s="1">
        <v>45309.791666666664</v>
      </c>
      <c r="C3357" t="s">
        <v>7</v>
      </c>
      <c r="D3357" t="s">
        <v>8</v>
      </c>
      <c r="E3357" t="s">
        <v>8796</v>
      </c>
      <c r="F3357">
        <v>635</v>
      </c>
      <c r="G3357">
        <v>0.33</v>
      </c>
      <c r="H3357">
        <v>0</v>
      </c>
      <c r="J3357" s="1" t="str">
        <f t="shared" si="53"/>
        <v>2024-01-18-19</v>
      </c>
    </row>
    <row r="3358" spans="1:10" x14ac:dyDescent="0.45">
      <c r="A3358">
        <v>3673212</v>
      </c>
      <c r="B3358" s="1">
        <v>45309.833333333336</v>
      </c>
      <c r="C3358" t="s">
        <v>7</v>
      </c>
      <c r="D3358" t="s">
        <v>8</v>
      </c>
      <c r="E3358" t="s">
        <v>8796</v>
      </c>
      <c r="F3358">
        <v>635</v>
      </c>
      <c r="G3358">
        <v>0.25900000000000001</v>
      </c>
      <c r="H3358">
        <v>0</v>
      </c>
      <c r="J3358" s="1" t="str">
        <f t="shared" si="53"/>
        <v>2024-01-18-20</v>
      </c>
    </row>
    <row r="3359" spans="1:10" x14ac:dyDescent="0.45">
      <c r="A3359">
        <v>3673959</v>
      </c>
      <c r="B3359" s="1">
        <v>45309.875</v>
      </c>
      <c r="C3359" t="s">
        <v>7</v>
      </c>
      <c r="D3359" t="s">
        <v>8</v>
      </c>
      <c r="E3359" t="s">
        <v>8796</v>
      </c>
      <c r="F3359">
        <v>635</v>
      </c>
      <c r="G3359">
        <v>0.26900000000000002</v>
      </c>
      <c r="H3359">
        <v>0</v>
      </c>
      <c r="J3359" s="1" t="str">
        <f t="shared" si="53"/>
        <v>2024-01-18-21</v>
      </c>
    </row>
    <row r="3360" spans="1:10" x14ac:dyDescent="0.45">
      <c r="A3360">
        <v>3675970</v>
      </c>
      <c r="B3360" s="1">
        <v>45309.916666666664</v>
      </c>
      <c r="C3360" t="s">
        <v>7</v>
      </c>
      <c r="D3360" t="s">
        <v>8</v>
      </c>
      <c r="E3360" t="s">
        <v>8796</v>
      </c>
      <c r="F3360">
        <v>635</v>
      </c>
      <c r="G3360">
        <v>0.24</v>
      </c>
      <c r="H3360">
        <v>0</v>
      </c>
      <c r="J3360" s="1" t="str">
        <f t="shared" si="53"/>
        <v>2024-01-18-22</v>
      </c>
    </row>
    <row r="3361" spans="1:10" x14ac:dyDescent="0.45">
      <c r="A3361">
        <v>3676568</v>
      </c>
      <c r="B3361" s="1">
        <v>45309.958333333336</v>
      </c>
      <c r="C3361" t="s">
        <v>7</v>
      </c>
      <c r="D3361" t="s">
        <v>8</v>
      </c>
      <c r="E3361" t="s">
        <v>8796</v>
      </c>
      <c r="F3361">
        <v>635</v>
      </c>
      <c r="G3361">
        <v>0.18099999999999999</v>
      </c>
      <c r="H3361">
        <v>0</v>
      </c>
      <c r="J3361" s="1" t="str">
        <f t="shared" si="53"/>
        <v>2024-01-18-23</v>
      </c>
    </row>
    <row r="3362" spans="1:10" x14ac:dyDescent="0.45">
      <c r="A3362">
        <v>3677839</v>
      </c>
      <c r="B3362" s="1">
        <v>45310</v>
      </c>
      <c r="C3362" t="s">
        <v>7</v>
      </c>
      <c r="D3362" t="s">
        <v>8</v>
      </c>
      <c r="E3362" t="s">
        <v>8796</v>
      </c>
      <c r="F3362">
        <v>635</v>
      </c>
      <c r="G3362">
        <v>0.17599999999999999</v>
      </c>
      <c r="H3362">
        <v>0</v>
      </c>
      <c r="J3362" s="1" t="str">
        <f t="shared" si="53"/>
        <v>2024-01-19-00</v>
      </c>
    </row>
    <row r="3363" spans="1:10" x14ac:dyDescent="0.45">
      <c r="A3363">
        <v>3679030</v>
      </c>
      <c r="B3363" s="1">
        <v>45310.041666666664</v>
      </c>
      <c r="C3363" t="s">
        <v>7</v>
      </c>
      <c r="D3363" t="s">
        <v>8</v>
      </c>
      <c r="E3363" t="s">
        <v>8796</v>
      </c>
      <c r="F3363">
        <v>635</v>
      </c>
      <c r="G3363">
        <v>0.16200000000000001</v>
      </c>
      <c r="H3363">
        <v>0</v>
      </c>
      <c r="J3363" s="1" t="str">
        <f t="shared" si="53"/>
        <v>2024-01-19-01</v>
      </c>
    </row>
    <row r="3364" spans="1:10" x14ac:dyDescent="0.45">
      <c r="A3364">
        <v>3680409</v>
      </c>
      <c r="B3364" s="1">
        <v>45310.083333333336</v>
      </c>
      <c r="C3364" t="s">
        <v>7</v>
      </c>
      <c r="D3364" t="s">
        <v>8</v>
      </c>
      <c r="E3364" t="s">
        <v>8796</v>
      </c>
      <c r="F3364">
        <v>635</v>
      </c>
      <c r="G3364">
        <v>0.19600000000000001</v>
      </c>
      <c r="H3364">
        <v>0</v>
      </c>
      <c r="J3364" s="1" t="str">
        <f t="shared" si="53"/>
        <v>2024-01-19-02</v>
      </c>
    </row>
    <row r="3365" spans="1:10" x14ac:dyDescent="0.45">
      <c r="A3365">
        <v>3681182</v>
      </c>
      <c r="B3365" s="1">
        <v>45310.125</v>
      </c>
      <c r="C3365" t="s">
        <v>7</v>
      </c>
      <c r="D3365" t="s">
        <v>8</v>
      </c>
      <c r="E3365" t="s">
        <v>8796</v>
      </c>
      <c r="F3365">
        <v>635</v>
      </c>
      <c r="G3365">
        <v>0.996</v>
      </c>
      <c r="H3365">
        <v>0</v>
      </c>
      <c r="J3365" s="1" t="str">
        <f t="shared" si="53"/>
        <v>2024-01-19-03</v>
      </c>
    </row>
    <row r="3366" spans="1:10" x14ac:dyDescent="0.45">
      <c r="A3366">
        <v>3682218</v>
      </c>
      <c r="B3366" s="1">
        <v>45310.166666666664</v>
      </c>
      <c r="C3366" t="s">
        <v>7</v>
      </c>
      <c r="D3366" t="s">
        <v>8</v>
      </c>
      <c r="E3366" t="s">
        <v>8796</v>
      </c>
      <c r="F3366">
        <v>635</v>
      </c>
      <c r="G3366">
        <v>1.5720000000000001</v>
      </c>
      <c r="H3366">
        <v>0</v>
      </c>
      <c r="J3366" s="1" t="str">
        <f t="shared" si="53"/>
        <v>2024-01-19-04</v>
      </c>
    </row>
    <row r="3367" spans="1:10" x14ac:dyDescent="0.45">
      <c r="A3367">
        <v>3682710</v>
      </c>
      <c r="B3367" s="1">
        <v>45310.208333333336</v>
      </c>
      <c r="C3367" t="s">
        <v>7</v>
      </c>
      <c r="D3367" t="s">
        <v>8</v>
      </c>
      <c r="E3367" t="s">
        <v>8796</v>
      </c>
      <c r="F3367">
        <v>635</v>
      </c>
      <c r="G3367">
        <v>0.85399999999999998</v>
      </c>
      <c r="H3367">
        <v>0</v>
      </c>
      <c r="J3367" s="1" t="str">
        <f t="shared" si="53"/>
        <v>2024-01-19-05</v>
      </c>
    </row>
    <row r="3368" spans="1:10" x14ac:dyDescent="0.45">
      <c r="A3368">
        <v>3683899</v>
      </c>
      <c r="B3368" s="1">
        <v>45310.25</v>
      </c>
      <c r="C3368" t="s">
        <v>7</v>
      </c>
      <c r="D3368" t="s">
        <v>8</v>
      </c>
      <c r="E3368" t="s">
        <v>8796</v>
      </c>
      <c r="F3368">
        <v>635</v>
      </c>
      <c r="G3368">
        <v>1.0029999999999999</v>
      </c>
      <c r="H3368">
        <v>0</v>
      </c>
      <c r="J3368" s="1" t="str">
        <f t="shared" si="53"/>
        <v>2024-01-19-06</v>
      </c>
    </row>
    <row r="3369" spans="1:10" x14ac:dyDescent="0.45">
      <c r="A3369">
        <v>3685352</v>
      </c>
      <c r="B3369" s="1">
        <v>45310.291666666664</v>
      </c>
      <c r="C3369" t="s">
        <v>7</v>
      </c>
      <c r="D3369" t="s">
        <v>8</v>
      </c>
      <c r="E3369" t="s">
        <v>8796</v>
      </c>
      <c r="F3369">
        <v>635</v>
      </c>
      <c r="G3369">
        <v>0.90700000000000003</v>
      </c>
      <c r="H3369">
        <v>0</v>
      </c>
      <c r="J3369" s="1" t="str">
        <f t="shared" si="53"/>
        <v>2024-01-19-07</v>
      </c>
    </row>
    <row r="3370" spans="1:10" x14ac:dyDescent="0.45">
      <c r="A3370">
        <v>3686807</v>
      </c>
      <c r="B3370" s="1">
        <v>45310.333333333336</v>
      </c>
      <c r="C3370" t="s">
        <v>7</v>
      </c>
      <c r="D3370" t="s">
        <v>8</v>
      </c>
      <c r="E3370" t="s">
        <v>8796</v>
      </c>
      <c r="F3370">
        <v>635</v>
      </c>
      <c r="G3370">
        <v>1.0509999999999999</v>
      </c>
      <c r="H3370">
        <v>0.14000000000000001</v>
      </c>
      <c r="J3370" s="1" t="str">
        <f t="shared" si="53"/>
        <v>2024-01-19-08</v>
      </c>
    </row>
    <row r="3371" spans="1:10" x14ac:dyDescent="0.45">
      <c r="A3371">
        <v>3687400</v>
      </c>
      <c r="B3371" s="1">
        <v>45310.375</v>
      </c>
      <c r="C3371" t="s">
        <v>7</v>
      </c>
      <c r="D3371" t="s">
        <v>8</v>
      </c>
      <c r="E3371" t="s">
        <v>8796</v>
      </c>
      <c r="F3371">
        <v>635</v>
      </c>
      <c r="G3371">
        <v>0.71299999999999997</v>
      </c>
      <c r="H3371">
        <v>0.32500000000000001</v>
      </c>
      <c r="J3371" s="1" t="str">
        <f t="shared" si="53"/>
        <v>2024-01-19-09</v>
      </c>
    </row>
    <row r="3372" spans="1:10" x14ac:dyDescent="0.45">
      <c r="A3372">
        <v>3688606</v>
      </c>
      <c r="B3372" s="1">
        <v>45310.416666666664</v>
      </c>
      <c r="C3372" t="s">
        <v>7</v>
      </c>
      <c r="D3372" t="s">
        <v>8</v>
      </c>
      <c r="E3372" t="s">
        <v>8796</v>
      </c>
      <c r="F3372">
        <v>635</v>
      </c>
      <c r="G3372">
        <v>1.0609999999999999</v>
      </c>
      <c r="H3372">
        <v>0.17399999999999999</v>
      </c>
      <c r="J3372" s="1" t="str">
        <f t="shared" si="53"/>
        <v>2024-01-19-10</v>
      </c>
    </row>
    <row r="3373" spans="1:10" x14ac:dyDescent="0.45">
      <c r="A3373">
        <v>3689292</v>
      </c>
      <c r="B3373" s="1">
        <v>45310.458333333336</v>
      </c>
      <c r="C3373" t="s">
        <v>7</v>
      </c>
      <c r="D3373" t="s">
        <v>8</v>
      </c>
      <c r="E3373" t="s">
        <v>8796</v>
      </c>
      <c r="F3373">
        <v>635</v>
      </c>
      <c r="G3373">
        <v>1.3620000000000001</v>
      </c>
      <c r="H3373">
        <v>2.4E-2</v>
      </c>
      <c r="J3373" s="1" t="str">
        <f t="shared" si="53"/>
        <v>2024-01-19-11</v>
      </c>
    </row>
    <row r="3374" spans="1:10" x14ac:dyDescent="0.45">
      <c r="A3374">
        <v>3691046</v>
      </c>
      <c r="B3374" s="1">
        <v>45310.5</v>
      </c>
      <c r="C3374" t="s">
        <v>7</v>
      </c>
      <c r="D3374" t="s">
        <v>8</v>
      </c>
      <c r="E3374" t="s">
        <v>8796</v>
      </c>
      <c r="F3374">
        <v>635</v>
      </c>
      <c r="G3374">
        <v>1.222</v>
      </c>
      <c r="H3374">
        <v>0.218</v>
      </c>
      <c r="J3374" s="1" t="str">
        <f t="shared" si="53"/>
        <v>2024-01-19-12</v>
      </c>
    </row>
    <row r="3375" spans="1:10" x14ac:dyDescent="0.45">
      <c r="A3375">
        <v>3691960</v>
      </c>
      <c r="B3375" s="1">
        <v>45310.541666666664</v>
      </c>
      <c r="C3375" t="s">
        <v>7</v>
      </c>
      <c r="D3375" t="s">
        <v>8</v>
      </c>
      <c r="E3375" t="s">
        <v>8796</v>
      </c>
      <c r="F3375">
        <v>635</v>
      </c>
      <c r="G3375">
        <v>0.58099999999999996</v>
      </c>
      <c r="H3375">
        <v>9.0999999999999998E-2</v>
      </c>
      <c r="J3375" s="1" t="str">
        <f t="shared" si="53"/>
        <v>2024-01-19-13</v>
      </c>
    </row>
    <row r="3376" spans="1:10" x14ac:dyDescent="0.45">
      <c r="A3376">
        <v>3692939</v>
      </c>
      <c r="B3376" s="1">
        <v>45310.583333333336</v>
      </c>
      <c r="C3376" t="s">
        <v>7</v>
      </c>
      <c r="D3376" t="s">
        <v>8</v>
      </c>
      <c r="E3376" t="s">
        <v>8796</v>
      </c>
      <c r="F3376">
        <v>635</v>
      </c>
      <c r="G3376">
        <v>0.97099999999999997</v>
      </c>
      <c r="H3376">
        <v>1E-3</v>
      </c>
      <c r="J3376" s="1" t="str">
        <f t="shared" si="53"/>
        <v>2024-01-19-14</v>
      </c>
    </row>
    <row r="3377" spans="1:10" x14ac:dyDescent="0.45">
      <c r="A3377">
        <v>3694354</v>
      </c>
      <c r="B3377" s="1">
        <v>45310.625</v>
      </c>
      <c r="C3377" t="s">
        <v>7</v>
      </c>
      <c r="D3377" t="s">
        <v>8</v>
      </c>
      <c r="E3377" t="s">
        <v>8796</v>
      </c>
      <c r="F3377">
        <v>635</v>
      </c>
      <c r="G3377">
        <v>1.0089999999999999</v>
      </c>
      <c r="H3377">
        <v>0</v>
      </c>
      <c r="J3377" s="1" t="str">
        <f t="shared" si="53"/>
        <v>2024-01-19-15</v>
      </c>
    </row>
    <row r="3378" spans="1:10" x14ac:dyDescent="0.45">
      <c r="A3378">
        <v>3695242</v>
      </c>
      <c r="B3378" s="1">
        <v>45310.666666666664</v>
      </c>
      <c r="C3378" t="s">
        <v>7</v>
      </c>
      <c r="D3378" t="s">
        <v>8</v>
      </c>
      <c r="E3378" t="s">
        <v>8796</v>
      </c>
      <c r="F3378">
        <v>635</v>
      </c>
      <c r="G3378">
        <v>1.2529999999999999</v>
      </c>
      <c r="H3378">
        <v>0</v>
      </c>
      <c r="J3378" s="1" t="str">
        <f t="shared" si="53"/>
        <v>2024-01-19-16</v>
      </c>
    </row>
    <row r="3379" spans="1:10" x14ac:dyDescent="0.45">
      <c r="A3379">
        <v>3696270</v>
      </c>
      <c r="B3379" s="1">
        <v>45310.708333333336</v>
      </c>
      <c r="C3379" t="s">
        <v>7</v>
      </c>
      <c r="D3379" t="s">
        <v>8</v>
      </c>
      <c r="E3379" t="s">
        <v>8796</v>
      </c>
      <c r="F3379">
        <v>635</v>
      </c>
      <c r="G3379">
        <v>1.268</v>
      </c>
      <c r="H3379">
        <v>0</v>
      </c>
      <c r="J3379" s="1" t="str">
        <f t="shared" si="53"/>
        <v>2024-01-19-17</v>
      </c>
    </row>
    <row r="3380" spans="1:10" x14ac:dyDescent="0.45">
      <c r="A3380">
        <v>3696870</v>
      </c>
      <c r="B3380" s="1">
        <v>45310.75</v>
      </c>
      <c r="C3380" t="s">
        <v>7</v>
      </c>
      <c r="D3380" t="s">
        <v>8</v>
      </c>
      <c r="E3380" t="s">
        <v>8796</v>
      </c>
      <c r="F3380">
        <v>635</v>
      </c>
      <c r="G3380">
        <v>1.319</v>
      </c>
      <c r="H3380">
        <v>0</v>
      </c>
      <c r="J3380" s="1" t="str">
        <f t="shared" si="53"/>
        <v>2024-01-19-18</v>
      </c>
    </row>
    <row r="3381" spans="1:10" x14ac:dyDescent="0.45">
      <c r="A3381">
        <v>3698658</v>
      </c>
      <c r="B3381" s="1">
        <v>45310.791666666664</v>
      </c>
      <c r="C3381" t="s">
        <v>7</v>
      </c>
      <c r="D3381" t="s">
        <v>8</v>
      </c>
      <c r="E3381" t="s">
        <v>8796</v>
      </c>
      <c r="F3381">
        <v>635</v>
      </c>
      <c r="G3381">
        <v>1.091</v>
      </c>
      <c r="H3381">
        <v>0</v>
      </c>
      <c r="J3381" s="1" t="str">
        <f t="shared" si="53"/>
        <v>2024-01-19-19</v>
      </c>
    </row>
    <row r="3382" spans="1:10" x14ac:dyDescent="0.45">
      <c r="A3382">
        <v>3699325</v>
      </c>
      <c r="B3382" s="1">
        <v>45310.833333333336</v>
      </c>
      <c r="C3382" t="s">
        <v>7</v>
      </c>
      <c r="D3382" t="s">
        <v>8</v>
      </c>
      <c r="E3382" t="s">
        <v>8796</v>
      </c>
      <c r="F3382">
        <v>635</v>
      </c>
      <c r="G3382">
        <v>0.621</v>
      </c>
      <c r="H3382">
        <v>0</v>
      </c>
      <c r="J3382" s="1" t="str">
        <f t="shared" si="53"/>
        <v>2024-01-19-20</v>
      </c>
    </row>
    <row r="3383" spans="1:10" x14ac:dyDescent="0.45">
      <c r="A3383">
        <v>3700939</v>
      </c>
      <c r="B3383" s="1">
        <v>45310.875</v>
      </c>
      <c r="C3383" t="s">
        <v>7</v>
      </c>
      <c r="D3383" t="s">
        <v>8</v>
      </c>
      <c r="E3383" t="s">
        <v>8796</v>
      </c>
      <c r="F3383">
        <v>635</v>
      </c>
      <c r="G3383">
        <v>1.038</v>
      </c>
      <c r="H3383">
        <v>0</v>
      </c>
      <c r="J3383" s="1" t="str">
        <f t="shared" si="53"/>
        <v>2024-01-19-21</v>
      </c>
    </row>
    <row r="3384" spans="1:10" x14ac:dyDescent="0.45">
      <c r="A3384">
        <v>3701644</v>
      </c>
      <c r="B3384" s="1">
        <v>45310.916666666664</v>
      </c>
      <c r="C3384" t="s">
        <v>7</v>
      </c>
      <c r="D3384" t="s">
        <v>8</v>
      </c>
      <c r="E3384" t="s">
        <v>8796</v>
      </c>
      <c r="F3384">
        <v>635</v>
      </c>
      <c r="G3384">
        <v>0.7</v>
      </c>
      <c r="H3384">
        <v>0</v>
      </c>
      <c r="J3384" s="1" t="str">
        <f t="shared" si="53"/>
        <v>2024-01-19-22</v>
      </c>
    </row>
    <row r="3385" spans="1:10" x14ac:dyDescent="0.45">
      <c r="A3385">
        <v>3703162</v>
      </c>
      <c r="B3385" s="1">
        <v>45310.958333333336</v>
      </c>
      <c r="C3385" t="s">
        <v>7</v>
      </c>
      <c r="D3385" t="s">
        <v>8</v>
      </c>
      <c r="E3385" t="s">
        <v>8796</v>
      </c>
      <c r="F3385">
        <v>635</v>
      </c>
      <c r="G3385">
        <v>0.65400000000000003</v>
      </c>
      <c r="H3385">
        <v>0</v>
      </c>
      <c r="J3385" s="1" t="str">
        <f t="shared" si="53"/>
        <v>2024-01-19-23</v>
      </c>
    </row>
    <row r="3386" spans="1:10" x14ac:dyDescent="0.45">
      <c r="A3386">
        <v>3704487</v>
      </c>
      <c r="B3386" s="1">
        <v>45311</v>
      </c>
      <c r="C3386" t="s">
        <v>7</v>
      </c>
      <c r="D3386" t="s">
        <v>8</v>
      </c>
      <c r="E3386" t="s">
        <v>8796</v>
      </c>
      <c r="F3386">
        <v>635</v>
      </c>
      <c r="G3386">
        <v>1.1439999999999999</v>
      </c>
      <c r="H3386">
        <v>0</v>
      </c>
      <c r="J3386" s="1" t="str">
        <f t="shared" si="53"/>
        <v>2024-01-20-00</v>
      </c>
    </row>
    <row r="3387" spans="1:10" x14ac:dyDescent="0.45">
      <c r="A3387">
        <v>3704802</v>
      </c>
      <c r="B3387" s="1">
        <v>45311.041666666664</v>
      </c>
      <c r="C3387" t="s">
        <v>7</v>
      </c>
      <c r="D3387" t="s">
        <v>8</v>
      </c>
      <c r="E3387" t="s">
        <v>8796</v>
      </c>
      <c r="F3387">
        <v>635</v>
      </c>
      <c r="G3387">
        <v>1.401</v>
      </c>
      <c r="H3387">
        <v>0</v>
      </c>
      <c r="J3387" s="1" t="str">
        <f t="shared" si="53"/>
        <v>2024-01-20-01</v>
      </c>
    </row>
    <row r="3388" spans="1:10" x14ac:dyDescent="0.45">
      <c r="A3388">
        <v>3705946</v>
      </c>
      <c r="B3388" s="1">
        <v>45311.083333333336</v>
      </c>
      <c r="C3388" t="s">
        <v>7</v>
      </c>
      <c r="D3388" t="s">
        <v>8</v>
      </c>
      <c r="E3388" t="s">
        <v>8796</v>
      </c>
      <c r="F3388">
        <v>635</v>
      </c>
      <c r="G3388">
        <v>1.0880000000000001</v>
      </c>
      <c r="H3388">
        <v>0</v>
      </c>
      <c r="J3388" s="1" t="str">
        <f t="shared" si="53"/>
        <v>2024-01-20-02</v>
      </c>
    </row>
    <row r="3389" spans="1:10" x14ac:dyDescent="0.45">
      <c r="A3389">
        <v>3706821</v>
      </c>
      <c r="B3389" s="1">
        <v>45311.125</v>
      </c>
      <c r="C3389" t="s">
        <v>7</v>
      </c>
      <c r="D3389" t="s">
        <v>8</v>
      </c>
      <c r="E3389" t="s">
        <v>8796</v>
      </c>
      <c r="F3389">
        <v>635</v>
      </c>
      <c r="G3389">
        <v>2.4060000000000001</v>
      </c>
      <c r="H3389">
        <v>0</v>
      </c>
      <c r="J3389" s="1" t="str">
        <f t="shared" si="53"/>
        <v>2024-01-20-03</v>
      </c>
    </row>
    <row r="3390" spans="1:10" x14ac:dyDescent="0.45">
      <c r="A3390">
        <v>3708429</v>
      </c>
      <c r="B3390" s="1">
        <v>45311.166666666664</v>
      </c>
      <c r="C3390" t="s">
        <v>7</v>
      </c>
      <c r="D3390" t="s">
        <v>8</v>
      </c>
      <c r="E3390" t="s">
        <v>8796</v>
      </c>
      <c r="F3390">
        <v>635</v>
      </c>
      <c r="G3390">
        <v>2.242</v>
      </c>
      <c r="H3390">
        <v>0</v>
      </c>
      <c r="J3390" s="1" t="str">
        <f t="shared" si="53"/>
        <v>2024-01-20-04</v>
      </c>
    </row>
    <row r="3391" spans="1:10" x14ac:dyDescent="0.45">
      <c r="A3391">
        <v>3709762</v>
      </c>
      <c r="B3391" s="1">
        <v>45311.208333333336</v>
      </c>
      <c r="C3391" t="s">
        <v>7</v>
      </c>
      <c r="D3391" t="s">
        <v>8</v>
      </c>
      <c r="E3391" t="s">
        <v>8796</v>
      </c>
      <c r="F3391">
        <v>635</v>
      </c>
      <c r="G3391">
        <v>1.601</v>
      </c>
      <c r="H3391">
        <v>0</v>
      </c>
      <c r="J3391" s="1" t="str">
        <f t="shared" si="53"/>
        <v>2024-01-20-05</v>
      </c>
    </row>
    <row r="3392" spans="1:10" x14ac:dyDescent="0.45">
      <c r="A3392">
        <v>3710414</v>
      </c>
      <c r="B3392" s="1">
        <v>45311.25</v>
      </c>
      <c r="C3392" t="s">
        <v>7</v>
      </c>
      <c r="D3392" t="s">
        <v>8</v>
      </c>
      <c r="E3392" t="s">
        <v>8796</v>
      </c>
      <c r="F3392">
        <v>635</v>
      </c>
      <c r="G3392">
        <v>1.881</v>
      </c>
      <c r="H3392">
        <v>0</v>
      </c>
      <c r="J3392" s="1" t="str">
        <f t="shared" si="53"/>
        <v>2024-01-20-06</v>
      </c>
    </row>
    <row r="3393" spans="1:10" x14ac:dyDescent="0.45">
      <c r="A3393">
        <v>3711245</v>
      </c>
      <c r="B3393" s="1">
        <v>45311.291666666664</v>
      </c>
      <c r="C3393" t="s">
        <v>7</v>
      </c>
      <c r="D3393" t="s">
        <v>8</v>
      </c>
      <c r="E3393" t="s">
        <v>8796</v>
      </c>
      <c r="F3393">
        <v>635</v>
      </c>
      <c r="G3393">
        <v>2.2360000000000002</v>
      </c>
      <c r="H3393">
        <v>0</v>
      </c>
      <c r="J3393" s="1" t="str">
        <f t="shared" si="53"/>
        <v>2024-01-20-07</v>
      </c>
    </row>
    <row r="3394" spans="1:10" x14ac:dyDescent="0.45">
      <c r="A3394">
        <v>3712648</v>
      </c>
      <c r="B3394" s="1">
        <v>45311.333333333336</v>
      </c>
      <c r="C3394" t="s">
        <v>7</v>
      </c>
      <c r="D3394" t="s">
        <v>8</v>
      </c>
      <c r="E3394" t="s">
        <v>8796</v>
      </c>
      <c r="F3394">
        <v>635</v>
      </c>
      <c r="G3394">
        <v>1.55</v>
      </c>
      <c r="H3394">
        <v>0</v>
      </c>
      <c r="J3394" s="1" t="str">
        <f t="shared" si="53"/>
        <v>2024-01-20-08</v>
      </c>
    </row>
    <row r="3395" spans="1:10" x14ac:dyDescent="0.45">
      <c r="A3395">
        <v>3714304</v>
      </c>
      <c r="B3395" s="1">
        <v>45311.375</v>
      </c>
      <c r="C3395" t="s">
        <v>7</v>
      </c>
      <c r="D3395" t="s">
        <v>8</v>
      </c>
      <c r="E3395" t="s">
        <v>8796</v>
      </c>
      <c r="F3395">
        <v>635</v>
      </c>
      <c r="G3395">
        <v>1.35</v>
      </c>
      <c r="H3395">
        <v>0</v>
      </c>
      <c r="J3395" s="1" t="str">
        <f t="shared" ref="J3395:J3458" si="54">TEXT(YEAR(B3395),"0000")&amp;"-"&amp;TEXT(MONTH(B3395),"00")&amp;"-"&amp;TEXT(DAY(B3395),"00")&amp;"-"&amp;TEXT(HOUR(B3395),"00")</f>
        <v>2024-01-20-09</v>
      </c>
    </row>
    <row r="3396" spans="1:10" x14ac:dyDescent="0.45">
      <c r="A3396">
        <v>3714544</v>
      </c>
      <c r="B3396" s="1">
        <v>45311.416666666664</v>
      </c>
      <c r="C3396" t="s">
        <v>7</v>
      </c>
      <c r="D3396" t="s">
        <v>8</v>
      </c>
      <c r="E3396" t="s">
        <v>8796</v>
      </c>
      <c r="F3396">
        <v>635</v>
      </c>
      <c r="G3396">
        <v>2.9260000000000002</v>
      </c>
      <c r="H3396">
        <v>0</v>
      </c>
      <c r="J3396" s="1" t="str">
        <f t="shared" si="54"/>
        <v>2024-01-20-10</v>
      </c>
    </row>
    <row r="3397" spans="1:10" x14ac:dyDescent="0.45">
      <c r="A3397">
        <v>3715956</v>
      </c>
      <c r="B3397" s="1">
        <v>45311.458333333336</v>
      </c>
      <c r="C3397" t="s">
        <v>7</v>
      </c>
      <c r="D3397" t="s">
        <v>8</v>
      </c>
      <c r="E3397" t="s">
        <v>8796</v>
      </c>
      <c r="F3397">
        <v>635</v>
      </c>
      <c r="G3397">
        <v>1.907</v>
      </c>
      <c r="H3397">
        <v>1.7000000000000001E-2</v>
      </c>
      <c r="J3397" s="1" t="str">
        <f t="shared" si="54"/>
        <v>2024-01-20-11</v>
      </c>
    </row>
    <row r="3398" spans="1:10" x14ac:dyDescent="0.45">
      <c r="A3398">
        <v>3716549</v>
      </c>
      <c r="B3398" s="1">
        <v>45311.5</v>
      </c>
      <c r="C3398" t="s">
        <v>7</v>
      </c>
      <c r="D3398" t="s">
        <v>8</v>
      </c>
      <c r="E3398" t="s">
        <v>8796</v>
      </c>
      <c r="F3398">
        <v>635</v>
      </c>
      <c r="G3398">
        <v>1.3740000000000001</v>
      </c>
      <c r="H3398">
        <v>0.123</v>
      </c>
      <c r="J3398" s="1" t="str">
        <f t="shared" si="54"/>
        <v>2024-01-20-12</v>
      </c>
    </row>
    <row r="3399" spans="1:10" x14ac:dyDescent="0.45">
      <c r="A3399">
        <v>3718459</v>
      </c>
      <c r="B3399" s="1">
        <v>45311.541666666664</v>
      </c>
      <c r="C3399" t="s">
        <v>7</v>
      </c>
      <c r="D3399" t="s">
        <v>8</v>
      </c>
      <c r="E3399" t="s">
        <v>8796</v>
      </c>
      <c r="F3399">
        <v>635</v>
      </c>
      <c r="G3399">
        <v>1.4570000000000001</v>
      </c>
      <c r="H3399">
        <v>6.6000000000000003E-2</v>
      </c>
      <c r="J3399" s="1" t="str">
        <f t="shared" si="54"/>
        <v>2024-01-20-13</v>
      </c>
    </row>
    <row r="3400" spans="1:10" x14ac:dyDescent="0.45">
      <c r="A3400">
        <v>3719050</v>
      </c>
      <c r="B3400" s="1">
        <v>45311.583333333336</v>
      </c>
      <c r="C3400" t="s">
        <v>7</v>
      </c>
      <c r="D3400" t="s">
        <v>8</v>
      </c>
      <c r="E3400" t="s">
        <v>8796</v>
      </c>
      <c r="F3400">
        <v>635</v>
      </c>
      <c r="G3400">
        <v>1.7470000000000001</v>
      </c>
      <c r="H3400">
        <v>0.01</v>
      </c>
      <c r="J3400" s="1" t="str">
        <f t="shared" si="54"/>
        <v>2024-01-20-14</v>
      </c>
    </row>
    <row r="3401" spans="1:10" x14ac:dyDescent="0.45">
      <c r="A3401">
        <v>3719808</v>
      </c>
      <c r="B3401" s="1">
        <v>45311.625</v>
      </c>
      <c r="C3401" t="s">
        <v>7</v>
      </c>
      <c r="D3401" t="s">
        <v>8</v>
      </c>
      <c r="E3401" t="s">
        <v>8796</v>
      </c>
      <c r="F3401">
        <v>635</v>
      </c>
      <c r="G3401">
        <v>1.4179999999999999</v>
      </c>
      <c r="H3401">
        <v>0</v>
      </c>
      <c r="J3401" s="1" t="str">
        <f t="shared" si="54"/>
        <v>2024-01-20-15</v>
      </c>
    </row>
    <row r="3402" spans="1:10" x14ac:dyDescent="0.45">
      <c r="A3402">
        <v>3721062</v>
      </c>
      <c r="B3402" s="1">
        <v>45311.666666666664</v>
      </c>
      <c r="C3402" t="s">
        <v>7</v>
      </c>
      <c r="D3402" t="s">
        <v>8</v>
      </c>
      <c r="E3402" t="s">
        <v>8796</v>
      </c>
      <c r="F3402">
        <v>635</v>
      </c>
      <c r="G3402">
        <v>0.88900000000000001</v>
      </c>
      <c r="H3402">
        <v>0</v>
      </c>
      <c r="J3402" s="1" t="str">
        <f t="shared" si="54"/>
        <v>2024-01-20-16</v>
      </c>
    </row>
    <row r="3403" spans="1:10" x14ac:dyDescent="0.45">
      <c r="A3403">
        <v>3722635</v>
      </c>
      <c r="B3403" s="1">
        <v>45311.708333333336</v>
      </c>
      <c r="C3403" t="s">
        <v>7</v>
      </c>
      <c r="D3403" t="s">
        <v>8</v>
      </c>
      <c r="E3403" t="s">
        <v>8796</v>
      </c>
      <c r="F3403">
        <v>635</v>
      </c>
      <c r="G3403">
        <v>1.359</v>
      </c>
      <c r="H3403">
        <v>0</v>
      </c>
      <c r="J3403" s="1" t="str">
        <f t="shared" si="54"/>
        <v>2024-01-20-17</v>
      </c>
    </row>
    <row r="3404" spans="1:10" x14ac:dyDescent="0.45">
      <c r="A3404">
        <v>3724007</v>
      </c>
      <c r="B3404" s="1">
        <v>45311.75</v>
      </c>
      <c r="C3404" t="s">
        <v>7</v>
      </c>
      <c r="D3404" t="s">
        <v>8</v>
      </c>
      <c r="E3404" t="s">
        <v>8796</v>
      </c>
      <c r="F3404">
        <v>635</v>
      </c>
      <c r="G3404">
        <v>1.4610000000000001</v>
      </c>
      <c r="H3404">
        <v>0</v>
      </c>
      <c r="J3404" s="1" t="str">
        <f t="shared" si="54"/>
        <v>2024-01-20-18</v>
      </c>
    </row>
    <row r="3405" spans="1:10" x14ac:dyDescent="0.45">
      <c r="A3405">
        <v>3724544</v>
      </c>
      <c r="B3405" s="1">
        <v>45311.791666666664</v>
      </c>
      <c r="C3405" t="s">
        <v>7</v>
      </c>
      <c r="D3405" t="s">
        <v>8</v>
      </c>
      <c r="E3405" t="s">
        <v>8796</v>
      </c>
      <c r="F3405">
        <v>635</v>
      </c>
      <c r="G3405">
        <v>1.389</v>
      </c>
      <c r="H3405">
        <v>0</v>
      </c>
      <c r="J3405" s="1" t="str">
        <f t="shared" si="54"/>
        <v>2024-01-20-19</v>
      </c>
    </row>
    <row r="3406" spans="1:10" x14ac:dyDescent="0.45">
      <c r="A3406">
        <v>3725942</v>
      </c>
      <c r="B3406" s="1">
        <v>45311.833333333336</v>
      </c>
      <c r="C3406" t="s">
        <v>7</v>
      </c>
      <c r="D3406" t="s">
        <v>8</v>
      </c>
      <c r="E3406" t="s">
        <v>8796</v>
      </c>
      <c r="F3406">
        <v>635</v>
      </c>
      <c r="G3406">
        <v>1.4410000000000001</v>
      </c>
      <c r="H3406">
        <v>0</v>
      </c>
      <c r="J3406" s="1" t="str">
        <f t="shared" si="54"/>
        <v>2024-01-20-20</v>
      </c>
    </row>
    <row r="3407" spans="1:10" x14ac:dyDescent="0.45">
      <c r="A3407">
        <v>3727154</v>
      </c>
      <c r="B3407" s="1">
        <v>45311.875</v>
      </c>
      <c r="C3407" t="s">
        <v>7</v>
      </c>
      <c r="D3407" t="s">
        <v>8</v>
      </c>
      <c r="E3407" t="s">
        <v>8796</v>
      </c>
      <c r="F3407">
        <v>635</v>
      </c>
      <c r="G3407">
        <v>1.482</v>
      </c>
      <c r="H3407">
        <v>0</v>
      </c>
      <c r="J3407" s="1" t="str">
        <f t="shared" si="54"/>
        <v>2024-01-20-21</v>
      </c>
    </row>
    <row r="3408" spans="1:10" x14ac:dyDescent="0.45">
      <c r="A3408">
        <v>3728076</v>
      </c>
      <c r="B3408" s="1">
        <v>45311.916666666664</v>
      </c>
      <c r="C3408" t="s">
        <v>7</v>
      </c>
      <c r="D3408" t="s">
        <v>8</v>
      </c>
      <c r="E3408" t="s">
        <v>8796</v>
      </c>
      <c r="F3408">
        <v>635</v>
      </c>
      <c r="G3408">
        <v>1.3109999999999999</v>
      </c>
      <c r="H3408">
        <v>0</v>
      </c>
      <c r="J3408" s="1" t="str">
        <f t="shared" si="54"/>
        <v>2024-01-20-22</v>
      </c>
    </row>
    <row r="3409" spans="1:10" x14ac:dyDescent="0.45">
      <c r="A3409">
        <v>3729153</v>
      </c>
      <c r="B3409" s="1">
        <v>45311.958333333336</v>
      </c>
      <c r="C3409" t="s">
        <v>7</v>
      </c>
      <c r="D3409" t="s">
        <v>8</v>
      </c>
      <c r="E3409" t="s">
        <v>8796</v>
      </c>
      <c r="F3409">
        <v>635</v>
      </c>
      <c r="G3409">
        <v>1.389</v>
      </c>
      <c r="H3409">
        <v>0</v>
      </c>
      <c r="J3409" s="1" t="str">
        <f t="shared" si="54"/>
        <v>2024-01-20-23</v>
      </c>
    </row>
    <row r="3410" spans="1:10" x14ac:dyDescent="0.45">
      <c r="A3410">
        <v>3729989</v>
      </c>
      <c r="B3410" s="1">
        <v>45312</v>
      </c>
      <c r="C3410" t="s">
        <v>7</v>
      </c>
      <c r="D3410" t="s">
        <v>8</v>
      </c>
      <c r="E3410" t="s">
        <v>8796</v>
      </c>
      <c r="F3410">
        <v>635</v>
      </c>
      <c r="G3410">
        <v>2.1459999999999999</v>
      </c>
      <c r="H3410">
        <v>0</v>
      </c>
      <c r="J3410" s="1" t="str">
        <f t="shared" si="54"/>
        <v>2024-01-21-00</v>
      </c>
    </row>
    <row r="3411" spans="1:10" x14ac:dyDescent="0.45">
      <c r="A3411">
        <v>3730825</v>
      </c>
      <c r="B3411" s="1">
        <v>45312.041666666664</v>
      </c>
      <c r="C3411" t="s">
        <v>7</v>
      </c>
      <c r="D3411" t="s">
        <v>8</v>
      </c>
      <c r="E3411" t="s">
        <v>8796</v>
      </c>
      <c r="F3411">
        <v>635</v>
      </c>
      <c r="G3411">
        <v>1.4610000000000001</v>
      </c>
      <c r="H3411">
        <v>0</v>
      </c>
      <c r="J3411" s="1" t="str">
        <f t="shared" si="54"/>
        <v>2024-01-21-01</v>
      </c>
    </row>
    <row r="3412" spans="1:10" x14ac:dyDescent="0.45">
      <c r="A3412">
        <v>3731959</v>
      </c>
      <c r="B3412" s="1">
        <v>45312.083333333336</v>
      </c>
      <c r="C3412" t="s">
        <v>7</v>
      </c>
      <c r="D3412" t="s">
        <v>8</v>
      </c>
      <c r="E3412" t="s">
        <v>8796</v>
      </c>
      <c r="F3412">
        <v>635</v>
      </c>
      <c r="G3412">
        <v>1.46</v>
      </c>
      <c r="H3412">
        <v>0</v>
      </c>
      <c r="J3412" s="1" t="str">
        <f t="shared" si="54"/>
        <v>2024-01-21-02</v>
      </c>
    </row>
    <row r="3413" spans="1:10" x14ac:dyDescent="0.45">
      <c r="A3413">
        <v>3733749</v>
      </c>
      <c r="B3413" s="1">
        <v>45312.125</v>
      </c>
      <c r="C3413" t="s">
        <v>7</v>
      </c>
      <c r="D3413" t="s">
        <v>8</v>
      </c>
      <c r="E3413" t="s">
        <v>8796</v>
      </c>
      <c r="F3413">
        <v>635</v>
      </c>
      <c r="G3413">
        <v>1.2949999999999999</v>
      </c>
      <c r="H3413">
        <v>0</v>
      </c>
      <c r="J3413" s="1" t="str">
        <f t="shared" si="54"/>
        <v>2024-01-21-03</v>
      </c>
    </row>
    <row r="3414" spans="1:10" x14ac:dyDescent="0.45">
      <c r="A3414">
        <v>3735019</v>
      </c>
      <c r="B3414" s="1">
        <v>45312.166666666664</v>
      </c>
      <c r="C3414" t="s">
        <v>7</v>
      </c>
      <c r="D3414" t="s">
        <v>8</v>
      </c>
      <c r="E3414" t="s">
        <v>8796</v>
      </c>
      <c r="F3414">
        <v>635</v>
      </c>
      <c r="G3414">
        <v>1.177</v>
      </c>
      <c r="H3414">
        <v>0</v>
      </c>
      <c r="J3414" s="1" t="str">
        <f t="shared" si="54"/>
        <v>2024-01-21-04</v>
      </c>
    </row>
    <row r="3415" spans="1:10" x14ac:dyDescent="0.45">
      <c r="A3415">
        <v>3735252</v>
      </c>
      <c r="B3415" s="1">
        <v>45312.208333333336</v>
      </c>
      <c r="C3415" t="s">
        <v>7</v>
      </c>
      <c r="D3415" t="s">
        <v>8</v>
      </c>
      <c r="E3415" t="s">
        <v>8796</v>
      </c>
      <c r="F3415">
        <v>635</v>
      </c>
      <c r="G3415">
        <v>1.282</v>
      </c>
      <c r="H3415">
        <v>0</v>
      </c>
      <c r="J3415" s="1" t="str">
        <f t="shared" si="54"/>
        <v>2024-01-21-05</v>
      </c>
    </row>
    <row r="3416" spans="1:10" x14ac:dyDescent="0.45">
      <c r="A3416">
        <v>3736579</v>
      </c>
      <c r="B3416" s="1">
        <v>45312.25</v>
      </c>
      <c r="C3416" t="s">
        <v>7</v>
      </c>
      <c r="D3416" t="s">
        <v>8</v>
      </c>
      <c r="E3416" t="s">
        <v>8796</v>
      </c>
      <c r="F3416">
        <v>635</v>
      </c>
      <c r="G3416">
        <v>1.4490000000000001</v>
      </c>
      <c r="H3416">
        <v>0</v>
      </c>
      <c r="J3416" s="1" t="str">
        <f t="shared" si="54"/>
        <v>2024-01-21-06</v>
      </c>
    </row>
    <row r="3417" spans="1:10" x14ac:dyDescent="0.45">
      <c r="A3417">
        <v>3738066</v>
      </c>
      <c r="B3417" s="1">
        <v>45312.291666666664</v>
      </c>
      <c r="C3417" t="s">
        <v>7</v>
      </c>
      <c r="D3417" t="s">
        <v>8</v>
      </c>
      <c r="E3417" t="s">
        <v>8796</v>
      </c>
      <c r="F3417">
        <v>635</v>
      </c>
      <c r="G3417">
        <v>1.6619999999999999</v>
      </c>
      <c r="H3417">
        <v>2.5999999999999999E-2</v>
      </c>
      <c r="J3417" s="1" t="str">
        <f t="shared" si="54"/>
        <v>2024-01-21-07</v>
      </c>
    </row>
    <row r="3418" spans="1:10" x14ac:dyDescent="0.45">
      <c r="A3418">
        <v>3739327</v>
      </c>
      <c r="B3418" s="1">
        <v>45312.333333333336</v>
      </c>
      <c r="C3418" t="s">
        <v>7</v>
      </c>
      <c r="D3418" t="s">
        <v>8</v>
      </c>
      <c r="E3418" t="s">
        <v>8796</v>
      </c>
      <c r="F3418">
        <v>635</v>
      </c>
      <c r="G3418">
        <v>1.272</v>
      </c>
      <c r="H3418">
        <v>0.11700000000000001</v>
      </c>
      <c r="J3418" s="1" t="str">
        <f t="shared" si="54"/>
        <v>2024-01-21-08</v>
      </c>
    </row>
    <row r="3419" spans="1:10" x14ac:dyDescent="0.45">
      <c r="A3419">
        <v>3739833</v>
      </c>
      <c r="B3419" s="1">
        <v>45312.375</v>
      </c>
      <c r="C3419" t="s">
        <v>7</v>
      </c>
      <c r="D3419" t="s">
        <v>8</v>
      </c>
      <c r="E3419" t="s">
        <v>8796</v>
      </c>
      <c r="F3419">
        <v>635</v>
      </c>
      <c r="G3419">
        <v>1</v>
      </c>
      <c r="H3419">
        <v>0.27800000000000002</v>
      </c>
      <c r="J3419" s="1" t="str">
        <f t="shared" si="54"/>
        <v>2024-01-21-09</v>
      </c>
    </row>
    <row r="3420" spans="1:10" x14ac:dyDescent="0.45">
      <c r="A3420">
        <v>3741221</v>
      </c>
      <c r="B3420" s="1">
        <v>45312.416666666664</v>
      </c>
      <c r="C3420" t="s">
        <v>7</v>
      </c>
      <c r="D3420" t="s">
        <v>8</v>
      </c>
      <c r="E3420" t="s">
        <v>8796</v>
      </c>
      <c r="F3420">
        <v>635</v>
      </c>
      <c r="G3420">
        <v>0.26900000000000002</v>
      </c>
      <c r="H3420">
        <v>0.61799999999999999</v>
      </c>
      <c r="J3420" s="1" t="str">
        <f t="shared" si="54"/>
        <v>2024-01-21-10</v>
      </c>
    </row>
    <row r="3421" spans="1:10" x14ac:dyDescent="0.45">
      <c r="A3421">
        <v>3741945</v>
      </c>
      <c r="B3421" s="1">
        <v>45312.458333333336</v>
      </c>
      <c r="C3421" t="s">
        <v>7</v>
      </c>
      <c r="D3421" t="s">
        <v>8</v>
      </c>
      <c r="E3421" t="s">
        <v>8796</v>
      </c>
      <c r="F3421">
        <v>635</v>
      </c>
      <c r="G3421">
        <v>0.88900000000000001</v>
      </c>
      <c r="H3421">
        <v>0.19500000000000001</v>
      </c>
      <c r="J3421" s="1" t="str">
        <f t="shared" si="54"/>
        <v>2024-01-21-11</v>
      </c>
    </row>
    <row r="3422" spans="1:10" x14ac:dyDescent="0.45">
      <c r="A3422">
        <v>3742772</v>
      </c>
      <c r="B3422" s="1">
        <v>45312.5</v>
      </c>
      <c r="C3422" t="s">
        <v>7</v>
      </c>
      <c r="D3422" t="s">
        <v>8</v>
      </c>
      <c r="E3422" t="s">
        <v>8796</v>
      </c>
      <c r="F3422">
        <v>635</v>
      </c>
      <c r="G3422">
        <v>0.74199999999999999</v>
      </c>
      <c r="H3422">
        <v>0.14099999999999999</v>
      </c>
      <c r="J3422" s="1" t="str">
        <f t="shared" si="54"/>
        <v>2024-01-21-12</v>
      </c>
    </row>
    <row r="3423" spans="1:10" x14ac:dyDescent="0.45">
      <c r="A3423">
        <v>3744545</v>
      </c>
      <c r="B3423" s="1">
        <v>45312.541666666664</v>
      </c>
      <c r="C3423" t="s">
        <v>7</v>
      </c>
      <c r="D3423" t="s">
        <v>8</v>
      </c>
      <c r="E3423" t="s">
        <v>8796</v>
      </c>
      <c r="F3423">
        <v>635</v>
      </c>
      <c r="G3423">
        <v>0.93899999999999995</v>
      </c>
      <c r="H3423">
        <v>7.5999999999999998E-2</v>
      </c>
      <c r="J3423" s="1" t="str">
        <f t="shared" si="54"/>
        <v>2024-01-21-13</v>
      </c>
    </row>
    <row r="3424" spans="1:10" x14ac:dyDescent="0.45">
      <c r="A3424">
        <v>3745229</v>
      </c>
      <c r="B3424" s="1">
        <v>45312.583333333336</v>
      </c>
      <c r="C3424" t="s">
        <v>7</v>
      </c>
      <c r="D3424" t="s">
        <v>8</v>
      </c>
      <c r="E3424" t="s">
        <v>8796</v>
      </c>
      <c r="F3424">
        <v>635</v>
      </c>
      <c r="G3424">
        <v>1.7849999999999999</v>
      </c>
      <c r="H3424">
        <v>0</v>
      </c>
      <c r="J3424" s="1" t="str">
        <f t="shared" si="54"/>
        <v>2024-01-21-14</v>
      </c>
    </row>
    <row r="3425" spans="1:10" x14ac:dyDescent="0.45">
      <c r="A3425">
        <v>3747010</v>
      </c>
      <c r="B3425" s="1">
        <v>45312.625</v>
      </c>
      <c r="C3425" t="s">
        <v>7</v>
      </c>
      <c r="D3425" t="s">
        <v>8</v>
      </c>
      <c r="E3425" t="s">
        <v>8796</v>
      </c>
      <c r="F3425">
        <v>635</v>
      </c>
      <c r="G3425">
        <v>1.1160000000000001</v>
      </c>
      <c r="H3425">
        <v>0</v>
      </c>
      <c r="J3425" s="1" t="str">
        <f t="shared" si="54"/>
        <v>2024-01-21-15</v>
      </c>
    </row>
    <row r="3426" spans="1:10" x14ac:dyDescent="0.45">
      <c r="A3426">
        <v>3747384</v>
      </c>
      <c r="B3426" s="1">
        <v>45312.666666666664</v>
      </c>
      <c r="C3426" t="s">
        <v>7</v>
      </c>
      <c r="D3426" t="s">
        <v>8</v>
      </c>
      <c r="E3426" t="s">
        <v>8796</v>
      </c>
      <c r="F3426">
        <v>635</v>
      </c>
      <c r="G3426">
        <v>0.86699999999999999</v>
      </c>
      <c r="H3426">
        <v>0</v>
      </c>
      <c r="J3426" s="1" t="str">
        <f t="shared" si="54"/>
        <v>2024-01-21-16</v>
      </c>
    </row>
    <row r="3427" spans="1:10" x14ac:dyDescent="0.45">
      <c r="A3427">
        <v>3749173</v>
      </c>
      <c r="B3427" s="1">
        <v>45312.708333333336</v>
      </c>
      <c r="C3427" t="s">
        <v>7</v>
      </c>
      <c r="D3427" t="s">
        <v>8</v>
      </c>
      <c r="E3427" t="s">
        <v>8796</v>
      </c>
      <c r="F3427">
        <v>635</v>
      </c>
      <c r="G3427">
        <v>1.492</v>
      </c>
      <c r="H3427">
        <v>0</v>
      </c>
      <c r="J3427" s="1" t="str">
        <f t="shared" si="54"/>
        <v>2024-01-21-17</v>
      </c>
    </row>
    <row r="3428" spans="1:10" x14ac:dyDescent="0.45">
      <c r="A3428">
        <v>3749355</v>
      </c>
      <c r="B3428" s="1">
        <v>45312.75</v>
      </c>
      <c r="C3428" t="s">
        <v>7</v>
      </c>
      <c r="D3428" t="s">
        <v>8</v>
      </c>
      <c r="E3428" t="s">
        <v>8796</v>
      </c>
      <c r="F3428">
        <v>635</v>
      </c>
      <c r="G3428">
        <v>1.901</v>
      </c>
      <c r="H3428">
        <v>0</v>
      </c>
      <c r="J3428" s="1" t="str">
        <f t="shared" si="54"/>
        <v>2024-01-21-18</v>
      </c>
    </row>
    <row r="3429" spans="1:10" x14ac:dyDescent="0.45">
      <c r="A3429">
        <v>3751099</v>
      </c>
      <c r="B3429" s="1">
        <v>45312.791666666664</v>
      </c>
      <c r="C3429" t="s">
        <v>7</v>
      </c>
      <c r="D3429" t="s">
        <v>8</v>
      </c>
      <c r="E3429" t="s">
        <v>8796</v>
      </c>
      <c r="F3429">
        <v>635</v>
      </c>
      <c r="G3429">
        <v>1.429</v>
      </c>
      <c r="H3429">
        <v>0</v>
      </c>
      <c r="J3429" s="1" t="str">
        <f t="shared" si="54"/>
        <v>2024-01-21-19</v>
      </c>
    </row>
    <row r="3430" spans="1:10" x14ac:dyDescent="0.45">
      <c r="A3430">
        <v>3751664</v>
      </c>
      <c r="B3430" s="1">
        <v>45312.833333333336</v>
      </c>
      <c r="C3430" t="s">
        <v>7</v>
      </c>
      <c r="D3430" t="s">
        <v>8</v>
      </c>
      <c r="E3430" t="s">
        <v>8796</v>
      </c>
      <c r="F3430">
        <v>635</v>
      </c>
      <c r="G3430">
        <v>1.113</v>
      </c>
      <c r="H3430">
        <v>0</v>
      </c>
      <c r="J3430" s="1" t="str">
        <f t="shared" si="54"/>
        <v>2024-01-21-20</v>
      </c>
    </row>
    <row r="3431" spans="1:10" x14ac:dyDescent="0.45">
      <c r="A3431">
        <v>3753330</v>
      </c>
      <c r="B3431" s="1">
        <v>45312.875</v>
      </c>
      <c r="C3431" t="s">
        <v>7</v>
      </c>
      <c r="D3431" t="s">
        <v>8</v>
      </c>
      <c r="E3431" t="s">
        <v>8796</v>
      </c>
      <c r="F3431">
        <v>635</v>
      </c>
      <c r="G3431">
        <v>1.048</v>
      </c>
      <c r="H3431">
        <v>0</v>
      </c>
      <c r="J3431" s="1" t="str">
        <f t="shared" si="54"/>
        <v>2024-01-21-21</v>
      </c>
    </row>
    <row r="3432" spans="1:10" x14ac:dyDescent="0.45">
      <c r="A3432">
        <v>3754467</v>
      </c>
      <c r="B3432" s="1">
        <v>45312.916666666664</v>
      </c>
      <c r="C3432" t="s">
        <v>7</v>
      </c>
      <c r="D3432" t="s">
        <v>8</v>
      </c>
      <c r="E3432" t="s">
        <v>8796</v>
      </c>
      <c r="F3432">
        <v>635</v>
      </c>
      <c r="G3432">
        <v>0.52500000000000002</v>
      </c>
      <c r="H3432">
        <v>0</v>
      </c>
      <c r="J3432" s="1" t="str">
        <f t="shared" si="54"/>
        <v>2024-01-21-22</v>
      </c>
    </row>
    <row r="3433" spans="1:10" x14ac:dyDescent="0.45">
      <c r="A3433">
        <v>3754917</v>
      </c>
      <c r="B3433" s="1">
        <v>45312.958333333336</v>
      </c>
      <c r="C3433" t="s">
        <v>7</v>
      </c>
      <c r="D3433" t="s">
        <v>8</v>
      </c>
      <c r="E3433" t="s">
        <v>8796</v>
      </c>
      <c r="F3433">
        <v>635</v>
      </c>
      <c r="G3433">
        <v>0.86599999999999999</v>
      </c>
      <c r="H3433">
        <v>0</v>
      </c>
      <c r="J3433" s="1" t="str">
        <f t="shared" si="54"/>
        <v>2024-01-21-23</v>
      </c>
    </row>
    <row r="3434" spans="1:10" x14ac:dyDescent="0.45">
      <c r="A3434">
        <v>3756061</v>
      </c>
      <c r="B3434" s="1">
        <v>45313</v>
      </c>
      <c r="C3434" t="s">
        <v>7</v>
      </c>
      <c r="D3434" t="s">
        <v>8</v>
      </c>
      <c r="E3434" t="s">
        <v>8796</v>
      </c>
      <c r="F3434">
        <v>635</v>
      </c>
      <c r="G3434">
        <v>1.0069999999999999</v>
      </c>
      <c r="H3434">
        <v>0</v>
      </c>
      <c r="J3434" s="1" t="str">
        <f t="shared" si="54"/>
        <v>2024-01-22-00</v>
      </c>
    </row>
    <row r="3435" spans="1:10" x14ac:dyDescent="0.45">
      <c r="A3435">
        <v>3757189</v>
      </c>
      <c r="B3435" s="1">
        <v>45313.041666666664</v>
      </c>
      <c r="C3435" t="s">
        <v>7</v>
      </c>
      <c r="D3435" t="s">
        <v>8</v>
      </c>
      <c r="E3435" t="s">
        <v>8796</v>
      </c>
      <c r="F3435">
        <v>635</v>
      </c>
      <c r="G3435">
        <v>1.147</v>
      </c>
      <c r="H3435">
        <v>0</v>
      </c>
      <c r="J3435" s="1" t="str">
        <f t="shared" si="54"/>
        <v>2024-01-22-01</v>
      </c>
    </row>
    <row r="3436" spans="1:10" x14ac:dyDescent="0.45">
      <c r="A3436">
        <v>3758087</v>
      </c>
      <c r="B3436" s="1">
        <v>45313.083333333336</v>
      </c>
      <c r="C3436" t="s">
        <v>7</v>
      </c>
      <c r="D3436" t="s">
        <v>8</v>
      </c>
      <c r="E3436" t="s">
        <v>8796</v>
      </c>
      <c r="F3436">
        <v>635</v>
      </c>
      <c r="G3436">
        <v>0.98</v>
      </c>
      <c r="H3436">
        <v>0</v>
      </c>
      <c r="J3436" s="1" t="str">
        <f t="shared" si="54"/>
        <v>2024-01-22-02</v>
      </c>
    </row>
    <row r="3437" spans="1:10" x14ac:dyDescent="0.45">
      <c r="A3437">
        <v>3760004</v>
      </c>
      <c r="B3437" s="1">
        <v>45313.125</v>
      </c>
      <c r="C3437" t="s">
        <v>7</v>
      </c>
      <c r="D3437" t="s">
        <v>8</v>
      </c>
      <c r="E3437" t="s">
        <v>8796</v>
      </c>
      <c r="F3437">
        <v>635</v>
      </c>
      <c r="G3437">
        <v>1.07</v>
      </c>
      <c r="H3437">
        <v>0</v>
      </c>
      <c r="J3437" s="1" t="str">
        <f t="shared" si="54"/>
        <v>2024-01-22-03</v>
      </c>
    </row>
    <row r="3438" spans="1:10" x14ac:dyDescent="0.45">
      <c r="A3438">
        <v>3760663</v>
      </c>
      <c r="B3438" s="1">
        <v>45313.166666666664</v>
      </c>
      <c r="C3438" t="s">
        <v>7</v>
      </c>
      <c r="D3438" t="s">
        <v>8</v>
      </c>
      <c r="E3438" t="s">
        <v>8796</v>
      </c>
      <c r="F3438">
        <v>635</v>
      </c>
      <c r="G3438">
        <v>0.60199999999999998</v>
      </c>
      <c r="H3438">
        <v>0</v>
      </c>
      <c r="J3438" s="1" t="str">
        <f t="shared" si="54"/>
        <v>2024-01-22-04</v>
      </c>
    </row>
    <row r="3439" spans="1:10" x14ac:dyDescent="0.45">
      <c r="A3439">
        <v>3762381</v>
      </c>
      <c r="B3439" s="1">
        <v>45313.208333333336</v>
      </c>
      <c r="C3439" t="s">
        <v>7</v>
      </c>
      <c r="D3439" t="s">
        <v>8</v>
      </c>
      <c r="E3439" t="s">
        <v>8796</v>
      </c>
      <c r="F3439">
        <v>635</v>
      </c>
      <c r="G3439">
        <v>1.0840000000000001</v>
      </c>
      <c r="H3439">
        <v>0</v>
      </c>
      <c r="J3439" s="1" t="str">
        <f t="shared" si="54"/>
        <v>2024-01-22-05</v>
      </c>
    </row>
    <row r="3440" spans="1:10" x14ac:dyDescent="0.45">
      <c r="A3440">
        <v>3762433</v>
      </c>
      <c r="B3440" s="1">
        <v>45313.25</v>
      </c>
      <c r="C3440" t="s">
        <v>7</v>
      </c>
      <c r="D3440" t="s">
        <v>8</v>
      </c>
      <c r="E3440" t="s">
        <v>8796</v>
      </c>
      <c r="F3440">
        <v>635</v>
      </c>
      <c r="G3440">
        <v>1.0149999999999999</v>
      </c>
      <c r="H3440">
        <v>0</v>
      </c>
      <c r="J3440" s="1" t="str">
        <f t="shared" si="54"/>
        <v>2024-01-22-06</v>
      </c>
    </row>
    <row r="3441" spans="1:10" x14ac:dyDescent="0.45">
      <c r="A3441">
        <v>3763699</v>
      </c>
      <c r="B3441" s="1">
        <v>45313.291666666664</v>
      </c>
      <c r="C3441" t="s">
        <v>7</v>
      </c>
      <c r="D3441" t="s">
        <v>8</v>
      </c>
      <c r="E3441" t="s">
        <v>8796</v>
      </c>
      <c r="F3441">
        <v>635</v>
      </c>
      <c r="G3441">
        <v>0.97899999999999998</v>
      </c>
      <c r="H3441">
        <v>7.0000000000000001E-3</v>
      </c>
      <c r="J3441" s="1" t="str">
        <f t="shared" si="54"/>
        <v>2024-01-22-07</v>
      </c>
    </row>
    <row r="3442" spans="1:10" x14ac:dyDescent="0.45">
      <c r="A3442">
        <v>3765159</v>
      </c>
      <c r="B3442" s="1">
        <v>45313.333333333336</v>
      </c>
      <c r="C3442" t="s">
        <v>7</v>
      </c>
      <c r="D3442" t="s">
        <v>8</v>
      </c>
      <c r="E3442" t="s">
        <v>8796</v>
      </c>
      <c r="F3442">
        <v>635</v>
      </c>
      <c r="G3442">
        <v>0.64500000000000002</v>
      </c>
      <c r="H3442">
        <v>7.0000000000000007E-2</v>
      </c>
      <c r="J3442" s="1" t="str">
        <f t="shared" si="54"/>
        <v>2024-01-22-08</v>
      </c>
    </row>
    <row r="3443" spans="1:10" x14ac:dyDescent="0.45">
      <c r="A3443">
        <v>3766036</v>
      </c>
      <c r="B3443" s="1">
        <v>45313.375</v>
      </c>
      <c r="C3443" t="s">
        <v>7</v>
      </c>
      <c r="D3443" t="s">
        <v>8</v>
      </c>
      <c r="E3443" t="s">
        <v>8796</v>
      </c>
      <c r="F3443">
        <v>635</v>
      </c>
      <c r="G3443">
        <v>0.53500000000000003</v>
      </c>
      <c r="H3443">
        <v>0.157</v>
      </c>
      <c r="J3443" s="1" t="str">
        <f t="shared" si="54"/>
        <v>2024-01-22-09</v>
      </c>
    </row>
    <row r="3444" spans="1:10" x14ac:dyDescent="0.45">
      <c r="A3444">
        <v>3767663</v>
      </c>
      <c r="B3444" s="1">
        <v>45313.416666666664</v>
      </c>
      <c r="C3444" t="s">
        <v>7</v>
      </c>
      <c r="D3444" t="s">
        <v>8</v>
      </c>
      <c r="E3444" t="s">
        <v>8796</v>
      </c>
      <c r="F3444">
        <v>635</v>
      </c>
      <c r="G3444">
        <v>0.315</v>
      </c>
      <c r="H3444">
        <v>0.19500000000000001</v>
      </c>
      <c r="J3444" s="1" t="str">
        <f t="shared" si="54"/>
        <v>2024-01-22-10</v>
      </c>
    </row>
    <row r="3445" spans="1:10" x14ac:dyDescent="0.45">
      <c r="A3445">
        <v>3768360</v>
      </c>
      <c r="B3445" s="1">
        <v>45313.458333333336</v>
      </c>
      <c r="C3445" t="s">
        <v>7</v>
      </c>
      <c r="D3445" t="s">
        <v>8</v>
      </c>
      <c r="E3445" t="s">
        <v>8796</v>
      </c>
      <c r="F3445">
        <v>635</v>
      </c>
      <c r="G3445">
        <v>0.83899999999999997</v>
      </c>
      <c r="H3445">
        <v>6.7000000000000004E-2</v>
      </c>
      <c r="J3445" s="1" t="str">
        <f t="shared" si="54"/>
        <v>2024-01-22-11</v>
      </c>
    </row>
    <row r="3446" spans="1:10" x14ac:dyDescent="0.45">
      <c r="A3446">
        <v>3769413</v>
      </c>
      <c r="B3446" s="1">
        <v>45313.5</v>
      </c>
      <c r="C3446" t="s">
        <v>7</v>
      </c>
      <c r="D3446" t="s">
        <v>8</v>
      </c>
      <c r="E3446" t="s">
        <v>8796</v>
      </c>
      <c r="F3446">
        <v>635</v>
      </c>
      <c r="G3446">
        <v>1.6839999999999999</v>
      </c>
      <c r="H3446">
        <v>1.4999999999999999E-2</v>
      </c>
      <c r="J3446" s="1" t="str">
        <f t="shared" si="54"/>
        <v>2024-01-22-12</v>
      </c>
    </row>
    <row r="3447" spans="1:10" x14ac:dyDescent="0.45">
      <c r="A3447">
        <v>3770496</v>
      </c>
      <c r="B3447" s="1">
        <v>45313.541666666664</v>
      </c>
      <c r="C3447" t="s">
        <v>7</v>
      </c>
      <c r="D3447" t="s">
        <v>8</v>
      </c>
      <c r="E3447" t="s">
        <v>8796</v>
      </c>
      <c r="F3447">
        <v>635</v>
      </c>
      <c r="G3447">
        <v>0.72</v>
      </c>
      <c r="H3447">
        <v>1.2999999999999999E-2</v>
      </c>
      <c r="J3447" s="1" t="str">
        <f t="shared" si="54"/>
        <v>2024-01-22-13</v>
      </c>
    </row>
    <row r="3448" spans="1:10" x14ac:dyDescent="0.45">
      <c r="A3448">
        <v>3771953</v>
      </c>
      <c r="B3448" s="1">
        <v>45313.583333333336</v>
      </c>
      <c r="C3448" t="s">
        <v>7</v>
      </c>
      <c r="D3448" t="s">
        <v>8</v>
      </c>
      <c r="E3448" t="s">
        <v>8796</v>
      </c>
      <c r="F3448">
        <v>635</v>
      </c>
      <c r="G3448">
        <v>0.96499999999999997</v>
      </c>
      <c r="H3448">
        <v>0</v>
      </c>
      <c r="J3448" s="1" t="str">
        <f t="shared" si="54"/>
        <v>2024-01-22-14</v>
      </c>
    </row>
    <row r="3449" spans="1:10" x14ac:dyDescent="0.45">
      <c r="A3449">
        <v>3773041</v>
      </c>
      <c r="B3449" s="1">
        <v>45313.625</v>
      </c>
      <c r="C3449" t="s">
        <v>7</v>
      </c>
      <c r="D3449" t="s">
        <v>8</v>
      </c>
      <c r="E3449" t="s">
        <v>8796</v>
      </c>
      <c r="F3449">
        <v>635</v>
      </c>
      <c r="G3449">
        <v>0.65700000000000003</v>
      </c>
      <c r="H3449">
        <v>0</v>
      </c>
      <c r="J3449" s="1" t="str">
        <f t="shared" si="54"/>
        <v>2024-01-22-15</v>
      </c>
    </row>
    <row r="3450" spans="1:10" x14ac:dyDescent="0.45">
      <c r="A3450">
        <v>3773851</v>
      </c>
      <c r="B3450" s="1">
        <v>45313.666666666664</v>
      </c>
      <c r="C3450" t="s">
        <v>7</v>
      </c>
      <c r="D3450" t="s">
        <v>8</v>
      </c>
      <c r="E3450" t="s">
        <v>8796</v>
      </c>
      <c r="F3450">
        <v>635</v>
      </c>
      <c r="G3450">
        <v>1.446</v>
      </c>
      <c r="H3450">
        <v>0</v>
      </c>
      <c r="J3450" s="1" t="str">
        <f t="shared" si="54"/>
        <v>2024-01-22-16</v>
      </c>
    </row>
    <row r="3451" spans="1:10" x14ac:dyDescent="0.45">
      <c r="A3451">
        <v>3775370</v>
      </c>
      <c r="B3451" s="1">
        <v>45313.708333333336</v>
      </c>
      <c r="C3451" t="s">
        <v>7</v>
      </c>
      <c r="D3451" t="s">
        <v>8</v>
      </c>
      <c r="E3451" t="s">
        <v>8796</v>
      </c>
      <c r="F3451">
        <v>635</v>
      </c>
      <c r="G3451">
        <v>1.101</v>
      </c>
      <c r="H3451">
        <v>0</v>
      </c>
      <c r="J3451" s="1" t="str">
        <f t="shared" si="54"/>
        <v>2024-01-22-17</v>
      </c>
    </row>
    <row r="3452" spans="1:10" x14ac:dyDescent="0.45">
      <c r="A3452">
        <v>3776238</v>
      </c>
      <c r="B3452" s="1">
        <v>45313.75</v>
      </c>
      <c r="C3452" t="s">
        <v>7</v>
      </c>
      <c r="D3452" t="s">
        <v>8</v>
      </c>
      <c r="E3452" t="s">
        <v>8796</v>
      </c>
      <c r="F3452">
        <v>635</v>
      </c>
      <c r="G3452">
        <v>0.78400000000000003</v>
      </c>
      <c r="H3452">
        <v>0</v>
      </c>
      <c r="J3452" s="1" t="str">
        <f t="shared" si="54"/>
        <v>2024-01-22-18</v>
      </c>
    </row>
    <row r="3453" spans="1:10" x14ac:dyDescent="0.45">
      <c r="A3453">
        <v>3777132</v>
      </c>
      <c r="B3453" s="1">
        <v>45313.791666666664</v>
      </c>
      <c r="C3453" t="s">
        <v>7</v>
      </c>
      <c r="D3453" t="s">
        <v>8</v>
      </c>
      <c r="E3453" t="s">
        <v>8796</v>
      </c>
      <c r="F3453">
        <v>635</v>
      </c>
      <c r="G3453">
        <v>0.73699999999999999</v>
      </c>
      <c r="H3453">
        <v>0</v>
      </c>
      <c r="J3453" s="1" t="str">
        <f t="shared" si="54"/>
        <v>2024-01-22-19</v>
      </c>
    </row>
    <row r="3454" spans="1:10" x14ac:dyDescent="0.45">
      <c r="A3454">
        <v>3778497</v>
      </c>
      <c r="B3454" s="1">
        <v>45313.833333333336</v>
      </c>
      <c r="C3454" t="s">
        <v>7</v>
      </c>
      <c r="D3454" t="s">
        <v>8</v>
      </c>
      <c r="E3454" t="s">
        <v>8796</v>
      </c>
      <c r="F3454">
        <v>635</v>
      </c>
      <c r="G3454">
        <v>0.72</v>
      </c>
      <c r="H3454">
        <v>0</v>
      </c>
      <c r="J3454" s="1" t="str">
        <f t="shared" si="54"/>
        <v>2024-01-22-20</v>
      </c>
    </row>
    <row r="3455" spans="1:10" x14ac:dyDescent="0.45">
      <c r="A3455">
        <v>3779061</v>
      </c>
      <c r="B3455" s="1">
        <v>45313.875</v>
      </c>
      <c r="C3455" t="s">
        <v>7</v>
      </c>
      <c r="D3455" t="s">
        <v>8</v>
      </c>
      <c r="E3455" t="s">
        <v>8796</v>
      </c>
      <c r="F3455">
        <v>635</v>
      </c>
      <c r="G3455">
        <v>0.93100000000000005</v>
      </c>
      <c r="H3455">
        <v>0</v>
      </c>
      <c r="J3455" s="1" t="str">
        <f t="shared" si="54"/>
        <v>2024-01-22-21</v>
      </c>
    </row>
    <row r="3456" spans="1:10" x14ac:dyDescent="0.45">
      <c r="A3456">
        <v>3780650</v>
      </c>
      <c r="B3456" s="1">
        <v>45313.916666666664</v>
      </c>
      <c r="C3456" t="s">
        <v>7</v>
      </c>
      <c r="D3456" t="s">
        <v>8</v>
      </c>
      <c r="E3456" t="s">
        <v>8796</v>
      </c>
      <c r="F3456">
        <v>635</v>
      </c>
      <c r="G3456">
        <v>0.40500000000000003</v>
      </c>
      <c r="H3456">
        <v>0</v>
      </c>
      <c r="J3456" s="1" t="str">
        <f t="shared" si="54"/>
        <v>2024-01-22-22</v>
      </c>
    </row>
    <row r="3457" spans="1:10" x14ac:dyDescent="0.45">
      <c r="A3457">
        <v>3781319</v>
      </c>
      <c r="B3457" s="1">
        <v>45313.958333333336</v>
      </c>
      <c r="C3457" t="s">
        <v>7</v>
      </c>
      <c r="D3457" t="s">
        <v>8</v>
      </c>
      <c r="E3457" t="s">
        <v>8796</v>
      </c>
      <c r="F3457">
        <v>635</v>
      </c>
      <c r="G3457">
        <v>0.871</v>
      </c>
      <c r="H3457">
        <v>0</v>
      </c>
      <c r="J3457" s="1" t="str">
        <f t="shared" si="54"/>
        <v>2024-01-22-23</v>
      </c>
    </row>
    <row r="3458" spans="1:10" x14ac:dyDescent="0.45">
      <c r="A3458">
        <v>3782552</v>
      </c>
      <c r="B3458" s="1">
        <v>45314</v>
      </c>
      <c r="C3458" t="s">
        <v>7</v>
      </c>
      <c r="D3458" t="s">
        <v>8</v>
      </c>
      <c r="E3458" t="s">
        <v>8796</v>
      </c>
      <c r="F3458">
        <v>635</v>
      </c>
      <c r="G3458">
        <v>0.27600000000000002</v>
      </c>
      <c r="H3458">
        <v>0</v>
      </c>
      <c r="J3458" s="1" t="str">
        <f t="shared" si="54"/>
        <v>2024-01-23-00</v>
      </c>
    </row>
    <row r="3459" spans="1:10" x14ac:dyDescent="0.45">
      <c r="A3459">
        <v>3783422</v>
      </c>
      <c r="B3459" s="1">
        <v>45314.041666666664</v>
      </c>
      <c r="C3459" t="s">
        <v>7</v>
      </c>
      <c r="D3459" t="s">
        <v>8</v>
      </c>
      <c r="E3459" t="s">
        <v>8796</v>
      </c>
      <c r="F3459">
        <v>635</v>
      </c>
      <c r="G3459">
        <v>1.004</v>
      </c>
      <c r="H3459">
        <v>0</v>
      </c>
      <c r="J3459" s="1" t="str">
        <f t="shared" ref="J3459:J3522" si="55">TEXT(YEAR(B3459),"0000")&amp;"-"&amp;TEXT(MONTH(B3459),"00")&amp;"-"&amp;TEXT(DAY(B3459),"00")&amp;"-"&amp;TEXT(HOUR(B3459),"00")</f>
        <v>2024-01-23-01</v>
      </c>
    </row>
    <row r="3460" spans="1:10" x14ac:dyDescent="0.45">
      <c r="A3460">
        <v>3784524</v>
      </c>
      <c r="B3460" s="1">
        <v>45314.083333333336</v>
      </c>
      <c r="C3460" t="s">
        <v>7</v>
      </c>
      <c r="D3460" t="s">
        <v>8</v>
      </c>
      <c r="E3460" t="s">
        <v>8796</v>
      </c>
      <c r="F3460">
        <v>635</v>
      </c>
      <c r="G3460">
        <v>0.52800000000000002</v>
      </c>
      <c r="H3460">
        <v>0</v>
      </c>
      <c r="J3460" s="1" t="str">
        <f t="shared" si="55"/>
        <v>2024-01-23-02</v>
      </c>
    </row>
    <row r="3461" spans="1:10" x14ac:dyDescent="0.45">
      <c r="A3461">
        <v>3785853</v>
      </c>
      <c r="B3461" s="1">
        <v>45314.125</v>
      </c>
      <c r="C3461" t="s">
        <v>7</v>
      </c>
      <c r="D3461" t="s">
        <v>8</v>
      </c>
      <c r="E3461" t="s">
        <v>8796</v>
      </c>
      <c r="F3461">
        <v>635</v>
      </c>
      <c r="G3461">
        <v>0.78</v>
      </c>
      <c r="H3461">
        <v>0</v>
      </c>
      <c r="J3461" s="1" t="str">
        <f t="shared" si="55"/>
        <v>2024-01-23-03</v>
      </c>
    </row>
    <row r="3462" spans="1:10" x14ac:dyDescent="0.45">
      <c r="A3462">
        <v>3787404</v>
      </c>
      <c r="B3462" s="1">
        <v>45314.166666666664</v>
      </c>
      <c r="C3462" t="s">
        <v>7</v>
      </c>
      <c r="D3462" t="s">
        <v>8</v>
      </c>
      <c r="E3462" t="s">
        <v>8796</v>
      </c>
      <c r="F3462">
        <v>635</v>
      </c>
      <c r="G3462">
        <v>0.45500000000000002</v>
      </c>
      <c r="H3462">
        <v>0</v>
      </c>
      <c r="J3462" s="1" t="str">
        <f t="shared" si="55"/>
        <v>2024-01-23-04</v>
      </c>
    </row>
    <row r="3463" spans="1:10" x14ac:dyDescent="0.45">
      <c r="A3463">
        <v>3788409</v>
      </c>
      <c r="B3463" s="1">
        <v>45314.208333333336</v>
      </c>
      <c r="C3463" t="s">
        <v>7</v>
      </c>
      <c r="D3463" t="s">
        <v>8</v>
      </c>
      <c r="E3463" t="s">
        <v>8796</v>
      </c>
      <c r="F3463">
        <v>635</v>
      </c>
      <c r="G3463">
        <v>0.56999999999999995</v>
      </c>
      <c r="H3463">
        <v>0</v>
      </c>
      <c r="J3463" s="1" t="str">
        <f t="shared" si="55"/>
        <v>2024-01-23-05</v>
      </c>
    </row>
    <row r="3464" spans="1:10" x14ac:dyDescent="0.45">
      <c r="A3464">
        <v>3788871</v>
      </c>
      <c r="B3464" s="1">
        <v>45314.25</v>
      </c>
      <c r="C3464" t="s">
        <v>7</v>
      </c>
      <c r="D3464" t="s">
        <v>8</v>
      </c>
      <c r="E3464" t="s">
        <v>8796</v>
      </c>
      <c r="F3464">
        <v>635</v>
      </c>
      <c r="G3464">
        <v>0.77800000000000002</v>
      </c>
      <c r="H3464">
        <v>0</v>
      </c>
      <c r="J3464" s="1" t="str">
        <f t="shared" si="55"/>
        <v>2024-01-23-06</v>
      </c>
    </row>
    <row r="3465" spans="1:10" x14ac:dyDescent="0.45">
      <c r="A3465">
        <v>3790337</v>
      </c>
      <c r="B3465" s="1">
        <v>45314.291666666664</v>
      </c>
      <c r="C3465" t="s">
        <v>7</v>
      </c>
      <c r="D3465" t="s">
        <v>8</v>
      </c>
      <c r="E3465" t="s">
        <v>8796</v>
      </c>
      <c r="F3465">
        <v>635</v>
      </c>
      <c r="G3465">
        <v>0.34300000000000003</v>
      </c>
      <c r="H3465">
        <v>0.01</v>
      </c>
      <c r="J3465" s="1" t="str">
        <f t="shared" si="55"/>
        <v>2024-01-23-07</v>
      </c>
    </row>
    <row r="3466" spans="1:10" x14ac:dyDescent="0.45">
      <c r="A3466">
        <v>3791360</v>
      </c>
      <c r="B3466" s="1">
        <v>45314.333333333336</v>
      </c>
      <c r="C3466" t="s">
        <v>7</v>
      </c>
      <c r="D3466" t="s">
        <v>8</v>
      </c>
      <c r="E3466" t="s">
        <v>8796</v>
      </c>
      <c r="F3466">
        <v>635</v>
      </c>
      <c r="G3466">
        <v>0.6</v>
      </c>
      <c r="H3466">
        <v>0.06</v>
      </c>
      <c r="J3466" s="1" t="str">
        <f t="shared" si="55"/>
        <v>2024-01-23-08</v>
      </c>
    </row>
    <row r="3467" spans="1:10" x14ac:dyDescent="0.45">
      <c r="A3467">
        <v>3792824</v>
      </c>
      <c r="B3467" s="1">
        <v>45314.375</v>
      </c>
      <c r="C3467" t="s">
        <v>7</v>
      </c>
      <c r="D3467" t="s">
        <v>8</v>
      </c>
      <c r="E3467" t="s">
        <v>8796</v>
      </c>
      <c r="F3467">
        <v>635</v>
      </c>
      <c r="G3467">
        <v>0.61199999999999999</v>
      </c>
      <c r="H3467">
        <v>0.155</v>
      </c>
      <c r="J3467" s="1" t="str">
        <f t="shared" si="55"/>
        <v>2024-01-23-09</v>
      </c>
    </row>
    <row r="3468" spans="1:10" x14ac:dyDescent="0.45">
      <c r="A3468">
        <v>3793836</v>
      </c>
      <c r="B3468" s="1">
        <v>45314.416666666664</v>
      </c>
      <c r="C3468" t="s">
        <v>7</v>
      </c>
      <c r="D3468" t="s">
        <v>8</v>
      </c>
      <c r="E3468" t="s">
        <v>8796</v>
      </c>
      <c r="F3468">
        <v>635</v>
      </c>
      <c r="G3468">
        <v>0.34499999999999997</v>
      </c>
      <c r="H3468">
        <v>0.19900000000000001</v>
      </c>
      <c r="J3468" s="1" t="str">
        <f t="shared" si="55"/>
        <v>2024-01-23-10</v>
      </c>
    </row>
    <row r="3469" spans="1:10" x14ac:dyDescent="0.45">
      <c r="A3469">
        <v>3794407</v>
      </c>
      <c r="B3469" s="1">
        <v>45314.458333333336</v>
      </c>
      <c r="C3469" t="s">
        <v>7</v>
      </c>
      <c r="D3469" t="s">
        <v>8</v>
      </c>
      <c r="E3469" t="s">
        <v>8796</v>
      </c>
      <c r="F3469">
        <v>635</v>
      </c>
      <c r="G3469">
        <v>1.4319999999999999</v>
      </c>
      <c r="H3469">
        <v>8.5999999999999993E-2</v>
      </c>
      <c r="J3469" s="1" t="str">
        <f t="shared" si="55"/>
        <v>2024-01-23-11</v>
      </c>
    </row>
    <row r="3470" spans="1:10" x14ac:dyDescent="0.45">
      <c r="A3470">
        <v>3795580</v>
      </c>
      <c r="B3470" s="1">
        <v>45314.5</v>
      </c>
      <c r="C3470" t="s">
        <v>7</v>
      </c>
      <c r="D3470" t="s">
        <v>8</v>
      </c>
      <c r="E3470" t="s">
        <v>8796</v>
      </c>
      <c r="F3470">
        <v>635</v>
      </c>
      <c r="G3470">
        <v>1.0469999999999999</v>
      </c>
      <c r="H3470">
        <v>3.7999999999999999E-2</v>
      </c>
      <c r="J3470" s="1" t="str">
        <f t="shared" si="55"/>
        <v>2024-01-23-12</v>
      </c>
    </row>
    <row r="3471" spans="1:10" x14ac:dyDescent="0.45">
      <c r="A3471">
        <v>3796672</v>
      </c>
      <c r="B3471" s="1">
        <v>45314.541666666664</v>
      </c>
      <c r="C3471" t="s">
        <v>7</v>
      </c>
      <c r="D3471" t="s">
        <v>8</v>
      </c>
      <c r="E3471" t="s">
        <v>8796</v>
      </c>
      <c r="F3471">
        <v>635</v>
      </c>
      <c r="G3471">
        <v>1.169</v>
      </c>
      <c r="H3471">
        <v>6.0000000000000001E-3</v>
      </c>
      <c r="J3471" s="1" t="str">
        <f t="shared" si="55"/>
        <v>2024-01-23-13</v>
      </c>
    </row>
    <row r="3472" spans="1:10" x14ac:dyDescent="0.45">
      <c r="A3472">
        <v>3797407</v>
      </c>
      <c r="B3472" s="1">
        <v>45314.583333333336</v>
      </c>
      <c r="C3472" t="s">
        <v>7</v>
      </c>
      <c r="D3472" t="s">
        <v>8</v>
      </c>
      <c r="E3472" t="s">
        <v>8796</v>
      </c>
      <c r="F3472">
        <v>635</v>
      </c>
      <c r="G3472">
        <v>0.73799999999999999</v>
      </c>
      <c r="H3472">
        <v>0</v>
      </c>
      <c r="J3472" s="1" t="str">
        <f t="shared" si="55"/>
        <v>2024-01-23-14</v>
      </c>
    </row>
    <row r="3473" spans="1:10" x14ac:dyDescent="0.45">
      <c r="A3473">
        <v>3799292</v>
      </c>
      <c r="B3473" s="1">
        <v>45314.625</v>
      </c>
      <c r="C3473" t="s">
        <v>7</v>
      </c>
      <c r="D3473" t="s">
        <v>8</v>
      </c>
      <c r="E3473" t="s">
        <v>8796</v>
      </c>
      <c r="F3473">
        <v>635</v>
      </c>
      <c r="G3473">
        <v>0.95899999999999996</v>
      </c>
      <c r="H3473">
        <v>0</v>
      </c>
      <c r="J3473" s="1" t="str">
        <f t="shared" si="55"/>
        <v>2024-01-23-15</v>
      </c>
    </row>
    <row r="3474" spans="1:10" x14ac:dyDescent="0.45">
      <c r="A3474">
        <v>3800173</v>
      </c>
      <c r="B3474" s="1">
        <v>45314.666666666664</v>
      </c>
      <c r="C3474" t="s">
        <v>7</v>
      </c>
      <c r="D3474" t="s">
        <v>8</v>
      </c>
      <c r="E3474" t="s">
        <v>8796</v>
      </c>
      <c r="F3474">
        <v>635</v>
      </c>
      <c r="G3474">
        <v>0.47299999999999998</v>
      </c>
      <c r="H3474">
        <v>0</v>
      </c>
      <c r="J3474" s="1" t="str">
        <f t="shared" si="55"/>
        <v>2024-01-23-16</v>
      </c>
    </row>
    <row r="3475" spans="1:10" x14ac:dyDescent="0.45">
      <c r="A3475">
        <v>3800639</v>
      </c>
      <c r="B3475" s="1">
        <v>45314.708333333336</v>
      </c>
      <c r="C3475" t="s">
        <v>7</v>
      </c>
      <c r="D3475" t="s">
        <v>8</v>
      </c>
      <c r="E3475" t="s">
        <v>8796</v>
      </c>
      <c r="F3475">
        <v>635</v>
      </c>
      <c r="G3475">
        <v>0.89700000000000002</v>
      </c>
      <c r="H3475">
        <v>0</v>
      </c>
      <c r="J3475" s="1" t="str">
        <f t="shared" si="55"/>
        <v>2024-01-23-17</v>
      </c>
    </row>
    <row r="3476" spans="1:10" x14ac:dyDescent="0.45">
      <c r="A3476">
        <v>3801887</v>
      </c>
      <c r="B3476" s="1">
        <v>45314.75</v>
      </c>
      <c r="C3476" t="s">
        <v>7</v>
      </c>
      <c r="D3476" t="s">
        <v>8</v>
      </c>
      <c r="E3476" t="s">
        <v>8796</v>
      </c>
      <c r="F3476">
        <v>635</v>
      </c>
      <c r="G3476">
        <v>0.57999999999999996</v>
      </c>
      <c r="H3476">
        <v>0</v>
      </c>
      <c r="J3476" s="1" t="str">
        <f t="shared" si="55"/>
        <v>2024-01-23-18</v>
      </c>
    </row>
    <row r="3477" spans="1:10" x14ac:dyDescent="0.45">
      <c r="A3477">
        <v>3803435</v>
      </c>
      <c r="B3477" s="1">
        <v>45314.791666666664</v>
      </c>
      <c r="C3477" t="s">
        <v>7</v>
      </c>
      <c r="D3477" t="s">
        <v>8</v>
      </c>
      <c r="E3477" t="s">
        <v>8796</v>
      </c>
      <c r="F3477">
        <v>635</v>
      </c>
      <c r="G3477">
        <v>1.069</v>
      </c>
      <c r="H3477">
        <v>0</v>
      </c>
      <c r="J3477" s="1" t="str">
        <f t="shared" si="55"/>
        <v>2024-01-23-19</v>
      </c>
    </row>
    <row r="3478" spans="1:10" x14ac:dyDescent="0.45">
      <c r="A3478">
        <v>3804501</v>
      </c>
      <c r="B3478" s="1">
        <v>45314.833333333336</v>
      </c>
      <c r="C3478" t="s">
        <v>7</v>
      </c>
      <c r="D3478" t="s">
        <v>8</v>
      </c>
      <c r="E3478" t="s">
        <v>8796</v>
      </c>
      <c r="F3478">
        <v>635</v>
      </c>
      <c r="G3478">
        <v>0.8</v>
      </c>
      <c r="H3478">
        <v>0</v>
      </c>
      <c r="J3478" s="1" t="str">
        <f t="shared" si="55"/>
        <v>2024-01-23-20</v>
      </c>
    </row>
    <row r="3479" spans="1:10" x14ac:dyDescent="0.45">
      <c r="A3479">
        <v>3804991</v>
      </c>
      <c r="B3479" s="1">
        <v>45314.875</v>
      </c>
      <c r="C3479" t="s">
        <v>7</v>
      </c>
      <c r="D3479" t="s">
        <v>8</v>
      </c>
      <c r="E3479" t="s">
        <v>8796</v>
      </c>
      <c r="F3479">
        <v>635</v>
      </c>
      <c r="G3479">
        <v>0.45400000000000001</v>
      </c>
      <c r="H3479">
        <v>0</v>
      </c>
      <c r="J3479" s="1" t="str">
        <f t="shared" si="55"/>
        <v>2024-01-23-21</v>
      </c>
    </row>
    <row r="3480" spans="1:10" x14ac:dyDescent="0.45">
      <c r="A3480">
        <v>3806356</v>
      </c>
      <c r="B3480" s="1">
        <v>45314.916666666664</v>
      </c>
      <c r="C3480" t="s">
        <v>7</v>
      </c>
      <c r="D3480" t="s">
        <v>8</v>
      </c>
      <c r="E3480" t="s">
        <v>8796</v>
      </c>
      <c r="F3480">
        <v>635</v>
      </c>
      <c r="G3480">
        <v>0.83099999999999996</v>
      </c>
      <c r="H3480">
        <v>0</v>
      </c>
      <c r="J3480" s="1" t="str">
        <f t="shared" si="55"/>
        <v>2024-01-23-22</v>
      </c>
    </row>
    <row r="3481" spans="1:10" x14ac:dyDescent="0.45">
      <c r="A3481">
        <v>3808037</v>
      </c>
      <c r="B3481" s="1">
        <v>45314.958333333336</v>
      </c>
      <c r="C3481" t="s">
        <v>7</v>
      </c>
      <c r="D3481" t="s">
        <v>8</v>
      </c>
      <c r="E3481" t="s">
        <v>8796</v>
      </c>
      <c r="F3481">
        <v>635</v>
      </c>
      <c r="G3481">
        <v>0.37</v>
      </c>
      <c r="H3481">
        <v>0</v>
      </c>
      <c r="J3481" s="1" t="str">
        <f t="shared" si="55"/>
        <v>2024-01-23-23</v>
      </c>
    </row>
    <row r="3482" spans="1:10" x14ac:dyDescent="0.45">
      <c r="A3482">
        <v>3809041</v>
      </c>
      <c r="B3482" s="1">
        <v>45315</v>
      </c>
      <c r="C3482" t="s">
        <v>7</v>
      </c>
      <c r="D3482" t="s">
        <v>8</v>
      </c>
      <c r="E3482" t="s">
        <v>8796</v>
      </c>
      <c r="F3482">
        <v>635</v>
      </c>
      <c r="G3482">
        <v>0.81899999999999995</v>
      </c>
      <c r="H3482">
        <v>0</v>
      </c>
      <c r="J3482" s="1" t="str">
        <f t="shared" si="55"/>
        <v>2024-01-24-00</v>
      </c>
    </row>
    <row r="3483" spans="1:10" x14ac:dyDescent="0.45">
      <c r="A3483">
        <v>3810348</v>
      </c>
      <c r="B3483" s="1">
        <v>45315.041666666664</v>
      </c>
      <c r="C3483" t="s">
        <v>7</v>
      </c>
      <c r="D3483" t="s">
        <v>8</v>
      </c>
      <c r="E3483" t="s">
        <v>8796</v>
      </c>
      <c r="F3483">
        <v>635</v>
      </c>
      <c r="G3483">
        <v>0.41499999999999998</v>
      </c>
      <c r="H3483">
        <v>0</v>
      </c>
      <c r="J3483" s="1" t="str">
        <f t="shared" si="55"/>
        <v>2024-01-24-01</v>
      </c>
    </row>
    <row r="3484" spans="1:10" x14ac:dyDescent="0.45">
      <c r="A3484">
        <v>3810839</v>
      </c>
      <c r="B3484" s="1">
        <v>45315.083333333336</v>
      </c>
      <c r="C3484" t="s">
        <v>7</v>
      </c>
      <c r="D3484" t="s">
        <v>8</v>
      </c>
      <c r="E3484" t="s">
        <v>8796</v>
      </c>
      <c r="F3484">
        <v>635</v>
      </c>
      <c r="G3484">
        <v>1.155</v>
      </c>
      <c r="H3484">
        <v>0</v>
      </c>
      <c r="J3484" s="1" t="str">
        <f t="shared" si="55"/>
        <v>2024-01-24-02</v>
      </c>
    </row>
    <row r="3485" spans="1:10" x14ac:dyDescent="0.45">
      <c r="A3485">
        <v>3812183</v>
      </c>
      <c r="B3485" s="1">
        <v>45315.125</v>
      </c>
      <c r="C3485" t="s">
        <v>7</v>
      </c>
      <c r="D3485" t="s">
        <v>8</v>
      </c>
      <c r="E3485" t="s">
        <v>8796</v>
      </c>
      <c r="F3485">
        <v>635</v>
      </c>
      <c r="G3485">
        <v>0.49299999999999999</v>
      </c>
      <c r="H3485">
        <v>0</v>
      </c>
      <c r="J3485" s="1" t="str">
        <f t="shared" si="55"/>
        <v>2024-01-24-03</v>
      </c>
    </row>
    <row r="3486" spans="1:10" x14ac:dyDescent="0.45">
      <c r="A3486">
        <v>3812626</v>
      </c>
      <c r="B3486" s="1">
        <v>45315.166666666664</v>
      </c>
      <c r="C3486" t="s">
        <v>7</v>
      </c>
      <c r="D3486" t="s">
        <v>8</v>
      </c>
      <c r="E3486" t="s">
        <v>8796</v>
      </c>
      <c r="F3486">
        <v>635</v>
      </c>
      <c r="G3486">
        <v>0.81100000000000005</v>
      </c>
      <c r="H3486">
        <v>0</v>
      </c>
      <c r="J3486" s="1" t="str">
        <f t="shared" si="55"/>
        <v>2024-01-24-04</v>
      </c>
    </row>
    <row r="3487" spans="1:10" x14ac:dyDescent="0.45">
      <c r="A3487">
        <v>3814159</v>
      </c>
      <c r="B3487" s="1">
        <v>45315.208333333336</v>
      </c>
      <c r="C3487" t="s">
        <v>7</v>
      </c>
      <c r="D3487" t="s">
        <v>8</v>
      </c>
      <c r="E3487" t="s">
        <v>8796</v>
      </c>
      <c r="F3487">
        <v>635</v>
      </c>
      <c r="G3487">
        <v>0.60299999999999998</v>
      </c>
      <c r="H3487">
        <v>0</v>
      </c>
      <c r="J3487" s="1" t="str">
        <f t="shared" si="55"/>
        <v>2024-01-24-05</v>
      </c>
    </row>
    <row r="3488" spans="1:10" x14ac:dyDescent="0.45">
      <c r="A3488">
        <v>3814940</v>
      </c>
      <c r="B3488" s="1">
        <v>45315.25</v>
      </c>
      <c r="C3488" t="s">
        <v>7</v>
      </c>
      <c r="D3488" t="s">
        <v>8</v>
      </c>
      <c r="E3488" t="s">
        <v>8796</v>
      </c>
      <c r="F3488">
        <v>635</v>
      </c>
      <c r="G3488">
        <v>0.89900000000000002</v>
      </c>
      <c r="H3488">
        <v>0</v>
      </c>
      <c r="J3488" s="1" t="str">
        <f t="shared" si="55"/>
        <v>2024-01-24-06</v>
      </c>
    </row>
    <row r="3489" spans="1:10" x14ac:dyDescent="0.45">
      <c r="A3489">
        <v>3816566</v>
      </c>
      <c r="B3489" s="1">
        <v>45315.291666666664</v>
      </c>
      <c r="C3489" t="s">
        <v>7</v>
      </c>
      <c r="D3489" t="s">
        <v>8</v>
      </c>
      <c r="E3489" t="s">
        <v>8796</v>
      </c>
      <c r="F3489">
        <v>635</v>
      </c>
      <c r="G3489">
        <v>1.06</v>
      </c>
      <c r="H3489">
        <v>0</v>
      </c>
      <c r="J3489" s="1" t="str">
        <f t="shared" si="55"/>
        <v>2024-01-24-07</v>
      </c>
    </row>
    <row r="3490" spans="1:10" x14ac:dyDescent="0.45">
      <c r="A3490">
        <v>3817730</v>
      </c>
      <c r="B3490" s="1">
        <v>45315.333333333336</v>
      </c>
      <c r="C3490" t="s">
        <v>7</v>
      </c>
      <c r="D3490" t="s">
        <v>8</v>
      </c>
      <c r="E3490" t="s">
        <v>8796</v>
      </c>
      <c r="F3490">
        <v>635</v>
      </c>
      <c r="G3490">
        <v>1.0169999999999999</v>
      </c>
      <c r="H3490">
        <v>0</v>
      </c>
      <c r="J3490" s="1" t="str">
        <f t="shared" si="55"/>
        <v>2024-01-24-08</v>
      </c>
    </row>
    <row r="3491" spans="1:10" x14ac:dyDescent="0.45">
      <c r="A3491">
        <v>3818824</v>
      </c>
      <c r="B3491" s="1">
        <v>45315.375</v>
      </c>
      <c r="C3491" t="s">
        <v>7</v>
      </c>
      <c r="D3491" t="s">
        <v>8</v>
      </c>
      <c r="E3491" t="s">
        <v>8796</v>
      </c>
      <c r="F3491">
        <v>635</v>
      </c>
      <c r="G3491">
        <v>0.96299999999999997</v>
      </c>
      <c r="H3491">
        <v>1.7000000000000001E-2</v>
      </c>
      <c r="J3491" s="1" t="str">
        <f t="shared" si="55"/>
        <v>2024-01-24-09</v>
      </c>
    </row>
    <row r="3492" spans="1:10" x14ac:dyDescent="0.45">
      <c r="A3492">
        <v>3819981</v>
      </c>
      <c r="B3492" s="1">
        <v>45315.416666666664</v>
      </c>
      <c r="C3492" t="s">
        <v>7</v>
      </c>
      <c r="D3492" t="s">
        <v>8</v>
      </c>
      <c r="E3492" t="s">
        <v>8796</v>
      </c>
      <c r="F3492">
        <v>635</v>
      </c>
      <c r="G3492">
        <v>0.82099999999999995</v>
      </c>
      <c r="H3492">
        <v>3.4000000000000002E-2</v>
      </c>
      <c r="J3492" s="1" t="str">
        <f t="shared" si="55"/>
        <v>2024-01-24-10</v>
      </c>
    </row>
    <row r="3493" spans="1:10" x14ac:dyDescent="0.45">
      <c r="A3493">
        <v>3820382</v>
      </c>
      <c r="B3493" s="1">
        <v>45315.458333333336</v>
      </c>
      <c r="C3493" t="s">
        <v>7</v>
      </c>
      <c r="D3493" t="s">
        <v>8</v>
      </c>
      <c r="E3493" t="s">
        <v>8796</v>
      </c>
      <c r="F3493">
        <v>635</v>
      </c>
      <c r="G3493">
        <v>0.7</v>
      </c>
      <c r="H3493">
        <v>1.2E-2</v>
      </c>
      <c r="J3493" s="1" t="str">
        <f t="shared" si="55"/>
        <v>2024-01-24-11</v>
      </c>
    </row>
    <row r="3494" spans="1:10" x14ac:dyDescent="0.45">
      <c r="A3494">
        <v>3821517</v>
      </c>
      <c r="B3494" s="1">
        <v>45315.5</v>
      </c>
      <c r="C3494" t="s">
        <v>7</v>
      </c>
      <c r="D3494" t="s">
        <v>8</v>
      </c>
      <c r="E3494" t="s">
        <v>8796</v>
      </c>
      <c r="F3494">
        <v>635</v>
      </c>
      <c r="G3494">
        <v>0.18</v>
      </c>
      <c r="H3494">
        <v>2.8000000000000001E-2</v>
      </c>
      <c r="J3494" s="1" t="str">
        <f t="shared" si="55"/>
        <v>2024-01-24-12</v>
      </c>
    </row>
    <row r="3495" spans="1:10" x14ac:dyDescent="0.45">
      <c r="A3495">
        <v>3823339</v>
      </c>
      <c r="B3495" s="1">
        <v>45315.541666666664</v>
      </c>
      <c r="C3495" t="s">
        <v>7</v>
      </c>
      <c r="D3495" t="s">
        <v>8</v>
      </c>
      <c r="E3495" t="s">
        <v>8796</v>
      </c>
      <c r="F3495">
        <v>635</v>
      </c>
      <c r="G3495">
        <v>0.66400000000000003</v>
      </c>
      <c r="H3495">
        <v>7.0000000000000001E-3</v>
      </c>
      <c r="J3495" s="1" t="str">
        <f t="shared" si="55"/>
        <v>2024-01-24-13</v>
      </c>
    </row>
    <row r="3496" spans="1:10" x14ac:dyDescent="0.45">
      <c r="A3496">
        <v>3824044</v>
      </c>
      <c r="B3496" s="1">
        <v>45315.583333333336</v>
      </c>
      <c r="C3496" t="s">
        <v>7</v>
      </c>
      <c r="D3496" t="s">
        <v>8</v>
      </c>
      <c r="E3496" t="s">
        <v>8796</v>
      </c>
      <c r="F3496">
        <v>635</v>
      </c>
      <c r="G3496">
        <v>0.42399999999999999</v>
      </c>
      <c r="H3496">
        <v>1E-3</v>
      </c>
      <c r="J3496" s="1" t="str">
        <f t="shared" si="55"/>
        <v>2024-01-24-14</v>
      </c>
    </row>
    <row r="3497" spans="1:10" x14ac:dyDescent="0.45">
      <c r="A3497">
        <v>3825619</v>
      </c>
      <c r="B3497" s="1">
        <v>45315.625</v>
      </c>
      <c r="C3497" t="s">
        <v>7</v>
      </c>
      <c r="D3497" t="s">
        <v>8</v>
      </c>
      <c r="E3497" t="s">
        <v>8796</v>
      </c>
      <c r="F3497">
        <v>635</v>
      </c>
      <c r="G3497">
        <v>0.80400000000000005</v>
      </c>
      <c r="H3497">
        <v>0</v>
      </c>
      <c r="J3497" s="1" t="str">
        <f t="shared" si="55"/>
        <v>2024-01-24-15</v>
      </c>
    </row>
    <row r="3498" spans="1:10" x14ac:dyDescent="0.45">
      <c r="A3498">
        <v>3825962</v>
      </c>
      <c r="B3498" s="1">
        <v>45315.666666666664</v>
      </c>
      <c r="C3498" t="s">
        <v>7</v>
      </c>
      <c r="D3498" t="s">
        <v>8</v>
      </c>
      <c r="E3498" t="s">
        <v>8796</v>
      </c>
      <c r="F3498">
        <v>635</v>
      </c>
      <c r="G3498">
        <v>0.92300000000000004</v>
      </c>
      <c r="H3498">
        <v>0</v>
      </c>
      <c r="J3498" s="1" t="str">
        <f t="shared" si="55"/>
        <v>2024-01-24-16</v>
      </c>
    </row>
    <row r="3499" spans="1:10" x14ac:dyDescent="0.45">
      <c r="A3499">
        <v>3827795</v>
      </c>
      <c r="B3499" s="1">
        <v>45315.708333333336</v>
      </c>
      <c r="C3499" t="s">
        <v>7</v>
      </c>
      <c r="D3499" t="s">
        <v>8</v>
      </c>
      <c r="E3499" t="s">
        <v>8796</v>
      </c>
      <c r="F3499">
        <v>635</v>
      </c>
      <c r="G3499">
        <v>0.874</v>
      </c>
      <c r="H3499">
        <v>0</v>
      </c>
      <c r="J3499" s="1" t="str">
        <f t="shared" si="55"/>
        <v>2024-01-24-17</v>
      </c>
    </row>
    <row r="3500" spans="1:10" x14ac:dyDescent="0.45">
      <c r="A3500">
        <v>3828824</v>
      </c>
      <c r="B3500" s="1">
        <v>45315.75</v>
      </c>
      <c r="C3500" t="s">
        <v>7</v>
      </c>
      <c r="D3500" t="s">
        <v>8</v>
      </c>
      <c r="E3500" t="s">
        <v>8796</v>
      </c>
      <c r="F3500">
        <v>635</v>
      </c>
      <c r="G3500">
        <v>0.78900000000000003</v>
      </c>
      <c r="H3500">
        <v>0</v>
      </c>
      <c r="J3500" s="1" t="str">
        <f t="shared" si="55"/>
        <v>2024-01-24-18</v>
      </c>
    </row>
    <row r="3501" spans="1:10" x14ac:dyDescent="0.45">
      <c r="A3501">
        <v>3829189</v>
      </c>
      <c r="B3501" s="1">
        <v>45315.791666666664</v>
      </c>
      <c r="C3501" t="s">
        <v>7</v>
      </c>
      <c r="D3501" t="s">
        <v>8</v>
      </c>
      <c r="E3501" t="s">
        <v>8796</v>
      </c>
      <c r="F3501">
        <v>635</v>
      </c>
      <c r="G3501">
        <v>0.57899999999999996</v>
      </c>
      <c r="H3501">
        <v>0</v>
      </c>
      <c r="J3501" s="1" t="str">
        <f t="shared" si="55"/>
        <v>2024-01-24-19</v>
      </c>
    </row>
    <row r="3502" spans="1:10" x14ac:dyDescent="0.45">
      <c r="A3502">
        <v>3830699</v>
      </c>
      <c r="B3502" s="1">
        <v>45315.833333333336</v>
      </c>
      <c r="C3502" t="s">
        <v>7</v>
      </c>
      <c r="D3502" t="s">
        <v>8</v>
      </c>
      <c r="E3502" t="s">
        <v>8796</v>
      </c>
      <c r="F3502">
        <v>635</v>
      </c>
      <c r="G3502">
        <v>0.496</v>
      </c>
      <c r="H3502">
        <v>0</v>
      </c>
      <c r="J3502" s="1" t="str">
        <f t="shared" si="55"/>
        <v>2024-01-24-20</v>
      </c>
    </row>
    <row r="3503" spans="1:10" x14ac:dyDescent="0.45">
      <c r="A3503">
        <v>3831680</v>
      </c>
      <c r="B3503" s="1">
        <v>45315.875</v>
      </c>
      <c r="C3503" t="s">
        <v>7</v>
      </c>
      <c r="D3503" t="s">
        <v>8</v>
      </c>
      <c r="E3503" t="s">
        <v>8796</v>
      </c>
      <c r="F3503">
        <v>635</v>
      </c>
      <c r="G3503">
        <v>0.84699999999999998</v>
      </c>
      <c r="H3503">
        <v>0</v>
      </c>
      <c r="J3503" s="1" t="str">
        <f t="shared" si="55"/>
        <v>2024-01-24-21</v>
      </c>
    </row>
    <row r="3504" spans="1:10" x14ac:dyDescent="0.45">
      <c r="A3504">
        <v>3833318</v>
      </c>
      <c r="B3504" s="1">
        <v>45315.916666666664</v>
      </c>
      <c r="C3504" t="s">
        <v>7</v>
      </c>
      <c r="D3504" t="s">
        <v>8</v>
      </c>
      <c r="E3504" t="s">
        <v>8796</v>
      </c>
      <c r="F3504">
        <v>635</v>
      </c>
      <c r="G3504">
        <v>0.35399999999999998</v>
      </c>
      <c r="H3504">
        <v>0</v>
      </c>
      <c r="J3504" s="1" t="str">
        <f t="shared" si="55"/>
        <v>2024-01-24-22</v>
      </c>
    </row>
    <row r="3505" spans="1:10" x14ac:dyDescent="0.45">
      <c r="A3505">
        <v>3833970</v>
      </c>
      <c r="B3505" s="1">
        <v>45315.958333333336</v>
      </c>
      <c r="C3505" t="s">
        <v>7</v>
      </c>
      <c r="D3505" t="s">
        <v>8</v>
      </c>
      <c r="E3505" t="s">
        <v>8796</v>
      </c>
      <c r="F3505">
        <v>635</v>
      </c>
      <c r="G3505">
        <v>0.82199999999999995</v>
      </c>
      <c r="H3505">
        <v>0</v>
      </c>
      <c r="J3505" s="1" t="str">
        <f t="shared" si="55"/>
        <v>2024-01-24-23</v>
      </c>
    </row>
    <row r="3506" spans="1:10" x14ac:dyDescent="0.45">
      <c r="A3506">
        <v>3835009</v>
      </c>
      <c r="B3506" s="1">
        <v>45316</v>
      </c>
      <c r="C3506" t="s">
        <v>7</v>
      </c>
      <c r="D3506" t="s">
        <v>8</v>
      </c>
      <c r="E3506" t="s">
        <v>8796</v>
      </c>
      <c r="F3506">
        <v>635</v>
      </c>
      <c r="G3506">
        <v>0.35699999999999998</v>
      </c>
      <c r="H3506">
        <v>0</v>
      </c>
      <c r="J3506" s="1" t="str">
        <f t="shared" si="55"/>
        <v>2024-01-25-00</v>
      </c>
    </row>
    <row r="3507" spans="1:10" x14ac:dyDescent="0.45">
      <c r="A3507">
        <v>3836076</v>
      </c>
      <c r="B3507" s="1">
        <v>45316.041666666664</v>
      </c>
      <c r="C3507" t="s">
        <v>7</v>
      </c>
      <c r="D3507" t="s">
        <v>8</v>
      </c>
      <c r="E3507" t="s">
        <v>8796</v>
      </c>
      <c r="F3507">
        <v>635</v>
      </c>
      <c r="G3507">
        <v>0.629</v>
      </c>
      <c r="H3507">
        <v>0</v>
      </c>
      <c r="J3507" s="1" t="str">
        <f t="shared" si="55"/>
        <v>2024-01-25-01</v>
      </c>
    </row>
    <row r="3508" spans="1:10" x14ac:dyDescent="0.45">
      <c r="A3508">
        <v>3837607</v>
      </c>
      <c r="B3508" s="1">
        <v>45316.083333333336</v>
      </c>
      <c r="C3508" t="s">
        <v>7</v>
      </c>
      <c r="D3508" t="s">
        <v>8</v>
      </c>
      <c r="E3508" t="s">
        <v>8796</v>
      </c>
      <c r="F3508">
        <v>635</v>
      </c>
      <c r="G3508">
        <v>0.56799999999999995</v>
      </c>
      <c r="H3508">
        <v>0</v>
      </c>
      <c r="J3508" s="1" t="str">
        <f t="shared" si="55"/>
        <v>2024-01-25-02</v>
      </c>
    </row>
    <row r="3509" spans="1:10" x14ac:dyDescent="0.45">
      <c r="A3509">
        <v>3838439</v>
      </c>
      <c r="B3509" s="1">
        <v>45316.125</v>
      </c>
      <c r="C3509" t="s">
        <v>7</v>
      </c>
      <c r="D3509" t="s">
        <v>8</v>
      </c>
      <c r="E3509" t="s">
        <v>8796</v>
      </c>
      <c r="F3509">
        <v>635</v>
      </c>
      <c r="G3509">
        <v>1.1599999999999999</v>
      </c>
      <c r="H3509">
        <v>0</v>
      </c>
      <c r="J3509" s="1" t="str">
        <f t="shared" si="55"/>
        <v>2024-01-25-03</v>
      </c>
    </row>
    <row r="3510" spans="1:10" x14ac:dyDescent="0.45">
      <c r="A3510">
        <v>3838954</v>
      </c>
      <c r="B3510" s="1">
        <v>45316.166666666664</v>
      </c>
      <c r="C3510" t="s">
        <v>7</v>
      </c>
      <c r="D3510" t="s">
        <v>8</v>
      </c>
      <c r="E3510" t="s">
        <v>8796</v>
      </c>
      <c r="F3510">
        <v>635</v>
      </c>
      <c r="G3510">
        <v>0.58499999999999996</v>
      </c>
      <c r="H3510">
        <v>0</v>
      </c>
      <c r="J3510" s="1" t="str">
        <f t="shared" si="55"/>
        <v>2024-01-25-04</v>
      </c>
    </row>
    <row r="3511" spans="1:10" x14ac:dyDescent="0.45">
      <c r="A3511">
        <v>3840581</v>
      </c>
      <c r="B3511" s="1">
        <v>45316.208333333336</v>
      </c>
      <c r="C3511" t="s">
        <v>7</v>
      </c>
      <c r="D3511" t="s">
        <v>8</v>
      </c>
      <c r="E3511" t="s">
        <v>8796</v>
      </c>
      <c r="F3511">
        <v>635</v>
      </c>
      <c r="G3511">
        <v>0.94099999999999995</v>
      </c>
      <c r="H3511">
        <v>0</v>
      </c>
      <c r="J3511" s="1" t="str">
        <f t="shared" si="55"/>
        <v>2024-01-25-05</v>
      </c>
    </row>
    <row r="3512" spans="1:10" x14ac:dyDescent="0.45">
      <c r="A3512">
        <v>3841156</v>
      </c>
      <c r="B3512" s="1">
        <v>45316.25</v>
      </c>
      <c r="C3512" t="s">
        <v>7</v>
      </c>
      <c r="D3512" t="s">
        <v>8</v>
      </c>
      <c r="E3512" t="s">
        <v>8796</v>
      </c>
      <c r="F3512">
        <v>635</v>
      </c>
      <c r="G3512">
        <v>1.0580000000000001</v>
      </c>
      <c r="H3512">
        <v>0</v>
      </c>
      <c r="J3512" s="1" t="str">
        <f t="shared" si="55"/>
        <v>2024-01-25-06</v>
      </c>
    </row>
    <row r="3513" spans="1:10" x14ac:dyDescent="0.45">
      <c r="A3513">
        <v>3843166</v>
      </c>
      <c r="B3513" s="1">
        <v>45316.291666666664</v>
      </c>
      <c r="C3513" t="s">
        <v>7</v>
      </c>
      <c r="D3513" t="s">
        <v>8</v>
      </c>
      <c r="E3513" t="s">
        <v>8796</v>
      </c>
      <c r="F3513">
        <v>635</v>
      </c>
      <c r="G3513">
        <v>0.85399999999999998</v>
      </c>
      <c r="H3513">
        <v>0.01</v>
      </c>
      <c r="J3513" s="1" t="str">
        <f t="shared" si="55"/>
        <v>2024-01-25-07</v>
      </c>
    </row>
    <row r="3514" spans="1:10" x14ac:dyDescent="0.45">
      <c r="A3514">
        <v>3843336</v>
      </c>
      <c r="B3514" s="1">
        <v>45316.333333333336</v>
      </c>
      <c r="C3514" t="s">
        <v>7</v>
      </c>
      <c r="D3514" t="s">
        <v>8</v>
      </c>
      <c r="E3514" t="s">
        <v>8796</v>
      </c>
      <c r="F3514">
        <v>635</v>
      </c>
      <c r="G3514">
        <v>0.71599999999999997</v>
      </c>
      <c r="H3514">
        <v>6.7000000000000004E-2</v>
      </c>
      <c r="J3514" s="1" t="str">
        <f t="shared" si="55"/>
        <v>2024-01-25-08</v>
      </c>
    </row>
    <row r="3515" spans="1:10" x14ac:dyDescent="0.45">
      <c r="A3515">
        <v>3845347</v>
      </c>
      <c r="B3515" s="1">
        <v>45316.375</v>
      </c>
      <c r="C3515" t="s">
        <v>7</v>
      </c>
      <c r="D3515" t="s">
        <v>8</v>
      </c>
      <c r="E3515" t="s">
        <v>8796</v>
      </c>
      <c r="F3515">
        <v>635</v>
      </c>
      <c r="G3515">
        <v>0.19700000000000001</v>
      </c>
      <c r="H3515">
        <v>0.14699999999999999</v>
      </c>
      <c r="J3515" s="1" t="str">
        <f t="shared" si="55"/>
        <v>2024-01-25-09</v>
      </c>
    </row>
    <row r="3516" spans="1:10" x14ac:dyDescent="0.45">
      <c r="A3516">
        <v>3845561</v>
      </c>
      <c r="B3516" s="1">
        <v>45316.416666666664</v>
      </c>
      <c r="C3516" t="s">
        <v>7</v>
      </c>
      <c r="D3516" t="s">
        <v>8</v>
      </c>
      <c r="E3516" t="s">
        <v>8796</v>
      </c>
      <c r="F3516">
        <v>635</v>
      </c>
      <c r="G3516">
        <v>0.73599999999999999</v>
      </c>
      <c r="H3516">
        <v>0.224</v>
      </c>
      <c r="J3516" s="1" t="str">
        <f t="shared" si="55"/>
        <v>2024-01-25-10</v>
      </c>
    </row>
    <row r="3517" spans="1:10" x14ac:dyDescent="0.45">
      <c r="A3517">
        <v>3847522</v>
      </c>
      <c r="B3517" s="1">
        <v>45316.458333333336</v>
      </c>
      <c r="C3517" t="s">
        <v>7</v>
      </c>
      <c r="D3517" t="s">
        <v>8</v>
      </c>
      <c r="E3517" t="s">
        <v>8796</v>
      </c>
      <c r="F3517">
        <v>635</v>
      </c>
      <c r="G3517">
        <v>0.92300000000000004</v>
      </c>
      <c r="H3517">
        <v>0.154</v>
      </c>
      <c r="J3517" s="1" t="str">
        <f t="shared" si="55"/>
        <v>2024-01-25-11</v>
      </c>
    </row>
    <row r="3518" spans="1:10" x14ac:dyDescent="0.45">
      <c r="A3518">
        <v>3848555</v>
      </c>
      <c r="B3518" s="1">
        <v>45316.5</v>
      </c>
      <c r="C3518" t="s">
        <v>7</v>
      </c>
      <c r="D3518" t="s">
        <v>8</v>
      </c>
      <c r="E3518" t="s">
        <v>8796</v>
      </c>
      <c r="F3518">
        <v>635</v>
      </c>
      <c r="G3518">
        <v>0.64400000000000002</v>
      </c>
      <c r="H3518">
        <v>0.16200000000000001</v>
      </c>
      <c r="J3518" s="1" t="str">
        <f t="shared" si="55"/>
        <v>2024-01-25-12</v>
      </c>
    </row>
    <row r="3519" spans="1:10" x14ac:dyDescent="0.45">
      <c r="A3519">
        <v>3848817</v>
      </c>
      <c r="B3519" s="1">
        <v>45316.541666666664</v>
      </c>
      <c r="C3519" t="s">
        <v>7</v>
      </c>
      <c r="D3519" t="s">
        <v>8</v>
      </c>
      <c r="E3519" t="s">
        <v>8796</v>
      </c>
      <c r="F3519">
        <v>635</v>
      </c>
      <c r="G3519">
        <v>1.0149999999999999</v>
      </c>
      <c r="H3519">
        <v>5.8999999999999997E-2</v>
      </c>
      <c r="J3519" s="1" t="str">
        <f t="shared" si="55"/>
        <v>2024-01-25-13</v>
      </c>
    </row>
    <row r="3520" spans="1:10" x14ac:dyDescent="0.45">
      <c r="A3520">
        <v>3850753</v>
      </c>
      <c r="B3520" s="1">
        <v>45316.583333333336</v>
      </c>
      <c r="C3520" t="s">
        <v>7</v>
      </c>
      <c r="D3520" t="s">
        <v>8</v>
      </c>
      <c r="E3520" t="s">
        <v>8796</v>
      </c>
      <c r="F3520">
        <v>635</v>
      </c>
      <c r="G3520">
        <v>0.98699999999999999</v>
      </c>
      <c r="H3520">
        <v>3.0000000000000001E-3</v>
      </c>
      <c r="J3520" s="1" t="str">
        <f t="shared" si="55"/>
        <v>2024-01-25-14</v>
      </c>
    </row>
    <row r="3521" spans="1:10" x14ac:dyDescent="0.45">
      <c r="A3521">
        <v>3851880</v>
      </c>
      <c r="B3521" s="1">
        <v>45316.625</v>
      </c>
      <c r="C3521" t="s">
        <v>7</v>
      </c>
      <c r="D3521" t="s">
        <v>8</v>
      </c>
      <c r="E3521" t="s">
        <v>8796</v>
      </c>
      <c r="F3521">
        <v>635</v>
      </c>
      <c r="G3521">
        <v>0.75700000000000001</v>
      </c>
      <c r="H3521">
        <v>0</v>
      </c>
      <c r="J3521" s="1" t="str">
        <f t="shared" si="55"/>
        <v>2024-01-25-15</v>
      </c>
    </row>
    <row r="3522" spans="1:10" x14ac:dyDescent="0.45">
      <c r="A3522">
        <v>3852823</v>
      </c>
      <c r="B3522" s="1">
        <v>45316.666666666664</v>
      </c>
      <c r="C3522" t="s">
        <v>7</v>
      </c>
      <c r="D3522" t="s">
        <v>8</v>
      </c>
      <c r="E3522" t="s">
        <v>8796</v>
      </c>
      <c r="F3522">
        <v>635</v>
      </c>
      <c r="G3522">
        <v>1.859</v>
      </c>
      <c r="H3522">
        <v>0</v>
      </c>
      <c r="J3522" s="1" t="str">
        <f t="shared" si="55"/>
        <v>2024-01-25-16</v>
      </c>
    </row>
    <row r="3523" spans="1:10" x14ac:dyDescent="0.45">
      <c r="A3523">
        <v>3853205</v>
      </c>
      <c r="B3523" s="1">
        <v>45316.708333333336</v>
      </c>
      <c r="C3523" t="s">
        <v>7</v>
      </c>
      <c r="D3523" t="s">
        <v>8</v>
      </c>
      <c r="E3523" t="s">
        <v>8796</v>
      </c>
      <c r="F3523">
        <v>635</v>
      </c>
      <c r="G3523">
        <v>0.81799999999999995</v>
      </c>
      <c r="H3523">
        <v>0</v>
      </c>
      <c r="J3523" s="1" t="str">
        <f t="shared" ref="J3523:J3586" si="56">TEXT(YEAR(B3523),"0000")&amp;"-"&amp;TEXT(MONTH(B3523),"00")&amp;"-"&amp;TEXT(DAY(B3523),"00")&amp;"-"&amp;TEXT(HOUR(B3523),"00")</f>
        <v>2024-01-25-17</v>
      </c>
    </row>
    <row r="3524" spans="1:10" x14ac:dyDescent="0.45">
      <c r="A3524">
        <v>3854257</v>
      </c>
      <c r="B3524" s="1">
        <v>45316.75</v>
      </c>
      <c r="C3524" t="s">
        <v>7</v>
      </c>
      <c r="D3524" t="s">
        <v>8</v>
      </c>
      <c r="E3524" t="s">
        <v>8796</v>
      </c>
      <c r="F3524">
        <v>635</v>
      </c>
      <c r="G3524">
        <v>0.307</v>
      </c>
      <c r="H3524">
        <v>0</v>
      </c>
      <c r="J3524" s="1" t="str">
        <f t="shared" si="56"/>
        <v>2024-01-25-18</v>
      </c>
    </row>
    <row r="3525" spans="1:10" x14ac:dyDescent="0.45">
      <c r="A3525">
        <v>3855904</v>
      </c>
      <c r="B3525" s="1">
        <v>45316.791666666664</v>
      </c>
      <c r="C3525" t="s">
        <v>7</v>
      </c>
      <c r="D3525" t="s">
        <v>8</v>
      </c>
      <c r="E3525" t="s">
        <v>8796</v>
      </c>
      <c r="F3525">
        <v>635</v>
      </c>
      <c r="G3525">
        <v>0.24</v>
      </c>
      <c r="H3525">
        <v>0</v>
      </c>
      <c r="J3525" s="1" t="str">
        <f t="shared" si="56"/>
        <v>2024-01-25-19</v>
      </c>
    </row>
    <row r="3526" spans="1:10" x14ac:dyDescent="0.45">
      <c r="A3526">
        <v>3856730</v>
      </c>
      <c r="B3526" s="1">
        <v>45316.833333333336</v>
      </c>
      <c r="C3526" t="s">
        <v>7</v>
      </c>
      <c r="D3526" t="s">
        <v>8</v>
      </c>
      <c r="E3526" t="s">
        <v>8796</v>
      </c>
      <c r="F3526">
        <v>635</v>
      </c>
      <c r="G3526">
        <v>0.26300000000000001</v>
      </c>
      <c r="H3526">
        <v>0</v>
      </c>
      <c r="J3526" s="1" t="str">
        <f t="shared" si="56"/>
        <v>2024-01-25-20</v>
      </c>
    </row>
    <row r="3527" spans="1:10" x14ac:dyDescent="0.45">
      <c r="A3527">
        <v>3857730</v>
      </c>
      <c r="B3527" s="1">
        <v>45316.875</v>
      </c>
      <c r="C3527" t="s">
        <v>7</v>
      </c>
      <c r="D3527" t="s">
        <v>8</v>
      </c>
      <c r="E3527" t="s">
        <v>8796</v>
      </c>
      <c r="F3527">
        <v>635</v>
      </c>
      <c r="G3527">
        <v>0.23899999999999999</v>
      </c>
      <c r="H3527">
        <v>0</v>
      </c>
      <c r="J3527" s="1" t="str">
        <f t="shared" si="56"/>
        <v>2024-01-25-21</v>
      </c>
    </row>
    <row r="3528" spans="1:10" x14ac:dyDescent="0.45">
      <c r="A3528">
        <v>3859501</v>
      </c>
      <c r="B3528" s="1">
        <v>45316.916666666664</v>
      </c>
      <c r="C3528" t="s">
        <v>7</v>
      </c>
      <c r="D3528" t="s">
        <v>8</v>
      </c>
      <c r="E3528" t="s">
        <v>8796</v>
      </c>
      <c r="F3528">
        <v>635</v>
      </c>
      <c r="G3528">
        <v>1.01</v>
      </c>
      <c r="H3528">
        <v>0</v>
      </c>
      <c r="J3528" s="1" t="str">
        <f t="shared" si="56"/>
        <v>2024-01-25-22</v>
      </c>
    </row>
    <row r="3529" spans="1:10" x14ac:dyDescent="0.45">
      <c r="A3529">
        <v>3859880</v>
      </c>
      <c r="B3529" s="1">
        <v>45316.958333333336</v>
      </c>
      <c r="C3529" t="s">
        <v>7</v>
      </c>
      <c r="D3529" t="s">
        <v>8</v>
      </c>
      <c r="E3529" t="s">
        <v>8796</v>
      </c>
      <c r="F3529">
        <v>635</v>
      </c>
      <c r="G3529">
        <v>0.28199999999999997</v>
      </c>
      <c r="H3529">
        <v>0</v>
      </c>
      <c r="J3529" s="1" t="str">
        <f t="shared" si="56"/>
        <v>2024-01-25-23</v>
      </c>
    </row>
    <row r="3530" spans="1:10" x14ac:dyDescent="0.45">
      <c r="A3530">
        <v>3860740</v>
      </c>
      <c r="B3530" s="1">
        <v>45317</v>
      </c>
      <c r="C3530" t="s">
        <v>7</v>
      </c>
      <c r="D3530" t="s">
        <v>8</v>
      </c>
      <c r="E3530" t="s">
        <v>8796</v>
      </c>
      <c r="F3530">
        <v>635</v>
      </c>
      <c r="G3530">
        <v>0.188</v>
      </c>
      <c r="H3530">
        <v>0</v>
      </c>
      <c r="J3530" s="1" t="str">
        <f t="shared" si="56"/>
        <v>2024-01-26-00</v>
      </c>
    </row>
    <row r="3531" spans="1:10" x14ac:dyDescent="0.45">
      <c r="A3531">
        <v>3861878</v>
      </c>
      <c r="B3531" s="1">
        <v>45317.041666666664</v>
      </c>
      <c r="C3531" t="s">
        <v>7</v>
      </c>
      <c r="D3531" t="s">
        <v>8</v>
      </c>
      <c r="E3531" t="s">
        <v>8796</v>
      </c>
      <c r="F3531">
        <v>635</v>
      </c>
      <c r="G3531">
        <v>0.158</v>
      </c>
      <c r="H3531">
        <v>0</v>
      </c>
      <c r="J3531" s="1" t="str">
        <f t="shared" si="56"/>
        <v>2024-01-26-01</v>
      </c>
    </row>
    <row r="3532" spans="1:10" x14ac:dyDescent="0.45">
      <c r="A3532">
        <v>3863362</v>
      </c>
      <c r="B3532" s="1">
        <v>45317.083333333336</v>
      </c>
      <c r="C3532" t="s">
        <v>7</v>
      </c>
      <c r="D3532" t="s">
        <v>8</v>
      </c>
      <c r="E3532" t="s">
        <v>8796</v>
      </c>
      <c r="F3532">
        <v>635</v>
      </c>
      <c r="G3532">
        <v>0.17799999999999999</v>
      </c>
      <c r="H3532">
        <v>0</v>
      </c>
      <c r="J3532" s="1" t="str">
        <f t="shared" si="56"/>
        <v>2024-01-26-02</v>
      </c>
    </row>
    <row r="3533" spans="1:10" x14ac:dyDescent="0.45">
      <c r="A3533">
        <v>3864740</v>
      </c>
      <c r="B3533" s="1">
        <v>45317.125</v>
      </c>
      <c r="C3533" t="s">
        <v>7</v>
      </c>
      <c r="D3533" t="s">
        <v>8</v>
      </c>
      <c r="E3533" t="s">
        <v>8796</v>
      </c>
      <c r="F3533">
        <v>635</v>
      </c>
      <c r="G3533">
        <v>1.1739999999999999</v>
      </c>
      <c r="H3533">
        <v>0</v>
      </c>
      <c r="J3533" s="1" t="str">
        <f t="shared" si="56"/>
        <v>2024-01-26-03</v>
      </c>
    </row>
    <row r="3534" spans="1:10" x14ac:dyDescent="0.45">
      <c r="A3534">
        <v>3865472</v>
      </c>
      <c r="B3534" s="1">
        <v>45317.166666666664</v>
      </c>
      <c r="C3534" t="s">
        <v>7</v>
      </c>
      <c r="D3534" t="s">
        <v>8</v>
      </c>
      <c r="E3534" t="s">
        <v>8796</v>
      </c>
      <c r="F3534">
        <v>635</v>
      </c>
      <c r="G3534">
        <v>1.0980000000000001</v>
      </c>
      <c r="H3534">
        <v>0</v>
      </c>
      <c r="J3534" s="1" t="str">
        <f t="shared" si="56"/>
        <v>2024-01-26-04</v>
      </c>
    </row>
    <row r="3535" spans="1:10" x14ac:dyDescent="0.45">
      <c r="A3535">
        <v>3867117</v>
      </c>
      <c r="B3535" s="1">
        <v>45317.208333333336</v>
      </c>
      <c r="C3535" t="s">
        <v>7</v>
      </c>
      <c r="D3535" t="s">
        <v>8</v>
      </c>
      <c r="E3535" t="s">
        <v>8796</v>
      </c>
      <c r="F3535">
        <v>635</v>
      </c>
      <c r="G3535">
        <v>0.76500000000000001</v>
      </c>
      <c r="H3535">
        <v>0</v>
      </c>
      <c r="J3535" s="1" t="str">
        <f t="shared" si="56"/>
        <v>2024-01-26-05</v>
      </c>
    </row>
    <row r="3536" spans="1:10" x14ac:dyDescent="0.45">
      <c r="A3536">
        <v>3867781</v>
      </c>
      <c r="B3536" s="1">
        <v>45317.25</v>
      </c>
      <c r="C3536" t="s">
        <v>7</v>
      </c>
      <c r="D3536" t="s">
        <v>8</v>
      </c>
      <c r="E3536" t="s">
        <v>8796</v>
      </c>
      <c r="F3536">
        <v>635</v>
      </c>
      <c r="G3536">
        <v>1.3009999999999999</v>
      </c>
      <c r="H3536">
        <v>0</v>
      </c>
      <c r="J3536" s="1" t="str">
        <f t="shared" si="56"/>
        <v>2024-01-26-06</v>
      </c>
    </row>
    <row r="3537" spans="1:10" x14ac:dyDescent="0.45">
      <c r="A3537">
        <v>3868643</v>
      </c>
      <c r="B3537" s="1">
        <v>45317.291666666664</v>
      </c>
      <c r="C3537" t="s">
        <v>7</v>
      </c>
      <c r="D3537" t="s">
        <v>8</v>
      </c>
      <c r="E3537" t="s">
        <v>8796</v>
      </c>
      <c r="F3537">
        <v>635</v>
      </c>
      <c r="G3537">
        <v>1.7090000000000001</v>
      </c>
      <c r="H3537">
        <v>3.3000000000000002E-2</v>
      </c>
      <c r="J3537" s="1" t="str">
        <f t="shared" si="56"/>
        <v>2024-01-26-07</v>
      </c>
    </row>
    <row r="3538" spans="1:10" x14ac:dyDescent="0.45">
      <c r="A3538">
        <v>3870142</v>
      </c>
      <c r="B3538" s="1">
        <v>45317.333333333336</v>
      </c>
      <c r="C3538" t="s">
        <v>7</v>
      </c>
      <c r="D3538" t="s">
        <v>8</v>
      </c>
      <c r="E3538" t="s">
        <v>8796</v>
      </c>
      <c r="F3538">
        <v>635</v>
      </c>
      <c r="G3538">
        <v>0.60299999999999998</v>
      </c>
      <c r="H3538">
        <v>0.19600000000000001</v>
      </c>
      <c r="J3538" s="1" t="str">
        <f t="shared" si="56"/>
        <v>2024-01-26-08</v>
      </c>
    </row>
    <row r="3539" spans="1:10" x14ac:dyDescent="0.45">
      <c r="A3539">
        <v>3871581</v>
      </c>
      <c r="B3539" s="1">
        <v>45317.375</v>
      </c>
      <c r="C3539" t="s">
        <v>7</v>
      </c>
      <c r="D3539" t="s">
        <v>8</v>
      </c>
      <c r="E3539" t="s">
        <v>8796</v>
      </c>
      <c r="F3539">
        <v>635</v>
      </c>
      <c r="G3539">
        <v>0.29799999999999999</v>
      </c>
      <c r="H3539">
        <v>0.30599999999999999</v>
      </c>
      <c r="J3539" s="1" t="str">
        <f t="shared" si="56"/>
        <v>2024-01-26-09</v>
      </c>
    </row>
    <row r="3540" spans="1:10" x14ac:dyDescent="0.45">
      <c r="A3540">
        <v>3872640</v>
      </c>
      <c r="B3540" s="1">
        <v>45317.416666666664</v>
      </c>
      <c r="C3540" t="s">
        <v>7</v>
      </c>
      <c r="D3540" t="s">
        <v>8</v>
      </c>
      <c r="E3540" t="s">
        <v>8796</v>
      </c>
      <c r="F3540">
        <v>635</v>
      </c>
      <c r="G3540">
        <v>0.16</v>
      </c>
      <c r="H3540">
        <v>0.40300000000000002</v>
      </c>
      <c r="J3540" s="1" t="str">
        <f t="shared" si="56"/>
        <v>2024-01-26-10</v>
      </c>
    </row>
    <row r="3541" spans="1:10" x14ac:dyDescent="0.45">
      <c r="A3541">
        <v>3872958</v>
      </c>
      <c r="B3541" s="1">
        <v>45317.458333333336</v>
      </c>
      <c r="C3541" t="s">
        <v>7</v>
      </c>
      <c r="D3541" t="s">
        <v>8</v>
      </c>
      <c r="E3541" t="s">
        <v>8796</v>
      </c>
      <c r="F3541">
        <v>635</v>
      </c>
      <c r="G3541">
        <v>0.14799999999999999</v>
      </c>
      <c r="H3541">
        <v>0.249</v>
      </c>
      <c r="J3541" s="1" t="str">
        <f t="shared" si="56"/>
        <v>2024-01-26-11</v>
      </c>
    </row>
    <row r="3542" spans="1:10" x14ac:dyDescent="0.45">
      <c r="A3542">
        <v>3874251</v>
      </c>
      <c r="B3542" s="1">
        <v>45317.5</v>
      </c>
      <c r="C3542" t="s">
        <v>7</v>
      </c>
      <c r="D3542" t="s">
        <v>8</v>
      </c>
      <c r="E3542" t="s">
        <v>8796</v>
      </c>
      <c r="F3542">
        <v>635</v>
      </c>
      <c r="G3542">
        <v>0.51100000000000001</v>
      </c>
      <c r="H3542">
        <v>0.26900000000000002</v>
      </c>
      <c r="J3542" s="1" t="str">
        <f t="shared" si="56"/>
        <v>2024-01-26-12</v>
      </c>
    </row>
    <row r="3543" spans="1:10" x14ac:dyDescent="0.45">
      <c r="A3543">
        <v>3875665</v>
      </c>
      <c r="B3543" s="1">
        <v>45317.541666666664</v>
      </c>
      <c r="C3543" t="s">
        <v>7</v>
      </c>
      <c r="D3543" t="s">
        <v>8</v>
      </c>
      <c r="E3543" t="s">
        <v>8796</v>
      </c>
      <c r="F3543">
        <v>635</v>
      </c>
      <c r="G3543">
        <v>1.0620000000000001</v>
      </c>
      <c r="H3543">
        <v>5.5E-2</v>
      </c>
      <c r="J3543" s="1" t="str">
        <f t="shared" si="56"/>
        <v>2024-01-26-13</v>
      </c>
    </row>
    <row r="3544" spans="1:10" x14ac:dyDescent="0.45">
      <c r="A3544">
        <v>3876184</v>
      </c>
      <c r="B3544" s="1">
        <v>45317.583333333336</v>
      </c>
      <c r="C3544" t="s">
        <v>7</v>
      </c>
      <c r="D3544" t="s">
        <v>8</v>
      </c>
      <c r="E3544" t="s">
        <v>8796</v>
      </c>
      <c r="F3544">
        <v>635</v>
      </c>
      <c r="G3544">
        <v>1.03</v>
      </c>
      <c r="H3544">
        <v>2E-3</v>
      </c>
      <c r="J3544" s="1" t="str">
        <f t="shared" si="56"/>
        <v>2024-01-26-14</v>
      </c>
    </row>
    <row r="3545" spans="1:10" x14ac:dyDescent="0.45">
      <c r="A3545">
        <v>3877599</v>
      </c>
      <c r="B3545" s="1">
        <v>45317.625</v>
      </c>
      <c r="C3545" t="s">
        <v>7</v>
      </c>
      <c r="D3545" t="s">
        <v>8</v>
      </c>
      <c r="E3545" t="s">
        <v>8796</v>
      </c>
      <c r="F3545">
        <v>635</v>
      </c>
      <c r="G3545">
        <v>0.499</v>
      </c>
      <c r="H3545">
        <v>0</v>
      </c>
      <c r="J3545" s="1" t="str">
        <f t="shared" si="56"/>
        <v>2024-01-26-15</v>
      </c>
    </row>
    <row r="3546" spans="1:10" x14ac:dyDescent="0.45">
      <c r="A3546">
        <v>3878494</v>
      </c>
      <c r="B3546" s="1">
        <v>45317.666666666664</v>
      </c>
      <c r="C3546" t="s">
        <v>7</v>
      </c>
      <c r="D3546" t="s">
        <v>8</v>
      </c>
      <c r="E3546" t="s">
        <v>8796</v>
      </c>
      <c r="F3546">
        <v>635</v>
      </c>
      <c r="G3546">
        <v>1.806</v>
      </c>
      <c r="H3546">
        <v>0</v>
      </c>
      <c r="J3546" s="1" t="str">
        <f t="shared" si="56"/>
        <v>2024-01-26-16</v>
      </c>
    </row>
    <row r="3547" spans="1:10" x14ac:dyDescent="0.45">
      <c r="A3547">
        <v>3879399</v>
      </c>
      <c r="B3547" s="1">
        <v>45317.708333333336</v>
      </c>
      <c r="C3547" t="s">
        <v>7</v>
      </c>
      <c r="D3547" t="s">
        <v>8</v>
      </c>
      <c r="E3547" t="s">
        <v>8796</v>
      </c>
      <c r="F3547">
        <v>635</v>
      </c>
      <c r="G3547">
        <v>1.198</v>
      </c>
      <c r="H3547">
        <v>0</v>
      </c>
      <c r="J3547" s="1" t="str">
        <f t="shared" si="56"/>
        <v>2024-01-26-17</v>
      </c>
    </row>
    <row r="3548" spans="1:10" x14ac:dyDescent="0.45">
      <c r="A3548">
        <v>3881381</v>
      </c>
      <c r="B3548" s="1">
        <v>45317.75</v>
      </c>
      <c r="C3548" t="s">
        <v>7</v>
      </c>
      <c r="D3548" t="s">
        <v>8</v>
      </c>
      <c r="E3548" t="s">
        <v>8796</v>
      </c>
      <c r="F3548">
        <v>635</v>
      </c>
      <c r="G3548">
        <v>0.29299999999999998</v>
      </c>
      <c r="H3548">
        <v>0</v>
      </c>
      <c r="J3548" s="1" t="str">
        <f t="shared" si="56"/>
        <v>2024-01-26-18</v>
      </c>
    </row>
    <row r="3549" spans="1:10" x14ac:dyDescent="0.45">
      <c r="A3549">
        <v>3881956</v>
      </c>
      <c r="B3549" s="1">
        <v>45317.791666666664</v>
      </c>
      <c r="C3549" t="s">
        <v>7</v>
      </c>
      <c r="D3549" t="s">
        <v>8</v>
      </c>
      <c r="E3549" t="s">
        <v>8796</v>
      </c>
      <c r="F3549">
        <v>635</v>
      </c>
      <c r="G3549">
        <v>1.1819999999999999</v>
      </c>
      <c r="H3549">
        <v>0</v>
      </c>
      <c r="J3549" s="1" t="str">
        <f t="shared" si="56"/>
        <v>2024-01-26-19</v>
      </c>
    </row>
    <row r="3550" spans="1:10" x14ac:dyDescent="0.45">
      <c r="A3550">
        <v>3882872</v>
      </c>
      <c r="B3550" s="1">
        <v>45317.833333333336</v>
      </c>
      <c r="C3550" t="s">
        <v>7</v>
      </c>
      <c r="D3550" t="s">
        <v>8</v>
      </c>
      <c r="E3550" t="s">
        <v>8796</v>
      </c>
      <c r="F3550">
        <v>635</v>
      </c>
      <c r="G3550">
        <v>0.28399999999999997</v>
      </c>
      <c r="H3550">
        <v>0</v>
      </c>
      <c r="J3550" s="1" t="str">
        <f t="shared" si="56"/>
        <v>2024-01-26-20</v>
      </c>
    </row>
    <row r="3551" spans="1:10" x14ac:dyDescent="0.45">
      <c r="A3551">
        <v>3884665</v>
      </c>
      <c r="B3551" s="1">
        <v>45317.875</v>
      </c>
      <c r="C3551" t="s">
        <v>7</v>
      </c>
      <c r="D3551" t="s">
        <v>8</v>
      </c>
      <c r="E3551" t="s">
        <v>8796</v>
      </c>
      <c r="F3551">
        <v>635</v>
      </c>
      <c r="G3551">
        <v>0.24399999999999999</v>
      </c>
      <c r="H3551">
        <v>0</v>
      </c>
      <c r="J3551" s="1" t="str">
        <f t="shared" si="56"/>
        <v>2024-01-26-21</v>
      </c>
    </row>
    <row r="3552" spans="1:10" x14ac:dyDescent="0.45">
      <c r="A3552">
        <v>3884984</v>
      </c>
      <c r="B3552" s="1">
        <v>45317.916666666664</v>
      </c>
      <c r="C3552" t="s">
        <v>7</v>
      </c>
      <c r="D3552" t="s">
        <v>8</v>
      </c>
      <c r="E3552" t="s">
        <v>8796</v>
      </c>
      <c r="F3552">
        <v>635</v>
      </c>
      <c r="G3552">
        <v>0.32700000000000001</v>
      </c>
      <c r="H3552">
        <v>0</v>
      </c>
      <c r="J3552" s="1" t="str">
        <f t="shared" si="56"/>
        <v>2024-01-26-22</v>
      </c>
    </row>
    <row r="3553" spans="1:10" x14ac:dyDescent="0.45">
      <c r="A3553">
        <v>3886219</v>
      </c>
      <c r="B3553" s="1">
        <v>45317.958333333336</v>
      </c>
      <c r="C3553" t="s">
        <v>7</v>
      </c>
      <c r="D3553" t="s">
        <v>8</v>
      </c>
      <c r="E3553" t="s">
        <v>8796</v>
      </c>
      <c r="F3553">
        <v>635</v>
      </c>
      <c r="G3553">
        <v>0.249</v>
      </c>
      <c r="H3553">
        <v>0</v>
      </c>
      <c r="J3553" s="1" t="str">
        <f t="shared" si="56"/>
        <v>2024-01-26-23</v>
      </c>
    </row>
    <row r="3554" spans="1:10" x14ac:dyDescent="0.45">
      <c r="A3554">
        <v>3887958</v>
      </c>
      <c r="B3554" s="1">
        <v>45318</v>
      </c>
      <c r="C3554" t="s">
        <v>7</v>
      </c>
      <c r="D3554" t="s">
        <v>8</v>
      </c>
      <c r="E3554" t="s">
        <v>8796</v>
      </c>
      <c r="F3554">
        <v>635</v>
      </c>
      <c r="G3554">
        <v>0.57299999999999995</v>
      </c>
      <c r="H3554">
        <v>0</v>
      </c>
      <c r="J3554" s="1" t="str">
        <f t="shared" si="56"/>
        <v>2024-01-27-00</v>
      </c>
    </row>
    <row r="3555" spans="1:10" x14ac:dyDescent="0.45">
      <c r="A3555">
        <v>3888053</v>
      </c>
      <c r="B3555" s="1">
        <v>45318.041666666664</v>
      </c>
      <c r="C3555" t="s">
        <v>7</v>
      </c>
      <c r="D3555" t="s">
        <v>8</v>
      </c>
      <c r="E3555" t="s">
        <v>8796</v>
      </c>
      <c r="F3555">
        <v>635</v>
      </c>
      <c r="G3555">
        <v>0.73799999999999999</v>
      </c>
      <c r="H3555">
        <v>0</v>
      </c>
      <c r="J3555" s="1" t="str">
        <f t="shared" si="56"/>
        <v>2024-01-27-01</v>
      </c>
    </row>
    <row r="3556" spans="1:10" x14ac:dyDescent="0.45">
      <c r="A3556">
        <v>3889812</v>
      </c>
      <c r="B3556" s="1">
        <v>45318.083333333336</v>
      </c>
      <c r="C3556" t="s">
        <v>7</v>
      </c>
      <c r="D3556" t="s">
        <v>8</v>
      </c>
      <c r="E3556" t="s">
        <v>8796</v>
      </c>
      <c r="F3556">
        <v>635</v>
      </c>
      <c r="G3556">
        <v>0.68899999999999995</v>
      </c>
      <c r="H3556">
        <v>0</v>
      </c>
      <c r="J3556" s="1" t="str">
        <f t="shared" si="56"/>
        <v>2024-01-27-02</v>
      </c>
    </row>
    <row r="3557" spans="1:10" x14ac:dyDescent="0.45">
      <c r="A3557">
        <v>3891101</v>
      </c>
      <c r="B3557" s="1">
        <v>45318.125</v>
      </c>
      <c r="C3557" t="s">
        <v>7</v>
      </c>
      <c r="D3557" t="s">
        <v>8</v>
      </c>
      <c r="E3557" t="s">
        <v>8796</v>
      </c>
      <c r="F3557">
        <v>635</v>
      </c>
      <c r="G3557">
        <v>0.622</v>
      </c>
      <c r="H3557">
        <v>0</v>
      </c>
      <c r="J3557" s="1" t="str">
        <f t="shared" si="56"/>
        <v>2024-01-27-03</v>
      </c>
    </row>
    <row r="3558" spans="1:10" x14ac:dyDescent="0.45">
      <c r="A3558">
        <v>3891741</v>
      </c>
      <c r="B3558" s="1">
        <v>45318.166666666664</v>
      </c>
      <c r="C3558" t="s">
        <v>7</v>
      </c>
      <c r="D3558" t="s">
        <v>8</v>
      </c>
      <c r="E3558" t="s">
        <v>8796</v>
      </c>
      <c r="F3558">
        <v>635</v>
      </c>
      <c r="G3558">
        <v>0.70299999999999996</v>
      </c>
      <c r="H3558">
        <v>0</v>
      </c>
      <c r="J3558" s="1" t="str">
        <f t="shared" si="56"/>
        <v>2024-01-27-04</v>
      </c>
    </row>
    <row r="3559" spans="1:10" x14ac:dyDescent="0.45">
      <c r="A3559">
        <v>3893056</v>
      </c>
      <c r="B3559" s="1">
        <v>45318.208333333336</v>
      </c>
      <c r="C3559" t="s">
        <v>7</v>
      </c>
      <c r="D3559" t="s">
        <v>8</v>
      </c>
      <c r="E3559" t="s">
        <v>8796</v>
      </c>
      <c r="F3559">
        <v>635</v>
      </c>
      <c r="G3559">
        <v>0.442</v>
      </c>
      <c r="H3559">
        <v>0</v>
      </c>
      <c r="J3559" s="1" t="str">
        <f t="shared" si="56"/>
        <v>2024-01-27-05</v>
      </c>
    </row>
    <row r="3560" spans="1:10" x14ac:dyDescent="0.45">
      <c r="A3560">
        <v>3894298</v>
      </c>
      <c r="B3560" s="1">
        <v>45318.25</v>
      </c>
      <c r="C3560" t="s">
        <v>7</v>
      </c>
      <c r="D3560" t="s">
        <v>8</v>
      </c>
      <c r="E3560" t="s">
        <v>8796</v>
      </c>
      <c r="F3560">
        <v>635</v>
      </c>
      <c r="G3560">
        <v>0.91100000000000003</v>
      </c>
      <c r="H3560">
        <v>0</v>
      </c>
      <c r="J3560" s="1" t="str">
        <f t="shared" si="56"/>
        <v>2024-01-27-06</v>
      </c>
    </row>
    <row r="3561" spans="1:10" x14ac:dyDescent="0.45">
      <c r="A3561">
        <v>3894717</v>
      </c>
      <c r="B3561" s="1">
        <v>45318.291666666664</v>
      </c>
      <c r="C3561" t="s">
        <v>7</v>
      </c>
      <c r="D3561" t="s">
        <v>8</v>
      </c>
      <c r="E3561" t="s">
        <v>8796</v>
      </c>
      <c r="F3561">
        <v>635</v>
      </c>
      <c r="G3561">
        <v>1.129</v>
      </c>
      <c r="H3561">
        <v>4.2999999999999997E-2</v>
      </c>
      <c r="J3561" s="1" t="str">
        <f t="shared" si="56"/>
        <v>2024-01-27-07</v>
      </c>
    </row>
    <row r="3562" spans="1:10" x14ac:dyDescent="0.45">
      <c r="A3562">
        <v>3896212</v>
      </c>
      <c r="B3562" s="1">
        <v>45318.333333333336</v>
      </c>
      <c r="C3562" t="s">
        <v>7</v>
      </c>
      <c r="D3562" t="s">
        <v>8</v>
      </c>
      <c r="E3562" t="s">
        <v>8796</v>
      </c>
      <c r="F3562">
        <v>635</v>
      </c>
      <c r="G3562">
        <v>0.39900000000000002</v>
      </c>
      <c r="H3562">
        <v>0.109</v>
      </c>
      <c r="J3562" s="1" t="str">
        <f t="shared" si="56"/>
        <v>2024-01-27-08</v>
      </c>
    </row>
    <row r="3563" spans="1:10" x14ac:dyDescent="0.45">
      <c r="A3563">
        <v>3896700</v>
      </c>
      <c r="B3563" s="1">
        <v>45318.375</v>
      </c>
      <c r="C3563" t="s">
        <v>7</v>
      </c>
      <c r="D3563" t="s">
        <v>8</v>
      </c>
      <c r="E3563" t="s">
        <v>8796</v>
      </c>
      <c r="F3563">
        <v>635</v>
      </c>
      <c r="G3563">
        <v>0.193</v>
      </c>
      <c r="H3563">
        <v>0.18099999999999999</v>
      </c>
      <c r="J3563" s="1" t="str">
        <f t="shared" si="56"/>
        <v>2024-01-27-09</v>
      </c>
    </row>
    <row r="3564" spans="1:10" x14ac:dyDescent="0.45">
      <c r="A3564">
        <v>3898484</v>
      </c>
      <c r="B3564" s="1">
        <v>45318.416666666664</v>
      </c>
      <c r="C3564" t="s">
        <v>7</v>
      </c>
      <c r="D3564" t="s">
        <v>8</v>
      </c>
      <c r="E3564" t="s">
        <v>8796</v>
      </c>
      <c r="F3564">
        <v>635</v>
      </c>
      <c r="G3564">
        <v>2.09</v>
      </c>
      <c r="H3564">
        <v>6.0999999999999999E-2</v>
      </c>
      <c r="J3564" s="1" t="str">
        <f t="shared" si="56"/>
        <v>2024-01-27-10</v>
      </c>
    </row>
    <row r="3565" spans="1:10" x14ac:dyDescent="0.45">
      <c r="A3565">
        <v>3899956</v>
      </c>
      <c r="B3565" s="1">
        <v>45318.458333333336</v>
      </c>
      <c r="C3565" t="s">
        <v>7</v>
      </c>
      <c r="D3565" t="s">
        <v>8</v>
      </c>
      <c r="E3565" t="s">
        <v>8796</v>
      </c>
      <c r="F3565">
        <v>635</v>
      </c>
      <c r="G3565">
        <v>1.306</v>
      </c>
      <c r="H3565">
        <v>6.7000000000000004E-2</v>
      </c>
      <c r="J3565" s="1" t="str">
        <f t="shared" si="56"/>
        <v>2024-01-27-11</v>
      </c>
    </row>
    <row r="3566" spans="1:10" x14ac:dyDescent="0.45">
      <c r="A3566">
        <v>3900340</v>
      </c>
      <c r="B3566" s="1">
        <v>45318.5</v>
      </c>
      <c r="C3566" t="s">
        <v>7</v>
      </c>
      <c r="D3566" t="s">
        <v>8</v>
      </c>
      <c r="E3566" t="s">
        <v>8796</v>
      </c>
      <c r="F3566">
        <v>635</v>
      </c>
      <c r="G3566">
        <v>0.70399999999999996</v>
      </c>
      <c r="H3566">
        <v>1.9E-2</v>
      </c>
      <c r="J3566" s="1" t="str">
        <f t="shared" si="56"/>
        <v>2024-01-27-12</v>
      </c>
    </row>
    <row r="3567" spans="1:10" x14ac:dyDescent="0.45">
      <c r="A3567">
        <v>3902111</v>
      </c>
      <c r="B3567" s="1">
        <v>45318.541666666664</v>
      </c>
      <c r="C3567" t="s">
        <v>7</v>
      </c>
      <c r="D3567" t="s">
        <v>8</v>
      </c>
      <c r="E3567" t="s">
        <v>8796</v>
      </c>
      <c r="F3567">
        <v>635</v>
      </c>
      <c r="G3567">
        <v>0.57699999999999996</v>
      </c>
      <c r="H3567">
        <v>1.6E-2</v>
      </c>
      <c r="J3567" s="1" t="str">
        <f t="shared" si="56"/>
        <v>2024-01-27-13</v>
      </c>
    </row>
    <row r="3568" spans="1:10" x14ac:dyDescent="0.45">
      <c r="A3568">
        <v>3902694</v>
      </c>
      <c r="B3568" s="1">
        <v>45318.583333333336</v>
      </c>
      <c r="C3568" t="s">
        <v>7</v>
      </c>
      <c r="D3568" t="s">
        <v>8</v>
      </c>
      <c r="E3568" t="s">
        <v>8796</v>
      </c>
      <c r="F3568">
        <v>635</v>
      </c>
      <c r="G3568">
        <v>1.3140000000000001</v>
      </c>
      <c r="H3568">
        <v>3.0000000000000001E-3</v>
      </c>
      <c r="J3568" s="1" t="str">
        <f t="shared" si="56"/>
        <v>2024-01-27-14</v>
      </c>
    </row>
    <row r="3569" spans="1:10" x14ac:dyDescent="0.45">
      <c r="A3569">
        <v>3903308</v>
      </c>
      <c r="B3569" s="1">
        <v>45318.625</v>
      </c>
      <c r="C3569" t="s">
        <v>7</v>
      </c>
      <c r="D3569" t="s">
        <v>8</v>
      </c>
      <c r="E3569" t="s">
        <v>8796</v>
      </c>
      <c r="F3569">
        <v>635</v>
      </c>
      <c r="G3569">
        <v>0.36099999999999999</v>
      </c>
      <c r="H3569">
        <v>0</v>
      </c>
      <c r="J3569" s="1" t="str">
        <f t="shared" si="56"/>
        <v>2024-01-27-15</v>
      </c>
    </row>
    <row r="3570" spans="1:10" x14ac:dyDescent="0.45">
      <c r="A3570">
        <v>3904703</v>
      </c>
      <c r="B3570" s="1">
        <v>45318.666666666664</v>
      </c>
      <c r="C3570" t="s">
        <v>7</v>
      </c>
      <c r="D3570" t="s">
        <v>8</v>
      </c>
      <c r="E3570" t="s">
        <v>8796</v>
      </c>
      <c r="F3570">
        <v>635</v>
      </c>
      <c r="G3570">
        <v>0.69099999999999995</v>
      </c>
      <c r="H3570">
        <v>0</v>
      </c>
      <c r="J3570" s="1" t="str">
        <f t="shared" si="56"/>
        <v>2024-01-27-16</v>
      </c>
    </row>
    <row r="3571" spans="1:10" x14ac:dyDescent="0.45">
      <c r="A3571">
        <v>3906255</v>
      </c>
      <c r="B3571" s="1">
        <v>45318.708333333336</v>
      </c>
      <c r="C3571" t="s">
        <v>7</v>
      </c>
      <c r="D3571" t="s">
        <v>8</v>
      </c>
      <c r="E3571" t="s">
        <v>8796</v>
      </c>
      <c r="F3571">
        <v>635</v>
      </c>
      <c r="G3571">
        <v>0.31900000000000001</v>
      </c>
      <c r="H3571">
        <v>0</v>
      </c>
      <c r="J3571" s="1" t="str">
        <f t="shared" si="56"/>
        <v>2024-01-27-17</v>
      </c>
    </row>
    <row r="3572" spans="1:10" x14ac:dyDescent="0.45">
      <c r="A3572">
        <v>3907409</v>
      </c>
      <c r="B3572" s="1">
        <v>45318.75</v>
      </c>
      <c r="C3572" t="s">
        <v>7</v>
      </c>
      <c r="D3572" t="s">
        <v>8</v>
      </c>
      <c r="E3572" t="s">
        <v>8796</v>
      </c>
      <c r="F3572">
        <v>635</v>
      </c>
      <c r="G3572">
        <v>0.91400000000000003</v>
      </c>
      <c r="H3572">
        <v>0</v>
      </c>
      <c r="J3572" s="1" t="str">
        <f t="shared" si="56"/>
        <v>2024-01-27-18</v>
      </c>
    </row>
    <row r="3573" spans="1:10" x14ac:dyDescent="0.45">
      <c r="A3573">
        <v>3908179</v>
      </c>
      <c r="B3573" s="1">
        <v>45318.791666666664</v>
      </c>
      <c r="C3573" t="s">
        <v>7</v>
      </c>
      <c r="D3573" t="s">
        <v>8</v>
      </c>
      <c r="E3573" t="s">
        <v>8796</v>
      </c>
      <c r="F3573">
        <v>635</v>
      </c>
      <c r="G3573">
        <v>0.252</v>
      </c>
      <c r="H3573">
        <v>0</v>
      </c>
      <c r="J3573" s="1" t="str">
        <f t="shared" si="56"/>
        <v>2024-01-27-19</v>
      </c>
    </row>
    <row r="3574" spans="1:10" x14ac:dyDescent="0.45">
      <c r="A3574">
        <v>3909541</v>
      </c>
      <c r="B3574" s="1">
        <v>45318.833333333336</v>
      </c>
      <c r="C3574" t="s">
        <v>7</v>
      </c>
      <c r="D3574" t="s">
        <v>8</v>
      </c>
      <c r="E3574" t="s">
        <v>8796</v>
      </c>
      <c r="F3574">
        <v>635</v>
      </c>
      <c r="G3574">
        <v>0.28799999999999998</v>
      </c>
      <c r="H3574">
        <v>0</v>
      </c>
      <c r="J3574" s="1" t="str">
        <f t="shared" si="56"/>
        <v>2024-01-27-20</v>
      </c>
    </row>
    <row r="3575" spans="1:10" x14ac:dyDescent="0.45">
      <c r="A3575">
        <v>3910500</v>
      </c>
      <c r="B3575" s="1">
        <v>45318.875</v>
      </c>
      <c r="C3575" t="s">
        <v>7</v>
      </c>
      <c r="D3575" t="s">
        <v>8</v>
      </c>
      <c r="E3575" t="s">
        <v>8796</v>
      </c>
      <c r="F3575">
        <v>635</v>
      </c>
      <c r="G3575">
        <v>0.252</v>
      </c>
      <c r="H3575">
        <v>0</v>
      </c>
      <c r="J3575" s="1" t="str">
        <f t="shared" si="56"/>
        <v>2024-01-27-21</v>
      </c>
    </row>
    <row r="3576" spans="1:10" x14ac:dyDescent="0.45">
      <c r="A3576">
        <v>3911685</v>
      </c>
      <c r="B3576" s="1">
        <v>45318.916666666664</v>
      </c>
      <c r="C3576" t="s">
        <v>7</v>
      </c>
      <c r="D3576" t="s">
        <v>8</v>
      </c>
      <c r="E3576" t="s">
        <v>8796</v>
      </c>
      <c r="F3576">
        <v>635</v>
      </c>
      <c r="G3576">
        <v>0.28000000000000003</v>
      </c>
      <c r="H3576">
        <v>0</v>
      </c>
      <c r="J3576" s="1" t="str">
        <f t="shared" si="56"/>
        <v>2024-01-27-22</v>
      </c>
    </row>
    <row r="3577" spans="1:10" x14ac:dyDescent="0.45">
      <c r="A3577">
        <v>3912406</v>
      </c>
      <c r="B3577" s="1">
        <v>45318.958333333336</v>
      </c>
      <c r="C3577" t="s">
        <v>7</v>
      </c>
      <c r="D3577" t="s">
        <v>8</v>
      </c>
      <c r="E3577" t="s">
        <v>8796</v>
      </c>
      <c r="F3577">
        <v>635</v>
      </c>
      <c r="G3577">
        <v>0.14299999999999999</v>
      </c>
      <c r="H3577">
        <v>0</v>
      </c>
      <c r="J3577" s="1" t="str">
        <f t="shared" si="56"/>
        <v>2024-01-27-23</v>
      </c>
    </row>
    <row r="3578" spans="1:10" x14ac:dyDescent="0.45">
      <c r="A3578">
        <v>3913444</v>
      </c>
      <c r="B3578" s="1">
        <v>45319</v>
      </c>
      <c r="C3578" t="s">
        <v>7</v>
      </c>
      <c r="D3578" t="s">
        <v>8</v>
      </c>
      <c r="E3578" t="s">
        <v>8796</v>
      </c>
      <c r="F3578">
        <v>635</v>
      </c>
      <c r="G3578">
        <v>0.65</v>
      </c>
      <c r="H3578">
        <v>0</v>
      </c>
      <c r="J3578" s="1" t="str">
        <f t="shared" si="56"/>
        <v>2024-01-28-00</v>
      </c>
    </row>
    <row r="3579" spans="1:10" x14ac:dyDescent="0.45">
      <c r="A3579">
        <v>3914925</v>
      </c>
      <c r="B3579" s="1">
        <v>45319.041666666664</v>
      </c>
      <c r="C3579" t="s">
        <v>7</v>
      </c>
      <c r="D3579" t="s">
        <v>8</v>
      </c>
      <c r="E3579" t="s">
        <v>8796</v>
      </c>
      <c r="F3579">
        <v>635</v>
      </c>
      <c r="G3579">
        <v>0.86599999999999999</v>
      </c>
      <c r="H3579">
        <v>0</v>
      </c>
      <c r="J3579" s="1" t="str">
        <f t="shared" si="56"/>
        <v>2024-01-28-01</v>
      </c>
    </row>
    <row r="3580" spans="1:10" x14ac:dyDescent="0.45">
      <c r="A3580">
        <v>3915681</v>
      </c>
      <c r="B3580" s="1">
        <v>45319.083333333336</v>
      </c>
      <c r="C3580" t="s">
        <v>7</v>
      </c>
      <c r="D3580" t="s">
        <v>8</v>
      </c>
      <c r="E3580" t="s">
        <v>8796</v>
      </c>
      <c r="F3580">
        <v>635</v>
      </c>
      <c r="G3580">
        <v>0.22</v>
      </c>
      <c r="H3580">
        <v>0</v>
      </c>
      <c r="J3580" s="1" t="str">
        <f t="shared" si="56"/>
        <v>2024-01-28-02</v>
      </c>
    </row>
    <row r="3581" spans="1:10" x14ac:dyDescent="0.45">
      <c r="A3581">
        <v>3917305</v>
      </c>
      <c r="B3581" s="1">
        <v>45319.125</v>
      </c>
      <c r="C3581" t="s">
        <v>7</v>
      </c>
      <c r="D3581" t="s">
        <v>8</v>
      </c>
      <c r="E3581" t="s">
        <v>8796</v>
      </c>
      <c r="F3581">
        <v>635</v>
      </c>
      <c r="G3581">
        <v>0.86099999999999999</v>
      </c>
      <c r="H3581">
        <v>0</v>
      </c>
      <c r="J3581" s="1" t="str">
        <f t="shared" si="56"/>
        <v>2024-01-28-03</v>
      </c>
    </row>
    <row r="3582" spans="1:10" x14ac:dyDescent="0.45">
      <c r="A3582">
        <v>3918039</v>
      </c>
      <c r="B3582" s="1">
        <v>45319.166666666664</v>
      </c>
      <c r="C3582" t="s">
        <v>7</v>
      </c>
      <c r="D3582" t="s">
        <v>8</v>
      </c>
      <c r="E3582" t="s">
        <v>8796</v>
      </c>
      <c r="F3582">
        <v>635</v>
      </c>
      <c r="G3582">
        <v>1.02</v>
      </c>
      <c r="H3582">
        <v>0</v>
      </c>
      <c r="J3582" s="1" t="str">
        <f t="shared" si="56"/>
        <v>2024-01-28-04</v>
      </c>
    </row>
    <row r="3583" spans="1:10" x14ac:dyDescent="0.45">
      <c r="A3583">
        <v>3919469</v>
      </c>
      <c r="B3583" s="1">
        <v>45319.208333333336</v>
      </c>
      <c r="C3583" t="s">
        <v>7</v>
      </c>
      <c r="D3583" t="s">
        <v>8</v>
      </c>
      <c r="E3583" t="s">
        <v>8796</v>
      </c>
      <c r="F3583">
        <v>635</v>
      </c>
      <c r="G3583">
        <v>0.67100000000000004</v>
      </c>
      <c r="H3583">
        <v>0</v>
      </c>
      <c r="J3583" s="1" t="str">
        <f t="shared" si="56"/>
        <v>2024-01-28-05</v>
      </c>
    </row>
    <row r="3584" spans="1:10" x14ac:dyDescent="0.45">
      <c r="A3584">
        <v>3920603</v>
      </c>
      <c r="B3584" s="1">
        <v>45319.25</v>
      </c>
      <c r="C3584" t="s">
        <v>7</v>
      </c>
      <c r="D3584" t="s">
        <v>8</v>
      </c>
      <c r="E3584" t="s">
        <v>8796</v>
      </c>
      <c r="F3584">
        <v>635</v>
      </c>
      <c r="G3584">
        <v>0.313</v>
      </c>
      <c r="H3584">
        <v>0</v>
      </c>
      <c r="J3584" s="1" t="str">
        <f t="shared" si="56"/>
        <v>2024-01-28-06</v>
      </c>
    </row>
    <row r="3585" spans="1:10" x14ac:dyDescent="0.45">
      <c r="A3585">
        <v>3921481</v>
      </c>
      <c r="B3585" s="1">
        <v>45319.291666666664</v>
      </c>
      <c r="C3585" t="s">
        <v>7</v>
      </c>
      <c r="D3585" t="s">
        <v>8</v>
      </c>
      <c r="E3585" t="s">
        <v>8796</v>
      </c>
      <c r="F3585">
        <v>635</v>
      </c>
      <c r="G3585">
        <v>0.48099999999999998</v>
      </c>
      <c r="H3585">
        <v>8.0000000000000002E-3</v>
      </c>
      <c r="J3585" s="1" t="str">
        <f t="shared" si="56"/>
        <v>2024-01-28-07</v>
      </c>
    </row>
    <row r="3586" spans="1:10" x14ac:dyDescent="0.45">
      <c r="A3586">
        <v>3922215</v>
      </c>
      <c r="B3586" s="1">
        <v>45319.333333333336</v>
      </c>
      <c r="C3586" t="s">
        <v>7</v>
      </c>
      <c r="D3586" t="s">
        <v>8</v>
      </c>
      <c r="E3586" t="s">
        <v>8796</v>
      </c>
      <c r="F3586">
        <v>635</v>
      </c>
      <c r="G3586">
        <v>0.35699999999999998</v>
      </c>
      <c r="H3586">
        <v>7.2999999999999995E-2</v>
      </c>
      <c r="J3586" s="1" t="str">
        <f t="shared" si="56"/>
        <v>2024-01-28-08</v>
      </c>
    </row>
    <row r="3587" spans="1:10" x14ac:dyDescent="0.45">
      <c r="A3587">
        <v>3923012</v>
      </c>
      <c r="B3587" s="1">
        <v>45319.375</v>
      </c>
      <c r="C3587" t="s">
        <v>7</v>
      </c>
      <c r="D3587" t="s">
        <v>8</v>
      </c>
      <c r="E3587" t="s">
        <v>8796</v>
      </c>
      <c r="F3587">
        <v>635</v>
      </c>
      <c r="G3587">
        <v>0.19900000000000001</v>
      </c>
      <c r="H3587">
        <v>0.308</v>
      </c>
      <c r="J3587" s="1" t="str">
        <f t="shared" ref="J3587:J3650" si="57">TEXT(YEAR(B3587),"0000")&amp;"-"&amp;TEXT(MONTH(B3587),"00")&amp;"-"&amp;TEXT(DAY(B3587),"00")&amp;"-"&amp;TEXT(HOUR(B3587),"00")</f>
        <v>2024-01-28-09</v>
      </c>
    </row>
    <row r="3588" spans="1:10" x14ac:dyDescent="0.45">
      <c r="A3588">
        <v>3923999</v>
      </c>
      <c r="B3588" s="1">
        <v>45319.416666666664</v>
      </c>
      <c r="C3588" t="s">
        <v>7</v>
      </c>
      <c r="D3588" t="s">
        <v>8</v>
      </c>
      <c r="E3588" t="s">
        <v>8796</v>
      </c>
      <c r="F3588">
        <v>635</v>
      </c>
      <c r="G3588">
        <v>0.41599999999999998</v>
      </c>
      <c r="H3588">
        <v>0.20799999999999999</v>
      </c>
      <c r="J3588" s="1" t="str">
        <f t="shared" si="57"/>
        <v>2024-01-28-10</v>
      </c>
    </row>
    <row r="3589" spans="1:10" x14ac:dyDescent="0.45">
      <c r="A3589">
        <v>3925225</v>
      </c>
      <c r="B3589" s="1">
        <v>45319.458333333336</v>
      </c>
      <c r="C3589" t="s">
        <v>7</v>
      </c>
      <c r="D3589" t="s">
        <v>8</v>
      </c>
      <c r="E3589" t="s">
        <v>8796</v>
      </c>
      <c r="F3589">
        <v>635</v>
      </c>
      <c r="G3589">
        <v>0.52900000000000003</v>
      </c>
      <c r="H3589">
        <v>0.28699999999999998</v>
      </c>
      <c r="J3589" s="1" t="str">
        <f t="shared" si="57"/>
        <v>2024-01-28-11</v>
      </c>
    </row>
    <row r="3590" spans="1:10" x14ac:dyDescent="0.45">
      <c r="A3590">
        <v>3926916</v>
      </c>
      <c r="B3590" s="1">
        <v>45319.5</v>
      </c>
      <c r="C3590" t="s">
        <v>7</v>
      </c>
      <c r="D3590" t="s">
        <v>8</v>
      </c>
      <c r="E3590" t="s">
        <v>8796</v>
      </c>
      <c r="F3590">
        <v>635</v>
      </c>
      <c r="G3590">
        <v>0.48299999999999998</v>
      </c>
      <c r="H3590">
        <v>0.13500000000000001</v>
      </c>
      <c r="J3590" s="1" t="str">
        <f t="shared" si="57"/>
        <v>2024-01-28-12</v>
      </c>
    </row>
    <row r="3591" spans="1:10" x14ac:dyDescent="0.45">
      <c r="A3591">
        <v>3927442</v>
      </c>
      <c r="B3591" s="1">
        <v>45319.541666666664</v>
      </c>
      <c r="C3591" t="s">
        <v>7</v>
      </c>
      <c r="D3591" t="s">
        <v>8</v>
      </c>
      <c r="E3591" t="s">
        <v>8796</v>
      </c>
      <c r="F3591">
        <v>635</v>
      </c>
      <c r="G3591">
        <v>0.495</v>
      </c>
      <c r="H3591">
        <v>8.0000000000000002E-3</v>
      </c>
      <c r="J3591" s="1" t="str">
        <f t="shared" si="57"/>
        <v>2024-01-28-13</v>
      </c>
    </row>
    <row r="3592" spans="1:10" x14ac:dyDescent="0.45">
      <c r="A3592">
        <v>3928466</v>
      </c>
      <c r="B3592" s="1">
        <v>45319.583333333336</v>
      </c>
      <c r="C3592" t="s">
        <v>7</v>
      </c>
      <c r="D3592" t="s">
        <v>8</v>
      </c>
      <c r="E3592" t="s">
        <v>8796</v>
      </c>
      <c r="F3592">
        <v>635</v>
      </c>
      <c r="G3592">
        <v>0.66100000000000003</v>
      </c>
      <c r="H3592">
        <v>0</v>
      </c>
      <c r="J3592" s="1" t="str">
        <f t="shared" si="57"/>
        <v>2024-01-28-14</v>
      </c>
    </row>
    <row r="3593" spans="1:10" x14ac:dyDescent="0.45">
      <c r="A3593">
        <v>3929982</v>
      </c>
      <c r="B3593" s="1">
        <v>45319.625</v>
      </c>
      <c r="C3593" t="s">
        <v>7</v>
      </c>
      <c r="D3593" t="s">
        <v>8</v>
      </c>
      <c r="E3593" t="s">
        <v>8796</v>
      </c>
      <c r="F3593">
        <v>635</v>
      </c>
      <c r="G3593">
        <v>0.53400000000000003</v>
      </c>
      <c r="H3593">
        <v>0</v>
      </c>
      <c r="J3593" s="1" t="str">
        <f t="shared" si="57"/>
        <v>2024-01-28-15</v>
      </c>
    </row>
    <row r="3594" spans="1:10" x14ac:dyDescent="0.45">
      <c r="A3594">
        <v>3931386</v>
      </c>
      <c r="B3594" s="1">
        <v>45319.666666666664</v>
      </c>
      <c r="C3594" t="s">
        <v>7</v>
      </c>
      <c r="D3594" t="s">
        <v>8</v>
      </c>
      <c r="E3594" t="s">
        <v>8796</v>
      </c>
      <c r="F3594">
        <v>635</v>
      </c>
      <c r="G3594">
        <v>1.151</v>
      </c>
      <c r="H3594">
        <v>0</v>
      </c>
      <c r="J3594" s="1" t="str">
        <f t="shared" si="57"/>
        <v>2024-01-28-16</v>
      </c>
    </row>
    <row r="3595" spans="1:10" x14ac:dyDescent="0.45">
      <c r="A3595">
        <v>3931942</v>
      </c>
      <c r="B3595" s="1">
        <v>45319.708333333336</v>
      </c>
      <c r="C3595" t="s">
        <v>7</v>
      </c>
      <c r="D3595" t="s">
        <v>8</v>
      </c>
      <c r="E3595" t="s">
        <v>8796</v>
      </c>
      <c r="F3595">
        <v>635</v>
      </c>
      <c r="G3595">
        <v>1.3360000000000001</v>
      </c>
      <c r="H3595">
        <v>0</v>
      </c>
      <c r="J3595" s="1" t="str">
        <f t="shared" si="57"/>
        <v>2024-01-28-17</v>
      </c>
    </row>
    <row r="3596" spans="1:10" x14ac:dyDescent="0.45">
      <c r="A3596">
        <v>3933323</v>
      </c>
      <c r="B3596" s="1">
        <v>45319.75</v>
      </c>
      <c r="C3596" t="s">
        <v>7</v>
      </c>
      <c r="D3596" t="s">
        <v>8</v>
      </c>
      <c r="E3596" t="s">
        <v>8796</v>
      </c>
      <c r="F3596">
        <v>635</v>
      </c>
      <c r="G3596">
        <v>0.29299999999999998</v>
      </c>
      <c r="H3596">
        <v>0</v>
      </c>
      <c r="J3596" s="1" t="str">
        <f t="shared" si="57"/>
        <v>2024-01-28-18</v>
      </c>
    </row>
    <row r="3597" spans="1:10" x14ac:dyDescent="0.45">
      <c r="A3597">
        <v>3934256</v>
      </c>
      <c r="B3597" s="1">
        <v>45319.791666666664</v>
      </c>
      <c r="C3597" t="s">
        <v>7</v>
      </c>
      <c r="D3597" t="s">
        <v>8</v>
      </c>
      <c r="E3597" t="s">
        <v>8796</v>
      </c>
      <c r="F3597">
        <v>635</v>
      </c>
      <c r="G3597">
        <v>0.36099999999999999</v>
      </c>
      <c r="H3597">
        <v>0</v>
      </c>
      <c r="J3597" s="1" t="str">
        <f t="shared" si="57"/>
        <v>2024-01-28-19</v>
      </c>
    </row>
    <row r="3598" spans="1:10" x14ac:dyDescent="0.45">
      <c r="A3598">
        <v>3935467</v>
      </c>
      <c r="B3598" s="1">
        <v>45319.833333333336</v>
      </c>
      <c r="C3598" t="s">
        <v>7</v>
      </c>
      <c r="D3598" t="s">
        <v>8</v>
      </c>
      <c r="E3598" t="s">
        <v>8796</v>
      </c>
      <c r="F3598">
        <v>635</v>
      </c>
      <c r="G3598">
        <v>0.23799999999999999</v>
      </c>
      <c r="H3598">
        <v>0</v>
      </c>
      <c r="J3598" s="1" t="str">
        <f t="shared" si="57"/>
        <v>2024-01-28-20</v>
      </c>
    </row>
    <row r="3599" spans="1:10" x14ac:dyDescent="0.45">
      <c r="A3599">
        <v>3936747</v>
      </c>
      <c r="B3599" s="1">
        <v>45319.875</v>
      </c>
      <c r="C3599" t="s">
        <v>7</v>
      </c>
      <c r="D3599" t="s">
        <v>8</v>
      </c>
      <c r="E3599" t="s">
        <v>8796</v>
      </c>
      <c r="F3599">
        <v>635</v>
      </c>
      <c r="G3599">
        <v>0.252</v>
      </c>
      <c r="H3599">
        <v>0</v>
      </c>
      <c r="J3599" s="1" t="str">
        <f t="shared" si="57"/>
        <v>2024-01-28-21</v>
      </c>
    </row>
    <row r="3600" spans="1:10" x14ac:dyDescent="0.45">
      <c r="A3600">
        <v>3937887</v>
      </c>
      <c r="B3600" s="1">
        <v>45319.916666666664</v>
      </c>
      <c r="C3600" t="s">
        <v>7</v>
      </c>
      <c r="D3600" t="s">
        <v>8</v>
      </c>
      <c r="E3600" t="s">
        <v>8796</v>
      </c>
      <c r="F3600">
        <v>635</v>
      </c>
      <c r="G3600">
        <v>0.17299999999999999</v>
      </c>
      <c r="H3600">
        <v>0</v>
      </c>
      <c r="J3600" s="1" t="str">
        <f t="shared" si="57"/>
        <v>2024-01-28-22</v>
      </c>
    </row>
    <row r="3601" spans="1:10" x14ac:dyDescent="0.45">
      <c r="A3601">
        <v>3939092</v>
      </c>
      <c r="B3601" s="1">
        <v>45319.958333333336</v>
      </c>
      <c r="C3601" t="s">
        <v>7</v>
      </c>
      <c r="D3601" t="s">
        <v>8</v>
      </c>
      <c r="E3601" t="s">
        <v>8796</v>
      </c>
      <c r="F3601">
        <v>635</v>
      </c>
      <c r="G3601">
        <v>0.14899999999999999</v>
      </c>
      <c r="H3601">
        <v>0</v>
      </c>
      <c r="J3601" s="1" t="str">
        <f t="shared" si="57"/>
        <v>2024-01-28-23</v>
      </c>
    </row>
    <row r="3602" spans="1:10" x14ac:dyDescent="0.45">
      <c r="A3602">
        <v>3939534</v>
      </c>
      <c r="B3602" s="1">
        <v>45320</v>
      </c>
      <c r="C3602" t="s">
        <v>7</v>
      </c>
      <c r="D3602" t="s">
        <v>8</v>
      </c>
      <c r="E3602" t="s">
        <v>8796</v>
      </c>
      <c r="F3602">
        <v>635</v>
      </c>
      <c r="G3602">
        <v>0.17199999999999999</v>
      </c>
      <c r="H3602">
        <v>0</v>
      </c>
      <c r="J3602" s="1" t="str">
        <f t="shared" si="57"/>
        <v>2024-01-29-00</v>
      </c>
    </row>
    <row r="3603" spans="1:10" x14ac:dyDescent="0.45">
      <c r="A3603">
        <v>3941126</v>
      </c>
      <c r="B3603" s="1">
        <v>45320.041666666664</v>
      </c>
      <c r="C3603" t="s">
        <v>7</v>
      </c>
      <c r="D3603" t="s">
        <v>8</v>
      </c>
      <c r="E3603" t="s">
        <v>8796</v>
      </c>
      <c r="F3603">
        <v>635</v>
      </c>
      <c r="G3603">
        <v>0.159</v>
      </c>
      <c r="H3603">
        <v>0</v>
      </c>
      <c r="J3603" s="1" t="str">
        <f t="shared" si="57"/>
        <v>2024-01-29-01</v>
      </c>
    </row>
    <row r="3604" spans="1:10" x14ac:dyDescent="0.45">
      <c r="A3604">
        <v>3942090</v>
      </c>
      <c r="B3604" s="1">
        <v>45320.083333333336</v>
      </c>
      <c r="C3604" t="s">
        <v>7</v>
      </c>
      <c r="D3604" t="s">
        <v>8</v>
      </c>
      <c r="E3604" t="s">
        <v>8796</v>
      </c>
      <c r="F3604">
        <v>635</v>
      </c>
      <c r="G3604">
        <v>0.189</v>
      </c>
      <c r="H3604">
        <v>0</v>
      </c>
      <c r="J3604" s="1" t="str">
        <f t="shared" si="57"/>
        <v>2024-01-29-02</v>
      </c>
    </row>
    <row r="3605" spans="1:10" x14ac:dyDescent="0.45">
      <c r="A3605">
        <v>3943107</v>
      </c>
      <c r="B3605" s="1">
        <v>45320.125</v>
      </c>
      <c r="C3605" t="s">
        <v>7</v>
      </c>
      <c r="D3605" t="s">
        <v>8</v>
      </c>
      <c r="E3605" t="s">
        <v>8796</v>
      </c>
      <c r="F3605">
        <v>635</v>
      </c>
      <c r="G3605">
        <v>1.038</v>
      </c>
      <c r="H3605">
        <v>0</v>
      </c>
      <c r="J3605" s="1" t="str">
        <f t="shared" si="57"/>
        <v>2024-01-29-03</v>
      </c>
    </row>
    <row r="3606" spans="1:10" x14ac:dyDescent="0.45">
      <c r="A3606">
        <v>3944616</v>
      </c>
      <c r="B3606" s="1">
        <v>45320.166666666664</v>
      </c>
      <c r="C3606" t="s">
        <v>7</v>
      </c>
      <c r="D3606" t="s">
        <v>8</v>
      </c>
      <c r="E3606" t="s">
        <v>8796</v>
      </c>
      <c r="F3606">
        <v>635</v>
      </c>
      <c r="G3606">
        <v>1.129</v>
      </c>
      <c r="H3606">
        <v>0</v>
      </c>
      <c r="J3606" s="1" t="str">
        <f t="shared" si="57"/>
        <v>2024-01-29-04</v>
      </c>
    </row>
    <row r="3607" spans="1:10" x14ac:dyDescent="0.45">
      <c r="A3607">
        <v>3944965</v>
      </c>
      <c r="B3607" s="1">
        <v>45320.208333333336</v>
      </c>
      <c r="C3607" t="s">
        <v>7</v>
      </c>
      <c r="D3607" t="s">
        <v>8</v>
      </c>
      <c r="E3607" t="s">
        <v>8796</v>
      </c>
      <c r="F3607">
        <v>635</v>
      </c>
      <c r="G3607">
        <v>0.996</v>
      </c>
      <c r="H3607">
        <v>0</v>
      </c>
      <c r="J3607" s="1" t="str">
        <f t="shared" si="57"/>
        <v>2024-01-29-05</v>
      </c>
    </row>
    <row r="3608" spans="1:10" x14ac:dyDescent="0.45">
      <c r="A3608">
        <v>3946242</v>
      </c>
      <c r="B3608" s="1">
        <v>45320.25</v>
      </c>
      <c r="C3608" t="s">
        <v>7</v>
      </c>
      <c r="D3608" t="s">
        <v>8</v>
      </c>
      <c r="E3608" t="s">
        <v>8796</v>
      </c>
      <c r="F3608">
        <v>635</v>
      </c>
      <c r="G3608">
        <v>0.36399999999999999</v>
      </c>
      <c r="H3608">
        <v>1E-3</v>
      </c>
      <c r="J3608" s="1" t="str">
        <f t="shared" si="57"/>
        <v>2024-01-29-06</v>
      </c>
    </row>
    <row r="3609" spans="1:10" x14ac:dyDescent="0.45">
      <c r="A3609">
        <v>3947220</v>
      </c>
      <c r="B3609" s="1">
        <v>45320.291666666664</v>
      </c>
      <c r="C3609" t="s">
        <v>7</v>
      </c>
      <c r="D3609" t="s">
        <v>8</v>
      </c>
      <c r="E3609" t="s">
        <v>8796</v>
      </c>
      <c r="F3609">
        <v>635</v>
      </c>
      <c r="G3609">
        <v>1.2370000000000001</v>
      </c>
      <c r="H3609">
        <v>5.7000000000000002E-2</v>
      </c>
      <c r="J3609" s="1" t="str">
        <f t="shared" si="57"/>
        <v>2024-01-29-07</v>
      </c>
    </row>
    <row r="3610" spans="1:10" x14ac:dyDescent="0.45">
      <c r="A3610">
        <v>3948791</v>
      </c>
      <c r="B3610" s="1">
        <v>45320.333333333336</v>
      </c>
      <c r="C3610" t="s">
        <v>7</v>
      </c>
      <c r="D3610" t="s">
        <v>8</v>
      </c>
      <c r="E3610" t="s">
        <v>8796</v>
      </c>
      <c r="F3610">
        <v>635</v>
      </c>
      <c r="G3610">
        <v>0.27</v>
      </c>
      <c r="H3610">
        <v>0.152</v>
      </c>
      <c r="J3610" s="1" t="str">
        <f t="shared" si="57"/>
        <v>2024-01-29-08</v>
      </c>
    </row>
    <row r="3611" spans="1:10" x14ac:dyDescent="0.45">
      <c r="A3611">
        <v>3949825</v>
      </c>
      <c r="B3611" s="1">
        <v>45320.375</v>
      </c>
      <c r="C3611" t="s">
        <v>7</v>
      </c>
      <c r="D3611" t="s">
        <v>8</v>
      </c>
      <c r="E3611" t="s">
        <v>8796</v>
      </c>
      <c r="F3611">
        <v>635</v>
      </c>
      <c r="G3611">
        <v>0.125</v>
      </c>
      <c r="H3611">
        <v>0.32600000000000001</v>
      </c>
      <c r="J3611" s="1" t="str">
        <f t="shared" si="57"/>
        <v>2024-01-29-09</v>
      </c>
    </row>
    <row r="3612" spans="1:10" x14ac:dyDescent="0.45">
      <c r="A3612">
        <v>3950298</v>
      </c>
      <c r="B3612" s="1">
        <v>45320.416666666664</v>
      </c>
      <c r="C3612" t="s">
        <v>7</v>
      </c>
      <c r="D3612" t="s">
        <v>8</v>
      </c>
      <c r="E3612" t="s">
        <v>8796</v>
      </c>
      <c r="F3612">
        <v>635</v>
      </c>
      <c r="G3612">
        <v>0.26300000000000001</v>
      </c>
      <c r="H3612">
        <v>0.50600000000000001</v>
      </c>
      <c r="J3612" s="1" t="str">
        <f t="shared" si="57"/>
        <v>2024-01-29-10</v>
      </c>
    </row>
    <row r="3613" spans="1:10" x14ac:dyDescent="0.45">
      <c r="A3613">
        <v>3951337</v>
      </c>
      <c r="B3613" s="1">
        <v>45320.458333333336</v>
      </c>
      <c r="C3613" t="s">
        <v>7</v>
      </c>
      <c r="D3613" t="s">
        <v>8</v>
      </c>
      <c r="E3613" t="s">
        <v>8796</v>
      </c>
      <c r="F3613">
        <v>635</v>
      </c>
      <c r="G3613">
        <v>0.27400000000000002</v>
      </c>
      <c r="H3613">
        <v>0.61099999999999999</v>
      </c>
      <c r="J3613" s="1" t="str">
        <f t="shared" si="57"/>
        <v>2024-01-29-11</v>
      </c>
    </row>
    <row r="3614" spans="1:10" x14ac:dyDescent="0.45">
      <c r="A3614">
        <v>3952840</v>
      </c>
      <c r="B3614" s="1">
        <v>45320.5</v>
      </c>
      <c r="C3614" t="s">
        <v>7</v>
      </c>
      <c r="D3614" t="s">
        <v>8</v>
      </c>
      <c r="E3614" t="s">
        <v>8796</v>
      </c>
      <c r="F3614">
        <v>635</v>
      </c>
      <c r="G3614">
        <v>1.423</v>
      </c>
      <c r="H3614">
        <v>0.252</v>
      </c>
      <c r="J3614" s="1" t="str">
        <f t="shared" si="57"/>
        <v>2024-01-29-12</v>
      </c>
    </row>
    <row r="3615" spans="1:10" x14ac:dyDescent="0.45">
      <c r="A3615">
        <v>3954497</v>
      </c>
      <c r="B3615" s="1">
        <v>45320.541666666664</v>
      </c>
      <c r="C3615" t="s">
        <v>7</v>
      </c>
      <c r="D3615" t="s">
        <v>8</v>
      </c>
      <c r="E3615" t="s">
        <v>8796</v>
      </c>
      <c r="F3615">
        <v>635</v>
      </c>
      <c r="G3615">
        <v>0.19800000000000001</v>
      </c>
      <c r="H3615">
        <v>0.16300000000000001</v>
      </c>
      <c r="J3615" s="1" t="str">
        <f t="shared" si="57"/>
        <v>2024-01-29-13</v>
      </c>
    </row>
    <row r="3616" spans="1:10" x14ac:dyDescent="0.45">
      <c r="A3616">
        <v>3955312</v>
      </c>
      <c r="B3616" s="1">
        <v>45320.583333333336</v>
      </c>
      <c r="C3616" t="s">
        <v>7</v>
      </c>
      <c r="D3616" t="s">
        <v>8</v>
      </c>
      <c r="E3616" t="s">
        <v>8796</v>
      </c>
      <c r="F3616">
        <v>635</v>
      </c>
      <c r="G3616">
        <v>0.71199999999999997</v>
      </c>
      <c r="H3616">
        <v>1E-3</v>
      </c>
      <c r="J3616" s="1" t="str">
        <f t="shared" si="57"/>
        <v>2024-01-29-14</v>
      </c>
    </row>
    <row r="3617" spans="1:10" x14ac:dyDescent="0.45">
      <c r="A3617">
        <v>3956719</v>
      </c>
      <c r="B3617" s="1">
        <v>45320.625</v>
      </c>
      <c r="C3617" t="s">
        <v>7</v>
      </c>
      <c r="D3617" t="s">
        <v>8</v>
      </c>
      <c r="E3617" t="s">
        <v>8796</v>
      </c>
      <c r="F3617">
        <v>635</v>
      </c>
      <c r="G3617">
        <v>0.70599999999999996</v>
      </c>
      <c r="H3617">
        <v>0</v>
      </c>
      <c r="J3617" s="1" t="str">
        <f t="shared" si="57"/>
        <v>2024-01-29-15</v>
      </c>
    </row>
    <row r="3618" spans="1:10" x14ac:dyDescent="0.45">
      <c r="A3618">
        <v>3957431</v>
      </c>
      <c r="B3618" s="1">
        <v>45320.666666666664</v>
      </c>
      <c r="C3618" t="s">
        <v>7</v>
      </c>
      <c r="D3618" t="s">
        <v>8</v>
      </c>
      <c r="E3618" t="s">
        <v>8796</v>
      </c>
      <c r="F3618">
        <v>635</v>
      </c>
      <c r="G3618">
        <v>0.61699999999999999</v>
      </c>
      <c r="H3618">
        <v>0</v>
      </c>
      <c r="J3618" s="1" t="str">
        <f t="shared" si="57"/>
        <v>2024-01-29-16</v>
      </c>
    </row>
    <row r="3619" spans="1:10" x14ac:dyDescent="0.45">
      <c r="A3619">
        <v>3958019</v>
      </c>
      <c r="B3619" s="1">
        <v>45320.708333333336</v>
      </c>
      <c r="C3619" t="s">
        <v>7</v>
      </c>
      <c r="D3619" t="s">
        <v>8</v>
      </c>
      <c r="E3619" t="s">
        <v>8796</v>
      </c>
      <c r="F3619">
        <v>635</v>
      </c>
      <c r="G3619">
        <v>0.61099999999999999</v>
      </c>
      <c r="H3619">
        <v>0</v>
      </c>
      <c r="J3619" s="1" t="str">
        <f t="shared" si="57"/>
        <v>2024-01-29-17</v>
      </c>
    </row>
    <row r="3620" spans="1:10" x14ac:dyDescent="0.45">
      <c r="A3620">
        <v>3958982</v>
      </c>
      <c r="B3620" s="1">
        <v>45320.75</v>
      </c>
      <c r="C3620" t="s">
        <v>7</v>
      </c>
      <c r="D3620" t="s">
        <v>8</v>
      </c>
      <c r="E3620" t="s">
        <v>8796</v>
      </c>
      <c r="F3620">
        <v>635</v>
      </c>
      <c r="G3620">
        <v>1.042</v>
      </c>
      <c r="H3620">
        <v>0</v>
      </c>
      <c r="J3620" s="1" t="str">
        <f t="shared" si="57"/>
        <v>2024-01-29-18</v>
      </c>
    </row>
    <row r="3621" spans="1:10" x14ac:dyDescent="0.45">
      <c r="A3621">
        <v>3960390</v>
      </c>
      <c r="B3621" s="1">
        <v>45320.791666666664</v>
      </c>
      <c r="C3621" t="s">
        <v>7</v>
      </c>
      <c r="D3621" t="s">
        <v>8</v>
      </c>
      <c r="E3621" t="s">
        <v>8796</v>
      </c>
      <c r="F3621">
        <v>635</v>
      </c>
      <c r="G3621">
        <v>0.77</v>
      </c>
      <c r="H3621">
        <v>0</v>
      </c>
      <c r="J3621" s="1" t="str">
        <f t="shared" si="57"/>
        <v>2024-01-29-19</v>
      </c>
    </row>
    <row r="3622" spans="1:10" x14ac:dyDescent="0.45">
      <c r="A3622">
        <v>3961247</v>
      </c>
      <c r="B3622" s="1">
        <v>45320.833333333336</v>
      </c>
      <c r="C3622" t="s">
        <v>7</v>
      </c>
      <c r="D3622" t="s">
        <v>8</v>
      </c>
      <c r="E3622" t="s">
        <v>8796</v>
      </c>
      <c r="F3622">
        <v>635</v>
      </c>
      <c r="G3622">
        <v>0.47</v>
      </c>
      <c r="H3622">
        <v>0</v>
      </c>
      <c r="J3622" s="1" t="str">
        <f t="shared" si="57"/>
        <v>2024-01-29-20</v>
      </c>
    </row>
    <row r="3623" spans="1:10" x14ac:dyDescent="0.45">
      <c r="A3623">
        <v>3962689</v>
      </c>
      <c r="B3623" s="1">
        <v>45320.875</v>
      </c>
      <c r="C3623" t="s">
        <v>7</v>
      </c>
      <c r="D3623" t="s">
        <v>8</v>
      </c>
      <c r="E3623" t="s">
        <v>8796</v>
      </c>
      <c r="F3623">
        <v>635</v>
      </c>
      <c r="G3623">
        <v>0.80500000000000005</v>
      </c>
      <c r="H3623">
        <v>0</v>
      </c>
      <c r="J3623" s="1" t="str">
        <f t="shared" si="57"/>
        <v>2024-01-29-21</v>
      </c>
    </row>
    <row r="3624" spans="1:10" x14ac:dyDescent="0.45">
      <c r="A3624">
        <v>3964288</v>
      </c>
      <c r="B3624" s="1">
        <v>45320.916666666664</v>
      </c>
      <c r="C3624" t="s">
        <v>7</v>
      </c>
      <c r="D3624" t="s">
        <v>8</v>
      </c>
      <c r="E3624" t="s">
        <v>8796</v>
      </c>
      <c r="F3624">
        <v>635</v>
      </c>
      <c r="G3624">
        <v>0.60399999999999998</v>
      </c>
      <c r="H3624">
        <v>0</v>
      </c>
      <c r="J3624" s="1" t="str">
        <f t="shared" si="57"/>
        <v>2024-01-29-22</v>
      </c>
    </row>
    <row r="3625" spans="1:10" x14ac:dyDescent="0.45">
      <c r="A3625">
        <v>3964422</v>
      </c>
      <c r="B3625" s="1">
        <v>45320.958333333336</v>
      </c>
      <c r="C3625" t="s">
        <v>7</v>
      </c>
      <c r="D3625" t="s">
        <v>8</v>
      </c>
      <c r="E3625" t="s">
        <v>8796</v>
      </c>
      <c r="F3625">
        <v>635</v>
      </c>
      <c r="G3625">
        <v>0.60499999999999998</v>
      </c>
      <c r="H3625">
        <v>0</v>
      </c>
      <c r="J3625" s="1" t="str">
        <f t="shared" si="57"/>
        <v>2024-01-29-23</v>
      </c>
    </row>
    <row r="3626" spans="1:10" x14ac:dyDescent="0.45">
      <c r="A3626">
        <v>3965737</v>
      </c>
      <c r="B3626" s="1">
        <v>45321</v>
      </c>
      <c r="C3626" t="s">
        <v>7</v>
      </c>
      <c r="D3626" t="s">
        <v>8</v>
      </c>
      <c r="E3626" t="s">
        <v>8796</v>
      </c>
      <c r="F3626">
        <v>635</v>
      </c>
      <c r="G3626">
        <v>0.69299999999999995</v>
      </c>
      <c r="H3626">
        <v>0</v>
      </c>
      <c r="J3626" s="1" t="str">
        <f t="shared" si="57"/>
        <v>2024-01-30-00</v>
      </c>
    </row>
    <row r="3627" spans="1:10" x14ac:dyDescent="0.45">
      <c r="A3627">
        <v>3967387</v>
      </c>
      <c r="B3627" s="1">
        <v>45321.041666666664</v>
      </c>
      <c r="C3627" t="s">
        <v>7</v>
      </c>
      <c r="D3627" t="s">
        <v>8</v>
      </c>
      <c r="E3627" t="s">
        <v>8796</v>
      </c>
      <c r="F3627">
        <v>635</v>
      </c>
      <c r="G3627">
        <v>0.63800000000000001</v>
      </c>
      <c r="H3627">
        <v>0</v>
      </c>
      <c r="J3627" s="1" t="str">
        <f t="shared" si="57"/>
        <v>2024-01-30-01</v>
      </c>
    </row>
    <row r="3628" spans="1:10" x14ac:dyDescent="0.45">
      <c r="A3628">
        <v>3968112</v>
      </c>
      <c r="B3628" s="1">
        <v>45321.083333333336</v>
      </c>
      <c r="C3628" t="s">
        <v>7</v>
      </c>
      <c r="D3628" t="s">
        <v>8</v>
      </c>
      <c r="E3628" t="s">
        <v>8796</v>
      </c>
      <c r="F3628">
        <v>635</v>
      </c>
      <c r="G3628">
        <v>0.999</v>
      </c>
      <c r="H3628">
        <v>0</v>
      </c>
      <c r="J3628" s="1" t="str">
        <f t="shared" si="57"/>
        <v>2024-01-30-02</v>
      </c>
    </row>
    <row r="3629" spans="1:10" x14ac:dyDescent="0.45">
      <c r="A3629">
        <v>3969851</v>
      </c>
      <c r="B3629" s="1">
        <v>45321.125</v>
      </c>
      <c r="C3629" t="s">
        <v>7</v>
      </c>
      <c r="D3629" t="s">
        <v>8</v>
      </c>
      <c r="E3629" t="s">
        <v>8796</v>
      </c>
      <c r="F3629">
        <v>635</v>
      </c>
      <c r="G3629">
        <v>0.441</v>
      </c>
      <c r="H3629">
        <v>0</v>
      </c>
      <c r="J3629" s="1" t="str">
        <f t="shared" si="57"/>
        <v>2024-01-30-03</v>
      </c>
    </row>
    <row r="3630" spans="1:10" x14ac:dyDescent="0.45">
      <c r="A3630">
        <v>3970690</v>
      </c>
      <c r="B3630" s="1">
        <v>45321.166666666664</v>
      </c>
      <c r="C3630" t="s">
        <v>7</v>
      </c>
      <c r="D3630" t="s">
        <v>8</v>
      </c>
      <c r="E3630" t="s">
        <v>8796</v>
      </c>
      <c r="F3630">
        <v>635</v>
      </c>
      <c r="G3630">
        <v>1.234</v>
      </c>
      <c r="H3630">
        <v>0</v>
      </c>
      <c r="J3630" s="1" t="str">
        <f t="shared" si="57"/>
        <v>2024-01-30-04</v>
      </c>
    </row>
    <row r="3631" spans="1:10" x14ac:dyDescent="0.45">
      <c r="A3631">
        <v>3971843</v>
      </c>
      <c r="B3631" s="1">
        <v>45321.208333333336</v>
      </c>
      <c r="C3631" t="s">
        <v>7</v>
      </c>
      <c r="D3631" t="s">
        <v>8</v>
      </c>
      <c r="E3631" t="s">
        <v>8796</v>
      </c>
      <c r="F3631">
        <v>635</v>
      </c>
      <c r="G3631">
        <v>1.0640000000000001</v>
      </c>
      <c r="H3631">
        <v>0</v>
      </c>
      <c r="J3631" s="1" t="str">
        <f t="shared" si="57"/>
        <v>2024-01-30-05</v>
      </c>
    </row>
    <row r="3632" spans="1:10" x14ac:dyDescent="0.45">
      <c r="A3632">
        <v>3972425</v>
      </c>
      <c r="B3632" s="1">
        <v>45321.25</v>
      </c>
      <c r="C3632" t="s">
        <v>7</v>
      </c>
      <c r="D3632" t="s">
        <v>8</v>
      </c>
      <c r="E3632" t="s">
        <v>8796</v>
      </c>
      <c r="F3632">
        <v>635</v>
      </c>
      <c r="G3632">
        <v>1.552</v>
      </c>
      <c r="H3632">
        <v>0</v>
      </c>
      <c r="J3632" s="1" t="str">
        <f t="shared" si="57"/>
        <v>2024-01-30-06</v>
      </c>
    </row>
    <row r="3633" spans="1:10" x14ac:dyDescent="0.45">
      <c r="A3633">
        <v>3973667</v>
      </c>
      <c r="B3633" s="1">
        <v>45321.291666666664</v>
      </c>
      <c r="C3633" t="s">
        <v>7</v>
      </c>
      <c r="D3633" t="s">
        <v>8</v>
      </c>
      <c r="E3633" t="s">
        <v>8796</v>
      </c>
      <c r="F3633">
        <v>635</v>
      </c>
      <c r="G3633">
        <v>0.49099999999999999</v>
      </c>
      <c r="H3633">
        <v>8.5000000000000006E-2</v>
      </c>
      <c r="J3633" s="1" t="str">
        <f t="shared" si="57"/>
        <v>2024-01-30-07</v>
      </c>
    </row>
    <row r="3634" spans="1:10" x14ac:dyDescent="0.45">
      <c r="A3634">
        <v>3974836</v>
      </c>
      <c r="B3634" s="1">
        <v>45321.333333333336</v>
      </c>
      <c r="C3634" t="s">
        <v>7</v>
      </c>
      <c r="D3634" t="s">
        <v>8</v>
      </c>
      <c r="E3634" t="s">
        <v>8796</v>
      </c>
      <c r="F3634">
        <v>635</v>
      </c>
      <c r="G3634">
        <v>0.20200000000000001</v>
      </c>
      <c r="H3634">
        <v>0.30199999999999999</v>
      </c>
      <c r="J3634" s="1" t="str">
        <f t="shared" si="57"/>
        <v>2024-01-30-08</v>
      </c>
    </row>
    <row r="3635" spans="1:10" x14ac:dyDescent="0.45">
      <c r="A3635">
        <v>3975898</v>
      </c>
      <c r="B3635" s="1">
        <v>45321.375</v>
      </c>
      <c r="C3635" t="s">
        <v>7</v>
      </c>
      <c r="D3635" t="s">
        <v>8</v>
      </c>
      <c r="E3635" t="s">
        <v>8796</v>
      </c>
      <c r="F3635">
        <v>635</v>
      </c>
      <c r="G3635">
        <v>0.28399999999999997</v>
      </c>
      <c r="H3635">
        <v>0.27500000000000002</v>
      </c>
      <c r="J3635" s="1" t="str">
        <f t="shared" si="57"/>
        <v>2024-01-30-09</v>
      </c>
    </row>
    <row r="3636" spans="1:10" x14ac:dyDescent="0.45">
      <c r="A3636">
        <v>3977382</v>
      </c>
      <c r="B3636" s="1">
        <v>45321.416666666664</v>
      </c>
      <c r="C3636" t="s">
        <v>7</v>
      </c>
      <c r="D3636" t="s">
        <v>8</v>
      </c>
      <c r="E3636" t="s">
        <v>8796</v>
      </c>
      <c r="F3636">
        <v>635</v>
      </c>
      <c r="G3636">
        <v>0.128</v>
      </c>
      <c r="H3636">
        <v>0.61499999999999999</v>
      </c>
      <c r="J3636" s="1" t="str">
        <f t="shared" si="57"/>
        <v>2024-01-30-10</v>
      </c>
    </row>
    <row r="3637" spans="1:10" x14ac:dyDescent="0.45">
      <c r="A3637">
        <v>3977936</v>
      </c>
      <c r="B3637" s="1">
        <v>45321.458333333336</v>
      </c>
      <c r="C3637" t="s">
        <v>7</v>
      </c>
      <c r="D3637" t="s">
        <v>8</v>
      </c>
      <c r="E3637" t="s">
        <v>8796</v>
      </c>
      <c r="F3637">
        <v>635</v>
      </c>
      <c r="G3637">
        <v>0.78200000000000003</v>
      </c>
      <c r="H3637">
        <v>0.378</v>
      </c>
      <c r="J3637" s="1" t="str">
        <f t="shared" si="57"/>
        <v>2024-01-30-11</v>
      </c>
    </row>
    <row r="3638" spans="1:10" x14ac:dyDescent="0.45">
      <c r="A3638">
        <v>3979280</v>
      </c>
      <c r="B3638" s="1">
        <v>45321.5</v>
      </c>
      <c r="C3638" t="s">
        <v>7</v>
      </c>
      <c r="D3638" t="s">
        <v>8</v>
      </c>
      <c r="E3638" t="s">
        <v>8796</v>
      </c>
      <c r="F3638">
        <v>635</v>
      </c>
      <c r="G3638">
        <v>1.25</v>
      </c>
      <c r="H3638">
        <v>0.22</v>
      </c>
      <c r="J3638" s="1" t="str">
        <f t="shared" si="57"/>
        <v>2024-01-30-12</v>
      </c>
    </row>
    <row r="3639" spans="1:10" x14ac:dyDescent="0.45">
      <c r="A3639">
        <v>3979839</v>
      </c>
      <c r="B3639" s="1">
        <v>45321.541666666664</v>
      </c>
      <c r="C3639" t="s">
        <v>7</v>
      </c>
      <c r="D3639" t="s">
        <v>8</v>
      </c>
      <c r="E3639" t="s">
        <v>8796</v>
      </c>
      <c r="F3639">
        <v>635</v>
      </c>
      <c r="G3639">
        <v>0.56999999999999995</v>
      </c>
      <c r="H3639">
        <v>0.17199999999999999</v>
      </c>
      <c r="J3639" s="1" t="str">
        <f t="shared" si="57"/>
        <v>2024-01-30-13</v>
      </c>
    </row>
    <row r="3640" spans="1:10" x14ac:dyDescent="0.45">
      <c r="A3640">
        <v>3981635</v>
      </c>
      <c r="B3640" s="1">
        <v>45321.583333333336</v>
      </c>
      <c r="C3640" t="s">
        <v>7</v>
      </c>
      <c r="D3640" t="s">
        <v>8</v>
      </c>
      <c r="E3640" t="s">
        <v>8796</v>
      </c>
      <c r="F3640">
        <v>635</v>
      </c>
      <c r="G3640">
        <v>0.33700000000000002</v>
      </c>
      <c r="H3640">
        <v>1.9E-2</v>
      </c>
      <c r="J3640" s="1" t="str">
        <f t="shared" si="57"/>
        <v>2024-01-30-14</v>
      </c>
    </row>
    <row r="3641" spans="1:10" x14ac:dyDescent="0.45">
      <c r="A3641">
        <v>3982769</v>
      </c>
      <c r="B3641" s="1">
        <v>45321.625</v>
      </c>
      <c r="C3641" t="s">
        <v>7</v>
      </c>
      <c r="D3641" t="s">
        <v>8</v>
      </c>
      <c r="E3641" t="s">
        <v>8796</v>
      </c>
      <c r="F3641">
        <v>635</v>
      </c>
      <c r="G3641">
        <v>0.85799999999999998</v>
      </c>
      <c r="H3641">
        <v>0</v>
      </c>
      <c r="J3641" s="1" t="str">
        <f t="shared" si="57"/>
        <v>2024-01-30-15</v>
      </c>
    </row>
    <row r="3642" spans="1:10" x14ac:dyDescent="0.45">
      <c r="A3642">
        <v>3983270</v>
      </c>
      <c r="B3642" s="1">
        <v>45321.666666666664</v>
      </c>
      <c r="C3642" t="s">
        <v>7</v>
      </c>
      <c r="D3642" t="s">
        <v>8</v>
      </c>
      <c r="E3642" t="s">
        <v>8796</v>
      </c>
      <c r="F3642">
        <v>635</v>
      </c>
      <c r="G3642">
        <v>1.0940000000000001</v>
      </c>
      <c r="H3642">
        <v>0</v>
      </c>
      <c r="J3642" s="1" t="str">
        <f t="shared" si="57"/>
        <v>2024-01-30-16</v>
      </c>
    </row>
    <row r="3643" spans="1:10" x14ac:dyDescent="0.45">
      <c r="A3643">
        <v>3984472</v>
      </c>
      <c r="B3643" s="1">
        <v>45321.708333333336</v>
      </c>
      <c r="C3643" t="s">
        <v>7</v>
      </c>
      <c r="D3643" t="s">
        <v>8</v>
      </c>
      <c r="E3643" t="s">
        <v>8796</v>
      </c>
      <c r="F3643">
        <v>635</v>
      </c>
      <c r="G3643">
        <v>0.71899999999999997</v>
      </c>
      <c r="H3643">
        <v>0</v>
      </c>
      <c r="J3643" s="1" t="str">
        <f t="shared" si="57"/>
        <v>2024-01-30-17</v>
      </c>
    </row>
    <row r="3644" spans="1:10" x14ac:dyDescent="0.45">
      <c r="A3644">
        <v>3985367</v>
      </c>
      <c r="B3644" s="1">
        <v>45321.75</v>
      </c>
      <c r="C3644" t="s">
        <v>7</v>
      </c>
      <c r="D3644" t="s">
        <v>8</v>
      </c>
      <c r="E3644" t="s">
        <v>8796</v>
      </c>
      <c r="F3644">
        <v>635</v>
      </c>
      <c r="G3644">
        <v>0.53700000000000003</v>
      </c>
      <c r="H3644">
        <v>0</v>
      </c>
      <c r="J3644" s="1" t="str">
        <f t="shared" si="57"/>
        <v>2024-01-30-18</v>
      </c>
    </row>
    <row r="3645" spans="1:10" x14ac:dyDescent="0.45">
      <c r="A3645">
        <v>3987045</v>
      </c>
      <c r="B3645" s="1">
        <v>45321.791666666664</v>
      </c>
      <c r="C3645" t="s">
        <v>7</v>
      </c>
      <c r="D3645" t="s">
        <v>8</v>
      </c>
      <c r="E3645" t="s">
        <v>8796</v>
      </c>
      <c r="F3645">
        <v>635</v>
      </c>
      <c r="G3645">
        <v>1.286</v>
      </c>
      <c r="H3645">
        <v>0</v>
      </c>
      <c r="J3645" s="1" t="str">
        <f t="shared" si="57"/>
        <v>2024-01-30-19</v>
      </c>
    </row>
    <row r="3646" spans="1:10" x14ac:dyDescent="0.45">
      <c r="A3646">
        <v>3987705</v>
      </c>
      <c r="B3646" s="1">
        <v>45321.833333333336</v>
      </c>
      <c r="C3646" t="s">
        <v>7</v>
      </c>
      <c r="D3646" t="s">
        <v>8</v>
      </c>
      <c r="E3646" t="s">
        <v>8796</v>
      </c>
      <c r="F3646">
        <v>635</v>
      </c>
      <c r="G3646">
        <v>0.61199999999999999</v>
      </c>
      <c r="H3646">
        <v>0</v>
      </c>
      <c r="J3646" s="1" t="str">
        <f t="shared" si="57"/>
        <v>2024-01-30-20</v>
      </c>
    </row>
    <row r="3647" spans="1:10" x14ac:dyDescent="0.45">
      <c r="A3647">
        <v>3988928</v>
      </c>
      <c r="B3647" s="1">
        <v>45321.875</v>
      </c>
      <c r="C3647" t="s">
        <v>7</v>
      </c>
      <c r="D3647" t="s">
        <v>8</v>
      </c>
      <c r="E3647" t="s">
        <v>8796</v>
      </c>
      <c r="F3647">
        <v>635</v>
      </c>
      <c r="G3647">
        <v>0.45500000000000002</v>
      </c>
      <c r="H3647">
        <v>0</v>
      </c>
      <c r="J3647" s="1" t="str">
        <f t="shared" si="57"/>
        <v>2024-01-30-21</v>
      </c>
    </row>
    <row r="3648" spans="1:10" x14ac:dyDescent="0.45">
      <c r="A3648">
        <v>3990384</v>
      </c>
      <c r="B3648" s="1">
        <v>45321.916666666664</v>
      </c>
      <c r="C3648" t="s">
        <v>7</v>
      </c>
      <c r="D3648" t="s">
        <v>8</v>
      </c>
      <c r="E3648" t="s">
        <v>8796</v>
      </c>
      <c r="F3648">
        <v>635</v>
      </c>
      <c r="G3648">
        <v>0.64500000000000002</v>
      </c>
      <c r="H3648">
        <v>0</v>
      </c>
      <c r="J3648" s="1" t="str">
        <f t="shared" si="57"/>
        <v>2024-01-30-22</v>
      </c>
    </row>
    <row r="3649" spans="1:10" x14ac:dyDescent="0.45">
      <c r="A3649">
        <v>3991198</v>
      </c>
      <c r="B3649" s="1">
        <v>45321.958333333336</v>
      </c>
      <c r="C3649" t="s">
        <v>7</v>
      </c>
      <c r="D3649" t="s">
        <v>8</v>
      </c>
      <c r="E3649" t="s">
        <v>8796</v>
      </c>
      <c r="F3649">
        <v>635</v>
      </c>
      <c r="G3649">
        <v>0.255</v>
      </c>
      <c r="H3649">
        <v>0</v>
      </c>
      <c r="J3649" s="1" t="str">
        <f t="shared" si="57"/>
        <v>2024-01-30-23</v>
      </c>
    </row>
    <row r="3650" spans="1:10" x14ac:dyDescent="0.45">
      <c r="A3650">
        <v>3992540</v>
      </c>
      <c r="B3650" s="1">
        <v>45322</v>
      </c>
      <c r="C3650" t="s">
        <v>7</v>
      </c>
      <c r="D3650" t="s">
        <v>8</v>
      </c>
      <c r="E3650" t="s">
        <v>8796</v>
      </c>
      <c r="F3650">
        <v>635</v>
      </c>
      <c r="G3650">
        <v>0.749</v>
      </c>
      <c r="H3650">
        <v>0</v>
      </c>
      <c r="J3650" s="1" t="str">
        <f t="shared" si="57"/>
        <v>2024-01-31-00</v>
      </c>
    </row>
    <row r="3651" spans="1:10" x14ac:dyDescent="0.45">
      <c r="A3651">
        <v>3992880</v>
      </c>
      <c r="B3651" s="1">
        <v>45322.041666666664</v>
      </c>
      <c r="C3651" t="s">
        <v>7</v>
      </c>
      <c r="D3651" t="s">
        <v>8</v>
      </c>
      <c r="E3651" t="s">
        <v>8796</v>
      </c>
      <c r="F3651">
        <v>635</v>
      </c>
      <c r="G3651">
        <v>0.372</v>
      </c>
      <c r="H3651">
        <v>0</v>
      </c>
      <c r="J3651" s="1" t="str">
        <f t="shared" ref="J3651:J3714" si="58">TEXT(YEAR(B3651),"0000")&amp;"-"&amp;TEXT(MONTH(B3651),"00")&amp;"-"&amp;TEXT(DAY(B3651),"00")&amp;"-"&amp;TEXT(HOUR(B3651),"00")</f>
        <v>2024-01-31-01</v>
      </c>
    </row>
    <row r="3652" spans="1:10" x14ac:dyDescent="0.45">
      <c r="A3652">
        <v>3994482</v>
      </c>
      <c r="B3652" s="1">
        <v>45322.083333333336</v>
      </c>
      <c r="C3652" t="s">
        <v>7</v>
      </c>
      <c r="D3652" t="s">
        <v>8</v>
      </c>
      <c r="E3652" t="s">
        <v>8796</v>
      </c>
      <c r="F3652">
        <v>635</v>
      </c>
      <c r="G3652">
        <v>0.71</v>
      </c>
      <c r="H3652">
        <v>0</v>
      </c>
      <c r="J3652" s="1" t="str">
        <f t="shared" si="58"/>
        <v>2024-01-31-02</v>
      </c>
    </row>
    <row r="3653" spans="1:10" x14ac:dyDescent="0.45">
      <c r="A3653">
        <v>3995274</v>
      </c>
      <c r="B3653" s="1">
        <v>45322.125</v>
      </c>
      <c r="C3653" t="s">
        <v>7</v>
      </c>
      <c r="D3653" t="s">
        <v>8</v>
      </c>
      <c r="E3653" t="s">
        <v>8796</v>
      </c>
      <c r="F3653">
        <v>635</v>
      </c>
      <c r="G3653">
        <v>0.32900000000000001</v>
      </c>
      <c r="H3653">
        <v>0</v>
      </c>
      <c r="J3653" s="1" t="str">
        <f t="shared" si="58"/>
        <v>2024-01-31-03</v>
      </c>
    </row>
    <row r="3654" spans="1:10" x14ac:dyDescent="0.45">
      <c r="A3654">
        <v>3996454</v>
      </c>
      <c r="B3654" s="1">
        <v>45322.166666666664</v>
      </c>
      <c r="C3654" t="s">
        <v>7</v>
      </c>
      <c r="D3654" t="s">
        <v>8</v>
      </c>
      <c r="E3654" t="s">
        <v>8796</v>
      </c>
      <c r="F3654">
        <v>635</v>
      </c>
      <c r="G3654">
        <v>1.3640000000000001</v>
      </c>
      <c r="H3654">
        <v>0</v>
      </c>
      <c r="J3654" s="1" t="str">
        <f t="shared" si="58"/>
        <v>2024-01-31-04</v>
      </c>
    </row>
    <row r="3655" spans="1:10" x14ac:dyDescent="0.45">
      <c r="A3655">
        <v>3997506</v>
      </c>
      <c r="B3655" s="1">
        <v>45322.208333333336</v>
      </c>
      <c r="C3655" t="s">
        <v>7</v>
      </c>
      <c r="D3655" t="s">
        <v>8</v>
      </c>
      <c r="E3655" t="s">
        <v>8796</v>
      </c>
      <c r="F3655">
        <v>635</v>
      </c>
      <c r="G3655">
        <v>0.44800000000000001</v>
      </c>
      <c r="H3655">
        <v>0</v>
      </c>
      <c r="J3655" s="1" t="str">
        <f t="shared" si="58"/>
        <v>2024-01-31-05</v>
      </c>
    </row>
    <row r="3656" spans="1:10" x14ac:dyDescent="0.45">
      <c r="A3656">
        <v>3998495</v>
      </c>
      <c r="B3656" s="1">
        <v>45322.25</v>
      </c>
      <c r="C3656" t="s">
        <v>7</v>
      </c>
      <c r="D3656" t="s">
        <v>8</v>
      </c>
      <c r="E3656" t="s">
        <v>8796</v>
      </c>
      <c r="F3656">
        <v>635</v>
      </c>
      <c r="G3656">
        <v>0.373</v>
      </c>
      <c r="H3656">
        <v>0</v>
      </c>
      <c r="J3656" s="1" t="str">
        <f t="shared" si="58"/>
        <v>2024-01-31-06</v>
      </c>
    </row>
    <row r="3657" spans="1:10" x14ac:dyDescent="0.45">
      <c r="A3657">
        <v>4000091</v>
      </c>
      <c r="B3657" s="1">
        <v>45322.291666666664</v>
      </c>
      <c r="C3657" t="s">
        <v>7</v>
      </c>
      <c r="D3657" t="s">
        <v>8</v>
      </c>
      <c r="E3657" t="s">
        <v>8796</v>
      </c>
      <c r="F3657">
        <v>635</v>
      </c>
      <c r="G3657">
        <v>0.58699999999999997</v>
      </c>
      <c r="H3657">
        <v>1.4E-2</v>
      </c>
      <c r="J3657" s="1" t="str">
        <f t="shared" si="58"/>
        <v>2024-01-31-07</v>
      </c>
    </row>
    <row r="3658" spans="1:10" x14ac:dyDescent="0.45">
      <c r="A3658">
        <v>4001414</v>
      </c>
      <c r="B3658" s="1">
        <v>45322.333333333336</v>
      </c>
      <c r="C3658" t="s">
        <v>7</v>
      </c>
      <c r="D3658" t="s">
        <v>8</v>
      </c>
      <c r="E3658" t="s">
        <v>8796</v>
      </c>
      <c r="F3658">
        <v>635</v>
      </c>
      <c r="G3658">
        <v>0.314</v>
      </c>
      <c r="H3658">
        <v>6.0000000000000001E-3</v>
      </c>
      <c r="J3658" s="1" t="str">
        <f t="shared" si="58"/>
        <v>2024-01-31-08</v>
      </c>
    </row>
    <row r="3659" spans="1:10" x14ac:dyDescent="0.45">
      <c r="A3659">
        <v>4002532</v>
      </c>
      <c r="B3659" s="1">
        <v>45322.375</v>
      </c>
      <c r="C3659" t="s">
        <v>7</v>
      </c>
      <c r="D3659" t="s">
        <v>8</v>
      </c>
      <c r="E3659" t="s">
        <v>8796</v>
      </c>
      <c r="F3659">
        <v>635</v>
      </c>
      <c r="G3659">
        <v>0.52300000000000002</v>
      </c>
      <c r="H3659">
        <v>7.0000000000000007E-2</v>
      </c>
      <c r="J3659" s="1" t="str">
        <f t="shared" si="58"/>
        <v>2024-01-31-09</v>
      </c>
    </row>
    <row r="3660" spans="1:10" x14ac:dyDescent="0.45">
      <c r="A3660">
        <v>4003532</v>
      </c>
      <c r="B3660" s="1">
        <v>45322.416666666664</v>
      </c>
      <c r="C3660" t="s">
        <v>7</v>
      </c>
      <c r="D3660" t="s">
        <v>8</v>
      </c>
      <c r="E3660" t="s">
        <v>8796</v>
      </c>
      <c r="F3660">
        <v>635</v>
      </c>
      <c r="G3660">
        <v>0.17100000000000001</v>
      </c>
      <c r="H3660">
        <v>5.7000000000000002E-2</v>
      </c>
      <c r="J3660" s="1" t="str">
        <f t="shared" si="58"/>
        <v>2024-01-31-10</v>
      </c>
    </row>
    <row r="3661" spans="1:10" x14ac:dyDescent="0.45">
      <c r="A3661">
        <v>4004452</v>
      </c>
      <c r="B3661" s="1">
        <v>45322.458333333336</v>
      </c>
      <c r="C3661" t="s">
        <v>7</v>
      </c>
      <c r="D3661" t="s">
        <v>8</v>
      </c>
      <c r="E3661" t="s">
        <v>8796</v>
      </c>
      <c r="F3661">
        <v>635</v>
      </c>
      <c r="G3661">
        <v>0.53900000000000003</v>
      </c>
      <c r="H3661">
        <v>2.9000000000000001E-2</v>
      </c>
      <c r="J3661" s="1" t="str">
        <f t="shared" si="58"/>
        <v>2024-01-31-11</v>
      </c>
    </row>
    <row r="3662" spans="1:10" x14ac:dyDescent="0.45">
      <c r="A3662">
        <v>4004951</v>
      </c>
      <c r="B3662" s="1">
        <v>45322.5</v>
      </c>
      <c r="C3662" t="s">
        <v>7</v>
      </c>
      <c r="D3662" t="s">
        <v>8</v>
      </c>
      <c r="E3662" t="s">
        <v>8796</v>
      </c>
      <c r="F3662">
        <v>635</v>
      </c>
      <c r="G3662">
        <v>0.51100000000000001</v>
      </c>
      <c r="H3662">
        <v>1.4999999999999999E-2</v>
      </c>
      <c r="J3662" s="1" t="str">
        <f t="shared" si="58"/>
        <v>2024-01-31-12</v>
      </c>
    </row>
    <row r="3663" spans="1:10" x14ac:dyDescent="0.45">
      <c r="A3663">
        <v>4005942</v>
      </c>
      <c r="B3663" s="1">
        <v>45322.541666666664</v>
      </c>
      <c r="C3663" t="s">
        <v>7</v>
      </c>
      <c r="D3663" t="s">
        <v>8</v>
      </c>
      <c r="E3663" t="s">
        <v>8796</v>
      </c>
      <c r="F3663">
        <v>635</v>
      </c>
      <c r="G3663">
        <v>0.32400000000000001</v>
      </c>
      <c r="H3663">
        <v>5.0000000000000001E-3</v>
      </c>
      <c r="J3663" s="1" t="str">
        <f t="shared" si="58"/>
        <v>2024-01-31-13</v>
      </c>
    </row>
    <row r="3664" spans="1:10" x14ac:dyDescent="0.45">
      <c r="A3664">
        <v>4007719</v>
      </c>
      <c r="B3664" s="1">
        <v>45322.583333333336</v>
      </c>
      <c r="C3664" t="s">
        <v>7</v>
      </c>
      <c r="D3664" t="s">
        <v>8</v>
      </c>
      <c r="E3664" t="s">
        <v>8796</v>
      </c>
      <c r="F3664">
        <v>635</v>
      </c>
      <c r="G3664">
        <v>0.80900000000000005</v>
      </c>
      <c r="H3664">
        <v>1E-3</v>
      </c>
      <c r="J3664" s="1" t="str">
        <f t="shared" si="58"/>
        <v>2024-01-31-14</v>
      </c>
    </row>
    <row r="3665" spans="1:10" x14ac:dyDescent="0.45">
      <c r="A3665">
        <v>4008567</v>
      </c>
      <c r="B3665" s="1">
        <v>45322.625</v>
      </c>
      <c r="C3665" t="s">
        <v>7</v>
      </c>
      <c r="D3665" t="s">
        <v>8</v>
      </c>
      <c r="E3665" t="s">
        <v>8796</v>
      </c>
      <c r="F3665">
        <v>635</v>
      </c>
      <c r="G3665">
        <v>1.0840000000000001</v>
      </c>
      <c r="H3665">
        <v>0</v>
      </c>
      <c r="J3665" s="1" t="str">
        <f t="shared" si="58"/>
        <v>2024-01-31-15</v>
      </c>
    </row>
    <row r="3666" spans="1:10" x14ac:dyDescent="0.45">
      <c r="A3666">
        <v>4009678</v>
      </c>
      <c r="B3666" s="1">
        <v>45322.666666666664</v>
      </c>
      <c r="C3666" t="s">
        <v>7</v>
      </c>
      <c r="D3666" t="s">
        <v>8</v>
      </c>
      <c r="E3666" t="s">
        <v>8796</v>
      </c>
      <c r="F3666">
        <v>635</v>
      </c>
      <c r="G3666">
        <v>0.79300000000000004</v>
      </c>
      <c r="H3666">
        <v>0</v>
      </c>
      <c r="J3666" s="1" t="str">
        <f t="shared" si="58"/>
        <v>2024-01-31-16</v>
      </c>
    </row>
    <row r="3667" spans="1:10" x14ac:dyDescent="0.45">
      <c r="A3667">
        <v>4011161</v>
      </c>
      <c r="B3667" s="1">
        <v>45322.708333333336</v>
      </c>
      <c r="C3667" t="s">
        <v>7</v>
      </c>
      <c r="D3667" t="s">
        <v>8</v>
      </c>
      <c r="E3667" t="s">
        <v>8796</v>
      </c>
      <c r="F3667">
        <v>635</v>
      </c>
      <c r="G3667">
        <v>0.47599999999999998</v>
      </c>
      <c r="H3667">
        <v>0</v>
      </c>
      <c r="J3667" s="1" t="str">
        <f t="shared" si="58"/>
        <v>2024-01-31-17</v>
      </c>
    </row>
    <row r="3668" spans="1:10" x14ac:dyDescent="0.45">
      <c r="A3668">
        <v>4011768</v>
      </c>
      <c r="B3668" s="1">
        <v>45322.75</v>
      </c>
      <c r="C3668" t="s">
        <v>7</v>
      </c>
      <c r="D3668" t="s">
        <v>8</v>
      </c>
      <c r="E3668" t="s">
        <v>8796</v>
      </c>
      <c r="F3668">
        <v>635</v>
      </c>
      <c r="G3668">
        <v>0.28499999999999998</v>
      </c>
      <c r="H3668">
        <v>0</v>
      </c>
      <c r="J3668" s="1" t="str">
        <f t="shared" si="58"/>
        <v>2024-01-31-18</v>
      </c>
    </row>
    <row r="3669" spans="1:10" x14ac:dyDescent="0.45">
      <c r="A3669">
        <v>4013021</v>
      </c>
      <c r="B3669" s="1">
        <v>45322.791666666664</v>
      </c>
      <c r="C3669" t="s">
        <v>7</v>
      </c>
      <c r="D3669" t="s">
        <v>8</v>
      </c>
      <c r="E3669" t="s">
        <v>8796</v>
      </c>
      <c r="F3669">
        <v>635</v>
      </c>
      <c r="G3669">
        <v>0.26900000000000002</v>
      </c>
      <c r="H3669">
        <v>0</v>
      </c>
      <c r="J3669" s="1" t="str">
        <f t="shared" si="58"/>
        <v>2024-01-31-19</v>
      </c>
    </row>
    <row r="3670" spans="1:10" x14ac:dyDescent="0.45">
      <c r="A3670">
        <v>4014181</v>
      </c>
      <c r="B3670" s="1">
        <v>45322.833333333336</v>
      </c>
      <c r="C3670" t="s">
        <v>7</v>
      </c>
      <c r="D3670" t="s">
        <v>8</v>
      </c>
      <c r="E3670" t="s">
        <v>8796</v>
      </c>
      <c r="F3670">
        <v>635</v>
      </c>
      <c r="G3670">
        <v>0.27</v>
      </c>
      <c r="H3670">
        <v>0</v>
      </c>
      <c r="J3670" s="1" t="str">
        <f t="shared" si="58"/>
        <v>2024-01-31-20</v>
      </c>
    </row>
    <row r="3671" spans="1:10" x14ac:dyDescent="0.45">
      <c r="A3671">
        <v>4015486</v>
      </c>
      <c r="B3671" s="1">
        <v>45322.875</v>
      </c>
      <c r="C3671" t="s">
        <v>7</v>
      </c>
      <c r="D3671" t="s">
        <v>8</v>
      </c>
      <c r="E3671" t="s">
        <v>8796</v>
      </c>
      <c r="F3671">
        <v>635</v>
      </c>
      <c r="G3671">
        <v>0.20599999999999999</v>
      </c>
      <c r="H3671">
        <v>0</v>
      </c>
      <c r="J3671" s="1" t="str">
        <f t="shared" si="58"/>
        <v>2024-01-31-21</v>
      </c>
    </row>
    <row r="3672" spans="1:10" x14ac:dyDescent="0.45">
      <c r="A3672">
        <v>4016145</v>
      </c>
      <c r="B3672" s="1">
        <v>45322.916666666664</v>
      </c>
      <c r="C3672" t="s">
        <v>7</v>
      </c>
      <c r="D3672" t="s">
        <v>8</v>
      </c>
      <c r="E3672" t="s">
        <v>8796</v>
      </c>
      <c r="F3672">
        <v>635</v>
      </c>
      <c r="G3672">
        <v>0.24299999999999999</v>
      </c>
      <c r="H3672">
        <v>0</v>
      </c>
      <c r="J3672" s="1" t="str">
        <f t="shared" si="58"/>
        <v>2024-01-31-22</v>
      </c>
    </row>
    <row r="3673" spans="1:10" x14ac:dyDescent="0.45">
      <c r="A3673">
        <v>4017240</v>
      </c>
      <c r="B3673" s="1">
        <v>45322.958333333336</v>
      </c>
      <c r="C3673" t="s">
        <v>7</v>
      </c>
      <c r="D3673" t="s">
        <v>8</v>
      </c>
      <c r="E3673" t="s">
        <v>8796</v>
      </c>
      <c r="F3673">
        <v>635</v>
      </c>
      <c r="G3673">
        <v>0.17499999999999999</v>
      </c>
      <c r="H3673">
        <v>0</v>
      </c>
      <c r="J3673" s="1" t="str">
        <f t="shared" si="58"/>
        <v>2024-01-31-23</v>
      </c>
    </row>
    <row r="3674" spans="1:10" x14ac:dyDescent="0.45">
      <c r="A3674">
        <v>4018033</v>
      </c>
      <c r="B3674" s="1">
        <v>45323</v>
      </c>
      <c r="C3674" t="s">
        <v>7</v>
      </c>
      <c r="D3674" t="s">
        <v>8</v>
      </c>
      <c r="E3674" t="s">
        <v>8796</v>
      </c>
      <c r="F3674">
        <v>635</v>
      </c>
      <c r="G3674">
        <v>0.19500000000000001</v>
      </c>
      <c r="H3674">
        <v>0</v>
      </c>
      <c r="J3674" s="1" t="str">
        <f t="shared" si="58"/>
        <v>2024-02-01-00</v>
      </c>
    </row>
    <row r="3675" spans="1:10" x14ac:dyDescent="0.45">
      <c r="A3675">
        <v>4019516</v>
      </c>
      <c r="B3675" s="1">
        <v>45323.041666666664</v>
      </c>
      <c r="C3675" t="s">
        <v>7</v>
      </c>
      <c r="D3675" t="s">
        <v>8</v>
      </c>
      <c r="E3675" t="s">
        <v>8796</v>
      </c>
      <c r="F3675">
        <v>635</v>
      </c>
      <c r="G3675">
        <v>0.17199999999999999</v>
      </c>
      <c r="H3675">
        <v>0</v>
      </c>
      <c r="J3675" s="1" t="str">
        <f t="shared" si="58"/>
        <v>2024-02-01-01</v>
      </c>
    </row>
    <row r="3676" spans="1:10" x14ac:dyDescent="0.45">
      <c r="A3676">
        <v>4021088</v>
      </c>
      <c r="B3676" s="1">
        <v>45323.083333333336</v>
      </c>
      <c r="C3676" t="s">
        <v>7</v>
      </c>
      <c r="D3676" t="s">
        <v>8</v>
      </c>
      <c r="E3676" t="s">
        <v>8796</v>
      </c>
      <c r="F3676">
        <v>635</v>
      </c>
      <c r="G3676">
        <v>0.625</v>
      </c>
      <c r="H3676">
        <v>0</v>
      </c>
      <c r="J3676" s="1" t="str">
        <f t="shared" si="58"/>
        <v>2024-02-01-02</v>
      </c>
    </row>
    <row r="3677" spans="1:10" x14ac:dyDescent="0.45">
      <c r="A3677">
        <v>4021793</v>
      </c>
      <c r="B3677" s="1">
        <v>45323.125</v>
      </c>
      <c r="C3677" t="s">
        <v>7</v>
      </c>
      <c r="D3677" t="s">
        <v>8</v>
      </c>
      <c r="E3677" t="s">
        <v>8796</v>
      </c>
      <c r="F3677">
        <v>635</v>
      </c>
      <c r="G3677">
        <v>1.0629999999999999</v>
      </c>
      <c r="H3677">
        <v>0</v>
      </c>
      <c r="J3677" s="1" t="str">
        <f t="shared" si="58"/>
        <v>2024-02-01-03</v>
      </c>
    </row>
    <row r="3678" spans="1:10" x14ac:dyDescent="0.45">
      <c r="A3678">
        <v>4022566</v>
      </c>
      <c r="B3678" s="1">
        <v>45323.166666666664</v>
      </c>
      <c r="C3678" t="s">
        <v>7</v>
      </c>
      <c r="D3678" t="s">
        <v>8</v>
      </c>
      <c r="E3678" t="s">
        <v>8796</v>
      </c>
      <c r="F3678">
        <v>635</v>
      </c>
      <c r="G3678">
        <v>0.58799999999999997</v>
      </c>
      <c r="H3678">
        <v>0</v>
      </c>
      <c r="J3678" s="1" t="str">
        <f t="shared" si="58"/>
        <v>2024-02-01-04</v>
      </c>
    </row>
    <row r="3679" spans="1:10" x14ac:dyDescent="0.45">
      <c r="A3679">
        <v>4024440</v>
      </c>
      <c r="B3679" s="1">
        <v>45323.208333333336</v>
      </c>
      <c r="C3679" t="s">
        <v>7</v>
      </c>
      <c r="D3679" t="s">
        <v>8</v>
      </c>
      <c r="E3679" t="s">
        <v>8796</v>
      </c>
      <c r="F3679">
        <v>635</v>
      </c>
      <c r="G3679">
        <v>0.309</v>
      </c>
      <c r="H3679">
        <v>0</v>
      </c>
      <c r="J3679" s="1" t="str">
        <f t="shared" si="58"/>
        <v>2024-02-01-05</v>
      </c>
    </row>
    <row r="3680" spans="1:10" x14ac:dyDescent="0.45">
      <c r="A3680">
        <v>4024635</v>
      </c>
      <c r="B3680" s="1">
        <v>45323.25</v>
      </c>
      <c r="C3680" t="s">
        <v>7</v>
      </c>
      <c r="D3680" t="s">
        <v>8</v>
      </c>
      <c r="E3680" t="s">
        <v>8796</v>
      </c>
      <c r="F3680">
        <v>635</v>
      </c>
      <c r="G3680">
        <v>1.4419999999999999</v>
      </c>
      <c r="H3680">
        <v>0</v>
      </c>
      <c r="J3680" s="1" t="str">
        <f t="shared" si="58"/>
        <v>2024-02-01-06</v>
      </c>
    </row>
    <row r="3681" spans="1:10" x14ac:dyDescent="0.45">
      <c r="A3681">
        <v>4026513</v>
      </c>
      <c r="B3681" s="1">
        <v>45323.291666666664</v>
      </c>
      <c r="C3681" t="s">
        <v>7</v>
      </c>
      <c r="D3681" t="s">
        <v>8</v>
      </c>
      <c r="E3681" t="s">
        <v>8796</v>
      </c>
      <c r="F3681">
        <v>635</v>
      </c>
      <c r="G3681">
        <v>1.0840000000000001</v>
      </c>
      <c r="H3681">
        <v>4.0000000000000001E-3</v>
      </c>
      <c r="J3681" s="1" t="str">
        <f t="shared" si="58"/>
        <v>2024-02-01-07</v>
      </c>
    </row>
    <row r="3682" spans="1:10" x14ac:dyDescent="0.45">
      <c r="A3682">
        <v>4026691</v>
      </c>
      <c r="B3682" s="1">
        <v>45323.333333333336</v>
      </c>
      <c r="C3682" t="s">
        <v>7</v>
      </c>
      <c r="D3682" t="s">
        <v>8</v>
      </c>
      <c r="E3682" t="s">
        <v>8796</v>
      </c>
      <c r="F3682">
        <v>635</v>
      </c>
      <c r="G3682">
        <v>0.40699999999999997</v>
      </c>
      <c r="H3682">
        <v>5.0999999999999997E-2</v>
      </c>
      <c r="J3682" s="1" t="str">
        <f t="shared" si="58"/>
        <v>2024-02-01-08</v>
      </c>
    </row>
    <row r="3683" spans="1:10" x14ac:dyDescent="0.45">
      <c r="A3683">
        <v>4028343</v>
      </c>
      <c r="B3683" s="1">
        <v>45323.375</v>
      </c>
      <c r="C3683" t="s">
        <v>7</v>
      </c>
      <c r="D3683" t="s">
        <v>8</v>
      </c>
      <c r="E3683" t="s">
        <v>8796</v>
      </c>
      <c r="F3683">
        <v>635</v>
      </c>
      <c r="G3683">
        <v>0.38400000000000001</v>
      </c>
      <c r="H3683">
        <v>0.113</v>
      </c>
      <c r="J3683" s="1" t="str">
        <f t="shared" si="58"/>
        <v>2024-02-01-09</v>
      </c>
    </row>
    <row r="3684" spans="1:10" x14ac:dyDescent="0.45">
      <c r="A3684">
        <v>4029274</v>
      </c>
      <c r="B3684" s="1">
        <v>45323.416666666664</v>
      </c>
      <c r="C3684" t="s">
        <v>7</v>
      </c>
      <c r="D3684" t="s">
        <v>8</v>
      </c>
      <c r="E3684" t="s">
        <v>8796</v>
      </c>
      <c r="F3684">
        <v>635</v>
      </c>
      <c r="G3684">
        <v>0.18</v>
      </c>
      <c r="H3684">
        <v>0.54700000000000004</v>
      </c>
      <c r="J3684" s="1" t="str">
        <f t="shared" si="58"/>
        <v>2024-02-01-10</v>
      </c>
    </row>
    <row r="3685" spans="1:10" x14ac:dyDescent="0.45">
      <c r="A3685">
        <v>4030363</v>
      </c>
      <c r="B3685" s="1">
        <v>45323.458333333336</v>
      </c>
      <c r="C3685" t="s">
        <v>7</v>
      </c>
      <c r="D3685" t="s">
        <v>8</v>
      </c>
      <c r="E3685" t="s">
        <v>8796</v>
      </c>
      <c r="F3685">
        <v>635</v>
      </c>
      <c r="G3685">
        <v>0.54900000000000004</v>
      </c>
      <c r="H3685">
        <v>0.35699999999999998</v>
      </c>
      <c r="J3685" s="1" t="str">
        <f t="shared" si="58"/>
        <v>2024-02-01-11</v>
      </c>
    </row>
    <row r="3686" spans="1:10" x14ac:dyDescent="0.45">
      <c r="A3686">
        <v>4031098</v>
      </c>
      <c r="B3686" s="1">
        <v>45323.5</v>
      </c>
      <c r="C3686" t="s">
        <v>7</v>
      </c>
      <c r="D3686" t="s">
        <v>8</v>
      </c>
      <c r="E3686" t="s">
        <v>8796</v>
      </c>
      <c r="F3686">
        <v>635</v>
      </c>
      <c r="G3686">
        <v>1.343</v>
      </c>
      <c r="H3686">
        <v>0.125</v>
      </c>
      <c r="J3686" s="1" t="str">
        <f t="shared" si="58"/>
        <v>2024-02-01-12</v>
      </c>
    </row>
    <row r="3687" spans="1:10" x14ac:dyDescent="0.45">
      <c r="A3687">
        <v>4033121</v>
      </c>
      <c r="B3687" s="1">
        <v>45323.541666666664</v>
      </c>
      <c r="C3687" t="s">
        <v>7</v>
      </c>
      <c r="D3687" t="s">
        <v>8</v>
      </c>
      <c r="E3687" t="s">
        <v>8796</v>
      </c>
      <c r="F3687">
        <v>635</v>
      </c>
      <c r="G3687">
        <v>1.0629999999999999</v>
      </c>
      <c r="H3687">
        <v>8.9999999999999993E-3</v>
      </c>
      <c r="J3687" s="1" t="str">
        <f t="shared" si="58"/>
        <v>2024-02-01-13</v>
      </c>
    </row>
    <row r="3688" spans="1:10" x14ac:dyDescent="0.45">
      <c r="A3688">
        <v>4033295</v>
      </c>
      <c r="B3688" s="1">
        <v>45323.583333333336</v>
      </c>
      <c r="C3688" t="s">
        <v>7</v>
      </c>
      <c r="D3688" t="s">
        <v>8</v>
      </c>
      <c r="E3688" t="s">
        <v>8796</v>
      </c>
      <c r="F3688">
        <v>635</v>
      </c>
      <c r="G3688">
        <v>0.65400000000000003</v>
      </c>
      <c r="H3688">
        <v>1E-3</v>
      </c>
      <c r="J3688" s="1" t="str">
        <f t="shared" si="58"/>
        <v>2024-02-01-14</v>
      </c>
    </row>
    <row r="3689" spans="1:10" x14ac:dyDescent="0.45">
      <c r="A3689">
        <v>4034776</v>
      </c>
      <c r="B3689" s="1">
        <v>45323.625</v>
      </c>
      <c r="C3689" t="s">
        <v>7</v>
      </c>
      <c r="D3689" t="s">
        <v>8</v>
      </c>
      <c r="E3689" t="s">
        <v>8796</v>
      </c>
      <c r="F3689">
        <v>635</v>
      </c>
      <c r="G3689">
        <v>0.91400000000000003</v>
      </c>
      <c r="H3689">
        <v>0</v>
      </c>
      <c r="J3689" s="1" t="str">
        <f t="shared" si="58"/>
        <v>2024-02-01-15</v>
      </c>
    </row>
    <row r="3690" spans="1:10" x14ac:dyDescent="0.45">
      <c r="A3690">
        <v>4035556</v>
      </c>
      <c r="B3690" s="1">
        <v>45323.666666666664</v>
      </c>
      <c r="C3690" t="s">
        <v>7</v>
      </c>
      <c r="D3690" t="s">
        <v>8</v>
      </c>
      <c r="E3690" t="s">
        <v>8796</v>
      </c>
      <c r="F3690">
        <v>635</v>
      </c>
      <c r="G3690">
        <v>0.96699999999999997</v>
      </c>
      <c r="H3690">
        <v>0</v>
      </c>
      <c r="J3690" s="1" t="str">
        <f t="shared" si="58"/>
        <v>2024-02-01-16</v>
      </c>
    </row>
    <row r="3691" spans="1:10" x14ac:dyDescent="0.45">
      <c r="A3691">
        <v>4037015</v>
      </c>
      <c r="B3691" s="1">
        <v>45323.708333333336</v>
      </c>
      <c r="C3691" t="s">
        <v>7</v>
      </c>
      <c r="D3691" t="s">
        <v>8</v>
      </c>
      <c r="E3691" t="s">
        <v>8796</v>
      </c>
      <c r="F3691">
        <v>635</v>
      </c>
      <c r="G3691">
        <v>0.749</v>
      </c>
      <c r="H3691">
        <v>0</v>
      </c>
      <c r="J3691" s="1" t="str">
        <f t="shared" si="58"/>
        <v>2024-02-01-17</v>
      </c>
    </row>
    <row r="3692" spans="1:10" x14ac:dyDescent="0.45">
      <c r="A3692">
        <v>4038467</v>
      </c>
      <c r="B3692" s="1">
        <v>45323.75</v>
      </c>
      <c r="C3692" t="s">
        <v>7</v>
      </c>
      <c r="D3692" t="s">
        <v>8</v>
      </c>
      <c r="E3692" t="s">
        <v>8796</v>
      </c>
      <c r="F3692">
        <v>635</v>
      </c>
      <c r="G3692">
        <v>0.76500000000000001</v>
      </c>
      <c r="H3692">
        <v>0</v>
      </c>
      <c r="J3692" s="1" t="str">
        <f t="shared" si="58"/>
        <v>2024-02-01-18</v>
      </c>
    </row>
    <row r="3693" spans="1:10" x14ac:dyDescent="0.45">
      <c r="A3693">
        <v>4038743</v>
      </c>
      <c r="B3693" s="1">
        <v>45323.791666666664</v>
      </c>
      <c r="C3693" t="s">
        <v>7</v>
      </c>
      <c r="D3693" t="s">
        <v>8</v>
      </c>
      <c r="E3693" t="s">
        <v>8796</v>
      </c>
      <c r="F3693">
        <v>635</v>
      </c>
      <c r="G3693">
        <v>0.55100000000000005</v>
      </c>
      <c r="H3693">
        <v>0</v>
      </c>
      <c r="J3693" s="1" t="str">
        <f t="shared" si="58"/>
        <v>2024-02-01-19</v>
      </c>
    </row>
    <row r="3694" spans="1:10" x14ac:dyDescent="0.45">
      <c r="A3694">
        <v>4040082</v>
      </c>
      <c r="B3694" s="1">
        <v>45323.833333333336</v>
      </c>
      <c r="C3694" t="s">
        <v>7</v>
      </c>
      <c r="D3694" t="s">
        <v>8</v>
      </c>
      <c r="E3694" t="s">
        <v>8796</v>
      </c>
      <c r="F3694">
        <v>635</v>
      </c>
      <c r="G3694">
        <v>0.53500000000000003</v>
      </c>
      <c r="H3694">
        <v>0</v>
      </c>
      <c r="J3694" s="1" t="str">
        <f t="shared" si="58"/>
        <v>2024-02-01-20</v>
      </c>
    </row>
    <row r="3695" spans="1:10" x14ac:dyDescent="0.45">
      <c r="A3695">
        <v>4041485</v>
      </c>
      <c r="B3695" s="1">
        <v>45323.875</v>
      </c>
      <c r="C3695" t="s">
        <v>7</v>
      </c>
      <c r="D3695" t="s">
        <v>8</v>
      </c>
      <c r="E3695" t="s">
        <v>8796</v>
      </c>
      <c r="F3695">
        <v>635</v>
      </c>
      <c r="G3695">
        <v>0.69699999999999995</v>
      </c>
      <c r="H3695">
        <v>0</v>
      </c>
      <c r="J3695" s="1" t="str">
        <f t="shared" si="58"/>
        <v>2024-02-01-21</v>
      </c>
    </row>
    <row r="3696" spans="1:10" x14ac:dyDescent="0.45">
      <c r="A3696">
        <v>4042698</v>
      </c>
      <c r="B3696" s="1">
        <v>45323.916666666664</v>
      </c>
      <c r="C3696" t="s">
        <v>7</v>
      </c>
      <c r="D3696" t="s">
        <v>8</v>
      </c>
      <c r="E3696" t="s">
        <v>8796</v>
      </c>
      <c r="F3696">
        <v>635</v>
      </c>
      <c r="G3696">
        <v>0.26300000000000001</v>
      </c>
      <c r="H3696">
        <v>0</v>
      </c>
      <c r="J3696" s="1" t="str">
        <f t="shared" si="58"/>
        <v>2024-02-01-22</v>
      </c>
    </row>
    <row r="3697" spans="1:10" x14ac:dyDescent="0.45">
      <c r="A3697">
        <v>4043729</v>
      </c>
      <c r="B3697" s="1">
        <v>45323.958333333336</v>
      </c>
      <c r="C3697" t="s">
        <v>7</v>
      </c>
      <c r="D3697" t="s">
        <v>8</v>
      </c>
      <c r="E3697" t="s">
        <v>8796</v>
      </c>
      <c r="F3697">
        <v>635</v>
      </c>
      <c r="G3697">
        <v>0.77900000000000003</v>
      </c>
      <c r="H3697">
        <v>0</v>
      </c>
      <c r="J3697" s="1" t="str">
        <f t="shared" si="58"/>
        <v>2024-02-01-23</v>
      </c>
    </row>
    <row r="3698" spans="1:10" x14ac:dyDescent="0.45">
      <c r="A3698">
        <v>4044779</v>
      </c>
      <c r="B3698" s="1">
        <v>45324</v>
      </c>
      <c r="C3698" t="s">
        <v>7</v>
      </c>
      <c r="D3698" t="s">
        <v>8</v>
      </c>
      <c r="E3698" t="s">
        <v>8796</v>
      </c>
      <c r="F3698">
        <v>635</v>
      </c>
      <c r="G3698">
        <v>0.38300000000000001</v>
      </c>
      <c r="H3698">
        <v>0</v>
      </c>
      <c r="J3698" s="1" t="str">
        <f t="shared" si="58"/>
        <v>2024-02-02-00</v>
      </c>
    </row>
    <row r="3699" spans="1:10" x14ac:dyDescent="0.45">
      <c r="A3699">
        <v>4045241</v>
      </c>
      <c r="B3699" s="1">
        <v>45324.041666666664</v>
      </c>
      <c r="C3699" t="s">
        <v>7</v>
      </c>
      <c r="D3699" t="s">
        <v>8</v>
      </c>
      <c r="E3699" t="s">
        <v>8796</v>
      </c>
      <c r="F3699">
        <v>635</v>
      </c>
      <c r="G3699">
        <v>0.82799999999999996</v>
      </c>
      <c r="H3699">
        <v>0</v>
      </c>
      <c r="J3699" s="1" t="str">
        <f t="shared" si="58"/>
        <v>2024-02-02-01</v>
      </c>
    </row>
    <row r="3700" spans="1:10" x14ac:dyDescent="0.45">
      <c r="A3700">
        <v>4046580</v>
      </c>
      <c r="B3700" s="1">
        <v>45324.083333333336</v>
      </c>
      <c r="C3700" t="s">
        <v>7</v>
      </c>
      <c r="D3700" t="s">
        <v>8</v>
      </c>
      <c r="E3700" t="s">
        <v>8796</v>
      </c>
      <c r="F3700">
        <v>635</v>
      </c>
      <c r="G3700">
        <v>0.88400000000000001</v>
      </c>
      <c r="H3700">
        <v>0</v>
      </c>
      <c r="J3700" s="1" t="str">
        <f t="shared" si="58"/>
        <v>2024-02-02-02</v>
      </c>
    </row>
    <row r="3701" spans="1:10" x14ac:dyDescent="0.45">
      <c r="A3701">
        <v>4048359</v>
      </c>
      <c r="B3701" s="1">
        <v>45324.125</v>
      </c>
      <c r="C3701" t="s">
        <v>7</v>
      </c>
      <c r="D3701" t="s">
        <v>8</v>
      </c>
      <c r="E3701" t="s">
        <v>8796</v>
      </c>
      <c r="F3701">
        <v>635</v>
      </c>
      <c r="G3701">
        <v>0.95699999999999996</v>
      </c>
      <c r="H3701">
        <v>0</v>
      </c>
      <c r="J3701" s="1" t="str">
        <f t="shared" si="58"/>
        <v>2024-02-02-03</v>
      </c>
    </row>
    <row r="3702" spans="1:10" x14ac:dyDescent="0.45">
      <c r="A3702">
        <v>4049426</v>
      </c>
      <c r="B3702" s="1">
        <v>45324.166666666664</v>
      </c>
      <c r="C3702" t="s">
        <v>7</v>
      </c>
      <c r="D3702" t="s">
        <v>8</v>
      </c>
      <c r="E3702" t="s">
        <v>8796</v>
      </c>
      <c r="F3702">
        <v>635</v>
      </c>
      <c r="G3702">
        <v>0.53900000000000003</v>
      </c>
      <c r="H3702">
        <v>0</v>
      </c>
      <c r="J3702" s="1" t="str">
        <f t="shared" si="58"/>
        <v>2024-02-02-04</v>
      </c>
    </row>
    <row r="3703" spans="1:10" x14ac:dyDescent="0.45">
      <c r="A3703">
        <v>4050601</v>
      </c>
      <c r="B3703" s="1">
        <v>45324.208333333336</v>
      </c>
      <c r="C3703" t="s">
        <v>7</v>
      </c>
      <c r="D3703" t="s">
        <v>8</v>
      </c>
      <c r="E3703" t="s">
        <v>8796</v>
      </c>
      <c r="F3703">
        <v>635</v>
      </c>
      <c r="G3703">
        <v>1.141</v>
      </c>
      <c r="H3703">
        <v>0</v>
      </c>
      <c r="J3703" s="1" t="str">
        <f t="shared" si="58"/>
        <v>2024-02-02-05</v>
      </c>
    </row>
    <row r="3704" spans="1:10" x14ac:dyDescent="0.45">
      <c r="A3704">
        <v>4051070</v>
      </c>
      <c r="B3704" s="1">
        <v>45324.25</v>
      </c>
      <c r="C3704" t="s">
        <v>7</v>
      </c>
      <c r="D3704" t="s">
        <v>8</v>
      </c>
      <c r="E3704" t="s">
        <v>8796</v>
      </c>
      <c r="F3704">
        <v>635</v>
      </c>
      <c r="G3704">
        <v>1.617</v>
      </c>
      <c r="H3704">
        <v>0</v>
      </c>
      <c r="J3704" s="1" t="str">
        <f t="shared" si="58"/>
        <v>2024-02-02-06</v>
      </c>
    </row>
    <row r="3705" spans="1:10" x14ac:dyDescent="0.45">
      <c r="A3705">
        <v>4052249</v>
      </c>
      <c r="B3705" s="1">
        <v>45324.291666666664</v>
      </c>
      <c r="C3705" t="s">
        <v>7</v>
      </c>
      <c r="D3705" t="s">
        <v>8</v>
      </c>
      <c r="E3705" t="s">
        <v>8796</v>
      </c>
      <c r="F3705">
        <v>635</v>
      </c>
      <c r="G3705">
        <v>0.23400000000000001</v>
      </c>
      <c r="H3705">
        <v>0.224</v>
      </c>
      <c r="J3705" s="1" t="str">
        <f t="shared" si="58"/>
        <v>2024-02-02-07</v>
      </c>
    </row>
    <row r="3706" spans="1:10" x14ac:dyDescent="0.45">
      <c r="A3706">
        <v>4053721</v>
      </c>
      <c r="B3706" s="1">
        <v>45324.333333333336</v>
      </c>
      <c r="C3706" t="s">
        <v>7</v>
      </c>
      <c r="D3706" t="s">
        <v>8</v>
      </c>
      <c r="E3706" t="s">
        <v>8796</v>
      </c>
      <c r="F3706">
        <v>635</v>
      </c>
      <c r="G3706">
        <v>0.26300000000000001</v>
      </c>
      <c r="H3706">
        <v>0.54100000000000004</v>
      </c>
      <c r="J3706" s="1" t="str">
        <f t="shared" si="58"/>
        <v>2024-02-02-08</v>
      </c>
    </row>
    <row r="3707" spans="1:10" x14ac:dyDescent="0.45">
      <c r="A3707">
        <v>4054790</v>
      </c>
      <c r="B3707" s="1">
        <v>45324.375</v>
      </c>
      <c r="C3707" t="s">
        <v>7</v>
      </c>
      <c r="D3707" t="s">
        <v>8</v>
      </c>
      <c r="E3707" t="s">
        <v>8796</v>
      </c>
      <c r="F3707">
        <v>635</v>
      </c>
      <c r="G3707">
        <v>0.17399999999999999</v>
      </c>
      <c r="H3707">
        <v>0.76300000000000001</v>
      </c>
      <c r="J3707" s="1" t="str">
        <f t="shared" si="58"/>
        <v>2024-02-02-09</v>
      </c>
    </row>
    <row r="3708" spans="1:10" x14ac:dyDescent="0.45">
      <c r="A3708">
        <v>4055206</v>
      </c>
      <c r="B3708" s="1">
        <v>45324.416666666664</v>
      </c>
      <c r="C3708" t="s">
        <v>7</v>
      </c>
      <c r="D3708" t="s">
        <v>8</v>
      </c>
      <c r="E3708" t="s">
        <v>8796</v>
      </c>
      <c r="F3708">
        <v>635</v>
      </c>
      <c r="G3708">
        <v>0.19400000000000001</v>
      </c>
      <c r="H3708">
        <v>0.81599999999999995</v>
      </c>
      <c r="J3708" s="1" t="str">
        <f t="shared" si="58"/>
        <v>2024-02-02-10</v>
      </c>
    </row>
    <row r="3709" spans="1:10" x14ac:dyDescent="0.45">
      <c r="A3709">
        <v>4056221</v>
      </c>
      <c r="B3709" s="1">
        <v>45324.458333333336</v>
      </c>
      <c r="C3709" t="s">
        <v>7</v>
      </c>
      <c r="D3709" t="s">
        <v>8</v>
      </c>
      <c r="E3709" t="s">
        <v>8796</v>
      </c>
      <c r="F3709">
        <v>635</v>
      </c>
      <c r="G3709">
        <v>3.9E-2</v>
      </c>
      <c r="H3709">
        <v>1.103</v>
      </c>
      <c r="J3709" s="1" t="str">
        <f t="shared" si="58"/>
        <v>2024-02-02-11</v>
      </c>
    </row>
    <row r="3710" spans="1:10" x14ac:dyDescent="0.45">
      <c r="A3710">
        <v>4057799</v>
      </c>
      <c r="B3710" s="1">
        <v>45324.5</v>
      </c>
      <c r="C3710" t="s">
        <v>7</v>
      </c>
      <c r="D3710" t="s">
        <v>8</v>
      </c>
      <c r="E3710" t="s">
        <v>8796</v>
      </c>
      <c r="F3710">
        <v>635</v>
      </c>
      <c r="G3710">
        <v>0.79200000000000004</v>
      </c>
      <c r="H3710">
        <v>0.32</v>
      </c>
      <c r="J3710" s="1" t="str">
        <f t="shared" si="58"/>
        <v>2024-02-02-12</v>
      </c>
    </row>
    <row r="3711" spans="1:10" x14ac:dyDescent="0.45">
      <c r="A3711">
        <v>4059261</v>
      </c>
      <c r="B3711" s="1">
        <v>45324.541666666664</v>
      </c>
      <c r="C3711" t="s">
        <v>7</v>
      </c>
      <c r="D3711" t="s">
        <v>8</v>
      </c>
      <c r="E3711" t="s">
        <v>8796</v>
      </c>
      <c r="F3711">
        <v>635</v>
      </c>
      <c r="G3711">
        <v>0.246</v>
      </c>
      <c r="H3711">
        <v>7.6999999999999999E-2</v>
      </c>
      <c r="J3711" s="1" t="str">
        <f t="shared" si="58"/>
        <v>2024-02-02-13</v>
      </c>
    </row>
    <row r="3712" spans="1:10" x14ac:dyDescent="0.45">
      <c r="A3712">
        <v>4059979</v>
      </c>
      <c r="B3712" s="1">
        <v>45324.583333333336</v>
      </c>
      <c r="C3712" t="s">
        <v>7</v>
      </c>
      <c r="D3712" t="s">
        <v>8</v>
      </c>
      <c r="E3712" t="s">
        <v>8796</v>
      </c>
      <c r="F3712">
        <v>635</v>
      </c>
      <c r="G3712">
        <v>0.72899999999999998</v>
      </c>
      <c r="H3712">
        <v>2E-3</v>
      </c>
      <c r="J3712" s="1" t="str">
        <f t="shared" si="58"/>
        <v>2024-02-02-14</v>
      </c>
    </row>
    <row r="3713" spans="1:10" x14ac:dyDescent="0.45">
      <c r="A3713">
        <v>4060905</v>
      </c>
      <c r="B3713" s="1">
        <v>45324.625</v>
      </c>
      <c r="C3713" t="s">
        <v>7</v>
      </c>
      <c r="D3713" t="s">
        <v>8</v>
      </c>
      <c r="E3713" t="s">
        <v>8796</v>
      </c>
      <c r="F3713">
        <v>635</v>
      </c>
      <c r="G3713">
        <v>0.47799999999999998</v>
      </c>
      <c r="H3713">
        <v>0</v>
      </c>
      <c r="J3713" s="1" t="str">
        <f t="shared" si="58"/>
        <v>2024-02-02-15</v>
      </c>
    </row>
    <row r="3714" spans="1:10" x14ac:dyDescent="0.45">
      <c r="A3714">
        <v>4062034</v>
      </c>
      <c r="B3714" s="1">
        <v>45324.666666666664</v>
      </c>
      <c r="C3714" t="s">
        <v>7</v>
      </c>
      <c r="D3714" t="s">
        <v>8</v>
      </c>
      <c r="E3714" t="s">
        <v>8796</v>
      </c>
      <c r="F3714">
        <v>635</v>
      </c>
      <c r="G3714">
        <v>0.59399999999999997</v>
      </c>
      <c r="H3714">
        <v>0</v>
      </c>
      <c r="J3714" s="1" t="str">
        <f t="shared" si="58"/>
        <v>2024-02-02-16</v>
      </c>
    </row>
    <row r="3715" spans="1:10" x14ac:dyDescent="0.45">
      <c r="A3715">
        <v>4063542</v>
      </c>
      <c r="B3715" s="1">
        <v>45324.708333333336</v>
      </c>
      <c r="C3715" t="s">
        <v>7</v>
      </c>
      <c r="D3715" t="s">
        <v>8</v>
      </c>
      <c r="E3715" t="s">
        <v>8796</v>
      </c>
      <c r="F3715">
        <v>635</v>
      </c>
      <c r="G3715">
        <v>0.27400000000000002</v>
      </c>
      <c r="H3715">
        <v>0</v>
      </c>
      <c r="J3715" s="1" t="str">
        <f t="shared" ref="J3715:J3778" si="59">TEXT(YEAR(B3715),"0000")&amp;"-"&amp;TEXT(MONTH(B3715),"00")&amp;"-"&amp;TEXT(DAY(B3715),"00")&amp;"-"&amp;TEXT(HOUR(B3715),"00")</f>
        <v>2024-02-02-17</v>
      </c>
    </row>
    <row r="3716" spans="1:10" x14ac:dyDescent="0.45">
      <c r="A3716">
        <v>4064107</v>
      </c>
      <c r="B3716" s="1">
        <v>45324.75</v>
      </c>
      <c r="C3716" t="s">
        <v>7</v>
      </c>
      <c r="D3716" t="s">
        <v>8</v>
      </c>
      <c r="E3716" t="s">
        <v>8796</v>
      </c>
      <c r="F3716">
        <v>635</v>
      </c>
      <c r="G3716">
        <v>0.249</v>
      </c>
      <c r="H3716">
        <v>0</v>
      </c>
      <c r="J3716" s="1" t="str">
        <f t="shared" si="59"/>
        <v>2024-02-02-18</v>
      </c>
    </row>
    <row r="3717" spans="1:10" x14ac:dyDescent="0.45">
      <c r="A3717">
        <v>4065274</v>
      </c>
      <c r="B3717" s="1">
        <v>45324.791666666664</v>
      </c>
      <c r="C3717" t="s">
        <v>7</v>
      </c>
      <c r="D3717" t="s">
        <v>8</v>
      </c>
      <c r="E3717" t="s">
        <v>8796</v>
      </c>
      <c r="F3717">
        <v>635</v>
      </c>
      <c r="G3717">
        <v>1.3160000000000001</v>
      </c>
      <c r="H3717">
        <v>0</v>
      </c>
      <c r="J3717" s="1" t="str">
        <f t="shared" si="59"/>
        <v>2024-02-02-19</v>
      </c>
    </row>
    <row r="3718" spans="1:10" x14ac:dyDescent="0.45">
      <c r="A3718">
        <v>4066410</v>
      </c>
      <c r="B3718" s="1">
        <v>45324.833333333336</v>
      </c>
      <c r="C3718" t="s">
        <v>7</v>
      </c>
      <c r="D3718" t="s">
        <v>8</v>
      </c>
      <c r="E3718" t="s">
        <v>8796</v>
      </c>
      <c r="F3718">
        <v>635</v>
      </c>
      <c r="G3718">
        <v>0.27700000000000002</v>
      </c>
      <c r="H3718">
        <v>0</v>
      </c>
      <c r="J3718" s="1" t="str">
        <f t="shared" si="59"/>
        <v>2024-02-02-20</v>
      </c>
    </row>
    <row r="3719" spans="1:10" x14ac:dyDescent="0.45">
      <c r="A3719">
        <v>4067810</v>
      </c>
      <c r="B3719" s="1">
        <v>45324.875</v>
      </c>
      <c r="C3719" t="s">
        <v>7</v>
      </c>
      <c r="D3719" t="s">
        <v>8</v>
      </c>
      <c r="E3719" t="s">
        <v>8796</v>
      </c>
      <c r="F3719">
        <v>635</v>
      </c>
      <c r="G3719">
        <v>0.193</v>
      </c>
      <c r="H3719">
        <v>0</v>
      </c>
      <c r="J3719" s="1" t="str">
        <f t="shared" si="59"/>
        <v>2024-02-02-21</v>
      </c>
    </row>
    <row r="3720" spans="1:10" x14ac:dyDescent="0.45">
      <c r="A3720">
        <v>4069170</v>
      </c>
      <c r="B3720" s="1">
        <v>45324.916666666664</v>
      </c>
      <c r="C3720" t="s">
        <v>7</v>
      </c>
      <c r="D3720" t="s">
        <v>8</v>
      </c>
      <c r="E3720" t="s">
        <v>8796</v>
      </c>
      <c r="F3720">
        <v>635</v>
      </c>
      <c r="G3720">
        <v>0.17799999999999999</v>
      </c>
      <c r="H3720">
        <v>0</v>
      </c>
      <c r="J3720" s="1" t="str">
        <f t="shared" si="59"/>
        <v>2024-02-02-22</v>
      </c>
    </row>
    <row r="3721" spans="1:10" x14ac:dyDescent="0.45">
      <c r="A3721">
        <v>4070266</v>
      </c>
      <c r="B3721" s="1">
        <v>45324.958333333336</v>
      </c>
      <c r="C3721" t="s">
        <v>7</v>
      </c>
      <c r="D3721" t="s">
        <v>8</v>
      </c>
      <c r="E3721" t="s">
        <v>8796</v>
      </c>
      <c r="F3721">
        <v>635</v>
      </c>
      <c r="G3721">
        <v>0.2</v>
      </c>
      <c r="H3721">
        <v>0</v>
      </c>
      <c r="J3721" s="1" t="str">
        <f t="shared" si="59"/>
        <v>2024-02-02-23</v>
      </c>
    </row>
    <row r="3722" spans="1:10" x14ac:dyDescent="0.45">
      <c r="A3722">
        <v>4070592</v>
      </c>
      <c r="B3722" s="1">
        <v>45325</v>
      </c>
      <c r="C3722" t="s">
        <v>7</v>
      </c>
      <c r="D3722" t="s">
        <v>8</v>
      </c>
      <c r="E3722" t="s">
        <v>8796</v>
      </c>
      <c r="F3722">
        <v>635</v>
      </c>
      <c r="G3722">
        <v>0.159</v>
      </c>
      <c r="H3722">
        <v>0</v>
      </c>
      <c r="J3722" s="1" t="str">
        <f t="shared" si="59"/>
        <v>2024-02-03-00</v>
      </c>
    </row>
    <row r="3723" spans="1:10" x14ac:dyDescent="0.45">
      <c r="A3723">
        <v>4072060</v>
      </c>
      <c r="B3723" s="1">
        <v>45325.041666666664</v>
      </c>
      <c r="C3723" t="s">
        <v>7</v>
      </c>
      <c r="D3723" t="s">
        <v>8</v>
      </c>
      <c r="E3723" t="s">
        <v>8796</v>
      </c>
      <c r="F3723">
        <v>635</v>
      </c>
      <c r="G3723">
        <v>0.40899999999999997</v>
      </c>
      <c r="H3723">
        <v>0</v>
      </c>
      <c r="J3723" s="1" t="str">
        <f t="shared" si="59"/>
        <v>2024-02-03-01</v>
      </c>
    </row>
    <row r="3724" spans="1:10" x14ac:dyDescent="0.45">
      <c r="A3724">
        <v>4072782</v>
      </c>
      <c r="B3724" s="1">
        <v>45325.083333333336</v>
      </c>
      <c r="C3724" t="s">
        <v>7</v>
      </c>
      <c r="D3724" t="s">
        <v>8</v>
      </c>
      <c r="E3724" t="s">
        <v>8796</v>
      </c>
      <c r="F3724">
        <v>635</v>
      </c>
      <c r="G3724">
        <v>0.42599999999999999</v>
      </c>
      <c r="H3724">
        <v>0</v>
      </c>
      <c r="J3724" s="1" t="str">
        <f t="shared" si="59"/>
        <v>2024-02-03-02</v>
      </c>
    </row>
    <row r="3725" spans="1:10" x14ac:dyDescent="0.45">
      <c r="A3725">
        <v>4074358</v>
      </c>
      <c r="B3725" s="1">
        <v>45325.125</v>
      </c>
      <c r="C3725" t="s">
        <v>7</v>
      </c>
      <c r="D3725" t="s">
        <v>8</v>
      </c>
      <c r="E3725" t="s">
        <v>8796</v>
      </c>
      <c r="F3725">
        <v>635</v>
      </c>
      <c r="G3725">
        <v>0.47</v>
      </c>
      <c r="H3725">
        <v>0</v>
      </c>
      <c r="J3725" s="1" t="str">
        <f t="shared" si="59"/>
        <v>2024-02-03-03</v>
      </c>
    </row>
    <row r="3726" spans="1:10" x14ac:dyDescent="0.45">
      <c r="A3726">
        <v>4075061</v>
      </c>
      <c r="B3726" s="1">
        <v>45325.166666666664</v>
      </c>
      <c r="C3726" t="s">
        <v>7</v>
      </c>
      <c r="D3726" t="s">
        <v>8</v>
      </c>
      <c r="E3726" t="s">
        <v>8796</v>
      </c>
      <c r="F3726">
        <v>635</v>
      </c>
      <c r="G3726">
        <v>0.40699999999999997</v>
      </c>
      <c r="H3726">
        <v>0</v>
      </c>
      <c r="J3726" s="1" t="str">
        <f t="shared" si="59"/>
        <v>2024-02-03-04</v>
      </c>
    </row>
    <row r="3727" spans="1:10" x14ac:dyDescent="0.45">
      <c r="A3727">
        <v>4075861</v>
      </c>
      <c r="B3727" s="1">
        <v>45325.208333333336</v>
      </c>
      <c r="C3727" t="s">
        <v>7</v>
      </c>
      <c r="D3727" t="s">
        <v>8</v>
      </c>
      <c r="E3727" t="s">
        <v>8796</v>
      </c>
      <c r="F3727">
        <v>635</v>
      </c>
      <c r="G3727">
        <v>0.60199999999999998</v>
      </c>
      <c r="H3727">
        <v>0</v>
      </c>
      <c r="J3727" s="1" t="str">
        <f t="shared" si="59"/>
        <v>2024-02-03-05</v>
      </c>
    </row>
    <row r="3728" spans="1:10" x14ac:dyDescent="0.45">
      <c r="A3728">
        <v>4077837</v>
      </c>
      <c r="B3728" s="1">
        <v>45325.25</v>
      </c>
      <c r="C3728" t="s">
        <v>7</v>
      </c>
      <c r="D3728" t="s">
        <v>8</v>
      </c>
      <c r="E3728" t="s">
        <v>8796</v>
      </c>
      <c r="F3728">
        <v>635</v>
      </c>
      <c r="G3728">
        <v>0.84</v>
      </c>
      <c r="H3728">
        <v>0</v>
      </c>
      <c r="J3728" s="1" t="str">
        <f t="shared" si="59"/>
        <v>2024-02-03-06</v>
      </c>
    </row>
    <row r="3729" spans="1:10" x14ac:dyDescent="0.45">
      <c r="A3729">
        <v>4078704</v>
      </c>
      <c r="B3729" s="1">
        <v>45325.291666666664</v>
      </c>
      <c r="C3729" t="s">
        <v>7</v>
      </c>
      <c r="D3729" t="s">
        <v>8</v>
      </c>
      <c r="E3729" t="s">
        <v>8796</v>
      </c>
      <c r="F3729">
        <v>635</v>
      </c>
      <c r="G3729">
        <v>0.59699999999999998</v>
      </c>
      <c r="H3729">
        <v>7.0000000000000001E-3</v>
      </c>
      <c r="J3729" s="1" t="str">
        <f t="shared" si="59"/>
        <v>2024-02-03-07</v>
      </c>
    </row>
    <row r="3730" spans="1:10" x14ac:dyDescent="0.45">
      <c r="A3730">
        <v>4079893</v>
      </c>
      <c r="B3730" s="1">
        <v>45325.333333333336</v>
      </c>
      <c r="C3730" t="s">
        <v>7</v>
      </c>
      <c r="D3730" t="s">
        <v>8</v>
      </c>
      <c r="E3730" t="s">
        <v>8796</v>
      </c>
      <c r="F3730">
        <v>635</v>
      </c>
      <c r="G3730">
        <v>0.22700000000000001</v>
      </c>
      <c r="H3730">
        <v>8.7999999999999995E-2</v>
      </c>
      <c r="J3730" s="1" t="str">
        <f t="shared" si="59"/>
        <v>2024-02-03-08</v>
      </c>
    </row>
    <row r="3731" spans="1:10" x14ac:dyDescent="0.45">
      <c r="A3731">
        <v>4081169</v>
      </c>
      <c r="B3731" s="1">
        <v>45325.375</v>
      </c>
      <c r="C3731" t="s">
        <v>7</v>
      </c>
      <c r="D3731" t="s">
        <v>8</v>
      </c>
      <c r="E3731" t="s">
        <v>8796</v>
      </c>
      <c r="F3731">
        <v>635</v>
      </c>
      <c r="G3731">
        <v>0.59</v>
      </c>
      <c r="H3731">
        <v>0.32500000000000001</v>
      </c>
      <c r="J3731" s="1" t="str">
        <f t="shared" si="59"/>
        <v>2024-02-03-09</v>
      </c>
    </row>
    <row r="3732" spans="1:10" x14ac:dyDescent="0.45">
      <c r="A3732">
        <v>4081729</v>
      </c>
      <c r="B3732" s="1">
        <v>45325.416666666664</v>
      </c>
      <c r="C3732" t="s">
        <v>7</v>
      </c>
      <c r="D3732" t="s">
        <v>8</v>
      </c>
      <c r="E3732" t="s">
        <v>8796</v>
      </c>
      <c r="F3732">
        <v>635</v>
      </c>
      <c r="G3732">
        <v>0.314</v>
      </c>
      <c r="H3732">
        <v>0.308</v>
      </c>
      <c r="J3732" s="1" t="str">
        <f t="shared" si="59"/>
        <v>2024-02-03-10</v>
      </c>
    </row>
    <row r="3733" spans="1:10" x14ac:dyDescent="0.45">
      <c r="A3733">
        <v>4082749</v>
      </c>
      <c r="B3733" s="1">
        <v>45325.458333333336</v>
      </c>
      <c r="C3733" t="s">
        <v>7</v>
      </c>
      <c r="D3733" t="s">
        <v>8</v>
      </c>
      <c r="E3733" t="s">
        <v>8796</v>
      </c>
      <c r="F3733">
        <v>635</v>
      </c>
      <c r="G3733">
        <v>0.27300000000000002</v>
      </c>
      <c r="H3733">
        <v>0.33100000000000002</v>
      </c>
      <c r="J3733" s="1" t="str">
        <f t="shared" si="59"/>
        <v>2024-02-03-11</v>
      </c>
    </row>
    <row r="3734" spans="1:10" x14ac:dyDescent="0.45">
      <c r="A3734">
        <v>4083787</v>
      </c>
      <c r="B3734" s="1">
        <v>45325.5</v>
      </c>
      <c r="C3734" t="s">
        <v>7</v>
      </c>
      <c r="D3734" t="s">
        <v>8</v>
      </c>
      <c r="E3734" t="s">
        <v>8796</v>
      </c>
      <c r="F3734">
        <v>635</v>
      </c>
      <c r="G3734">
        <v>0.43099999999999999</v>
      </c>
      <c r="H3734">
        <v>0.28199999999999997</v>
      </c>
      <c r="J3734" s="1" t="str">
        <f t="shared" si="59"/>
        <v>2024-02-03-12</v>
      </c>
    </row>
    <row r="3735" spans="1:10" x14ac:dyDescent="0.45">
      <c r="A3735">
        <v>4085552</v>
      </c>
      <c r="B3735" s="1">
        <v>45325.541666666664</v>
      </c>
      <c r="C3735" t="s">
        <v>7</v>
      </c>
      <c r="D3735" t="s">
        <v>8</v>
      </c>
      <c r="E3735" t="s">
        <v>8796</v>
      </c>
      <c r="F3735">
        <v>635</v>
      </c>
      <c r="G3735">
        <v>8.8999999999999996E-2</v>
      </c>
      <c r="H3735">
        <v>0.26900000000000002</v>
      </c>
      <c r="J3735" s="1" t="str">
        <f t="shared" si="59"/>
        <v>2024-02-03-13</v>
      </c>
    </row>
    <row r="3736" spans="1:10" x14ac:dyDescent="0.45">
      <c r="A3736">
        <v>4085925</v>
      </c>
      <c r="B3736" s="1">
        <v>45325.583333333336</v>
      </c>
      <c r="C3736" t="s">
        <v>7</v>
      </c>
      <c r="D3736" t="s">
        <v>8</v>
      </c>
      <c r="E3736" t="s">
        <v>8796</v>
      </c>
      <c r="F3736">
        <v>635</v>
      </c>
      <c r="G3736">
        <v>0.40699999999999997</v>
      </c>
      <c r="H3736">
        <v>6.0999999999999999E-2</v>
      </c>
      <c r="J3736" s="1" t="str">
        <f t="shared" si="59"/>
        <v>2024-02-03-14</v>
      </c>
    </row>
    <row r="3737" spans="1:10" x14ac:dyDescent="0.45">
      <c r="A3737">
        <v>4087423</v>
      </c>
      <c r="B3737" s="1">
        <v>45325.625</v>
      </c>
      <c r="C3737" t="s">
        <v>7</v>
      </c>
      <c r="D3737" t="s">
        <v>8</v>
      </c>
      <c r="E3737" t="s">
        <v>8796</v>
      </c>
      <c r="F3737">
        <v>635</v>
      </c>
      <c r="G3737">
        <v>0.93700000000000006</v>
      </c>
      <c r="H3737">
        <v>0</v>
      </c>
      <c r="J3737" s="1" t="str">
        <f t="shared" si="59"/>
        <v>2024-02-03-15</v>
      </c>
    </row>
    <row r="3738" spans="1:10" x14ac:dyDescent="0.45">
      <c r="A3738">
        <v>4088803</v>
      </c>
      <c r="B3738" s="1">
        <v>45325.666666666664</v>
      </c>
      <c r="C3738" t="s">
        <v>7</v>
      </c>
      <c r="D3738" t="s">
        <v>8</v>
      </c>
      <c r="E3738" t="s">
        <v>8796</v>
      </c>
      <c r="F3738">
        <v>635</v>
      </c>
      <c r="G3738">
        <v>0.439</v>
      </c>
      <c r="H3738">
        <v>0</v>
      </c>
      <c r="J3738" s="1" t="str">
        <f t="shared" si="59"/>
        <v>2024-02-03-16</v>
      </c>
    </row>
    <row r="3739" spans="1:10" x14ac:dyDescent="0.45">
      <c r="A3739">
        <v>4089269</v>
      </c>
      <c r="B3739" s="1">
        <v>45325.708333333336</v>
      </c>
      <c r="C3739" t="s">
        <v>7</v>
      </c>
      <c r="D3739" t="s">
        <v>8</v>
      </c>
      <c r="E3739" t="s">
        <v>8796</v>
      </c>
      <c r="F3739">
        <v>635</v>
      </c>
      <c r="G3739">
        <v>0.52300000000000002</v>
      </c>
      <c r="H3739">
        <v>0</v>
      </c>
      <c r="J3739" s="1" t="str">
        <f t="shared" si="59"/>
        <v>2024-02-03-17</v>
      </c>
    </row>
    <row r="3740" spans="1:10" x14ac:dyDescent="0.45">
      <c r="A3740">
        <v>4090494</v>
      </c>
      <c r="B3740" s="1">
        <v>45325.75</v>
      </c>
      <c r="C3740" t="s">
        <v>7</v>
      </c>
      <c r="D3740" t="s">
        <v>8</v>
      </c>
      <c r="E3740" t="s">
        <v>8796</v>
      </c>
      <c r="F3740">
        <v>635</v>
      </c>
      <c r="G3740">
        <v>0.28199999999999997</v>
      </c>
      <c r="H3740">
        <v>0</v>
      </c>
      <c r="J3740" s="1" t="str">
        <f t="shared" si="59"/>
        <v>2024-02-03-18</v>
      </c>
    </row>
    <row r="3741" spans="1:10" x14ac:dyDescent="0.45">
      <c r="A3741">
        <v>4091616</v>
      </c>
      <c r="B3741" s="1">
        <v>45325.791666666664</v>
      </c>
      <c r="C3741" t="s">
        <v>7</v>
      </c>
      <c r="D3741" t="s">
        <v>8</v>
      </c>
      <c r="E3741" t="s">
        <v>8796</v>
      </c>
      <c r="F3741">
        <v>635</v>
      </c>
      <c r="G3741">
        <v>0.76800000000000002</v>
      </c>
      <c r="H3741">
        <v>0</v>
      </c>
      <c r="J3741" s="1" t="str">
        <f t="shared" si="59"/>
        <v>2024-02-03-19</v>
      </c>
    </row>
    <row r="3742" spans="1:10" x14ac:dyDescent="0.45">
      <c r="A3742">
        <v>4092280</v>
      </c>
      <c r="B3742" s="1">
        <v>45325.833333333336</v>
      </c>
      <c r="C3742" t="s">
        <v>7</v>
      </c>
      <c r="D3742" t="s">
        <v>8</v>
      </c>
      <c r="E3742" t="s">
        <v>8796</v>
      </c>
      <c r="F3742">
        <v>635</v>
      </c>
      <c r="G3742">
        <v>0.2</v>
      </c>
      <c r="H3742">
        <v>0</v>
      </c>
      <c r="J3742" s="1" t="str">
        <f t="shared" si="59"/>
        <v>2024-02-03-20</v>
      </c>
    </row>
    <row r="3743" spans="1:10" x14ac:dyDescent="0.45">
      <c r="A3743">
        <v>4093519</v>
      </c>
      <c r="B3743" s="1">
        <v>45325.875</v>
      </c>
      <c r="C3743" t="s">
        <v>7</v>
      </c>
      <c r="D3743" t="s">
        <v>8</v>
      </c>
      <c r="E3743" t="s">
        <v>8796</v>
      </c>
      <c r="F3743">
        <v>635</v>
      </c>
      <c r="G3743">
        <v>0.71899999999999997</v>
      </c>
      <c r="H3743">
        <v>0</v>
      </c>
      <c r="J3743" s="1" t="str">
        <f t="shared" si="59"/>
        <v>2024-02-03-21</v>
      </c>
    </row>
    <row r="3744" spans="1:10" x14ac:dyDescent="0.45">
      <c r="A3744">
        <v>4094595</v>
      </c>
      <c r="B3744" s="1">
        <v>45325.916666666664</v>
      </c>
      <c r="C3744" t="s">
        <v>7</v>
      </c>
      <c r="D3744" t="s">
        <v>8</v>
      </c>
      <c r="E3744" t="s">
        <v>8796</v>
      </c>
      <c r="F3744">
        <v>635</v>
      </c>
      <c r="G3744">
        <v>0.42099999999999999</v>
      </c>
      <c r="H3744">
        <v>0</v>
      </c>
      <c r="J3744" s="1" t="str">
        <f t="shared" si="59"/>
        <v>2024-02-03-22</v>
      </c>
    </row>
    <row r="3745" spans="1:10" x14ac:dyDescent="0.45">
      <c r="A3745">
        <v>4095654</v>
      </c>
      <c r="B3745" s="1">
        <v>45325.958333333336</v>
      </c>
      <c r="C3745" t="s">
        <v>7</v>
      </c>
      <c r="D3745" t="s">
        <v>8</v>
      </c>
      <c r="E3745" t="s">
        <v>8796</v>
      </c>
      <c r="F3745">
        <v>635</v>
      </c>
      <c r="G3745">
        <v>0.5</v>
      </c>
      <c r="H3745">
        <v>0</v>
      </c>
      <c r="J3745" s="1" t="str">
        <f t="shared" si="59"/>
        <v>2024-02-03-23</v>
      </c>
    </row>
    <row r="3746" spans="1:10" x14ac:dyDescent="0.45">
      <c r="A3746">
        <v>4097045</v>
      </c>
      <c r="B3746" s="1">
        <v>45326</v>
      </c>
      <c r="C3746" t="s">
        <v>7</v>
      </c>
      <c r="D3746" t="s">
        <v>8</v>
      </c>
      <c r="E3746" t="s">
        <v>8796</v>
      </c>
      <c r="F3746">
        <v>635</v>
      </c>
      <c r="G3746">
        <v>0.58199999999999996</v>
      </c>
      <c r="H3746">
        <v>0</v>
      </c>
      <c r="J3746" s="1" t="str">
        <f t="shared" si="59"/>
        <v>2024-02-04-00</v>
      </c>
    </row>
    <row r="3747" spans="1:10" x14ac:dyDescent="0.45">
      <c r="A3747">
        <v>4097940</v>
      </c>
      <c r="B3747" s="1">
        <v>45326.041666666664</v>
      </c>
      <c r="C3747" t="s">
        <v>7</v>
      </c>
      <c r="D3747" t="s">
        <v>8</v>
      </c>
      <c r="E3747" t="s">
        <v>8796</v>
      </c>
      <c r="F3747">
        <v>635</v>
      </c>
      <c r="G3747">
        <v>0.70499999999999996</v>
      </c>
      <c r="H3747">
        <v>0</v>
      </c>
      <c r="J3747" s="1" t="str">
        <f t="shared" si="59"/>
        <v>2024-02-04-01</v>
      </c>
    </row>
    <row r="3748" spans="1:10" x14ac:dyDescent="0.45">
      <c r="A3748">
        <v>4098856</v>
      </c>
      <c r="B3748" s="1">
        <v>45326.083333333336</v>
      </c>
      <c r="C3748" t="s">
        <v>7</v>
      </c>
      <c r="D3748" t="s">
        <v>8</v>
      </c>
      <c r="E3748" t="s">
        <v>8796</v>
      </c>
      <c r="F3748">
        <v>635</v>
      </c>
      <c r="G3748">
        <v>0.64500000000000002</v>
      </c>
      <c r="H3748">
        <v>0</v>
      </c>
      <c r="J3748" s="1" t="str">
        <f t="shared" si="59"/>
        <v>2024-02-04-02</v>
      </c>
    </row>
    <row r="3749" spans="1:10" x14ac:dyDescent="0.45">
      <c r="A3749">
        <v>4100873</v>
      </c>
      <c r="B3749" s="1">
        <v>45326.125</v>
      </c>
      <c r="C3749" t="s">
        <v>7</v>
      </c>
      <c r="D3749" t="s">
        <v>8</v>
      </c>
      <c r="E3749" t="s">
        <v>8796</v>
      </c>
      <c r="F3749">
        <v>635</v>
      </c>
      <c r="G3749">
        <v>0.36499999999999999</v>
      </c>
      <c r="H3749">
        <v>0</v>
      </c>
      <c r="J3749" s="1" t="str">
        <f t="shared" si="59"/>
        <v>2024-02-04-03</v>
      </c>
    </row>
    <row r="3750" spans="1:10" x14ac:dyDescent="0.45">
      <c r="A3750">
        <v>4101873</v>
      </c>
      <c r="B3750" s="1">
        <v>45326.166666666664</v>
      </c>
      <c r="C3750" t="s">
        <v>7</v>
      </c>
      <c r="D3750" t="s">
        <v>8</v>
      </c>
      <c r="E3750" t="s">
        <v>8796</v>
      </c>
      <c r="F3750">
        <v>635</v>
      </c>
      <c r="G3750">
        <v>0.71</v>
      </c>
      <c r="H3750">
        <v>0</v>
      </c>
      <c r="J3750" s="1" t="str">
        <f t="shared" si="59"/>
        <v>2024-02-04-04</v>
      </c>
    </row>
    <row r="3751" spans="1:10" x14ac:dyDescent="0.45">
      <c r="A3751">
        <v>4102447</v>
      </c>
      <c r="B3751" s="1">
        <v>45326.208333333336</v>
      </c>
      <c r="C3751" t="s">
        <v>7</v>
      </c>
      <c r="D3751" t="s">
        <v>8</v>
      </c>
      <c r="E3751" t="s">
        <v>8796</v>
      </c>
      <c r="F3751">
        <v>635</v>
      </c>
      <c r="G3751">
        <v>0.64400000000000002</v>
      </c>
      <c r="H3751">
        <v>0</v>
      </c>
      <c r="J3751" s="1" t="str">
        <f t="shared" si="59"/>
        <v>2024-02-04-05</v>
      </c>
    </row>
    <row r="3752" spans="1:10" x14ac:dyDescent="0.45">
      <c r="A3752">
        <v>4103630</v>
      </c>
      <c r="B3752" s="1">
        <v>45326.25</v>
      </c>
      <c r="C3752" t="s">
        <v>7</v>
      </c>
      <c r="D3752" t="s">
        <v>8</v>
      </c>
      <c r="E3752" t="s">
        <v>8796</v>
      </c>
      <c r="F3752">
        <v>635</v>
      </c>
      <c r="G3752">
        <v>0.755</v>
      </c>
      <c r="H3752">
        <v>0</v>
      </c>
      <c r="J3752" s="1" t="str">
        <f t="shared" si="59"/>
        <v>2024-02-04-06</v>
      </c>
    </row>
    <row r="3753" spans="1:10" x14ac:dyDescent="0.45">
      <c r="A3753">
        <v>4105169</v>
      </c>
      <c r="B3753" s="1">
        <v>45326.291666666664</v>
      </c>
      <c r="C3753" t="s">
        <v>7</v>
      </c>
      <c r="D3753" t="s">
        <v>8</v>
      </c>
      <c r="E3753" t="s">
        <v>8796</v>
      </c>
      <c r="F3753">
        <v>635</v>
      </c>
      <c r="G3753">
        <v>0.69899999999999995</v>
      </c>
      <c r="H3753">
        <v>1.6E-2</v>
      </c>
      <c r="J3753" s="1" t="str">
        <f t="shared" si="59"/>
        <v>2024-02-04-07</v>
      </c>
    </row>
    <row r="3754" spans="1:10" x14ac:dyDescent="0.45">
      <c r="A3754">
        <v>4105454</v>
      </c>
      <c r="B3754" s="1">
        <v>45326.333333333336</v>
      </c>
      <c r="C3754" t="s">
        <v>7</v>
      </c>
      <c r="D3754" t="s">
        <v>8</v>
      </c>
      <c r="E3754" t="s">
        <v>8796</v>
      </c>
      <c r="F3754">
        <v>635</v>
      </c>
      <c r="G3754">
        <v>0.115</v>
      </c>
      <c r="H3754">
        <v>0.1</v>
      </c>
      <c r="J3754" s="1" t="str">
        <f t="shared" si="59"/>
        <v>2024-02-04-08</v>
      </c>
    </row>
    <row r="3755" spans="1:10" x14ac:dyDescent="0.45">
      <c r="A3755">
        <v>4107220</v>
      </c>
      <c r="B3755" s="1">
        <v>45326.375</v>
      </c>
      <c r="C3755" t="s">
        <v>7</v>
      </c>
      <c r="D3755" t="s">
        <v>8</v>
      </c>
      <c r="E3755" t="s">
        <v>8796</v>
      </c>
      <c r="F3755">
        <v>635</v>
      </c>
      <c r="G3755">
        <v>0.46600000000000003</v>
      </c>
      <c r="H3755">
        <v>0.128</v>
      </c>
      <c r="J3755" s="1" t="str">
        <f t="shared" si="59"/>
        <v>2024-02-04-09</v>
      </c>
    </row>
    <row r="3756" spans="1:10" x14ac:dyDescent="0.45">
      <c r="A3756">
        <v>4108546</v>
      </c>
      <c r="B3756" s="1">
        <v>45326.416666666664</v>
      </c>
      <c r="C3756" t="s">
        <v>7</v>
      </c>
      <c r="D3756" t="s">
        <v>8</v>
      </c>
      <c r="E3756" t="s">
        <v>8796</v>
      </c>
      <c r="F3756">
        <v>635</v>
      </c>
      <c r="G3756">
        <v>0.27500000000000002</v>
      </c>
      <c r="H3756">
        <v>0.187</v>
      </c>
      <c r="J3756" s="1" t="str">
        <f t="shared" si="59"/>
        <v>2024-02-04-10</v>
      </c>
    </row>
    <row r="3757" spans="1:10" x14ac:dyDescent="0.45">
      <c r="A3757">
        <v>4108916</v>
      </c>
      <c r="B3757" s="1">
        <v>45326.458333333336</v>
      </c>
      <c r="C3757" t="s">
        <v>7</v>
      </c>
      <c r="D3757" t="s">
        <v>8</v>
      </c>
      <c r="E3757" t="s">
        <v>8796</v>
      </c>
      <c r="F3757">
        <v>635</v>
      </c>
      <c r="G3757">
        <v>0.28599999999999998</v>
      </c>
      <c r="H3757">
        <v>6.0999999999999999E-2</v>
      </c>
      <c r="J3757" s="1" t="str">
        <f t="shared" si="59"/>
        <v>2024-02-04-11</v>
      </c>
    </row>
    <row r="3758" spans="1:10" x14ac:dyDescent="0.45">
      <c r="A3758">
        <v>4110572</v>
      </c>
      <c r="B3758" s="1">
        <v>45326.5</v>
      </c>
      <c r="C3758" t="s">
        <v>7</v>
      </c>
      <c r="D3758" t="s">
        <v>8</v>
      </c>
      <c r="E3758" t="s">
        <v>8796</v>
      </c>
      <c r="F3758">
        <v>635</v>
      </c>
      <c r="G3758">
        <v>0.61</v>
      </c>
      <c r="H3758">
        <v>4.2999999999999997E-2</v>
      </c>
      <c r="J3758" s="1" t="str">
        <f t="shared" si="59"/>
        <v>2024-02-04-12</v>
      </c>
    </row>
    <row r="3759" spans="1:10" x14ac:dyDescent="0.45">
      <c r="A3759">
        <v>4111266</v>
      </c>
      <c r="B3759" s="1">
        <v>45326.541666666664</v>
      </c>
      <c r="C3759" t="s">
        <v>7</v>
      </c>
      <c r="D3759" t="s">
        <v>8</v>
      </c>
      <c r="E3759" t="s">
        <v>8796</v>
      </c>
      <c r="F3759">
        <v>635</v>
      </c>
      <c r="G3759">
        <v>0.54700000000000004</v>
      </c>
      <c r="H3759">
        <v>1.4999999999999999E-2</v>
      </c>
      <c r="J3759" s="1" t="str">
        <f t="shared" si="59"/>
        <v>2024-02-04-13</v>
      </c>
    </row>
    <row r="3760" spans="1:10" x14ac:dyDescent="0.45">
      <c r="A3760">
        <v>4112343</v>
      </c>
      <c r="B3760" s="1">
        <v>45326.583333333336</v>
      </c>
      <c r="C3760" t="s">
        <v>7</v>
      </c>
      <c r="D3760" t="s">
        <v>8</v>
      </c>
      <c r="E3760" t="s">
        <v>8796</v>
      </c>
      <c r="F3760">
        <v>635</v>
      </c>
      <c r="G3760">
        <v>1.222</v>
      </c>
      <c r="H3760">
        <v>0</v>
      </c>
      <c r="J3760" s="1" t="str">
        <f t="shared" si="59"/>
        <v>2024-02-04-14</v>
      </c>
    </row>
    <row r="3761" spans="1:10" x14ac:dyDescent="0.45">
      <c r="A3761">
        <v>4113268</v>
      </c>
      <c r="B3761" s="1">
        <v>45326.625</v>
      </c>
      <c r="C3761" t="s">
        <v>7</v>
      </c>
      <c r="D3761" t="s">
        <v>8</v>
      </c>
      <c r="E3761" t="s">
        <v>8796</v>
      </c>
      <c r="F3761">
        <v>635</v>
      </c>
      <c r="G3761">
        <v>0.32</v>
      </c>
      <c r="H3761">
        <v>0</v>
      </c>
      <c r="J3761" s="1" t="str">
        <f t="shared" si="59"/>
        <v>2024-02-04-15</v>
      </c>
    </row>
    <row r="3762" spans="1:10" x14ac:dyDescent="0.45">
      <c r="A3762">
        <v>4114167</v>
      </c>
      <c r="B3762" s="1">
        <v>45326.666666666664</v>
      </c>
      <c r="C3762" t="s">
        <v>7</v>
      </c>
      <c r="D3762" t="s">
        <v>8</v>
      </c>
      <c r="E3762" t="s">
        <v>8796</v>
      </c>
      <c r="F3762">
        <v>635</v>
      </c>
      <c r="G3762">
        <v>1.621</v>
      </c>
      <c r="H3762">
        <v>0</v>
      </c>
      <c r="J3762" s="1" t="str">
        <f t="shared" si="59"/>
        <v>2024-02-04-16</v>
      </c>
    </row>
    <row r="3763" spans="1:10" x14ac:dyDescent="0.45">
      <c r="A3763">
        <v>4116009</v>
      </c>
      <c r="B3763" s="1">
        <v>45326.708333333336</v>
      </c>
      <c r="C3763" t="s">
        <v>7</v>
      </c>
      <c r="D3763" t="s">
        <v>8</v>
      </c>
      <c r="E3763" t="s">
        <v>8796</v>
      </c>
      <c r="F3763">
        <v>635</v>
      </c>
      <c r="G3763">
        <v>0.498</v>
      </c>
      <c r="H3763">
        <v>0</v>
      </c>
      <c r="J3763" s="1" t="str">
        <f t="shared" si="59"/>
        <v>2024-02-04-17</v>
      </c>
    </row>
    <row r="3764" spans="1:10" x14ac:dyDescent="0.45">
      <c r="A3764">
        <v>4116938</v>
      </c>
      <c r="B3764" s="1">
        <v>45326.75</v>
      </c>
      <c r="C3764" t="s">
        <v>7</v>
      </c>
      <c r="D3764" t="s">
        <v>8</v>
      </c>
      <c r="E3764" t="s">
        <v>8796</v>
      </c>
      <c r="F3764">
        <v>635</v>
      </c>
      <c r="G3764">
        <v>0.51200000000000001</v>
      </c>
      <c r="H3764">
        <v>0</v>
      </c>
      <c r="J3764" s="1" t="str">
        <f t="shared" si="59"/>
        <v>2024-02-04-18</v>
      </c>
    </row>
    <row r="3765" spans="1:10" x14ac:dyDescent="0.45">
      <c r="A3765">
        <v>4117463</v>
      </c>
      <c r="B3765" s="1">
        <v>45326.791666666664</v>
      </c>
      <c r="C3765" t="s">
        <v>7</v>
      </c>
      <c r="D3765" t="s">
        <v>8</v>
      </c>
      <c r="E3765" t="s">
        <v>8796</v>
      </c>
      <c r="F3765">
        <v>635</v>
      </c>
      <c r="G3765">
        <v>0.73299999999999998</v>
      </c>
      <c r="H3765">
        <v>0</v>
      </c>
      <c r="J3765" s="1" t="str">
        <f t="shared" si="59"/>
        <v>2024-02-04-19</v>
      </c>
    </row>
    <row r="3766" spans="1:10" x14ac:dyDescent="0.45">
      <c r="A3766">
        <v>4119449</v>
      </c>
      <c r="B3766" s="1">
        <v>45326.833333333336</v>
      </c>
      <c r="C3766" t="s">
        <v>7</v>
      </c>
      <c r="D3766" t="s">
        <v>8</v>
      </c>
      <c r="E3766" t="s">
        <v>8796</v>
      </c>
      <c r="F3766">
        <v>635</v>
      </c>
      <c r="G3766">
        <v>0.42199999999999999</v>
      </c>
      <c r="H3766">
        <v>0</v>
      </c>
      <c r="J3766" s="1" t="str">
        <f t="shared" si="59"/>
        <v>2024-02-04-20</v>
      </c>
    </row>
    <row r="3767" spans="1:10" x14ac:dyDescent="0.45">
      <c r="A3767">
        <v>4119469</v>
      </c>
      <c r="B3767" s="1">
        <v>45326.875</v>
      </c>
      <c r="C3767" t="s">
        <v>7</v>
      </c>
      <c r="D3767" t="s">
        <v>8</v>
      </c>
      <c r="E3767" t="s">
        <v>8796</v>
      </c>
      <c r="F3767">
        <v>635</v>
      </c>
      <c r="G3767">
        <v>0.79</v>
      </c>
      <c r="H3767">
        <v>0</v>
      </c>
      <c r="J3767" s="1" t="str">
        <f t="shared" si="59"/>
        <v>2024-02-04-21</v>
      </c>
    </row>
    <row r="3768" spans="1:10" x14ac:dyDescent="0.45">
      <c r="A3768">
        <v>4120903</v>
      </c>
      <c r="B3768" s="1">
        <v>45326.916666666664</v>
      </c>
      <c r="C3768" t="s">
        <v>7</v>
      </c>
      <c r="D3768" t="s">
        <v>8</v>
      </c>
      <c r="E3768" t="s">
        <v>8796</v>
      </c>
      <c r="F3768">
        <v>635</v>
      </c>
      <c r="G3768">
        <v>0.28699999999999998</v>
      </c>
      <c r="H3768">
        <v>0</v>
      </c>
      <c r="J3768" s="1" t="str">
        <f t="shared" si="59"/>
        <v>2024-02-04-22</v>
      </c>
    </row>
    <row r="3769" spans="1:10" x14ac:dyDescent="0.45">
      <c r="A3769">
        <v>4121790</v>
      </c>
      <c r="B3769" s="1">
        <v>45326.958333333336</v>
      </c>
      <c r="C3769" t="s">
        <v>7</v>
      </c>
      <c r="D3769" t="s">
        <v>8</v>
      </c>
      <c r="E3769" t="s">
        <v>8796</v>
      </c>
      <c r="F3769">
        <v>635</v>
      </c>
      <c r="G3769">
        <v>0.55900000000000005</v>
      </c>
      <c r="H3769">
        <v>0</v>
      </c>
      <c r="J3769" s="1" t="str">
        <f t="shared" si="59"/>
        <v>2024-02-04-23</v>
      </c>
    </row>
    <row r="3770" spans="1:10" x14ac:dyDescent="0.45">
      <c r="A3770">
        <v>4123340</v>
      </c>
      <c r="B3770" s="1">
        <v>45327</v>
      </c>
      <c r="C3770" t="s">
        <v>7</v>
      </c>
      <c r="D3770" t="s">
        <v>8</v>
      </c>
      <c r="E3770" t="s">
        <v>8796</v>
      </c>
      <c r="F3770">
        <v>635</v>
      </c>
      <c r="G3770">
        <v>0.51500000000000001</v>
      </c>
      <c r="H3770">
        <v>0</v>
      </c>
      <c r="J3770" s="1" t="str">
        <f t="shared" si="59"/>
        <v>2024-02-05-00</v>
      </c>
    </row>
    <row r="3771" spans="1:10" x14ac:dyDescent="0.45">
      <c r="A3771">
        <v>4124087</v>
      </c>
      <c r="B3771" s="1">
        <v>45327.041666666664</v>
      </c>
      <c r="C3771" t="s">
        <v>7</v>
      </c>
      <c r="D3771" t="s">
        <v>8</v>
      </c>
      <c r="E3771" t="s">
        <v>8796</v>
      </c>
      <c r="F3771">
        <v>635</v>
      </c>
      <c r="G3771">
        <v>0.92300000000000004</v>
      </c>
      <c r="H3771">
        <v>0</v>
      </c>
      <c r="J3771" s="1" t="str">
        <f t="shared" si="59"/>
        <v>2024-02-05-01</v>
      </c>
    </row>
    <row r="3772" spans="1:10" x14ac:dyDescent="0.45">
      <c r="A3772">
        <v>4124961</v>
      </c>
      <c r="B3772" s="1">
        <v>45327.083333333336</v>
      </c>
      <c r="C3772" t="s">
        <v>7</v>
      </c>
      <c r="D3772" t="s">
        <v>8</v>
      </c>
      <c r="E3772" t="s">
        <v>8796</v>
      </c>
      <c r="F3772">
        <v>635</v>
      </c>
      <c r="G3772">
        <v>0.67200000000000004</v>
      </c>
      <c r="H3772">
        <v>0</v>
      </c>
      <c r="J3772" s="1" t="str">
        <f t="shared" si="59"/>
        <v>2024-02-05-02</v>
      </c>
    </row>
    <row r="3773" spans="1:10" x14ac:dyDescent="0.45">
      <c r="A3773">
        <v>4126956</v>
      </c>
      <c r="B3773" s="1">
        <v>45327.125</v>
      </c>
      <c r="C3773" t="s">
        <v>7</v>
      </c>
      <c r="D3773" t="s">
        <v>8</v>
      </c>
      <c r="E3773" t="s">
        <v>8796</v>
      </c>
      <c r="F3773">
        <v>635</v>
      </c>
      <c r="G3773">
        <v>0.40600000000000003</v>
      </c>
      <c r="H3773">
        <v>0</v>
      </c>
      <c r="J3773" s="1" t="str">
        <f t="shared" si="59"/>
        <v>2024-02-05-03</v>
      </c>
    </row>
    <row r="3774" spans="1:10" x14ac:dyDescent="0.45">
      <c r="A3774">
        <v>4127637</v>
      </c>
      <c r="B3774" s="1">
        <v>45327.166666666664</v>
      </c>
      <c r="C3774" t="s">
        <v>7</v>
      </c>
      <c r="D3774" t="s">
        <v>8</v>
      </c>
      <c r="E3774" t="s">
        <v>8796</v>
      </c>
      <c r="F3774">
        <v>635</v>
      </c>
      <c r="G3774">
        <v>0.621</v>
      </c>
      <c r="H3774">
        <v>0</v>
      </c>
      <c r="J3774" s="1" t="str">
        <f t="shared" si="59"/>
        <v>2024-02-05-04</v>
      </c>
    </row>
    <row r="3775" spans="1:10" x14ac:dyDescent="0.45">
      <c r="A3775">
        <v>4128460</v>
      </c>
      <c r="B3775" s="1">
        <v>45327.208333333336</v>
      </c>
      <c r="C3775" t="s">
        <v>7</v>
      </c>
      <c r="D3775" t="s">
        <v>8</v>
      </c>
      <c r="E3775" t="s">
        <v>8796</v>
      </c>
      <c r="F3775">
        <v>635</v>
      </c>
      <c r="G3775">
        <v>0.68200000000000005</v>
      </c>
      <c r="H3775">
        <v>0</v>
      </c>
      <c r="J3775" s="1" t="str">
        <f t="shared" si="59"/>
        <v>2024-02-05-05</v>
      </c>
    </row>
    <row r="3776" spans="1:10" x14ac:dyDescent="0.45">
      <c r="A3776">
        <v>4129990</v>
      </c>
      <c r="B3776" s="1">
        <v>45327.25</v>
      </c>
      <c r="C3776" t="s">
        <v>7</v>
      </c>
      <c r="D3776" t="s">
        <v>8</v>
      </c>
      <c r="E3776" t="s">
        <v>8796</v>
      </c>
      <c r="F3776">
        <v>635</v>
      </c>
      <c r="G3776">
        <v>0.89500000000000002</v>
      </c>
      <c r="H3776">
        <v>8.0000000000000002E-3</v>
      </c>
      <c r="J3776" s="1" t="str">
        <f t="shared" si="59"/>
        <v>2024-02-05-06</v>
      </c>
    </row>
    <row r="3777" spans="1:10" x14ac:dyDescent="0.45">
      <c r="A3777">
        <v>4130841</v>
      </c>
      <c r="B3777" s="1">
        <v>45327.291666666664</v>
      </c>
      <c r="C3777" t="s">
        <v>7</v>
      </c>
      <c r="D3777" t="s">
        <v>8</v>
      </c>
      <c r="E3777" t="s">
        <v>8796</v>
      </c>
      <c r="F3777">
        <v>635</v>
      </c>
      <c r="G3777">
        <v>0.499</v>
      </c>
      <c r="H3777">
        <v>0.105</v>
      </c>
      <c r="J3777" s="1" t="str">
        <f t="shared" si="59"/>
        <v>2024-02-05-07</v>
      </c>
    </row>
    <row r="3778" spans="1:10" x14ac:dyDescent="0.45">
      <c r="A3778">
        <v>4131853</v>
      </c>
      <c r="B3778" s="1">
        <v>45327.333333333336</v>
      </c>
      <c r="C3778" t="s">
        <v>7</v>
      </c>
      <c r="D3778" t="s">
        <v>8</v>
      </c>
      <c r="E3778" t="s">
        <v>8796</v>
      </c>
      <c r="F3778">
        <v>635</v>
      </c>
      <c r="G3778">
        <v>0.17699999999999999</v>
      </c>
      <c r="H3778">
        <v>0.24199999999999999</v>
      </c>
      <c r="J3778" s="1" t="str">
        <f t="shared" si="59"/>
        <v>2024-02-05-08</v>
      </c>
    </row>
    <row r="3779" spans="1:10" x14ac:dyDescent="0.45">
      <c r="A3779">
        <v>4133231</v>
      </c>
      <c r="B3779" s="1">
        <v>45327.375</v>
      </c>
      <c r="C3779" t="s">
        <v>7</v>
      </c>
      <c r="D3779" t="s">
        <v>8</v>
      </c>
      <c r="E3779" t="s">
        <v>8796</v>
      </c>
      <c r="F3779">
        <v>635</v>
      </c>
      <c r="G3779">
        <v>0.44400000000000001</v>
      </c>
      <c r="H3779">
        <v>0.29199999999999998</v>
      </c>
      <c r="J3779" s="1" t="str">
        <f t="shared" ref="J3779:J3842" si="60">TEXT(YEAR(B3779),"0000")&amp;"-"&amp;TEXT(MONTH(B3779),"00")&amp;"-"&amp;TEXT(DAY(B3779),"00")&amp;"-"&amp;TEXT(HOUR(B3779),"00")</f>
        <v>2024-02-05-09</v>
      </c>
    </row>
    <row r="3780" spans="1:10" x14ac:dyDescent="0.45">
      <c r="A3780">
        <v>4134025</v>
      </c>
      <c r="B3780" s="1">
        <v>45327.416666666664</v>
      </c>
      <c r="C3780" t="s">
        <v>7</v>
      </c>
      <c r="D3780" t="s">
        <v>8</v>
      </c>
      <c r="E3780" t="s">
        <v>8796</v>
      </c>
      <c r="F3780">
        <v>635</v>
      </c>
      <c r="G3780">
        <v>0.17799999999999999</v>
      </c>
      <c r="H3780">
        <v>0.83599999999999997</v>
      </c>
      <c r="J3780" s="1" t="str">
        <f t="shared" si="60"/>
        <v>2024-02-05-10</v>
      </c>
    </row>
    <row r="3781" spans="1:10" x14ac:dyDescent="0.45">
      <c r="A3781">
        <v>4135299</v>
      </c>
      <c r="B3781" s="1">
        <v>45327.458333333336</v>
      </c>
      <c r="C3781" t="s">
        <v>7</v>
      </c>
      <c r="D3781" t="s">
        <v>8</v>
      </c>
      <c r="E3781" t="s">
        <v>8796</v>
      </c>
      <c r="F3781">
        <v>635</v>
      </c>
      <c r="G3781">
        <v>0.72899999999999998</v>
      </c>
      <c r="H3781">
        <v>0.61</v>
      </c>
      <c r="J3781" s="1" t="str">
        <f t="shared" si="60"/>
        <v>2024-02-05-11</v>
      </c>
    </row>
    <row r="3782" spans="1:10" x14ac:dyDescent="0.45">
      <c r="A3782">
        <v>4136166</v>
      </c>
      <c r="B3782" s="1">
        <v>45327.5</v>
      </c>
      <c r="C3782" t="s">
        <v>7</v>
      </c>
      <c r="D3782" t="s">
        <v>8</v>
      </c>
      <c r="E3782" t="s">
        <v>8796</v>
      </c>
      <c r="F3782">
        <v>635</v>
      </c>
      <c r="G3782">
        <v>0.65100000000000002</v>
      </c>
      <c r="H3782">
        <v>0.41099999999999998</v>
      </c>
      <c r="J3782" s="1" t="str">
        <f t="shared" si="60"/>
        <v>2024-02-05-12</v>
      </c>
    </row>
    <row r="3783" spans="1:10" x14ac:dyDescent="0.45">
      <c r="A3783">
        <v>4137258</v>
      </c>
      <c r="B3783" s="1">
        <v>45327.541666666664</v>
      </c>
      <c r="C3783" t="s">
        <v>7</v>
      </c>
      <c r="D3783" t="s">
        <v>8</v>
      </c>
      <c r="E3783" t="s">
        <v>8796</v>
      </c>
      <c r="F3783">
        <v>635</v>
      </c>
      <c r="G3783">
        <v>0.64100000000000001</v>
      </c>
      <c r="H3783">
        <v>0.33</v>
      </c>
      <c r="J3783" s="1" t="str">
        <f t="shared" si="60"/>
        <v>2024-02-05-13</v>
      </c>
    </row>
    <row r="3784" spans="1:10" x14ac:dyDescent="0.45">
      <c r="A3784">
        <v>4138518</v>
      </c>
      <c r="B3784" s="1">
        <v>45327.583333333336</v>
      </c>
      <c r="C3784" t="s">
        <v>7</v>
      </c>
      <c r="D3784" t="s">
        <v>8</v>
      </c>
      <c r="E3784" t="s">
        <v>8796</v>
      </c>
      <c r="F3784">
        <v>635</v>
      </c>
      <c r="G3784">
        <v>0.77800000000000002</v>
      </c>
      <c r="H3784">
        <v>2.5999999999999999E-2</v>
      </c>
      <c r="J3784" s="1" t="str">
        <f t="shared" si="60"/>
        <v>2024-02-05-14</v>
      </c>
    </row>
    <row r="3785" spans="1:10" x14ac:dyDescent="0.45">
      <c r="A3785">
        <v>4139701</v>
      </c>
      <c r="B3785" s="1">
        <v>45327.625</v>
      </c>
      <c r="C3785" t="s">
        <v>7</v>
      </c>
      <c r="D3785" t="s">
        <v>8</v>
      </c>
      <c r="E3785" t="s">
        <v>8796</v>
      </c>
      <c r="F3785">
        <v>635</v>
      </c>
      <c r="G3785">
        <v>0.47899999999999998</v>
      </c>
      <c r="H3785">
        <v>0</v>
      </c>
      <c r="J3785" s="1" t="str">
        <f t="shared" si="60"/>
        <v>2024-02-05-15</v>
      </c>
    </row>
    <row r="3786" spans="1:10" x14ac:dyDescent="0.45">
      <c r="A3786">
        <v>4141288</v>
      </c>
      <c r="B3786" s="1">
        <v>45327.666666666664</v>
      </c>
      <c r="C3786" t="s">
        <v>7</v>
      </c>
      <c r="D3786" t="s">
        <v>8</v>
      </c>
      <c r="E3786" t="s">
        <v>8796</v>
      </c>
      <c r="F3786">
        <v>635</v>
      </c>
      <c r="G3786">
        <v>0.59</v>
      </c>
      <c r="H3786">
        <v>0</v>
      </c>
      <c r="J3786" s="1" t="str">
        <f t="shared" si="60"/>
        <v>2024-02-05-16</v>
      </c>
    </row>
    <row r="3787" spans="1:10" x14ac:dyDescent="0.45">
      <c r="A3787">
        <v>4141410</v>
      </c>
      <c r="B3787" s="1">
        <v>45327.708333333336</v>
      </c>
      <c r="C3787" t="s">
        <v>7</v>
      </c>
      <c r="D3787" t="s">
        <v>8</v>
      </c>
      <c r="E3787" t="s">
        <v>8796</v>
      </c>
      <c r="F3787">
        <v>635</v>
      </c>
      <c r="G3787">
        <v>0.22800000000000001</v>
      </c>
      <c r="H3787">
        <v>0</v>
      </c>
      <c r="J3787" s="1" t="str">
        <f t="shared" si="60"/>
        <v>2024-02-05-17</v>
      </c>
    </row>
    <row r="3788" spans="1:10" x14ac:dyDescent="0.45">
      <c r="A3788">
        <v>4142721</v>
      </c>
      <c r="B3788" s="1">
        <v>45327.75</v>
      </c>
      <c r="C3788" t="s">
        <v>7</v>
      </c>
      <c r="D3788" t="s">
        <v>8</v>
      </c>
      <c r="E3788" t="s">
        <v>8796</v>
      </c>
      <c r="F3788">
        <v>635</v>
      </c>
      <c r="G3788">
        <v>0.22500000000000001</v>
      </c>
      <c r="H3788">
        <v>0</v>
      </c>
      <c r="J3788" s="1" t="str">
        <f t="shared" si="60"/>
        <v>2024-02-05-18</v>
      </c>
    </row>
    <row r="3789" spans="1:10" x14ac:dyDescent="0.45">
      <c r="A3789">
        <v>4144270</v>
      </c>
      <c r="B3789" s="1">
        <v>45327.791666666664</v>
      </c>
      <c r="C3789" t="s">
        <v>7</v>
      </c>
      <c r="D3789" t="s">
        <v>8</v>
      </c>
      <c r="E3789" t="s">
        <v>8796</v>
      </c>
      <c r="F3789">
        <v>635</v>
      </c>
      <c r="G3789">
        <v>0.94399999999999995</v>
      </c>
      <c r="H3789">
        <v>0</v>
      </c>
      <c r="J3789" s="1" t="str">
        <f t="shared" si="60"/>
        <v>2024-02-05-19</v>
      </c>
    </row>
    <row r="3790" spans="1:10" x14ac:dyDescent="0.45">
      <c r="A3790">
        <v>4145215</v>
      </c>
      <c r="B3790" s="1">
        <v>45327.833333333336</v>
      </c>
      <c r="C3790" t="s">
        <v>7</v>
      </c>
      <c r="D3790" t="s">
        <v>8</v>
      </c>
      <c r="E3790" t="s">
        <v>8796</v>
      </c>
      <c r="F3790">
        <v>635</v>
      </c>
      <c r="G3790">
        <v>0.23899999999999999</v>
      </c>
      <c r="H3790">
        <v>0</v>
      </c>
      <c r="J3790" s="1" t="str">
        <f t="shared" si="60"/>
        <v>2024-02-05-20</v>
      </c>
    </row>
    <row r="3791" spans="1:10" x14ac:dyDescent="0.45">
      <c r="A3791">
        <v>4146316</v>
      </c>
      <c r="B3791" s="1">
        <v>45327.875</v>
      </c>
      <c r="C3791" t="s">
        <v>7</v>
      </c>
      <c r="D3791" t="s">
        <v>8</v>
      </c>
      <c r="E3791" t="s">
        <v>8796</v>
      </c>
      <c r="F3791">
        <v>635</v>
      </c>
      <c r="G3791">
        <v>0.23699999999999999</v>
      </c>
      <c r="H3791">
        <v>0</v>
      </c>
      <c r="J3791" s="1" t="str">
        <f t="shared" si="60"/>
        <v>2024-02-05-21</v>
      </c>
    </row>
    <row r="3792" spans="1:10" x14ac:dyDescent="0.45">
      <c r="A3792">
        <v>4147585</v>
      </c>
      <c r="B3792" s="1">
        <v>45327.916666666664</v>
      </c>
      <c r="C3792" t="s">
        <v>7</v>
      </c>
      <c r="D3792" t="s">
        <v>8</v>
      </c>
      <c r="E3792" t="s">
        <v>8796</v>
      </c>
      <c r="F3792">
        <v>635</v>
      </c>
      <c r="G3792">
        <v>0.34</v>
      </c>
      <c r="H3792">
        <v>0</v>
      </c>
      <c r="J3792" s="1" t="str">
        <f t="shared" si="60"/>
        <v>2024-02-05-22</v>
      </c>
    </row>
    <row r="3793" spans="1:10" x14ac:dyDescent="0.45">
      <c r="A3793">
        <v>4148334</v>
      </c>
      <c r="B3793" s="1">
        <v>45327.958333333336</v>
      </c>
      <c r="C3793" t="s">
        <v>7</v>
      </c>
      <c r="D3793" t="s">
        <v>8</v>
      </c>
      <c r="E3793" t="s">
        <v>8796</v>
      </c>
      <c r="F3793">
        <v>635</v>
      </c>
      <c r="G3793">
        <v>1.2330000000000001</v>
      </c>
      <c r="H3793">
        <v>0</v>
      </c>
      <c r="J3793" s="1" t="str">
        <f t="shared" si="60"/>
        <v>2024-02-05-23</v>
      </c>
    </row>
    <row r="3794" spans="1:10" x14ac:dyDescent="0.45">
      <c r="A3794">
        <v>4149987</v>
      </c>
      <c r="B3794" s="1">
        <v>45328</v>
      </c>
      <c r="C3794" t="s">
        <v>7</v>
      </c>
      <c r="D3794" t="s">
        <v>8</v>
      </c>
      <c r="E3794" t="s">
        <v>8796</v>
      </c>
      <c r="F3794">
        <v>635</v>
      </c>
      <c r="G3794">
        <v>0.46600000000000003</v>
      </c>
      <c r="H3794">
        <v>0</v>
      </c>
      <c r="J3794" s="1" t="str">
        <f t="shared" si="60"/>
        <v>2024-02-06-00</v>
      </c>
    </row>
    <row r="3795" spans="1:10" x14ac:dyDescent="0.45">
      <c r="A3795">
        <v>4150604</v>
      </c>
      <c r="B3795" s="1">
        <v>45328.041666666664</v>
      </c>
      <c r="C3795" t="s">
        <v>7</v>
      </c>
      <c r="D3795" t="s">
        <v>8</v>
      </c>
      <c r="E3795" t="s">
        <v>8796</v>
      </c>
      <c r="F3795">
        <v>635</v>
      </c>
      <c r="G3795">
        <v>1.1060000000000001</v>
      </c>
      <c r="H3795">
        <v>0</v>
      </c>
      <c r="J3795" s="1" t="str">
        <f t="shared" si="60"/>
        <v>2024-02-06-01</v>
      </c>
    </row>
    <row r="3796" spans="1:10" x14ac:dyDescent="0.45">
      <c r="A3796">
        <v>4151758</v>
      </c>
      <c r="B3796" s="1">
        <v>45328.083333333336</v>
      </c>
      <c r="C3796" t="s">
        <v>7</v>
      </c>
      <c r="D3796" t="s">
        <v>8</v>
      </c>
      <c r="E3796" t="s">
        <v>8796</v>
      </c>
      <c r="F3796">
        <v>635</v>
      </c>
      <c r="G3796">
        <v>0.56499999999999995</v>
      </c>
      <c r="H3796">
        <v>0</v>
      </c>
      <c r="J3796" s="1" t="str">
        <f t="shared" si="60"/>
        <v>2024-02-06-02</v>
      </c>
    </row>
    <row r="3797" spans="1:10" x14ac:dyDescent="0.45">
      <c r="A3797">
        <v>4152697</v>
      </c>
      <c r="B3797" s="1">
        <v>45328.125</v>
      </c>
      <c r="C3797" t="s">
        <v>7</v>
      </c>
      <c r="D3797" t="s">
        <v>8</v>
      </c>
      <c r="E3797" t="s">
        <v>8796</v>
      </c>
      <c r="F3797">
        <v>635</v>
      </c>
      <c r="G3797">
        <v>0.84299999999999997</v>
      </c>
      <c r="H3797">
        <v>0</v>
      </c>
      <c r="J3797" s="1" t="str">
        <f t="shared" si="60"/>
        <v>2024-02-06-03</v>
      </c>
    </row>
    <row r="3798" spans="1:10" x14ac:dyDescent="0.45">
      <c r="A3798">
        <v>4153935</v>
      </c>
      <c r="B3798" s="1">
        <v>45328.166666666664</v>
      </c>
      <c r="C3798" t="s">
        <v>7</v>
      </c>
      <c r="D3798" t="s">
        <v>8</v>
      </c>
      <c r="E3798" t="s">
        <v>8796</v>
      </c>
      <c r="F3798">
        <v>635</v>
      </c>
      <c r="G3798">
        <v>0.90900000000000003</v>
      </c>
      <c r="H3798">
        <v>0</v>
      </c>
      <c r="J3798" s="1" t="str">
        <f t="shared" si="60"/>
        <v>2024-02-06-04</v>
      </c>
    </row>
    <row r="3799" spans="1:10" x14ac:dyDescent="0.45">
      <c r="A3799">
        <v>4155378</v>
      </c>
      <c r="B3799" s="1">
        <v>45328.208333333336</v>
      </c>
      <c r="C3799" t="s">
        <v>7</v>
      </c>
      <c r="D3799" t="s">
        <v>8</v>
      </c>
      <c r="E3799" t="s">
        <v>8796</v>
      </c>
      <c r="F3799">
        <v>635</v>
      </c>
      <c r="G3799">
        <v>1.08</v>
      </c>
      <c r="H3799">
        <v>0</v>
      </c>
      <c r="J3799" s="1" t="str">
        <f t="shared" si="60"/>
        <v>2024-02-06-05</v>
      </c>
    </row>
    <row r="3800" spans="1:10" x14ac:dyDescent="0.45">
      <c r="A3800">
        <v>4155563</v>
      </c>
      <c r="B3800" s="1">
        <v>45328.25</v>
      </c>
      <c r="C3800" t="s">
        <v>7</v>
      </c>
      <c r="D3800" t="s">
        <v>8</v>
      </c>
      <c r="E3800" t="s">
        <v>8796</v>
      </c>
      <c r="F3800">
        <v>635</v>
      </c>
      <c r="G3800">
        <v>0.95599999999999996</v>
      </c>
      <c r="H3800">
        <v>4.0000000000000001E-3</v>
      </c>
      <c r="J3800" s="1" t="str">
        <f t="shared" si="60"/>
        <v>2024-02-06-06</v>
      </c>
    </row>
    <row r="3801" spans="1:10" x14ac:dyDescent="0.45">
      <c r="A3801">
        <v>4157054</v>
      </c>
      <c r="B3801" s="1">
        <v>45328.291666666664</v>
      </c>
      <c r="C3801" t="s">
        <v>7</v>
      </c>
      <c r="D3801" t="s">
        <v>8</v>
      </c>
      <c r="E3801" t="s">
        <v>8796</v>
      </c>
      <c r="F3801">
        <v>635</v>
      </c>
      <c r="G3801">
        <v>0.53800000000000003</v>
      </c>
      <c r="H3801">
        <v>3.4000000000000002E-2</v>
      </c>
      <c r="J3801" s="1" t="str">
        <f t="shared" si="60"/>
        <v>2024-02-06-07</v>
      </c>
    </row>
    <row r="3802" spans="1:10" x14ac:dyDescent="0.45">
      <c r="A3802">
        <v>4158348</v>
      </c>
      <c r="B3802" s="1">
        <v>45328.333333333336</v>
      </c>
      <c r="C3802" t="s">
        <v>7</v>
      </c>
      <c r="D3802" t="s">
        <v>8</v>
      </c>
      <c r="E3802" t="s">
        <v>8796</v>
      </c>
      <c r="F3802">
        <v>635</v>
      </c>
      <c r="G3802">
        <v>0.443</v>
      </c>
      <c r="H3802">
        <v>0.03</v>
      </c>
      <c r="J3802" s="1" t="str">
        <f t="shared" si="60"/>
        <v>2024-02-06-08</v>
      </c>
    </row>
    <row r="3803" spans="1:10" x14ac:dyDescent="0.45">
      <c r="A3803">
        <v>4159695</v>
      </c>
      <c r="B3803" s="1">
        <v>45328.375</v>
      </c>
      <c r="C3803" t="s">
        <v>7</v>
      </c>
      <c r="D3803" t="s">
        <v>8</v>
      </c>
      <c r="E3803" t="s">
        <v>8796</v>
      </c>
      <c r="F3803">
        <v>635</v>
      </c>
      <c r="G3803">
        <v>0.29599999999999999</v>
      </c>
      <c r="H3803">
        <v>0.17899999999999999</v>
      </c>
      <c r="J3803" s="1" t="str">
        <f t="shared" si="60"/>
        <v>2024-02-06-09</v>
      </c>
    </row>
    <row r="3804" spans="1:10" x14ac:dyDescent="0.45">
      <c r="A3804">
        <v>4160632</v>
      </c>
      <c r="B3804" s="1">
        <v>45328.416666666664</v>
      </c>
      <c r="C3804" t="s">
        <v>7</v>
      </c>
      <c r="D3804" t="s">
        <v>8</v>
      </c>
      <c r="E3804" t="s">
        <v>8796</v>
      </c>
      <c r="F3804">
        <v>635</v>
      </c>
      <c r="G3804">
        <v>2.0499999999999998</v>
      </c>
      <c r="H3804">
        <v>0.08</v>
      </c>
      <c r="J3804" s="1" t="str">
        <f t="shared" si="60"/>
        <v>2024-02-06-10</v>
      </c>
    </row>
    <row r="3805" spans="1:10" x14ac:dyDescent="0.45">
      <c r="A3805">
        <v>4161880</v>
      </c>
      <c r="B3805" s="1">
        <v>45328.458333333336</v>
      </c>
      <c r="C3805" t="s">
        <v>7</v>
      </c>
      <c r="D3805" t="s">
        <v>8</v>
      </c>
      <c r="E3805" t="s">
        <v>8796</v>
      </c>
      <c r="F3805">
        <v>635</v>
      </c>
      <c r="G3805">
        <v>0.86899999999999999</v>
      </c>
      <c r="H3805">
        <v>0.111</v>
      </c>
      <c r="J3805" s="1" t="str">
        <f t="shared" si="60"/>
        <v>2024-02-06-11</v>
      </c>
    </row>
    <row r="3806" spans="1:10" x14ac:dyDescent="0.45">
      <c r="A3806">
        <v>4162537</v>
      </c>
      <c r="B3806" s="1">
        <v>45328.5</v>
      </c>
      <c r="C3806" t="s">
        <v>7</v>
      </c>
      <c r="D3806" t="s">
        <v>8</v>
      </c>
      <c r="E3806" t="s">
        <v>8796</v>
      </c>
      <c r="F3806">
        <v>635</v>
      </c>
      <c r="G3806">
        <v>0.29499999999999998</v>
      </c>
      <c r="H3806">
        <v>9.5000000000000001E-2</v>
      </c>
      <c r="J3806" s="1" t="str">
        <f t="shared" si="60"/>
        <v>2024-02-06-12</v>
      </c>
    </row>
    <row r="3807" spans="1:10" x14ac:dyDescent="0.45">
      <c r="A3807">
        <v>4163159</v>
      </c>
      <c r="B3807" s="1">
        <v>45328.541666666664</v>
      </c>
      <c r="C3807" t="s">
        <v>7</v>
      </c>
      <c r="D3807" t="s">
        <v>8</v>
      </c>
      <c r="E3807" t="s">
        <v>8796</v>
      </c>
      <c r="F3807">
        <v>635</v>
      </c>
      <c r="G3807">
        <v>0.83699999999999997</v>
      </c>
      <c r="H3807">
        <v>2.3E-2</v>
      </c>
      <c r="J3807" s="1" t="str">
        <f t="shared" si="60"/>
        <v>2024-02-06-13</v>
      </c>
    </row>
    <row r="3808" spans="1:10" x14ac:dyDescent="0.45">
      <c r="A3808">
        <v>4164557</v>
      </c>
      <c r="B3808" s="1">
        <v>45328.583333333336</v>
      </c>
      <c r="C3808" t="s">
        <v>7</v>
      </c>
      <c r="D3808" t="s">
        <v>8</v>
      </c>
      <c r="E3808" t="s">
        <v>8796</v>
      </c>
      <c r="F3808">
        <v>635</v>
      </c>
      <c r="G3808">
        <v>1.2110000000000001</v>
      </c>
      <c r="H3808">
        <v>0</v>
      </c>
      <c r="J3808" s="1" t="str">
        <f t="shared" si="60"/>
        <v>2024-02-06-14</v>
      </c>
    </row>
    <row r="3809" spans="1:10" x14ac:dyDescent="0.45">
      <c r="A3809">
        <v>4165936</v>
      </c>
      <c r="B3809" s="1">
        <v>45328.625</v>
      </c>
      <c r="C3809" t="s">
        <v>7</v>
      </c>
      <c r="D3809" t="s">
        <v>8</v>
      </c>
      <c r="E3809" t="s">
        <v>8796</v>
      </c>
      <c r="F3809">
        <v>635</v>
      </c>
      <c r="G3809">
        <v>1.032</v>
      </c>
      <c r="H3809">
        <v>0</v>
      </c>
      <c r="J3809" s="1" t="str">
        <f t="shared" si="60"/>
        <v>2024-02-06-15</v>
      </c>
    </row>
    <row r="3810" spans="1:10" x14ac:dyDescent="0.45">
      <c r="A3810">
        <v>4167487</v>
      </c>
      <c r="B3810" s="1">
        <v>45328.666666666664</v>
      </c>
      <c r="C3810" t="s">
        <v>7</v>
      </c>
      <c r="D3810" t="s">
        <v>8</v>
      </c>
      <c r="E3810" t="s">
        <v>8796</v>
      </c>
      <c r="F3810">
        <v>635</v>
      </c>
      <c r="G3810">
        <v>1.264</v>
      </c>
      <c r="H3810">
        <v>0</v>
      </c>
      <c r="J3810" s="1" t="str">
        <f t="shared" si="60"/>
        <v>2024-02-06-16</v>
      </c>
    </row>
    <row r="3811" spans="1:10" x14ac:dyDescent="0.45">
      <c r="A3811">
        <v>4167950</v>
      </c>
      <c r="B3811" s="1">
        <v>45328.708333333336</v>
      </c>
      <c r="C3811" t="s">
        <v>7</v>
      </c>
      <c r="D3811" t="s">
        <v>8</v>
      </c>
      <c r="E3811" t="s">
        <v>8796</v>
      </c>
      <c r="F3811">
        <v>635</v>
      </c>
      <c r="G3811">
        <v>0.63</v>
      </c>
      <c r="H3811">
        <v>0</v>
      </c>
      <c r="J3811" s="1" t="str">
        <f t="shared" si="60"/>
        <v>2024-02-06-17</v>
      </c>
    </row>
    <row r="3812" spans="1:10" x14ac:dyDescent="0.45">
      <c r="A3812">
        <v>4169571</v>
      </c>
      <c r="B3812" s="1">
        <v>45328.75</v>
      </c>
      <c r="C3812" t="s">
        <v>7</v>
      </c>
      <c r="D3812" t="s">
        <v>8</v>
      </c>
      <c r="E3812" t="s">
        <v>8796</v>
      </c>
      <c r="F3812">
        <v>635</v>
      </c>
      <c r="G3812">
        <v>0.78400000000000003</v>
      </c>
      <c r="H3812">
        <v>0</v>
      </c>
      <c r="J3812" s="1" t="str">
        <f t="shared" si="60"/>
        <v>2024-02-06-18</v>
      </c>
    </row>
    <row r="3813" spans="1:10" x14ac:dyDescent="0.45">
      <c r="A3813">
        <v>4170024</v>
      </c>
      <c r="B3813" s="1">
        <v>45328.791666666664</v>
      </c>
      <c r="C3813" t="s">
        <v>7</v>
      </c>
      <c r="D3813" t="s">
        <v>8</v>
      </c>
      <c r="E3813" t="s">
        <v>8796</v>
      </c>
      <c r="F3813">
        <v>635</v>
      </c>
      <c r="G3813">
        <v>0.25700000000000001</v>
      </c>
      <c r="H3813">
        <v>0</v>
      </c>
      <c r="J3813" s="1" t="str">
        <f t="shared" si="60"/>
        <v>2024-02-06-19</v>
      </c>
    </row>
    <row r="3814" spans="1:10" x14ac:dyDescent="0.45">
      <c r="A3814">
        <v>4171289</v>
      </c>
      <c r="B3814" s="1">
        <v>45328.833333333336</v>
      </c>
      <c r="C3814" t="s">
        <v>7</v>
      </c>
      <c r="D3814" t="s">
        <v>8</v>
      </c>
      <c r="E3814" t="s">
        <v>8796</v>
      </c>
      <c r="F3814">
        <v>635</v>
      </c>
      <c r="G3814">
        <v>0.27400000000000002</v>
      </c>
      <c r="H3814">
        <v>0</v>
      </c>
      <c r="J3814" s="1" t="str">
        <f t="shared" si="60"/>
        <v>2024-02-06-20</v>
      </c>
    </row>
    <row r="3815" spans="1:10" x14ac:dyDescent="0.45">
      <c r="A3815">
        <v>4172046</v>
      </c>
      <c r="B3815" s="1">
        <v>45328.875</v>
      </c>
      <c r="C3815" t="s">
        <v>7</v>
      </c>
      <c r="D3815" t="s">
        <v>8</v>
      </c>
      <c r="E3815" t="s">
        <v>8796</v>
      </c>
      <c r="F3815">
        <v>635</v>
      </c>
      <c r="G3815">
        <v>0.19500000000000001</v>
      </c>
      <c r="H3815">
        <v>0</v>
      </c>
      <c r="J3815" s="1" t="str">
        <f t="shared" si="60"/>
        <v>2024-02-06-21</v>
      </c>
    </row>
    <row r="3816" spans="1:10" x14ac:dyDescent="0.45">
      <c r="A3816">
        <v>4173109</v>
      </c>
      <c r="B3816" s="1">
        <v>45328.916666666664</v>
      </c>
      <c r="C3816" t="s">
        <v>7</v>
      </c>
      <c r="D3816" t="s">
        <v>8</v>
      </c>
      <c r="E3816" t="s">
        <v>8796</v>
      </c>
      <c r="F3816">
        <v>635</v>
      </c>
      <c r="G3816">
        <v>0.16200000000000001</v>
      </c>
      <c r="H3816">
        <v>0</v>
      </c>
      <c r="J3816" s="1" t="str">
        <f t="shared" si="60"/>
        <v>2024-02-06-22</v>
      </c>
    </row>
    <row r="3817" spans="1:10" x14ac:dyDescent="0.45">
      <c r="A3817">
        <v>4174717</v>
      </c>
      <c r="B3817" s="1">
        <v>45328.958333333336</v>
      </c>
      <c r="C3817" t="s">
        <v>7</v>
      </c>
      <c r="D3817" t="s">
        <v>8</v>
      </c>
      <c r="E3817" t="s">
        <v>8796</v>
      </c>
      <c r="F3817">
        <v>635</v>
      </c>
      <c r="G3817">
        <v>0.20899999999999999</v>
      </c>
      <c r="H3817">
        <v>0</v>
      </c>
      <c r="J3817" s="1" t="str">
        <f t="shared" si="60"/>
        <v>2024-02-06-23</v>
      </c>
    </row>
    <row r="3818" spans="1:10" x14ac:dyDescent="0.45">
      <c r="A3818">
        <v>4175296</v>
      </c>
      <c r="B3818" s="1">
        <v>45329</v>
      </c>
      <c r="C3818" t="s">
        <v>7</v>
      </c>
      <c r="D3818" t="s">
        <v>8</v>
      </c>
      <c r="E3818" t="s">
        <v>8796</v>
      </c>
      <c r="F3818">
        <v>635</v>
      </c>
      <c r="G3818">
        <v>0.21099999999999999</v>
      </c>
      <c r="H3818">
        <v>0</v>
      </c>
      <c r="J3818" s="1" t="str">
        <f t="shared" si="60"/>
        <v>2024-02-07-00</v>
      </c>
    </row>
    <row r="3819" spans="1:10" x14ac:dyDescent="0.45">
      <c r="A3819">
        <v>4176744</v>
      </c>
      <c r="B3819" s="1">
        <v>45329.041666666664</v>
      </c>
      <c r="C3819" t="s">
        <v>7</v>
      </c>
      <c r="D3819" t="s">
        <v>8</v>
      </c>
      <c r="E3819" t="s">
        <v>8796</v>
      </c>
      <c r="F3819">
        <v>635</v>
      </c>
      <c r="G3819">
        <v>0.219</v>
      </c>
      <c r="H3819">
        <v>0</v>
      </c>
      <c r="J3819" s="1" t="str">
        <f t="shared" si="60"/>
        <v>2024-02-07-01</v>
      </c>
    </row>
    <row r="3820" spans="1:10" x14ac:dyDescent="0.45">
      <c r="A3820">
        <v>4177379</v>
      </c>
      <c r="B3820" s="1">
        <v>45329.083333333336</v>
      </c>
      <c r="C3820" t="s">
        <v>7</v>
      </c>
      <c r="D3820" t="s">
        <v>8</v>
      </c>
      <c r="E3820" t="s">
        <v>8796</v>
      </c>
      <c r="F3820">
        <v>635</v>
      </c>
      <c r="G3820">
        <v>0.65300000000000002</v>
      </c>
      <c r="H3820">
        <v>0</v>
      </c>
      <c r="J3820" s="1" t="str">
        <f t="shared" si="60"/>
        <v>2024-02-07-02</v>
      </c>
    </row>
    <row r="3821" spans="1:10" x14ac:dyDescent="0.45">
      <c r="A3821">
        <v>4178684</v>
      </c>
      <c r="B3821" s="1">
        <v>45329.125</v>
      </c>
      <c r="C3821" t="s">
        <v>7</v>
      </c>
      <c r="D3821" t="s">
        <v>8</v>
      </c>
      <c r="E3821" t="s">
        <v>8796</v>
      </c>
      <c r="F3821">
        <v>635</v>
      </c>
      <c r="G3821">
        <v>0.214</v>
      </c>
      <c r="H3821">
        <v>0</v>
      </c>
      <c r="J3821" s="1" t="str">
        <f t="shared" si="60"/>
        <v>2024-02-07-03</v>
      </c>
    </row>
    <row r="3822" spans="1:10" x14ac:dyDescent="0.45">
      <c r="A3822">
        <v>4179746</v>
      </c>
      <c r="B3822" s="1">
        <v>45329.166666666664</v>
      </c>
      <c r="C3822" t="s">
        <v>7</v>
      </c>
      <c r="D3822" t="s">
        <v>8</v>
      </c>
      <c r="E3822" t="s">
        <v>8796</v>
      </c>
      <c r="F3822">
        <v>635</v>
      </c>
      <c r="G3822">
        <v>1.28</v>
      </c>
      <c r="H3822">
        <v>0</v>
      </c>
      <c r="J3822" s="1" t="str">
        <f t="shared" si="60"/>
        <v>2024-02-07-04</v>
      </c>
    </row>
    <row r="3823" spans="1:10" x14ac:dyDescent="0.45">
      <c r="A3823">
        <v>4181525</v>
      </c>
      <c r="B3823" s="1">
        <v>45329.208333333336</v>
      </c>
      <c r="C3823" t="s">
        <v>7</v>
      </c>
      <c r="D3823" t="s">
        <v>8</v>
      </c>
      <c r="E3823" t="s">
        <v>8796</v>
      </c>
      <c r="F3823">
        <v>635</v>
      </c>
      <c r="G3823">
        <v>0.59599999999999997</v>
      </c>
      <c r="H3823">
        <v>0</v>
      </c>
      <c r="J3823" s="1" t="str">
        <f t="shared" si="60"/>
        <v>2024-02-07-05</v>
      </c>
    </row>
    <row r="3824" spans="1:10" x14ac:dyDescent="0.45">
      <c r="A3824">
        <v>4182453</v>
      </c>
      <c r="B3824" s="1">
        <v>45329.25</v>
      </c>
      <c r="C3824" t="s">
        <v>7</v>
      </c>
      <c r="D3824" t="s">
        <v>8</v>
      </c>
      <c r="E3824" t="s">
        <v>8796</v>
      </c>
      <c r="F3824">
        <v>635</v>
      </c>
      <c r="G3824">
        <v>0.41099999999999998</v>
      </c>
      <c r="H3824">
        <v>8.9999999999999993E-3</v>
      </c>
      <c r="J3824" s="1" t="str">
        <f t="shared" si="60"/>
        <v>2024-02-07-06</v>
      </c>
    </row>
    <row r="3825" spans="1:10" x14ac:dyDescent="0.45">
      <c r="A3825">
        <v>4182973</v>
      </c>
      <c r="B3825" s="1">
        <v>45329.291666666664</v>
      </c>
      <c r="C3825" t="s">
        <v>7</v>
      </c>
      <c r="D3825" t="s">
        <v>8</v>
      </c>
      <c r="E3825" t="s">
        <v>8796</v>
      </c>
      <c r="F3825">
        <v>635</v>
      </c>
      <c r="G3825">
        <v>0.33100000000000002</v>
      </c>
      <c r="H3825">
        <v>0.127</v>
      </c>
      <c r="J3825" s="1" t="str">
        <f t="shared" si="60"/>
        <v>2024-02-07-07</v>
      </c>
    </row>
    <row r="3826" spans="1:10" x14ac:dyDescent="0.45">
      <c r="A3826">
        <v>4184836</v>
      </c>
      <c r="B3826" s="1">
        <v>45329.333333333336</v>
      </c>
      <c r="C3826" t="s">
        <v>7</v>
      </c>
      <c r="D3826" t="s">
        <v>8</v>
      </c>
      <c r="E3826" t="s">
        <v>8796</v>
      </c>
      <c r="F3826">
        <v>635</v>
      </c>
      <c r="G3826">
        <v>0.24299999999999999</v>
      </c>
      <c r="H3826">
        <v>0.57699999999999996</v>
      </c>
      <c r="J3826" s="1" t="str">
        <f t="shared" si="60"/>
        <v>2024-02-07-08</v>
      </c>
    </row>
    <row r="3827" spans="1:10" x14ac:dyDescent="0.45">
      <c r="A3827">
        <v>4185033</v>
      </c>
      <c r="B3827" s="1">
        <v>45329.375</v>
      </c>
      <c r="C3827" t="s">
        <v>7</v>
      </c>
      <c r="D3827" t="s">
        <v>8</v>
      </c>
      <c r="E3827" t="s">
        <v>8796</v>
      </c>
      <c r="F3827">
        <v>635</v>
      </c>
      <c r="G3827">
        <v>6.8000000000000005E-2</v>
      </c>
      <c r="H3827">
        <v>0.75700000000000001</v>
      </c>
      <c r="J3827" s="1" t="str">
        <f t="shared" si="60"/>
        <v>2024-02-07-09</v>
      </c>
    </row>
    <row r="3828" spans="1:10" x14ac:dyDescent="0.45">
      <c r="A3828">
        <v>4186708</v>
      </c>
      <c r="B3828" s="1">
        <v>45329.416666666664</v>
      </c>
      <c r="C3828" t="s">
        <v>7</v>
      </c>
      <c r="D3828" t="s">
        <v>8</v>
      </c>
      <c r="E3828" t="s">
        <v>8796</v>
      </c>
      <c r="F3828">
        <v>635</v>
      </c>
      <c r="G3828">
        <v>0.58599999999999997</v>
      </c>
      <c r="H3828">
        <v>0.33800000000000002</v>
      </c>
      <c r="J3828" s="1" t="str">
        <f t="shared" si="60"/>
        <v>2024-02-07-10</v>
      </c>
    </row>
    <row r="3829" spans="1:10" x14ac:dyDescent="0.45">
      <c r="A3829">
        <v>4187765</v>
      </c>
      <c r="B3829" s="1">
        <v>45329.458333333336</v>
      </c>
      <c r="C3829" t="s">
        <v>7</v>
      </c>
      <c r="D3829" t="s">
        <v>8</v>
      </c>
      <c r="E3829" t="s">
        <v>8796</v>
      </c>
      <c r="F3829">
        <v>635</v>
      </c>
      <c r="G3829">
        <v>0.20300000000000001</v>
      </c>
      <c r="H3829">
        <v>0.41399999999999998</v>
      </c>
      <c r="J3829" s="1" t="str">
        <f t="shared" si="60"/>
        <v>2024-02-07-11</v>
      </c>
    </row>
    <row r="3830" spans="1:10" x14ac:dyDescent="0.45">
      <c r="A3830">
        <v>4189004</v>
      </c>
      <c r="B3830" s="1">
        <v>45329.5</v>
      </c>
      <c r="C3830" t="s">
        <v>7</v>
      </c>
      <c r="D3830" t="s">
        <v>8</v>
      </c>
      <c r="E3830" t="s">
        <v>8796</v>
      </c>
      <c r="F3830">
        <v>635</v>
      </c>
      <c r="G3830">
        <v>0.52900000000000003</v>
      </c>
      <c r="H3830">
        <v>0.16300000000000001</v>
      </c>
      <c r="J3830" s="1" t="str">
        <f t="shared" si="60"/>
        <v>2024-02-07-12</v>
      </c>
    </row>
    <row r="3831" spans="1:10" x14ac:dyDescent="0.45">
      <c r="A3831">
        <v>4189696</v>
      </c>
      <c r="B3831" s="1">
        <v>45329.541666666664</v>
      </c>
      <c r="C3831" t="s">
        <v>7</v>
      </c>
      <c r="D3831" t="s">
        <v>8</v>
      </c>
      <c r="E3831" t="s">
        <v>8796</v>
      </c>
      <c r="F3831">
        <v>635</v>
      </c>
      <c r="G3831">
        <v>0.46899999999999997</v>
      </c>
      <c r="H3831">
        <v>8.7999999999999995E-2</v>
      </c>
      <c r="J3831" s="1" t="str">
        <f t="shared" si="60"/>
        <v>2024-02-07-13</v>
      </c>
    </row>
    <row r="3832" spans="1:10" x14ac:dyDescent="0.45">
      <c r="A3832">
        <v>4190793</v>
      </c>
      <c r="B3832" s="1">
        <v>45329.583333333336</v>
      </c>
      <c r="C3832" t="s">
        <v>7</v>
      </c>
      <c r="D3832" t="s">
        <v>8</v>
      </c>
      <c r="E3832" t="s">
        <v>8796</v>
      </c>
      <c r="F3832">
        <v>635</v>
      </c>
      <c r="G3832">
        <v>1.1870000000000001</v>
      </c>
      <c r="H3832">
        <v>1.2999999999999999E-2</v>
      </c>
      <c r="J3832" s="1" t="str">
        <f t="shared" si="60"/>
        <v>2024-02-07-14</v>
      </c>
    </row>
    <row r="3833" spans="1:10" x14ac:dyDescent="0.45">
      <c r="A3833">
        <v>4192601</v>
      </c>
      <c r="B3833" s="1">
        <v>45329.625</v>
      </c>
      <c r="C3833" t="s">
        <v>7</v>
      </c>
      <c r="D3833" t="s">
        <v>8</v>
      </c>
      <c r="E3833" t="s">
        <v>8796</v>
      </c>
      <c r="F3833">
        <v>635</v>
      </c>
      <c r="G3833">
        <v>1.2150000000000001</v>
      </c>
      <c r="H3833">
        <v>0</v>
      </c>
      <c r="J3833" s="1" t="str">
        <f t="shared" si="60"/>
        <v>2024-02-07-15</v>
      </c>
    </row>
    <row r="3834" spans="1:10" x14ac:dyDescent="0.45">
      <c r="A3834">
        <v>4193520</v>
      </c>
      <c r="B3834" s="1">
        <v>45329.666666666664</v>
      </c>
      <c r="C3834" t="s">
        <v>7</v>
      </c>
      <c r="D3834" t="s">
        <v>8</v>
      </c>
      <c r="E3834" t="s">
        <v>8796</v>
      </c>
      <c r="F3834">
        <v>635</v>
      </c>
      <c r="G3834">
        <v>1.2310000000000001</v>
      </c>
      <c r="H3834">
        <v>0</v>
      </c>
      <c r="J3834" s="1" t="str">
        <f t="shared" si="60"/>
        <v>2024-02-07-16</v>
      </c>
    </row>
    <row r="3835" spans="1:10" x14ac:dyDescent="0.45">
      <c r="A3835">
        <v>4193930</v>
      </c>
      <c r="B3835" s="1">
        <v>45329.708333333336</v>
      </c>
      <c r="C3835" t="s">
        <v>7</v>
      </c>
      <c r="D3835" t="s">
        <v>8</v>
      </c>
      <c r="E3835" t="s">
        <v>8796</v>
      </c>
      <c r="F3835">
        <v>635</v>
      </c>
      <c r="G3835">
        <v>0.80400000000000005</v>
      </c>
      <c r="H3835">
        <v>0</v>
      </c>
      <c r="J3835" s="1" t="str">
        <f t="shared" si="60"/>
        <v>2024-02-07-17</v>
      </c>
    </row>
    <row r="3836" spans="1:10" x14ac:dyDescent="0.45">
      <c r="A3836">
        <v>4195892</v>
      </c>
      <c r="B3836" s="1">
        <v>45329.75</v>
      </c>
      <c r="C3836" t="s">
        <v>7</v>
      </c>
      <c r="D3836" t="s">
        <v>8</v>
      </c>
      <c r="E3836" t="s">
        <v>8796</v>
      </c>
      <c r="F3836">
        <v>635</v>
      </c>
      <c r="G3836">
        <v>1.5549999999999999</v>
      </c>
      <c r="H3836">
        <v>0</v>
      </c>
      <c r="J3836" s="1" t="str">
        <f t="shared" si="60"/>
        <v>2024-02-07-18</v>
      </c>
    </row>
    <row r="3837" spans="1:10" x14ac:dyDescent="0.45">
      <c r="A3837">
        <v>4196780</v>
      </c>
      <c r="B3837" s="1">
        <v>45329.791666666664</v>
      </c>
      <c r="C3837" t="s">
        <v>7</v>
      </c>
      <c r="D3837" t="s">
        <v>8</v>
      </c>
      <c r="E3837" t="s">
        <v>8796</v>
      </c>
      <c r="F3837">
        <v>635</v>
      </c>
      <c r="G3837">
        <v>0.91800000000000004</v>
      </c>
      <c r="H3837">
        <v>0</v>
      </c>
      <c r="J3837" s="1" t="str">
        <f t="shared" si="60"/>
        <v>2024-02-07-19</v>
      </c>
    </row>
    <row r="3838" spans="1:10" x14ac:dyDescent="0.45">
      <c r="A3838">
        <v>4197816</v>
      </c>
      <c r="B3838" s="1">
        <v>45329.833333333336</v>
      </c>
      <c r="C3838" t="s">
        <v>7</v>
      </c>
      <c r="D3838" t="s">
        <v>8</v>
      </c>
      <c r="E3838" t="s">
        <v>8796</v>
      </c>
      <c r="F3838">
        <v>635</v>
      </c>
      <c r="G3838">
        <v>1.3620000000000001</v>
      </c>
      <c r="H3838">
        <v>0</v>
      </c>
      <c r="J3838" s="1" t="str">
        <f t="shared" si="60"/>
        <v>2024-02-07-20</v>
      </c>
    </row>
    <row r="3839" spans="1:10" x14ac:dyDescent="0.45">
      <c r="A3839">
        <v>4199029</v>
      </c>
      <c r="B3839" s="1">
        <v>45329.875</v>
      </c>
      <c r="C3839" t="s">
        <v>7</v>
      </c>
      <c r="D3839" t="s">
        <v>8</v>
      </c>
      <c r="E3839" t="s">
        <v>8796</v>
      </c>
      <c r="F3839">
        <v>635</v>
      </c>
      <c r="G3839">
        <v>0.77</v>
      </c>
      <c r="H3839">
        <v>0</v>
      </c>
      <c r="J3839" s="1" t="str">
        <f t="shared" si="60"/>
        <v>2024-02-07-21</v>
      </c>
    </row>
    <row r="3840" spans="1:10" x14ac:dyDescent="0.45">
      <c r="A3840">
        <v>4200062</v>
      </c>
      <c r="B3840" s="1">
        <v>45329.916666666664</v>
      </c>
      <c r="C3840" t="s">
        <v>7</v>
      </c>
      <c r="D3840" t="s">
        <v>8</v>
      </c>
      <c r="E3840" t="s">
        <v>8796</v>
      </c>
      <c r="F3840">
        <v>635</v>
      </c>
      <c r="G3840">
        <v>0.97799999999999998</v>
      </c>
      <c r="H3840">
        <v>0</v>
      </c>
      <c r="J3840" s="1" t="str">
        <f t="shared" si="60"/>
        <v>2024-02-07-22</v>
      </c>
    </row>
    <row r="3841" spans="1:10" x14ac:dyDescent="0.45">
      <c r="A3841">
        <v>4201329</v>
      </c>
      <c r="B3841" s="1">
        <v>45329.958333333336</v>
      </c>
      <c r="C3841" t="s">
        <v>7</v>
      </c>
      <c r="D3841" t="s">
        <v>8</v>
      </c>
      <c r="E3841" t="s">
        <v>8796</v>
      </c>
      <c r="F3841">
        <v>635</v>
      </c>
      <c r="G3841">
        <v>0.83299999999999996</v>
      </c>
      <c r="H3841">
        <v>0</v>
      </c>
      <c r="J3841" s="1" t="str">
        <f t="shared" si="60"/>
        <v>2024-02-07-23</v>
      </c>
    </row>
    <row r="3842" spans="1:10" x14ac:dyDescent="0.45">
      <c r="A3842">
        <v>4201546</v>
      </c>
      <c r="B3842" s="1">
        <v>45330</v>
      </c>
      <c r="C3842" t="s">
        <v>7</v>
      </c>
      <c r="D3842" t="s">
        <v>8</v>
      </c>
      <c r="E3842" t="s">
        <v>8796</v>
      </c>
      <c r="F3842">
        <v>635</v>
      </c>
      <c r="G3842">
        <v>0.66900000000000004</v>
      </c>
      <c r="H3842">
        <v>0</v>
      </c>
      <c r="J3842" s="1" t="str">
        <f t="shared" si="60"/>
        <v>2024-02-08-00</v>
      </c>
    </row>
    <row r="3843" spans="1:10" x14ac:dyDescent="0.45">
      <c r="A3843">
        <v>4202567</v>
      </c>
      <c r="B3843" s="1">
        <v>45330.041666666664</v>
      </c>
      <c r="C3843" t="s">
        <v>7</v>
      </c>
      <c r="D3843" t="s">
        <v>8</v>
      </c>
      <c r="E3843" t="s">
        <v>8796</v>
      </c>
      <c r="F3843">
        <v>635</v>
      </c>
      <c r="G3843">
        <v>1.004</v>
      </c>
      <c r="H3843">
        <v>0</v>
      </c>
      <c r="J3843" s="1" t="str">
        <f t="shared" ref="J3843:J3906" si="61">TEXT(YEAR(B3843),"0000")&amp;"-"&amp;TEXT(MONTH(B3843),"00")&amp;"-"&amp;TEXT(DAY(B3843),"00")&amp;"-"&amp;TEXT(HOUR(B3843),"00")</f>
        <v>2024-02-08-01</v>
      </c>
    </row>
    <row r="3844" spans="1:10" x14ac:dyDescent="0.45">
      <c r="A3844">
        <v>4204167</v>
      </c>
      <c r="B3844" s="1">
        <v>45330.083333333336</v>
      </c>
      <c r="C3844" t="s">
        <v>7</v>
      </c>
      <c r="D3844" t="s">
        <v>8</v>
      </c>
      <c r="E3844" t="s">
        <v>8796</v>
      </c>
      <c r="F3844">
        <v>635</v>
      </c>
      <c r="G3844">
        <v>0.84399999999999997</v>
      </c>
      <c r="H3844">
        <v>0</v>
      </c>
      <c r="J3844" s="1" t="str">
        <f t="shared" si="61"/>
        <v>2024-02-08-02</v>
      </c>
    </row>
    <row r="3845" spans="1:10" x14ac:dyDescent="0.45">
      <c r="A3845">
        <v>4205204</v>
      </c>
      <c r="B3845" s="1">
        <v>45330.125</v>
      </c>
      <c r="C3845" t="s">
        <v>7</v>
      </c>
      <c r="D3845" t="s">
        <v>8</v>
      </c>
      <c r="E3845" t="s">
        <v>8796</v>
      </c>
      <c r="F3845">
        <v>635</v>
      </c>
      <c r="G3845">
        <v>0.95899999999999996</v>
      </c>
      <c r="H3845">
        <v>0</v>
      </c>
      <c r="J3845" s="1" t="str">
        <f t="shared" si="61"/>
        <v>2024-02-08-03</v>
      </c>
    </row>
    <row r="3846" spans="1:10" x14ac:dyDescent="0.45">
      <c r="A3846">
        <v>4206313</v>
      </c>
      <c r="B3846" s="1">
        <v>45330.166666666664</v>
      </c>
      <c r="C3846" t="s">
        <v>7</v>
      </c>
      <c r="D3846" t="s">
        <v>8</v>
      </c>
      <c r="E3846" t="s">
        <v>8796</v>
      </c>
      <c r="F3846">
        <v>635</v>
      </c>
      <c r="G3846">
        <v>1.3660000000000001</v>
      </c>
      <c r="H3846">
        <v>0</v>
      </c>
      <c r="J3846" s="1" t="str">
        <f t="shared" si="61"/>
        <v>2024-02-08-04</v>
      </c>
    </row>
    <row r="3847" spans="1:10" x14ac:dyDescent="0.45">
      <c r="A3847">
        <v>4207549</v>
      </c>
      <c r="B3847" s="1">
        <v>45330.208333333336</v>
      </c>
      <c r="C3847" t="s">
        <v>7</v>
      </c>
      <c r="D3847" t="s">
        <v>8</v>
      </c>
      <c r="E3847" t="s">
        <v>8796</v>
      </c>
      <c r="F3847">
        <v>635</v>
      </c>
      <c r="G3847">
        <v>0.91500000000000004</v>
      </c>
      <c r="H3847">
        <v>0</v>
      </c>
      <c r="J3847" s="1" t="str">
        <f t="shared" si="61"/>
        <v>2024-02-08-05</v>
      </c>
    </row>
    <row r="3848" spans="1:10" x14ac:dyDescent="0.45">
      <c r="A3848">
        <v>4208250</v>
      </c>
      <c r="B3848" s="1">
        <v>45330.25</v>
      </c>
      <c r="C3848" t="s">
        <v>7</v>
      </c>
      <c r="D3848" t="s">
        <v>8</v>
      </c>
      <c r="E3848" t="s">
        <v>8796</v>
      </c>
      <c r="F3848">
        <v>635</v>
      </c>
      <c r="G3848">
        <v>2.044</v>
      </c>
      <c r="H3848">
        <v>0</v>
      </c>
      <c r="J3848" s="1" t="str">
        <f t="shared" si="61"/>
        <v>2024-02-08-06</v>
      </c>
    </row>
    <row r="3849" spans="1:10" x14ac:dyDescent="0.45">
      <c r="A3849">
        <v>4209667</v>
      </c>
      <c r="B3849" s="1">
        <v>45330.291666666664</v>
      </c>
      <c r="C3849" t="s">
        <v>7</v>
      </c>
      <c r="D3849" t="s">
        <v>8</v>
      </c>
      <c r="E3849" t="s">
        <v>8796</v>
      </c>
      <c r="F3849">
        <v>635</v>
      </c>
      <c r="G3849">
        <v>1.829</v>
      </c>
      <c r="H3849">
        <v>2.5000000000000001E-2</v>
      </c>
      <c r="J3849" s="1" t="str">
        <f t="shared" si="61"/>
        <v>2024-02-08-07</v>
      </c>
    </row>
    <row r="3850" spans="1:10" x14ac:dyDescent="0.45">
      <c r="A3850">
        <v>4210498</v>
      </c>
      <c r="B3850" s="1">
        <v>45330.333333333336</v>
      </c>
      <c r="C3850" t="s">
        <v>7</v>
      </c>
      <c r="D3850" t="s">
        <v>8</v>
      </c>
      <c r="E3850" t="s">
        <v>8796</v>
      </c>
      <c r="F3850">
        <v>635</v>
      </c>
      <c r="G3850">
        <v>0.627</v>
      </c>
      <c r="H3850">
        <v>0.20699999999999999</v>
      </c>
      <c r="J3850" s="1" t="str">
        <f t="shared" si="61"/>
        <v>2024-02-08-08</v>
      </c>
    </row>
    <row r="3851" spans="1:10" x14ac:dyDescent="0.45">
      <c r="A3851">
        <v>4211957</v>
      </c>
      <c r="B3851" s="1">
        <v>45330.375</v>
      </c>
      <c r="C3851" t="s">
        <v>7</v>
      </c>
      <c r="D3851" t="s">
        <v>8</v>
      </c>
      <c r="E3851" t="s">
        <v>8796</v>
      </c>
      <c r="F3851">
        <v>635</v>
      </c>
      <c r="G3851">
        <v>8.0000000000000002E-3</v>
      </c>
      <c r="H3851">
        <v>0.56100000000000005</v>
      </c>
      <c r="J3851" s="1" t="str">
        <f t="shared" si="61"/>
        <v>2024-02-08-09</v>
      </c>
    </row>
    <row r="3852" spans="1:10" x14ac:dyDescent="0.45">
      <c r="A3852">
        <v>4212959</v>
      </c>
      <c r="B3852" s="1">
        <v>45330.416666666664</v>
      </c>
      <c r="C3852" t="s">
        <v>7</v>
      </c>
      <c r="D3852" t="s">
        <v>8</v>
      </c>
      <c r="E3852" t="s">
        <v>8796</v>
      </c>
      <c r="F3852">
        <v>635</v>
      </c>
      <c r="G3852">
        <v>0.64200000000000002</v>
      </c>
      <c r="H3852">
        <v>0.34300000000000003</v>
      </c>
      <c r="J3852" s="1" t="str">
        <f t="shared" si="61"/>
        <v>2024-02-08-10</v>
      </c>
    </row>
    <row r="3853" spans="1:10" x14ac:dyDescent="0.45">
      <c r="A3853">
        <v>4213838</v>
      </c>
      <c r="B3853" s="1">
        <v>45330.458333333336</v>
      </c>
      <c r="C3853" t="s">
        <v>7</v>
      </c>
      <c r="D3853" t="s">
        <v>8</v>
      </c>
      <c r="E3853" t="s">
        <v>8796</v>
      </c>
      <c r="F3853">
        <v>635</v>
      </c>
      <c r="G3853">
        <v>2.2160000000000002</v>
      </c>
      <c r="H3853">
        <v>0.186</v>
      </c>
      <c r="J3853" s="1" t="str">
        <f t="shared" si="61"/>
        <v>2024-02-08-11</v>
      </c>
    </row>
    <row r="3854" spans="1:10" x14ac:dyDescent="0.45">
      <c r="A3854">
        <v>4214651</v>
      </c>
      <c r="B3854" s="1">
        <v>45330.5</v>
      </c>
      <c r="C3854" t="s">
        <v>7</v>
      </c>
      <c r="D3854" t="s">
        <v>8</v>
      </c>
      <c r="E3854" t="s">
        <v>8796</v>
      </c>
      <c r="F3854">
        <v>635</v>
      </c>
      <c r="G3854">
        <v>1.3560000000000001</v>
      </c>
      <c r="H3854">
        <v>0.52</v>
      </c>
      <c r="J3854" s="1" t="str">
        <f t="shared" si="61"/>
        <v>2024-02-08-12</v>
      </c>
    </row>
    <row r="3855" spans="1:10" x14ac:dyDescent="0.45">
      <c r="A3855">
        <v>4216028</v>
      </c>
      <c r="B3855" s="1">
        <v>45330.541666666664</v>
      </c>
      <c r="C3855" t="s">
        <v>7</v>
      </c>
      <c r="D3855" t="s">
        <v>8</v>
      </c>
      <c r="E3855" t="s">
        <v>8796</v>
      </c>
      <c r="F3855">
        <v>635</v>
      </c>
      <c r="G3855">
        <v>1.7150000000000001</v>
      </c>
      <c r="H3855">
        <v>0.14399999999999999</v>
      </c>
      <c r="J3855" s="1" t="str">
        <f t="shared" si="61"/>
        <v>2024-02-08-13</v>
      </c>
    </row>
    <row r="3856" spans="1:10" x14ac:dyDescent="0.45">
      <c r="A3856">
        <v>4217137</v>
      </c>
      <c r="B3856" s="1">
        <v>45330.583333333336</v>
      </c>
      <c r="C3856" t="s">
        <v>7</v>
      </c>
      <c r="D3856" t="s">
        <v>8</v>
      </c>
      <c r="E3856" t="s">
        <v>8796</v>
      </c>
      <c r="F3856">
        <v>635</v>
      </c>
      <c r="G3856">
        <v>1.2310000000000001</v>
      </c>
      <c r="H3856">
        <v>1.0999999999999999E-2</v>
      </c>
      <c r="J3856" s="1" t="str">
        <f t="shared" si="61"/>
        <v>2024-02-08-14</v>
      </c>
    </row>
    <row r="3857" spans="1:10" x14ac:dyDescent="0.45">
      <c r="A3857">
        <v>4217771</v>
      </c>
      <c r="B3857" s="1">
        <v>45330.625</v>
      </c>
      <c r="C3857" t="s">
        <v>7</v>
      </c>
      <c r="D3857" t="s">
        <v>8</v>
      </c>
      <c r="E3857" t="s">
        <v>8796</v>
      </c>
      <c r="F3857">
        <v>635</v>
      </c>
      <c r="G3857">
        <v>1.226</v>
      </c>
      <c r="H3857">
        <v>0</v>
      </c>
      <c r="J3857" s="1" t="str">
        <f t="shared" si="61"/>
        <v>2024-02-08-15</v>
      </c>
    </row>
    <row r="3858" spans="1:10" x14ac:dyDescent="0.45">
      <c r="A3858">
        <v>4219855</v>
      </c>
      <c r="B3858" s="1">
        <v>45330.666666666664</v>
      </c>
      <c r="C3858" t="s">
        <v>7</v>
      </c>
      <c r="D3858" t="s">
        <v>8</v>
      </c>
      <c r="E3858" t="s">
        <v>8796</v>
      </c>
      <c r="F3858">
        <v>635</v>
      </c>
      <c r="G3858">
        <v>0.96499999999999997</v>
      </c>
      <c r="H3858">
        <v>0</v>
      </c>
      <c r="J3858" s="1" t="str">
        <f t="shared" si="61"/>
        <v>2024-02-08-16</v>
      </c>
    </row>
    <row r="3859" spans="1:10" x14ac:dyDescent="0.45">
      <c r="A3859">
        <v>4219970</v>
      </c>
      <c r="B3859" s="1">
        <v>45330.708333333336</v>
      </c>
      <c r="C3859" t="s">
        <v>7</v>
      </c>
      <c r="D3859" t="s">
        <v>8</v>
      </c>
      <c r="E3859" t="s">
        <v>8796</v>
      </c>
      <c r="F3859">
        <v>635</v>
      </c>
      <c r="G3859">
        <v>0.76300000000000001</v>
      </c>
      <c r="H3859">
        <v>0</v>
      </c>
      <c r="J3859" s="1" t="str">
        <f t="shared" si="61"/>
        <v>2024-02-08-17</v>
      </c>
    </row>
    <row r="3860" spans="1:10" x14ac:dyDescent="0.45">
      <c r="A3860">
        <v>4221590</v>
      </c>
      <c r="B3860" s="1">
        <v>45330.75</v>
      </c>
      <c r="C3860" t="s">
        <v>7</v>
      </c>
      <c r="D3860" t="s">
        <v>8</v>
      </c>
      <c r="E3860" t="s">
        <v>8796</v>
      </c>
      <c r="F3860">
        <v>635</v>
      </c>
      <c r="G3860">
        <v>1.012</v>
      </c>
      <c r="H3860">
        <v>0</v>
      </c>
      <c r="J3860" s="1" t="str">
        <f t="shared" si="61"/>
        <v>2024-02-08-18</v>
      </c>
    </row>
    <row r="3861" spans="1:10" x14ac:dyDescent="0.45">
      <c r="A3861">
        <v>4222979</v>
      </c>
      <c r="B3861" s="1">
        <v>45330.791666666664</v>
      </c>
      <c r="C3861" t="s">
        <v>7</v>
      </c>
      <c r="D3861" t="s">
        <v>8</v>
      </c>
      <c r="E3861" t="s">
        <v>8796</v>
      </c>
      <c r="F3861">
        <v>635</v>
      </c>
      <c r="G3861">
        <v>0.84699999999999998</v>
      </c>
      <c r="H3861">
        <v>0</v>
      </c>
      <c r="J3861" s="1" t="str">
        <f t="shared" si="61"/>
        <v>2024-02-08-19</v>
      </c>
    </row>
    <row r="3862" spans="1:10" x14ac:dyDescent="0.45">
      <c r="A3862">
        <v>4224162</v>
      </c>
      <c r="B3862" s="1">
        <v>45330.833333333336</v>
      </c>
      <c r="C3862" t="s">
        <v>7</v>
      </c>
      <c r="D3862" t="s">
        <v>8</v>
      </c>
      <c r="E3862" t="s">
        <v>8796</v>
      </c>
      <c r="F3862">
        <v>635</v>
      </c>
      <c r="G3862">
        <v>1.0900000000000001</v>
      </c>
      <c r="H3862">
        <v>0</v>
      </c>
      <c r="J3862" s="1" t="str">
        <f t="shared" si="61"/>
        <v>2024-02-08-20</v>
      </c>
    </row>
    <row r="3863" spans="1:10" x14ac:dyDescent="0.45">
      <c r="A3863">
        <v>4224965</v>
      </c>
      <c r="B3863" s="1">
        <v>45330.875</v>
      </c>
      <c r="C3863" t="s">
        <v>7</v>
      </c>
      <c r="D3863" t="s">
        <v>8</v>
      </c>
      <c r="E3863" t="s">
        <v>8796</v>
      </c>
      <c r="F3863">
        <v>635</v>
      </c>
      <c r="G3863">
        <v>1.343</v>
      </c>
      <c r="H3863">
        <v>0</v>
      </c>
      <c r="J3863" s="1" t="str">
        <f t="shared" si="61"/>
        <v>2024-02-08-21</v>
      </c>
    </row>
    <row r="3864" spans="1:10" x14ac:dyDescent="0.45">
      <c r="A3864">
        <v>4225846</v>
      </c>
      <c r="B3864" s="1">
        <v>45330.916666666664</v>
      </c>
      <c r="C3864" t="s">
        <v>7</v>
      </c>
      <c r="D3864" t="s">
        <v>8</v>
      </c>
      <c r="E3864" t="s">
        <v>8796</v>
      </c>
      <c r="F3864">
        <v>635</v>
      </c>
      <c r="G3864">
        <v>0.73199999999999998</v>
      </c>
      <c r="H3864">
        <v>0</v>
      </c>
      <c r="J3864" s="1" t="str">
        <f t="shared" si="61"/>
        <v>2024-02-08-22</v>
      </c>
    </row>
    <row r="3865" spans="1:10" x14ac:dyDescent="0.45">
      <c r="A3865">
        <v>4227197</v>
      </c>
      <c r="B3865" s="1">
        <v>45330.958333333336</v>
      </c>
      <c r="C3865" t="s">
        <v>7</v>
      </c>
      <c r="D3865" t="s">
        <v>8</v>
      </c>
      <c r="E3865" t="s">
        <v>8796</v>
      </c>
      <c r="F3865">
        <v>635</v>
      </c>
      <c r="G3865">
        <v>1.224</v>
      </c>
      <c r="H3865">
        <v>0</v>
      </c>
      <c r="J3865" s="1" t="str">
        <f t="shared" si="61"/>
        <v>2024-02-08-23</v>
      </c>
    </row>
    <row r="3866" spans="1:10" x14ac:dyDescent="0.45">
      <c r="A3866">
        <v>4228487</v>
      </c>
      <c r="B3866" s="1">
        <v>45331</v>
      </c>
      <c r="C3866" t="s">
        <v>7</v>
      </c>
      <c r="D3866" t="s">
        <v>8</v>
      </c>
      <c r="E3866" t="s">
        <v>8796</v>
      </c>
      <c r="F3866">
        <v>635</v>
      </c>
      <c r="G3866">
        <v>0.57999999999999996</v>
      </c>
      <c r="H3866">
        <v>0</v>
      </c>
      <c r="J3866" s="1" t="str">
        <f t="shared" si="61"/>
        <v>2024-02-09-00</v>
      </c>
    </row>
    <row r="3867" spans="1:10" x14ac:dyDescent="0.45">
      <c r="A3867">
        <v>4229753</v>
      </c>
      <c r="B3867" s="1">
        <v>45331.041666666664</v>
      </c>
      <c r="C3867" t="s">
        <v>7</v>
      </c>
      <c r="D3867" t="s">
        <v>8</v>
      </c>
      <c r="E3867" t="s">
        <v>8796</v>
      </c>
      <c r="F3867">
        <v>635</v>
      </c>
      <c r="G3867">
        <v>1.2230000000000001</v>
      </c>
      <c r="H3867">
        <v>0</v>
      </c>
      <c r="J3867" s="1" t="str">
        <f t="shared" si="61"/>
        <v>2024-02-09-01</v>
      </c>
    </row>
    <row r="3868" spans="1:10" x14ac:dyDescent="0.45">
      <c r="A3868">
        <v>4230223</v>
      </c>
      <c r="B3868" s="1">
        <v>45331.083333333336</v>
      </c>
      <c r="C3868" t="s">
        <v>7</v>
      </c>
      <c r="D3868" t="s">
        <v>8</v>
      </c>
      <c r="E3868" t="s">
        <v>8796</v>
      </c>
      <c r="F3868">
        <v>635</v>
      </c>
      <c r="G3868">
        <v>1.2789999999999999</v>
      </c>
      <c r="H3868">
        <v>0</v>
      </c>
      <c r="J3868" s="1" t="str">
        <f t="shared" si="61"/>
        <v>2024-02-09-02</v>
      </c>
    </row>
    <row r="3869" spans="1:10" x14ac:dyDescent="0.45">
      <c r="A3869">
        <v>4231596</v>
      </c>
      <c r="B3869" s="1">
        <v>45331.125</v>
      </c>
      <c r="C3869" t="s">
        <v>7</v>
      </c>
      <c r="D3869" t="s">
        <v>8</v>
      </c>
      <c r="E3869" t="s">
        <v>8796</v>
      </c>
      <c r="F3869">
        <v>635</v>
      </c>
      <c r="G3869">
        <v>1.1060000000000001</v>
      </c>
      <c r="H3869">
        <v>0</v>
      </c>
      <c r="J3869" s="1" t="str">
        <f t="shared" si="61"/>
        <v>2024-02-09-03</v>
      </c>
    </row>
    <row r="3870" spans="1:10" x14ac:dyDescent="0.45">
      <c r="A3870">
        <v>4232609</v>
      </c>
      <c r="B3870" s="1">
        <v>45331.166666666664</v>
      </c>
      <c r="C3870" t="s">
        <v>7</v>
      </c>
      <c r="D3870" t="s">
        <v>8</v>
      </c>
      <c r="E3870" t="s">
        <v>8796</v>
      </c>
      <c r="F3870">
        <v>635</v>
      </c>
      <c r="G3870">
        <v>1.202</v>
      </c>
      <c r="H3870">
        <v>0</v>
      </c>
      <c r="J3870" s="1" t="str">
        <f t="shared" si="61"/>
        <v>2024-02-09-04</v>
      </c>
    </row>
    <row r="3871" spans="1:10" x14ac:dyDescent="0.45">
      <c r="A3871">
        <v>4233857</v>
      </c>
      <c r="B3871" s="1">
        <v>45331.208333333336</v>
      </c>
      <c r="C3871" t="s">
        <v>7</v>
      </c>
      <c r="D3871" t="s">
        <v>8</v>
      </c>
      <c r="E3871" t="s">
        <v>8796</v>
      </c>
      <c r="F3871">
        <v>635</v>
      </c>
      <c r="G3871">
        <v>1.0189999999999999</v>
      </c>
      <c r="H3871">
        <v>0</v>
      </c>
      <c r="J3871" s="1" t="str">
        <f t="shared" si="61"/>
        <v>2024-02-09-05</v>
      </c>
    </row>
    <row r="3872" spans="1:10" x14ac:dyDescent="0.45">
      <c r="A3872">
        <v>4234880</v>
      </c>
      <c r="B3872" s="1">
        <v>45331.25</v>
      </c>
      <c r="C3872" t="s">
        <v>7</v>
      </c>
      <c r="D3872" t="s">
        <v>8</v>
      </c>
      <c r="E3872" t="s">
        <v>8796</v>
      </c>
      <c r="F3872">
        <v>635</v>
      </c>
      <c r="G3872">
        <v>1.095</v>
      </c>
      <c r="H3872">
        <v>0</v>
      </c>
      <c r="J3872" s="1" t="str">
        <f t="shared" si="61"/>
        <v>2024-02-09-06</v>
      </c>
    </row>
    <row r="3873" spans="1:10" x14ac:dyDescent="0.45">
      <c r="A3873">
        <v>4235561</v>
      </c>
      <c r="B3873" s="1">
        <v>45331.291666666664</v>
      </c>
      <c r="C3873" t="s">
        <v>7</v>
      </c>
      <c r="D3873" t="s">
        <v>8</v>
      </c>
      <c r="E3873" t="s">
        <v>8796</v>
      </c>
      <c r="F3873">
        <v>635</v>
      </c>
      <c r="G3873">
        <v>1.194</v>
      </c>
      <c r="H3873">
        <v>1.0999999999999999E-2</v>
      </c>
      <c r="J3873" s="1" t="str">
        <f t="shared" si="61"/>
        <v>2024-02-09-07</v>
      </c>
    </row>
    <row r="3874" spans="1:10" x14ac:dyDescent="0.45">
      <c r="A3874">
        <v>4237202</v>
      </c>
      <c r="B3874" s="1">
        <v>45331.333333333336</v>
      </c>
      <c r="C3874" t="s">
        <v>7</v>
      </c>
      <c r="D3874" t="s">
        <v>8</v>
      </c>
      <c r="E3874" t="s">
        <v>8796</v>
      </c>
      <c r="F3874">
        <v>635</v>
      </c>
      <c r="G3874">
        <v>1.2509999999999999</v>
      </c>
      <c r="H3874">
        <v>3.5000000000000003E-2</v>
      </c>
      <c r="J3874" s="1" t="str">
        <f t="shared" si="61"/>
        <v>2024-02-09-08</v>
      </c>
    </row>
    <row r="3875" spans="1:10" x14ac:dyDescent="0.45">
      <c r="A3875">
        <v>4237824</v>
      </c>
      <c r="B3875" s="1">
        <v>45331.375</v>
      </c>
      <c r="C3875" t="s">
        <v>7</v>
      </c>
      <c r="D3875" t="s">
        <v>8</v>
      </c>
      <c r="E3875" t="s">
        <v>8796</v>
      </c>
      <c r="F3875">
        <v>635</v>
      </c>
      <c r="G3875">
        <v>0.36299999999999999</v>
      </c>
      <c r="H3875">
        <v>0.35499999999999998</v>
      </c>
      <c r="J3875" s="1" t="str">
        <f t="shared" si="61"/>
        <v>2024-02-09-09</v>
      </c>
    </row>
    <row r="3876" spans="1:10" x14ac:dyDescent="0.45">
      <c r="A3876">
        <v>4239433</v>
      </c>
      <c r="B3876" s="1">
        <v>45331.416666666664</v>
      </c>
      <c r="C3876" t="s">
        <v>7</v>
      </c>
      <c r="D3876" t="s">
        <v>8</v>
      </c>
      <c r="E3876" t="s">
        <v>8796</v>
      </c>
      <c r="F3876">
        <v>635</v>
      </c>
      <c r="G3876">
        <v>1.0109999999999999</v>
      </c>
      <c r="H3876">
        <v>0.503</v>
      </c>
      <c r="J3876" s="1" t="str">
        <f t="shared" si="61"/>
        <v>2024-02-09-10</v>
      </c>
    </row>
    <row r="3877" spans="1:10" x14ac:dyDescent="0.45">
      <c r="A3877">
        <v>4240478</v>
      </c>
      <c r="B3877" s="1">
        <v>45331.458333333336</v>
      </c>
      <c r="C3877" t="s">
        <v>7</v>
      </c>
      <c r="D3877" t="s">
        <v>8</v>
      </c>
      <c r="E3877" t="s">
        <v>8796</v>
      </c>
      <c r="F3877">
        <v>635</v>
      </c>
      <c r="G3877">
        <v>1.1839999999999999</v>
      </c>
      <c r="H3877">
        <v>0.38600000000000001</v>
      </c>
      <c r="J3877" s="1" t="str">
        <f t="shared" si="61"/>
        <v>2024-02-09-11</v>
      </c>
    </row>
    <row r="3878" spans="1:10" x14ac:dyDescent="0.45">
      <c r="A3878">
        <v>4241554</v>
      </c>
      <c r="B3878" s="1">
        <v>45331.5</v>
      </c>
      <c r="C3878" t="s">
        <v>7</v>
      </c>
      <c r="D3878" t="s">
        <v>8</v>
      </c>
      <c r="E3878" t="s">
        <v>8796</v>
      </c>
      <c r="F3878">
        <v>635</v>
      </c>
      <c r="G3878">
        <v>0.97899999999999998</v>
      </c>
      <c r="H3878">
        <v>0.44</v>
      </c>
      <c r="J3878" s="1" t="str">
        <f t="shared" si="61"/>
        <v>2024-02-09-12</v>
      </c>
    </row>
    <row r="3879" spans="1:10" x14ac:dyDescent="0.45">
      <c r="A3879">
        <v>4242519</v>
      </c>
      <c r="B3879" s="1">
        <v>45331.541666666664</v>
      </c>
      <c r="C3879" t="s">
        <v>7</v>
      </c>
      <c r="D3879" t="s">
        <v>8</v>
      </c>
      <c r="E3879" t="s">
        <v>8796</v>
      </c>
      <c r="F3879">
        <v>635</v>
      </c>
      <c r="G3879">
        <v>0.251</v>
      </c>
      <c r="H3879">
        <v>0.23699999999999999</v>
      </c>
      <c r="J3879" s="1" t="str">
        <f t="shared" si="61"/>
        <v>2024-02-09-13</v>
      </c>
    </row>
    <row r="3880" spans="1:10" x14ac:dyDescent="0.45">
      <c r="A3880">
        <v>4243091</v>
      </c>
      <c r="B3880" s="1">
        <v>45331.583333333336</v>
      </c>
      <c r="C3880" t="s">
        <v>7</v>
      </c>
      <c r="D3880" t="s">
        <v>8</v>
      </c>
      <c r="E3880" t="s">
        <v>8796</v>
      </c>
      <c r="F3880">
        <v>635</v>
      </c>
      <c r="G3880">
        <v>1.0029999999999999</v>
      </c>
      <c r="H3880">
        <v>5.8000000000000003E-2</v>
      </c>
      <c r="J3880" s="1" t="str">
        <f t="shared" si="61"/>
        <v>2024-02-09-14</v>
      </c>
    </row>
    <row r="3881" spans="1:10" x14ac:dyDescent="0.45">
      <c r="A3881">
        <v>4244050</v>
      </c>
      <c r="B3881" s="1">
        <v>45331.625</v>
      </c>
      <c r="C3881" t="s">
        <v>7</v>
      </c>
      <c r="D3881" t="s">
        <v>8</v>
      </c>
      <c r="E3881" t="s">
        <v>8796</v>
      </c>
      <c r="F3881">
        <v>635</v>
      </c>
      <c r="G3881">
        <v>1.202</v>
      </c>
      <c r="H3881">
        <v>0</v>
      </c>
      <c r="J3881" s="1" t="str">
        <f t="shared" si="61"/>
        <v>2024-02-09-15</v>
      </c>
    </row>
    <row r="3882" spans="1:10" x14ac:dyDescent="0.45">
      <c r="A3882">
        <v>4245504</v>
      </c>
      <c r="B3882" s="1">
        <v>45331.666666666664</v>
      </c>
      <c r="C3882" t="s">
        <v>7</v>
      </c>
      <c r="D3882" t="s">
        <v>8</v>
      </c>
      <c r="E3882" t="s">
        <v>8796</v>
      </c>
      <c r="F3882">
        <v>635</v>
      </c>
      <c r="G3882">
        <v>1.17</v>
      </c>
      <c r="H3882">
        <v>0</v>
      </c>
      <c r="J3882" s="1" t="str">
        <f t="shared" si="61"/>
        <v>2024-02-09-16</v>
      </c>
    </row>
    <row r="3883" spans="1:10" x14ac:dyDescent="0.45">
      <c r="A3883">
        <v>4246489</v>
      </c>
      <c r="B3883" s="1">
        <v>45331.708333333336</v>
      </c>
      <c r="C3883" t="s">
        <v>7</v>
      </c>
      <c r="D3883" t="s">
        <v>8</v>
      </c>
      <c r="E3883" t="s">
        <v>8796</v>
      </c>
      <c r="F3883">
        <v>635</v>
      </c>
      <c r="G3883">
        <v>0.26800000000000002</v>
      </c>
      <c r="H3883">
        <v>0</v>
      </c>
      <c r="J3883" s="1" t="str">
        <f t="shared" si="61"/>
        <v>2024-02-09-17</v>
      </c>
    </row>
    <row r="3884" spans="1:10" x14ac:dyDescent="0.45">
      <c r="A3884">
        <v>4247391</v>
      </c>
      <c r="B3884" s="1">
        <v>45331.75</v>
      </c>
      <c r="C3884" t="s">
        <v>7</v>
      </c>
      <c r="D3884" t="s">
        <v>8</v>
      </c>
      <c r="E3884" t="s">
        <v>8796</v>
      </c>
      <c r="F3884">
        <v>635</v>
      </c>
      <c r="G3884">
        <v>0.26500000000000001</v>
      </c>
      <c r="H3884">
        <v>0</v>
      </c>
      <c r="J3884" s="1" t="str">
        <f t="shared" si="61"/>
        <v>2024-02-09-18</v>
      </c>
    </row>
    <row r="3885" spans="1:10" x14ac:dyDescent="0.45">
      <c r="A3885">
        <v>4249041</v>
      </c>
      <c r="B3885" s="1">
        <v>45331.791666666664</v>
      </c>
      <c r="C3885" t="s">
        <v>7</v>
      </c>
      <c r="D3885" t="s">
        <v>8</v>
      </c>
      <c r="E3885" t="s">
        <v>8796</v>
      </c>
      <c r="F3885">
        <v>635</v>
      </c>
      <c r="G3885">
        <v>0.35199999999999998</v>
      </c>
      <c r="H3885">
        <v>0</v>
      </c>
      <c r="J3885" s="1" t="str">
        <f t="shared" si="61"/>
        <v>2024-02-09-19</v>
      </c>
    </row>
    <row r="3886" spans="1:10" x14ac:dyDescent="0.45">
      <c r="A3886">
        <v>4250254</v>
      </c>
      <c r="B3886" s="1">
        <v>45331.833333333336</v>
      </c>
      <c r="C3886" t="s">
        <v>7</v>
      </c>
      <c r="D3886" t="s">
        <v>8</v>
      </c>
      <c r="E3886" t="s">
        <v>8796</v>
      </c>
      <c r="F3886">
        <v>635</v>
      </c>
      <c r="G3886">
        <v>0.27500000000000002</v>
      </c>
      <c r="H3886">
        <v>0</v>
      </c>
      <c r="J3886" s="1" t="str">
        <f t="shared" si="61"/>
        <v>2024-02-09-20</v>
      </c>
    </row>
    <row r="3887" spans="1:10" x14ac:dyDescent="0.45">
      <c r="A3887">
        <v>4251279</v>
      </c>
      <c r="B3887" s="1">
        <v>45331.875</v>
      </c>
      <c r="C3887" t="s">
        <v>7</v>
      </c>
      <c r="D3887" t="s">
        <v>8</v>
      </c>
      <c r="E3887" t="s">
        <v>8796</v>
      </c>
      <c r="F3887">
        <v>635</v>
      </c>
      <c r="G3887">
        <v>0.26300000000000001</v>
      </c>
      <c r="H3887">
        <v>0</v>
      </c>
      <c r="J3887" s="1" t="str">
        <f t="shared" si="61"/>
        <v>2024-02-09-21</v>
      </c>
    </row>
    <row r="3888" spans="1:10" x14ac:dyDescent="0.45">
      <c r="A3888">
        <v>4251717</v>
      </c>
      <c r="B3888" s="1">
        <v>45331.916666666664</v>
      </c>
      <c r="C3888" t="s">
        <v>7</v>
      </c>
      <c r="D3888" t="s">
        <v>8</v>
      </c>
      <c r="E3888" t="s">
        <v>8796</v>
      </c>
      <c r="F3888">
        <v>635</v>
      </c>
      <c r="G3888">
        <v>0.16200000000000001</v>
      </c>
      <c r="H3888">
        <v>0</v>
      </c>
      <c r="J3888" s="1" t="str">
        <f t="shared" si="61"/>
        <v>2024-02-09-22</v>
      </c>
    </row>
    <row r="3889" spans="1:10" x14ac:dyDescent="0.45">
      <c r="A3889">
        <v>4253668</v>
      </c>
      <c r="B3889" s="1">
        <v>45331.958333333336</v>
      </c>
      <c r="C3889" t="s">
        <v>7</v>
      </c>
      <c r="D3889" t="s">
        <v>8</v>
      </c>
      <c r="E3889" t="s">
        <v>8796</v>
      </c>
      <c r="F3889">
        <v>635</v>
      </c>
      <c r="G3889">
        <v>0.82599999999999996</v>
      </c>
      <c r="H3889">
        <v>0</v>
      </c>
      <c r="J3889" s="1" t="str">
        <f t="shared" si="61"/>
        <v>2024-02-09-23</v>
      </c>
    </row>
    <row r="3890" spans="1:10" x14ac:dyDescent="0.45">
      <c r="A3890">
        <v>4254823</v>
      </c>
      <c r="B3890" s="1">
        <v>45332</v>
      </c>
      <c r="C3890" t="s">
        <v>7</v>
      </c>
      <c r="D3890" t="s">
        <v>8</v>
      </c>
      <c r="E3890" t="s">
        <v>8796</v>
      </c>
      <c r="F3890">
        <v>635</v>
      </c>
      <c r="G3890">
        <v>1.528</v>
      </c>
      <c r="H3890">
        <v>0</v>
      </c>
      <c r="J3890" s="1" t="str">
        <f t="shared" si="61"/>
        <v>2024-02-10-00</v>
      </c>
    </row>
    <row r="3891" spans="1:10" x14ac:dyDescent="0.45">
      <c r="A3891">
        <v>4255358</v>
      </c>
      <c r="B3891" s="1">
        <v>45332.041666666664</v>
      </c>
      <c r="C3891" t="s">
        <v>7</v>
      </c>
      <c r="D3891" t="s">
        <v>8</v>
      </c>
      <c r="E3891" t="s">
        <v>8796</v>
      </c>
      <c r="F3891">
        <v>635</v>
      </c>
      <c r="G3891">
        <v>0.56299999999999994</v>
      </c>
      <c r="H3891">
        <v>0</v>
      </c>
      <c r="J3891" s="1" t="str">
        <f t="shared" si="61"/>
        <v>2024-02-10-01</v>
      </c>
    </row>
    <row r="3892" spans="1:10" x14ac:dyDescent="0.45">
      <c r="A3892">
        <v>4256822</v>
      </c>
      <c r="B3892" s="1">
        <v>45332.083333333336</v>
      </c>
      <c r="C3892" t="s">
        <v>7</v>
      </c>
      <c r="D3892" t="s">
        <v>8</v>
      </c>
      <c r="E3892" t="s">
        <v>8796</v>
      </c>
      <c r="F3892">
        <v>635</v>
      </c>
      <c r="G3892">
        <v>0.85299999999999998</v>
      </c>
      <c r="H3892">
        <v>0</v>
      </c>
      <c r="J3892" s="1" t="str">
        <f t="shared" si="61"/>
        <v>2024-02-10-02</v>
      </c>
    </row>
    <row r="3893" spans="1:10" x14ac:dyDescent="0.45">
      <c r="A3893">
        <v>4257942</v>
      </c>
      <c r="B3893" s="1">
        <v>45332.125</v>
      </c>
      <c r="C3893" t="s">
        <v>7</v>
      </c>
      <c r="D3893" t="s">
        <v>8</v>
      </c>
      <c r="E3893" t="s">
        <v>8796</v>
      </c>
      <c r="F3893">
        <v>635</v>
      </c>
      <c r="G3893">
        <v>0.77700000000000002</v>
      </c>
      <c r="H3893">
        <v>0</v>
      </c>
      <c r="J3893" s="1" t="str">
        <f t="shared" si="61"/>
        <v>2024-02-10-03</v>
      </c>
    </row>
    <row r="3894" spans="1:10" x14ac:dyDescent="0.45">
      <c r="A3894">
        <v>4258774</v>
      </c>
      <c r="B3894" s="1">
        <v>45332.166666666664</v>
      </c>
      <c r="C3894" t="s">
        <v>7</v>
      </c>
      <c r="D3894" t="s">
        <v>8</v>
      </c>
      <c r="E3894" t="s">
        <v>8796</v>
      </c>
      <c r="F3894">
        <v>635</v>
      </c>
      <c r="G3894">
        <v>0.97199999999999998</v>
      </c>
      <c r="H3894">
        <v>0</v>
      </c>
      <c r="J3894" s="1" t="str">
        <f t="shared" si="61"/>
        <v>2024-02-10-04</v>
      </c>
    </row>
    <row r="3895" spans="1:10" x14ac:dyDescent="0.45">
      <c r="A3895">
        <v>4259995</v>
      </c>
      <c r="B3895" s="1">
        <v>45332.208333333336</v>
      </c>
      <c r="C3895" t="s">
        <v>7</v>
      </c>
      <c r="D3895" t="s">
        <v>8</v>
      </c>
      <c r="E3895" t="s">
        <v>8796</v>
      </c>
      <c r="F3895">
        <v>635</v>
      </c>
      <c r="G3895">
        <v>0.53400000000000003</v>
      </c>
      <c r="H3895">
        <v>0</v>
      </c>
      <c r="J3895" s="1" t="str">
        <f t="shared" si="61"/>
        <v>2024-02-10-05</v>
      </c>
    </row>
    <row r="3896" spans="1:10" x14ac:dyDescent="0.45">
      <c r="A3896">
        <v>4261041</v>
      </c>
      <c r="B3896" s="1">
        <v>45332.25</v>
      </c>
      <c r="C3896" t="s">
        <v>7</v>
      </c>
      <c r="D3896" t="s">
        <v>8</v>
      </c>
      <c r="E3896" t="s">
        <v>8796</v>
      </c>
      <c r="F3896">
        <v>635</v>
      </c>
      <c r="G3896">
        <v>1.6870000000000001</v>
      </c>
      <c r="H3896">
        <v>0</v>
      </c>
      <c r="J3896" s="1" t="str">
        <f t="shared" si="61"/>
        <v>2024-02-10-06</v>
      </c>
    </row>
    <row r="3897" spans="1:10" x14ac:dyDescent="0.45">
      <c r="A3897">
        <v>4262080</v>
      </c>
      <c r="B3897" s="1">
        <v>45332.291666666664</v>
      </c>
      <c r="C3897" t="s">
        <v>7</v>
      </c>
      <c r="D3897" t="s">
        <v>8</v>
      </c>
      <c r="E3897" t="s">
        <v>8796</v>
      </c>
      <c r="F3897">
        <v>635</v>
      </c>
      <c r="G3897">
        <v>0.751</v>
      </c>
      <c r="H3897">
        <v>3.1E-2</v>
      </c>
      <c r="J3897" s="1" t="str">
        <f t="shared" si="61"/>
        <v>2024-02-10-07</v>
      </c>
    </row>
    <row r="3898" spans="1:10" x14ac:dyDescent="0.45">
      <c r="A3898">
        <v>4263610</v>
      </c>
      <c r="B3898" s="1">
        <v>45332.333333333336</v>
      </c>
      <c r="C3898" t="s">
        <v>7</v>
      </c>
      <c r="D3898" t="s">
        <v>8</v>
      </c>
      <c r="E3898" t="s">
        <v>8796</v>
      </c>
      <c r="F3898">
        <v>635</v>
      </c>
      <c r="G3898">
        <v>0.182</v>
      </c>
      <c r="H3898">
        <v>0.11700000000000001</v>
      </c>
      <c r="J3898" s="1" t="str">
        <f t="shared" si="61"/>
        <v>2024-02-10-08</v>
      </c>
    </row>
    <row r="3899" spans="1:10" x14ac:dyDescent="0.45">
      <c r="A3899">
        <v>4264192</v>
      </c>
      <c r="B3899" s="1">
        <v>45332.375</v>
      </c>
      <c r="C3899" t="s">
        <v>7</v>
      </c>
      <c r="D3899" t="s">
        <v>8</v>
      </c>
      <c r="E3899" t="s">
        <v>8796</v>
      </c>
      <c r="F3899">
        <v>635</v>
      </c>
      <c r="G3899">
        <v>1.01</v>
      </c>
      <c r="H3899">
        <v>5.0999999999999997E-2</v>
      </c>
      <c r="J3899" s="1" t="str">
        <f t="shared" si="61"/>
        <v>2024-02-10-09</v>
      </c>
    </row>
    <row r="3900" spans="1:10" x14ac:dyDescent="0.45">
      <c r="A3900">
        <v>4264703</v>
      </c>
      <c r="B3900" s="1">
        <v>45332.416666666664</v>
      </c>
      <c r="C3900" t="s">
        <v>7</v>
      </c>
      <c r="D3900" t="s">
        <v>8</v>
      </c>
      <c r="E3900" t="s">
        <v>8796</v>
      </c>
      <c r="F3900">
        <v>635</v>
      </c>
      <c r="G3900">
        <v>1.3340000000000001</v>
      </c>
      <c r="H3900">
        <v>7.1999999999999995E-2</v>
      </c>
      <c r="J3900" s="1" t="str">
        <f t="shared" si="61"/>
        <v>2024-02-10-10</v>
      </c>
    </row>
    <row r="3901" spans="1:10" x14ac:dyDescent="0.45">
      <c r="A3901">
        <v>4265950</v>
      </c>
      <c r="B3901" s="1">
        <v>45332.458333333336</v>
      </c>
      <c r="C3901" t="s">
        <v>7</v>
      </c>
      <c r="D3901" t="s">
        <v>8</v>
      </c>
      <c r="E3901" t="s">
        <v>8796</v>
      </c>
      <c r="F3901">
        <v>635</v>
      </c>
      <c r="G3901">
        <v>0.61699999999999999</v>
      </c>
      <c r="H3901">
        <v>9.9000000000000005E-2</v>
      </c>
      <c r="J3901" s="1" t="str">
        <f t="shared" si="61"/>
        <v>2024-02-10-11</v>
      </c>
    </row>
    <row r="3902" spans="1:10" x14ac:dyDescent="0.45">
      <c r="A3902">
        <v>4267859</v>
      </c>
      <c r="B3902" s="1">
        <v>45332.5</v>
      </c>
      <c r="C3902" t="s">
        <v>7</v>
      </c>
      <c r="D3902" t="s">
        <v>8</v>
      </c>
      <c r="E3902" t="s">
        <v>8796</v>
      </c>
      <c r="F3902">
        <v>635</v>
      </c>
      <c r="G3902">
        <v>0.86899999999999999</v>
      </c>
      <c r="H3902">
        <v>5.2999999999999999E-2</v>
      </c>
      <c r="J3902" s="1" t="str">
        <f t="shared" si="61"/>
        <v>2024-02-10-12</v>
      </c>
    </row>
    <row r="3903" spans="1:10" x14ac:dyDescent="0.45">
      <c r="A3903">
        <v>4268635</v>
      </c>
      <c r="B3903" s="1">
        <v>45332.541666666664</v>
      </c>
      <c r="C3903" t="s">
        <v>7</v>
      </c>
      <c r="D3903" t="s">
        <v>8</v>
      </c>
      <c r="E3903" t="s">
        <v>8796</v>
      </c>
      <c r="F3903">
        <v>635</v>
      </c>
      <c r="G3903">
        <v>0.112</v>
      </c>
      <c r="H3903">
        <v>2.4E-2</v>
      </c>
      <c r="J3903" s="1" t="str">
        <f t="shared" si="61"/>
        <v>2024-02-10-13</v>
      </c>
    </row>
    <row r="3904" spans="1:10" x14ac:dyDescent="0.45">
      <c r="A3904">
        <v>4269105</v>
      </c>
      <c r="B3904" s="1">
        <v>45332.583333333336</v>
      </c>
      <c r="C3904" t="s">
        <v>7</v>
      </c>
      <c r="D3904" t="s">
        <v>8</v>
      </c>
      <c r="E3904" t="s">
        <v>8796</v>
      </c>
      <c r="F3904">
        <v>635</v>
      </c>
      <c r="G3904">
        <v>0.25900000000000001</v>
      </c>
      <c r="H3904">
        <v>4.0000000000000001E-3</v>
      </c>
      <c r="J3904" s="1" t="str">
        <f t="shared" si="61"/>
        <v>2024-02-10-14</v>
      </c>
    </row>
    <row r="3905" spans="1:10" x14ac:dyDescent="0.45">
      <c r="A3905">
        <v>4271096</v>
      </c>
      <c r="B3905" s="1">
        <v>45332.625</v>
      </c>
      <c r="C3905" t="s">
        <v>7</v>
      </c>
      <c r="D3905" t="s">
        <v>8</v>
      </c>
      <c r="E3905" t="s">
        <v>8796</v>
      </c>
      <c r="F3905">
        <v>635</v>
      </c>
      <c r="G3905">
        <v>1.5129999999999999</v>
      </c>
      <c r="H3905">
        <v>0</v>
      </c>
      <c r="J3905" s="1" t="str">
        <f t="shared" si="61"/>
        <v>2024-02-10-15</v>
      </c>
    </row>
    <row r="3906" spans="1:10" x14ac:dyDescent="0.45">
      <c r="A3906">
        <v>4271672</v>
      </c>
      <c r="B3906" s="1">
        <v>45332.666666666664</v>
      </c>
      <c r="C3906" t="s">
        <v>7</v>
      </c>
      <c r="D3906" t="s">
        <v>8</v>
      </c>
      <c r="E3906" t="s">
        <v>8796</v>
      </c>
      <c r="F3906">
        <v>635</v>
      </c>
      <c r="G3906">
        <v>1.593</v>
      </c>
      <c r="H3906">
        <v>0</v>
      </c>
      <c r="J3906" s="1" t="str">
        <f t="shared" si="61"/>
        <v>2024-02-10-16</v>
      </c>
    </row>
    <row r="3907" spans="1:10" x14ac:dyDescent="0.45">
      <c r="A3907">
        <v>4272547</v>
      </c>
      <c r="B3907" s="1">
        <v>45332.708333333336</v>
      </c>
      <c r="C3907" t="s">
        <v>7</v>
      </c>
      <c r="D3907" t="s">
        <v>8</v>
      </c>
      <c r="E3907" t="s">
        <v>8796</v>
      </c>
      <c r="F3907">
        <v>635</v>
      </c>
      <c r="G3907">
        <v>1.806</v>
      </c>
      <c r="H3907">
        <v>0</v>
      </c>
      <c r="J3907" s="1" t="str">
        <f t="shared" ref="J3907:J3970" si="62">TEXT(YEAR(B3907),"0000")&amp;"-"&amp;TEXT(MONTH(B3907),"00")&amp;"-"&amp;TEXT(DAY(B3907),"00")&amp;"-"&amp;TEXT(HOUR(B3907),"00")</f>
        <v>2024-02-10-17</v>
      </c>
    </row>
    <row r="3908" spans="1:10" x14ac:dyDescent="0.45">
      <c r="A3908">
        <v>4274508</v>
      </c>
      <c r="B3908" s="1">
        <v>45332.75</v>
      </c>
      <c r="C3908" t="s">
        <v>7</v>
      </c>
      <c r="D3908" t="s">
        <v>8</v>
      </c>
      <c r="E3908" t="s">
        <v>8796</v>
      </c>
      <c r="F3908">
        <v>635</v>
      </c>
      <c r="G3908">
        <v>1.494</v>
      </c>
      <c r="H3908">
        <v>0</v>
      </c>
      <c r="J3908" s="1" t="str">
        <f t="shared" si="62"/>
        <v>2024-02-10-18</v>
      </c>
    </row>
    <row r="3909" spans="1:10" x14ac:dyDescent="0.45">
      <c r="A3909">
        <v>4275279</v>
      </c>
      <c r="B3909" s="1">
        <v>45332.791666666664</v>
      </c>
      <c r="C3909" t="s">
        <v>7</v>
      </c>
      <c r="D3909" t="s">
        <v>8</v>
      </c>
      <c r="E3909" t="s">
        <v>8796</v>
      </c>
      <c r="F3909">
        <v>635</v>
      </c>
      <c r="G3909">
        <v>0.26300000000000001</v>
      </c>
      <c r="H3909">
        <v>0</v>
      </c>
      <c r="J3909" s="1" t="str">
        <f t="shared" si="62"/>
        <v>2024-02-10-19</v>
      </c>
    </row>
    <row r="3910" spans="1:10" x14ac:dyDescent="0.45">
      <c r="A3910">
        <v>4275887</v>
      </c>
      <c r="B3910" s="1">
        <v>45332.833333333336</v>
      </c>
      <c r="C3910" t="s">
        <v>7</v>
      </c>
      <c r="D3910" t="s">
        <v>8</v>
      </c>
      <c r="E3910" t="s">
        <v>8796</v>
      </c>
      <c r="F3910">
        <v>635</v>
      </c>
      <c r="G3910">
        <v>0.32100000000000001</v>
      </c>
      <c r="H3910">
        <v>0</v>
      </c>
      <c r="J3910" s="1" t="str">
        <f t="shared" si="62"/>
        <v>2024-02-10-20</v>
      </c>
    </row>
    <row r="3911" spans="1:10" x14ac:dyDescent="0.45">
      <c r="A3911">
        <v>4276886</v>
      </c>
      <c r="B3911" s="1">
        <v>45332.875</v>
      </c>
      <c r="C3911" t="s">
        <v>7</v>
      </c>
      <c r="D3911" t="s">
        <v>8</v>
      </c>
      <c r="E3911" t="s">
        <v>8796</v>
      </c>
      <c r="F3911">
        <v>635</v>
      </c>
      <c r="G3911">
        <v>1.4019999999999999</v>
      </c>
      <c r="H3911">
        <v>0</v>
      </c>
      <c r="J3911" s="1" t="str">
        <f t="shared" si="62"/>
        <v>2024-02-10-21</v>
      </c>
    </row>
    <row r="3912" spans="1:10" x14ac:dyDescent="0.45">
      <c r="A3912">
        <v>4278536</v>
      </c>
      <c r="B3912" s="1">
        <v>45332.916666666664</v>
      </c>
      <c r="C3912" t="s">
        <v>7</v>
      </c>
      <c r="D3912" t="s">
        <v>8</v>
      </c>
      <c r="E3912" t="s">
        <v>8796</v>
      </c>
      <c r="F3912">
        <v>635</v>
      </c>
      <c r="G3912">
        <v>0.85399999999999998</v>
      </c>
      <c r="H3912">
        <v>0</v>
      </c>
      <c r="J3912" s="1" t="str">
        <f t="shared" si="62"/>
        <v>2024-02-10-22</v>
      </c>
    </row>
    <row r="3913" spans="1:10" x14ac:dyDescent="0.45">
      <c r="A3913">
        <v>4279852</v>
      </c>
      <c r="B3913" s="1">
        <v>45332.958333333336</v>
      </c>
      <c r="C3913" t="s">
        <v>7</v>
      </c>
      <c r="D3913" t="s">
        <v>8</v>
      </c>
      <c r="E3913" t="s">
        <v>8796</v>
      </c>
      <c r="F3913">
        <v>635</v>
      </c>
      <c r="G3913">
        <v>0.54700000000000004</v>
      </c>
      <c r="H3913">
        <v>0</v>
      </c>
      <c r="J3913" s="1" t="str">
        <f t="shared" si="62"/>
        <v>2024-02-10-23</v>
      </c>
    </row>
    <row r="3914" spans="1:10" x14ac:dyDescent="0.45">
      <c r="A3914">
        <v>4281049</v>
      </c>
      <c r="B3914" s="1">
        <v>45333</v>
      </c>
      <c r="C3914" t="s">
        <v>7</v>
      </c>
      <c r="D3914" t="s">
        <v>8</v>
      </c>
      <c r="E3914" t="s">
        <v>8796</v>
      </c>
      <c r="F3914">
        <v>635</v>
      </c>
      <c r="G3914">
        <v>0.89800000000000002</v>
      </c>
      <c r="H3914">
        <v>0</v>
      </c>
      <c r="J3914" s="1" t="str">
        <f t="shared" si="62"/>
        <v>2024-02-11-00</v>
      </c>
    </row>
    <row r="3915" spans="1:10" x14ac:dyDescent="0.45">
      <c r="A3915">
        <v>4281416</v>
      </c>
      <c r="B3915" s="1">
        <v>45333.041666666664</v>
      </c>
      <c r="C3915" t="s">
        <v>7</v>
      </c>
      <c r="D3915" t="s">
        <v>8</v>
      </c>
      <c r="E3915" t="s">
        <v>8796</v>
      </c>
      <c r="F3915">
        <v>635</v>
      </c>
      <c r="G3915">
        <v>0.55100000000000005</v>
      </c>
      <c r="H3915">
        <v>0</v>
      </c>
      <c r="J3915" s="1" t="str">
        <f t="shared" si="62"/>
        <v>2024-02-11-01</v>
      </c>
    </row>
    <row r="3916" spans="1:10" x14ac:dyDescent="0.45">
      <c r="A3916">
        <v>4282559</v>
      </c>
      <c r="B3916" s="1">
        <v>45333.083333333336</v>
      </c>
      <c r="C3916" t="s">
        <v>7</v>
      </c>
      <c r="D3916" t="s">
        <v>8</v>
      </c>
      <c r="E3916" t="s">
        <v>8796</v>
      </c>
      <c r="F3916">
        <v>635</v>
      </c>
      <c r="G3916">
        <v>0.80200000000000005</v>
      </c>
      <c r="H3916">
        <v>0</v>
      </c>
      <c r="J3916" s="1" t="str">
        <f t="shared" si="62"/>
        <v>2024-02-11-02</v>
      </c>
    </row>
    <row r="3917" spans="1:10" x14ac:dyDescent="0.45">
      <c r="A3917">
        <v>4284298</v>
      </c>
      <c r="B3917" s="1">
        <v>45333.125</v>
      </c>
      <c r="C3917" t="s">
        <v>7</v>
      </c>
      <c r="D3917" t="s">
        <v>8</v>
      </c>
      <c r="E3917" t="s">
        <v>8796</v>
      </c>
      <c r="F3917">
        <v>635</v>
      </c>
      <c r="G3917">
        <v>0.47299999999999998</v>
      </c>
      <c r="H3917">
        <v>0</v>
      </c>
      <c r="J3917" s="1" t="str">
        <f t="shared" si="62"/>
        <v>2024-02-11-03</v>
      </c>
    </row>
    <row r="3918" spans="1:10" x14ac:dyDescent="0.45">
      <c r="A3918">
        <v>4285108</v>
      </c>
      <c r="B3918" s="1">
        <v>45333.166666666664</v>
      </c>
      <c r="C3918" t="s">
        <v>7</v>
      </c>
      <c r="D3918" t="s">
        <v>8</v>
      </c>
      <c r="E3918" t="s">
        <v>8796</v>
      </c>
      <c r="F3918">
        <v>635</v>
      </c>
      <c r="G3918">
        <v>1.032</v>
      </c>
      <c r="H3918">
        <v>0</v>
      </c>
      <c r="J3918" s="1" t="str">
        <f t="shared" si="62"/>
        <v>2024-02-11-04</v>
      </c>
    </row>
    <row r="3919" spans="1:10" x14ac:dyDescent="0.45">
      <c r="A3919">
        <v>4285532</v>
      </c>
      <c r="B3919" s="1">
        <v>45333.208333333336</v>
      </c>
      <c r="C3919" t="s">
        <v>7</v>
      </c>
      <c r="D3919" t="s">
        <v>8</v>
      </c>
      <c r="E3919" t="s">
        <v>8796</v>
      </c>
      <c r="F3919">
        <v>635</v>
      </c>
      <c r="G3919">
        <v>1.0740000000000001</v>
      </c>
      <c r="H3919">
        <v>0</v>
      </c>
      <c r="J3919" s="1" t="str">
        <f t="shared" si="62"/>
        <v>2024-02-11-05</v>
      </c>
    </row>
    <row r="3920" spans="1:10" x14ac:dyDescent="0.45">
      <c r="A3920">
        <v>4286803</v>
      </c>
      <c r="B3920" s="1">
        <v>45333.25</v>
      </c>
      <c r="C3920" t="s">
        <v>7</v>
      </c>
      <c r="D3920" t="s">
        <v>8</v>
      </c>
      <c r="E3920" t="s">
        <v>8796</v>
      </c>
      <c r="F3920">
        <v>635</v>
      </c>
      <c r="G3920">
        <v>0.90200000000000002</v>
      </c>
      <c r="H3920">
        <v>0</v>
      </c>
      <c r="J3920" s="1" t="str">
        <f t="shared" si="62"/>
        <v>2024-02-11-06</v>
      </c>
    </row>
    <row r="3921" spans="1:10" x14ac:dyDescent="0.45">
      <c r="A3921">
        <v>4288320</v>
      </c>
      <c r="B3921" s="1">
        <v>45333.291666666664</v>
      </c>
      <c r="C3921" t="s">
        <v>7</v>
      </c>
      <c r="D3921" t="s">
        <v>8</v>
      </c>
      <c r="E3921" t="s">
        <v>8796</v>
      </c>
      <c r="F3921">
        <v>635</v>
      </c>
      <c r="G3921">
        <v>0.5</v>
      </c>
      <c r="H3921">
        <v>2.1999999999999999E-2</v>
      </c>
      <c r="J3921" s="1" t="str">
        <f t="shared" si="62"/>
        <v>2024-02-11-07</v>
      </c>
    </row>
    <row r="3922" spans="1:10" x14ac:dyDescent="0.45">
      <c r="A3922">
        <v>4288828</v>
      </c>
      <c r="B3922" s="1">
        <v>45333.333333333336</v>
      </c>
      <c r="C3922" t="s">
        <v>7</v>
      </c>
      <c r="D3922" t="s">
        <v>8</v>
      </c>
      <c r="E3922" t="s">
        <v>8796</v>
      </c>
      <c r="F3922">
        <v>635</v>
      </c>
      <c r="G3922">
        <v>0.435</v>
      </c>
      <c r="H3922">
        <v>9.2999999999999999E-2</v>
      </c>
      <c r="J3922" s="1" t="str">
        <f t="shared" si="62"/>
        <v>2024-02-11-08</v>
      </c>
    </row>
    <row r="3923" spans="1:10" x14ac:dyDescent="0.45">
      <c r="A3923">
        <v>4290119</v>
      </c>
      <c r="B3923" s="1">
        <v>45333.375</v>
      </c>
      <c r="C3923" t="s">
        <v>7</v>
      </c>
      <c r="D3923" t="s">
        <v>8</v>
      </c>
      <c r="E3923" t="s">
        <v>8796</v>
      </c>
      <c r="F3923">
        <v>635</v>
      </c>
      <c r="G3923">
        <v>0.308</v>
      </c>
      <c r="H3923">
        <v>0.215</v>
      </c>
      <c r="J3923" s="1" t="str">
        <f t="shared" si="62"/>
        <v>2024-02-11-09</v>
      </c>
    </row>
    <row r="3924" spans="1:10" x14ac:dyDescent="0.45">
      <c r="A3924">
        <v>4290913</v>
      </c>
      <c r="B3924" s="1">
        <v>45333.416666666664</v>
      </c>
      <c r="C3924" t="s">
        <v>7</v>
      </c>
      <c r="D3924" t="s">
        <v>8</v>
      </c>
      <c r="E3924" t="s">
        <v>8796</v>
      </c>
      <c r="F3924">
        <v>635</v>
      </c>
      <c r="G3924">
        <v>0.49299999999999999</v>
      </c>
      <c r="H3924">
        <v>0.19500000000000001</v>
      </c>
      <c r="J3924" s="1" t="str">
        <f t="shared" si="62"/>
        <v>2024-02-11-10</v>
      </c>
    </row>
    <row r="3925" spans="1:10" x14ac:dyDescent="0.45">
      <c r="A3925">
        <v>4292448</v>
      </c>
      <c r="B3925" s="1">
        <v>45333.458333333336</v>
      </c>
      <c r="C3925" t="s">
        <v>7</v>
      </c>
      <c r="D3925" t="s">
        <v>8</v>
      </c>
      <c r="E3925" t="s">
        <v>8796</v>
      </c>
      <c r="F3925">
        <v>635</v>
      </c>
      <c r="G3925">
        <v>0.19600000000000001</v>
      </c>
      <c r="H3925">
        <v>0.27800000000000002</v>
      </c>
      <c r="J3925" s="1" t="str">
        <f t="shared" si="62"/>
        <v>2024-02-11-11</v>
      </c>
    </row>
    <row r="3926" spans="1:10" x14ac:dyDescent="0.45">
      <c r="A3926">
        <v>4293383</v>
      </c>
      <c r="B3926" s="1">
        <v>45333.5</v>
      </c>
      <c r="C3926" t="s">
        <v>7</v>
      </c>
      <c r="D3926" t="s">
        <v>8</v>
      </c>
      <c r="E3926" t="s">
        <v>8796</v>
      </c>
      <c r="F3926">
        <v>635</v>
      </c>
      <c r="G3926">
        <v>0.55600000000000005</v>
      </c>
      <c r="H3926">
        <v>0.126</v>
      </c>
      <c r="J3926" s="1" t="str">
        <f t="shared" si="62"/>
        <v>2024-02-11-12</v>
      </c>
    </row>
    <row r="3927" spans="1:10" x14ac:dyDescent="0.45">
      <c r="A3927">
        <v>4294753</v>
      </c>
      <c r="B3927" s="1">
        <v>45333.541666666664</v>
      </c>
      <c r="C3927" t="s">
        <v>7</v>
      </c>
      <c r="D3927" t="s">
        <v>8</v>
      </c>
      <c r="E3927" t="s">
        <v>8796</v>
      </c>
      <c r="F3927">
        <v>635</v>
      </c>
      <c r="G3927">
        <v>0.50600000000000001</v>
      </c>
      <c r="H3927">
        <v>6.0000000000000001E-3</v>
      </c>
      <c r="J3927" s="1" t="str">
        <f t="shared" si="62"/>
        <v>2024-02-11-13</v>
      </c>
    </row>
    <row r="3928" spans="1:10" x14ac:dyDescent="0.45">
      <c r="A3928">
        <v>4296042</v>
      </c>
      <c r="B3928" s="1">
        <v>45333.583333333336</v>
      </c>
      <c r="C3928" t="s">
        <v>7</v>
      </c>
      <c r="D3928" t="s">
        <v>8</v>
      </c>
      <c r="E3928" t="s">
        <v>8796</v>
      </c>
      <c r="F3928">
        <v>635</v>
      </c>
      <c r="G3928">
        <v>0.64500000000000002</v>
      </c>
      <c r="H3928">
        <v>2E-3</v>
      </c>
      <c r="J3928" s="1" t="str">
        <f t="shared" si="62"/>
        <v>2024-02-11-14</v>
      </c>
    </row>
    <row r="3929" spans="1:10" x14ac:dyDescent="0.45">
      <c r="A3929">
        <v>4297311</v>
      </c>
      <c r="B3929" s="1">
        <v>45333.625</v>
      </c>
      <c r="C3929" t="s">
        <v>7</v>
      </c>
      <c r="D3929" t="s">
        <v>8</v>
      </c>
      <c r="E3929" t="s">
        <v>8796</v>
      </c>
      <c r="F3929">
        <v>635</v>
      </c>
      <c r="G3929">
        <v>0.97199999999999998</v>
      </c>
      <c r="H3929">
        <v>0</v>
      </c>
      <c r="J3929" s="1" t="str">
        <f t="shared" si="62"/>
        <v>2024-02-11-15</v>
      </c>
    </row>
    <row r="3930" spans="1:10" x14ac:dyDescent="0.45">
      <c r="A3930">
        <v>4298045</v>
      </c>
      <c r="B3930" s="1">
        <v>45333.666666666664</v>
      </c>
      <c r="C3930" t="s">
        <v>7</v>
      </c>
      <c r="D3930" t="s">
        <v>8</v>
      </c>
      <c r="E3930" t="s">
        <v>8796</v>
      </c>
      <c r="F3930">
        <v>635</v>
      </c>
      <c r="G3930">
        <v>0.94</v>
      </c>
      <c r="H3930">
        <v>0</v>
      </c>
      <c r="J3930" s="1" t="str">
        <f t="shared" si="62"/>
        <v>2024-02-11-16</v>
      </c>
    </row>
    <row r="3931" spans="1:10" x14ac:dyDescent="0.45">
      <c r="A3931">
        <v>4298682</v>
      </c>
      <c r="B3931" s="1">
        <v>45333.708333333336</v>
      </c>
      <c r="C3931" t="s">
        <v>7</v>
      </c>
      <c r="D3931" t="s">
        <v>8</v>
      </c>
      <c r="E3931" t="s">
        <v>8796</v>
      </c>
      <c r="F3931">
        <v>635</v>
      </c>
      <c r="G3931">
        <v>0.434</v>
      </c>
      <c r="H3931">
        <v>0</v>
      </c>
      <c r="J3931" s="1" t="str">
        <f t="shared" si="62"/>
        <v>2024-02-11-17</v>
      </c>
    </row>
    <row r="3932" spans="1:10" x14ac:dyDescent="0.45">
      <c r="A3932">
        <v>4300120</v>
      </c>
      <c r="B3932" s="1">
        <v>45333.75</v>
      </c>
      <c r="C3932" t="s">
        <v>7</v>
      </c>
      <c r="D3932" t="s">
        <v>8</v>
      </c>
      <c r="E3932" t="s">
        <v>8796</v>
      </c>
      <c r="F3932">
        <v>635</v>
      </c>
      <c r="G3932">
        <v>1.2350000000000001</v>
      </c>
      <c r="H3932">
        <v>0</v>
      </c>
      <c r="J3932" s="1" t="str">
        <f t="shared" si="62"/>
        <v>2024-02-11-18</v>
      </c>
    </row>
    <row r="3933" spans="1:10" x14ac:dyDescent="0.45">
      <c r="A3933">
        <v>4300771</v>
      </c>
      <c r="B3933" s="1">
        <v>45333.791666666664</v>
      </c>
      <c r="C3933" t="s">
        <v>7</v>
      </c>
      <c r="D3933" t="s">
        <v>8</v>
      </c>
      <c r="E3933" t="s">
        <v>8796</v>
      </c>
      <c r="F3933">
        <v>635</v>
      </c>
      <c r="G3933">
        <v>0.73699999999999999</v>
      </c>
      <c r="H3933">
        <v>0</v>
      </c>
      <c r="J3933" s="1" t="str">
        <f t="shared" si="62"/>
        <v>2024-02-11-19</v>
      </c>
    </row>
    <row r="3934" spans="1:10" x14ac:dyDescent="0.45">
      <c r="A3934">
        <v>4302129</v>
      </c>
      <c r="B3934" s="1">
        <v>45333.833333333336</v>
      </c>
      <c r="C3934" t="s">
        <v>7</v>
      </c>
      <c r="D3934" t="s">
        <v>8</v>
      </c>
      <c r="E3934" t="s">
        <v>8796</v>
      </c>
      <c r="F3934">
        <v>635</v>
      </c>
      <c r="G3934">
        <v>0.48799999999999999</v>
      </c>
      <c r="H3934">
        <v>0</v>
      </c>
      <c r="J3934" s="1" t="str">
        <f t="shared" si="62"/>
        <v>2024-02-11-20</v>
      </c>
    </row>
    <row r="3935" spans="1:10" x14ac:dyDescent="0.45">
      <c r="A3935">
        <v>4303420</v>
      </c>
      <c r="B3935" s="1">
        <v>45333.875</v>
      </c>
      <c r="C3935" t="s">
        <v>7</v>
      </c>
      <c r="D3935" t="s">
        <v>8</v>
      </c>
      <c r="E3935" t="s">
        <v>8796</v>
      </c>
      <c r="F3935">
        <v>635</v>
      </c>
      <c r="G3935">
        <v>0.67300000000000004</v>
      </c>
      <c r="H3935">
        <v>0</v>
      </c>
      <c r="J3935" s="1" t="str">
        <f t="shared" si="62"/>
        <v>2024-02-11-21</v>
      </c>
    </row>
    <row r="3936" spans="1:10" x14ac:dyDescent="0.45">
      <c r="A3936">
        <v>4305047</v>
      </c>
      <c r="B3936" s="1">
        <v>45333.916666666664</v>
      </c>
      <c r="C3936" t="s">
        <v>7</v>
      </c>
      <c r="D3936" t="s">
        <v>8</v>
      </c>
      <c r="E3936" t="s">
        <v>8796</v>
      </c>
      <c r="F3936">
        <v>635</v>
      </c>
      <c r="G3936">
        <v>0.26</v>
      </c>
      <c r="H3936">
        <v>0</v>
      </c>
      <c r="J3936" s="1" t="str">
        <f t="shared" si="62"/>
        <v>2024-02-11-22</v>
      </c>
    </row>
    <row r="3937" spans="1:10" x14ac:dyDescent="0.45">
      <c r="A3937">
        <v>4306142</v>
      </c>
      <c r="B3937" s="1">
        <v>45333.958333333336</v>
      </c>
      <c r="C3937" t="s">
        <v>7</v>
      </c>
      <c r="D3937" t="s">
        <v>8</v>
      </c>
      <c r="E3937" t="s">
        <v>8796</v>
      </c>
      <c r="F3937">
        <v>635</v>
      </c>
      <c r="G3937">
        <v>0.77300000000000002</v>
      </c>
      <c r="H3937">
        <v>0</v>
      </c>
      <c r="J3937" s="1" t="str">
        <f t="shared" si="62"/>
        <v>2024-02-11-23</v>
      </c>
    </row>
    <row r="3938" spans="1:10" x14ac:dyDescent="0.45">
      <c r="A3938">
        <v>4306507</v>
      </c>
      <c r="B3938" s="1">
        <v>45334</v>
      </c>
      <c r="C3938" t="s">
        <v>7</v>
      </c>
      <c r="D3938" t="s">
        <v>8</v>
      </c>
      <c r="E3938" t="s">
        <v>8796</v>
      </c>
      <c r="F3938">
        <v>635</v>
      </c>
      <c r="G3938">
        <v>0.34699999999999998</v>
      </c>
      <c r="H3938">
        <v>0</v>
      </c>
      <c r="J3938" s="1" t="str">
        <f t="shared" si="62"/>
        <v>2024-02-12-00</v>
      </c>
    </row>
    <row r="3939" spans="1:10" x14ac:dyDescent="0.45">
      <c r="A3939">
        <v>4308020</v>
      </c>
      <c r="B3939" s="1">
        <v>45334.041666666664</v>
      </c>
      <c r="C3939" t="s">
        <v>7</v>
      </c>
      <c r="D3939" t="s">
        <v>8</v>
      </c>
      <c r="E3939" t="s">
        <v>8796</v>
      </c>
      <c r="F3939">
        <v>635</v>
      </c>
      <c r="G3939">
        <v>0.76700000000000002</v>
      </c>
      <c r="H3939">
        <v>0</v>
      </c>
      <c r="J3939" s="1" t="str">
        <f t="shared" si="62"/>
        <v>2024-02-12-01</v>
      </c>
    </row>
    <row r="3940" spans="1:10" x14ac:dyDescent="0.45">
      <c r="A3940">
        <v>4309375</v>
      </c>
      <c r="B3940" s="1">
        <v>45334.083333333336</v>
      </c>
      <c r="C3940" t="s">
        <v>7</v>
      </c>
      <c r="D3940" t="s">
        <v>8</v>
      </c>
      <c r="E3940" t="s">
        <v>8796</v>
      </c>
      <c r="F3940">
        <v>635</v>
      </c>
      <c r="G3940">
        <v>0.27100000000000002</v>
      </c>
      <c r="H3940">
        <v>0</v>
      </c>
      <c r="J3940" s="1" t="str">
        <f t="shared" si="62"/>
        <v>2024-02-12-02</v>
      </c>
    </row>
    <row r="3941" spans="1:10" x14ac:dyDescent="0.45">
      <c r="A3941">
        <v>4309992</v>
      </c>
      <c r="B3941" s="1">
        <v>45334.125</v>
      </c>
      <c r="C3941" t="s">
        <v>7</v>
      </c>
      <c r="D3941" t="s">
        <v>8</v>
      </c>
      <c r="E3941" t="s">
        <v>8796</v>
      </c>
      <c r="F3941">
        <v>635</v>
      </c>
      <c r="G3941">
        <v>0.89600000000000002</v>
      </c>
      <c r="H3941">
        <v>0</v>
      </c>
      <c r="J3941" s="1" t="str">
        <f t="shared" si="62"/>
        <v>2024-02-12-03</v>
      </c>
    </row>
    <row r="3942" spans="1:10" x14ac:dyDescent="0.45">
      <c r="A3942">
        <v>4310673</v>
      </c>
      <c r="B3942" s="1">
        <v>45334.166666666664</v>
      </c>
      <c r="C3942" t="s">
        <v>7</v>
      </c>
      <c r="D3942" t="s">
        <v>8</v>
      </c>
      <c r="E3942" t="s">
        <v>8796</v>
      </c>
      <c r="F3942">
        <v>635</v>
      </c>
      <c r="G3942">
        <v>0.68</v>
      </c>
      <c r="H3942">
        <v>0</v>
      </c>
      <c r="J3942" s="1" t="str">
        <f t="shared" si="62"/>
        <v>2024-02-12-04</v>
      </c>
    </row>
    <row r="3943" spans="1:10" x14ac:dyDescent="0.45">
      <c r="A3943">
        <v>4311711</v>
      </c>
      <c r="B3943" s="1">
        <v>45334.208333333336</v>
      </c>
      <c r="C3943" t="s">
        <v>7</v>
      </c>
      <c r="D3943" t="s">
        <v>8</v>
      </c>
      <c r="E3943" t="s">
        <v>8796</v>
      </c>
      <c r="F3943">
        <v>635</v>
      </c>
      <c r="G3943">
        <v>0.81200000000000006</v>
      </c>
      <c r="H3943">
        <v>0</v>
      </c>
      <c r="J3943" s="1" t="str">
        <f t="shared" si="62"/>
        <v>2024-02-12-05</v>
      </c>
    </row>
    <row r="3944" spans="1:10" x14ac:dyDescent="0.45">
      <c r="A3944">
        <v>4313155</v>
      </c>
      <c r="B3944" s="1">
        <v>45334.25</v>
      </c>
      <c r="C3944" t="s">
        <v>7</v>
      </c>
      <c r="D3944" t="s">
        <v>8</v>
      </c>
      <c r="E3944" t="s">
        <v>8796</v>
      </c>
      <c r="F3944">
        <v>635</v>
      </c>
      <c r="G3944">
        <v>0.626</v>
      </c>
      <c r="H3944">
        <v>0</v>
      </c>
      <c r="J3944" s="1" t="str">
        <f t="shared" si="62"/>
        <v>2024-02-12-06</v>
      </c>
    </row>
    <row r="3945" spans="1:10" x14ac:dyDescent="0.45">
      <c r="A3945">
        <v>4314066</v>
      </c>
      <c r="B3945" s="1">
        <v>45334.291666666664</v>
      </c>
      <c r="C3945" t="s">
        <v>7</v>
      </c>
      <c r="D3945" t="s">
        <v>8</v>
      </c>
      <c r="E3945" t="s">
        <v>8796</v>
      </c>
      <c r="F3945">
        <v>635</v>
      </c>
      <c r="G3945">
        <v>0.29099999999999998</v>
      </c>
      <c r="H3945">
        <v>0</v>
      </c>
      <c r="J3945" s="1" t="str">
        <f t="shared" si="62"/>
        <v>2024-02-12-07</v>
      </c>
    </row>
    <row r="3946" spans="1:10" x14ac:dyDescent="0.45">
      <c r="A3946">
        <v>4315920</v>
      </c>
      <c r="B3946" s="1">
        <v>45334.333333333336</v>
      </c>
      <c r="C3946" t="s">
        <v>7</v>
      </c>
      <c r="D3946" t="s">
        <v>8</v>
      </c>
      <c r="E3946" t="s">
        <v>8796</v>
      </c>
      <c r="F3946">
        <v>635</v>
      </c>
      <c r="G3946">
        <v>0.77400000000000002</v>
      </c>
      <c r="H3946">
        <v>1.4999999999999999E-2</v>
      </c>
      <c r="J3946" s="1" t="str">
        <f t="shared" si="62"/>
        <v>2024-02-12-08</v>
      </c>
    </row>
    <row r="3947" spans="1:10" x14ac:dyDescent="0.45">
      <c r="A3947">
        <v>4316931</v>
      </c>
      <c r="B3947" s="1">
        <v>45334.375</v>
      </c>
      <c r="C3947" t="s">
        <v>7</v>
      </c>
      <c r="D3947" t="s">
        <v>8</v>
      </c>
      <c r="E3947" t="s">
        <v>8796</v>
      </c>
      <c r="F3947">
        <v>635</v>
      </c>
      <c r="G3947">
        <v>0.753</v>
      </c>
      <c r="H3947">
        <v>8.7999999999999995E-2</v>
      </c>
      <c r="J3947" s="1" t="str">
        <f t="shared" si="62"/>
        <v>2024-02-12-09</v>
      </c>
    </row>
    <row r="3948" spans="1:10" x14ac:dyDescent="0.45">
      <c r="A3948">
        <v>4317340</v>
      </c>
      <c r="B3948" s="1">
        <v>45334.416666666664</v>
      </c>
      <c r="C3948" t="s">
        <v>7</v>
      </c>
      <c r="D3948" t="s">
        <v>8</v>
      </c>
      <c r="E3948" t="s">
        <v>8796</v>
      </c>
      <c r="F3948">
        <v>635</v>
      </c>
      <c r="G3948">
        <v>0.433</v>
      </c>
      <c r="H3948">
        <v>0.105</v>
      </c>
      <c r="J3948" s="1" t="str">
        <f t="shared" si="62"/>
        <v>2024-02-12-10</v>
      </c>
    </row>
    <row r="3949" spans="1:10" x14ac:dyDescent="0.45">
      <c r="A3949">
        <v>4319174</v>
      </c>
      <c r="B3949" s="1">
        <v>45334.458333333336</v>
      </c>
      <c r="C3949" t="s">
        <v>7</v>
      </c>
      <c r="D3949" t="s">
        <v>8</v>
      </c>
      <c r="E3949" t="s">
        <v>8796</v>
      </c>
      <c r="F3949">
        <v>635</v>
      </c>
      <c r="G3949">
        <v>0.89500000000000002</v>
      </c>
      <c r="H3949">
        <v>0.03</v>
      </c>
      <c r="J3949" s="1" t="str">
        <f t="shared" si="62"/>
        <v>2024-02-12-11</v>
      </c>
    </row>
    <row r="3950" spans="1:10" x14ac:dyDescent="0.45">
      <c r="A3950">
        <v>4319902</v>
      </c>
      <c r="B3950" s="1">
        <v>45334.5</v>
      </c>
      <c r="C3950" t="s">
        <v>7</v>
      </c>
      <c r="D3950" t="s">
        <v>8</v>
      </c>
      <c r="E3950" t="s">
        <v>8796</v>
      </c>
      <c r="F3950">
        <v>635</v>
      </c>
      <c r="G3950">
        <v>0.29599999999999999</v>
      </c>
      <c r="H3950">
        <v>6.8000000000000005E-2</v>
      </c>
      <c r="J3950" s="1" t="str">
        <f t="shared" si="62"/>
        <v>2024-02-12-12</v>
      </c>
    </row>
    <row r="3951" spans="1:10" x14ac:dyDescent="0.45">
      <c r="A3951">
        <v>4321034</v>
      </c>
      <c r="B3951" s="1">
        <v>45334.541666666664</v>
      </c>
      <c r="C3951" t="s">
        <v>7</v>
      </c>
      <c r="D3951" t="s">
        <v>8</v>
      </c>
      <c r="E3951" t="s">
        <v>8796</v>
      </c>
      <c r="F3951">
        <v>635</v>
      </c>
      <c r="G3951">
        <v>0.72799999999999998</v>
      </c>
      <c r="H3951">
        <v>2.7E-2</v>
      </c>
      <c r="J3951" s="1" t="str">
        <f t="shared" si="62"/>
        <v>2024-02-12-13</v>
      </c>
    </row>
    <row r="3952" spans="1:10" x14ac:dyDescent="0.45">
      <c r="A3952">
        <v>4321843</v>
      </c>
      <c r="B3952" s="1">
        <v>45334.583333333336</v>
      </c>
      <c r="C3952" t="s">
        <v>7</v>
      </c>
      <c r="D3952" t="s">
        <v>8</v>
      </c>
      <c r="E3952" t="s">
        <v>8796</v>
      </c>
      <c r="F3952">
        <v>635</v>
      </c>
      <c r="G3952">
        <v>0.84499999999999997</v>
      </c>
      <c r="H3952">
        <v>4.0000000000000001E-3</v>
      </c>
      <c r="J3952" s="1" t="str">
        <f t="shared" si="62"/>
        <v>2024-02-12-14</v>
      </c>
    </row>
    <row r="3953" spans="1:10" x14ac:dyDescent="0.45">
      <c r="A3953">
        <v>4322964</v>
      </c>
      <c r="B3953" s="1">
        <v>45334.625</v>
      </c>
      <c r="C3953" t="s">
        <v>7</v>
      </c>
      <c r="D3953" t="s">
        <v>8</v>
      </c>
      <c r="E3953" t="s">
        <v>8796</v>
      </c>
      <c r="F3953">
        <v>635</v>
      </c>
      <c r="G3953">
        <v>0.89700000000000002</v>
      </c>
      <c r="H3953">
        <v>0</v>
      </c>
      <c r="J3953" s="1" t="str">
        <f t="shared" si="62"/>
        <v>2024-02-12-15</v>
      </c>
    </row>
    <row r="3954" spans="1:10" x14ac:dyDescent="0.45">
      <c r="A3954">
        <v>4323931</v>
      </c>
      <c r="B3954" s="1">
        <v>45334.666666666664</v>
      </c>
      <c r="C3954" t="s">
        <v>7</v>
      </c>
      <c r="D3954" t="s">
        <v>8</v>
      </c>
      <c r="E3954" t="s">
        <v>8796</v>
      </c>
      <c r="F3954">
        <v>635</v>
      </c>
      <c r="G3954">
        <v>0.77200000000000002</v>
      </c>
      <c r="H3954">
        <v>0</v>
      </c>
      <c r="J3954" s="1" t="str">
        <f t="shared" si="62"/>
        <v>2024-02-12-16</v>
      </c>
    </row>
    <row r="3955" spans="1:10" x14ac:dyDescent="0.45">
      <c r="A3955">
        <v>4325795</v>
      </c>
      <c r="B3955" s="1">
        <v>45334.708333333336</v>
      </c>
      <c r="C3955" t="s">
        <v>7</v>
      </c>
      <c r="D3955" t="s">
        <v>8</v>
      </c>
      <c r="E3955" t="s">
        <v>8796</v>
      </c>
      <c r="F3955">
        <v>635</v>
      </c>
      <c r="G3955">
        <v>0.30299999999999999</v>
      </c>
      <c r="H3955">
        <v>0</v>
      </c>
      <c r="J3955" s="1" t="str">
        <f t="shared" si="62"/>
        <v>2024-02-12-17</v>
      </c>
    </row>
    <row r="3956" spans="1:10" x14ac:dyDescent="0.45">
      <c r="A3956">
        <v>4326180</v>
      </c>
      <c r="B3956" s="1">
        <v>45334.75</v>
      </c>
      <c r="C3956" t="s">
        <v>7</v>
      </c>
      <c r="D3956" t="s">
        <v>8</v>
      </c>
      <c r="E3956" t="s">
        <v>8796</v>
      </c>
      <c r="F3956">
        <v>635</v>
      </c>
      <c r="G3956">
        <v>0.24199999999999999</v>
      </c>
      <c r="H3956">
        <v>0</v>
      </c>
      <c r="J3956" s="1" t="str">
        <f t="shared" si="62"/>
        <v>2024-02-12-18</v>
      </c>
    </row>
    <row r="3957" spans="1:10" x14ac:dyDescent="0.45">
      <c r="A3957">
        <v>4327351</v>
      </c>
      <c r="B3957" s="1">
        <v>45334.791666666664</v>
      </c>
      <c r="C3957" t="s">
        <v>7</v>
      </c>
      <c r="D3957" t="s">
        <v>8</v>
      </c>
      <c r="E3957" t="s">
        <v>8796</v>
      </c>
      <c r="F3957">
        <v>635</v>
      </c>
      <c r="G3957">
        <v>0.28599999999999998</v>
      </c>
      <c r="H3957">
        <v>0</v>
      </c>
      <c r="J3957" s="1" t="str">
        <f t="shared" si="62"/>
        <v>2024-02-12-19</v>
      </c>
    </row>
    <row r="3958" spans="1:10" x14ac:dyDescent="0.45">
      <c r="A3958">
        <v>4328643</v>
      </c>
      <c r="B3958" s="1">
        <v>45334.833333333336</v>
      </c>
      <c r="C3958" t="s">
        <v>7</v>
      </c>
      <c r="D3958" t="s">
        <v>8</v>
      </c>
      <c r="E3958" t="s">
        <v>8796</v>
      </c>
      <c r="F3958">
        <v>635</v>
      </c>
      <c r="G3958">
        <v>0.32100000000000001</v>
      </c>
      <c r="H3958">
        <v>0</v>
      </c>
      <c r="J3958" s="1" t="str">
        <f t="shared" si="62"/>
        <v>2024-02-12-20</v>
      </c>
    </row>
    <row r="3959" spans="1:10" x14ac:dyDescent="0.45">
      <c r="A3959">
        <v>4329292</v>
      </c>
      <c r="B3959" s="1">
        <v>45334.875</v>
      </c>
      <c r="C3959" t="s">
        <v>7</v>
      </c>
      <c r="D3959" t="s">
        <v>8</v>
      </c>
      <c r="E3959" t="s">
        <v>8796</v>
      </c>
      <c r="F3959">
        <v>635</v>
      </c>
      <c r="G3959">
        <v>0.23</v>
      </c>
      <c r="H3959">
        <v>0</v>
      </c>
      <c r="J3959" s="1" t="str">
        <f t="shared" si="62"/>
        <v>2024-02-12-21</v>
      </c>
    </row>
    <row r="3960" spans="1:10" x14ac:dyDescent="0.45">
      <c r="A3960">
        <v>4330646</v>
      </c>
      <c r="B3960" s="1">
        <v>45334.916666666664</v>
      </c>
      <c r="C3960" t="s">
        <v>7</v>
      </c>
      <c r="D3960" t="s">
        <v>8</v>
      </c>
      <c r="E3960" t="s">
        <v>8796</v>
      </c>
      <c r="F3960">
        <v>635</v>
      </c>
      <c r="G3960">
        <v>0.16300000000000001</v>
      </c>
      <c r="H3960">
        <v>0</v>
      </c>
      <c r="J3960" s="1" t="str">
        <f t="shared" si="62"/>
        <v>2024-02-12-22</v>
      </c>
    </row>
    <row r="3961" spans="1:10" x14ac:dyDescent="0.45">
      <c r="A3961">
        <v>4331351</v>
      </c>
      <c r="B3961" s="1">
        <v>45334.958333333336</v>
      </c>
      <c r="C3961" t="s">
        <v>7</v>
      </c>
      <c r="D3961" t="s">
        <v>8</v>
      </c>
      <c r="E3961" t="s">
        <v>8796</v>
      </c>
      <c r="F3961">
        <v>635</v>
      </c>
      <c r="G3961">
        <v>0.186</v>
      </c>
      <c r="H3961">
        <v>0</v>
      </c>
      <c r="J3961" s="1" t="str">
        <f t="shared" si="62"/>
        <v>2024-02-12-23</v>
      </c>
    </row>
    <row r="3962" spans="1:10" x14ac:dyDescent="0.45">
      <c r="A3962">
        <v>4332941</v>
      </c>
      <c r="B3962" s="1">
        <v>45335</v>
      </c>
      <c r="C3962" t="s">
        <v>7</v>
      </c>
      <c r="D3962" t="s">
        <v>8</v>
      </c>
      <c r="E3962" t="s">
        <v>8796</v>
      </c>
      <c r="F3962">
        <v>635</v>
      </c>
      <c r="G3962">
        <v>0.19700000000000001</v>
      </c>
      <c r="H3962">
        <v>0</v>
      </c>
      <c r="J3962" s="1" t="str">
        <f t="shared" si="62"/>
        <v>2024-02-13-00</v>
      </c>
    </row>
    <row r="3963" spans="1:10" x14ac:dyDescent="0.45">
      <c r="A3963">
        <v>4333958</v>
      </c>
      <c r="B3963" s="1">
        <v>45335.041666666664</v>
      </c>
      <c r="C3963" t="s">
        <v>7</v>
      </c>
      <c r="D3963" t="s">
        <v>8</v>
      </c>
      <c r="E3963" t="s">
        <v>8796</v>
      </c>
      <c r="F3963">
        <v>635</v>
      </c>
      <c r="G3963">
        <v>1.151</v>
      </c>
      <c r="H3963">
        <v>0</v>
      </c>
      <c r="J3963" s="1" t="str">
        <f t="shared" si="62"/>
        <v>2024-02-13-01</v>
      </c>
    </row>
    <row r="3964" spans="1:10" x14ac:dyDescent="0.45">
      <c r="A3964">
        <v>4335248</v>
      </c>
      <c r="B3964" s="1">
        <v>45335.083333333336</v>
      </c>
      <c r="C3964" t="s">
        <v>7</v>
      </c>
      <c r="D3964" t="s">
        <v>8</v>
      </c>
      <c r="E3964" t="s">
        <v>8796</v>
      </c>
      <c r="F3964">
        <v>635</v>
      </c>
      <c r="G3964">
        <v>0.497</v>
      </c>
      <c r="H3964">
        <v>0</v>
      </c>
      <c r="J3964" s="1" t="str">
        <f t="shared" si="62"/>
        <v>2024-02-13-02</v>
      </c>
    </row>
    <row r="3965" spans="1:10" x14ac:dyDescent="0.45">
      <c r="A3965">
        <v>4335820</v>
      </c>
      <c r="B3965" s="1">
        <v>45335.125</v>
      </c>
      <c r="C3965" t="s">
        <v>7</v>
      </c>
      <c r="D3965" t="s">
        <v>8</v>
      </c>
      <c r="E3965" t="s">
        <v>8796</v>
      </c>
      <c r="F3965">
        <v>635</v>
      </c>
      <c r="G3965">
        <v>0.46100000000000002</v>
      </c>
      <c r="H3965">
        <v>0</v>
      </c>
      <c r="J3965" s="1" t="str">
        <f t="shared" si="62"/>
        <v>2024-02-13-03</v>
      </c>
    </row>
    <row r="3966" spans="1:10" x14ac:dyDescent="0.45">
      <c r="A3966">
        <v>4337833</v>
      </c>
      <c r="B3966" s="1">
        <v>45335.166666666664</v>
      </c>
      <c r="C3966" t="s">
        <v>7</v>
      </c>
      <c r="D3966" t="s">
        <v>8</v>
      </c>
      <c r="E3966" t="s">
        <v>8796</v>
      </c>
      <c r="F3966">
        <v>635</v>
      </c>
      <c r="G3966">
        <v>0.41399999999999998</v>
      </c>
      <c r="H3966">
        <v>0</v>
      </c>
      <c r="J3966" s="1" t="str">
        <f t="shared" si="62"/>
        <v>2024-02-13-04</v>
      </c>
    </row>
    <row r="3967" spans="1:10" x14ac:dyDescent="0.45">
      <c r="A3967">
        <v>4338600</v>
      </c>
      <c r="B3967" s="1">
        <v>45335.208333333336</v>
      </c>
      <c r="C3967" t="s">
        <v>7</v>
      </c>
      <c r="D3967" t="s">
        <v>8</v>
      </c>
      <c r="E3967" t="s">
        <v>8796</v>
      </c>
      <c r="F3967">
        <v>635</v>
      </c>
      <c r="G3967">
        <v>0.68500000000000005</v>
      </c>
      <c r="H3967">
        <v>0</v>
      </c>
      <c r="J3967" s="1" t="str">
        <f t="shared" si="62"/>
        <v>2024-02-13-05</v>
      </c>
    </row>
    <row r="3968" spans="1:10" x14ac:dyDescent="0.45">
      <c r="A3968">
        <v>4339073</v>
      </c>
      <c r="B3968" s="1">
        <v>45335.25</v>
      </c>
      <c r="C3968" t="s">
        <v>7</v>
      </c>
      <c r="D3968" t="s">
        <v>8</v>
      </c>
      <c r="E3968" t="s">
        <v>8796</v>
      </c>
      <c r="F3968">
        <v>635</v>
      </c>
      <c r="G3968">
        <v>0.42199999999999999</v>
      </c>
      <c r="H3968">
        <v>0</v>
      </c>
      <c r="J3968" s="1" t="str">
        <f t="shared" si="62"/>
        <v>2024-02-13-06</v>
      </c>
    </row>
    <row r="3969" spans="1:10" x14ac:dyDescent="0.45">
      <c r="A3969">
        <v>4340308</v>
      </c>
      <c r="B3969" s="1">
        <v>45335.291666666664</v>
      </c>
      <c r="C3969" t="s">
        <v>7</v>
      </c>
      <c r="D3969" t="s">
        <v>8</v>
      </c>
      <c r="E3969" t="s">
        <v>8796</v>
      </c>
      <c r="F3969">
        <v>635</v>
      </c>
      <c r="G3969">
        <v>0.89700000000000002</v>
      </c>
      <c r="H3969">
        <v>1.4999999999999999E-2</v>
      </c>
      <c r="J3969" s="1" t="str">
        <f t="shared" si="62"/>
        <v>2024-02-13-07</v>
      </c>
    </row>
    <row r="3970" spans="1:10" x14ac:dyDescent="0.45">
      <c r="A3970">
        <v>4341673</v>
      </c>
      <c r="B3970" s="1">
        <v>45335.333333333336</v>
      </c>
      <c r="C3970" t="s">
        <v>7</v>
      </c>
      <c r="D3970" t="s">
        <v>8</v>
      </c>
      <c r="E3970" t="s">
        <v>8796</v>
      </c>
      <c r="F3970">
        <v>635</v>
      </c>
      <c r="G3970">
        <v>0.61299999999999999</v>
      </c>
      <c r="H3970">
        <v>5.2999999999999999E-2</v>
      </c>
      <c r="J3970" s="1" t="str">
        <f t="shared" si="62"/>
        <v>2024-02-13-08</v>
      </c>
    </row>
    <row r="3971" spans="1:10" x14ac:dyDescent="0.45">
      <c r="A3971">
        <v>4342701</v>
      </c>
      <c r="B3971" s="1">
        <v>45335.375</v>
      </c>
      <c r="C3971" t="s">
        <v>7</v>
      </c>
      <c r="D3971" t="s">
        <v>8</v>
      </c>
      <c r="E3971" t="s">
        <v>8796</v>
      </c>
      <c r="F3971">
        <v>635</v>
      </c>
      <c r="G3971">
        <v>0.34399999999999997</v>
      </c>
      <c r="H3971">
        <v>0.158</v>
      </c>
      <c r="J3971" s="1" t="str">
        <f t="shared" ref="J3971:J4034" si="63">TEXT(YEAR(B3971),"0000")&amp;"-"&amp;TEXT(MONTH(B3971),"00")&amp;"-"&amp;TEXT(DAY(B3971),"00")&amp;"-"&amp;TEXT(HOUR(B3971),"00")</f>
        <v>2024-02-13-09</v>
      </c>
    </row>
    <row r="3972" spans="1:10" x14ac:dyDescent="0.45">
      <c r="A3972">
        <v>4343720</v>
      </c>
      <c r="B3972" s="1">
        <v>45335.416666666664</v>
      </c>
      <c r="C3972" t="s">
        <v>7</v>
      </c>
      <c r="D3972" t="s">
        <v>8</v>
      </c>
      <c r="E3972" t="s">
        <v>8796</v>
      </c>
      <c r="F3972">
        <v>635</v>
      </c>
      <c r="G3972">
        <v>1.0589999999999999</v>
      </c>
      <c r="H3972">
        <v>5.2999999999999999E-2</v>
      </c>
      <c r="J3972" s="1" t="str">
        <f t="shared" si="63"/>
        <v>2024-02-13-10</v>
      </c>
    </row>
    <row r="3973" spans="1:10" x14ac:dyDescent="0.45">
      <c r="A3973">
        <v>4344541</v>
      </c>
      <c r="B3973" s="1">
        <v>45335.458333333336</v>
      </c>
      <c r="C3973" t="s">
        <v>7</v>
      </c>
      <c r="D3973" t="s">
        <v>8</v>
      </c>
      <c r="E3973" t="s">
        <v>8796</v>
      </c>
      <c r="F3973">
        <v>635</v>
      </c>
      <c r="G3973">
        <v>1.131</v>
      </c>
      <c r="H3973">
        <v>0.104</v>
      </c>
      <c r="J3973" s="1" t="str">
        <f t="shared" si="63"/>
        <v>2024-02-13-11</v>
      </c>
    </row>
    <row r="3974" spans="1:10" x14ac:dyDescent="0.45">
      <c r="A3974">
        <v>4346474</v>
      </c>
      <c r="B3974" s="1">
        <v>45335.5</v>
      </c>
      <c r="C3974" t="s">
        <v>7</v>
      </c>
      <c r="D3974" t="s">
        <v>8</v>
      </c>
      <c r="E3974" t="s">
        <v>8796</v>
      </c>
      <c r="F3974">
        <v>635</v>
      </c>
      <c r="G3974">
        <v>1.073</v>
      </c>
      <c r="H3974">
        <v>0.124</v>
      </c>
      <c r="J3974" s="1" t="str">
        <f t="shared" si="63"/>
        <v>2024-02-13-12</v>
      </c>
    </row>
    <row r="3975" spans="1:10" x14ac:dyDescent="0.45">
      <c r="A3975">
        <v>4346974</v>
      </c>
      <c r="B3975" s="1">
        <v>45335.541666666664</v>
      </c>
      <c r="C3975" t="s">
        <v>7</v>
      </c>
      <c r="D3975" t="s">
        <v>8</v>
      </c>
      <c r="E3975" t="s">
        <v>8796</v>
      </c>
      <c r="F3975">
        <v>635</v>
      </c>
      <c r="G3975">
        <v>0.33600000000000002</v>
      </c>
      <c r="H3975">
        <v>0.216</v>
      </c>
      <c r="J3975" s="1" t="str">
        <f t="shared" si="63"/>
        <v>2024-02-13-13</v>
      </c>
    </row>
    <row r="3976" spans="1:10" x14ac:dyDescent="0.45">
      <c r="A3976">
        <v>4348270</v>
      </c>
      <c r="B3976" s="1">
        <v>45335.583333333336</v>
      </c>
      <c r="C3976" t="s">
        <v>7</v>
      </c>
      <c r="D3976" t="s">
        <v>8</v>
      </c>
      <c r="E3976" t="s">
        <v>8796</v>
      </c>
      <c r="F3976">
        <v>635</v>
      </c>
      <c r="G3976">
        <v>0.63800000000000001</v>
      </c>
      <c r="H3976">
        <v>4.2000000000000003E-2</v>
      </c>
      <c r="J3976" s="1" t="str">
        <f t="shared" si="63"/>
        <v>2024-02-13-14</v>
      </c>
    </row>
    <row r="3977" spans="1:10" x14ac:dyDescent="0.45">
      <c r="A3977">
        <v>4349846</v>
      </c>
      <c r="B3977" s="1">
        <v>45335.625</v>
      </c>
      <c r="C3977" t="s">
        <v>7</v>
      </c>
      <c r="D3977" t="s">
        <v>8</v>
      </c>
      <c r="E3977" t="s">
        <v>8796</v>
      </c>
      <c r="F3977">
        <v>635</v>
      </c>
      <c r="G3977">
        <v>0.54200000000000004</v>
      </c>
      <c r="H3977">
        <v>0</v>
      </c>
      <c r="J3977" s="1" t="str">
        <f t="shared" si="63"/>
        <v>2024-02-13-15</v>
      </c>
    </row>
    <row r="3978" spans="1:10" x14ac:dyDescent="0.45">
      <c r="A3978">
        <v>4350861</v>
      </c>
      <c r="B3978" s="1">
        <v>45335.666666666664</v>
      </c>
      <c r="C3978" t="s">
        <v>7</v>
      </c>
      <c r="D3978" t="s">
        <v>8</v>
      </c>
      <c r="E3978" t="s">
        <v>8796</v>
      </c>
      <c r="F3978">
        <v>635</v>
      </c>
      <c r="G3978">
        <v>1.508</v>
      </c>
      <c r="H3978">
        <v>0</v>
      </c>
      <c r="J3978" s="1" t="str">
        <f t="shared" si="63"/>
        <v>2024-02-13-16</v>
      </c>
    </row>
    <row r="3979" spans="1:10" x14ac:dyDescent="0.45">
      <c r="A3979">
        <v>4351404</v>
      </c>
      <c r="B3979" s="1">
        <v>45335.708333333336</v>
      </c>
      <c r="C3979" t="s">
        <v>7</v>
      </c>
      <c r="D3979" t="s">
        <v>8</v>
      </c>
      <c r="E3979" t="s">
        <v>8796</v>
      </c>
      <c r="F3979">
        <v>635</v>
      </c>
      <c r="G3979">
        <v>0.373</v>
      </c>
      <c r="H3979">
        <v>0</v>
      </c>
      <c r="J3979" s="1" t="str">
        <f t="shared" si="63"/>
        <v>2024-02-13-17</v>
      </c>
    </row>
    <row r="3980" spans="1:10" x14ac:dyDescent="0.45">
      <c r="A3980">
        <v>4352631</v>
      </c>
      <c r="B3980" s="1">
        <v>45335.75</v>
      </c>
      <c r="C3980" t="s">
        <v>7</v>
      </c>
      <c r="D3980" t="s">
        <v>8</v>
      </c>
      <c r="E3980" t="s">
        <v>8796</v>
      </c>
      <c r="F3980">
        <v>635</v>
      </c>
      <c r="G3980">
        <v>0.214</v>
      </c>
      <c r="H3980">
        <v>0</v>
      </c>
      <c r="J3980" s="1" t="str">
        <f t="shared" si="63"/>
        <v>2024-02-13-18</v>
      </c>
    </row>
    <row r="3981" spans="1:10" x14ac:dyDescent="0.45">
      <c r="A3981">
        <v>4353964</v>
      </c>
      <c r="B3981" s="1">
        <v>45335.791666666664</v>
      </c>
      <c r="C3981" t="s">
        <v>7</v>
      </c>
      <c r="D3981" t="s">
        <v>8</v>
      </c>
      <c r="E3981" t="s">
        <v>8796</v>
      </c>
      <c r="F3981">
        <v>635</v>
      </c>
      <c r="G3981">
        <v>0.22</v>
      </c>
      <c r="H3981">
        <v>0</v>
      </c>
      <c r="J3981" s="1" t="str">
        <f t="shared" si="63"/>
        <v>2024-02-13-19</v>
      </c>
    </row>
    <row r="3982" spans="1:10" x14ac:dyDescent="0.45">
      <c r="A3982">
        <v>4354812</v>
      </c>
      <c r="B3982" s="1">
        <v>45335.833333333336</v>
      </c>
      <c r="C3982" t="s">
        <v>7</v>
      </c>
      <c r="D3982" t="s">
        <v>8</v>
      </c>
      <c r="E3982" t="s">
        <v>8796</v>
      </c>
      <c r="F3982">
        <v>635</v>
      </c>
      <c r="G3982">
        <v>0.85699999999999998</v>
      </c>
      <c r="H3982">
        <v>0</v>
      </c>
      <c r="J3982" s="1" t="str">
        <f t="shared" si="63"/>
        <v>2024-02-13-20</v>
      </c>
    </row>
    <row r="3983" spans="1:10" x14ac:dyDescent="0.45">
      <c r="A3983">
        <v>4355999</v>
      </c>
      <c r="B3983" s="1">
        <v>45335.875</v>
      </c>
      <c r="C3983" t="s">
        <v>7</v>
      </c>
      <c r="D3983" t="s">
        <v>8</v>
      </c>
      <c r="E3983" t="s">
        <v>8796</v>
      </c>
      <c r="F3983">
        <v>635</v>
      </c>
      <c r="G3983">
        <v>0.193</v>
      </c>
      <c r="H3983">
        <v>0</v>
      </c>
      <c r="J3983" s="1" t="str">
        <f t="shared" si="63"/>
        <v>2024-02-13-21</v>
      </c>
    </row>
    <row r="3984" spans="1:10" x14ac:dyDescent="0.45">
      <c r="A3984">
        <v>4357382</v>
      </c>
      <c r="B3984" s="1">
        <v>45335.916666666664</v>
      </c>
      <c r="C3984" t="s">
        <v>7</v>
      </c>
      <c r="D3984" t="s">
        <v>8</v>
      </c>
      <c r="E3984" t="s">
        <v>8796</v>
      </c>
      <c r="F3984">
        <v>635</v>
      </c>
      <c r="G3984">
        <v>0.20799999999999999</v>
      </c>
      <c r="H3984">
        <v>0</v>
      </c>
      <c r="J3984" s="1" t="str">
        <f t="shared" si="63"/>
        <v>2024-02-13-22</v>
      </c>
    </row>
    <row r="3985" spans="1:10" x14ac:dyDescent="0.45">
      <c r="A3985">
        <v>4357653</v>
      </c>
      <c r="B3985" s="1">
        <v>45335.958333333336</v>
      </c>
      <c r="C3985" t="s">
        <v>7</v>
      </c>
      <c r="D3985" t="s">
        <v>8</v>
      </c>
      <c r="E3985" t="s">
        <v>8796</v>
      </c>
      <c r="F3985">
        <v>635</v>
      </c>
      <c r="G3985">
        <v>0.14499999999999999</v>
      </c>
      <c r="H3985">
        <v>0</v>
      </c>
      <c r="J3985" s="1" t="str">
        <f t="shared" si="63"/>
        <v>2024-02-13-23</v>
      </c>
    </row>
    <row r="3986" spans="1:10" x14ac:dyDescent="0.45">
      <c r="A3986">
        <v>4358754</v>
      </c>
      <c r="B3986" s="1">
        <v>45336</v>
      </c>
      <c r="C3986" t="s">
        <v>7</v>
      </c>
      <c r="D3986" t="s">
        <v>8</v>
      </c>
      <c r="E3986" t="s">
        <v>8796</v>
      </c>
      <c r="F3986">
        <v>635</v>
      </c>
      <c r="G3986">
        <v>0.15</v>
      </c>
      <c r="H3986">
        <v>0</v>
      </c>
      <c r="J3986" s="1" t="str">
        <f t="shared" si="63"/>
        <v>2024-02-14-00</v>
      </c>
    </row>
    <row r="3987" spans="1:10" x14ac:dyDescent="0.45">
      <c r="A3987">
        <v>4360747</v>
      </c>
      <c r="B3987" s="1">
        <v>45336.041666666664</v>
      </c>
      <c r="C3987" t="s">
        <v>7</v>
      </c>
      <c r="D3987" t="s">
        <v>8</v>
      </c>
      <c r="E3987" t="s">
        <v>8796</v>
      </c>
      <c r="F3987">
        <v>635</v>
      </c>
      <c r="G3987">
        <v>0.188</v>
      </c>
      <c r="H3987">
        <v>0</v>
      </c>
      <c r="J3987" s="1" t="str">
        <f t="shared" si="63"/>
        <v>2024-02-14-01</v>
      </c>
    </row>
    <row r="3988" spans="1:10" x14ac:dyDescent="0.45">
      <c r="A3988">
        <v>4361761</v>
      </c>
      <c r="B3988" s="1">
        <v>45336.083333333336</v>
      </c>
      <c r="C3988" t="s">
        <v>7</v>
      </c>
      <c r="D3988" t="s">
        <v>8</v>
      </c>
      <c r="E3988" t="s">
        <v>8796</v>
      </c>
      <c r="F3988">
        <v>635</v>
      </c>
      <c r="G3988">
        <v>0.375</v>
      </c>
      <c r="H3988">
        <v>0</v>
      </c>
      <c r="J3988" s="1" t="str">
        <f t="shared" si="63"/>
        <v>2024-02-14-02</v>
      </c>
    </row>
    <row r="3989" spans="1:10" x14ac:dyDescent="0.45">
      <c r="A3989">
        <v>4362763</v>
      </c>
      <c r="B3989" s="1">
        <v>45336.125</v>
      </c>
      <c r="C3989" t="s">
        <v>7</v>
      </c>
      <c r="D3989" t="s">
        <v>8</v>
      </c>
      <c r="E3989" t="s">
        <v>8796</v>
      </c>
      <c r="F3989">
        <v>635</v>
      </c>
      <c r="G3989">
        <v>0.78</v>
      </c>
      <c r="H3989">
        <v>0</v>
      </c>
      <c r="J3989" s="1" t="str">
        <f t="shared" si="63"/>
        <v>2024-02-14-03</v>
      </c>
    </row>
    <row r="3990" spans="1:10" x14ac:dyDescent="0.45">
      <c r="A3990">
        <v>4363302</v>
      </c>
      <c r="B3990" s="1">
        <v>45336.166666666664</v>
      </c>
      <c r="C3990" t="s">
        <v>7</v>
      </c>
      <c r="D3990" t="s">
        <v>8</v>
      </c>
      <c r="E3990" t="s">
        <v>8796</v>
      </c>
      <c r="F3990">
        <v>635</v>
      </c>
      <c r="G3990">
        <v>0.27700000000000002</v>
      </c>
      <c r="H3990">
        <v>0</v>
      </c>
      <c r="J3990" s="1" t="str">
        <f t="shared" si="63"/>
        <v>2024-02-14-04</v>
      </c>
    </row>
    <row r="3991" spans="1:10" x14ac:dyDescent="0.45">
      <c r="A3991">
        <v>4364845</v>
      </c>
      <c r="B3991" s="1">
        <v>45336.208333333336</v>
      </c>
      <c r="C3991" t="s">
        <v>7</v>
      </c>
      <c r="D3991" t="s">
        <v>8</v>
      </c>
      <c r="E3991" t="s">
        <v>8796</v>
      </c>
      <c r="F3991">
        <v>635</v>
      </c>
      <c r="G3991">
        <v>1.2470000000000001</v>
      </c>
      <c r="H3991">
        <v>0</v>
      </c>
      <c r="J3991" s="1" t="str">
        <f t="shared" si="63"/>
        <v>2024-02-14-05</v>
      </c>
    </row>
    <row r="3992" spans="1:10" x14ac:dyDescent="0.45">
      <c r="A3992">
        <v>4366036</v>
      </c>
      <c r="B3992" s="1">
        <v>45336.25</v>
      </c>
      <c r="C3992" t="s">
        <v>7</v>
      </c>
      <c r="D3992" t="s">
        <v>8</v>
      </c>
      <c r="E3992" t="s">
        <v>8796</v>
      </c>
      <c r="F3992">
        <v>635</v>
      </c>
      <c r="G3992">
        <v>0.27400000000000002</v>
      </c>
      <c r="H3992">
        <v>1.4999999999999999E-2</v>
      </c>
      <c r="J3992" s="1" t="str">
        <f t="shared" si="63"/>
        <v>2024-02-14-06</v>
      </c>
    </row>
    <row r="3993" spans="1:10" x14ac:dyDescent="0.45">
      <c r="A3993">
        <v>4367089</v>
      </c>
      <c r="B3993" s="1">
        <v>45336.291666666664</v>
      </c>
      <c r="C3993" t="s">
        <v>7</v>
      </c>
      <c r="D3993" t="s">
        <v>8</v>
      </c>
      <c r="E3993" t="s">
        <v>8796</v>
      </c>
      <c r="F3993">
        <v>635</v>
      </c>
      <c r="G3993">
        <v>0.39600000000000002</v>
      </c>
      <c r="H3993">
        <v>0.2</v>
      </c>
      <c r="J3993" s="1" t="str">
        <f t="shared" si="63"/>
        <v>2024-02-14-07</v>
      </c>
    </row>
    <row r="3994" spans="1:10" x14ac:dyDescent="0.45">
      <c r="A3994">
        <v>4367441</v>
      </c>
      <c r="B3994" s="1">
        <v>45336.333333333336</v>
      </c>
      <c r="C3994" t="s">
        <v>7</v>
      </c>
      <c r="D3994" t="s">
        <v>8</v>
      </c>
      <c r="E3994" t="s">
        <v>8796</v>
      </c>
      <c r="F3994">
        <v>635</v>
      </c>
      <c r="G3994">
        <v>0.28999999999999998</v>
      </c>
      <c r="H3994">
        <v>0.33700000000000002</v>
      </c>
      <c r="J3994" s="1" t="str">
        <f t="shared" si="63"/>
        <v>2024-02-14-08</v>
      </c>
    </row>
    <row r="3995" spans="1:10" x14ac:dyDescent="0.45">
      <c r="A3995">
        <v>4368541</v>
      </c>
      <c r="B3995" s="1">
        <v>45336.375</v>
      </c>
      <c r="C3995" t="s">
        <v>7</v>
      </c>
      <c r="D3995" t="s">
        <v>8</v>
      </c>
      <c r="E3995" t="s">
        <v>8796</v>
      </c>
      <c r="F3995">
        <v>635</v>
      </c>
      <c r="G3995">
        <v>0.16</v>
      </c>
      <c r="H3995">
        <v>1.079</v>
      </c>
      <c r="J3995" s="1" t="str">
        <f t="shared" si="63"/>
        <v>2024-02-14-09</v>
      </c>
    </row>
    <row r="3996" spans="1:10" x14ac:dyDescent="0.45">
      <c r="A3996">
        <v>4369989</v>
      </c>
      <c r="B3996" s="1">
        <v>45336.416666666664</v>
      </c>
      <c r="C3996" t="s">
        <v>7</v>
      </c>
      <c r="D3996" t="s">
        <v>8</v>
      </c>
      <c r="E3996" t="s">
        <v>8796</v>
      </c>
      <c r="F3996">
        <v>635</v>
      </c>
      <c r="G3996">
        <v>2.8000000000000001E-2</v>
      </c>
      <c r="H3996">
        <v>1.405</v>
      </c>
      <c r="J3996" s="1" t="str">
        <f t="shared" si="63"/>
        <v>2024-02-14-10</v>
      </c>
    </row>
    <row r="3997" spans="1:10" x14ac:dyDescent="0.45">
      <c r="A3997">
        <v>4371410</v>
      </c>
      <c r="B3997" s="1">
        <v>45336.458333333336</v>
      </c>
      <c r="C3997" t="s">
        <v>7</v>
      </c>
      <c r="D3997" t="s">
        <v>8</v>
      </c>
      <c r="E3997" t="s">
        <v>8796</v>
      </c>
      <c r="F3997">
        <v>635</v>
      </c>
      <c r="G3997">
        <v>4.7E-2</v>
      </c>
      <c r="H3997">
        <v>0.78700000000000003</v>
      </c>
      <c r="J3997" s="1" t="str">
        <f t="shared" si="63"/>
        <v>2024-02-14-11</v>
      </c>
    </row>
    <row r="3998" spans="1:10" x14ac:dyDescent="0.45">
      <c r="A3998">
        <v>4372017</v>
      </c>
      <c r="B3998" s="1">
        <v>45336.5</v>
      </c>
      <c r="C3998" t="s">
        <v>7</v>
      </c>
      <c r="D3998" t="s">
        <v>8</v>
      </c>
      <c r="E3998" t="s">
        <v>8796</v>
      </c>
      <c r="F3998">
        <v>635</v>
      </c>
      <c r="G3998">
        <v>0.439</v>
      </c>
      <c r="H3998">
        <v>0.20499999999999999</v>
      </c>
      <c r="J3998" s="1" t="str">
        <f t="shared" si="63"/>
        <v>2024-02-14-12</v>
      </c>
    </row>
    <row r="3999" spans="1:10" x14ac:dyDescent="0.45">
      <c r="A3999">
        <v>4372890</v>
      </c>
      <c r="B3999" s="1">
        <v>45336.541666666664</v>
      </c>
      <c r="C3999" t="s">
        <v>7</v>
      </c>
      <c r="D3999" t="s">
        <v>8</v>
      </c>
      <c r="E3999" t="s">
        <v>8796</v>
      </c>
      <c r="F3999">
        <v>635</v>
      </c>
      <c r="G3999">
        <v>0.10199999999999999</v>
      </c>
      <c r="H3999">
        <v>0.155</v>
      </c>
      <c r="J3999" s="1" t="str">
        <f t="shared" si="63"/>
        <v>2024-02-14-13</v>
      </c>
    </row>
    <row r="4000" spans="1:10" x14ac:dyDescent="0.45">
      <c r="A4000">
        <v>4374303</v>
      </c>
      <c r="B4000" s="1">
        <v>45336.583333333336</v>
      </c>
      <c r="C4000" t="s">
        <v>7</v>
      </c>
      <c r="D4000" t="s">
        <v>8</v>
      </c>
      <c r="E4000" t="s">
        <v>8796</v>
      </c>
      <c r="F4000">
        <v>635</v>
      </c>
      <c r="G4000">
        <v>0.92900000000000005</v>
      </c>
      <c r="H4000">
        <v>2.7E-2</v>
      </c>
      <c r="J4000" s="1" t="str">
        <f t="shared" si="63"/>
        <v>2024-02-14-14</v>
      </c>
    </row>
    <row r="4001" spans="1:10" x14ac:dyDescent="0.45">
      <c r="A4001">
        <v>4375138</v>
      </c>
      <c r="B4001" s="1">
        <v>45336.625</v>
      </c>
      <c r="C4001" t="s">
        <v>7</v>
      </c>
      <c r="D4001" t="s">
        <v>8</v>
      </c>
      <c r="E4001" t="s">
        <v>8796</v>
      </c>
      <c r="F4001">
        <v>635</v>
      </c>
      <c r="G4001">
        <v>0.52</v>
      </c>
      <c r="H4001">
        <v>0</v>
      </c>
      <c r="J4001" s="1" t="str">
        <f t="shared" si="63"/>
        <v>2024-02-14-15</v>
      </c>
    </row>
    <row r="4002" spans="1:10" x14ac:dyDescent="0.45">
      <c r="A4002">
        <v>4377063</v>
      </c>
      <c r="B4002" s="1">
        <v>45336.666666666664</v>
      </c>
      <c r="C4002" t="s">
        <v>7</v>
      </c>
      <c r="D4002" t="s">
        <v>8</v>
      </c>
      <c r="E4002" t="s">
        <v>8796</v>
      </c>
      <c r="F4002">
        <v>635</v>
      </c>
      <c r="G4002">
        <v>0.60199999999999998</v>
      </c>
      <c r="H4002">
        <v>0</v>
      </c>
      <c r="J4002" s="1" t="str">
        <f t="shared" si="63"/>
        <v>2024-02-14-16</v>
      </c>
    </row>
    <row r="4003" spans="1:10" x14ac:dyDescent="0.45">
      <c r="A4003">
        <v>4377394</v>
      </c>
      <c r="B4003" s="1">
        <v>45336.708333333336</v>
      </c>
      <c r="C4003" t="s">
        <v>7</v>
      </c>
      <c r="D4003" t="s">
        <v>8</v>
      </c>
      <c r="E4003" t="s">
        <v>8796</v>
      </c>
      <c r="F4003">
        <v>635</v>
      </c>
      <c r="G4003">
        <v>0.378</v>
      </c>
      <c r="H4003">
        <v>0</v>
      </c>
      <c r="J4003" s="1" t="str">
        <f t="shared" si="63"/>
        <v>2024-02-14-17</v>
      </c>
    </row>
    <row r="4004" spans="1:10" x14ac:dyDescent="0.45">
      <c r="A4004">
        <v>4379278</v>
      </c>
      <c r="B4004" s="1">
        <v>45336.75</v>
      </c>
      <c r="C4004" t="s">
        <v>7</v>
      </c>
      <c r="D4004" t="s">
        <v>8</v>
      </c>
      <c r="E4004" t="s">
        <v>8796</v>
      </c>
      <c r="F4004">
        <v>635</v>
      </c>
      <c r="G4004">
        <v>0.23699999999999999</v>
      </c>
      <c r="H4004">
        <v>0</v>
      </c>
      <c r="J4004" s="1" t="str">
        <f t="shared" si="63"/>
        <v>2024-02-14-18</v>
      </c>
    </row>
    <row r="4005" spans="1:10" x14ac:dyDescent="0.45">
      <c r="A4005">
        <v>4379663</v>
      </c>
      <c r="B4005" s="1">
        <v>45336.791666666664</v>
      </c>
      <c r="C4005" t="s">
        <v>7</v>
      </c>
      <c r="D4005" t="s">
        <v>8</v>
      </c>
      <c r="E4005" t="s">
        <v>8796</v>
      </c>
      <c r="F4005">
        <v>635</v>
      </c>
      <c r="G4005">
        <v>0.23100000000000001</v>
      </c>
      <c r="H4005">
        <v>0</v>
      </c>
      <c r="J4005" s="1" t="str">
        <f t="shared" si="63"/>
        <v>2024-02-14-19</v>
      </c>
    </row>
    <row r="4006" spans="1:10" x14ac:dyDescent="0.45">
      <c r="A4006">
        <v>4381498</v>
      </c>
      <c r="B4006" s="1">
        <v>45336.833333333336</v>
      </c>
      <c r="C4006" t="s">
        <v>7</v>
      </c>
      <c r="D4006" t="s">
        <v>8</v>
      </c>
      <c r="E4006" t="s">
        <v>8796</v>
      </c>
      <c r="F4006">
        <v>635</v>
      </c>
      <c r="G4006">
        <v>0.27900000000000003</v>
      </c>
      <c r="H4006">
        <v>0</v>
      </c>
      <c r="J4006" s="1" t="str">
        <f t="shared" si="63"/>
        <v>2024-02-14-20</v>
      </c>
    </row>
    <row r="4007" spans="1:10" x14ac:dyDescent="0.45">
      <c r="A4007">
        <v>4381905</v>
      </c>
      <c r="B4007" s="1">
        <v>45336.875</v>
      </c>
      <c r="C4007" t="s">
        <v>7</v>
      </c>
      <c r="D4007" t="s">
        <v>8</v>
      </c>
      <c r="E4007" t="s">
        <v>8796</v>
      </c>
      <c r="F4007">
        <v>635</v>
      </c>
      <c r="G4007">
        <v>0.16200000000000001</v>
      </c>
      <c r="H4007">
        <v>0</v>
      </c>
      <c r="J4007" s="1" t="str">
        <f t="shared" si="63"/>
        <v>2024-02-14-21</v>
      </c>
    </row>
    <row r="4008" spans="1:10" x14ac:dyDescent="0.45">
      <c r="A4008">
        <v>4383583</v>
      </c>
      <c r="B4008" s="1">
        <v>45336.916666666664</v>
      </c>
      <c r="C4008" t="s">
        <v>7</v>
      </c>
      <c r="D4008" t="s">
        <v>8</v>
      </c>
      <c r="E4008" t="s">
        <v>8796</v>
      </c>
      <c r="F4008">
        <v>635</v>
      </c>
      <c r="G4008">
        <v>0.16700000000000001</v>
      </c>
      <c r="H4008">
        <v>0</v>
      </c>
      <c r="J4008" s="1" t="str">
        <f t="shared" si="63"/>
        <v>2024-02-14-22</v>
      </c>
    </row>
    <row r="4009" spans="1:10" x14ac:dyDescent="0.45">
      <c r="A4009">
        <v>4384043</v>
      </c>
      <c r="B4009" s="1">
        <v>45336.958333333336</v>
      </c>
      <c r="C4009" t="s">
        <v>7</v>
      </c>
      <c r="D4009" t="s">
        <v>8</v>
      </c>
      <c r="E4009" t="s">
        <v>8796</v>
      </c>
      <c r="F4009">
        <v>635</v>
      </c>
      <c r="G4009">
        <v>0.14199999999999999</v>
      </c>
      <c r="H4009">
        <v>0</v>
      </c>
      <c r="J4009" s="1" t="str">
        <f t="shared" si="63"/>
        <v>2024-02-14-23</v>
      </c>
    </row>
    <row r="4010" spans="1:10" x14ac:dyDescent="0.45">
      <c r="A4010">
        <v>4385084</v>
      </c>
      <c r="B4010" s="1">
        <v>45337</v>
      </c>
      <c r="C4010" t="s">
        <v>7</v>
      </c>
      <c r="D4010" t="s">
        <v>8</v>
      </c>
      <c r="E4010" t="s">
        <v>8796</v>
      </c>
      <c r="F4010">
        <v>635</v>
      </c>
      <c r="G4010">
        <v>0.22500000000000001</v>
      </c>
      <c r="H4010">
        <v>0</v>
      </c>
      <c r="J4010" s="1" t="str">
        <f t="shared" si="63"/>
        <v>2024-02-15-00</v>
      </c>
    </row>
    <row r="4011" spans="1:10" x14ac:dyDescent="0.45">
      <c r="A4011">
        <v>4386412</v>
      </c>
      <c r="B4011" s="1">
        <v>45337.041666666664</v>
      </c>
      <c r="C4011" t="s">
        <v>7</v>
      </c>
      <c r="D4011" t="s">
        <v>8</v>
      </c>
      <c r="E4011" t="s">
        <v>8796</v>
      </c>
      <c r="F4011">
        <v>635</v>
      </c>
      <c r="G4011">
        <v>0.46500000000000002</v>
      </c>
      <c r="H4011">
        <v>0</v>
      </c>
      <c r="J4011" s="1" t="str">
        <f t="shared" si="63"/>
        <v>2024-02-15-01</v>
      </c>
    </row>
    <row r="4012" spans="1:10" x14ac:dyDescent="0.45">
      <c r="A4012">
        <v>4387621</v>
      </c>
      <c r="B4012" s="1">
        <v>45337.083333333336</v>
      </c>
      <c r="C4012" t="s">
        <v>7</v>
      </c>
      <c r="D4012" t="s">
        <v>8</v>
      </c>
      <c r="E4012" t="s">
        <v>8796</v>
      </c>
      <c r="F4012">
        <v>635</v>
      </c>
      <c r="G4012">
        <v>0.996</v>
      </c>
      <c r="H4012">
        <v>0</v>
      </c>
      <c r="J4012" s="1" t="str">
        <f t="shared" si="63"/>
        <v>2024-02-15-02</v>
      </c>
    </row>
    <row r="4013" spans="1:10" x14ac:dyDescent="0.45">
      <c r="A4013">
        <v>4389166</v>
      </c>
      <c r="B4013" s="1">
        <v>45337.125</v>
      </c>
      <c r="C4013" t="s">
        <v>7</v>
      </c>
      <c r="D4013" t="s">
        <v>8</v>
      </c>
      <c r="E4013" t="s">
        <v>8796</v>
      </c>
      <c r="F4013">
        <v>635</v>
      </c>
      <c r="G4013">
        <v>0.45800000000000002</v>
      </c>
      <c r="H4013">
        <v>0</v>
      </c>
      <c r="J4013" s="1" t="str">
        <f t="shared" si="63"/>
        <v>2024-02-15-03</v>
      </c>
    </row>
    <row r="4014" spans="1:10" x14ac:dyDescent="0.45">
      <c r="A4014">
        <v>4390191</v>
      </c>
      <c r="B4014" s="1">
        <v>45337.166666666664</v>
      </c>
      <c r="C4014" t="s">
        <v>7</v>
      </c>
      <c r="D4014" t="s">
        <v>8</v>
      </c>
      <c r="E4014" t="s">
        <v>8796</v>
      </c>
      <c r="F4014">
        <v>635</v>
      </c>
      <c r="G4014">
        <v>0.307</v>
      </c>
      <c r="H4014">
        <v>0</v>
      </c>
      <c r="J4014" s="1" t="str">
        <f t="shared" si="63"/>
        <v>2024-02-15-04</v>
      </c>
    </row>
    <row r="4015" spans="1:10" x14ac:dyDescent="0.45">
      <c r="A4015">
        <v>4391174</v>
      </c>
      <c r="B4015" s="1">
        <v>45337.208333333336</v>
      </c>
      <c r="C4015" t="s">
        <v>7</v>
      </c>
      <c r="D4015" t="s">
        <v>8</v>
      </c>
      <c r="E4015" t="s">
        <v>8796</v>
      </c>
      <c r="F4015">
        <v>635</v>
      </c>
      <c r="G4015">
        <v>0.65</v>
      </c>
      <c r="H4015">
        <v>0</v>
      </c>
      <c r="J4015" s="1" t="str">
        <f t="shared" si="63"/>
        <v>2024-02-15-05</v>
      </c>
    </row>
    <row r="4016" spans="1:10" x14ac:dyDescent="0.45">
      <c r="A4016">
        <v>4391482</v>
      </c>
      <c r="B4016" s="1">
        <v>45337.25</v>
      </c>
      <c r="C4016" t="s">
        <v>7</v>
      </c>
      <c r="D4016" t="s">
        <v>8</v>
      </c>
      <c r="E4016" t="s">
        <v>8796</v>
      </c>
      <c r="F4016">
        <v>635</v>
      </c>
      <c r="G4016">
        <v>0.33800000000000002</v>
      </c>
      <c r="H4016">
        <v>1E-3</v>
      </c>
      <c r="J4016" s="1" t="str">
        <f t="shared" si="63"/>
        <v>2024-02-15-06</v>
      </c>
    </row>
    <row r="4017" spans="1:10" x14ac:dyDescent="0.45">
      <c r="A4017">
        <v>4392946</v>
      </c>
      <c r="B4017" s="1">
        <v>45337.291666666664</v>
      </c>
      <c r="C4017" t="s">
        <v>7</v>
      </c>
      <c r="D4017" t="s">
        <v>8</v>
      </c>
      <c r="E4017" t="s">
        <v>8796</v>
      </c>
      <c r="F4017">
        <v>635</v>
      </c>
      <c r="G4017">
        <v>1.175</v>
      </c>
      <c r="H4017">
        <v>4.9000000000000002E-2</v>
      </c>
      <c r="J4017" s="1" t="str">
        <f t="shared" si="63"/>
        <v>2024-02-15-07</v>
      </c>
    </row>
    <row r="4018" spans="1:10" x14ac:dyDescent="0.45">
      <c r="A4018">
        <v>4394516</v>
      </c>
      <c r="B4018" s="1">
        <v>45337.333333333336</v>
      </c>
      <c r="C4018" t="s">
        <v>7</v>
      </c>
      <c r="D4018" t="s">
        <v>8</v>
      </c>
      <c r="E4018" t="s">
        <v>8796</v>
      </c>
      <c r="F4018">
        <v>635</v>
      </c>
      <c r="G4018">
        <v>0.112</v>
      </c>
      <c r="H4018">
        <v>7.8E-2</v>
      </c>
      <c r="J4018" s="1" t="str">
        <f t="shared" si="63"/>
        <v>2024-02-15-08</v>
      </c>
    </row>
    <row r="4019" spans="1:10" x14ac:dyDescent="0.45">
      <c r="A4019">
        <v>4394840</v>
      </c>
      <c r="B4019" s="1">
        <v>45337.375</v>
      </c>
      <c r="C4019" t="s">
        <v>7</v>
      </c>
      <c r="D4019" t="s">
        <v>8</v>
      </c>
      <c r="E4019" t="s">
        <v>8796</v>
      </c>
      <c r="F4019">
        <v>635</v>
      </c>
      <c r="G4019">
        <v>0.51100000000000001</v>
      </c>
      <c r="H4019">
        <v>7.8E-2</v>
      </c>
      <c r="J4019" s="1" t="str">
        <f t="shared" si="63"/>
        <v>2024-02-15-09</v>
      </c>
    </row>
    <row r="4020" spans="1:10" x14ac:dyDescent="0.45">
      <c r="A4020">
        <v>4396186</v>
      </c>
      <c r="B4020" s="1">
        <v>45337.416666666664</v>
      </c>
      <c r="C4020" t="s">
        <v>7</v>
      </c>
      <c r="D4020" t="s">
        <v>8</v>
      </c>
      <c r="E4020" t="s">
        <v>8796</v>
      </c>
      <c r="F4020">
        <v>635</v>
      </c>
      <c r="G4020">
        <v>0.312</v>
      </c>
      <c r="H4020">
        <v>0.152</v>
      </c>
      <c r="J4020" s="1" t="str">
        <f t="shared" si="63"/>
        <v>2024-02-15-10</v>
      </c>
    </row>
    <row r="4021" spans="1:10" x14ac:dyDescent="0.45">
      <c r="A4021">
        <v>4397248</v>
      </c>
      <c r="B4021" s="1">
        <v>45337.458333333336</v>
      </c>
      <c r="C4021" t="s">
        <v>7</v>
      </c>
      <c r="D4021" t="s">
        <v>8</v>
      </c>
      <c r="E4021" t="s">
        <v>8796</v>
      </c>
      <c r="F4021">
        <v>635</v>
      </c>
      <c r="G4021">
        <v>0.98499999999999999</v>
      </c>
      <c r="H4021">
        <v>3.5000000000000003E-2</v>
      </c>
      <c r="J4021" s="1" t="str">
        <f t="shared" si="63"/>
        <v>2024-02-15-11</v>
      </c>
    </row>
    <row r="4022" spans="1:10" x14ac:dyDescent="0.45">
      <c r="A4022">
        <v>4397962</v>
      </c>
      <c r="B4022" s="1">
        <v>45337.5</v>
      </c>
      <c r="C4022" t="s">
        <v>7</v>
      </c>
      <c r="D4022" t="s">
        <v>8</v>
      </c>
      <c r="E4022" t="s">
        <v>8796</v>
      </c>
      <c r="F4022">
        <v>635</v>
      </c>
      <c r="G4022">
        <v>0.47499999999999998</v>
      </c>
      <c r="H4022">
        <v>7.1999999999999995E-2</v>
      </c>
      <c r="J4022" s="1" t="str">
        <f t="shared" si="63"/>
        <v>2024-02-15-12</v>
      </c>
    </row>
    <row r="4023" spans="1:10" x14ac:dyDescent="0.45">
      <c r="A4023">
        <v>4399686</v>
      </c>
      <c r="B4023" s="1">
        <v>45337.541666666664</v>
      </c>
      <c r="C4023" t="s">
        <v>7</v>
      </c>
      <c r="D4023" t="s">
        <v>8</v>
      </c>
      <c r="E4023" t="s">
        <v>8796</v>
      </c>
      <c r="F4023">
        <v>635</v>
      </c>
      <c r="G4023">
        <v>0.74</v>
      </c>
      <c r="H4023">
        <v>1.4999999999999999E-2</v>
      </c>
      <c r="J4023" s="1" t="str">
        <f t="shared" si="63"/>
        <v>2024-02-15-13</v>
      </c>
    </row>
    <row r="4024" spans="1:10" x14ac:dyDescent="0.45">
      <c r="A4024">
        <v>4400684</v>
      </c>
      <c r="B4024" s="1">
        <v>45337.583333333336</v>
      </c>
      <c r="C4024" t="s">
        <v>7</v>
      </c>
      <c r="D4024" t="s">
        <v>8</v>
      </c>
      <c r="E4024" t="s">
        <v>8796</v>
      </c>
      <c r="F4024">
        <v>635</v>
      </c>
      <c r="G4024">
        <v>0.73599999999999999</v>
      </c>
      <c r="H4024">
        <v>0</v>
      </c>
      <c r="J4024" s="1" t="str">
        <f t="shared" si="63"/>
        <v>2024-02-15-14</v>
      </c>
    </row>
    <row r="4025" spans="1:10" x14ac:dyDescent="0.45">
      <c r="A4025">
        <v>4401885</v>
      </c>
      <c r="B4025" s="1">
        <v>45337.625</v>
      </c>
      <c r="C4025" t="s">
        <v>7</v>
      </c>
      <c r="D4025" t="s">
        <v>8</v>
      </c>
      <c r="E4025" t="s">
        <v>8796</v>
      </c>
      <c r="F4025">
        <v>635</v>
      </c>
      <c r="G4025">
        <v>0.41899999999999998</v>
      </c>
      <c r="H4025">
        <v>0</v>
      </c>
      <c r="J4025" s="1" t="str">
        <f t="shared" si="63"/>
        <v>2024-02-15-15</v>
      </c>
    </row>
    <row r="4026" spans="1:10" x14ac:dyDescent="0.45">
      <c r="A4026">
        <v>4402726</v>
      </c>
      <c r="B4026" s="1">
        <v>45337.666666666664</v>
      </c>
      <c r="C4026" t="s">
        <v>7</v>
      </c>
      <c r="D4026" t="s">
        <v>8</v>
      </c>
      <c r="E4026" t="s">
        <v>8796</v>
      </c>
      <c r="F4026">
        <v>635</v>
      </c>
      <c r="G4026">
        <v>0.51400000000000001</v>
      </c>
      <c r="H4026">
        <v>0</v>
      </c>
      <c r="J4026" s="1" t="str">
        <f t="shared" si="63"/>
        <v>2024-02-15-16</v>
      </c>
    </row>
    <row r="4027" spans="1:10" x14ac:dyDescent="0.45">
      <c r="A4027">
        <v>4404348</v>
      </c>
      <c r="B4027" s="1">
        <v>45337.708333333336</v>
      </c>
      <c r="C4027" t="s">
        <v>7</v>
      </c>
      <c r="D4027" t="s">
        <v>8</v>
      </c>
      <c r="E4027" t="s">
        <v>8796</v>
      </c>
      <c r="F4027">
        <v>635</v>
      </c>
      <c r="G4027">
        <v>1.4350000000000001</v>
      </c>
      <c r="H4027">
        <v>0</v>
      </c>
      <c r="J4027" s="1" t="str">
        <f t="shared" si="63"/>
        <v>2024-02-15-17</v>
      </c>
    </row>
    <row r="4028" spans="1:10" x14ac:dyDescent="0.45">
      <c r="A4028">
        <v>4405549</v>
      </c>
      <c r="B4028" s="1">
        <v>45337.75</v>
      </c>
      <c r="C4028" t="s">
        <v>7</v>
      </c>
      <c r="D4028" t="s">
        <v>8</v>
      </c>
      <c r="E4028" t="s">
        <v>8796</v>
      </c>
      <c r="F4028">
        <v>635</v>
      </c>
      <c r="G4028">
        <v>0.40799999999999997</v>
      </c>
      <c r="H4028">
        <v>0</v>
      </c>
      <c r="J4028" s="1" t="str">
        <f t="shared" si="63"/>
        <v>2024-02-15-18</v>
      </c>
    </row>
    <row r="4029" spans="1:10" x14ac:dyDescent="0.45">
      <c r="A4029">
        <v>4405771</v>
      </c>
      <c r="B4029" s="1">
        <v>45337.791666666664</v>
      </c>
      <c r="C4029" t="s">
        <v>7</v>
      </c>
      <c r="D4029" t="s">
        <v>8</v>
      </c>
      <c r="E4029" t="s">
        <v>8796</v>
      </c>
      <c r="F4029">
        <v>635</v>
      </c>
      <c r="G4029">
        <v>0.23400000000000001</v>
      </c>
      <c r="H4029">
        <v>0</v>
      </c>
      <c r="J4029" s="1" t="str">
        <f t="shared" si="63"/>
        <v>2024-02-15-19</v>
      </c>
    </row>
    <row r="4030" spans="1:10" x14ac:dyDescent="0.45">
      <c r="A4030">
        <v>4407681</v>
      </c>
      <c r="B4030" s="1">
        <v>45337.833333333336</v>
      </c>
      <c r="C4030" t="s">
        <v>7</v>
      </c>
      <c r="D4030" t="s">
        <v>8</v>
      </c>
      <c r="E4030" t="s">
        <v>8796</v>
      </c>
      <c r="F4030">
        <v>635</v>
      </c>
      <c r="G4030">
        <v>0.224</v>
      </c>
      <c r="H4030">
        <v>0</v>
      </c>
      <c r="J4030" s="1" t="str">
        <f t="shared" si="63"/>
        <v>2024-02-15-20</v>
      </c>
    </row>
    <row r="4031" spans="1:10" x14ac:dyDescent="0.45">
      <c r="A4031">
        <v>4408729</v>
      </c>
      <c r="B4031" s="1">
        <v>45337.875</v>
      </c>
      <c r="C4031" t="s">
        <v>7</v>
      </c>
      <c r="D4031" t="s">
        <v>8</v>
      </c>
      <c r="E4031" t="s">
        <v>8796</v>
      </c>
      <c r="F4031">
        <v>635</v>
      </c>
      <c r="G4031">
        <v>0.24299999999999999</v>
      </c>
      <c r="H4031">
        <v>0</v>
      </c>
      <c r="J4031" s="1" t="str">
        <f t="shared" si="63"/>
        <v>2024-02-15-21</v>
      </c>
    </row>
    <row r="4032" spans="1:10" x14ac:dyDescent="0.45">
      <c r="A4032">
        <v>4408880</v>
      </c>
      <c r="B4032" s="1">
        <v>45337.916666666664</v>
      </c>
      <c r="C4032" t="s">
        <v>7</v>
      </c>
      <c r="D4032" t="s">
        <v>8</v>
      </c>
      <c r="E4032" t="s">
        <v>8796</v>
      </c>
      <c r="F4032">
        <v>635</v>
      </c>
      <c r="G4032">
        <v>0.26900000000000002</v>
      </c>
      <c r="H4032">
        <v>0</v>
      </c>
      <c r="J4032" s="1" t="str">
        <f t="shared" si="63"/>
        <v>2024-02-15-22</v>
      </c>
    </row>
    <row r="4033" spans="1:10" x14ac:dyDescent="0.45">
      <c r="A4033">
        <v>4410161</v>
      </c>
      <c r="B4033" s="1">
        <v>45337.958333333336</v>
      </c>
      <c r="C4033" t="s">
        <v>7</v>
      </c>
      <c r="D4033" t="s">
        <v>8</v>
      </c>
      <c r="E4033" t="s">
        <v>8796</v>
      </c>
      <c r="F4033">
        <v>635</v>
      </c>
      <c r="G4033">
        <v>1.5189999999999999</v>
      </c>
      <c r="H4033">
        <v>0</v>
      </c>
      <c r="J4033" s="1" t="str">
        <f t="shared" si="63"/>
        <v>2024-02-15-23</v>
      </c>
    </row>
    <row r="4034" spans="1:10" x14ac:dyDescent="0.45">
      <c r="A4034">
        <v>4411333</v>
      </c>
      <c r="B4034" s="1">
        <v>45338</v>
      </c>
      <c r="C4034" t="s">
        <v>7</v>
      </c>
      <c r="D4034" t="s">
        <v>8</v>
      </c>
      <c r="E4034" t="s">
        <v>8796</v>
      </c>
      <c r="F4034">
        <v>635</v>
      </c>
      <c r="G4034">
        <v>1.504</v>
      </c>
      <c r="H4034">
        <v>0</v>
      </c>
      <c r="J4034" s="1" t="str">
        <f t="shared" si="63"/>
        <v>2024-02-16-00</v>
      </c>
    </row>
    <row r="4035" spans="1:10" x14ac:dyDescent="0.45">
      <c r="A4035">
        <v>4413108</v>
      </c>
      <c r="B4035" s="1">
        <v>45338.041666666664</v>
      </c>
      <c r="C4035" t="s">
        <v>7</v>
      </c>
      <c r="D4035" t="s">
        <v>8</v>
      </c>
      <c r="E4035" t="s">
        <v>8796</v>
      </c>
      <c r="F4035">
        <v>635</v>
      </c>
      <c r="G4035">
        <v>1.5169999999999999</v>
      </c>
      <c r="H4035">
        <v>0</v>
      </c>
      <c r="J4035" s="1" t="str">
        <f t="shared" ref="J4035:J4098" si="64">TEXT(YEAR(B4035),"0000")&amp;"-"&amp;TEXT(MONTH(B4035),"00")&amp;"-"&amp;TEXT(DAY(B4035),"00")&amp;"-"&amp;TEXT(HOUR(B4035),"00")</f>
        <v>2024-02-16-01</v>
      </c>
    </row>
    <row r="4036" spans="1:10" x14ac:dyDescent="0.45">
      <c r="A4036">
        <v>4414191</v>
      </c>
      <c r="B4036" s="1">
        <v>45338.083333333336</v>
      </c>
      <c r="C4036" t="s">
        <v>7</v>
      </c>
      <c r="D4036" t="s">
        <v>8</v>
      </c>
      <c r="E4036" t="s">
        <v>8796</v>
      </c>
      <c r="F4036">
        <v>635</v>
      </c>
      <c r="G4036">
        <v>1.5449999999999999</v>
      </c>
      <c r="H4036">
        <v>0</v>
      </c>
      <c r="J4036" s="1" t="str">
        <f t="shared" si="64"/>
        <v>2024-02-16-02</v>
      </c>
    </row>
    <row r="4037" spans="1:10" x14ac:dyDescent="0.45">
      <c r="A4037">
        <v>4415161</v>
      </c>
      <c r="B4037" s="1">
        <v>45338.125</v>
      </c>
      <c r="C4037" t="s">
        <v>7</v>
      </c>
      <c r="D4037" t="s">
        <v>8</v>
      </c>
      <c r="E4037" t="s">
        <v>8796</v>
      </c>
      <c r="F4037">
        <v>635</v>
      </c>
      <c r="G4037">
        <v>1.33</v>
      </c>
      <c r="H4037">
        <v>0</v>
      </c>
      <c r="J4037" s="1" t="str">
        <f t="shared" si="64"/>
        <v>2024-02-16-03</v>
      </c>
    </row>
    <row r="4038" spans="1:10" x14ac:dyDescent="0.45">
      <c r="A4038">
        <v>4416483</v>
      </c>
      <c r="B4038" s="1">
        <v>45338.166666666664</v>
      </c>
      <c r="C4038" t="s">
        <v>7</v>
      </c>
      <c r="D4038" t="s">
        <v>8</v>
      </c>
      <c r="E4038" t="s">
        <v>8796</v>
      </c>
      <c r="F4038">
        <v>635</v>
      </c>
      <c r="G4038">
        <v>0.13800000000000001</v>
      </c>
      <c r="H4038">
        <v>0</v>
      </c>
      <c r="J4038" s="1" t="str">
        <f t="shared" si="64"/>
        <v>2024-02-16-04</v>
      </c>
    </row>
    <row r="4039" spans="1:10" x14ac:dyDescent="0.45">
      <c r="A4039">
        <v>4417309</v>
      </c>
      <c r="B4039" s="1">
        <v>45338.208333333336</v>
      </c>
      <c r="C4039" t="s">
        <v>7</v>
      </c>
      <c r="D4039" t="s">
        <v>8</v>
      </c>
      <c r="E4039" t="s">
        <v>8796</v>
      </c>
      <c r="F4039">
        <v>635</v>
      </c>
      <c r="G4039">
        <v>0.16200000000000001</v>
      </c>
      <c r="H4039">
        <v>0</v>
      </c>
      <c r="J4039" s="1" t="str">
        <f t="shared" si="64"/>
        <v>2024-02-16-05</v>
      </c>
    </row>
    <row r="4040" spans="1:10" x14ac:dyDescent="0.45">
      <c r="A4040">
        <v>4417696</v>
      </c>
      <c r="B4040" s="1">
        <v>45338.25</v>
      </c>
      <c r="C4040" t="s">
        <v>7</v>
      </c>
      <c r="D4040" t="s">
        <v>8</v>
      </c>
      <c r="E4040" t="s">
        <v>8796</v>
      </c>
      <c r="F4040">
        <v>635</v>
      </c>
      <c r="G4040">
        <v>0.84399999999999997</v>
      </c>
      <c r="H4040">
        <v>0</v>
      </c>
      <c r="J4040" s="1" t="str">
        <f t="shared" si="64"/>
        <v>2024-02-16-06</v>
      </c>
    </row>
    <row r="4041" spans="1:10" x14ac:dyDescent="0.45">
      <c r="A4041">
        <v>4418952</v>
      </c>
      <c r="B4041" s="1">
        <v>45338.291666666664</v>
      </c>
      <c r="C4041" t="s">
        <v>7</v>
      </c>
      <c r="D4041" t="s">
        <v>8</v>
      </c>
      <c r="E4041" t="s">
        <v>8796</v>
      </c>
      <c r="F4041">
        <v>635</v>
      </c>
      <c r="G4041">
        <v>1.4430000000000001</v>
      </c>
      <c r="H4041">
        <v>3.5000000000000003E-2</v>
      </c>
      <c r="J4041" s="1" t="str">
        <f t="shared" si="64"/>
        <v>2024-02-16-07</v>
      </c>
    </row>
    <row r="4042" spans="1:10" x14ac:dyDescent="0.45">
      <c r="A4042">
        <v>4420858</v>
      </c>
      <c r="B4042" s="1">
        <v>45338.333333333336</v>
      </c>
      <c r="C4042" t="s">
        <v>7</v>
      </c>
      <c r="D4042" t="s">
        <v>8</v>
      </c>
      <c r="E4042" t="s">
        <v>8796</v>
      </c>
      <c r="F4042">
        <v>635</v>
      </c>
      <c r="G4042">
        <v>5.6000000000000001E-2</v>
      </c>
      <c r="H4042">
        <v>0.36199999999999999</v>
      </c>
      <c r="J4042" s="1" t="str">
        <f t="shared" si="64"/>
        <v>2024-02-16-08</v>
      </c>
    </row>
    <row r="4043" spans="1:10" x14ac:dyDescent="0.45">
      <c r="A4043">
        <v>4421521</v>
      </c>
      <c r="B4043" s="1">
        <v>45338.375</v>
      </c>
      <c r="C4043" t="s">
        <v>7</v>
      </c>
      <c r="D4043" t="s">
        <v>8</v>
      </c>
      <c r="E4043" t="s">
        <v>8796</v>
      </c>
      <c r="F4043">
        <v>635</v>
      </c>
      <c r="G4043">
        <v>0.30299999999999999</v>
      </c>
      <c r="H4043">
        <v>0.30199999999999999</v>
      </c>
      <c r="J4043" s="1" t="str">
        <f t="shared" si="64"/>
        <v>2024-02-16-09</v>
      </c>
    </row>
    <row r="4044" spans="1:10" x14ac:dyDescent="0.45">
      <c r="A4044">
        <v>4422548</v>
      </c>
      <c r="B4044" s="1">
        <v>45338.416666666664</v>
      </c>
      <c r="C4044" t="s">
        <v>7</v>
      </c>
      <c r="D4044" t="s">
        <v>8</v>
      </c>
      <c r="E4044" t="s">
        <v>8796</v>
      </c>
      <c r="F4044">
        <v>635</v>
      </c>
      <c r="G4044">
        <v>0.13700000000000001</v>
      </c>
      <c r="H4044">
        <v>0.36499999999999999</v>
      </c>
      <c r="J4044" s="1" t="str">
        <f t="shared" si="64"/>
        <v>2024-02-16-10</v>
      </c>
    </row>
    <row r="4045" spans="1:10" x14ac:dyDescent="0.45">
      <c r="A4045">
        <v>4423599</v>
      </c>
      <c r="B4045" s="1">
        <v>45338.458333333336</v>
      </c>
      <c r="C4045" t="s">
        <v>7</v>
      </c>
      <c r="D4045" t="s">
        <v>8</v>
      </c>
      <c r="E4045" t="s">
        <v>8796</v>
      </c>
      <c r="F4045">
        <v>635</v>
      </c>
      <c r="G4045">
        <v>0.14099999999999999</v>
      </c>
      <c r="H4045">
        <v>0.29099999999999998</v>
      </c>
      <c r="J4045" s="1" t="str">
        <f t="shared" si="64"/>
        <v>2024-02-16-11</v>
      </c>
    </row>
    <row r="4046" spans="1:10" x14ac:dyDescent="0.45">
      <c r="A4046">
        <v>4424656</v>
      </c>
      <c r="B4046" s="1">
        <v>45338.5</v>
      </c>
      <c r="C4046" t="s">
        <v>7</v>
      </c>
      <c r="D4046" t="s">
        <v>8</v>
      </c>
      <c r="E4046" t="s">
        <v>8796</v>
      </c>
      <c r="F4046">
        <v>635</v>
      </c>
      <c r="G4046">
        <v>1.3340000000000001</v>
      </c>
      <c r="H4046">
        <v>0.47799999999999998</v>
      </c>
      <c r="J4046" s="1" t="str">
        <f t="shared" si="64"/>
        <v>2024-02-16-12</v>
      </c>
    </row>
    <row r="4047" spans="1:10" x14ac:dyDescent="0.45">
      <c r="A4047">
        <v>4425676</v>
      </c>
      <c r="B4047" s="1">
        <v>45338.541666666664</v>
      </c>
      <c r="C4047" t="s">
        <v>7</v>
      </c>
      <c r="D4047" t="s">
        <v>8</v>
      </c>
      <c r="E4047" t="s">
        <v>8796</v>
      </c>
      <c r="F4047">
        <v>635</v>
      </c>
      <c r="G4047">
        <v>0.89100000000000001</v>
      </c>
      <c r="H4047">
        <v>0.59299999999999997</v>
      </c>
      <c r="J4047" s="1" t="str">
        <f t="shared" si="64"/>
        <v>2024-02-16-13</v>
      </c>
    </row>
    <row r="4048" spans="1:10" x14ac:dyDescent="0.45">
      <c r="A4048">
        <v>4427399</v>
      </c>
      <c r="B4048" s="1">
        <v>45338.583333333336</v>
      </c>
      <c r="C4048" t="s">
        <v>7</v>
      </c>
      <c r="D4048" t="s">
        <v>8</v>
      </c>
      <c r="E4048" t="s">
        <v>8796</v>
      </c>
      <c r="F4048">
        <v>635</v>
      </c>
      <c r="G4048">
        <v>0.55000000000000004</v>
      </c>
      <c r="H4048">
        <v>0.17199999999999999</v>
      </c>
      <c r="J4048" s="1" t="str">
        <f t="shared" si="64"/>
        <v>2024-02-16-14</v>
      </c>
    </row>
    <row r="4049" spans="1:10" x14ac:dyDescent="0.45">
      <c r="A4049">
        <v>4428101</v>
      </c>
      <c r="B4049" s="1">
        <v>45338.625</v>
      </c>
      <c r="C4049" t="s">
        <v>7</v>
      </c>
      <c r="D4049" t="s">
        <v>8</v>
      </c>
      <c r="E4049" t="s">
        <v>8796</v>
      </c>
      <c r="F4049">
        <v>635</v>
      </c>
      <c r="G4049">
        <v>0.30399999999999999</v>
      </c>
      <c r="H4049">
        <v>1.0999999999999999E-2</v>
      </c>
      <c r="J4049" s="1" t="str">
        <f t="shared" si="64"/>
        <v>2024-02-16-15</v>
      </c>
    </row>
    <row r="4050" spans="1:10" x14ac:dyDescent="0.45">
      <c r="A4050">
        <v>4428653</v>
      </c>
      <c r="B4050" s="1">
        <v>45338.666666666664</v>
      </c>
      <c r="C4050" t="s">
        <v>7</v>
      </c>
      <c r="D4050" t="s">
        <v>8</v>
      </c>
      <c r="E4050" t="s">
        <v>8796</v>
      </c>
      <c r="F4050">
        <v>635</v>
      </c>
      <c r="G4050">
        <v>1.4890000000000001</v>
      </c>
      <c r="H4050">
        <v>0</v>
      </c>
      <c r="J4050" s="1" t="str">
        <f t="shared" si="64"/>
        <v>2024-02-16-16</v>
      </c>
    </row>
    <row r="4051" spans="1:10" x14ac:dyDescent="0.45">
      <c r="A4051">
        <v>4430244</v>
      </c>
      <c r="B4051" s="1">
        <v>45338.708333333336</v>
      </c>
      <c r="C4051" t="s">
        <v>7</v>
      </c>
      <c r="D4051" t="s">
        <v>8</v>
      </c>
      <c r="E4051" t="s">
        <v>8796</v>
      </c>
      <c r="F4051">
        <v>635</v>
      </c>
      <c r="G4051">
        <v>0.36299999999999999</v>
      </c>
      <c r="H4051">
        <v>0</v>
      </c>
      <c r="J4051" s="1" t="str">
        <f t="shared" si="64"/>
        <v>2024-02-16-17</v>
      </c>
    </row>
    <row r="4052" spans="1:10" x14ac:dyDescent="0.45">
      <c r="A4052">
        <v>4431401</v>
      </c>
      <c r="B4052" s="1">
        <v>45338.75</v>
      </c>
      <c r="C4052" t="s">
        <v>7</v>
      </c>
      <c r="D4052" t="s">
        <v>8</v>
      </c>
      <c r="E4052" t="s">
        <v>8796</v>
      </c>
      <c r="F4052">
        <v>635</v>
      </c>
      <c r="G4052">
        <v>0.45600000000000002</v>
      </c>
      <c r="H4052">
        <v>0</v>
      </c>
      <c r="J4052" s="1" t="str">
        <f t="shared" si="64"/>
        <v>2024-02-16-18</v>
      </c>
    </row>
    <row r="4053" spans="1:10" x14ac:dyDescent="0.45">
      <c r="A4053">
        <v>4432475</v>
      </c>
      <c r="B4053" s="1">
        <v>45338.791666666664</v>
      </c>
      <c r="C4053" t="s">
        <v>7</v>
      </c>
      <c r="D4053" t="s">
        <v>8</v>
      </c>
      <c r="E4053" t="s">
        <v>8796</v>
      </c>
      <c r="F4053">
        <v>635</v>
      </c>
      <c r="G4053">
        <v>0.56499999999999995</v>
      </c>
      <c r="H4053">
        <v>0</v>
      </c>
      <c r="J4053" s="1" t="str">
        <f t="shared" si="64"/>
        <v>2024-02-16-19</v>
      </c>
    </row>
    <row r="4054" spans="1:10" x14ac:dyDescent="0.45">
      <c r="A4054">
        <v>4432880</v>
      </c>
      <c r="B4054" s="1">
        <v>45338.833333333336</v>
      </c>
      <c r="C4054" t="s">
        <v>7</v>
      </c>
      <c r="D4054" t="s">
        <v>8</v>
      </c>
      <c r="E4054" t="s">
        <v>8796</v>
      </c>
      <c r="F4054">
        <v>635</v>
      </c>
      <c r="G4054">
        <v>0.23</v>
      </c>
      <c r="H4054">
        <v>0</v>
      </c>
      <c r="J4054" s="1" t="str">
        <f t="shared" si="64"/>
        <v>2024-02-16-20</v>
      </c>
    </row>
    <row r="4055" spans="1:10" x14ac:dyDescent="0.45">
      <c r="A4055">
        <v>4434855</v>
      </c>
      <c r="B4055" s="1">
        <v>45338.875</v>
      </c>
      <c r="C4055" t="s">
        <v>7</v>
      </c>
      <c r="D4055" t="s">
        <v>8</v>
      </c>
      <c r="E4055" t="s">
        <v>8796</v>
      </c>
      <c r="F4055">
        <v>635</v>
      </c>
      <c r="G4055">
        <v>0.27500000000000002</v>
      </c>
      <c r="H4055">
        <v>0</v>
      </c>
      <c r="J4055" s="1" t="str">
        <f t="shared" si="64"/>
        <v>2024-02-16-21</v>
      </c>
    </row>
    <row r="4056" spans="1:10" x14ac:dyDescent="0.45">
      <c r="A4056">
        <v>4435869</v>
      </c>
      <c r="B4056" s="1">
        <v>45338.916666666664</v>
      </c>
      <c r="C4056" t="s">
        <v>7</v>
      </c>
      <c r="D4056" t="s">
        <v>8</v>
      </c>
      <c r="E4056" t="s">
        <v>8796</v>
      </c>
      <c r="F4056">
        <v>635</v>
      </c>
      <c r="G4056">
        <v>0.221</v>
      </c>
      <c r="H4056">
        <v>0</v>
      </c>
      <c r="J4056" s="1" t="str">
        <f t="shared" si="64"/>
        <v>2024-02-16-22</v>
      </c>
    </row>
    <row r="4057" spans="1:10" x14ac:dyDescent="0.45">
      <c r="A4057">
        <v>4436883</v>
      </c>
      <c r="B4057" s="1">
        <v>45338.958333333336</v>
      </c>
      <c r="C4057" t="s">
        <v>7</v>
      </c>
      <c r="D4057" t="s">
        <v>8</v>
      </c>
      <c r="E4057" t="s">
        <v>8796</v>
      </c>
      <c r="F4057">
        <v>635</v>
      </c>
      <c r="G4057">
        <v>0.157</v>
      </c>
      <c r="H4057">
        <v>0</v>
      </c>
      <c r="J4057" s="1" t="str">
        <f t="shared" si="64"/>
        <v>2024-02-16-23</v>
      </c>
    </row>
    <row r="4058" spans="1:10" x14ac:dyDescent="0.45">
      <c r="A4058">
        <v>4437460</v>
      </c>
      <c r="B4058" s="1">
        <v>45339</v>
      </c>
      <c r="C4058" t="s">
        <v>7</v>
      </c>
      <c r="D4058" t="s">
        <v>8</v>
      </c>
      <c r="E4058" t="s">
        <v>8796</v>
      </c>
      <c r="F4058">
        <v>635</v>
      </c>
      <c r="G4058">
        <v>0.182</v>
      </c>
      <c r="H4058">
        <v>0</v>
      </c>
      <c r="J4058" s="1" t="str">
        <f t="shared" si="64"/>
        <v>2024-02-17-00</v>
      </c>
    </row>
    <row r="4059" spans="1:10" x14ac:dyDescent="0.45">
      <c r="A4059">
        <v>4438953</v>
      </c>
      <c r="B4059" s="1">
        <v>45339.041666666664</v>
      </c>
      <c r="C4059" t="s">
        <v>7</v>
      </c>
      <c r="D4059" t="s">
        <v>8</v>
      </c>
      <c r="E4059" t="s">
        <v>8796</v>
      </c>
      <c r="F4059">
        <v>635</v>
      </c>
      <c r="G4059">
        <v>0.16900000000000001</v>
      </c>
      <c r="H4059">
        <v>0</v>
      </c>
      <c r="J4059" s="1" t="str">
        <f t="shared" si="64"/>
        <v>2024-02-17-01</v>
      </c>
    </row>
    <row r="4060" spans="1:10" x14ac:dyDescent="0.45">
      <c r="A4060">
        <v>4440306</v>
      </c>
      <c r="B4060" s="1">
        <v>45339.083333333336</v>
      </c>
      <c r="C4060" t="s">
        <v>7</v>
      </c>
      <c r="D4060" t="s">
        <v>8</v>
      </c>
      <c r="E4060" t="s">
        <v>8796</v>
      </c>
      <c r="F4060">
        <v>635</v>
      </c>
      <c r="G4060">
        <v>0.13500000000000001</v>
      </c>
      <c r="H4060">
        <v>0</v>
      </c>
      <c r="J4060" s="1" t="str">
        <f t="shared" si="64"/>
        <v>2024-02-17-02</v>
      </c>
    </row>
    <row r="4061" spans="1:10" x14ac:dyDescent="0.45">
      <c r="A4061">
        <v>4440821</v>
      </c>
      <c r="B4061" s="1">
        <v>45339.125</v>
      </c>
      <c r="C4061" t="s">
        <v>7</v>
      </c>
      <c r="D4061" t="s">
        <v>8</v>
      </c>
      <c r="E4061" t="s">
        <v>8796</v>
      </c>
      <c r="F4061">
        <v>635</v>
      </c>
      <c r="G4061">
        <v>0.39400000000000002</v>
      </c>
      <c r="H4061">
        <v>0</v>
      </c>
      <c r="J4061" s="1" t="str">
        <f t="shared" si="64"/>
        <v>2024-02-17-03</v>
      </c>
    </row>
    <row r="4062" spans="1:10" x14ac:dyDescent="0.45">
      <c r="A4062">
        <v>4441964</v>
      </c>
      <c r="B4062" s="1">
        <v>45339.166666666664</v>
      </c>
      <c r="C4062" t="s">
        <v>7</v>
      </c>
      <c r="D4062" t="s">
        <v>8</v>
      </c>
      <c r="E4062" t="s">
        <v>8796</v>
      </c>
      <c r="F4062">
        <v>635</v>
      </c>
      <c r="G4062">
        <v>0.92200000000000004</v>
      </c>
      <c r="H4062">
        <v>0</v>
      </c>
      <c r="J4062" s="1" t="str">
        <f t="shared" si="64"/>
        <v>2024-02-17-04</v>
      </c>
    </row>
    <row r="4063" spans="1:10" x14ac:dyDescent="0.45">
      <c r="A4063">
        <v>4442933</v>
      </c>
      <c r="B4063" s="1">
        <v>45339.208333333336</v>
      </c>
      <c r="C4063" t="s">
        <v>7</v>
      </c>
      <c r="D4063" t="s">
        <v>8</v>
      </c>
      <c r="E4063" t="s">
        <v>8796</v>
      </c>
      <c r="F4063">
        <v>635</v>
      </c>
      <c r="G4063">
        <v>0.46500000000000002</v>
      </c>
      <c r="H4063">
        <v>0</v>
      </c>
      <c r="J4063" s="1" t="str">
        <f t="shared" si="64"/>
        <v>2024-02-17-05</v>
      </c>
    </row>
    <row r="4064" spans="1:10" x14ac:dyDescent="0.45">
      <c r="A4064">
        <v>4444558</v>
      </c>
      <c r="B4064" s="1">
        <v>45339.25</v>
      </c>
      <c r="C4064" t="s">
        <v>7</v>
      </c>
      <c r="D4064" t="s">
        <v>8</v>
      </c>
      <c r="E4064" t="s">
        <v>8796</v>
      </c>
      <c r="F4064">
        <v>635</v>
      </c>
      <c r="G4064">
        <v>0.67800000000000005</v>
      </c>
      <c r="H4064">
        <v>0</v>
      </c>
      <c r="J4064" s="1" t="str">
        <f t="shared" si="64"/>
        <v>2024-02-17-06</v>
      </c>
    </row>
    <row r="4065" spans="1:10" x14ac:dyDescent="0.45">
      <c r="A4065">
        <v>4445656</v>
      </c>
      <c r="B4065" s="1">
        <v>45339.291666666664</v>
      </c>
      <c r="C4065" t="s">
        <v>7</v>
      </c>
      <c r="D4065" t="s">
        <v>8</v>
      </c>
      <c r="E4065" t="s">
        <v>8796</v>
      </c>
      <c r="F4065">
        <v>635</v>
      </c>
      <c r="G4065">
        <v>0.746</v>
      </c>
      <c r="H4065">
        <v>4.0000000000000001E-3</v>
      </c>
      <c r="J4065" s="1" t="str">
        <f t="shared" si="64"/>
        <v>2024-02-17-07</v>
      </c>
    </row>
    <row r="4066" spans="1:10" x14ac:dyDescent="0.45">
      <c r="A4066">
        <v>4446512</v>
      </c>
      <c r="B4066" s="1">
        <v>45339.333333333336</v>
      </c>
      <c r="C4066" t="s">
        <v>7</v>
      </c>
      <c r="D4066" t="s">
        <v>8</v>
      </c>
      <c r="E4066" t="s">
        <v>8796</v>
      </c>
      <c r="F4066">
        <v>635</v>
      </c>
      <c r="G4066">
        <v>0.77100000000000002</v>
      </c>
      <c r="H4066">
        <v>4.1000000000000002E-2</v>
      </c>
      <c r="J4066" s="1" t="str">
        <f t="shared" si="64"/>
        <v>2024-02-17-08</v>
      </c>
    </row>
    <row r="4067" spans="1:10" x14ac:dyDescent="0.45">
      <c r="A4067">
        <v>4447433</v>
      </c>
      <c r="B4067" s="1">
        <v>45339.375</v>
      </c>
      <c r="C4067" t="s">
        <v>7</v>
      </c>
      <c r="D4067" t="s">
        <v>8</v>
      </c>
      <c r="E4067" t="s">
        <v>8796</v>
      </c>
      <c r="F4067">
        <v>635</v>
      </c>
      <c r="G4067">
        <v>0.89500000000000002</v>
      </c>
      <c r="H4067">
        <v>0.188</v>
      </c>
      <c r="J4067" s="1" t="str">
        <f t="shared" si="64"/>
        <v>2024-02-17-09</v>
      </c>
    </row>
    <row r="4068" spans="1:10" x14ac:dyDescent="0.45">
      <c r="A4068">
        <v>4448944</v>
      </c>
      <c r="B4068" s="1">
        <v>45339.416666666664</v>
      </c>
      <c r="C4068" t="s">
        <v>7</v>
      </c>
      <c r="D4068" t="s">
        <v>8</v>
      </c>
      <c r="E4068" t="s">
        <v>8796</v>
      </c>
      <c r="F4068">
        <v>635</v>
      </c>
      <c r="G4068">
        <v>1.391</v>
      </c>
      <c r="H4068">
        <v>0.33600000000000002</v>
      </c>
      <c r="J4068" s="1" t="str">
        <f t="shared" si="64"/>
        <v>2024-02-17-10</v>
      </c>
    </row>
    <row r="4069" spans="1:10" x14ac:dyDescent="0.45">
      <c r="A4069">
        <v>4449484</v>
      </c>
      <c r="B4069" s="1">
        <v>45339.458333333336</v>
      </c>
      <c r="C4069" t="s">
        <v>7</v>
      </c>
      <c r="D4069" t="s">
        <v>8</v>
      </c>
      <c r="E4069" t="s">
        <v>8796</v>
      </c>
      <c r="F4069">
        <v>635</v>
      </c>
      <c r="G4069">
        <v>2.0529999999999999</v>
      </c>
      <c r="H4069">
        <v>0.111</v>
      </c>
      <c r="J4069" s="1" t="str">
        <f t="shared" si="64"/>
        <v>2024-02-17-11</v>
      </c>
    </row>
    <row r="4070" spans="1:10" x14ac:dyDescent="0.45">
      <c r="A4070">
        <v>4451291</v>
      </c>
      <c r="B4070" s="1">
        <v>45339.5</v>
      </c>
      <c r="C4070" t="s">
        <v>7</v>
      </c>
      <c r="D4070" t="s">
        <v>8</v>
      </c>
      <c r="E4070" t="s">
        <v>8796</v>
      </c>
      <c r="F4070">
        <v>635</v>
      </c>
      <c r="G4070">
        <v>1.012</v>
      </c>
      <c r="H4070">
        <v>6.5000000000000002E-2</v>
      </c>
      <c r="J4070" s="1" t="str">
        <f t="shared" si="64"/>
        <v>2024-02-17-12</v>
      </c>
    </row>
    <row r="4071" spans="1:10" x14ac:dyDescent="0.45">
      <c r="A4071">
        <v>4451540</v>
      </c>
      <c r="B4071" s="1">
        <v>45339.541666666664</v>
      </c>
      <c r="C4071" t="s">
        <v>7</v>
      </c>
      <c r="D4071" t="s">
        <v>8</v>
      </c>
      <c r="E4071" t="s">
        <v>8796</v>
      </c>
      <c r="F4071">
        <v>635</v>
      </c>
      <c r="G4071">
        <v>0.92500000000000004</v>
      </c>
      <c r="H4071">
        <v>8.8999999999999996E-2</v>
      </c>
      <c r="J4071" s="1" t="str">
        <f t="shared" si="64"/>
        <v>2024-02-17-13</v>
      </c>
    </row>
    <row r="4072" spans="1:10" x14ac:dyDescent="0.45">
      <c r="A4072">
        <v>4452703</v>
      </c>
      <c r="B4072" s="1">
        <v>45339.583333333336</v>
      </c>
      <c r="C4072" t="s">
        <v>7</v>
      </c>
      <c r="D4072" t="s">
        <v>8</v>
      </c>
      <c r="E4072" t="s">
        <v>8796</v>
      </c>
      <c r="F4072">
        <v>635</v>
      </c>
      <c r="G4072">
        <v>0.374</v>
      </c>
      <c r="H4072">
        <v>1.7000000000000001E-2</v>
      </c>
      <c r="J4072" s="1" t="str">
        <f t="shared" si="64"/>
        <v>2024-02-17-14</v>
      </c>
    </row>
    <row r="4073" spans="1:10" x14ac:dyDescent="0.45">
      <c r="A4073">
        <v>4453927</v>
      </c>
      <c r="B4073" s="1">
        <v>45339.625</v>
      </c>
      <c r="C4073" t="s">
        <v>7</v>
      </c>
      <c r="D4073" t="s">
        <v>8</v>
      </c>
      <c r="E4073" t="s">
        <v>8796</v>
      </c>
      <c r="F4073">
        <v>635</v>
      </c>
      <c r="G4073">
        <v>0.64300000000000002</v>
      </c>
      <c r="H4073">
        <v>1E-3</v>
      </c>
      <c r="J4073" s="1" t="str">
        <f t="shared" si="64"/>
        <v>2024-02-17-15</v>
      </c>
    </row>
    <row r="4074" spans="1:10" x14ac:dyDescent="0.45">
      <c r="A4074">
        <v>4455751</v>
      </c>
      <c r="B4074" s="1">
        <v>45339.666666666664</v>
      </c>
      <c r="C4074" t="s">
        <v>7</v>
      </c>
      <c r="D4074" t="s">
        <v>8</v>
      </c>
      <c r="E4074" t="s">
        <v>8796</v>
      </c>
      <c r="F4074">
        <v>635</v>
      </c>
      <c r="G4074">
        <v>1.357</v>
      </c>
      <c r="H4074">
        <v>0</v>
      </c>
      <c r="J4074" s="1" t="str">
        <f t="shared" si="64"/>
        <v>2024-02-17-16</v>
      </c>
    </row>
    <row r="4075" spans="1:10" x14ac:dyDescent="0.45">
      <c r="A4075">
        <v>4456348</v>
      </c>
      <c r="B4075" s="1">
        <v>45339.708333333336</v>
      </c>
      <c r="C4075" t="s">
        <v>7</v>
      </c>
      <c r="D4075" t="s">
        <v>8</v>
      </c>
      <c r="E4075" t="s">
        <v>8796</v>
      </c>
      <c r="F4075">
        <v>635</v>
      </c>
      <c r="G4075">
        <v>0.442</v>
      </c>
      <c r="H4075">
        <v>0</v>
      </c>
      <c r="J4075" s="1" t="str">
        <f t="shared" si="64"/>
        <v>2024-02-17-17</v>
      </c>
    </row>
    <row r="4076" spans="1:10" x14ac:dyDescent="0.45">
      <c r="A4076">
        <v>4457235</v>
      </c>
      <c r="B4076" s="1">
        <v>45339.75</v>
      </c>
      <c r="C4076" t="s">
        <v>7</v>
      </c>
      <c r="D4076" t="s">
        <v>8</v>
      </c>
      <c r="E4076" t="s">
        <v>8796</v>
      </c>
      <c r="F4076">
        <v>635</v>
      </c>
      <c r="G4076">
        <v>0.92100000000000004</v>
      </c>
      <c r="H4076">
        <v>0</v>
      </c>
      <c r="J4076" s="1" t="str">
        <f t="shared" si="64"/>
        <v>2024-02-17-18</v>
      </c>
    </row>
    <row r="4077" spans="1:10" x14ac:dyDescent="0.45">
      <c r="A4077">
        <v>4458694</v>
      </c>
      <c r="B4077" s="1">
        <v>45339.791666666664</v>
      </c>
      <c r="C4077" t="s">
        <v>7</v>
      </c>
      <c r="D4077" t="s">
        <v>8</v>
      </c>
      <c r="E4077" t="s">
        <v>8796</v>
      </c>
      <c r="F4077">
        <v>635</v>
      </c>
      <c r="G4077">
        <v>0.29799999999999999</v>
      </c>
      <c r="H4077">
        <v>0</v>
      </c>
      <c r="J4077" s="1" t="str">
        <f t="shared" si="64"/>
        <v>2024-02-17-19</v>
      </c>
    </row>
    <row r="4078" spans="1:10" x14ac:dyDescent="0.45">
      <c r="A4078">
        <v>4459850</v>
      </c>
      <c r="B4078" s="1">
        <v>45339.833333333336</v>
      </c>
      <c r="C4078" t="s">
        <v>7</v>
      </c>
      <c r="D4078" t="s">
        <v>8</v>
      </c>
      <c r="E4078" t="s">
        <v>8796</v>
      </c>
      <c r="F4078">
        <v>635</v>
      </c>
      <c r="G4078">
        <v>0.24299999999999999</v>
      </c>
      <c r="H4078">
        <v>0</v>
      </c>
      <c r="J4078" s="1" t="str">
        <f t="shared" si="64"/>
        <v>2024-02-17-20</v>
      </c>
    </row>
    <row r="4079" spans="1:10" x14ac:dyDescent="0.45">
      <c r="A4079">
        <v>4460513</v>
      </c>
      <c r="B4079" s="1">
        <v>45339.875</v>
      </c>
      <c r="C4079" t="s">
        <v>7</v>
      </c>
      <c r="D4079" t="s">
        <v>8</v>
      </c>
      <c r="E4079" t="s">
        <v>8796</v>
      </c>
      <c r="F4079">
        <v>635</v>
      </c>
      <c r="G4079">
        <v>0.22700000000000001</v>
      </c>
      <c r="H4079">
        <v>0</v>
      </c>
      <c r="J4079" s="1" t="str">
        <f t="shared" si="64"/>
        <v>2024-02-17-21</v>
      </c>
    </row>
    <row r="4080" spans="1:10" x14ac:dyDescent="0.45">
      <c r="A4080">
        <v>4461933</v>
      </c>
      <c r="B4080" s="1">
        <v>45339.916666666664</v>
      </c>
      <c r="C4080" t="s">
        <v>7</v>
      </c>
      <c r="D4080" t="s">
        <v>8</v>
      </c>
      <c r="E4080" t="s">
        <v>8796</v>
      </c>
      <c r="F4080">
        <v>635</v>
      </c>
      <c r="G4080">
        <v>0.246</v>
      </c>
      <c r="H4080">
        <v>0</v>
      </c>
      <c r="J4080" s="1" t="str">
        <f t="shared" si="64"/>
        <v>2024-02-17-22</v>
      </c>
    </row>
    <row r="4081" spans="1:10" x14ac:dyDescent="0.45">
      <c r="A4081">
        <v>4462573</v>
      </c>
      <c r="B4081" s="1">
        <v>45339.958333333336</v>
      </c>
      <c r="C4081" t="s">
        <v>7</v>
      </c>
      <c r="D4081" t="s">
        <v>8</v>
      </c>
      <c r="E4081" t="s">
        <v>8796</v>
      </c>
      <c r="F4081">
        <v>635</v>
      </c>
      <c r="G4081">
        <v>0.59799999999999998</v>
      </c>
      <c r="H4081">
        <v>0</v>
      </c>
      <c r="J4081" s="1" t="str">
        <f t="shared" si="64"/>
        <v>2024-02-17-23</v>
      </c>
    </row>
    <row r="4082" spans="1:10" x14ac:dyDescent="0.45">
      <c r="A4082">
        <v>4464013</v>
      </c>
      <c r="B4082" s="1">
        <v>45340</v>
      </c>
      <c r="C4082" t="s">
        <v>7</v>
      </c>
      <c r="D4082" t="s">
        <v>8</v>
      </c>
      <c r="E4082" t="s">
        <v>8796</v>
      </c>
      <c r="F4082">
        <v>635</v>
      </c>
      <c r="G4082">
        <v>1.02</v>
      </c>
      <c r="H4082">
        <v>0</v>
      </c>
      <c r="J4082" s="1" t="str">
        <f t="shared" si="64"/>
        <v>2024-02-18-00</v>
      </c>
    </row>
    <row r="4083" spans="1:10" x14ac:dyDescent="0.45">
      <c r="A4083">
        <v>4464610</v>
      </c>
      <c r="B4083" s="1">
        <v>45340.041666666664</v>
      </c>
      <c r="C4083" t="s">
        <v>7</v>
      </c>
      <c r="D4083" t="s">
        <v>8</v>
      </c>
      <c r="E4083" t="s">
        <v>8796</v>
      </c>
      <c r="F4083">
        <v>635</v>
      </c>
      <c r="G4083">
        <v>0.96599999999999997</v>
      </c>
      <c r="H4083">
        <v>0</v>
      </c>
      <c r="J4083" s="1" t="str">
        <f t="shared" si="64"/>
        <v>2024-02-18-01</v>
      </c>
    </row>
    <row r="4084" spans="1:10" x14ac:dyDescent="0.45">
      <c r="A4084">
        <v>4466183</v>
      </c>
      <c r="B4084" s="1">
        <v>45340.083333333336</v>
      </c>
      <c r="C4084" t="s">
        <v>7</v>
      </c>
      <c r="D4084" t="s">
        <v>8</v>
      </c>
      <c r="E4084" t="s">
        <v>8796</v>
      </c>
      <c r="F4084">
        <v>635</v>
      </c>
      <c r="G4084">
        <v>0.63200000000000001</v>
      </c>
      <c r="H4084">
        <v>0</v>
      </c>
      <c r="J4084" s="1" t="str">
        <f t="shared" si="64"/>
        <v>2024-02-18-02</v>
      </c>
    </row>
    <row r="4085" spans="1:10" x14ac:dyDescent="0.45">
      <c r="A4085">
        <v>4467367</v>
      </c>
      <c r="B4085" s="1">
        <v>45340.125</v>
      </c>
      <c r="C4085" t="s">
        <v>7</v>
      </c>
      <c r="D4085" t="s">
        <v>8</v>
      </c>
      <c r="E4085" t="s">
        <v>8796</v>
      </c>
      <c r="F4085">
        <v>635</v>
      </c>
      <c r="G4085">
        <v>1.016</v>
      </c>
      <c r="H4085">
        <v>0</v>
      </c>
      <c r="J4085" s="1" t="str">
        <f t="shared" si="64"/>
        <v>2024-02-18-03</v>
      </c>
    </row>
    <row r="4086" spans="1:10" x14ac:dyDescent="0.45">
      <c r="A4086">
        <v>4468206</v>
      </c>
      <c r="B4086" s="1">
        <v>45340.166666666664</v>
      </c>
      <c r="C4086" t="s">
        <v>7</v>
      </c>
      <c r="D4086" t="s">
        <v>8</v>
      </c>
      <c r="E4086" t="s">
        <v>8796</v>
      </c>
      <c r="F4086">
        <v>635</v>
      </c>
      <c r="G4086">
        <v>0.84899999999999998</v>
      </c>
      <c r="H4086">
        <v>0</v>
      </c>
      <c r="J4086" s="1" t="str">
        <f t="shared" si="64"/>
        <v>2024-02-18-04</v>
      </c>
    </row>
    <row r="4087" spans="1:10" x14ac:dyDescent="0.45">
      <c r="A4087">
        <v>4469517</v>
      </c>
      <c r="B4087" s="1">
        <v>45340.208333333336</v>
      </c>
      <c r="C4087" t="s">
        <v>7</v>
      </c>
      <c r="D4087" t="s">
        <v>8</v>
      </c>
      <c r="E4087" t="s">
        <v>8796</v>
      </c>
      <c r="F4087">
        <v>635</v>
      </c>
      <c r="G4087">
        <v>1.258</v>
      </c>
      <c r="H4087">
        <v>0</v>
      </c>
      <c r="J4087" s="1" t="str">
        <f t="shared" si="64"/>
        <v>2024-02-18-05</v>
      </c>
    </row>
    <row r="4088" spans="1:10" x14ac:dyDescent="0.45">
      <c r="A4088">
        <v>4470243</v>
      </c>
      <c r="B4088" s="1">
        <v>45340.25</v>
      </c>
      <c r="C4088" t="s">
        <v>7</v>
      </c>
      <c r="D4088" t="s">
        <v>8</v>
      </c>
      <c r="E4088" t="s">
        <v>8796</v>
      </c>
      <c r="F4088">
        <v>635</v>
      </c>
      <c r="G4088">
        <v>1.3049999999999999</v>
      </c>
      <c r="H4088">
        <v>2.3E-2</v>
      </c>
      <c r="J4088" s="1" t="str">
        <f t="shared" si="64"/>
        <v>2024-02-18-06</v>
      </c>
    </row>
    <row r="4089" spans="1:10" x14ac:dyDescent="0.45">
      <c r="A4089">
        <v>4471821</v>
      </c>
      <c r="B4089" s="1">
        <v>45340.291666666664</v>
      </c>
      <c r="C4089" t="s">
        <v>7</v>
      </c>
      <c r="D4089" t="s">
        <v>8</v>
      </c>
      <c r="E4089" t="s">
        <v>8796</v>
      </c>
      <c r="F4089">
        <v>635</v>
      </c>
      <c r="G4089">
        <v>0.83699999999999997</v>
      </c>
      <c r="H4089">
        <v>0.47499999999999998</v>
      </c>
      <c r="J4089" s="1" t="str">
        <f t="shared" si="64"/>
        <v>2024-02-18-07</v>
      </c>
    </row>
    <row r="4090" spans="1:10" x14ac:dyDescent="0.45">
      <c r="A4090">
        <v>4472624</v>
      </c>
      <c r="B4090" s="1">
        <v>45340.333333333336</v>
      </c>
      <c r="C4090" t="s">
        <v>7</v>
      </c>
      <c r="D4090" t="s">
        <v>8</v>
      </c>
      <c r="E4090" t="s">
        <v>8796</v>
      </c>
      <c r="F4090">
        <v>635</v>
      </c>
      <c r="G4090">
        <v>0.15</v>
      </c>
      <c r="H4090">
        <v>1.375</v>
      </c>
      <c r="J4090" s="1" t="str">
        <f t="shared" si="64"/>
        <v>2024-02-18-08</v>
      </c>
    </row>
    <row r="4091" spans="1:10" x14ac:dyDescent="0.45">
      <c r="A4091">
        <v>4474129</v>
      </c>
      <c r="B4091" s="1">
        <v>45340.375</v>
      </c>
      <c r="C4091" t="s">
        <v>7</v>
      </c>
      <c r="D4091" t="s">
        <v>8</v>
      </c>
      <c r="E4091" t="s">
        <v>8796</v>
      </c>
      <c r="F4091">
        <v>635</v>
      </c>
      <c r="G4091">
        <v>3.3000000000000002E-2</v>
      </c>
      <c r="H4091">
        <v>1.7350000000000001</v>
      </c>
      <c r="J4091" s="1" t="str">
        <f t="shared" si="64"/>
        <v>2024-02-18-09</v>
      </c>
    </row>
    <row r="4092" spans="1:10" x14ac:dyDescent="0.45">
      <c r="A4092">
        <v>4475168</v>
      </c>
      <c r="B4092" s="1">
        <v>45340.416666666664</v>
      </c>
      <c r="C4092" t="s">
        <v>7</v>
      </c>
      <c r="D4092" t="s">
        <v>8</v>
      </c>
      <c r="E4092" t="s">
        <v>8796</v>
      </c>
      <c r="F4092">
        <v>635</v>
      </c>
      <c r="G4092">
        <v>3.9E-2</v>
      </c>
      <c r="H4092">
        <v>1.56</v>
      </c>
      <c r="J4092" s="1" t="str">
        <f t="shared" si="64"/>
        <v>2024-02-18-10</v>
      </c>
    </row>
    <row r="4093" spans="1:10" x14ac:dyDescent="0.45">
      <c r="A4093">
        <v>4475545</v>
      </c>
      <c r="B4093" s="1">
        <v>45340.458333333336</v>
      </c>
      <c r="C4093" t="s">
        <v>7</v>
      </c>
      <c r="D4093" t="s">
        <v>8</v>
      </c>
      <c r="E4093" t="s">
        <v>8796</v>
      </c>
      <c r="F4093">
        <v>635</v>
      </c>
      <c r="G4093">
        <v>5.0999999999999997E-2</v>
      </c>
      <c r="H4093">
        <v>1.5229999999999999</v>
      </c>
      <c r="J4093" s="1" t="str">
        <f t="shared" si="64"/>
        <v>2024-02-18-11</v>
      </c>
    </row>
    <row r="4094" spans="1:10" x14ac:dyDescent="0.45">
      <c r="A4094">
        <v>4477033</v>
      </c>
      <c r="B4094" s="1">
        <v>45340.5</v>
      </c>
      <c r="C4094" t="s">
        <v>7</v>
      </c>
      <c r="D4094" t="s">
        <v>8</v>
      </c>
      <c r="E4094" t="s">
        <v>8796</v>
      </c>
      <c r="F4094">
        <v>635</v>
      </c>
      <c r="G4094">
        <v>0.20799999999999999</v>
      </c>
      <c r="H4094">
        <v>0.76700000000000002</v>
      </c>
      <c r="J4094" s="1" t="str">
        <f t="shared" si="64"/>
        <v>2024-02-18-12</v>
      </c>
    </row>
    <row r="4095" spans="1:10" x14ac:dyDescent="0.45">
      <c r="A4095">
        <v>4478591</v>
      </c>
      <c r="B4095" s="1">
        <v>45340.541666666664</v>
      </c>
      <c r="C4095" t="s">
        <v>7</v>
      </c>
      <c r="D4095" t="s">
        <v>8</v>
      </c>
      <c r="E4095" t="s">
        <v>8796</v>
      </c>
      <c r="F4095">
        <v>635</v>
      </c>
      <c r="G4095">
        <v>1.6579999999999999</v>
      </c>
      <c r="H4095">
        <v>0.27700000000000002</v>
      </c>
      <c r="J4095" s="1" t="str">
        <f t="shared" si="64"/>
        <v>2024-02-18-13</v>
      </c>
    </row>
    <row r="4096" spans="1:10" x14ac:dyDescent="0.45">
      <c r="A4096">
        <v>4479472</v>
      </c>
      <c r="B4096" s="1">
        <v>45340.583333333336</v>
      </c>
      <c r="C4096" t="s">
        <v>7</v>
      </c>
      <c r="D4096" t="s">
        <v>8</v>
      </c>
      <c r="E4096" t="s">
        <v>8796</v>
      </c>
      <c r="F4096">
        <v>635</v>
      </c>
      <c r="G4096">
        <v>2.3780000000000001</v>
      </c>
      <c r="H4096">
        <v>9.9000000000000005E-2</v>
      </c>
      <c r="J4096" s="1" t="str">
        <f t="shared" si="64"/>
        <v>2024-02-18-14</v>
      </c>
    </row>
    <row r="4097" spans="1:10" x14ac:dyDescent="0.45">
      <c r="A4097">
        <v>4480549</v>
      </c>
      <c r="B4097" s="1">
        <v>45340.625</v>
      </c>
      <c r="C4097" t="s">
        <v>7</v>
      </c>
      <c r="D4097" t="s">
        <v>8</v>
      </c>
      <c r="E4097" t="s">
        <v>8796</v>
      </c>
      <c r="F4097">
        <v>635</v>
      </c>
      <c r="G4097">
        <v>2.1920000000000002</v>
      </c>
      <c r="H4097">
        <v>0.01</v>
      </c>
      <c r="J4097" s="1" t="str">
        <f t="shared" si="64"/>
        <v>2024-02-18-15</v>
      </c>
    </row>
    <row r="4098" spans="1:10" x14ac:dyDescent="0.45">
      <c r="A4098">
        <v>4480925</v>
      </c>
      <c r="B4098" s="1">
        <v>45340.666666666664</v>
      </c>
      <c r="C4098" t="s">
        <v>7</v>
      </c>
      <c r="D4098" t="s">
        <v>8</v>
      </c>
      <c r="E4098" t="s">
        <v>8796</v>
      </c>
      <c r="F4098">
        <v>635</v>
      </c>
      <c r="G4098">
        <v>2.5539999999999998</v>
      </c>
      <c r="H4098">
        <v>0</v>
      </c>
      <c r="J4098" s="1" t="str">
        <f t="shared" si="64"/>
        <v>2024-02-18-16</v>
      </c>
    </row>
    <row r="4099" spans="1:10" x14ac:dyDescent="0.45">
      <c r="A4099">
        <v>4482160</v>
      </c>
      <c r="B4099" s="1">
        <v>45340.708333333336</v>
      </c>
      <c r="C4099" t="s">
        <v>7</v>
      </c>
      <c r="D4099" t="s">
        <v>8</v>
      </c>
      <c r="E4099" t="s">
        <v>8796</v>
      </c>
      <c r="F4099">
        <v>635</v>
      </c>
      <c r="G4099">
        <v>1.278</v>
      </c>
      <c r="H4099">
        <v>0</v>
      </c>
      <c r="J4099" s="1" t="str">
        <f t="shared" ref="J4099:J4162" si="65">TEXT(YEAR(B4099),"0000")&amp;"-"&amp;TEXT(MONTH(B4099),"00")&amp;"-"&amp;TEXT(DAY(B4099),"00")&amp;"-"&amp;TEXT(HOUR(B4099),"00")</f>
        <v>2024-02-18-17</v>
      </c>
    </row>
    <row r="4100" spans="1:10" x14ac:dyDescent="0.45">
      <c r="A4100">
        <v>4484140</v>
      </c>
      <c r="B4100" s="1">
        <v>45340.75</v>
      </c>
      <c r="C4100" t="s">
        <v>7</v>
      </c>
      <c r="D4100" t="s">
        <v>8</v>
      </c>
      <c r="E4100" t="s">
        <v>8796</v>
      </c>
      <c r="F4100">
        <v>635</v>
      </c>
      <c r="G4100">
        <v>0.22</v>
      </c>
      <c r="H4100">
        <v>0</v>
      </c>
      <c r="J4100" s="1" t="str">
        <f t="shared" si="65"/>
        <v>2024-02-18-18</v>
      </c>
    </row>
    <row r="4101" spans="1:10" x14ac:dyDescent="0.45">
      <c r="A4101">
        <v>4485054</v>
      </c>
      <c r="B4101" s="1">
        <v>45340.791666666664</v>
      </c>
      <c r="C4101" t="s">
        <v>7</v>
      </c>
      <c r="D4101" t="s">
        <v>8</v>
      </c>
      <c r="E4101" t="s">
        <v>8796</v>
      </c>
      <c r="F4101">
        <v>635</v>
      </c>
      <c r="G4101">
        <v>0.26500000000000001</v>
      </c>
      <c r="H4101">
        <v>0</v>
      </c>
      <c r="J4101" s="1" t="str">
        <f t="shared" si="65"/>
        <v>2024-02-18-19</v>
      </c>
    </row>
    <row r="4102" spans="1:10" x14ac:dyDescent="0.45">
      <c r="A4102">
        <v>4486318</v>
      </c>
      <c r="B4102" s="1">
        <v>45340.833333333336</v>
      </c>
      <c r="C4102" t="s">
        <v>7</v>
      </c>
      <c r="D4102" t="s">
        <v>8</v>
      </c>
      <c r="E4102" t="s">
        <v>8796</v>
      </c>
      <c r="F4102">
        <v>635</v>
      </c>
      <c r="G4102">
        <v>0.28399999999999997</v>
      </c>
      <c r="H4102">
        <v>0</v>
      </c>
      <c r="J4102" s="1" t="str">
        <f t="shared" si="65"/>
        <v>2024-02-18-20</v>
      </c>
    </row>
    <row r="4103" spans="1:10" x14ac:dyDescent="0.45">
      <c r="A4103">
        <v>4486798</v>
      </c>
      <c r="B4103" s="1">
        <v>45340.875</v>
      </c>
      <c r="C4103" t="s">
        <v>7</v>
      </c>
      <c r="D4103" t="s">
        <v>8</v>
      </c>
      <c r="E4103" t="s">
        <v>8796</v>
      </c>
      <c r="F4103">
        <v>635</v>
      </c>
      <c r="G4103">
        <v>0.182</v>
      </c>
      <c r="H4103">
        <v>0</v>
      </c>
      <c r="J4103" s="1" t="str">
        <f t="shared" si="65"/>
        <v>2024-02-18-21</v>
      </c>
    </row>
    <row r="4104" spans="1:10" x14ac:dyDescent="0.45">
      <c r="A4104">
        <v>4488466</v>
      </c>
      <c r="B4104" s="1">
        <v>45340.916666666664</v>
      </c>
      <c r="C4104" t="s">
        <v>7</v>
      </c>
      <c r="D4104" t="s">
        <v>8</v>
      </c>
      <c r="E4104" t="s">
        <v>8796</v>
      </c>
      <c r="F4104">
        <v>635</v>
      </c>
      <c r="G4104">
        <v>0.217</v>
      </c>
      <c r="H4104">
        <v>0</v>
      </c>
      <c r="J4104" s="1" t="str">
        <f t="shared" si="65"/>
        <v>2024-02-18-22</v>
      </c>
    </row>
    <row r="4105" spans="1:10" x14ac:dyDescent="0.45">
      <c r="A4105">
        <v>4489321</v>
      </c>
      <c r="B4105" s="1">
        <v>45340.958333333336</v>
      </c>
      <c r="C4105" t="s">
        <v>7</v>
      </c>
      <c r="D4105" t="s">
        <v>8</v>
      </c>
      <c r="E4105" t="s">
        <v>8796</v>
      </c>
      <c r="F4105">
        <v>635</v>
      </c>
      <c r="G4105">
        <v>0.183</v>
      </c>
      <c r="H4105">
        <v>0</v>
      </c>
      <c r="J4105" s="1" t="str">
        <f t="shared" si="65"/>
        <v>2024-02-18-23</v>
      </c>
    </row>
    <row r="4106" spans="1:10" x14ac:dyDescent="0.45">
      <c r="A4106">
        <v>4490663</v>
      </c>
      <c r="B4106" s="1">
        <v>45341</v>
      </c>
      <c r="C4106" t="s">
        <v>7</v>
      </c>
      <c r="D4106" t="s">
        <v>8</v>
      </c>
      <c r="E4106" t="s">
        <v>8796</v>
      </c>
      <c r="F4106">
        <v>635</v>
      </c>
      <c r="G4106">
        <v>0.88300000000000001</v>
      </c>
      <c r="H4106">
        <v>0</v>
      </c>
      <c r="J4106" s="1" t="str">
        <f t="shared" si="65"/>
        <v>2024-02-19-00</v>
      </c>
    </row>
    <row r="4107" spans="1:10" x14ac:dyDescent="0.45">
      <c r="A4107">
        <v>4491021</v>
      </c>
      <c r="B4107" s="1">
        <v>45341.041666666664</v>
      </c>
      <c r="C4107" t="s">
        <v>7</v>
      </c>
      <c r="D4107" t="s">
        <v>8</v>
      </c>
      <c r="E4107" t="s">
        <v>8796</v>
      </c>
      <c r="F4107">
        <v>635</v>
      </c>
      <c r="G4107">
        <v>0.56000000000000005</v>
      </c>
      <c r="H4107">
        <v>0</v>
      </c>
      <c r="J4107" s="1" t="str">
        <f t="shared" si="65"/>
        <v>2024-02-19-01</v>
      </c>
    </row>
    <row r="4108" spans="1:10" x14ac:dyDescent="0.45">
      <c r="A4108">
        <v>4491993</v>
      </c>
      <c r="B4108" s="1">
        <v>45341.083333333336</v>
      </c>
      <c r="C4108" t="s">
        <v>7</v>
      </c>
      <c r="D4108" t="s">
        <v>8</v>
      </c>
      <c r="E4108" t="s">
        <v>8796</v>
      </c>
      <c r="F4108">
        <v>635</v>
      </c>
      <c r="G4108">
        <v>0.72199999999999998</v>
      </c>
      <c r="H4108">
        <v>0</v>
      </c>
      <c r="J4108" s="1" t="str">
        <f t="shared" si="65"/>
        <v>2024-02-19-02</v>
      </c>
    </row>
    <row r="4109" spans="1:10" x14ac:dyDescent="0.45">
      <c r="A4109">
        <v>4493040</v>
      </c>
      <c r="B4109" s="1">
        <v>45341.125</v>
      </c>
      <c r="C4109" t="s">
        <v>7</v>
      </c>
      <c r="D4109" t="s">
        <v>8</v>
      </c>
      <c r="E4109" t="s">
        <v>8796</v>
      </c>
      <c r="F4109">
        <v>635</v>
      </c>
      <c r="G4109">
        <v>0.39800000000000002</v>
      </c>
      <c r="H4109">
        <v>0</v>
      </c>
      <c r="J4109" s="1" t="str">
        <f t="shared" si="65"/>
        <v>2024-02-19-03</v>
      </c>
    </row>
    <row r="4110" spans="1:10" x14ac:dyDescent="0.45">
      <c r="A4110">
        <v>4494856</v>
      </c>
      <c r="B4110" s="1">
        <v>45341.166666666664</v>
      </c>
      <c r="C4110" t="s">
        <v>7</v>
      </c>
      <c r="D4110" t="s">
        <v>8</v>
      </c>
      <c r="E4110" t="s">
        <v>8796</v>
      </c>
      <c r="F4110">
        <v>635</v>
      </c>
      <c r="G4110">
        <v>0.99099999999999999</v>
      </c>
      <c r="H4110">
        <v>0</v>
      </c>
      <c r="J4110" s="1" t="str">
        <f t="shared" si="65"/>
        <v>2024-02-19-04</v>
      </c>
    </row>
    <row r="4111" spans="1:10" x14ac:dyDescent="0.45">
      <c r="A4111">
        <v>4495996</v>
      </c>
      <c r="B4111" s="1">
        <v>45341.208333333336</v>
      </c>
      <c r="C4111" t="s">
        <v>7</v>
      </c>
      <c r="D4111" t="s">
        <v>8</v>
      </c>
      <c r="E4111" t="s">
        <v>8796</v>
      </c>
      <c r="F4111">
        <v>635</v>
      </c>
      <c r="G4111">
        <v>0.47499999999999998</v>
      </c>
      <c r="H4111">
        <v>0</v>
      </c>
      <c r="J4111" s="1" t="str">
        <f t="shared" si="65"/>
        <v>2024-02-19-05</v>
      </c>
    </row>
    <row r="4112" spans="1:10" x14ac:dyDescent="0.45">
      <c r="A4112">
        <v>4496251</v>
      </c>
      <c r="B4112" s="1">
        <v>45341.25</v>
      </c>
      <c r="C4112" t="s">
        <v>7</v>
      </c>
      <c r="D4112" t="s">
        <v>8</v>
      </c>
      <c r="E4112" t="s">
        <v>8796</v>
      </c>
      <c r="F4112">
        <v>635</v>
      </c>
      <c r="G4112">
        <v>0.80500000000000005</v>
      </c>
      <c r="H4112">
        <v>2.1999999999999999E-2</v>
      </c>
      <c r="J4112" s="1" t="str">
        <f t="shared" si="65"/>
        <v>2024-02-19-06</v>
      </c>
    </row>
    <row r="4113" spans="1:10" x14ac:dyDescent="0.45">
      <c r="A4113">
        <v>4498136</v>
      </c>
      <c r="B4113" s="1">
        <v>45341.291666666664</v>
      </c>
      <c r="C4113" t="s">
        <v>7</v>
      </c>
      <c r="D4113" t="s">
        <v>8</v>
      </c>
      <c r="E4113" t="s">
        <v>8796</v>
      </c>
      <c r="F4113">
        <v>635</v>
      </c>
      <c r="G4113">
        <v>0.67800000000000005</v>
      </c>
      <c r="H4113">
        <v>0.108</v>
      </c>
      <c r="J4113" s="1" t="str">
        <f t="shared" si="65"/>
        <v>2024-02-19-07</v>
      </c>
    </row>
    <row r="4114" spans="1:10" x14ac:dyDescent="0.45">
      <c r="A4114">
        <v>4498416</v>
      </c>
      <c r="B4114" s="1">
        <v>45341.333333333336</v>
      </c>
      <c r="C4114" t="s">
        <v>7</v>
      </c>
      <c r="D4114" t="s">
        <v>8</v>
      </c>
      <c r="E4114" t="s">
        <v>8796</v>
      </c>
      <c r="F4114">
        <v>635</v>
      </c>
      <c r="G4114">
        <v>0.41399999999999998</v>
      </c>
      <c r="H4114">
        <v>0.21099999999999999</v>
      </c>
      <c r="J4114" s="1" t="str">
        <f t="shared" si="65"/>
        <v>2024-02-19-08</v>
      </c>
    </row>
    <row r="4115" spans="1:10" x14ac:dyDescent="0.45">
      <c r="A4115">
        <v>4499560</v>
      </c>
      <c r="B4115" s="1">
        <v>45341.375</v>
      </c>
      <c r="C4115" t="s">
        <v>7</v>
      </c>
      <c r="D4115" t="s">
        <v>8</v>
      </c>
      <c r="E4115" t="s">
        <v>8796</v>
      </c>
      <c r="F4115">
        <v>635</v>
      </c>
      <c r="G4115">
        <v>9.4E-2</v>
      </c>
      <c r="H4115">
        <v>0.45</v>
      </c>
      <c r="J4115" s="1" t="str">
        <f t="shared" si="65"/>
        <v>2024-02-19-09</v>
      </c>
    </row>
    <row r="4116" spans="1:10" x14ac:dyDescent="0.45">
      <c r="A4116">
        <v>4501362</v>
      </c>
      <c r="B4116" s="1">
        <v>45341.416666666664</v>
      </c>
      <c r="C4116" t="s">
        <v>7</v>
      </c>
      <c r="D4116" t="s">
        <v>8</v>
      </c>
      <c r="E4116" t="s">
        <v>8796</v>
      </c>
      <c r="F4116">
        <v>635</v>
      </c>
      <c r="G4116">
        <v>0.37</v>
      </c>
      <c r="H4116">
        <v>0.40200000000000002</v>
      </c>
      <c r="J4116" s="1" t="str">
        <f t="shared" si="65"/>
        <v>2024-02-19-10</v>
      </c>
    </row>
    <row r="4117" spans="1:10" x14ac:dyDescent="0.45">
      <c r="A4117">
        <v>4502346</v>
      </c>
      <c r="B4117" s="1">
        <v>45341.458333333336</v>
      </c>
      <c r="C4117" t="s">
        <v>7</v>
      </c>
      <c r="D4117" t="s">
        <v>8</v>
      </c>
      <c r="E4117" t="s">
        <v>8796</v>
      </c>
      <c r="F4117">
        <v>635</v>
      </c>
      <c r="G4117">
        <v>0.33500000000000002</v>
      </c>
      <c r="H4117">
        <v>0.38900000000000001</v>
      </c>
      <c r="J4117" s="1" t="str">
        <f t="shared" si="65"/>
        <v>2024-02-19-11</v>
      </c>
    </row>
    <row r="4118" spans="1:10" x14ac:dyDescent="0.45">
      <c r="A4118">
        <v>4502890</v>
      </c>
      <c r="B4118" s="1">
        <v>45341.5</v>
      </c>
      <c r="C4118" t="s">
        <v>7</v>
      </c>
      <c r="D4118" t="s">
        <v>8</v>
      </c>
      <c r="E4118" t="s">
        <v>8796</v>
      </c>
      <c r="F4118">
        <v>635</v>
      </c>
      <c r="G4118">
        <v>0.38800000000000001</v>
      </c>
      <c r="H4118">
        <v>0.214</v>
      </c>
      <c r="J4118" s="1" t="str">
        <f t="shared" si="65"/>
        <v>2024-02-19-12</v>
      </c>
    </row>
    <row r="4119" spans="1:10" x14ac:dyDescent="0.45">
      <c r="A4119">
        <v>4503960</v>
      </c>
      <c r="B4119" s="1">
        <v>45341.541666666664</v>
      </c>
      <c r="C4119" t="s">
        <v>7</v>
      </c>
      <c r="D4119" t="s">
        <v>8</v>
      </c>
      <c r="E4119" t="s">
        <v>8796</v>
      </c>
      <c r="F4119">
        <v>635</v>
      </c>
      <c r="G4119">
        <v>0.188</v>
      </c>
      <c r="H4119">
        <v>0.13200000000000001</v>
      </c>
      <c r="J4119" s="1" t="str">
        <f t="shared" si="65"/>
        <v>2024-02-19-13</v>
      </c>
    </row>
    <row r="4120" spans="1:10" x14ac:dyDescent="0.45">
      <c r="A4120">
        <v>4505258</v>
      </c>
      <c r="B4120" s="1">
        <v>45341.583333333336</v>
      </c>
      <c r="C4120" t="s">
        <v>7</v>
      </c>
      <c r="D4120" t="s">
        <v>8</v>
      </c>
      <c r="E4120" t="s">
        <v>8796</v>
      </c>
      <c r="F4120">
        <v>635</v>
      </c>
      <c r="G4120">
        <v>0.70199999999999996</v>
      </c>
      <c r="H4120">
        <v>1.4999999999999999E-2</v>
      </c>
      <c r="J4120" s="1" t="str">
        <f t="shared" si="65"/>
        <v>2024-02-19-14</v>
      </c>
    </row>
    <row r="4121" spans="1:10" x14ac:dyDescent="0.45">
      <c r="A4121">
        <v>4506491</v>
      </c>
      <c r="B4121" s="1">
        <v>45341.625</v>
      </c>
      <c r="C4121" t="s">
        <v>7</v>
      </c>
      <c r="D4121" t="s">
        <v>8</v>
      </c>
      <c r="E4121" t="s">
        <v>8796</v>
      </c>
      <c r="F4121">
        <v>635</v>
      </c>
      <c r="G4121">
        <v>0.90600000000000003</v>
      </c>
      <c r="H4121">
        <v>0</v>
      </c>
      <c r="J4121" s="1" t="str">
        <f t="shared" si="65"/>
        <v>2024-02-19-15</v>
      </c>
    </row>
    <row r="4122" spans="1:10" x14ac:dyDescent="0.45">
      <c r="A4122">
        <v>4507361</v>
      </c>
      <c r="B4122" s="1">
        <v>45341.666666666664</v>
      </c>
      <c r="C4122" t="s">
        <v>7</v>
      </c>
      <c r="D4122" t="s">
        <v>8</v>
      </c>
      <c r="E4122" t="s">
        <v>8796</v>
      </c>
      <c r="F4122">
        <v>635</v>
      </c>
      <c r="G4122">
        <v>1.369</v>
      </c>
      <c r="H4122">
        <v>0</v>
      </c>
      <c r="J4122" s="1" t="str">
        <f t="shared" si="65"/>
        <v>2024-02-19-16</v>
      </c>
    </row>
    <row r="4123" spans="1:10" x14ac:dyDescent="0.45">
      <c r="A4123">
        <v>4509007</v>
      </c>
      <c r="B4123" s="1">
        <v>45341.708333333336</v>
      </c>
      <c r="C4123" t="s">
        <v>7</v>
      </c>
      <c r="D4123" t="s">
        <v>8</v>
      </c>
      <c r="E4123" t="s">
        <v>8796</v>
      </c>
      <c r="F4123">
        <v>635</v>
      </c>
      <c r="G4123">
        <v>0.91200000000000003</v>
      </c>
      <c r="H4123">
        <v>0</v>
      </c>
      <c r="J4123" s="1" t="str">
        <f t="shared" si="65"/>
        <v>2024-02-19-17</v>
      </c>
    </row>
    <row r="4124" spans="1:10" x14ac:dyDescent="0.45">
      <c r="A4124">
        <v>4509859</v>
      </c>
      <c r="B4124" s="1">
        <v>45341.75</v>
      </c>
      <c r="C4124" t="s">
        <v>7</v>
      </c>
      <c r="D4124" t="s">
        <v>8</v>
      </c>
      <c r="E4124" t="s">
        <v>8796</v>
      </c>
      <c r="F4124">
        <v>635</v>
      </c>
      <c r="G4124">
        <v>0.25800000000000001</v>
      </c>
      <c r="H4124">
        <v>0</v>
      </c>
      <c r="J4124" s="1" t="str">
        <f t="shared" si="65"/>
        <v>2024-02-19-18</v>
      </c>
    </row>
    <row r="4125" spans="1:10" x14ac:dyDescent="0.45">
      <c r="A4125">
        <v>4511239</v>
      </c>
      <c r="B4125" s="1">
        <v>45341.791666666664</v>
      </c>
      <c r="C4125" t="s">
        <v>7</v>
      </c>
      <c r="D4125" t="s">
        <v>8</v>
      </c>
      <c r="E4125" t="s">
        <v>8796</v>
      </c>
      <c r="F4125">
        <v>635</v>
      </c>
      <c r="G4125">
        <v>0.30499999999999999</v>
      </c>
      <c r="H4125">
        <v>0</v>
      </c>
      <c r="J4125" s="1" t="str">
        <f t="shared" si="65"/>
        <v>2024-02-19-19</v>
      </c>
    </row>
    <row r="4126" spans="1:10" x14ac:dyDescent="0.45">
      <c r="A4126">
        <v>4512462</v>
      </c>
      <c r="B4126" s="1">
        <v>45341.833333333336</v>
      </c>
      <c r="C4126" t="s">
        <v>7</v>
      </c>
      <c r="D4126" t="s">
        <v>8</v>
      </c>
      <c r="E4126" t="s">
        <v>8796</v>
      </c>
      <c r="F4126">
        <v>635</v>
      </c>
      <c r="G4126">
        <v>0.25</v>
      </c>
      <c r="H4126">
        <v>0</v>
      </c>
      <c r="J4126" s="1" t="str">
        <f t="shared" si="65"/>
        <v>2024-02-19-20</v>
      </c>
    </row>
    <row r="4127" spans="1:10" x14ac:dyDescent="0.45">
      <c r="A4127">
        <v>4513486</v>
      </c>
      <c r="B4127" s="1">
        <v>45341.875</v>
      </c>
      <c r="C4127" t="s">
        <v>7</v>
      </c>
      <c r="D4127" t="s">
        <v>8</v>
      </c>
      <c r="E4127" t="s">
        <v>8796</v>
      </c>
      <c r="F4127">
        <v>635</v>
      </c>
      <c r="G4127">
        <v>0.20699999999999999</v>
      </c>
      <c r="H4127">
        <v>0</v>
      </c>
      <c r="J4127" s="1" t="str">
        <f t="shared" si="65"/>
        <v>2024-02-19-21</v>
      </c>
    </row>
    <row r="4128" spans="1:10" x14ac:dyDescent="0.45">
      <c r="A4128">
        <v>4514766</v>
      </c>
      <c r="B4128" s="1">
        <v>45341.916666666664</v>
      </c>
      <c r="C4128" t="s">
        <v>7</v>
      </c>
      <c r="D4128" t="s">
        <v>8</v>
      </c>
      <c r="E4128" t="s">
        <v>8796</v>
      </c>
      <c r="F4128">
        <v>635</v>
      </c>
      <c r="G4128">
        <v>0.16700000000000001</v>
      </c>
      <c r="H4128">
        <v>0</v>
      </c>
      <c r="J4128" s="1" t="str">
        <f t="shared" si="65"/>
        <v>2024-02-19-22</v>
      </c>
    </row>
    <row r="4129" spans="1:10" x14ac:dyDescent="0.45">
      <c r="A4129">
        <v>4515702</v>
      </c>
      <c r="B4129" s="1">
        <v>45341.958333333336</v>
      </c>
      <c r="C4129" t="s">
        <v>7</v>
      </c>
      <c r="D4129" t="s">
        <v>8</v>
      </c>
      <c r="E4129" t="s">
        <v>8796</v>
      </c>
      <c r="F4129">
        <v>635</v>
      </c>
      <c r="G4129">
        <v>0.154</v>
      </c>
      <c r="H4129">
        <v>0</v>
      </c>
      <c r="J4129" s="1" t="str">
        <f t="shared" si="65"/>
        <v>2024-02-19-23</v>
      </c>
    </row>
    <row r="4130" spans="1:10" x14ac:dyDescent="0.45">
      <c r="A4130">
        <v>4516759</v>
      </c>
      <c r="B4130" s="1">
        <v>45342</v>
      </c>
      <c r="C4130" t="s">
        <v>7</v>
      </c>
      <c r="D4130" t="s">
        <v>8</v>
      </c>
      <c r="E4130" t="s">
        <v>8796</v>
      </c>
      <c r="F4130">
        <v>635</v>
      </c>
      <c r="G4130">
        <v>0.192</v>
      </c>
      <c r="H4130">
        <v>0</v>
      </c>
      <c r="J4130" s="1" t="str">
        <f t="shared" si="65"/>
        <v>2024-02-20-00</v>
      </c>
    </row>
    <row r="4131" spans="1:10" x14ac:dyDescent="0.45">
      <c r="A4131">
        <v>4517692</v>
      </c>
      <c r="B4131" s="1">
        <v>45342.041666666664</v>
      </c>
      <c r="C4131" t="s">
        <v>7</v>
      </c>
      <c r="D4131" t="s">
        <v>8</v>
      </c>
      <c r="E4131" t="s">
        <v>8796</v>
      </c>
      <c r="F4131">
        <v>635</v>
      </c>
      <c r="G4131">
        <v>0.19400000000000001</v>
      </c>
      <c r="H4131">
        <v>0</v>
      </c>
      <c r="J4131" s="1" t="str">
        <f t="shared" si="65"/>
        <v>2024-02-20-01</v>
      </c>
    </row>
    <row r="4132" spans="1:10" x14ac:dyDescent="0.45">
      <c r="A4132">
        <v>4518666</v>
      </c>
      <c r="B4132" s="1">
        <v>45342.083333333336</v>
      </c>
      <c r="C4132" t="s">
        <v>7</v>
      </c>
      <c r="D4132" t="s">
        <v>8</v>
      </c>
      <c r="E4132" t="s">
        <v>8796</v>
      </c>
      <c r="F4132">
        <v>635</v>
      </c>
      <c r="G4132">
        <v>0.86099999999999999</v>
      </c>
      <c r="H4132">
        <v>0</v>
      </c>
      <c r="J4132" s="1" t="str">
        <f t="shared" si="65"/>
        <v>2024-02-20-02</v>
      </c>
    </row>
    <row r="4133" spans="1:10" x14ac:dyDescent="0.45">
      <c r="A4133">
        <v>4519927</v>
      </c>
      <c r="B4133" s="1">
        <v>45342.125</v>
      </c>
      <c r="C4133" t="s">
        <v>7</v>
      </c>
      <c r="D4133" t="s">
        <v>8</v>
      </c>
      <c r="E4133" t="s">
        <v>8796</v>
      </c>
      <c r="F4133">
        <v>635</v>
      </c>
      <c r="G4133">
        <v>0.92100000000000004</v>
      </c>
      <c r="H4133">
        <v>0</v>
      </c>
      <c r="J4133" s="1" t="str">
        <f t="shared" si="65"/>
        <v>2024-02-20-03</v>
      </c>
    </row>
    <row r="4134" spans="1:10" x14ac:dyDescent="0.45">
      <c r="A4134">
        <v>4520756</v>
      </c>
      <c r="B4134" s="1">
        <v>45342.166666666664</v>
      </c>
      <c r="C4134" t="s">
        <v>7</v>
      </c>
      <c r="D4134" t="s">
        <v>8</v>
      </c>
      <c r="E4134" t="s">
        <v>8796</v>
      </c>
      <c r="F4134">
        <v>635</v>
      </c>
      <c r="G4134">
        <v>0.82499999999999996</v>
      </c>
      <c r="H4134">
        <v>0</v>
      </c>
      <c r="J4134" s="1" t="str">
        <f t="shared" si="65"/>
        <v>2024-02-20-04</v>
      </c>
    </row>
    <row r="4135" spans="1:10" x14ac:dyDescent="0.45">
      <c r="A4135">
        <v>4522266</v>
      </c>
      <c r="B4135" s="1">
        <v>45342.208333333336</v>
      </c>
      <c r="C4135" t="s">
        <v>7</v>
      </c>
      <c r="D4135" t="s">
        <v>8</v>
      </c>
      <c r="E4135" t="s">
        <v>8796</v>
      </c>
      <c r="F4135">
        <v>635</v>
      </c>
      <c r="G4135">
        <v>0.32700000000000001</v>
      </c>
      <c r="H4135">
        <v>0</v>
      </c>
      <c r="J4135" s="1" t="str">
        <f t="shared" si="65"/>
        <v>2024-02-20-05</v>
      </c>
    </row>
    <row r="4136" spans="1:10" x14ac:dyDescent="0.45">
      <c r="A4136">
        <v>4522859</v>
      </c>
      <c r="B4136" s="1">
        <v>45342.25</v>
      </c>
      <c r="C4136" t="s">
        <v>7</v>
      </c>
      <c r="D4136" t="s">
        <v>8</v>
      </c>
      <c r="E4136" t="s">
        <v>8796</v>
      </c>
      <c r="F4136">
        <v>635</v>
      </c>
      <c r="G4136">
        <v>1.2130000000000001</v>
      </c>
      <c r="H4136">
        <v>0</v>
      </c>
      <c r="J4136" s="1" t="str">
        <f t="shared" si="65"/>
        <v>2024-02-20-06</v>
      </c>
    </row>
    <row r="4137" spans="1:10" x14ac:dyDescent="0.45">
      <c r="A4137">
        <v>4524466</v>
      </c>
      <c r="B4137" s="1">
        <v>45342.291666666664</v>
      </c>
      <c r="C4137" t="s">
        <v>7</v>
      </c>
      <c r="D4137" t="s">
        <v>8</v>
      </c>
      <c r="E4137" t="s">
        <v>8796</v>
      </c>
      <c r="F4137">
        <v>635</v>
      </c>
      <c r="G4137">
        <v>0.24199999999999999</v>
      </c>
      <c r="H4137">
        <v>0.106</v>
      </c>
      <c r="J4137" s="1" t="str">
        <f t="shared" si="65"/>
        <v>2024-02-20-07</v>
      </c>
    </row>
    <row r="4138" spans="1:10" x14ac:dyDescent="0.45">
      <c r="A4138">
        <v>4524899</v>
      </c>
      <c r="B4138" s="1">
        <v>45342.333333333336</v>
      </c>
      <c r="C4138" t="s">
        <v>7</v>
      </c>
      <c r="D4138" t="s">
        <v>8</v>
      </c>
      <c r="E4138" t="s">
        <v>8796</v>
      </c>
      <c r="F4138">
        <v>635</v>
      </c>
      <c r="G4138">
        <v>0.95599999999999996</v>
      </c>
      <c r="H4138">
        <v>0.251</v>
      </c>
      <c r="J4138" s="1" t="str">
        <f t="shared" si="65"/>
        <v>2024-02-20-08</v>
      </c>
    </row>
    <row r="4139" spans="1:10" x14ac:dyDescent="0.45">
      <c r="A4139">
        <v>4526527</v>
      </c>
      <c r="B4139" s="1">
        <v>45342.375</v>
      </c>
      <c r="C4139" t="s">
        <v>7</v>
      </c>
      <c r="D4139" t="s">
        <v>8</v>
      </c>
      <c r="E4139" t="s">
        <v>8796</v>
      </c>
      <c r="F4139">
        <v>635</v>
      </c>
      <c r="G4139">
        <v>0.26400000000000001</v>
      </c>
      <c r="H4139">
        <v>0.48399999999999999</v>
      </c>
      <c r="J4139" s="1" t="str">
        <f t="shared" si="65"/>
        <v>2024-02-20-09</v>
      </c>
    </row>
    <row r="4140" spans="1:10" x14ac:dyDescent="0.45">
      <c r="A4140">
        <v>4527104</v>
      </c>
      <c r="B4140" s="1">
        <v>45342.416666666664</v>
      </c>
      <c r="C4140" t="s">
        <v>7</v>
      </c>
      <c r="D4140" t="s">
        <v>8</v>
      </c>
      <c r="E4140" t="s">
        <v>8796</v>
      </c>
      <c r="F4140">
        <v>635</v>
      </c>
      <c r="G4140">
        <v>0.155</v>
      </c>
      <c r="H4140">
        <v>0.38100000000000001</v>
      </c>
      <c r="J4140" s="1" t="str">
        <f t="shared" si="65"/>
        <v>2024-02-20-10</v>
      </c>
    </row>
    <row r="4141" spans="1:10" x14ac:dyDescent="0.45">
      <c r="A4141">
        <v>4528941</v>
      </c>
      <c r="B4141" s="1">
        <v>45342.458333333336</v>
      </c>
      <c r="C4141" t="s">
        <v>7</v>
      </c>
      <c r="D4141" t="s">
        <v>8</v>
      </c>
      <c r="E4141" t="s">
        <v>8796</v>
      </c>
      <c r="F4141">
        <v>635</v>
      </c>
      <c r="G4141">
        <v>0.377</v>
      </c>
      <c r="H4141">
        <v>0.34799999999999998</v>
      </c>
      <c r="J4141" s="1" t="str">
        <f t="shared" si="65"/>
        <v>2024-02-20-11</v>
      </c>
    </row>
    <row r="4142" spans="1:10" x14ac:dyDescent="0.45">
      <c r="A4142">
        <v>4529286</v>
      </c>
      <c r="B4142" s="1">
        <v>45342.5</v>
      </c>
      <c r="C4142" t="s">
        <v>7</v>
      </c>
      <c r="D4142" t="s">
        <v>8</v>
      </c>
      <c r="E4142" t="s">
        <v>8796</v>
      </c>
      <c r="F4142">
        <v>635</v>
      </c>
      <c r="G4142">
        <v>1.032</v>
      </c>
      <c r="H4142">
        <v>0.13500000000000001</v>
      </c>
      <c r="J4142" s="1" t="str">
        <f t="shared" si="65"/>
        <v>2024-02-20-12</v>
      </c>
    </row>
    <row r="4143" spans="1:10" x14ac:dyDescent="0.45">
      <c r="A4143">
        <v>4530143</v>
      </c>
      <c r="B4143" s="1">
        <v>45342.541666666664</v>
      </c>
      <c r="C4143" t="s">
        <v>7</v>
      </c>
      <c r="D4143" t="s">
        <v>8</v>
      </c>
      <c r="E4143" t="s">
        <v>8796</v>
      </c>
      <c r="F4143">
        <v>635</v>
      </c>
      <c r="G4143">
        <v>0.65400000000000003</v>
      </c>
      <c r="H4143">
        <v>6.9000000000000006E-2</v>
      </c>
      <c r="J4143" s="1" t="str">
        <f t="shared" si="65"/>
        <v>2024-02-20-13</v>
      </c>
    </row>
    <row r="4144" spans="1:10" x14ac:dyDescent="0.45">
      <c r="A4144">
        <v>4531822</v>
      </c>
      <c r="B4144" s="1">
        <v>45342.583333333336</v>
      </c>
      <c r="C4144" t="s">
        <v>7</v>
      </c>
      <c r="D4144" t="s">
        <v>8</v>
      </c>
      <c r="E4144" t="s">
        <v>8796</v>
      </c>
      <c r="F4144">
        <v>635</v>
      </c>
      <c r="G4144">
        <v>0.72499999999999998</v>
      </c>
      <c r="H4144">
        <v>1.0999999999999999E-2</v>
      </c>
      <c r="J4144" s="1" t="str">
        <f t="shared" si="65"/>
        <v>2024-02-20-14</v>
      </c>
    </row>
    <row r="4145" spans="1:10" x14ac:dyDescent="0.45">
      <c r="A4145">
        <v>4532285</v>
      </c>
      <c r="B4145" s="1">
        <v>45342.625</v>
      </c>
      <c r="C4145" t="s">
        <v>7</v>
      </c>
      <c r="D4145" t="s">
        <v>8</v>
      </c>
      <c r="E4145" t="s">
        <v>8796</v>
      </c>
      <c r="F4145">
        <v>635</v>
      </c>
      <c r="G4145">
        <v>0.73599999999999999</v>
      </c>
      <c r="H4145">
        <v>0</v>
      </c>
      <c r="J4145" s="1" t="str">
        <f t="shared" si="65"/>
        <v>2024-02-20-15</v>
      </c>
    </row>
    <row r="4146" spans="1:10" x14ac:dyDescent="0.45">
      <c r="A4146">
        <v>4533402</v>
      </c>
      <c r="B4146" s="1">
        <v>45342.666666666664</v>
      </c>
      <c r="C4146" t="s">
        <v>7</v>
      </c>
      <c r="D4146" t="s">
        <v>8</v>
      </c>
      <c r="E4146" t="s">
        <v>8796</v>
      </c>
      <c r="F4146">
        <v>635</v>
      </c>
      <c r="G4146">
        <v>0.51100000000000001</v>
      </c>
      <c r="H4146">
        <v>0</v>
      </c>
      <c r="J4146" s="1" t="str">
        <f t="shared" si="65"/>
        <v>2024-02-20-16</v>
      </c>
    </row>
    <row r="4147" spans="1:10" x14ac:dyDescent="0.45">
      <c r="A4147">
        <v>4535394</v>
      </c>
      <c r="B4147" s="1">
        <v>45342.708333333336</v>
      </c>
      <c r="C4147" t="s">
        <v>7</v>
      </c>
      <c r="D4147" t="s">
        <v>8</v>
      </c>
      <c r="E4147" t="s">
        <v>8796</v>
      </c>
      <c r="F4147">
        <v>635</v>
      </c>
      <c r="G4147">
        <v>0.42599999999999999</v>
      </c>
      <c r="H4147">
        <v>0</v>
      </c>
      <c r="J4147" s="1" t="str">
        <f t="shared" si="65"/>
        <v>2024-02-20-17</v>
      </c>
    </row>
    <row r="4148" spans="1:10" x14ac:dyDescent="0.45">
      <c r="A4148">
        <v>4535900</v>
      </c>
      <c r="B4148" s="1">
        <v>45342.75</v>
      </c>
      <c r="C4148" t="s">
        <v>7</v>
      </c>
      <c r="D4148" t="s">
        <v>8</v>
      </c>
      <c r="E4148" t="s">
        <v>8796</v>
      </c>
      <c r="F4148">
        <v>635</v>
      </c>
      <c r="G4148">
        <v>0.223</v>
      </c>
      <c r="H4148">
        <v>0</v>
      </c>
      <c r="J4148" s="1" t="str">
        <f t="shared" si="65"/>
        <v>2024-02-20-18</v>
      </c>
    </row>
    <row r="4149" spans="1:10" x14ac:dyDescent="0.45">
      <c r="A4149">
        <v>4537291</v>
      </c>
      <c r="B4149" s="1">
        <v>45342.791666666664</v>
      </c>
      <c r="C4149" t="s">
        <v>7</v>
      </c>
      <c r="D4149" t="s">
        <v>8</v>
      </c>
      <c r="E4149" t="s">
        <v>8796</v>
      </c>
      <c r="F4149">
        <v>635</v>
      </c>
      <c r="G4149">
        <v>0.252</v>
      </c>
      <c r="H4149">
        <v>0</v>
      </c>
      <c r="J4149" s="1" t="str">
        <f t="shared" si="65"/>
        <v>2024-02-20-19</v>
      </c>
    </row>
    <row r="4150" spans="1:10" x14ac:dyDescent="0.45">
      <c r="A4150">
        <v>4538690</v>
      </c>
      <c r="B4150" s="1">
        <v>45342.833333333336</v>
      </c>
      <c r="C4150" t="s">
        <v>7</v>
      </c>
      <c r="D4150" t="s">
        <v>8</v>
      </c>
      <c r="E4150" t="s">
        <v>8796</v>
      </c>
      <c r="F4150">
        <v>635</v>
      </c>
      <c r="G4150">
        <v>0.222</v>
      </c>
      <c r="H4150">
        <v>0</v>
      </c>
      <c r="J4150" s="1" t="str">
        <f t="shared" si="65"/>
        <v>2024-02-20-20</v>
      </c>
    </row>
    <row r="4151" spans="1:10" x14ac:dyDescent="0.45">
      <c r="A4151">
        <v>4539347</v>
      </c>
      <c r="B4151" s="1">
        <v>45342.875</v>
      </c>
      <c r="C4151" t="s">
        <v>7</v>
      </c>
      <c r="D4151" t="s">
        <v>8</v>
      </c>
      <c r="E4151" t="s">
        <v>8796</v>
      </c>
      <c r="F4151">
        <v>635</v>
      </c>
      <c r="G4151">
        <v>0.23400000000000001</v>
      </c>
      <c r="H4151">
        <v>0</v>
      </c>
      <c r="J4151" s="1" t="str">
        <f t="shared" si="65"/>
        <v>2024-02-20-21</v>
      </c>
    </row>
    <row r="4152" spans="1:10" x14ac:dyDescent="0.45">
      <c r="A4152">
        <v>4539907</v>
      </c>
      <c r="B4152" s="1">
        <v>45342.916666666664</v>
      </c>
      <c r="C4152" t="s">
        <v>7</v>
      </c>
      <c r="D4152" t="s">
        <v>8</v>
      </c>
      <c r="E4152" t="s">
        <v>8796</v>
      </c>
      <c r="F4152">
        <v>635</v>
      </c>
      <c r="G4152">
        <v>0.17499999999999999</v>
      </c>
      <c r="H4152">
        <v>0</v>
      </c>
      <c r="J4152" s="1" t="str">
        <f t="shared" si="65"/>
        <v>2024-02-20-22</v>
      </c>
    </row>
    <row r="4153" spans="1:10" x14ac:dyDescent="0.45">
      <c r="A4153">
        <v>4541764</v>
      </c>
      <c r="B4153" s="1">
        <v>45342.958333333336</v>
      </c>
      <c r="C4153" t="s">
        <v>7</v>
      </c>
      <c r="D4153" t="s">
        <v>8</v>
      </c>
      <c r="E4153" t="s">
        <v>8796</v>
      </c>
      <c r="F4153">
        <v>635</v>
      </c>
      <c r="G4153">
        <v>0.17199999999999999</v>
      </c>
      <c r="H4153">
        <v>0</v>
      </c>
      <c r="J4153" s="1" t="str">
        <f t="shared" si="65"/>
        <v>2024-02-20-23</v>
      </c>
    </row>
    <row r="4154" spans="1:10" x14ac:dyDescent="0.45">
      <c r="A4154">
        <v>4542726</v>
      </c>
      <c r="B4154" s="1">
        <v>45343</v>
      </c>
      <c r="C4154" t="s">
        <v>7</v>
      </c>
      <c r="D4154" t="s">
        <v>8</v>
      </c>
      <c r="E4154" t="s">
        <v>8796</v>
      </c>
      <c r="F4154">
        <v>635</v>
      </c>
      <c r="G4154">
        <v>0.14000000000000001</v>
      </c>
      <c r="H4154">
        <v>0</v>
      </c>
      <c r="J4154" s="1" t="str">
        <f t="shared" si="65"/>
        <v>2024-02-21-00</v>
      </c>
    </row>
    <row r="4155" spans="1:10" x14ac:dyDescent="0.45">
      <c r="A4155">
        <v>4544133</v>
      </c>
      <c r="B4155" s="1">
        <v>45343.041666666664</v>
      </c>
      <c r="C4155" t="s">
        <v>7</v>
      </c>
      <c r="D4155" t="s">
        <v>8</v>
      </c>
      <c r="E4155" t="s">
        <v>8796</v>
      </c>
      <c r="F4155">
        <v>635</v>
      </c>
      <c r="G4155">
        <v>0.29499999999999998</v>
      </c>
      <c r="H4155">
        <v>0</v>
      </c>
      <c r="J4155" s="1" t="str">
        <f t="shared" si="65"/>
        <v>2024-02-21-01</v>
      </c>
    </row>
    <row r="4156" spans="1:10" x14ac:dyDescent="0.45">
      <c r="A4156">
        <v>4545136</v>
      </c>
      <c r="B4156" s="1">
        <v>45343.083333333336</v>
      </c>
      <c r="C4156" t="s">
        <v>7</v>
      </c>
      <c r="D4156" t="s">
        <v>8</v>
      </c>
      <c r="E4156" t="s">
        <v>8796</v>
      </c>
      <c r="F4156">
        <v>635</v>
      </c>
      <c r="G4156">
        <v>1.06</v>
      </c>
      <c r="H4156">
        <v>0</v>
      </c>
      <c r="J4156" s="1" t="str">
        <f t="shared" si="65"/>
        <v>2024-02-21-02</v>
      </c>
    </row>
    <row r="4157" spans="1:10" x14ac:dyDescent="0.45">
      <c r="A4157">
        <v>4546153</v>
      </c>
      <c r="B4157" s="1">
        <v>45343.125</v>
      </c>
      <c r="C4157" t="s">
        <v>7</v>
      </c>
      <c r="D4157" t="s">
        <v>8</v>
      </c>
      <c r="E4157" t="s">
        <v>8796</v>
      </c>
      <c r="F4157">
        <v>635</v>
      </c>
      <c r="G4157">
        <v>0.751</v>
      </c>
      <c r="H4157">
        <v>0</v>
      </c>
      <c r="J4157" s="1" t="str">
        <f t="shared" si="65"/>
        <v>2024-02-21-03</v>
      </c>
    </row>
    <row r="4158" spans="1:10" x14ac:dyDescent="0.45">
      <c r="A4158">
        <v>4546590</v>
      </c>
      <c r="B4158" s="1">
        <v>45343.166666666664</v>
      </c>
      <c r="C4158" t="s">
        <v>7</v>
      </c>
      <c r="D4158" t="s">
        <v>8</v>
      </c>
      <c r="E4158" t="s">
        <v>8796</v>
      </c>
      <c r="F4158">
        <v>635</v>
      </c>
      <c r="G4158">
        <v>0.75700000000000001</v>
      </c>
      <c r="H4158">
        <v>0</v>
      </c>
      <c r="J4158" s="1" t="str">
        <f t="shared" si="65"/>
        <v>2024-02-21-04</v>
      </c>
    </row>
    <row r="4159" spans="1:10" x14ac:dyDescent="0.45">
      <c r="A4159">
        <v>4547666</v>
      </c>
      <c r="B4159" s="1">
        <v>45343.208333333336</v>
      </c>
      <c r="C4159" t="s">
        <v>7</v>
      </c>
      <c r="D4159" t="s">
        <v>8</v>
      </c>
      <c r="E4159" t="s">
        <v>8796</v>
      </c>
      <c r="F4159">
        <v>635</v>
      </c>
      <c r="G4159">
        <v>0.38800000000000001</v>
      </c>
      <c r="H4159">
        <v>0</v>
      </c>
      <c r="J4159" s="1" t="str">
        <f t="shared" si="65"/>
        <v>2024-02-21-05</v>
      </c>
    </row>
    <row r="4160" spans="1:10" x14ac:dyDescent="0.45">
      <c r="A4160">
        <v>4549415</v>
      </c>
      <c r="B4160" s="1">
        <v>45343.25</v>
      </c>
      <c r="C4160" t="s">
        <v>7</v>
      </c>
      <c r="D4160" t="s">
        <v>8</v>
      </c>
      <c r="E4160" t="s">
        <v>8796</v>
      </c>
      <c r="F4160">
        <v>635</v>
      </c>
      <c r="G4160">
        <v>0.433</v>
      </c>
      <c r="H4160">
        <v>0</v>
      </c>
      <c r="J4160" s="1" t="str">
        <f t="shared" si="65"/>
        <v>2024-02-21-06</v>
      </c>
    </row>
    <row r="4161" spans="1:10" x14ac:dyDescent="0.45">
      <c r="A4161">
        <v>4549871</v>
      </c>
      <c r="B4161" s="1">
        <v>45343.291666666664</v>
      </c>
      <c r="C4161" t="s">
        <v>7</v>
      </c>
      <c r="D4161" t="s">
        <v>8</v>
      </c>
      <c r="E4161" t="s">
        <v>8796</v>
      </c>
      <c r="F4161">
        <v>635</v>
      </c>
      <c r="G4161">
        <v>0.43</v>
      </c>
      <c r="H4161">
        <v>2.7E-2</v>
      </c>
      <c r="J4161" s="1" t="str">
        <f t="shared" si="65"/>
        <v>2024-02-21-07</v>
      </c>
    </row>
    <row r="4162" spans="1:10" x14ac:dyDescent="0.45">
      <c r="A4162">
        <v>4551116</v>
      </c>
      <c r="B4162" s="1">
        <v>45343.333333333336</v>
      </c>
      <c r="C4162" t="s">
        <v>7</v>
      </c>
      <c r="D4162" t="s">
        <v>8</v>
      </c>
      <c r="E4162" t="s">
        <v>8796</v>
      </c>
      <c r="F4162">
        <v>635</v>
      </c>
      <c r="G4162">
        <v>0.32</v>
      </c>
      <c r="H4162">
        <v>7.5999999999999998E-2</v>
      </c>
      <c r="J4162" s="1" t="str">
        <f t="shared" si="65"/>
        <v>2024-02-21-08</v>
      </c>
    </row>
    <row r="4163" spans="1:10" x14ac:dyDescent="0.45">
      <c r="A4163">
        <v>4552381</v>
      </c>
      <c r="B4163" s="1">
        <v>45343.375</v>
      </c>
      <c r="C4163" t="s">
        <v>7</v>
      </c>
      <c r="D4163" t="s">
        <v>8</v>
      </c>
      <c r="E4163" t="s">
        <v>8796</v>
      </c>
      <c r="F4163">
        <v>635</v>
      </c>
      <c r="G4163">
        <v>0.40699999999999997</v>
      </c>
      <c r="H4163">
        <v>0.15</v>
      </c>
      <c r="J4163" s="1" t="str">
        <f t="shared" ref="J4163:J4226" si="66">TEXT(YEAR(B4163),"0000")&amp;"-"&amp;TEXT(MONTH(B4163),"00")&amp;"-"&amp;TEXT(DAY(B4163),"00")&amp;"-"&amp;TEXT(HOUR(B4163),"00")</f>
        <v>2024-02-21-09</v>
      </c>
    </row>
    <row r="4164" spans="1:10" x14ac:dyDescent="0.45">
      <c r="A4164">
        <v>4554053</v>
      </c>
      <c r="B4164" s="1">
        <v>45343.416666666664</v>
      </c>
      <c r="C4164" t="s">
        <v>7</v>
      </c>
      <c r="D4164" t="s">
        <v>8</v>
      </c>
      <c r="E4164" t="s">
        <v>8796</v>
      </c>
      <c r="F4164">
        <v>635</v>
      </c>
      <c r="G4164">
        <v>0.51900000000000002</v>
      </c>
      <c r="H4164">
        <v>0.16200000000000001</v>
      </c>
      <c r="J4164" s="1" t="str">
        <f t="shared" si="66"/>
        <v>2024-02-21-10</v>
      </c>
    </row>
    <row r="4165" spans="1:10" x14ac:dyDescent="0.45">
      <c r="A4165">
        <v>4554299</v>
      </c>
      <c r="B4165" s="1">
        <v>45343.458333333336</v>
      </c>
      <c r="C4165" t="s">
        <v>7</v>
      </c>
      <c r="D4165" t="s">
        <v>8</v>
      </c>
      <c r="E4165" t="s">
        <v>8796</v>
      </c>
      <c r="F4165">
        <v>635</v>
      </c>
      <c r="G4165">
        <v>0.39700000000000002</v>
      </c>
      <c r="H4165">
        <v>0.10199999999999999</v>
      </c>
      <c r="J4165" s="1" t="str">
        <f t="shared" si="66"/>
        <v>2024-02-21-11</v>
      </c>
    </row>
    <row r="4166" spans="1:10" x14ac:dyDescent="0.45">
      <c r="A4166">
        <v>4556195</v>
      </c>
      <c r="B4166" s="1">
        <v>45343.5</v>
      </c>
      <c r="C4166" t="s">
        <v>7</v>
      </c>
      <c r="D4166" t="s">
        <v>8</v>
      </c>
      <c r="E4166" t="s">
        <v>8796</v>
      </c>
      <c r="F4166">
        <v>635</v>
      </c>
      <c r="G4166">
        <v>0.253</v>
      </c>
      <c r="H4166">
        <v>0.05</v>
      </c>
      <c r="J4166" s="1" t="str">
        <f t="shared" si="66"/>
        <v>2024-02-21-12</v>
      </c>
    </row>
    <row r="4167" spans="1:10" x14ac:dyDescent="0.45">
      <c r="A4167">
        <v>4557191</v>
      </c>
      <c r="B4167" s="1">
        <v>45343.541666666664</v>
      </c>
      <c r="C4167" t="s">
        <v>7</v>
      </c>
      <c r="D4167" t="s">
        <v>8</v>
      </c>
      <c r="E4167" t="s">
        <v>8796</v>
      </c>
      <c r="F4167">
        <v>635</v>
      </c>
      <c r="G4167">
        <v>0.29199999999999998</v>
      </c>
      <c r="H4167">
        <v>3.5000000000000003E-2</v>
      </c>
      <c r="J4167" s="1" t="str">
        <f t="shared" si="66"/>
        <v>2024-02-21-13</v>
      </c>
    </row>
    <row r="4168" spans="1:10" x14ac:dyDescent="0.45">
      <c r="A4168">
        <v>4558158</v>
      </c>
      <c r="B4168" s="1">
        <v>45343.583333333336</v>
      </c>
      <c r="C4168" t="s">
        <v>7</v>
      </c>
      <c r="D4168" t="s">
        <v>8</v>
      </c>
      <c r="E4168" t="s">
        <v>8796</v>
      </c>
      <c r="F4168">
        <v>635</v>
      </c>
      <c r="G4168">
        <v>0.72299999999999998</v>
      </c>
      <c r="H4168">
        <v>5.0000000000000001E-3</v>
      </c>
      <c r="J4168" s="1" t="str">
        <f t="shared" si="66"/>
        <v>2024-02-21-14</v>
      </c>
    </row>
    <row r="4169" spans="1:10" x14ac:dyDescent="0.45">
      <c r="A4169">
        <v>4558830</v>
      </c>
      <c r="B4169" s="1">
        <v>45343.625</v>
      </c>
      <c r="C4169" t="s">
        <v>7</v>
      </c>
      <c r="D4169" t="s">
        <v>8</v>
      </c>
      <c r="E4169" t="s">
        <v>8796</v>
      </c>
      <c r="F4169">
        <v>635</v>
      </c>
      <c r="G4169">
        <v>0.78600000000000003</v>
      </c>
      <c r="H4169">
        <v>0</v>
      </c>
      <c r="J4169" s="1" t="str">
        <f t="shared" si="66"/>
        <v>2024-02-21-15</v>
      </c>
    </row>
    <row r="4170" spans="1:10" x14ac:dyDescent="0.45">
      <c r="A4170">
        <v>4560095</v>
      </c>
      <c r="B4170" s="1">
        <v>45343.666666666664</v>
      </c>
      <c r="C4170" t="s">
        <v>7</v>
      </c>
      <c r="D4170" t="s">
        <v>8</v>
      </c>
      <c r="E4170" t="s">
        <v>8796</v>
      </c>
      <c r="F4170">
        <v>635</v>
      </c>
      <c r="G4170">
        <v>0.61899999999999999</v>
      </c>
      <c r="H4170">
        <v>0</v>
      </c>
      <c r="J4170" s="1" t="str">
        <f t="shared" si="66"/>
        <v>2024-02-21-16</v>
      </c>
    </row>
    <row r="4171" spans="1:10" x14ac:dyDescent="0.45">
      <c r="A4171">
        <v>4561488</v>
      </c>
      <c r="B4171" s="1">
        <v>45343.708333333336</v>
      </c>
      <c r="C4171" t="s">
        <v>7</v>
      </c>
      <c r="D4171" t="s">
        <v>8</v>
      </c>
      <c r="E4171" t="s">
        <v>8796</v>
      </c>
      <c r="F4171">
        <v>635</v>
      </c>
      <c r="G4171">
        <v>0.443</v>
      </c>
      <c r="H4171">
        <v>0</v>
      </c>
      <c r="J4171" s="1" t="str">
        <f t="shared" si="66"/>
        <v>2024-02-21-17</v>
      </c>
    </row>
    <row r="4172" spans="1:10" x14ac:dyDescent="0.45">
      <c r="A4172">
        <v>4561755</v>
      </c>
      <c r="B4172" s="1">
        <v>45343.75</v>
      </c>
      <c r="C4172" t="s">
        <v>7</v>
      </c>
      <c r="D4172" t="s">
        <v>8</v>
      </c>
      <c r="E4172" t="s">
        <v>8796</v>
      </c>
      <c r="F4172">
        <v>635</v>
      </c>
      <c r="G4172">
        <v>1.2450000000000001</v>
      </c>
      <c r="H4172">
        <v>0</v>
      </c>
      <c r="J4172" s="1" t="str">
        <f t="shared" si="66"/>
        <v>2024-02-21-18</v>
      </c>
    </row>
    <row r="4173" spans="1:10" x14ac:dyDescent="0.45">
      <c r="A4173">
        <v>4563469</v>
      </c>
      <c r="B4173" s="1">
        <v>45343.791666666664</v>
      </c>
      <c r="C4173" t="s">
        <v>7</v>
      </c>
      <c r="D4173" t="s">
        <v>8</v>
      </c>
      <c r="E4173" t="s">
        <v>8796</v>
      </c>
      <c r="F4173">
        <v>635</v>
      </c>
      <c r="G4173">
        <v>0.36599999999999999</v>
      </c>
      <c r="H4173">
        <v>0</v>
      </c>
      <c r="J4173" s="1" t="str">
        <f t="shared" si="66"/>
        <v>2024-02-21-19</v>
      </c>
    </row>
    <row r="4174" spans="1:10" x14ac:dyDescent="0.45">
      <c r="A4174">
        <v>4564678</v>
      </c>
      <c r="B4174" s="1">
        <v>45343.833333333336</v>
      </c>
      <c r="C4174" t="s">
        <v>7</v>
      </c>
      <c r="D4174" t="s">
        <v>8</v>
      </c>
      <c r="E4174" t="s">
        <v>8796</v>
      </c>
      <c r="F4174">
        <v>635</v>
      </c>
      <c r="G4174">
        <v>0.59299999999999997</v>
      </c>
      <c r="H4174">
        <v>0</v>
      </c>
      <c r="J4174" s="1" t="str">
        <f t="shared" si="66"/>
        <v>2024-02-21-20</v>
      </c>
    </row>
    <row r="4175" spans="1:10" x14ac:dyDescent="0.45">
      <c r="A4175">
        <v>4565182</v>
      </c>
      <c r="B4175" s="1">
        <v>45343.875</v>
      </c>
      <c r="C4175" t="s">
        <v>7</v>
      </c>
      <c r="D4175" t="s">
        <v>8</v>
      </c>
      <c r="E4175" t="s">
        <v>8796</v>
      </c>
      <c r="F4175">
        <v>635</v>
      </c>
      <c r="G4175">
        <v>0.52100000000000002</v>
      </c>
      <c r="H4175">
        <v>0</v>
      </c>
      <c r="J4175" s="1" t="str">
        <f t="shared" si="66"/>
        <v>2024-02-21-21</v>
      </c>
    </row>
    <row r="4176" spans="1:10" x14ac:dyDescent="0.45">
      <c r="A4176">
        <v>4567018</v>
      </c>
      <c r="B4176" s="1">
        <v>45343.916666666664</v>
      </c>
      <c r="C4176" t="s">
        <v>7</v>
      </c>
      <c r="D4176" t="s">
        <v>8</v>
      </c>
      <c r="E4176" t="s">
        <v>8796</v>
      </c>
      <c r="F4176">
        <v>635</v>
      </c>
      <c r="G4176">
        <v>0.32900000000000001</v>
      </c>
      <c r="H4176">
        <v>0</v>
      </c>
      <c r="J4176" s="1" t="str">
        <f t="shared" si="66"/>
        <v>2024-02-21-22</v>
      </c>
    </row>
    <row r="4177" spans="1:10" x14ac:dyDescent="0.45">
      <c r="A4177">
        <v>4567875</v>
      </c>
      <c r="B4177" s="1">
        <v>45343.958333333336</v>
      </c>
      <c r="C4177" t="s">
        <v>7</v>
      </c>
      <c r="D4177" t="s">
        <v>8</v>
      </c>
      <c r="E4177" t="s">
        <v>8796</v>
      </c>
      <c r="F4177">
        <v>635</v>
      </c>
      <c r="G4177">
        <v>0.63700000000000001</v>
      </c>
      <c r="H4177">
        <v>0</v>
      </c>
      <c r="J4177" s="1" t="str">
        <f t="shared" si="66"/>
        <v>2024-02-21-23</v>
      </c>
    </row>
    <row r="4178" spans="1:10" x14ac:dyDescent="0.45">
      <c r="A4178">
        <v>4569183</v>
      </c>
      <c r="B4178" s="1">
        <v>45344</v>
      </c>
      <c r="C4178" t="s">
        <v>7</v>
      </c>
      <c r="D4178" t="s">
        <v>8</v>
      </c>
      <c r="E4178" t="s">
        <v>8796</v>
      </c>
      <c r="F4178">
        <v>635</v>
      </c>
      <c r="G4178">
        <v>0.159</v>
      </c>
      <c r="H4178">
        <v>0</v>
      </c>
      <c r="J4178" s="1" t="str">
        <f t="shared" si="66"/>
        <v>2024-02-22-00</v>
      </c>
    </row>
    <row r="4179" spans="1:10" x14ac:dyDescent="0.45">
      <c r="A4179">
        <v>4570193</v>
      </c>
      <c r="B4179" s="1">
        <v>45344.041666666664</v>
      </c>
      <c r="C4179" t="s">
        <v>7</v>
      </c>
      <c r="D4179" t="s">
        <v>8</v>
      </c>
      <c r="E4179" t="s">
        <v>8796</v>
      </c>
      <c r="F4179">
        <v>635</v>
      </c>
      <c r="G4179">
        <v>0.82199999999999995</v>
      </c>
      <c r="H4179">
        <v>0</v>
      </c>
      <c r="J4179" s="1" t="str">
        <f t="shared" si="66"/>
        <v>2024-02-22-01</v>
      </c>
    </row>
    <row r="4180" spans="1:10" x14ac:dyDescent="0.45">
      <c r="A4180">
        <v>4571273</v>
      </c>
      <c r="B4180" s="1">
        <v>45344.083333333336</v>
      </c>
      <c r="C4180" t="s">
        <v>7</v>
      </c>
      <c r="D4180" t="s">
        <v>8</v>
      </c>
      <c r="E4180" t="s">
        <v>8796</v>
      </c>
      <c r="F4180">
        <v>635</v>
      </c>
      <c r="G4180">
        <v>0.127</v>
      </c>
      <c r="H4180">
        <v>0</v>
      </c>
      <c r="J4180" s="1" t="str">
        <f t="shared" si="66"/>
        <v>2024-02-22-02</v>
      </c>
    </row>
    <row r="4181" spans="1:10" x14ac:dyDescent="0.45">
      <c r="A4181">
        <v>4572200</v>
      </c>
      <c r="B4181" s="1">
        <v>45344.125</v>
      </c>
      <c r="C4181" t="s">
        <v>7</v>
      </c>
      <c r="D4181" t="s">
        <v>8</v>
      </c>
      <c r="E4181" t="s">
        <v>8796</v>
      </c>
      <c r="F4181">
        <v>635</v>
      </c>
      <c r="G4181">
        <v>1.121</v>
      </c>
      <c r="H4181">
        <v>0</v>
      </c>
      <c r="J4181" s="1" t="str">
        <f t="shared" si="66"/>
        <v>2024-02-22-03</v>
      </c>
    </row>
    <row r="4182" spans="1:10" x14ac:dyDescent="0.45">
      <c r="A4182">
        <v>4573117</v>
      </c>
      <c r="B4182" s="1">
        <v>45344.166666666664</v>
      </c>
      <c r="C4182" t="s">
        <v>7</v>
      </c>
      <c r="D4182" t="s">
        <v>8</v>
      </c>
      <c r="E4182" t="s">
        <v>8796</v>
      </c>
      <c r="F4182">
        <v>635</v>
      </c>
      <c r="G4182">
        <v>0.251</v>
      </c>
      <c r="H4182">
        <v>0</v>
      </c>
      <c r="J4182" s="1" t="str">
        <f t="shared" si="66"/>
        <v>2024-02-22-04</v>
      </c>
    </row>
    <row r="4183" spans="1:10" x14ac:dyDescent="0.45">
      <c r="A4183">
        <v>4574681</v>
      </c>
      <c r="B4183" s="1">
        <v>45344.208333333336</v>
      </c>
      <c r="C4183" t="s">
        <v>7</v>
      </c>
      <c r="D4183" t="s">
        <v>8</v>
      </c>
      <c r="E4183" t="s">
        <v>8796</v>
      </c>
      <c r="F4183">
        <v>635</v>
      </c>
      <c r="G4183">
        <v>0.61699999999999999</v>
      </c>
      <c r="H4183">
        <v>0</v>
      </c>
      <c r="J4183" s="1" t="str">
        <f t="shared" si="66"/>
        <v>2024-02-22-05</v>
      </c>
    </row>
    <row r="4184" spans="1:10" x14ac:dyDescent="0.45">
      <c r="A4184">
        <v>4575676</v>
      </c>
      <c r="B4184" s="1">
        <v>45344.25</v>
      </c>
      <c r="C4184" t="s">
        <v>7</v>
      </c>
      <c r="D4184" t="s">
        <v>8</v>
      </c>
      <c r="E4184" t="s">
        <v>8796</v>
      </c>
      <c r="F4184">
        <v>635</v>
      </c>
      <c r="G4184">
        <v>1.2270000000000001</v>
      </c>
      <c r="H4184">
        <v>2.8000000000000001E-2</v>
      </c>
      <c r="J4184" s="1" t="str">
        <f t="shared" si="66"/>
        <v>2024-02-22-06</v>
      </c>
    </row>
    <row r="4185" spans="1:10" x14ac:dyDescent="0.45">
      <c r="A4185">
        <v>4576244</v>
      </c>
      <c r="B4185" s="1">
        <v>45344.291666666664</v>
      </c>
      <c r="C4185" t="s">
        <v>7</v>
      </c>
      <c r="D4185" t="s">
        <v>8</v>
      </c>
      <c r="E4185" t="s">
        <v>8796</v>
      </c>
      <c r="F4185">
        <v>635</v>
      </c>
      <c r="G4185">
        <v>0.33800000000000002</v>
      </c>
      <c r="H4185">
        <v>0.5</v>
      </c>
      <c r="J4185" s="1" t="str">
        <f t="shared" si="66"/>
        <v>2024-02-22-07</v>
      </c>
    </row>
    <row r="4186" spans="1:10" x14ac:dyDescent="0.45">
      <c r="A4186">
        <v>4577967</v>
      </c>
      <c r="B4186" s="1">
        <v>45344.333333333336</v>
      </c>
      <c r="C4186" t="s">
        <v>7</v>
      </c>
      <c r="D4186" t="s">
        <v>8</v>
      </c>
      <c r="E4186" t="s">
        <v>8796</v>
      </c>
      <c r="F4186">
        <v>635</v>
      </c>
      <c r="G4186">
        <v>0.57499999999999996</v>
      </c>
      <c r="H4186">
        <v>1.212</v>
      </c>
      <c r="J4186" s="1" t="str">
        <f t="shared" si="66"/>
        <v>2024-02-22-08</v>
      </c>
    </row>
    <row r="4187" spans="1:10" x14ac:dyDescent="0.45">
      <c r="A4187">
        <v>4578323</v>
      </c>
      <c r="B4187" s="1">
        <v>45344.375</v>
      </c>
      <c r="C4187" t="s">
        <v>7</v>
      </c>
      <c r="D4187" t="s">
        <v>8</v>
      </c>
      <c r="E4187" t="s">
        <v>8796</v>
      </c>
      <c r="F4187">
        <v>635</v>
      </c>
      <c r="G4187">
        <v>1.0389999999999999</v>
      </c>
      <c r="H4187">
        <v>0.78400000000000003</v>
      </c>
      <c r="J4187" s="1" t="str">
        <f t="shared" si="66"/>
        <v>2024-02-22-09</v>
      </c>
    </row>
    <row r="4188" spans="1:10" x14ac:dyDescent="0.45">
      <c r="A4188">
        <v>4579521</v>
      </c>
      <c r="B4188" s="1">
        <v>45344.416666666664</v>
      </c>
      <c r="C4188" t="s">
        <v>7</v>
      </c>
      <c r="D4188" t="s">
        <v>8</v>
      </c>
      <c r="E4188" t="s">
        <v>8796</v>
      </c>
      <c r="F4188">
        <v>635</v>
      </c>
      <c r="G4188">
        <v>5.1999999999999998E-2</v>
      </c>
      <c r="H4188">
        <v>2.2170000000000001</v>
      </c>
      <c r="J4188" s="1" t="str">
        <f t="shared" si="66"/>
        <v>2024-02-22-10</v>
      </c>
    </row>
    <row r="4189" spans="1:10" x14ac:dyDescent="0.45">
      <c r="A4189">
        <v>4581043</v>
      </c>
      <c r="B4189" s="1">
        <v>45344.458333333336</v>
      </c>
      <c r="C4189" t="s">
        <v>7</v>
      </c>
      <c r="D4189" t="s">
        <v>8</v>
      </c>
      <c r="E4189" t="s">
        <v>8796</v>
      </c>
      <c r="F4189">
        <v>635</v>
      </c>
      <c r="G4189">
        <v>1.0409999999999999</v>
      </c>
      <c r="H4189">
        <v>0.97299999999999998</v>
      </c>
      <c r="J4189" s="1" t="str">
        <f t="shared" si="66"/>
        <v>2024-02-22-11</v>
      </c>
    </row>
    <row r="4190" spans="1:10" x14ac:dyDescent="0.45">
      <c r="A4190">
        <v>4581744</v>
      </c>
      <c r="B4190" s="1">
        <v>45344.5</v>
      </c>
      <c r="C4190" t="s">
        <v>7</v>
      </c>
      <c r="D4190" t="s">
        <v>8</v>
      </c>
      <c r="E4190" t="s">
        <v>8796</v>
      </c>
      <c r="F4190">
        <v>635</v>
      </c>
      <c r="G4190">
        <v>1.085</v>
      </c>
      <c r="H4190">
        <v>0.128</v>
      </c>
      <c r="J4190" s="1" t="str">
        <f t="shared" si="66"/>
        <v>2024-02-22-12</v>
      </c>
    </row>
    <row r="4191" spans="1:10" x14ac:dyDescent="0.45">
      <c r="A4191">
        <v>4583056</v>
      </c>
      <c r="B4191" s="1">
        <v>45344.541666666664</v>
      </c>
      <c r="C4191" t="s">
        <v>7</v>
      </c>
      <c r="D4191" t="s">
        <v>8</v>
      </c>
      <c r="E4191" t="s">
        <v>8796</v>
      </c>
      <c r="F4191">
        <v>635</v>
      </c>
      <c r="G4191">
        <v>0.42099999999999999</v>
      </c>
      <c r="H4191">
        <v>0.35599999999999998</v>
      </c>
      <c r="J4191" s="1" t="str">
        <f t="shared" si="66"/>
        <v>2024-02-22-13</v>
      </c>
    </row>
    <row r="4192" spans="1:10" x14ac:dyDescent="0.45">
      <c r="A4192">
        <v>4583821</v>
      </c>
      <c r="B4192" s="1">
        <v>45344.583333333336</v>
      </c>
      <c r="C4192" t="s">
        <v>7</v>
      </c>
      <c r="D4192" t="s">
        <v>8</v>
      </c>
      <c r="E4192" t="s">
        <v>8796</v>
      </c>
      <c r="F4192">
        <v>635</v>
      </c>
      <c r="G4192">
        <v>1.3720000000000001</v>
      </c>
      <c r="H4192">
        <v>0.37</v>
      </c>
      <c r="J4192" s="1" t="str">
        <f t="shared" si="66"/>
        <v>2024-02-22-14</v>
      </c>
    </row>
    <row r="4193" spans="1:10" x14ac:dyDescent="0.45">
      <c r="A4193">
        <v>4585385</v>
      </c>
      <c r="B4193" s="1">
        <v>45344.625</v>
      </c>
      <c r="C4193" t="s">
        <v>7</v>
      </c>
      <c r="D4193" t="s">
        <v>8</v>
      </c>
      <c r="E4193" t="s">
        <v>8796</v>
      </c>
      <c r="F4193">
        <v>635</v>
      </c>
      <c r="G4193">
        <v>0.19600000000000001</v>
      </c>
      <c r="H4193">
        <v>3.3000000000000002E-2</v>
      </c>
      <c r="J4193" s="1" t="str">
        <f t="shared" si="66"/>
        <v>2024-02-22-15</v>
      </c>
    </row>
    <row r="4194" spans="1:10" x14ac:dyDescent="0.45">
      <c r="A4194">
        <v>4586019</v>
      </c>
      <c r="B4194" s="1">
        <v>45344.666666666664</v>
      </c>
      <c r="C4194" t="s">
        <v>7</v>
      </c>
      <c r="D4194" t="s">
        <v>8</v>
      </c>
      <c r="E4194" t="s">
        <v>8796</v>
      </c>
      <c r="F4194">
        <v>635</v>
      </c>
      <c r="G4194">
        <v>0.42699999999999999</v>
      </c>
      <c r="H4194">
        <v>0</v>
      </c>
      <c r="J4194" s="1" t="str">
        <f t="shared" si="66"/>
        <v>2024-02-22-16</v>
      </c>
    </row>
    <row r="4195" spans="1:10" x14ac:dyDescent="0.45">
      <c r="A4195">
        <v>4587110</v>
      </c>
      <c r="B4195" s="1">
        <v>45344.708333333336</v>
      </c>
      <c r="C4195" t="s">
        <v>7</v>
      </c>
      <c r="D4195" t="s">
        <v>8</v>
      </c>
      <c r="E4195" t="s">
        <v>8796</v>
      </c>
      <c r="F4195">
        <v>635</v>
      </c>
      <c r="G4195">
        <v>0.25700000000000001</v>
      </c>
      <c r="H4195">
        <v>0</v>
      </c>
      <c r="J4195" s="1" t="str">
        <f t="shared" si="66"/>
        <v>2024-02-22-17</v>
      </c>
    </row>
    <row r="4196" spans="1:10" x14ac:dyDescent="0.45">
      <c r="A4196">
        <v>4588019</v>
      </c>
      <c r="B4196" s="1">
        <v>45344.75</v>
      </c>
      <c r="C4196" t="s">
        <v>7</v>
      </c>
      <c r="D4196" t="s">
        <v>8</v>
      </c>
      <c r="E4196" t="s">
        <v>8796</v>
      </c>
      <c r="F4196">
        <v>635</v>
      </c>
      <c r="G4196">
        <v>0.77800000000000002</v>
      </c>
      <c r="H4196">
        <v>0</v>
      </c>
      <c r="J4196" s="1" t="str">
        <f t="shared" si="66"/>
        <v>2024-02-22-18</v>
      </c>
    </row>
    <row r="4197" spans="1:10" x14ac:dyDescent="0.45">
      <c r="A4197">
        <v>4589983</v>
      </c>
      <c r="B4197" s="1">
        <v>45344.791666666664</v>
      </c>
      <c r="C4197" t="s">
        <v>7</v>
      </c>
      <c r="D4197" t="s">
        <v>8</v>
      </c>
      <c r="E4197" t="s">
        <v>8796</v>
      </c>
      <c r="F4197">
        <v>635</v>
      </c>
      <c r="G4197">
        <v>0.24299999999999999</v>
      </c>
      <c r="H4197">
        <v>0</v>
      </c>
      <c r="J4197" s="1" t="str">
        <f t="shared" si="66"/>
        <v>2024-02-22-19</v>
      </c>
    </row>
    <row r="4198" spans="1:10" x14ac:dyDescent="0.45">
      <c r="A4198">
        <v>4590831</v>
      </c>
      <c r="B4198" s="1">
        <v>45344.833333333336</v>
      </c>
      <c r="C4198" t="s">
        <v>7</v>
      </c>
      <c r="D4198" t="s">
        <v>8</v>
      </c>
      <c r="E4198" t="s">
        <v>8796</v>
      </c>
      <c r="F4198">
        <v>635</v>
      </c>
      <c r="G4198">
        <v>0.25700000000000001</v>
      </c>
      <c r="H4198">
        <v>0</v>
      </c>
      <c r="J4198" s="1" t="str">
        <f t="shared" si="66"/>
        <v>2024-02-22-20</v>
      </c>
    </row>
    <row r="4199" spans="1:10" x14ac:dyDescent="0.45">
      <c r="A4199">
        <v>4591413</v>
      </c>
      <c r="B4199" s="1">
        <v>45344.875</v>
      </c>
      <c r="C4199" t="s">
        <v>7</v>
      </c>
      <c r="D4199" t="s">
        <v>8</v>
      </c>
      <c r="E4199" t="s">
        <v>8796</v>
      </c>
      <c r="F4199">
        <v>635</v>
      </c>
      <c r="G4199">
        <v>0.25</v>
      </c>
      <c r="H4199">
        <v>0</v>
      </c>
      <c r="J4199" s="1" t="str">
        <f t="shared" si="66"/>
        <v>2024-02-22-21</v>
      </c>
    </row>
    <row r="4200" spans="1:10" x14ac:dyDescent="0.45">
      <c r="A4200">
        <v>4592410</v>
      </c>
      <c r="B4200" s="1">
        <v>45344.916666666664</v>
      </c>
      <c r="C4200" t="s">
        <v>7</v>
      </c>
      <c r="D4200" t="s">
        <v>8</v>
      </c>
      <c r="E4200" t="s">
        <v>8796</v>
      </c>
      <c r="F4200">
        <v>635</v>
      </c>
      <c r="G4200">
        <v>0.185</v>
      </c>
      <c r="H4200">
        <v>0</v>
      </c>
      <c r="J4200" s="1" t="str">
        <f t="shared" si="66"/>
        <v>2024-02-22-22</v>
      </c>
    </row>
    <row r="4201" spans="1:10" x14ac:dyDescent="0.45">
      <c r="A4201">
        <v>4593732</v>
      </c>
      <c r="B4201" s="1">
        <v>45344.958333333336</v>
      </c>
      <c r="C4201" t="s">
        <v>7</v>
      </c>
      <c r="D4201" t="s">
        <v>8</v>
      </c>
      <c r="E4201" t="s">
        <v>8796</v>
      </c>
      <c r="F4201">
        <v>635</v>
      </c>
      <c r="G4201">
        <v>0.28199999999999997</v>
      </c>
      <c r="H4201">
        <v>0</v>
      </c>
      <c r="J4201" s="1" t="str">
        <f t="shared" si="66"/>
        <v>2024-02-22-23</v>
      </c>
    </row>
    <row r="4202" spans="1:10" x14ac:dyDescent="0.45">
      <c r="A4202">
        <v>4595183</v>
      </c>
      <c r="B4202" s="1">
        <v>45345</v>
      </c>
      <c r="C4202" t="s">
        <v>7</v>
      </c>
      <c r="D4202" t="s">
        <v>8</v>
      </c>
      <c r="E4202" t="s">
        <v>8796</v>
      </c>
      <c r="F4202">
        <v>635</v>
      </c>
      <c r="G4202">
        <v>0.14899999999999999</v>
      </c>
      <c r="H4202">
        <v>0</v>
      </c>
      <c r="J4202" s="1" t="str">
        <f t="shared" si="66"/>
        <v>2024-02-23-00</v>
      </c>
    </row>
    <row r="4203" spans="1:10" x14ac:dyDescent="0.45">
      <c r="A4203">
        <v>4596667</v>
      </c>
      <c r="B4203" s="1">
        <v>45345.041666666664</v>
      </c>
      <c r="C4203" t="s">
        <v>7</v>
      </c>
      <c r="D4203" t="s">
        <v>8</v>
      </c>
      <c r="E4203" t="s">
        <v>8796</v>
      </c>
      <c r="F4203">
        <v>635</v>
      </c>
      <c r="G4203">
        <v>0.23599999999999999</v>
      </c>
      <c r="H4203">
        <v>0</v>
      </c>
      <c r="J4203" s="1" t="str">
        <f t="shared" si="66"/>
        <v>2024-02-23-01</v>
      </c>
    </row>
    <row r="4204" spans="1:10" x14ac:dyDescent="0.45">
      <c r="A4204">
        <v>4597552</v>
      </c>
      <c r="B4204" s="1">
        <v>45345.083333333336</v>
      </c>
      <c r="C4204" t="s">
        <v>7</v>
      </c>
      <c r="D4204" t="s">
        <v>8</v>
      </c>
      <c r="E4204" t="s">
        <v>8796</v>
      </c>
      <c r="F4204">
        <v>635</v>
      </c>
      <c r="G4204">
        <v>0.56899999999999995</v>
      </c>
      <c r="H4204">
        <v>0</v>
      </c>
      <c r="J4204" s="1" t="str">
        <f t="shared" si="66"/>
        <v>2024-02-23-02</v>
      </c>
    </row>
    <row r="4205" spans="1:10" x14ac:dyDescent="0.45">
      <c r="A4205">
        <v>4597808</v>
      </c>
      <c r="B4205" s="1">
        <v>45345.125</v>
      </c>
      <c r="C4205" t="s">
        <v>7</v>
      </c>
      <c r="D4205" t="s">
        <v>8</v>
      </c>
      <c r="E4205" t="s">
        <v>8796</v>
      </c>
      <c r="F4205">
        <v>635</v>
      </c>
      <c r="G4205">
        <v>0.40300000000000002</v>
      </c>
      <c r="H4205">
        <v>0</v>
      </c>
      <c r="J4205" s="1" t="str">
        <f t="shared" si="66"/>
        <v>2024-02-23-03</v>
      </c>
    </row>
    <row r="4206" spans="1:10" x14ac:dyDescent="0.45">
      <c r="A4206">
        <v>4599927</v>
      </c>
      <c r="B4206" s="1">
        <v>45345.166666666664</v>
      </c>
      <c r="C4206" t="s">
        <v>7</v>
      </c>
      <c r="D4206" t="s">
        <v>8</v>
      </c>
      <c r="E4206" t="s">
        <v>8796</v>
      </c>
      <c r="F4206">
        <v>635</v>
      </c>
      <c r="G4206">
        <v>0.40699999999999997</v>
      </c>
      <c r="H4206">
        <v>0</v>
      </c>
      <c r="J4206" s="1" t="str">
        <f t="shared" si="66"/>
        <v>2024-02-23-04</v>
      </c>
    </row>
    <row r="4207" spans="1:10" x14ac:dyDescent="0.45">
      <c r="A4207">
        <v>4600417</v>
      </c>
      <c r="B4207" s="1">
        <v>45345.208333333336</v>
      </c>
      <c r="C4207" t="s">
        <v>7</v>
      </c>
      <c r="D4207" t="s">
        <v>8</v>
      </c>
      <c r="E4207" t="s">
        <v>8796</v>
      </c>
      <c r="F4207">
        <v>635</v>
      </c>
      <c r="G4207">
        <v>0.434</v>
      </c>
      <c r="H4207">
        <v>0</v>
      </c>
      <c r="J4207" s="1" t="str">
        <f t="shared" si="66"/>
        <v>2024-02-23-05</v>
      </c>
    </row>
    <row r="4208" spans="1:10" x14ac:dyDescent="0.45">
      <c r="A4208">
        <v>4601635</v>
      </c>
      <c r="B4208" s="1">
        <v>45345.25</v>
      </c>
      <c r="C4208" t="s">
        <v>7</v>
      </c>
      <c r="D4208" t="s">
        <v>8</v>
      </c>
      <c r="E4208" t="s">
        <v>8796</v>
      </c>
      <c r="F4208">
        <v>635</v>
      </c>
      <c r="G4208">
        <v>0.9</v>
      </c>
      <c r="H4208">
        <v>0</v>
      </c>
      <c r="J4208" s="1" t="str">
        <f t="shared" si="66"/>
        <v>2024-02-23-06</v>
      </c>
    </row>
    <row r="4209" spans="1:10" x14ac:dyDescent="0.45">
      <c r="A4209">
        <v>4603048</v>
      </c>
      <c r="B4209" s="1">
        <v>45345.291666666664</v>
      </c>
      <c r="C4209" t="s">
        <v>7</v>
      </c>
      <c r="D4209" t="s">
        <v>8</v>
      </c>
      <c r="E4209" t="s">
        <v>8796</v>
      </c>
      <c r="F4209">
        <v>635</v>
      </c>
      <c r="G4209">
        <v>0.67800000000000005</v>
      </c>
      <c r="H4209">
        <v>8.9999999999999993E-3</v>
      </c>
      <c r="J4209" s="1" t="str">
        <f t="shared" si="66"/>
        <v>2024-02-23-07</v>
      </c>
    </row>
    <row r="4210" spans="1:10" x14ac:dyDescent="0.45">
      <c r="A4210">
        <v>4603383</v>
      </c>
      <c r="B4210" s="1">
        <v>45345.333333333336</v>
      </c>
      <c r="C4210" t="s">
        <v>7</v>
      </c>
      <c r="D4210" t="s">
        <v>8</v>
      </c>
      <c r="E4210" t="s">
        <v>8796</v>
      </c>
      <c r="F4210">
        <v>635</v>
      </c>
      <c r="G4210">
        <v>0.34</v>
      </c>
      <c r="H4210">
        <v>1.7000000000000001E-2</v>
      </c>
      <c r="J4210" s="1" t="str">
        <f t="shared" si="66"/>
        <v>2024-02-23-08</v>
      </c>
    </row>
    <row r="4211" spans="1:10" x14ac:dyDescent="0.45">
      <c r="A4211">
        <v>4605243</v>
      </c>
      <c r="B4211" s="1">
        <v>45345.375</v>
      </c>
      <c r="C4211" t="s">
        <v>7</v>
      </c>
      <c r="D4211" t="s">
        <v>8</v>
      </c>
      <c r="E4211" t="s">
        <v>8796</v>
      </c>
      <c r="F4211">
        <v>635</v>
      </c>
      <c r="G4211">
        <v>0.76800000000000002</v>
      </c>
      <c r="H4211">
        <v>0.04</v>
      </c>
      <c r="J4211" s="1" t="str">
        <f t="shared" si="66"/>
        <v>2024-02-23-09</v>
      </c>
    </row>
    <row r="4212" spans="1:10" x14ac:dyDescent="0.45">
      <c r="A4212">
        <v>4605753</v>
      </c>
      <c r="B4212" s="1">
        <v>45345.416666666664</v>
      </c>
      <c r="C4212" t="s">
        <v>7</v>
      </c>
      <c r="D4212" t="s">
        <v>8</v>
      </c>
      <c r="E4212" t="s">
        <v>8796</v>
      </c>
      <c r="F4212">
        <v>635</v>
      </c>
      <c r="G4212">
        <v>1.925</v>
      </c>
      <c r="H4212">
        <v>5.8000000000000003E-2</v>
      </c>
      <c r="J4212" s="1" t="str">
        <f t="shared" si="66"/>
        <v>2024-02-23-10</v>
      </c>
    </row>
    <row r="4213" spans="1:10" x14ac:dyDescent="0.45">
      <c r="A4213">
        <v>4606813</v>
      </c>
      <c r="B4213" s="1">
        <v>45345.458333333336</v>
      </c>
      <c r="C4213" t="s">
        <v>7</v>
      </c>
      <c r="D4213" t="s">
        <v>8</v>
      </c>
      <c r="E4213" t="s">
        <v>8796</v>
      </c>
      <c r="F4213">
        <v>635</v>
      </c>
      <c r="G4213">
        <v>0.64200000000000002</v>
      </c>
      <c r="H4213">
        <v>0.26</v>
      </c>
      <c r="J4213" s="1" t="str">
        <f t="shared" si="66"/>
        <v>2024-02-23-11</v>
      </c>
    </row>
    <row r="4214" spans="1:10" x14ac:dyDescent="0.45">
      <c r="A4214">
        <v>4608575</v>
      </c>
      <c r="B4214" s="1">
        <v>45345.5</v>
      </c>
      <c r="C4214" t="s">
        <v>7</v>
      </c>
      <c r="D4214" t="s">
        <v>8</v>
      </c>
      <c r="E4214" t="s">
        <v>8796</v>
      </c>
      <c r="F4214">
        <v>635</v>
      </c>
      <c r="G4214">
        <v>0.30599999999999999</v>
      </c>
      <c r="H4214">
        <v>0.46700000000000003</v>
      </c>
      <c r="J4214" s="1" t="str">
        <f t="shared" si="66"/>
        <v>2024-02-23-12</v>
      </c>
    </row>
    <row r="4215" spans="1:10" x14ac:dyDescent="0.45">
      <c r="A4215">
        <v>4609066</v>
      </c>
      <c r="B4215" s="1">
        <v>45345.541666666664</v>
      </c>
      <c r="C4215" t="s">
        <v>7</v>
      </c>
      <c r="D4215" t="s">
        <v>8</v>
      </c>
      <c r="E4215" t="s">
        <v>8796</v>
      </c>
      <c r="F4215">
        <v>635</v>
      </c>
      <c r="G4215">
        <v>0.24099999999999999</v>
      </c>
      <c r="H4215">
        <v>0.13900000000000001</v>
      </c>
      <c r="J4215" s="1" t="str">
        <f t="shared" si="66"/>
        <v>2024-02-23-13</v>
      </c>
    </row>
    <row r="4216" spans="1:10" x14ac:dyDescent="0.45">
      <c r="A4216">
        <v>4610124</v>
      </c>
      <c r="B4216" s="1">
        <v>45345.583333333336</v>
      </c>
      <c r="C4216" t="s">
        <v>7</v>
      </c>
      <c r="D4216" t="s">
        <v>8</v>
      </c>
      <c r="E4216" t="s">
        <v>8796</v>
      </c>
      <c r="F4216">
        <v>635</v>
      </c>
      <c r="G4216">
        <v>0.59199999999999997</v>
      </c>
      <c r="H4216">
        <v>2.5999999999999999E-2</v>
      </c>
      <c r="J4216" s="1" t="str">
        <f t="shared" si="66"/>
        <v>2024-02-23-14</v>
      </c>
    </row>
    <row r="4217" spans="1:10" x14ac:dyDescent="0.45">
      <c r="A4217">
        <v>4611162</v>
      </c>
      <c r="B4217" s="1">
        <v>45345.625</v>
      </c>
      <c r="C4217" t="s">
        <v>7</v>
      </c>
      <c r="D4217" t="s">
        <v>8</v>
      </c>
      <c r="E4217" t="s">
        <v>8796</v>
      </c>
      <c r="F4217">
        <v>635</v>
      </c>
      <c r="G4217">
        <v>0.32900000000000001</v>
      </c>
      <c r="H4217">
        <v>2E-3</v>
      </c>
      <c r="J4217" s="1" t="str">
        <f t="shared" si="66"/>
        <v>2024-02-23-15</v>
      </c>
    </row>
    <row r="4218" spans="1:10" x14ac:dyDescent="0.45">
      <c r="A4218">
        <v>4613028</v>
      </c>
      <c r="B4218" s="1">
        <v>45345.666666666664</v>
      </c>
      <c r="C4218" t="s">
        <v>7</v>
      </c>
      <c r="D4218" t="s">
        <v>8</v>
      </c>
      <c r="E4218" t="s">
        <v>8796</v>
      </c>
      <c r="F4218">
        <v>635</v>
      </c>
      <c r="G4218">
        <v>0.95399999999999996</v>
      </c>
      <c r="H4218">
        <v>0</v>
      </c>
      <c r="J4218" s="1" t="str">
        <f t="shared" si="66"/>
        <v>2024-02-23-16</v>
      </c>
    </row>
    <row r="4219" spans="1:10" x14ac:dyDescent="0.45">
      <c r="A4219">
        <v>4613059</v>
      </c>
      <c r="B4219" s="1">
        <v>45345.708333333336</v>
      </c>
      <c r="C4219" t="s">
        <v>7</v>
      </c>
      <c r="D4219" t="s">
        <v>8</v>
      </c>
      <c r="E4219" t="s">
        <v>8796</v>
      </c>
      <c r="F4219">
        <v>635</v>
      </c>
      <c r="G4219">
        <v>0.63900000000000001</v>
      </c>
      <c r="H4219">
        <v>0</v>
      </c>
      <c r="J4219" s="1" t="str">
        <f t="shared" si="66"/>
        <v>2024-02-23-17</v>
      </c>
    </row>
    <row r="4220" spans="1:10" x14ac:dyDescent="0.45">
      <c r="A4220">
        <v>4614344</v>
      </c>
      <c r="B4220" s="1">
        <v>45345.75</v>
      </c>
      <c r="C4220" t="s">
        <v>7</v>
      </c>
      <c r="D4220" t="s">
        <v>8</v>
      </c>
      <c r="E4220" t="s">
        <v>8796</v>
      </c>
      <c r="F4220">
        <v>635</v>
      </c>
      <c r="G4220">
        <v>0.66400000000000003</v>
      </c>
      <c r="H4220">
        <v>0</v>
      </c>
      <c r="J4220" s="1" t="str">
        <f t="shared" si="66"/>
        <v>2024-02-23-18</v>
      </c>
    </row>
    <row r="4221" spans="1:10" x14ac:dyDescent="0.45">
      <c r="A4221">
        <v>4615431</v>
      </c>
      <c r="B4221" s="1">
        <v>45345.791666666664</v>
      </c>
      <c r="C4221" t="s">
        <v>7</v>
      </c>
      <c r="D4221" t="s">
        <v>8</v>
      </c>
      <c r="E4221" t="s">
        <v>8796</v>
      </c>
      <c r="F4221">
        <v>635</v>
      </c>
      <c r="G4221">
        <v>0.311</v>
      </c>
      <c r="H4221">
        <v>0</v>
      </c>
      <c r="J4221" s="1" t="str">
        <f t="shared" si="66"/>
        <v>2024-02-23-19</v>
      </c>
    </row>
    <row r="4222" spans="1:10" x14ac:dyDescent="0.45">
      <c r="A4222">
        <v>4616818</v>
      </c>
      <c r="B4222" s="1">
        <v>45345.833333333336</v>
      </c>
      <c r="C4222" t="s">
        <v>7</v>
      </c>
      <c r="D4222" t="s">
        <v>8</v>
      </c>
      <c r="E4222" t="s">
        <v>8796</v>
      </c>
      <c r="F4222">
        <v>635</v>
      </c>
      <c r="G4222">
        <v>1.137</v>
      </c>
      <c r="H4222">
        <v>0</v>
      </c>
      <c r="J4222" s="1" t="str">
        <f t="shared" si="66"/>
        <v>2024-02-23-20</v>
      </c>
    </row>
    <row r="4223" spans="1:10" x14ac:dyDescent="0.45">
      <c r="A4223">
        <v>4618371</v>
      </c>
      <c r="B4223" s="1">
        <v>45345.875</v>
      </c>
      <c r="C4223" t="s">
        <v>7</v>
      </c>
      <c r="D4223" t="s">
        <v>8</v>
      </c>
      <c r="E4223" t="s">
        <v>8796</v>
      </c>
      <c r="F4223">
        <v>635</v>
      </c>
      <c r="G4223">
        <v>0.47</v>
      </c>
      <c r="H4223">
        <v>0</v>
      </c>
      <c r="J4223" s="1" t="str">
        <f t="shared" si="66"/>
        <v>2024-02-23-21</v>
      </c>
    </row>
    <row r="4224" spans="1:10" x14ac:dyDescent="0.45">
      <c r="A4224">
        <v>4618939</v>
      </c>
      <c r="B4224" s="1">
        <v>45345.916666666664</v>
      </c>
      <c r="C4224" t="s">
        <v>7</v>
      </c>
      <c r="D4224" t="s">
        <v>8</v>
      </c>
      <c r="E4224" t="s">
        <v>8796</v>
      </c>
      <c r="F4224">
        <v>635</v>
      </c>
      <c r="G4224">
        <v>0.39400000000000002</v>
      </c>
      <c r="H4224">
        <v>0</v>
      </c>
      <c r="J4224" s="1" t="str">
        <f t="shared" si="66"/>
        <v>2024-02-23-22</v>
      </c>
    </row>
    <row r="4225" spans="1:10" x14ac:dyDescent="0.45">
      <c r="A4225">
        <v>4620118</v>
      </c>
      <c r="B4225" s="1">
        <v>45345.958333333336</v>
      </c>
      <c r="C4225" t="s">
        <v>7</v>
      </c>
      <c r="D4225" t="s">
        <v>8</v>
      </c>
      <c r="E4225" t="s">
        <v>8796</v>
      </c>
      <c r="F4225">
        <v>635</v>
      </c>
      <c r="G4225">
        <v>0.67700000000000005</v>
      </c>
      <c r="H4225">
        <v>0</v>
      </c>
      <c r="J4225" s="1" t="str">
        <f t="shared" si="66"/>
        <v>2024-02-23-23</v>
      </c>
    </row>
    <row r="4226" spans="1:10" x14ac:dyDescent="0.45">
      <c r="A4226">
        <v>4621686</v>
      </c>
      <c r="B4226" s="1">
        <v>45346</v>
      </c>
      <c r="C4226" t="s">
        <v>7</v>
      </c>
      <c r="D4226" t="s">
        <v>8</v>
      </c>
      <c r="E4226" t="s">
        <v>8796</v>
      </c>
      <c r="F4226">
        <v>635</v>
      </c>
      <c r="G4226">
        <v>0.30099999999999999</v>
      </c>
      <c r="H4226">
        <v>0</v>
      </c>
      <c r="J4226" s="1" t="str">
        <f t="shared" si="66"/>
        <v>2024-02-24-00</v>
      </c>
    </row>
    <row r="4227" spans="1:10" x14ac:dyDescent="0.45">
      <c r="A4227">
        <v>4622765</v>
      </c>
      <c r="B4227" s="1">
        <v>45346.041666666664</v>
      </c>
      <c r="C4227" t="s">
        <v>7</v>
      </c>
      <c r="D4227" t="s">
        <v>8</v>
      </c>
      <c r="E4227" t="s">
        <v>8796</v>
      </c>
      <c r="F4227">
        <v>635</v>
      </c>
      <c r="G4227">
        <v>0.56499999999999995</v>
      </c>
      <c r="H4227">
        <v>0</v>
      </c>
      <c r="J4227" s="1" t="str">
        <f t="shared" ref="J4227:J4290" si="67">TEXT(YEAR(B4227),"0000")&amp;"-"&amp;TEXT(MONTH(B4227),"00")&amp;"-"&amp;TEXT(DAY(B4227),"00")&amp;"-"&amp;TEXT(HOUR(B4227),"00")</f>
        <v>2024-02-24-01</v>
      </c>
    </row>
    <row r="4228" spans="1:10" x14ac:dyDescent="0.45">
      <c r="A4228">
        <v>4623267</v>
      </c>
      <c r="B4228" s="1">
        <v>45346.083333333336</v>
      </c>
      <c r="C4228" t="s">
        <v>7</v>
      </c>
      <c r="D4228" t="s">
        <v>8</v>
      </c>
      <c r="E4228" t="s">
        <v>8796</v>
      </c>
      <c r="F4228">
        <v>635</v>
      </c>
      <c r="G4228">
        <v>0.183</v>
      </c>
      <c r="H4228">
        <v>0</v>
      </c>
      <c r="J4228" s="1" t="str">
        <f t="shared" si="67"/>
        <v>2024-02-24-02</v>
      </c>
    </row>
    <row r="4229" spans="1:10" x14ac:dyDescent="0.45">
      <c r="A4229">
        <v>4624490</v>
      </c>
      <c r="B4229" s="1">
        <v>45346.125</v>
      </c>
      <c r="C4229" t="s">
        <v>7</v>
      </c>
      <c r="D4229" t="s">
        <v>8</v>
      </c>
      <c r="E4229" t="s">
        <v>8796</v>
      </c>
      <c r="F4229">
        <v>635</v>
      </c>
      <c r="G4229">
        <v>0.54</v>
      </c>
      <c r="H4229">
        <v>0</v>
      </c>
      <c r="J4229" s="1" t="str">
        <f t="shared" si="67"/>
        <v>2024-02-24-03</v>
      </c>
    </row>
    <row r="4230" spans="1:10" x14ac:dyDescent="0.45">
      <c r="A4230">
        <v>4625309</v>
      </c>
      <c r="B4230" s="1">
        <v>45346.166666666664</v>
      </c>
      <c r="C4230" t="s">
        <v>7</v>
      </c>
      <c r="D4230" t="s">
        <v>8</v>
      </c>
      <c r="E4230" t="s">
        <v>8796</v>
      </c>
      <c r="F4230">
        <v>635</v>
      </c>
      <c r="G4230">
        <v>0.32200000000000001</v>
      </c>
      <c r="H4230">
        <v>0</v>
      </c>
      <c r="J4230" s="1" t="str">
        <f t="shared" si="67"/>
        <v>2024-02-24-04</v>
      </c>
    </row>
    <row r="4231" spans="1:10" x14ac:dyDescent="0.45">
      <c r="A4231">
        <v>4627062</v>
      </c>
      <c r="B4231" s="1">
        <v>45346.208333333336</v>
      </c>
      <c r="C4231" t="s">
        <v>7</v>
      </c>
      <c r="D4231" t="s">
        <v>8</v>
      </c>
      <c r="E4231" t="s">
        <v>8796</v>
      </c>
      <c r="F4231">
        <v>635</v>
      </c>
      <c r="G4231">
        <v>0.95899999999999996</v>
      </c>
      <c r="H4231">
        <v>0</v>
      </c>
      <c r="J4231" s="1" t="str">
        <f t="shared" si="67"/>
        <v>2024-02-24-05</v>
      </c>
    </row>
    <row r="4232" spans="1:10" x14ac:dyDescent="0.45">
      <c r="A4232">
        <v>4628101</v>
      </c>
      <c r="B4232" s="1">
        <v>45346.25</v>
      </c>
      <c r="C4232" t="s">
        <v>7</v>
      </c>
      <c r="D4232" t="s">
        <v>8</v>
      </c>
      <c r="E4232" t="s">
        <v>8796</v>
      </c>
      <c r="F4232">
        <v>635</v>
      </c>
      <c r="G4232">
        <v>0.629</v>
      </c>
      <c r="H4232">
        <v>0</v>
      </c>
      <c r="J4232" s="1" t="str">
        <f t="shared" si="67"/>
        <v>2024-02-24-06</v>
      </c>
    </row>
    <row r="4233" spans="1:10" x14ac:dyDescent="0.45">
      <c r="A4233">
        <v>4629407</v>
      </c>
      <c r="B4233" s="1">
        <v>45346.291666666664</v>
      </c>
      <c r="C4233" t="s">
        <v>7</v>
      </c>
      <c r="D4233" t="s">
        <v>8</v>
      </c>
      <c r="E4233" t="s">
        <v>8796</v>
      </c>
      <c r="F4233">
        <v>635</v>
      </c>
      <c r="G4233">
        <v>0.33800000000000002</v>
      </c>
      <c r="H4233">
        <v>2.7E-2</v>
      </c>
      <c r="J4233" s="1" t="str">
        <f t="shared" si="67"/>
        <v>2024-02-24-07</v>
      </c>
    </row>
    <row r="4234" spans="1:10" x14ac:dyDescent="0.45">
      <c r="A4234">
        <v>4630187</v>
      </c>
      <c r="B4234" s="1">
        <v>45346.333333333336</v>
      </c>
      <c r="C4234" t="s">
        <v>7</v>
      </c>
      <c r="D4234" t="s">
        <v>8</v>
      </c>
      <c r="E4234" t="s">
        <v>8796</v>
      </c>
      <c r="F4234">
        <v>635</v>
      </c>
      <c r="G4234">
        <v>0.34699999999999998</v>
      </c>
      <c r="H4234">
        <v>3.4000000000000002E-2</v>
      </c>
      <c r="J4234" s="1" t="str">
        <f t="shared" si="67"/>
        <v>2024-02-24-08</v>
      </c>
    </row>
    <row r="4235" spans="1:10" x14ac:dyDescent="0.45">
      <c r="A4235">
        <v>4630887</v>
      </c>
      <c r="B4235" s="1">
        <v>45346.375</v>
      </c>
      <c r="C4235" t="s">
        <v>7</v>
      </c>
      <c r="D4235" t="s">
        <v>8</v>
      </c>
      <c r="E4235" t="s">
        <v>8796</v>
      </c>
      <c r="F4235">
        <v>635</v>
      </c>
      <c r="G4235">
        <v>0.115</v>
      </c>
      <c r="H4235">
        <v>8.5999999999999993E-2</v>
      </c>
      <c r="J4235" s="1" t="str">
        <f t="shared" si="67"/>
        <v>2024-02-24-09</v>
      </c>
    </row>
    <row r="4236" spans="1:10" x14ac:dyDescent="0.45">
      <c r="A4236">
        <v>4631956</v>
      </c>
      <c r="B4236" s="1">
        <v>45346.416666666664</v>
      </c>
      <c r="C4236" t="s">
        <v>7</v>
      </c>
      <c r="D4236" t="s">
        <v>8</v>
      </c>
      <c r="E4236" t="s">
        <v>8796</v>
      </c>
      <c r="F4236">
        <v>635</v>
      </c>
      <c r="G4236">
        <v>0.379</v>
      </c>
      <c r="H4236">
        <v>0.13200000000000001</v>
      </c>
      <c r="J4236" s="1" t="str">
        <f t="shared" si="67"/>
        <v>2024-02-24-10</v>
      </c>
    </row>
    <row r="4237" spans="1:10" x14ac:dyDescent="0.45">
      <c r="A4237">
        <v>4633534</v>
      </c>
      <c r="B4237" s="1">
        <v>45346.458333333336</v>
      </c>
      <c r="C4237" t="s">
        <v>7</v>
      </c>
      <c r="D4237" t="s">
        <v>8</v>
      </c>
      <c r="E4237" t="s">
        <v>8796</v>
      </c>
      <c r="F4237">
        <v>635</v>
      </c>
      <c r="G4237">
        <v>0.16600000000000001</v>
      </c>
      <c r="H4237">
        <v>0.159</v>
      </c>
      <c r="J4237" s="1" t="str">
        <f t="shared" si="67"/>
        <v>2024-02-24-11</v>
      </c>
    </row>
    <row r="4238" spans="1:10" x14ac:dyDescent="0.45">
      <c r="A4238">
        <v>4634496</v>
      </c>
      <c r="B4238" s="1">
        <v>45346.5</v>
      </c>
      <c r="C4238" t="s">
        <v>7</v>
      </c>
      <c r="D4238" t="s">
        <v>8</v>
      </c>
      <c r="E4238" t="s">
        <v>8796</v>
      </c>
      <c r="F4238">
        <v>635</v>
      </c>
      <c r="G4238">
        <v>0.36099999999999999</v>
      </c>
      <c r="H4238">
        <v>0.04</v>
      </c>
      <c r="J4238" s="1" t="str">
        <f t="shared" si="67"/>
        <v>2024-02-24-12</v>
      </c>
    </row>
    <row r="4239" spans="1:10" x14ac:dyDescent="0.45">
      <c r="A4239">
        <v>4635781</v>
      </c>
      <c r="B4239" s="1">
        <v>45346.541666666664</v>
      </c>
      <c r="C4239" t="s">
        <v>7</v>
      </c>
      <c r="D4239" t="s">
        <v>8</v>
      </c>
      <c r="E4239" t="s">
        <v>8796</v>
      </c>
      <c r="F4239">
        <v>635</v>
      </c>
      <c r="G4239">
        <v>0.433</v>
      </c>
      <c r="H4239">
        <v>2.9000000000000001E-2</v>
      </c>
      <c r="J4239" s="1" t="str">
        <f t="shared" si="67"/>
        <v>2024-02-24-13</v>
      </c>
    </row>
    <row r="4240" spans="1:10" x14ac:dyDescent="0.45">
      <c r="A4240">
        <v>4636705</v>
      </c>
      <c r="B4240" s="1">
        <v>45346.583333333336</v>
      </c>
      <c r="C4240" t="s">
        <v>7</v>
      </c>
      <c r="D4240" t="s">
        <v>8</v>
      </c>
      <c r="E4240" t="s">
        <v>8796</v>
      </c>
      <c r="F4240">
        <v>635</v>
      </c>
      <c r="G4240">
        <v>0.88900000000000001</v>
      </c>
      <c r="H4240">
        <v>4.4999999999999998E-2</v>
      </c>
      <c r="J4240" s="1" t="str">
        <f t="shared" si="67"/>
        <v>2024-02-24-14</v>
      </c>
    </row>
    <row r="4241" spans="1:10" x14ac:dyDescent="0.45">
      <c r="A4241">
        <v>4637697</v>
      </c>
      <c r="B4241" s="1">
        <v>45346.625</v>
      </c>
      <c r="C4241" t="s">
        <v>7</v>
      </c>
      <c r="D4241" t="s">
        <v>8</v>
      </c>
      <c r="E4241" t="s">
        <v>8796</v>
      </c>
      <c r="F4241">
        <v>635</v>
      </c>
      <c r="G4241">
        <v>0.86099999999999999</v>
      </c>
      <c r="H4241">
        <v>2E-3</v>
      </c>
      <c r="J4241" s="1" t="str">
        <f t="shared" si="67"/>
        <v>2024-02-24-15</v>
      </c>
    </row>
    <row r="4242" spans="1:10" x14ac:dyDescent="0.45">
      <c r="A4242">
        <v>4639207</v>
      </c>
      <c r="B4242" s="1">
        <v>45346.666666666664</v>
      </c>
      <c r="C4242" t="s">
        <v>7</v>
      </c>
      <c r="D4242" t="s">
        <v>8</v>
      </c>
      <c r="E4242" t="s">
        <v>8796</v>
      </c>
      <c r="F4242">
        <v>635</v>
      </c>
      <c r="G4242">
        <v>0.28399999999999997</v>
      </c>
      <c r="H4242">
        <v>0</v>
      </c>
      <c r="J4242" s="1" t="str">
        <f t="shared" si="67"/>
        <v>2024-02-24-16</v>
      </c>
    </row>
    <row r="4243" spans="1:10" x14ac:dyDescent="0.45">
      <c r="A4243">
        <v>4639507</v>
      </c>
      <c r="B4243" s="1">
        <v>45346.708333333336</v>
      </c>
      <c r="C4243" t="s">
        <v>7</v>
      </c>
      <c r="D4243" t="s">
        <v>8</v>
      </c>
      <c r="E4243" t="s">
        <v>8796</v>
      </c>
      <c r="F4243">
        <v>635</v>
      </c>
      <c r="G4243">
        <v>1.0449999999999999</v>
      </c>
      <c r="H4243">
        <v>0</v>
      </c>
      <c r="J4243" s="1" t="str">
        <f t="shared" si="67"/>
        <v>2024-02-24-17</v>
      </c>
    </row>
    <row r="4244" spans="1:10" x14ac:dyDescent="0.45">
      <c r="A4244">
        <v>4641067</v>
      </c>
      <c r="B4244" s="1">
        <v>45346.75</v>
      </c>
      <c r="C4244" t="s">
        <v>7</v>
      </c>
      <c r="D4244" t="s">
        <v>8</v>
      </c>
      <c r="E4244" t="s">
        <v>8796</v>
      </c>
      <c r="F4244">
        <v>635</v>
      </c>
      <c r="G4244">
        <v>0.53800000000000003</v>
      </c>
      <c r="H4244">
        <v>0</v>
      </c>
      <c r="J4244" s="1" t="str">
        <f t="shared" si="67"/>
        <v>2024-02-24-18</v>
      </c>
    </row>
    <row r="4245" spans="1:10" x14ac:dyDescent="0.45">
      <c r="A4245">
        <v>4642402</v>
      </c>
      <c r="B4245" s="1">
        <v>45346.791666666664</v>
      </c>
      <c r="C4245" t="s">
        <v>7</v>
      </c>
      <c r="D4245" t="s">
        <v>8</v>
      </c>
      <c r="E4245" t="s">
        <v>8796</v>
      </c>
      <c r="F4245">
        <v>635</v>
      </c>
      <c r="G4245">
        <v>0.64500000000000002</v>
      </c>
      <c r="H4245">
        <v>0</v>
      </c>
      <c r="J4245" s="1" t="str">
        <f t="shared" si="67"/>
        <v>2024-02-24-19</v>
      </c>
    </row>
    <row r="4246" spans="1:10" x14ac:dyDescent="0.45">
      <c r="A4246">
        <v>4642873</v>
      </c>
      <c r="B4246" s="1">
        <v>45346.833333333336</v>
      </c>
      <c r="C4246" t="s">
        <v>7</v>
      </c>
      <c r="D4246" t="s">
        <v>8</v>
      </c>
      <c r="E4246" t="s">
        <v>8796</v>
      </c>
      <c r="F4246">
        <v>635</v>
      </c>
      <c r="G4246">
        <v>0.58099999999999996</v>
      </c>
      <c r="H4246">
        <v>0</v>
      </c>
      <c r="J4246" s="1" t="str">
        <f t="shared" si="67"/>
        <v>2024-02-24-20</v>
      </c>
    </row>
    <row r="4247" spans="1:10" x14ac:dyDescent="0.45">
      <c r="A4247">
        <v>4644571</v>
      </c>
      <c r="B4247" s="1">
        <v>45346.875</v>
      </c>
      <c r="C4247" t="s">
        <v>7</v>
      </c>
      <c r="D4247" t="s">
        <v>8</v>
      </c>
      <c r="E4247" t="s">
        <v>8796</v>
      </c>
      <c r="F4247">
        <v>635</v>
      </c>
      <c r="G4247">
        <v>0.61299999999999999</v>
      </c>
      <c r="H4247">
        <v>0</v>
      </c>
      <c r="J4247" s="1" t="str">
        <f t="shared" si="67"/>
        <v>2024-02-24-21</v>
      </c>
    </row>
    <row r="4248" spans="1:10" x14ac:dyDescent="0.45">
      <c r="A4248">
        <v>4645057</v>
      </c>
      <c r="B4248" s="1">
        <v>45346.916666666664</v>
      </c>
      <c r="C4248" t="s">
        <v>7</v>
      </c>
      <c r="D4248" t="s">
        <v>8</v>
      </c>
      <c r="E4248" t="s">
        <v>8796</v>
      </c>
      <c r="F4248">
        <v>635</v>
      </c>
      <c r="G4248">
        <v>0.626</v>
      </c>
      <c r="H4248">
        <v>0</v>
      </c>
      <c r="J4248" s="1" t="str">
        <f t="shared" si="67"/>
        <v>2024-02-24-22</v>
      </c>
    </row>
    <row r="4249" spans="1:10" x14ac:dyDescent="0.45">
      <c r="A4249">
        <v>4646684</v>
      </c>
      <c r="B4249" s="1">
        <v>45346.958333333336</v>
      </c>
      <c r="C4249" t="s">
        <v>7</v>
      </c>
      <c r="D4249" t="s">
        <v>8</v>
      </c>
      <c r="E4249" t="s">
        <v>8796</v>
      </c>
      <c r="F4249">
        <v>635</v>
      </c>
      <c r="G4249">
        <v>0.17199999999999999</v>
      </c>
      <c r="H4249">
        <v>0</v>
      </c>
      <c r="J4249" s="1" t="str">
        <f t="shared" si="67"/>
        <v>2024-02-24-23</v>
      </c>
    </row>
    <row r="4250" spans="1:10" x14ac:dyDescent="0.45">
      <c r="A4250">
        <v>4647020</v>
      </c>
      <c r="B4250" s="1">
        <v>45347</v>
      </c>
      <c r="C4250" t="s">
        <v>7</v>
      </c>
      <c r="D4250" t="s">
        <v>8</v>
      </c>
      <c r="E4250" t="s">
        <v>8796</v>
      </c>
      <c r="F4250">
        <v>635</v>
      </c>
      <c r="G4250">
        <v>0.72099999999999997</v>
      </c>
      <c r="H4250">
        <v>0</v>
      </c>
      <c r="J4250" s="1" t="str">
        <f t="shared" si="67"/>
        <v>2024-02-25-00</v>
      </c>
    </row>
    <row r="4251" spans="1:10" x14ac:dyDescent="0.45">
      <c r="A4251">
        <v>4648218</v>
      </c>
      <c r="B4251" s="1">
        <v>45347.041666666664</v>
      </c>
      <c r="C4251" t="s">
        <v>7</v>
      </c>
      <c r="D4251" t="s">
        <v>8</v>
      </c>
      <c r="E4251" t="s">
        <v>8796</v>
      </c>
      <c r="F4251">
        <v>635</v>
      </c>
      <c r="G4251">
        <v>0.28899999999999998</v>
      </c>
      <c r="H4251">
        <v>0</v>
      </c>
      <c r="J4251" s="1" t="str">
        <f t="shared" si="67"/>
        <v>2024-02-25-01</v>
      </c>
    </row>
    <row r="4252" spans="1:10" x14ac:dyDescent="0.45">
      <c r="A4252">
        <v>4650066</v>
      </c>
      <c r="B4252" s="1">
        <v>45347.083333333336</v>
      </c>
      <c r="C4252" t="s">
        <v>7</v>
      </c>
      <c r="D4252" t="s">
        <v>8</v>
      </c>
      <c r="E4252" t="s">
        <v>8796</v>
      </c>
      <c r="F4252">
        <v>635</v>
      </c>
      <c r="G4252">
        <v>0.51800000000000002</v>
      </c>
      <c r="H4252">
        <v>0</v>
      </c>
      <c r="J4252" s="1" t="str">
        <f t="shared" si="67"/>
        <v>2024-02-25-02</v>
      </c>
    </row>
    <row r="4253" spans="1:10" x14ac:dyDescent="0.45">
      <c r="A4253">
        <v>4650271</v>
      </c>
      <c r="B4253" s="1">
        <v>45347.125</v>
      </c>
      <c r="C4253" t="s">
        <v>7</v>
      </c>
      <c r="D4253" t="s">
        <v>8</v>
      </c>
      <c r="E4253" t="s">
        <v>8796</v>
      </c>
      <c r="F4253">
        <v>635</v>
      </c>
      <c r="G4253">
        <v>0.45700000000000002</v>
      </c>
      <c r="H4253">
        <v>0</v>
      </c>
      <c r="J4253" s="1" t="str">
        <f t="shared" si="67"/>
        <v>2024-02-25-03</v>
      </c>
    </row>
    <row r="4254" spans="1:10" x14ac:dyDescent="0.45">
      <c r="A4254">
        <v>4651310</v>
      </c>
      <c r="B4254" s="1">
        <v>45347.166666666664</v>
      </c>
      <c r="C4254" t="s">
        <v>7</v>
      </c>
      <c r="D4254" t="s">
        <v>8</v>
      </c>
      <c r="E4254" t="s">
        <v>8796</v>
      </c>
      <c r="F4254">
        <v>635</v>
      </c>
      <c r="G4254">
        <v>1.298</v>
      </c>
      <c r="H4254">
        <v>0</v>
      </c>
      <c r="J4254" s="1" t="str">
        <f t="shared" si="67"/>
        <v>2024-02-25-04</v>
      </c>
    </row>
    <row r="4255" spans="1:10" x14ac:dyDescent="0.45">
      <c r="A4255">
        <v>4652986</v>
      </c>
      <c r="B4255" s="1">
        <v>45347.208333333336</v>
      </c>
      <c r="C4255" t="s">
        <v>7</v>
      </c>
      <c r="D4255" t="s">
        <v>8</v>
      </c>
      <c r="E4255" t="s">
        <v>8796</v>
      </c>
      <c r="F4255">
        <v>635</v>
      </c>
      <c r="G4255">
        <v>0.52</v>
      </c>
      <c r="H4255">
        <v>0</v>
      </c>
      <c r="J4255" s="1" t="str">
        <f t="shared" si="67"/>
        <v>2024-02-25-05</v>
      </c>
    </row>
    <row r="4256" spans="1:10" x14ac:dyDescent="0.45">
      <c r="A4256">
        <v>4654186</v>
      </c>
      <c r="B4256" s="1">
        <v>45347.25</v>
      </c>
      <c r="C4256" t="s">
        <v>7</v>
      </c>
      <c r="D4256" t="s">
        <v>8</v>
      </c>
      <c r="E4256" t="s">
        <v>8796</v>
      </c>
      <c r="F4256">
        <v>635</v>
      </c>
      <c r="G4256">
        <v>0.186</v>
      </c>
      <c r="H4256">
        <v>0.11</v>
      </c>
      <c r="J4256" s="1" t="str">
        <f t="shared" si="67"/>
        <v>2024-02-25-06</v>
      </c>
    </row>
    <row r="4257" spans="1:10" x14ac:dyDescent="0.45">
      <c r="A4257">
        <v>4655459</v>
      </c>
      <c r="B4257" s="1">
        <v>45347.291666666664</v>
      </c>
      <c r="C4257" t="s">
        <v>7</v>
      </c>
      <c r="D4257" t="s">
        <v>8</v>
      </c>
      <c r="E4257" t="s">
        <v>8796</v>
      </c>
      <c r="F4257">
        <v>635</v>
      </c>
      <c r="G4257">
        <v>0.27500000000000002</v>
      </c>
      <c r="H4257">
        <v>0.65500000000000003</v>
      </c>
      <c r="J4257" s="1" t="str">
        <f t="shared" si="67"/>
        <v>2024-02-25-07</v>
      </c>
    </row>
    <row r="4258" spans="1:10" x14ac:dyDescent="0.45">
      <c r="A4258">
        <v>4656636</v>
      </c>
      <c r="B4258" s="1">
        <v>45347.333333333336</v>
      </c>
      <c r="C4258" t="s">
        <v>7</v>
      </c>
      <c r="D4258" t="s">
        <v>8</v>
      </c>
      <c r="E4258" t="s">
        <v>8796</v>
      </c>
      <c r="F4258">
        <v>635</v>
      </c>
      <c r="G4258">
        <v>1.7999999999999999E-2</v>
      </c>
      <c r="H4258">
        <v>1.8180000000000001</v>
      </c>
      <c r="J4258" s="1" t="str">
        <f t="shared" si="67"/>
        <v>2024-02-25-08</v>
      </c>
    </row>
    <row r="4259" spans="1:10" x14ac:dyDescent="0.45">
      <c r="A4259">
        <v>4657697</v>
      </c>
      <c r="B4259" s="1">
        <v>45347.375</v>
      </c>
      <c r="C4259" t="s">
        <v>7</v>
      </c>
      <c r="D4259" t="s">
        <v>8</v>
      </c>
      <c r="E4259" t="s">
        <v>8796</v>
      </c>
      <c r="F4259">
        <v>635</v>
      </c>
      <c r="G4259">
        <v>0</v>
      </c>
      <c r="H4259">
        <v>2.1930000000000001</v>
      </c>
      <c r="J4259" s="1" t="str">
        <f t="shared" si="67"/>
        <v>2024-02-25-09</v>
      </c>
    </row>
    <row r="4260" spans="1:10" x14ac:dyDescent="0.45">
      <c r="A4260">
        <v>4658841</v>
      </c>
      <c r="B4260" s="1">
        <v>45347.416666666664</v>
      </c>
      <c r="C4260" t="s">
        <v>7</v>
      </c>
      <c r="D4260" t="s">
        <v>8</v>
      </c>
      <c r="E4260" t="s">
        <v>8796</v>
      </c>
      <c r="F4260">
        <v>635</v>
      </c>
      <c r="G4260">
        <v>8.9999999999999993E-3</v>
      </c>
      <c r="H4260">
        <v>2.532</v>
      </c>
      <c r="J4260" s="1" t="str">
        <f t="shared" si="67"/>
        <v>2024-02-25-10</v>
      </c>
    </row>
    <row r="4261" spans="1:10" x14ac:dyDescent="0.45">
      <c r="A4261">
        <v>4659325</v>
      </c>
      <c r="B4261" s="1">
        <v>45347.458333333336</v>
      </c>
      <c r="C4261" t="s">
        <v>7</v>
      </c>
      <c r="D4261" t="s">
        <v>8</v>
      </c>
      <c r="E4261" t="s">
        <v>8796</v>
      </c>
      <c r="F4261">
        <v>635</v>
      </c>
      <c r="G4261">
        <v>1.0999999999999999E-2</v>
      </c>
      <c r="H4261">
        <v>2.71</v>
      </c>
      <c r="J4261" s="1" t="str">
        <f t="shared" si="67"/>
        <v>2024-02-25-11</v>
      </c>
    </row>
    <row r="4262" spans="1:10" x14ac:dyDescent="0.45">
      <c r="A4262">
        <v>4660719</v>
      </c>
      <c r="B4262" s="1">
        <v>45347.5</v>
      </c>
      <c r="C4262" t="s">
        <v>7</v>
      </c>
      <c r="D4262" t="s">
        <v>8</v>
      </c>
      <c r="E4262" t="s">
        <v>8796</v>
      </c>
      <c r="F4262">
        <v>635</v>
      </c>
      <c r="G4262">
        <v>0.29699999999999999</v>
      </c>
      <c r="H4262">
        <v>1.794</v>
      </c>
      <c r="J4262" s="1" t="str">
        <f t="shared" si="67"/>
        <v>2024-02-25-12</v>
      </c>
    </row>
    <row r="4263" spans="1:10" x14ac:dyDescent="0.45">
      <c r="A4263">
        <v>4661378</v>
      </c>
      <c r="B4263" s="1">
        <v>45347.541666666664</v>
      </c>
      <c r="C4263" t="s">
        <v>7</v>
      </c>
      <c r="D4263" t="s">
        <v>8</v>
      </c>
      <c r="E4263" t="s">
        <v>8796</v>
      </c>
      <c r="F4263">
        <v>635</v>
      </c>
      <c r="G4263">
        <v>1.8340000000000001</v>
      </c>
      <c r="H4263">
        <v>0.80700000000000005</v>
      </c>
      <c r="J4263" s="1" t="str">
        <f t="shared" si="67"/>
        <v>2024-02-25-13</v>
      </c>
    </row>
    <row r="4264" spans="1:10" x14ac:dyDescent="0.45">
      <c r="A4264">
        <v>4663062</v>
      </c>
      <c r="B4264" s="1">
        <v>45347.583333333336</v>
      </c>
      <c r="C4264" t="s">
        <v>7</v>
      </c>
      <c r="D4264" t="s">
        <v>8</v>
      </c>
      <c r="E4264" t="s">
        <v>8796</v>
      </c>
      <c r="F4264">
        <v>635</v>
      </c>
      <c r="G4264">
        <v>2.6739999999999999</v>
      </c>
      <c r="H4264">
        <v>0.245</v>
      </c>
      <c r="J4264" s="1" t="str">
        <f t="shared" si="67"/>
        <v>2024-02-25-14</v>
      </c>
    </row>
    <row r="4265" spans="1:10" x14ac:dyDescent="0.45">
      <c r="A4265">
        <v>4664086</v>
      </c>
      <c r="B4265" s="1">
        <v>45347.625</v>
      </c>
      <c r="C4265" t="s">
        <v>7</v>
      </c>
      <c r="D4265" t="s">
        <v>8</v>
      </c>
      <c r="E4265" t="s">
        <v>8796</v>
      </c>
      <c r="F4265">
        <v>635</v>
      </c>
      <c r="G4265">
        <v>1.655</v>
      </c>
      <c r="H4265">
        <v>2.4E-2</v>
      </c>
      <c r="J4265" s="1" t="str">
        <f t="shared" si="67"/>
        <v>2024-02-25-15</v>
      </c>
    </row>
    <row r="4266" spans="1:10" x14ac:dyDescent="0.45">
      <c r="A4266">
        <v>4665016</v>
      </c>
      <c r="B4266" s="1">
        <v>45347.666666666664</v>
      </c>
      <c r="C4266" t="s">
        <v>7</v>
      </c>
      <c r="D4266" t="s">
        <v>8</v>
      </c>
      <c r="E4266" t="s">
        <v>8796</v>
      </c>
      <c r="F4266">
        <v>635</v>
      </c>
      <c r="G4266">
        <v>1.141</v>
      </c>
      <c r="H4266">
        <v>0</v>
      </c>
      <c r="J4266" s="1" t="str">
        <f t="shared" si="67"/>
        <v>2024-02-25-16</v>
      </c>
    </row>
    <row r="4267" spans="1:10" x14ac:dyDescent="0.45">
      <c r="A4267">
        <v>4666124</v>
      </c>
      <c r="B4267" s="1">
        <v>45347.708333333336</v>
      </c>
      <c r="C4267" t="s">
        <v>7</v>
      </c>
      <c r="D4267" t="s">
        <v>8</v>
      </c>
      <c r="E4267" t="s">
        <v>8796</v>
      </c>
      <c r="F4267">
        <v>635</v>
      </c>
      <c r="G4267">
        <v>0.65800000000000003</v>
      </c>
      <c r="H4267">
        <v>0</v>
      </c>
      <c r="J4267" s="1" t="str">
        <f t="shared" si="67"/>
        <v>2024-02-25-17</v>
      </c>
    </row>
    <row r="4268" spans="1:10" x14ac:dyDescent="0.45">
      <c r="A4268">
        <v>4667212</v>
      </c>
      <c r="B4268" s="1">
        <v>45347.75</v>
      </c>
      <c r="C4268" t="s">
        <v>7</v>
      </c>
      <c r="D4268" t="s">
        <v>8</v>
      </c>
      <c r="E4268" t="s">
        <v>8796</v>
      </c>
      <c r="F4268">
        <v>635</v>
      </c>
      <c r="G4268">
        <v>0.36499999999999999</v>
      </c>
      <c r="H4268">
        <v>0</v>
      </c>
      <c r="J4268" s="1" t="str">
        <f t="shared" si="67"/>
        <v>2024-02-25-18</v>
      </c>
    </row>
    <row r="4269" spans="1:10" x14ac:dyDescent="0.45">
      <c r="A4269">
        <v>4668668</v>
      </c>
      <c r="B4269" s="1">
        <v>45347.791666666664</v>
      </c>
      <c r="C4269" t="s">
        <v>7</v>
      </c>
      <c r="D4269" t="s">
        <v>8</v>
      </c>
      <c r="E4269" t="s">
        <v>8796</v>
      </c>
      <c r="F4269">
        <v>635</v>
      </c>
      <c r="G4269">
        <v>0.79500000000000004</v>
      </c>
      <c r="H4269">
        <v>0</v>
      </c>
      <c r="J4269" s="1" t="str">
        <f t="shared" si="67"/>
        <v>2024-02-25-19</v>
      </c>
    </row>
    <row r="4270" spans="1:10" x14ac:dyDescent="0.45">
      <c r="A4270">
        <v>4669088</v>
      </c>
      <c r="B4270" s="1">
        <v>45347.833333333336</v>
      </c>
      <c r="C4270" t="s">
        <v>7</v>
      </c>
      <c r="D4270" t="s">
        <v>8</v>
      </c>
      <c r="E4270" t="s">
        <v>8796</v>
      </c>
      <c r="F4270">
        <v>635</v>
      </c>
      <c r="G4270">
        <v>0.41199999999999998</v>
      </c>
      <c r="H4270">
        <v>0</v>
      </c>
      <c r="J4270" s="1" t="str">
        <f t="shared" si="67"/>
        <v>2024-02-25-20</v>
      </c>
    </row>
    <row r="4271" spans="1:10" x14ac:dyDescent="0.45">
      <c r="A4271">
        <v>4670164</v>
      </c>
      <c r="B4271" s="1">
        <v>45347.875</v>
      </c>
      <c r="C4271" t="s">
        <v>7</v>
      </c>
      <c r="D4271" t="s">
        <v>8</v>
      </c>
      <c r="E4271" t="s">
        <v>8796</v>
      </c>
      <c r="F4271">
        <v>635</v>
      </c>
      <c r="G4271">
        <v>0.48899999999999999</v>
      </c>
      <c r="H4271">
        <v>0</v>
      </c>
      <c r="J4271" s="1" t="str">
        <f t="shared" si="67"/>
        <v>2024-02-25-21</v>
      </c>
    </row>
    <row r="4272" spans="1:10" x14ac:dyDescent="0.45">
      <c r="A4272">
        <v>4671751</v>
      </c>
      <c r="B4272" s="1">
        <v>45347.916666666664</v>
      </c>
      <c r="C4272" t="s">
        <v>7</v>
      </c>
      <c r="D4272" t="s">
        <v>8</v>
      </c>
      <c r="E4272" t="s">
        <v>8796</v>
      </c>
      <c r="F4272">
        <v>635</v>
      </c>
      <c r="G4272">
        <v>0.55300000000000005</v>
      </c>
      <c r="H4272">
        <v>0</v>
      </c>
      <c r="J4272" s="1" t="str">
        <f t="shared" si="67"/>
        <v>2024-02-25-22</v>
      </c>
    </row>
    <row r="4273" spans="1:10" x14ac:dyDescent="0.45">
      <c r="A4273">
        <v>4672474</v>
      </c>
      <c r="B4273" s="1">
        <v>45347.958333333336</v>
      </c>
      <c r="C4273" t="s">
        <v>7</v>
      </c>
      <c r="D4273" t="s">
        <v>8</v>
      </c>
      <c r="E4273" t="s">
        <v>8796</v>
      </c>
      <c r="F4273">
        <v>635</v>
      </c>
      <c r="G4273">
        <v>0.13500000000000001</v>
      </c>
      <c r="H4273">
        <v>0</v>
      </c>
      <c r="J4273" s="1" t="str">
        <f t="shared" si="67"/>
        <v>2024-02-25-23</v>
      </c>
    </row>
    <row r="4274" spans="1:10" x14ac:dyDescent="0.45">
      <c r="A4274">
        <v>4673364</v>
      </c>
      <c r="B4274" s="1">
        <v>45348</v>
      </c>
      <c r="C4274" t="s">
        <v>7</v>
      </c>
      <c r="D4274" t="s">
        <v>8</v>
      </c>
      <c r="E4274" t="s">
        <v>8796</v>
      </c>
      <c r="F4274">
        <v>635</v>
      </c>
      <c r="G4274">
        <v>1.0089999999999999</v>
      </c>
      <c r="H4274">
        <v>0</v>
      </c>
      <c r="J4274" s="1" t="str">
        <f t="shared" si="67"/>
        <v>2024-02-26-00</v>
      </c>
    </row>
    <row r="4275" spans="1:10" x14ac:dyDescent="0.45">
      <c r="A4275">
        <v>4674247</v>
      </c>
      <c r="B4275" s="1">
        <v>45348.041666666664</v>
      </c>
      <c r="C4275" t="s">
        <v>7</v>
      </c>
      <c r="D4275" t="s">
        <v>8</v>
      </c>
      <c r="E4275" t="s">
        <v>8796</v>
      </c>
      <c r="F4275">
        <v>635</v>
      </c>
      <c r="G4275">
        <v>0.35799999999999998</v>
      </c>
      <c r="H4275">
        <v>0</v>
      </c>
      <c r="J4275" s="1" t="str">
        <f t="shared" si="67"/>
        <v>2024-02-26-01</v>
      </c>
    </row>
    <row r="4276" spans="1:10" x14ac:dyDescent="0.45">
      <c r="A4276">
        <v>4676065</v>
      </c>
      <c r="B4276" s="1">
        <v>45348.083333333336</v>
      </c>
      <c r="C4276" t="s">
        <v>7</v>
      </c>
      <c r="D4276" t="s">
        <v>8</v>
      </c>
      <c r="E4276" t="s">
        <v>8796</v>
      </c>
      <c r="F4276">
        <v>635</v>
      </c>
      <c r="G4276">
        <v>0.41</v>
      </c>
      <c r="H4276">
        <v>0</v>
      </c>
      <c r="J4276" s="1" t="str">
        <f t="shared" si="67"/>
        <v>2024-02-26-02</v>
      </c>
    </row>
    <row r="4277" spans="1:10" x14ac:dyDescent="0.45">
      <c r="A4277">
        <v>4676516</v>
      </c>
      <c r="B4277" s="1">
        <v>45348.125</v>
      </c>
      <c r="C4277" t="s">
        <v>7</v>
      </c>
      <c r="D4277" t="s">
        <v>8</v>
      </c>
      <c r="E4277" t="s">
        <v>8796</v>
      </c>
      <c r="F4277">
        <v>635</v>
      </c>
      <c r="G4277">
        <v>0.56499999999999995</v>
      </c>
      <c r="H4277">
        <v>0</v>
      </c>
      <c r="J4277" s="1" t="str">
        <f t="shared" si="67"/>
        <v>2024-02-26-03</v>
      </c>
    </row>
    <row r="4278" spans="1:10" x14ac:dyDescent="0.45">
      <c r="A4278">
        <v>4678025</v>
      </c>
      <c r="B4278" s="1">
        <v>45348.166666666664</v>
      </c>
      <c r="C4278" t="s">
        <v>7</v>
      </c>
      <c r="D4278" t="s">
        <v>8</v>
      </c>
      <c r="E4278" t="s">
        <v>8796</v>
      </c>
      <c r="F4278">
        <v>635</v>
      </c>
      <c r="G4278">
        <v>0.247</v>
      </c>
      <c r="H4278">
        <v>0</v>
      </c>
      <c r="J4278" s="1" t="str">
        <f t="shared" si="67"/>
        <v>2024-02-26-04</v>
      </c>
    </row>
    <row r="4279" spans="1:10" x14ac:dyDescent="0.45">
      <c r="A4279">
        <v>4679426</v>
      </c>
      <c r="B4279" s="1">
        <v>45348.208333333336</v>
      </c>
      <c r="C4279" t="s">
        <v>7</v>
      </c>
      <c r="D4279" t="s">
        <v>8</v>
      </c>
      <c r="E4279" t="s">
        <v>8796</v>
      </c>
      <c r="F4279">
        <v>635</v>
      </c>
      <c r="G4279">
        <v>0.70699999999999996</v>
      </c>
      <c r="H4279">
        <v>0</v>
      </c>
      <c r="J4279" s="1" t="str">
        <f t="shared" si="67"/>
        <v>2024-02-26-05</v>
      </c>
    </row>
    <row r="4280" spans="1:10" x14ac:dyDescent="0.45">
      <c r="A4280">
        <v>4680705</v>
      </c>
      <c r="B4280" s="1">
        <v>45348.25</v>
      </c>
      <c r="C4280" t="s">
        <v>7</v>
      </c>
      <c r="D4280" t="s">
        <v>8</v>
      </c>
      <c r="E4280" t="s">
        <v>8796</v>
      </c>
      <c r="F4280">
        <v>635</v>
      </c>
      <c r="G4280">
        <v>0.38400000000000001</v>
      </c>
      <c r="H4280">
        <v>1.2999999999999999E-2</v>
      </c>
      <c r="J4280" s="1" t="str">
        <f t="shared" si="67"/>
        <v>2024-02-26-06</v>
      </c>
    </row>
    <row r="4281" spans="1:10" x14ac:dyDescent="0.45">
      <c r="A4281">
        <v>4681168</v>
      </c>
      <c r="B4281" s="1">
        <v>45348.291666666664</v>
      </c>
      <c r="C4281" t="s">
        <v>7</v>
      </c>
      <c r="D4281" t="s">
        <v>8</v>
      </c>
      <c r="E4281" t="s">
        <v>8796</v>
      </c>
      <c r="F4281">
        <v>635</v>
      </c>
      <c r="G4281">
        <v>0.64600000000000002</v>
      </c>
      <c r="H4281">
        <v>0.219</v>
      </c>
      <c r="J4281" s="1" t="str">
        <f t="shared" si="67"/>
        <v>2024-02-26-07</v>
      </c>
    </row>
    <row r="4282" spans="1:10" x14ac:dyDescent="0.45">
      <c r="A4282">
        <v>4681896</v>
      </c>
      <c r="B4282" s="1">
        <v>45348.333333333336</v>
      </c>
      <c r="C4282" t="s">
        <v>7</v>
      </c>
      <c r="D4282" t="s">
        <v>8</v>
      </c>
      <c r="E4282" t="s">
        <v>8796</v>
      </c>
      <c r="F4282">
        <v>635</v>
      </c>
      <c r="G4282">
        <v>0.307</v>
      </c>
      <c r="H4282">
        <v>0.249</v>
      </c>
      <c r="J4282" s="1" t="str">
        <f t="shared" si="67"/>
        <v>2024-02-26-08</v>
      </c>
    </row>
    <row r="4283" spans="1:10" x14ac:dyDescent="0.45">
      <c r="A4283">
        <v>4683743</v>
      </c>
      <c r="B4283" s="1">
        <v>45348.375</v>
      </c>
      <c r="C4283" t="s">
        <v>7</v>
      </c>
      <c r="D4283" t="s">
        <v>8</v>
      </c>
      <c r="E4283" t="s">
        <v>8796</v>
      </c>
      <c r="F4283">
        <v>635</v>
      </c>
      <c r="G4283">
        <v>7.2999999999999995E-2</v>
      </c>
      <c r="H4283">
        <v>0.40799999999999997</v>
      </c>
      <c r="J4283" s="1" t="str">
        <f t="shared" si="67"/>
        <v>2024-02-26-09</v>
      </c>
    </row>
    <row r="4284" spans="1:10" x14ac:dyDescent="0.45">
      <c r="A4284">
        <v>4684485</v>
      </c>
      <c r="B4284" s="1">
        <v>45348.416666666664</v>
      </c>
      <c r="C4284" t="s">
        <v>7</v>
      </c>
      <c r="D4284" t="s">
        <v>8</v>
      </c>
      <c r="E4284" t="s">
        <v>8796</v>
      </c>
      <c r="F4284">
        <v>635</v>
      </c>
      <c r="G4284">
        <v>0.29099999999999998</v>
      </c>
      <c r="H4284">
        <v>0.41799999999999998</v>
      </c>
      <c r="J4284" s="1" t="str">
        <f t="shared" si="67"/>
        <v>2024-02-26-10</v>
      </c>
    </row>
    <row r="4285" spans="1:10" x14ac:dyDescent="0.45">
      <c r="A4285">
        <v>4685665</v>
      </c>
      <c r="B4285" s="1">
        <v>45348.458333333336</v>
      </c>
      <c r="C4285" t="s">
        <v>7</v>
      </c>
      <c r="D4285" t="s">
        <v>8</v>
      </c>
      <c r="E4285" t="s">
        <v>8796</v>
      </c>
      <c r="F4285">
        <v>635</v>
      </c>
      <c r="G4285">
        <v>0.108</v>
      </c>
      <c r="H4285">
        <v>0.54</v>
      </c>
      <c r="J4285" s="1" t="str">
        <f t="shared" si="67"/>
        <v>2024-02-26-11</v>
      </c>
    </row>
    <row r="4286" spans="1:10" x14ac:dyDescent="0.45">
      <c r="A4286">
        <v>4686326</v>
      </c>
      <c r="B4286" s="1">
        <v>45348.5</v>
      </c>
      <c r="C4286" t="s">
        <v>7</v>
      </c>
      <c r="D4286" t="s">
        <v>8</v>
      </c>
      <c r="E4286" t="s">
        <v>8796</v>
      </c>
      <c r="F4286">
        <v>635</v>
      </c>
      <c r="G4286">
        <v>6.9000000000000006E-2</v>
      </c>
      <c r="H4286">
        <v>1.337</v>
      </c>
      <c r="J4286" s="1" t="str">
        <f t="shared" si="67"/>
        <v>2024-02-26-12</v>
      </c>
    </row>
    <row r="4287" spans="1:10" x14ac:dyDescent="0.45">
      <c r="A4287">
        <v>4688257</v>
      </c>
      <c r="B4287" s="1">
        <v>45348.541666666664</v>
      </c>
      <c r="C4287" t="s">
        <v>7</v>
      </c>
      <c r="D4287" t="s">
        <v>8</v>
      </c>
      <c r="E4287" t="s">
        <v>8796</v>
      </c>
      <c r="F4287">
        <v>635</v>
      </c>
      <c r="G4287">
        <v>0.42</v>
      </c>
      <c r="H4287">
        <v>1.081</v>
      </c>
      <c r="J4287" s="1" t="str">
        <f t="shared" si="67"/>
        <v>2024-02-26-13</v>
      </c>
    </row>
    <row r="4288" spans="1:10" x14ac:dyDescent="0.45">
      <c r="A4288">
        <v>4689106</v>
      </c>
      <c r="B4288" s="1">
        <v>45348.583333333336</v>
      </c>
      <c r="C4288" t="s">
        <v>7</v>
      </c>
      <c r="D4288" t="s">
        <v>8</v>
      </c>
      <c r="E4288" t="s">
        <v>8796</v>
      </c>
      <c r="F4288">
        <v>635</v>
      </c>
      <c r="G4288">
        <v>0.03</v>
      </c>
      <c r="H4288">
        <v>0.57599999999999996</v>
      </c>
      <c r="J4288" s="1" t="str">
        <f t="shared" si="67"/>
        <v>2024-02-26-14</v>
      </c>
    </row>
    <row r="4289" spans="1:10" x14ac:dyDescent="0.45">
      <c r="A4289">
        <v>4690402</v>
      </c>
      <c r="B4289" s="1">
        <v>45348.625</v>
      </c>
      <c r="C4289" t="s">
        <v>7</v>
      </c>
      <c r="D4289" t="s">
        <v>8</v>
      </c>
      <c r="E4289" t="s">
        <v>8796</v>
      </c>
      <c r="F4289">
        <v>635</v>
      </c>
      <c r="G4289">
        <v>1.0269999999999999</v>
      </c>
      <c r="H4289">
        <v>2.8000000000000001E-2</v>
      </c>
      <c r="J4289" s="1" t="str">
        <f t="shared" si="67"/>
        <v>2024-02-26-15</v>
      </c>
    </row>
    <row r="4290" spans="1:10" x14ac:dyDescent="0.45">
      <c r="A4290">
        <v>4691336</v>
      </c>
      <c r="B4290" s="1">
        <v>45348.666666666664</v>
      </c>
      <c r="C4290" t="s">
        <v>7</v>
      </c>
      <c r="D4290" t="s">
        <v>8</v>
      </c>
      <c r="E4290" t="s">
        <v>8796</v>
      </c>
      <c r="F4290">
        <v>635</v>
      </c>
      <c r="G4290">
        <v>0.79400000000000004</v>
      </c>
      <c r="H4290">
        <v>0</v>
      </c>
      <c r="J4290" s="1" t="str">
        <f t="shared" si="67"/>
        <v>2024-02-26-16</v>
      </c>
    </row>
    <row r="4291" spans="1:10" x14ac:dyDescent="0.45">
      <c r="A4291">
        <v>4691894</v>
      </c>
      <c r="B4291" s="1">
        <v>45348.708333333336</v>
      </c>
      <c r="C4291" t="s">
        <v>7</v>
      </c>
      <c r="D4291" t="s">
        <v>8</v>
      </c>
      <c r="E4291" t="s">
        <v>8796</v>
      </c>
      <c r="F4291">
        <v>635</v>
      </c>
      <c r="G4291">
        <v>1.153</v>
      </c>
      <c r="H4291">
        <v>0</v>
      </c>
      <c r="J4291" s="1" t="str">
        <f t="shared" ref="J4291:J4354" si="68">TEXT(YEAR(B4291),"0000")&amp;"-"&amp;TEXT(MONTH(B4291),"00")&amp;"-"&amp;TEXT(DAY(B4291),"00")&amp;"-"&amp;TEXT(HOUR(B4291),"00")</f>
        <v>2024-02-26-17</v>
      </c>
    </row>
    <row r="4292" spans="1:10" x14ac:dyDescent="0.45">
      <c r="A4292">
        <v>4692991</v>
      </c>
      <c r="B4292" s="1">
        <v>45348.75</v>
      </c>
      <c r="C4292" t="s">
        <v>7</v>
      </c>
      <c r="D4292" t="s">
        <v>8</v>
      </c>
      <c r="E4292" t="s">
        <v>8796</v>
      </c>
      <c r="F4292">
        <v>635</v>
      </c>
      <c r="G4292">
        <v>0.57699999999999996</v>
      </c>
      <c r="H4292">
        <v>0</v>
      </c>
      <c r="J4292" s="1" t="str">
        <f t="shared" si="68"/>
        <v>2024-02-26-18</v>
      </c>
    </row>
    <row r="4293" spans="1:10" x14ac:dyDescent="0.45">
      <c r="A4293">
        <v>4694548</v>
      </c>
      <c r="B4293" s="1">
        <v>45348.791666666664</v>
      </c>
      <c r="C4293" t="s">
        <v>7</v>
      </c>
      <c r="D4293" t="s">
        <v>8</v>
      </c>
      <c r="E4293" t="s">
        <v>8796</v>
      </c>
      <c r="F4293">
        <v>635</v>
      </c>
      <c r="G4293">
        <v>0.27700000000000002</v>
      </c>
      <c r="H4293">
        <v>0</v>
      </c>
      <c r="J4293" s="1" t="str">
        <f t="shared" si="68"/>
        <v>2024-02-26-19</v>
      </c>
    </row>
    <row r="4294" spans="1:10" x14ac:dyDescent="0.45">
      <c r="A4294">
        <v>4695283</v>
      </c>
      <c r="B4294" s="1">
        <v>45348.833333333336</v>
      </c>
      <c r="C4294" t="s">
        <v>7</v>
      </c>
      <c r="D4294" t="s">
        <v>8</v>
      </c>
      <c r="E4294" t="s">
        <v>8796</v>
      </c>
      <c r="F4294">
        <v>635</v>
      </c>
      <c r="G4294">
        <v>0.76100000000000001</v>
      </c>
      <c r="H4294">
        <v>0</v>
      </c>
      <c r="J4294" s="1" t="str">
        <f t="shared" si="68"/>
        <v>2024-02-26-20</v>
      </c>
    </row>
    <row r="4295" spans="1:10" x14ac:dyDescent="0.45">
      <c r="A4295">
        <v>4696566</v>
      </c>
      <c r="B4295" s="1">
        <v>45348.875</v>
      </c>
      <c r="C4295" t="s">
        <v>7</v>
      </c>
      <c r="D4295" t="s">
        <v>8</v>
      </c>
      <c r="E4295" t="s">
        <v>8796</v>
      </c>
      <c r="F4295">
        <v>635</v>
      </c>
      <c r="G4295">
        <v>0.32900000000000001</v>
      </c>
      <c r="H4295">
        <v>0</v>
      </c>
      <c r="J4295" s="1" t="str">
        <f t="shared" si="68"/>
        <v>2024-02-26-21</v>
      </c>
    </row>
    <row r="4296" spans="1:10" x14ac:dyDescent="0.45">
      <c r="A4296">
        <v>4697774</v>
      </c>
      <c r="B4296" s="1">
        <v>45348.916666666664</v>
      </c>
      <c r="C4296" t="s">
        <v>7</v>
      </c>
      <c r="D4296" t="s">
        <v>8</v>
      </c>
      <c r="E4296" t="s">
        <v>8796</v>
      </c>
      <c r="F4296">
        <v>635</v>
      </c>
      <c r="G4296">
        <v>0.47299999999999998</v>
      </c>
      <c r="H4296">
        <v>0</v>
      </c>
      <c r="J4296" s="1" t="str">
        <f t="shared" si="68"/>
        <v>2024-02-26-22</v>
      </c>
    </row>
    <row r="4297" spans="1:10" x14ac:dyDescent="0.45">
      <c r="A4297">
        <v>4698478</v>
      </c>
      <c r="B4297" s="1">
        <v>45348.958333333336</v>
      </c>
      <c r="C4297" t="s">
        <v>7</v>
      </c>
      <c r="D4297" t="s">
        <v>8</v>
      </c>
      <c r="E4297" t="s">
        <v>8796</v>
      </c>
      <c r="F4297">
        <v>635</v>
      </c>
      <c r="G4297">
        <v>0.498</v>
      </c>
      <c r="H4297">
        <v>0</v>
      </c>
      <c r="J4297" s="1" t="str">
        <f t="shared" si="68"/>
        <v>2024-02-26-23</v>
      </c>
    </row>
    <row r="4298" spans="1:10" x14ac:dyDescent="0.45">
      <c r="A4298">
        <v>4699686</v>
      </c>
      <c r="B4298" s="1">
        <v>45349</v>
      </c>
      <c r="C4298" t="s">
        <v>7</v>
      </c>
      <c r="D4298" t="s">
        <v>8</v>
      </c>
      <c r="E4298" t="s">
        <v>8796</v>
      </c>
      <c r="F4298">
        <v>635</v>
      </c>
      <c r="G4298">
        <v>0.41199999999999998</v>
      </c>
      <c r="H4298">
        <v>0</v>
      </c>
      <c r="J4298" s="1" t="str">
        <f t="shared" si="68"/>
        <v>2024-02-27-00</v>
      </c>
    </row>
    <row r="4299" spans="1:10" x14ac:dyDescent="0.45">
      <c r="A4299">
        <v>4700879</v>
      </c>
      <c r="B4299" s="1">
        <v>45349.041666666664</v>
      </c>
      <c r="C4299" t="s">
        <v>7</v>
      </c>
      <c r="D4299" t="s">
        <v>8</v>
      </c>
      <c r="E4299" t="s">
        <v>8796</v>
      </c>
      <c r="F4299">
        <v>635</v>
      </c>
      <c r="G4299">
        <v>0.46800000000000003</v>
      </c>
      <c r="H4299">
        <v>0</v>
      </c>
      <c r="J4299" s="1" t="str">
        <f t="shared" si="68"/>
        <v>2024-02-27-01</v>
      </c>
    </row>
    <row r="4300" spans="1:10" x14ac:dyDescent="0.45">
      <c r="A4300">
        <v>4702363</v>
      </c>
      <c r="B4300" s="1">
        <v>45349.083333333336</v>
      </c>
      <c r="C4300" t="s">
        <v>7</v>
      </c>
      <c r="D4300" t="s">
        <v>8</v>
      </c>
      <c r="E4300" t="s">
        <v>8796</v>
      </c>
      <c r="F4300">
        <v>635</v>
      </c>
      <c r="G4300">
        <v>0.47</v>
      </c>
      <c r="H4300">
        <v>0</v>
      </c>
      <c r="J4300" s="1" t="str">
        <f t="shared" si="68"/>
        <v>2024-02-27-02</v>
      </c>
    </row>
    <row r="4301" spans="1:10" x14ac:dyDescent="0.45">
      <c r="A4301">
        <v>4702851</v>
      </c>
      <c r="B4301" s="1">
        <v>45349.125</v>
      </c>
      <c r="C4301" t="s">
        <v>7</v>
      </c>
      <c r="D4301" t="s">
        <v>8</v>
      </c>
      <c r="E4301" t="s">
        <v>8796</v>
      </c>
      <c r="F4301">
        <v>635</v>
      </c>
      <c r="G4301">
        <v>0.23799999999999999</v>
      </c>
      <c r="H4301">
        <v>0</v>
      </c>
      <c r="J4301" s="1" t="str">
        <f t="shared" si="68"/>
        <v>2024-02-27-03</v>
      </c>
    </row>
    <row r="4302" spans="1:10" x14ac:dyDescent="0.45">
      <c r="A4302">
        <v>4704758</v>
      </c>
      <c r="B4302" s="1">
        <v>45349.166666666664</v>
      </c>
      <c r="C4302" t="s">
        <v>7</v>
      </c>
      <c r="D4302" t="s">
        <v>8</v>
      </c>
      <c r="E4302" t="s">
        <v>8796</v>
      </c>
      <c r="F4302">
        <v>635</v>
      </c>
      <c r="G4302">
        <v>1.008</v>
      </c>
      <c r="H4302">
        <v>0</v>
      </c>
      <c r="J4302" s="1" t="str">
        <f t="shared" si="68"/>
        <v>2024-02-27-04</v>
      </c>
    </row>
    <row r="4303" spans="1:10" x14ac:dyDescent="0.45">
      <c r="A4303">
        <v>4705190</v>
      </c>
      <c r="B4303" s="1">
        <v>45349.208333333336</v>
      </c>
      <c r="C4303" t="s">
        <v>7</v>
      </c>
      <c r="D4303" t="s">
        <v>8</v>
      </c>
      <c r="E4303" t="s">
        <v>8796</v>
      </c>
      <c r="F4303">
        <v>635</v>
      </c>
      <c r="G4303">
        <v>0.32200000000000001</v>
      </c>
      <c r="H4303">
        <v>0</v>
      </c>
      <c r="J4303" s="1" t="str">
        <f t="shared" si="68"/>
        <v>2024-02-27-05</v>
      </c>
    </row>
    <row r="4304" spans="1:10" x14ac:dyDescent="0.45">
      <c r="A4304">
        <v>4706301</v>
      </c>
      <c r="B4304" s="1">
        <v>45349.25</v>
      </c>
      <c r="C4304" t="s">
        <v>7</v>
      </c>
      <c r="D4304" t="s">
        <v>8</v>
      </c>
      <c r="E4304" t="s">
        <v>8796</v>
      </c>
      <c r="F4304">
        <v>635</v>
      </c>
      <c r="G4304">
        <v>0.85599999999999998</v>
      </c>
      <c r="H4304">
        <v>1.4999999999999999E-2</v>
      </c>
      <c r="J4304" s="1" t="str">
        <f t="shared" si="68"/>
        <v>2024-02-27-06</v>
      </c>
    </row>
    <row r="4305" spans="1:10" x14ac:dyDescent="0.45">
      <c r="A4305">
        <v>4708023</v>
      </c>
      <c r="B4305" s="1">
        <v>45349.291666666664</v>
      </c>
      <c r="C4305" t="s">
        <v>7</v>
      </c>
      <c r="D4305" t="s">
        <v>8</v>
      </c>
      <c r="E4305" t="s">
        <v>8796</v>
      </c>
      <c r="F4305">
        <v>635</v>
      </c>
      <c r="G4305">
        <v>0.42399999999999999</v>
      </c>
      <c r="H4305">
        <v>8.5999999999999993E-2</v>
      </c>
      <c r="J4305" s="1" t="str">
        <f t="shared" si="68"/>
        <v>2024-02-27-07</v>
      </c>
    </row>
    <row r="4306" spans="1:10" x14ac:dyDescent="0.45">
      <c r="A4306">
        <v>4708428</v>
      </c>
      <c r="B4306" s="1">
        <v>45349.333333333336</v>
      </c>
      <c r="C4306" t="s">
        <v>7</v>
      </c>
      <c r="D4306" t="s">
        <v>8</v>
      </c>
      <c r="E4306" t="s">
        <v>8796</v>
      </c>
      <c r="F4306">
        <v>635</v>
      </c>
      <c r="G4306">
        <v>0.23499999999999999</v>
      </c>
      <c r="H4306">
        <v>0.02</v>
      </c>
      <c r="J4306" s="1" t="str">
        <f t="shared" si="68"/>
        <v>2024-02-27-08</v>
      </c>
    </row>
    <row r="4307" spans="1:10" x14ac:dyDescent="0.45">
      <c r="A4307">
        <v>4710091</v>
      </c>
      <c r="B4307" s="1">
        <v>45349.375</v>
      </c>
      <c r="C4307" t="s">
        <v>7</v>
      </c>
      <c r="D4307" t="s">
        <v>8</v>
      </c>
      <c r="E4307" t="s">
        <v>8796</v>
      </c>
      <c r="F4307">
        <v>635</v>
      </c>
      <c r="G4307">
        <v>0.46200000000000002</v>
      </c>
      <c r="H4307">
        <v>1.2E-2</v>
      </c>
      <c r="J4307" s="1" t="str">
        <f t="shared" si="68"/>
        <v>2024-02-27-09</v>
      </c>
    </row>
    <row r="4308" spans="1:10" x14ac:dyDescent="0.45">
      <c r="A4308">
        <v>4710292</v>
      </c>
      <c r="B4308" s="1">
        <v>45349.416666666664</v>
      </c>
      <c r="C4308" t="s">
        <v>7</v>
      </c>
      <c r="D4308" t="s">
        <v>8</v>
      </c>
      <c r="E4308" t="s">
        <v>8796</v>
      </c>
      <c r="F4308">
        <v>635</v>
      </c>
      <c r="G4308">
        <v>1.1240000000000001</v>
      </c>
      <c r="H4308">
        <v>4.5999999999999999E-2</v>
      </c>
      <c r="J4308" s="1" t="str">
        <f t="shared" si="68"/>
        <v>2024-02-27-10</v>
      </c>
    </row>
    <row r="4309" spans="1:10" x14ac:dyDescent="0.45">
      <c r="A4309">
        <v>4711561</v>
      </c>
      <c r="B4309" s="1">
        <v>45349.458333333336</v>
      </c>
      <c r="C4309" t="s">
        <v>7</v>
      </c>
      <c r="D4309" t="s">
        <v>8</v>
      </c>
      <c r="E4309" t="s">
        <v>8796</v>
      </c>
      <c r="F4309">
        <v>635</v>
      </c>
      <c r="G4309">
        <v>1.2370000000000001</v>
      </c>
      <c r="H4309">
        <v>8.5000000000000006E-2</v>
      </c>
      <c r="J4309" s="1" t="str">
        <f t="shared" si="68"/>
        <v>2024-02-27-11</v>
      </c>
    </row>
    <row r="4310" spans="1:10" x14ac:dyDescent="0.45">
      <c r="A4310">
        <v>4713119</v>
      </c>
      <c r="B4310" s="1">
        <v>45349.5</v>
      </c>
      <c r="C4310" t="s">
        <v>7</v>
      </c>
      <c r="D4310" t="s">
        <v>8</v>
      </c>
      <c r="E4310" t="s">
        <v>8796</v>
      </c>
      <c r="F4310">
        <v>635</v>
      </c>
      <c r="G4310">
        <v>0.36899999999999999</v>
      </c>
      <c r="H4310">
        <v>0.10299999999999999</v>
      </c>
      <c r="J4310" s="1" t="str">
        <f t="shared" si="68"/>
        <v>2024-02-27-12</v>
      </c>
    </row>
    <row r="4311" spans="1:10" x14ac:dyDescent="0.45">
      <c r="A4311">
        <v>4714021</v>
      </c>
      <c r="B4311" s="1">
        <v>45349.541666666664</v>
      </c>
      <c r="C4311" t="s">
        <v>7</v>
      </c>
      <c r="D4311" t="s">
        <v>8</v>
      </c>
      <c r="E4311" t="s">
        <v>8796</v>
      </c>
      <c r="F4311">
        <v>635</v>
      </c>
      <c r="G4311">
        <v>0.218</v>
      </c>
      <c r="H4311">
        <v>2.5000000000000001E-2</v>
      </c>
      <c r="J4311" s="1" t="str">
        <f t="shared" si="68"/>
        <v>2024-02-27-13</v>
      </c>
    </row>
    <row r="4312" spans="1:10" x14ac:dyDescent="0.45">
      <c r="A4312">
        <v>4715536</v>
      </c>
      <c r="B4312" s="1">
        <v>45349.583333333336</v>
      </c>
      <c r="C4312" t="s">
        <v>7</v>
      </c>
      <c r="D4312" t="s">
        <v>8</v>
      </c>
      <c r="E4312" t="s">
        <v>8796</v>
      </c>
      <c r="F4312">
        <v>635</v>
      </c>
      <c r="G4312">
        <v>0.60299999999999998</v>
      </c>
      <c r="H4312">
        <v>2.8000000000000001E-2</v>
      </c>
      <c r="J4312" s="1" t="str">
        <f t="shared" si="68"/>
        <v>2024-02-27-14</v>
      </c>
    </row>
    <row r="4313" spans="1:10" x14ac:dyDescent="0.45">
      <c r="A4313">
        <v>4715832</v>
      </c>
      <c r="B4313" s="1">
        <v>45349.625</v>
      </c>
      <c r="C4313" t="s">
        <v>7</v>
      </c>
      <c r="D4313" t="s">
        <v>8</v>
      </c>
      <c r="E4313" t="s">
        <v>8796</v>
      </c>
      <c r="F4313">
        <v>635</v>
      </c>
      <c r="G4313">
        <v>0.53100000000000003</v>
      </c>
      <c r="H4313">
        <v>2E-3</v>
      </c>
      <c r="J4313" s="1" t="str">
        <f t="shared" si="68"/>
        <v>2024-02-27-15</v>
      </c>
    </row>
    <row r="4314" spans="1:10" x14ac:dyDescent="0.45">
      <c r="A4314">
        <v>4717673</v>
      </c>
      <c r="B4314" s="1">
        <v>45349.666666666664</v>
      </c>
      <c r="C4314" t="s">
        <v>7</v>
      </c>
      <c r="D4314" t="s">
        <v>8</v>
      </c>
      <c r="E4314" t="s">
        <v>8796</v>
      </c>
      <c r="F4314">
        <v>635</v>
      </c>
      <c r="G4314">
        <v>0.90400000000000003</v>
      </c>
      <c r="H4314">
        <v>0</v>
      </c>
      <c r="J4314" s="1" t="str">
        <f t="shared" si="68"/>
        <v>2024-02-27-16</v>
      </c>
    </row>
    <row r="4315" spans="1:10" x14ac:dyDescent="0.45">
      <c r="A4315">
        <v>4718573</v>
      </c>
      <c r="B4315" s="1">
        <v>45349.708333333336</v>
      </c>
      <c r="C4315" t="s">
        <v>7</v>
      </c>
      <c r="D4315" t="s">
        <v>8</v>
      </c>
      <c r="E4315" t="s">
        <v>8796</v>
      </c>
      <c r="F4315">
        <v>635</v>
      </c>
      <c r="G4315">
        <v>0.52200000000000002</v>
      </c>
      <c r="H4315">
        <v>0</v>
      </c>
      <c r="J4315" s="1" t="str">
        <f t="shared" si="68"/>
        <v>2024-02-27-17</v>
      </c>
    </row>
    <row r="4316" spans="1:10" x14ac:dyDescent="0.45">
      <c r="A4316">
        <v>4719996</v>
      </c>
      <c r="B4316" s="1">
        <v>45349.75</v>
      </c>
      <c r="C4316" t="s">
        <v>7</v>
      </c>
      <c r="D4316" t="s">
        <v>8</v>
      </c>
      <c r="E4316" t="s">
        <v>8796</v>
      </c>
      <c r="F4316">
        <v>635</v>
      </c>
      <c r="G4316">
        <v>0.80500000000000005</v>
      </c>
      <c r="H4316">
        <v>0</v>
      </c>
      <c r="J4316" s="1" t="str">
        <f t="shared" si="68"/>
        <v>2024-02-27-18</v>
      </c>
    </row>
    <row r="4317" spans="1:10" x14ac:dyDescent="0.45">
      <c r="A4317">
        <v>4720761</v>
      </c>
      <c r="B4317" s="1">
        <v>45349.791666666664</v>
      </c>
      <c r="C4317" t="s">
        <v>7</v>
      </c>
      <c r="D4317" t="s">
        <v>8</v>
      </c>
      <c r="E4317" t="s">
        <v>8796</v>
      </c>
      <c r="F4317">
        <v>635</v>
      </c>
      <c r="G4317">
        <v>0.59099999999999997</v>
      </c>
      <c r="H4317">
        <v>0</v>
      </c>
      <c r="J4317" s="1" t="str">
        <f t="shared" si="68"/>
        <v>2024-02-27-19</v>
      </c>
    </row>
    <row r="4318" spans="1:10" x14ac:dyDescent="0.45">
      <c r="A4318">
        <v>4721577</v>
      </c>
      <c r="B4318" s="1">
        <v>45349.833333333336</v>
      </c>
      <c r="C4318" t="s">
        <v>7</v>
      </c>
      <c r="D4318" t="s">
        <v>8</v>
      </c>
      <c r="E4318" t="s">
        <v>8796</v>
      </c>
      <c r="F4318">
        <v>635</v>
      </c>
      <c r="G4318">
        <v>0.36199999999999999</v>
      </c>
      <c r="H4318">
        <v>0</v>
      </c>
      <c r="J4318" s="1" t="str">
        <f t="shared" si="68"/>
        <v>2024-02-27-20</v>
      </c>
    </row>
    <row r="4319" spans="1:10" x14ac:dyDescent="0.45">
      <c r="A4319">
        <v>4722440</v>
      </c>
      <c r="B4319" s="1">
        <v>45349.875</v>
      </c>
      <c r="C4319" t="s">
        <v>7</v>
      </c>
      <c r="D4319" t="s">
        <v>8</v>
      </c>
      <c r="E4319" t="s">
        <v>8796</v>
      </c>
      <c r="F4319">
        <v>635</v>
      </c>
      <c r="G4319">
        <v>0.53</v>
      </c>
      <c r="H4319">
        <v>0</v>
      </c>
      <c r="J4319" s="1" t="str">
        <f t="shared" si="68"/>
        <v>2024-02-27-21</v>
      </c>
    </row>
    <row r="4320" spans="1:10" x14ac:dyDescent="0.45">
      <c r="A4320">
        <v>4724104</v>
      </c>
      <c r="B4320" s="1">
        <v>45349.916666666664</v>
      </c>
      <c r="C4320" t="s">
        <v>7</v>
      </c>
      <c r="D4320" t="s">
        <v>8</v>
      </c>
      <c r="E4320" t="s">
        <v>8796</v>
      </c>
      <c r="F4320">
        <v>635</v>
      </c>
      <c r="G4320">
        <v>0.53300000000000003</v>
      </c>
      <c r="H4320">
        <v>0</v>
      </c>
      <c r="J4320" s="1" t="str">
        <f t="shared" si="68"/>
        <v>2024-02-27-22</v>
      </c>
    </row>
    <row r="4321" spans="1:10" x14ac:dyDescent="0.45">
      <c r="A4321">
        <v>4724897</v>
      </c>
      <c r="B4321" s="1">
        <v>45349.958333333336</v>
      </c>
      <c r="C4321" t="s">
        <v>7</v>
      </c>
      <c r="D4321" t="s">
        <v>8</v>
      </c>
      <c r="E4321" t="s">
        <v>8796</v>
      </c>
      <c r="F4321">
        <v>635</v>
      </c>
      <c r="G4321">
        <v>0.24</v>
      </c>
      <c r="H4321">
        <v>0</v>
      </c>
      <c r="J4321" s="1" t="str">
        <f t="shared" si="68"/>
        <v>2024-02-27-23</v>
      </c>
    </row>
    <row r="4322" spans="1:10" x14ac:dyDescent="0.45">
      <c r="A4322">
        <v>4725719</v>
      </c>
      <c r="B4322" s="1">
        <v>45350</v>
      </c>
      <c r="C4322" t="s">
        <v>7</v>
      </c>
      <c r="D4322" t="s">
        <v>8</v>
      </c>
      <c r="E4322" t="s">
        <v>8796</v>
      </c>
      <c r="F4322">
        <v>635</v>
      </c>
      <c r="G4322">
        <v>0.56699999999999995</v>
      </c>
      <c r="H4322">
        <v>0</v>
      </c>
      <c r="J4322" s="1" t="str">
        <f t="shared" si="68"/>
        <v>2024-02-28-00</v>
      </c>
    </row>
    <row r="4323" spans="1:10" x14ac:dyDescent="0.45">
      <c r="A4323">
        <v>4727276</v>
      </c>
      <c r="B4323" s="1">
        <v>45350.041666666664</v>
      </c>
      <c r="C4323" t="s">
        <v>7</v>
      </c>
      <c r="D4323" t="s">
        <v>8</v>
      </c>
      <c r="E4323" t="s">
        <v>8796</v>
      </c>
      <c r="F4323">
        <v>635</v>
      </c>
      <c r="G4323">
        <v>0.32300000000000001</v>
      </c>
      <c r="H4323">
        <v>0</v>
      </c>
      <c r="J4323" s="1" t="str">
        <f t="shared" si="68"/>
        <v>2024-02-28-01</v>
      </c>
    </row>
    <row r="4324" spans="1:10" x14ac:dyDescent="0.45">
      <c r="A4324">
        <v>4728350</v>
      </c>
      <c r="B4324" s="1">
        <v>45350.083333333336</v>
      </c>
      <c r="C4324" t="s">
        <v>7</v>
      </c>
      <c r="D4324" t="s">
        <v>8</v>
      </c>
      <c r="E4324" t="s">
        <v>8796</v>
      </c>
      <c r="F4324">
        <v>635</v>
      </c>
      <c r="G4324">
        <v>0.34300000000000003</v>
      </c>
      <c r="H4324">
        <v>0</v>
      </c>
      <c r="J4324" s="1" t="str">
        <f t="shared" si="68"/>
        <v>2024-02-28-02</v>
      </c>
    </row>
    <row r="4325" spans="1:10" x14ac:dyDescent="0.45">
      <c r="A4325">
        <v>4729088</v>
      </c>
      <c r="B4325" s="1">
        <v>45350.125</v>
      </c>
      <c r="C4325" t="s">
        <v>7</v>
      </c>
      <c r="D4325" t="s">
        <v>8</v>
      </c>
      <c r="E4325" t="s">
        <v>8796</v>
      </c>
      <c r="F4325">
        <v>635</v>
      </c>
      <c r="G4325">
        <v>0.56100000000000005</v>
      </c>
      <c r="H4325">
        <v>0</v>
      </c>
      <c r="J4325" s="1" t="str">
        <f t="shared" si="68"/>
        <v>2024-02-28-03</v>
      </c>
    </row>
    <row r="4326" spans="1:10" x14ac:dyDescent="0.45">
      <c r="A4326">
        <v>4730257</v>
      </c>
      <c r="B4326" s="1">
        <v>45350.166666666664</v>
      </c>
      <c r="C4326" t="s">
        <v>7</v>
      </c>
      <c r="D4326" t="s">
        <v>8</v>
      </c>
      <c r="E4326" t="s">
        <v>8796</v>
      </c>
      <c r="F4326">
        <v>635</v>
      </c>
      <c r="G4326">
        <v>1.004</v>
      </c>
      <c r="H4326">
        <v>0</v>
      </c>
      <c r="J4326" s="1" t="str">
        <f t="shared" si="68"/>
        <v>2024-02-28-04</v>
      </c>
    </row>
    <row r="4327" spans="1:10" x14ac:dyDescent="0.45">
      <c r="A4327">
        <v>4731201</v>
      </c>
      <c r="B4327" s="1">
        <v>45350.208333333336</v>
      </c>
      <c r="C4327" t="s">
        <v>7</v>
      </c>
      <c r="D4327" t="s">
        <v>8</v>
      </c>
      <c r="E4327" t="s">
        <v>8796</v>
      </c>
      <c r="F4327">
        <v>635</v>
      </c>
      <c r="G4327">
        <v>0.55400000000000005</v>
      </c>
      <c r="H4327">
        <v>0</v>
      </c>
      <c r="J4327" s="1" t="str">
        <f t="shared" si="68"/>
        <v>2024-02-28-05</v>
      </c>
    </row>
    <row r="4328" spans="1:10" x14ac:dyDescent="0.45">
      <c r="A4328">
        <v>4733017</v>
      </c>
      <c r="B4328" s="1">
        <v>45350.25</v>
      </c>
      <c r="C4328" t="s">
        <v>7</v>
      </c>
      <c r="D4328" t="s">
        <v>8</v>
      </c>
      <c r="E4328" t="s">
        <v>8796</v>
      </c>
      <c r="F4328">
        <v>635</v>
      </c>
      <c r="G4328">
        <v>0.26400000000000001</v>
      </c>
      <c r="H4328">
        <v>1.0999999999999999E-2</v>
      </c>
      <c r="J4328" s="1" t="str">
        <f t="shared" si="68"/>
        <v>2024-02-28-06</v>
      </c>
    </row>
    <row r="4329" spans="1:10" x14ac:dyDescent="0.45">
      <c r="A4329">
        <v>4734124</v>
      </c>
      <c r="B4329" s="1">
        <v>45350.291666666664</v>
      </c>
      <c r="C4329" t="s">
        <v>7</v>
      </c>
      <c r="D4329" t="s">
        <v>8</v>
      </c>
      <c r="E4329" t="s">
        <v>8796</v>
      </c>
      <c r="F4329">
        <v>635</v>
      </c>
      <c r="G4329">
        <v>0.434</v>
      </c>
      <c r="H4329">
        <v>2.5999999999999999E-2</v>
      </c>
      <c r="J4329" s="1" t="str">
        <f t="shared" si="68"/>
        <v>2024-02-28-07</v>
      </c>
    </row>
    <row r="4330" spans="1:10" x14ac:dyDescent="0.45">
      <c r="A4330">
        <v>4734416</v>
      </c>
      <c r="B4330" s="1">
        <v>45350.333333333336</v>
      </c>
      <c r="C4330" t="s">
        <v>7</v>
      </c>
      <c r="D4330" t="s">
        <v>8</v>
      </c>
      <c r="E4330" t="s">
        <v>8796</v>
      </c>
      <c r="F4330">
        <v>635</v>
      </c>
      <c r="G4330">
        <v>0.32200000000000001</v>
      </c>
      <c r="H4330">
        <v>4.8000000000000001E-2</v>
      </c>
      <c r="J4330" s="1" t="str">
        <f t="shared" si="68"/>
        <v>2024-02-28-08</v>
      </c>
    </row>
    <row r="4331" spans="1:10" x14ac:dyDescent="0.45">
      <c r="A4331">
        <v>4735425</v>
      </c>
      <c r="B4331" s="1">
        <v>45350.375</v>
      </c>
      <c r="C4331" t="s">
        <v>7</v>
      </c>
      <c r="D4331" t="s">
        <v>8</v>
      </c>
      <c r="E4331" t="s">
        <v>8796</v>
      </c>
      <c r="F4331">
        <v>635</v>
      </c>
      <c r="G4331">
        <v>0.14699999999999999</v>
      </c>
      <c r="H4331">
        <v>0.129</v>
      </c>
      <c r="J4331" s="1" t="str">
        <f t="shared" si="68"/>
        <v>2024-02-28-09</v>
      </c>
    </row>
    <row r="4332" spans="1:10" x14ac:dyDescent="0.45">
      <c r="A4332">
        <v>4737225</v>
      </c>
      <c r="B4332" s="1">
        <v>45350.416666666664</v>
      </c>
      <c r="C4332" t="s">
        <v>7</v>
      </c>
      <c r="D4332" t="s">
        <v>8</v>
      </c>
      <c r="E4332" t="s">
        <v>8796</v>
      </c>
      <c r="F4332">
        <v>635</v>
      </c>
      <c r="G4332">
        <v>0.40200000000000002</v>
      </c>
      <c r="H4332">
        <v>8.5999999999999993E-2</v>
      </c>
      <c r="J4332" s="1" t="str">
        <f t="shared" si="68"/>
        <v>2024-02-28-10</v>
      </c>
    </row>
    <row r="4333" spans="1:10" x14ac:dyDescent="0.45">
      <c r="A4333">
        <v>4737659</v>
      </c>
      <c r="B4333" s="1">
        <v>45350.458333333336</v>
      </c>
      <c r="C4333" t="s">
        <v>7</v>
      </c>
      <c r="D4333" t="s">
        <v>8</v>
      </c>
      <c r="E4333" t="s">
        <v>8796</v>
      </c>
      <c r="F4333">
        <v>635</v>
      </c>
      <c r="G4333">
        <v>0.219</v>
      </c>
      <c r="H4333">
        <v>8.2000000000000003E-2</v>
      </c>
      <c r="J4333" s="1" t="str">
        <f t="shared" si="68"/>
        <v>2024-02-28-11</v>
      </c>
    </row>
    <row r="4334" spans="1:10" x14ac:dyDescent="0.45">
      <c r="A4334">
        <v>4739369</v>
      </c>
      <c r="B4334" s="1">
        <v>45350.5</v>
      </c>
      <c r="C4334" t="s">
        <v>7</v>
      </c>
      <c r="D4334" t="s">
        <v>8</v>
      </c>
      <c r="E4334" t="s">
        <v>8796</v>
      </c>
      <c r="F4334">
        <v>635</v>
      </c>
      <c r="G4334">
        <v>0.32600000000000001</v>
      </c>
      <c r="H4334">
        <v>0.06</v>
      </c>
      <c r="J4334" s="1" t="str">
        <f t="shared" si="68"/>
        <v>2024-02-28-12</v>
      </c>
    </row>
    <row r="4335" spans="1:10" x14ac:dyDescent="0.45">
      <c r="A4335">
        <v>4740575</v>
      </c>
      <c r="B4335" s="1">
        <v>45350.541666666664</v>
      </c>
      <c r="C4335" t="s">
        <v>7</v>
      </c>
      <c r="D4335" t="s">
        <v>8</v>
      </c>
      <c r="E4335" t="s">
        <v>8796</v>
      </c>
      <c r="F4335">
        <v>635</v>
      </c>
      <c r="G4335">
        <v>0.53300000000000003</v>
      </c>
      <c r="H4335">
        <v>7.0999999999999994E-2</v>
      </c>
      <c r="J4335" s="1" t="str">
        <f t="shared" si="68"/>
        <v>2024-02-28-13</v>
      </c>
    </row>
    <row r="4336" spans="1:10" x14ac:dyDescent="0.45">
      <c r="A4336">
        <v>4741783</v>
      </c>
      <c r="B4336" s="1">
        <v>45350.583333333336</v>
      </c>
      <c r="C4336" t="s">
        <v>7</v>
      </c>
      <c r="D4336" t="s">
        <v>8</v>
      </c>
      <c r="E4336" t="s">
        <v>8796</v>
      </c>
      <c r="F4336">
        <v>635</v>
      </c>
      <c r="G4336">
        <v>0.16400000000000001</v>
      </c>
      <c r="H4336">
        <v>2.9000000000000001E-2</v>
      </c>
      <c r="J4336" s="1" t="str">
        <f t="shared" si="68"/>
        <v>2024-02-28-14</v>
      </c>
    </row>
    <row r="4337" spans="1:10" x14ac:dyDescent="0.45">
      <c r="A4337">
        <v>4742378</v>
      </c>
      <c r="B4337" s="1">
        <v>45350.625</v>
      </c>
      <c r="C4337" t="s">
        <v>7</v>
      </c>
      <c r="D4337" t="s">
        <v>8</v>
      </c>
      <c r="E4337" t="s">
        <v>8796</v>
      </c>
      <c r="F4337">
        <v>635</v>
      </c>
      <c r="G4337">
        <v>1.123</v>
      </c>
      <c r="H4337">
        <v>3.0000000000000001E-3</v>
      </c>
      <c r="J4337" s="1" t="str">
        <f t="shared" si="68"/>
        <v>2024-02-28-15</v>
      </c>
    </row>
    <row r="4338" spans="1:10" x14ac:dyDescent="0.45">
      <c r="A4338">
        <v>4743442</v>
      </c>
      <c r="B4338" s="1">
        <v>45350.666666666664</v>
      </c>
      <c r="C4338" t="s">
        <v>7</v>
      </c>
      <c r="D4338" t="s">
        <v>8</v>
      </c>
      <c r="E4338" t="s">
        <v>8796</v>
      </c>
      <c r="F4338">
        <v>635</v>
      </c>
      <c r="G4338">
        <v>0.86699999999999999</v>
      </c>
      <c r="H4338">
        <v>0</v>
      </c>
      <c r="J4338" s="1" t="str">
        <f t="shared" si="68"/>
        <v>2024-02-28-16</v>
      </c>
    </row>
    <row r="4339" spans="1:10" x14ac:dyDescent="0.45">
      <c r="A4339">
        <v>4744669</v>
      </c>
      <c r="B4339" s="1">
        <v>45350.708333333336</v>
      </c>
      <c r="C4339" t="s">
        <v>7</v>
      </c>
      <c r="D4339" t="s">
        <v>8</v>
      </c>
      <c r="E4339" t="s">
        <v>8796</v>
      </c>
      <c r="F4339">
        <v>635</v>
      </c>
      <c r="G4339">
        <v>0.58399999999999996</v>
      </c>
      <c r="H4339">
        <v>0</v>
      </c>
      <c r="J4339" s="1" t="str">
        <f t="shared" si="68"/>
        <v>2024-02-28-17</v>
      </c>
    </row>
    <row r="4340" spans="1:10" x14ac:dyDescent="0.45">
      <c r="A4340">
        <v>4745688</v>
      </c>
      <c r="B4340" s="1">
        <v>45350.75</v>
      </c>
      <c r="C4340" t="s">
        <v>7</v>
      </c>
      <c r="D4340" t="s">
        <v>8</v>
      </c>
      <c r="E4340" t="s">
        <v>8796</v>
      </c>
      <c r="F4340">
        <v>635</v>
      </c>
      <c r="G4340">
        <v>0.55700000000000005</v>
      </c>
      <c r="H4340">
        <v>0</v>
      </c>
      <c r="J4340" s="1" t="str">
        <f t="shared" si="68"/>
        <v>2024-02-28-18</v>
      </c>
    </row>
    <row r="4341" spans="1:10" x14ac:dyDescent="0.45">
      <c r="A4341">
        <v>4746340</v>
      </c>
      <c r="B4341" s="1">
        <v>45350.791666666664</v>
      </c>
      <c r="C4341" t="s">
        <v>7</v>
      </c>
      <c r="D4341" t="s">
        <v>8</v>
      </c>
      <c r="E4341" t="s">
        <v>8796</v>
      </c>
      <c r="F4341">
        <v>635</v>
      </c>
      <c r="G4341">
        <v>0.47099999999999997</v>
      </c>
      <c r="H4341">
        <v>0</v>
      </c>
      <c r="J4341" s="1" t="str">
        <f t="shared" si="68"/>
        <v>2024-02-28-19</v>
      </c>
    </row>
    <row r="4342" spans="1:10" x14ac:dyDescent="0.45">
      <c r="A4342">
        <v>4747898</v>
      </c>
      <c r="B4342" s="1">
        <v>45350.833333333336</v>
      </c>
      <c r="C4342" t="s">
        <v>7</v>
      </c>
      <c r="D4342" t="s">
        <v>8</v>
      </c>
      <c r="E4342" t="s">
        <v>8796</v>
      </c>
      <c r="F4342">
        <v>635</v>
      </c>
      <c r="G4342">
        <v>0.65600000000000003</v>
      </c>
      <c r="H4342">
        <v>0</v>
      </c>
      <c r="J4342" s="1" t="str">
        <f t="shared" si="68"/>
        <v>2024-02-28-20</v>
      </c>
    </row>
    <row r="4343" spans="1:10" x14ac:dyDescent="0.45">
      <c r="A4343">
        <v>4749240</v>
      </c>
      <c r="B4343" s="1">
        <v>45350.875</v>
      </c>
      <c r="C4343" t="s">
        <v>7</v>
      </c>
      <c r="D4343" t="s">
        <v>8</v>
      </c>
      <c r="E4343" t="s">
        <v>8796</v>
      </c>
      <c r="F4343">
        <v>635</v>
      </c>
      <c r="G4343">
        <v>0.42599999999999999</v>
      </c>
      <c r="H4343">
        <v>0</v>
      </c>
      <c r="J4343" s="1" t="str">
        <f t="shared" si="68"/>
        <v>2024-02-28-21</v>
      </c>
    </row>
    <row r="4344" spans="1:10" x14ac:dyDescent="0.45">
      <c r="A4344">
        <v>4750158</v>
      </c>
      <c r="B4344" s="1">
        <v>45350.916666666664</v>
      </c>
      <c r="C4344" t="s">
        <v>7</v>
      </c>
      <c r="D4344" t="s">
        <v>8</v>
      </c>
      <c r="E4344" t="s">
        <v>8796</v>
      </c>
      <c r="F4344">
        <v>635</v>
      </c>
      <c r="G4344">
        <v>0.80500000000000005</v>
      </c>
      <c r="H4344">
        <v>0</v>
      </c>
      <c r="J4344" s="1" t="str">
        <f t="shared" si="68"/>
        <v>2024-02-28-22</v>
      </c>
    </row>
    <row r="4345" spans="1:10" x14ac:dyDescent="0.45">
      <c r="A4345">
        <v>4751514</v>
      </c>
      <c r="B4345" s="1">
        <v>45350.958333333336</v>
      </c>
      <c r="C4345" t="s">
        <v>7</v>
      </c>
      <c r="D4345" t="s">
        <v>8</v>
      </c>
      <c r="E4345" t="s">
        <v>8796</v>
      </c>
      <c r="F4345">
        <v>635</v>
      </c>
      <c r="G4345">
        <v>0.64700000000000002</v>
      </c>
      <c r="H4345">
        <v>0</v>
      </c>
      <c r="J4345" s="1" t="str">
        <f t="shared" si="68"/>
        <v>2024-02-28-23</v>
      </c>
    </row>
    <row r="4346" spans="1:10" x14ac:dyDescent="0.45">
      <c r="A4346">
        <v>4752770</v>
      </c>
      <c r="B4346" s="1">
        <v>45351</v>
      </c>
      <c r="C4346" t="s">
        <v>7</v>
      </c>
      <c r="D4346" t="s">
        <v>8</v>
      </c>
      <c r="E4346" t="s">
        <v>8796</v>
      </c>
      <c r="F4346">
        <v>635</v>
      </c>
      <c r="G4346">
        <v>0.61</v>
      </c>
      <c r="H4346">
        <v>0</v>
      </c>
      <c r="J4346" s="1" t="str">
        <f t="shared" si="68"/>
        <v>2024-02-29-00</v>
      </c>
    </row>
    <row r="4347" spans="1:10" x14ac:dyDescent="0.45">
      <c r="A4347">
        <v>4753594</v>
      </c>
      <c r="B4347" s="1">
        <v>45351.041666666664</v>
      </c>
      <c r="C4347" t="s">
        <v>7</v>
      </c>
      <c r="D4347" t="s">
        <v>8</v>
      </c>
      <c r="E4347" t="s">
        <v>8796</v>
      </c>
      <c r="F4347">
        <v>635</v>
      </c>
      <c r="G4347">
        <v>0.41</v>
      </c>
      <c r="H4347">
        <v>0</v>
      </c>
      <c r="J4347" s="1" t="str">
        <f t="shared" si="68"/>
        <v>2024-02-29-01</v>
      </c>
    </row>
    <row r="4348" spans="1:10" x14ac:dyDescent="0.45">
      <c r="A4348">
        <v>4754075</v>
      </c>
      <c r="B4348" s="1">
        <v>45351.083333333336</v>
      </c>
      <c r="C4348" t="s">
        <v>7</v>
      </c>
      <c r="D4348" t="s">
        <v>8</v>
      </c>
      <c r="E4348" t="s">
        <v>8796</v>
      </c>
      <c r="F4348">
        <v>635</v>
      </c>
      <c r="G4348">
        <v>0.51</v>
      </c>
      <c r="H4348">
        <v>0</v>
      </c>
      <c r="J4348" s="1" t="str">
        <f t="shared" si="68"/>
        <v>2024-02-29-02</v>
      </c>
    </row>
    <row r="4349" spans="1:10" x14ac:dyDescent="0.45">
      <c r="A4349">
        <v>4755278</v>
      </c>
      <c r="B4349" s="1">
        <v>45351.125</v>
      </c>
      <c r="C4349" t="s">
        <v>7</v>
      </c>
      <c r="D4349" t="s">
        <v>8</v>
      </c>
      <c r="E4349" t="s">
        <v>8796</v>
      </c>
      <c r="F4349">
        <v>635</v>
      </c>
      <c r="G4349">
        <v>0.55400000000000005</v>
      </c>
      <c r="H4349">
        <v>0</v>
      </c>
      <c r="J4349" s="1" t="str">
        <f t="shared" si="68"/>
        <v>2024-02-29-03</v>
      </c>
    </row>
    <row r="4350" spans="1:10" x14ac:dyDescent="0.45">
      <c r="A4350">
        <v>4756310</v>
      </c>
      <c r="B4350" s="1">
        <v>45351.166666666664</v>
      </c>
      <c r="C4350" t="s">
        <v>7</v>
      </c>
      <c r="D4350" t="s">
        <v>8</v>
      </c>
      <c r="E4350" t="s">
        <v>8796</v>
      </c>
      <c r="F4350">
        <v>635</v>
      </c>
      <c r="G4350">
        <v>0.50900000000000001</v>
      </c>
      <c r="H4350">
        <v>0</v>
      </c>
      <c r="J4350" s="1" t="str">
        <f t="shared" si="68"/>
        <v>2024-02-29-04</v>
      </c>
    </row>
    <row r="4351" spans="1:10" x14ac:dyDescent="0.45">
      <c r="A4351">
        <v>4757586</v>
      </c>
      <c r="B4351" s="1">
        <v>45351.208333333336</v>
      </c>
      <c r="C4351" t="s">
        <v>7</v>
      </c>
      <c r="D4351" t="s">
        <v>8</v>
      </c>
      <c r="E4351" t="s">
        <v>8796</v>
      </c>
      <c r="F4351">
        <v>635</v>
      </c>
      <c r="G4351">
        <v>0.47799999999999998</v>
      </c>
      <c r="H4351">
        <v>0</v>
      </c>
      <c r="J4351" s="1" t="str">
        <f t="shared" si="68"/>
        <v>2024-02-29-05</v>
      </c>
    </row>
    <row r="4352" spans="1:10" x14ac:dyDescent="0.45">
      <c r="A4352">
        <v>4758493</v>
      </c>
      <c r="B4352" s="1">
        <v>45351.25</v>
      </c>
      <c r="C4352" t="s">
        <v>7</v>
      </c>
      <c r="D4352" t="s">
        <v>8</v>
      </c>
      <c r="E4352" t="s">
        <v>8796</v>
      </c>
      <c r="F4352">
        <v>635</v>
      </c>
      <c r="G4352">
        <v>0.70099999999999996</v>
      </c>
      <c r="H4352">
        <v>1E-3</v>
      </c>
      <c r="J4352" s="1" t="str">
        <f t="shared" si="68"/>
        <v>2024-02-29-06</v>
      </c>
    </row>
    <row r="4353" spans="1:10" x14ac:dyDescent="0.45">
      <c r="A4353">
        <v>4759846</v>
      </c>
      <c r="B4353" s="1">
        <v>45351.291666666664</v>
      </c>
      <c r="C4353" t="s">
        <v>7</v>
      </c>
      <c r="D4353" t="s">
        <v>8</v>
      </c>
      <c r="E4353" t="s">
        <v>8796</v>
      </c>
      <c r="F4353">
        <v>635</v>
      </c>
      <c r="G4353">
        <v>1.0089999999999999</v>
      </c>
      <c r="H4353">
        <v>1.2E-2</v>
      </c>
      <c r="J4353" s="1" t="str">
        <f t="shared" si="68"/>
        <v>2024-02-29-07</v>
      </c>
    </row>
    <row r="4354" spans="1:10" x14ac:dyDescent="0.45">
      <c r="A4354">
        <v>4761351</v>
      </c>
      <c r="B4354" s="1">
        <v>45351.333333333336</v>
      </c>
      <c r="C4354" t="s">
        <v>7</v>
      </c>
      <c r="D4354" t="s">
        <v>8</v>
      </c>
      <c r="E4354" t="s">
        <v>8796</v>
      </c>
      <c r="F4354">
        <v>635</v>
      </c>
      <c r="G4354">
        <v>0.314</v>
      </c>
      <c r="H4354">
        <v>0.111</v>
      </c>
      <c r="J4354" s="1" t="str">
        <f t="shared" si="68"/>
        <v>2024-02-29-08</v>
      </c>
    </row>
    <row r="4355" spans="1:10" x14ac:dyDescent="0.45">
      <c r="A4355">
        <v>4762400</v>
      </c>
      <c r="B4355" s="1">
        <v>45351.375</v>
      </c>
      <c r="C4355" t="s">
        <v>7</v>
      </c>
      <c r="D4355" t="s">
        <v>8</v>
      </c>
      <c r="E4355" t="s">
        <v>8796</v>
      </c>
      <c r="F4355">
        <v>635</v>
      </c>
      <c r="G4355">
        <v>0.438</v>
      </c>
      <c r="H4355">
        <v>0.111</v>
      </c>
      <c r="J4355" s="1" t="str">
        <f t="shared" ref="J4355:J4418" si="69">TEXT(YEAR(B4355),"0000")&amp;"-"&amp;TEXT(MONTH(B4355),"00")&amp;"-"&amp;TEXT(DAY(B4355),"00")&amp;"-"&amp;TEXT(HOUR(B4355),"00")</f>
        <v>2024-02-29-09</v>
      </c>
    </row>
    <row r="4356" spans="1:10" x14ac:dyDescent="0.45">
      <c r="A4356">
        <v>4763160</v>
      </c>
      <c r="B4356" s="1">
        <v>45351.416666666664</v>
      </c>
      <c r="C4356" t="s">
        <v>7</v>
      </c>
      <c r="D4356" t="s">
        <v>8</v>
      </c>
      <c r="E4356" t="s">
        <v>8796</v>
      </c>
      <c r="F4356">
        <v>635</v>
      </c>
      <c r="G4356">
        <v>0.307</v>
      </c>
      <c r="H4356">
        <v>0.16800000000000001</v>
      </c>
      <c r="J4356" s="1" t="str">
        <f t="shared" si="69"/>
        <v>2024-02-29-10</v>
      </c>
    </row>
    <row r="4357" spans="1:10" x14ac:dyDescent="0.45">
      <c r="A4357">
        <v>4764146</v>
      </c>
      <c r="B4357" s="1">
        <v>45351.458333333336</v>
      </c>
      <c r="C4357" t="s">
        <v>7</v>
      </c>
      <c r="D4357" t="s">
        <v>8</v>
      </c>
      <c r="E4357" t="s">
        <v>8796</v>
      </c>
      <c r="F4357">
        <v>635</v>
      </c>
      <c r="G4357">
        <v>0.26200000000000001</v>
      </c>
      <c r="H4357">
        <v>0.32200000000000001</v>
      </c>
      <c r="J4357" s="1" t="str">
        <f t="shared" si="69"/>
        <v>2024-02-29-11</v>
      </c>
    </row>
    <row r="4358" spans="1:10" x14ac:dyDescent="0.45">
      <c r="A4358">
        <v>4764909</v>
      </c>
      <c r="B4358" s="1">
        <v>45351.5</v>
      </c>
      <c r="C4358" t="s">
        <v>7</v>
      </c>
      <c r="D4358" t="s">
        <v>8</v>
      </c>
      <c r="E4358" t="s">
        <v>8796</v>
      </c>
      <c r="F4358">
        <v>635</v>
      </c>
      <c r="G4358">
        <v>0.56699999999999995</v>
      </c>
      <c r="H4358">
        <v>0.38800000000000001</v>
      </c>
      <c r="J4358" s="1" t="str">
        <f t="shared" si="69"/>
        <v>2024-02-29-12</v>
      </c>
    </row>
    <row r="4359" spans="1:10" x14ac:dyDescent="0.45">
      <c r="A4359">
        <v>4766233</v>
      </c>
      <c r="B4359" s="1">
        <v>45351.541666666664</v>
      </c>
      <c r="C4359" t="s">
        <v>7</v>
      </c>
      <c r="D4359" t="s">
        <v>8</v>
      </c>
      <c r="E4359" t="s">
        <v>8796</v>
      </c>
      <c r="F4359">
        <v>635</v>
      </c>
      <c r="G4359">
        <v>0.748</v>
      </c>
      <c r="H4359">
        <v>0.28699999999999998</v>
      </c>
      <c r="J4359" s="1" t="str">
        <f t="shared" si="69"/>
        <v>2024-02-29-13</v>
      </c>
    </row>
    <row r="4360" spans="1:10" x14ac:dyDescent="0.45">
      <c r="A4360">
        <v>4767239</v>
      </c>
      <c r="B4360" s="1">
        <v>45351.583333333336</v>
      </c>
      <c r="C4360" t="s">
        <v>7</v>
      </c>
      <c r="D4360" t="s">
        <v>8</v>
      </c>
      <c r="E4360" t="s">
        <v>8796</v>
      </c>
      <c r="F4360">
        <v>635</v>
      </c>
      <c r="G4360">
        <v>0.443</v>
      </c>
      <c r="H4360">
        <v>0.17799999999999999</v>
      </c>
      <c r="J4360" s="1" t="str">
        <f t="shared" si="69"/>
        <v>2024-02-29-14</v>
      </c>
    </row>
    <row r="4361" spans="1:10" x14ac:dyDescent="0.45">
      <c r="A4361">
        <v>4768620</v>
      </c>
      <c r="B4361" s="1">
        <v>45351.625</v>
      </c>
      <c r="C4361" t="s">
        <v>7</v>
      </c>
      <c r="D4361" t="s">
        <v>8</v>
      </c>
      <c r="E4361" t="s">
        <v>8796</v>
      </c>
      <c r="F4361">
        <v>635</v>
      </c>
      <c r="G4361">
        <v>0.71899999999999997</v>
      </c>
      <c r="H4361">
        <v>2.4E-2</v>
      </c>
      <c r="J4361" s="1" t="str">
        <f t="shared" si="69"/>
        <v>2024-02-29-15</v>
      </c>
    </row>
    <row r="4362" spans="1:10" x14ac:dyDescent="0.45">
      <c r="A4362">
        <v>4769424</v>
      </c>
      <c r="B4362" s="1">
        <v>45351.666666666664</v>
      </c>
      <c r="C4362" t="s">
        <v>7</v>
      </c>
      <c r="D4362" t="s">
        <v>8</v>
      </c>
      <c r="E4362" t="s">
        <v>8796</v>
      </c>
      <c r="F4362">
        <v>635</v>
      </c>
      <c r="G4362">
        <v>0.73499999999999999</v>
      </c>
      <c r="H4362">
        <v>0</v>
      </c>
      <c r="J4362" s="1" t="str">
        <f t="shared" si="69"/>
        <v>2024-02-29-16</v>
      </c>
    </row>
    <row r="4363" spans="1:10" x14ac:dyDescent="0.45">
      <c r="A4363">
        <v>4770358</v>
      </c>
      <c r="B4363" s="1">
        <v>45351.708333333336</v>
      </c>
      <c r="C4363" t="s">
        <v>7</v>
      </c>
      <c r="D4363" t="s">
        <v>8</v>
      </c>
      <c r="E4363" t="s">
        <v>8796</v>
      </c>
      <c r="F4363">
        <v>635</v>
      </c>
      <c r="G4363">
        <v>1.522</v>
      </c>
      <c r="H4363">
        <v>0</v>
      </c>
      <c r="J4363" s="1" t="str">
        <f t="shared" si="69"/>
        <v>2024-02-29-17</v>
      </c>
    </row>
    <row r="4364" spans="1:10" x14ac:dyDescent="0.45">
      <c r="A4364">
        <v>4771646</v>
      </c>
      <c r="B4364" s="1">
        <v>45351.75</v>
      </c>
      <c r="C4364" t="s">
        <v>7</v>
      </c>
      <c r="D4364" t="s">
        <v>8</v>
      </c>
      <c r="E4364" t="s">
        <v>8796</v>
      </c>
      <c r="F4364">
        <v>635</v>
      </c>
      <c r="G4364">
        <v>0.84</v>
      </c>
      <c r="H4364">
        <v>0</v>
      </c>
      <c r="J4364" s="1" t="str">
        <f t="shared" si="69"/>
        <v>2024-02-29-18</v>
      </c>
    </row>
    <row r="4365" spans="1:10" x14ac:dyDescent="0.45">
      <c r="A4365">
        <v>4772845</v>
      </c>
      <c r="B4365" s="1">
        <v>45351.791666666664</v>
      </c>
      <c r="C4365" t="s">
        <v>7</v>
      </c>
      <c r="D4365" t="s">
        <v>8</v>
      </c>
      <c r="E4365" t="s">
        <v>8796</v>
      </c>
      <c r="F4365">
        <v>635</v>
      </c>
      <c r="G4365">
        <v>0.28799999999999998</v>
      </c>
      <c r="H4365">
        <v>0</v>
      </c>
      <c r="J4365" s="1" t="str">
        <f t="shared" si="69"/>
        <v>2024-02-29-19</v>
      </c>
    </row>
    <row r="4366" spans="1:10" x14ac:dyDescent="0.45">
      <c r="A4366">
        <v>4773667</v>
      </c>
      <c r="B4366" s="1">
        <v>45351.833333333336</v>
      </c>
      <c r="C4366" t="s">
        <v>7</v>
      </c>
      <c r="D4366" t="s">
        <v>8</v>
      </c>
      <c r="E4366" t="s">
        <v>8796</v>
      </c>
      <c r="F4366">
        <v>635</v>
      </c>
      <c r="G4366">
        <v>0.25</v>
      </c>
      <c r="H4366">
        <v>0</v>
      </c>
      <c r="J4366" s="1" t="str">
        <f t="shared" si="69"/>
        <v>2024-02-29-20</v>
      </c>
    </row>
    <row r="4367" spans="1:10" x14ac:dyDescent="0.45">
      <c r="A4367">
        <v>4775329</v>
      </c>
      <c r="B4367" s="1">
        <v>45351.875</v>
      </c>
      <c r="C4367" t="s">
        <v>7</v>
      </c>
      <c r="D4367" t="s">
        <v>8</v>
      </c>
      <c r="E4367" t="s">
        <v>8796</v>
      </c>
      <c r="F4367">
        <v>635</v>
      </c>
      <c r="G4367">
        <v>0.215</v>
      </c>
      <c r="H4367">
        <v>0</v>
      </c>
      <c r="J4367" s="1" t="str">
        <f t="shared" si="69"/>
        <v>2024-02-29-21</v>
      </c>
    </row>
    <row r="4368" spans="1:10" x14ac:dyDescent="0.45">
      <c r="A4368">
        <v>4776470</v>
      </c>
      <c r="B4368" s="1">
        <v>45351.916666666664</v>
      </c>
      <c r="C4368" t="s">
        <v>7</v>
      </c>
      <c r="D4368" t="s">
        <v>8</v>
      </c>
      <c r="E4368" t="s">
        <v>8796</v>
      </c>
      <c r="F4368">
        <v>635</v>
      </c>
      <c r="G4368">
        <v>0.22</v>
      </c>
      <c r="H4368">
        <v>0</v>
      </c>
      <c r="J4368" s="1" t="str">
        <f t="shared" si="69"/>
        <v>2024-02-29-22</v>
      </c>
    </row>
    <row r="4369" spans="1:10" x14ac:dyDescent="0.45">
      <c r="A4369">
        <v>4777598</v>
      </c>
      <c r="B4369" s="1">
        <v>45351.958333333336</v>
      </c>
      <c r="C4369" t="s">
        <v>7</v>
      </c>
      <c r="D4369" t="s">
        <v>8</v>
      </c>
      <c r="E4369" t="s">
        <v>8796</v>
      </c>
      <c r="F4369">
        <v>635</v>
      </c>
      <c r="G4369">
        <v>0.19900000000000001</v>
      </c>
      <c r="H4369">
        <v>0</v>
      </c>
      <c r="J4369" s="1" t="str">
        <f t="shared" si="69"/>
        <v>2024-02-29-23</v>
      </c>
    </row>
    <row r="4370" spans="1:10" x14ac:dyDescent="0.45">
      <c r="A4370">
        <v>4779020</v>
      </c>
      <c r="B4370" s="1">
        <v>45352</v>
      </c>
      <c r="C4370" t="s">
        <v>7</v>
      </c>
      <c r="D4370" t="s">
        <v>8</v>
      </c>
      <c r="E4370" t="s">
        <v>8796</v>
      </c>
      <c r="F4370">
        <v>635</v>
      </c>
      <c r="G4370">
        <v>0.186</v>
      </c>
      <c r="H4370">
        <v>0</v>
      </c>
      <c r="J4370" s="1" t="str">
        <f t="shared" si="69"/>
        <v>2024-03-01-00</v>
      </c>
    </row>
    <row r="4371" spans="1:10" x14ac:dyDescent="0.45">
      <c r="A4371">
        <v>4779963</v>
      </c>
      <c r="B4371" s="1">
        <v>45352.041666666664</v>
      </c>
      <c r="C4371" t="s">
        <v>7</v>
      </c>
      <c r="D4371" t="s">
        <v>8</v>
      </c>
      <c r="E4371" t="s">
        <v>8796</v>
      </c>
      <c r="F4371">
        <v>635</v>
      </c>
      <c r="G4371">
        <v>0.14799999999999999</v>
      </c>
      <c r="H4371">
        <v>0</v>
      </c>
      <c r="J4371" s="1" t="str">
        <f t="shared" si="69"/>
        <v>2024-03-01-01</v>
      </c>
    </row>
    <row r="4372" spans="1:10" x14ac:dyDescent="0.45">
      <c r="A4372">
        <v>4781120</v>
      </c>
      <c r="B4372" s="1">
        <v>45352.083333333336</v>
      </c>
      <c r="C4372" t="s">
        <v>7</v>
      </c>
      <c r="D4372" t="s">
        <v>8</v>
      </c>
      <c r="E4372" t="s">
        <v>8796</v>
      </c>
      <c r="F4372">
        <v>635</v>
      </c>
      <c r="G4372">
        <v>0.16600000000000001</v>
      </c>
      <c r="H4372">
        <v>0</v>
      </c>
      <c r="J4372" s="1" t="str">
        <f t="shared" si="69"/>
        <v>2024-03-01-02</v>
      </c>
    </row>
    <row r="4373" spans="1:10" x14ac:dyDescent="0.45">
      <c r="A4373">
        <v>4781613</v>
      </c>
      <c r="B4373" s="1">
        <v>45352.125</v>
      </c>
      <c r="C4373" t="s">
        <v>7</v>
      </c>
      <c r="D4373" t="s">
        <v>8</v>
      </c>
      <c r="E4373" t="s">
        <v>8796</v>
      </c>
      <c r="F4373">
        <v>635</v>
      </c>
      <c r="G4373">
        <v>0.19500000000000001</v>
      </c>
      <c r="H4373">
        <v>0</v>
      </c>
      <c r="J4373" s="1" t="str">
        <f t="shared" si="69"/>
        <v>2024-03-01-03</v>
      </c>
    </row>
    <row r="4374" spans="1:10" x14ac:dyDescent="0.45">
      <c r="A4374">
        <v>4782865</v>
      </c>
      <c r="B4374" s="1">
        <v>45352.166666666664</v>
      </c>
      <c r="C4374" t="s">
        <v>7</v>
      </c>
      <c r="D4374" t="s">
        <v>8</v>
      </c>
      <c r="E4374" t="s">
        <v>8796</v>
      </c>
      <c r="F4374">
        <v>635</v>
      </c>
      <c r="G4374">
        <v>0.67600000000000005</v>
      </c>
      <c r="H4374">
        <v>0</v>
      </c>
      <c r="J4374" s="1" t="str">
        <f t="shared" si="69"/>
        <v>2024-03-01-04</v>
      </c>
    </row>
    <row r="4375" spans="1:10" x14ac:dyDescent="0.45">
      <c r="A4375">
        <v>4784432</v>
      </c>
      <c r="B4375" s="1">
        <v>45352.208333333336</v>
      </c>
      <c r="C4375" t="s">
        <v>7</v>
      </c>
      <c r="D4375" t="s">
        <v>8</v>
      </c>
      <c r="E4375" t="s">
        <v>8796</v>
      </c>
      <c r="F4375">
        <v>635</v>
      </c>
      <c r="G4375">
        <v>0.29499999999999998</v>
      </c>
      <c r="H4375">
        <v>0</v>
      </c>
      <c r="J4375" s="1" t="str">
        <f t="shared" si="69"/>
        <v>2024-03-01-05</v>
      </c>
    </row>
    <row r="4376" spans="1:10" x14ac:dyDescent="0.45">
      <c r="A4376">
        <v>4785166</v>
      </c>
      <c r="B4376" s="1">
        <v>45352.25</v>
      </c>
      <c r="C4376" t="s">
        <v>7</v>
      </c>
      <c r="D4376" t="s">
        <v>8</v>
      </c>
      <c r="E4376" t="s">
        <v>8796</v>
      </c>
      <c r="F4376">
        <v>635</v>
      </c>
      <c r="G4376">
        <v>1.103</v>
      </c>
      <c r="H4376">
        <v>0.01</v>
      </c>
      <c r="J4376" s="1" t="str">
        <f t="shared" si="69"/>
        <v>2024-03-01-06</v>
      </c>
    </row>
    <row r="4377" spans="1:10" x14ac:dyDescent="0.45">
      <c r="A4377">
        <v>4786353</v>
      </c>
      <c r="B4377" s="1">
        <v>45352.291666666664</v>
      </c>
      <c r="C4377" t="s">
        <v>7</v>
      </c>
      <c r="D4377" t="s">
        <v>8</v>
      </c>
      <c r="E4377" t="s">
        <v>8796</v>
      </c>
      <c r="F4377">
        <v>635</v>
      </c>
      <c r="G4377">
        <v>0.13700000000000001</v>
      </c>
      <c r="H4377">
        <v>4.7E-2</v>
      </c>
      <c r="J4377" s="1" t="str">
        <f t="shared" si="69"/>
        <v>2024-03-01-07</v>
      </c>
    </row>
    <row r="4378" spans="1:10" x14ac:dyDescent="0.45">
      <c r="A4378">
        <v>4786907</v>
      </c>
      <c r="B4378" s="1">
        <v>45352.333333333336</v>
      </c>
      <c r="C4378" t="s">
        <v>7</v>
      </c>
      <c r="D4378" t="s">
        <v>8</v>
      </c>
      <c r="E4378" t="s">
        <v>8796</v>
      </c>
      <c r="F4378">
        <v>635</v>
      </c>
      <c r="G4378">
        <v>0.35499999999999998</v>
      </c>
      <c r="H4378">
        <v>0.20699999999999999</v>
      </c>
      <c r="J4378" s="1" t="str">
        <f t="shared" si="69"/>
        <v>2024-03-01-08</v>
      </c>
    </row>
    <row r="4379" spans="1:10" x14ac:dyDescent="0.45">
      <c r="A4379">
        <v>4788353</v>
      </c>
      <c r="B4379" s="1">
        <v>45352.375</v>
      </c>
      <c r="C4379" t="s">
        <v>7</v>
      </c>
      <c r="D4379" t="s">
        <v>8</v>
      </c>
      <c r="E4379" t="s">
        <v>8796</v>
      </c>
      <c r="F4379">
        <v>635</v>
      </c>
      <c r="G4379">
        <v>1.6E-2</v>
      </c>
      <c r="H4379">
        <v>1.046</v>
      </c>
      <c r="J4379" s="1" t="str">
        <f t="shared" si="69"/>
        <v>2024-03-01-09</v>
      </c>
    </row>
    <row r="4380" spans="1:10" x14ac:dyDescent="0.45">
      <c r="A4380">
        <v>4789389</v>
      </c>
      <c r="B4380" s="1">
        <v>45352.416666666664</v>
      </c>
      <c r="C4380" t="s">
        <v>7</v>
      </c>
      <c r="D4380" t="s">
        <v>8</v>
      </c>
      <c r="E4380" t="s">
        <v>8796</v>
      </c>
      <c r="F4380">
        <v>635</v>
      </c>
      <c r="G4380">
        <v>0.26100000000000001</v>
      </c>
      <c r="H4380">
        <v>1.9390000000000001</v>
      </c>
      <c r="J4380" s="1" t="str">
        <f t="shared" si="69"/>
        <v>2024-03-01-10</v>
      </c>
    </row>
    <row r="4381" spans="1:10" x14ac:dyDescent="0.45">
      <c r="A4381">
        <v>4790393</v>
      </c>
      <c r="B4381" s="1">
        <v>45352.458333333336</v>
      </c>
      <c r="C4381" t="s">
        <v>7</v>
      </c>
      <c r="D4381" t="s">
        <v>8</v>
      </c>
      <c r="E4381" t="s">
        <v>8796</v>
      </c>
      <c r="F4381">
        <v>635</v>
      </c>
      <c r="G4381">
        <v>0.71499999999999997</v>
      </c>
      <c r="H4381">
        <v>1.2969999999999999</v>
      </c>
      <c r="J4381" s="1" t="str">
        <f t="shared" si="69"/>
        <v>2024-03-01-11</v>
      </c>
    </row>
    <row r="4382" spans="1:10" x14ac:dyDescent="0.45">
      <c r="A4382">
        <v>4791143</v>
      </c>
      <c r="B4382" s="1">
        <v>45352.5</v>
      </c>
      <c r="C4382" t="s">
        <v>7</v>
      </c>
      <c r="D4382" t="s">
        <v>8</v>
      </c>
      <c r="E4382" t="s">
        <v>8796</v>
      </c>
      <c r="F4382">
        <v>635</v>
      </c>
      <c r="G4382">
        <v>1.5269999999999999</v>
      </c>
      <c r="H4382">
        <v>0.66400000000000003</v>
      </c>
      <c r="J4382" s="1" t="str">
        <f t="shared" si="69"/>
        <v>2024-03-01-12</v>
      </c>
    </row>
    <row r="4383" spans="1:10" x14ac:dyDescent="0.45">
      <c r="A4383">
        <v>4792536</v>
      </c>
      <c r="B4383" s="1">
        <v>45352.541666666664</v>
      </c>
      <c r="C4383" t="s">
        <v>7</v>
      </c>
      <c r="D4383" t="s">
        <v>8</v>
      </c>
      <c r="E4383" t="s">
        <v>8796</v>
      </c>
      <c r="F4383">
        <v>635</v>
      </c>
      <c r="G4383">
        <v>0.77</v>
      </c>
      <c r="H4383">
        <v>0.63600000000000001</v>
      </c>
      <c r="J4383" s="1" t="str">
        <f t="shared" si="69"/>
        <v>2024-03-01-13</v>
      </c>
    </row>
    <row r="4384" spans="1:10" x14ac:dyDescent="0.45">
      <c r="A4384">
        <v>4794232</v>
      </c>
      <c r="B4384" s="1">
        <v>45352.583333333336</v>
      </c>
      <c r="C4384" t="s">
        <v>7</v>
      </c>
      <c r="D4384" t="s">
        <v>8</v>
      </c>
      <c r="E4384" t="s">
        <v>8796</v>
      </c>
      <c r="F4384">
        <v>635</v>
      </c>
      <c r="G4384">
        <v>0.80400000000000005</v>
      </c>
      <c r="H4384">
        <v>0.27200000000000002</v>
      </c>
      <c r="J4384" s="1" t="str">
        <f t="shared" si="69"/>
        <v>2024-03-01-14</v>
      </c>
    </row>
    <row r="4385" spans="1:10" x14ac:dyDescent="0.45">
      <c r="A4385">
        <v>4794707</v>
      </c>
      <c r="B4385" s="1">
        <v>45352.625</v>
      </c>
      <c r="C4385" t="s">
        <v>7</v>
      </c>
      <c r="D4385" t="s">
        <v>8</v>
      </c>
      <c r="E4385" t="s">
        <v>8796</v>
      </c>
      <c r="F4385">
        <v>635</v>
      </c>
      <c r="G4385">
        <v>0.376</v>
      </c>
      <c r="H4385">
        <v>1.4E-2</v>
      </c>
      <c r="J4385" s="1" t="str">
        <f t="shared" si="69"/>
        <v>2024-03-01-15</v>
      </c>
    </row>
    <row r="4386" spans="1:10" x14ac:dyDescent="0.45">
      <c r="A4386">
        <v>4795760</v>
      </c>
      <c r="B4386" s="1">
        <v>45352.666666666664</v>
      </c>
      <c r="C4386" t="s">
        <v>7</v>
      </c>
      <c r="D4386" t="s">
        <v>8</v>
      </c>
      <c r="E4386" t="s">
        <v>8796</v>
      </c>
      <c r="F4386">
        <v>635</v>
      </c>
      <c r="G4386">
        <v>0.66400000000000003</v>
      </c>
      <c r="H4386">
        <v>0</v>
      </c>
      <c r="J4386" s="1" t="str">
        <f t="shared" si="69"/>
        <v>2024-03-01-16</v>
      </c>
    </row>
    <row r="4387" spans="1:10" x14ac:dyDescent="0.45">
      <c r="A4387">
        <v>4797562</v>
      </c>
      <c r="B4387" s="1">
        <v>45352.708333333336</v>
      </c>
      <c r="C4387" t="s">
        <v>7</v>
      </c>
      <c r="D4387" t="s">
        <v>8</v>
      </c>
      <c r="E4387" t="s">
        <v>8796</v>
      </c>
      <c r="F4387">
        <v>635</v>
      </c>
      <c r="G4387">
        <v>0.308</v>
      </c>
      <c r="H4387">
        <v>0</v>
      </c>
      <c r="J4387" s="1" t="str">
        <f t="shared" si="69"/>
        <v>2024-03-01-17</v>
      </c>
    </row>
    <row r="4388" spans="1:10" x14ac:dyDescent="0.45">
      <c r="A4388">
        <v>4797682</v>
      </c>
      <c r="B4388" s="1">
        <v>45352.75</v>
      </c>
      <c r="C4388" t="s">
        <v>7</v>
      </c>
      <c r="D4388" t="s">
        <v>8</v>
      </c>
      <c r="E4388" t="s">
        <v>8796</v>
      </c>
      <c r="F4388">
        <v>635</v>
      </c>
      <c r="G4388">
        <v>0.20399999999999999</v>
      </c>
      <c r="H4388">
        <v>0</v>
      </c>
      <c r="J4388" s="1" t="str">
        <f t="shared" si="69"/>
        <v>2024-03-01-18</v>
      </c>
    </row>
    <row r="4389" spans="1:10" x14ac:dyDescent="0.45">
      <c r="A4389">
        <v>4798780</v>
      </c>
      <c r="B4389" s="1">
        <v>45352.791666666664</v>
      </c>
      <c r="C4389" t="s">
        <v>7</v>
      </c>
      <c r="D4389" t="s">
        <v>8</v>
      </c>
      <c r="E4389" t="s">
        <v>8796</v>
      </c>
      <c r="F4389">
        <v>635</v>
      </c>
      <c r="G4389">
        <v>0.25600000000000001</v>
      </c>
      <c r="H4389">
        <v>0</v>
      </c>
      <c r="J4389" s="1" t="str">
        <f t="shared" si="69"/>
        <v>2024-03-01-19</v>
      </c>
    </row>
    <row r="4390" spans="1:10" x14ac:dyDescent="0.45">
      <c r="A4390">
        <v>4800734</v>
      </c>
      <c r="B4390" s="1">
        <v>45352.833333333336</v>
      </c>
      <c r="C4390" t="s">
        <v>7</v>
      </c>
      <c r="D4390" t="s">
        <v>8</v>
      </c>
      <c r="E4390" t="s">
        <v>8796</v>
      </c>
      <c r="F4390">
        <v>635</v>
      </c>
      <c r="G4390">
        <v>0.27700000000000002</v>
      </c>
      <c r="H4390">
        <v>0</v>
      </c>
      <c r="J4390" s="1" t="str">
        <f t="shared" si="69"/>
        <v>2024-03-01-20</v>
      </c>
    </row>
    <row r="4391" spans="1:10" x14ac:dyDescent="0.45">
      <c r="A4391">
        <v>4801604</v>
      </c>
      <c r="B4391" s="1">
        <v>45352.875</v>
      </c>
      <c r="C4391" t="s">
        <v>7</v>
      </c>
      <c r="D4391" t="s">
        <v>8</v>
      </c>
      <c r="E4391" t="s">
        <v>8796</v>
      </c>
      <c r="F4391">
        <v>635</v>
      </c>
      <c r="G4391">
        <v>0.193</v>
      </c>
      <c r="H4391">
        <v>0</v>
      </c>
      <c r="J4391" s="1" t="str">
        <f t="shared" si="69"/>
        <v>2024-03-01-21</v>
      </c>
    </row>
    <row r="4392" spans="1:10" x14ac:dyDescent="0.45">
      <c r="A4392">
        <v>4802246</v>
      </c>
      <c r="B4392" s="1">
        <v>45352.916666666664</v>
      </c>
      <c r="C4392" t="s">
        <v>7</v>
      </c>
      <c r="D4392" t="s">
        <v>8</v>
      </c>
      <c r="E4392" t="s">
        <v>8796</v>
      </c>
      <c r="F4392">
        <v>635</v>
      </c>
      <c r="G4392">
        <v>0.13500000000000001</v>
      </c>
      <c r="H4392">
        <v>0</v>
      </c>
      <c r="J4392" s="1" t="str">
        <f t="shared" si="69"/>
        <v>2024-03-01-22</v>
      </c>
    </row>
    <row r="4393" spans="1:10" x14ac:dyDescent="0.45">
      <c r="A4393">
        <v>4803420</v>
      </c>
      <c r="B4393" s="1">
        <v>45352.958333333336</v>
      </c>
      <c r="C4393" t="s">
        <v>7</v>
      </c>
      <c r="D4393" t="s">
        <v>8</v>
      </c>
      <c r="E4393" t="s">
        <v>8796</v>
      </c>
      <c r="F4393">
        <v>635</v>
      </c>
      <c r="G4393">
        <v>0.501</v>
      </c>
      <c r="H4393">
        <v>0</v>
      </c>
      <c r="J4393" s="1" t="str">
        <f t="shared" si="69"/>
        <v>2024-03-01-23</v>
      </c>
    </row>
    <row r="4394" spans="1:10" x14ac:dyDescent="0.45">
      <c r="A4394">
        <v>4804236</v>
      </c>
      <c r="B4394" s="1">
        <v>45353</v>
      </c>
      <c r="C4394" t="s">
        <v>7</v>
      </c>
      <c r="D4394" t="s">
        <v>8</v>
      </c>
      <c r="E4394" t="s">
        <v>8796</v>
      </c>
      <c r="F4394">
        <v>635</v>
      </c>
      <c r="G4394">
        <v>0.94</v>
      </c>
      <c r="H4394">
        <v>0</v>
      </c>
      <c r="J4394" s="1" t="str">
        <f t="shared" si="69"/>
        <v>2024-03-02-00</v>
      </c>
    </row>
    <row r="4395" spans="1:10" x14ac:dyDescent="0.45">
      <c r="A4395">
        <v>4805777</v>
      </c>
      <c r="B4395" s="1">
        <v>45353.041666666664</v>
      </c>
      <c r="C4395" t="s">
        <v>7</v>
      </c>
      <c r="D4395" t="s">
        <v>8</v>
      </c>
      <c r="E4395" t="s">
        <v>8796</v>
      </c>
      <c r="F4395">
        <v>635</v>
      </c>
      <c r="G4395">
        <v>0.51900000000000002</v>
      </c>
      <c r="H4395">
        <v>0</v>
      </c>
      <c r="J4395" s="1" t="str">
        <f t="shared" si="69"/>
        <v>2024-03-02-01</v>
      </c>
    </row>
    <row r="4396" spans="1:10" x14ac:dyDescent="0.45">
      <c r="A4396">
        <v>4807058</v>
      </c>
      <c r="B4396" s="1">
        <v>45353.083333333336</v>
      </c>
      <c r="C4396" t="s">
        <v>7</v>
      </c>
      <c r="D4396" t="s">
        <v>8</v>
      </c>
      <c r="E4396" t="s">
        <v>8796</v>
      </c>
      <c r="F4396">
        <v>635</v>
      </c>
      <c r="G4396">
        <v>0.17</v>
      </c>
      <c r="H4396">
        <v>0</v>
      </c>
      <c r="J4396" s="1" t="str">
        <f t="shared" si="69"/>
        <v>2024-03-02-02</v>
      </c>
    </row>
    <row r="4397" spans="1:10" x14ac:dyDescent="0.45">
      <c r="A4397">
        <v>4808088</v>
      </c>
      <c r="B4397" s="1">
        <v>45353.125</v>
      </c>
      <c r="C4397" t="s">
        <v>7</v>
      </c>
      <c r="D4397" t="s">
        <v>8</v>
      </c>
      <c r="E4397" t="s">
        <v>8796</v>
      </c>
      <c r="F4397">
        <v>635</v>
      </c>
      <c r="G4397">
        <v>0.67800000000000005</v>
      </c>
      <c r="H4397">
        <v>0</v>
      </c>
      <c r="J4397" s="1" t="str">
        <f t="shared" si="69"/>
        <v>2024-03-02-03</v>
      </c>
    </row>
    <row r="4398" spans="1:10" x14ac:dyDescent="0.45">
      <c r="A4398">
        <v>4808989</v>
      </c>
      <c r="B4398" s="1">
        <v>45353.166666666664</v>
      </c>
      <c r="C4398" t="s">
        <v>7</v>
      </c>
      <c r="D4398" t="s">
        <v>8</v>
      </c>
      <c r="E4398" t="s">
        <v>8796</v>
      </c>
      <c r="F4398">
        <v>635</v>
      </c>
      <c r="G4398">
        <v>0.33700000000000002</v>
      </c>
      <c r="H4398">
        <v>0</v>
      </c>
      <c r="J4398" s="1" t="str">
        <f t="shared" si="69"/>
        <v>2024-03-02-04</v>
      </c>
    </row>
    <row r="4399" spans="1:10" x14ac:dyDescent="0.45">
      <c r="A4399">
        <v>4810604</v>
      </c>
      <c r="B4399" s="1">
        <v>45353.208333333336</v>
      </c>
      <c r="C4399" t="s">
        <v>7</v>
      </c>
      <c r="D4399" t="s">
        <v>8</v>
      </c>
      <c r="E4399" t="s">
        <v>8796</v>
      </c>
      <c r="F4399">
        <v>635</v>
      </c>
      <c r="G4399">
        <v>0.57199999999999995</v>
      </c>
      <c r="H4399">
        <v>0</v>
      </c>
      <c r="J4399" s="1" t="str">
        <f t="shared" si="69"/>
        <v>2024-03-02-05</v>
      </c>
    </row>
    <row r="4400" spans="1:10" x14ac:dyDescent="0.45">
      <c r="A4400">
        <v>4811709</v>
      </c>
      <c r="B4400" s="1">
        <v>45353.25</v>
      </c>
      <c r="C4400" t="s">
        <v>7</v>
      </c>
      <c r="D4400" t="s">
        <v>8</v>
      </c>
      <c r="E4400" t="s">
        <v>8796</v>
      </c>
      <c r="F4400">
        <v>635</v>
      </c>
      <c r="G4400">
        <v>0.55600000000000005</v>
      </c>
      <c r="H4400">
        <v>2.8000000000000001E-2</v>
      </c>
      <c r="J4400" s="1" t="str">
        <f t="shared" si="69"/>
        <v>2024-03-02-06</v>
      </c>
    </row>
    <row r="4401" spans="1:10" x14ac:dyDescent="0.45">
      <c r="A4401">
        <v>4812712</v>
      </c>
      <c r="B4401" s="1">
        <v>45353.291666666664</v>
      </c>
      <c r="C4401" t="s">
        <v>7</v>
      </c>
      <c r="D4401" t="s">
        <v>8</v>
      </c>
      <c r="E4401" t="s">
        <v>8796</v>
      </c>
      <c r="F4401">
        <v>635</v>
      </c>
      <c r="G4401">
        <v>0.65600000000000003</v>
      </c>
      <c r="H4401">
        <v>0.26900000000000002</v>
      </c>
      <c r="J4401" s="1" t="str">
        <f t="shared" si="69"/>
        <v>2024-03-02-07</v>
      </c>
    </row>
    <row r="4402" spans="1:10" x14ac:dyDescent="0.45">
      <c r="A4402">
        <v>4813537</v>
      </c>
      <c r="B4402" s="1">
        <v>45353.333333333336</v>
      </c>
      <c r="C4402" t="s">
        <v>7</v>
      </c>
      <c r="D4402" t="s">
        <v>8</v>
      </c>
      <c r="E4402" t="s">
        <v>8796</v>
      </c>
      <c r="F4402">
        <v>635</v>
      </c>
      <c r="G4402">
        <v>0.26500000000000001</v>
      </c>
      <c r="H4402">
        <v>0.46400000000000002</v>
      </c>
      <c r="J4402" s="1" t="str">
        <f t="shared" si="69"/>
        <v>2024-03-02-08</v>
      </c>
    </row>
    <row r="4403" spans="1:10" x14ac:dyDescent="0.45">
      <c r="A4403">
        <v>4814673</v>
      </c>
      <c r="B4403" s="1">
        <v>45353.375</v>
      </c>
      <c r="C4403" t="s">
        <v>7</v>
      </c>
      <c r="D4403" t="s">
        <v>8</v>
      </c>
      <c r="E4403" t="s">
        <v>8796</v>
      </c>
      <c r="F4403">
        <v>635</v>
      </c>
      <c r="G4403">
        <v>0.45600000000000002</v>
      </c>
      <c r="H4403">
        <v>0.72399999999999998</v>
      </c>
      <c r="J4403" s="1" t="str">
        <f t="shared" si="69"/>
        <v>2024-03-02-09</v>
      </c>
    </row>
    <row r="4404" spans="1:10" x14ac:dyDescent="0.45">
      <c r="A4404">
        <v>4815296</v>
      </c>
      <c r="B4404" s="1">
        <v>45353.416666666664</v>
      </c>
      <c r="C4404" t="s">
        <v>7</v>
      </c>
      <c r="D4404" t="s">
        <v>8</v>
      </c>
      <c r="E4404" t="s">
        <v>8796</v>
      </c>
      <c r="F4404">
        <v>635</v>
      </c>
      <c r="G4404">
        <v>1.052</v>
      </c>
      <c r="H4404">
        <v>0.38200000000000001</v>
      </c>
      <c r="J4404" s="1" t="str">
        <f t="shared" si="69"/>
        <v>2024-03-02-10</v>
      </c>
    </row>
    <row r="4405" spans="1:10" x14ac:dyDescent="0.45">
      <c r="A4405">
        <v>4816905</v>
      </c>
      <c r="B4405" s="1">
        <v>45353.458333333336</v>
      </c>
      <c r="C4405" t="s">
        <v>7</v>
      </c>
      <c r="D4405" t="s">
        <v>8</v>
      </c>
      <c r="E4405" t="s">
        <v>8796</v>
      </c>
      <c r="F4405">
        <v>635</v>
      </c>
      <c r="G4405">
        <v>0.76900000000000002</v>
      </c>
      <c r="H4405">
        <v>0.47699999999999998</v>
      </c>
      <c r="J4405" s="1" t="str">
        <f t="shared" si="69"/>
        <v>2024-03-02-11</v>
      </c>
    </row>
    <row r="4406" spans="1:10" x14ac:dyDescent="0.45">
      <c r="A4406">
        <v>4817717</v>
      </c>
      <c r="B4406" s="1">
        <v>45353.5</v>
      </c>
      <c r="C4406" t="s">
        <v>7</v>
      </c>
      <c r="D4406" t="s">
        <v>8</v>
      </c>
      <c r="E4406" t="s">
        <v>8796</v>
      </c>
      <c r="F4406">
        <v>635</v>
      </c>
      <c r="G4406">
        <v>0.253</v>
      </c>
      <c r="H4406">
        <v>0.35399999999999998</v>
      </c>
      <c r="J4406" s="1" t="str">
        <f t="shared" si="69"/>
        <v>2024-03-02-12</v>
      </c>
    </row>
    <row r="4407" spans="1:10" x14ac:dyDescent="0.45">
      <c r="A4407">
        <v>4818384</v>
      </c>
      <c r="B4407" s="1">
        <v>45353.541666666664</v>
      </c>
      <c r="C4407" t="s">
        <v>7</v>
      </c>
      <c r="D4407" t="s">
        <v>8</v>
      </c>
      <c r="E4407" t="s">
        <v>8796</v>
      </c>
      <c r="F4407">
        <v>635</v>
      </c>
      <c r="G4407">
        <v>0.33</v>
      </c>
      <c r="H4407">
        <v>0.22500000000000001</v>
      </c>
      <c r="J4407" s="1" t="str">
        <f t="shared" si="69"/>
        <v>2024-03-02-13</v>
      </c>
    </row>
    <row r="4408" spans="1:10" x14ac:dyDescent="0.45">
      <c r="A4408">
        <v>4819861</v>
      </c>
      <c r="B4408" s="1">
        <v>45353.583333333336</v>
      </c>
      <c r="C4408" t="s">
        <v>7</v>
      </c>
      <c r="D4408" t="s">
        <v>8</v>
      </c>
      <c r="E4408" t="s">
        <v>8796</v>
      </c>
      <c r="F4408">
        <v>635</v>
      </c>
      <c r="G4408">
        <v>0.315</v>
      </c>
      <c r="H4408">
        <v>0.214</v>
      </c>
      <c r="J4408" s="1" t="str">
        <f t="shared" si="69"/>
        <v>2024-03-02-14</v>
      </c>
    </row>
    <row r="4409" spans="1:10" x14ac:dyDescent="0.45">
      <c r="A4409">
        <v>4821338</v>
      </c>
      <c r="B4409" s="1">
        <v>45353.625</v>
      </c>
      <c r="C4409" t="s">
        <v>7</v>
      </c>
      <c r="D4409" t="s">
        <v>8</v>
      </c>
      <c r="E4409" t="s">
        <v>8796</v>
      </c>
      <c r="F4409">
        <v>635</v>
      </c>
      <c r="G4409">
        <v>0.95899999999999996</v>
      </c>
      <c r="H4409">
        <v>3.3000000000000002E-2</v>
      </c>
      <c r="J4409" s="1" t="str">
        <f t="shared" si="69"/>
        <v>2024-03-02-15</v>
      </c>
    </row>
    <row r="4410" spans="1:10" x14ac:dyDescent="0.45">
      <c r="A4410">
        <v>4822554</v>
      </c>
      <c r="B4410" s="1">
        <v>45353.666666666664</v>
      </c>
      <c r="C4410" t="s">
        <v>7</v>
      </c>
      <c r="D4410" t="s">
        <v>8</v>
      </c>
      <c r="E4410" t="s">
        <v>8796</v>
      </c>
      <c r="F4410">
        <v>635</v>
      </c>
      <c r="G4410">
        <v>0.35299999999999998</v>
      </c>
      <c r="H4410">
        <v>0</v>
      </c>
      <c r="J4410" s="1" t="str">
        <f t="shared" si="69"/>
        <v>2024-03-02-16</v>
      </c>
    </row>
    <row r="4411" spans="1:10" x14ac:dyDescent="0.45">
      <c r="A4411">
        <v>4823189</v>
      </c>
      <c r="B4411" s="1">
        <v>45353.708333333336</v>
      </c>
      <c r="C4411" t="s">
        <v>7</v>
      </c>
      <c r="D4411" t="s">
        <v>8</v>
      </c>
      <c r="E4411" t="s">
        <v>8796</v>
      </c>
      <c r="F4411">
        <v>635</v>
      </c>
      <c r="G4411">
        <v>0.51400000000000001</v>
      </c>
      <c r="H4411">
        <v>0</v>
      </c>
      <c r="J4411" s="1" t="str">
        <f t="shared" si="69"/>
        <v>2024-03-02-17</v>
      </c>
    </row>
    <row r="4412" spans="1:10" x14ac:dyDescent="0.45">
      <c r="A4412">
        <v>4824456</v>
      </c>
      <c r="B4412" s="1">
        <v>45353.75</v>
      </c>
      <c r="C4412" t="s">
        <v>7</v>
      </c>
      <c r="D4412" t="s">
        <v>8</v>
      </c>
      <c r="E4412" t="s">
        <v>8796</v>
      </c>
      <c r="F4412">
        <v>635</v>
      </c>
      <c r="G4412">
        <v>0.65900000000000003</v>
      </c>
      <c r="H4412">
        <v>0</v>
      </c>
      <c r="J4412" s="1" t="str">
        <f t="shared" si="69"/>
        <v>2024-03-02-18</v>
      </c>
    </row>
    <row r="4413" spans="1:10" x14ac:dyDescent="0.45">
      <c r="A4413">
        <v>4825717</v>
      </c>
      <c r="B4413" s="1">
        <v>45353.791666666664</v>
      </c>
      <c r="C4413" t="s">
        <v>7</v>
      </c>
      <c r="D4413" t="s">
        <v>8</v>
      </c>
      <c r="E4413" t="s">
        <v>8796</v>
      </c>
      <c r="F4413">
        <v>635</v>
      </c>
      <c r="G4413">
        <v>0.67300000000000004</v>
      </c>
      <c r="H4413">
        <v>0</v>
      </c>
      <c r="J4413" s="1" t="str">
        <f t="shared" si="69"/>
        <v>2024-03-02-19</v>
      </c>
    </row>
    <row r="4414" spans="1:10" x14ac:dyDescent="0.45">
      <c r="A4414">
        <v>4826035</v>
      </c>
      <c r="B4414" s="1">
        <v>45353.833333333336</v>
      </c>
      <c r="C4414" t="s">
        <v>7</v>
      </c>
      <c r="D4414" t="s">
        <v>8</v>
      </c>
      <c r="E4414" t="s">
        <v>8796</v>
      </c>
      <c r="F4414">
        <v>635</v>
      </c>
      <c r="G4414">
        <v>0.64900000000000002</v>
      </c>
      <c r="H4414">
        <v>0</v>
      </c>
      <c r="J4414" s="1" t="str">
        <f t="shared" si="69"/>
        <v>2024-03-02-20</v>
      </c>
    </row>
    <row r="4415" spans="1:10" x14ac:dyDescent="0.45">
      <c r="A4415">
        <v>4827950</v>
      </c>
      <c r="B4415" s="1">
        <v>45353.875</v>
      </c>
      <c r="C4415" t="s">
        <v>7</v>
      </c>
      <c r="D4415" t="s">
        <v>8</v>
      </c>
      <c r="E4415" t="s">
        <v>8796</v>
      </c>
      <c r="F4415">
        <v>635</v>
      </c>
      <c r="G4415">
        <v>0.433</v>
      </c>
      <c r="H4415">
        <v>0</v>
      </c>
      <c r="J4415" s="1" t="str">
        <f t="shared" si="69"/>
        <v>2024-03-02-21</v>
      </c>
    </row>
    <row r="4416" spans="1:10" x14ac:dyDescent="0.45">
      <c r="A4416">
        <v>4828279</v>
      </c>
      <c r="B4416" s="1">
        <v>45353.916666666664</v>
      </c>
      <c r="C4416" t="s">
        <v>7</v>
      </c>
      <c r="D4416" t="s">
        <v>8</v>
      </c>
      <c r="E4416" t="s">
        <v>8796</v>
      </c>
      <c r="F4416">
        <v>635</v>
      </c>
      <c r="G4416">
        <v>0.39500000000000002</v>
      </c>
      <c r="H4416">
        <v>0</v>
      </c>
      <c r="J4416" s="1" t="str">
        <f t="shared" si="69"/>
        <v>2024-03-02-22</v>
      </c>
    </row>
    <row r="4417" spans="1:10" x14ac:dyDescent="0.45">
      <c r="A4417">
        <v>4829892</v>
      </c>
      <c r="B4417" s="1">
        <v>45353.958333333336</v>
      </c>
      <c r="C4417" t="s">
        <v>7</v>
      </c>
      <c r="D4417" t="s">
        <v>8</v>
      </c>
      <c r="E4417" t="s">
        <v>8796</v>
      </c>
      <c r="F4417">
        <v>635</v>
      </c>
      <c r="G4417">
        <v>0.58199999999999996</v>
      </c>
      <c r="H4417">
        <v>0</v>
      </c>
      <c r="J4417" s="1" t="str">
        <f t="shared" si="69"/>
        <v>2024-03-02-23</v>
      </c>
    </row>
    <row r="4418" spans="1:10" x14ac:dyDescent="0.45">
      <c r="A4418">
        <v>4830600</v>
      </c>
      <c r="B4418" s="1">
        <v>45354</v>
      </c>
      <c r="C4418" t="s">
        <v>7</v>
      </c>
      <c r="D4418" t="s">
        <v>8</v>
      </c>
      <c r="E4418" t="s">
        <v>8796</v>
      </c>
      <c r="F4418">
        <v>635</v>
      </c>
      <c r="G4418">
        <v>0.17899999999999999</v>
      </c>
      <c r="H4418">
        <v>0</v>
      </c>
      <c r="J4418" s="1" t="str">
        <f t="shared" si="69"/>
        <v>2024-03-03-00</v>
      </c>
    </row>
    <row r="4419" spans="1:10" x14ac:dyDescent="0.45">
      <c r="A4419">
        <v>4832166</v>
      </c>
      <c r="B4419" s="1">
        <v>45354.041666666664</v>
      </c>
      <c r="C4419" t="s">
        <v>7</v>
      </c>
      <c r="D4419" t="s">
        <v>8</v>
      </c>
      <c r="E4419" t="s">
        <v>8796</v>
      </c>
      <c r="F4419">
        <v>635</v>
      </c>
      <c r="G4419">
        <v>0.66200000000000003</v>
      </c>
      <c r="H4419">
        <v>0</v>
      </c>
      <c r="J4419" s="1" t="str">
        <f t="shared" ref="J4419:J4482" si="70">TEXT(YEAR(B4419),"0000")&amp;"-"&amp;TEXT(MONTH(B4419),"00")&amp;"-"&amp;TEXT(DAY(B4419),"00")&amp;"-"&amp;TEXT(HOUR(B4419),"00")</f>
        <v>2024-03-03-01</v>
      </c>
    </row>
    <row r="4420" spans="1:10" x14ac:dyDescent="0.45">
      <c r="A4420">
        <v>4832825</v>
      </c>
      <c r="B4420" s="1">
        <v>45354.083333333336</v>
      </c>
      <c r="C4420" t="s">
        <v>7</v>
      </c>
      <c r="D4420" t="s">
        <v>8</v>
      </c>
      <c r="E4420" t="s">
        <v>8796</v>
      </c>
      <c r="F4420">
        <v>635</v>
      </c>
      <c r="G4420">
        <v>0.31</v>
      </c>
      <c r="H4420">
        <v>0</v>
      </c>
      <c r="J4420" s="1" t="str">
        <f t="shared" si="70"/>
        <v>2024-03-03-02</v>
      </c>
    </row>
    <row r="4421" spans="1:10" x14ac:dyDescent="0.45">
      <c r="A4421">
        <v>4834434</v>
      </c>
      <c r="B4421" s="1">
        <v>45354.125</v>
      </c>
      <c r="C4421" t="s">
        <v>7</v>
      </c>
      <c r="D4421" t="s">
        <v>8</v>
      </c>
      <c r="E4421" t="s">
        <v>8796</v>
      </c>
      <c r="F4421">
        <v>635</v>
      </c>
      <c r="G4421">
        <v>0.52800000000000002</v>
      </c>
      <c r="H4421">
        <v>0</v>
      </c>
      <c r="J4421" s="1" t="str">
        <f t="shared" si="70"/>
        <v>2024-03-03-03</v>
      </c>
    </row>
    <row r="4422" spans="1:10" x14ac:dyDescent="0.45">
      <c r="A4422">
        <v>4835784</v>
      </c>
      <c r="B4422" s="1">
        <v>45354.166666666664</v>
      </c>
      <c r="C4422" t="s">
        <v>7</v>
      </c>
      <c r="D4422" t="s">
        <v>8</v>
      </c>
      <c r="E4422" t="s">
        <v>8796</v>
      </c>
      <c r="F4422">
        <v>635</v>
      </c>
      <c r="G4422">
        <v>1.4179999999999999</v>
      </c>
      <c r="H4422">
        <v>0</v>
      </c>
      <c r="J4422" s="1" t="str">
        <f t="shared" si="70"/>
        <v>2024-03-03-04</v>
      </c>
    </row>
    <row r="4423" spans="1:10" x14ac:dyDescent="0.45">
      <c r="A4423">
        <v>4836817</v>
      </c>
      <c r="B4423" s="1">
        <v>45354.208333333336</v>
      </c>
      <c r="C4423" t="s">
        <v>7</v>
      </c>
      <c r="D4423" t="s">
        <v>8</v>
      </c>
      <c r="E4423" t="s">
        <v>8796</v>
      </c>
      <c r="F4423">
        <v>635</v>
      </c>
      <c r="G4423">
        <v>0.81799999999999995</v>
      </c>
      <c r="H4423">
        <v>8.9999999999999993E-3</v>
      </c>
      <c r="J4423" s="1" t="str">
        <f t="shared" si="70"/>
        <v>2024-03-03-05</v>
      </c>
    </row>
    <row r="4424" spans="1:10" x14ac:dyDescent="0.45">
      <c r="A4424">
        <v>4837962</v>
      </c>
      <c r="B4424" s="1">
        <v>45354.25</v>
      </c>
      <c r="C4424" t="s">
        <v>7</v>
      </c>
      <c r="D4424" t="s">
        <v>8</v>
      </c>
      <c r="E4424" t="s">
        <v>8796</v>
      </c>
      <c r="F4424">
        <v>635</v>
      </c>
      <c r="G4424">
        <v>0.626</v>
      </c>
      <c r="H4424">
        <v>0.192</v>
      </c>
      <c r="J4424" s="1" t="str">
        <f t="shared" si="70"/>
        <v>2024-03-03-06</v>
      </c>
    </row>
    <row r="4425" spans="1:10" x14ac:dyDescent="0.45">
      <c r="A4425">
        <v>4838993</v>
      </c>
      <c r="B4425" s="1">
        <v>45354.291666666664</v>
      </c>
      <c r="C4425" t="s">
        <v>7</v>
      </c>
      <c r="D4425" t="s">
        <v>8</v>
      </c>
      <c r="E4425" t="s">
        <v>8796</v>
      </c>
      <c r="F4425">
        <v>635</v>
      </c>
      <c r="G4425">
        <v>7.9000000000000001E-2</v>
      </c>
      <c r="H4425">
        <v>1.167</v>
      </c>
      <c r="J4425" s="1" t="str">
        <f t="shared" si="70"/>
        <v>2024-03-03-07</v>
      </c>
    </row>
    <row r="4426" spans="1:10" x14ac:dyDescent="0.45">
      <c r="A4426">
        <v>4839547</v>
      </c>
      <c r="B4426" s="1">
        <v>45354.333333333336</v>
      </c>
      <c r="C4426" t="s">
        <v>7</v>
      </c>
      <c r="D4426" t="s">
        <v>8</v>
      </c>
      <c r="E4426" t="s">
        <v>8796</v>
      </c>
      <c r="F4426">
        <v>635</v>
      </c>
      <c r="G4426">
        <v>0</v>
      </c>
      <c r="H4426">
        <v>2.1680000000000001</v>
      </c>
      <c r="J4426" s="1" t="str">
        <f t="shared" si="70"/>
        <v>2024-03-03-08</v>
      </c>
    </row>
    <row r="4427" spans="1:10" x14ac:dyDescent="0.45">
      <c r="A4427">
        <v>4841145</v>
      </c>
      <c r="B4427" s="1">
        <v>45354.375</v>
      </c>
      <c r="C4427" t="s">
        <v>7</v>
      </c>
      <c r="D4427" t="s">
        <v>8</v>
      </c>
      <c r="E4427" t="s">
        <v>8796</v>
      </c>
      <c r="F4427">
        <v>635</v>
      </c>
      <c r="G4427">
        <v>8.9999999999999993E-3</v>
      </c>
      <c r="H4427">
        <v>2.4670000000000001</v>
      </c>
      <c r="J4427" s="1" t="str">
        <f t="shared" si="70"/>
        <v>2024-03-03-09</v>
      </c>
    </row>
    <row r="4428" spans="1:10" x14ac:dyDescent="0.45">
      <c r="A4428">
        <v>4841609</v>
      </c>
      <c r="B4428" s="1">
        <v>45354.416666666664</v>
      </c>
      <c r="C4428" t="s">
        <v>7</v>
      </c>
      <c r="D4428" t="s">
        <v>8</v>
      </c>
      <c r="E4428" t="s">
        <v>8796</v>
      </c>
      <c r="F4428">
        <v>635</v>
      </c>
      <c r="G4428">
        <v>4.0000000000000001E-3</v>
      </c>
      <c r="H4428">
        <v>2.9750000000000001</v>
      </c>
      <c r="J4428" s="1" t="str">
        <f t="shared" si="70"/>
        <v>2024-03-03-10</v>
      </c>
    </row>
    <row r="4429" spans="1:10" x14ac:dyDescent="0.45">
      <c r="A4429">
        <v>4842735</v>
      </c>
      <c r="B4429" s="1">
        <v>45354.458333333336</v>
      </c>
      <c r="C4429" t="s">
        <v>7</v>
      </c>
      <c r="D4429" t="s">
        <v>8</v>
      </c>
      <c r="E4429" t="s">
        <v>8796</v>
      </c>
      <c r="F4429">
        <v>635</v>
      </c>
      <c r="G4429">
        <v>5.0000000000000001E-3</v>
      </c>
      <c r="H4429">
        <v>2.96</v>
      </c>
      <c r="J4429" s="1" t="str">
        <f t="shared" si="70"/>
        <v>2024-03-03-11</v>
      </c>
    </row>
    <row r="4430" spans="1:10" x14ac:dyDescent="0.45">
      <c r="A4430">
        <v>4843915</v>
      </c>
      <c r="B4430" s="1">
        <v>45354.5</v>
      </c>
      <c r="C4430" t="s">
        <v>7</v>
      </c>
      <c r="D4430" t="s">
        <v>8</v>
      </c>
      <c r="E4430" t="s">
        <v>8796</v>
      </c>
      <c r="F4430">
        <v>635</v>
      </c>
      <c r="G4430">
        <v>8.0000000000000002E-3</v>
      </c>
      <c r="H4430">
        <v>2.4420000000000002</v>
      </c>
      <c r="J4430" s="1" t="str">
        <f t="shared" si="70"/>
        <v>2024-03-03-12</v>
      </c>
    </row>
    <row r="4431" spans="1:10" x14ac:dyDescent="0.45">
      <c r="A4431">
        <v>4845042</v>
      </c>
      <c r="B4431" s="1">
        <v>45354.541666666664</v>
      </c>
      <c r="C4431" t="s">
        <v>7</v>
      </c>
      <c r="D4431" t="s">
        <v>8</v>
      </c>
      <c r="E4431" t="s">
        <v>8796</v>
      </c>
      <c r="F4431">
        <v>635</v>
      </c>
      <c r="G4431">
        <v>0.67</v>
      </c>
      <c r="H4431">
        <v>1.599</v>
      </c>
      <c r="J4431" s="1" t="str">
        <f t="shared" si="70"/>
        <v>2024-03-03-13</v>
      </c>
    </row>
    <row r="4432" spans="1:10" x14ac:dyDescent="0.45">
      <c r="A4432">
        <v>4846397</v>
      </c>
      <c r="B4432" s="1">
        <v>45354.583333333336</v>
      </c>
      <c r="C4432" t="s">
        <v>7</v>
      </c>
      <c r="D4432" t="s">
        <v>8</v>
      </c>
      <c r="E4432" t="s">
        <v>8796</v>
      </c>
      <c r="F4432">
        <v>635</v>
      </c>
      <c r="G4432">
        <v>1.6519999999999999</v>
      </c>
      <c r="H4432">
        <v>0.47699999999999998</v>
      </c>
      <c r="J4432" s="1" t="str">
        <f t="shared" si="70"/>
        <v>2024-03-03-14</v>
      </c>
    </row>
    <row r="4433" spans="1:10" x14ac:dyDescent="0.45">
      <c r="A4433">
        <v>4847778</v>
      </c>
      <c r="B4433" s="1">
        <v>45354.625</v>
      </c>
      <c r="C4433" t="s">
        <v>7</v>
      </c>
      <c r="D4433" t="s">
        <v>8</v>
      </c>
      <c r="E4433" t="s">
        <v>8796</v>
      </c>
      <c r="F4433">
        <v>635</v>
      </c>
      <c r="G4433">
        <v>1.595</v>
      </c>
      <c r="H4433">
        <v>0.151</v>
      </c>
      <c r="J4433" s="1" t="str">
        <f t="shared" si="70"/>
        <v>2024-03-03-15</v>
      </c>
    </row>
    <row r="4434" spans="1:10" x14ac:dyDescent="0.45">
      <c r="A4434">
        <v>4848017</v>
      </c>
      <c r="B4434" s="1">
        <v>45354.666666666664</v>
      </c>
      <c r="C4434" t="s">
        <v>7</v>
      </c>
      <c r="D4434" t="s">
        <v>8</v>
      </c>
      <c r="E4434" t="s">
        <v>8796</v>
      </c>
      <c r="F4434">
        <v>635</v>
      </c>
      <c r="G4434">
        <v>1.6140000000000001</v>
      </c>
      <c r="H4434">
        <v>1E-3</v>
      </c>
      <c r="J4434" s="1" t="str">
        <f t="shared" si="70"/>
        <v>2024-03-03-16</v>
      </c>
    </row>
    <row r="4435" spans="1:10" x14ac:dyDescent="0.45">
      <c r="A4435">
        <v>4849237</v>
      </c>
      <c r="B4435" s="1">
        <v>45354.708333333336</v>
      </c>
      <c r="C4435" t="s">
        <v>7</v>
      </c>
      <c r="D4435" t="s">
        <v>8</v>
      </c>
      <c r="E4435" t="s">
        <v>8796</v>
      </c>
      <c r="F4435">
        <v>635</v>
      </c>
      <c r="G4435">
        <v>0.68200000000000005</v>
      </c>
      <c r="H4435">
        <v>0</v>
      </c>
      <c r="J4435" s="1" t="str">
        <f t="shared" si="70"/>
        <v>2024-03-03-17</v>
      </c>
    </row>
    <row r="4436" spans="1:10" x14ac:dyDescent="0.45">
      <c r="A4436">
        <v>4850226</v>
      </c>
      <c r="B4436" s="1">
        <v>45354.75</v>
      </c>
      <c r="C4436" t="s">
        <v>7</v>
      </c>
      <c r="D4436" t="s">
        <v>8</v>
      </c>
      <c r="E4436" t="s">
        <v>8796</v>
      </c>
      <c r="F4436">
        <v>635</v>
      </c>
      <c r="G4436">
        <v>0.47</v>
      </c>
      <c r="H4436">
        <v>0</v>
      </c>
      <c r="J4436" s="1" t="str">
        <f t="shared" si="70"/>
        <v>2024-03-03-18</v>
      </c>
    </row>
    <row r="4437" spans="1:10" x14ac:dyDescent="0.45">
      <c r="A4437">
        <v>4851699</v>
      </c>
      <c r="B4437" s="1">
        <v>45354.791666666664</v>
      </c>
      <c r="C4437" t="s">
        <v>7</v>
      </c>
      <c r="D4437" t="s">
        <v>8</v>
      </c>
      <c r="E4437" t="s">
        <v>8796</v>
      </c>
      <c r="F4437">
        <v>635</v>
      </c>
      <c r="G4437">
        <v>0.90900000000000003</v>
      </c>
      <c r="H4437">
        <v>0</v>
      </c>
      <c r="J4437" s="1" t="str">
        <f t="shared" si="70"/>
        <v>2024-03-03-19</v>
      </c>
    </row>
    <row r="4438" spans="1:10" x14ac:dyDescent="0.45">
      <c r="A4438">
        <v>4852765</v>
      </c>
      <c r="B4438" s="1">
        <v>45354.833333333336</v>
      </c>
      <c r="C4438" t="s">
        <v>7</v>
      </c>
      <c r="D4438" t="s">
        <v>8</v>
      </c>
      <c r="E4438" t="s">
        <v>8796</v>
      </c>
      <c r="F4438">
        <v>635</v>
      </c>
      <c r="G4438">
        <v>0.54300000000000004</v>
      </c>
      <c r="H4438">
        <v>0</v>
      </c>
      <c r="J4438" s="1" t="str">
        <f t="shared" si="70"/>
        <v>2024-03-03-20</v>
      </c>
    </row>
    <row r="4439" spans="1:10" x14ac:dyDescent="0.45">
      <c r="A4439">
        <v>4853407</v>
      </c>
      <c r="B4439" s="1">
        <v>45354.875</v>
      </c>
      <c r="C4439" t="s">
        <v>7</v>
      </c>
      <c r="D4439" t="s">
        <v>8</v>
      </c>
      <c r="E4439" t="s">
        <v>8796</v>
      </c>
      <c r="F4439">
        <v>635</v>
      </c>
      <c r="G4439">
        <v>0.99</v>
      </c>
      <c r="H4439">
        <v>0</v>
      </c>
      <c r="J4439" s="1" t="str">
        <f t="shared" si="70"/>
        <v>2024-03-03-21</v>
      </c>
    </row>
    <row r="4440" spans="1:10" x14ac:dyDescent="0.45">
      <c r="A4440">
        <v>4855066</v>
      </c>
      <c r="B4440" s="1">
        <v>45354.916666666664</v>
      </c>
      <c r="C4440" t="s">
        <v>7</v>
      </c>
      <c r="D4440" t="s">
        <v>8</v>
      </c>
      <c r="E4440" t="s">
        <v>8796</v>
      </c>
      <c r="F4440">
        <v>635</v>
      </c>
      <c r="G4440">
        <v>0.875</v>
      </c>
      <c r="H4440">
        <v>0</v>
      </c>
      <c r="J4440" s="1" t="str">
        <f t="shared" si="70"/>
        <v>2024-03-03-22</v>
      </c>
    </row>
    <row r="4441" spans="1:10" x14ac:dyDescent="0.45">
      <c r="A4441">
        <v>4856190</v>
      </c>
      <c r="B4441" s="1">
        <v>45354.958333333336</v>
      </c>
      <c r="C4441" t="s">
        <v>7</v>
      </c>
      <c r="D4441" t="s">
        <v>8</v>
      </c>
      <c r="E4441" t="s">
        <v>8796</v>
      </c>
      <c r="F4441">
        <v>635</v>
      </c>
      <c r="G4441">
        <v>1.204</v>
      </c>
      <c r="H4441">
        <v>0</v>
      </c>
      <c r="J4441" s="1" t="str">
        <f t="shared" si="70"/>
        <v>2024-03-03-23</v>
      </c>
    </row>
    <row r="4442" spans="1:10" x14ac:dyDescent="0.45">
      <c r="A4442">
        <v>4856682</v>
      </c>
      <c r="B4442" s="1">
        <v>45355</v>
      </c>
      <c r="C4442" t="s">
        <v>7</v>
      </c>
      <c r="D4442" t="s">
        <v>8</v>
      </c>
      <c r="E4442" t="s">
        <v>8796</v>
      </c>
      <c r="F4442">
        <v>635</v>
      </c>
      <c r="G4442">
        <v>0.81399999999999995</v>
      </c>
      <c r="H4442">
        <v>0</v>
      </c>
      <c r="J4442" s="1" t="str">
        <f t="shared" si="70"/>
        <v>2024-03-04-00</v>
      </c>
    </row>
    <row r="4443" spans="1:10" x14ac:dyDescent="0.45">
      <c r="A4443">
        <v>4858384</v>
      </c>
      <c r="B4443" s="1">
        <v>45355.041666666664</v>
      </c>
      <c r="C4443" t="s">
        <v>7</v>
      </c>
      <c r="D4443" t="s">
        <v>8</v>
      </c>
      <c r="E4443" t="s">
        <v>8796</v>
      </c>
      <c r="F4443">
        <v>635</v>
      </c>
      <c r="G4443">
        <v>1.1919999999999999</v>
      </c>
      <c r="H4443">
        <v>0</v>
      </c>
      <c r="J4443" s="1" t="str">
        <f t="shared" si="70"/>
        <v>2024-03-04-01</v>
      </c>
    </row>
    <row r="4444" spans="1:10" x14ac:dyDescent="0.45">
      <c r="A4444">
        <v>4859037</v>
      </c>
      <c r="B4444" s="1">
        <v>45355.083333333336</v>
      </c>
      <c r="C4444" t="s">
        <v>7</v>
      </c>
      <c r="D4444" t="s">
        <v>8</v>
      </c>
      <c r="E4444" t="s">
        <v>8796</v>
      </c>
      <c r="F4444">
        <v>635</v>
      </c>
      <c r="G4444">
        <v>1.091</v>
      </c>
      <c r="H4444">
        <v>0</v>
      </c>
      <c r="J4444" s="1" t="str">
        <f t="shared" si="70"/>
        <v>2024-03-04-02</v>
      </c>
    </row>
    <row r="4445" spans="1:10" x14ac:dyDescent="0.45">
      <c r="A4445">
        <v>4859903</v>
      </c>
      <c r="B4445" s="1">
        <v>45355.125</v>
      </c>
      <c r="C4445" t="s">
        <v>7</v>
      </c>
      <c r="D4445" t="s">
        <v>8</v>
      </c>
      <c r="E4445" t="s">
        <v>8796</v>
      </c>
      <c r="F4445">
        <v>635</v>
      </c>
      <c r="G4445">
        <v>1.129</v>
      </c>
      <c r="H4445">
        <v>0</v>
      </c>
      <c r="J4445" s="1" t="str">
        <f t="shared" si="70"/>
        <v>2024-03-04-03</v>
      </c>
    </row>
    <row r="4446" spans="1:10" x14ac:dyDescent="0.45">
      <c r="A4446">
        <v>4861885</v>
      </c>
      <c r="B4446" s="1">
        <v>45355.166666666664</v>
      </c>
      <c r="C4446" t="s">
        <v>7</v>
      </c>
      <c r="D4446" t="s">
        <v>8</v>
      </c>
      <c r="E4446" t="s">
        <v>8796</v>
      </c>
      <c r="F4446">
        <v>635</v>
      </c>
      <c r="G4446">
        <v>1.228</v>
      </c>
      <c r="H4446">
        <v>0</v>
      </c>
      <c r="J4446" s="1" t="str">
        <f t="shared" si="70"/>
        <v>2024-03-04-04</v>
      </c>
    </row>
    <row r="4447" spans="1:10" x14ac:dyDescent="0.45">
      <c r="A4447">
        <v>4862700</v>
      </c>
      <c r="B4447" s="1">
        <v>45355.208333333336</v>
      </c>
      <c r="C4447" t="s">
        <v>7</v>
      </c>
      <c r="D4447" t="s">
        <v>8</v>
      </c>
      <c r="E4447" t="s">
        <v>8796</v>
      </c>
      <c r="F4447">
        <v>635</v>
      </c>
      <c r="G4447">
        <v>1.0109999999999999</v>
      </c>
      <c r="H4447">
        <v>0</v>
      </c>
      <c r="J4447" s="1" t="str">
        <f t="shared" si="70"/>
        <v>2024-03-04-05</v>
      </c>
    </row>
    <row r="4448" spans="1:10" x14ac:dyDescent="0.45">
      <c r="A4448">
        <v>4863180</v>
      </c>
      <c r="B4448" s="1">
        <v>45355.25</v>
      </c>
      <c r="C4448" t="s">
        <v>7</v>
      </c>
      <c r="D4448" t="s">
        <v>8</v>
      </c>
      <c r="E4448" t="s">
        <v>8796</v>
      </c>
      <c r="F4448">
        <v>635</v>
      </c>
      <c r="G4448">
        <v>0.40699999999999997</v>
      </c>
      <c r="H4448">
        <v>0.14599999999999999</v>
      </c>
      <c r="J4448" s="1" t="str">
        <f t="shared" si="70"/>
        <v>2024-03-04-06</v>
      </c>
    </row>
    <row r="4449" spans="1:10" x14ac:dyDescent="0.45">
      <c r="A4449">
        <v>4864635</v>
      </c>
      <c r="B4449" s="1">
        <v>45355.291666666664</v>
      </c>
      <c r="C4449" t="s">
        <v>7</v>
      </c>
      <c r="D4449" t="s">
        <v>8</v>
      </c>
      <c r="E4449" t="s">
        <v>8796</v>
      </c>
      <c r="F4449">
        <v>635</v>
      </c>
      <c r="G4449">
        <v>0.75800000000000001</v>
      </c>
      <c r="H4449">
        <v>0.51700000000000002</v>
      </c>
      <c r="J4449" s="1" t="str">
        <f t="shared" si="70"/>
        <v>2024-03-04-07</v>
      </c>
    </row>
    <row r="4450" spans="1:10" x14ac:dyDescent="0.45">
      <c r="A4450">
        <v>4865971</v>
      </c>
      <c r="B4450" s="1">
        <v>45355.333333333336</v>
      </c>
      <c r="C4450" t="s">
        <v>7</v>
      </c>
      <c r="D4450" t="s">
        <v>8</v>
      </c>
      <c r="E4450" t="s">
        <v>8796</v>
      </c>
      <c r="F4450">
        <v>635</v>
      </c>
      <c r="G4450">
        <v>9.7000000000000003E-2</v>
      </c>
      <c r="H4450">
        <v>0.84899999999999998</v>
      </c>
      <c r="J4450" s="1" t="str">
        <f t="shared" si="70"/>
        <v>2024-03-04-08</v>
      </c>
    </row>
    <row r="4451" spans="1:10" x14ac:dyDescent="0.45">
      <c r="A4451">
        <v>4866765</v>
      </c>
      <c r="B4451" s="1">
        <v>45355.375</v>
      </c>
      <c r="C4451" t="s">
        <v>7</v>
      </c>
      <c r="D4451" t="s">
        <v>8</v>
      </c>
      <c r="E4451" t="s">
        <v>8796</v>
      </c>
      <c r="F4451">
        <v>635</v>
      </c>
      <c r="G4451">
        <v>0.18</v>
      </c>
      <c r="H4451">
        <v>1.2509999999999999</v>
      </c>
      <c r="J4451" s="1" t="str">
        <f t="shared" si="70"/>
        <v>2024-03-04-09</v>
      </c>
    </row>
    <row r="4452" spans="1:10" x14ac:dyDescent="0.45">
      <c r="A4452">
        <v>4868493</v>
      </c>
      <c r="B4452" s="1">
        <v>45355.416666666664</v>
      </c>
      <c r="C4452" t="s">
        <v>7</v>
      </c>
      <c r="D4452" t="s">
        <v>8</v>
      </c>
      <c r="E4452" t="s">
        <v>8796</v>
      </c>
      <c r="F4452">
        <v>635</v>
      </c>
      <c r="G4452">
        <v>0.114</v>
      </c>
      <c r="H4452">
        <v>2.8260000000000001</v>
      </c>
      <c r="J4452" s="1" t="str">
        <f t="shared" si="70"/>
        <v>2024-03-04-10</v>
      </c>
    </row>
    <row r="4453" spans="1:10" x14ac:dyDescent="0.45">
      <c r="A4453">
        <v>4869476</v>
      </c>
      <c r="B4453" s="1">
        <v>45355.458333333336</v>
      </c>
      <c r="C4453" t="s">
        <v>7</v>
      </c>
      <c r="D4453" t="s">
        <v>8</v>
      </c>
      <c r="E4453" t="s">
        <v>8796</v>
      </c>
      <c r="F4453">
        <v>635</v>
      </c>
      <c r="G4453">
        <v>0.505</v>
      </c>
      <c r="H4453">
        <v>1.6579999999999999</v>
      </c>
      <c r="J4453" s="1" t="str">
        <f t="shared" si="70"/>
        <v>2024-03-04-11</v>
      </c>
    </row>
    <row r="4454" spans="1:10" x14ac:dyDescent="0.45">
      <c r="A4454">
        <v>4870755</v>
      </c>
      <c r="B4454" s="1">
        <v>45355.5</v>
      </c>
      <c r="C4454" t="s">
        <v>7</v>
      </c>
      <c r="D4454" t="s">
        <v>8</v>
      </c>
      <c r="E4454" t="s">
        <v>8796</v>
      </c>
      <c r="F4454">
        <v>635</v>
      </c>
      <c r="G4454">
        <v>0.55300000000000005</v>
      </c>
      <c r="H4454">
        <v>1.629</v>
      </c>
      <c r="J4454" s="1" t="str">
        <f t="shared" si="70"/>
        <v>2024-03-04-12</v>
      </c>
    </row>
    <row r="4455" spans="1:10" x14ac:dyDescent="0.45">
      <c r="A4455">
        <v>4871279</v>
      </c>
      <c r="B4455" s="1">
        <v>45355.541666666664</v>
      </c>
      <c r="C4455" t="s">
        <v>7</v>
      </c>
      <c r="D4455" t="s">
        <v>8</v>
      </c>
      <c r="E4455" t="s">
        <v>8796</v>
      </c>
      <c r="F4455">
        <v>635</v>
      </c>
      <c r="G4455">
        <v>1.419</v>
      </c>
      <c r="H4455">
        <v>0.94699999999999995</v>
      </c>
      <c r="J4455" s="1" t="str">
        <f t="shared" si="70"/>
        <v>2024-03-04-13</v>
      </c>
    </row>
    <row r="4456" spans="1:10" x14ac:dyDescent="0.45">
      <c r="A4456">
        <v>4871999</v>
      </c>
      <c r="B4456" s="1">
        <v>45355.583333333336</v>
      </c>
      <c r="C4456" t="s">
        <v>7</v>
      </c>
      <c r="D4456" t="s">
        <v>8</v>
      </c>
      <c r="E4456" t="s">
        <v>8796</v>
      </c>
      <c r="F4456">
        <v>635</v>
      </c>
      <c r="G4456">
        <v>0.505</v>
      </c>
      <c r="H4456">
        <v>0.48199999999999998</v>
      </c>
      <c r="J4456" s="1" t="str">
        <f t="shared" si="70"/>
        <v>2024-03-04-14</v>
      </c>
    </row>
    <row r="4457" spans="1:10" x14ac:dyDescent="0.45">
      <c r="A4457">
        <v>4873557</v>
      </c>
      <c r="B4457" s="1">
        <v>45355.625</v>
      </c>
      <c r="C4457" t="s">
        <v>7</v>
      </c>
      <c r="D4457" t="s">
        <v>8</v>
      </c>
      <c r="E4457" t="s">
        <v>8796</v>
      </c>
      <c r="F4457">
        <v>635</v>
      </c>
      <c r="G4457">
        <v>0.17799999999999999</v>
      </c>
      <c r="H4457">
        <v>6.6000000000000003E-2</v>
      </c>
      <c r="J4457" s="1" t="str">
        <f t="shared" si="70"/>
        <v>2024-03-04-15</v>
      </c>
    </row>
    <row r="4458" spans="1:10" x14ac:dyDescent="0.45">
      <c r="A4458">
        <v>4874166</v>
      </c>
      <c r="B4458" s="1">
        <v>45355.666666666664</v>
      </c>
      <c r="C4458" t="s">
        <v>7</v>
      </c>
      <c r="D4458" t="s">
        <v>8</v>
      </c>
      <c r="E4458" t="s">
        <v>8796</v>
      </c>
      <c r="F4458">
        <v>635</v>
      </c>
      <c r="G4458">
        <v>1.181</v>
      </c>
      <c r="H4458">
        <v>1E-3</v>
      </c>
      <c r="J4458" s="1" t="str">
        <f t="shared" si="70"/>
        <v>2024-03-04-16</v>
      </c>
    </row>
    <row r="4459" spans="1:10" x14ac:dyDescent="0.45">
      <c r="A4459">
        <v>4875938</v>
      </c>
      <c r="B4459" s="1">
        <v>45355.708333333336</v>
      </c>
      <c r="C4459" t="s">
        <v>7</v>
      </c>
      <c r="D4459" t="s">
        <v>8</v>
      </c>
      <c r="E4459" t="s">
        <v>8796</v>
      </c>
      <c r="F4459">
        <v>635</v>
      </c>
      <c r="G4459">
        <v>1.069</v>
      </c>
      <c r="H4459">
        <v>0</v>
      </c>
      <c r="J4459" s="1" t="str">
        <f t="shared" si="70"/>
        <v>2024-03-04-17</v>
      </c>
    </row>
    <row r="4460" spans="1:10" x14ac:dyDescent="0.45">
      <c r="A4460">
        <v>4876505</v>
      </c>
      <c r="B4460" s="1">
        <v>45355.75</v>
      </c>
      <c r="C4460" t="s">
        <v>7</v>
      </c>
      <c r="D4460" t="s">
        <v>8</v>
      </c>
      <c r="E4460" t="s">
        <v>8796</v>
      </c>
      <c r="F4460">
        <v>635</v>
      </c>
      <c r="G4460">
        <v>0.91400000000000003</v>
      </c>
      <c r="H4460">
        <v>0</v>
      </c>
      <c r="J4460" s="1" t="str">
        <f t="shared" si="70"/>
        <v>2024-03-04-18</v>
      </c>
    </row>
    <row r="4461" spans="1:10" x14ac:dyDescent="0.45">
      <c r="A4461">
        <v>4877531</v>
      </c>
      <c r="B4461" s="1">
        <v>45355.791666666664</v>
      </c>
      <c r="C4461" t="s">
        <v>7</v>
      </c>
      <c r="D4461" t="s">
        <v>8</v>
      </c>
      <c r="E4461" t="s">
        <v>8796</v>
      </c>
      <c r="F4461">
        <v>635</v>
      </c>
      <c r="G4461">
        <v>0.32700000000000001</v>
      </c>
      <c r="H4461">
        <v>0</v>
      </c>
      <c r="J4461" s="1" t="str">
        <f t="shared" si="70"/>
        <v>2024-03-04-19</v>
      </c>
    </row>
    <row r="4462" spans="1:10" x14ac:dyDescent="0.45">
      <c r="A4462">
        <v>4878429</v>
      </c>
      <c r="B4462" s="1">
        <v>45355.833333333336</v>
      </c>
      <c r="C4462" t="s">
        <v>7</v>
      </c>
      <c r="D4462" t="s">
        <v>8</v>
      </c>
      <c r="E4462" t="s">
        <v>8796</v>
      </c>
      <c r="F4462">
        <v>635</v>
      </c>
      <c r="G4462">
        <v>0.78900000000000003</v>
      </c>
      <c r="H4462">
        <v>0</v>
      </c>
      <c r="J4462" s="1" t="str">
        <f t="shared" si="70"/>
        <v>2024-03-04-20</v>
      </c>
    </row>
    <row r="4463" spans="1:10" x14ac:dyDescent="0.45">
      <c r="A4463">
        <v>4880352</v>
      </c>
      <c r="B4463" s="1">
        <v>45355.875</v>
      </c>
      <c r="C4463" t="s">
        <v>7</v>
      </c>
      <c r="D4463" t="s">
        <v>8</v>
      </c>
      <c r="E4463" t="s">
        <v>8796</v>
      </c>
      <c r="F4463">
        <v>635</v>
      </c>
      <c r="G4463">
        <v>1.0860000000000001</v>
      </c>
      <c r="H4463">
        <v>0</v>
      </c>
      <c r="J4463" s="1" t="str">
        <f t="shared" si="70"/>
        <v>2024-03-04-21</v>
      </c>
    </row>
    <row r="4464" spans="1:10" x14ac:dyDescent="0.45">
      <c r="A4464">
        <v>4881384</v>
      </c>
      <c r="B4464" s="1">
        <v>45355.916666666664</v>
      </c>
      <c r="C4464" t="s">
        <v>7</v>
      </c>
      <c r="D4464" t="s">
        <v>8</v>
      </c>
      <c r="E4464" t="s">
        <v>8796</v>
      </c>
      <c r="F4464">
        <v>635</v>
      </c>
      <c r="G4464">
        <v>0.76400000000000001</v>
      </c>
      <c r="H4464">
        <v>0</v>
      </c>
      <c r="J4464" s="1" t="str">
        <f t="shared" si="70"/>
        <v>2024-03-04-22</v>
      </c>
    </row>
    <row r="4465" spans="1:10" x14ac:dyDescent="0.45">
      <c r="A4465">
        <v>4881736</v>
      </c>
      <c r="B4465" s="1">
        <v>45355.958333333336</v>
      </c>
      <c r="C4465" t="s">
        <v>7</v>
      </c>
      <c r="D4465" t="s">
        <v>8</v>
      </c>
      <c r="E4465" t="s">
        <v>8796</v>
      </c>
      <c r="F4465">
        <v>635</v>
      </c>
      <c r="G4465">
        <v>0.50800000000000001</v>
      </c>
      <c r="H4465">
        <v>0</v>
      </c>
      <c r="J4465" s="1" t="str">
        <f t="shared" si="70"/>
        <v>2024-03-04-23</v>
      </c>
    </row>
    <row r="4466" spans="1:10" x14ac:dyDescent="0.45">
      <c r="A4466">
        <v>4883542</v>
      </c>
      <c r="B4466" s="1">
        <v>45356</v>
      </c>
      <c r="C4466" t="s">
        <v>7</v>
      </c>
      <c r="D4466" t="s">
        <v>8</v>
      </c>
      <c r="E4466" t="s">
        <v>8796</v>
      </c>
      <c r="F4466">
        <v>635</v>
      </c>
      <c r="G4466">
        <v>0.63900000000000001</v>
      </c>
      <c r="H4466">
        <v>0</v>
      </c>
      <c r="J4466" s="1" t="str">
        <f t="shared" si="70"/>
        <v>2024-03-05-00</v>
      </c>
    </row>
    <row r="4467" spans="1:10" x14ac:dyDescent="0.45">
      <c r="A4467">
        <v>4884178</v>
      </c>
      <c r="B4467" s="1">
        <v>45356.041666666664</v>
      </c>
      <c r="C4467" t="s">
        <v>7</v>
      </c>
      <c r="D4467" t="s">
        <v>8</v>
      </c>
      <c r="E4467" t="s">
        <v>8796</v>
      </c>
      <c r="F4467">
        <v>635</v>
      </c>
      <c r="G4467">
        <v>0.52300000000000002</v>
      </c>
      <c r="H4467">
        <v>0</v>
      </c>
      <c r="J4467" s="1" t="str">
        <f t="shared" si="70"/>
        <v>2024-03-05-01</v>
      </c>
    </row>
    <row r="4468" spans="1:10" x14ac:dyDescent="0.45">
      <c r="A4468">
        <v>4885050</v>
      </c>
      <c r="B4468" s="1">
        <v>45356.083333333336</v>
      </c>
      <c r="C4468" t="s">
        <v>7</v>
      </c>
      <c r="D4468" t="s">
        <v>8</v>
      </c>
      <c r="E4468" t="s">
        <v>8796</v>
      </c>
      <c r="F4468">
        <v>635</v>
      </c>
      <c r="G4468">
        <v>0.89800000000000002</v>
      </c>
      <c r="H4468">
        <v>0</v>
      </c>
      <c r="J4468" s="1" t="str">
        <f t="shared" si="70"/>
        <v>2024-03-05-02</v>
      </c>
    </row>
    <row r="4469" spans="1:10" x14ac:dyDescent="0.45">
      <c r="A4469">
        <v>4886165</v>
      </c>
      <c r="B4469" s="1">
        <v>45356.125</v>
      </c>
      <c r="C4469" t="s">
        <v>7</v>
      </c>
      <c r="D4469" t="s">
        <v>8</v>
      </c>
      <c r="E4469" t="s">
        <v>8796</v>
      </c>
      <c r="F4469">
        <v>635</v>
      </c>
      <c r="G4469">
        <v>0.42</v>
      </c>
      <c r="H4469">
        <v>0</v>
      </c>
      <c r="J4469" s="1" t="str">
        <f t="shared" si="70"/>
        <v>2024-03-05-03</v>
      </c>
    </row>
    <row r="4470" spans="1:10" x14ac:dyDescent="0.45">
      <c r="A4470">
        <v>4888199</v>
      </c>
      <c r="B4470" s="1">
        <v>45356.166666666664</v>
      </c>
      <c r="C4470" t="s">
        <v>7</v>
      </c>
      <c r="D4470" t="s">
        <v>8</v>
      </c>
      <c r="E4470" t="s">
        <v>8796</v>
      </c>
      <c r="F4470">
        <v>635</v>
      </c>
      <c r="G4470">
        <v>0.92900000000000005</v>
      </c>
      <c r="H4470">
        <v>0</v>
      </c>
      <c r="J4470" s="1" t="str">
        <f t="shared" si="70"/>
        <v>2024-03-05-04</v>
      </c>
    </row>
    <row r="4471" spans="1:10" x14ac:dyDescent="0.45">
      <c r="A4471">
        <v>4889002</v>
      </c>
      <c r="B4471" s="1">
        <v>45356.208333333336</v>
      </c>
      <c r="C4471" t="s">
        <v>7</v>
      </c>
      <c r="D4471" t="s">
        <v>8</v>
      </c>
      <c r="E4471" t="s">
        <v>8796</v>
      </c>
      <c r="F4471">
        <v>635</v>
      </c>
      <c r="G4471">
        <v>1.7390000000000001</v>
      </c>
      <c r="H4471">
        <v>8.9999999999999993E-3</v>
      </c>
      <c r="J4471" s="1" t="str">
        <f t="shared" si="70"/>
        <v>2024-03-05-05</v>
      </c>
    </row>
    <row r="4472" spans="1:10" x14ac:dyDescent="0.45">
      <c r="A4472">
        <v>4890240</v>
      </c>
      <c r="B4472" s="1">
        <v>45356.25</v>
      </c>
      <c r="C4472" t="s">
        <v>7</v>
      </c>
      <c r="D4472" t="s">
        <v>8</v>
      </c>
      <c r="E4472" t="s">
        <v>8796</v>
      </c>
      <c r="F4472">
        <v>635</v>
      </c>
      <c r="G4472">
        <v>0.877</v>
      </c>
      <c r="H4472">
        <v>0.14499999999999999</v>
      </c>
      <c r="J4472" s="1" t="str">
        <f t="shared" si="70"/>
        <v>2024-03-05-06</v>
      </c>
    </row>
    <row r="4473" spans="1:10" x14ac:dyDescent="0.45">
      <c r="A4473">
        <v>4890857</v>
      </c>
      <c r="B4473" s="1">
        <v>45356.291666666664</v>
      </c>
      <c r="C4473" t="s">
        <v>7</v>
      </c>
      <c r="D4473" t="s">
        <v>8</v>
      </c>
      <c r="E4473" t="s">
        <v>8796</v>
      </c>
      <c r="F4473">
        <v>635</v>
      </c>
      <c r="G4473">
        <v>0.38400000000000001</v>
      </c>
      <c r="H4473">
        <v>0.14199999999999999</v>
      </c>
      <c r="J4473" s="1" t="str">
        <f t="shared" si="70"/>
        <v>2024-03-05-07</v>
      </c>
    </row>
    <row r="4474" spans="1:10" x14ac:dyDescent="0.45">
      <c r="A4474">
        <v>4892099</v>
      </c>
      <c r="B4474" s="1">
        <v>45356.333333333336</v>
      </c>
      <c r="C4474" t="s">
        <v>7</v>
      </c>
      <c r="D4474" t="s">
        <v>8</v>
      </c>
      <c r="E4474" t="s">
        <v>8796</v>
      </c>
      <c r="F4474">
        <v>635</v>
      </c>
      <c r="G4474">
        <v>0.311</v>
      </c>
      <c r="H4474">
        <v>0.158</v>
      </c>
      <c r="J4474" s="1" t="str">
        <f t="shared" si="70"/>
        <v>2024-03-05-08</v>
      </c>
    </row>
    <row r="4475" spans="1:10" x14ac:dyDescent="0.45">
      <c r="A4475">
        <v>4893598</v>
      </c>
      <c r="B4475" s="1">
        <v>45356.375</v>
      </c>
      <c r="C4475" t="s">
        <v>7</v>
      </c>
      <c r="D4475" t="s">
        <v>8</v>
      </c>
      <c r="E4475" t="s">
        <v>8796</v>
      </c>
      <c r="F4475">
        <v>635</v>
      </c>
      <c r="G4475">
        <v>0.27600000000000002</v>
      </c>
      <c r="H4475">
        <v>0.22700000000000001</v>
      </c>
      <c r="J4475" s="1" t="str">
        <f t="shared" si="70"/>
        <v>2024-03-05-09</v>
      </c>
    </row>
    <row r="4476" spans="1:10" x14ac:dyDescent="0.45">
      <c r="A4476">
        <v>4894087</v>
      </c>
      <c r="B4476" s="1">
        <v>45356.416666666664</v>
      </c>
      <c r="C4476" t="s">
        <v>7</v>
      </c>
      <c r="D4476" t="s">
        <v>8</v>
      </c>
      <c r="E4476" t="s">
        <v>8796</v>
      </c>
      <c r="F4476">
        <v>635</v>
      </c>
      <c r="G4476">
        <v>9.4E-2</v>
      </c>
      <c r="H4476">
        <v>0.81100000000000005</v>
      </c>
      <c r="J4476" s="1" t="str">
        <f t="shared" si="70"/>
        <v>2024-03-05-10</v>
      </c>
    </row>
    <row r="4477" spans="1:10" x14ac:dyDescent="0.45">
      <c r="A4477">
        <v>4895091</v>
      </c>
      <c r="B4477" s="1">
        <v>45356.458333333336</v>
      </c>
      <c r="C4477" t="s">
        <v>7</v>
      </c>
      <c r="D4477" t="s">
        <v>8</v>
      </c>
      <c r="E4477" t="s">
        <v>8796</v>
      </c>
      <c r="F4477">
        <v>635</v>
      </c>
      <c r="G4477">
        <v>0.154</v>
      </c>
      <c r="H4477">
        <v>0.60799999999999998</v>
      </c>
      <c r="J4477" s="1" t="str">
        <f t="shared" si="70"/>
        <v>2024-03-05-11</v>
      </c>
    </row>
    <row r="4478" spans="1:10" x14ac:dyDescent="0.45">
      <c r="A4478">
        <v>4895935</v>
      </c>
      <c r="B4478" s="1">
        <v>45356.5</v>
      </c>
      <c r="C4478" t="s">
        <v>7</v>
      </c>
      <c r="D4478" t="s">
        <v>8</v>
      </c>
      <c r="E4478" t="s">
        <v>8796</v>
      </c>
      <c r="F4478">
        <v>635</v>
      </c>
      <c r="G4478">
        <v>0.24</v>
      </c>
      <c r="H4478">
        <v>0.371</v>
      </c>
      <c r="J4478" s="1" t="str">
        <f t="shared" si="70"/>
        <v>2024-03-05-12</v>
      </c>
    </row>
    <row r="4479" spans="1:10" x14ac:dyDescent="0.45">
      <c r="A4479">
        <v>4898055</v>
      </c>
      <c r="B4479" s="1">
        <v>45356.541666666664</v>
      </c>
      <c r="C4479" t="s">
        <v>7</v>
      </c>
      <c r="D4479" t="s">
        <v>8</v>
      </c>
      <c r="E4479" t="s">
        <v>8796</v>
      </c>
      <c r="F4479">
        <v>635</v>
      </c>
      <c r="G4479">
        <v>1.1220000000000001</v>
      </c>
      <c r="H4479">
        <v>0.13100000000000001</v>
      </c>
      <c r="J4479" s="1" t="str">
        <f t="shared" si="70"/>
        <v>2024-03-05-13</v>
      </c>
    </row>
    <row r="4480" spans="1:10" x14ac:dyDescent="0.45">
      <c r="A4480">
        <v>4899129</v>
      </c>
      <c r="B4480" s="1">
        <v>45356.583333333336</v>
      </c>
      <c r="C4480" t="s">
        <v>7</v>
      </c>
      <c r="D4480" t="s">
        <v>8</v>
      </c>
      <c r="E4480" t="s">
        <v>8796</v>
      </c>
      <c r="F4480">
        <v>635</v>
      </c>
      <c r="G4480">
        <v>0.44700000000000001</v>
      </c>
      <c r="H4480">
        <v>0.108</v>
      </c>
      <c r="J4480" s="1" t="str">
        <f t="shared" si="70"/>
        <v>2024-03-05-14</v>
      </c>
    </row>
    <row r="4481" spans="1:10" x14ac:dyDescent="0.45">
      <c r="A4481">
        <v>4899200</v>
      </c>
      <c r="B4481" s="1">
        <v>45356.625</v>
      </c>
      <c r="C4481" t="s">
        <v>7</v>
      </c>
      <c r="D4481" t="s">
        <v>8</v>
      </c>
      <c r="E4481" t="s">
        <v>8796</v>
      </c>
      <c r="F4481">
        <v>635</v>
      </c>
      <c r="G4481">
        <v>0.245</v>
      </c>
      <c r="H4481">
        <v>2.1000000000000001E-2</v>
      </c>
      <c r="J4481" s="1" t="str">
        <f t="shared" si="70"/>
        <v>2024-03-05-15</v>
      </c>
    </row>
    <row r="4482" spans="1:10" x14ac:dyDescent="0.45">
      <c r="A4482">
        <v>4900397</v>
      </c>
      <c r="B4482" s="1">
        <v>45356.666666666664</v>
      </c>
      <c r="C4482" t="s">
        <v>7</v>
      </c>
      <c r="D4482" t="s">
        <v>8</v>
      </c>
      <c r="E4482" t="s">
        <v>8796</v>
      </c>
      <c r="F4482">
        <v>635</v>
      </c>
      <c r="G4482">
        <v>1.6639999999999999</v>
      </c>
      <c r="H4482">
        <v>0</v>
      </c>
      <c r="J4482" s="1" t="str">
        <f t="shared" si="70"/>
        <v>2024-03-05-16</v>
      </c>
    </row>
    <row r="4483" spans="1:10" x14ac:dyDescent="0.45">
      <c r="A4483">
        <v>4901974</v>
      </c>
      <c r="B4483" s="1">
        <v>45356.708333333336</v>
      </c>
      <c r="C4483" t="s">
        <v>7</v>
      </c>
      <c r="D4483" t="s">
        <v>8</v>
      </c>
      <c r="E4483" t="s">
        <v>8796</v>
      </c>
      <c r="F4483">
        <v>635</v>
      </c>
      <c r="G4483">
        <v>0.39900000000000002</v>
      </c>
      <c r="H4483">
        <v>0</v>
      </c>
      <c r="J4483" s="1" t="str">
        <f t="shared" ref="J4483:J4546" si="71">TEXT(YEAR(B4483),"0000")&amp;"-"&amp;TEXT(MONTH(B4483),"00")&amp;"-"&amp;TEXT(DAY(B4483),"00")&amp;"-"&amp;TEXT(HOUR(B4483),"00")</f>
        <v>2024-03-05-17</v>
      </c>
    </row>
    <row r="4484" spans="1:10" x14ac:dyDescent="0.45">
      <c r="A4484">
        <v>4903167</v>
      </c>
      <c r="B4484" s="1">
        <v>45356.75</v>
      </c>
      <c r="C4484" t="s">
        <v>7</v>
      </c>
      <c r="D4484" t="s">
        <v>8</v>
      </c>
      <c r="E4484" t="s">
        <v>8796</v>
      </c>
      <c r="F4484">
        <v>635</v>
      </c>
      <c r="G4484">
        <v>0.746</v>
      </c>
      <c r="H4484">
        <v>0</v>
      </c>
      <c r="J4484" s="1" t="str">
        <f t="shared" si="71"/>
        <v>2024-03-05-18</v>
      </c>
    </row>
    <row r="4485" spans="1:10" x14ac:dyDescent="0.45">
      <c r="A4485">
        <v>4904026</v>
      </c>
      <c r="B4485" s="1">
        <v>45356.791666666664</v>
      </c>
      <c r="C4485" t="s">
        <v>7</v>
      </c>
      <c r="D4485" t="s">
        <v>8</v>
      </c>
      <c r="E4485" t="s">
        <v>8796</v>
      </c>
      <c r="F4485">
        <v>635</v>
      </c>
      <c r="G4485">
        <v>0.79100000000000004</v>
      </c>
      <c r="H4485">
        <v>0</v>
      </c>
      <c r="J4485" s="1" t="str">
        <f t="shared" si="71"/>
        <v>2024-03-05-19</v>
      </c>
    </row>
    <row r="4486" spans="1:10" x14ac:dyDescent="0.45">
      <c r="A4486">
        <v>4905686</v>
      </c>
      <c r="B4486" s="1">
        <v>45356.833333333336</v>
      </c>
      <c r="C4486" t="s">
        <v>7</v>
      </c>
      <c r="D4486" t="s">
        <v>8</v>
      </c>
      <c r="E4486" t="s">
        <v>8796</v>
      </c>
      <c r="F4486">
        <v>635</v>
      </c>
      <c r="G4486">
        <v>1.1619999999999999</v>
      </c>
      <c r="H4486">
        <v>0</v>
      </c>
      <c r="J4486" s="1" t="str">
        <f t="shared" si="71"/>
        <v>2024-03-05-20</v>
      </c>
    </row>
    <row r="4487" spans="1:10" x14ac:dyDescent="0.45">
      <c r="A4487">
        <v>4906524</v>
      </c>
      <c r="B4487" s="1">
        <v>45356.875</v>
      </c>
      <c r="C4487" t="s">
        <v>7</v>
      </c>
      <c r="D4487" t="s">
        <v>8</v>
      </c>
      <c r="E4487" t="s">
        <v>8796</v>
      </c>
      <c r="F4487">
        <v>635</v>
      </c>
      <c r="G4487">
        <v>0.69699999999999995</v>
      </c>
      <c r="H4487">
        <v>0</v>
      </c>
      <c r="J4487" s="1" t="str">
        <f t="shared" si="71"/>
        <v>2024-03-05-21</v>
      </c>
    </row>
    <row r="4488" spans="1:10" x14ac:dyDescent="0.45">
      <c r="A4488">
        <v>4907013</v>
      </c>
      <c r="B4488" s="1">
        <v>45356.916666666664</v>
      </c>
      <c r="C4488" t="s">
        <v>7</v>
      </c>
      <c r="D4488" t="s">
        <v>8</v>
      </c>
      <c r="E4488" t="s">
        <v>8796</v>
      </c>
      <c r="F4488">
        <v>635</v>
      </c>
      <c r="G4488">
        <v>0.86499999999999999</v>
      </c>
      <c r="H4488">
        <v>0</v>
      </c>
      <c r="J4488" s="1" t="str">
        <f t="shared" si="71"/>
        <v>2024-03-05-22</v>
      </c>
    </row>
    <row r="4489" spans="1:10" x14ac:dyDescent="0.45">
      <c r="A4489">
        <v>4908743</v>
      </c>
      <c r="B4489" s="1">
        <v>45356.958333333336</v>
      </c>
      <c r="C4489" t="s">
        <v>7</v>
      </c>
      <c r="D4489" t="s">
        <v>8</v>
      </c>
      <c r="E4489" t="s">
        <v>8796</v>
      </c>
      <c r="F4489">
        <v>635</v>
      </c>
      <c r="G4489">
        <v>0.56899999999999995</v>
      </c>
      <c r="H4489">
        <v>0</v>
      </c>
      <c r="J4489" s="1" t="str">
        <f t="shared" si="71"/>
        <v>2024-03-05-23</v>
      </c>
    </row>
    <row r="4490" spans="1:10" x14ac:dyDescent="0.45">
      <c r="A4490">
        <v>4909473</v>
      </c>
      <c r="B4490" s="1">
        <v>45357</v>
      </c>
      <c r="C4490" t="s">
        <v>7</v>
      </c>
      <c r="D4490" t="s">
        <v>8</v>
      </c>
      <c r="E4490" t="s">
        <v>8796</v>
      </c>
      <c r="F4490">
        <v>635</v>
      </c>
      <c r="G4490">
        <v>0.91100000000000003</v>
      </c>
      <c r="H4490">
        <v>0</v>
      </c>
      <c r="J4490" s="1" t="str">
        <f t="shared" si="71"/>
        <v>2024-03-06-00</v>
      </c>
    </row>
    <row r="4491" spans="1:10" x14ac:dyDescent="0.45">
      <c r="A4491">
        <v>4910458</v>
      </c>
      <c r="B4491" s="1">
        <v>45357.041666666664</v>
      </c>
      <c r="C4491" t="s">
        <v>7</v>
      </c>
      <c r="D4491" t="s">
        <v>8</v>
      </c>
      <c r="E4491" t="s">
        <v>8796</v>
      </c>
      <c r="F4491">
        <v>635</v>
      </c>
      <c r="G4491">
        <v>1.2070000000000001</v>
      </c>
      <c r="H4491">
        <v>0</v>
      </c>
      <c r="J4491" s="1" t="str">
        <f t="shared" si="71"/>
        <v>2024-03-06-01</v>
      </c>
    </row>
    <row r="4492" spans="1:10" x14ac:dyDescent="0.45">
      <c r="A4492">
        <v>4911184</v>
      </c>
      <c r="B4492" s="1">
        <v>45357.083333333336</v>
      </c>
      <c r="C4492" t="s">
        <v>7</v>
      </c>
      <c r="D4492" t="s">
        <v>8</v>
      </c>
      <c r="E4492" t="s">
        <v>8796</v>
      </c>
      <c r="F4492">
        <v>635</v>
      </c>
      <c r="G4492">
        <v>1.24</v>
      </c>
      <c r="H4492">
        <v>0</v>
      </c>
      <c r="J4492" s="1" t="str">
        <f t="shared" si="71"/>
        <v>2024-03-06-02</v>
      </c>
    </row>
    <row r="4493" spans="1:10" x14ac:dyDescent="0.45">
      <c r="A4493">
        <v>4912302</v>
      </c>
      <c r="B4493" s="1">
        <v>45357.125</v>
      </c>
      <c r="C4493" t="s">
        <v>7</v>
      </c>
      <c r="D4493" t="s">
        <v>8</v>
      </c>
      <c r="E4493" t="s">
        <v>8796</v>
      </c>
      <c r="F4493">
        <v>635</v>
      </c>
      <c r="G4493">
        <v>0.95199999999999996</v>
      </c>
      <c r="H4493">
        <v>0</v>
      </c>
      <c r="J4493" s="1" t="str">
        <f t="shared" si="71"/>
        <v>2024-03-06-03</v>
      </c>
    </row>
    <row r="4494" spans="1:10" x14ac:dyDescent="0.45">
      <c r="A4494">
        <v>4913753</v>
      </c>
      <c r="B4494" s="1">
        <v>45357.166666666664</v>
      </c>
      <c r="C4494" t="s">
        <v>7</v>
      </c>
      <c r="D4494" t="s">
        <v>8</v>
      </c>
      <c r="E4494" t="s">
        <v>8796</v>
      </c>
      <c r="F4494">
        <v>635</v>
      </c>
      <c r="G4494">
        <v>1.329</v>
      </c>
      <c r="H4494">
        <v>0</v>
      </c>
      <c r="J4494" s="1" t="str">
        <f t="shared" si="71"/>
        <v>2024-03-06-04</v>
      </c>
    </row>
    <row r="4495" spans="1:10" x14ac:dyDescent="0.45">
      <c r="A4495">
        <v>4915255</v>
      </c>
      <c r="B4495" s="1">
        <v>45357.208333333336</v>
      </c>
      <c r="C4495" t="s">
        <v>7</v>
      </c>
      <c r="D4495" t="s">
        <v>8</v>
      </c>
      <c r="E4495" t="s">
        <v>8796</v>
      </c>
      <c r="F4495">
        <v>635</v>
      </c>
      <c r="G4495">
        <v>1.526</v>
      </c>
      <c r="H4495">
        <v>1.7999999999999999E-2</v>
      </c>
      <c r="J4495" s="1" t="str">
        <f t="shared" si="71"/>
        <v>2024-03-06-05</v>
      </c>
    </row>
    <row r="4496" spans="1:10" x14ac:dyDescent="0.45">
      <c r="A4496">
        <v>4915787</v>
      </c>
      <c r="B4496" s="1">
        <v>45357.25</v>
      </c>
      <c r="C4496" t="s">
        <v>7</v>
      </c>
      <c r="D4496" t="s">
        <v>8</v>
      </c>
      <c r="E4496" t="s">
        <v>8796</v>
      </c>
      <c r="F4496">
        <v>635</v>
      </c>
      <c r="G4496">
        <v>0.70799999999999996</v>
      </c>
      <c r="H4496">
        <v>0.36299999999999999</v>
      </c>
      <c r="J4496" s="1" t="str">
        <f t="shared" si="71"/>
        <v>2024-03-06-06</v>
      </c>
    </row>
    <row r="4497" spans="1:10" x14ac:dyDescent="0.45">
      <c r="A4497">
        <v>4916802</v>
      </c>
      <c r="B4497" s="1">
        <v>45357.291666666664</v>
      </c>
      <c r="C4497" t="s">
        <v>7</v>
      </c>
      <c r="D4497" t="s">
        <v>8</v>
      </c>
      <c r="E4497" t="s">
        <v>8796</v>
      </c>
      <c r="F4497">
        <v>635</v>
      </c>
      <c r="G4497">
        <v>0.21299999999999999</v>
      </c>
      <c r="H4497">
        <v>1.3939999999999999</v>
      </c>
      <c r="J4497" s="1" t="str">
        <f t="shared" si="71"/>
        <v>2024-03-06-07</v>
      </c>
    </row>
    <row r="4498" spans="1:10" x14ac:dyDescent="0.45">
      <c r="A4498">
        <v>4917794</v>
      </c>
      <c r="B4498" s="1">
        <v>45357.333333333336</v>
      </c>
      <c r="C4498" t="s">
        <v>7</v>
      </c>
      <c r="D4498" t="s">
        <v>8</v>
      </c>
      <c r="E4498" t="s">
        <v>8796</v>
      </c>
      <c r="F4498">
        <v>635</v>
      </c>
      <c r="G4498">
        <v>2.1000000000000001E-2</v>
      </c>
      <c r="H4498">
        <v>2.0960000000000001</v>
      </c>
      <c r="J4498" s="1" t="str">
        <f t="shared" si="71"/>
        <v>2024-03-06-08</v>
      </c>
    </row>
    <row r="4499" spans="1:10" x14ac:dyDescent="0.45">
      <c r="A4499">
        <v>4919754</v>
      </c>
      <c r="B4499" s="1">
        <v>45357.375</v>
      </c>
      <c r="C4499" t="s">
        <v>7</v>
      </c>
      <c r="D4499" t="s">
        <v>8</v>
      </c>
      <c r="E4499" t="s">
        <v>8796</v>
      </c>
      <c r="F4499">
        <v>635</v>
      </c>
      <c r="G4499">
        <v>2E-3</v>
      </c>
      <c r="H4499">
        <v>2.9769999999999999</v>
      </c>
      <c r="J4499" s="1" t="str">
        <f t="shared" si="71"/>
        <v>2024-03-06-09</v>
      </c>
    </row>
    <row r="4500" spans="1:10" x14ac:dyDescent="0.45">
      <c r="A4500">
        <v>4920515</v>
      </c>
      <c r="B4500" s="1">
        <v>45357.416666666664</v>
      </c>
      <c r="C4500" t="s">
        <v>7</v>
      </c>
      <c r="D4500" t="s">
        <v>8</v>
      </c>
      <c r="E4500" t="s">
        <v>8796</v>
      </c>
      <c r="F4500">
        <v>635</v>
      </c>
      <c r="G4500">
        <v>0</v>
      </c>
      <c r="H4500">
        <v>3.35</v>
      </c>
      <c r="J4500" s="1" t="str">
        <f t="shared" si="71"/>
        <v>2024-03-06-10</v>
      </c>
    </row>
    <row r="4501" spans="1:10" x14ac:dyDescent="0.45">
      <c r="A4501">
        <v>4921353</v>
      </c>
      <c r="B4501" s="1">
        <v>45357.458333333336</v>
      </c>
      <c r="C4501" t="s">
        <v>7</v>
      </c>
      <c r="D4501" t="s">
        <v>8</v>
      </c>
      <c r="E4501" t="s">
        <v>8796</v>
      </c>
      <c r="F4501">
        <v>635</v>
      </c>
      <c r="G4501">
        <v>3.0000000000000001E-3</v>
      </c>
      <c r="H4501">
        <v>2.9169999999999998</v>
      </c>
      <c r="J4501" s="1" t="str">
        <f t="shared" si="71"/>
        <v>2024-03-06-11</v>
      </c>
    </row>
    <row r="4502" spans="1:10" x14ac:dyDescent="0.45">
      <c r="A4502">
        <v>4922932</v>
      </c>
      <c r="B4502" s="1">
        <v>45357.5</v>
      </c>
      <c r="C4502" t="s">
        <v>7</v>
      </c>
      <c r="D4502" t="s">
        <v>8</v>
      </c>
      <c r="E4502" t="s">
        <v>8796</v>
      </c>
      <c r="F4502">
        <v>635</v>
      </c>
      <c r="G4502">
        <v>0.01</v>
      </c>
      <c r="H4502">
        <v>2.8519999999999999</v>
      </c>
      <c r="J4502" s="1" t="str">
        <f t="shared" si="71"/>
        <v>2024-03-06-12</v>
      </c>
    </row>
    <row r="4503" spans="1:10" x14ac:dyDescent="0.45">
      <c r="A4503">
        <v>4923787</v>
      </c>
      <c r="B4503" s="1">
        <v>45357.541666666664</v>
      </c>
      <c r="C4503" t="s">
        <v>7</v>
      </c>
      <c r="D4503" t="s">
        <v>8</v>
      </c>
      <c r="E4503" t="s">
        <v>8796</v>
      </c>
      <c r="F4503">
        <v>635</v>
      </c>
      <c r="G4503">
        <v>0</v>
      </c>
      <c r="H4503">
        <v>2.0670000000000002</v>
      </c>
      <c r="J4503" s="1" t="str">
        <f t="shared" si="71"/>
        <v>2024-03-06-13</v>
      </c>
    </row>
    <row r="4504" spans="1:10" x14ac:dyDescent="0.45">
      <c r="A4504">
        <v>4924598</v>
      </c>
      <c r="B4504" s="1">
        <v>45357.583333333336</v>
      </c>
      <c r="C4504" t="s">
        <v>7</v>
      </c>
      <c r="D4504" t="s">
        <v>8</v>
      </c>
      <c r="E4504" t="s">
        <v>8796</v>
      </c>
      <c r="F4504">
        <v>635</v>
      </c>
      <c r="G4504">
        <v>0.121</v>
      </c>
      <c r="H4504">
        <v>1.137</v>
      </c>
      <c r="J4504" s="1" t="str">
        <f t="shared" si="71"/>
        <v>2024-03-06-14</v>
      </c>
    </row>
    <row r="4505" spans="1:10" x14ac:dyDescent="0.45">
      <c r="A4505">
        <v>4925448</v>
      </c>
      <c r="B4505" s="1">
        <v>45357.625</v>
      </c>
      <c r="C4505" t="s">
        <v>7</v>
      </c>
      <c r="D4505" t="s">
        <v>8</v>
      </c>
      <c r="E4505" t="s">
        <v>8796</v>
      </c>
      <c r="F4505">
        <v>635</v>
      </c>
      <c r="G4505">
        <v>0.27900000000000003</v>
      </c>
      <c r="H4505">
        <v>0.14599999999999999</v>
      </c>
      <c r="J4505" s="1" t="str">
        <f t="shared" si="71"/>
        <v>2024-03-06-15</v>
      </c>
    </row>
    <row r="4506" spans="1:10" x14ac:dyDescent="0.45">
      <c r="A4506">
        <v>4927027</v>
      </c>
      <c r="B4506" s="1">
        <v>45357.666666666664</v>
      </c>
      <c r="C4506" t="s">
        <v>7</v>
      </c>
      <c r="D4506" t="s">
        <v>8</v>
      </c>
      <c r="E4506" t="s">
        <v>8796</v>
      </c>
      <c r="F4506">
        <v>635</v>
      </c>
      <c r="G4506">
        <v>0.79400000000000004</v>
      </c>
      <c r="H4506">
        <v>2E-3</v>
      </c>
      <c r="J4506" s="1" t="str">
        <f t="shared" si="71"/>
        <v>2024-03-06-16</v>
      </c>
    </row>
    <row r="4507" spans="1:10" x14ac:dyDescent="0.45">
      <c r="A4507">
        <v>4927890</v>
      </c>
      <c r="B4507" s="1">
        <v>45357.708333333336</v>
      </c>
      <c r="C4507" t="s">
        <v>7</v>
      </c>
      <c r="D4507" t="s">
        <v>8</v>
      </c>
      <c r="E4507" t="s">
        <v>8796</v>
      </c>
      <c r="F4507">
        <v>635</v>
      </c>
      <c r="G4507">
        <v>1.5940000000000001</v>
      </c>
      <c r="H4507">
        <v>0</v>
      </c>
      <c r="J4507" s="1" t="str">
        <f t="shared" si="71"/>
        <v>2024-03-06-17</v>
      </c>
    </row>
    <row r="4508" spans="1:10" x14ac:dyDescent="0.45">
      <c r="A4508">
        <v>4928930</v>
      </c>
      <c r="B4508" s="1">
        <v>45357.75</v>
      </c>
      <c r="C4508" t="s">
        <v>7</v>
      </c>
      <c r="D4508" t="s">
        <v>8</v>
      </c>
      <c r="E4508" t="s">
        <v>8796</v>
      </c>
      <c r="F4508">
        <v>635</v>
      </c>
      <c r="G4508">
        <v>1.1890000000000001</v>
      </c>
      <c r="H4508">
        <v>0</v>
      </c>
      <c r="J4508" s="1" t="str">
        <f t="shared" si="71"/>
        <v>2024-03-06-18</v>
      </c>
    </row>
    <row r="4509" spans="1:10" x14ac:dyDescent="0.45">
      <c r="A4509">
        <v>4930525</v>
      </c>
      <c r="B4509" s="1">
        <v>45357.791666666664</v>
      </c>
      <c r="C4509" t="s">
        <v>7</v>
      </c>
      <c r="D4509" t="s">
        <v>8</v>
      </c>
      <c r="E4509" t="s">
        <v>8796</v>
      </c>
      <c r="F4509">
        <v>635</v>
      </c>
      <c r="G4509">
        <v>1.1120000000000001</v>
      </c>
      <c r="H4509">
        <v>0</v>
      </c>
      <c r="J4509" s="1" t="str">
        <f t="shared" si="71"/>
        <v>2024-03-06-19</v>
      </c>
    </row>
    <row r="4510" spans="1:10" x14ac:dyDescent="0.45">
      <c r="A4510">
        <v>4931613</v>
      </c>
      <c r="B4510" s="1">
        <v>45357.833333333336</v>
      </c>
      <c r="C4510" t="s">
        <v>7</v>
      </c>
      <c r="D4510" t="s">
        <v>8</v>
      </c>
      <c r="E4510" t="s">
        <v>8796</v>
      </c>
      <c r="F4510">
        <v>635</v>
      </c>
      <c r="G4510">
        <v>1.37</v>
      </c>
      <c r="H4510">
        <v>0</v>
      </c>
      <c r="J4510" s="1" t="str">
        <f t="shared" si="71"/>
        <v>2024-03-06-20</v>
      </c>
    </row>
    <row r="4511" spans="1:10" x14ac:dyDescent="0.45">
      <c r="A4511">
        <v>4932024</v>
      </c>
      <c r="B4511" s="1">
        <v>45357.875</v>
      </c>
      <c r="C4511" t="s">
        <v>7</v>
      </c>
      <c r="D4511" t="s">
        <v>8</v>
      </c>
      <c r="E4511" t="s">
        <v>8796</v>
      </c>
      <c r="F4511">
        <v>635</v>
      </c>
      <c r="G4511">
        <v>0.90300000000000002</v>
      </c>
      <c r="H4511">
        <v>0</v>
      </c>
      <c r="J4511" s="1" t="str">
        <f t="shared" si="71"/>
        <v>2024-03-06-21</v>
      </c>
    </row>
    <row r="4512" spans="1:10" x14ac:dyDescent="0.45">
      <c r="A4512">
        <v>4933253</v>
      </c>
      <c r="B4512" s="1">
        <v>45357.916666666664</v>
      </c>
      <c r="C4512" t="s">
        <v>7</v>
      </c>
      <c r="D4512" t="s">
        <v>8</v>
      </c>
      <c r="E4512" t="s">
        <v>8796</v>
      </c>
      <c r="F4512">
        <v>635</v>
      </c>
      <c r="G4512">
        <v>1.359</v>
      </c>
      <c r="H4512">
        <v>0</v>
      </c>
      <c r="J4512" s="1" t="str">
        <f t="shared" si="71"/>
        <v>2024-03-06-22</v>
      </c>
    </row>
    <row r="4513" spans="1:10" x14ac:dyDescent="0.45">
      <c r="A4513">
        <v>4935037</v>
      </c>
      <c r="B4513" s="1">
        <v>45357.958333333336</v>
      </c>
      <c r="C4513" t="s">
        <v>7</v>
      </c>
      <c r="D4513" t="s">
        <v>8</v>
      </c>
      <c r="E4513" t="s">
        <v>8796</v>
      </c>
      <c r="F4513">
        <v>635</v>
      </c>
      <c r="G4513">
        <v>0.91</v>
      </c>
      <c r="H4513">
        <v>0</v>
      </c>
      <c r="J4513" s="1" t="str">
        <f t="shared" si="71"/>
        <v>2024-03-06-23</v>
      </c>
    </row>
    <row r="4514" spans="1:10" x14ac:dyDescent="0.45">
      <c r="A4514">
        <v>4935579</v>
      </c>
      <c r="B4514" s="1">
        <v>45358</v>
      </c>
      <c r="C4514" t="s">
        <v>7</v>
      </c>
      <c r="D4514" t="s">
        <v>8</v>
      </c>
      <c r="E4514" t="s">
        <v>8796</v>
      </c>
      <c r="F4514">
        <v>635</v>
      </c>
      <c r="G4514">
        <v>1.296</v>
      </c>
      <c r="H4514">
        <v>0</v>
      </c>
      <c r="J4514" s="1" t="str">
        <f t="shared" si="71"/>
        <v>2024-03-07-00</v>
      </c>
    </row>
    <row r="4515" spans="1:10" x14ac:dyDescent="0.45">
      <c r="A4515">
        <v>4936705</v>
      </c>
      <c r="B4515" s="1">
        <v>45358.041666666664</v>
      </c>
      <c r="C4515" t="s">
        <v>7</v>
      </c>
      <c r="D4515" t="s">
        <v>8</v>
      </c>
      <c r="E4515" t="s">
        <v>8796</v>
      </c>
      <c r="F4515">
        <v>635</v>
      </c>
      <c r="G4515">
        <v>1.327</v>
      </c>
      <c r="H4515">
        <v>0</v>
      </c>
      <c r="J4515" s="1" t="str">
        <f t="shared" si="71"/>
        <v>2024-03-07-01</v>
      </c>
    </row>
    <row r="4516" spans="1:10" x14ac:dyDescent="0.45">
      <c r="A4516">
        <v>4937526</v>
      </c>
      <c r="B4516" s="1">
        <v>45358.083333333336</v>
      </c>
      <c r="C4516" t="s">
        <v>7</v>
      </c>
      <c r="D4516" t="s">
        <v>8</v>
      </c>
      <c r="E4516" t="s">
        <v>8796</v>
      </c>
      <c r="F4516">
        <v>635</v>
      </c>
      <c r="G4516">
        <v>1.3029999999999999</v>
      </c>
      <c r="H4516">
        <v>0</v>
      </c>
      <c r="J4516" s="1" t="str">
        <f t="shared" si="71"/>
        <v>2024-03-07-02</v>
      </c>
    </row>
    <row r="4517" spans="1:10" x14ac:dyDescent="0.45">
      <c r="A4517">
        <v>4938950</v>
      </c>
      <c r="B4517" s="1">
        <v>45358.125</v>
      </c>
      <c r="C4517" t="s">
        <v>7</v>
      </c>
      <c r="D4517" t="s">
        <v>8</v>
      </c>
      <c r="E4517" t="s">
        <v>8796</v>
      </c>
      <c r="F4517">
        <v>635</v>
      </c>
      <c r="G4517">
        <v>1.468</v>
      </c>
      <c r="H4517">
        <v>0</v>
      </c>
      <c r="J4517" s="1" t="str">
        <f t="shared" si="71"/>
        <v>2024-03-07-03</v>
      </c>
    </row>
    <row r="4518" spans="1:10" x14ac:dyDescent="0.45">
      <c r="A4518">
        <v>4939770</v>
      </c>
      <c r="B4518" s="1">
        <v>45358.166666666664</v>
      </c>
      <c r="C4518" t="s">
        <v>7</v>
      </c>
      <c r="D4518" t="s">
        <v>8</v>
      </c>
      <c r="E4518" t="s">
        <v>8796</v>
      </c>
      <c r="F4518">
        <v>635</v>
      </c>
      <c r="G4518">
        <v>1.349</v>
      </c>
      <c r="H4518">
        <v>0</v>
      </c>
      <c r="J4518" s="1" t="str">
        <f t="shared" si="71"/>
        <v>2024-03-07-04</v>
      </c>
    </row>
    <row r="4519" spans="1:10" x14ac:dyDescent="0.45">
      <c r="A4519">
        <v>4940801</v>
      </c>
      <c r="B4519" s="1">
        <v>45358.208333333336</v>
      </c>
      <c r="C4519" t="s">
        <v>7</v>
      </c>
      <c r="D4519" t="s">
        <v>8</v>
      </c>
      <c r="E4519" t="s">
        <v>8796</v>
      </c>
      <c r="F4519">
        <v>635</v>
      </c>
      <c r="G4519">
        <v>1.5580000000000001</v>
      </c>
      <c r="H4519">
        <v>0</v>
      </c>
      <c r="J4519" s="1" t="str">
        <f t="shared" si="71"/>
        <v>2024-03-07-05</v>
      </c>
    </row>
    <row r="4520" spans="1:10" x14ac:dyDescent="0.45">
      <c r="A4520">
        <v>4942003</v>
      </c>
      <c r="B4520" s="1">
        <v>45358.25</v>
      </c>
      <c r="C4520" t="s">
        <v>7</v>
      </c>
      <c r="D4520" t="s">
        <v>8</v>
      </c>
      <c r="E4520" t="s">
        <v>8796</v>
      </c>
      <c r="F4520">
        <v>635</v>
      </c>
      <c r="G4520">
        <v>2.2090000000000001</v>
      </c>
      <c r="H4520">
        <v>0.13800000000000001</v>
      </c>
      <c r="J4520" s="1" t="str">
        <f t="shared" si="71"/>
        <v>2024-03-07-06</v>
      </c>
    </row>
    <row r="4521" spans="1:10" x14ac:dyDescent="0.45">
      <c r="A4521">
        <v>4943747</v>
      </c>
      <c r="B4521" s="1">
        <v>45358.291666666664</v>
      </c>
      <c r="C4521" t="s">
        <v>7</v>
      </c>
      <c r="D4521" t="s">
        <v>8</v>
      </c>
      <c r="E4521" t="s">
        <v>8796</v>
      </c>
      <c r="F4521">
        <v>635</v>
      </c>
      <c r="G4521">
        <v>0.53100000000000003</v>
      </c>
      <c r="H4521">
        <v>1.2250000000000001</v>
      </c>
      <c r="J4521" s="1" t="str">
        <f t="shared" si="71"/>
        <v>2024-03-07-07</v>
      </c>
    </row>
    <row r="4522" spans="1:10" x14ac:dyDescent="0.45">
      <c r="A4522">
        <v>4944996</v>
      </c>
      <c r="B4522" s="1">
        <v>45358.333333333336</v>
      </c>
      <c r="C4522" t="s">
        <v>7</v>
      </c>
      <c r="D4522" t="s">
        <v>8</v>
      </c>
      <c r="E4522" t="s">
        <v>8796</v>
      </c>
      <c r="F4522">
        <v>635</v>
      </c>
      <c r="G4522">
        <v>0.59499999999999997</v>
      </c>
      <c r="H4522">
        <v>2.1680000000000001</v>
      </c>
      <c r="J4522" s="1" t="str">
        <f t="shared" si="71"/>
        <v>2024-03-07-08</v>
      </c>
    </row>
    <row r="4523" spans="1:10" x14ac:dyDescent="0.45">
      <c r="A4523">
        <v>4945541</v>
      </c>
      <c r="B4523" s="1">
        <v>45358.375</v>
      </c>
      <c r="C4523" t="s">
        <v>7</v>
      </c>
      <c r="D4523" t="s">
        <v>8</v>
      </c>
      <c r="E4523" t="s">
        <v>8796</v>
      </c>
      <c r="F4523">
        <v>635</v>
      </c>
      <c r="G4523">
        <v>1.103</v>
      </c>
      <c r="H4523">
        <v>2.3239999999999998</v>
      </c>
      <c r="J4523" s="1" t="str">
        <f t="shared" si="71"/>
        <v>2024-03-07-09</v>
      </c>
    </row>
    <row r="4524" spans="1:10" x14ac:dyDescent="0.45">
      <c r="A4524">
        <v>4946283</v>
      </c>
      <c r="B4524" s="1">
        <v>45358.416666666664</v>
      </c>
      <c r="C4524" t="s">
        <v>7</v>
      </c>
      <c r="D4524" t="s">
        <v>8</v>
      </c>
      <c r="E4524" t="s">
        <v>8796</v>
      </c>
      <c r="F4524">
        <v>635</v>
      </c>
      <c r="G4524">
        <v>0.59899999999999998</v>
      </c>
      <c r="H4524">
        <v>2.9</v>
      </c>
      <c r="J4524" s="1" t="str">
        <f t="shared" si="71"/>
        <v>2024-03-07-10</v>
      </c>
    </row>
    <row r="4525" spans="1:10" x14ac:dyDescent="0.45">
      <c r="A4525">
        <v>4947812</v>
      </c>
      <c r="B4525" s="1">
        <v>45358.458333333336</v>
      </c>
      <c r="C4525" t="s">
        <v>7</v>
      </c>
      <c r="D4525" t="s">
        <v>8</v>
      </c>
      <c r="E4525" t="s">
        <v>8796</v>
      </c>
      <c r="F4525">
        <v>635</v>
      </c>
      <c r="G4525">
        <v>1.3640000000000001</v>
      </c>
      <c r="H4525">
        <v>1.679</v>
      </c>
      <c r="J4525" s="1" t="str">
        <f t="shared" si="71"/>
        <v>2024-03-07-11</v>
      </c>
    </row>
    <row r="4526" spans="1:10" x14ac:dyDescent="0.45">
      <c r="A4526">
        <v>4948975</v>
      </c>
      <c r="B4526" s="1">
        <v>45358.5</v>
      </c>
      <c r="C4526" t="s">
        <v>7</v>
      </c>
      <c r="D4526" t="s">
        <v>8</v>
      </c>
      <c r="E4526" t="s">
        <v>8796</v>
      </c>
      <c r="F4526">
        <v>635</v>
      </c>
      <c r="G4526">
        <v>1.131</v>
      </c>
      <c r="H4526">
        <v>1.444</v>
      </c>
      <c r="J4526" s="1" t="str">
        <f t="shared" si="71"/>
        <v>2024-03-07-12</v>
      </c>
    </row>
    <row r="4527" spans="1:10" x14ac:dyDescent="0.45">
      <c r="A4527">
        <v>4949503</v>
      </c>
      <c r="B4527" s="1">
        <v>45358.541666666664</v>
      </c>
      <c r="C4527" t="s">
        <v>7</v>
      </c>
      <c r="D4527" t="s">
        <v>8</v>
      </c>
      <c r="E4527" t="s">
        <v>8796</v>
      </c>
      <c r="F4527">
        <v>635</v>
      </c>
      <c r="G4527">
        <v>0.505</v>
      </c>
      <c r="H4527">
        <v>1.3859999999999999</v>
      </c>
      <c r="J4527" s="1" t="str">
        <f t="shared" si="71"/>
        <v>2024-03-07-13</v>
      </c>
    </row>
    <row r="4528" spans="1:10" x14ac:dyDescent="0.45">
      <c r="A4528">
        <v>4951257</v>
      </c>
      <c r="B4528" s="1">
        <v>45358.583333333336</v>
      </c>
      <c r="C4528" t="s">
        <v>7</v>
      </c>
      <c r="D4528" t="s">
        <v>8</v>
      </c>
      <c r="E4528" t="s">
        <v>8796</v>
      </c>
      <c r="F4528">
        <v>635</v>
      </c>
      <c r="G4528">
        <v>0</v>
      </c>
      <c r="H4528">
        <v>1.3169999999999999</v>
      </c>
      <c r="J4528" s="1" t="str">
        <f t="shared" si="71"/>
        <v>2024-03-07-14</v>
      </c>
    </row>
    <row r="4529" spans="1:10" x14ac:dyDescent="0.45">
      <c r="A4529">
        <v>4952558</v>
      </c>
      <c r="B4529" s="1">
        <v>45358.625</v>
      </c>
      <c r="C4529" t="s">
        <v>7</v>
      </c>
      <c r="D4529" t="s">
        <v>8</v>
      </c>
      <c r="E4529" t="s">
        <v>8796</v>
      </c>
      <c r="F4529">
        <v>635</v>
      </c>
      <c r="G4529">
        <v>0.52400000000000002</v>
      </c>
      <c r="H4529">
        <v>0.17599999999999999</v>
      </c>
      <c r="J4529" s="1" t="str">
        <f t="shared" si="71"/>
        <v>2024-03-07-15</v>
      </c>
    </row>
    <row r="4530" spans="1:10" x14ac:dyDescent="0.45">
      <c r="A4530">
        <v>4952872</v>
      </c>
      <c r="B4530" s="1">
        <v>45358.666666666664</v>
      </c>
      <c r="C4530" t="s">
        <v>7</v>
      </c>
      <c r="D4530" t="s">
        <v>8</v>
      </c>
      <c r="E4530" t="s">
        <v>8796</v>
      </c>
      <c r="F4530">
        <v>635</v>
      </c>
      <c r="G4530">
        <v>0.63200000000000001</v>
      </c>
      <c r="H4530">
        <v>3.0000000000000001E-3</v>
      </c>
      <c r="J4530" s="1" t="str">
        <f t="shared" si="71"/>
        <v>2024-03-07-16</v>
      </c>
    </row>
    <row r="4531" spans="1:10" x14ac:dyDescent="0.45">
      <c r="A4531">
        <v>4953968</v>
      </c>
      <c r="B4531" s="1">
        <v>45358.708333333336</v>
      </c>
      <c r="C4531" t="s">
        <v>7</v>
      </c>
      <c r="D4531" t="s">
        <v>8</v>
      </c>
      <c r="E4531" t="s">
        <v>8796</v>
      </c>
      <c r="F4531">
        <v>635</v>
      </c>
      <c r="G4531">
        <v>0.94799999999999995</v>
      </c>
      <c r="H4531">
        <v>0</v>
      </c>
      <c r="J4531" s="1" t="str">
        <f t="shared" si="71"/>
        <v>2024-03-07-17</v>
      </c>
    </row>
    <row r="4532" spans="1:10" x14ac:dyDescent="0.45">
      <c r="A4532">
        <v>4955140</v>
      </c>
      <c r="B4532" s="1">
        <v>45358.75</v>
      </c>
      <c r="C4532" t="s">
        <v>7</v>
      </c>
      <c r="D4532" t="s">
        <v>8</v>
      </c>
      <c r="E4532" t="s">
        <v>8796</v>
      </c>
      <c r="F4532">
        <v>635</v>
      </c>
      <c r="G4532">
        <v>1.377</v>
      </c>
      <c r="H4532">
        <v>0</v>
      </c>
      <c r="J4532" s="1" t="str">
        <f t="shared" si="71"/>
        <v>2024-03-07-18</v>
      </c>
    </row>
    <row r="4533" spans="1:10" x14ac:dyDescent="0.45">
      <c r="A4533">
        <v>4956063</v>
      </c>
      <c r="B4533" s="1">
        <v>45358.791666666664</v>
      </c>
      <c r="C4533" t="s">
        <v>7</v>
      </c>
      <c r="D4533" t="s">
        <v>8</v>
      </c>
      <c r="E4533" t="s">
        <v>8796</v>
      </c>
      <c r="F4533">
        <v>635</v>
      </c>
      <c r="G4533">
        <v>1.385</v>
      </c>
      <c r="H4533">
        <v>0</v>
      </c>
      <c r="J4533" s="1" t="str">
        <f t="shared" si="71"/>
        <v>2024-03-07-19</v>
      </c>
    </row>
    <row r="4534" spans="1:10" x14ac:dyDescent="0.45">
      <c r="A4534">
        <v>4957821</v>
      </c>
      <c r="B4534" s="1">
        <v>45358.833333333336</v>
      </c>
      <c r="C4534" t="s">
        <v>7</v>
      </c>
      <c r="D4534" t="s">
        <v>8</v>
      </c>
      <c r="E4534" t="s">
        <v>8796</v>
      </c>
      <c r="F4534">
        <v>635</v>
      </c>
      <c r="G4534">
        <v>0.47</v>
      </c>
      <c r="H4534">
        <v>0</v>
      </c>
      <c r="J4534" s="1" t="str">
        <f t="shared" si="71"/>
        <v>2024-03-07-20</v>
      </c>
    </row>
    <row r="4535" spans="1:10" x14ac:dyDescent="0.45">
      <c r="A4535">
        <v>4958203</v>
      </c>
      <c r="B4535" s="1">
        <v>45358.875</v>
      </c>
      <c r="C4535" t="s">
        <v>7</v>
      </c>
      <c r="D4535" t="s">
        <v>8</v>
      </c>
      <c r="E4535" t="s">
        <v>8796</v>
      </c>
      <c r="F4535">
        <v>635</v>
      </c>
      <c r="G4535">
        <v>0.26400000000000001</v>
      </c>
      <c r="H4535">
        <v>0</v>
      </c>
      <c r="J4535" s="1" t="str">
        <f t="shared" si="71"/>
        <v>2024-03-07-21</v>
      </c>
    </row>
    <row r="4536" spans="1:10" x14ac:dyDescent="0.45">
      <c r="A4536">
        <v>4960239</v>
      </c>
      <c r="B4536" s="1">
        <v>45358.916666666664</v>
      </c>
      <c r="C4536" t="s">
        <v>7</v>
      </c>
      <c r="D4536" t="s">
        <v>8</v>
      </c>
      <c r="E4536" t="s">
        <v>8796</v>
      </c>
      <c r="F4536">
        <v>635</v>
      </c>
      <c r="G4536">
        <v>0.20599999999999999</v>
      </c>
      <c r="H4536">
        <v>0</v>
      </c>
      <c r="J4536" s="1" t="str">
        <f t="shared" si="71"/>
        <v>2024-03-07-22</v>
      </c>
    </row>
    <row r="4537" spans="1:10" x14ac:dyDescent="0.45">
      <c r="A4537">
        <v>4960530</v>
      </c>
      <c r="B4537" s="1">
        <v>45358.958333333336</v>
      </c>
      <c r="C4537" t="s">
        <v>7</v>
      </c>
      <c r="D4537" t="s">
        <v>8</v>
      </c>
      <c r="E4537" t="s">
        <v>8796</v>
      </c>
      <c r="F4537">
        <v>635</v>
      </c>
      <c r="G4537">
        <v>1.115</v>
      </c>
      <c r="H4537">
        <v>0</v>
      </c>
      <c r="J4537" s="1" t="str">
        <f t="shared" si="71"/>
        <v>2024-03-07-23</v>
      </c>
    </row>
    <row r="4538" spans="1:10" x14ac:dyDescent="0.45">
      <c r="A4538">
        <v>4961409</v>
      </c>
      <c r="B4538" s="1">
        <v>45359</v>
      </c>
      <c r="C4538" t="s">
        <v>7</v>
      </c>
      <c r="D4538" t="s">
        <v>8</v>
      </c>
      <c r="E4538" t="s">
        <v>8796</v>
      </c>
      <c r="F4538">
        <v>635</v>
      </c>
      <c r="G4538">
        <v>1.2849999999999999</v>
      </c>
      <c r="H4538">
        <v>0</v>
      </c>
      <c r="J4538" s="1" t="str">
        <f t="shared" si="71"/>
        <v>2024-03-08-00</v>
      </c>
    </row>
    <row r="4539" spans="1:10" x14ac:dyDescent="0.45">
      <c r="A4539">
        <v>4963384</v>
      </c>
      <c r="B4539" s="1">
        <v>45359.041666666664</v>
      </c>
      <c r="C4539" t="s">
        <v>7</v>
      </c>
      <c r="D4539" t="s">
        <v>8</v>
      </c>
      <c r="E4539" t="s">
        <v>8796</v>
      </c>
      <c r="F4539">
        <v>635</v>
      </c>
      <c r="G4539">
        <v>0.88700000000000001</v>
      </c>
      <c r="H4539">
        <v>0</v>
      </c>
      <c r="J4539" s="1" t="str">
        <f t="shared" si="71"/>
        <v>2024-03-08-01</v>
      </c>
    </row>
    <row r="4540" spans="1:10" x14ac:dyDescent="0.45">
      <c r="A4540">
        <v>4963931</v>
      </c>
      <c r="B4540" s="1">
        <v>45359.083333333336</v>
      </c>
      <c r="C4540" t="s">
        <v>7</v>
      </c>
      <c r="D4540" t="s">
        <v>8</v>
      </c>
      <c r="E4540" t="s">
        <v>8796</v>
      </c>
      <c r="F4540">
        <v>635</v>
      </c>
      <c r="G4540">
        <v>1.1120000000000001</v>
      </c>
      <c r="H4540">
        <v>0</v>
      </c>
      <c r="J4540" s="1" t="str">
        <f t="shared" si="71"/>
        <v>2024-03-08-02</v>
      </c>
    </row>
    <row r="4541" spans="1:10" x14ac:dyDescent="0.45">
      <c r="A4541">
        <v>4964971</v>
      </c>
      <c r="B4541" s="1">
        <v>45359.125</v>
      </c>
      <c r="C4541" t="s">
        <v>7</v>
      </c>
      <c r="D4541" t="s">
        <v>8</v>
      </c>
      <c r="E4541" t="s">
        <v>8796</v>
      </c>
      <c r="F4541">
        <v>635</v>
      </c>
      <c r="G4541">
        <v>1.2589999999999999</v>
      </c>
      <c r="H4541">
        <v>0</v>
      </c>
      <c r="J4541" s="1" t="str">
        <f t="shared" si="71"/>
        <v>2024-03-08-03</v>
      </c>
    </row>
    <row r="4542" spans="1:10" x14ac:dyDescent="0.45">
      <c r="A4542">
        <v>4965827</v>
      </c>
      <c r="B4542" s="1">
        <v>45359.166666666664</v>
      </c>
      <c r="C4542" t="s">
        <v>7</v>
      </c>
      <c r="D4542" t="s">
        <v>8</v>
      </c>
      <c r="E4542" t="s">
        <v>8796</v>
      </c>
      <c r="F4542">
        <v>635</v>
      </c>
      <c r="G4542">
        <v>0.77400000000000002</v>
      </c>
      <c r="H4542">
        <v>0</v>
      </c>
      <c r="J4542" s="1" t="str">
        <f t="shared" si="71"/>
        <v>2024-03-08-04</v>
      </c>
    </row>
    <row r="4543" spans="1:10" x14ac:dyDescent="0.45">
      <c r="A4543">
        <v>4967830</v>
      </c>
      <c r="B4543" s="1">
        <v>45359.208333333336</v>
      </c>
      <c r="C4543" t="s">
        <v>7</v>
      </c>
      <c r="D4543" t="s">
        <v>8</v>
      </c>
      <c r="E4543" t="s">
        <v>8796</v>
      </c>
      <c r="F4543">
        <v>635</v>
      </c>
      <c r="G4543">
        <v>1.18</v>
      </c>
      <c r="H4543">
        <v>2E-3</v>
      </c>
      <c r="J4543" s="1" t="str">
        <f t="shared" si="71"/>
        <v>2024-03-08-05</v>
      </c>
    </row>
    <row r="4544" spans="1:10" x14ac:dyDescent="0.45">
      <c r="A4544">
        <v>4968360</v>
      </c>
      <c r="B4544" s="1">
        <v>45359.25</v>
      </c>
      <c r="C4544" t="s">
        <v>7</v>
      </c>
      <c r="D4544" t="s">
        <v>8</v>
      </c>
      <c r="E4544" t="s">
        <v>8796</v>
      </c>
      <c r="F4544">
        <v>635</v>
      </c>
      <c r="G4544">
        <v>1.1579999999999999</v>
      </c>
      <c r="H4544">
        <v>1.4999999999999999E-2</v>
      </c>
      <c r="J4544" s="1" t="str">
        <f t="shared" si="71"/>
        <v>2024-03-08-06</v>
      </c>
    </row>
    <row r="4545" spans="1:10" x14ac:dyDescent="0.45">
      <c r="A4545">
        <v>4969057</v>
      </c>
      <c r="B4545" s="1">
        <v>45359.291666666664</v>
      </c>
      <c r="C4545" t="s">
        <v>7</v>
      </c>
      <c r="D4545" t="s">
        <v>8</v>
      </c>
      <c r="E4545" t="s">
        <v>8796</v>
      </c>
      <c r="F4545">
        <v>635</v>
      </c>
      <c r="G4545">
        <v>1.518</v>
      </c>
      <c r="H4545">
        <v>8.1000000000000003E-2</v>
      </c>
      <c r="J4545" s="1" t="str">
        <f t="shared" si="71"/>
        <v>2024-03-08-07</v>
      </c>
    </row>
    <row r="4546" spans="1:10" x14ac:dyDescent="0.45">
      <c r="A4546">
        <v>4970978</v>
      </c>
      <c r="B4546" s="1">
        <v>45359.333333333336</v>
      </c>
      <c r="C4546" t="s">
        <v>7</v>
      </c>
      <c r="D4546" t="s">
        <v>8</v>
      </c>
      <c r="E4546" t="s">
        <v>8796</v>
      </c>
      <c r="F4546">
        <v>635</v>
      </c>
      <c r="G4546">
        <v>0.95499999999999996</v>
      </c>
      <c r="H4546">
        <v>0.248</v>
      </c>
      <c r="J4546" s="1" t="str">
        <f t="shared" si="71"/>
        <v>2024-03-08-08</v>
      </c>
    </row>
    <row r="4547" spans="1:10" x14ac:dyDescent="0.45">
      <c r="A4547">
        <v>4971429</v>
      </c>
      <c r="B4547" s="1">
        <v>45359.375</v>
      </c>
      <c r="C4547" t="s">
        <v>7</v>
      </c>
      <c r="D4547" t="s">
        <v>8</v>
      </c>
      <c r="E4547" t="s">
        <v>8796</v>
      </c>
      <c r="F4547">
        <v>635</v>
      </c>
      <c r="G4547">
        <v>0.60499999999999998</v>
      </c>
      <c r="H4547">
        <v>0.34</v>
      </c>
      <c r="J4547" s="1" t="str">
        <f t="shared" ref="J4547:J4610" si="72">TEXT(YEAR(B4547),"0000")&amp;"-"&amp;TEXT(MONTH(B4547),"00")&amp;"-"&amp;TEXT(DAY(B4547),"00")&amp;"-"&amp;TEXT(HOUR(B4547),"00")</f>
        <v>2024-03-08-09</v>
      </c>
    </row>
    <row r="4548" spans="1:10" x14ac:dyDescent="0.45">
      <c r="A4548">
        <v>4972688</v>
      </c>
      <c r="B4548" s="1">
        <v>45359.416666666664</v>
      </c>
      <c r="C4548" t="s">
        <v>7</v>
      </c>
      <c r="D4548" t="s">
        <v>8</v>
      </c>
      <c r="E4548" t="s">
        <v>8796</v>
      </c>
      <c r="F4548">
        <v>635</v>
      </c>
      <c r="G4548">
        <v>0.57199999999999995</v>
      </c>
      <c r="H4548">
        <v>0.46</v>
      </c>
      <c r="J4548" s="1" t="str">
        <f t="shared" si="72"/>
        <v>2024-03-08-10</v>
      </c>
    </row>
    <row r="4549" spans="1:10" x14ac:dyDescent="0.45">
      <c r="A4549">
        <v>4974029</v>
      </c>
      <c r="B4549" s="1">
        <v>45359.458333333336</v>
      </c>
      <c r="C4549" t="s">
        <v>7</v>
      </c>
      <c r="D4549" t="s">
        <v>8</v>
      </c>
      <c r="E4549" t="s">
        <v>8796</v>
      </c>
      <c r="F4549">
        <v>635</v>
      </c>
      <c r="G4549">
        <v>0.52800000000000002</v>
      </c>
      <c r="H4549">
        <v>0.495</v>
      </c>
      <c r="J4549" s="1" t="str">
        <f t="shared" si="72"/>
        <v>2024-03-08-11</v>
      </c>
    </row>
    <row r="4550" spans="1:10" x14ac:dyDescent="0.45">
      <c r="A4550">
        <v>4975490</v>
      </c>
      <c r="B4550" s="1">
        <v>45359.5</v>
      </c>
      <c r="C4550" t="s">
        <v>7</v>
      </c>
      <c r="D4550" t="s">
        <v>8</v>
      </c>
      <c r="E4550" t="s">
        <v>8796</v>
      </c>
      <c r="F4550">
        <v>635</v>
      </c>
      <c r="G4550">
        <v>0.39200000000000002</v>
      </c>
      <c r="H4550">
        <v>0.50900000000000001</v>
      </c>
      <c r="J4550" s="1" t="str">
        <f t="shared" si="72"/>
        <v>2024-03-08-12</v>
      </c>
    </row>
    <row r="4551" spans="1:10" x14ac:dyDescent="0.45">
      <c r="A4551">
        <v>4976361</v>
      </c>
      <c r="B4551" s="1">
        <v>45359.541666666664</v>
      </c>
      <c r="C4551" t="s">
        <v>7</v>
      </c>
      <c r="D4551" t="s">
        <v>8</v>
      </c>
      <c r="E4551" t="s">
        <v>8796</v>
      </c>
      <c r="F4551">
        <v>635</v>
      </c>
      <c r="G4551">
        <v>1.369</v>
      </c>
      <c r="H4551">
        <v>0.59699999999999998</v>
      </c>
      <c r="J4551" s="1" t="str">
        <f t="shared" si="72"/>
        <v>2024-03-08-13</v>
      </c>
    </row>
    <row r="4552" spans="1:10" x14ac:dyDescent="0.45">
      <c r="A4552">
        <v>4977495</v>
      </c>
      <c r="B4552" s="1">
        <v>45359.583333333336</v>
      </c>
      <c r="C4552" t="s">
        <v>7</v>
      </c>
      <c r="D4552" t="s">
        <v>8</v>
      </c>
      <c r="E4552" t="s">
        <v>8796</v>
      </c>
      <c r="F4552">
        <v>635</v>
      </c>
      <c r="G4552">
        <v>0.16500000000000001</v>
      </c>
      <c r="H4552">
        <v>0.46</v>
      </c>
      <c r="J4552" s="1" t="str">
        <f t="shared" si="72"/>
        <v>2024-03-08-14</v>
      </c>
    </row>
    <row r="4553" spans="1:10" x14ac:dyDescent="0.45">
      <c r="A4553">
        <v>4978635</v>
      </c>
      <c r="B4553" s="1">
        <v>45359.625</v>
      </c>
      <c r="C4553" t="s">
        <v>7</v>
      </c>
      <c r="D4553" t="s">
        <v>8</v>
      </c>
      <c r="E4553" t="s">
        <v>8796</v>
      </c>
      <c r="F4553">
        <v>635</v>
      </c>
      <c r="G4553">
        <v>0.45400000000000001</v>
      </c>
      <c r="H4553">
        <v>7.5999999999999998E-2</v>
      </c>
      <c r="J4553" s="1" t="str">
        <f t="shared" si="72"/>
        <v>2024-03-08-15</v>
      </c>
    </row>
    <row r="4554" spans="1:10" x14ac:dyDescent="0.45">
      <c r="A4554">
        <v>4979766</v>
      </c>
      <c r="B4554" s="1">
        <v>45359.666666666664</v>
      </c>
      <c r="C4554" t="s">
        <v>7</v>
      </c>
      <c r="D4554" t="s">
        <v>8</v>
      </c>
      <c r="E4554" t="s">
        <v>8796</v>
      </c>
      <c r="F4554">
        <v>635</v>
      </c>
      <c r="G4554">
        <v>1.224</v>
      </c>
      <c r="H4554">
        <v>2E-3</v>
      </c>
      <c r="J4554" s="1" t="str">
        <f t="shared" si="72"/>
        <v>2024-03-08-16</v>
      </c>
    </row>
    <row r="4555" spans="1:10" x14ac:dyDescent="0.45">
      <c r="A4555">
        <v>4980065</v>
      </c>
      <c r="B4555" s="1">
        <v>45359.708333333336</v>
      </c>
      <c r="C4555" t="s">
        <v>7</v>
      </c>
      <c r="D4555" t="s">
        <v>8</v>
      </c>
      <c r="E4555" t="s">
        <v>8796</v>
      </c>
      <c r="F4555">
        <v>635</v>
      </c>
      <c r="G4555">
        <v>1.4930000000000001</v>
      </c>
      <c r="H4555">
        <v>0</v>
      </c>
      <c r="J4555" s="1" t="str">
        <f t="shared" si="72"/>
        <v>2024-03-08-17</v>
      </c>
    </row>
    <row r="4556" spans="1:10" x14ac:dyDescent="0.45">
      <c r="A4556">
        <v>4982056</v>
      </c>
      <c r="B4556" s="1">
        <v>45359.75</v>
      </c>
      <c r="C4556" t="s">
        <v>7</v>
      </c>
      <c r="D4556" t="s">
        <v>8</v>
      </c>
      <c r="E4556" t="s">
        <v>8796</v>
      </c>
      <c r="F4556">
        <v>635</v>
      </c>
      <c r="G4556">
        <v>0.98299999999999998</v>
      </c>
      <c r="H4556">
        <v>0</v>
      </c>
      <c r="J4556" s="1" t="str">
        <f t="shared" si="72"/>
        <v>2024-03-08-18</v>
      </c>
    </row>
    <row r="4557" spans="1:10" x14ac:dyDescent="0.45">
      <c r="A4557">
        <v>4982881</v>
      </c>
      <c r="B4557" s="1">
        <v>45359.791666666664</v>
      </c>
      <c r="C4557" t="s">
        <v>7</v>
      </c>
      <c r="D4557" t="s">
        <v>8</v>
      </c>
      <c r="E4557" t="s">
        <v>8796</v>
      </c>
      <c r="F4557">
        <v>635</v>
      </c>
      <c r="G4557">
        <v>1.1439999999999999</v>
      </c>
      <c r="H4557">
        <v>0</v>
      </c>
      <c r="J4557" s="1" t="str">
        <f t="shared" si="72"/>
        <v>2024-03-08-19</v>
      </c>
    </row>
    <row r="4558" spans="1:10" x14ac:dyDescent="0.45">
      <c r="A4558">
        <v>4983758</v>
      </c>
      <c r="B4558" s="1">
        <v>45359.833333333336</v>
      </c>
      <c r="C4558" t="s">
        <v>7</v>
      </c>
      <c r="D4558" t="s">
        <v>8</v>
      </c>
      <c r="E4558" t="s">
        <v>8796</v>
      </c>
      <c r="F4558">
        <v>635</v>
      </c>
      <c r="G4558">
        <v>1.367</v>
      </c>
      <c r="H4558">
        <v>0</v>
      </c>
      <c r="J4558" s="1" t="str">
        <f t="shared" si="72"/>
        <v>2024-03-08-20</v>
      </c>
    </row>
    <row r="4559" spans="1:10" x14ac:dyDescent="0.45">
      <c r="A4559">
        <v>4984658</v>
      </c>
      <c r="B4559" s="1">
        <v>45359.875</v>
      </c>
      <c r="C4559" t="s">
        <v>7</v>
      </c>
      <c r="D4559" t="s">
        <v>8</v>
      </c>
      <c r="E4559" t="s">
        <v>8796</v>
      </c>
      <c r="F4559">
        <v>635</v>
      </c>
      <c r="G4559">
        <v>1.238</v>
      </c>
      <c r="H4559">
        <v>0</v>
      </c>
      <c r="J4559" s="1" t="str">
        <f t="shared" si="72"/>
        <v>2024-03-08-21</v>
      </c>
    </row>
    <row r="4560" spans="1:10" x14ac:dyDescent="0.45">
      <c r="A4560">
        <v>4985738</v>
      </c>
      <c r="B4560" s="1">
        <v>45359.916666666664</v>
      </c>
      <c r="C4560" t="s">
        <v>7</v>
      </c>
      <c r="D4560" t="s">
        <v>8</v>
      </c>
      <c r="E4560" t="s">
        <v>8796</v>
      </c>
      <c r="F4560">
        <v>635</v>
      </c>
      <c r="G4560">
        <v>1.36</v>
      </c>
      <c r="H4560">
        <v>0</v>
      </c>
      <c r="J4560" s="1" t="str">
        <f t="shared" si="72"/>
        <v>2024-03-08-22</v>
      </c>
    </row>
    <row r="4561" spans="1:10" x14ac:dyDescent="0.45">
      <c r="A4561">
        <v>4986811</v>
      </c>
      <c r="B4561" s="1">
        <v>45359.958333333336</v>
      </c>
      <c r="C4561" t="s">
        <v>7</v>
      </c>
      <c r="D4561" t="s">
        <v>8</v>
      </c>
      <c r="E4561" t="s">
        <v>8796</v>
      </c>
      <c r="F4561">
        <v>635</v>
      </c>
      <c r="G4561">
        <v>0.64900000000000002</v>
      </c>
      <c r="H4561">
        <v>0</v>
      </c>
      <c r="J4561" s="1" t="str">
        <f t="shared" si="72"/>
        <v>2024-03-08-23</v>
      </c>
    </row>
    <row r="4562" spans="1:10" x14ac:dyDescent="0.45">
      <c r="A4562">
        <v>4988586</v>
      </c>
      <c r="B4562" s="1">
        <v>45360</v>
      </c>
      <c r="C4562" t="s">
        <v>7</v>
      </c>
      <c r="D4562" t="s">
        <v>8</v>
      </c>
      <c r="E4562" t="s">
        <v>8796</v>
      </c>
      <c r="F4562">
        <v>635</v>
      </c>
      <c r="G4562">
        <v>1.23</v>
      </c>
      <c r="H4562">
        <v>0</v>
      </c>
      <c r="J4562" s="1" t="str">
        <f t="shared" si="72"/>
        <v>2024-03-09-00</v>
      </c>
    </row>
    <row r="4563" spans="1:10" x14ac:dyDescent="0.45">
      <c r="A4563">
        <v>4989209</v>
      </c>
      <c r="B4563" s="1">
        <v>45360.041666666664</v>
      </c>
      <c r="C4563" t="s">
        <v>7</v>
      </c>
      <c r="D4563" t="s">
        <v>8</v>
      </c>
      <c r="E4563" t="s">
        <v>8796</v>
      </c>
      <c r="F4563">
        <v>635</v>
      </c>
      <c r="G4563">
        <v>1.246</v>
      </c>
      <c r="H4563">
        <v>0</v>
      </c>
      <c r="J4563" s="1" t="str">
        <f t="shared" si="72"/>
        <v>2024-03-09-01</v>
      </c>
    </row>
    <row r="4564" spans="1:10" x14ac:dyDescent="0.45">
      <c r="A4564">
        <v>4990876</v>
      </c>
      <c r="B4564" s="1">
        <v>45360.083333333336</v>
      </c>
      <c r="C4564" t="s">
        <v>7</v>
      </c>
      <c r="D4564" t="s">
        <v>8</v>
      </c>
      <c r="E4564" t="s">
        <v>8796</v>
      </c>
      <c r="F4564">
        <v>635</v>
      </c>
      <c r="G4564">
        <v>1.0940000000000001</v>
      </c>
      <c r="H4564">
        <v>0</v>
      </c>
      <c r="J4564" s="1" t="str">
        <f t="shared" si="72"/>
        <v>2024-03-09-02</v>
      </c>
    </row>
    <row r="4565" spans="1:10" x14ac:dyDescent="0.45">
      <c r="A4565">
        <v>4991554</v>
      </c>
      <c r="B4565" s="1">
        <v>45360.125</v>
      </c>
      <c r="C4565" t="s">
        <v>7</v>
      </c>
      <c r="D4565" t="s">
        <v>8</v>
      </c>
      <c r="E4565" t="s">
        <v>8796</v>
      </c>
      <c r="F4565">
        <v>635</v>
      </c>
      <c r="G4565">
        <v>0.91700000000000004</v>
      </c>
      <c r="H4565">
        <v>0</v>
      </c>
      <c r="J4565" s="1" t="str">
        <f t="shared" si="72"/>
        <v>2024-03-09-03</v>
      </c>
    </row>
    <row r="4566" spans="1:10" x14ac:dyDescent="0.45">
      <c r="A4566">
        <v>4992290</v>
      </c>
      <c r="B4566" s="1">
        <v>45360.166666666664</v>
      </c>
      <c r="C4566" t="s">
        <v>7</v>
      </c>
      <c r="D4566" t="s">
        <v>8</v>
      </c>
      <c r="E4566" t="s">
        <v>8796</v>
      </c>
      <c r="F4566">
        <v>635</v>
      </c>
      <c r="G4566">
        <v>1.2490000000000001</v>
      </c>
      <c r="H4566">
        <v>0</v>
      </c>
      <c r="J4566" s="1" t="str">
        <f t="shared" si="72"/>
        <v>2024-03-09-04</v>
      </c>
    </row>
    <row r="4567" spans="1:10" x14ac:dyDescent="0.45">
      <c r="A4567">
        <v>4993855</v>
      </c>
      <c r="B4567" s="1">
        <v>45360.208333333336</v>
      </c>
      <c r="C4567" t="s">
        <v>7</v>
      </c>
      <c r="D4567" t="s">
        <v>8</v>
      </c>
      <c r="E4567" t="s">
        <v>8796</v>
      </c>
      <c r="F4567">
        <v>635</v>
      </c>
      <c r="G4567">
        <v>1.26</v>
      </c>
      <c r="H4567">
        <v>0</v>
      </c>
      <c r="J4567" s="1" t="str">
        <f t="shared" si="72"/>
        <v>2024-03-09-05</v>
      </c>
    </row>
    <row r="4568" spans="1:10" x14ac:dyDescent="0.45">
      <c r="A4568">
        <v>4994164</v>
      </c>
      <c r="B4568" s="1">
        <v>45360.25</v>
      </c>
      <c r="C4568" t="s">
        <v>7</v>
      </c>
      <c r="D4568" t="s">
        <v>8</v>
      </c>
      <c r="E4568" t="s">
        <v>8796</v>
      </c>
      <c r="F4568">
        <v>635</v>
      </c>
      <c r="G4568">
        <v>1.284</v>
      </c>
      <c r="H4568">
        <v>1.2E-2</v>
      </c>
      <c r="J4568" s="1" t="str">
        <f t="shared" si="72"/>
        <v>2024-03-09-06</v>
      </c>
    </row>
    <row r="4569" spans="1:10" x14ac:dyDescent="0.45">
      <c r="A4569">
        <v>4996255</v>
      </c>
      <c r="B4569" s="1">
        <v>45360.291666666664</v>
      </c>
      <c r="C4569" t="s">
        <v>7</v>
      </c>
      <c r="D4569" t="s">
        <v>8</v>
      </c>
      <c r="E4569" t="s">
        <v>8796</v>
      </c>
      <c r="F4569">
        <v>635</v>
      </c>
      <c r="G4569">
        <v>1.913</v>
      </c>
      <c r="H4569">
        <v>2.3E-2</v>
      </c>
      <c r="J4569" s="1" t="str">
        <f t="shared" si="72"/>
        <v>2024-03-09-07</v>
      </c>
    </row>
    <row r="4570" spans="1:10" x14ac:dyDescent="0.45">
      <c r="A4570">
        <v>4997054</v>
      </c>
      <c r="B4570" s="1">
        <v>45360.333333333336</v>
      </c>
      <c r="C4570" t="s">
        <v>7</v>
      </c>
      <c r="D4570" t="s">
        <v>8</v>
      </c>
      <c r="E4570" t="s">
        <v>8796</v>
      </c>
      <c r="F4570">
        <v>635</v>
      </c>
      <c r="G4570">
        <v>0.88</v>
      </c>
      <c r="H4570">
        <v>0.121</v>
      </c>
      <c r="J4570" s="1" t="str">
        <f t="shared" si="72"/>
        <v>2024-03-09-08</v>
      </c>
    </row>
    <row r="4571" spans="1:10" x14ac:dyDescent="0.45">
      <c r="A4571">
        <v>4997760</v>
      </c>
      <c r="B4571" s="1">
        <v>45360.375</v>
      </c>
      <c r="C4571" t="s">
        <v>7</v>
      </c>
      <c r="D4571" t="s">
        <v>8</v>
      </c>
      <c r="E4571" t="s">
        <v>8796</v>
      </c>
      <c r="F4571">
        <v>635</v>
      </c>
      <c r="G4571">
        <v>0.92700000000000005</v>
      </c>
      <c r="H4571">
        <v>0.14399999999999999</v>
      </c>
      <c r="J4571" s="1" t="str">
        <f t="shared" si="72"/>
        <v>2024-03-09-09</v>
      </c>
    </row>
    <row r="4572" spans="1:10" x14ac:dyDescent="0.45">
      <c r="A4572">
        <v>4999073</v>
      </c>
      <c r="B4572" s="1">
        <v>45360.416666666664</v>
      </c>
      <c r="C4572" t="s">
        <v>7</v>
      </c>
      <c r="D4572" t="s">
        <v>8</v>
      </c>
      <c r="E4572" t="s">
        <v>8796</v>
      </c>
      <c r="F4572">
        <v>635</v>
      </c>
      <c r="G4572">
        <v>1.2050000000000001</v>
      </c>
      <c r="H4572">
        <v>0.158</v>
      </c>
      <c r="J4572" s="1" t="str">
        <f t="shared" si="72"/>
        <v>2024-03-09-10</v>
      </c>
    </row>
    <row r="4573" spans="1:10" x14ac:dyDescent="0.45">
      <c r="A4573">
        <v>5000236</v>
      </c>
      <c r="B4573" s="1">
        <v>45360.458333333336</v>
      </c>
      <c r="C4573" t="s">
        <v>7</v>
      </c>
      <c r="D4573" t="s">
        <v>8</v>
      </c>
      <c r="E4573" t="s">
        <v>8796</v>
      </c>
      <c r="F4573">
        <v>635</v>
      </c>
      <c r="G4573">
        <v>1.68</v>
      </c>
      <c r="H4573">
        <v>0.104</v>
      </c>
      <c r="J4573" s="1" t="str">
        <f t="shared" si="72"/>
        <v>2024-03-09-11</v>
      </c>
    </row>
    <row r="4574" spans="1:10" x14ac:dyDescent="0.45">
      <c r="A4574">
        <v>5001424</v>
      </c>
      <c r="B4574" s="1">
        <v>45360.5</v>
      </c>
      <c r="C4574" t="s">
        <v>7</v>
      </c>
      <c r="D4574" t="s">
        <v>8</v>
      </c>
      <c r="E4574" t="s">
        <v>8796</v>
      </c>
      <c r="F4574">
        <v>635</v>
      </c>
      <c r="G4574">
        <v>0.94199999999999995</v>
      </c>
      <c r="H4574">
        <v>0.16</v>
      </c>
      <c r="J4574" s="1" t="str">
        <f t="shared" si="72"/>
        <v>2024-03-09-12</v>
      </c>
    </row>
    <row r="4575" spans="1:10" x14ac:dyDescent="0.45">
      <c r="A4575">
        <v>5001889</v>
      </c>
      <c r="B4575" s="1">
        <v>45360.541666666664</v>
      </c>
      <c r="C4575" t="s">
        <v>7</v>
      </c>
      <c r="D4575" t="s">
        <v>8</v>
      </c>
      <c r="E4575" t="s">
        <v>8796</v>
      </c>
      <c r="F4575">
        <v>635</v>
      </c>
      <c r="G4575">
        <v>1.1859999999999999</v>
      </c>
      <c r="H4575">
        <v>0.13</v>
      </c>
      <c r="J4575" s="1" t="str">
        <f t="shared" si="72"/>
        <v>2024-03-09-13</v>
      </c>
    </row>
    <row r="4576" spans="1:10" x14ac:dyDescent="0.45">
      <c r="A4576">
        <v>5003255</v>
      </c>
      <c r="B4576" s="1">
        <v>45360.583333333336</v>
      </c>
      <c r="C4576" t="s">
        <v>7</v>
      </c>
      <c r="D4576" t="s">
        <v>8</v>
      </c>
      <c r="E4576" t="s">
        <v>8796</v>
      </c>
      <c r="F4576">
        <v>635</v>
      </c>
      <c r="G4576">
        <v>0.76100000000000001</v>
      </c>
      <c r="H4576">
        <v>4.4999999999999998E-2</v>
      </c>
      <c r="J4576" s="1" t="str">
        <f t="shared" si="72"/>
        <v>2024-03-09-14</v>
      </c>
    </row>
    <row r="4577" spans="1:10" x14ac:dyDescent="0.45">
      <c r="A4577">
        <v>5004852</v>
      </c>
      <c r="B4577" s="1">
        <v>45360.625</v>
      </c>
      <c r="C4577" t="s">
        <v>7</v>
      </c>
      <c r="D4577" t="s">
        <v>8</v>
      </c>
      <c r="E4577" t="s">
        <v>8796</v>
      </c>
      <c r="F4577">
        <v>635</v>
      </c>
      <c r="G4577">
        <v>0.97899999999999998</v>
      </c>
      <c r="H4577">
        <v>1.6E-2</v>
      </c>
      <c r="J4577" s="1" t="str">
        <f t="shared" si="72"/>
        <v>2024-03-09-15</v>
      </c>
    </row>
    <row r="4578" spans="1:10" x14ac:dyDescent="0.45">
      <c r="A4578">
        <v>5005409</v>
      </c>
      <c r="B4578" s="1">
        <v>45360.666666666664</v>
      </c>
      <c r="C4578" t="s">
        <v>7</v>
      </c>
      <c r="D4578" t="s">
        <v>8</v>
      </c>
      <c r="E4578" t="s">
        <v>8796</v>
      </c>
      <c r="F4578">
        <v>635</v>
      </c>
      <c r="G4578">
        <v>0.98</v>
      </c>
      <c r="H4578">
        <v>0</v>
      </c>
      <c r="J4578" s="1" t="str">
        <f t="shared" si="72"/>
        <v>2024-03-09-16</v>
      </c>
    </row>
    <row r="4579" spans="1:10" x14ac:dyDescent="0.45">
      <c r="A4579">
        <v>5006819</v>
      </c>
      <c r="B4579" s="1">
        <v>45360.708333333336</v>
      </c>
      <c r="C4579" t="s">
        <v>7</v>
      </c>
      <c r="D4579" t="s">
        <v>8</v>
      </c>
      <c r="E4579" t="s">
        <v>8796</v>
      </c>
      <c r="F4579">
        <v>635</v>
      </c>
      <c r="G4579">
        <v>0.94699999999999995</v>
      </c>
      <c r="H4579">
        <v>0</v>
      </c>
      <c r="J4579" s="1" t="str">
        <f t="shared" si="72"/>
        <v>2024-03-09-17</v>
      </c>
    </row>
    <row r="4580" spans="1:10" x14ac:dyDescent="0.45">
      <c r="A4580">
        <v>5007677</v>
      </c>
      <c r="B4580" s="1">
        <v>45360.75</v>
      </c>
      <c r="C4580" t="s">
        <v>7</v>
      </c>
      <c r="D4580" t="s">
        <v>8</v>
      </c>
      <c r="E4580" t="s">
        <v>8796</v>
      </c>
      <c r="F4580">
        <v>635</v>
      </c>
      <c r="G4580">
        <v>1.23</v>
      </c>
      <c r="H4580">
        <v>0</v>
      </c>
      <c r="J4580" s="1" t="str">
        <f t="shared" si="72"/>
        <v>2024-03-09-18</v>
      </c>
    </row>
    <row r="4581" spans="1:10" x14ac:dyDescent="0.45">
      <c r="A4581">
        <v>5008984</v>
      </c>
      <c r="B4581" s="1">
        <v>45360.791666666664</v>
      </c>
      <c r="C4581" t="s">
        <v>7</v>
      </c>
      <c r="D4581" t="s">
        <v>8</v>
      </c>
      <c r="E4581" t="s">
        <v>8796</v>
      </c>
      <c r="F4581">
        <v>635</v>
      </c>
      <c r="G4581">
        <v>1.1639999999999999</v>
      </c>
      <c r="H4581">
        <v>0</v>
      </c>
      <c r="J4581" s="1" t="str">
        <f t="shared" si="72"/>
        <v>2024-03-09-19</v>
      </c>
    </row>
    <row r="4582" spans="1:10" x14ac:dyDescent="0.45">
      <c r="A4582">
        <v>5009856</v>
      </c>
      <c r="B4582" s="1">
        <v>45360.833333333336</v>
      </c>
      <c r="C4582" t="s">
        <v>7</v>
      </c>
      <c r="D4582" t="s">
        <v>8</v>
      </c>
      <c r="E4582" t="s">
        <v>8796</v>
      </c>
      <c r="F4582">
        <v>635</v>
      </c>
      <c r="G4582">
        <v>1.3049999999999999</v>
      </c>
      <c r="H4582">
        <v>0</v>
      </c>
      <c r="J4582" s="1" t="str">
        <f t="shared" si="72"/>
        <v>2024-03-09-20</v>
      </c>
    </row>
    <row r="4583" spans="1:10" x14ac:dyDescent="0.45">
      <c r="A4583">
        <v>5011037</v>
      </c>
      <c r="B4583" s="1">
        <v>45360.875</v>
      </c>
      <c r="C4583" t="s">
        <v>7</v>
      </c>
      <c r="D4583" t="s">
        <v>8</v>
      </c>
      <c r="E4583" t="s">
        <v>8796</v>
      </c>
      <c r="F4583">
        <v>635</v>
      </c>
      <c r="G4583">
        <v>0.88</v>
      </c>
      <c r="H4583">
        <v>0</v>
      </c>
      <c r="J4583" s="1" t="str">
        <f t="shared" si="72"/>
        <v>2024-03-09-21</v>
      </c>
    </row>
    <row r="4584" spans="1:10" x14ac:dyDescent="0.45">
      <c r="A4584">
        <v>5011665</v>
      </c>
      <c r="B4584" s="1">
        <v>45360.916666666664</v>
      </c>
      <c r="C4584" t="s">
        <v>7</v>
      </c>
      <c r="D4584" t="s">
        <v>8</v>
      </c>
      <c r="E4584" t="s">
        <v>8796</v>
      </c>
      <c r="F4584">
        <v>635</v>
      </c>
      <c r="G4584">
        <v>1.054</v>
      </c>
      <c r="H4584">
        <v>0</v>
      </c>
      <c r="J4584" s="1" t="str">
        <f t="shared" si="72"/>
        <v>2024-03-09-22</v>
      </c>
    </row>
    <row r="4585" spans="1:10" x14ac:dyDescent="0.45">
      <c r="A4585">
        <v>5013520</v>
      </c>
      <c r="B4585" s="1">
        <v>45360.958333333336</v>
      </c>
      <c r="C4585" t="s">
        <v>7</v>
      </c>
      <c r="D4585" t="s">
        <v>8</v>
      </c>
      <c r="E4585" t="s">
        <v>8796</v>
      </c>
      <c r="F4585">
        <v>635</v>
      </c>
      <c r="G4585">
        <v>1.34</v>
      </c>
      <c r="H4585">
        <v>0</v>
      </c>
      <c r="J4585" s="1" t="str">
        <f t="shared" si="72"/>
        <v>2024-03-09-23</v>
      </c>
    </row>
    <row r="4586" spans="1:10" x14ac:dyDescent="0.45">
      <c r="A4586">
        <v>5014192</v>
      </c>
      <c r="B4586" s="1">
        <v>45361</v>
      </c>
      <c r="C4586" t="s">
        <v>7</v>
      </c>
      <c r="D4586" t="s">
        <v>8</v>
      </c>
      <c r="E4586" t="s">
        <v>8796</v>
      </c>
      <c r="F4586">
        <v>635</v>
      </c>
      <c r="G4586">
        <v>0.61799999999999999</v>
      </c>
      <c r="H4586">
        <v>0</v>
      </c>
      <c r="J4586" s="1" t="str">
        <f t="shared" si="72"/>
        <v>2024-03-10-00</v>
      </c>
    </row>
    <row r="4587" spans="1:10" x14ac:dyDescent="0.45">
      <c r="A4587">
        <v>5015312</v>
      </c>
      <c r="B4587" s="1">
        <v>45361.041666666664</v>
      </c>
      <c r="C4587" t="s">
        <v>7</v>
      </c>
      <c r="D4587" t="s">
        <v>8</v>
      </c>
      <c r="E4587" t="s">
        <v>8796</v>
      </c>
      <c r="F4587">
        <v>635</v>
      </c>
      <c r="G4587">
        <v>0.97599999999999998</v>
      </c>
      <c r="H4587">
        <v>0</v>
      </c>
      <c r="J4587" s="1" t="str">
        <f t="shared" si="72"/>
        <v>2024-03-10-01</v>
      </c>
    </row>
    <row r="4588" spans="1:10" x14ac:dyDescent="0.45">
      <c r="A4588">
        <v>5016388</v>
      </c>
      <c r="B4588" s="1">
        <v>45361.083333333336</v>
      </c>
      <c r="C4588" t="s">
        <v>7</v>
      </c>
      <c r="D4588" t="s">
        <v>8</v>
      </c>
      <c r="E4588" t="s">
        <v>8796</v>
      </c>
      <c r="F4588">
        <v>635</v>
      </c>
      <c r="G4588">
        <v>0.86499999999999999</v>
      </c>
      <c r="H4588">
        <v>0</v>
      </c>
      <c r="J4588" s="1" t="str">
        <f t="shared" si="72"/>
        <v>2024-03-10-02</v>
      </c>
    </row>
    <row r="4589" spans="1:10" x14ac:dyDescent="0.45">
      <c r="A4589">
        <v>5017656</v>
      </c>
      <c r="B4589" s="1">
        <v>45361.125</v>
      </c>
      <c r="C4589" t="s">
        <v>7</v>
      </c>
      <c r="D4589" t="s">
        <v>8</v>
      </c>
      <c r="E4589" t="s">
        <v>8796</v>
      </c>
      <c r="F4589">
        <v>635</v>
      </c>
      <c r="G4589">
        <v>1.175</v>
      </c>
      <c r="H4589">
        <v>0</v>
      </c>
      <c r="J4589" s="1" t="str">
        <f t="shared" si="72"/>
        <v>2024-03-10-03</v>
      </c>
    </row>
    <row r="4590" spans="1:10" x14ac:dyDescent="0.45">
      <c r="A4590">
        <v>5018511</v>
      </c>
      <c r="B4590" s="1">
        <v>45361.166666666664</v>
      </c>
      <c r="C4590" t="s">
        <v>7</v>
      </c>
      <c r="D4590" t="s">
        <v>8</v>
      </c>
      <c r="E4590" t="s">
        <v>8796</v>
      </c>
      <c r="F4590">
        <v>635</v>
      </c>
      <c r="G4590">
        <v>0.90300000000000002</v>
      </c>
      <c r="H4590">
        <v>0</v>
      </c>
      <c r="J4590" s="1" t="str">
        <f t="shared" si="72"/>
        <v>2024-03-10-04</v>
      </c>
    </row>
    <row r="4591" spans="1:10" x14ac:dyDescent="0.45">
      <c r="A4591">
        <v>5019542</v>
      </c>
      <c r="B4591" s="1">
        <v>45361.208333333336</v>
      </c>
      <c r="C4591" t="s">
        <v>7</v>
      </c>
      <c r="D4591" t="s">
        <v>8</v>
      </c>
      <c r="E4591" t="s">
        <v>8796</v>
      </c>
      <c r="F4591">
        <v>635</v>
      </c>
      <c r="G4591">
        <v>1.5960000000000001</v>
      </c>
      <c r="H4591">
        <v>3.3000000000000002E-2</v>
      </c>
      <c r="J4591" s="1" t="str">
        <f t="shared" si="72"/>
        <v>2024-03-10-05</v>
      </c>
    </row>
    <row r="4592" spans="1:10" x14ac:dyDescent="0.45">
      <c r="A4592">
        <v>5021096</v>
      </c>
      <c r="B4592" s="1">
        <v>45361.25</v>
      </c>
      <c r="C4592" t="s">
        <v>7</v>
      </c>
      <c r="D4592" t="s">
        <v>8</v>
      </c>
      <c r="E4592" t="s">
        <v>8796</v>
      </c>
      <c r="F4592">
        <v>635</v>
      </c>
      <c r="G4592">
        <v>0.48199999999999998</v>
      </c>
      <c r="H4592">
        <v>0.442</v>
      </c>
      <c r="J4592" s="1" t="str">
        <f t="shared" si="72"/>
        <v>2024-03-10-06</v>
      </c>
    </row>
    <row r="4593" spans="1:10" x14ac:dyDescent="0.45">
      <c r="A4593">
        <v>5022048</v>
      </c>
      <c r="B4593" s="1">
        <v>45361.291666666664</v>
      </c>
      <c r="C4593" t="s">
        <v>7</v>
      </c>
      <c r="D4593" t="s">
        <v>8</v>
      </c>
      <c r="E4593" t="s">
        <v>8796</v>
      </c>
      <c r="F4593">
        <v>635</v>
      </c>
      <c r="G4593">
        <v>0.185</v>
      </c>
      <c r="H4593">
        <v>1.657</v>
      </c>
      <c r="J4593" s="1" t="str">
        <f t="shared" si="72"/>
        <v>2024-03-10-07</v>
      </c>
    </row>
    <row r="4594" spans="1:10" x14ac:dyDescent="0.45">
      <c r="A4594">
        <v>5023532</v>
      </c>
      <c r="B4594" s="1">
        <v>45361.333333333336</v>
      </c>
      <c r="C4594" t="s">
        <v>7</v>
      </c>
      <c r="D4594" t="s">
        <v>8</v>
      </c>
      <c r="E4594" t="s">
        <v>8796</v>
      </c>
      <c r="F4594">
        <v>635</v>
      </c>
      <c r="G4594">
        <v>2.5999999999999999E-2</v>
      </c>
      <c r="H4594">
        <v>2.4649999999999999</v>
      </c>
      <c r="J4594" s="1" t="str">
        <f t="shared" si="72"/>
        <v>2024-03-10-08</v>
      </c>
    </row>
    <row r="4595" spans="1:10" x14ac:dyDescent="0.45">
      <c r="A4595">
        <v>5024095</v>
      </c>
      <c r="B4595" s="1">
        <v>45361.375</v>
      </c>
      <c r="C4595" t="s">
        <v>7</v>
      </c>
      <c r="D4595" t="s">
        <v>8</v>
      </c>
      <c r="E4595" t="s">
        <v>8796</v>
      </c>
      <c r="F4595">
        <v>635</v>
      </c>
      <c r="G4595">
        <v>1E-3</v>
      </c>
      <c r="H4595">
        <v>3.1080000000000001</v>
      </c>
      <c r="J4595" s="1" t="str">
        <f t="shared" si="72"/>
        <v>2024-03-10-09</v>
      </c>
    </row>
    <row r="4596" spans="1:10" x14ac:dyDescent="0.45">
      <c r="A4596">
        <v>5025088</v>
      </c>
      <c r="B4596" s="1">
        <v>45361.416666666664</v>
      </c>
      <c r="C4596" t="s">
        <v>7</v>
      </c>
      <c r="D4596" t="s">
        <v>8</v>
      </c>
      <c r="E4596" t="s">
        <v>8796</v>
      </c>
      <c r="F4596">
        <v>635</v>
      </c>
      <c r="G4596">
        <v>0</v>
      </c>
      <c r="H4596">
        <v>3.6230000000000002</v>
      </c>
      <c r="J4596" s="1" t="str">
        <f t="shared" si="72"/>
        <v>2024-03-10-10</v>
      </c>
    </row>
    <row r="4597" spans="1:10" x14ac:dyDescent="0.45">
      <c r="A4597">
        <v>5025862</v>
      </c>
      <c r="B4597" s="1">
        <v>45361.458333333336</v>
      </c>
      <c r="C4597" t="s">
        <v>7</v>
      </c>
      <c r="D4597" t="s">
        <v>8</v>
      </c>
      <c r="E4597" t="s">
        <v>8796</v>
      </c>
      <c r="F4597">
        <v>635</v>
      </c>
      <c r="G4597">
        <v>0</v>
      </c>
      <c r="H4597">
        <v>3.1640000000000001</v>
      </c>
      <c r="J4597" s="1" t="str">
        <f t="shared" si="72"/>
        <v>2024-03-10-11</v>
      </c>
    </row>
    <row r="4598" spans="1:10" x14ac:dyDescent="0.45">
      <c r="A4598">
        <v>5027074</v>
      </c>
      <c r="B4598" s="1">
        <v>45361.5</v>
      </c>
      <c r="C4598" t="s">
        <v>7</v>
      </c>
      <c r="D4598" t="s">
        <v>8</v>
      </c>
      <c r="E4598" t="s">
        <v>8796</v>
      </c>
      <c r="F4598">
        <v>635</v>
      </c>
      <c r="G4598">
        <v>0</v>
      </c>
      <c r="H4598">
        <v>3.181</v>
      </c>
      <c r="J4598" s="1" t="str">
        <f t="shared" si="72"/>
        <v>2024-03-10-12</v>
      </c>
    </row>
    <row r="4599" spans="1:10" x14ac:dyDescent="0.45">
      <c r="A4599">
        <v>5028622</v>
      </c>
      <c r="B4599" s="1">
        <v>45361.541666666664</v>
      </c>
      <c r="C4599" t="s">
        <v>7</v>
      </c>
      <c r="D4599" t="s">
        <v>8</v>
      </c>
      <c r="E4599" t="s">
        <v>8796</v>
      </c>
      <c r="F4599">
        <v>635</v>
      </c>
      <c r="G4599">
        <v>1.41</v>
      </c>
      <c r="H4599">
        <v>1.42</v>
      </c>
      <c r="J4599" s="1" t="str">
        <f t="shared" si="72"/>
        <v>2024-03-10-13</v>
      </c>
    </row>
    <row r="4600" spans="1:10" x14ac:dyDescent="0.45">
      <c r="A4600">
        <v>5030044</v>
      </c>
      <c r="B4600" s="1">
        <v>45361.583333333336</v>
      </c>
      <c r="C4600" t="s">
        <v>7</v>
      </c>
      <c r="D4600" t="s">
        <v>8</v>
      </c>
      <c r="E4600" t="s">
        <v>8796</v>
      </c>
      <c r="F4600">
        <v>635</v>
      </c>
      <c r="G4600">
        <v>1.359</v>
      </c>
      <c r="H4600">
        <v>0.97</v>
      </c>
      <c r="J4600" s="1" t="str">
        <f t="shared" si="72"/>
        <v>2024-03-10-14</v>
      </c>
    </row>
    <row r="4601" spans="1:10" x14ac:dyDescent="0.45">
      <c r="A4601">
        <v>5030737</v>
      </c>
      <c r="B4601" s="1">
        <v>45361.625</v>
      </c>
      <c r="C4601" t="s">
        <v>7</v>
      </c>
      <c r="D4601" t="s">
        <v>8</v>
      </c>
      <c r="E4601" t="s">
        <v>8796</v>
      </c>
      <c r="F4601">
        <v>635</v>
      </c>
      <c r="G4601">
        <v>1.9450000000000001</v>
      </c>
      <c r="H4601">
        <v>0.22</v>
      </c>
      <c r="J4601" s="1" t="str">
        <f t="shared" si="72"/>
        <v>2024-03-10-15</v>
      </c>
    </row>
    <row r="4602" spans="1:10" x14ac:dyDescent="0.45">
      <c r="A4602">
        <v>5031409</v>
      </c>
      <c r="B4602" s="1">
        <v>45361.666666666664</v>
      </c>
      <c r="C4602" t="s">
        <v>7</v>
      </c>
      <c r="D4602" t="s">
        <v>8</v>
      </c>
      <c r="E4602" t="s">
        <v>8796</v>
      </c>
      <c r="F4602">
        <v>635</v>
      </c>
      <c r="G4602">
        <v>0.626</v>
      </c>
      <c r="H4602">
        <v>8.0000000000000002E-3</v>
      </c>
      <c r="J4602" s="1" t="str">
        <f t="shared" si="72"/>
        <v>2024-03-10-16</v>
      </c>
    </row>
    <row r="4603" spans="1:10" x14ac:dyDescent="0.45">
      <c r="A4603">
        <v>5032470</v>
      </c>
      <c r="B4603" s="1">
        <v>45361.708333333336</v>
      </c>
      <c r="C4603" t="s">
        <v>7</v>
      </c>
      <c r="D4603" t="s">
        <v>8</v>
      </c>
      <c r="E4603" t="s">
        <v>8796</v>
      </c>
      <c r="F4603">
        <v>635</v>
      </c>
      <c r="G4603">
        <v>1.2589999999999999</v>
      </c>
      <c r="H4603">
        <v>0</v>
      </c>
      <c r="J4603" s="1" t="str">
        <f t="shared" si="72"/>
        <v>2024-03-10-17</v>
      </c>
    </row>
    <row r="4604" spans="1:10" x14ac:dyDescent="0.45">
      <c r="A4604">
        <v>5033781</v>
      </c>
      <c r="B4604" s="1">
        <v>45361.75</v>
      </c>
      <c r="C4604" t="s">
        <v>7</v>
      </c>
      <c r="D4604" t="s">
        <v>8</v>
      </c>
      <c r="E4604" t="s">
        <v>8796</v>
      </c>
      <c r="F4604">
        <v>635</v>
      </c>
      <c r="G4604">
        <v>0.89700000000000002</v>
      </c>
      <c r="H4604">
        <v>0</v>
      </c>
      <c r="J4604" s="1" t="str">
        <f t="shared" si="72"/>
        <v>2024-03-10-18</v>
      </c>
    </row>
    <row r="4605" spans="1:10" x14ac:dyDescent="0.45">
      <c r="A4605">
        <v>5034802</v>
      </c>
      <c r="B4605" s="1">
        <v>45361.791666666664</v>
      </c>
      <c r="C4605" t="s">
        <v>7</v>
      </c>
      <c r="D4605" t="s">
        <v>8</v>
      </c>
      <c r="E4605" t="s">
        <v>8796</v>
      </c>
      <c r="F4605">
        <v>635</v>
      </c>
      <c r="G4605">
        <v>0.39300000000000002</v>
      </c>
      <c r="H4605">
        <v>0</v>
      </c>
      <c r="J4605" s="1" t="str">
        <f t="shared" si="72"/>
        <v>2024-03-10-19</v>
      </c>
    </row>
    <row r="4606" spans="1:10" x14ac:dyDescent="0.45">
      <c r="A4606">
        <v>5035990</v>
      </c>
      <c r="B4606" s="1">
        <v>45361.833333333336</v>
      </c>
      <c r="C4606" t="s">
        <v>7</v>
      </c>
      <c r="D4606" t="s">
        <v>8</v>
      </c>
      <c r="E4606" t="s">
        <v>8796</v>
      </c>
      <c r="F4606">
        <v>635</v>
      </c>
      <c r="G4606">
        <v>1.1659999999999999</v>
      </c>
      <c r="H4606">
        <v>0</v>
      </c>
      <c r="J4606" s="1" t="str">
        <f t="shared" si="72"/>
        <v>2024-03-10-20</v>
      </c>
    </row>
    <row r="4607" spans="1:10" x14ac:dyDescent="0.45">
      <c r="A4607">
        <v>5037320</v>
      </c>
      <c r="B4607" s="1">
        <v>45361.875</v>
      </c>
      <c r="C4607" t="s">
        <v>7</v>
      </c>
      <c r="D4607" t="s">
        <v>8</v>
      </c>
      <c r="E4607" t="s">
        <v>8796</v>
      </c>
      <c r="F4607">
        <v>635</v>
      </c>
      <c r="G4607">
        <v>1.0209999999999999</v>
      </c>
      <c r="H4607">
        <v>0</v>
      </c>
      <c r="J4607" s="1" t="str">
        <f t="shared" si="72"/>
        <v>2024-03-10-21</v>
      </c>
    </row>
    <row r="4608" spans="1:10" x14ac:dyDescent="0.45">
      <c r="A4608">
        <v>5038910</v>
      </c>
      <c r="B4608" s="1">
        <v>45361.916666666664</v>
      </c>
      <c r="C4608" t="s">
        <v>7</v>
      </c>
      <c r="D4608" t="s">
        <v>8</v>
      </c>
      <c r="E4608" t="s">
        <v>8796</v>
      </c>
      <c r="F4608">
        <v>635</v>
      </c>
      <c r="G4608">
        <v>0.75800000000000001</v>
      </c>
      <c r="H4608">
        <v>0</v>
      </c>
      <c r="J4608" s="1" t="str">
        <f t="shared" si="72"/>
        <v>2024-03-10-22</v>
      </c>
    </row>
    <row r="4609" spans="1:10" x14ac:dyDescent="0.45">
      <c r="A4609">
        <v>5039841</v>
      </c>
      <c r="B4609" s="1">
        <v>45361.958333333336</v>
      </c>
      <c r="C4609" t="s">
        <v>7</v>
      </c>
      <c r="D4609" t="s">
        <v>8</v>
      </c>
      <c r="E4609" t="s">
        <v>8796</v>
      </c>
      <c r="F4609">
        <v>635</v>
      </c>
      <c r="G4609">
        <v>1.1679999999999999</v>
      </c>
      <c r="H4609">
        <v>0</v>
      </c>
      <c r="J4609" s="1" t="str">
        <f t="shared" si="72"/>
        <v>2024-03-10-23</v>
      </c>
    </row>
    <row r="4610" spans="1:10" x14ac:dyDescent="0.45">
      <c r="A4610">
        <v>5041055</v>
      </c>
      <c r="B4610" s="1">
        <v>45362</v>
      </c>
      <c r="C4610" t="s">
        <v>7</v>
      </c>
      <c r="D4610" t="s">
        <v>8</v>
      </c>
      <c r="E4610" t="s">
        <v>8796</v>
      </c>
      <c r="F4610">
        <v>635</v>
      </c>
      <c r="G4610">
        <v>0.71799999999999997</v>
      </c>
      <c r="H4610">
        <v>0</v>
      </c>
      <c r="J4610" s="1" t="str">
        <f t="shared" si="72"/>
        <v>2024-03-11-00</v>
      </c>
    </row>
    <row r="4611" spans="1:10" x14ac:dyDescent="0.45">
      <c r="A4611">
        <v>5041902</v>
      </c>
      <c r="B4611" s="1">
        <v>45362.041666666664</v>
      </c>
      <c r="C4611" t="s">
        <v>7</v>
      </c>
      <c r="D4611" t="s">
        <v>8</v>
      </c>
      <c r="E4611" t="s">
        <v>8796</v>
      </c>
      <c r="F4611">
        <v>635</v>
      </c>
      <c r="G4611">
        <v>1.1419999999999999</v>
      </c>
      <c r="H4611">
        <v>0</v>
      </c>
      <c r="J4611" s="1" t="str">
        <f t="shared" ref="J4611:J4674" si="73">TEXT(YEAR(B4611),"0000")&amp;"-"&amp;TEXT(MONTH(B4611),"00")&amp;"-"&amp;TEXT(DAY(B4611),"00")&amp;"-"&amp;TEXT(HOUR(B4611),"00")</f>
        <v>2024-03-11-01</v>
      </c>
    </row>
    <row r="4612" spans="1:10" x14ac:dyDescent="0.45">
      <c r="A4612">
        <v>5043095</v>
      </c>
      <c r="B4612" s="1">
        <v>45362.083333333336</v>
      </c>
      <c r="C4612" t="s">
        <v>7</v>
      </c>
      <c r="D4612" t="s">
        <v>8</v>
      </c>
      <c r="E4612" t="s">
        <v>8796</v>
      </c>
      <c r="F4612">
        <v>635</v>
      </c>
      <c r="G4612">
        <v>0.65800000000000003</v>
      </c>
      <c r="H4612">
        <v>0</v>
      </c>
      <c r="J4612" s="1" t="str">
        <f t="shared" si="73"/>
        <v>2024-03-11-02</v>
      </c>
    </row>
    <row r="4613" spans="1:10" x14ac:dyDescent="0.45">
      <c r="A4613">
        <v>5044148</v>
      </c>
      <c r="B4613" s="1">
        <v>45362.125</v>
      </c>
      <c r="C4613" t="s">
        <v>7</v>
      </c>
      <c r="D4613" t="s">
        <v>8</v>
      </c>
      <c r="E4613" t="s">
        <v>8796</v>
      </c>
      <c r="F4613">
        <v>635</v>
      </c>
      <c r="G4613">
        <v>1.2929999999999999</v>
      </c>
      <c r="H4613">
        <v>0</v>
      </c>
      <c r="J4613" s="1" t="str">
        <f t="shared" si="73"/>
        <v>2024-03-11-03</v>
      </c>
    </row>
    <row r="4614" spans="1:10" x14ac:dyDescent="0.45">
      <c r="A4614">
        <v>5045235</v>
      </c>
      <c r="B4614" s="1">
        <v>45362.166666666664</v>
      </c>
      <c r="C4614" t="s">
        <v>7</v>
      </c>
      <c r="D4614" t="s">
        <v>8</v>
      </c>
      <c r="E4614" t="s">
        <v>8796</v>
      </c>
      <c r="F4614">
        <v>635</v>
      </c>
      <c r="G4614">
        <v>0.72099999999999997</v>
      </c>
      <c r="H4614">
        <v>0</v>
      </c>
      <c r="J4614" s="1" t="str">
        <f t="shared" si="73"/>
        <v>2024-03-11-04</v>
      </c>
    </row>
    <row r="4615" spans="1:10" x14ac:dyDescent="0.45">
      <c r="A4615">
        <v>5045713</v>
      </c>
      <c r="B4615" s="1">
        <v>45362.208333333336</v>
      </c>
      <c r="C4615" t="s">
        <v>7</v>
      </c>
      <c r="D4615" t="s">
        <v>8</v>
      </c>
      <c r="E4615" t="s">
        <v>8796</v>
      </c>
      <c r="F4615">
        <v>635</v>
      </c>
      <c r="G4615">
        <v>1.9810000000000001</v>
      </c>
      <c r="H4615">
        <v>2.5000000000000001E-2</v>
      </c>
      <c r="J4615" s="1" t="str">
        <f t="shared" si="73"/>
        <v>2024-03-11-05</v>
      </c>
    </row>
    <row r="4616" spans="1:10" x14ac:dyDescent="0.45">
      <c r="A4616">
        <v>5046839</v>
      </c>
      <c r="B4616" s="1">
        <v>45362.25</v>
      </c>
      <c r="C4616" t="s">
        <v>7</v>
      </c>
      <c r="D4616" t="s">
        <v>8</v>
      </c>
      <c r="E4616" t="s">
        <v>8796</v>
      </c>
      <c r="F4616">
        <v>635</v>
      </c>
      <c r="G4616">
        <v>0.30099999999999999</v>
      </c>
      <c r="H4616">
        <v>0.626</v>
      </c>
      <c r="J4616" s="1" t="str">
        <f t="shared" si="73"/>
        <v>2024-03-11-06</v>
      </c>
    </row>
    <row r="4617" spans="1:10" x14ac:dyDescent="0.45">
      <c r="A4617">
        <v>5048227</v>
      </c>
      <c r="B4617" s="1">
        <v>45362.291666666664</v>
      </c>
      <c r="C4617" t="s">
        <v>7</v>
      </c>
      <c r="D4617" t="s">
        <v>8</v>
      </c>
      <c r="E4617" t="s">
        <v>8796</v>
      </c>
      <c r="F4617">
        <v>635</v>
      </c>
      <c r="G4617">
        <v>8.8999999999999996E-2</v>
      </c>
      <c r="H4617">
        <v>1.4319999999999999</v>
      </c>
      <c r="J4617" s="1" t="str">
        <f t="shared" si="73"/>
        <v>2024-03-11-07</v>
      </c>
    </row>
    <row r="4618" spans="1:10" x14ac:dyDescent="0.45">
      <c r="A4618">
        <v>5048840</v>
      </c>
      <c r="B4618" s="1">
        <v>45362.333333333336</v>
      </c>
      <c r="C4618" t="s">
        <v>7</v>
      </c>
      <c r="D4618" t="s">
        <v>8</v>
      </c>
      <c r="E4618" t="s">
        <v>8796</v>
      </c>
      <c r="F4618">
        <v>635</v>
      </c>
      <c r="G4618">
        <v>0</v>
      </c>
      <c r="H4618">
        <v>2.7229999999999999</v>
      </c>
      <c r="J4618" s="1" t="str">
        <f t="shared" si="73"/>
        <v>2024-03-11-08</v>
      </c>
    </row>
    <row r="4619" spans="1:10" x14ac:dyDescent="0.45">
      <c r="A4619">
        <v>5049851</v>
      </c>
      <c r="B4619" s="1">
        <v>45362.375</v>
      </c>
      <c r="C4619" t="s">
        <v>7</v>
      </c>
      <c r="D4619" t="s">
        <v>8</v>
      </c>
      <c r="E4619" t="s">
        <v>8796</v>
      </c>
      <c r="F4619">
        <v>635</v>
      </c>
      <c r="G4619">
        <v>3.0000000000000001E-3</v>
      </c>
      <c r="H4619">
        <v>3.0129999999999999</v>
      </c>
      <c r="J4619" s="1" t="str">
        <f t="shared" si="73"/>
        <v>2024-03-11-09</v>
      </c>
    </row>
    <row r="4620" spans="1:10" x14ac:dyDescent="0.45">
      <c r="A4620">
        <v>5051272</v>
      </c>
      <c r="B4620" s="1">
        <v>45362.416666666664</v>
      </c>
      <c r="C4620" t="s">
        <v>7</v>
      </c>
      <c r="D4620" t="s">
        <v>8</v>
      </c>
      <c r="E4620" t="s">
        <v>8796</v>
      </c>
      <c r="F4620">
        <v>635</v>
      </c>
      <c r="G4620">
        <v>0</v>
      </c>
      <c r="H4620">
        <v>2.593</v>
      </c>
      <c r="J4620" s="1" t="str">
        <f t="shared" si="73"/>
        <v>2024-03-11-10</v>
      </c>
    </row>
    <row r="4621" spans="1:10" x14ac:dyDescent="0.45">
      <c r="A4621">
        <v>5052503</v>
      </c>
      <c r="B4621" s="1">
        <v>45362.458333333336</v>
      </c>
      <c r="C4621" t="s">
        <v>7</v>
      </c>
      <c r="D4621" t="s">
        <v>8</v>
      </c>
      <c r="E4621" t="s">
        <v>8796</v>
      </c>
      <c r="F4621">
        <v>635</v>
      </c>
      <c r="G4621">
        <v>0.26</v>
      </c>
      <c r="H4621">
        <v>1.8859999999999999</v>
      </c>
      <c r="J4621" s="1" t="str">
        <f t="shared" si="73"/>
        <v>2024-03-11-11</v>
      </c>
    </row>
    <row r="4622" spans="1:10" x14ac:dyDescent="0.45">
      <c r="A4622">
        <v>5053953</v>
      </c>
      <c r="B4622" s="1">
        <v>45362.5</v>
      </c>
      <c r="C4622" t="s">
        <v>7</v>
      </c>
      <c r="D4622" t="s">
        <v>8</v>
      </c>
      <c r="E4622" t="s">
        <v>8796</v>
      </c>
      <c r="F4622">
        <v>635</v>
      </c>
      <c r="G4622">
        <v>1.155</v>
      </c>
      <c r="H4622">
        <v>0.59799999999999998</v>
      </c>
      <c r="J4622" s="1" t="str">
        <f t="shared" si="73"/>
        <v>2024-03-11-12</v>
      </c>
    </row>
    <row r="4623" spans="1:10" x14ac:dyDescent="0.45">
      <c r="A4623">
        <v>5054277</v>
      </c>
      <c r="B4623" s="1">
        <v>45362.541666666664</v>
      </c>
      <c r="C4623" t="s">
        <v>7</v>
      </c>
      <c r="D4623" t="s">
        <v>8</v>
      </c>
      <c r="E4623" t="s">
        <v>8796</v>
      </c>
      <c r="F4623">
        <v>635</v>
      </c>
      <c r="G4623">
        <v>0.33900000000000002</v>
      </c>
      <c r="H4623">
        <v>0.439</v>
      </c>
      <c r="J4623" s="1" t="str">
        <f t="shared" si="73"/>
        <v>2024-03-11-13</v>
      </c>
    </row>
    <row r="4624" spans="1:10" x14ac:dyDescent="0.45">
      <c r="A4624">
        <v>5055519</v>
      </c>
      <c r="B4624" s="1">
        <v>45362.583333333336</v>
      </c>
      <c r="C4624" t="s">
        <v>7</v>
      </c>
      <c r="D4624" t="s">
        <v>8</v>
      </c>
      <c r="E4624" t="s">
        <v>8796</v>
      </c>
      <c r="F4624">
        <v>635</v>
      </c>
      <c r="G4624">
        <v>6.3E-2</v>
      </c>
      <c r="H4624">
        <v>0.17100000000000001</v>
      </c>
      <c r="J4624" s="1" t="str">
        <f t="shared" si="73"/>
        <v>2024-03-11-14</v>
      </c>
    </row>
    <row r="4625" spans="1:10" x14ac:dyDescent="0.45">
      <c r="A4625">
        <v>5057400</v>
      </c>
      <c r="B4625" s="1">
        <v>45362.625</v>
      </c>
      <c r="C4625" t="s">
        <v>7</v>
      </c>
      <c r="D4625" t="s">
        <v>8</v>
      </c>
      <c r="E4625" t="s">
        <v>8796</v>
      </c>
      <c r="F4625">
        <v>635</v>
      </c>
      <c r="G4625">
        <v>0.57899999999999996</v>
      </c>
      <c r="H4625">
        <v>1.4999999999999999E-2</v>
      </c>
      <c r="J4625" s="1" t="str">
        <f t="shared" si="73"/>
        <v>2024-03-11-15</v>
      </c>
    </row>
    <row r="4626" spans="1:10" x14ac:dyDescent="0.45">
      <c r="A4626">
        <v>5058399</v>
      </c>
      <c r="B4626" s="1">
        <v>45362.666666666664</v>
      </c>
      <c r="C4626" t="s">
        <v>7</v>
      </c>
      <c r="D4626" t="s">
        <v>8</v>
      </c>
      <c r="E4626" t="s">
        <v>8796</v>
      </c>
      <c r="F4626">
        <v>635</v>
      </c>
      <c r="G4626">
        <v>0.84299999999999997</v>
      </c>
      <c r="H4626">
        <v>0</v>
      </c>
      <c r="J4626" s="1" t="str">
        <f t="shared" si="73"/>
        <v>2024-03-11-16</v>
      </c>
    </row>
    <row r="4627" spans="1:10" x14ac:dyDescent="0.45">
      <c r="A4627">
        <v>5058904</v>
      </c>
      <c r="B4627" s="1">
        <v>45362.708333333336</v>
      </c>
      <c r="C4627" t="s">
        <v>7</v>
      </c>
      <c r="D4627" t="s">
        <v>8</v>
      </c>
      <c r="E4627" t="s">
        <v>8796</v>
      </c>
      <c r="F4627">
        <v>635</v>
      </c>
      <c r="G4627">
        <v>1.119</v>
      </c>
      <c r="H4627">
        <v>0</v>
      </c>
      <c r="J4627" s="1" t="str">
        <f t="shared" si="73"/>
        <v>2024-03-11-17</v>
      </c>
    </row>
    <row r="4628" spans="1:10" x14ac:dyDescent="0.45">
      <c r="A4628">
        <v>5060091</v>
      </c>
      <c r="B4628" s="1">
        <v>45362.75</v>
      </c>
      <c r="C4628" t="s">
        <v>7</v>
      </c>
      <c r="D4628" t="s">
        <v>8</v>
      </c>
      <c r="E4628" t="s">
        <v>8796</v>
      </c>
      <c r="F4628">
        <v>635</v>
      </c>
      <c r="G4628">
        <v>0.27200000000000002</v>
      </c>
      <c r="H4628">
        <v>0</v>
      </c>
      <c r="J4628" s="1" t="str">
        <f t="shared" si="73"/>
        <v>2024-03-11-18</v>
      </c>
    </row>
    <row r="4629" spans="1:10" x14ac:dyDescent="0.45">
      <c r="A4629">
        <v>5061163</v>
      </c>
      <c r="B4629" s="1">
        <v>45362.791666666664</v>
      </c>
      <c r="C4629" t="s">
        <v>7</v>
      </c>
      <c r="D4629" t="s">
        <v>8</v>
      </c>
      <c r="E4629" t="s">
        <v>8796</v>
      </c>
      <c r="F4629">
        <v>635</v>
      </c>
      <c r="G4629">
        <v>0.27500000000000002</v>
      </c>
      <c r="H4629">
        <v>0</v>
      </c>
      <c r="J4629" s="1" t="str">
        <f t="shared" si="73"/>
        <v>2024-03-11-19</v>
      </c>
    </row>
    <row r="4630" spans="1:10" x14ac:dyDescent="0.45">
      <c r="A4630">
        <v>5062133</v>
      </c>
      <c r="B4630" s="1">
        <v>45362.833333333336</v>
      </c>
      <c r="C4630" t="s">
        <v>7</v>
      </c>
      <c r="D4630" t="s">
        <v>8</v>
      </c>
      <c r="E4630" t="s">
        <v>8796</v>
      </c>
      <c r="F4630">
        <v>635</v>
      </c>
      <c r="G4630">
        <v>0.23</v>
      </c>
      <c r="H4630">
        <v>0</v>
      </c>
      <c r="J4630" s="1" t="str">
        <f t="shared" si="73"/>
        <v>2024-03-11-20</v>
      </c>
    </row>
    <row r="4631" spans="1:10" x14ac:dyDescent="0.45">
      <c r="A4631">
        <v>5063776</v>
      </c>
      <c r="B4631" s="1">
        <v>45362.875</v>
      </c>
      <c r="C4631" t="s">
        <v>7</v>
      </c>
      <c r="D4631" t="s">
        <v>8</v>
      </c>
      <c r="E4631" t="s">
        <v>8796</v>
      </c>
      <c r="F4631">
        <v>635</v>
      </c>
      <c r="G4631">
        <v>0.161</v>
      </c>
      <c r="H4631">
        <v>0</v>
      </c>
      <c r="J4631" s="1" t="str">
        <f t="shared" si="73"/>
        <v>2024-03-11-21</v>
      </c>
    </row>
    <row r="4632" spans="1:10" x14ac:dyDescent="0.45">
      <c r="A4632">
        <v>5065101</v>
      </c>
      <c r="B4632" s="1">
        <v>45362.916666666664</v>
      </c>
      <c r="C4632" t="s">
        <v>7</v>
      </c>
      <c r="D4632" t="s">
        <v>8</v>
      </c>
      <c r="E4632" t="s">
        <v>8796</v>
      </c>
      <c r="F4632">
        <v>635</v>
      </c>
      <c r="G4632">
        <v>0.155</v>
      </c>
      <c r="H4632">
        <v>0</v>
      </c>
      <c r="J4632" s="1" t="str">
        <f t="shared" si="73"/>
        <v>2024-03-11-22</v>
      </c>
    </row>
    <row r="4633" spans="1:10" x14ac:dyDescent="0.45">
      <c r="A4633">
        <v>5065588</v>
      </c>
      <c r="B4633" s="1">
        <v>45362.958333333336</v>
      </c>
      <c r="C4633" t="s">
        <v>7</v>
      </c>
      <c r="D4633" t="s">
        <v>8</v>
      </c>
      <c r="E4633" t="s">
        <v>8796</v>
      </c>
      <c r="F4633">
        <v>635</v>
      </c>
      <c r="G4633">
        <v>0.192</v>
      </c>
      <c r="H4633">
        <v>0</v>
      </c>
      <c r="J4633" s="1" t="str">
        <f t="shared" si="73"/>
        <v>2024-03-11-23</v>
      </c>
    </row>
    <row r="4634" spans="1:10" x14ac:dyDescent="0.45">
      <c r="A4634">
        <v>5066358</v>
      </c>
      <c r="B4634" s="1">
        <v>45363</v>
      </c>
      <c r="C4634" t="s">
        <v>7</v>
      </c>
      <c r="D4634" t="s">
        <v>8</v>
      </c>
      <c r="E4634" t="s">
        <v>8796</v>
      </c>
      <c r="F4634">
        <v>635</v>
      </c>
      <c r="G4634">
        <v>0.17499999999999999</v>
      </c>
      <c r="H4634">
        <v>0</v>
      </c>
      <c r="J4634" s="1" t="str">
        <f t="shared" si="73"/>
        <v>2024-03-12-00</v>
      </c>
    </row>
    <row r="4635" spans="1:10" x14ac:dyDescent="0.45">
      <c r="A4635">
        <v>5068328</v>
      </c>
      <c r="B4635" s="1">
        <v>45363.041666666664</v>
      </c>
      <c r="C4635" t="s">
        <v>7</v>
      </c>
      <c r="D4635" t="s">
        <v>8</v>
      </c>
      <c r="E4635" t="s">
        <v>8796</v>
      </c>
      <c r="F4635">
        <v>635</v>
      </c>
      <c r="G4635">
        <v>0.23799999999999999</v>
      </c>
      <c r="H4635">
        <v>0</v>
      </c>
      <c r="J4635" s="1" t="str">
        <f t="shared" si="73"/>
        <v>2024-03-12-01</v>
      </c>
    </row>
    <row r="4636" spans="1:10" x14ac:dyDescent="0.45">
      <c r="A4636">
        <v>5069085</v>
      </c>
      <c r="B4636" s="1">
        <v>45363.083333333336</v>
      </c>
      <c r="C4636" t="s">
        <v>7</v>
      </c>
      <c r="D4636" t="s">
        <v>8</v>
      </c>
      <c r="E4636" t="s">
        <v>8796</v>
      </c>
      <c r="F4636">
        <v>635</v>
      </c>
      <c r="G4636">
        <v>1.1919999999999999</v>
      </c>
      <c r="H4636">
        <v>0</v>
      </c>
      <c r="J4636" s="1" t="str">
        <f t="shared" si="73"/>
        <v>2024-03-12-02</v>
      </c>
    </row>
    <row r="4637" spans="1:10" x14ac:dyDescent="0.45">
      <c r="A4637">
        <v>5070183</v>
      </c>
      <c r="B4637" s="1">
        <v>45363.125</v>
      </c>
      <c r="C4637" t="s">
        <v>7</v>
      </c>
      <c r="D4637" t="s">
        <v>8</v>
      </c>
      <c r="E4637" t="s">
        <v>8796</v>
      </c>
      <c r="F4637">
        <v>635</v>
      </c>
      <c r="G4637">
        <v>0.28699999999999998</v>
      </c>
      <c r="H4637">
        <v>0</v>
      </c>
      <c r="J4637" s="1" t="str">
        <f t="shared" si="73"/>
        <v>2024-03-12-03</v>
      </c>
    </row>
    <row r="4638" spans="1:10" x14ac:dyDescent="0.45">
      <c r="A4638">
        <v>5071444</v>
      </c>
      <c r="B4638" s="1">
        <v>45363.166666666664</v>
      </c>
      <c r="C4638" t="s">
        <v>7</v>
      </c>
      <c r="D4638" t="s">
        <v>8</v>
      </c>
      <c r="E4638" t="s">
        <v>8796</v>
      </c>
      <c r="F4638">
        <v>635</v>
      </c>
      <c r="G4638">
        <v>0.747</v>
      </c>
      <c r="H4638">
        <v>0</v>
      </c>
      <c r="J4638" s="1" t="str">
        <f t="shared" si="73"/>
        <v>2024-03-12-04</v>
      </c>
    </row>
    <row r="4639" spans="1:10" x14ac:dyDescent="0.45">
      <c r="A4639">
        <v>5071761</v>
      </c>
      <c r="B4639" s="1">
        <v>45363.208333333336</v>
      </c>
      <c r="C4639" t="s">
        <v>7</v>
      </c>
      <c r="D4639" t="s">
        <v>8</v>
      </c>
      <c r="E4639" t="s">
        <v>8796</v>
      </c>
      <c r="F4639">
        <v>635</v>
      </c>
      <c r="G4639">
        <v>0.56599999999999995</v>
      </c>
      <c r="H4639">
        <v>1E-3</v>
      </c>
      <c r="J4639" s="1" t="str">
        <f t="shared" si="73"/>
        <v>2024-03-12-05</v>
      </c>
    </row>
    <row r="4640" spans="1:10" x14ac:dyDescent="0.45">
      <c r="A4640">
        <v>5073616</v>
      </c>
      <c r="B4640" s="1">
        <v>45363.25</v>
      </c>
      <c r="C4640" t="s">
        <v>7</v>
      </c>
      <c r="D4640" t="s">
        <v>8</v>
      </c>
      <c r="E4640" t="s">
        <v>8796</v>
      </c>
      <c r="F4640">
        <v>635</v>
      </c>
      <c r="G4640">
        <v>0.57199999999999995</v>
      </c>
      <c r="H4640">
        <v>4.7E-2</v>
      </c>
      <c r="J4640" s="1" t="str">
        <f t="shared" si="73"/>
        <v>2024-03-12-06</v>
      </c>
    </row>
    <row r="4641" spans="1:10" x14ac:dyDescent="0.45">
      <c r="A4641">
        <v>5074166</v>
      </c>
      <c r="B4641" s="1">
        <v>45363.291666666664</v>
      </c>
      <c r="C4641" t="s">
        <v>7</v>
      </c>
      <c r="D4641" t="s">
        <v>8</v>
      </c>
      <c r="E4641" t="s">
        <v>8796</v>
      </c>
      <c r="F4641">
        <v>635</v>
      </c>
      <c r="G4641">
        <v>0.05</v>
      </c>
      <c r="H4641">
        <v>0.13800000000000001</v>
      </c>
      <c r="J4641" s="1" t="str">
        <f t="shared" si="73"/>
        <v>2024-03-12-07</v>
      </c>
    </row>
    <row r="4642" spans="1:10" x14ac:dyDescent="0.45">
      <c r="A4642">
        <v>5074996</v>
      </c>
      <c r="B4642" s="1">
        <v>45363.333333333336</v>
      </c>
      <c r="C4642" t="s">
        <v>7</v>
      </c>
      <c r="D4642" t="s">
        <v>8</v>
      </c>
      <c r="E4642" t="s">
        <v>8796</v>
      </c>
      <c r="F4642">
        <v>635</v>
      </c>
      <c r="G4642">
        <v>0.97899999999999998</v>
      </c>
      <c r="H4642">
        <v>0.13400000000000001</v>
      </c>
      <c r="J4642" s="1" t="str">
        <f t="shared" si="73"/>
        <v>2024-03-12-08</v>
      </c>
    </row>
    <row r="4643" spans="1:10" x14ac:dyDescent="0.45">
      <c r="A4643">
        <v>5076919</v>
      </c>
      <c r="B4643" s="1">
        <v>45363.375</v>
      </c>
      <c r="C4643" t="s">
        <v>7</v>
      </c>
      <c r="D4643" t="s">
        <v>8</v>
      </c>
      <c r="E4643" t="s">
        <v>8796</v>
      </c>
      <c r="F4643">
        <v>635</v>
      </c>
      <c r="G4643">
        <v>0.154</v>
      </c>
      <c r="H4643">
        <v>0.219</v>
      </c>
      <c r="J4643" s="1" t="str">
        <f t="shared" si="73"/>
        <v>2024-03-12-09</v>
      </c>
    </row>
    <row r="4644" spans="1:10" x14ac:dyDescent="0.45">
      <c r="A4644">
        <v>5077746</v>
      </c>
      <c r="B4644" s="1">
        <v>45363.416666666664</v>
      </c>
      <c r="C4644" t="s">
        <v>7</v>
      </c>
      <c r="D4644" t="s">
        <v>8</v>
      </c>
      <c r="E4644" t="s">
        <v>8796</v>
      </c>
      <c r="F4644">
        <v>635</v>
      </c>
      <c r="G4644">
        <v>0.625</v>
      </c>
      <c r="H4644">
        <v>0.188</v>
      </c>
      <c r="J4644" s="1" t="str">
        <f t="shared" si="73"/>
        <v>2024-03-12-10</v>
      </c>
    </row>
    <row r="4645" spans="1:10" x14ac:dyDescent="0.45">
      <c r="A4645">
        <v>5079089</v>
      </c>
      <c r="B4645" s="1">
        <v>45363.458333333336</v>
      </c>
      <c r="C4645" t="s">
        <v>7</v>
      </c>
      <c r="D4645" t="s">
        <v>8</v>
      </c>
      <c r="E4645" t="s">
        <v>8796</v>
      </c>
      <c r="F4645">
        <v>635</v>
      </c>
      <c r="G4645">
        <v>4.3999999999999997E-2</v>
      </c>
      <c r="H4645">
        <v>0.28100000000000003</v>
      </c>
      <c r="J4645" s="1" t="str">
        <f t="shared" si="73"/>
        <v>2024-03-12-11</v>
      </c>
    </row>
    <row r="4646" spans="1:10" x14ac:dyDescent="0.45">
      <c r="A4646">
        <v>5080314</v>
      </c>
      <c r="B4646" s="1">
        <v>45363.5</v>
      </c>
      <c r="C4646" t="s">
        <v>7</v>
      </c>
      <c r="D4646" t="s">
        <v>8</v>
      </c>
      <c r="E4646" t="s">
        <v>8796</v>
      </c>
      <c r="F4646">
        <v>635</v>
      </c>
      <c r="G4646">
        <v>1.123</v>
      </c>
      <c r="H4646">
        <v>0.16800000000000001</v>
      </c>
      <c r="J4646" s="1" t="str">
        <f t="shared" si="73"/>
        <v>2024-03-12-12</v>
      </c>
    </row>
    <row r="4647" spans="1:10" x14ac:dyDescent="0.45">
      <c r="A4647">
        <v>5080488</v>
      </c>
      <c r="B4647" s="1">
        <v>45363.541666666664</v>
      </c>
      <c r="C4647" t="s">
        <v>7</v>
      </c>
      <c r="D4647" t="s">
        <v>8</v>
      </c>
      <c r="E4647" t="s">
        <v>8796</v>
      </c>
      <c r="F4647">
        <v>635</v>
      </c>
      <c r="G4647">
        <v>7.6999999999999999E-2</v>
      </c>
      <c r="H4647">
        <v>0.23300000000000001</v>
      </c>
      <c r="J4647" s="1" t="str">
        <f t="shared" si="73"/>
        <v>2024-03-12-13</v>
      </c>
    </row>
    <row r="4648" spans="1:10" x14ac:dyDescent="0.45">
      <c r="A4648">
        <v>5081983</v>
      </c>
      <c r="B4648" s="1">
        <v>45363.583333333336</v>
      </c>
      <c r="C4648" t="s">
        <v>7</v>
      </c>
      <c r="D4648" t="s">
        <v>8</v>
      </c>
      <c r="E4648" t="s">
        <v>8796</v>
      </c>
      <c r="F4648">
        <v>635</v>
      </c>
      <c r="G4648">
        <v>1.1319999999999999</v>
      </c>
      <c r="H4648">
        <v>8.1000000000000003E-2</v>
      </c>
      <c r="J4648" s="1" t="str">
        <f t="shared" si="73"/>
        <v>2024-03-12-14</v>
      </c>
    </row>
    <row r="4649" spans="1:10" x14ac:dyDescent="0.45">
      <c r="A4649">
        <v>5082892</v>
      </c>
      <c r="B4649" s="1">
        <v>45363.625</v>
      </c>
      <c r="C4649" t="s">
        <v>7</v>
      </c>
      <c r="D4649" t="s">
        <v>8</v>
      </c>
      <c r="E4649" t="s">
        <v>8796</v>
      </c>
      <c r="F4649">
        <v>635</v>
      </c>
      <c r="G4649">
        <v>0.23799999999999999</v>
      </c>
      <c r="H4649">
        <v>8.9999999999999993E-3</v>
      </c>
      <c r="J4649" s="1" t="str">
        <f t="shared" si="73"/>
        <v>2024-03-12-15</v>
      </c>
    </row>
    <row r="4650" spans="1:10" x14ac:dyDescent="0.45">
      <c r="A4650">
        <v>5084142</v>
      </c>
      <c r="B4650" s="1">
        <v>45363.666666666664</v>
      </c>
      <c r="C4650" t="s">
        <v>7</v>
      </c>
      <c r="D4650" t="s">
        <v>8</v>
      </c>
      <c r="E4650" t="s">
        <v>8796</v>
      </c>
      <c r="F4650">
        <v>635</v>
      </c>
      <c r="G4650">
        <v>1.1359999999999999</v>
      </c>
      <c r="H4650">
        <v>2E-3</v>
      </c>
      <c r="J4650" s="1" t="str">
        <f t="shared" si="73"/>
        <v>2024-03-12-16</v>
      </c>
    </row>
    <row r="4651" spans="1:10" x14ac:dyDescent="0.45">
      <c r="A4651">
        <v>5085542</v>
      </c>
      <c r="B4651" s="1">
        <v>45363.708333333336</v>
      </c>
      <c r="C4651" t="s">
        <v>7</v>
      </c>
      <c r="D4651" t="s">
        <v>8</v>
      </c>
      <c r="E4651" t="s">
        <v>8796</v>
      </c>
      <c r="F4651">
        <v>635</v>
      </c>
      <c r="G4651">
        <v>0.29199999999999998</v>
      </c>
      <c r="H4651">
        <v>0</v>
      </c>
      <c r="J4651" s="1" t="str">
        <f t="shared" si="73"/>
        <v>2024-03-12-17</v>
      </c>
    </row>
    <row r="4652" spans="1:10" x14ac:dyDescent="0.45">
      <c r="A4652">
        <v>5086675</v>
      </c>
      <c r="B4652" s="1">
        <v>45363.75</v>
      </c>
      <c r="C4652" t="s">
        <v>7</v>
      </c>
      <c r="D4652" t="s">
        <v>8</v>
      </c>
      <c r="E4652" t="s">
        <v>8796</v>
      </c>
      <c r="F4652">
        <v>635</v>
      </c>
      <c r="G4652">
        <v>0.94299999999999995</v>
      </c>
      <c r="H4652">
        <v>0</v>
      </c>
      <c r="J4652" s="1" t="str">
        <f t="shared" si="73"/>
        <v>2024-03-12-18</v>
      </c>
    </row>
    <row r="4653" spans="1:10" x14ac:dyDescent="0.45">
      <c r="A4653">
        <v>5087113</v>
      </c>
      <c r="B4653" s="1">
        <v>45363.791666666664</v>
      </c>
      <c r="C4653" t="s">
        <v>7</v>
      </c>
      <c r="D4653" t="s">
        <v>8</v>
      </c>
      <c r="E4653" t="s">
        <v>8796</v>
      </c>
      <c r="F4653">
        <v>635</v>
      </c>
      <c r="G4653">
        <v>0.90600000000000003</v>
      </c>
      <c r="H4653">
        <v>0</v>
      </c>
      <c r="J4653" s="1" t="str">
        <f t="shared" si="73"/>
        <v>2024-03-12-19</v>
      </c>
    </row>
    <row r="4654" spans="1:10" x14ac:dyDescent="0.45">
      <c r="A4654">
        <v>5088902</v>
      </c>
      <c r="B4654" s="1">
        <v>45363.833333333336</v>
      </c>
      <c r="C4654" t="s">
        <v>7</v>
      </c>
      <c r="D4654" t="s">
        <v>8</v>
      </c>
      <c r="E4654" t="s">
        <v>8796</v>
      </c>
      <c r="F4654">
        <v>635</v>
      </c>
      <c r="G4654">
        <v>0.72599999999999998</v>
      </c>
      <c r="H4654">
        <v>0</v>
      </c>
      <c r="J4654" s="1" t="str">
        <f t="shared" si="73"/>
        <v>2024-03-12-20</v>
      </c>
    </row>
    <row r="4655" spans="1:10" x14ac:dyDescent="0.45">
      <c r="A4655">
        <v>5089676</v>
      </c>
      <c r="B4655" s="1">
        <v>45363.875</v>
      </c>
      <c r="C4655" t="s">
        <v>7</v>
      </c>
      <c r="D4655" t="s">
        <v>8</v>
      </c>
      <c r="E4655" t="s">
        <v>8796</v>
      </c>
      <c r="F4655">
        <v>635</v>
      </c>
      <c r="G4655">
        <v>0.58099999999999996</v>
      </c>
      <c r="H4655">
        <v>0</v>
      </c>
      <c r="J4655" s="1" t="str">
        <f t="shared" si="73"/>
        <v>2024-03-12-21</v>
      </c>
    </row>
    <row r="4656" spans="1:10" x14ac:dyDescent="0.45">
      <c r="A4656">
        <v>5090889</v>
      </c>
      <c r="B4656" s="1">
        <v>45363.916666666664</v>
      </c>
      <c r="C4656" t="s">
        <v>7</v>
      </c>
      <c r="D4656" t="s">
        <v>8</v>
      </c>
      <c r="E4656" t="s">
        <v>8796</v>
      </c>
      <c r="F4656">
        <v>635</v>
      </c>
      <c r="G4656">
        <v>0.432</v>
      </c>
      <c r="H4656">
        <v>0</v>
      </c>
      <c r="J4656" s="1" t="str">
        <f t="shared" si="73"/>
        <v>2024-03-12-22</v>
      </c>
    </row>
    <row r="4657" spans="1:10" x14ac:dyDescent="0.45">
      <c r="A4657">
        <v>5091399</v>
      </c>
      <c r="B4657" s="1">
        <v>45363.958333333336</v>
      </c>
      <c r="C4657" t="s">
        <v>7</v>
      </c>
      <c r="D4657" t="s">
        <v>8</v>
      </c>
      <c r="E4657" t="s">
        <v>8796</v>
      </c>
      <c r="F4657">
        <v>635</v>
      </c>
      <c r="G4657">
        <v>0.59199999999999997</v>
      </c>
      <c r="H4657">
        <v>0</v>
      </c>
      <c r="J4657" s="1" t="str">
        <f t="shared" si="73"/>
        <v>2024-03-12-23</v>
      </c>
    </row>
    <row r="4658" spans="1:10" x14ac:dyDescent="0.45">
      <c r="A4658">
        <v>5092462</v>
      </c>
      <c r="B4658" s="1">
        <v>45364</v>
      </c>
      <c r="C4658" t="s">
        <v>7</v>
      </c>
      <c r="D4658" t="s">
        <v>8</v>
      </c>
      <c r="E4658" t="s">
        <v>8796</v>
      </c>
      <c r="F4658">
        <v>635</v>
      </c>
      <c r="G4658">
        <v>0.30399999999999999</v>
      </c>
      <c r="H4658">
        <v>0</v>
      </c>
      <c r="J4658" s="1" t="str">
        <f t="shared" si="73"/>
        <v>2024-03-13-00</v>
      </c>
    </row>
    <row r="4659" spans="1:10" x14ac:dyDescent="0.45">
      <c r="A4659">
        <v>5094581</v>
      </c>
      <c r="B4659" s="1">
        <v>45364.041666666664</v>
      </c>
      <c r="C4659" t="s">
        <v>7</v>
      </c>
      <c r="D4659" t="s">
        <v>8</v>
      </c>
      <c r="E4659" t="s">
        <v>8796</v>
      </c>
      <c r="F4659">
        <v>635</v>
      </c>
      <c r="G4659">
        <v>0.76200000000000001</v>
      </c>
      <c r="H4659">
        <v>0</v>
      </c>
      <c r="J4659" s="1" t="str">
        <f t="shared" si="73"/>
        <v>2024-03-13-01</v>
      </c>
    </row>
    <row r="4660" spans="1:10" x14ac:dyDescent="0.45">
      <c r="A4660">
        <v>5095461</v>
      </c>
      <c r="B4660" s="1">
        <v>45364.083333333336</v>
      </c>
      <c r="C4660" t="s">
        <v>7</v>
      </c>
      <c r="D4660" t="s">
        <v>8</v>
      </c>
      <c r="E4660" t="s">
        <v>8796</v>
      </c>
      <c r="F4660">
        <v>635</v>
      </c>
      <c r="G4660">
        <v>0.29299999999999998</v>
      </c>
      <c r="H4660">
        <v>0</v>
      </c>
      <c r="J4660" s="1" t="str">
        <f t="shared" si="73"/>
        <v>2024-03-13-02</v>
      </c>
    </row>
    <row r="4661" spans="1:10" x14ac:dyDescent="0.45">
      <c r="A4661">
        <v>5096564</v>
      </c>
      <c r="B4661" s="1">
        <v>45364.125</v>
      </c>
      <c r="C4661" t="s">
        <v>7</v>
      </c>
      <c r="D4661" t="s">
        <v>8</v>
      </c>
      <c r="E4661" t="s">
        <v>8796</v>
      </c>
      <c r="F4661">
        <v>635</v>
      </c>
      <c r="G4661">
        <v>0.63400000000000001</v>
      </c>
      <c r="H4661">
        <v>0</v>
      </c>
      <c r="J4661" s="1" t="str">
        <f t="shared" si="73"/>
        <v>2024-03-13-03</v>
      </c>
    </row>
    <row r="4662" spans="1:10" x14ac:dyDescent="0.45">
      <c r="A4662">
        <v>5096914</v>
      </c>
      <c r="B4662" s="1">
        <v>45364.166666666664</v>
      </c>
      <c r="C4662" t="s">
        <v>7</v>
      </c>
      <c r="D4662" t="s">
        <v>8</v>
      </c>
      <c r="E4662" t="s">
        <v>8796</v>
      </c>
      <c r="F4662">
        <v>635</v>
      </c>
      <c r="G4662">
        <v>0.40600000000000003</v>
      </c>
      <c r="H4662">
        <v>0</v>
      </c>
      <c r="J4662" s="1" t="str">
        <f t="shared" si="73"/>
        <v>2024-03-13-04</v>
      </c>
    </row>
    <row r="4663" spans="1:10" x14ac:dyDescent="0.45">
      <c r="A4663">
        <v>5098233</v>
      </c>
      <c r="B4663" s="1">
        <v>45364.208333333336</v>
      </c>
      <c r="C4663" t="s">
        <v>7</v>
      </c>
      <c r="D4663" t="s">
        <v>8</v>
      </c>
      <c r="E4663" t="s">
        <v>8796</v>
      </c>
      <c r="F4663">
        <v>635</v>
      </c>
      <c r="G4663">
        <v>0.98099999999999998</v>
      </c>
      <c r="H4663">
        <v>0</v>
      </c>
      <c r="J4663" s="1" t="str">
        <f t="shared" si="73"/>
        <v>2024-03-13-05</v>
      </c>
    </row>
    <row r="4664" spans="1:10" x14ac:dyDescent="0.45">
      <c r="A4664">
        <v>5099095</v>
      </c>
      <c r="B4664" s="1">
        <v>45364.25</v>
      </c>
      <c r="C4664" t="s">
        <v>7</v>
      </c>
      <c r="D4664" t="s">
        <v>8</v>
      </c>
      <c r="E4664" t="s">
        <v>8796</v>
      </c>
      <c r="F4664">
        <v>635</v>
      </c>
      <c r="G4664">
        <v>0.46700000000000003</v>
      </c>
      <c r="H4664">
        <v>2.4E-2</v>
      </c>
      <c r="J4664" s="1" t="str">
        <f t="shared" si="73"/>
        <v>2024-03-13-06</v>
      </c>
    </row>
    <row r="4665" spans="1:10" x14ac:dyDescent="0.45">
      <c r="A4665">
        <v>5100670</v>
      </c>
      <c r="B4665" s="1">
        <v>45364.291666666664</v>
      </c>
      <c r="C4665" t="s">
        <v>7</v>
      </c>
      <c r="D4665" t="s">
        <v>8</v>
      </c>
      <c r="E4665" t="s">
        <v>8796</v>
      </c>
      <c r="F4665">
        <v>635</v>
      </c>
      <c r="G4665">
        <v>0.69399999999999995</v>
      </c>
      <c r="H4665">
        <v>4.1000000000000002E-2</v>
      </c>
      <c r="J4665" s="1" t="str">
        <f t="shared" si="73"/>
        <v>2024-03-13-07</v>
      </c>
    </row>
    <row r="4666" spans="1:10" x14ac:dyDescent="0.45">
      <c r="A4666">
        <v>5101921</v>
      </c>
      <c r="B4666" s="1">
        <v>45364.333333333336</v>
      </c>
      <c r="C4666" t="s">
        <v>7</v>
      </c>
      <c r="D4666" t="s">
        <v>8</v>
      </c>
      <c r="E4666" t="s">
        <v>8796</v>
      </c>
      <c r="F4666">
        <v>635</v>
      </c>
      <c r="G4666">
        <v>0.03</v>
      </c>
      <c r="H4666">
        <v>0.17199999999999999</v>
      </c>
      <c r="J4666" s="1" t="str">
        <f t="shared" si="73"/>
        <v>2024-03-13-08</v>
      </c>
    </row>
    <row r="4667" spans="1:10" x14ac:dyDescent="0.45">
      <c r="A4667">
        <v>5103191</v>
      </c>
      <c r="B4667" s="1">
        <v>45364.375</v>
      </c>
      <c r="C4667" t="s">
        <v>7</v>
      </c>
      <c r="D4667" t="s">
        <v>8</v>
      </c>
      <c r="E4667" t="s">
        <v>8796</v>
      </c>
      <c r="F4667">
        <v>635</v>
      </c>
      <c r="G4667">
        <v>0.443</v>
      </c>
      <c r="H4667">
        <v>0.20200000000000001</v>
      </c>
      <c r="J4667" s="1" t="str">
        <f t="shared" si="73"/>
        <v>2024-03-13-09</v>
      </c>
    </row>
    <row r="4668" spans="1:10" x14ac:dyDescent="0.45">
      <c r="A4668">
        <v>5104346</v>
      </c>
      <c r="B4668" s="1">
        <v>45364.416666666664</v>
      </c>
      <c r="C4668" t="s">
        <v>7</v>
      </c>
      <c r="D4668" t="s">
        <v>8</v>
      </c>
      <c r="E4668" t="s">
        <v>8796</v>
      </c>
      <c r="F4668">
        <v>635</v>
      </c>
      <c r="G4668">
        <v>0.28599999999999998</v>
      </c>
      <c r="H4668">
        <v>0.17299999999999999</v>
      </c>
      <c r="J4668" s="1" t="str">
        <f t="shared" si="73"/>
        <v>2024-03-13-10</v>
      </c>
    </row>
    <row r="4669" spans="1:10" x14ac:dyDescent="0.45">
      <c r="A4669">
        <v>5104787</v>
      </c>
      <c r="B4669" s="1">
        <v>45364.458333333336</v>
      </c>
      <c r="C4669" t="s">
        <v>7</v>
      </c>
      <c r="D4669" t="s">
        <v>8</v>
      </c>
      <c r="E4669" t="s">
        <v>8796</v>
      </c>
      <c r="F4669">
        <v>635</v>
      </c>
      <c r="G4669">
        <v>0.248</v>
      </c>
      <c r="H4669">
        <v>0.19500000000000001</v>
      </c>
      <c r="J4669" s="1" t="str">
        <f t="shared" si="73"/>
        <v>2024-03-13-11</v>
      </c>
    </row>
    <row r="4670" spans="1:10" x14ac:dyDescent="0.45">
      <c r="A4670">
        <v>5105767</v>
      </c>
      <c r="B4670" s="1">
        <v>45364.5</v>
      </c>
      <c r="C4670" t="s">
        <v>7</v>
      </c>
      <c r="D4670" t="s">
        <v>8</v>
      </c>
      <c r="E4670" t="s">
        <v>8796</v>
      </c>
      <c r="F4670">
        <v>635</v>
      </c>
      <c r="G4670">
        <v>0.40400000000000003</v>
      </c>
      <c r="H4670">
        <v>0.17299999999999999</v>
      </c>
      <c r="J4670" s="1" t="str">
        <f t="shared" si="73"/>
        <v>2024-03-13-12</v>
      </c>
    </row>
    <row r="4671" spans="1:10" x14ac:dyDescent="0.45">
      <c r="A4671">
        <v>5106877</v>
      </c>
      <c r="B4671" s="1">
        <v>45364.541666666664</v>
      </c>
      <c r="C4671" t="s">
        <v>7</v>
      </c>
      <c r="D4671" t="s">
        <v>8</v>
      </c>
      <c r="E4671" t="s">
        <v>8796</v>
      </c>
      <c r="F4671">
        <v>635</v>
      </c>
      <c r="G4671">
        <v>6.4000000000000001E-2</v>
      </c>
      <c r="H4671">
        <v>0.16</v>
      </c>
      <c r="J4671" s="1" t="str">
        <f t="shared" si="73"/>
        <v>2024-03-13-13</v>
      </c>
    </row>
    <row r="4672" spans="1:10" x14ac:dyDescent="0.45">
      <c r="A4672">
        <v>5108495</v>
      </c>
      <c r="B4672" s="1">
        <v>45364.583333333336</v>
      </c>
      <c r="C4672" t="s">
        <v>7</v>
      </c>
      <c r="D4672" t="s">
        <v>8</v>
      </c>
      <c r="E4672" t="s">
        <v>8796</v>
      </c>
      <c r="F4672">
        <v>635</v>
      </c>
      <c r="G4672">
        <v>1.1970000000000001</v>
      </c>
      <c r="H4672">
        <v>0</v>
      </c>
      <c r="J4672" s="1" t="str">
        <f t="shared" si="73"/>
        <v>2024-03-13-14</v>
      </c>
    </row>
    <row r="4673" spans="1:10" x14ac:dyDescent="0.45">
      <c r="A4673">
        <v>5109357</v>
      </c>
      <c r="B4673" s="1">
        <v>45364.625</v>
      </c>
      <c r="C4673" t="s">
        <v>7</v>
      </c>
      <c r="D4673" t="s">
        <v>8</v>
      </c>
      <c r="E4673" t="s">
        <v>8796</v>
      </c>
      <c r="F4673">
        <v>635</v>
      </c>
      <c r="G4673">
        <v>0.38200000000000001</v>
      </c>
      <c r="H4673">
        <v>5.0000000000000001E-3</v>
      </c>
      <c r="J4673" s="1" t="str">
        <f t="shared" si="73"/>
        <v>2024-03-13-15</v>
      </c>
    </row>
    <row r="4674" spans="1:10" x14ac:dyDescent="0.45">
      <c r="A4674">
        <v>5110112</v>
      </c>
      <c r="B4674" s="1">
        <v>45364.666666666664</v>
      </c>
      <c r="C4674" t="s">
        <v>7</v>
      </c>
      <c r="D4674" t="s">
        <v>8</v>
      </c>
      <c r="E4674" t="s">
        <v>8796</v>
      </c>
      <c r="F4674">
        <v>635</v>
      </c>
      <c r="G4674">
        <v>0.68200000000000005</v>
      </c>
      <c r="H4674">
        <v>0</v>
      </c>
      <c r="J4674" s="1" t="str">
        <f t="shared" si="73"/>
        <v>2024-03-13-16</v>
      </c>
    </row>
    <row r="4675" spans="1:10" x14ac:dyDescent="0.45">
      <c r="A4675">
        <v>5111825</v>
      </c>
      <c r="B4675" s="1">
        <v>45364.708333333336</v>
      </c>
      <c r="C4675" t="s">
        <v>7</v>
      </c>
      <c r="D4675" t="s">
        <v>8</v>
      </c>
      <c r="E4675" t="s">
        <v>8796</v>
      </c>
      <c r="F4675">
        <v>635</v>
      </c>
      <c r="G4675">
        <v>0.51200000000000001</v>
      </c>
      <c r="H4675">
        <v>0</v>
      </c>
      <c r="J4675" s="1" t="str">
        <f t="shared" ref="J4675:J4738" si="74">TEXT(YEAR(B4675),"0000")&amp;"-"&amp;TEXT(MONTH(B4675),"00")&amp;"-"&amp;TEXT(DAY(B4675),"00")&amp;"-"&amp;TEXT(HOUR(B4675),"00")</f>
        <v>2024-03-13-17</v>
      </c>
    </row>
    <row r="4676" spans="1:10" x14ac:dyDescent="0.45">
      <c r="A4676">
        <v>5112327</v>
      </c>
      <c r="B4676" s="1">
        <v>45364.75</v>
      </c>
      <c r="C4676" t="s">
        <v>7</v>
      </c>
      <c r="D4676" t="s">
        <v>8</v>
      </c>
      <c r="E4676" t="s">
        <v>8796</v>
      </c>
      <c r="F4676">
        <v>635</v>
      </c>
      <c r="G4676">
        <v>0.39100000000000001</v>
      </c>
      <c r="H4676">
        <v>0</v>
      </c>
      <c r="J4676" s="1" t="str">
        <f t="shared" si="74"/>
        <v>2024-03-13-18</v>
      </c>
    </row>
    <row r="4677" spans="1:10" x14ac:dyDescent="0.45">
      <c r="A4677">
        <v>5114213</v>
      </c>
      <c r="B4677" s="1">
        <v>45364.791666666664</v>
      </c>
      <c r="C4677" t="s">
        <v>7</v>
      </c>
      <c r="D4677" t="s">
        <v>8</v>
      </c>
      <c r="E4677" t="s">
        <v>8796</v>
      </c>
      <c r="F4677">
        <v>635</v>
      </c>
      <c r="G4677">
        <v>0.68600000000000005</v>
      </c>
      <c r="H4677">
        <v>0</v>
      </c>
      <c r="J4677" s="1" t="str">
        <f t="shared" si="74"/>
        <v>2024-03-13-19</v>
      </c>
    </row>
    <row r="4678" spans="1:10" x14ac:dyDescent="0.45">
      <c r="A4678">
        <v>5114668</v>
      </c>
      <c r="B4678" s="1">
        <v>45364.833333333336</v>
      </c>
      <c r="C4678" t="s">
        <v>7</v>
      </c>
      <c r="D4678" t="s">
        <v>8</v>
      </c>
      <c r="E4678" t="s">
        <v>8796</v>
      </c>
      <c r="F4678">
        <v>635</v>
      </c>
      <c r="G4678">
        <v>0.38</v>
      </c>
      <c r="H4678">
        <v>0</v>
      </c>
      <c r="J4678" s="1" t="str">
        <f t="shared" si="74"/>
        <v>2024-03-13-20</v>
      </c>
    </row>
    <row r="4679" spans="1:10" x14ac:dyDescent="0.45">
      <c r="A4679">
        <v>5115854</v>
      </c>
      <c r="B4679" s="1">
        <v>45364.875</v>
      </c>
      <c r="C4679" t="s">
        <v>7</v>
      </c>
      <c r="D4679" t="s">
        <v>8</v>
      </c>
      <c r="E4679" t="s">
        <v>8796</v>
      </c>
      <c r="F4679">
        <v>635</v>
      </c>
      <c r="G4679">
        <v>1.1319999999999999</v>
      </c>
      <c r="H4679">
        <v>0</v>
      </c>
      <c r="J4679" s="1" t="str">
        <f t="shared" si="74"/>
        <v>2024-03-13-21</v>
      </c>
    </row>
    <row r="4680" spans="1:10" x14ac:dyDescent="0.45">
      <c r="A4680">
        <v>5116677</v>
      </c>
      <c r="B4680" s="1">
        <v>45364.916666666664</v>
      </c>
      <c r="C4680" t="s">
        <v>7</v>
      </c>
      <c r="D4680" t="s">
        <v>8</v>
      </c>
      <c r="E4680" t="s">
        <v>8796</v>
      </c>
      <c r="F4680">
        <v>635</v>
      </c>
      <c r="G4680">
        <v>0.41499999999999998</v>
      </c>
      <c r="H4680">
        <v>0</v>
      </c>
      <c r="J4680" s="1" t="str">
        <f t="shared" si="74"/>
        <v>2024-03-13-22</v>
      </c>
    </row>
    <row r="4681" spans="1:10" x14ac:dyDescent="0.45">
      <c r="A4681">
        <v>5117967</v>
      </c>
      <c r="B4681" s="1">
        <v>45364.958333333336</v>
      </c>
      <c r="C4681" t="s">
        <v>7</v>
      </c>
      <c r="D4681" t="s">
        <v>8</v>
      </c>
      <c r="E4681" t="s">
        <v>8796</v>
      </c>
      <c r="F4681">
        <v>635</v>
      </c>
      <c r="G4681">
        <v>0.41</v>
      </c>
      <c r="H4681">
        <v>0</v>
      </c>
      <c r="J4681" s="1" t="str">
        <f t="shared" si="74"/>
        <v>2024-03-13-23</v>
      </c>
    </row>
    <row r="4682" spans="1:10" x14ac:dyDescent="0.45">
      <c r="A4682">
        <v>5118755</v>
      </c>
      <c r="B4682" s="1">
        <v>45365</v>
      </c>
      <c r="C4682" t="s">
        <v>7</v>
      </c>
      <c r="D4682" t="s">
        <v>8</v>
      </c>
      <c r="E4682" t="s">
        <v>8796</v>
      </c>
      <c r="F4682">
        <v>635</v>
      </c>
      <c r="G4682">
        <v>0.61799999999999999</v>
      </c>
      <c r="H4682">
        <v>0</v>
      </c>
      <c r="J4682" s="1" t="str">
        <f t="shared" si="74"/>
        <v>2024-03-14-00</v>
      </c>
    </row>
    <row r="4683" spans="1:10" x14ac:dyDescent="0.45">
      <c r="A4683">
        <v>5120578</v>
      </c>
      <c r="B4683" s="1">
        <v>45365.041666666664</v>
      </c>
      <c r="C4683" t="s">
        <v>7</v>
      </c>
      <c r="D4683" t="s">
        <v>8</v>
      </c>
      <c r="E4683" t="s">
        <v>8796</v>
      </c>
      <c r="F4683">
        <v>635</v>
      </c>
      <c r="G4683">
        <v>0.193</v>
      </c>
      <c r="H4683">
        <v>0</v>
      </c>
      <c r="J4683" s="1" t="str">
        <f t="shared" si="74"/>
        <v>2024-03-14-01</v>
      </c>
    </row>
    <row r="4684" spans="1:10" x14ac:dyDescent="0.45">
      <c r="A4684">
        <v>5120838</v>
      </c>
      <c r="B4684" s="1">
        <v>45365.083333333336</v>
      </c>
      <c r="C4684" t="s">
        <v>7</v>
      </c>
      <c r="D4684" t="s">
        <v>8</v>
      </c>
      <c r="E4684" t="s">
        <v>8796</v>
      </c>
      <c r="F4684">
        <v>635</v>
      </c>
      <c r="G4684">
        <v>0.52200000000000002</v>
      </c>
      <c r="H4684">
        <v>0</v>
      </c>
      <c r="J4684" s="1" t="str">
        <f t="shared" si="74"/>
        <v>2024-03-14-02</v>
      </c>
    </row>
    <row r="4685" spans="1:10" x14ac:dyDescent="0.45">
      <c r="A4685">
        <v>5122620</v>
      </c>
      <c r="B4685" s="1">
        <v>45365.125</v>
      </c>
      <c r="C4685" t="s">
        <v>7</v>
      </c>
      <c r="D4685" t="s">
        <v>8</v>
      </c>
      <c r="E4685" t="s">
        <v>8796</v>
      </c>
      <c r="F4685">
        <v>635</v>
      </c>
      <c r="G4685">
        <v>0.49099999999999999</v>
      </c>
      <c r="H4685">
        <v>0</v>
      </c>
      <c r="J4685" s="1" t="str">
        <f t="shared" si="74"/>
        <v>2024-03-14-03</v>
      </c>
    </row>
    <row r="4686" spans="1:10" x14ac:dyDescent="0.45">
      <c r="A4686">
        <v>5123094</v>
      </c>
      <c r="B4686" s="1">
        <v>45365.166666666664</v>
      </c>
      <c r="C4686" t="s">
        <v>7</v>
      </c>
      <c r="D4686" t="s">
        <v>8</v>
      </c>
      <c r="E4686" t="s">
        <v>8796</v>
      </c>
      <c r="F4686">
        <v>635</v>
      </c>
      <c r="G4686">
        <v>0.39300000000000002</v>
      </c>
      <c r="H4686">
        <v>0</v>
      </c>
      <c r="J4686" s="1" t="str">
        <f t="shared" si="74"/>
        <v>2024-03-14-04</v>
      </c>
    </row>
    <row r="4687" spans="1:10" x14ac:dyDescent="0.45">
      <c r="A4687">
        <v>5124875</v>
      </c>
      <c r="B4687" s="1">
        <v>45365.208333333336</v>
      </c>
      <c r="C4687" t="s">
        <v>7</v>
      </c>
      <c r="D4687" t="s">
        <v>8</v>
      </c>
      <c r="E4687" t="s">
        <v>8796</v>
      </c>
      <c r="F4687">
        <v>635</v>
      </c>
      <c r="G4687">
        <v>0.6</v>
      </c>
      <c r="H4687">
        <v>5.0000000000000001E-3</v>
      </c>
      <c r="J4687" s="1" t="str">
        <f t="shared" si="74"/>
        <v>2024-03-14-05</v>
      </c>
    </row>
    <row r="4688" spans="1:10" x14ac:dyDescent="0.45">
      <c r="A4688">
        <v>5125329</v>
      </c>
      <c r="B4688" s="1">
        <v>45365.25</v>
      </c>
      <c r="C4688" t="s">
        <v>7</v>
      </c>
      <c r="D4688" t="s">
        <v>8</v>
      </c>
      <c r="E4688" t="s">
        <v>8796</v>
      </c>
      <c r="F4688">
        <v>635</v>
      </c>
      <c r="G4688">
        <v>0.73899999999999999</v>
      </c>
      <c r="H4688">
        <v>9.9000000000000005E-2</v>
      </c>
      <c r="J4688" s="1" t="str">
        <f t="shared" si="74"/>
        <v>2024-03-14-06</v>
      </c>
    </row>
    <row r="4689" spans="1:10" x14ac:dyDescent="0.45">
      <c r="A4689">
        <v>5126419</v>
      </c>
      <c r="B4689" s="1">
        <v>45365.291666666664</v>
      </c>
      <c r="C4689" t="s">
        <v>7</v>
      </c>
      <c r="D4689" t="s">
        <v>8</v>
      </c>
      <c r="E4689" t="s">
        <v>8796</v>
      </c>
      <c r="F4689">
        <v>635</v>
      </c>
      <c r="G4689">
        <v>0.35699999999999998</v>
      </c>
      <c r="H4689">
        <v>0.28999999999999998</v>
      </c>
      <c r="J4689" s="1" t="str">
        <f t="shared" si="74"/>
        <v>2024-03-14-07</v>
      </c>
    </row>
    <row r="4690" spans="1:10" x14ac:dyDescent="0.45">
      <c r="A4690">
        <v>5127505</v>
      </c>
      <c r="B4690" s="1">
        <v>45365.333333333336</v>
      </c>
      <c r="C4690" t="s">
        <v>7</v>
      </c>
      <c r="D4690" t="s">
        <v>8</v>
      </c>
      <c r="E4690" t="s">
        <v>8796</v>
      </c>
      <c r="F4690">
        <v>635</v>
      </c>
      <c r="G4690">
        <v>0.8</v>
      </c>
      <c r="H4690">
        <v>0.59099999999999997</v>
      </c>
      <c r="J4690" s="1" t="str">
        <f t="shared" si="74"/>
        <v>2024-03-14-08</v>
      </c>
    </row>
    <row r="4691" spans="1:10" x14ac:dyDescent="0.45">
      <c r="A4691">
        <v>5128672</v>
      </c>
      <c r="B4691" s="1">
        <v>45365.375</v>
      </c>
      <c r="C4691" t="s">
        <v>7</v>
      </c>
      <c r="D4691" t="s">
        <v>8</v>
      </c>
      <c r="E4691" t="s">
        <v>8796</v>
      </c>
      <c r="F4691">
        <v>635</v>
      </c>
      <c r="G4691">
        <v>1.3360000000000001</v>
      </c>
      <c r="H4691">
        <v>0.67800000000000005</v>
      </c>
      <c r="J4691" s="1" t="str">
        <f t="shared" si="74"/>
        <v>2024-03-14-09</v>
      </c>
    </row>
    <row r="4692" spans="1:10" x14ac:dyDescent="0.45">
      <c r="A4692">
        <v>5130560</v>
      </c>
      <c r="B4692" s="1">
        <v>45365.416666666664</v>
      </c>
      <c r="C4692" t="s">
        <v>7</v>
      </c>
      <c r="D4692" t="s">
        <v>8</v>
      </c>
      <c r="E4692" t="s">
        <v>8796</v>
      </c>
      <c r="F4692">
        <v>635</v>
      </c>
      <c r="G4692">
        <v>1.258</v>
      </c>
      <c r="H4692">
        <v>1.044</v>
      </c>
      <c r="J4692" s="1" t="str">
        <f t="shared" si="74"/>
        <v>2024-03-14-10</v>
      </c>
    </row>
    <row r="4693" spans="1:10" x14ac:dyDescent="0.45">
      <c r="A4693">
        <v>5130843</v>
      </c>
      <c r="B4693" s="1">
        <v>45365.458333333336</v>
      </c>
      <c r="C4693" t="s">
        <v>7</v>
      </c>
      <c r="D4693" t="s">
        <v>8</v>
      </c>
      <c r="E4693" t="s">
        <v>8796</v>
      </c>
      <c r="F4693">
        <v>635</v>
      </c>
      <c r="G4693">
        <v>2.2130000000000001</v>
      </c>
      <c r="H4693">
        <v>1.8979999999999999</v>
      </c>
      <c r="J4693" s="1" t="str">
        <f t="shared" si="74"/>
        <v>2024-03-14-11</v>
      </c>
    </row>
    <row r="4694" spans="1:10" x14ac:dyDescent="0.45">
      <c r="A4694">
        <v>5132070</v>
      </c>
      <c r="B4694" s="1">
        <v>45365.5</v>
      </c>
      <c r="C4694" t="s">
        <v>7</v>
      </c>
      <c r="D4694" t="s">
        <v>8</v>
      </c>
      <c r="E4694" t="s">
        <v>8796</v>
      </c>
      <c r="F4694">
        <v>635</v>
      </c>
      <c r="G4694">
        <v>0.77100000000000002</v>
      </c>
      <c r="H4694">
        <v>1.5</v>
      </c>
      <c r="J4694" s="1" t="str">
        <f t="shared" si="74"/>
        <v>2024-03-14-12</v>
      </c>
    </row>
    <row r="4695" spans="1:10" x14ac:dyDescent="0.45">
      <c r="A4695">
        <v>5133532</v>
      </c>
      <c r="B4695" s="1">
        <v>45365.541666666664</v>
      </c>
      <c r="C4695" t="s">
        <v>7</v>
      </c>
      <c r="D4695" t="s">
        <v>8</v>
      </c>
      <c r="E4695" t="s">
        <v>8796</v>
      </c>
      <c r="F4695">
        <v>635</v>
      </c>
      <c r="G4695">
        <v>3.4000000000000002E-2</v>
      </c>
      <c r="H4695">
        <v>1.871</v>
      </c>
      <c r="J4695" s="1" t="str">
        <f t="shared" si="74"/>
        <v>2024-03-14-13</v>
      </c>
    </row>
    <row r="4696" spans="1:10" x14ac:dyDescent="0.45">
      <c r="A4696">
        <v>5134550</v>
      </c>
      <c r="B4696" s="1">
        <v>45365.583333333336</v>
      </c>
      <c r="C4696" t="s">
        <v>7</v>
      </c>
      <c r="D4696" t="s">
        <v>8</v>
      </c>
      <c r="E4696" t="s">
        <v>8796</v>
      </c>
      <c r="F4696">
        <v>635</v>
      </c>
      <c r="G4696">
        <v>0.44</v>
      </c>
      <c r="H4696">
        <v>0.57699999999999996</v>
      </c>
      <c r="J4696" s="1" t="str">
        <f t="shared" si="74"/>
        <v>2024-03-14-14</v>
      </c>
    </row>
    <row r="4697" spans="1:10" x14ac:dyDescent="0.45">
      <c r="A4697">
        <v>5135354</v>
      </c>
      <c r="B4697" s="1">
        <v>45365.625</v>
      </c>
      <c r="C4697" t="s">
        <v>7</v>
      </c>
      <c r="D4697" t="s">
        <v>8</v>
      </c>
      <c r="E4697" t="s">
        <v>8796</v>
      </c>
      <c r="F4697">
        <v>635</v>
      </c>
      <c r="G4697">
        <v>0.46300000000000002</v>
      </c>
      <c r="H4697">
        <v>0.109</v>
      </c>
      <c r="J4697" s="1" t="str">
        <f t="shared" si="74"/>
        <v>2024-03-14-15</v>
      </c>
    </row>
    <row r="4698" spans="1:10" x14ac:dyDescent="0.45">
      <c r="A4698">
        <v>5136557</v>
      </c>
      <c r="B4698" s="1">
        <v>45365.666666666664</v>
      </c>
      <c r="C4698" t="s">
        <v>7</v>
      </c>
      <c r="D4698" t="s">
        <v>8</v>
      </c>
      <c r="E4698" t="s">
        <v>8796</v>
      </c>
      <c r="F4698">
        <v>635</v>
      </c>
      <c r="G4698">
        <v>0.48199999999999998</v>
      </c>
      <c r="H4698">
        <v>2E-3</v>
      </c>
      <c r="J4698" s="1" t="str">
        <f t="shared" si="74"/>
        <v>2024-03-14-16</v>
      </c>
    </row>
    <row r="4699" spans="1:10" x14ac:dyDescent="0.45">
      <c r="A4699">
        <v>5137263</v>
      </c>
      <c r="B4699" s="1">
        <v>45365.708333333336</v>
      </c>
      <c r="C4699" t="s">
        <v>7</v>
      </c>
      <c r="D4699" t="s">
        <v>8</v>
      </c>
      <c r="E4699" t="s">
        <v>8796</v>
      </c>
      <c r="F4699">
        <v>635</v>
      </c>
      <c r="G4699">
        <v>0.51100000000000001</v>
      </c>
      <c r="H4699">
        <v>0</v>
      </c>
      <c r="J4699" s="1" t="str">
        <f t="shared" si="74"/>
        <v>2024-03-14-17</v>
      </c>
    </row>
    <row r="4700" spans="1:10" x14ac:dyDescent="0.45">
      <c r="A4700">
        <v>5139012</v>
      </c>
      <c r="B4700" s="1">
        <v>45365.75</v>
      </c>
      <c r="C4700" t="s">
        <v>7</v>
      </c>
      <c r="D4700" t="s">
        <v>8</v>
      </c>
      <c r="E4700" t="s">
        <v>8796</v>
      </c>
      <c r="F4700">
        <v>635</v>
      </c>
      <c r="G4700">
        <v>0.63200000000000001</v>
      </c>
      <c r="H4700">
        <v>0</v>
      </c>
      <c r="J4700" s="1" t="str">
        <f t="shared" si="74"/>
        <v>2024-03-14-18</v>
      </c>
    </row>
    <row r="4701" spans="1:10" x14ac:dyDescent="0.45">
      <c r="A4701">
        <v>5140194</v>
      </c>
      <c r="B4701" s="1">
        <v>45365.791666666664</v>
      </c>
      <c r="C4701" t="s">
        <v>7</v>
      </c>
      <c r="D4701" t="s">
        <v>8</v>
      </c>
      <c r="E4701" t="s">
        <v>8796</v>
      </c>
      <c r="F4701">
        <v>635</v>
      </c>
      <c r="G4701">
        <v>0.82199999999999995</v>
      </c>
      <c r="H4701">
        <v>0</v>
      </c>
      <c r="J4701" s="1" t="str">
        <f t="shared" si="74"/>
        <v>2024-03-14-19</v>
      </c>
    </row>
    <row r="4702" spans="1:10" x14ac:dyDescent="0.45">
      <c r="A4702">
        <v>5141385</v>
      </c>
      <c r="B4702" s="1">
        <v>45365.833333333336</v>
      </c>
      <c r="C4702" t="s">
        <v>7</v>
      </c>
      <c r="D4702" t="s">
        <v>8</v>
      </c>
      <c r="E4702" t="s">
        <v>8796</v>
      </c>
      <c r="F4702">
        <v>635</v>
      </c>
      <c r="G4702">
        <v>0.62</v>
      </c>
      <c r="H4702">
        <v>0</v>
      </c>
      <c r="J4702" s="1" t="str">
        <f t="shared" si="74"/>
        <v>2024-03-14-20</v>
      </c>
    </row>
    <row r="4703" spans="1:10" x14ac:dyDescent="0.45">
      <c r="A4703">
        <v>5141620</v>
      </c>
      <c r="B4703" s="1">
        <v>45365.875</v>
      </c>
      <c r="C4703" t="s">
        <v>7</v>
      </c>
      <c r="D4703" t="s">
        <v>8</v>
      </c>
      <c r="E4703" t="s">
        <v>8796</v>
      </c>
      <c r="F4703">
        <v>635</v>
      </c>
      <c r="G4703">
        <v>0.27900000000000003</v>
      </c>
      <c r="H4703">
        <v>0</v>
      </c>
      <c r="J4703" s="1" t="str">
        <f t="shared" si="74"/>
        <v>2024-03-14-21</v>
      </c>
    </row>
    <row r="4704" spans="1:10" x14ac:dyDescent="0.45">
      <c r="A4704">
        <v>5143357</v>
      </c>
      <c r="B4704" s="1">
        <v>45365.916666666664</v>
      </c>
      <c r="C4704" t="s">
        <v>7</v>
      </c>
      <c r="D4704" t="s">
        <v>8</v>
      </c>
      <c r="E4704" t="s">
        <v>8796</v>
      </c>
      <c r="F4704">
        <v>635</v>
      </c>
      <c r="G4704">
        <v>0.49099999999999999</v>
      </c>
      <c r="H4704">
        <v>0</v>
      </c>
      <c r="J4704" s="1" t="str">
        <f t="shared" si="74"/>
        <v>2024-03-14-22</v>
      </c>
    </row>
    <row r="4705" spans="1:10" x14ac:dyDescent="0.45">
      <c r="A4705">
        <v>5144466</v>
      </c>
      <c r="B4705" s="1">
        <v>45365.958333333336</v>
      </c>
      <c r="C4705" t="s">
        <v>7</v>
      </c>
      <c r="D4705" t="s">
        <v>8</v>
      </c>
      <c r="E4705" t="s">
        <v>8796</v>
      </c>
      <c r="F4705">
        <v>635</v>
      </c>
      <c r="G4705">
        <v>0.46100000000000002</v>
      </c>
      <c r="H4705">
        <v>0</v>
      </c>
      <c r="J4705" s="1" t="str">
        <f t="shared" si="74"/>
        <v>2024-03-14-23</v>
      </c>
    </row>
    <row r="4706" spans="1:10" x14ac:dyDescent="0.45">
      <c r="A4706">
        <v>5145762</v>
      </c>
      <c r="B4706" s="1">
        <v>45366</v>
      </c>
      <c r="C4706" t="s">
        <v>7</v>
      </c>
      <c r="D4706" t="s">
        <v>8</v>
      </c>
      <c r="E4706" t="s">
        <v>8796</v>
      </c>
      <c r="F4706">
        <v>635</v>
      </c>
      <c r="G4706">
        <v>0.30499999999999999</v>
      </c>
      <c r="H4706">
        <v>0</v>
      </c>
      <c r="J4706" s="1" t="str">
        <f t="shared" si="74"/>
        <v>2024-03-15-00</v>
      </c>
    </row>
    <row r="4707" spans="1:10" x14ac:dyDescent="0.45">
      <c r="A4707">
        <v>5146144</v>
      </c>
      <c r="B4707" s="1">
        <v>45366.041666666664</v>
      </c>
      <c r="C4707" t="s">
        <v>7</v>
      </c>
      <c r="D4707" t="s">
        <v>8</v>
      </c>
      <c r="E4707" t="s">
        <v>8796</v>
      </c>
      <c r="F4707">
        <v>635</v>
      </c>
      <c r="G4707">
        <v>0.61</v>
      </c>
      <c r="H4707">
        <v>0</v>
      </c>
      <c r="J4707" s="1" t="str">
        <f t="shared" si="74"/>
        <v>2024-03-15-01</v>
      </c>
    </row>
    <row r="4708" spans="1:10" x14ac:dyDescent="0.45">
      <c r="A4708">
        <v>5148043</v>
      </c>
      <c r="B4708" s="1">
        <v>45366.083333333336</v>
      </c>
      <c r="C4708" t="s">
        <v>7</v>
      </c>
      <c r="D4708" t="s">
        <v>8</v>
      </c>
      <c r="E4708" t="s">
        <v>8796</v>
      </c>
      <c r="F4708">
        <v>635</v>
      </c>
      <c r="G4708">
        <v>0.28999999999999998</v>
      </c>
      <c r="H4708">
        <v>0</v>
      </c>
      <c r="J4708" s="1" t="str">
        <f t="shared" si="74"/>
        <v>2024-03-15-02</v>
      </c>
    </row>
    <row r="4709" spans="1:10" x14ac:dyDescent="0.45">
      <c r="A4709">
        <v>5148327</v>
      </c>
      <c r="B4709" s="1">
        <v>45366.125</v>
      </c>
      <c r="C4709" t="s">
        <v>7</v>
      </c>
      <c r="D4709" t="s">
        <v>8</v>
      </c>
      <c r="E4709" t="s">
        <v>8796</v>
      </c>
      <c r="F4709">
        <v>635</v>
      </c>
      <c r="G4709">
        <v>0.443</v>
      </c>
      <c r="H4709">
        <v>0</v>
      </c>
      <c r="J4709" s="1" t="str">
        <f t="shared" si="74"/>
        <v>2024-03-15-03</v>
      </c>
    </row>
    <row r="4710" spans="1:10" x14ac:dyDescent="0.45">
      <c r="A4710">
        <v>5149878</v>
      </c>
      <c r="B4710" s="1">
        <v>45366.166666666664</v>
      </c>
      <c r="C4710" t="s">
        <v>7</v>
      </c>
      <c r="D4710" t="s">
        <v>8</v>
      </c>
      <c r="E4710" t="s">
        <v>8796</v>
      </c>
      <c r="F4710">
        <v>635</v>
      </c>
      <c r="G4710">
        <v>0.53700000000000003</v>
      </c>
      <c r="H4710">
        <v>0</v>
      </c>
      <c r="J4710" s="1" t="str">
        <f t="shared" si="74"/>
        <v>2024-03-15-04</v>
      </c>
    </row>
    <row r="4711" spans="1:10" x14ac:dyDescent="0.45">
      <c r="A4711">
        <v>5150933</v>
      </c>
      <c r="B4711" s="1">
        <v>45366.208333333336</v>
      </c>
      <c r="C4711" t="s">
        <v>7</v>
      </c>
      <c r="D4711" t="s">
        <v>8</v>
      </c>
      <c r="E4711" t="s">
        <v>8796</v>
      </c>
      <c r="F4711">
        <v>635</v>
      </c>
      <c r="G4711">
        <v>0.185</v>
      </c>
      <c r="H4711">
        <v>0</v>
      </c>
      <c r="J4711" s="1" t="str">
        <f t="shared" si="74"/>
        <v>2024-03-15-05</v>
      </c>
    </row>
    <row r="4712" spans="1:10" x14ac:dyDescent="0.45">
      <c r="A4712">
        <v>5152233</v>
      </c>
      <c r="B4712" s="1">
        <v>45366.25</v>
      </c>
      <c r="C4712" t="s">
        <v>7</v>
      </c>
      <c r="D4712" t="s">
        <v>8</v>
      </c>
      <c r="E4712" t="s">
        <v>8796</v>
      </c>
      <c r="F4712">
        <v>635</v>
      </c>
      <c r="G4712">
        <v>1.492</v>
      </c>
      <c r="H4712">
        <v>4.2000000000000003E-2</v>
      </c>
      <c r="J4712" s="1" t="str">
        <f t="shared" si="74"/>
        <v>2024-03-15-06</v>
      </c>
    </row>
    <row r="4713" spans="1:10" x14ac:dyDescent="0.45">
      <c r="A4713">
        <v>5152729</v>
      </c>
      <c r="B4713" s="1">
        <v>45366.291666666664</v>
      </c>
      <c r="C4713" t="s">
        <v>7</v>
      </c>
      <c r="D4713" t="s">
        <v>8</v>
      </c>
      <c r="E4713" t="s">
        <v>8796</v>
      </c>
      <c r="F4713">
        <v>635</v>
      </c>
      <c r="G4713">
        <v>0.113</v>
      </c>
      <c r="H4713">
        <v>0.315</v>
      </c>
      <c r="J4713" s="1" t="str">
        <f t="shared" si="74"/>
        <v>2024-03-15-07</v>
      </c>
    </row>
    <row r="4714" spans="1:10" x14ac:dyDescent="0.45">
      <c r="A4714">
        <v>5154622</v>
      </c>
      <c r="B4714" s="1">
        <v>45366.333333333336</v>
      </c>
      <c r="C4714" t="s">
        <v>7</v>
      </c>
      <c r="D4714" t="s">
        <v>8</v>
      </c>
      <c r="E4714" t="s">
        <v>8796</v>
      </c>
      <c r="F4714">
        <v>635</v>
      </c>
      <c r="G4714">
        <v>0.253</v>
      </c>
      <c r="H4714">
        <v>0.56000000000000005</v>
      </c>
      <c r="J4714" s="1" t="str">
        <f t="shared" si="74"/>
        <v>2024-03-15-08</v>
      </c>
    </row>
    <row r="4715" spans="1:10" x14ac:dyDescent="0.45">
      <c r="A4715">
        <v>5155608</v>
      </c>
      <c r="B4715" s="1">
        <v>45366.375</v>
      </c>
      <c r="C4715" t="s">
        <v>7</v>
      </c>
      <c r="D4715" t="s">
        <v>8</v>
      </c>
      <c r="E4715" t="s">
        <v>8796</v>
      </c>
      <c r="F4715">
        <v>635</v>
      </c>
      <c r="G4715">
        <v>7.0999999999999994E-2</v>
      </c>
      <c r="H4715">
        <v>0.98099999999999998</v>
      </c>
      <c r="J4715" s="1" t="str">
        <f t="shared" si="74"/>
        <v>2024-03-15-09</v>
      </c>
    </row>
    <row r="4716" spans="1:10" x14ac:dyDescent="0.45">
      <c r="A4716">
        <v>5156204</v>
      </c>
      <c r="B4716" s="1">
        <v>45366.416666666664</v>
      </c>
      <c r="C4716" t="s">
        <v>7</v>
      </c>
      <c r="D4716" t="s">
        <v>8</v>
      </c>
      <c r="E4716" t="s">
        <v>8796</v>
      </c>
      <c r="F4716">
        <v>635</v>
      </c>
      <c r="G4716">
        <v>0.41299999999999998</v>
      </c>
      <c r="H4716">
        <v>0.91700000000000004</v>
      </c>
      <c r="J4716" s="1" t="str">
        <f t="shared" si="74"/>
        <v>2024-03-15-10</v>
      </c>
    </row>
    <row r="4717" spans="1:10" x14ac:dyDescent="0.45">
      <c r="A4717">
        <v>5157859</v>
      </c>
      <c r="B4717" s="1">
        <v>45366.458333333336</v>
      </c>
      <c r="C4717" t="s">
        <v>7</v>
      </c>
      <c r="D4717" t="s">
        <v>8</v>
      </c>
      <c r="E4717" t="s">
        <v>8796</v>
      </c>
      <c r="F4717">
        <v>635</v>
      </c>
      <c r="G4717">
        <v>1.3620000000000001</v>
      </c>
      <c r="H4717">
        <v>0.88</v>
      </c>
      <c r="J4717" s="1" t="str">
        <f t="shared" si="74"/>
        <v>2024-03-15-11</v>
      </c>
    </row>
    <row r="4718" spans="1:10" x14ac:dyDescent="0.45">
      <c r="A4718">
        <v>5158604</v>
      </c>
      <c r="B4718" s="1">
        <v>45366.5</v>
      </c>
      <c r="C4718" t="s">
        <v>7</v>
      </c>
      <c r="D4718" t="s">
        <v>8</v>
      </c>
      <c r="E4718" t="s">
        <v>8796</v>
      </c>
      <c r="F4718">
        <v>635</v>
      </c>
      <c r="G4718">
        <v>6.0000000000000001E-3</v>
      </c>
      <c r="H4718">
        <v>1.0669999999999999</v>
      </c>
      <c r="J4718" s="1" t="str">
        <f t="shared" si="74"/>
        <v>2024-03-15-12</v>
      </c>
    </row>
    <row r="4719" spans="1:10" x14ac:dyDescent="0.45">
      <c r="A4719">
        <v>5159474</v>
      </c>
      <c r="B4719" s="1">
        <v>45366.541666666664</v>
      </c>
      <c r="C4719" t="s">
        <v>7</v>
      </c>
      <c r="D4719" t="s">
        <v>8</v>
      </c>
      <c r="E4719" t="s">
        <v>8796</v>
      </c>
      <c r="F4719">
        <v>635</v>
      </c>
      <c r="G4719">
        <v>0.215</v>
      </c>
      <c r="H4719">
        <v>0.68899999999999995</v>
      </c>
      <c r="J4719" s="1" t="str">
        <f t="shared" si="74"/>
        <v>2024-03-15-13</v>
      </c>
    </row>
    <row r="4720" spans="1:10" x14ac:dyDescent="0.45">
      <c r="A4720">
        <v>5160695</v>
      </c>
      <c r="B4720" s="1">
        <v>45366.583333333336</v>
      </c>
      <c r="C4720" t="s">
        <v>7</v>
      </c>
      <c r="D4720" t="s">
        <v>8</v>
      </c>
      <c r="E4720" t="s">
        <v>8796</v>
      </c>
      <c r="F4720">
        <v>635</v>
      </c>
      <c r="G4720">
        <v>0.11799999999999999</v>
      </c>
      <c r="H4720">
        <v>0.84799999999999998</v>
      </c>
      <c r="J4720" s="1" t="str">
        <f t="shared" si="74"/>
        <v>2024-03-15-14</v>
      </c>
    </row>
    <row r="4721" spans="1:10" x14ac:dyDescent="0.45">
      <c r="A4721">
        <v>5161521</v>
      </c>
      <c r="B4721" s="1">
        <v>45366.625</v>
      </c>
      <c r="C4721" t="s">
        <v>7</v>
      </c>
      <c r="D4721" t="s">
        <v>8</v>
      </c>
      <c r="E4721" t="s">
        <v>8796</v>
      </c>
      <c r="F4721">
        <v>635</v>
      </c>
      <c r="G4721">
        <v>0.20699999999999999</v>
      </c>
      <c r="H4721">
        <v>0.16700000000000001</v>
      </c>
      <c r="J4721" s="1" t="str">
        <f t="shared" si="74"/>
        <v>2024-03-15-15</v>
      </c>
    </row>
    <row r="4722" spans="1:10" x14ac:dyDescent="0.45">
      <c r="A4722">
        <v>5162556</v>
      </c>
      <c r="B4722" s="1">
        <v>45366.666666666664</v>
      </c>
      <c r="C4722" t="s">
        <v>7</v>
      </c>
      <c r="D4722" t="s">
        <v>8</v>
      </c>
      <c r="E4722" t="s">
        <v>8796</v>
      </c>
      <c r="F4722">
        <v>635</v>
      </c>
      <c r="G4722">
        <v>1.31</v>
      </c>
      <c r="H4722">
        <v>2E-3</v>
      </c>
      <c r="J4722" s="1" t="str">
        <f t="shared" si="74"/>
        <v>2024-03-15-16</v>
      </c>
    </row>
    <row r="4723" spans="1:10" x14ac:dyDescent="0.45">
      <c r="A4723">
        <v>5163549</v>
      </c>
      <c r="B4723" s="1">
        <v>45366.708333333336</v>
      </c>
      <c r="C4723" t="s">
        <v>7</v>
      </c>
      <c r="D4723" t="s">
        <v>8</v>
      </c>
      <c r="E4723" t="s">
        <v>8796</v>
      </c>
      <c r="F4723">
        <v>635</v>
      </c>
      <c r="G4723">
        <v>0.629</v>
      </c>
      <c r="H4723">
        <v>0</v>
      </c>
      <c r="J4723" s="1" t="str">
        <f t="shared" si="74"/>
        <v>2024-03-15-17</v>
      </c>
    </row>
    <row r="4724" spans="1:10" x14ac:dyDescent="0.45">
      <c r="A4724">
        <v>5164781</v>
      </c>
      <c r="B4724" s="1">
        <v>45366.75</v>
      </c>
      <c r="C4724" t="s">
        <v>7</v>
      </c>
      <c r="D4724" t="s">
        <v>8</v>
      </c>
      <c r="E4724" t="s">
        <v>8796</v>
      </c>
      <c r="F4724">
        <v>635</v>
      </c>
      <c r="G4724">
        <v>1.3149999999999999</v>
      </c>
      <c r="H4724">
        <v>0</v>
      </c>
      <c r="J4724" s="1" t="str">
        <f t="shared" si="74"/>
        <v>2024-03-15-18</v>
      </c>
    </row>
    <row r="4725" spans="1:10" x14ac:dyDescent="0.45">
      <c r="A4725">
        <v>5166018</v>
      </c>
      <c r="B4725" s="1">
        <v>45366.791666666664</v>
      </c>
      <c r="C4725" t="s">
        <v>7</v>
      </c>
      <c r="D4725" t="s">
        <v>8</v>
      </c>
      <c r="E4725" t="s">
        <v>8796</v>
      </c>
      <c r="F4725">
        <v>635</v>
      </c>
      <c r="G4725">
        <v>0.23400000000000001</v>
      </c>
      <c r="H4725">
        <v>0</v>
      </c>
      <c r="J4725" s="1" t="str">
        <f t="shared" si="74"/>
        <v>2024-03-15-19</v>
      </c>
    </row>
    <row r="4726" spans="1:10" x14ac:dyDescent="0.45">
      <c r="A4726">
        <v>5167742</v>
      </c>
      <c r="B4726" s="1">
        <v>45366.833333333336</v>
      </c>
      <c r="C4726" t="s">
        <v>7</v>
      </c>
      <c r="D4726" t="s">
        <v>8</v>
      </c>
      <c r="E4726" t="s">
        <v>8796</v>
      </c>
      <c r="F4726">
        <v>635</v>
      </c>
      <c r="G4726">
        <v>0.66200000000000003</v>
      </c>
      <c r="H4726">
        <v>0</v>
      </c>
      <c r="J4726" s="1" t="str">
        <f t="shared" si="74"/>
        <v>2024-03-15-20</v>
      </c>
    </row>
    <row r="4727" spans="1:10" x14ac:dyDescent="0.45">
      <c r="A4727">
        <v>5167936</v>
      </c>
      <c r="B4727" s="1">
        <v>45366.875</v>
      </c>
      <c r="C4727" t="s">
        <v>7</v>
      </c>
      <c r="D4727" t="s">
        <v>8</v>
      </c>
      <c r="E4727" t="s">
        <v>8796</v>
      </c>
      <c r="F4727">
        <v>635</v>
      </c>
      <c r="G4727">
        <v>0.46100000000000002</v>
      </c>
      <c r="H4727">
        <v>0</v>
      </c>
      <c r="J4727" s="1" t="str">
        <f t="shared" si="74"/>
        <v>2024-03-15-21</v>
      </c>
    </row>
    <row r="4728" spans="1:10" x14ac:dyDescent="0.45">
      <c r="A4728">
        <v>5169351</v>
      </c>
      <c r="B4728" s="1">
        <v>45366.916666666664</v>
      </c>
      <c r="C4728" t="s">
        <v>7</v>
      </c>
      <c r="D4728" t="s">
        <v>8</v>
      </c>
      <c r="E4728" t="s">
        <v>8796</v>
      </c>
      <c r="F4728">
        <v>635</v>
      </c>
      <c r="G4728">
        <v>0.45100000000000001</v>
      </c>
      <c r="H4728">
        <v>0</v>
      </c>
      <c r="J4728" s="1" t="str">
        <f t="shared" si="74"/>
        <v>2024-03-15-22</v>
      </c>
    </row>
    <row r="4729" spans="1:10" x14ac:dyDescent="0.45">
      <c r="A4729">
        <v>5170380</v>
      </c>
      <c r="B4729" s="1">
        <v>45366.958333333336</v>
      </c>
      <c r="C4729" t="s">
        <v>7</v>
      </c>
      <c r="D4729" t="s">
        <v>8</v>
      </c>
      <c r="E4729" t="s">
        <v>8796</v>
      </c>
      <c r="F4729">
        <v>635</v>
      </c>
      <c r="G4729">
        <v>0.59699999999999998</v>
      </c>
      <c r="H4729">
        <v>0</v>
      </c>
      <c r="J4729" s="1" t="str">
        <f t="shared" si="74"/>
        <v>2024-03-15-23</v>
      </c>
    </row>
    <row r="4730" spans="1:10" x14ac:dyDescent="0.45">
      <c r="A4730">
        <v>5171506</v>
      </c>
      <c r="B4730" s="1">
        <v>45367</v>
      </c>
      <c r="C4730" t="s">
        <v>7</v>
      </c>
      <c r="D4730" t="s">
        <v>8</v>
      </c>
      <c r="E4730" t="s">
        <v>8796</v>
      </c>
      <c r="F4730">
        <v>635</v>
      </c>
      <c r="G4730">
        <v>0.247</v>
      </c>
      <c r="H4730">
        <v>0</v>
      </c>
      <c r="J4730" s="1" t="str">
        <f t="shared" si="74"/>
        <v>2024-03-16-00</v>
      </c>
    </row>
    <row r="4731" spans="1:10" x14ac:dyDescent="0.45">
      <c r="A4731">
        <v>5172673</v>
      </c>
      <c r="B4731" s="1">
        <v>45367.041666666664</v>
      </c>
      <c r="C4731" t="s">
        <v>7</v>
      </c>
      <c r="D4731" t="s">
        <v>8</v>
      </c>
      <c r="E4731" t="s">
        <v>8796</v>
      </c>
      <c r="F4731">
        <v>635</v>
      </c>
      <c r="G4731">
        <v>0.56299999999999994</v>
      </c>
      <c r="H4731">
        <v>0</v>
      </c>
      <c r="J4731" s="1" t="str">
        <f t="shared" si="74"/>
        <v>2024-03-16-01</v>
      </c>
    </row>
    <row r="4732" spans="1:10" x14ac:dyDescent="0.45">
      <c r="A4732">
        <v>5173767</v>
      </c>
      <c r="B4732" s="1">
        <v>45367.083333333336</v>
      </c>
      <c r="C4732" t="s">
        <v>7</v>
      </c>
      <c r="D4732" t="s">
        <v>8</v>
      </c>
      <c r="E4732" t="s">
        <v>8796</v>
      </c>
      <c r="F4732">
        <v>635</v>
      </c>
      <c r="G4732">
        <v>0.39400000000000002</v>
      </c>
      <c r="H4732">
        <v>0</v>
      </c>
      <c r="J4732" s="1" t="str">
        <f t="shared" si="74"/>
        <v>2024-03-16-02</v>
      </c>
    </row>
    <row r="4733" spans="1:10" x14ac:dyDescent="0.45">
      <c r="A4733">
        <v>5174594</v>
      </c>
      <c r="B4733" s="1">
        <v>45367.125</v>
      </c>
      <c r="C4733" t="s">
        <v>7</v>
      </c>
      <c r="D4733" t="s">
        <v>8</v>
      </c>
      <c r="E4733" t="s">
        <v>8796</v>
      </c>
      <c r="F4733">
        <v>635</v>
      </c>
      <c r="G4733">
        <v>0.45900000000000002</v>
      </c>
      <c r="H4733">
        <v>0</v>
      </c>
      <c r="J4733" s="1" t="str">
        <f t="shared" si="74"/>
        <v>2024-03-16-03</v>
      </c>
    </row>
    <row r="4734" spans="1:10" x14ac:dyDescent="0.45">
      <c r="A4734">
        <v>5175940</v>
      </c>
      <c r="B4734" s="1">
        <v>45367.166666666664</v>
      </c>
      <c r="C4734" t="s">
        <v>7</v>
      </c>
      <c r="D4734" t="s">
        <v>8</v>
      </c>
      <c r="E4734" t="s">
        <v>8796</v>
      </c>
      <c r="F4734">
        <v>635</v>
      </c>
      <c r="G4734">
        <v>0.77700000000000002</v>
      </c>
      <c r="H4734">
        <v>0</v>
      </c>
      <c r="J4734" s="1" t="str">
        <f t="shared" si="74"/>
        <v>2024-03-16-04</v>
      </c>
    </row>
    <row r="4735" spans="1:10" x14ac:dyDescent="0.45">
      <c r="A4735">
        <v>5176812</v>
      </c>
      <c r="B4735" s="1">
        <v>45367.208333333336</v>
      </c>
      <c r="C4735" t="s">
        <v>7</v>
      </c>
      <c r="D4735" t="s">
        <v>8</v>
      </c>
      <c r="E4735" t="s">
        <v>8796</v>
      </c>
      <c r="F4735">
        <v>635</v>
      </c>
      <c r="G4735">
        <v>0.68899999999999995</v>
      </c>
      <c r="H4735">
        <v>2E-3</v>
      </c>
      <c r="J4735" s="1" t="str">
        <f t="shared" si="74"/>
        <v>2024-03-16-05</v>
      </c>
    </row>
    <row r="4736" spans="1:10" x14ac:dyDescent="0.45">
      <c r="A4736">
        <v>5178517</v>
      </c>
      <c r="B4736" s="1">
        <v>45367.25</v>
      </c>
      <c r="C4736" t="s">
        <v>7</v>
      </c>
      <c r="D4736" t="s">
        <v>8</v>
      </c>
      <c r="E4736" t="s">
        <v>8796</v>
      </c>
      <c r="F4736">
        <v>635</v>
      </c>
      <c r="G4736">
        <v>1.718</v>
      </c>
      <c r="H4736">
        <v>6.8000000000000005E-2</v>
      </c>
      <c r="J4736" s="1" t="str">
        <f t="shared" si="74"/>
        <v>2024-03-16-06</v>
      </c>
    </row>
    <row r="4737" spans="1:10" x14ac:dyDescent="0.45">
      <c r="A4737">
        <v>5178979</v>
      </c>
      <c r="B4737" s="1">
        <v>45367.291666666664</v>
      </c>
      <c r="C4737" t="s">
        <v>7</v>
      </c>
      <c r="D4737" t="s">
        <v>8</v>
      </c>
      <c r="E4737" t="s">
        <v>8796</v>
      </c>
      <c r="F4737">
        <v>635</v>
      </c>
      <c r="G4737">
        <v>6.8000000000000005E-2</v>
      </c>
      <c r="H4737">
        <v>0.46200000000000002</v>
      </c>
      <c r="J4737" s="1" t="str">
        <f t="shared" si="74"/>
        <v>2024-03-16-07</v>
      </c>
    </row>
    <row r="4738" spans="1:10" x14ac:dyDescent="0.45">
      <c r="A4738">
        <v>5180518</v>
      </c>
      <c r="B4738" s="1">
        <v>45367.333333333336</v>
      </c>
      <c r="C4738" t="s">
        <v>7</v>
      </c>
      <c r="D4738" t="s">
        <v>8</v>
      </c>
      <c r="E4738" t="s">
        <v>8796</v>
      </c>
      <c r="F4738">
        <v>635</v>
      </c>
      <c r="G4738">
        <v>0.20399999999999999</v>
      </c>
      <c r="H4738">
        <v>0.61699999999999999</v>
      </c>
      <c r="J4738" s="1" t="str">
        <f t="shared" si="74"/>
        <v>2024-03-16-08</v>
      </c>
    </row>
    <row r="4739" spans="1:10" x14ac:dyDescent="0.45">
      <c r="A4739">
        <v>5181044</v>
      </c>
      <c r="B4739" s="1">
        <v>45367.375</v>
      </c>
      <c r="C4739" t="s">
        <v>7</v>
      </c>
      <c r="D4739" t="s">
        <v>8</v>
      </c>
      <c r="E4739" t="s">
        <v>8796</v>
      </c>
      <c r="F4739">
        <v>635</v>
      </c>
      <c r="G4739">
        <v>0.10199999999999999</v>
      </c>
      <c r="H4739">
        <v>1.169</v>
      </c>
      <c r="J4739" s="1" t="str">
        <f t="shared" ref="J4739:J4802" si="75">TEXT(YEAR(B4739),"0000")&amp;"-"&amp;TEXT(MONTH(B4739),"00")&amp;"-"&amp;TEXT(DAY(B4739),"00")&amp;"-"&amp;TEXT(HOUR(B4739),"00")</f>
        <v>2024-03-16-09</v>
      </c>
    </row>
    <row r="4740" spans="1:10" x14ac:dyDescent="0.45">
      <c r="A4740">
        <v>5182613</v>
      </c>
      <c r="B4740" s="1">
        <v>45367.416666666664</v>
      </c>
      <c r="C4740" t="s">
        <v>7</v>
      </c>
      <c r="D4740" t="s">
        <v>8</v>
      </c>
      <c r="E4740" t="s">
        <v>8796</v>
      </c>
      <c r="F4740">
        <v>635</v>
      </c>
      <c r="G4740">
        <v>3.7999999999999999E-2</v>
      </c>
      <c r="H4740">
        <v>1.671</v>
      </c>
      <c r="J4740" s="1" t="str">
        <f t="shared" si="75"/>
        <v>2024-03-16-10</v>
      </c>
    </row>
    <row r="4741" spans="1:10" x14ac:dyDescent="0.45">
      <c r="A4741">
        <v>5184129</v>
      </c>
      <c r="B4741" s="1">
        <v>45367.458333333336</v>
      </c>
      <c r="C4741" t="s">
        <v>7</v>
      </c>
      <c r="D4741" t="s">
        <v>8</v>
      </c>
      <c r="E4741" t="s">
        <v>8796</v>
      </c>
      <c r="F4741">
        <v>635</v>
      </c>
      <c r="G4741">
        <v>9.2999999999999999E-2</v>
      </c>
      <c r="H4741">
        <v>0.91700000000000004</v>
      </c>
      <c r="J4741" s="1" t="str">
        <f t="shared" si="75"/>
        <v>2024-03-16-11</v>
      </c>
    </row>
    <row r="4742" spans="1:10" x14ac:dyDescent="0.45">
      <c r="A4742">
        <v>5184684</v>
      </c>
      <c r="B4742" s="1">
        <v>45367.5</v>
      </c>
      <c r="C4742" t="s">
        <v>7</v>
      </c>
      <c r="D4742" t="s">
        <v>8</v>
      </c>
      <c r="E4742" t="s">
        <v>8796</v>
      </c>
      <c r="F4742">
        <v>635</v>
      </c>
      <c r="G4742">
        <v>0.16900000000000001</v>
      </c>
      <c r="H4742">
        <v>0.45900000000000002</v>
      </c>
      <c r="J4742" s="1" t="str">
        <f t="shared" si="75"/>
        <v>2024-03-16-12</v>
      </c>
    </row>
    <row r="4743" spans="1:10" x14ac:dyDescent="0.45">
      <c r="A4743">
        <v>5185286</v>
      </c>
      <c r="B4743" s="1">
        <v>45367.541666666664</v>
      </c>
      <c r="C4743" t="s">
        <v>7</v>
      </c>
      <c r="D4743" t="s">
        <v>8</v>
      </c>
      <c r="E4743" t="s">
        <v>8796</v>
      </c>
      <c r="F4743">
        <v>635</v>
      </c>
      <c r="G4743">
        <v>0.48099999999999998</v>
      </c>
      <c r="H4743">
        <v>0.186</v>
      </c>
      <c r="J4743" s="1" t="str">
        <f t="shared" si="75"/>
        <v>2024-03-16-13</v>
      </c>
    </row>
    <row r="4744" spans="1:10" x14ac:dyDescent="0.45">
      <c r="A4744">
        <v>5186768</v>
      </c>
      <c r="B4744" s="1">
        <v>45367.583333333336</v>
      </c>
      <c r="C4744" t="s">
        <v>7</v>
      </c>
      <c r="D4744" t="s">
        <v>8</v>
      </c>
      <c r="E4744" t="s">
        <v>8796</v>
      </c>
      <c r="F4744">
        <v>635</v>
      </c>
      <c r="G4744">
        <v>1.173</v>
      </c>
      <c r="H4744">
        <v>5.2999999999999999E-2</v>
      </c>
      <c r="J4744" s="1" t="str">
        <f t="shared" si="75"/>
        <v>2024-03-16-14</v>
      </c>
    </row>
    <row r="4745" spans="1:10" x14ac:dyDescent="0.45">
      <c r="A4745">
        <v>5188246</v>
      </c>
      <c r="B4745" s="1">
        <v>45367.625</v>
      </c>
      <c r="C4745" t="s">
        <v>7</v>
      </c>
      <c r="D4745" t="s">
        <v>8</v>
      </c>
      <c r="E4745" t="s">
        <v>8796</v>
      </c>
      <c r="F4745">
        <v>635</v>
      </c>
      <c r="G4745">
        <v>1.639</v>
      </c>
      <c r="H4745">
        <v>0</v>
      </c>
      <c r="J4745" s="1" t="str">
        <f t="shared" si="75"/>
        <v>2024-03-16-15</v>
      </c>
    </row>
    <row r="4746" spans="1:10" x14ac:dyDescent="0.45">
      <c r="A4746">
        <v>5189622</v>
      </c>
      <c r="B4746" s="1">
        <v>45367.666666666664</v>
      </c>
      <c r="C4746" t="s">
        <v>7</v>
      </c>
      <c r="D4746" t="s">
        <v>8</v>
      </c>
      <c r="E4746" t="s">
        <v>8796</v>
      </c>
      <c r="F4746">
        <v>635</v>
      </c>
      <c r="G4746">
        <v>1.0369999999999999</v>
      </c>
      <c r="H4746">
        <v>0</v>
      </c>
      <c r="J4746" s="1" t="str">
        <f t="shared" si="75"/>
        <v>2024-03-16-16</v>
      </c>
    </row>
    <row r="4747" spans="1:10" x14ac:dyDescent="0.45">
      <c r="A4747">
        <v>5190669</v>
      </c>
      <c r="B4747" s="1">
        <v>45367.708333333336</v>
      </c>
      <c r="C4747" t="s">
        <v>7</v>
      </c>
      <c r="D4747" t="s">
        <v>8</v>
      </c>
      <c r="E4747" t="s">
        <v>8796</v>
      </c>
      <c r="F4747">
        <v>635</v>
      </c>
      <c r="G4747">
        <v>0.71</v>
      </c>
      <c r="H4747">
        <v>0</v>
      </c>
      <c r="J4747" s="1" t="str">
        <f t="shared" si="75"/>
        <v>2024-03-16-17</v>
      </c>
    </row>
    <row r="4748" spans="1:10" x14ac:dyDescent="0.45">
      <c r="A4748">
        <v>5190788</v>
      </c>
      <c r="B4748" s="1">
        <v>45367.75</v>
      </c>
      <c r="C4748" t="s">
        <v>7</v>
      </c>
      <c r="D4748" t="s">
        <v>8</v>
      </c>
      <c r="E4748" t="s">
        <v>8796</v>
      </c>
      <c r="F4748">
        <v>635</v>
      </c>
      <c r="G4748">
        <v>0.313</v>
      </c>
      <c r="H4748">
        <v>0</v>
      </c>
      <c r="J4748" s="1" t="str">
        <f t="shared" si="75"/>
        <v>2024-03-16-18</v>
      </c>
    </row>
    <row r="4749" spans="1:10" x14ac:dyDescent="0.45">
      <c r="A4749">
        <v>5192282</v>
      </c>
      <c r="B4749" s="1">
        <v>45367.791666666664</v>
      </c>
      <c r="C4749" t="s">
        <v>7</v>
      </c>
      <c r="D4749" t="s">
        <v>8</v>
      </c>
      <c r="E4749" t="s">
        <v>8796</v>
      </c>
      <c r="F4749">
        <v>635</v>
      </c>
      <c r="G4749">
        <v>1.1659999999999999</v>
      </c>
      <c r="H4749">
        <v>0</v>
      </c>
      <c r="J4749" s="1" t="str">
        <f t="shared" si="75"/>
        <v>2024-03-16-19</v>
      </c>
    </row>
    <row r="4750" spans="1:10" x14ac:dyDescent="0.45">
      <c r="A4750">
        <v>5193208</v>
      </c>
      <c r="B4750" s="1">
        <v>45367.833333333336</v>
      </c>
      <c r="C4750" t="s">
        <v>7</v>
      </c>
      <c r="D4750" t="s">
        <v>8</v>
      </c>
      <c r="E4750" t="s">
        <v>8796</v>
      </c>
      <c r="F4750">
        <v>635</v>
      </c>
      <c r="G4750">
        <v>0.40300000000000002</v>
      </c>
      <c r="H4750">
        <v>0</v>
      </c>
      <c r="J4750" s="1" t="str">
        <f t="shared" si="75"/>
        <v>2024-03-16-20</v>
      </c>
    </row>
    <row r="4751" spans="1:10" x14ac:dyDescent="0.45">
      <c r="A4751">
        <v>5194385</v>
      </c>
      <c r="B4751" s="1">
        <v>45367.875</v>
      </c>
      <c r="C4751" t="s">
        <v>7</v>
      </c>
      <c r="D4751" t="s">
        <v>8</v>
      </c>
      <c r="E4751" t="s">
        <v>8796</v>
      </c>
      <c r="F4751">
        <v>635</v>
      </c>
      <c r="G4751">
        <v>0.41699999999999998</v>
      </c>
      <c r="H4751">
        <v>0</v>
      </c>
      <c r="J4751" s="1" t="str">
        <f t="shared" si="75"/>
        <v>2024-03-16-21</v>
      </c>
    </row>
    <row r="4752" spans="1:10" x14ac:dyDescent="0.45">
      <c r="A4752">
        <v>5195143</v>
      </c>
      <c r="B4752" s="1">
        <v>45367.916666666664</v>
      </c>
      <c r="C4752" t="s">
        <v>7</v>
      </c>
      <c r="D4752" t="s">
        <v>8</v>
      </c>
      <c r="E4752" t="s">
        <v>8796</v>
      </c>
      <c r="F4752">
        <v>635</v>
      </c>
      <c r="G4752">
        <v>0.55100000000000005</v>
      </c>
      <c r="H4752">
        <v>0</v>
      </c>
      <c r="J4752" s="1" t="str">
        <f t="shared" si="75"/>
        <v>2024-03-16-22</v>
      </c>
    </row>
    <row r="4753" spans="1:10" x14ac:dyDescent="0.45">
      <c r="A4753">
        <v>5197098</v>
      </c>
      <c r="B4753" s="1">
        <v>45367.958333333336</v>
      </c>
      <c r="C4753" t="s">
        <v>7</v>
      </c>
      <c r="D4753" t="s">
        <v>8</v>
      </c>
      <c r="E4753" t="s">
        <v>8796</v>
      </c>
      <c r="F4753">
        <v>635</v>
      </c>
      <c r="G4753">
        <v>0.38400000000000001</v>
      </c>
      <c r="H4753">
        <v>0</v>
      </c>
      <c r="J4753" s="1" t="str">
        <f t="shared" si="75"/>
        <v>2024-03-16-23</v>
      </c>
    </row>
    <row r="4754" spans="1:10" x14ac:dyDescent="0.45">
      <c r="A4754">
        <v>5197630</v>
      </c>
      <c r="B4754" s="1">
        <v>45368</v>
      </c>
      <c r="C4754" t="s">
        <v>7</v>
      </c>
      <c r="D4754" t="s">
        <v>8</v>
      </c>
      <c r="E4754" t="s">
        <v>8796</v>
      </c>
      <c r="F4754">
        <v>635</v>
      </c>
      <c r="G4754">
        <v>0.71799999999999997</v>
      </c>
      <c r="H4754">
        <v>0</v>
      </c>
      <c r="J4754" s="1" t="str">
        <f t="shared" si="75"/>
        <v>2024-03-17-00</v>
      </c>
    </row>
    <row r="4755" spans="1:10" x14ac:dyDescent="0.45">
      <c r="A4755">
        <v>5199066</v>
      </c>
      <c r="B4755" s="1">
        <v>45368.041666666664</v>
      </c>
      <c r="C4755" t="s">
        <v>7</v>
      </c>
      <c r="D4755" t="s">
        <v>8</v>
      </c>
      <c r="E4755" t="s">
        <v>8796</v>
      </c>
      <c r="F4755">
        <v>635</v>
      </c>
      <c r="G4755">
        <v>0.20499999999999999</v>
      </c>
      <c r="H4755">
        <v>0</v>
      </c>
      <c r="J4755" s="1" t="str">
        <f t="shared" si="75"/>
        <v>2024-03-17-01</v>
      </c>
    </row>
    <row r="4756" spans="1:10" x14ac:dyDescent="0.45">
      <c r="A4756">
        <v>5200385</v>
      </c>
      <c r="B4756" s="1">
        <v>45368.083333333336</v>
      </c>
      <c r="C4756" t="s">
        <v>7</v>
      </c>
      <c r="D4756" t="s">
        <v>8</v>
      </c>
      <c r="E4756" t="s">
        <v>8796</v>
      </c>
      <c r="F4756">
        <v>635</v>
      </c>
      <c r="G4756">
        <v>0.53600000000000003</v>
      </c>
      <c r="H4756">
        <v>0</v>
      </c>
      <c r="J4756" s="1" t="str">
        <f t="shared" si="75"/>
        <v>2024-03-17-02</v>
      </c>
    </row>
    <row r="4757" spans="1:10" x14ac:dyDescent="0.45">
      <c r="A4757">
        <v>5201178</v>
      </c>
      <c r="B4757" s="1">
        <v>45368.125</v>
      </c>
      <c r="C4757" t="s">
        <v>7</v>
      </c>
      <c r="D4757" t="s">
        <v>8</v>
      </c>
      <c r="E4757" t="s">
        <v>8796</v>
      </c>
      <c r="F4757">
        <v>635</v>
      </c>
      <c r="G4757">
        <v>0.442</v>
      </c>
      <c r="H4757">
        <v>0</v>
      </c>
      <c r="J4757" s="1" t="str">
        <f t="shared" si="75"/>
        <v>2024-03-17-03</v>
      </c>
    </row>
    <row r="4758" spans="1:10" x14ac:dyDescent="0.45">
      <c r="A4758">
        <v>5202425</v>
      </c>
      <c r="B4758" s="1">
        <v>45368.166666666664</v>
      </c>
      <c r="C4758" t="s">
        <v>7</v>
      </c>
      <c r="D4758" t="s">
        <v>8</v>
      </c>
      <c r="E4758" t="s">
        <v>8796</v>
      </c>
      <c r="F4758">
        <v>635</v>
      </c>
      <c r="G4758">
        <v>0.56299999999999994</v>
      </c>
      <c r="H4758">
        <v>0</v>
      </c>
      <c r="J4758" s="1" t="str">
        <f t="shared" si="75"/>
        <v>2024-03-17-04</v>
      </c>
    </row>
    <row r="4759" spans="1:10" x14ac:dyDescent="0.45">
      <c r="A4759">
        <v>5203319</v>
      </c>
      <c r="B4759" s="1">
        <v>45368.208333333336</v>
      </c>
      <c r="C4759" t="s">
        <v>7</v>
      </c>
      <c r="D4759" t="s">
        <v>8</v>
      </c>
      <c r="E4759" t="s">
        <v>8796</v>
      </c>
      <c r="F4759">
        <v>635</v>
      </c>
      <c r="G4759">
        <v>1.0269999999999999</v>
      </c>
      <c r="H4759">
        <v>8.0000000000000002E-3</v>
      </c>
      <c r="J4759" s="1" t="str">
        <f t="shared" si="75"/>
        <v>2024-03-17-05</v>
      </c>
    </row>
    <row r="4760" spans="1:10" x14ac:dyDescent="0.45">
      <c r="A4760">
        <v>5204237</v>
      </c>
      <c r="B4760" s="1">
        <v>45368.25</v>
      </c>
      <c r="C4760" t="s">
        <v>7</v>
      </c>
      <c r="D4760" t="s">
        <v>8</v>
      </c>
      <c r="E4760" t="s">
        <v>8796</v>
      </c>
      <c r="F4760">
        <v>635</v>
      </c>
      <c r="G4760">
        <v>0.46200000000000002</v>
      </c>
      <c r="H4760">
        <v>7.5999999999999998E-2</v>
      </c>
      <c r="J4760" s="1" t="str">
        <f t="shared" si="75"/>
        <v>2024-03-17-06</v>
      </c>
    </row>
    <row r="4761" spans="1:10" x14ac:dyDescent="0.45">
      <c r="A4761">
        <v>5205495</v>
      </c>
      <c r="B4761" s="1">
        <v>45368.291666666664</v>
      </c>
      <c r="C4761" t="s">
        <v>7</v>
      </c>
      <c r="D4761" t="s">
        <v>8</v>
      </c>
      <c r="E4761" t="s">
        <v>8796</v>
      </c>
      <c r="F4761">
        <v>635</v>
      </c>
      <c r="G4761">
        <v>0.27300000000000002</v>
      </c>
      <c r="H4761">
        <v>0.183</v>
      </c>
      <c r="J4761" s="1" t="str">
        <f t="shared" si="75"/>
        <v>2024-03-17-07</v>
      </c>
    </row>
    <row r="4762" spans="1:10" x14ac:dyDescent="0.45">
      <c r="A4762">
        <v>5206715</v>
      </c>
      <c r="B4762" s="1">
        <v>45368.333333333336</v>
      </c>
      <c r="C4762" t="s">
        <v>7</v>
      </c>
      <c r="D4762" t="s">
        <v>8</v>
      </c>
      <c r="E4762" t="s">
        <v>8796</v>
      </c>
      <c r="F4762">
        <v>635</v>
      </c>
      <c r="G4762">
        <v>0.14399999999999999</v>
      </c>
      <c r="H4762">
        <v>0.60499999999999998</v>
      </c>
      <c r="J4762" s="1" t="str">
        <f t="shared" si="75"/>
        <v>2024-03-17-08</v>
      </c>
    </row>
    <row r="4763" spans="1:10" x14ac:dyDescent="0.45">
      <c r="A4763">
        <v>5207529</v>
      </c>
      <c r="B4763" s="1">
        <v>45368.375</v>
      </c>
      <c r="C4763" t="s">
        <v>7</v>
      </c>
      <c r="D4763" t="s">
        <v>8</v>
      </c>
      <c r="E4763" t="s">
        <v>8796</v>
      </c>
      <c r="F4763">
        <v>635</v>
      </c>
      <c r="G4763">
        <v>0.17</v>
      </c>
      <c r="H4763">
        <v>1.103</v>
      </c>
      <c r="J4763" s="1" t="str">
        <f t="shared" si="75"/>
        <v>2024-03-17-09</v>
      </c>
    </row>
    <row r="4764" spans="1:10" x14ac:dyDescent="0.45">
      <c r="A4764">
        <v>5208336</v>
      </c>
      <c r="B4764" s="1">
        <v>45368.416666666664</v>
      </c>
      <c r="C4764" t="s">
        <v>7</v>
      </c>
      <c r="D4764" t="s">
        <v>8</v>
      </c>
      <c r="E4764" t="s">
        <v>8796</v>
      </c>
      <c r="F4764">
        <v>635</v>
      </c>
      <c r="G4764">
        <v>3.0000000000000001E-3</v>
      </c>
      <c r="H4764">
        <v>2.1339999999999999</v>
      </c>
      <c r="J4764" s="1" t="str">
        <f t="shared" si="75"/>
        <v>2024-03-17-10</v>
      </c>
    </row>
    <row r="4765" spans="1:10" x14ac:dyDescent="0.45">
      <c r="A4765">
        <v>5210081</v>
      </c>
      <c r="B4765" s="1">
        <v>45368.458333333336</v>
      </c>
      <c r="C4765" t="s">
        <v>7</v>
      </c>
      <c r="D4765" t="s">
        <v>8</v>
      </c>
      <c r="E4765" t="s">
        <v>8796</v>
      </c>
      <c r="F4765">
        <v>635</v>
      </c>
      <c r="G4765">
        <v>0.16300000000000001</v>
      </c>
      <c r="H4765">
        <v>1.016</v>
      </c>
      <c r="J4765" s="1" t="str">
        <f t="shared" si="75"/>
        <v>2024-03-17-11</v>
      </c>
    </row>
    <row r="4766" spans="1:10" x14ac:dyDescent="0.45">
      <c r="A4766">
        <v>5211247</v>
      </c>
      <c r="B4766" s="1">
        <v>45368.5</v>
      </c>
      <c r="C4766" t="s">
        <v>7</v>
      </c>
      <c r="D4766" t="s">
        <v>8</v>
      </c>
      <c r="E4766" t="s">
        <v>8796</v>
      </c>
      <c r="F4766">
        <v>635</v>
      </c>
      <c r="G4766">
        <v>0.40400000000000003</v>
      </c>
      <c r="H4766">
        <v>0.86199999999999999</v>
      </c>
      <c r="J4766" s="1" t="str">
        <f t="shared" si="75"/>
        <v>2024-03-17-12</v>
      </c>
    </row>
    <row r="4767" spans="1:10" x14ac:dyDescent="0.45">
      <c r="A4767">
        <v>5211814</v>
      </c>
      <c r="B4767" s="1">
        <v>45368.541666666664</v>
      </c>
      <c r="C4767" t="s">
        <v>7</v>
      </c>
      <c r="D4767" t="s">
        <v>8</v>
      </c>
      <c r="E4767" t="s">
        <v>8796</v>
      </c>
      <c r="F4767">
        <v>635</v>
      </c>
      <c r="G4767">
        <v>0.94899999999999995</v>
      </c>
      <c r="H4767">
        <v>0.12</v>
      </c>
      <c r="J4767" s="1" t="str">
        <f t="shared" si="75"/>
        <v>2024-03-17-13</v>
      </c>
    </row>
    <row r="4768" spans="1:10" x14ac:dyDescent="0.45">
      <c r="A4768">
        <v>5212708</v>
      </c>
      <c r="B4768" s="1">
        <v>45368.583333333336</v>
      </c>
      <c r="C4768" t="s">
        <v>7</v>
      </c>
      <c r="D4768" t="s">
        <v>8</v>
      </c>
      <c r="E4768" t="s">
        <v>8796</v>
      </c>
      <c r="F4768">
        <v>635</v>
      </c>
      <c r="G4768">
        <v>0.56799999999999995</v>
      </c>
      <c r="H4768">
        <v>0.105</v>
      </c>
      <c r="J4768" s="1" t="str">
        <f t="shared" si="75"/>
        <v>2024-03-17-14</v>
      </c>
    </row>
    <row r="4769" spans="1:10" x14ac:dyDescent="0.45">
      <c r="A4769">
        <v>5214105</v>
      </c>
      <c r="B4769" s="1">
        <v>45368.625</v>
      </c>
      <c r="C4769" t="s">
        <v>7</v>
      </c>
      <c r="D4769" t="s">
        <v>8</v>
      </c>
      <c r="E4769" t="s">
        <v>8796</v>
      </c>
      <c r="F4769">
        <v>635</v>
      </c>
      <c r="G4769">
        <v>1.8340000000000001</v>
      </c>
      <c r="H4769">
        <v>1.0999999999999999E-2</v>
      </c>
      <c r="J4769" s="1" t="str">
        <f t="shared" si="75"/>
        <v>2024-03-17-15</v>
      </c>
    </row>
    <row r="4770" spans="1:10" x14ac:dyDescent="0.45">
      <c r="A4770">
        <v>5215174</v>
      </c>
      <c r="B4770" s="1">
        <v>45368.666666666664</v>
      </c>
      <c r="C4770" t="s">
        <v>7</v>
      </c>
      <c r="D4770" t="s">
        <v>8</v>
      </c>
      <c r="E4770" t="s">
        <v>8796</v>
      </c>
      <c r="F4770">
        <v>635</v>
      </c>
      <c r="G4770">
        <v>1.869</v>
      </c>
      <c r="H4770">
        <v>0</v>
      </c>
      <c r="J4770" s="1" t="str">
        <f t="shared" si="75"/>
        <v>2024-03-17-16</v>
      </c>
    </row>
    <row r="4771" spans="1:10" x14ac:dyDescent="0.45">
      <c r="A4771">
        <v>5216773</v>
      </c>
      <c r="B4771" s="1">
        <v>45368.708333333336</v>
      </c>
      <c r="C4771" t="s">
        <v>7</v>
      </c>
      <c r="D4771" t="s">
        <v>8</v>
      </c>
      <c r="E4771" t="s">
        <v>8796</v>
      </c>
      <c r="F4771">
        <v>635</v>
      </c>
      <c r="G4771">
        <v>0.51700000000000002</v>
      </c>
      <c r="H4771">
        <v>0</v>
      </c>
      <c r="J4771" s="1" t="str">
        <f t="shared" si="75"/>
        <v>2024-03-17-17</v>
      </c>
    </row>
    <row r="4772" spans="1:10" x14ac:dyDescent="0.45">
      <c r="A4772">
        <v>5217584</v>
      </c>
      <c r="B4772" s="1">
        <v>45368.75</v>
      </c>
      <c r="C4772" t="s">
        <v>7</v>
      </c>
      <c r="D4772" t="s">
        <v>8</v>
      </c>
      <c r="E4772" t="s">
        <v>8796</v>
      </c>
      <c r="F4772">
        <v>635</v>
      </c>
      <c r="G4772">
        <v>0.75600000000000001</v>
      </c>
      <c r="H4772">
        <v>0</v>
      </c>
      <c r="J4772" s="1" t="str">
        <f t="shared" si="75"/>
        <v>2024-03-17-18</v>
      </c>
    </row>
    <row r="4773" spans="1:10" x14ac:dyDescent="0.45">
      <c r="A4773">
        <v>5218976</v>
      </c>
      <c r="B4773" s="1">
        <v>45368.791666666664</v>
      </c>
      <c r="C4773" t="s">
        <v>7</v>
      </c>
      <c r="D4773" t="s">
        <v>8</v>
      </c>
      <c r="E4773" t="s">
        <v>8796</v>
      </c>
      <c r="F4773">
        <v>635</v>
      </c>
      <c r="G4773">
        <v>0.79100000000000004</v>
      </c>
      <c r="H4773">
        <v>0</v>
      </c>
      <c r="J4773" s="1" t="str">
        <f t="shared" si="75"/>
        <v>2024-03-17-19</v>
      </c>
    </row>
    <row r="4774" spans="1:10" x14ac:dyDescent="0.45">
      <c r="A4774">
        <v>5219967</v>
      </c>
      <c r="B4774" s="1">
        <v>45368.833333333336</v>
      </c>
      <c r="C4774" t="s">
        <v>7</v>
      </c>
      <c r="D4774" t="s">
        <v>8</v>
      </c>
      <c r="E4774" t="s">
        <v>8796</v>
      </c>
      <c r="F4774">
        <v>635</v>
      </c>
      <c r="G4774">
        <v>0.85199999999999998</v>
      </c>
      <c r="H4774">
        <v>0</v>
      </c>
      <c r="J4774" s="1" t="str">
        <f t="shared" si="75"/>
        <v>2024-03-17-20</v>
      </c>
    </row>
    <row r="4775" spans="1:10" x14ac:dyDescent="0.45">
      <c r="A4775">
        <v>5221097</v>
      </c>
      <c r="B4775" s="1">
        <v>45368.875</v>
      </c>
      <c r="C4775" t="s">
        <v>7</v>
      </c>
      <c r="D4775" t="s">
        <v>8</v>
      </c>
      <c r="E4775" t="s">
        <v>8796</v>
      </c>
      <c r="F4775">
        <v>635</v>
      </c>
      <c r="G4775">
        <v>0.31900000000000001</v>
      </c>
      <c r="H4775">
        <v>0</v>
      </c>
      <c r="J4775" s="1" t="str">
        <f t="shared" si="75"/>
        <v>2024-03-17-21</v>
      </c>
    </row>
    <row r="4776" spans="1:10" x14ac:dyDescent="0.45">
      <c r="A4776">
        <v>5222289</v>
      </c>
      <c r="B4776" s="1">
        <v>45368.916666666664</v>
      </c>
      <c r="C4776" t="s">
        <v>7</v>
      </c>
      <c r="D4776" t="s">
        <v>8</v>
      </c>
      <c r="E4776" t="s">
        <v>8796</v>
      </c>
      <c r="F4776">
        <v>635</v>
      </c>
      <c r="G4776">
        <v>0.69699999999999995</v>
      </c>
      <c r="H4776">
        <v>0</v>
      </c>
      <c r="J4776" s="1" t="str">
        <f t="shared" si="75"/>
        <v>2024-03-17-22</v>
      </c>
    </row>
    <row r="4777" spans="1:10" x14ac:dyDescent="0.45">
      <c r="A4777">
        <v>5223124</v>
      </c>
      <c r="B4777" s="1">
        <v>45368.958333333336</v>
      </c>
      <c r="C4777" t="s">
        <v>7</v>
      </c>
      <c r="D4777" t="s">
        <v>8</v>
      </c>
      <c r="E4777" t="s">
        <v>8796</v>
      </c>
      <c r="F4777">
        <v>635</v>
      </c>
      <c r="G4777">
        <v>0.48899999999999999</v>
      </c>
      <c r="H4777">
        <v>0</v>
      </c>
      <c r="J4777" s="1" t="str">
        <f t="shared" si="75"/>
        <v>2024-03-17-23</v>
      </c>
    </row>
    <row r="4778" spans="1:10" x14ac:dyDescent="0.45">
      <c r="A4778">
        <v>5224412</v>
      </c>
      <c r="B4778" s="1">
        <v>45369</v>
      </c>
      <c r="C4778" t="s">
        <v>7</v>
      </c>
      <c r="D4778" t="s">
        <v>8</v>
      </c>
      <c r="E4778" t="s">
        <v>8796</v>
      </c>
      <c r="F4778">
        <v>635</v>
      </c>
      <c r="G4778">
        <v>0.40200000000000002</v>
      </c>
      <c r="H4778">
        <v>0</v>
      </c>
      <c r="J4778" s="1" t="str">
        <f t="shared" si="75"/>
        <v>2024-03-18-00</v>
      </c>
    </row>
    <row r="4779" spans="1:10" x14ac:dyDescent="0.45">
      <c r="A4779">
        <v>5225228</v>
      </c>
      <c r="B4779" s="1">
        <v>45369.041666666664</v>
      </c>
      <c r="C4779" t="s">
        <v>7</v>
      </c>
      <c r="D4779" t="s">
        <v>8</v>
      </c>
      <c r="E4779" t="s">
        <v>8796</v>
      </c>
      <c r="F4779">
        <v>635</v>
      </c>
      <c r="G4779">
        <v>0.63</v>
      </c>
      <c r="H4779">
        <v>0</v>
      </c>
      <c r="J4779" s="1" t="str">
        <f t="shared" si="75"/>
        <v>2024-03-18-01</v>
      </c>
    </row>
    <row r="4780" spans="1:10" x14ac:dyDescent="0.45">
      <c r="A4780">
        <v>5226156</v>
      </c>
      <c r="B4780" s="1">
        <v>45369.083333333336</v>
      </c>
      <c r="C4780" t="s">
        <v>7</v>
      </c>
      <c r="D4780" t="s">
        <v>8</v>
      </c>
      <c r="E4780" t="s">
        <v>8796</v>
      </c>
      <c r="F4780">
        <v>635</v>
      </c>
      <c r="G4780">
        <v>0.50800000000000001</v>
      </c>
      <c r="H4780">
        <v>0</v>
      </c>
      <c r="J4780" s="1" t="str">
        <f t="shared" si="75"/>
        <v>2024-03-18-02</v>
      </c>
    </row>
    <row r="4781" spans="1:10" x14ac:dyDescent="0.45">
      <c r="A4781">
        <v>5227130</v>
      </c>
      <c r="B4781" s="1">
        <v>45369.125</v>
      </c>
      <c r="C4781" t="s">
        <v>7</v>
      </c>
      <c r="D4781" t="s">
        <v>8</v>
      </c>
      <c r="E4781" t="s">
        <v>8796</v>
      </c>
      <c r="F4781">
        <v>635</v>
      </c>
      <c r="G4781">
        <v>0.872</v>
      </c>
      <c r="H4781">
        <v>0</v>
      </c>
      <c r="J4781" s="1" t="str">
        <f t="shared" si="75"/>
        <v>2024-03-18-03</v>
      </c>
    </row>
    <row r="4782" spans="1:10" x14ac:dyDescent="0.45">
      <c r="A4782">
        <v>5228793</v>
      </c>
      <c r="B4782" s="1">
        <v>45369.166666666664</v>
      </c>
      <c r="C4782" t="s">
        <v>7</v>
      </c>
      <c r="D4782" t="s">
        <v>8</v>
      </c>
      <c r="E4782" t="s">
        <v>8796</v>
      </c>
      <c r="F4782">
        <v>635</v>
      </c>
      <c r="G4782">
        <v>0.57299999999999995</v>
      </c>
      <c r="H4782">
        <v>0</v>
      </c>
      <c r="J4782" s="1" t="str">
        <f t="shared" si="75"/>
        <v>2024-03-18-04</v>
      </c>
    </row>
    <row r="4783" spans="1:10" x14ac:dyDescent="0.45">
      <c r="A4783">
        <v>5228960</v>
      </c>
      <c r="B4783" s="1">
        <v>45369.208333333336</v>
      </c>
      <c r="C4783" t="s">
        <v>7</v>
      </c>
      <c r="D4783" t="s">
        <v>8</v>
      </c>
      <c r="E4783" t="s">
        <v>8796</v>
      </c>
      <c r="F4783">
        <v>635</v>
      </c>
      <c r="G4783">
        <v>0.65100000000000002</v>
      </c>
      <c r="H4783">
        <v>8.0000000000000002E-3</v>
      </c>
      <c r="J4783" s="1" t="str">
        <f t="shared" si="75"/>
        <v>2024-03-18-05</v>
      </c>
    </row>
    <row r="4784" spans="1:10" x14ac:dyDescent="0.45">
      <c r="A4784">
        <v>5230927</v>
      </c>
      <c r="B4784" s="1">
        <v>45369.25</v>
      </c>
      <c r="C4784" t="s">
        <v>7</v>
      </c>
      <c r="D4784" t="s">
        <v>8</v>
      </c>
      <c r="E4784" t="s">
        <v>8796</v>
      </c>
      <c r="F4784">
        <v>635</v>
      </c>
      <c r="G4784">
        <v>1.1379999999999999</v>
      </c>
      <c r="H4784">
        <v>5.5E-2</v>
      </c>
      <c r="J4784" s="1" t="str">
        <f t="shared" si="75"/>
        <v>2024-03-18-06</v>
      </c>
    </row>
    <row r="4785" spans="1:10" x14ac:dyDescent="0.45">
      <c r="A4785">
        <v>5232120</v>
      </c>
      <c r="B4785" s="1">
        <v>45369.291666666664</v>
      </c>
      <c r="C4785" t="s">
        <v>7</v>
      </c>
      <c r="D4785" t="s">
        <v>8</v>
      </c>
      <c r="E4785" t="s">
        <v>8796</v>
      </c>
      <c r="F4785">
        <v>635</v>
      </c>
      <c r="G4785">
        <v>0.4</v>
      </c>
      <c r="H4785">
        <v>0.17100000000000001</v>
      </c>
      <c r="J4785" s="1" t="str">
        <f t="shared" si="75"/>
        <v>2024-03-18-07</v>
      </c>
    </row>
    <row r="4786" spans="1:10" x14ac:dyDescent="0.45">
      <c r="A4786">
        <v>5233246</v>
      </c>
      <c r="B4786" s="1">
        <v>45369.333333333336</v>
      </c>
      <c r="C4786" t="s">
        <v>7</v>
      </c>
      <c r="D4786" t="s">
        <v>8</v>
      </c>
      <c r="E4786" t="s">
        <v>8796</v>
      </c>
      <c r="F4786">
        <v>635</v>
      </c>
      <c r="G4786">
        <v>6.9000000000000006E-2</v>
      </c>
      <c r="H4786">
        <v>0.59</v>
      </c>
      <c r="J4786" s="1" t="str">
        <f t="shared" si="75"/>
        <v>2024-03-18-08</v>
      </c>
    </row>
    <row r="4787" spans="1:10" x14ac:dyDescent="0.45">
      <c r="A4787">
        <v>5234028</v>
      </c>
      <c r="B4787" s="1">
        <v>45369.375</v>
      </c>
      <c r="C4787" t="s">
        <v>7</v>
      </c>
      <c r="D4787" t="s">
        <v>8</v>
      </c>
      <c r="E4787" t="s">
        <v>8796</v>
      </c>
      <c r="F4787">
        <v>635</v>
      </c>
      <c r="G4787">
        <v>0.31900000000000001</v>
      </c>
      <c r="H4787">
        <v>0.54400000000000004</v>
      </c>
      <c r="J4787" s="1" t="str">
        <f t="shared" si="75"/>
        <v>2024-03-18-09</v>
      </c>
    </row>
    <row r="4788" spans="1:10" x14ac:dyDescent="0.45">
      <c r="A4788">
        <v>5235327</v>
      </c>
      <c r="B4788" s="1">
        <v>45369.416666666664</v>
      </c>
      <c r="C4788" t="s">
        <v>7</v>
      </c>
      <c r="D4788" t="s">
        <v>8</v>
      </c>
      <c r="E4788" t="s">
        <v>8796</v>
      </c>
      <c r="F4788">
        <v>635</v>
      </c>
      <c r="G4788">
        <v>0.121</v>
      </c>
      <c r="H4788">
        <v>0.73599999999999999</v>
      </c>
      <c r="J4788" s="1" t="str">
        <f t="shared" si="75"/>
        <v>2024-03-18-10</v>
      </c>
    </row>
    <row r="4789" spans="1:10" x14ac:dyDescent="0.45">
      <c r="A4789">
        <v>5236198</v>
      </c>
      <c r="B4789" s="1">
        <v>45369.458333333336</v>
      </c>
      <c r="C4789" t="s">
        <v>7</v>
      </c>
      <c r="D4789" t="s">
        <v>8</v>
      </c>
      <c r="E4789" t="s">
        <v>8796</v>
      </c>
      <c r="F4789">
        <v>635</v>
      </c>
      <c r="G4789">
        <v>0.214</v>
      </c>
      <c r="H4789">
        <v>0.52200000000000002</v>
      </c>
      <c r="J4789" s="1" t="str">
        <f t="shared" si="75"/>
        <v>2024-03-18-11</v>
      </c>
    </row>
    <row r="4790" spans="1:10" x14ac:dyDescent="0.45">
      <c r="A4790">
        <v>5237459</v>
      </c>
      <c r="B4790" s="1">
        <v>45369.5</v>
      </c>
      <c r="C4790" t="s">
        <v>7</v>
      </c>
      <c r="D4790" t="s">
        <v>8</v>
      </c>
      <c r="E4790" t="s">
        <v>8796</v>
      </c>
      <c r="F4790">
        <v>635</v>
      </c>
      <c r="G4790">
        <v>0.32300000000000001</v>
      </c>
      <c r="H4790">
        <v>0.31</v>
      </c>
      <c r="J4790" s="1" t="str">
        <f t="shared" si="75"/>
        <v>2024-03-18-12</v>
      </c>
    </row>
    <row r="4791" spans="1:10" x14ac:dyDescent="0.45">
      <c r="A4791">
        <v>5238068</v>
      </c>
      <c r="B4791" s="1">
        <v>45369.541666666664</v>
      </c>
      <c r="C4791" t="s">
        <v>7</v>
      </c>
      <c r="D4791" t="s">
        <v>8</v>
      </c>
      <c r="E4791" t="s">
        <v>8796</v>
      </c>
      <c r="F4791">
        <v>635</v>
      </c>
      <c r="G4791">
        <v>0.433</v>
      </c>
      <c r="H4791">
        <v>9.8000000000000004E-2</v>
      </c>
      <c r="J4791" s="1" t="str">
        <f t="shared" si="75"/>
        <v>2024-03-18-13</v>
      </c>
    </row>
    <row r="4792" spans="1:10" x14ac:dyDescent="0.45">
      <c r="A4792">
        <v>5238977</v>
      </c>
      <c r="B4792" s="1">
        <v>45369.583333333336</v>
      </c>
      <c r="C4792" t="s">
        <v>7</v>
      </c>
      <c r="D4792" t="s">
        <v>8</v>
      </c>
      <c r="E4792" t="s">
        <v>8796</v>
      </c>
      <c r="F4792">
        <v>635</v>
      </c>
      <c r="G4792">
        <v>0.58899999999999997</v>
      </c>
      <c r="H4792">
        <v>7.0000000000000007E-2</v>
      </c>
      <c r="J4792" s="1" t="str">
        <f t="shared" si="75"/>
        <v>2024-03-18-14</v>
      </c>
    </row>
    <row r="4793" spans="1:10" x14ac:dyDescent="0.45">
      <c r="A4793">
        <v>5239860</v>
      </c>
      <c r="B4793" s="1">
        <v>45369.625</v>
      </c>
      <c r="C4793" t="s">
        <v>7</v>
      </c>
      <c r="D4793" t="s">
        <v>8</v>
      </c>
      <c r="E4793" t="s">
        <v>8796</v>
      </c>
      <c r="F4793">
        <v>635</v>
      </c>
      <c r="G4793">
        <v>0.36299999999999999</v>
      </c>
      <c r="H4793">
        <v>2.9000000000000001E-2</v>
      </c>
      <c r="J4793" s="1" t="str">
        <f t="shared" si="75"/>
        <v>2024-03-18-15</v>
      </c>
    </row>
    <row r="4794" spans="1:10" x14ac:dyDescent="0.45">
      <c r="A4794">
        <v>5241459</v>
      </c>
      <c r="B4794" s="1">
        <v>45369.666666666664</v>
      </c>
      <c r="C4794" t="s">
        <v>7</v>
      </c>
      <c r="D4794" t="s">
        <v>8</v>
      </c>
      <c r="E4794" t="s">
        <v>8796</v>
      </c>
      <c r="F4794">
        <v>635</v>
      </c>
      <c r="G4794">
        <v>1.4430000000000001</v>
      </c>
      <c r="H4794">
        <v>0</v>
      </c>
      <c r="J4794" s="1" t="str">
        <f t="shared" si="75"/>
        <v>2024-03-18-16</v>
      </c>
    </row>
    <row r="4795" spans="1:10" x14ac:dyDescent="0.45">
      <c r="A4795">
        <v>5242769</v>
      </c>
      <c r="B4795" s="1">
        <v>45369.708333333336</v>
      </c>
      <c r="C4795" t="s">
        <v>7</v>
      </c>
      <c r="D4795" t="s">
        <v>8</v>
      </c>
      <c r="E4795" t="s">
        <v>8796</v>
      </c>
      <c r="F4795">
        <v>635</v>
      </c>
      <c r="G4795">
        <v>1.0129999999999999</v>
      </c>
      <c r="H4795">
        <v>0</v>
      </c>
      <c r="J4795" s="1" t="str">
        <f t="shared" si="75"/>
        <v>2024-03-18-17</v>
      </c>
    </row>
    <row r="4796" spans="1:10" x14ac:dyDescent="0.45">
      <c r="A4796">
        <v>5244133</v>
      </c>
      <c r="B4796" s="1">
        <v>45369.75</v>
      </c>
      <c r="C4796" t="s">
        <v>7</v>
      </c>
      <c r="D4796" t="s">
        <v>8</v>
      </c>
      <c r="E4796" t="s">
        <v>8796</v>
      </c>
      <c r="F4796">
        <v>635</v>
      </c>
      <c r="G4796">
        <v>0.84399999999999997</v>
      </c>
      <c r="H4796">
        <v>0</v>
      </c>
      <c r="J4796" s="1" t="str">
        <f t="shared" si="75"/>
        <v>2024-03-18-18</v>
      </c>
    </row>
    <row r="4797" spans="1:10" x14ac:dyDescent="0.45">
      <c r="A4797">
        <v>5244534</v>
      </c>
      <c r="B4797" s="1">
        <v>45369.791666666664</v>
      </c>
      <c r="C4797" t="s">
        <v>7</v>
      </c>
      <c r="D4797" t="s">
        <v>8</v>
      </c>
      <c r="E4797" t="s">
        <v>8796</v>
      </c>
      <c r="F4797">
        <v>635</v>
      </c>
      <c r="G4797">
        <v>0.86599999999999999</v>
      </c>
      <c r="H4797">
        <v>0</v>
      </c>
      <c r="J4797" s="1" t="str">
        <f t="shared" si="75"/>
        <v>2024-03-18-19</v>
      </c>
    </row>
    <row r="4798" spans="1:10" x14ac:dyDescent="0.45">
      <c r="A4798">
        <v>5245899</v>
      </c>
      <c r="B4798" s="1">
        <v>45369.833333333336</v>
      </c>
      <c r="C4798" t="s">
        <v>7</v>
      </c>
      <c r="D4798" t="s">
        <v>8</v>
      </c>
      <c r="E4798" t="s">
        <v>8796</v>
      </c>
      <c r="F4798">
        <v>635</v>
      </c>
      <c r="G4798">
        <v>1.4390000000000001</v>
      </c>
      <c r="H4798">
        <v>0</v>
      </c>
      <c r="J4798" s="1" t="str">
        <f t="shared" si="75"/>
        <v>2024-03-18-20</v>
      </c>
    </row>
    <row r="4799" spans="1:10" x14ac:dyDescent="0.45">
      <c r="A4799">
        <v>5246769</v>
      </c>
      <c r="B4799" s="1">
        <v>45369.875</v>
      </c>
      <c r="C4799" t="s">
        <v>7</v>
      </c>
      <c r="D4799" t="s">
        <v>8</v>
      </c>
      <c r="E4799" t="s">
        <v>8796</v>
      </c>
      <c r="F4799">
        <v>635</v>
      </c>
      <c r="G4799">
        <v>0.61099999999999999</v>
      </c>
      <c r="H4799">
        <v>0</v>
      </c>
      <c r="J4799" s="1" t="str">
        <f t="shared" si="75"/>
        <v>2024-03-18-21</v>
      </c>
    </row>
    <row r="4800" spans="1:10" x14ac:dyDescent="0.45">
      <c r="A4800">
        <v>5247862</v>
      </c>
      <c r="B4800" s="1">
        <v>45369.916666666664</v>
      </c>
      <c r="C4800" t="s">
        <v>7</v>
      </c>
      <c r="D4800" t="s">
        <v>8</v>
      </c>
      <c r="E4800" t="s">
        <v>8796</v>
      </c>
      <c r="F4800">
        <v>635</v>
      </c>
      <c r="G4800">
        <v>1.1739999999999999</v>
      </c>
      <c r="H4800">
        <v>0</v>
      </c>
      <c r="J4800" s="1" t="str">
        <f t="shared" si="75"/>
        <v>2024-03-18-22</v>
      </c>
    </row>
    <row r="4801" spans="1:10" x14ac:dyDescent="0.45">
      <c r="A4801">
        <v>5249434</v>
      </c>
      <c r="B4801" s="1">
        <v>45369.958333333336</v>
      </c>
      <c r="C4801" t="s">
        <v>7</v>
      </c>
      <c r="D4801" t="s">
        <v>8</v>
      </c>
      <c r="E4801" t="s">
        <v>8796</v>
      </c>
      <c r="F4801">
        <v>635</v>
      </c>
      <c r="G4801">
        <v>0.45200000000000001</v>
      </c>
      <c r="H4801">
        <v>0</v>
      </c>
      <c r="J4801" s="1" t="str">
        <f t="shared" si="75"/>
        <v>2024-03-18-23</v>
      </c>
    </row>
    <row r="4802" spans="1:10" x14ac:dyDescent="0.45">
      <c r="A4802">
        <v>5250619</v>
      </c>
      <c r="B4802" s="1">
        <v>45370</v>
      </c>
      <c r="C4802" t="s">
        <v>7</v>
      </c>
      <c r="D4802" t="s">
        <v>8</v>
      </c>
      <c r="E4802" t="s">
        <v>8796</v>
      </c>
      <c r="F4802">
        <v>635</v>
      </c>
      <c r="G4802">
        <v>1.1040000000000001</v>
      </c>
      <c r="H4802">
        <v>0</v>
      </c>
      <c r="J4802" s="1" t="str">
        <f t="shared" si="75"/>
        <v>2024-03-19-00</v>
      </c>
    </row>
    <row r="4803" spans="1:10" x14ac:dyDescent="0.45">
      <c r="A4803">
        <v>5250850</v>
      </c>
      <c r="B4803" s="1">
        <v>45370.041666666664</v>
      </c>
      <c r="C4803" t="s">
        <v>7</v>
      </c>
      <c r="D4803" t="s">
        <v>8</v>
      </c>
      <c r="E4803" t="s">
        <v>8796</v>
      </c>
      <c r="F4803">
        <v>635</v>
      </c>
      <c r="G4803">
        <v>1.196</v>
      </c>
      <c r="H4803">
        <v>0</v>
      </c>
      <c r="J4803" s="1" t="str">
        <f t="shared" ref="J4803:J4866" si="76">TEXT(YEAR(B4803),"0000")&amp;"-"&amp;TEXT(MONTH(B4803),"00")&amp;"-"&amp;TEXT(DAY(B4803),"00")&amp;"-"&amp;TEXT(HOUR(B4803),"00")</f>
        <v>2024-03-19-01</v>
      </c>
    </row>
    <row r="4804" spans="1:10" x14ac:dyDescent="0.45">
      <c r="A4804">
        <v>5252236</v>
      </c>
      <c r="B4804" s="1">
        <v>45370.083333333336</v>
      </c>
      <c r="C4804" t="s">
        <v>7</v>
      </c>
      <c r="D4804" t="s">
        <v>8</v>
      </c>
      <c r="E4804" t="s">
        <v>8796</v>
      </c>
      <c r="F4804">
        <v>635</v>
      </c>
      <c r="G4804">
        <v>0.70099999999999996</v>
      </c>
      <c r="H4804">
        <v>0</v>
      </c>
      <c r="J4804" s="1" t="str">
        <f t="shared" si="76"/>
        <v>2024-03-19-02</v>
      </c>
    </row>
    <row r="4805" spans="1:10" x14ac:dyDescent="0.45">
      <c r="A4805">
        <v>5252971</v>
      </c>
      <c r="B4805" s="1">
        <v>45370.125</v>
      </c>
      <c r="C4805" t="s">
        <v>7</v>
      </c>
      <c r="D4805" t="s">
        <v>8</v>
      </c>
      <c r="E4805" t="s">
        <v>8796</v>
      </c>
      <c r="F4805">
        <v>635</v>
      </c>
      <c r="G4805">
        <v>0.49399999999999999</v>
      </c>
      <c r="H4805">
        <v>0</v>
      </c>
      <c r="J4805" s="1" t="str">
        <f t="shared" si="76"/>
        <v>2024-03-19-03</v>
      </c>
    </row>
    <row r="4806" spans="1:10" x14ac:dyDescent="0.45">
      <c r="A4806">
        <v>5254362</v>
      </c>
      <c r="B4806" s="1">
        <v>45370.166666666664</v>
      </c>
      <c r="C4806" t="s">
        <v>7</v>
      </c>
      <c r="D4806" t="s">
        <v>8</v>
      </c>
      <c r="E4806" t="s">
        <v>8796</v>
      </c>
      <c r="F4806">
        <v>635</v>
      </c>
      <c r="G4806">
        <v>1.452</v>
      </c>
      <c r="H4806">
        <v>0</v>
      </c>
      <c r="J4806" s="1" t="str">
        <f t="shared" si="76"/>
        <v>2024-03-19-04</v>
      </c>
    </row>
    <row r="4807" spans="1:10" x14ac:dyDescent="0.45">
      <c r="A4807">
        <v>5255301</v>
      </c>
      <c r="B4807" s="1">
        <v>45370.208333333336</v>
      </c>
      <c r="C4807" t="s">
        <v>7</v>
      </c>
      <c r="D4807" t="s">
        <v>8</v>
      </c>
      <c r="E4807" t="s">
        <v>8796</v>
      </c>
      <c r="F4807">
        <v>635</v>
      </c>
      <c r="G4807">
        <v>0.83</v>
      </c>
      <c r="H4807">
        <v>4.0000000000000001E-3</v>
      </c>
      <c r="J4807" s="1" t="str">
        <f t="shared" si="76"/>
        <v>2024-03-19-05</v>
      </c>
    </row>
    <row r="4808" spans="1:10" x14ac:dyDescent="0.45">
      <c r="A4808">
        <v>5256482</v>
      </c>
      <c r="B4808" s="1">
        <v>45370.25</v>
      </c>
      <c r="C4808" t="s">
        <v>7</v>
      </c>
      <c r="D4808" t="s">
        <v>8</v>
      </c>
      <c r="E4808" t="s">
        <v>8796</v>
      </c>
      <c r="F4808">
        <v>635</v>
      </c>
      <c r="G4808">
        <v>0.59499999999999997</v>
      </c>
      <c r="H4808">
        <v>4.2000000000000003E-2</v>
      </c>
      <c r="J4808" s="1" t="str">
        <f t="shared" si="76"/>
        <v>2024-03-19-06</v>
      </c>
    </row>
    <row r="4809" spans="1:10" x14ac:dyDescent="0.45">
      <c r="A4809">
        <v>5258175</v>
      </c>
      <c r="B4809" s="1">
        <v>45370.291666666664</v>
      </c>
      <c r="C4809" t="s">
        <v>7</v>
      </c>
      <c r="D4809" t="s">
        <v>8</v>
      </c>
      <c r="E4809" t="s">
        <v>8796</v>
      </c>
      <c r="F4809">
        <v>635</v>
      </c>
      <c r="G4809">
        <v>0.57499999999999996</v>
      </c>
      <c r="H4809">
        <v>0.106</v>
      </c>
      <c r="J4809" s="1" t="str">
        <f t="shared" si="76"/>
        <v>2024-03-19-07</v>
      </c>
    </row>
    <row r="4810" spans="1:10" x14ac:dyDescent="0.45">
      <c r="A4810">
        <v>5259427</v>
      </c>
      <c r="B4810" s="1">
        <v>45370.333333333336</v>
      </c>
      <c r="C4810" t="s">
        <v>7</v>
      </c>
      <c r="D4810" t="s">
        <v>8</v>
      </c>
      <c r="E4810" t="s">
        <v>8796</v>
      </c>
      <c r="F4810">
        <v>635</v>
      </c>
      <c r="G4810">
        <v>0.82399999999999995</v>
      </c>
      <c r="H4810">
        <v>0.191</v>
      </c>
      <c r="J4810" s="1" t="str">
        <f t="shared" si="76"/>
        <v>2024-03-19-08</v>
      </c>
    </row>
    <row r="4811" spans="1:10" x14ac:dyDescent="0.45">
      <c r="A4811">
        <v>5259622</v>
      </c>
      <c r="B4811" s="1">
        <v>45370.375</v>
      </c>
      <c r="C4811" t="s">
        <v>7</v>
      </c>
      <c r="D4811" t="s">
        <v>8</v>
      </c>
      <c r="E4811" t="s">
        <v>8796</v>
      </c>
      <c r="F4811">
        <v>635</v>
      </c>
      <c r="G4811">
        <v>0.498</v>
      </c>
      <c r="H4811">
        <v>0.23300000000000001</v>
      </c>
      <c r="J4811" s="1" t="str">
        <f t="shared" si="76"/>
        <v>2024-03-19-09</v>
      </c>
    </row>
    <row r="4812" spans="1:10" x14ac:dyDescent="0.45">
      <c r="A4812">
        <v>5261304</v>
      </c>
      <c r="B4812" s="1">
        <v>45370.416666666664</v>
      </c>
      <c r="C4812" t="s">
        <v>7</v>
      </c>
      <c r="D4812" t="s">
        <v>8</v>
      </c>
      <c r="E4812" t="s">
        <v>8796</v>
      </c>
      <c r="F4812">
        <v>635</v>
      </c>
      <c r="G4812">
        <v>0.996</v>
      </c>
      <c r="H4812">
        <v>0.23799999999999999</v>
      </c>
      <c r="J4812" s="1" t="str">
        <f t="shared" si="76"/>
        <v>2024-03-19-10</v>
      </c>
    </row>
    <row r="4813" spans="1:10" x14ac:dyDescent="0.45">
      <c r="A4813">
        <v>5262138</v>
      </c>
      <c r="B4813" s="1">
        <v>45370.458333333336</v>
      </c>
      <c r="C4813" t="s">
        <v>7</v>
      </c>
      <c r="D4813" t="s">
        <v>8</v>
      </c>
      <c r="E4813" t="s">
        <v>8796</v>
      </c>
      <c r="F4813">
        <v>635</v>
      </c>
      <c r="G4813">
        <v>1.24</v>
      </c>
      <c r="H4813">
        <v>0.246</v>
      </c>
      <c r="J4813" s="1" t="str">
        <f t="shared" si="76"/>
        <v>2024-03-19-11</v>
      </c>
    </row>
    <row r="4814" spans="1:10" x14ac:dyDescent="0.45">
      <c r="A4814">
        <v>5263641</v>
      </c>
      <c r="B4814" s="1">
        <v>45370.5</v>
      </c>
      <c r="C4814" t="s">
        <v>7</v>
      </c>
      <c r="D4814" t="s">
        <v>8</v>
      </c>
      <c r="E4814" t="s">
        <v>8796</v>
      </c>
      <c r="F4814">
        <v>635</v>
      </c>
      <c r="G4814">
        <v>2.0710000000000002</v>
      </c>
      <c r="H4814">
        <v>0.30399999999999999</v>
      </c>
      <c r="J4814" s="1" t="str">
        <f t="shared" si="76"/>
        <v>2024-03-19-12</v>
      </c>
    </row>
    <row r="4815" spans="1:10" x14ac:dyDescent="0.45">
      <c r="A4815">
        <v>5263887</v>
      </c>
      <c r="B4815" s="1">
        <v>45370.541666666664</v>
      </c>
      <c r="C4815" t="s">
        <v>7</v>
      </c>
      <c r="D4815" t="s">
        <v>8</v>
      </c>
      <c r="E4815" t="s">
        <v>8796</v>
      </c>
      <c r="F4815">
        <v>635</v>
      </c>
      <c r="G4815">
        <v>1.3029999999999999</v>
      </c>
      <c r="H4815">
        <v>0.14799999999999999</v>
      </c>
      <c r="J4815" s="1" t="str">
        <f t="shared" si="76"/>
        <v>2024-03-19-13</v>
      </c>
    </row>
    <row r="4816" spans="1:10" x14ac:dyDescent="0.45">
      <c r="A4816">
        <v>5265551</v>
      </c>
      <c r="B4816" s="1">
        <v>45370.583333333336</v>
      </c>
      <c r="C4816" t="s">
        <v>7</v>
      </c>
      <c r="D4816" t="s">
        <v>8</v>
      </c>
      <c r="E4816" t="s">
        <v>8796</v>
      </c>
      <c r="F4816">
        <v>635</v>
      </c>
      <c r="G4816">
        <v>0.438</v>
      </c>
      <c r="H4816">
        <v>4.8000000000000001E-2</v>
      </c>
      <c r="J4816" s="1" t="str">
        <f t="shared" si="76"/>
        <v>2024-03-19-14</v>
      </c>
    </row>
    <row r="4817" spans="1:10" x14ac:dyDescent="0.45">
      <c r="A4817">
        <v>5266487</v>
      </c>
      <c r="B4817" s="1">
        <v>45370.625</v>
      </c>
      <c r="C4817" t="s">
        <v>7</v>
      </c>
      <c r="D4817" t="s">
        <v>8</v>
      </c>
      <c r="E4817" t="s">
        <v>8796</v>
      </c>
      <c r="F4817">
        <v>635</v>
      </c>
      <c r="G4817">
        <v>2.1720000000000002</v>
      </c>
      <c r="H4817">
        <v>2.1999999999999999E-2</v>
      </c>
      <c r="J4817" s="1" t="str">
        <f t="shared" si="76"/>
        <v>2024-03-19-15</v>
      </c>
    </row>
    <row r="4818" spans="1:10" x14ac:dyDescent="0.45">
      <c r="A4818">
        <v>5267598</v>
      </c>
      <c r="B4818" s="1">
        <v>45370.666666666664</v>
      </c>
      <c r="C4818" t="s">
        <v>7</v>
      </c>
      <c r="D4818" t="s">
        <v>8</v>
      </c>
      <c r="E4818" t="s">
        <v>8796</v>
      </c>
      <c r="F4818">
        <v>635</v>
      </c>
      <c r="G4818">
        <v>1.617</v>
      </c>
      <c r="H4818">
        <v>1E-3</v>
      </c>
      <c r="J4818" s="1" t="str">
        <f t="shared" si="76"/>
        <v>2024-03-19-16</v>
      </c>
    </row>
    <row r="4819" spans="1:10" x14ac:dyDescent="0.45">
      <c r="A4819">
        <v>5268297</v>
      </c>
      <c r="B4819" s="1">
        <v>45370.708333333336</v>
      </c>
      <c r="C4819" t="s">
        <v>7</v>
      </c>
      <c r="D4819" t="s">
        <v>8</v>
      </c>
      <c r="E4819" t="s">
        <v>8796</v>
      </c>
      <c r="F4819">
        <v>635</v>
      </c>
      <c r="G4819">
        <v>1.206</v>
      </c>
      <c r="H4819">
        <v>0</v>
      </c>
      <c r="J4819" s="1" t="str">
        <f t="shared" si="76"/>
        <v>2024-03-19-17</v>
      </c>
    </row>
    <row r="4820" spans="1:10" x14ac:dyDescent="0.45">
      <c r="A4820">
        <v>5270426</v>
      </c>
      <c r="B4820" s="1">
        <v>45370.75</v>
      </c>
      <c r="C4820" t="s">
        <v>7</v>
      </c>
      <c r="D4820" t="s">
        <v>8</v>
      </c>
      <c r="E4820" t="s">
        <v>8796</v>
      </c>
      <c r="F4820">
        <v>635</v>
      </c>
      <c r="G4820">
        <v>0.32900000000000001</v>
      </c>
      <c r="H4820">
        <v>0</v>
      </c>
      <c r="J4820" s="1" t="str">
        <f t="shared" si="76"/>
        <v>2024-03-19-18</v>
      </c>
    </row>
    <row r="4821" spans="1:10" x14ac:dyDescent="0.45">
      <c r="A4821">
        <v>5271003</v>
      </c>
      <c r="B4821" s="1">
        <v>45370.791666666664</v>
      </c>
      <c r="C4821" t="s">
        <v>7</v>
      </c>
      <c r="D4821" t="s">
        <v>8</v>
      </c>
      <c r="E4821" t="s">
        <v>8796</v>
      </c>
      <c r="F4821">
        <v>635</v>
      </c>
      <c r="G4821">
        <v>0.27</v>
      </c>
      <c r="H4821">
        <v>0</v>
      </c>
      <c r="J4821" s="1" t="str">
        <f t="shared" si="76"/>
        <v>2024-03-19-19</v>
      </c>
    </row>
    <row r="4822" spans="1:10" x14ac:dyDescent="0.45">
      <c r="A4822">
        <v>5272356</v>
      </c>
      <c r="B4822" s="1">
        <v>45370.833333333336</v>
      </c>
      <c r="C4822" t="s">
        <v>7</v>
      </c>
      <c r="D4822" t="s">
        <v>8</v>
      </c>
      <c r="E4822" t="s">
        <v>8796</v>
      </c>
      <c r="F4822">
        <v>635</v>
      </c>
      <c r="G4822">
        <v>0.245</v>
      </c>
      <c r="H4822">
        <v>0</v>
      </c>
      <c r="J4822" s="1" t="str">
        <f t="shared" si="76"/>
        <v>2024-03-19-20</v>
      </c>
    </row>
    <row r="4823" spans="1:10" x14ac:dyDescent="0.45">
      <c r="A4823">
        <v>5273664</v>
      </c>
      <c r="B4823" s="1">
        <v>45370.875</v>
      </c>
      <c r="C4823" t="s">
        <v>7</v>
      </c>
      <c r="D4823" t="s">
        <v>8</v>
      </c>
      <c r="E4823" t="s">
        <v>8796</v>
      </c>
      <c r="F4823">
        <v>635</v>
      </c>
      <c r="G4823">
        <v>0.25</v>
      </c>
      <c r="H4823">
        <v>0</v>
      </c>
      <c r="J4823" s="1" t="str">
        <f t="shared" si="76"/>
        <v>2024-03-19-21</v>
      </c>
    </row>
    <row r="4824" spans="1:10" x14ac:dyDescent="0.45">
      <c r="A4824">
        <v>5274126</v>
      </c>
      <c r="B4824" s="1">
        <v>45370.916666666664</v>
      </c>
      <c r="C4824" t="s">
        <v>7</v>
      </c>
      <c r="D4824" t="s">
        <v>8</v>
      </c>
      <c r="E4824" t="s">
        <v>8796</v>
      </c>
      <c r="F4824">
        <v>635</v>
      </c>
      <c r="G4824">
        <v>0.17199999999999999</v>
      </c>
      <c r="H4824">
        <v>0</v>
      </c>
      <c r="J4824" s="1" t="str">
        <f t="shared" si="76"/>
        <v>2024-03-19-22</v>
      </c>
    </row>
    <row r="4825" spans="1:10" x14ac:dyDescent="0.45">
      <c r="A4825">
        <v>5274879</v>
      </c>
      <c r="B4825" s="1">
        <v>45370.958333333336</v>
      </c>
      <c r="C4825" t="s">
        <v>7</v>
      </c>
      <c r="D4825" t="s">
        <v>8</v>
      </c>
      <c r="E4825" t="s">
        <v>8796</v>
      </c>
      <c r="F4825">
        <v>635</v>
      </c>
      <c r="G4825">
        <v>0.13600000000000001</v>
      </c>
      <c r="H4825">
        <v>0</v>
      </c>
      <c r="J4825" s="1" t="str">
        <f t="shared" si="76"/>
        <v>2024-03-19-23</v>
      </c>
    </row>
    <row r="4826" spans="1:10" x14ac:dyDescent="0.45">
      <c r="A4826">
        <v>5276668</v>
      </c>
      <c r="B4826" s="1">
        <v>45371</v>
      </c>
      <c r="C4826" t="s">
        <v>7</v>
      </c>
      <c r="D4826" t="s">
        <v>8</v>
      </c>
      <c r="E4826" t="s">
        <v>8796</v>
      </c>
      <c r="F4826">
        <v>635</v>
      </c>
      <c r="G4826">
        <v>0.61899999999999999</v>
      </c>
      <c r="H4826">
        <v>0</v>
      </c>
      <c r="J4826" s="1" t="str">
        <f t="shared" si="76"/>
        <v>2024-03-20-00</v>
      </c>
    </row>
    <row r="4827" spans="1:10" x14ac:dyDescent="0.45">
      <c r="A4827">
        <v>5277558</v>
      </c>
      <c r="B4827" s="1">
        <v>45371.041666666664</v>
      </c>
      <c r="C4827" t="s">
        <v>7</v>
      </c>
      <c r="D4827" t="s">
        <v>8</v>
      </c>
      <c r="E4827" t="s">
        <v>8796</v>
      </c>
      <c r="F4827">
        <v>635</v>
      </c>
      <c r="G4827">
        <v>0.751</v>
      </c>
      <c r="H4827">
        <v>0</v>
      </c>
      <c r="J4827" s="1" t="str">
        <f t="shared" si="76"/>
        <v>2024-03-20-01</v>
      </c>
    </row>
    <row r="4828" spans="1:10" x14ac:dyDescent="0.45">
      <c r="A4828">
        <v>5278283</v>
      </c>
      <c r="B4828" s="1">
        <v>45371.083333333336</v>
      </c>
      <c r="C4828" t="s">
        <v>7</v>
      </c>
      <c r="D4828" t="s">
        <v>8</v>
      </c>
      <c r="E4828" t="s">
        <v>8796</v>
      </c>
      <c r="F4828">
        <v>635</v>
      </c>
      <c r="G4828">
        <v>0.61799999999999999</v>
      </c>
      <c r="H4828">
        <v>0</v>
      </c>
      <c r="J4828" s="1" t="str">
        <f t="shared" si="76"/>
        <v>2024-03-20-02</v>
      </c>
    </row>
    <row r="4829" spans="1:10" x14ac:dyDescent="0.45">
      <c r="A4829">
        <v>5279301</v>
      </c>
      <c r="B4829" s="1">
        <v>45371.125</v>
      </c>
      <c r="C4829" t="s">
        <v>7</v>
      </c>
      <c r="D4829" t="s">
        <v>8</v>
      </c>
      <c r="E4829" t="s">
        <v>8796</v>
      </c>
      <c r="F4829">
        <v>635</v>
      </c>
      <c r="G4829">
        <v>0.52100000000000002</v>
      </c>
      <c r="H4829">
        <v>0</v>
      </c>
      <c r="J4829" s="1" t="str">
        <f t="shared" si="76"/>
        <v>2024-03-20-03</v>
      </c>
    </row>
    <row r="4830" spans="1:10" x14ac:dyDescent="0.45">
      <c r="A4830">
        <v>5281253</v>
      </c>
      <c r="B4830" s="1">
        <v>45371.166666666664</v>
      </c>
      <c r="C4830" t="s">
        <v>7</v>
      </c>
      <c r="D4830" t="s">
        <v>8</v>
      </c>
      <c r="E4830" t="s">
        <v>8796</v>
      </c>
      <c r="F4830">
        <v>635</v>
      </c>
      <c r="G4830">
        <v>0.96899999999999997</v>
      </c>
      <c r="H4830">
        <v>0</v>
      </c>
      <c r="J4830" s="1" t="str">
        <f t="shared" si="76"/>
        <v>2024-03-20-04</v>
      </c>
    </row>
    <row r="4831" spans="1:10" x14ac:dyDescent="0.45">
      <c r="A4831">
        <v>5281671</v>
      </c>
      <c r="B4831" s="1">
        <v>45371.208333333336</v>
      </c>
      <c r="C4831" t="s">
        <v>7</v>
      </c>
      <c r="D4831" t="s">
        <v>8</v>
      </c>
      <c r="E4831" t="s">
        <v>8796</v>
      </c>
      <c r="F4831">
        <v>635</v>
      </c>
      <c r="G4831">
        <v>1.173</v>
      </c>
      <c r="H4831">
        <v>2.1000000000000001E-2</v>
      </c>
      <c r="J4831" s="1" t="str">
        <f t="shared" si="76"/>
        <v>2024-03-20-05</v>
      </c>
    </row>
    <row r="4832" spans="1:10" x14ac:dyDescent="0.45">
      <c r="A4832">
        <v>5282684</v>
      </c>
      <c r="B4832" s="1">
        <v>45371.25</v>
      </c>
      <c r="C4832" t="s">
        <v>7</v>
      </c>
      <c r="D4832" t="s">
        <v>8</v>
      </c>
      <c r="E4832" t="s">
        <v>8796</v>
      </c>
      <c r="F4832">
        <v>635</v>
      </c>
      <c r="G4832">
        <v>0.41399999999999998</v>
      </c>
      <c r="H4832">
        <v>0.16600000000000001</v>
      </c>
      <c r="J4832" s="1" t="str">
        <f t="shared" si="76"/>
        <v>2024-03-20-06</v>
      </c>
    </row>
    <row r="4833" spans="1:10" x14ac:dyDescent="0.45">
      <c r="A4833">
        <v>5284076</v>
      </c>
      <c r="B4833" s="1">
        <v>45371.291666666664</v>
      </c>
      <c r="C4833" t="s">
        <v>7</v>
      </c>
      <c r="D4833" t="s">
        <v>8</v>
      </c>
      <c r="E4833" t="s">
        <v>8796</v>
      </c>
      <c r="F4833">
        <v>635</v>
      </c>
      <c r="G4833">
        <v>0.17</v>
      </c>
      <c r="H4833">
        <v>0.218</v>
      </c>
      <c r="J4833" s="1" t="str">
        <f t="shared" si="76"/>
        <v>2024-03-20-07</v>
      </c>
    </row>
    <row r="4834" spans="1:10" x14ac:dyDescent="0.45">
      <c r="A4834">
        <v>5285721</v>
      </c>
      <c r="B4834" s="1">
        <v>45371.333333333336</v>
      </c>
      <c r="C4834" t="s">
        <v>7</v>
      </c>
      <c r="D4834" t="s">
        <v>8</v>
      </c>
      <c r="E4834" t="s">
        <v>8796</v>
      </c>
      <c r="F4834">
        <v>635</v>
      </c>
      <c r="G4834">
        <v>0.502</v>
      </c>
      <c r="H4834">
        <v>0.32400000000000001</v>
      </c>
      <c r="J4834" s="1" t="str">
        <f t="shared" si="76"/>
        <v>2024-03-20-08</v>
      </c>
    </row>
    <row r="4835" spans="1:10" x14ac:dyDescent="0.45">
      <c r="A4835">
        <v>5286252</v>
      </c>
      <c r="B4835" s="1">
        <v>45371.375</v>
      </c>
      <c r="C4835" t="s">
        <v>7</v>
      </c>
      <c r="D4835" t="s">
        <v>8</v>
      </c>
      <c r="E4835" t="s">
        <v>8796</v>
      </c>
      <c r="F4835">
        <v>635</v>
      </c>
      <c r="G4835">
        <v>3.4000000000000002E-2</v>
      </c>
      <c r="H4835">
        <v>0.33100000000000002</v>
      </c>
      <c r="J4835" s="1" t="str">
        <f t="shared" si="76"/>
        <v>2024-03-20-09</v>
      </c>
    </row>
    <row r="4836" spans="1:10" x14ac:dyDescent="0.45">
      <c r="A4836">
        <v>5287900</v>
      </c>
      <c r="B4836" s="1">
        <v>45371.416666666664</v>
      </c>
      <c r="C4836" t="s">
        <v>7</v>
      </c>
      <c r="D4836" t="s">
        <v>8</v>
      </c>
      <c r="E4836" t="s">
        <v>8796</v>
      </c>
      <c r="F4836">
        <v>635</v>
      </c>
      <c r="G4836">
        <v>0.371</v>
      </c>
      <c r="H4836">
        <v>0.42</v>
      </c>
      <c r="J4836" s="1" t="str">
        <f t="shared" si="76"/>
        <v>2024-03-20-10</v>
      </c>
    </row>
    <row r="4837" spans="1:10" x14ac:dyDescent="0.45">
      <c r="A4837">
        <v>5288582</v>
      </c>
      <c r="B4837" s="1">
        <v>45371.458333333336</v>
      </c>
      <c r="C4837" t="s">
        <v>7</v>
      </c>
      <c r="D4837" t="s">
        <v>8</v>
      </c>
      <c r="E4837" t="s">
        <v>8796</v>
      </c>
      <c r="F4837">
        <v>635</v>
      </c>
      <c r="G4837">
        <v>0.129</v>
      </c>
      <c r="H4837">
        <v>0.44600000000000001</v>
      </c>
      <c r="J4837" s="1" t="str">
        <f t="shared" si="76"/>
        <v>2024-03-20-11</v>
      </c>
    </row>
    <row r="4838" spans="1:10" x14ac:dyDescent="0.45">
      <c r="A4838">
        <v>5289060</v>
      </c>
      <c r="B4838" s="1">
        <v>45371.5</v>
      </c>
      <c r="C4838" t="s">
        <v>7</v>
      </c>
      <c r="D4838" t="s">
        <v>8</v>
      </c>
      <c r="E4838" t="s">
        <v>8796</v>
      </c>
      <c r="F4838">
        <v>635</v>
      </c>
      <c r="G4838">
        <v>0.35199999999999998</v>
      </c>
      <c r="H4838">
        <v>0.52600000000000002</v>
      </c>
      <c r="J4838" s="1" t="str">
        <f t="shared" si="76"/>
        <v>2024-03-20-12</v>
      </c>
    </row>
    <row r="4839" spans="1:10" x14ac:dyDescent="0.45">
      <c r="A4839">
        <v>5290277</v>
      </c>
      <c r="B4839" s="1">
        <v>45371.541666666664</v>
      </c>
      <c r="C4839" t="s">
        <v>7</v>
      </c>
      <c r="D4839" t="s">
        <v>8</v>
      </c>
      <c r="E4839" t="s">
        <v>8796</v>
      </c>
      <c r="F4839">
        <v>635</v>
      </c>
      <c r="G4839">
        <v>7.2999999999999995E-2</v>
      </c>
      <c r="H4839">
        <v>0.49099999999999999</v>
      </c>
      <c r="J4839" s="1" t="str">
        <f t="shared" si="76"/>
        <v>2024-03-20-13</v>
      </c>
    </row>
    <row r="4840" spans="1:10" x14ac:dyDescent="0.45">
      <c r="A4840">
        <v>5291426</v>
      </c>
      <c r="B4840" s="1">
        <v>45371.583333333336</v>
      </c>
      <c r="C4840" t="s">
        <v>7</v>
      </c>
      <c r="D4840" t="s">
        <v>8</v>
      </c>
      <c r="E4840" t="s">
        <v>8796</v>
      </c>
      <c r="F4840">
        <v>635</v>
      </c>
      <c r="G4840">
        <v>0.61699999999999999</v>
      </c>
      <c r="H4840">
        <v>0.26400000000000001</v>
      </c>
      <c r="J4840" s="1" t="str">
        <f t="shared" si="76"/>
        <v>2024-03-20-14</v>
      </c>
    </row>
    <row r="4841" spans="1:10" x14ac:dyDescent="0.45">
      <c r="A4841">
        <v>5292593</v>
      </c>
      <c r="B4841" s="1">
        <v>45371.625</v>
      </c>
      <c r="C4841" t="s">
        <v>7</v>
      </c>
      <c r="D4841" t="s">
        <v>8</v>
      </c>
      <c r="E4841" t="s">
        <v>8796</v>
      </c>
      <c r="F4841">
        <v>635</v>
      </c>
      <c r="G4841">
        <v>0.248</v>
      </c>
      <c r="H4841">
        <v>7.3999999999999996E-2</v>
      </c>
      <c r="J4841" s="1" t="str">
        <f t="shared" si="76"/>
        <v>2024-03-20-15</v>
      </c>
    </row>
    <row r="4842" spans="1:10" x14ac:dyDescent="0.45">
      <c r="A4842">
        <v>5293482</v>
      </c>
      <c r="B4842" s="1">
        <v>45371.666666666664</v>
      </c>
      <c r="C4842" t="s">
        <v>7</v>
      </c>
      <c r="D4842" t="s">
        <v>8</v>
      </c>
      <c r="E4842" t="s">
        <v>8796</v>
      </c>
      <c r="F4842">
        <v>635</v>
      </c>
      <c r="G4842">
        <v>1.5429999999999999</v>
      </c>
      <c r="H4842">
        <v>3.0000000000000001E-3</v>
      </c>
      <c r="J4842" s="1" t="str">
        <f t="shared" si="76"/>
        <v>2024-03-20-16</v>
      </c>
    </row>
    <row r="4843" spans="1:10" x14ac:dyDescent="0.45">
      <c r="A4843">
        <v>5295253</v>
      </c>
      <c r="B4843" s="1">
        <v>45371.708333333336</v>
      </c>
      <c r="C4843" t="s">
        <v>7</v>
      </c>
      <c r="D4843" t="s">
        <v>8</v>
      </c>
      <c r="E4843" t="s">
        <v>8796</v>
      </c>
      <c r="F4843">
        <v>635</v>
      </c>
      <c r="G4843">
        <v>0.51300000000000001</v>
      </c>
      <c r="H4843">
        <v>0</v>
      </c>
      <c r="J4843" s="1" t="str">
        <f t="shared" si="76"/>
        <v>2024-03-20-17</v>
      </c>
    </row>
    <row r="4844" spans="1:10" x14ac:dyDescent="0.45">
      <c r="A4844">
        <v>5295771</v>
      </c>
      <c r="B4844" s="1">
        <v>45371.75</v>
      </c>
      <c r="C4844" t="s">
        <v>7</v>
      </c>
      <c r="D4844" t="s">
        <v>8</v>
      </c>
      <c r="E4844" t="s">
        <v>8796</v>
      </c>
      <c r="F4844">
        <v>635</v>
      </c>
      <c r="G4844">
        <v>0.56399999999999995</v>
      </c>
      <c r="H4844">
        <v>0</v>
      </c>
      <c r="J4844" s="1" t="str">
        <f t="shared" si="76"/>
        <v>2024-03-20-18</v>
      </c>
    </row>
    <row r="4845" spans="1:10" x14ac:dyDescent="0.45">
      <c r="A4845">
        <v>5297467</v>
      </c>
      <c r="B4845" s="1">
        <v>45371.791666666664</v>
      </c>
      <c r="C4845" t="s">
        <v>7</v>
      </c>
      <c r="D4845" t="s">
        <v>8</v>
      </c>
      <c r="E4845" t="s">
        <v>8796</v>
      </c>
      <c r="F4845">
        <v>635</v>
      </c>
      <c r="G4845">
        <v>0.65800000000000003</v>
      </c>
      <c r="H4845">
        <v>0</v>
      </c>
      <c r="J4845" s="1" t="str">
        <f t="shared" si="76"/>
        <v>2024-03-20-19</v>
      </c>
    </row>
    <row r="4846" spans="1:10" x14ac:dyDescent="0.45">
      <c r="A4846">
        <v>5297992</v>
      </c>
      <c r="B4846" s="1">
        <v>45371.833333333336</v>
      </c>
      <c r="C4846" t="s">
        <v>7</v>
      </c>
      <c r="D4846" t="s">
        <v>8</v>
      </c>
      <c r="E4846" t="s">
        <v>8796</v>
      </c>
      <c r="F4846">
        <v>635</v>
      </c>
      <c r="G4846">
        <v>0.5</v>
      </c>
      <c r="H4846">
        <v>0</v>
      </c>
      <c r="J4846" s="1" t="str">
        <f t="shared" si="76"/>
        <v>2024-03-20-20</v>
      </c>
    </row>
    <row r="4847" spans="1:10" x14ac:dyDescent="0.45">
      <c r="A4847">
        <v>5299211</v>
      </c>
      <c r="B4847" s="1">
        <v>45371.875</v>
      </c>
      <c r="C4847" t="s">
        <v>7</v>
      </c>
      <c r="D4847" t="s">
        <v>8</v>
      </c>
      <c r="E4847" t="s">
        <v>8796</v>
      </c>
      <c r="F4847">
        <v>635</v>
      </c>
      <c r="G4847">
        <v>1.278</v>
      </c>
      <c r="H4847">
        <v>0</v>
      </c>
      <c r="J4847" s="1" t="str">
        <f t="shared" si="76"/>
        <v>2024-03-20-21</v>
      </c>
    </row>
    <row r="4848" spans="1:10" x14ac:dyDescent="0.45">
      <c r="A4848">
        <v>5299986</v>
      </c>
      <c r="B4848" s="1">
        <v>45371.916666666664</v>
      </c>
      <c r="C4848" t="s">
        <v>7</v>
      </c>
      <c r="D4848" t="s">
        <v>8</v>
      </c>
      <c r="E4848" t="s">
        <v>8796</v>
      </c>
      <c r="F4848">
        <v>635</v>
      </c>
      <c r="G4848">
        <v>1.6259999999999999</v>
      </c>
      <c r="H4848">
        <v>0</v>
      </c>
      <c r="J4848" s="1" t="str">
        <f t="shared" si="76"/>
        <v>2024-03-20-22</v>
      </c>
    </row>
    <row r="4849" spans="1:10" x14ac:dyDescent="0.45">
      <c r="A4849">
        <v>5302080</v>
      </c>
      <c r="B4849" s="1">
        <v>45371.958333333336</v>
      </c>
      <c r="C4849" t="s">
        <v>7</v>
      </c>
      <c r="D4849" t="s">
        <v>8</v>
      </c>
      <c r="E4849" t="s">
        <v>8796</v>
      </c>
      <c r="F4849">
        <v>635</v>
      </c>
      <c r="G4849">
        <v>2.411</v>
      </c>
      <c r="H4849">
        <v>0</v>
      </c>
      <c r="J4849" s="1" t="str">
        <f t="shared" si="76"/>
        <v>2024-03-20-23</v>
      </c>
    </row>
    <row r="4850" spans="1:10" x14ac:dyDescent="0.45">
      <c r="A4850">
        <v>5302381</v>
      </c>
      <c r="B4850" s="1">
        <v>45372</v>
      </c>
      <c r="C4850" t="s">
        <v>7</v>
      </c>
      <c r="D4850" t="s">
        <v>8</v>
      </c>
      <c r="E4850" t="s">
        <v>8796</v>
      </c>
      <c r="F4850">
        <v>635</v>
      </c>
      <c r="G4850">
        <v>1.6839999999999999</v>
      </c>
      <c r="H4850">
        <v>0</v>
      </c>
      <c r="J4850" s="1" t="str">
        <f t="shared" si="76"/>
        <v>2024-03-21-00</v>
      </c>
    </row>
    <row r="4851" spans="1:10" x14ac:dyDescent="0.45">
      <c r="A4851">
        <v>5303753</v>
      </c>
      <c r="B4851" s="1">
        <v>45372.041666666664</v>
      </c>
      <c r="C4851" t="s">
        <v>7</v>
      </c>
      <c r="D4851" t="s">
        <v>8</v>
      </c>
      <c r="E4851" t="s">
        <v>8796</v>
      </c>
      <c r="F4851">
        <v>635</v>
      </c>
      <c r="G4851">
        <v>1.8720000000000001</v>
      </c>
      <c r="H4851">
        <v>0</v>
      </c>
      <c r="J4851" s="1" t="str">
        <f t="shared" si="76"/>
        <v>2024-03-21-01</v>
      </c>
    </row>
    <row r="4852" spans="1:10" x14ac:dyDescent="0.45">
      <c r="A4852">
        <v>5304768</v>
      </c>
      <c r="B4852" s="1">
        <v>45372.083333333336</v>
      </c>
      <c r="C4852" t="s">
        <v>7</v>
      </c>
      <c r="D4852" t="s">
        <v>8</v>
      </c>
      <c r="E4852" t="s">
        <v>8796</v>
      </c>
      <c r="F4852">
        <v>635</v>
      </c>
      <c r="G4852">
        <v>1.8440000000000001</v>
      </c>
      <c r="H4852">
        <v>0</v>
      </c>
      <c r="J4852" s="1" t="str">
        <f t="shared" si="76"/>
        <v>2024-03-21-02</v>
      </c>
    </row>
    <row r="4853" spans="1:10" x14ac:dyDescent="0.45">
      <c r="A4853">
        <v>5306302</v>
      </c>
      <c r="B4853" s="1">
        <v>45372.125</v>
      </c>
      <c r="C4853" t="s">
        <v>7</v>
      </c>
      <c r="D4853" t="s">
        <v>8</v>
      </c>
      <c r="E4853" t="s">
        <v>8796</v>
      </c>
      <c r="F4853">
        <v>635</v>
      </c>
      <c r="G4853">
        <v>1.2809999999999999</v>
      </c>
      <c r="H4853">
        <v>0</v>
      </c>
      <c r="J4853" s="1" t="str">
        <f t="shared" si="76"/>
        <v>2024-03-21-03</v>
      </c>
    </row>
    <row r="4854" spans="1:10" x14ac:dyDescent="0.45">
      <c r="A4854">
        <v>5307339</v>
      </c>
      <c r="B4854" s="1">
        <v>45372.166666666664</v>
      </c>
      <c r="C4854" t="s">
        <v>7</v>
      </c>
      <c r="D4854" t="s">
        <v>8</v>
      </c>
      <c r="E4854" t="s">
        <v>8796</v>
      </c>
      <c r="F4854">
        <v>635</v>
      </c>
      <c r="G4854">
        <v>0.50900000000000001</v>
      </c>
      <c r="H4854">
        <v>0</v>
      </c>
      <c r="J4854" s="1" t="str">
        <f t="shared" si="76"/>
        <v>2024-03-21-04</v>
      </c>
    </row>
    <row r="4855" spans="1:10" x14ac:dyDescent="0.45">
      <c r="A4855">
        <v>5308198</v>
      </c>
      <c r="B4855" s="1">
        <v>45372.208333333336</v>
      </c>
      <c r="C4855" t="s">
        <v>7</v>
      </c>
      <c r="D4855" t="s">
        <v>8</v>
      </c>
      <c r="E4855" t="s">
        <v>8796</v>
      </c>
      <c r="F4855">
        <v>635</v>
      </c>
      <c r="G4855">
        <v>1.1930000000000001</v>
      </c>
      <c r="H4855">
        <v>3.6999999999999998E-2</v>
      </c>
      <c r="J4855" s="1" t="str">
        <f t="shared" si="76"/>
        <v>2024-03-21-05</v>
      </c>
    </row>
    <row r="4856" spans="1:10" x14ac:dyDescent="0.45">
      <c r="A4856">
        <v>5308824</v>
      </c>
      <c r="B4856" s="1">
        <v>45372.25</v>
      </c>
      <c r="C4856" t="s">
        <v>7</v>
      </c>
      <c r="D4856" t="s">
        <v>8</v>
      </c>
      <c r="E4856" t="s">
        <v>8796</v>
      </c>
      <c r="F4856">
        <v>635</v>
      </c>
      <c r="G4856">
        <v>0.48099999999999998</v>
      </c>
      <c r="H4856">
        <v>9.8000000000000004E-2</v>
      </c>
      <c r="J4856" s="1" t="str">
        <f t="shared" si="76"/>
        <v>2024-03-21-06</v>
      </c>
    </row>
    <row r="4857" spans="1:10" x14ac:dyDescent="0.45">
      <c r="A4857">
        <v>5310450</v>
      </c>
      <c r="B4857" s="1">
        <v>45372.291666666664</v>
      </c>
      <c r="C4857" t="s">
        <v>7</v>
      </c>
      <c r="D4857" t="s">
        <v>8</v>
      </c>
      <c r="E4857" t="s">
        <v>8796</v>
      </c>
      <c r="F4857">
        <v>635</v>
      </c>
      <c r="G4857">
        <v>0.74</v>
      </c>
      <c r="H4857">
        <v>0.48199999999999998</v>
      </c>
      <c r="J4857" s="1" t="str">
        <f t="shared" si="76"/>
        <v>2024-03-21-07</v>
      </c>
    </row>
    <row r="4858" spans="1:10" x14ac:dyDescent="0.45">
      <c r="A4858">
        <v>5311234</v>
      </c>
      <c r="B4858" s="1">
        <v>45372.333333333336</v>
      </c>
      <c r="C4858" t="s">
        <v>7</v>
      </c>
      <c r="D4858" t="s">
        <v>8</v>
      </c>
      <c r="E4858" t="s">
        <v>8796</v>
      </c>
      <c r="F4858">
        <v>635</v>
      </c>
      <c r="G4858">
        <v>0.98099999999999998</v>
      </c>
      <c r="H4858">
        <v>0.68700000000000006</v>
      </c>
      <c r="J4858" s="1" t="str">
        <f t="shared" si="76"/>
        <v>2024-03-21-08</v>
      </c>
    </row>
    <row r="4859" spans="1:10" x14ac:dyDescent="0.45">
      <c r="A4859">
        <v>5312861</v>
      </c>
      <c r="B4859" s="1">
        <v>45372.375</v>
      </c>
      <c r="C4859" t="s">
        <v>7</v>
      </c>
      <c r="D4859" t="s">
        <v>8</v>
      </c>
      <c r="E4859" t="s">
        <v>8796</v>
      </c>
      <c r="F4859">
        <v>635</v>
      </c>
      <c r="G4859">
        <v>8.7999999999999995E-2</v>
      </c>
      <c r="H4859">
        <v>0.78200000000000003</v>
      </c>
      <c r="J4859" s="1" t="str">
        <f t="shared" si="76"/>
        <v>2024-03-21-09</v>
      </c>
    </row>
    <row r="4860" spans="1:10" x14ac:dyDescent="0.45">
      <c r="A4860">
        <v>5313197</v>
      </c>
      <c r="B4860" s="1">
        <v>45372.416666666664</v>
      </c>
      <c r="C4860" t="s">
        <v>7</v>
      </c>
      <c r="D4860" t="s">
        <v>8</v>
      </c>
      <c r="E4860" t="s">
        <v>8796</v>
      </c>
      <c r="F4860">
        <v>635</v>
      </c>
      <c r="G4860">
        <v>0.35099999999999998</v>
      </c>
      <c r="H4860">
        <v>0.22900000000000001</v>
      </c>
      <c r="J4860" s="1" t="str">
        <f t="shared" si="76"/>
        <v>2024-03-21-10</v>
      </c>
    </row>
    <row r="4861" spans="1:10" x14ac:dyDescent="0.45">
      <c r="A4861">
        <v>5314310</v>
      </c>
      <c r="B4861" s="1">
        <v>45372.458333333336</v>
      </c>
      <c r="C4861" t="s">
        <v>7</v>
      </c>
      <c r="D4861" t="s">
        <v>8</v>
      </c>
      <c r="E4861" t="s">
        <v>8796</v>
      </c>
      <c r="F4861">
        <v>635</v>
      </c>
      <c r="G4861">
        <v>1.361</v>
      </c>
      <c r="H4861">
        <v>0.27600000000000002</v>
      </c>
      <c r="J4861" s="1" t="str">
        <f t="shared" si="76"/>
        <v>2024-03-21-11</v>
      </c>
    </row>
    <row r="4862" spans="1:10" x14ac:dyDescent="0.45">
      <c r="A4862">
        <v>5315393</v>
      </c>
      <c r="B4862" s="1">
        <v>45372.5</v>
      </c>
      <c r="C4862" t="s">
        <v>7</v>
      </c>
      <c r="D4862" t="s">
        <v>8</v>
      </c>
      <c r="E4862" t="s">
        <v>8796</v>
      </c>
      <c r="F4862">
        <v>635</v>
      </c>
      <c r="G4862">
        <v>1.08</v>
      </c>
      <c r="H4862">
        <v>8.5000000000000006E-2</v>
      </c>
      <c r="J4862" s="1" t="str">
        <f t="shared" si="76"/>
        <v>2024-03-21-12</v>
      </c>
    </row>
    <row r="4863" spans="1:10" x14ac:dyDescent="0.45">
      <c r="A4863">
        <v>5317251</v>
      </c>
      <c r="B4863" s="1">
        <v>45372.541666666664</v>
      </c>
      <c r="C4863" t="s">
        <v>7</v>
      </c>
      <c r="D4863" t="s">
        <v>8</v>
      </c>
      <c r="E4863" t="s">
        <v>8796</v>
      </c>
      <c r="F4863">
        <v>635</v>
      </c>
      <c r="G4863">
        <v>0.495</v>
      </c>
      <c r="H4863">
        <v>0.02</v>
      </c>
      <c r="J4863" s="1" t="str">
        <f t="shared" si="76"/>
        <v>2024-03-21-13</v>
      </c>
    </row>
    <row r="4864" spans="1:10" x14ac:dyDescent="0.45">
      <c r="A4864">
        <v>5317829</v>
      </c>
      <c r="B4864" s="1">
        <v>45372.583333333336</v>
      </c>
      <c r="C4864" t="s">
        <v>7</v>
      </c>
      <c r="D4864" t="s">
        <v>8</v>
      </c>
      <c r="E4864" t="s">
        <v>8796</v>
      </c>
      <c r="F4864">
        <v>635</v>
      </c>
      <c r="G4864">
        <v>0.21199999999999999</v>
      </c>
      <c r="H4864">
        <v>2.5999999999999999E-2</v>
      </c>
      <c r="J4864" s="1" t="str">
        <f t="shared" si="76"/>
        <v>2024-03-21-14</v>
      </c>
    </row>
    <row r="4865" spans="1:10" x14ac:dyDescent="0.45">
      <c r="A4865">
        <v>5319211</v>
      </c>
      <c r="B4865" s="1">
        <v>45372.625</v>
      </c>
      <c r="C4865" t="s">
        <v>7</v>
      </c>
      <c r="D4865" t="s">
        <v>8</v>
      </c>
      <c r="E4865" t="s">
        <v>8796</v>
      </c>
      <c r="F4865">
        <v>635</v>
      </c>
      <c r="G4865">
        <v>0.35299999999999998</v>
      </c>
      <c r="H4865">
        <v>4.0000000000000001E-3</v>
      </c>
      <c r="J4865" s="1" t="str">
        <f t="shared" si="76"/>
        <v>2024-03-21-15</v>
      </c>
    </row>
    <row r="4866" spans="1:10" x14ac:dyDescent="0.45">
      <c r="A4866">
        <v>5320095</v>
      </c>
      <c r="B4866" s="1">
        <v>45372.666666666664</v>
      </c>
      <c r="C4866" t="s">
        <v>7</v>
      </c>
      <c r="D4866" t="s">
        <v>8</v>
      </c>
      <c r="E4866" t="s">
        <v>8796</v>
      </c>
      <c r="F4866">
        <v>635</v>
      </c>
      <c r="G4866">
        <v>0.56299999999999994</v>
      </c>
      <c r="H4866">
        <v>0</v>
      </c>
      <c r="J4866" s="1" t="str">
        <f t="shared" si="76"/>
        <v>2024-03-21-16</v>
      </c>
    </row>
    <row r="4867" spans="1:10" x14ac:dyDescent="0.45">
      <c r="A4867">
        <v>5320911</v>
      </c>
      <c r="B4867" s="1">
        <v>45372.708333333336</v>
      </c>
      <c r="C4867" t="s">
        <v>7</v>
      </c>
      <c r="D4867" t="s">
        <v>8</v>
      </c>
      <c r="E4867" t="s">
        <v>8796</v>
      </c>
      <c r="F4867">
        <v>635</v>
      </c>
      <c r="G4867">
        <v>1.4079999999999999</v>
      </c>
      <c r="H4867">
        <v>0</v>
      </c>
      <c r="J4867" s="1" t="str">
        <f t="shared" ref="J4867:J4930" si="77">TEXT(YEAR(B4867),"0000")&amp;"-"&amp;TEXT(MONTH(B4867),"00")&amp;"-"&amp;TEXT(DAY(B4867),"00")&amp;"-"&amp;TEXT(HOUR(B4867),"00")</f>
        <v>2024-03-21-17</v>
      </c>
    </row>
    <row r="4868" spans="1:10" x14ac:dyDescent="0.45">
      <c r="A4868">
        <v>5322821</v>
      </c>
      <c r="B4868" s="1">
        <v>45372.75</v>
      </c>
      <c r="C4868" t="s">
        <v>7</v>
      </c>
      <c r="D4868" t="s">
        <v>8</v>
      </c>
      <c r="E4868" t="s">
        <v>8796</v>
      </c>
      <c r="F4868">
        <v>635</v>
      </c>
      <c r="G4868">
        <v>0.35699999999999998</v>
      </c>
      <c r="H4868">
        <v>0</v>
      </c>
      <c r="J4868" s="1" t="str">
        <f t="shared" si="77"/>
        <v>2024-03-21-18</v>
      </c>
    </row>
    <row r="4869" spans="1:10" x14ac:dyDescent="0.45">
      <c r="A4869">
        <v>5323307</v>
      </c>
      <c r="B4869" s="1">
        <v>45372.791666666664</v>
      </c>
      <c r="C4869" t="s">
        <v>7</v>
      </c>
      <c r="D4869" t="s">
        <v>8</v>
      </c>
      <c r="E4869" t="s">
        <v>8796</v>
      </c>
      <c r="F4869">
        <v>635</v>
      </c>
      <c r="G4869">
        <v>2.0430000000000001</v>
      </c>
      <c r="H4869">
        <v>0</v>
      </c>
      <c r="J4869" s="1" t="str">
        <f t="shared" si="77"/>
        <v>2024-03-21-19</v>
      </c>
    </row>
    <row r="4870" spans="1:10" x14ac:dyDescent="0.45">
      <c r="A4870">
        <v>5324903</v>
      </c>
      <c r="B4870" s="1">
        <v>45372.833333333336</v>
      </c>
      <c r="C4870" t="s">
        <v>7</v>
      </c>
      <c r="D4870" t="s">
        <v>8</v>
      </c>
      <c r="E4870" t="s">
        <v>8796</v>
      </c>
      <c r="F4870">
        <v>635</v>
      </c>
      <c r="G4870">
        <v>1.6060000000000001</v>
      </c>
      <c r="H4870">
        <v>0</v>
      </c>
      <c r="J4870" s="1" t="str">
        <f t="shared" si="77"/>
        <v>2024-03-21-20</v>
      </c>
    </row>
    <row r="4871" spans="1:10" x14ac:dyDescent="0.45">
      <c r="A4871">
        <v>5325761</v>
      </c>
      <c r="B4871" s="1">
        <v>45372.875</v>
      </c>
      <c r="C4871" t="s">
        <v>7</v>
      </c>
      <c r="D4871" t="s">
        <v>8</v>
      </c>
      <c r="E4871" t="s">
        <v>8796</v>
      </c>
      <c r="F4871">
        <v>635</v>
      </c>
      <c r="G4871">
        <v>1.5549999999999999</v>
      </c>
      <c r="H4871">
        <v>0</v>
      </c>
      <c r="J4871" s="1" t="str">
        <f t="shared" si="77"/>
        <v>2024-03-21-21</v>
      </c>
    </row>
    <row r="4872" spans="1:10" x14ac:dyDescent="0.45">
      <c r="A4872">
        <v>5326369</v>
      </c>
      <c r="B4872" s="1">
        <v>45372.916666666664</v>
      </c>
      <c r="C4872" t="s">
        <v>7</v>
      </c>
      <c r="D4872" t="s">
        <v>8</v>
      </c>
      <c r="E4872" t="s">
        <v>8796</v>
      </c>
      <c r="F4872">
        <v>635</v>
      </c>
      <c r="G4872">
        <v>1.54</v>
      </c>
      <c r="H4872">
        <v>0</v>
      </c>
      <c r="J4872" s="1" t="str">
        <f t="shared" si="77"/>
        <v>2024-03-21-22</v>
      </c>
    </row>
    <row r="4873" spans="1:10" x14ac:dyDescent="0.45">
      <c r="A4873">
        <v>5327698</v>
      </c>
      <c r="B4873" s="1">
        <v>45372.958333333336</v>
      </c>
      <c r="C4873" t="s">
        <v>7</v>
      </c>
      <c r="D4873" t="s">
        <v>8</v>
      </c>
      <c r="E4873" t="s">
        <v>8796</v>
      </c>
      <c r="F4873">
        <v>635</v>
      </c>
      <c r="G4873">
        <v>1.51</v>
      </c>
      <c r="H4873">
        <v>0</v>
      </c>
      <c r="J4873" s="1" t="str">
        <f t="shared" si="77"/>
        <v>2024-03-21-23</v>
      </c>
    </row>
    <row r="4874" spans="1:10" x14ac:dyDescent="0.45">
      <c r="A4874">
        <v>5328531</v>
      </c>
      <c r="B4874" s="1">
        <v>45373</v>
      </c>
      <c r="C4874" t="s">
        <v>7</v>
      </c>
      <c r="D4874" t="s">
        <v>8</v>
      </c>
      <c r="E4874" t="s">
        <v>8796</v>
      </c>
      <c r="F4874">
        <v>635</v>
      </c>
      <c r="G4874">
        <v>1.4790000000000001</v>
      </c>
      <c r="H4874">
        <v>0</v>
      </c>
      <c r="J4874" s="1" t="str">
        <f t="shared" si="77"/>
        <v>2024-03-22-00</v>
      </c>
    </row>
    <row r="4875" spans="1:10" x14ac:dyDescent="0.45">
      <c r="A4875">
        <v>5329540</v>
      </c>
      <c r="B4875" s="1">
        <v>45373.041666666664</v>
      </c>
      <c r="C4875" t="s">
        <v>7</v>
      </c>
      <c r="D4875" t="s">
        <v>8</v>
      </c>
      <c r="E4875" t="s">
        <v>8796</v>
      </c>
      <c r="F4875">
        <v>635</v>
      </c>
      <c r="G4875">
        <v>2.0470000000000002</v>
      </c>
      <c r="H4875">
        <v>0</v>
      </c>
      <c r="J4875" s="1" t="str">
        <f t="shared" si="77"/>
        <v>2024-03-22-01</v>
      </c>
    </row>
    <row r="4876" spans="1:10" x14ac:dyDescent="0.45">
      <c r="A4876">
        <v>5330777</v>
      </c>
      <c r="B4876" s="1">
        <v>45373.083333333336</v>
      </c>
      <c r="C4876" t="s">
        <v>7</v>
      </c>
      <c r="D4876" t="s">
        <v>8</v>
      </c>
      <c r="E4876" t="s">
        <v>8796</v>
      </c>
      <c r="F4876">
        <v>635</v>
      </c>
      <c r="G4876">
        <v>1.5489999999999999</v>
      </c>
      <c r="H4876">
        <v>0</v>
      </c>
      <c r="J4876" s="1" t="str">
        <f t="shared" si="77"/>
        <v>2024-03-22-02</v>
      </c>
    </row>
    <row r="4877" spans="1:10" x14ac:dyDescent="0.45">
      <c r="A4877">
        <v>5331618</v>
      </c>
      <c r="B4877" s="1">
        <v>45373.125</v>
      </c>
      <c r="C4877" t="s">
        <v>7</v>
      </c>
      <c r="D4877" t="s">
        <v>8</v>
      </c>
      <c r="E4877" t="s">
        <v>8796</v>
      </c>
      <c r="F4877">
        <v>635</v>
      </c>
      <c r="G4877">
        <v>1.9490000000000001</v>
      </c>
      <c r="H4877">
        <v>0</v>
      </c>
      <c r="J4877" s="1" t="str">
        <f t="shared" si="77"/>
        <v>2024-03-22-03</v>
      </c>
    </row>
    <row r="4878" spans="1:10" x14ac:dyDescent="0.45">
      <c r="A4878">
        <v>5333591</v>
      </c>
      <c r="B4878" s="1">
        <v>45373.166666666664</v>
      </c>
      <c r="C4878" t="s">
        <v>7</v>
      </c>
      <c r="D4878" t="s">
        <v>8</v>
      </c>
      <c r="E4878" t="s">
        <v>8796</v>
      </c>
      <c r="F4878">
        <v>635</v>
      </c>
      <c r="G4878">
        <v>0.51500000000000001</v>
      </c>
      <c r="H4878">
        <v>0</v>
      </c>
      <c r="J4878" s="1" t="str">
        <f t="shared" si="77"/>
        <v>2024-03-22-04</v>
      </c>
    </row>
    <row r="4879" spans="1:10" x14ac:dyDescent="0.45">
      <c r="A4879">
        <v>5334399</v>
      </c>
      <c r="B4879" s="1">
        <v>45373.208333333336</v>
      </c>
      <c r="C4879" t="s">
        <v>7</v>
      </c>
      <c r="D4879" t="s">
        <v>8</v>
      </c>
      <c r="E4879" t="s">
        <v>8796</v>
      </c>
      <c r="F4879">
        <v>635</v>
      </c>
      <c r="G4879">
        <v>0.54900000000000004</v>
      </c>
      <c r="H4879">
        <v>1.2E-2</v>
      </c>
      <c r="J4879" s="1" t="str">
        <f t="shared" si="77"/>
        <v>2024-03-22-05</v>
      </c>
    </row>
    <row r="4880" spans="1:10" x14ac:dyDescent="0.45">
      <c r="A4880">
        <v>5335097</v>
      </c>
      <c r="B4880" s="1">
        <v>45373.25</v>
      </c>
      <c r="C4880" t="s">
        <v>7</v>
      </c>
      <c r="D4880" t="s">
        <v>8</v>
      </c>
      <c r="E4880" t="s">
        <v>8796</v>
      </c>
      <c r="F4880">
        <v>635</v>
      </c>
      <c r="G4880">
        <v>0.88200000000000001</v>
      </c>
      <c r="H4880">
        <v>2.1000000000000001E-2</v>
      </c>
      <c r="J4880" s="1" t="str">
        <f t="shared" si="77"/>
        <v>2024-03-22-06</v>
      </c>
    </row>
    <row r="4881" spans="1:10" x14ac:dyDescent="0.45">
      <c r="A4881">
        <v>5336919</v>
      </c>
      <c r="B4881" s="1">
        <v>45373.291666666664</v>
      </c>
      <c r="C4881" t="s">
        <v>7</v>
      </c>
      <c r="D4881" t="s">
        <v>8</v>
      </c>
      <c r="E4881" t="s">
        <v>8796</v>
      </c>
      <c r="F4881">
        <v>635</v>
      </c>
      <c r="G4881">
        <v>0.438</v>
      </c>
      <c r="H4881">
        <v>0.12</v>
      </c>
      <c r="J4881" s="1" t="str">
        <f t="shared" si="77"/>
        <v>2024-03-22-07</v>
      </c>
    </row>
    <row r="4882" spans="1:10" x14ac:dyDescent="0.45">
      <c r="A4882">
        <v>5337766</v>
      </c>
      <c r="B4882" s="1">
        <v>45373.333333333336</v>
      </c>
      <c r="C4882" t="s">
        <v>7</v>
      </c>
      <c r="D4882" t="s">
        <v>8</v>
      </c>
      <c r="E4882" t="s">
        <v>8796</v>
      </c>
      <c r="F4882">
        <v>635</v>
      </c>
      <c r="G4882">
        <v>0.2</v>
      </c>
      <c r="H4882">
        <v>0.23899999999999999</v>
      </c>
      <c r="J4882" s="1" t="str">
        <f t="shared" si="77"/>
        <v>2024-03-22-08</v>
      </c>
    </row>
    <row r="4883" spans="1:10" x14ac:dyDescent="0.45">
      <c r="A4883">
        <v>5338533</v>
      </c>
      <c r="B4883" s="1">
        <v>45373.375</v>
      </c>
      <c r="C4883" t="s">
        <v>7</v>
      </c>
      <c r="D4883" t="s">
        <v>8</v>
      </c>
      <c r="E4883" t="s">
        <v>8796</v>
      </c>
      <c r="F4883">
        <v>635</v>
      </c>
      <c r="G4883">
        <v>0.186</v>
      </c>
      <c r="H4883">
        <v>0.23</v>
      </c>
      <c r="J4883" s="1" t="str">
        <f t="shared" si="77"/>
        <v>2024-03-22-09</v>
      </c>
    </row>
    <row r="4884" spans="1:10" x14ac:dyDescent="0.45">
      <c r="A4884">
        <v>5339452</v>
      </c>
      <c r="B4884" s="1">
        <v>45373.416666666664</v>
      </c>
      <c r="C4884" t="s">
        <v>7</v>
      </c>
      <c r="D4884" t="s">
        <v>8</v>
      </c>
      <c r="E4884" t="s">
        <v>8796</v>
      </c>
      <c r="F4884">
        <v>635</v>
      </c>
      <c r="G4884">
        <v>0.90600000000000003</v>
      </c>
      <c r="H4884">
        <v>0.20399999999999999</v>
      </c>
      <c r="J4884" s="1" t="str">
        <f t="shared" si="77"/>
        <v>2024-03-22-10</v>
      </c>
    </row>
    <row r="4885" spans="1:10" x14ac:dyDescent="0.45">
      <c r="A4885">
        <v>5341398</v>
      </c>
      <c r="B4885" s="1">
        <v>45373.458333333336</v>
      </c>
      <c r="C4885" t="s">
        <v>7</v>
      </c>
      <c r="D4885" t="s">
        <v>8</v>
      </c>
      <c r="E4885" t="s">
        <v>8796</v>
      </c>
      <c r="F4885">
        <v>635</v>
      </c>
      <c r="G4885">
        <v>0.64300000000000002</v>
      </c>
      <c r="H4885">
        <v>0.27200000000000002</v>
      </c>
      <c r="J4885" s="1" t="str">
        <f t="shared" si="77"/>
        <v>2024-03-22-11</v>
      </c>
    </row>
    <row r="4886" spans="1:10" x14ac:dyDescent="0.45">
      <c r="A4886">
        <v>5342034</v>
      </c>
      <c r="B4886" s="1">
        <v>45373.5</v>
      </c>
      <c r="C4886" t="s">
        <v>7</v>
      </c>
      <c r="D4886" t="s">
        <v>8</v>
      </c>
      <c r="E4886" t="s">
        <v>8796</v>
      </c>
      <c r="F4886">
        <v>635</v>
      </c>
      <c r="G4886">
        <v>0.51400000000000001</v>
      </c>
      <c r="H4886">
        <v>0.23599999999999999</v>
      </c>
      <c r="J4886" s="1" t="str">
        <f t="shared" si="77"/>
        <v>2024-03-22-12</v>
      </c>
    </row>
    <row r="4887" spans="1:10" x14ac:dyDescent="0.45">
      <c r="A4887">
        <v>5343028</v>
      </c>
      <c r="B4887" s="1">
        <v>45373.541666666664</v>
      </c>
      <c r="C4887" t="s">
        <v>7</v>
      </c>
      <c r="D4887" t="s">
        <v>8</v>
      </c>
      <c r="E4887" t="s">
        <v>8796</v>
      </c>
      <c r="F4887">
        <v>635</v>
      </c>
      <c r="G4887">
        <v>0.26500000000000001</v>
      </c>
      <c r="H4887">
        <v>0.11700000000000001</v>
      </c>
      <c r="J4887" s="1" t="str">
        <f t="shared" si="77"/>
        <v>2024-03-22-13</v>
      </c>
    </row>
    <row r="4888" spans="1:10" x14ac:dyDescent="0.45">
      <c r="A4888">
        <v>5343982</v>
      </c>
      <c r="B4888" s="1">
        <v>45373.583333333336</v>
      </c>
      <c r="C4888" t="s">
        <v>7</v>
      </c>
      <c r="D4888" t="s">
        <v>8</v>
      </c>
      <c r="E4888" t="s">
        <v>8796</v>
      </c>
      <c r="F4888">
        <v>635</v>
      </c>
      <c r="G4888">
        <v>0.49399999999999999</v>
      </c>
      <c r="H4888">
        <v>4.0000000000000001E-3</v>
      </c>
      <c r="J4888" s="1" t="str">
        <f t="shared" si="77"/>
        <v>2024-03-22-14</v>
      </c>
    </row>
    <row r="4889" spans="1:10" x14ac:dyDescent="0.45">
      <c r="A4889">
        <v>5345020</v>
      </c>
      <c r="B4889" s="1">
        <v>45373.625</v>
      </c>
      <c r="C4889" t="s">
        <v>7</v>
      </c>
      <c r="D4889" t="s">
        <v>8</v>
      </c>
      <c r="E4889" t="s">
        <v>8796</v>
      </c>
      <c r="F4889">
        <v>635</v>
      </c>
      <c r="G4889">
        <v>0.68700000000000006</v>
      </c>
      <c r="H4889">
        <v>4.0000000000000001E-3</v>
      </c>
      <c r="J4889" s="1" t="str">
        <f t="shared" si="77"/>
        <v>2024-03-22-15</v>
      </c>
    </row>
    <row r="4890" spans="1:10" x14ac:dyDescent="0.45">
      <c r="A4890">
        <v>5346591</v>
      </c>
      <c r="B4890" s="1">
        <v>45373.666666666664</v>
      </c>
      <c r="C4890" t="s">
        <v>7</v>
      </c>
      <c r="D4890" t="s">
        <v>8</v>
      </c>
      <c r="E4890" t="s">
        <v>8796</v>
      </c>
      <c r="F4890">
        <v>635</v>
      </c>
      <c r="G4890">
        <v>1.077</v>
      </c>
      <c r="H4890">
        <v>0</v>
      </c>
      <c r="J4890" s="1" t="str">
        <f t="shared" si="77"/>
        <v>2024-03-22-16</v>
      </c>
    </row>
    <row r="4891" spans="1:10" x14ac:dyDescent="0.45">
      <c r="A4891">
        <v>5347886</v>
      </c>
      <c r="B4891" s="1">
        <v>45373.708333333336</v>
      </c>
      <c r="C4891" t="s">
        <v>7</v>
      </c>
      <c r="D4891" t="s">
        <v>8</v>
      </c>
      <c r="E4891" t="s">
        <v>8796</v>
      </c>
      <c r="F4891">
        <v>635</v>
      </c>
      <c r="G4891">
        <v>1.0049999999999999</v>
      </c>
      <c r="H4891">
        <v>0</v>
      </c>
      <c r="J4891" s="1" t="str">
        <f t="shared" si="77"/>
        <v>2024-03-22-17</v>
      </c>
    </row>
    <row r="4892" spans="1:10" x14ac:dyDescent="0.45">
      <c r="A4892">
        <v>5348497</v>
      </c>
      <c r="B4892" s="1">
        <v>45373.75</v>
      </c>
      <c r="C4892" t="s">
        <v>7</v>
      </c>
      <c r="D4892" t="s">
        <v>8</v>
      </c>
      <c r="E4892" t="s">
        <v>8796</v>
      </c>
      <c r="F4892">
        <v>635</v>
      </c>
      <c r="G4892">
        <v>0.91800000000000004</v>
      </c>
      <c r="H4892">
        <v>0</v>
      </c>
      <c r="J4892" s="1" t="str">
        <f t="shared" si="77"/>
        <v>2024-03-22-18</v>
      </c>
    </row>
    <row r="4893" spans="1:10" x14ac:dyDescent="0.45">
      <c r="A4893">
        <v>5349434</v>
      </c>
      <c r="B4893" s="1">
        <v>45373.791666666664</v>
      </c>
      <c r="C4893" t="s">
        <v>7</v>
      </c>
      <c r="D4893" t="s">
        <v>8</v>
      </c>
      <c r="E4893" t="s">
        <v>8796</v>
      </c>
      <c r="F4893">
        <v>635</v>
      </c>
      <c r="G4893">
        <v>1.236</v>
      </c>
      <c r="H4893">
        <v>0</v>
      </c>
      <c r="J4893" s="1" t="str">
        <f t="shared" si="77"/>
        <v>2024-03-22-19</v>
      </c>
    </row>
    <row r="4894" spans="1:10" x14ac:dyDescent="0.45">
      <c r="A4894">
        <v>5350233</v>
      </c>
      <c r="B4894" s="1">
        <v>45373.833333333336</v>
      </c>
      <c r="C4894" t="s">
        <v>7</v>
      </c>
      <c r="D4894" t="s">
        <v>8</v>
      </c>
      <c r="E4894" t="s">
        <v>8796</v>
      </c>
      <c r="F4894">
        <v>635</v>
      </c>
      <c r="G4894">
        <v>0.314</v>
      </c>
      <c r="H4894">
        <v>0</v>
      </c>
      <c r="J4894" s="1" t="str">
        <f t="shared" si="77"/>
        <v>2024-03-22-20</v>
      </c>
    </row>
    <row r="4895" spans="1:10" x14ac:dyDescent="0.45">
      <c r="A4895">
        <v>5352156</v>
      </c>
      <c r="B4895" s="1">
        <v>45373.875</v>
      </c>
      <c r="C4895" t="s">
        <v>7</v>
      </c>
      <c r="D4895" t="s">
        <v>8</v>
      </c>
      <c r="E4895" t="s">
        <v>8796</v>
      </c>
      <c r="F4895">
        <v>635</v>
      </c>
      <c r="G4895">
        <v>0.56100000000000005</v>
      </c>
      <c r="H4895">
        <v>0</v>
      </c>
      <c r="J4895" s="1" t="str">
        <f t="shared" si="77"/>
        <v>2024-03-22-21</v>
      </c>
    </row>
    <row r="4896" spans="1:10" x14ac:dyDescent="0.45">
      <c r="A4896">
        <v>5352400</v>
      </c>
      <c r="B4896" s="1">
        <v>45373.916666666664</v>
      </c>
      <c r="C4896" t="s">
        <v>7</v>
      </c>
      <c r="D4896" t="s">
        <v>8</v>
      </c>
      <c r="E4896" t="s">
        <v>8796</v>
      </c>
      <c r="F4896">
        <v>635</v>
      </c>
      <c r="G4896">
        <v>0.46500000000000002</v>
      </c>
      <c r="H4896">
        <v>0</v>
      </c>
      <c r="J4896" s="1" t="str">
        <f t="shared" si="77"/>
        <v>2024-03-22-22</v>
      </c>
    </row>
    <row r="4897" spans="1:10" x14ac:dyDescent="0.45">
      <c r="A4897">
        <v>5353612</v>
      </c>
      <c r="B4897" s="1">
        <v>45373.958333333336</v>
      </c>
      <c r="C4897" t="s">
        <v>7</v>
      </c>
      <c r="D4897" t="s">
        <v>8</v>
      </c>
      <c r="E4897" t="s">
        <v>8796</v>
      </c>
      <c r="F4897">
        <v>635</v>
      </c>
      <c r="G4897">
        <v>0.25600000000000001</v>
      </c>
      <c r="H4897">
        <v>0</v>
      </c>
      <c r="J4897" s="1" t="str">
        <f t="shared" si="77"/>
        <v>2024-03-22-23</v>
      </c>
    </row>
    <row r="4898" spans="1:10" x14ac:dyDescent="0.45">
      <c r="A4898">
        <v>5355542</v>
      </c>
      <c r="B4898" s="1">
        <v>45374</v>
      </c>
      <c r="C4898" t="s">
        <v>7</v>
      </c>
      <c r="D4898" t="s">
        <v>8</v>
      </c>
      <c r="E4898" t="s">
        <v>8796</v>
      </c>
      <c r="F4898">
        <v>635</v>
      </c>
      <c r="G4898">
        <v>0.61299999999999999</v>
      </c>
      <c r="H4898">
        <v>0</v>
      </c>
      <c r="J4898" s="1" t="str">
        <f t="shared" si="77"/>
        <v>2024-03-23-00</v>
      </c>
    </row>
    <row r="4899" spans="1:10" x14ac:dyDescent="0.45">
      <c r="A4899">
        <v>5356035</v>
      </c>
      <c r="B4899" s="1">
        <v>45374.041666666664</v>
      </c>
      <c r="C4899" t="s">
        <v>7</v>
      </c>
      <c r="D4899" t="s">
        <v>8</v>
      </c>
      <c r="E4899" t="s">
        <v>8796</v>
      </c>
      <c r="F4899">
        <v>635</v>
      </c>
      <c r="G4899">
        <v>0.25600000000000001</v>
      </c>
      <c r="H4899">
        <v>0</v>
      </c>
      <c r="J4899" s="1" t="str">
        <f t="shared" si="77"/>
        <v>2024-03-23-01</v>
      </c>
    </row>
    <row r="4900" spans="1:10" x14ac:dyDescent="0.45">
      <c r="A4900">
        <v>5357567</v>
      </c>
      <c r="B4900" s="1">
        <v>45374.083333333336</v>
      </c>
      <c r="C4900" t="s">
        <v>7</v>
      </c>
      <c r="D4900" t="s">
        <v>8</v>
      </c>
      <c r="E4900" t="s">
        <v>8796</v>
      </c>
      <c r="F4900">
        <v>635</v>
      </c>
      <c r="G4900">
        <v>0.56599999999999995</v>
      </c>
      <c r="H4900">
        <v>0</v>
      </c>
      <c r="J4900" s="1" t="str">
        <f t="shared" si="77"/>
        <v>2024-03-23-02</v>
      </c>
    </row>
    <row r="4901" spans="1:10" x14ac:dyDescent="0.45">
      <c r="A4901">
        <v>5358357</v>
      </c>
      <c r="B4901" s="1">
        <v>45374.125</v>
      </c>
      <c r="C4901" t="s">
        <v>7</v>
      </c>
      <c r="D4901" t="s">
        <v>8</v>
      </c>
      <c r="E4901" t="s">
        <v>8796</v>
      </c>
      <c r="F4901">
        <v>635</v>
      </c>
      <c r="G4901">
        <v>0.40300000000000002</v>
      </c>
      <c r="H4901">
        <v>0</v>
      </c>
      <c r="J4901" s="1" t="str">
        <f t="shared" si="77"/>
        <v>2024-03-23-03</v>
      </c>
    </row>
    <row r="4902" spans="1:10" x14ac:dyDescent="0.45">
      <c r="A4902">
        <v>5359328</v>
      </c>
      <c r="B4902" s="1">
        <v>45374.166666666664</v>
      </c>
      <c r="C4902" t="s">
        <v>7</v>
      </c>
      <c r="D4902" t="s">
        <v>8</v>
      </c>
      <c r="E4902" t="s">
        <v>8796</v>
      </c>
      <c r="F4902">
        <v>635</v>
      </c>
      <c r="G4902">
        <v>0.37</v>
      </c>
      <c r="H4902">
        <v>0</v>
      </c>
      <c r="J4902" s="1" t="str">
        <f t="shared" si="77"/>
        <v>2024-03-23-04</v>
      </c>
    </row>
    <row r="4903" spans="1:10" x14ac:dyDescent="0.45">
      <c r="A4903">
        <v>5360233</v>
      </c>
      <c r="B4903" s="1">
        <v>45374.208333333336</v>
      </c>
      <c r="C4903" t="s">
        <v>7</v>
      </c>
      <c r="D4903" t="s">
        <v>8</v>
      </c>
      <c r="E4903" t="s">
        <v>8796</v>
      </c>
      <c r="F4903">
        <v>635</v>
      </c>
      <c r="G4903">
        <v>0.49099999999999999</v>
      </c>
      <c r="H4903">
        <v>6.5000000000000002E-2</v>
      </c>
      <c r="J4903" s="1" t="str">
        <f t="shared" si="77"/>
        <v>2024-03-23-05</v>
      </c>
    </row>
    <row r="4904" spans="1:10" x14ac:dyDescent="0.45">
      <c r="A4904">
        <v>5362067</v>
      </c>
      <c r="B4904" s="1">
        <v>45374.25</v>
      </c>
      <c r="C4904" t="s">
        <v>7</v>
      </c>
      <c r="D4904" t="s">
        <v>8</v>
      </c>
      <c r="E4904" t="s">
        <v>8796</v>
      </c>
      <c r="F4904">
        <v>635</v>
      </c>
      <c r="G4904">
        <v>0.60899999999999999</v>
      </c>
      <c r="H4904">
        <v>0.71799999999999997</v>
      </c>
      <c r="J4904" s="1" t="str">
        <f t="shared" si="77"/>
        <v>2024-03-23-06</v>
      </c>
    </row>
    <row r="4905" spans="1:10" x14ac:dyDescent="0.45">
      <c r="A4905">
        <v>5363065</v>
      </c>
      <c r="B4905" s="1">
        <v>45374.291666666664</v>
      </c>
      <c r="C4905" t="s">
        <v>7</v>
      </c>
      <c r="D4905" t="s">
        <v>8</v>
      </c>
      <c r="E4905" t="s">
        <v>8796</v>
      </c>
      <c r="F4905">
        <v>635</v>
      </c>
      <c r="G4905">
        <v>0.245</v>
      </c>
      <c r="H4905">
        <v>0.77300000000000002</v>
      </c>
      <c r="J4905" s="1" t="str">
        <f t="shared" si="77"/>
        <v>2024-03-23-07</v>
      </c>
    </row>
    <row r="4906" spans="1:10" x14ac:dyDescent="0.45">
      <c r="A4906">
        <v>5363734</v>
      </c>
      <c r="B4906" s="1">
        <v>45374.333333333336</v>
      </c>
      <c r="C4906" t="s">
        <v>7</v>
      </c>
      <c r="D4906" t="s">
        <v>8</v>
      </c>
      <c r="E4906" t="s">
        <v>8796</v>
      </c>
      <c r="F4906">
        <v>635</v>
      </c>
      <c r="G4906">
        <v>1.7589999999999999</v>
      </c>
      <c r="H4906">
        <v>1.109</v>
      </c>
      <c r="J4906" s="1" t="str">
        <f t="shared" si="77"/>
        <v>2024-03-23-08</v>
      </c>
    </row>
    <row r="4907" spans="1:10" x14ac:dyDescent="0.45">
      <c r="A4907">
        <v>5364352</v>
      </c>
      <c r="B4907" s="1">
        <v>45374.375</v>
      </c>
      <c r="C4907" t="s">
        <v>7</v>
      </c>
      <c r="D4907" t="s">
        <v>8</v>
      </c>
      <c r="E4907" t="s">
        <v>8796</v>
      </c>
      <c r="F4907">
        <v>635</v>
      </c>
      <c r="G4907">
        <v>2.0649999999999999</v>
      </c>
      <c r="H4907">
        <v>1.1479999999999999</v>
      </c>
      <c r="J4907" s="1" t="str">
        <f t="shared" si="77"/>
        <v>2024-03-23-09</v>
      </c>
    </row>
    <row r="4908" spans="1:10" x14ac:dyDescent="0.45">
      <c r="A4908">
        <v>5365679</v>
      </c>
      <c r="B4908" s="1">
        <v>45374.416666666664</v>
      </c>
      <c r="C4908" t="s">
        <v>7</v>
      </c>
      <c r="D4908" t="s">
        <v>8</v>
      </c>
      <c r="E4908" t="s">
        <v>8796</v>
      </c>
      <c r="F4908">
        <v>635</v>
      </c>
      <c r="G4908">
        <v>1.373</v>
      </c>
      <c r="H4908">
        <v>1.069</v>
      </c>
      <c r="J4908" s="1" t="str">
        <f t="shared" si="77"/>
        <v>2024-03-23-10</v>
      </c>
    </row>
    <row r="4909" spans="1:10" x14ac:dyDescent="0.45">
      <c r="A4909">
        <v>5367194</v>
      </c>
      <c r="B4909" s="1">
        <v>45374.458333333336</v>
      </c>
      <c r="C4909" t="s">
        <v>7</v>
      </c>
      <c r="D4909" t="s">
        <v>8</v>
      </c>
      <c r="E4909" t="s">
        <v>8796</v>
      </c>
      <c r="F4909">
        <v>635</v>
      </c>
      <c r="G4909">
        <v>0.68700000000000006</v>
      </c>
      <c r="H4909">
        <v>1.425</v>
      </c>
      <c r="J4909" s="1" t="str">
        <f t="shared" si="77"/>
        <v>2024-03-23-11</v>
      </c>
    </row>
    <row r="4910" spans="1:10" x14ac:dyDescent="0.45">
      <c r="A4910">
        <v>5367837</v>
      </c>
      <c r="B4910" s="1">
        <v>45374.5</v>
      </c>
      <c r="C4910" t="s">
        <v>7</v>
      </c>
      <c r="D4910" t="s">
        <v>8</v>
      </c>
      <c r="E4910" t="s">
        <v>8796</v>
      </c>
      <c r="F4910">
        <v>635</v>
      </c>
      <c r="G4910">
        <v>0.42199999999999999</v>
      </c>
      <c r="H4910">
        <v>0.66600000000000004</v>
      </c>
      <c r="J4910" s="1" t="str">
        <f t="shared" si="77"/>
        <v>2024-03-23-12</v>
      </c>
    </row>
    <row r="4911" spans="1:10" x14ac:dyDescent="0.45">
      <c r="A4911">
        <v>5369655</v>
      </c>
      <c r="B4911" s="1">
        <v>45374.541666666664</v>
      </c>
      <c r="C4911" t="s">
        <v>7</v>
      </c>
      <c r="D4911" t="s">
        <v>8</v>
      </c>
      <c r="E4911" t="s">
        <v>8796</v>
      </c>
      <c r="F4911">
        <v>635</v>
      </c>
      <c r="G4911">
        <v>0.11700000000000001</v>
      </c>
      <c r="H4911">
        <v>0.54300000000000004</v>
      </c>
      <c r="J4911" s="1" t="str">
        <f t="shared" si="77"/>
        <v>2024-03-23-13</v>
      </c>
    </row>
    <row r="4912" spans="1:10" x14ac:dyDescent="0.45">
      <c r="A4912">
        <v>5369868</v>
      </c>
      <c r="B4912" s="1">
        <v>45374.583333333336</v>
      </c>
      <c r="C4912" t="s">
        <v>7</v>
      </c>
      <c r="D4912" t="s">
        <v>8</v>
      </c>
      <c r="E4912" t="s">
        <v>8796</v>
      </c>
      <c r="F4912">
        <v>635</v>
      </c>
      <c r="G4912">
        <v>0.96599999999999997</v>
      </c>
      <c r="H4912">
        <v>0.247</v>
      </c>
      <c r="J4912" s="1" t="str">
        <f t="shared" si="77"/>
        <v>2024-03-23-14</v>
      </c>
    </row>
    <row r="4913" spans="1:10" x14ac:dyDescent="0.45">
      <c r="A4913">
        <v>5371952</v>
      </c>
      <c r="B4913" s="1">
        <v>45374.625</v>
      </c>
      <c r="C4913" t="s">
        <v>7</v>
      </c>
      <c r="D4913" t="s">
        <v>8</v>
      </c>
      <c r="E4913" t="s">
        <v>8796</v>
      </c>
      <c r="F4913">
        <v>635</v>
      </c>
      <c r="G4913">
        <v>0.23699999999999999</v>
      </c>
      <c r="H4913">
        <v>6.5000000000000002E-2</v>
      </c>
      <c r="J4913" s="1" t="str">
        <f t="shared" si="77"/>
        <v>2024-03-23-15</v>
      </c>
    </row>
    <row r="4914" spans="1:10" x14ac:dyDescent="0.45">
      <c r="A4914">
        <v>5372207</v>
      </c>
      <c r="B4914" s="1">
        <v>45374.666666666664</v>
      </c>
      <c r="C4914" t="s">
        <v>7</v>
      </c>
      <c r="D4914" t="s">
        <v>8</v>
      </c>
      <c r="E4914" t="s">
        <v>8796</v>
      </c>
      <c r="F4914">
        <v>635</v>
      </c>
      <c r="G4914">
        <v>0.60699999999999998</v>
      </c>
      <c r="H4914">
        <v>4.0000000000000001E-3</v>
      </c>
      <c r="J4914" s="1" t="str">
        <f t="shared" si="77"/>
        <v>2024-03-23-16</v>
      </c>
    </row>
    <row r="4915" spans="1:10" x14ac:dyDescent="0.45">
      <c r="A4915">
        <v>5373218</v>
      </c>
      <c r="B4915" s="1">
        <v>45374.708333333336</v>
      </c>
      <c r="C4915" t="s">
        <v>7</v>
      </c>
      <c r="D4915" t="s">
        <v>8</v>
      </c>
      <c r="E4915" t="s">
        <v>8796</v>
      </c>
      <c r="F4915">
        <v>635</v>
      </c>
      <c r="G4915">
        <v>1.202</v>
      </c>
      <c r="H4915">
        <v>0</v>
      </c>
      <c r="J4915" s="1" t="str">
        <f t="shared" si="77"/>
        <v>2024-03-23-17</v>
      </c>
    </row>
    <row r="4916" spans="1:10" x14ac:dyDescent="0.45">
      <c r="A4916">
        <v>5374228</v>
      </c>
      <c r="B4916" s="1">
        <v>45374.75</v>
      </c>
      <c r="C4916" t="s">
        <v>7</v>
      </c>
      <c r="D4916" t="s">
        <v>8</v>
      </c>
      <c r="E4916" t="s">
        <v>8796</v>
      </c>
      <c r="F4916">
        <v>635</v>
      </c>
      <c r="G4916">
        <v>0.63100000000000001</v>
      </c>
      <c r="H4916">
        <v>0</v>
      </c>
      <c r="J4916" s="1" t="str">
        <f t="shared" si="77"/>
        <v>2024-03-23-18</v>
      </c>
    </row>
    <row r="4917" spans="1:10" x14ac:dyDescent="0.45">
      <c r="A4917">
        <v>5375793</v>
      </c>
      <c r="B4917" s="1">
        <v>45374.791666666664</v>
      </c>
      <c r="C4917" t="s">
        <v>7</v>
      </c>
      <c r="D4917" t="s">
        <v>8</v>
      </c>
      <c r="E4917" t="s">
        <v>8796</v>
      </c>
      <c r="F4917">
        <v>635</v>
      </c>
      <c r="G4917">
        <v>0.53900000000000003</v>
      </c>
      <c r="H4917">
        <v>0</v>
      </c>
      <c r="J4917" s="1" t="str">
        <f t="shared" si="77"/>
        <v>2024-03-23-19</v>
      </c>
    </row>
    <row r="4918" spans="1:10" x14ac:dyDescent="0.45">
      <c r="A4918">
        <v>5377300</v>
      </c>
      <c r="B4918" s="1">
        <v>45374.833333333336</v>
      </c>
      <c r="C4918" t="s">
        <v>7</v>
      </c>
      <c r="D4918" t="s">
        <v>8</v>
      </c>
      <c r="E4918" t="s">
        <v>8796</v>
      </c>
      <c r="F4918">
        <v>635</v>
      </c>
      <c r="G4918">
        <v>0.78600000000000003</v>
      </c>
      <c r="H4918">
        <v>0</v>
      </c>
      <c r="J4918" s="1" t="str">
        <f t="shared" si="77"/>
        <v>2024-03-23-20</v>
      </c>
    </row>
    <row r="4919" spans="1:10" x14ac:dyDescent="0.45">
      <c r="A4919">
        <v>5378212</v>
      </c>
      <c r="B4919" s="1">
        <v>45374.875</v>
      </c>
      <c r="C4919" t="s">
        <v>7</v>
      </c>
      <c r="D4919" t="s">
        <v>8</v>
      </c>
      <c r="E4919" t="s">
        <v>8796</v>
      </c>
      <c r="F4919">
        <v>635</v>
      </c>
      <c r="G4919">
        <v>0.626</v>
      </c>
      <c r="H4919">
        <v>0</v>
      </c>
      <c r="J4919" s="1" t="str">
        <f t="shared" si="77"/>
        <v>2024-03-23-21</v>
      </c>
    </row>
    <row r="4920" spans="1:10" x14ac:dyDescent="0.45">
      <c r="A4920">
        <v>5379412</v>
      </c>
      <c r="B4920" s="1">
        <v>45374.916666666664</v>
      </c>
      <c r="C4920" t="s">
        <v>7</v>
      </c>
      <c r="D4920" t="s">
        <v>8</v>
      </c>
      <c r="E4920" t="s">
        <v>8796</v>
      </c>
      <c r="F4920">
        <v>635</v>
      </c>
      <c r="G4920">
        <v>0.193</v>
      </c>
      <c r="H4920">
        <v>0</v>
      </c>
      <c r="J4920" s="1" t="str">
        <f t="shared" si="77"/>
        <v>2024-03-23-22</v>
      </c>
    </row>
    <row r="4921" spans="1:10" x14ac:dyDescent="0.45">
      <c r="A4921">
        <v>5379880</v>
      </c>
      <c r="B4921" s="1">
        <v>45374.958333333336</v>
      </c>
      <c r="C4921" t="s">
        <v>7</v>
      </c>
      <c r="D4921" t="s">
        <v>8</v>
      </c>
      <c r="E4921" t="s">
        <v>8796</v>
      </c>
      <c r="F4921">
        <v>635</v>
      </c>
      <c r="G4921">
        <v>0.621</v>
      </c>
      <c r="H4921">
        <v>0</v>
      </c>
      <c r="J4921" s="1" t="str">
        <f t="shared" si="77"/>
        <v>2024-03-23-23</v>
      </c>
    </row>
    <row r="4922" spans="1:10" x14ac:dyDescent="0.45">
      <c r="A4922">
        <v>5381618</v>
      </c>
      <c r="B4922" s="1">
        <v>45375</v>
      </c>
      <c r="C4922" t="s">
        <v>7</v>
      </c>
      <c r="D4922" t="s">
        <v>8</v>
      </c>
      <c r="E4922" t="s">
        <v>8796</v>
      </c>
      <c r="F4922">
        <v>635</v>
      </c>
      <c r="G4922">
        <v>0.35099999999999998</v>
      </c>
      <c r="H4922">
        <v>0</v>
      </c>
      <c r="J4922" s="1" t="str">
        <f t="shared" si="77"/>
        <v>2024-03-24-00</v>
      </c>
    </row>
    <row r="4923" spans="1:10" x14ac:dyDescent="0.45">
      <c r="A4923">
        <v>5382712</v>
      </c>
      <c r="B4923" s="1">
        <v>45375.041666666664</v>
      </c>
      <c r="C4923" t="s">
        <v>7</v>
      </c>
      <c r="D4923" t="s">
        <v>8</v>
      </c>
      <c r="E4923" t="s">
        <v>8796</v>
      </c>
      <c r="F4923">
        <v>635</v>
      </c>
      <c r="G4923">
        <v>0.52900000000000003</v>
      </c>
      <c r="H4923">
        <v>0</v>
      </c>
      <c r="J4923" s="1" t="str">
        <f t="shared" si="77"/>
        <v>2024-03-24-01</v>
      </c>
    </row>
    <row r="4924" spans="1:10" x14ac:dyDescent="0.45">
      <c r="A4924">
        <v>5383515</v>
      </c>
      <c r="B4924" s="1">
        <v>45375.083333333336</v>
      </c>
      <c r="C4924" t="s">
        <v>7</v>
      </c>
      <c r="D4924" t="s">
        <v>8</v>
      </c>
      <c r="E4924" t="s">
        <v>8796</v>
      </c>
      <c r="F4924">
        <v>635</v>
      </c>
      <c r="G4924">
        <v>0.41399999999999998</v>
      </c>
      <c r="H4924">
        <v>0</v>
      </c>
      <c r="J4924" s="1" t="str">
        <f t="shared" si="77"/>
        <v>2024-03-24-02</v>
      </c>
    </row>
    <row r="4925" spans="1:10" x14ac:dyDescent="0.45">
      <c r="A4925">
        <v>5384751</v>
      </c>
      <c r="B4925" s="1">
        <v>45375.125</v>
      </c>
      <c r="C4925" t="s">
        <v>7</v>
      </c>
      <c r="D4925" t="s">
        <v>8</v>
      </c>
      <c r="E4925" t="s">
        <v>8796</v>
      </c>
      <c r="F4925">
        <v>635</v>
      </c>
      <c r="G4925">
        <v>0.39900000000000002</v>
      </c>
      <c r="H4925">
        <v>0</v>
      </c>
      <c r="J4925" s="1" t="str">
        <f t="shared" si="77"/>
        <v>2024-03-24-03</v>
      </c>
    </row>
    <row r="4926" spans="1:10" x14ac:dyDescent="0.45">
      <c r="A4926">
        <v>5386123</v>
      </c>
      <c r="B4926" s="1">
        <v>45375.166666666664</v>
      </c>
      <c r="C4926" t="s">
        <v>7</v>
      </c>
      <c r="D4926" t="s">
        <v>8</v>
      </c>
      <c r="E4926" t="s">
        <v>8796</v>
      </c>
      <c r="F4926">
        <v>635</v>
      </c>
      <c r="G4926">
        <v>0.79400000000000004</v>
      </c>
      <c r="H4926">
        <v>0</v>
      </c>
      <c r="J4926" s="1" t="str">
        <f t="shared" si="77"/>
        <v>2024-03-24-04</v>
      </c>
    </row>
    <row r="4927" spans="1:10" x14ac:dyDescent="0.45">
      <c r="A4927">
        <v>5386904</v>
      </c>
      <c r="B4927" s="1">
        <v>45375.208333333336</v>
      </c>
      <c r="C4927" t="s">
        <v>7</v>
      </c>
      <c r="D4927" t="s">
        <v>8</v>
      </c>
      <c r="E4927" t="s">
        <v>8796</v>
      </c>
      <c r="F4927">
        <v>635</v>
      </c>
      <c r="G4927">
        <v>0.73899999999999999</v>
      </c>
      <c r="H4927">
        <v>0</v>
      </c>
      <c r="J4927" s="1" t="str">
        <f t="shared" si="77"/>
        <v>2024-03-24-05</v>
      </c>
    </row>
    <row r="4928" spans="1:10" x14ac:dyDescent="0.45">
      <c r="A4928">
        <v>5387440</v>
      </c>
      <c r="B4928" s="1">
        <v>45375.25</v>
      </c>
      <c r="C4928" t="s">
        <v>7</v>
      </c>
      <c r="D4928" t="s">
        <v>8</v>
      </c>
      <c r="E4928" t="s">
        <v>8796</v>
      </c>
      <c r="F4928">
        <v>635</v>
      </c>
      <c r="G4928">
        <v>0.61199999999999999</v>
      </c>
      <c r="H4928">
        <v>2.5999999999999999E-2</v>
      </c>
      <c r="J4928" s="1" t="str">
        <f t="shared" si="77"/>
        <v>2024-03-24-06</v>
      </c>
    </row>
    <row r="4929" spans="1:10" x14ac:dyDescent="0.45">
      <c r="A4929">
        <v>5388726</v>
      </c>
      <c r="B4929" s="1">
        <v>45375.291666666664</v>
      </c>
      <c r="C4929" t="s">
        <v>7</v>
      </c>
      <c r="D4929" t="s">
        <v>8</v>
      </c>
      <c r="E4929" t="s">
        <v>8796</v>
      </c>
      <c r="F4929">
        <v>635</v>
      </c>
      <c r="G4929">
        <v>0.254</v>
      </c>
      <c r="H4929">
        <v>7.5999999999999998E-2</v>
      </c>
      <c r="J4929" s="1" t="str">
        <f t="shared" si="77"/>
        <v>2024-03-24-07</v>
      </c>
    </row>
    <row r="4930" spans="1:10" x14ac:dyDescent="0.45">
      <c r="A4930">
        <v>5390489</v>
      </c>
      <c r="B4930" s="1">
        <v>45375.333333333336</v>
      </c>
      <c r="C4930" t="s">
        <v>7</v>
      </c>
      <c r="D4930" t="s">
        <v>8</v>
      </c>
      <c r="E4930" t="s">
        <v>8796</v>
      </c>
      <c r="F4930">
        <v>635</v>
      </c>
      <c r="G4930">
        <v>0.40100000000000002</v>
      </c>
      <c r="H4930">
        <v>0.155</v>
      </c>
      <c r="J4930" s="1" t="str">
        <f t="shared" si="77"/>
        <v>2024-03-24-08</v>
      </c>
    </row>
    <row r="4931" spans="1:10" x14ac:dyDescent="0.45">
      <c r="A4931">
        <v>5390878</v>
      </c>
      <c r="B4931" s="1">
        <v>45375.375</v>
      </c>
      <c r="C4931" t="s">
        <v>7</v>
      </c>
      <c r="D4931" t="s">
        <v>8</v>
      </c>
      <c r="E4931" t="s">
        <v>8796</v>
      </c>
      <c r="F4931">
        <v>635</v>
      </c>
      <c r="G4931">
        <v>0.16200000000000001</v>
      </c>
      <c r="H4931">
        <v>0.496</v>
      </c>
      <c r="J4931" s="1" t="str">
        <f t="shared" ref="J4931:J4994" si="78">TEXT(YEAR(B4931),"0000")&amp;"-"&amp;TEXT(MONTH(B4931),"00")&amp;"-"&amp;TEXT(DAY(B4931),"00")&amp;"-"&amp;TEXT(HOUR(B4931),"00")</f>
        <v>2024-03-24-09</v>
      </c>
    </row>
    <row r="4932" spans="1:10" x14ac:dyDescent="0.45">
      <c r="A4932">
        <v>5392679</v>
      </c>
      <c r="B4932" s="1">
        <v>45375.416666666664</v>
      </c>
      <c r="C4932" t="s">
        <v>7</v>
      </c>
      <c r="D4932" t="s">
        <v>8</v>
      </c>
      <c r="E4932" t="s">
        <v>8796</v>
      </c>
      <c r="F4932">
        <v>635</v>
      </c>
      <c r="G4932">
        <v>0.129</v>
      </c>
      <c r="H4932">
        <v>1.33</v>
      </c>
      <c r="J4932" s="1" t="str">
        <f t="shared" si="78"/>
        <v>2024-03-24-10</v>
      </c>
    </row>
    <row r="4933" spans="1:10" x14ac:dyDescent="0.45">
      <c r="A4933">
        <v>5393265</v>
      </c>
      <c r="B4933" s="1">
        <v>45375.458333333336</v>
      </c>
      <c r="C4933" t="s">
        <v>7</v>
      </c>
      <c r="D4933" t="s">
        <v>8</v>
      </c>
      <c r="E4933" t="s">
        <v>8796</v>
      </c>
      <c r="F4933">
        <v>635</v>
      </c>
      <c r="G4933">
        <v>0.152</v>
      </c>
      <c r="H4933">
        <v>1.587</v>
      </c>
      <c r="J4933" s="1" t="str">
        <f t="shared" si="78"/>
        <v>2024-03-24-11</v>
      </c>
    </row>
    <row r="4934" spans="1:10" x14ac:dyDescent="0.45">
      <c r="A4934">
        <v>5394703</v>
      </c>
      <c r="B4934" s="1">
        <v>45375.5</v>
      </c>
      <c r="C4934" t="s">
        <v>7</v>
      </c>
      <c r="D4934" t="s">
        <v>8</v>
      </c>
      <c r="E4934" t="s">
        <v>8796</v>
      </c>
      <c r="F4934">
        <v>635</v>
      </c>
      <c r="G4934">
        <v>4.2999999999999997E-2</v>
      </c>
      <c r="H4934">
        <v>2.1840000000000002</v>
      </c>
      <c r="J4934" s="1" t="str">
        <f t="shared" si="78"/>
        <v>2024-03-24-12</v>
      </c>
    </row>
    <row r="4935" spans="1:10" x14ac:dyDescent="0.45">
      <c r="A4935">
        <v>5395972</v>
      </c>
      <c r="B4935" s="1">
        <v>45375.541666666664</v>
      </c>
      <c r="C4935" t="s">
        <v>7</v>
      </c>
      <c r="D4935" t="s">
        <v>8</v>
      </c>
      <c r="E4935" t="s">
        <v>8796</v>
      </c>
      <c r="F4935">
        <v>635</v>
      </c>
      <c r="G4935">
        <v>0.56899999999999995</v>
      </c>
      <c r="H4935">
        <v>0.66700000000000004</v>
      </c>
      <c r="J4935" s="1" t="str">
        <f t="shared" si="78"/>
        <v>2024-03-24-13</v>
      </c>
    </row>
    <row r="4936" spans="1:10" x14ac:dyDescent="0.45">
      <c r="A4936">
        <v>5396467</v>
      </c>
      <c r="B4936" s="1">
        <v>45375.583333333336</v>
      </c>
      <c r="C4936" t="s">
        <v>7</v>
      </c>
      <c r="D4936" t="s">
        <v>8</v>
      </c>
      <c r="E4936" t="s">
        <v>8796</v>
      </c>
      <c r="F4936">
        <v>635</v>
      </c>
      <c r="G4936">
        <v>0.11799999999999999</v>
      </c>
      <c r="H4936">
        <v>1.238</v>
      </c>
      <c r="J4936" s="1" t="str">
        <f t="shared" si="78"/>
        <v>2024-03-24-14</v>
      </c>
    </row>
    <row r="4937" spans="1:10" x14ac:dyDescent="0.45">
      <c r="A4937">
        <v>5397824</v>
      </c>
      <c r="B4937" s="1">
        <v>45375.625</v>
      </c>
      <c r="C4937" t="s">
        <v>7</v>
      </c>
      <c r="D4937" t="s">
        <v>8</v>
      </c>
      <c r="E4937" t="s">
        <v>8796</v>
      </c>
      <c r="F4937">
        <v>635</v>
      </c>
      <c r="G4937">
        <v>0.58599999999999997</v>
      </c>
      <c r="H4937">
        <v>0.53900000000000003</v>
      </c>
      <c r="J4937" s="1" t="str">
        <f t="shared" si="78"/>
        <v>2024-03-24-15</v>
      </c>
    </row>
    <row r="4938" spans="1:10" x14ac:dyDescent="0.45">
      <c r="A4938">
        <v>5398448</v>
      </c>
      <c r="B4938" s="1">
        <v>45375.666666666664</v>
      </c>
      <c r="C4938" t="s">
        <v>7</v>
      </c>
      <c r="D4938" t="s">
        <v>8</v>
      </c>
      <c r="E4938" t="s">
        <v>8796</v>
      </c>
      <c r="F4938">
        <v>635</v>
      </c>
      <c r="G4938">
        <v>0.63600000000000001</v>
      </c>
      <c r="H4938">
        <v>5.0000000000000001E-3</v>
      </c>
      <c r="J4938" s="1" t="str">
        <f t="shared" si="78"/>
        <v>2024-03-24-16</v>
      </c>
    </row>
    <row r="4939" spans="1:10" x14ac:dyDescent="0.45">
      <c r="A4939">
        <v>5400262</v>
      </c>
      <c r="B4939" s="1">
        <v>45375.708333333336</v>
      </c>
      <c r="C4939" t="s">
        <v>7</v>
      </c>
      <c r="D4939" t="s">
        <v>8</v>
      </c>
      <c r="E4939" t="s">
        <v>8796</v>
      </c>
      <c r="F4939">
        <v>635</v>
      </c>
      <c r="G4939">
        <v>0.92300000000000004</v>
      </c>
      <c r="H4939">
        <v>0</v>
      </c>
      <c r="J4939" s="1" t="str">
        <f t="shared" si="78"/>
        <v>2024-03-24-17</v>
      </c>
    </row>
    <row r="4940" spans="1:10" x14ac:dyDescent="0.45">
      <c r="A4940">
        <v>5401371</v>
      </c>
      <c r="B4940" s="1">
        <v>45375.75</v>
      </c>
      <c r="C4940" t="s">
        <v>7</v>
      </c>
      <c r="D4940" t="s">
        <v>8</v>
      </c>
      <c r="E4940" t="s">
        <v>8796</v>
      </c>
      <c r="F4940">
        <v>635</v>
      </c>
      <c r="G4940">
        <v>1.109</v>
      </c>
      <c r="H4940">
        <v>0</v>
      </c>
      <c r="J4940" s="1" t="str">
        <f t="shared" si="78"/>
        <v>2024-03-24-18</v>
      </c>
    </row>
    <row r="4941" spans="1:10" x14ac:dyDescent="0.45">
      <c r="A4941">
        <v>5401605</v>
      </c>
      <c r="B4941" s="1">
        <v>45375.791666666664</v>
      </c>
      <c r="C4941" t="s">
        <v>7</v>
      </c>
      <c r="D4941" t="s">
        <v>8</v>
      </c>
      <c r="E4941" t="s">
        <v>8796</v>
      </c>
      <c r="F4941">
        <v>635</v>
      </c>
      <c r="G4941">
        <v>0.436</v>
      </c>
      <c r="H4941">
        <v>0</v>
      </c>
      <c r="J4941" s="1" t="str">
        <f t="shared" si="78"/>
        <v>2024-03-24-19</v>
      </c>
    </row>
    <row r="4942" spans="1:10" x14ac:dyDescent="0.45">
      <c r="A4942">
        <v>5403394</v>
      </c>
      <c r="B4942" s="1">
        <v>45375.833333333336</v>
      </c>
      <c r="C4942" t="s">
        <v>7</v>
      </c>
      <c r="D4942" t="s">
        <v>8</v>
      </c>
      <c r="E4942" t="s">
        <v>8796</v>
      </c>
      <c r="F4942">
        <v>635</v>
      </c>
      <c r="G4942">
        <v>0.54900000000000004</v>
      </c>
      <c r="H4942">
        <v>0</v>
      </c>
      <c r="J4942" s="1" t="str">
        <f t="shared" si="78"/>
        <v>2024-03-24-20</v>
      </c>
    </row>
    <row r="4943" spans="1:10" x14ac:dyDescent="0.45">
      <c r="A4943">
        <v>5404039</v>
      </c>
      <c r="B4943" s="1">
        <v>45375.875</v>
      </c>
      <c r="C4943" t="s">
        <v>7</v>
      </c>
      <c r="D4943" t="s">
        <v>8</v>
      </c>
      <c r="E4943" t="s">
        <v>8796</v>
      </c>
      <c r="F4943">
        <v>635</v>
      </c>
      <c r="G4943">
        <v>0.504</v>
      </c>
      <c r="H4943">
        <v>0</v>
      </c>
      <c r="J4943" s="1" t="str">
        <f t="shared" si="78"/>
        <v>2024-03-24-21</v>
      </c>
    </row>
    <row r="4944" spans="1:10" x14ac:dyDescent="0.45">
      <c r="A4944">
        <v>5404898</v>
      </c>
      <c r="B4944" s="1">
        <v>45375.916666666664</v>
      </c>
      <c r="C4944" t="s">
        <v>7</v>
      </c>
      <c r="D4944" t="s">
        <v>8</v>
      </c>
      <c r="E4944" t="s">
        <v>8796</v>
      </c>
      <c r="F4944">
        <v>635</v>
      </c>
      <c r="G4944">
        <v>0.59699999999999998</v>
      </c>
      <c r="H4944">
        <v>0</v>
      </c>
      <c r="J4944" s="1" t="str">
        <f t="shared" si="78"/>
        <v>2024-03-24-22</v>
      </c>
    </row>
    <row r="4945" spans="1:10" x14ac:dyDescent="0.45">
      <c r="A4945">
        <v>5406643</v>
      </c>
      <c r="B4945" s="1">
        <v>45375.958333333336</v>
      </c>
      <c r="C4945" t="s">
        <v>7</v>
      </c>
      <c r="D4945" t="s">
        <v>8</v>
      </c>
      <c r="E4945" t="s">
        <v>8796</v>
      </c>
      <c r="F4945">
        <v>635</v>
      </c>
      <c r="G4945">
        <v>0.39</v>
      </c>
      <c r="H4945">
        <v>0</v>
      </c>
      <c r="J4945" s="1" t="str">
        <f t="shared" si="78"/>
        <v>2024-03-24-23</v>
      </c>
    </row>
    <row r="4946" spans="1:10" x14ac:dyDescent="0.45">
      <c r="A4946">
        <v>5407109</v>
      </c>
      <c r="B4946" s="1">
        <v>45376</v>
      </c>
      <c r="C4946" t="s">
        <v>7</v>
      </c>
      <c r="D4946" t="s">
        <v>8</v>
      </c>
      <c r="E4946" t="s">
        <v>8796</v>
      </c>
      <c r="F4946">
        <v>635</v>
      </c>
      <c r="G4946">
        <v>0.46600000000000003</v>
      </c>
      <c r="H4946">
        <v>0</v>
      </c>
      <c r="J4946" s="1" t="str">
        <f t="shared" si="78"/>
        <v>2024-03-25-00</v>
      </c>
    </row>
    <row r="4947" spans="1:10" x14ac:dyDescent="0.45">
      <c r="A4947">
        <v>5408293</v>
      </c>
      <c r="B4947" s="1">
        <v>45376.041666666664</v>
      </c>
      <c r="C4947" t="s">
        <v>7</v>
      </c>
      <c r="D4947" t="s">
        <v>8</v>
      </c>
      <c r="E4947" t="s">
        <v>8796</v>
      </c>
      <c r="F4947">
        <v>635</v>
      </c>
      <c r="G4947">
        <v>0.52200000000000002</v>
      </c>
      <c r="H4947">
        <v>0</v>
      </c>
      <c r="J4947" s="1" t="str">
        <f t="shared" si="78"/>
        <v>2024-03-25-01</v>
      </c>
    </row>
    <row r="4948" spans="1:10" x14ac:dyDescent="0.45">
      <c r="A4948">
        <v>5409777</v>
      </c>
      <c r="B4948" s="1">
        <v>45376.083333333336</v>
      </c>
      <c r="C4948" t="s">
        <v>7</v>
      </c>
      <c r="D4948" t="s">
        <v>8</v>
      </c>
      <c r="E4948" t="s">
        <v>8796</v>
      </c>
      <c r="F4948">
        <v>635</v>
      </c>
      <c r="G4948">
        <v>0.95599999999999996</v>
      </c>
      <c r="H4948">
        <v>0</v>
      </c>
      <c r="J4948" s="1" t="str">
        <f t="shared" si="78"/>
        <v>2024-03-25-02</v>
      </c>
    </row>
    <row r="4949" spans="1:10" x14ac:dyDescent="0.45">
      <c r="A4949">
        <v>5410406</v>
      </c>
      <c r="B4949" s="1">
        <v>45376.125</v>
      </c>
      <c r="C4949" t="s">
        <v>7</v>
      </c>
      <c r="D4949" t="s">
        <v>8</v>
      </c>
      <c r="E4949" t="s">
        <v>8796</v>
      </c>
      <c r="F4949">
        <v>635</v>
      </c>
      <c r="G4949">
        <v>0.64800000000000002</v>
      </c>
      <c r="H4949">
        <v>0</v>
      </c>
      <c r="J4949" s="1" t="str">
        <f t="shared" si="78"/>
        <v>2024-03-25-03</v>
      </c>
    </row>
    <row r="4950" spans="1:10" x14ac:dyDescent="0.45">
      <c r="A4950">
        <v>5411857</v>
      </c>
      <c r="B4950" s="1">
        <v>45376.166666666664</v>
      </c>
      <c r="C4950" t="s">
        <v>7</v>
      </c>
      <c r="D4950" t="s">
        <v>8</v>
      </c>
      <c r="E4950" t="s">
        <v>8796</v>
      </c>
      <c r="F4950">
        <v>635</v>
      </c>
      <c r="G4950">
        <v>1.335</v>
      </c>
      <c r="H4950">
        <v>8.9999999999999993E-3</v>
      </c>
      <c r="J4950" s="1" t="str">
        <f t="shared" si="78"/>
        <v>2024-03-25-04</v>
      </c>
    </row>
    <row r="4951" spans="1:10" x14ac:dyDescent="0.45">
      <c r="A4951">
        <v>5413321</v>
      </c>
      <c r="B4951" s="1">
        <v>45376.208333333336</v>
      </c>
      <c r="C4951" t="s">
        <v>7</v>
      </c>
      <c r="D4951" t="s">
        <v>8</v>
      </c>
      <c r="E4951" t="s">
        <v>8796</v>
      </c>
      <c r="F4951">
        <v>635</v>
      </c>
      <c r="G4951">
        <v>0.998</v>
      </c>
      <c r="H4951">
        <v>0.188</v>
      </c>
      <c r="J4951" s="1" t="str">
        <f t="shared" si="78"/>
        <v>2024-03-25-05</v>
      </c>
    </row>
    <row r="4952" spans="1:10" x14ac:dyDescent="0.45">
      <c r="A4952">
        <v>5414209</v>
      </c>
      <c r="B4952" s="1">
        <v>45376.25</v>
      </c>
      <c r="C4952" t="s">
        <v>7</v>
      </c>
      <c r="D4952" t="s">
        <v>8</v>
      </c>
      <c r="E4952" t="s">
        <v>8796</v>
      </c>
      <c r="F4952">
        <v>635</v>
      </c>
      <c r="G4952">
        <v>0.13</v>
      </c>
      <c r="H4952">
        <v>0.83799999999999997</v>
      </c>
      <c r="J4952" s="1" t="str">
        <f t="shared" si="78"/>
        <v>2024-03-25-06</v>
      </c>
    </row>
    <row r="4953" spans="1:10" x14ac:dyDescent="0.45">
      <c r="A4953">
        <v>5415540</v>
      </c>
      <c r="B4953" s="1">
        <v>45376.291666666664</v>
      </c>
      <c r="C4953" t="s">
        <v>7</v>
      </c>
      <c r="D4953" t="s">
        <v>8</v>
      </c>
      <c r="E4953" t="s">
        <v>8796</v>
      </c>
      <c r="F4953">
        <v>635</v>
      </c>
      <c r="G4953">
        <v>7.8E-2</v>
      </c>
      <c r="H4953">
        <v>1.0660000000000001</v>
      </c>
      <c r="J4953" s="1" t="str">
        <f t="shared" si="78"/>
        <v>2024-03-25-07</v>
      </c>
    </row>
    <row r="4954" spans="1:10" x14ac:dyDescent="0.45">
      <c r="A4954">
        <v>5415770</v>
      </c>
      <c r="B4954" s="1">
        <v>45376.333333333336</v>
      </c>
      <c r="C4954" t="s">
        <v>7</v>
      </c>
      <c r="D4954" t="s">
        <v>8</v>
      </c>
      <c r="E4954" t="s">
        <v>8796</v>
      </c>
      <c r="F4954">
        <v>635</v>
      </c>
      <c r="G4954">
        <v>2.7E-2</v>
      </c>
      <c r="H4954">
        <v>1.617</v>
      </c>
      <c r="J4954" s="1" t="str">
        <f t="shared" si="78"/>
        <v>2024-03-25-08</v>
      </c>
    </row>
    <row r="4955" spans="1:10" x14ac:dyDescent="0.45">
      <c r="A4955">
        <v>5417547</v>
      </c>
      <c r="B4955" s="1">
        <v>45376.375</v>
      </c>
      <c r="C4955" t="s">
        <v>7</v>
      </c>
      <c r="D4955" t="s">
        <v>8</v>
      </c>
      <c r="E4955" t="s">
        <v>8796</v>
      </c>
      <c r="F4955">
        <v>635</v>
      </c>
      <c r="G4955">
        <v>0</v>
      </c>
      <c r="H4955">
        <v>3.2210000000000001</v>
      </c>
      <c r="J4955" s="1" t="str">
        <f t="shared" si="78"/>
        <v>2024-03-25-09</v>
      </c>
    </row>
    <row r="4956" spans="1:10" x14ac:dyDescent="0.45">
      <c r="A4956">
        <v>5418022</v>
      </c>
      <c r="B4956" s="1">
        <v>45376.416666666664</v>
      </c>
      <c r="C4956" t="s">
        <v>7</v>
      </c>
      <c r="D4956" t="s">
        <v>8</v>
      </c>
      <c r="E4956" t="s">
        <v>8796</v>
      </c>
      <c r="F4956">
        <v>635</v>
      </c>
      <c r="G4956">
        <v>2E-3</v>
      </c>
      <c r="H4956">
        <v>3.6419999999999999</v>
      </c>
      <c r="J4956" s="1" t="str">
        <f t="shared" si="78"/>
        <v>2024-03-25-10</v>
      </c>
    </row>
    <row r="4957" spans="1:10" x14ac:dyDescent="0.45">
      <c r="A4957">
        <v>5419136</v>
      </c>
      <c r="B4957" s="1">
        <v>45376.458333333336</v>
      </c>
      <c r="C4957" t="s">
        <v>7</v>
      </c>
      <c r="D4957" t="s">
        <v>8</v>
      </c>
      <c r="E4957" t="s">
        <v>8796</v>
      </c>
      <c r="F4957">
        <v>635</v>
      </c>
      <c r="G4957">
        <v>0</v>
      </c>
      <c r="H4957">
        <v>3.2839999999999998</v>
      </c>
      <c r="J4957" s="1" t="str">
        <f t="shared" si="78"/>
        <v>2024-03-25-11</v>
      </c>
    </row>
    <row r="4958" spans="1:10" x14ac:dyDescent="0.45">
      <c r="A4958">
        <v>5420570</v>
      </c>
      <c r="B4958" s="1">
        <v>45376.5</v>
      </c>
      <c r="C4958" t="s">
        <v>7</v>
      </c>
      <c r="D4958" t="s">
        <v>8</v>
      </c>
      <c r="E4958" t="s">
        <v>8796</v>
      </c>
      <c r="F4958">
        <v>635</v>
      </c>
      <c r="G4958">
        <v>0.33400000000000002</v>
      </c>
      <c r="H4958">
        <v>1.1000000000000001</v>
      </c>
      <c r="J4958" s="1" t="str">
        <f t="shared" si="78"/>
        <v>2024-03-25-12</v>
      </c>
    </row>
    <row r="4959" spans="1:10" x14ac:dyDescent="0.45">
      <c r="A4959">
        <v>5422179</v>
      </c>
      <c r="B4959" s="1">
        <v>45376.541666666664</v>
      </c>
      <c r="C4959" t="s">
        <v>7</v>
      </c>
      <c r="D4959" t="s">
        <v>8</v>
      </c>
      <c r="E4959" t="s">
        <v>8796</v>
      </c>
      <c r="F4959">
        <v>635</v>
      </c>
      <c r="G4959">
        <v>0.66400000000000003</v>
      </c>
      <c r="H4959">
        <v>0.437</v>
      </c>
      <c r="J4959" s="1" t="str">
        <f t="shared" si="78"/>
        <v>2024-03-25-13</v>
      </c>
    </row>
    <row r="4960" spans="1:10" x14ac:dyDescent="0.45">
      <c r="A4960">
        <v>5422493</v>
      </c>
      <c r="B4960" s="1">
        <v>45376.583333333336</v>
      </c>
      <c r="C4960" t="s">
        <v>7</v>
      </c>
      <c r="D4960" t="s">
        <v>8</v>
      </c>
      <c r="E4960" t="s">
        <v>8796</v>
      </c>
      <c r="F4960">
        <v>635</v>
      </c>
      <c r="G4960">
        <v>0</v>
      </c>
      <c r="H4960">
        <v>1.546</v>
      </c>
      <c r="J4960" s="1" t="str">
        <f t="shared" si="78"/>
        <v>2024-03-25-14</v>
      </c>
    </row>
    <row r="4961" spans="1:10" x14ac:dyDescent="0.45">
      <c r="A4961">
        <v>5423559</v>
      </c>
      <c r="B4961" s="1">
        <v>45376.625</v>
      </c>
      <c r="C4961" t="s">
        <v>7</v>
      </c>
      <c r="D4961" t="s">
        <v>8</v>
      </c>
      <c r="E4961" t="s">
        <v>8796</v>
      </c>
      <c r="F4961">
        <v>635</v>
      </c>
      <c r="G4961">
        <v>0.41299999999999998</v>
      </c>
      <c r="H4961">
        <v>0.111</v>
      </c>
      <c r="J4961" s="1" t="str">
        <f t="shared" si="78"/>
        <v>2024-03-25-15</v>
      </c>
    </row>
    <row r="4962" spans="1:10" x14ac:dyDescent="0.45">
      <c r="A4962">
        <v>5425358</v>
      </c>
      <c r="B4962" s="1">
        <v>45376.666666666664</v>
      </c>
      <c r="C4962" t="s">
        <v>7</v>
      </c>
      <c r="D4962" t="s">
        <v>8</v>
      </c>
      <c r="E4962" t="s">
        <v>8796</v>
      </c>
      <c r="F4962">
        <v>635</v>
      </c>
      <c r="G4962">
        <v>0.877</v>
      </c>
      <c r="H4962">
        <v>0.02</v>
      </c>
      <c r="J4962" s="1" t="str">
        <f t="shared" si="78"/>
        <v>2024-03-25-16</v>
      </c>
    </row>
    <row r="4963" spans="1:10" x14ac:dyDescent="0.45">
      <c r="A4963">
        <v>5426502</v>
      </c>
      <c r="B4963" s="1">
        <v>45376.708333333336</v>
      </c>
      <c r="C4963" t="s">
        <v>7</v>
      </c>
      <c r="D4963" t="s">
        <v>8</v>
      </c>
      <c r="E4963" t="s">
        <v>8796</v>
      </c>
      <c r="F4963">
        <v>635</v>
      </c>
      <c r="G4963">
        <v>0.41799999999999998</v>
      </c>
      <c r="H4963">
        <v>0</v>
      </c>
      <c r="J4963" s="1" t="str">
        <f t="shared" si="78"/>
        <v>2024-03-25-17</v>
      </c>
    </row>
    <row r="4964" spans="1:10" x14ac:dyDescent="0.45">
      <c r="A4964">
        <v>5427211</v>
      </c>
      <c r="B4964" s="1">
        <v>45376.75</v>
      </c>
      <c r="C4964" t="s">
        <v>7</v>
      </c>
      <c r="D4964" t="s">
        <v>8</v>
      </c>
      <c r="E4964" t="s">
        <v>8796</v>
      </c>
      <c r="F4964">
        <v>635</v>
      </c>
      <c r="G4964">
        <v>0.66800000000000004</v>
      </c>
      <c r="H4964">
        <v>0</v>
      </c>
      <c r="J4964" s="1" t="str">
        <f t="shared" si="78"/>
        <v>2024-03-25-18</v>
      </c>
    </row>
    <row r="4965" spans="1:10" x14ac:dyDescent="0.45">
      <c r="A4965">
        <v>5428675</v>
      </c>
      <c r="B4965" s="1">
        <v>45376.791666666664</v>
      </c>
      <c r="C4965" t="s">
        <v>7</v>
      </c>
      <c r="D4965" t="s">
        <v>8</v>
      </c>
      <c r="E4965" t="s">
        <v>8796</v>
      </c>
      <c r="F4965">
        <v>635</v>
      </c>
      <c r="G4965">
        <v>0.255</v>
      </c>
      <c r="H4965">
        <v>0</v>
      </c>
      <c r="J4965" s="1" t="str">
        <f t="shared" si="78"/>
        <v>2024-03-25-19</v>
      </c>
    </row>
    <row r="4966" spans="1:10" x14ac:dyDescent="0.45">
      <c r="A4966">
        <v>5429780</v>
      </c>
      <c r="B4966" s="1">
        <v>45376.833333333336</v>
      </c>
      <c r="C4966" t="s">
        <v>7</v>
      </c>
      <c r="D4966" t="s">
        <v>8</v>
      </c>
      <c r="E4966" t="s">
        <v>8796</v>
      </c>
      <c r="F4966">
        <v>635</v>
      </c>
      <c r="G4966">
        <v>0.623</v>
      </c>
      <c r="H4966">
        <v>0</v>
      </c>
      <c r="J4966" s="1" t="str">
        <f t="shared" si="78"/>
        <v>2024-03-25-20</v>
      </c>
    </row>
    <row r="4967" spans="1:10" x14ac:dyDescent="0.45">
      <c r="A4967">
        <v>5430573</v>
      </c>
      <c r="B4967" s="1">
        <v>45376.875</v>
      </c>
      <c r="C4967" t="s">
        <v>7</v>
      </c>
      <c r="D4967" t="s">
        <v>8</v>
      </c>
      <c r="E4967" t="s">
        <v>8796</v>
      </c>
      <c r="F4967">
        <v>635</v>
      </c>
      <c r="G4967">
        <v>0.432</v>
      </c>
      <c r="H4967">
        <v>0</v>
      </c>
      <c r="J4967" s="1" t="str">
        <f t="shared" si="78"/>
        <v>2024-03-25-21</v>
      </c>
    </row>
    <row r="4968" spans="1:10" x14ac:dyDescent="0.45">
      <c r="A4968">
        <v>5431005</v>
      </c>
      <c r="B4968" s="1">
        <v>45376.916666666664</v>
      </c>
      <c r="C4968" t="s">
        <v>7</v>
      </c>
      <c r="D4968" t="s">
        <v>8</v>
      </c>
      <c r="E4968" t="s">
        <v>8796</v>
      </c>
      <c r="F4968">
        <v>635</v>
      </c>
      <c r="G4968">
        <v>1.1559999999999999</v>
      </c>
      <c r="H4968">
        <v>0</v>
      </c>
      <c r="J4968" s="1" t="str">
        <f t="shared" si="78"/>
        <v>2024-03-25-22</v>
      </c>
    </row>
    <row r="4969" spans="1:10" x14ac:dyDescent="0.45">
      <c r="A4969">
        <v>5432576</v>
      </c>
      <c r="B4969" s="1">
        <v>45376.958333333336</v>
      </c>
      <c r="C4969" t="s">
        <v>7</v>
      </c>
      <c r="D4969" t="s">
        <v>8</v>
      </c>
      <c r="E4969" t="s">
        <v>8796</v>
      </c>
      <c r="F4969">
        <v>635</v>
      </c>
      <c r="G4969">
        <v>0.56999999999999995</v>
      </c>
      <c r="H4969">
        <v>0</v>
      </c>
      <c r="J4969" s="1" t="str">
        <f t="shared" si="78"/>
        <v>2024-03-25-23</v>
      </c>
    </row>
    <row r="4970" spans="1:10" x14ac:dyDescent="0.45">
      <c r="A4970">
        <v>5434097</v>
      </c>
      <c r="B4970" s="1">
        <v>45377</v>
      </c>
      <c r="C4970" t="s">
        <v>7</v>
      </c>
      <c r="D4970" t="s">
        <v>8</v>
      </c>
      <c r="E4970" t="s">
        <v>8796</v>
      </c>
      <c r="F4970">
        <v>635</v>
      </c>
      <c r="G4970">
        <v>0.378</v>
      </c>
      <c r="H4970">
        <v>0</v>
      </c>
      <c r="J4970" s="1" t="str">
        <f t="shared" si="78"/>
        <v>2024-03-26-00</v>
      </c>
    </row>
    <row r="4971" spans="1:10" x14ac:dyDescent="0.45">
      <c r="A4971">
        <v>5434533</v>
      </c>
      <c r="B4971" s="1">
        <v>45377.041666666664</v>
      </c>
      <c r="C4971" t="s">
        <v>7</v>
      </c>
      <c r="D4971" t="s">
        <v>8</v>
      </c>
      <c r="E4971" t="s">
        <v>8796</v>
      </c>
      <c r="F4971">
        <v>635</v>
      </c>
      <c r="G4971">
        <v>0.78100000000000003</v>
      </c>
      <c r="H4971">
        <v>0</v>
      </c>
      <c r="J4971" s="1" t="str">
        <f t="shared" si="78"/>
        <v>2024-03-26-01</v>
      </c>
    </row>
    <row r="4972" spans="1:10" x14ac:dyDescent="0.45">
      <c r="A4972">
        <v>5436033</v>
      </c>
      <c r="B4972" s="1">
        <v>45377.083333333336</v>
      </c>
      <c r="C4972" t="s">
        <v>7</v>
      </c>
      <c r="D4972" t="s">
        <v>8</v>
      </c>
      <c r="E4972" t="s">
        <v>8796</v>
      </c>
      <c r="F4972">
        <v>635</v>
      </c>
      <c r="G4972">
        <v>0.439</v>
      </c>
      <c r="H4972">
        <v>0</v>
      </c>
      <c r="J4972" s="1" t="str">
        <f t="shared" si="78"/>
        <v>2024-03-26-02</v>
      </c>
    </row>
    <row r="4973" spans="1:10" x14ac:dyDescent="0.45">
      <c r="A4973">
        <v>5436896</v>
      </c>
      <c r="B4973" s="1">
        <v>45377.125</v>
      </c>
      <c r="C4973" t="s">
        <v>7</v>
      </c>
      <c r="D4973" t="s">
        <v>8</v>
      </c>
      <c r="E4973" t="s">
        <v>8796</v>
      </c>
      <c r="F4973">
        <v>635</v>
      </c>
      <c r="G4973">
        <v>1.0649999999999999</v>
      </c>
      <c r="H4973">
        <v>0</v>
      </c>
      <c r="J4973" s="1" t="str">
        <f t="shared" si="78"/>
        <v>2024-03-26-03</v>
      </c>
    </row>
    <row r="4974" spans="1:10" x14ac:dyDescent="0.45">
      <c r="A4974">
        <v>5437907</v>
      </c>
      <c r="B4974" s="1">
        <v>45377.166666666664</v>
      </c>
      <c r="C4974" t="s">
        <v>7</v>
      </c>
      <c r="D4974" t="s">
        <v>8</v>
      </c>
      <c r="E4974" t="s">
        <v>8796</v>
      </c>
      <c r="F4974">
        <v>635</v>
      </c>
      <c r="G4974">
        <v>0.77</v>
      </c>
      <c r="H4974">
        <v>4.0000000000000001E-3</v>
      </c>
      <c r="J4974" s="1" t="str">
        <f t="shared" si="78"/>
        <v>2024-03-26-04</v>
      </c>
    </row>
    <row r="4975" spans="1:10" x14ac:dyDescent="0.45">
      <c r="A4975">
        <v>5439499</v>
      </c>
      <c r="B4975" s="1">
        <v>45377.208333333336</v>
      </c>
      <c r="C4975" t="s">
        <v>7</v>
      </c>
      <c r="D4975" t="s">
        <v>8</v>
      </c>
      <c r="E4975" t="s">
        <v>8796</v>
      </c>
      <c r="F4975">
        <v>635</v>
      </c>
      <c r="G4975">
        <v>0.16700000000000001</v>
      </c>
      <c r="H4975">
        <v>0.151</v>
      </c>
      <c r="J4975" s="1" t="str">
        <f t="shared" si="78"/>
        <v>2024-03-26-05</v>
      </c>
    </row>
    <row r="4976" spans="1:10" x14ac:dyDescent="0.45">
      <c r="A4976">
        <v>5440003</v>
      </c>
      <c r="B4976" s="1">
        <v>45377.25</v>
      </c>
      <c r="C4976" t="s">
        <v>7</v>
      </c>
      <c r="D4976" t="s">
        <v>8</v>
      </c>
      <c r="E4976" t="s">
        <v>8796</v>
      </c>
      <c r="F4976">
        <v>635</v>
      </c>
      <c r="G4976">
        <v>0.40699999999999997</v>
      </c>
      <c r="H4976">
        <v>0.23799999999999999</v>
      </c>
      <c r="J4976" s="1" t="str">
        <f t="shared" si="78"/>
        <v>2024-03-26-06</v>
      </c>
    </row>
    <row r="4977" spans="1:10" x14ac:dyDescent="0.45">
      <c r="A4977">
        <v>5440855</v>
      </c>
      <c r="B4977" s="1">
        <v>45377.291666666664</v>
      </c>
      <c r="C4977" t="s">
        <v>7</v>
      </c>
      <c r="D4977" t="s">
        <v>8</v>
      </c>
      <c r="E4977" t="s">
        <v>8796</v>
      </c>
      <c r="F4977">
        <v>635</v>
      </c>
      <c r="G4977">
        <v>0.61599999999999999</v>
      </c>
      <c r="H4977">
        <v>0.504</v>
      </c>
      <c r="J4977" s="1" t="str">
        <f t="shared" si="78"/>
        <v>2024-03-26-07</v>
      </c>
    </row>
    <row r="4978" spans="1:10" x14ac:dyDescent="0.45">
      <c r="A4978">
        <v>5442766</v>
      </c>
      <c r="B4978" s="1">
        <v>45377.333333333336</v>
      </c>
      <c r="C4978" t="s">
        <v>7</v>
      </c>
      <c r="D4978" t="s">
        <v>8</v>
      </c>
      <c r="E4978" t="s">
        <v>8796</v>
      </c>
      <c r="F4978">
        <v>635</v>
      </c>
      <c r="G4978">
        <v>0.191</v>
      </c>
      <c r="H4978">
        <v>0.82199999999999995</v>
      </c>
      <c r="J4978" s="1" t="str">
        <f t="shared" si="78"/>
        <v>2024-03-26-08</v>
      </c>
    </row>
    <row r="4979" spans="1:10" x14ac:dyDescent="0.45">
      <c r="A4979">
        <v>5443305</v>
      </c>
      <c r="B4979" s="1">
        <v>45377.375</v>
      </c>
      <c r="C4979" t="s">
        <v>7</v>
      </c>
      <c r="D4979" t="s">
        <v>8</v>
      </c>
      <c r="E4979" t="s">
        <v>8796</v>
      </c>
      <c r="F4979">
        <v>635</v>
      </c>
      <c r="G4979">
        <v>0.109</v>
      </c>
      <c r="H4979">
        <v>1.35</v>
      </c>
      <c r="J4979" s="1" t="str">
        <f t="shared" si="78"/>
        <v>2024-03-26-09</v>
      </c>
    </row>
    <row r="4980" spans="1:10" x14ac:dyDescent="0.45">
      <c r="A4980">
        <v>5444165</v>
      </c>
      <c r="B4980" s="1">
        <v>45377.416666666664</v>
      </c>
      <c r="C4980" t="s">
        <v>7</v>
      </c>
      <c r="D4980" t="s">
        <v>8</v>
      </c>
      <c r="E4980" t="s">
        <v>8796</v>
      </c>
      <c r="F4980">
        <v>635</v>
      </c>
      <c r="G4980">
        <v>4.8000000000000001E-2</v>
      </c>
      <c r="H4980">
        <v>3.0870000000000002</v>
      </c>
      <c r="J4980" s="1" t="str">
        <f t="shared" si="78"/>
        <v>2024-03-26-10</v>
      </c>
    </row>
    <row r="4981" spans="1:10" x14ac:dyDescent="0.45">
      <c r="A4981">
        <v>5445858</v>
      </c>
      <c r="B4981" s="1">
        <v>45377.458333333336</v>
      </c>
      <c r="C4981" t="s">
        <v>7</v>
      </c>
      <c r="D4981" t="s">
        <v>8</v>
      </c>
      <c r="E4981" t="s">
        <v>8796</v>
      </c>
      <c r="F4981">
        <v>635</v>
      </c>
      <c r="G4981">
        <v>0.62</v>
      </c>
      <c r="H4981">
        <v>2.3119999999999998</v>
      </c>
      <c r="J4981" s="1" t="str">
        <f t="shared" si="78"/>
        <v>2024-03-26-11</v>
      </c>
    </row>
    <row r="4982" spans="1:10" x14ac:dyDescent="0.45">
      <c r="A4982">
        <v>5447040</v>
      </c>
      <c r="B4982" s="1">
        <v>45377.5</v>
      </c>
      <c r="C4982" t="s">
        <v>7</v>
      </c>
      <c r="D4982" t="s">
        <v>8</v>
      </c>
      <c r="E4982" t="s">
        <v>8796</v>
      </c>
      <c r="F4982">
        <v>635</v>
      </c>
      <c r="G4982">
        <v>0.34</v>
      </c>
      <c r="H4982">
        <v>1.75</v>
      </c>
      <c r="J4982" s="1" t="str">
        <f t="shared" si="78"/>
        <v>2024-03-26-12</v>
      </c>
    </row>
    <row r="4983" spans="1:10" x14ac:dyDescent="0.45">
      <c r="A4983">
        <v>5448120</v>
      </c>
      <c r="B4983" s="1">
        <v>45377.541666666664</v>
      </c>
      <c r="C4983" t="s">
        <v>7</v>
      </c>
      <c r="D4983" t="s">
        <v>8</v>
      </c>
      <c r="E4983" t="s">
        <v>8796</v>
      </c>
      <c r="F4983">
        <v>635</v>
      </c>
      <c r="G4983">
        <v>0.35</v>
      </c>
      <c r="H4983">
        <v>1.5169999999999999</v>
      </c>
      <c r="J4983" s="1" t="str">
        <f t="shared" si="78"/>
        <v>2024-03-26-13</v>
      </c>
    </row>
    <row r="4984" spans="1:10" x14ac:dyDescent="0.45">
      <c r="A4984">
        <v>5449366</v>
      </c>
      <c r="B4984" s="1">
        <v>45377.583333333336</v>
      </c>
      <c r="C4984" t="s">
        <v>7</v>
      </c>
      <c r="D4984" t="s">
        <v>8</v>
      </c>
      <c r="E4984" t="s">
        <v>8796</v>
      </c>
      <c r="F4984">
        <v>635</v>
      </c>
      <c r="G4984">
        <v>0.96199999999999997</v>
      </c>
      <c r="H4984">
        <v>1.01</v>
      </c>
      <c r="J4984" s="1" t="str">
        <f t="shared" si="78"/>
        <v>2024-03-26-14</v>
      </c>
    </row>
    <row r="4985" spans="1:10" x14ac:dyDescent="0.45">
      <c r="A4985">
        <v>5450120</v>
      </c>
      <c r="B4985" s="1">
        <v>45377.625</v>
      </c>
      <c r="C4985" t="s">
        <v>7</v>
      </c>
      <c r="D4985" t="s">
        <v>8</v>
      </c>
      <c r="E4985" t="s">
        <v>8796</v>
      </c>
      <c r="F4985">
        <v>635</v>
      </c>
      <c r="G4985">
        <v>0.83299999999999996</v>
      </c>
      <c r="H4985">
        <v>0.39200000000000002</v>
      </c>
      <c r="J4985" s="1" t="str">
        <f t="shared" si="78"/>
        <v>2024-03-26-15</v>
      </c>
    </row>
    <row r="4986" spans="1:10" x14ac:dyDescent="0.45">
      <c r="A4986">
        <v>5451268</v>
      </c>
      <c r="B4986" s="1">
        <v>45377.666666666664</v>
      </c>
      <c r="C4986" t="s">
        <v>7</v>
      </c>
      <c r="D4986" t="s">
        <v>8</v>
      </c>
      <c r="E4986" t="s">
        <v>8796</v>
      </c>
      <c r="F4986">
        <v>635</v>
      </c>
      <c r="G4986">
        <v>1.3340000000000001</v>
      </c>
      <c r="H4986">
        <v>1.9E-2</v>
      </c>
      <c r="J4986" s="1" t="str">
        <f t="shared" si="78"/>
        <v>2024-03-26-16</v>
      </c>
    </row>
    <row r="4987" spans="1:10" x14ac:dyDescent="0.45">
      <c r="A4987">
        <v>5452514</v>
      </c>
      <c r="B4987" s="1">
        <v>45377.708333333336</v>
      </c>
      <c r="C4987" t="s">
        <v>7</v>
      </c>
      <c r="D4987" t="s">
        <v>8</v>
      </c>
      <c r="E4987" t="s">
        <v>8796</v>
      </c>
      <c r="F4987">
        <v>635</v>
      </c>
      <c r="G4987">
        <v>1.39</v>
      </c>
      <c r="H4987">
        <v>0</v>
      </c>
      <c r="J4987" s="1" t="str">
        <f t="shared" si="78"/>
        <v>2024-03-26-17</v>
      </c>
    </row>
    <row r="4988" spans="1:10" x14ac:dyDescent="0.45">
      <c r="A4988">
        <v>5453828</v>
      </c>
      <c r="B4988" s="1">
        <v>45377.75</v>
      </c>
      <c r="C4988" t="s">
        <v>7</v>
      </c>
      <c r="D4988" t="s">
        <v>8</v>
      </c>
      <c r="E4988" t="s">
        <v>8796</v>
      </c>
      <c r="F4988">
        <v>635</v>
      </c>
      <c r="G4988">
        <v>1.149</v>
      </c>
      <c r="H4988">
        <v>0</v>
      </c>
      <c r="J4988" s="1" t="str">
        <f t="shared" si="78"/>
        <v>2024-03-26-18</v>
      </c>
    </row>
    <row r="4989" spans="1:10" x14ac:dyDescent="0.45">
      <c r="A4989">
        <v>5454973</v>
      </c>
      <c r="B4989" s="1">
        <v>45377.791666666664</v>
      </c>
      <c r="C4989" t="s">
        <v>7</v>
      </c>
      <c r="D4989" t="s">
        <v>8</v>
      </c>
      <c r="E4989" t="s">
        <v>8796</v>
      </c>
      <c r="F4989">
        <v>635</v>
      </c>
      <c r="G4989">
        <v>1.0980000000000001</v>
      </c>
      <c r="H4989">
        <v>0</v>
      </c>
      <c r="J4989" s="1" t="str">
        <f t="shared" si="78"/>
        <v>2024-03-26-19</v>
      </c>
    </row>
    <row r="4990" spans="1:10" x14ac:dyDescent="0.45">
      <c r="A4990">
        <v>5455593</v>
      </c>
      <c r="B4990" s="1">
        <v>45377.833333333336</v>
      </c>
      <c r="C4990" t="s">
        <v>7</v>
      </c>
      <c r="D4990" t="s">
        <v>8</v>
      </c>
      <c r="E4990" t="s">
        <v>8796</v>
      </c>
      <c r="F4990">
        <v>635</v>
      </c>
      <c r="G4990">
        <v>1.0209999999999999</v>
      </c>
      <c r="H4990">
        <v>0</v>
      </c>
      <c r="J4990" s="1" t="str">
        <f t="shared" si="78"/>
        <v>2024-03-26-20</v>
      </c>
    </row>
    <row r="4991" spans="1:10" x14ac:dyDescent="0.45">
      <c r="A4991">
        <v>5456185</v>
      </c>
      <c r="B4991" s="1">
        <v>45377.875</v>
      </c>
      <c r="C4991" t="s">
        <v>7</v>
      </c>
      <c r="D4991" t="s">
        <v>8</v>
      </c>
      <c r="E4991" t="s">
        <v>8796</v>
      </c>
      <c r="F4991">
        <v>635</v>
      </c>
      <c r="G4991">
        <v>0.98899999999999999</v>
      </c>
      <c r="H4991">
        <v>0</v>
      </c>
      <c r="J4991" s="1" t="str">
        <f t="shared" si="78"/>
        <v>2024-03-26-21</v>
      </c>
    </row>
    <row r="4992" spans="1:10" x14ac:dyDescent="0.45">
      <c r="A4992">
        <v>5458044</v>
      </c>
      <c r="B4992" s="1">
        <v>45377.916666666664</v>
      </c>
      <c r="C4992" t="s">
        <v>7</v>
      </c>
      <c r="D4992" t="s">
        <v>8</v>
      </c>
      <c r="E4992" t="s">
        <v>8796</v>
      </c>
      <c r="F4992">
        <v>635</v>
      </c>
      <c r="G4992">
        <v>1.004</v>
      </c>
      <c r="H4992">
        <v>0</v>
      </c>
      <c r="J4992" s="1" t="str">
        <f t="shared" si="78"/>
        <v>2024-03-26-22</v>
      </c>
    </row>
    <row r="4993" spans="1:10" x14ac:dyDescent="0.45">
      <c r="A4993">
        <v>5459204</v>
      </c>
      <c r="B4993" s="1">
        <v>45377.958333333336</v>
      </c>
      <c r="C4993" t="s">
        <v>7</v>
      </c>
      <c r="D4993" t="s">
        <v>8</v>
      </c>
      <c r="E4993" t="s">
        <v>8796</v>
      </c>
      <c r="F4993">
        <v>635</v>
      </c>
      <c r="G4993">
        <v>1.0780000000000001</v>
      </c>
      <c r="H4993">
        <v>0</v>
      </c>
      <c r="J4993" s="1" t="str">
        <f t="shared" si="78"/>
        <v>2024-03-26-23</v>
      </c>
    </row>
    <row r="4994" spans="1:10" x14ac:dyDescent="0.45">
      <c r="A4994">
        <v>5459553</v>
      </c>
      <c r="B4994" s="1">
        <v>45378</v>
      </c>
      <c r="C4994" t="s">
        <v>7</v>
      </c>
      <c r="D4994" t="s">
        <v>8</v>
      </c>
      <c r="E4994" t="s">
        <v>8796</v>
      </c>
      <c r="F4994">
        <v>635</v>
      </c>
      <c r="G4994">
        <v>1.008</v>
      </c>
      <c r="H4994">
        <v>0</v>
      </c>
      <c r="J4994" s="1" t="str">
        <f t="shared" si="78"/>
        <v>2024-03-27-00</v>
      </c>
    </row>
    <row r="4995" spans="1:10" x14ac:dyDescent="0.45">
      <c r="A4995">
        <v>5460515</v>
      </c>
      <c r="B4995" s="1">
        <v>45378.041666666664</v>
      </c>
      <c r="C4995" t="s">
        <v>7</v>
      </c>
      <c r="D4995" t="s">
        <v>8</v>
      </c>
      <c r="E4995" t="s">
        <v>8796</v>
      </c>
      <c r="F4995">
        <v>635</v>
      </c>
      <c r="G4995">
        <v>1.085</v>
      </c>
      <c r="H4995">
        <v>0</v>
      </c>
      <c r="J4995" s="1" t="str">
        <f t="shared" ref="J4995:J5058" si="79">TEXT(YEAR(B4995),"0000")&amp;"-"&amp;TEXT(MONTH(B4995),"00")&amp;"-"&amp;TEXT(DAY(B4995),"00")&amp;"-"&amp;TEXT(HOUR(B4995),"00")</f>
        <v>2024-03-27-01</v>
      </c>
    </row>
    <row r="4996" spans="1:10" x14ac:dyDescent="0.45">
      <c r="A4996">
        <v>5461643</v>
      </c>
      <c r="B4996" s="1">
        <v>45378.083333333336</v>
      </c>
      <c r="C4996" t="s">
        <v>7</v>
      </c>
      <c r="D4996" t="s">
        <v>8</v>
      </c>
      <c r="E4996" t="s">
        <v>8796</v>
      </c>
      <c r="F4996">
        <v>635</v>
      </c>
      <c r="G4996">
        <v>1.026</v>
      </c>
      <c r="H4996">
        <v>0</v>
      </c>
      <c r="J4996" s="1" t="str">
        <f t="shared" si="79"/>
        <v>2024-03-27-02</v>
      </c>
    </row>
    <row r="4997" spans="1:10" x14ac:dyDescent="0.45">
      <c r="A4997">
        <v>5463468</v>
      </c>
      <c r="B4997" s="1">
        <v>45378.125</v>
      </c>
      <c r="C4997" t="s">
        <v>7</v>
      </c>
      <c r="D4997" t="s">
        <v>8</v>
      </c>
      <c r="E4997" t="s">
        <v>8796</v>
      </c>
      <c r="F4997">
        <v>635</v>
      </c>
      <c r="G4997">
        <v>1.006</v>
      </c>
      <c r="H4997">
        <v>0</v>
      </c>
      <c r="J4997" s="1" t="str">
        <f t="shared" si="79"/>
        <v>2024-03-27-03</v>
      </c>
    </row>
    <row r="4998" spans="1:10" x14ac:dyDescent="0.45">
      <c r="A4998">
        <v>5464132</v>
      </c>
      <c r="B4998" s="1">
        <v>45378.166666666664</v>
      </c>
      <c r="C4998" t="s">
        <v>7</v>
      </c>
      <c r="D4998" t="s">
        <v>8</v>
      </c>
      <c r="E4998" t="s">
        <v>8796</v>
      </c>
      <c r="F4998">
        <v>635</v>
      </c>
      <c r="G4998">
        <v>1.254</v>
      </c>
      <c r="H4998">
        <v>1.0999999999999999E-2</v>
      </c>
      <c r="J4998" s="1" t="str">
        <f t="shared" si="79"/>
        <v>2024-03-27-04</v>
      </c>
    </row>
    <row r="4999" spans="1:10" x14ac:dyDescent="0.45">
      <c r="A4999">
        <v>5465523</v>
      </c>
      <c r="B4999" s="1">
        <v>45378.208333333336</v>
      </c>
      <c r="C4999" t="s">
        <v>7</v>
      </c>
      <c r="D4999" t="s">
        <v>8</v>
      </c>
      <c r="E4999" t="s">
        <v>8796</v>
      </c>
      <c r="F4999">
        <v>635</v>
      </c>
      <c r="G4999">
        <v>2.5999999999999999E-2</v>
      </c>
      <c r="H4999">
        <v>0.20899999999999999</v>
      </c>
      <c r="J4999" s="1" t="str">
        <f t="shared" si="79"/>
        <v>2024-03-27-05</v>
      </c>
    </row>
    <row r="5000" spans="1:10" x14ac:dyDescent="0.45">
      <c r="A5000">
        <v>5466558</v>
      </c>
      <c r="B5000" s="1">
        <v>45378.25</v>
      </c>
      <c r="C5000" t="s">
        <v>7</v>
      </c>
      <c r="D5000" t="s">
        <v>8</v>
      </c>
      <c r="E5000" t="s">
        <v>8796</v>
      </c>
      <c r="F5000">
        <v>635</v>
      </c>
      <c r="G5000">
        <v>2E-3</v>
      </c>
      <c r="H5000">
        <v>0.83899999999999997</v>
      </c>
      <c r="J5000" s="1" t="str">
        <f t="shared" si="79"/>
        <v>2024-03-27-06</v>
      </c>
    </row>
    <row r="5001" spans="1:10" x14ac:dyDescent="0.45">
      <c r="A5001">
        <v>5467420</v>
      </c>
      <c r="B5001" s="1">
        <v>45378.291666666664</v>
      </c>
      <c r="C5001" t="s">
        <v>7</v>
      </c>
      <c r="D5001" t="s">
        <v>8</v>
      </c>
      <c r="E5001" t="s">
        <v>8796</v>
      </c>
      <c r="F5001">
        <v>635</v>
      </c>
      <c r="G5001">
        <v>1.2E-2</v>
      </c>
      <c r="H5001">
        <v>1.3580000000000001</v>
      </c>
      <c r="J5001" s="1" t="str">
        <f t="shared" si="79"/>
        <v>2024-03-27-07</v>
      </c>
    </row>
    <row r="5002" spans="1:10" x14ac:dyDescent="0.45">
      <c r="A5002">
        <v>5468620</v>
      </c>
      <c r="B5002" s="1">
        <v>45378.333333333336</v>
      </c>
      <c r="C5002" t="s">
        <v>7</v>
      </c>
      <c r="D5002" t="s">
        <v>8</v>
      </c>
      <c r="E5002" t="s">
        <v>8796</v>
      </c>
      <c r="F5002">
        <v>635</v>
      </c>
      <c r="G5002">
        <v>0.11799999999999999</v>
      </c>
      <c r="H5002">
        <v>1.1839999999999999</v>
      </c>
      <c r="J5002" s="1" t="str">
        <f t="shared" si="79"/>
        <v>2024-03-27-08</v>
      </c>
    </row>
    <row r="5003" spans="1:10" x14ac:dyDescent="0.45">
      <c r="A5003">
        <v>5469903</v>
      </c>
      <c r="B5003" s="1">
        <v>45378.375</v>
      </c>
      <c r="C5003" t="s">
        <v>7</v>
      </c>
      <c r="D5003" t="s">
        <v>8</v>
      </c>
      <c r="E5003" t="s">
        <v>8796</v>
      </c>
      <c r="F5003">
        <v>635</v>
      </c>
      <c r="G5003">
        <v>0</v>
      </c>
      <c r="H5003">
        <v>1.845</v>
      </c>
      <c r="J5003" s="1" t="str">
        <f t="shared" si="79"/>
        <v>2024-03-27-09</v>
      </c>
    </row>
    <row r="5004" spans="1:10" x14ac:dyDescent="0.45">
      <c r="A5004">
        <v>5470617</v>
      </c>
      <c r="B5004" s="1">
        <v>45378.416666666664</v>
      </c>
      <c r="C5004" t="s">
        <v>7</v>
      </c>
      <c r="D5004" t="s">
        <v>8</v>
      </c>
      <c r="E5004" t="s">
        <v>8796</v>
      </c>
      <c r="F5004">
        <v>635</v>
      </c>
      <c r="G5004">
        <v>3.1E-2</v>
      </c>
      <c r="H5004">
        <v>1.42</v>
      </c>
      <c r="J5004" s="1" t="str">
        <f t="shared" si="79"/>
        <v>2024-03-27-10</v>
      </c>
    </row>
    <row r="5005" spans="1:10" x14ac:dyDescent="0.45">
      <c r="A5005">
        <v>5471377</v>
      </c>
      <c r="B5005" s="1">
        <v>45378.458333333336</v>
      </c>
      <c r="C5005" t="s">
        <v>7</v>
      </c>
      <c r="D5005" t="s">
        <v>8</v>
      </c>
      <c r="E5005" t="s">
        <v>8796</v>
      </c>
      <c r="F5005">
        <v>635</v>
      </c>
      <c r="G5005">
        <v>1.6E-2</v>
      </c>
      <c r="H5005">
        <v>1.8360000000000001</v>
      </c>
      <c r="J5005" s="1" t="str">
        <f t="shared" si="79"/>
        <v>2024-03-27-11</v>
      </c>
    </row>
    <row r="5006" spans="1:10" x14ac:dyDescent="0.45">
      <c r="A5006">
        <v>5473037</v>
      </c>
      <c r="B5006" s="1">
        <v>45378.5</v>
      </c>
      <c r="C5006" t="s">
        <v>7</v>
      </c>
      <c r="D5006" t="s">
        <v>8</v>
      </c>
      <c r="E5006" t="s">
        <v>8796</v>
      </c>
      <c r="F5006">
        <v>635</v>
      </c>
      <c r="G5006">
        <v>1E-3</v>
      </c>
      <c r="H5006">
        <v>2.5289999999999999</v>
      </c>
      <c r="J5006" s="1" t="str">
        <f t="shared" si="79"/>
        <v>2024-03-27-12</v>
      </c>
    </row>
    <row r="5007" spans="1:10" x14ac:dyDescent="0.45">
      <c r="A5007">
        <v>5473659</v>
      </c>
      <c r="B5007" s="1">
        <v>45378.541666666664</v>
      </c>
      <c r="C5007" t="s">
        <v>7</v>
      </c>
      <c r="D5007" t="s">
        <v>8</v>
      </c>
      <c r="E5007" t="s">
        <v>8796</v>
      </c>
      <c r="F5007">
        <v>635</v>
      </c>
      <c r="G5007">
        <v>9.9000000000000005E-2</v>
      </c>
      <c r="H5007">
        <v>1.101</v>
      </c>
      <c r="J5007" s="1" t="str">
        <f t="shared" si="79"/>
        <v>2024-03-27-13</v>
      </c>
    </row>
    <row r="5008" spans="1:10" x14ac:dyDescent="0.45">
      <c r="A5008">
        <v>5475711</v>
      </c>
      <c r="B5008" s="1">
        <v>45378.583333333336</v>
      </c>
      <c r="C5008" t="s">
        <v>7</v>
      </c>
      <c r="D5008" t="s">
        <v>8</v>
      </c>
      <c r="E5008" t="s">
        <v>8796</v>
      </c>
      <c r="F5008">
        <v>635</v>
      </c>
      <c r="G5008">
        <v>0.47599999999999998</v>
      </c>
      <c r="H5008">
        <v>0.67500000000000004</v>
      </c>
      <c r="J5008" s="1" t="str">
        <f t="shared" si="79"/>
        <v>2024-03-27-14</v>
      </c>
    </row>
    <row r="5009" spans="1:10" x14ac:dyDescent="0.45">
      <c r="A5009">
        <v>5475985</v>
      </c>
      <c r="B5009" s="1">
        <v>45378.625</v>
      </c>
      <c r="C5009" t="s">
        <v>7</v>
      </c>
      <c r="D5009" t="s">
        <v>8</v>
      </c>
      <c r="E5009" t="s">
        <v>8796</v>
      </c>
      <c r="F5009">
        <v>635</v>
      </c>
      <c r="G5009">
        <v>1.0089999999999999</v>
      </c>
      <c r="H5009">
        <v>0.23799999999999999</v>
      </c>
      <c r="J5009" s="1" t="str">
        <f t="shared" si="79"/>
        <v>2024-03-27-15</v>
      </c>
    </row>
    <row r="5010" spans="1:10" x14ac:dyDescent="0.45">
      <c r="A5010">
        <v>5476874</v>
      </c>
      <c r="B5010" s="1">
        <v>45378.666666666664</v>
      </c>
      <c r="C5010" t="s">
        <v>7</v>
      </c>
      <c r="D5010" t="s">
        <v>8</v>
      </c>
      <c r="E5010" t="s">
        <v>8796</v>
      </c>
      <c r="F5010">
        <v>635</v>
      </c>
      <c r="G5010">
        <v>0.82099999999999995</v>
      </c>
      <c r="H5010">
        <v>8.0000000000000002E-3</v>
      </c>
      <c r="J5010" s="1" t="str">
        <f t="shared" si="79"/>
        <v>2024-03-27-16</v>
      </c>
    </row>
    <row r="5011" spans="1:10" x14ac:dyDescent="0.45">
      <c r="A5011">
        <v>5478827</v>
      </c>
      <c r="B5011" s="1">
        <v>45378.708333333336</v>
      </c>
      <c r="C5011" t="s">
        <v>7</v>
      </c>
      <c r="D5011" t="s">
        <v>8</v>
      </c>
      <c r="E5011" t="s">
        <v>8796</v>
      </c>
      <c r="F5011">
        <v>635</v>
      </c>
      <c r="G5011">
        <v>0.55900000000000005</v>
      </c>
      <c r="H5011">
        <v>0</v>
      </c>
      <c r="J5011" s="1" t="str">
        <f t="shared" si="79"/>
        <v>2024-03-27-17</v>
      </c>
    </row>
    <row r="5012" spans="1:10" x14ac:dyDescent="0.45">
      <c r="A5012">
        <v>5480019</v>
      </c>
      <c r="B5012" s="1">
        <v>45378.75</v>
      </c>
      <c r="C5012" t="s">
        <v>7</v>
      </c>
      <c r="D5012" t="s">
        <v>8</v>
      </c>
      <c r="E5012" t="s">
        <v>8796</v>
      </c>
      <c r="F5012">
        <v>635</v>
      </c>
      <c r="G5012">
        <v>0.35699999999999998</v>
      </c>
      <c r="H5012">
        <v>0</v>
      </c>
      <c r="J5012" s="1" t="str">
        <f t="shared" si="79"/>
        <v>2024-03-27-18</v>
      </c>
    </row>
    <row r="5013" spans="1:10" x14ac:dyDescent="0.45">
      <c r="A5013">
        <v>5480248</v>
      </c>
      <c r="B5013" s="1">
        <v>45378.791666666664</v>
      </c>
      <c r="C5013" t="s">
        <v>7</v>
      </c>
      <c r="D5013" t="s">
        <v>8</v>
      </c>
      <c r="E5013" t="s">
        <v>8796</v>
      </c>
      <c r="F5013">
        <v>635</v>
      </c>
      <c r="G5013">
        <v>0.51800000000000002</v>
      </c>
      <c r="H5013">
        <v>0</v>
      </c>
      <c r="J5013" s="1" t="str">
        <f t="shared" si="79"/>
        <v>2024-03-27-19</v>
      </c>
    </row>
    <row r="5014" spans="1:10" x14ac:dyDescent="0.45">
      <c r="A5014">
        <v>5481232</v>
      </c>
      <c r="B5014" s="1">
        <v>45378.833333333336</v>
      </c>
      <c r="C5014" t="s">
        <v>7</v>
      </c>
      <c r="D5014" t="s">
        <v>8</v>
      </c>
      <c r="E5014" t="s">
        <v>8796</v>
      </c>
      <c r="F5014">
        <v>635</v>
      </c>
      <c r="G5014">
        <v>0.59199999999999997</v>
      </c>
      <c r="H5014">
        <v>0</v>
      </c>
      <c r="J5014" s="1" t="str">
        <f t="shared" si="79"/>
        <v>2024-03-27-20</v>
      </c>
    </row>
    <row r="5015" spans="1:10" x14ac:dyDescent="0.45">
      <c r="A5015">
        <v>5483067</v>
      </c>
      <c r="B5015" s="1">
        <v>45378.875</v>
      </c>
      <c r="C5015" t="s">
        <v>7</v>
      </c>
      <c r="D5015" t="s">
        <v>8</v>
      </c>
      <c r="E5015" t="s">
        <v>8796</v>
      </c>
      <c r="F5015">
        <v>635</v>
      </c>
      <c r="G5015">
        <v>0.20499999999999999</v>
      </c>
      <c r="H5015">
        <v>0</v>
      </c>
      <c r="J5015" s="1" t="str">
        <f t="shared" si="79"/>
        <v>2024-03-27-21</v>
      </c>
    </row>
    <row r="5016" spans="1:10" x14ac:dyDescent="0.45">
      <c r="A5016">
        <v>5483448</v>
      </c>
      <c r="B5016" s="1">
        <v>45378.916666666664</v>
      </c>
      <c r="C5016" t="s">
        <v>7</v>
      </c>
      <c r="D5016" t="s">
        <v>8</v>
      </c>
      <c r="E5016" t="s">
        <v>8796</v>
      </c>
      <c r="F5016">
        <v>635</v>
      </c>
      <c r="G5016">
        <v>0.51700000000000002</v>
      </c>
      <c r="H5016">
        <v>0</v>
      </c>
      <c r="J5016" s="1" t="str">
        <f t="shared" si="79"/>
        <v>2024-03-27-22</v>
      </c>
    </row>
    <row r="5017" spans="1:10" x14ac:dyDescent="0.45">
      <c r="A5017">
        <v>5485071</v>
      </c>
      <c r="B5017" s="1">
        <v>45378.958333333336</v>
      </c>
      <c r="C5017" t="s">
        <v>7</v>
      </c>
      <c r="D5017" t="s">
        <v>8</v>
      </c>
      <c r="E5017" t="s">
        <v>8796</v>
      </c>
      <c r="F5017">
        <v>635</v>
      </c>
      <c r="G5017">
        <v>0.26800000000000002</v>
      </c>
      <c r="H5017">
        <v>0</v>
      </c>
      <c r="J5017" s="1" t="str">
        <f t="shared" si="79"/>
        <v>2024-03-27-23</v>
      </c>
    </row>
    <row r="5018" spans="1:10" x14ac:dyDescent="0.45">
      <c r="A5018">
        <v>5486371</v>
      </c>
      <c r="B5018" s="1">
        <v>45379</v>
      </c>
      <c r="C5018" t="s">
        <v>7</v>
      </c>
      <c r="D5018" t="s">
        <v>8</v>
      </c>
      <c r="E5018" t="s">
        <v>8796</v>
      </c>
      <c r="F5018">
        <v>635</v>
      </c>
      <c r="G5018">
        <v>0.44700000000000001</v>
      </c>
      <c r="H5018">
        <v>0</v>
      </c>
      <c r="J5018" s="1" t="str">
        <f t="shared" si="79"/>
        <v>2024-03-28-00</v>
      </c>
    </row>
    <row r="5019" spans="1:10" x14ac:dyDescent="0.45">
      <c r="A5019">
        <v>5486655</v>
      </c>
      <c r="B5019" s="1">
        <v>45379.041666666664</v>
      </c>
      <c r="C5019" t="s">
        <v>7</v>
      </c>
      <c r="D5019" t="s">
        <v>8</v>
      </c>
      <c r="E5019" t="s">
        <v>8796</v>
      </c>
      <c r="F5019">
        <v>635</v>
      </c>
      <c r="G5019">
        <v>0.38</v>
      </c>
      <c r="H5019">
        <v>0</v>
      </c>
      <c r="J5019" s="1" t="str">
        <f t="shared" si="79"/>
        <v>2024-03-28-01</v>
      </c>
    </row>
    <row r="5020" spans="1:10" x14ac:dyDescent="0.45">
      <c r="A5020">
        <v>5488834</v>
      </c>
      <c r="B5020" s="1">
        <v>45379.083333333336</v>
      </c>
      <c r="C5020" t="s">
        <v>7</v>
      </c>
      <c r="D5020" t="s">
        <v>8</v>
      </c>
      <c r="E5020" t="s">
        <v>8796</v>
      </c>
      <c r="F5020">
        <v>635</v>
      </c>
      <c r="G5020">
        <v>0.82399999999999995</v>
      </c>
      <c r="H5020">
        <v>0</v>
      </c>
      <c r="J5020" s="1" t="str">
        <f t="shared" si="79"/>
        <v>2024-03-28-02</v>
      </c>
    </row>
    <row r="5021" spans="1:10" x14ac:dyDescent="0.45">
      <c r="A5021">
        <v>5489740</v>
      </c>
      <c r="B5021" s="1">
        <v>45379.125</v>
      </c>
      <c r="C5021" t="s">
        <v>7</v>
      </c>
      <c r="D5021" t="s">
        <v>8</v>
      </c>
      <c r="E5021" t="s">
        <v>8796</v>
      </c>
      <c r="F5021">
        <v>635</v>
      </c>
      <c r="G5021">
        <v>0.496</v>
      </c>
      <c r="H5021">
        <v>0</v>
      </c>
      <c r="J5021" s="1" t="str">
        <f t="shared" si="79"/>
        <v>2024-03-28-03</v>
      </c>
    </row>
    <row r="5022" spans="1:10" x14ac:dyDescent="0.45">
      <c r="A5022">
        <v>5490783</v>
      </c>
      <c r="B5022" s="1">
        <v>45379.166666666664</v>
      </c>
      <c r="C5022" t="s">
        <v>7</v>
      </c>
      <c r="D5022" t="s">
        <v>8</v>
      </c>
      <c r="E5022" t="s">
        <v>8796</v>
      </c>
      <c r="F5022">
        <v>635</v>
      </c>
      <c r="G5022">
        <v>0.12</v>
      </c>
      <c r="H5022">
        <v>1.7999999999999999E-2</v>
      </c>
      <c r="J5022" s="1" t="str">
        <f t="shared" si="79"/>
        <v>2024-03-28-04</v>
      </c>
    </row>
    <row r="5023" spans="1:10" x14ac:dyDescent="0.45">
      <c r="A5023">
        <v>5491914</v>
      </c>
      <c r="B5023" s="1">
        <v>45379.208333333336</v>
      </c>
      <c r="C5023" t="s">
        <v>7</v>
      </c>
      <c r="D5023" t="s">
        <v>8</v>
      </c>
      <c r="E5023" t="s">
        <v>8796</v>
      </c>
      <c r="F5023">
        <v>635</v>
      </c>
      <c r="G5023">
        <v>0.42099999999999999</v>
      </c>
      <c r="H5023">
        <v>0.23899999999999999</v>
      </c>
      <c r="J5023" s="1" t="str">
        <f t="shared" si="79"/>
        <v>2024-03-28-05</v>
      </c>
    </row>
    <row r="5024" spans="1:10" x14ac:dyDescent="0.45">
      <c r="A5024">
        <v>5492167</v>
      </c>
      <c r="B5024" s="1">
        <v>45379.25</v>
      </c>
      <c r="C5024" t="s">
        <v>7</v>
      </c>
      <c r="D5024" t="s">
        <v>8</v>
      </c>
      <c r="E5024" t="s">
        <v>8796</v>
      </c>
      <c r="F5024">
        <v>635</v>
      </c>
      <c r="G5024">
        <v>0.1</v>
      </c>
      <c r="H5024">
        <v>0.52900000000000003</v>
      </c>
      <c r="J5024" s="1" t="str">
        <f t="shared" si="79"/>
        <v>2024-03-28-06</v>
      </c>
    </row>
    <row r="5025" spans="1:10" x14ac:dyDescent="0.45">
      <c r="A5025">
        <v>5493910</v>
      </c>
      <c r="B5025" s="1">
        <v>45379.291666666664</v>
      </c>
      <c r="C5025" t="s">
        <v>7</v>
      </c>
      <c r="D5025" t="s">
        <v>8</v>
      </c>
      <c r="E5025" t="s">
        <v>8796</v>
      </c>
      <c r="F5025">
        <v>635</v>
      </c>
      <c r="G5025">
        <v>0.09</v>
      </c>
      <c r="H5025">
        <v>0.89600000000000002</v>
      </c>
      <c r="J5025" s="1" t="str">
        <f t="shared" si="79"/>
        <v>2024-03-28-07</v>
      </c>
    </row>
    <row r="5026" spans="1:10" x14ac:dyDescent="0.45">
      <c r="A5026">
        <v>5494946</v>
      </c>
      <c r="B5026" s="1">
        <v>45379.333333333336</v>
      </c>
      <c r="C5026" t="s">
        <v>7</v>
      </c>
      <c r="D5026" t="s">
        <v>8</v>
      </c>
      <c r="E5026" t="s">
        <v>8796</v>
      </c>
      <c r="F5026">
        <v>635</v>
      </c>
      <c r="G5026">
        <v>0.54500000000000004</v>
      </c>
      <c r="H5026">
        <v>1.0549999999999999</v>
      </c>
      <c r="J5026" s="1" t="str">
        <f t="shared" si="79"/>
        <v>2024-03-28-08</v>
      </c>
    </row>
    <row r="5027" spans="1:10" x14ac:dyDescent="0.45">
      <c r="A5027">
        <v>5495664</v>
      </c>
      <c r="B5027" s="1">
        <v>45379.375</v>
      </c>
      <c r="C5027" t="s">
        <v>7</v>
      </c>
      <c r="D5027" t="s">
        <v>8</v>
      </c>
      <c r="E5027" t="s">
        <v>8796</v>
      </c>
      <c r="F5027">
        <v>635</v>
      </c>
      <c r="G5027">
        <v>1.8919999999999999</v>
      </c>
      <c r="H5027">
        <v>1.329</v>
      </c>
      <c r="J5027" s="1" t="str">
        <f t="shared" si="79"/>
        <v>2024-03-28-09</v>
      </c>
    </row>
    <row r="5028" spans="1:10" x14ac:dyDescent="0.45">
      <c r="A5028">
        <v>5496995</v>
      </c>
      <c r="B5028" s="1">
        <v>45379.416666666664</v>
      </c>
      <c r="C5028" t="s">
        <v>7</v>
      </c>
      <c r="D5028" t="s">
        <v>8</v>
      </c>
      <c r="E5028" t="s">
        <v>8796</v>
      </c>
      <c r="F5028">
        <v>635</v>
      </c>
      <c r="G5028">
        <v>1.472</v>
      </c>
      <c r="H5028">
        <v>1.036</v>
      </c>
      <c r="J5028" s="1" t="str">
        <f t="shared" si="79"/>
        <v>2024-03-28-10</v>
      </c>
    </row>
    <row r="5029" spans="1:10" x14ac:dyDescent="0.45">
      <c r="A5029">
        <v>5498181</v>
      </c>
      <c r="B5029" s="1">
        <v>45379.458333333336</v>
      </c>
      <c r="C5029" t="s">
        <v>7</v>
      </c>
      <c r="D5029" t="s">
        <v>8</v>
      </c>
      <c r="E5029" t="s">
        <v>8796</v>
      </c>
      <c r="F5029">
        <v>635</v>
      </c>
      <c r="G5029">
        <v>1.4590000000000001</v>
      </c>
      <c r="H5029">
        <v>1.5469999999999999</v>
      </c>
      <c r="J5029" s="1" t="str">
        <f t="shared" si="79"/>
        <v>2024-03-28-11</v>
      </c>
    </row>
    <row r="5030" spans="1:10" x14ac:dyDescent="0.45">
      <c r="A5030">
        <v>5499299</v>
      </c>
      <c r="B5030" s="1">
        <v>45379.5</v>
      </c>
      <c r="C5030" t="s">
        <v>7</v>
      </c>
      <c r="D5030" t="s">
        <v>8</v>
      </c>
      <c r="E5030" t="s">
        <v>8796</v>
      </c>
      <c r="F5030">
        <v>635</v>
      </c>
      <c r="G5030">
        <v>1.58</v>
      </c>
      <c r="H5030">
        <v>1.0649999999999999</v>
      </c>
      <c r="J5030" s="1" t="str">
        <f t="shared" si="79"/>
        <v>2024-03-28-12</v>
      </c>
    </row>
    <row r="5031" spans="1:10" x14ac:dyDescent="0.45">
      <c r="A5031">
        <v>5500828</v>
      </c>
      <c r="B5031" s="1">
        <v>45379.541666666664</v>
      </c>
      <c r="C5031" t="s">
        <v>7</v>
      </c>
      <c r="D5031" t="s">
        <v>8</v>
      </c>
      <c r="E5031" t="s">
        <v>8796</v>
      </c>
      <c r="F5031">
        <v>635</v>
      </c>
      <c r="G5031">
        <v>0.60899999999999999</v>
      </c>
      <c r="H5031">
        <v>0.42299999999999999</v>
      </c>
      <c r="J5031" s="1" t="str">
        <f t="shared" si="79"/>
        <v>2024-03-28-13</v>
      </c>
    </row>
    <row r="5032" spans="1:10" x14ac:dyDescent="0.45">
      <c r="A5032">
        <v>5501114</v>
      </c>
      <c r="B5032" s="1">
        <v>45379.583333333336</v>
      </c>
      <c r="C5032" t="s">
        <v>7</v>
      </c>
      <c r="D5032" t="s">
        <v>8</v>
      </c>
      <c r="E5032" t="s">
        <v>8796</v>
      </c>
      <c r="F5032">
        <v>635</v>
      </c>
      <c r="G5032">
        <v>0.04</v>
      </c>
      <c r="H5032">
        <v>0.42599999999999999</v>
      </c>
      <c r="J5032" s="1" t="str">
        <f t="shared" si="79"/>
        <v>2024-03-28-14</v>
      </c>
    </row>
    <row r="5033" spans="1:10" x14ac:dyDescent="0.45">
      <c r="A5033">
        <v>5502514</v>
      </c>
      <c r="B5033" s="1">
        <v>45379.625</v>
      </c>
      <c r="C5033" t="s">
        <v>7</v>
      </c>
      <c r="D5033" t="s">
        <v>8</v>
      </c>
      <c r="E5033" t="s">
        <v>8796</v>
      </c>
      <c r="F5033">
        <v>635</v>
      </c>
      <c r="G5033">
        <v>0.73899999999999999</v>
      </c>
      <c r="H5033">
        <v>0.13200000000000001</v>
      </c>
      <c r="J5033" s="1" t="str">
        <f t="shared" si="79"/>
        <v>2024-03-28-15</v>
      </c>
    </row>
    <row r="5034" spans="1:10" x14ac:dyDescent="0.45">
      <c r="A5034">
        <v>5503792</v>
      </c>
      <c r="B5034" s="1">
        <v>45379.666666666664</v>
      </c>
      <c r="C5034" t="s">
        <v>7</v>
      </c>
      <c r="D5034" t="s">
        <v>8</v>
      </c>
      <c r="E5034" t="s">
        <v>8796</v>
      </c>
      <c r="F5034">
        <v>635</v>
      </c>
      <c r="G5034">
        <v>0.56799999999999995</v>
      </c>
      <c r="H5034">
        <v>0</v>
      </c>
      <c r="J5034" s="1" t="str">
        <f t="shared" si="79"/>
        <v>2024-03-28-16</v>
      </c>
    </row>
    <row r="5035" spans="1:10" x14ac:dyDescent="0.45">
      <c r="A5035">
        <v>5505112</v>
      </c>
      <c r="B5035" s="1">
        <v>45379.708333333336</v>
      </c>
      <c r="C5035" t="s">
        <v>7</v>
      </c>
      <c r="D5035" t="s">
        <v>8</v>
      </c>
      <c r="E5035" t="s">
        <v>8796</v>
      </c>
      <c r="F5035">
        <v>635</v>
      </c>
      <c r="G5035">
        <v>0.86299999999999999</v>
      </c>
      <c r="H5035">
        <v>0</v>
      </c>
      <c r="J5035" s="1" t="str">
        <f t="shared" si="79"/>
        <v>2024-03-28-17</v>
      </c>
    </row>
    <row r="5036" spans="1:10" x14ac:dyDescent="0.45">
      <c r="A5036">
        <v>5505957</v>
      </c>
      <c r="B5036" s="1">
        <v>45379.75</v>
      </c>
      <c r="C5036" t="s">
        <v>7</v>
      </c>
      <c r="D5036" t="s">
        <v>8</v>
      </c>
      <c r="E5036" t="s">
        <v>8796</v>
      </c>
      <c r="F5036">
        <v>635</v>
      </c>
      <c r="G5036">
        <v>0.54100000000000004</v>
      </c>
      <c r="H5036">
        <v>0</v>
      </c>
      <c r="J5036" s="1" t="str">
        <f t="shared" si="79"/>
        <v>2024-03-28-18</v>
      </c>
    </row>
    <row r="5037" spans="1:10" x14ac:dyDescent="0.45">
      <c r="A5037">
        <v>5507236</v>
      </c>
      <c r="B5037" s="1">
        <v>45379.791666666664</v>
      </c>
      <c r="C5037" t="s">
        <v>7</v>
      </c>
      <c r="D5037" t="s">
        <v>8</v>
      </c>
      <c r="E5037" t="s">
        <v>8796</v>
      </c>
      <c r="F5037">
        <v>635</v>
      </c>
      <c r="G5037">
        <v>0.29299999999999998</v>
      </c>
      <c r="H5037">
        <v>0</v>
      </c>
      <c r="J5037" s="1" t="str">
        <f t="shared" si="79"/>
        <v>2024-03-28-19</v>
      </c>
    </row>
    <row r="5038" spans="1:10" x14ac:dyDescent="0.45">
      <c r="A5038">
        <v>5508294</v>
      </c>
      <c r="B5038" s="1">
        <v>45379.833333333336</v>
      </c>
      <c r="C5038" t="s">
        <v>7</v>
      </c>
      <c r="D5038" t="s">
        <v>8</v>
      </c>
      <c r="E5038" t="s">
        <v>8796</v>
      </c>
      <c r="F5038">
        <v>635</v>
      </c>
      <c r="G5038">
        <v>1.038</v>
      </c>
      <c r="H5038">
        <v>0</v>
      </c>
      <c r="J5038" s="1" t="str">
        <f t="shared" si="79"/>
        <v>2024-03-28-20</v>
      </c>
    </row>
    <row r="5039" spans="1:10" x14ac:dyDescent="0.45">
      <c r="A5039">
        <v>5508954</v>
      </c>
      <c r="B5039" s="1">
        <v>45379.875</v>
      </c>
      <c r="C5039" t="s">
        <v>7</v>
      </c>
      <c r="D5039" t="s">
        <v>8</v>
      </c>
      <c r="E5039" t="s">
        <v>8796</v>
      </c>
      <c r="F5039">
        <v>635</v>
      </c>
      <c r="G5039">
        <v>0.26200000000000001</v>
      </c>
      <c r="H5039">
        <v>0</v>
      </c>
      <c r="J5039" s="1" t="str">
        <f t="shared" si="79"/>
        <v>2024-03-28-21</v>
      </c>
    </row>
    <row r="5040" spans="1:10" x14ac:dyDescent="0.45">
      <c r="A5040">
        <v>5510181</v>
      </c>
      <c r="B5040" s="1">
        <v>45379.916666666664</v>
      </c>
      <c r="C5040" t="s">
        <v>7</v>
      </c>
      <c r="D5040" t="s">
        <v>8</v>
      </c>
      <c r="E5040" t="s">
        <v>8796</v>
      </c>
      <c r="F5040">
        <v>635</v>
      </c>
      <c r="G5040">
        <v>0.505</v>
      </c>
      <c r="H5040">
        <v>0</v>
      </c>
      <c r="J5040" s="1" t="str">
        <f t="shared" si="79"/>
        <v>2024-03-28-22</v>
      </c>
    </row>
    <row r="5041" spans="1:10" x14ac:dyDescent="0.45">
      <c r="A5041">
        <v>5511705</v>
      </c>
      <c r="B5041" s="1">
        <v>45379.958333333336</v>
      </c>
      <c r="C5041" t="s">
        <v>7</v>
      </c>
      <c r="D5041" t="s">
        <v>8</v>
      </c>
      <c r="E5041" t="s">
        <v>8796</v>
      </c>
      <c r="F5041">
        <v>635</v>
      </c>
      <c r="G5041">
        <v>0.375</v>
      </c>
      <c r="H5041">
        <v>0</v>
      </c>
      <c r="J5041" s="1" t="str">
        <f t="shared" si="79"/>
        <v>2024-03-28-23</v>
      </c>
    </row>
    <row r="5042" spans="1:10" x14ac:dyDescent="0.45">
      <c r="A5042">
        <v>5512789</v>
      </c>
      <c r="B5042" s="1">
        <v>45380</v>
      </c>
      <c r="C5042" t="s">
        <v>7</v>
      </c>
      <c r="D5042" t="s">
        <v>8</v>
      </c>
      <c r="E5042" t="s">
        <v>8796</v>
      </c>
      <c r="F5042">
        <v>635</v>
      </c>
      <c r="G5042">
        <v>0.315</v>
      </c>
      <c r="H5042">
        <v>0</v>
      </c>
      <c r="J5042" s="1" t="str">
        <f t="shared" si="79"/>
        <v>2024-03-29-00</v>
      </c>
    </row>
    <row r="5043" spans="1:10" x14ac:dyDescent="0.45">
      <c r="A5043">
        <v>5513563</v>
      </c>
      <c r="B5043" s="1">
        <v>45380.041666666664</v>
      </c>
      <c r="C5043" t="s">
        <v>7</v>
      </c>
      <c r="D5043" t="s">
        <v>8</v>
      </c>
      <c r="E5043" t="s">
        <v>8796</v>
      </c>
      <c r="F5043">
        <v>635</v>
      </c>
      <c r="G5043">
        <v>0.53300000000000003</v>
      </c>
      <c r="H5043">
        <v>0</v>
      </c>
      <c r="J5043" s="1" t="str">
        <f t="shared" si="79"/>
        <v>2024-03-29-01</v>
      </c>
    </row>
    <row r="5044" spans="1:10" x14ac:dyDescent="0.45">
      <c r="A5044">
        <v>5514974</v>
      </c>
      <c r="B5044" s="1">
        <v>45380.083333333336</v>
      </c>
      <c r="C5044" t="s">
        <v>7</v>
      </c>
      <c r="D5044" t="s">
        <v>8</v>
      </c>
      <c r="E5044" t="s">
        <v>8796</v>
      </c>
      <c r="F5044">
        <v>635</v>
      </c>
      <c r="G5044">
        <v>0.17199999999999999</v>
      </c>
      <c r="H5044">
        <v>0</v>
      </c>
      <c r="J5044" s="1" t="str">
        <f t="shared" si="79"/>
        <v>2024-03-29-02</v>
      </c>
    </row>
    <row r="5045" spans="1:10" x14ac:dyDescent="0.45">
      <c r="A5045">
        <v>5515250</v>
      </c>
      <c r="B5045" s="1">
        <v>45380.125</v>
      </c>
      <c r="C5045" t="s">
        <v>7</v>
      </c>
      <c r="D5045" t="s">
        <v>8</v>
      </c>
      <c r="E5045" t="s">
        <v>8796</v>
      </c>
      <c r="F5045">
        <v>635</v>
      </c>
      <c r="G5045">
        <v>0.54600000000000004</v>
      </c>
      <c r="H5045">
        <v>0</v>
      </c>
      <c r="J5045" s="1" t="str">
        <f t="shared" si="79"/>
        <v>2024-03-29-03</v>
      </c>
    </row>
    <row r="5046" spans="1:10" x14ac:dyDescent="0.45">
      <c r="A5046">
        <v>5516599</v>
      </c>
      <c r="B5046" s="1">
        <v>45380.166666666664</v>
      </c>
      <c r="C5046" t="s">
        <v>7</v>
      </c>
      <c r="D5046" t="s">
        <v>8</v>
      </c>
      <c r="E5046" t="s">
        <v>8796</v>
      </c>
      <c r="F5046">
        <v>635</v>
      </c>
      <c r="G5046">
        <v>0.35399999999999998</v>
      </c>
      <c r="H5046">
        <v>4.0000000000000001E-3</v>
      </c>
      <c r="J5046" s="1" t="str">
        <f t="shared" si="79"/>
        <v>2024-03-29-04</v>
      </c>
    </row>
    <row r="5047" spans="1:10" x14ac:dyDescent="0.45">
      <c r="A5047">
        <v>5517479</v>
      </c>
      <c r="B5047" s="1">
        <v>45380.208333333336</v>
      </c>
      <c r="C5047" t="s">
        <v>7</v>
      </c>
      <c r="D5047" t="s">
        <v>8</v>
      </c>
      <c r="E5047" t="s">
        <v>8796</v>
      </c>
      <c r="F5047">
        <v>635</v>
      </c>
      <c r="G5047">
        <v>0.19500000000000001</v>
      </c>
      <c r="H5047">
        <v>0.32</v>
      </c>
      <c r="J5047" s="1" t="str">
        <f t="shared" si="79"/>
        <v>2024-03-29-05</v>
      </c>
    </row>
    <row r="5048" spans="1:10" x14ac:dyDescent="0.45">
      <c r="A5048">
        <v>5519288</v>
      </c>
      <c r="B5048" s="1">
        <v>45380.25</v>
      </c>
      <c r="C5048" t="s">
        <v>7</v>
      </c>
      <c r="D5048" t="s">
        <v>8</v>
      </c>
      <c r="E5048" t="s">
        <v>8796</v>
      </c>
      <c r="F5048">
        <v>635</v>
      </c>
      <c r="G5048">
        <v>0.312</v>
      </c>
      <c r="H5048">
        <v>0.90800000000000003</v>
      </c>
      <c r="J5048" s="1" t="str">
        <f t="shared" si="79"/>
        <v>2024-03-29-06</v>
      </c>
    </row>
    <row r="5049" spans="1:10" x14ac:dyDescent="0.45">
      <c r="A5049">
        <v>5519854</v>
      </c>
      <c r="B5049" s="1">
        <v>45380.291666666664</v>
      </c>
      <c r="C5049" t="s">
        <v>7</v>
      </c>
      <c r="D5049" t="s">
        <v>8</v>
      </c>
      <c r="E5049" t="s">
        <v>8796</v>
      </c>
      <c r="F5049">
        <v>635</v>
      </c>
      <c r="G5049">
        <v>0.36</v>
      </c>
      <c r="H5049">
        <v>2.1869999999999998</v>
      </c>
      <c r="J5049" s="1" t="str">
        <f t="shared" si="79"/>
        <v>2024-03-29-07</v>
      </c>
    </row>
    <row r="5050" spans="1:10" x14ac:dyDescent="0.45">
      <c r="A5050">
        <v>5521009</v>
      </c>
      <c r="B5050" s="1">
        <v>45380.333333333336</v>
      </c>
      <c r="C5050" t="s">
        <v>7</v>
      </c>
      <c r="D5050" t="s">
        <v>8</v>
      </c>
      <c r="E5050" t="s">
        <v>8796</v>
      </c>
      <c r="F5050">
        <v>635</v>
      </c>
      <c r="G5050">
        <v>1.2999999999999999E-2</v>
      </c>
      <c r="H5050">
        <v>2.7120000000000002</v>
      </c>
      <c r="J5050" s="1" t="str">
        <f t="shared" si="79"/>
        <v>2024-03-29-08</v>
      </c>
    </row>
    <row r="5051" spans="1:10" x14ac:dyDescent="0.45">
      <c r="A5051">
        <v>5521763</v>
      </c>
      <c r="B5051" s="1">
        <v>45380.375</v>
      </c>
      <c r="C5051" t="s">
        <v>7</v>
      </c>
      <c r="D5051" t="s">
        <v>8</v>
      </c>
      <c r="E5051" t="s">
        <v>8796</v>
      </c>
      <c r="F5051">
        <v>635</v>
      </c>
      <c r="G5051">
        <v>0.20699999999999999</v>
      </c>
      <c r="H5051">
        <v>3.03</v>
      </c>
      <c r="J5051" s="1" t="str">
        <f t="shared" si="79"/>
        <v>2024-03-29-09</v>
      </c>
    </row>
    <row r="5052" spans="1:10" x14ac:dyDescent="0.45">
      <c r="A5052">
        <v>5523743</v>
      </c>
      <c r="B5052" s="1">
        <v>45380.416666666664</v>
      </c>
      <c r="C5052" t="s">
        <v>7</v>
      </c>
      <c r="D5052" t="s">
        <v>8</v>
      </c>
      <c r="E5052" t="s">
        <v>8796</v>
      </c>
      <c r="F5052">
        <v>635</v>
      </c>
      <c r="G5052">
        <v>2.077</v>
      </c>
      <c r="H5052">
        <v>0.23499999999999999</v>
      </c>
      <c r="J5052" s="1" t="str">
        <f t="shared" si="79"/>
        <v>2024-03-29-10</v>
      </c>
    </row>
    <row r="5053" spans="1:10" x14ac:dyDescent="0.45">
      <c r="A5053">
        <v>5524859</v>
      </c>
      <c r="B5053" s="1">
        <v>45380.458333333336</v>
      </c>
      <c r="C5053" t="s">
        <v>7</v>
      </c>
      <c r="D5053" t="s">
        <v>8</v>
      </c>
      <c r="E5053" t="s">
        <v>8796</v>
      </c>
      <c r="F5053">
        <v>635</v>
      </c>
      <c r="G5053">
        <v>1.3759999999999999</v>
      </c>
      <c r="H5053">
        <v>0.32300000000000001</v>
      </c>
      <c r="J5053" s="1" t="str">
        <f t="shared" si="79"/>
        <v>2024-03-29-11</v>
      </c>
    </row>
    <row r="5054" spans="1:10" x14ac:dyDescent="0.45">
      <c r="A5054">
        <v>5525554</v>
      </c>
      <c r="B5054" s="1">
        <v>45380.5</v>
      </c>
      <c r="C5054" t="s">
        <v>7</v>
      </c>
      <c r="D5054" t="s">
        <v>8</v>
      </c>
      <c r="E5054" t="s">
        <v>8796</v>
      </c>
      <c r="F5054">
        <v>635</v>
      </c>
      <c r="G5054">
        <v>0.01</v>
      </c>
      <c r="H5054">
        <v>2.7589999999999999</v>
      </c>
      <c r="J5054" s="1" t="str">
        <f t="shared" si="79"/>
        <v>2024-03-29-12</v>
      </c>
    </row>
    <row r="5055" spans="1:10" x14ac:dyDescent="0.45">
      <c r="A5055">
        <v>5526318</v>
      </c>
      <c r="B5055" s="1">
        <v>45380.541666666664</v>
      </c>
      <c r="C5055" t="s">
        <v>7</v>
      </c>
      <c r="D5055" t="s">
        <v>8</v>
      </c>
      <c r="E5055" t="s">
        <v>8796</v>
      </c>
      <c r="F5055">
        <v>635</v>
      </c>
      <c r="G5055">
        <v>1.038</v>
      </c>
      <c r="H5055">
        <v>1.4570000000000001</v>
      </c>
      <c r="J5055" s="1" t="str">
        <f t="shared" si="79"/>
        <v>2024-03-29-13</v>
      </c>
    </row>
    <row r="5056" spans="1:10" x14ac:dyDescent="0.45">
      <c r="A5056">
        <v>5527378</v>
      </c>
      <c r="B5056" s="1">
        <v>45380.583333333336</v>
      </c>
      <c r="C5056" t="s">
        <v>7</v>
      </c>
      <c r="D5056" t="s">
        <v>8</v>
      </c>
      <c r="E5056" t="s">
        <v>8796</v>
      </c>
      <c r="F5056">
        <v>635</v>
      </c>
      <c r="G5056">
        <v>2.0379999999999998</v>
      </c>
      <c r="H5056">
        <v>0.91600000000000004</v>
      </c>
      <c r="J5056" s="1" t="str">
        <f t="shared" si="79"/>
        <v>2024-03-29-14</v>
      </c>
    </row>
    <row r="5057" spans="1:10" x14ac:dyDescent="0.45">
      <c r="A5057">
        <v>5528616</v>
      </c>
      <c r="B5057" s="1">
        <v>45380.625</v>
      </c>
      <c r="C5057" t="s">
        <v>7</v>
      </c>
      <c r="D5057" t="s">
        <v>8</v>
      </c>
      <c r="E5057" t="s">
        <v>8796</v>
      </c>
      <c r="F5057">
        <v>635</v>
      </c>
      <c r="G5057">
        <v>1.978</v>
      </c>
      <c r="H5057">
        <v>0.193</v>
      </c>
      <c r="J5057" s="1" t="str">
        <f t="shared" si="79"/>
        <v>2024-03-29-15</v>
      </c>
    </row>
    <row r="5058" spans="1:10" x14ac:dyDescent="0.45">
      <c r="A5058">
        <v>5529477</v>
      </c>
      <c r="B5058" s="1">
        <v>45380.666666666664</v>
      </c>
      <c r="C5058" t="s">
        <v>7</v>
      </c>
      <c r="D5058" t="s">
        <v>8</v>
      </c>
      <c r="E5058" t="s">
        <v>8796</v>
      </c>
      <c r="F5058">
        <v>635</v>
      </c>
      <c r="G5058">
        <v>0.64900000000000002</v>
      </c>
      <c r="H5058">
        <v>2.3E-2</v>
      </c>
      <c r="J5058" s="1" t="str">
        <f t="shared" si="79"/>
        <v>2024-03-29-16</v>
      </c>
    </row>
    <row r="5059" spans="1:10" x14ac:dyDescent="0.45">
      <c r="A5059">
        <v>5530946</v>
      </c>
      <c r="B5059" s="1">
        <v>45380.708333333336</v>
      </c>
      <c r="C5059" t="s">
        <v>7</v>
      </c>
      <c r="D5059" t="s">
        <v>8</v>
      </c>
      <c r="E5059" t="s">
        <v>8796</v>
      </c>
      <c r="F5059">
        <v>635</v>
      </c>
      <c r="G5059">
        <v>0.51500000000000001</v>
      </c>
      <c r="H5059">
        <v>0</v>
      </c>
      <c r="J5059" s="1" t="str">
        <f t="shared" ref="J5059:J5122" si="80">TEXT(YEAR(B5059),"0000")&amp;"-"&amp;TEXT(MONTH(B5059),"00")&amp;"-"&amp;TEXT(DAY(B5059),"00")&amp;"-"&amp;TEXT(HOUR(B5059),"00")</f>
        <v>2024-03-29-17</v>
      </c>
    </row>
    <row r="5060" spans="1:10" x14ac:dyDescent="0.45">
      <c r="A5060">
        <v>5532318</v>
      </c>
      <c r="B5060" s="1">
        <v>45380.75</v>
      </c>
      <c r="C5060" t="s">
        <v>7</v>
      </c>
      <c r="D5060" t="s">
        <v>8</v>
      </c>
      <c r="E5060" t="s">
        <v>8796</v>
      </c>
      <c r="F5060">
        <v>635</v>
      </c>
      <c r="G5060">
        <v>0.60699999999999998</v>
      </c>
      <c r="H5060">
        <v>0</v>
      </c>
      <c r="J5060" s="1" t="str">
        <f t="shared" si="80"/>
        <v>2024-03-29-18</v>
      </c>
    </row>
    <row r="5061" spans="1:10" x14ac:dyDescent="0.45">
      <c r="A5061">
        <v>5532804</v>
      </c>
      <c r="B5061" s="1">
        <v>45380.791666666664</v>
      </c>
      <c r="C5061" t="s">
        <v>7</v>
      </c>
      <c r="D5061" t="s">
        <v>8</v>
      </c>
      <c r="E5061" t="s">
        <v>8796</v>
      </c>
      <c r="F5061">
        <v>635</v>
      </c>
      <c r="G5061">
        <v>0.72799999999999998</v>
      </c>
      <c r="H5061">
        <v>0</v>
      </c>
      <c r="J5061" s="1" t="str">
        <f t="shared" si="80"/>
        <v>2024-03-29-19</v>
      </c>
    </row>
    <row r="5062" spans="1:10" x14ac:dyDescent="0.45">
      <c r="A5062">
        <v>5533703</v>
      </c>
      <c r="B5062" s="1">
        <v>45380.833333333336</v>
      </c>
      <c r="C5062" t="s">
        <v>7</v>
      </c>
      <c r="D5062" t="s">
        <v>8</v>
      </c>
      <c r="E5062" t="s">
        <v>8796</v>
      </c>
      <c r="F5062">
        <v>635</v>
      </c>
      <c r="G5062">
        <v>0.59199999999999997</v>
      </c>
      <c r="H5062">
        <v>0</v>
      </c>
      <c r="J5062" s="1" t="str">
        <f t="shared" si="80"/>
        <v>2024-03-29-20</v>
      </c>
    </row>
    <row r="5063" spans="1:10" x14ac:dyDescent="0.45">
      <c r="A5063">
        <v>5535347</v>
      </c>
      <c r="B5063" s="1">
        <v>45380.875</v>
      </c>
      <c r="C5063" t="s">
        <v>7</v>
      </c>
      <c r="D5063" t="s">
        <v>8</v>
      </c>
      <c r="E5063" t="s">
        <v>8796</v>
      </c>
      <c r="F5063">
        <v>635</v>
      </c>
      <c r="G5063">
        <v>0.216</v>
      </c>
      <c r="H5063">
        <v>0</v>
      </c>
      <c r="J5063" s="1" t="str">
        <f t="shared" si="80"/>
        <v>2024-03-29-21</v>
      </c>
    </row>
    <row r="5064" spans="1:10" x14ac:dyDescent="0.45">
      <c r="A5064">
        <v>5536808</v>
      </c>
      <c r="B5064" s="1">
        <v>45380.916666666664</v>
      </c>
      <c r="C5064" t="s">
        <v>7</v>
      </c>
      <c r="D5064" t="s">
        <v>8</v>
      </c>
      <c r="E5064" t="s">
        <v>8796</v>
      </c>
      <c r="F5064">
        <v>635</v>
      </c>
      <c r="G5064">
        <v>0.495</v>
      </c>
      <c r="H5064">
        <v>0</v>
      </c>
      <c r="J5064" s="1" t="str">
        <f t="shared" si="80"/>
        <v>2024-03-29-22</v>
      </c>
    </row>
    <row r="5065" spans="1:10" x14ac:dyDescent="0.45">
      <c r="A5065">
        <v>5537850</v>
      </c>
      <c r="B5065" s="1">
        <v>45380.958333333336</v>
      </c>
      <c r="C5065" t="s">
        <v>7</v>
      </c>
      <c r="D5065" t="s">
        <v>8</v>
      </c>
      <c r="E5065" t="s">
        <v>8796</v>
      </c>
      <c r="F5065">
        <v>635</v>
      </c>
      <c r="G5065">
        <v>0.38</v>
      </c>
      <c r="H5065">
        <v>0</v>
      </c>
      <c r="J5065" s="1" t="str">
        <f t="shared" si="80"/>
        <v>2024-03-29-23</v>
      </c>
    </row>
    <row r="5066" spans="1:10" x14ac:dyDescent="0.45">
      <c r="A5066">
        <v>5538598</v>
      </c>
      <c r="B5066" s="1">
        <v>45381</v>
      </c>
      <c r="C5066" t="s">
        <v>7</v>
      </c>
      <c r="D5066" t="s">
        <v>8</v>
      </c>
      <c r="E5066" t="s">
        <v>8796</v>
      </c>
      <c r="F5066">
        <v>635</v>
      </c>
      <c r="G5066">
        <v>0.31900000000000001</v>
      </c>
      <c r="H5066">
        <v>0</v>
      </c>
      <c r="J5066" s="1" t="str">
        <f t="shared" si="80"/>
        <v>2024-03-30-00</v>
      </c>
    </row>
    <row r="5067" spans="1:10" x14ac:dyDescent="0.45">
      <c r="A5067">
        <v>5540011</v>
      </c>
      <c r="B5067" s="1">
        <v>45381.041666666664</v>
      </c>
      <c r="C5067" t="s">
        <v>7</v>
      </c>
      <c r="D5067" t="s">
        <v>8</v>
      </c>
      <c r="E5067" t="s">
        <v>8796</v>
      </c>
      <c r="F5067">
        <v>635</v>
      </c>
      <c r="G5067">
        <v>0.46600000000000003</v>
      </c>
      <c r="H5067">
        <v>0</v>
      </c>
      <c r="J5067" s="1" t="str">
        <f t="shared" si="80"/>
        <v>2024-03-30-01</v>
      </c>
    </row>
    <row r="5068" spans="1:10" x14ac:dyDescent="0.45">
      <c r="A5068">
        <v>5540452</v>
      </c>
      <c r="B5068" s="1">
        <v>45381.083333333336</v>
      </c>
      <c r="C5068" t="s">
        <v>7</v>
      </c>
      <c r="D5068" t="s">
        <v>8</v>
      </c>
      <c r="E5068" t="s">
        <v>8796</v>
      </c>
      <c r="F5068">
        <v>635</v>
      </c>
      <c r="G5068">
        <v>0.16500000000000001</v>
      </c>
      <c r="H5068">
        <v>0</v>
      </c>
      <c r="J5068" s="1" t="str">
        <f t="shared" si="80"/>
        <v>2024-03-30-02</v>
      </c>
    </row>
    <row r="5069" spans="1:10" x14ac:dyDescent="0.45">
      <c r="A5069">
        <v>5541542</v>
      </c>
      <c r="B5069" s="1">
        <v>45381.125</v>
      </c>
      <c r="C5069" t="s">
        <v>7</v>
      </c>
      <c r="D5069" t="s">
        <v>8</v>
      </c>
      <c r="E5069" t="s">
        <v>8796</v>
      </c>
      <c r="F5069">
        <v>635</v>
      </c>
      <c r="G5069">
        <v>0.441</v>
      </c>
      <c r="H5069">
        <v>0</v>
      </c>
      <c r="J5069" s="1" t="str">
        <f t="shared" si="80"/>
        <v>2024-03-30-03</v>
      </c>
    </row>
    <row r="5070" spans="1:10" x14ac:dyDescent="0.45">
      <c r="A5070">
        <v>5542765</v>
      </c>
      <c r="B5070" s="1">
        <v>45381.166666666664</v>
      </c>
      <c r="C5070" t="s">
        <v>7</v>
      </c>
      <c r="D5070" t="s">
        <v>8</v>
      </c>
      <c r="E5070" t="s">
        <v>8796</v>
      </c>
      <c r="F5070">
        <v>635</v>
      </c>
      <c r="G5070">
        <v>0.311</v>
      </c>
      <c r="H5070">
        <v>1.2E-2</v>
      </c>
      <c r="J5070" s="1" t="str">
        <f t="shared" si="80"/>
        <v>2024-03-30-04</v>
      </c>
    </row>
    <row r="5071" spans="1:10" x14ac:dyDescent="0.45">
      <c r="A5071">
        <v>5543771</v>
      </c>
      <c r="B5071" s="1">
        <v>45381.208333333336</v>
      </c>
      <c r="C5071" t="s">
        <v>7</v>
      </c>
      <c r="D5071" t="s">
        <v>8</v>
      </c>
      <c r="E5071" t="s">
        <v>8796</v>
      </c>
      <c r="F5071">
        <v>635</v>
      </c>
      <c r="G5071">
        <v>0.23400000000000001</v>
      </c>
      <c r="H5071">
        <v>0.308</v>
      </c>
      <c r="J5071" s="1" t="str">
        <f t="shared" si="80"/>
        <v>2024-03-30-05</v>
      </c>
    </row>
    <row r="5072" spans="1:10" x14ac:dyDescent="0.45">
      <c r="A5072">
        <v>5544787</v>
      </c>
      <c r="B5072" s="1">
        <v>45381.25</v>
      </c>
      <c r="C5072" t="s">
        <v>7</v>
      </c>
      <c r="D5072" t="s">
        <v>8</v>
      </c>
      <c r="E5072" t="s">
        <v>8796</v>
      </c>
      <c r="F5072">
        <v>635</v>
      </c>
      <c r="G5072">
        <v>0.20899999999999999</v>
      </c>
      <c r="H5072">
        <v>0.67800000000000005</v>
      </c>
      <c r="J5072" s="1" t="str">
        <f t="shared" si="80"/>
        <v>2024-03-30-06</v>
      </c>
    </row>
    <row r="5073" spans="1:10" x14ac:dyDescent="0.45">
      <c r="A5073">
        <v>5546290</v>
      </c>
      <c r="B5073" s="1">
        <v>45381.291666666664</v>
      </c>
      <c r="C5073" t="s">
        <v>7</v>
      </c>
      <c r="D5073" t="s">
        <v>8</v>
      </c>
      <c r="E5073" t="s">
        <v>8796</v>
      </c>
      <c r="F5073">
        <v>635</v>
      </c>
      <c r="G5073">
        <v>0.26100000000000001</v>
      </c>
      <c r="H5073">
        <v>2.161</v>
      </c>
      <c r="J5073" s="1" t="str">
        <f t="shared" si="80"/>
        <v>2024-03-30-07</v>
      </c>
    </row>
    <row r="5074" spans="1:10" x14ac:dyDescent="0.45">
      <c r="A5074">
        <v>5547080</v>
      </c>
      <c r="B5074" s="1">
        <v>45381.333333333336</v>
      </c>
      <c r="C5074" t="s">
        <v>7</v>
      </c>
      <c r="D5074" t="s">
        <v>8</v>
      </c>
      <c r="E5074" t="s">
        <v>8796</v>
      </c>
      <c r="F5074">
        <v>635</v>
      </c>
      <c r="G5074">
        <v>8.0000000000000002E-3</v>
      </c>
      <c r="H5074">
        <v>2.4409999999999998</v>
      </c>
      <c r="J5074" s="1" t="str">
        <f t="shared" si="80"/>
        <v>2024-03-30-08</v>
      </c>
    </row>
    <row r="5075" spans="1:10" x14ac:dyDescent="0.45">
      <c r="A5075">
        <v>5547868</v>
      </c>
      <c r="B5075" s="1">
        <v>45381.375</v>
      </c>
      <c r="C5075" t="s">
        <v>7</v>
      </c>
      <c r="D5075" t="s">
        <v>8</v>
      </c>
      <c r="E5075" t="s">
        <v>8796</v>
      </c>
      <c r="F5075">
        <v>635</v>
      </c>
      <c r="G5075">
        <v>5.5E-2</v>
      </c>
      <c r="H5075">
        <v>2.6030000000000002</v>
      </c>
      <c r="J5075" s="1" t="str">
        <f t="shared" si="80"/>
        <v>2024-03-30-09</v>
      </c>
    </row>
    <row r="5076" spans="1:10" x14ac:dyDescent="0.45">
      <c r="A5076">
        <v>5548970</v>
      </c>
      <c r="B5076" s="1">
        <v>45381.416666666664</v>
      </c>
      <c r="C5076" t="s">
        <v>7</v>
      </c>
      <c r="D5076" t="s">
        <v>8</v>
      </c>
      <c r="E5076" t="s">
        <v>8796</v>
      </c>
      <c r="F5076">
        <v>635</v>
      </c>
      <c r="G5076">
        <v>3.5999999999999997E-2</v>
      </c>
      <c r="H5076">
        <v>2.544</v>
      </c>
      <c r="J5076" s="1" t="str">
        <f t="shared" si="80"/>
        <v>2024-03-30-10</v>
      </c>
    </row>
    <row r="5077" spans="1:10" x14ac:dyDescent="0.45">
      <c r="A5077">
        <v>5550560</v>
      </c>
      <c r="B5077" s="1">
        <v>45381.458333333336</v>
      </c>
      <c r="C5077" t="s">
        <v>7</v>
      </c>
      <c r="D5077" t="s">
        <v>8</v>
      </c>
      <c r="E5077" t="s">
        <v>8796</v>
      </c>
      <c r="F5077">
        <v>635</v>
      </c>
      <c r="G5077">
        <v>0.79400000000000004</v>
      </c>
      <c r="H5077">
        <v>1.754</v>
      </c>
      <c r="J5077" s="1" t="str">
        <f t="shared" si="80"/>
        <v>2024-03-30-11</v>
      </c>
    </row>
    <row r="5078" spans="1:10" x14ac:dyDescent="0.45">
      <c r="A5078">
        <v>5551111</v>
      </c>
      <c r="B5078" s="1">
        <v>45381.5</v>
      </c>
      <c r="C5078" t="s">
        <v>7</v>
      </c>
      <c r="D5078" t="s">
        <v>8</v>
      </c>
      <c r="E5078" t="s">
        <v>8796</v>
      </c>
      <c r="F5078">
        <v>635</v>
      </c>
      <c r="G5078">
        <v>0.55500000000000005</v>
      </c>
      <c r="H5078">
        <v>1.329</v>
      </c>
      <c r="J5078" s="1" t="str">
        <f t="shared" si="80"/>
        <v>2024-03-30-12</v>
      </c>
    </row>
    <row r="5079" spans="1:10" x14ac:dyDescent="0.45">
      <c r="A5079">
        <v>5553059</v>
      </c>
      <c r="B5079" s="1">
        <v>45381.541666666664</v>
      </c>
      <c r="C5079" t="s">
        <v>7</v>
      </c>
      <c r="D5079" t="s">
        <v>8</v>
      </c>
      <c r="E5079" t="s">
        <v>8796</v>
      </c>
      <c r="F5079">
        <v>635</v>
      </c>
      <c r="G5079">
        <v>0.61799999999999999</v>
      </c>
      <c r="H5079">
        <v>1.591</v>
      </c>
      <c r="J5079" s="1" t="str">
        <f t="shared" si="80"/>
        <v>2024-03-30-13</v>
      </c>
    </row>
    <row r="5080" spans="1:10" x14ac:dyDescent="0.45">
      <c r="A5080">
        <v>5554135</v>
      </c>
      <c r="B5080" s="1">
        <v>45381.583333333336</v>
      </c>
      <c r="C5080" t="s">
        <v>7</v>
      </c>
      <c r="D5080" t="s">
        <v>8</v>
      </c>
      <c r="E5080" t="s">
        <v>8796</v>
      </c>
      <c r="F5080">
        <v>635</v>
      </c>
      <c r="G5080">
        <v>3.3000000000000002E-2</v>
      </c>
      <c r="H5080">
        <v>1.405</v>
      </c>
      <c r="J5080" s="1" t="str">
        <f t="shared" si="80"/>
        <v>2024-03-30-14</v>
      </c>
    </row>
    <row r="5081" spans="1:10" x14ac:dyDescent="0.45">
      <c r="A5081">
        <v>5555268</v>
      </c>
      <c r="B5081" s="1">
        <v>45381.625</v>
      </c>
      <c r="C5081" t="s">
        <v>7</v>
      </c>
      <c r="D5081" t="s">
        <v>8</v>
      </c>
      <c r="E5081" t="s">
        <v>8796</v>
      </c>
      <c r="F5081">
        <v>635</v>
      </c>
      <c r="G5081">
        <v>0.18099999999999999</v>
      </c>
      <c r="H5081">
        <v>0.56499999999999995</v>
      </c>
      <c r="J5081" s="1" t="str">
        <f t="shared" si="80"/>
        <v>2024-03-30-15</v>
      </c>
    </row>
    <row r="5082" spans="1:10" x14ac:dyDescent="0.45">
      <c r="A5082">
        <v>5556108</v>
      </c>
      <c r="B5082" s="1">
        <v>45381.666666666664</v>
      </c>
      <c r="C5082" t="s">
        <v>7</v>
      </c>
      <c r="D5082" t="s">
        <v>8</v>
      </c>
      <c r="E5082" t="s">
        <v>8796</v>
      </c>
      <c r="F5082">
        <v>635</v>
      </c>
      <c r="G5082">
        <v>0.17599999999999999</v>
      </c>
      <c r="H5082">
        <v>5.8999999999999997E-2</v>
      </c>
      <c r="J5082" s="1" t="str">
        <f t="shared" si="80"/>
        <v>2024-03-30-16</v>
      </c>
    </row>
    <row r="5083" spans="1:10" x14ac:dyDescent="0.45">
      <c r="A5083">
        <v>5557263</v>
      </c>
      <c r="B5083" s="1">
        <v>45381.708333333336</v>
      </c>
      <c r="C5083" t="s">
        <v>7</v>
      </c>
      <c r="D5083" t="s">
        <v>8</v>
      </c>
      <c r="E5083" t="s">
        <v>8796</v>
      </c>
      <c r="F5083">
        <v>635</v>
      </c>
      <c r="G5083">
        <v>0.54700000000000004</v>
      </c>
      <c r="H5083">
        <v>0</v>
      </c>
      <c r="J5083" s="1" t="str">
        <f t="shared" si="80"/>
        <v>2024-03-30-17</v>
      </c>
    </row>
    <row r="5084" spans="1:10" x14ac:dyDescent="0.45">
      <c r="A5084">
        <v>5558287</v>
      </c>
      <c r="B5084" s="1">
        <v>45381.75</v>
      </c>
      <c r="C5084" t="s">
        <v>7</v>
      </c>
      <c r="D5084" t="s">
        <v>8</v>
      </c>
      <c r="E5084" t="s">
        <v>8796</v>
      </c>
      <c r="F5084">
        <v>635</v>
      </c>
      <c r="G5084">
        <v>0.27200000000000002</v>
      </c>
      <c r="H5084">
        <v>0</v>
      </c>
      <c r="J5084" s="1" t="str">
        <f t="shared" si="80"/>
        <v>2024-03-30-18</v>
      </c>
    </row>
    <row r="5085" spans="1:10" x14ac:dyDescent="0.45">
      <c r="A5085">
        <v>5559063</v>
      </c>
      <c r="B5085" s="1">
        <v>45381.791666666664</v>
      </c>
      <c r="C5085" t="s">
        <v>7</v>
      </c>
      <c r="D5085" t="s">
        <v>8</v>
      </c>
      <c r="E5085" t="s">
        <v>8796</v>
      </c>
      <c r="F5085">
        <v>635</v>
      </c>
      <c r="G5085">
        <v>0.89400000000000002</v>
      </c>
      <c r="H5085">
        <v>0</v>
      </c>
      <c r="J5085" s="1" t="str">
        <f t="shared" si="80"/>
        <v>2024-03-30-19</v>
      </c>
    </row>
    <row r="5086" spans="1:10" x14ac:dyDescent="0.45">
      <c r="A5086">
        <v>5559868</v>
      </c>
      <c r="B5086" s="1">
        <v>45381.833333333336</v>
      </c>
      <c r="C5086" t="s">
        <v>7</v>
      </c>
      <c r="D5086" t="s">
        <v>8</v>
      </c>
      <c r="E5086" t="s">
        <v>8796</v>
      </c>
      <c r="F5086">
        <v>635</v>
      </c>
      <c r="G5086">
        <v>0.374</v>
      </c>
      <c r="H5086">
        <v>0</v>
      </c>
      <c r="J5086" s="1" t="str">
        <f t="shared" si="80"/>
        <v>2024-03-30-20</v>
      </c>
    </row>
    <row r="5087" spans="1:10" x14ac:dyDescent="0.45">
      <c r="A5087">
        <v>5561193</v>
      </c>
      <c r="B5087" s="1">
        <v>45381.875</v>
      </c>
      <c r="C5087" t="s">
        <v>7</v>
      </c>
      <c r="D5087" t="s">
        <v>8</v>
      </c>
      <c r="E5087" t="s">
        <v>8796</v>
      </c>
      <c r="F5087">
        <v>635</v>
      </c>
      <c r="G5087">
        <v>0.38400000000000001</v>
      </c>
      <c r="H5087">
        <v>0</v>
      </c>
      <c r="J5087" s="1" t="str">
        <f t="shared" si="80"/>
        <v>2024-03-30-21</v>
      </c>
    </row>
    <row r="5088" spans="1:10" x14ac:dyDescent="0.45">
      <c r="A5088">
        <v>5562451</v>
      </c>
      <c r="B5088" s="1">
        <v>45381.916666666664</v>
      </c>
      <c r="C5088" t="s">
        <v>7</v>
      </c>
      <c r="D5088" t="s">
        <v>8</v>
      </c>
      <c r="E5088" t="s">
        <v>8796</v>
      </c>
      <c r="F5088">
        <v>635</v>
      </c>
      <c r="G5088">
        <v>0.433</v>
      </c>
      <c r="H5088">
        <v>0</v>
      </c>
      <c r="J5088" s="1" t="str">
        <f t="shared" si="80"/>
        <v>2024-03-30-22</v>
      </c>
    </row>
    <row r="5089" spans="1:10" x14ac:dyDescent="0.45">
      <c r="A5089">
        <v>5563558</v>
      </c>
      <c r="B5089" s="1">
        <v>45381.958333333336</v>
      </c>
      <c r="C5089" t="s">
        <v>7</v>
      </c>
      <c r="D5089" t="s">
        <v>8</v>
      </c>
      <c r="E5089" t="s">
        <v>8796</v>
      </c>
      <c r="F5089">
        <v>635</v>
      </c>
      <c r="G5089">
        <v>0.26400000000000001</v>
      </c>
      <c r="H5089">
        <v>0</v>
      </c>
      <c r="J5089" s="1" t="str">
        <f t="shared" si="80"/>
        <v>2024-03-30-23</v>
      </c>
    </row>
    <row r="5090" spans="1:10" x14ac:dyDescent="0.45">
      <c r="A5090">
        <v>5564784</v>
      </c>
      <c r="B5090" s="1">
        <v>45382</v>
      </c>
      <c r="C5090" t="s">
        <v>7</v>
      </c>
      <c r="D5090" t="s">
        <v>8</v>
      </c>
      <c r="E5090" t="s">
        <v>8796</v>
      </c>
      <c r="F5090">
        <v>635</v>
      </c>
      <c r="G5090">
        <v>0.43099999999999999</v>
      </c>
      <c r="H5090">
        <v>0</v>
      </c>
      <c r="J5090" s="1" t="str">
        <f t="shared" si="80"/>
        <v>2024-03-31-00</v>
      </c>
    </row>
    <row r="5091" spans="1:10" x14ac:dyDescent="0.45">
      <c r="A5091">
        <v>5565344</v>
      </c>
      <c r="B5091" s="1">
        <v>45382.041666666664</v>
      </c>
      <c r="C5091" t="s">
        <v>7</v>
      </c>
      <c r="D5091" t="s">
        <v>8</v>
      </c>
      <c r="E5091" t="s">
        <v>8796</v>
      </c>
      <c r="F5091">
        <v>635</v>
      </c>
      <c r="G5091">
        <v>0.26300000000000001</v>
      </c>
      <c r="H5091">
        <v>0</v>
      </c>
      <c r="J5091" s="1" t="str">
        <f t="shared" si="80"/>
        <v>2024-03-31-01</v>
      </c>
    </row>
    <row r="5092" spans="1:10" x14ac:dyDescent="0.45">
      <c r="A5092">
        <v>5566464</v>
      </c>
      <c r="B5092" s="1">
        <v>45382.083333333336</v>
      </c>
      <c r="C5092" t="s">
        <v>7</v>
      </c>
      <c r="D5092" t="s">
        <v>8</v>
      </c>
      <c r="E5092" t="s">
        <v>8796</v>
      </c>
      <c r="F5092">
        <v>635</v>
      </c>
      <c r="G5092">
        <v>0.51400000000000001</v>
      </c>
      <c r="H5092">
        <v>0</v>
      </c>
      <c r="J5092" s="1" t="str">
        <f t="shared" si="80"/>
        <v>2024-03-31-02</v>
      </c>
    </row>
    <row r="5093" spans="1:10" x14ac:dyDescent="0.45">
      <c r="A5093">
        <v>5568360</v>
      </c>
      <c r="B5093" s="1">
        <v>45382.125</v>
      </c>
      <c r="C5093" t="s">
        <v>7</v>
      </c>
      <c r="D5093" t="s">
        <v>8</v>
      </c>
      <c r="E5093" t="s">
        <v>8796</v>
      </c>
      <c r="F5093">
        <v>635</v>
      </c>
      <c r="G5093">
        <v>0.25700000000000001</v>
      </c>
      <c r="H5093">
        <v>0</v>
      </c>
      <c r="J5093" s="1" t="str">
        <f t="shared" si="80"/>
        <v>2024-03-31-03</v>
      </c>
    </row>
    <row r="5094" spans="1:10" x14ac:dyDescent="0.45">
      <c r="A5094">
        <v>5569338</v>
      </c>
      <c r="B5094" s="1">
        <v>45382.166666666664</v>
      </c>
      <c r="C5094" t="s">
        <v>7</v>
      </c>
      <c r="D5094" t="s">
        <v>8</v>
      </c>
      <c r="E5094" t="s">
        <v>8796</v>
      </c>
      <c r="F5094">
        <v>635</v>
      </c>
      <c r="G5094">
        <v>0.44400000000000001</v>
      </c>
      <c r="H5094">
        <v>0.01</v>
      </c>
      <c r="J5094" s="1" t="str">
        <f t="shared" si="80"/>
        <v>2024-03-31-04</v>
      </c>
    </row>
    <row r="5095" spans="1:10" x14ac:dyDescent="0.45">
      <c r="A5095">
        <v>5569713</v>
      </c>
      <c r="B5095" s="1">
        <v>45382.208333333336</v>
      </c>
      <c r="C5095" t="s">
        <v>7</v>
      </c>
      <c r="D5095" t="s">
        <v>8</v>
      </c>
      <c r="E5095" t="s">
        <v>8796</v>
      </c>
      <c r="F5095">
        <v>635</v>
      </c>
      <c r="G5095">
        <v>0.35499999999999998</v>
      </c>
      <c r="H5095">
        <v>0.14099999999999999</v>
      </c>
      <c r="J5095" s="1" t="str">
        <f t="shared" si="80"/>
        <v>2024-03-31-05</v>
      </c>
    </row>
    <row r="5096" spans="1:10" x14ac:dyDescent="0.45">
      <c r="A5096">
        <v>5571655</v>
      </c>
      <c r="B5096" s="1">
        <v>45382.25</v>
      </c>
      <c r="C5096" t="s">
        <v>7</v>
      </c>
      <c r="D5096" t="s">
        <v>8</v>
      </c>
      <c r="E5096" t="s">
        <v>8796</v>
      </c>
      <c r="F5096">
        <v>635</v>
      </c>
      <c r="G5096">
        <v>1.149</v>
      </c>
      <c r="H5096">
        <v>0.73499999999999999</v>
      </c>
      <c r="J5096" s="1" t="str">
        <f t="shared" si="80"/>
        <v>2024-03-31-06</v>
      </c>
    </row>
    <row r="5097" spans="1:10" x14ac:dyDescent="0.45">
      <c r="A5097">
        <v>5572238</v>
      </c>
      <c r="B5097" s="1">
        <v>45382.291666666664</v>
      </c>
      <c r="C5097" t="s">
        <v>7</v>
      </c>
      <c r="D5097" t="s">
        <v>8</v>
      </c>
      <c r="E5097" t="s">
        <v>8796</v>
      </c>
      <c r="F5097">
        <v>635</v>
      </c>
      <c r="G5097">
        <v>0.14799999999999999</v>
      </c>
      <c r="H5097">
        <v>1.3939999999999999</v>
      </c>
      <c r="J5097" s="1" t="str">
        <f t="shared" si="80"/>
        <v>2024-03-31-07</v>
      </c>
    </row>
    <row r="5098" spans="1:10" x14ac:dyDescent="0.45">
      <c r="A5098">
        <v>5573588</v>
      </c>
      <c r="B5098" s="1">
        <v>45382.333333333336</v>
      </c>
      <c r="C5098" t="s">
        <v>7</v>
      </c>
      <c r="D5098" t="s">
        <v>8</v>
      </c>
      <c r="E5098" t="s">
        <v>8796</v>
      </c>
      <c r="F5098">
        <v>635</v>
      </c>
      <c r="G5098">
        <v>9.7000000000000003E-2</v>
      </c>
      <c r="H5098">
        <v>2.129</v>
      </c>
      <c r="J5098" s="1" t="str">
        <f t="shared" si="80"/>
        <v>2024-03-31-08</v>
      </c>
    </row>
    <row r="5099" spans="1:10" x14ac:dyDescent="0.45">
      <c r="A5099">
        <v>5574881</v>
      </c>
      <c r="B5099" s="1">
        <v>45382.375</v>
      </c>
      <c r="C5099" t="s">
        <v>7</v>
      </c>
      <c r="D5099" t="s">
        <v>8</v>
      </c>
      <c r="E5099" t="s">
        <v>8796</v>
      </c>
      <c r="F5099">
        <v>635</v>
      </c>
      <c r="G5099">
        <v>4.8000000000000001E-2</v>
      </c>
      <c r="H5099">
        <v>1.53</v>
      </c>
      <c r="J5099" s="1" t="str">
        <f t="shared" si="80"/>
        <v>2024-03-31-09</v>
      </c>
    </row>
    <row r="5100" spans="1:10" x14ac:dyDescent="0.45">
      <c r="A5100">
        <v>5575512</v>
      </c>
      <c r="B5100" s="1">
        <v>45382.416666666664</v>
      </c>
      <c r="C5100" t="s">
        <v>7</v>
      </c>
      <c r="D5100" t="s">
        <v>8</v>
      </c>
      <c r="E5100" t="s">
        <v>8796</v>
      </c>
      <c r="F5100">
        <v>635</v>
      </c>
      <c r="G5100">
        <v>0</v>
      </c>
      <c r="H5100">
        <v>2.1469999999999998</v>
      </c>
      <c r="J5100" s="1" t="str">
        <f t="shared" si="80"/>
        <v>2024-03-31-10</v>
      </c>
    </row>
    <row r="5101" spans="1:10" x14ac:dyDescent="0.45">
      <c r="A5101">
        <v>5576601</v>
      </c>
      <c r="B5101" s="1">
        <v>45382.458333333336</v>
      </c>
      <c r="C5101" t="s">
        <v>7</v>
      </c>
      <c r="D5101" t="s">
        <v>8</v>
      </c>
      <c r="E5101" t="s">
        <v>8796</v>
      </c>
      <c r="F5101">
        <v>635</v>
      </c>
      <c r="G5101">
        <v>1E-3</v>
      </c>
      <c r="H5101">
        <v>2.581</v>
      </c>
      <c r="J5101" s="1" t="str">
        <f t="shared" si="80"/>
        <v>2024-03-31-11</v>
      </c>
    </row>
    <row r="5102" spans="1:10" x14ac:dyDescent="0.45">
      <c r="A5102">
        <v>5578128</v>
      </c>
      <c r="B5102" s="1">
        <v>45382.5</v>
      </c>
      <c r="C5102" t="s">
        <v>7</v>
      </c>
      <c r="D5102" t="s">
        <v>8</v>
      </c>
      <c r="E5102" t="s">
        <v>8796</v>
      </c>
      <c r="F5102">
        <v>635</v>
      </c>
      <c r="G5102">
        <v>0</v>
      </c>
      <c r="H5102">
        <v>2.4820000000000002</v>
      </c>
      <c r="J5102" s="1" t="str">
        <f t="shared" si="80"/>
        <v>2024-03-31-12</v>
      </c>
    </row>
    <row r="5103" spans="1:10" x14ac:dyDescent="0.45">
      <c r="A5103">
        <v>5578777</v>
      </c>
      <c r="B5103" s="1">
        <v>45382.541666666664</v>
      </c>
      <c r="C5103" t="s">
        <v>7</v>
      </c>
      <c r="D5103" t="s">
        <v>8</v>
      </c>
      <c r="E5103" t="s">
        <v>8796</v>
      </c>
      <c r="F5103">
        <v>635</v>
      </c>
      <c r="G5103">
        <v>1.212</v>
      </c>
      <c r="H5103">
        <v>1.353</v>
      </c>
      <c r="J5103" s="1" t="str">
        <f t="shared" si="80"/>
        <v>2024-03-31-13</v>
      </c>
    </row>
    <row r="5104" spans="1:10" x14ac:dyDescent="0.45">
      <c r="A5104">
        <v>5580028</v>
      </c>
      <c r="B5104" s="1">
        <v>45382.583333333336</v>
      </c>
      <c r="C5104" t="s">
        <v>7</v>
      </c>
      <c r="D5104" t="s">
        <v>8</v>
      </c>
      <c r="E5104" t="s">
        <v>8796</v>
      </c>
      <c r="F5104">
        <v>635</v>
      </c>
      <c r="G5104">
        <v>2.052</v>
      </c>
      <c r="H5104">
        <v>0.85699999999999998</v>
      </c>
      <c r="J5104" s="1" t="str">
        <f t="shared" si="80"/>
        <v>2024-03-31-14</v>
      </c>
    </row>
    <row r="5105" spans="1:10" x14ac:dyDescent="0.45">
      <c r="A5105">
        <v>5581170</v>
      </c>
      <c r="B5105" s="1">
        <v>45382.625</v>
      </c>
      <c r="C5105" t="s">
        <v>7</v>
      </c>
      <c r="D5105" t="s">
        <v>8</v>
      </c>
      <c r="E5105" t="s">
        <v>8796</v>
      </c>
      <c r="F5105">
        <v>635</v>
      </c>
      <c r="G5105">
        <v>2.3639999999999999</v>
      </c>
      <c r="H5105">
        <v>0.34300000000000003</v>
      </c>
      <c r="J5105" s="1" t="str">
        <f t="shared" si="80"/>
        <v>2024-03-31-15</v>
      </c>
    </row>
    <row r="5106" spans="1:10" x14ac:dyDescent="0.45">
      <c r="A5106">
        <v>5582152</v>
      </c>
      <c r="B5106" s="1">
        <v>45382.666666666664</v>
      </c>
      <c r="C5106" t="s">
        <v>7</v>
      </c>
      <c r="D5106" t="s">
        <v>8</v>
      </c>
      <c r="E5106" t="s">
        <v>8796</v>
      </c>
      <c r="F5106">
        <v>635</v>
      </c>
      <c r="G5106">
        <v>2.3839999999999999</v>
      </c>
      <c r="H5106">
        <v>3.3000000000000002E-2</v>
      </c>
      <c r="J5106" s="1" t="str">
        <f t="shared" si="80"/>
        <v>2024-03-31-16</v>
      </c>
    </row>
    <row r="5107" spans="1:10" x14ac:dyDescent="0.45">
      <c r="A5107">
        <v>5582876</v>
      </c>
      <c r="B5107" s="1">
        <v>45382.708333333336</v>
      </c>
      <c r="C5107" t="s">
        <v>7</v>
      </c>
      <c r="D5107" t="s">
        <v>8</v>
      </c>
      <c r="E5107" t="s">
        <v>8796</v>
      </c>
      <c r="F5107">
        <v>635</v>
      </c>
      <c r="G5107">
        <v>0.222</v>
      </c>
      <c r="H5107">
        <v>0</v>
      </c>
      <c r="J5107" s="1" t="str">
        <f t="shared" si="80"/>
        <v>2024-03-31-17</v>
      </c>
    </row>
    <row r="5108" spans="1:10" x14ac:dyDescent="0.45">
      <c r="A5108">
        <v>5584888</v>
      </c>
      <c r="B5108" s="1">
        <v>45382.75</v>
      </c>
      <c r="C5108" t="s">
        <v>7</v>
      </c>
      <c r="D5108" t="s">
        <v>8</v>
      </c>
      <c r="E5108" t="s">
        <v>8796</v>
      </c>
      <c r="F5108">
        <v>635</v>
      </c>
      <c r="G5108">
        <v>0.252</v>
      </c>
      <c r="H5108">
        <v>0</v>
      </c>
      <c r="J5108" s="1" t="str">
        <f t="shared" si="80"/>
        <v>2024-03-31-18</v>
      </c>
    </row>
    <row r="5109" spans="1:10" x14ac:dyDescent="0.45">
      <c r="A5109">
        <v>5586001</v>
      </c>
      <c r="B5109" s="1">
        <v>45382.791666666664</v>
      </c>
      <c r="C5109" t="s">
        <v>7</v>
      </c>
      <c r="D5109" t="s">
        <v>8</v>
      </c>
      <c r="E5109" t="s">
        <v>8796</v>
      </c>
      <c r="F5109">
        <v>635</v>
      </c>
      <c r="G5109">
        <v>0.23899999999999999</v>
      </c>
      <c r="H5109">
        <v>0</v>
      </c>
      <c r="J5109" s="1" t="str">
        <f t="shared" si="80"/>
        <v>2024-03-31-19</v>
      </c>
    </row>
    <row r="5110" spans="1:10" x14ac:dyDescent="0.45">
      <c r="A5110">
        <v>5586752</v>
      </c>
      <c r="B5110" s="1">
        <v>45382.833333333336</v>
      </c>
      <c r="C5110" t="s">
        <v>7</v>
      </c>
      <c r="D5110" t="s">
        <v>8</v>
      </c>
      <c r="E5110" t="s">
        <v>8796</v>
      </c>
      <c r="F5110">
        <v>635</v>
      </c>
      <c r="G5110">
        <v>0.17</v>
      </c>
      <c r="H5110">
        <v>0</v>
      </c>
      <c r="J5110" s="1" t="str">
        <f t="shared" si="80"/>
        <v>2024-03-31-20</v>
      </c>
    </row>
    <row r="5111" spans="1:10" x14ac:dyDescent="0.45">
      <c r="A5111">
        <v>5588002</v>
      </c>
      <c r="B5111" s="1">
        <v>45382.875</v>
      </c>
      <c r="C5111" t="s">
        <v>7</v>
      </c>
      <c r="D5111" t="s">
        <v>8</v>
      </c>
      <c r="E5111" t="s">
        <v>8796</v>
      </c>
      <c r="F5111">
        <v>635</v>
      </c>
      <c r="G5111">
        <v>0.249</v>
      </c>
      <c r="H5111">
        <v>0</v>
      </c>
      <c r="J5111" s="1" t="str">
        <f t="shared" si="80"/>
        <v>2024-03-31-21</v>
      </c>
    </row>
    <row r="5112" spans="1:10" x14ac:dyDescent="0.45">
      <c r="A5112">
        <v>5588706</v>
      </c>
      <c r="B5112" s="1">
        <v>45382.916666666664</v>
      </c>
      <c r="C5112" t="s">
        <v>7</v>
      </c>
      <c r="D5112" t="s">
        <v>8</v>
      </c>
      <c r="E5112" t="s">
        <v>8796</v>
      </c>
      <c r="F5112">
        <v>635</v>
      </c>
      <c r="G5112">
        <v>0.20399999999999999</v>
      </c>
      <c r="H5112">
        <v>0</v>
      </c>
      <c r="J5112" s="1" t="str">
        <f t="shared" si="80"/>
        <v>2024-03-31-22</v>
      </c>
    </row>
    <row r="5113" spans="1:10" x14ac:dyDescent="0.45">
      <c r="A5113">
        <v>5590063</v>
      </c>
      <c r="B5113" s="1">
        <v>45382.958333333336</v>
      </c>
      <c r="C5113" t="s">
        <v>7</v>
      </c>
      <c r="D5113" t="s">
        <v>8</v>
      </c>
      <c r="E5113" t="s">
        <v>8796</v>
      </c>
      <c r="F5113">
        <v>635</v>
      </c>
      <c r="G5113">
        <v>0.182</v>
      </c>
      <c r="H5113">
        <v>0</v>
      </c>
      <c r="J5113" s="1" t="str">
        <f t="shared" si="80"/>
        <v>2024-03-31-23</v>
      </c>
    </row>
    <row r="5114" spans="1:10" x14ac:dyDescent="0.45">
      <c r="A5114">
        <v>5590447</v>
      </c>
      <c r="B5114" s="1">
        <v>45383</v>
      </c>
      <c r="C5114" t="s">
        <v>7</v>
      </c>
      <c r="D5114" t="s">
        <v>8</v>
      </c>
      <c r="E5114" t="s">
        <v>8796</v>
      </c>
      <c r="F5114">
        <v>635</v>
      </c>
      <c r="G5114">
        <v>0.154</v>
      </c>
      <c r="H5114">
        <v>0</v>
      </c>
      <c r="J5114" s="1" t="str">
        <f t="shared" si="80"/>
        <v>2024-04-01-00</v>
      </c>
    </row>
    <row r="5115" spans="1:10" x14ac:dyDescent="0.45">
      <c r="A5115">
        <v>5592463</v>
      </c>
      <c r="B5115" s="1">
        <v>45383.041666666664</v>
      </c>
      <c r="C5115" t="s">
        <v>7</v>
      </c>
      <c r="D5115" t="s">
        <v>8</v>
      </c>
      <c r="E5115" t="s">
        <v>8796</v>
      </c>
      <c r="F5115">
        <v>635</v>
      </c>
      <c r="G5115">
        <v>0.48799999999999999</v>
      </c>
      <c r="H5115">
        <v>0</v>
      </c>
      <c r="J5115" s="1" t="str">
        <f t="shared" si="80"/>
        <v>2024-04-01-01</v>
      </c>
    </row>
    <row r="5116" spans="1:10" x14ac:dyDescent="0.45">
      <c r="A5116">
        <v>5592955</v>
      </c>
      <c r="B5116" s="1">
        <v>45383.083333333336</v>
      </c>
      <c r="C5116" t="s">
        <v>7</v>
      </c>
      <c r="D5116" t="s">
        <v>8</v>
      </c>
      <c r="E5116" t="s">
        <v>8796</v>
      </c>
      <c r="F5116">
        <v>635</v>
      </c>
      <c r="G5116">
        <v>1.034</v>
      </c>
      <c r="H5116">
        <v>0</v>
      </c>
      <c r="J5116" s="1" t="str">
        <f t="shared" si="80"/>
        <v>2024-04-01-02</v>
      </c>
    </row>
    <row r="5117" spans="1:10" x14ac:dyDescent="0.45">
      <c r="A5117">
        <v>5594684</v>
      </c>
      <c r="B5117" s="1">
        <v>45383.125</v>
      </c>
      <c r="C5117" t="s">
        <v>7</v>
      </c>
      <c r="D5117" t="s">
        <v>8</v>
      </c>
      <c r="E5117" t="s">
        <v>8796</v>
      </c>
      <c r="F5117">
        <v>635</v>
      </c>
      <c r="G5117">
        <v>0.17100000000000001</v>
      </c>
      <c r="H5117">
        <v>0</v>
      </c>
      <c r="J5117" s="1" t="str">
        <f t="shared" si="80"/>
        <v>2024-04-01-03</v>
      </c>
    </row>
    <row r="5118" spans="1:10" x14ac:dyDescent="0.45">
      <c r="A5118">
        <v>5594911</v>
      </c>
      <c r="B5118" s="1">
        <v>45383.166666666664</v>
      </c>
      <c r="C5118" t="s">
        <v>7</v>
      </c>
      <c r="D5118" t="s">
        <v>8</v>
      </c>
      <c r="E5118" t="s">
        <v>8796</v>
      </c>
      <c r="F5118">
        <v>635</v>
      </c>
      <c r="G5118">
        <v>0.56200000000000006</v>
      </c>
      <c r="H5118">
        <v>2E-3</v>
      </c>
      <c r="J5118" s="1" t="str">
        <f t="shared" si="80"/>
        <v>2024-04-01-04</v>
      </c>
    </row>
    <row r="5119" spans="1:10" x14ac:dyDescent="0.45">
      <c r="A5119">
        <v>5596365</v>
      </c>
      <c r="B5119" s="1">
        <v>45383.208333333336</v>
      </c>
      <c r="C5119" t="s">
        <v>7</v>
      </c>
      <c r="D5119" t="s">
        <v>8</v>
      </c>
      <c r="E5119" t="s">
        <v>8796</v>
      </c>
      <c r="F5119">
        <v>635</v>
      </c>
      <c r="G5119">
        <v>0.112</v>
      </c>
      <c r="H5119">
        <v>0.219</v>
      </c>
      <c r="J5119" s="1" t="str">
        <f t="shared" si="80"/>
        <v>2024-04-01-05</v>
      </c>
    </row>
    <row r="5120" spans="1:10" x14ac:dyDescent="0.45">
      <c r="A5120">
        <v>5597967</v>
      </c>
      <c r="B5120" s="1">
        <v>45383.25</v>
      </c>
      <c r="C5120" t="s">
        <v>7</v>
      </c>
      <c r="D5120" t="s">
        <v>8</v>
      </c>
      <c r="E5120" t="s">
        <v>8796</v>
      </c>
      <c r="F5120">
        <v>635</v>
      </c>
      <c r="G5120">
        <v>0.111</v>
      </c>
      <c r="H5120">
        <v>0.93400000000000005</v>
      </c>
      <c r="J5120" s="1" t="str">
        <f t="shared" si="80"/>
        <v>2024-04-01-06</v>
      </c>
    </row>
    <row r="5121" spans="1:10" x14ac:dyDescent="0.45">
      <c r="A5121">
        <v>5598677</v>
      </c>
      <c r="B5121" s="1">
        <v>45383.291666666664</v>
      </c>
      <c r="C5121" t="s">
        <v>7</v>
      </c>
      <c r="D5121" t="s">
        <v>8</v>
      </c>
      <c r="E5121" t="s">
        <v>8796</v>
      </c>
      <c r="F5121">
        <v>635</v>
      </c>
      <c r="G5121">
        <v>1.7999999999999999E-2</v>
      </c>
      <c r="H5121">
        <v>1.6990000000000001</v>
      </c>
      <c r="J5121" s="1" t="str">
        <f t="shared" si="80"/>
        <v>2024-04-01-07</v>
      </c>
    </row>
    <row r="5122" spans="1:10" x14ac:dyDescent="0.45">
      <c r="A5122">
        <v>5599433</v>
      </c>
      <c r="B5122" s="1">
        <v>45383.333333333336</v>
      </c>
      <c r="C5122" t="s">
        <v>7</v>
      </c>
      <c r="D5122" t="s">
        <v>8</v>
      </c>
      <c r="E5122" t="s">
        <v>8796</v>
      </c>
      <c r="F5122">
        <v>635</v>
      </c>
      <c r="G5122">
        <v>0</v>
      </c>
      <c r="H5122">
        <v>2.5790000000000002</v>
      </c>
      <c r="J5122" s="1" t="str">
        <f t="shared" si="80"/>
        <v>2024-04-01-08</v>
      </c>
    </row>
    <row r="5123" spans="1:10" x14ac:dyDescent="0.45">
      <c r="A5123">
        <v>5600497</v>
      </c>
      <c r="B5123" s="1">
        <v>45383.375</v>
      </c>
      <c r="C5123" t="s">
        <v>7</v>
      </c>
      <c r="D5123" t="s">
        <v>8</v>
      </c>
      <c r="E5123" t="s">
        <v>8796</v>
      </c>
      <c r="F5123">
        <v>635</v>
      </c>
      <c r="G5123">
        <v>2E-3</v>
      </c>
      <c r="H5123">
        <v>2.9649999999999999</v>
      </c>
      <c r="J5123" s="1" t="str">
        <f t="shared" ref="J5123:J5186" si="81">TEXT(YEAR(B5123),"0000")&amp;"-"&amp;TEXT(MONTH(B5123),"00")&amp;"-"&amp;TEXT(DAY(B5123),"00")&amp;"-"&amp;TEXT(HOUR(B5123),"00")</f>
        <v>2024-04-01-09</v>
      </c>
    </row>
    <row r="5124" spans="1:10" x14ac:dyDescent="0.45">
      <c r="A5124">
        <v>5601388</v>
      </c>
      <c r="B5124" s="1">
        <v>45383.416666666664</v>
      </c>
      <c r="C5124" t="s">
        <v>7</v>
      </c>
      <c r="D5124" t="s">
        <v>8</v>
      </c>
      <c r="E5124" t="s">
        <v>8796</v>
      </c>
      <c r="F5124">
        <v>635</v>
      </c>
      <c r="G5124">
        <v>0.35799999999999998</v>
      </c>
      <c r="H5124">
        <v>2.83</v>
      </c>
      <c r="J5124" s="1" t="str">
        <f t="shared" si="81"/>
        <v>2024-04-01-10</v>
      </c>
    </row>
    <row r="5125" spans="1:10" x14ac:dyDescent="0.45">
      <c r="A5125">
        <v>5602512</v>
      </c>
      <c r="B5125" s="1">
        <v>45383.458333333336</v>
      </c>
      <c r="C5125" t="s">
        <v>7</v>
      </c>
      <c r="D5125" t="s">
        <v>8</v>
      </c>
      <c r="E5125" t="s">
        <v>8796</v>
      </c>
      <c r="F5125">
        <v>635</v>
      </c>
      <c r="G5125">
        <v>2E-3</v>
      </c>
      <c r="H5125">
        <v>2.585</v>
      </c>
      <c r="J5125" s="1" t="str">
        <f t="shared" si="81"/>
        <v>2024-04-01-11</v>
      </c>
    </row>
    <row r="5126" spans="1:10" x14ac:dyDescent="0.45">
      <c r="A5126">
        <v>5604500</v>
      </c>
      <c r="B5126" s="1">
        <v>45383.5</v>
      </c>
      <c r="C5126" t="s">
        <v>7</v>
      </c>
      <c r="D5126" t="s">
        <v>8</v>
      </c>
      <c r="E5126" t="s">
        <v>8796</v>
      </c>
      <c r="F5126">
        <v>635</v>
      </c>
      <c r="G5126">
        <v>0</v>
      </c>
      <c r="H5126">
        <v>1.5269999999999999</v>
      </c>
      <c r="J5126" s="1" t="str">
        <f t="shared" si="81"/>
        <v>2024-04-01-12</v>
      </c>
    </row>
    <row r="5127" spans="1:10" x14ac:dyDescent="0.45">
      <c r="A5127">
        <v>5604998</v>
      </c>
      <c r="B5127" s="1">
        <v>45383.541666666664</v>
      </c>
      <c r="C5127" t="s">
        <v>7</v>
      </c>
      <c r="D5127" t="s">
        <v>8</v>
      </c>
      <c r="E5127" t="s">
        <v>8796</v>
      </c>
      <c r="F5127">
        <v>635</v>
      </c>
      <c r="G5127">
        <v>9.1999999999999998E-2</v>
      </c>
      <c r="H5127">
        <v>1.012</v>
      </c>
      <c r="J5127" s="1" t="str">
        <f t="shared" si="81"/>
        <v>2024-04-01-13</v>
      </c>
    </row>
    <row r="5128" spans="1:10" x14ac:dyDescent="0.45">
      <c r="A5128">
        <v>5605756</v>
      </c>
      <c r="B5128" s="1">
        <v>45383.583333333336</v>
      </c>
      <c r="C5128" t="s">
        <v>7</v>
      </c>
      <c r="D5128" t="s">
        <v>8</v>
      </c>
      <c r="E5128" t="s">
        <v>8796</v>
      </c>
      <c r="F5128">
        <v>635</v>
      </c>
      <c r="G5128">
        <v>8.3000000000000004E-2</v>
      </c>
      <c r="H5128">
        <v>0.54300000000000004</v>
      </c>
      <c r="J5128" s="1" t="str">
        <f t="shared" si="81"/>
        <v>2024-04-01-14</v>
      </c>
    </row>
    <row r="5129" spans="1:10" x14ac:dyDescent="0.45">
      <c r="A5129">
        <v>5607701</v>
      </c>
      <c r="B5129" s="1">
        <v>45383.625</v>
      </c>
      <c r="C5129" t="s">
        <v>7</v>
      </c>
      <c r="D5129" t="s">
        <v>8</v>
      </c>
      <c r="E5129" t="s">
        <v>8796</v>
      </c>
      <c r="F5129">
        <v>635</v>
      </c>
      <c r="G5129">
        <v>6.3E-2</v>
      </c>
      <c r="H5129">
        <v>0.185</v>
      </c>
      <c r="J5129" s="1" t="str">
        <f t="shared" si="81"/>
        <v>2024-04-01-15</v>
      </c>
    </row>
    <row r="5130" spans="1:10" x14ac:dyDescent="0.45">
      <c r="A5130">
        <v>5608728</v>
      </c>
      <c r="B5130" s="1">
        <v>45383.666666666664</v>
      </c>
      <c r="C5130" t="s">
        <v>7</v>
      </c>
      <c r="D5130" t="s">
        <v>8</v>
      </c>
      <c r="E5130" t="s">
        <v>8796</v>
      </c>
      <c r="F5130">
        <v>635</v>
      </c>
      <c r="G5130">
        <v>0.221</v>
      </c>
      <c r="H5130">
        <v>3.3000000000000002E-2</v>
      </c>
      <c r="J5130" s="1" t="str">
        <f t="shared" si="81"/>
        <v>2024-04-01-16</v>
      </c>
    </row>
    <row r="5131" spans="1:10" x14ac:dyDescent="0.45">
      <c r="A5131">
        <v>5609034</v>
      </c>
      <c r="B5131" s="1">
        <v>45383.708333333336</v>
      </c>
      <c r="C5131" t="s">
        <v>7</v>
      </c>
      <c r="D5131" t="s">
        <v>8</v>
      </c>
      <c r="E5131" t="s">
        <v>8796</v>
      </c>
      <c r="F5131">
        <v>635</v>
      </c>
      <c r="G5131">
        <v>0.438</v>
      </c>
      <c r="H5131">
        <v>0</v>
      </c>
      <c r="J5131" s="1" t="str">
        <f t="shared" si="81"/>
        <v>2024-04-01-17</v>
      </c>
    </row>
    <row r="5132" spans="1:10" x14ac:dyDescent="0.45">
      <c r="A5132">
        <v>5610941</v>
      </c>
      <c r="B5132" s="1">
        <v>45383.75</v>
      </c>
      <c r="C5132" t="s">
        <v>7</v>
      </c>
      <c r="D5132" t="s">
        <v>8</v>
      </c>
      <c r="E5132" t="s">
        <v>8796</v>
      </c>
      <c r="F5132">
        <v>635</v>
      </c>
      <c r="G5132">
        <v>0.32300000000000001</v>
      </c>
      <c r="H5132">
        <v>0</v>
      </c>
      <c r="J5132" s="1" t="str">
        <f t="shared" si="81"/>
        <v>2024-04-01-18</v>
      </c>
    </row>
    <row r="5133" spans="1:10" x14ac:dyDescent="0.45">
      <c r="A5133">
        <v>5611867</v>
      </c>
      <c r="B5133" s="1">
        <v>45383.791666666664</v>
      </c>
      <c r="C5133" t="s">
        <v>7</v>
      </c>
      <c r="D5133" t="s">
        <v>8</v>
      </c>
      <c r="E5133" t="s">
        <v>8796</v>
      </c>
      <c r="F5133">
        <v>635</v>
      </c>
      <c r="G5133">
        <v>0.248</v>
      </c>
      <c r="H5133">
        <v>0</v>
      </c>
      <c r="J5133" s="1" t="str">
        <f t="shared" si="81"/>
        <v>2024-04-01-19</v>
      </c>
    </row>
    <row r="5134" spans="1:10" x14ac:dyDescent="0.45">
      <c r="A5134">
        <v>5612914</v>
      </c>
      <c r="B5134" s="1">
        <v>45383.833333333336</v>
      </c>
      <c r="C5134" t="s">
        <v>7</v>
      </c>
      <c r="D5134" t="s">
        <v>8</v>
      </c>
      <c r="E5134" t="s">
        <v>8796</v>
      </c>
      <c r="F5134">
        <v>635</v>
      </c>
      <c r="G5134">
        <v>0.24</v>
      </c>
      <c r="H5134">
        <v>0</v>
      </c>
      <c r="J5134" s="1" t="str">
        <f t="shared" si="81"/>
        <v>2024-04-01-20</v>
      </c>
    </row>
    <row r="5135" spans="1:10" x14ac:dyDescent="0.45">
      <c r="A5135">
        <v>5614186</v>
      </c>
      <c r="B5135" s="1">
        <v>45383.875</v>
      </c>
      <c r="C5135" t="s">
        <v>7</v>
      </c>
      <c r="D5135" t="s">
        <v>8</v>
      </c>
      <c r="E5135" t="s">
        <v>8796</v>
      </c>
      <c r="F5135">
        <v>635</v>
      </c>
      <c r="G5135">
        <v>0.24099999999999999</v>
      </c>
      <c r="H5135">
        <v>0</v>
      </c>
      <c r="J5135" s="1" t="str">
        <f t="shared" si="81"/>
        <v>2024-04-01-21</v>
      </c>
    </row>
    <row r="5136" spans="1:10" x14ac:dyDescent="0.45">
      <c r="A5136">
        <v>5614707</v>
      </c>
      <c r="B5136" s="1">
        <v>45383.916666666664</v>
      </c>
      <c r="C5136" t="s">
        <v>7</v>
      </c>
      <c r="D5136" t="s">
        <v>8</v>
      </c>
      <c r="E5136" t="s">
        <v>8796</v>
      </c>
      <c r="F5136">
        <v>635</v>
      </c>
      <c r="G5136">
        <v>0.16400000000000001</v>
      </c>
      <c r="H5136">
        <v>0</v>
      </c>
      <c r="J5136" s="1" t="str">
        <f t="shared" si="81"/>
        <v>2024-04-01-22</v>
      </c>
    </row>
    <row r="5137" spans="1:10" x14ac:dyDescent="0.45">
      <c r="A5137">
        <v>5616202</v>
      </c>
      <c r="B5137" s="1">
        <v>45383.958333333336</v>
      </c>
      <c r="C5137" t="s">
        <v>7</v>
      </c>
      <c r="D5137" t="s">
        <v>8</v>
      </c>
      <c r="E5137" t="s">
        <v>8796</v>
      </c>
      <c r="F5137">
        <v>635</v>
      </c>
      <c r="G5137">
        <v>0.161</v>
      </c>
      <c r="H5137">
        <v>0</v>
      </c>
      <c r="J5137" s="1" t="str">
        <f t="shared" si="81"/>
        <v>2024-04-01-23</v>
      </c>
    </row>
    <row r="5138" spans="1:10" x14ac:dyDescent="0.45">
      <c r="A5138">
        <v>5617178</v>
      </c>
      <c r="B5138" s="1">
        <v>45384</v>
      </c>
      <c r="C5138" t="s">
        <v>7</v>
      </c>
      <c r="D5138" t="s">
        <v>8</v>
      </c>
      <c r="E5138" t="s">
        <v>8796</v>
      </c>
      <c r="F5138">
        <v>635</v>
      </c>
      <c r="G5138">
        <v>0.69199999999999995</v>
      </c>
      <c r="H5138">
        <v>0</v>
      </c>
      <c r="J5138" s="1" t="str">
        <f t="shared" si="81"/>
        <v>2024-04-02-00</v>
      </c>
    </row>
    <row r="5139" spans="1:10" x14ac:dyDescent="0.45">
      <c r="A5139">
        <v>5618177</v>
      </c>
      <c r="B5139" s="1">
        <v>45384.041666666664</v>
      </c>
      <c r="C5139" t="s">
        <v>7</v>
      </c>
      <c r="D5139" t="s">
        <v>8</v>
      </c>
      <c r="E5139" t="s">
        <v>8796</v>
      </c>
      <c r="F5139">
        <v>635</v>
      </c>
      <c r="G5139">
        <v>0.441</v>
      </c>
      <c r="H5139">
        <v>0</v>
      </c>
      <c r="J5139" s="1" t="str">
        <f t="shared" si="81"/>
        <v>2024-04-02-01</v>
      </c>
    </row>
    <row r="5140" spans="1:10" x14ac:dyDescent="0.45">
      <c r="A5140">
        <v>5619288</v>
      </c>
      <c r="B5140" s="1">
        <v>45384.083333333336</v>
      </c>
      <c r="C5140" t="s">
        <v>7</v>
      </c>
      <c r="D5140" t="s">
        <v>8</v>
      </c>
      <c r="E5140" t="s">
        <v>8796</v>
      </c>
      <c r="F5140">
        <v>635</v>
      </c>
      <c r="G5140">
        <v>0.49</v>
      </c>
      <c r="H5140">
        <v>0</v>
      </c>
      <c r="J5140" s="1" t="str">
        <f t="shared" si="81"/>
        <v>2024-04-02-02</v>
      </c>
    </row>
    <row r="5141" spans="1:10" x14ac:dyDescent="0.45">
      <c r="A5141">
        <v>5621008</v>
      </c>
      <c r="B5141" s="1">
        <v>45384.125</v>
      </c>
      <c r="C5141" t="s">
        <v>7</v>
      </c>
      <c r="D5141" t="s">
        <v>8</v>
      </c>
      <c r="E5141" t="s">
        <v>8796</v>
      </c>
      <c r="F5141">
        <v>635</v>
      </c>
      <c r="G5141">
        <v>0.22</v>
      </c>
      <c r="H5141">
        <v>0</v>
      </c>
      <c r="J5141" s="1" t="str">
        <f t="shared" si="81"/>
        <v>2024-04-02-03</v>
      </c>
    </row>
    <row r="5142" spans="1:10" x14ac:dyDescent="0.45">
      <c r="A5142">
        <v>5621438</v>
      </c>
      <c r="B5142" s="1">
        <v>45384.166666666664</v>
      </c>
      <c r="C5142" t="s">
        <v>7</v>
      </c>
      <c r="D5142" t="s">
        <v>8</v>
      </c>
      <c r="E5142" t="s">
        <v>8796</v>
      </c>
      <c r="F5142">
        <v>635</v>
      </c>
      <c r="G5142">
        <v>0.52400000000000002</v>
      </c>
      <c r="H5142">
        <v>5.0000000000000001E-3</v>
      </c>
      <c r="J5142" s="1" t="str">
        <f t="shared" si="81"/>
        <v>2024-04-02-04</v>
      </c>
    </row>
    <row r="5143" spans="1:10" x14ac:dyDescent="0.45">
      <c r="A5143">
        <v>5623130</v>
      </c>
      <c r="B5143" s="1">
        <v>45384.208333333336</v>
      </c>
      <c r="C5143" t="s">
        <v>7</v>
      </c>
      <c r="D5143" t="s">
        <v>8</v>
      </c>
      <c r="E5143" t="s">
        <v>8796</v>
      </c>
      <c r="F5143">
        <v>635</v>
      </c>
      <c r="G5143">
        <v>0.20399999999999999</v>
      </c>
      <c r="H5143">
        <v>2.7E-2</v>
      </c>
      <c r="J5143" s="1" t="str">
        <f t="shared" si="81"/>
        <v>2024-04-02-05</v>
      </c>
    </row>
    <row r="5144" spans="1:10" x14ac:dyDescent="0.45">
      <c r="A5144">
        <v>5624248</v>
      </c>
      <c r="B5144" s="1">
        <v>45384.25</v>
      </c>
      <c r="C5144" t="s">
        <v>7</v>
      </c>
      <c r="D5144" t="s">
        <v>8</v>
      </c>
      <c r="E5144" t="s">
        <v>8796</v>
      </c>
      <c r="F5144">
        <v>635</v>
      </c>
      <c r="G5144">
        <v>0.28000000000000003</v>
      </c>
      <c r="H5144">
        <v>5.2999999999999999E-2</v>
      </c>
      <c r="J5144" s="1" t="str">
        <f t="shared" si="81"/>
        <v>2024-04-02-06</v>
      </c>
    </row>
    <row r="5145" spans="1:10" x14ac:dyDescent="0.45">
      <c r="A5145">
        <v>5624910</v>
      </c>
      <c r="B5145" s="1">
        <v>45384.291666666664</v>
      </c>
      <c r="C5145" t="s">
        <v>7</v>
      </c>
      <c r="D5145" t="s">
        <v>8</v>
      </c>
      <c r="E5145" t="s">
        <v>8796</v>
      </c>
      <c r="F5145">
        <v>635</v>
      </c>
      <c r="G5145">
        <v>0.2</v>
      </c>
      <c r="H5145">
        <v>0.23599999999999999</v>
      </c>
      <c r="J5145" s="1" t="str">
        <f t="shared" si="81"/>
        <v>2024-04-02-07</v>
      </c>
    </row>
    <row r="5146" spans="1:10" x14ac:dyDescent="0.45">
      <c r="A5146">
        <v>5626008</v>
      </c>
      <c r="B5146" s="1">
        <v>45384.333333333336</v>
      </c>
      <c r="C5146" t="s">
        <v>7</v>
      </c>
      <c r="D5146" t="s">
        <v>8</v>
      </c>
      <c r="E5146" t="s">
        <v>8796</v>
      </c>
      <c r="F5146">
        <v>635</v>
      </c>
      <c r="G5146">
        <v>0.113</v>
      </c>
      <c r="H5146">
        <v>0.13300000000000001</v>
      </c>
      <c r="J5146" s="1" t="str">
        <f t="shared" si="81"/>
        <v>2024-04-02-08</v>
      </c>
    </row>
    <row r="5147" spans="1:10" x14ac:dyDescent="0.45">
      <c r="A5147">
        <v>5627561</v>
      </c>
      <c r="B5147" s="1">
        <v>45384.375</v>
      </c>
      <c r="C5147" t="s">
        <v>7</v>
      </c>
      <c r="D5147" t="s">
        <v>8</v>
      </c>
      <c r="E5147" t="s">
        <v>8796</v>
      </c>
      <c r="F5147">
        <v>635</v>
      </c>
      <c r="G5147">
        <v>1.254</v>
      </c>
      <c r="H5147">
        <v>0.112</v>
      </c>
      <c r="J5147" s="1" t="str">
        <f t="shared" si="81"/>
        <v>2024-04-02-09</v>
      </c>
    </row>
    <row r="5148" spans="1:10" x14ac:dyDescent="0.45">
      <c r="A5148">
        <v>5628300</v>
      </c>
      <c r="B5148" s="1">
        <v>45384.416666666664</v>
      </c>
      <c r="C5148" t="s">
        <v>7</v>
      </c>
      <c r="D5148" t="s">
        <v>8</v>
      </c>
      <c r="E5148" t="s">
        <v>8796</v>
      </c>
      <c r="F5148">
        <v>635</v>
      </c>
      <c r="G5148">
        <v>3.2000000000000001E-2</v>
      </c>
      <c r="H5148">
        <v>0.15</v>
      </c>
      <c r="J5148" s="1" t="str">
        <f t="shared" si="81"/>
        <v>2024-04-02-10</v>
      </c>
    </row>
    <row r="5149" spans="1:10" x14ac:dyDescent="0.45">
      <c r="A5149">
        <v>5629388</v>
      </c>
      <c r="B5149" s="1">
        <v>45384.458333333336</v>
      </c>
      <c r="C5149" t="s">
        <v>7</v>
      </c>
      <c r="D5149" t="s">
        <v>8</v>
      </c>
      <c r="E5149" t="s">
        <v>8796</v>
      </c>
      <c r="F5149">
        <v>635</v>
      </c>
      <c r="G5149">
        <v>0.73599999999999999</v>
      </c>
      <c r="H5149">
        <v>0.13300000000000001</v>
      </c>
      <c r="J5149" s="1" t="str">
        <f t="shared" si="81"/>
        <v>2024-04-02-11</v>
      </c>
    </row>
    <row r="5150" spans="1:10" x14ac:dyDescent="0.45">
      <c r="A5150">
        <v>5630426</v>
      </c>
      <c r="B5150" s="1">
        <v>45384.5</v>
      </c>
      <c r="C5150" t="s">
        <v>7</v>
      </c>
      <c r="D5150" t="s">
        <v>8</v>
      </c>
      <c r="E5150" t="s">
        <v>8796</v>
      </c>
      <c r="F5150">
        <v>635</v>
      </c>
      <c r="G5150">
        <v>4.0000000000000001E-3</v>
      </c>
      <c r="H5150">
        <v>0.77800000000000002</v>
      </c>
      <c r="J5150" s="1" t="str">
        <f t="shared" si="81"/>
        <v>2024-04-02-12</v>
      </c>
    </row>
    <row r="5151" spans="1:10" x14ac:dyDescent="0.45">
      <c r="A5151">
        <v>5631326</v>
      </c>
      <c r="B5151" s="1">
        <v>45384.541666666664</v>
      </c>
      <c r="C5151" t="s">
        <v>7</v>
      </c>
      <c r="D5151" t="s">
        <v>8</v>
      </c>
      <c r="E5151" t="s">
        <v>8796</v>
      </c>
      <c r="F5151">
        <v>635</v>
      </c>
      <c r="G5151">
        <v>0.13400000000000001</v>
      </c>
      <c r="H5151">
        <v>0.66200000000000003</v>
      </c>
      <c r="J5151" s="1" t="str">
        <f t="shared" si="81"/>
        <v>2024-04-02-13</v>
      </c>
    </row>
    <row r="5152" spans="1:10" x14ac:dyDescent="0.45">
      <c r="A5152">
        <v>5632188</v>
      </c>
      <c r="B5152" s="1">
        <v>45384.583333333336</v>
      </c>
      <c r="C5152" t="s">
        <v>7</v>
      </c>
      <c r="D5152" t="s">
        <v>8</v>
      </c>
      <c r="E5152" t="s">
        <v>8796</v>
      </c>
      <c r="F5152">
        <v>635</v>
      </c>
      <c r="G5152">
        <v>2.5999999999999999E-2</v>
      </c>
      <c r="H5152">
        <v>0.63700000000000001</v>
      </c>
      <c r="J5152" s="1" t="str">
        <f t="shared" si="81"/>
        <v>2024-04-02-14</v>
      </c>
    </row>
    <row r="5153" spans="1:10" x14ac:dyDescent="0.45">
      <c r="A5153">
        <v>5633756</v>
      </c>
      <c r="B5153" s="1">
        <v>45384.625</v>
      </c>
      <c r="C5153" t="s">
        <v>7</v>
      </c>
      <c r="D5153" t="s">
        <v>8</v>
      </c>
      <c r="E5153" t="s">
        <v>8796</v>
      </c>
      <c r="F5153">
        <v>635</v>
      </c>
      <c r="G5153">
        <v>0.51400000000000001</v>
      </c>
      <c r="H5153">
        <v>0.13400000000000001</v>
      </c>
      <c r="J5153" s="1" t="str">
        <f t="shared" si="81"/>
        <v>2024-04-02-15</v>
      </c>
    </row>
    <row r="5154" spans="1:10" x14ac:dyDescent="0.45">
      <c r="A5154">
        <v>5634944</v>
      </c>
      <c r="B5154" s="1">
        <v>45384.666666666664</v>
      </c>
      <c r="C5154" t="s">
        <v>7</v>
      </c>
      <c r="D5154" t="s">
        <v>8</v>
      </c>
      <c r="E5154" t="s">
        <v>8796</v>
      </c>
      <c r="F5154">
        <v>635</v>
      </c>
      <c r="G5154">
        <v>0.122</v>
      </c>
      <c r="H5154">
        <v>0.16500000000000001</v>
      </c>
      <c r="J5154" s="1" t="str">
        <f t="shared" si="81"/>
        <v>2024-04-02-16</v>
      </c>
    </row>
    <row r="5155" spans="1:10" x14ac:dyDescent="0.45">
      <c r="A5155">
        <v>5636015</v>
      </c>
      <c r="B5155" s="1">
        <v>45384.708333333336</v>
      </c>
      <c r="C5155" t="s">
        <v>7</v>
      </c>
      <c r="D5155" t="s">
        <v>8</v>
      </c>
      <c r="E5155" t="s">
        <v>8796</v>
      </c>
      <c r="F5155">
        <v>635</v>
      </c>
      <c r="G5155">
        <v>0.63800000000000001</v>
      </c>
      <c r="H5155">
        <v>0</v>
      </c>
      <c r="J5155" s="1" t="str">
        <f t="shared" si="81"/>
        <v>2024-04-02-17</v>
      </c>
    </row>
    <row r="5156" spans="1:10" x14ac:dyDescent="0.45">
      <c r="A5156">
        <v>5637118</v>
      </c>
      <c r="B5156" s="1">
        <v>45384.75</v>
      </c>
      <c r="C5156" t="s">
        <v>7</v>
      </c>
      <c r="D5156" t="s">
        <v>8</v>
      </c>
      <c r="E5156" t="s">
        <v>8796</v>
      </c>
      <c r="F5156">
        <v>635</v>
      </c>
      <c r="G5156">
        <v>0.24399999999999999</v>
      </c>
      <c r="H5156">
        <v>0</v>
      </c>
      <c r="J5156" s="1" t="str">
        <f t="shared" si="81"/>
        <v>2024-04-02-18</v>
      </c>
    </row>
    <row r="5157" spans="1:10" x14ac:dyDescent="0.45">
      <c r="A5157">
        <v>5637550</v>
      </c>
      <c r="B5157" s="1">
        <v>45384.791666666664</v>
      </c>
      <c r="C5157" t="s">
        <v>7</v>
      </c>
      <c r="D5157" t="s">
        <v>8</v>
      </c>
      <c r="E5157" t="s">
        <v>8796</v>
      </c>
      <c r="F5157">
        <v>635</v>
      </c>
      <c r="G5157">
        <v>0.62</v>
      </c>
      <c r="H5157">
        <v>0</v>
      </c>
      <c r="J5157" s="1" t="str">
        <f t="shared" si="81"/>
        <v>2024-04-02-19</v>
      </c>
    </row>
    <row r="5158" spans="1:10" x14ac:dyDescent="0.45">
      <c r="A5158">
        <v>5639343</v>
      </c>
      <c r="B5158" s="1">
        <v>45384.833333333336</v>
      </c>
      <c r="C5158" t="s">
        <v>7</v>
      </c>
      <c r="D5158" t="s">
        <v>8</v>
      </c>
      <c r="E5158" t="s">
        <v>8796</v>
      </c>
      <c r="F5158">
        <v>635</v>
      </c>
      <c r="G5158">
        <v>0.311</v>
      </c>
      <c r="H5158">
        <v>0</v>
      </c>
      <c r="J5158" s="1" t="str">
        <f t="shared" si="81"/>
        <v>2024-04-02-20</v>
      </c>
    </row>
    <row r="5159" spans="1:10" x14ac:dyDescent="0.45">
      <c r="A5159">
        <v>5640454</v>
      </c>
      <c r="B5159" s="1">
        <v>45384.875</v>
      </c>
      <c r="C5159" t="s">
        <v>7</v>
      </c>
      <c r="D5159" t="s">
        <v>8</v>
      </c>
      <c r="E5159" t="s">
        <v>8796</v>
      </c>
      <c r="F5159">
        <v>635</v>
      </c>
      <c r="G5159">
        <v>0.46200000000000002</v>
      </c>
      <c r="H5159">
        <v>0</v>
      </c>
      <c r="J5159" s="1" t="str">
        <f t="shared" si="81"/>
        <v>2024-04-02-21</v>
      </c>
    </row>
    <row r="5160" spans="1:10" x14ac:dyDescent="0.45">
      <c r="A5160">
        <v>5641270</v>
      </c>
      <c r="B5160" s="1">
        <v>45384.916666666664</v>
      </c>
      <c r="C5160" t="s">
        <v>7</v>
      </c>
      <c r="D5160" t="s">
        <v>8</v>
      </c>
      <c r="E5160" t="s">
        <v>8796</v>
      </c>
      <c r="F5160">
        <v>635</v>
      </c>
      <c r="G5160">
        <v>0.54</v>
      </c>
      <c r="H5160">
        <v>0</v>
      </c>
      <c r="J5160" s="1" t="str">
        <f t="shared" si="81"/>
        <v>2024-04-02-22</v>
      </c>
    </row>
    <row r="5161" spans="1:10" x14ac:dyDescent="0.45">
      <c r="A5161">
        <v>5642641</v>
      </c>
      <c r="B5161" s="1">
        <v>45384.958333333336</v>
      </c>
      <c r="C5161" t="s">
        <v>7</v>
      </c>
      <c r="D5161" t="s">
        <v>8</v>
      </c>
      <c r="E5161" t="s">
        <v>8796</v>
      </c>
      <c r="F5161">
        <v>635</v>
      </c>
      <c r="G5161">
        <v>0.99199999999999999</v>
      </c>
      <c r="H5161">
        <v>0</v>
      </c>
      <c r="J5161" s="1" t="str">
        <f t="shared" si="81"/>
        <v>2024-04-02-23</v>
      </c>
    </row>
    <row r="5162" spans="1:10" x14ac:dyDescent="0.45">
      <c r="A5162">
        <v>5643517</v>
      </c>
      <c r="B5162" s="1">
        <v>45385</v>
      </c>
      <c r="C5162" t="s">
        <v>7</v>
      </c>
      <c r="D5162" t="s">
        <v>8</v>
      </c>
      <c r="E5162" t="s">
        <v>8796</v>
      </c>
      <c r="F5162">
        <v>635</v>
      </c>
      <c r="G5162">
        <v>0.48</v>
      </c>
      <c r="H5162">
        <v>0</v>
      </c>
      <c r="J5162" s="1" t="str">
        <f t="shared" si="81"/>
        <v>2024-04-03-00</v>
      </c>
    </row>
    <row r="5163" spans="1:10" x14ac:dyDescent="0.45">
      <c r="A5163">
        <v>5644930</v>
      </c>
      <c r="B5163" s="1">
        <v>45385.041666666664</v>
      </c>
      <c r="C5163" t="s">
        <v>7</v>
      </c>
      <c r="D5163" t="s">
        <v>8</v>
      </c>
      <c r="E5163" t="s">
        <v>8796</v>
      </c>
      <c r="F5163">
        <v>635</v>
      </c>
      <c r="G5163">
        <v>0.57199999999999995</v>
      </c>
      <c r="H5163">
        <v>0</v>
      </c>
      <c r="J5163" s="1" t="str">
        <f t="shared" si="81"/>
        <v>2024-04-03-01</v>
      </c>
    </row>
    <row r="5164" spans="1:10" x14ac:dyDescent="0.45">
      <c r="A5164">
        <v>5645990</v>
      </c>
      <c r="B5164" s="1">
        <v>45385.083333333336</v>
      </c>
      <c r="C5164" t="s">
        <v>7</v>
      </c>
      <c r="D5164" t="s">
        <v>8</v>
      </c>
      <c r="E5164" t="s">
        <v>8796</v>
      </c>
      <c r="F5164">
        <v>635</v>
      </c>
      <c r="G5164">
        <v>0.56399999999999995</v>
      </c>
      <c r="H5164">
        <v>0</v>
      </c>
      <c r="J5164" s="1" t="str">
        <f t="shared" si="81"/>
        <v>2024-04-03-02</v>
      </c>
    </row>
    <row r="5165" spans="1:10" x14ac:dyDescent="0.45">
      <c r="A5165">
        <v>5647006</v>
      </c>
      <c r="B5165" s="1">
        <v>45385.125</v>
      </c>
      <c r="C5165" t="s">
        <v>7</v>
      </c>
      <c r="D5165" t="s">
        <v>8</v>
      </c>
      <c r="E5165" t="s">
        <v>8796</v>
      </c>
      <c r="F5165">
        <v>635</v>
      </c>
      <c r="G5165">
        <v>0.88300000000000001</v>
      </c>
      <c r="H5165">
        <v>0</v>
      </c>
      <c r="J5165" s="1" t="str">
        <f t="shared" si="81"/>
        <v>2024-04-03-03</v>
      </c>
    </row>
    <row r="5166" spans="1:10" x14ac:dyDescent="0.45">
      <c r="A5166">
        <v>5648335</v>
      </c>
      <c r="B5166" s="1">
        <v>45385.166666666664</v>
      </c>
      <c r="C5166" t="s">
        <v>7</v>
      </c>
      <c r="D5166" t="s">
        <v>8</v>
      </c>
      <c r="E5166" t="s">
        <v>8796</v>
      </c>
      <c r="F5166">
        <v>635</v>
      </c>
      <c r="G5166">
        <v>0.46700000000000003</v>
      </c>
      <c r="H5166">
        <v>0</v>
      </c>
      <c r="J5166" s="1" t="str">
        <f t="shared" si="81"/>
        <v>2024-04-03-04</v>
      </c>
    </row>
    <row r="5167" spans="1:10" x14ac:dyDescent="0.45">
      <c r="A5167">
        <v>5649228</v>
      </c>
      <c r="B5167" s="1">
        <v>45385.208333333336</v>
      </c>
      <c r="C5167" t="s">
        <v>7</v>
      </c>
      <c r="D5167" t="s">
        <v>8</v>
      </c>
      <c r="E5167" t="s">
        <v>8796</v>
      </c>
      <c r="F5167">
        <v>635</v>
      </c>
      <c r="G5167">
        <v>0.42699999999999999</v>
      </c>
      <c r="H5167">
        <v>6.0999999999999999E-2</v>
      </c>
      <c r="J5167" s="1" t="str">
        <f t="shared" si="81"/>
        <v>2024-04-03-05</v>
      </c>
    </row>
    <row r="5168" spans="1:10" x14ac:dyDescent="0.45">
      <c r="A5168">
        <v>5650261</v>
      </c>
      <c r="B5168" s="1">
        <v>45385.25</v>
      </c>
      <c r="C5168" t="s">
        <v>7</v>
      </c>
      <c r="D5168" t="s">
        <v>8</v>
      </c>
      <c r="E5168" t="s">
        <v>8796</v>
      </c>
      <c r="F5168">
        <v>635</v>
      </c>
      <c r="G5168">
        <v>0.35499999999999998</v>
      </c>
      <c r="H5168">
        <v>0.114</v>
      </c>
      <c r="J5168" s="1" t="str">
        <f t="shared" si="81"/>
        <v>2024-04-03-06</v>
      </c>
    </row>
    <row r="5169" spans="1:10" x14ac:dyDescent="0.45">
      <c r="A5169">
        <v>5651526</v>
      </c>
      <c r="B5169" s="1">
        <v>45385.291666666664</v>
      </c>
      <c r="C5169" t="s">
        <v>7</v>
      </c>
      <c r="D5169" t="s">
        <v>8</v>
      </c>
      <c r="E5169" t="s">
        <v>8796</v>
      </c>
      <c r="F5169">
        <v>635</v>
      </c>
      <c r="G5169">
        <v>0.20799999999999999</v>
      </c>
      <c r="H5169">
        <v>0.38300000000000001</v>
      </c>
      <c r="J5169" s="1" t="str">
        <f t="shared" si="81"/>
        <v>2024-04-03-07</v>
      </c>
    </row>
    <row r="5170" spans="1:10" x14ac:dyDescent="0.45">
      <c r="A5170">
        <v>5652487</v>
      </c>
      <c r="B5170" s="1">
        <v>45385.333333333336</v>
      </c>
      <c r="C5170" t="s">
        <v>7</v>
      </c>
      <c r="D5170" t="s">
        <v>8</v>
      </c>
      <c r="E5170" t="s">
        <v>8796</v>
      </c>
      <c r="F5170">
        <v>635</v>
      </c>
      <c r="G5170">
        <v>0.24</v>
      </c>
      <c r="H5170">
        <v>0.72</v>
      </c>
      <c r="J5170" s="1" t="str">
        <f t="shared" si="81"/>
        <v>2024-04-03-08</v>
      </c>
    </row>
    <row r="5171" spans="1:10" x14ac:dyDescent="0.45">
      <c r="A5171">
        <v>5652816</v>
      </c>
      <c r="B5171" s="1">
        <v>45385.375</v>
      </c>
      <c r="C5171" t="s">
        <v>7</v>
      </c>
      <c r="D5171" t="s">
        <v>8</v>
      </c>
      <c r="E5171" t="s">
        <v>8796</v>
      </c>
      <c r="F5171">
        <v>635</v>
      </c>
      <c r="G5171">
        <v>0.06</v>
      </c>
      <c r="H5171">
        <v>0.83199999999999996</v>
      </c>
      <c r="J5171" s="1" t="str">
        <f t="shared" si="81"/>
        <v>2024-04-03-09</v>
      </c>
    </row>
    <row r="5172" spans="1:10" x14ac:dyDescent="0.45">
      <c r="A5172">
        <v>5654611</v>
      </c>
      <c r="B5172" s="1">
        <v>45385.416666666664</v>
      </c>
      <c r="C5172" t="s">
        <v>7</v>
      </c>
      <c r="D5172" t="s">
        <v>8</v>
      </c>
      <c r="E5172" t="s">
        <v>8796</v>
      </c>
      <c r="F5172">
        <v>635</v>
      </c>
      <c r="G5172">
        <v>0.20200000000000001</v>
      </c>
      <c r="H5172">
        <v>0.99299999999999999</v>
      </c>
      <c r="J5172" s="1" t="str">
        <f t="shared" si="81"/>
        <v>2024-04-03-10</v>
      </c>
    </row>
    <row r="5173" spans="1:10" x14ac:dyDescent="0.45">
      <c r="A5173">
        <v>5655424</v>
      </c>
      <c r="B5173" s="1">
        <v>45385.458333333336</v>
      </c>
      <c r="C5173" t="s">
        <v>7</v>
      </c>
      <c r="D5173" t="s">
        <v>8</v>
      </c>
      <c r="E5173" t="s">
        <v>8796</v>
      </c>
      <c r="F5173">
        <v>635</v>
      </c>
      <c r="G5173">
        <v>4.3999999999999997E-2</v>
      </c>
      <c r="H5173">
        <v>1.1910000000000001</v>
      </c>
      <c r="J5173" s="1" t="str">
        <f t="shared" si="81"/>
        <v>2024-04-03-11</v>
      </c>
    </row>
    <row r="5174" spans="1:10" x14ac:dyDescent="0.45">
      <c r="A5174">
        <v>5656939</v>
      </c>
      <c r="B5174" s="1">
        <v>45385.5</v>
      </c>
      <c r="C5174" t="s">
        <v>7</v>
      </c>
      <c r="D5174" t="s">
        <v>8</v>
      </c>
      <c r="E5174" t="s">
        <v>8796</v>
      </c>
      <c r="F5174">
        <v>635</v>
      </c>
      <c r="G5174">
        <v>0.622</v>
      </c>
      <c r="H5174">
        <v>0.69499999999999995</v>
      </c>
      <c r="J5174" s="1" t="str">
        <f t="shared" si="81"/>
        <v>2024-04-03-12</v>
      </c>
    </row>
    <row r="5175" spans="1:10" x14ac:dyDescent="0.45">
      <c r="A5175">
        <v>5657804</v>
      </c>
      <c r="B5175" s="1">
        <v>45385.541666666664</v>
      </c>
      <c r="C5175" t="s">
        <v>7</v>
      </c>
      <c r="D5175" t="s">
        <v>8</v>
      </c>
      <c r="E5175" t="s">
        <v>8796</v>
      </c>
      <c r="F5175">
        <v>635</v>
      </c>
      <c r="G5175">
        <v>0.316</v>
      </c>
      <c r="H5175">
        <v>0.42899999999999999</v>
      </c>
      <c r="J5175" s="1" t="str">
        <f t="shared" si="81"/>
        <v>2024-04-03-13</v>
      </c>
    </row>
    <row r="5176" spans="1:10" x14ac:dyDescent="0.45">
      <c r="A5176">
        <v>5658385</v>
      </c>
      <c r="B5176" s="1">
        <v>45385.583333333336</v>
      </c>
      <c r="C5176" t="s">
        <v>7</v>
      </c>
      <c r="D5176" t="s">
        <v>8</v>
      </c>
      <c r="E5176" t="s">
        <v>8796</v>
      </c>
      <c r="F5176">
        <v>635</v>
      </c>
      <c r="G5176">
        <v>0.43099999999999999</v>
      </c>
      <c r="H5176">
        <v>5.7000000000000002E-2</v>
      </c>
      <c r="J5176" s="1" t="str">
        <f t="shared" si="81"/>
        <v>2024-04-03-14</v>
      </c>
    </row>
    <row r="5177" spans="1:10" x14ac:dyDescent="0.45">
      <c r="A5177">
        <v>5659841</v>
      </c>
      <c r="B5177" s="1">
        <v>45385.625</v>
      </c>
      <c r="C5177" t="s">
        <v>7</v>
      </c>
      <c r="D5177" t="s">
        <v>8</v>
      </c>
      <c r="E5177" t="s">
        <v>8796</v>
      </c>
      <c r="F5177">
        <v>635</v>
      </c>
      <c r="G5177">
        <v>0.68899999999999995</v>
      </c>
      <c r="H5177">
        <v>0.02</v>
      </c>
      <c r="J5177" s="1" t="str">
        <f t="shared" si="81"/>
        <v>2024-04-03-15</v>
      </c>
    </row>
    <row r="5178" spans="1:10" x14ac:dyDescent="0.45">
      <c r="A5178">
        <v>5661089</v>
      </c>
      <c r="B5178" s="1">
        <v>45385.666666666664</v>
      </c>
      <c r="C5178" t="s">
        <v>7</v>
      </c>
      <c r="D5178" t="s">
        <v>8</v>
      </c>
      <c r="E5178" t="s">
        <v>8796</v>
      </c>
      <c r="F5178">
        <v>635</v>
      </c>
      <c r="G5178">
        <v>0.93200000000000005</v>
      </c>
      <c r="H5178">
        <v>8.0000000000000002E-3</v>
      </c>
      <c r="J5178" s="1" t="str">
        <f t="shared" si="81"/>
        <v>2024-04-03-16</v>
      </c>
    </row>
    <row r="5179" spans="1:10" x14ac:dyDescent="0.45">
      <c r="A5179">
        <v>5662416</v>
      </c>
      <c r="B5179" s="1">
        <v>45385.708333333336</v>
      </c>
      <c r="C5179" t="s">
        <v>7</v>
      </c>
      <c r="D5179" t="s">
        <v>8</v>
      </c>
      <c r="E5179" t="s">
        <v>8796</v>
      </c>
      <c r="F5179">
        <v>635</v>
      </c>
      <c r="G5179">
        <v>1.4550000000000001</v>
      </c>
      <c r="H5179">
        <v>0</v>
      </c>
      <c r="J5179" s="1" t="str">
        <f t="shared" si="81"/>
        <v>2024-04-03-17</v>
      </c>
    </row>
    <row r="5180" spans="1:10" x14ac:dyDescent="0.45">
      <c r="A5180">
        <v>5662837</v>
      </c>
      <c r="B5180" s="1">
        <v>45385.75</v>
      </c>
      <c r="C5180" t="s">
        <v>7</v>
      </c>
      <c r="D5180" t="s">
        <v>8</v>
      </c>
      <c r="E5180" t="s">
        <v>8796</v>
      </c>
      <c r="F5180">
        <v>635</v>
      </c>
      <c r="G5180">
        <v>0.75</v>
      </c>
      <c r="H5180">
        <v>0</v>
      </c>
      <c r="J5180" s="1" t="str">
        <f t="shared" si="81"/>
        <v>2024-04-03-18</v>
      </c>
    </row>
    <row r="5181" spans="1:10" x14ac:dyDescent="0.45">
      <c r="A5181">
        <v>5663787</v>
      </c>
      <c r="B5181" s="1">
        <v>45385.791666666664</v>
      </c>
      <c r="C5181" t="s">
        <v>7</v>
      </c>
      <c r="D5181" t="s">
        <v>8</v>
      </c>
      <c r="E5181" t="s">
        <v>8796</v>
      </c>
      <c r="F5181">
        <v>635</v>
      </c>
      <c r="G5181">
        <v>0.80300000000000005</v>
      </c>
      <c r="H5181">
        <v>0</v>
      </c>
      <c r="J5181" s="1" t="str">
        <f t="shared" si="81"/>
        <v>2024-04-03-19</v>
      </c>
    </row>
    <row r="5182" spans="1:10" x14ac:dyDescent="0.45">
      <c r="A5182">
        <v>5665765</v>
      </c>
      <c r="B5182" s="1">
        <v>45385.833333333336</v>
      </c>
      <c r="C5182" t="s">
        <v>7</v>
      </c>
      <c r="D5182" t="s">
        <v>8</v>
      </c>
      <c r="E5182" t="s">
        <v>8796</v>
      </c>
      <c r="F5182">
        <v>635</v>
      </c>
      <c r="G5182">
        <v>0.71399999999999997</v>
      </c>
      <c r="H5182">
        <v>0</v>
      </c>
      <c r="J5182" s="1" t="str">
        <f t="shared" si="81"/>
        <v>2024-04-03-20</v>
      </c>
    </row>
    <row r="5183" spans="1:10" x14ac:dyDescent="0.45">
      <c r="A5183">
        <v>5666936</v>
      </c>
      <c r="B5183" s="1">
        <v>45385.875</v>
      </c>
      <c r="C5183" t="s">
        <v>7</v>
      </c>
      <c r="D5183" t="s">
        <v>8</v>
      </c>
      <c r="E5183" t="s">
        <v>8796</v>
      </c>
      <c r="F5183">
        <v>635</v>
      </c>
      <c r="G5183">
        <v>0.99</v>
      </c>
      <c r="H5183">
        <v>0</v>
      </c>
      <c r="J5183" s="1" t="str">
        <f t="shared" si="81"/>
        <v>2024-04-03-21</v>
      </c>
    </row>
    <row r="5184" spans="1:10" x14ac:dyDescent="0.45">
      <c r="A5184">
        <v>5667886</v>
      </c>
      <c r="B5184" s="1">
        <v>45385.916666666664</v>
      </c>
      <c r="C5184" t="s">
        <v>7</v>
      </c>
      <c r="D5184" t="s">
        <v>8</v>
      </c>
      <c r="E5184" t="s">
        <v>8796</v>
      </c>
      <c r="F5184">
        <v>635</v>
      </c>
      <c r="G5184">
        <v>0.97599999999999998</v>
      </c>
      <c r="H5184">
        <v>0</v>
      </c>
      <c r="J5184" s="1" t="str">
        <f t="shared" si="81"/>
        <v>2024-04-03-22</v>
      </c>
    </row>
    <row r="5185" spans="1:10" x14ac:dyDescent="0.45">
      <c r="A5185">
        <v>5668446</v>
      </c>
      <c r="B5185" s="1">
        <v>45385.958333333336</v>
      </c>
      <c r="C5185" t="s">
        <v>7</v>
      </c>
      <c r="D5185" t="s">
        <v>8</v>
      </c>
      <c r="E5185" t="s">
        <v>8796</v>
      </c>
      <c r="F5185">
        <v>635</v>
      </c>
      <c r="G5185">
        <v>0.64100000000000001</v>
      </c>
      <c r="H5185">
        <v>0</v>
      </c>
      <c r="J5185" s="1" t="str">
        <f t="shared" si="81"/>
        <v>2024-04-03-23</v>
      </c>
    </row>
    <row r="5186" spans="1:10" x14ac:dyDescent="0.45">
      <c r="A5186">
        <v>5669170</v>
      </c>
      <c r="B5186" s="1">
        <v>45386</v>
      </c>
      <c r="C5186" t="s">
        <v>7</v>
      </c>
      <c r="D5186" t="s">
        <v>8</v>
      </c>
      <c r="E5186" t="s">
        <v>8796</v>
      </c>
      <c r="F5186">
        <v>635</v>
      </c>
      <c r="G5186">
        <v>0.97299999999999998</v>
      </c>
      <c r="H5186">
        <v>0</v>
      </c>
      <c r="J5186" s="1" t="str">
        <f t="shared" si="81"/>
        <v>2024-04-04-00</v>
      </c>
    </row>
    <row r="5187" spans="1:10" x14ac:dyDescent="0.45">
      <c r="A5187">
        <v>5671160</v>
      </c>
      <c r="B5187" s="1">
        <v>45386.041666666664</v>
      </c>
      <c r="C5187" t="s">
        <v>7</v>
      </c>
      <c r="D5187" t="s">
        <v>8</v>
      </c>
      <c r="E5187" t="s">
        <v>8796</v>
      </c>
      <c r="F5187">
        <v>635</v>
      </c>
      <c r="G5187">
        <v>0.97899999999999998</v>
      </c>
      <c r="H5187">
        <v>0</v>
      </c>
      <c r="J5187" s="1" t="str">
        <f t="shared" ref="J5187:J5250" si="82">TEXT(YEAR(B5187),"0000")&amp;"-"&amp;TEXT(MONTH(B5187),"00")&amp;"-"&amp;TEXT(DAY(B5187),"00")&amp;"-"&amp;TEXT(HOUR(B5187),"00")</f>
        <v>2024-04-04-01</v>
      </c>
    </row>
    <row r="5188" spans="1:10" x14ac:dyDescent="0.45">
      <c r="A5188">
        <v>5671583</v>
      </c>
      <c r="B5188" s="1">
        <v>45386.083333333336</v>
      </c>
      <c r="C5188" t="s">
        <v>7</v>
      </c>
      <c r="D5188" t="s">
        <v>8</v>
      </c>
      <c r="E5188" t="s">
        <v>8796</v>
      </c>
      <c r="F5188">
        <v>635</v>
      </c>
      <c r="G5188">
        <v>0.98699999999999999</v>
      </c>
      <c r="H5188">
        <v>0</v>
      </c>
      <c r="J5188" s="1" t="str">
        <f t="shared" si="82"/>
        <v>2024-04-04-02</v>
      </c>
    </row>
    <row r="5189" spans="1:10" x14ac:dyDescent="0.45">
      <c r="A5189">
        <v>5673312</v>
      </c>
      <c r="B5189" s="1">
        <v>45386.125</v>
      </c>
      <c r="C5189" t="s">
        <v>7</v>
      </c>
      <c r="D5189" t="s">
        <v>8</v>
      </c>
      <c r="E5189" t="s">
        <v>8796</v>
      </c>
      <c r="F5189">
        <v>635</v>
      </c>
      <c r="G5189">
        <v>0.83699999999999997</v>
      </c>
      <c r="H5189">
        <v>0</v>
      </c>
      <c r="J5189" s="1" t="str">
        <f t="shared" si="82"/>
        <v>2024-04-04-03</v>
      </c>
    </row>
    <row r="5190" spans="1:10" x14ac:dyDescent="0.45">
      <c r="A5190">
        <v>5674300</v>
      </c>
      <c r="B5190" s="1">
        <v>45386.166666666664</v>
      </c>
      <c r="C5190" t="s">
        <v>7</v>
      </c>
      <c r="D5190" t="s">
        <v>8</v>
      </c>
      <c r="E5190" t="s">
        <v>8796</v>
      </c>
      <c r="F5190">
        <v>635</v>
      </c>
      <c r="G5190">
        <v>1.26</v>
      </c>
      <c r="H5190">
        <v>3.5000000000000003E-2</v>
      </c>
      <c r="J5190" s="1" t="str">
        <f t="shared" si="82"/>
        <v>2024-04-04-04</v>
      </c>
    </row>
    <row r="5191" spans="1:10" x14ac:dyDescent="0.45">
      <c r="A5191">
        <v>5675089</v>
      </c>
      <c r="B5191" s="1">
        <v>45386.208333333336</v>
      </c>
      <c r="C5191" t="s">
        <v>7</v>
      </c>
      <c r="D5191" t="s">
        <v>8</v>
      </c>
      <c r="E5191" t="s">
        <v>8796</v>
      </c>
      <c r="F5191">
        <v>635</v>
      </c>
      <c r="G5191">
        <v>1.4410000000000001</v>
      </c>
      <c r="H5191">
        <v>0.27800000000000002</v>
      </c>
      <c r="J5191" s="1" t="str">
        <f t="shared" si="82"/>
        <v>2024-04-04-05</v>
      </c>
    </row>
    <row r="5192" spans="1:10" x14ac:dyDescent="0.45">
      <c r="A5192">
        <v>5676104</v>
      </c>
      <c r="B5192" s="1">
        <v>45386.25</v>
      </c>
      <c r="C5192" t="s">
        <v>7</v>
      </c>
      <c r="D5192" t="s">
        <v>8</v>
      </c>
      <c r="E5192" t="s">
        <v>8796</v>
      </c>
      <c r="F5192">
        <v>635</v>
      </c>
      <c r="G5192">
        <v>0</v>
      </c>
      <c r="H5192">
        <v>0.60099999999999998</v>
      </c>
      <c r="J5192" s="1" t="str">
        <f t="shared" si="82"/>
        <v>2024-04-04-06</v>
      </c>
    </row>
    <row r="5193" spans="1:10" x14ac:dyDescent="0.45">
      <c r="A5193">
        <v>5677330</v>
      </c>
      <c r="B5193" s="1">
        <v>45386.291666666664</v>
      </c>
      <c r="C5193" t="s">
        <v>7</v>
      </c>
      <c r="D5193" t="s">
        <v>8</v>
      </c>
      <c r="E5193" t="s">
        <v>8796</v>
      </c>
      <c r="F5193">
        <v>635</v>
      </c>
      <c r="G5193">
        <v>0</v>
      </c>
      <c r="H5193">
        <v>0.79700000000000004</v>
      </c>
      <c r="J5193" s="1" t="str">
        <f t="shared" si="82"/>
        <v>2024-04-04-07</v>
      </c>
    </row>
    <row r="5194" spans="1:10" x14ac:dyDescent="0.45">
      <c r="A5194">
        <v>5678600</v>
      </c>
      <c r="B5194" s="1">
        <v>45386.333333333336</v>
      </c>
      <c r="C5194" t="s">
        <v>7</v>
      </c>
      <c r="D5194" t="s">
        <v>8</v>
      </c>
      <c r="E5194" t="s">
        <v>8796</v>
      </c>
      <c r="F5194">
        <v>635</v>
      </c>
      <c r="G5194">
        <v>3.0000000000000001E-3</v>
      </c>
      <c r="H5194">
        <v>1.5960000000000001</v>
      </c>
      <c r="J5194" s="1" t="str">
        <f t="shared" si="82"/>
        <v>2024-04-04-08</v>
      </c>
    </row>
    <row r="5195" spans="1:10" x14ac:dyDescent="0.45">
      <c r="A5195">
        <v>5679324</v>
      </c>
      <c r="B5195" s="1">
        <v>45386.375</v>
      </c>
      <c r="C5195" t="s">
        <v>7</v>
      </c>
      <c r="D5195" t="s">
        <v>8</v>
      </c>
      <c r="E5195" t="s">
        <v>8796</v>
      </c>
      <c r="F5195">
        <v>635</v>
      </c>
      <c r="G5195">
        <v>2.0779999999999998</v>
      </c>
      <c r="H5195">
        <v>0.33900000000000002</v>
      </c>
      <c r="J5195" s="1" t="str">
        <f t="shared" si="82"/>
        <v>2024-04-04-09</v>
      </c>
    </row>
    <row r="5196" spans="1:10" x14ac:dyDescent="0.45">
      <c r="A5196">
        <v>5680864</v>
      </c>
      <c r="B5196" s="1">
        <v>45386.416666666664</v>
      </c>
      <c r="C5196" t="s">
        <v>7</v>
      </c>
      <c r="D5196" t="s">
        <v>8</v>
      </c>
      <c r="E5196" t="s">
        <v>8796</v>
      </c>
      <c r="F5196">
        <v>635</v>
      </c>
      <c r="G5196">
        <v>1.0880000000000001</v>
      </c>
      <c r="H5196">
        <v>0.79100000000000004</v>
      </c>
      <c r="J5196" s="1" t="str">
        <f t="shared" si="82"/>
        <v>2024-04-04-10</v>
      </c>
    </row>
    <row r="5197" spans="1:10" x14ac:dyDescent="0.45">
      <c r="A5197">
        <v>5681371</v>
      </c>
      <c r="B5197" s="1">
        <v>45386.458333333336</v>
      </c>
      <c r="C5197" t="s">
        <v>7</v>
      </c>
      <c r="D5197" t="s">
        <v>8</v>
      </c>
      <c r="E5197" t="s">
        <v>8796</v>
      </c>
      <c r="F5197">
        <v>635</v>
      </c>
      <c r="G5197">
        <v>0.19500000000000001</v>
      </c>
      <c r="H5197">
        <v>1.3240000000000001</v>
      </c>
      <c r="J5197" s="1" t="str">
        <f t="shared" si="82"/>
        <v>2024-04-04-11</v>
      </c>
    </row>
    <row r="5198" spans="1:10" x14ac:dyDescent="0.45">
      <c r="A5198">
        <v>5683045</v>
      </c>
      <c r="B5198" s="1">
        <v>45386.5</v>
      </c>
      <c r="C5198" t="s">
        <v>7</v>
      </c>
      <c r="D5198" t="s">
        <v>8</v>
      </c>
      <c r="E5198" t="s">
        <v>8796</v>
      </c>
      <c r="F5198">
        <v>635</v>
      </c>
      <c r="G5198">
        <v>0.84799999999999998</v>
      </c>
      <c r="H5198">
        <v>1.0029999999999999</v>
      </c>
      <c r="J5198" s="1" t="str">
        <f t="shared" si="82"/>
        <v>2024-04-04-12</v>
      </c>
    </row>
    <row r="5199" spans="1:10" x14ac:dyDescent="0.45">
      <c r="A5199">
        <v>5683415</v>
      </c>
      <c r="B5199" s="1">
        <v>45386.541666666664</v>
      </c>
      <c r="C5199" t="s">
        <v>7</v>
      </c>
      <c r="D5199" t="s">
        <v>8</v>
      </c>
      <c r="E5199" t="s">
        <v>8796</v>
      </c>
      <c r="F5199">
        <v>635</v>
      </c>
      <c r="G5199">
        <v>3.0000000000000001E-3</v>
      </c>
      <c r="H5199">
        <v>1.2310000000000001</v>
      </c>
      <c r="J5199" s="1" t="str">
        <f t="shared" si="82"/>
        <v>2024-04-04-13</v>
      </c>
    </row>
    <row r="5200" spans="1:10" x14ac:dyDescent="0.45">
      <c r="A5200">
        <v>5685007</v>
      </c>
      <c r="B5200" s="1">
        <v>45386.583333333336</v>
      </c>
      <c r="C5200" t="s">
        <v>7</v>
      </c>
      <c r="D5200" t="s">
        <v>8</v>
      </c>
      <c r="E5200" t="s">
        <v>8796</v>
      </c>
      <c r="F5200">
        <v>635</v>
      </c>
      <c r="G5200">
        <v>0.40200000000000002</v>
      </c>
      <c r="H5200">
        <v>0.16400000000000001</v>
      </c>
      <c r="J5200" s="1" t="str">
        <f t="shared" si="82"/>
        <v>2024-04-04-14</v>
      </c>
    </row>
    <row r="5201" spans="1:10" x14ac:dyDescent="0.45">
      <c r="A5201">
        <v>5686407</v>
      </c>
      <c r="B5201" s="1">
        <v>45386.625</v>
      </c>
      <c r="C5201" t="s">
        <v>7</v>
      </c>
      <c r="D5201" t="s">
        <v>8</v>
      </c>
      <c r="E5201" t="s">
        <v>8796</v>
      </c>
      <c r="F5201">
        <v>635</v>
      </c>
      <c r="G5201">
        <v>1.0509999999999999</v>
      </c>
      <c r="H5201">
        <v>5.2999999999999999E-2</v>
      </c>
      <c r="J5201" s="1" t="str">
        <f t="shared" si="82"/>
        <v>2024-04-04-15</v>
      </c>
    </row>
    <row r="5202" spans="1:10" x14ac:dyDescent="0.45">
      <c r="A5202">
        <v>5687347</v>
      </c>
      <c r="B5202" s="1">
        <v>45386.666666666664</v>
      </c>
      <c r="C5202" t="s">
        <v>7</v>
      </c>
      <c r="D5202" t="s">
        <v>8</v>
      </c>
      <c r="E5202" t="s">
        <v>8796</v>
      </c>
      <c r="F5202">
        <v>635</v>
      </c>
      <c r="G5202">
        <v>0.63300000000000001</v>
      </c>
      <c r="H5202">
        <v>5.0000000000000001E-3</v>
      </c>
      <c r="J5202" s="1" t="str">
        <f t="shared" si="82"/>
        <v>2024-04-04-16</v>
      </c>
    </row>
    <row r="5203" spans="1:10" x14ac:dyDescent="0.45">
      <c r="A5203">
        <v>5687806</v>
      </c>
      <c r="B5203" s="1">
        <v>45386.708333333336</v>
      </c>
      <c r="C5203" t="s">
        <v>7</v>
      </c>
      <c r="D5203" t="s">
        <v>8</v>
      </c>
      <c r="E5203" t="s">
        <v>8796</v>
      </c>
      <c r="F5203">
        <v>635</v>
      </c>
      <c r="G5203">
        <v>0.27200000000000002</v>
      </c>
      <c r="H5203">
        <v>0</v>
      </c>
      <c r="J5203" s="1" t="str">
        <f t="shared" si="82"/>
        <v>2024-04-04-17</v>
      </c>
    </row>
    <row r="5204" spans="1:10" x14ac:dyDescent="0.45">
      <c r="A5204">
        <v>5689586</v>
      </c>
      <c r="B5204" s="1">
        <v>45386.75</v>
      </c>
      <c r="C5204" t="s">
        <v>7</v>
      </c>
      <c r="D5204" t="s">
        <v>8</v>
      </c>
      <c r="E5204" t="s">
        <v>8796</v>
      </c>
      <c r="F5204">
        <v>635</v>
      </c>
      <c r="G5204">
        <v>0.59799999999999998</v>
      </c>
      <c r="H5204">
        <v>0</v>
      </c>
      <c r="J5204" s="1" t="str">
        <f t="shared" si="82"/>
        <v>2024-04-04-18</v>
      </c>
    </row>
    <row r="5205" spans="1:10" x14ac:dyDescent="0.45">
      <c r="A5205">
        <v>5690643</v>
      </c>
      <c r="B5205" s="1">
        <v>45386.791666666664</v>
      </c>
      <c r="C5205" t="s">
        <v>7</v>
      </c>
      <c r="D5205" t="s">
        <v>8</v>
      </c>
      <c r="E5205" t="s">
        <v>8796</v>
      </c>
      <c r="F5205">
        <v>635</v>
      </c>
      <c r="G5205">
        <v>0.30099999999999999</v>
      </c>
      <c r="H5205">
        <v>0</v>
      </c>
      <c r="J5205" s="1" t="str">
        <f t="shared" si="82"/>
        <v>2024-04-04-19</v>
      </c>
    </row>
    <row r="5206" spans="1:10" x14ac:dyDescent="0.45">
      <c r="A5206">
        <v>5691335</v>
      </c>
      <c r="B5206" s="1">
        <v>45386.833333333336</v>
      </c>
      <c r="C5206" t="s">
        <v>7</v>
      </c>
      <c r="D5206" t="s">
        <v>8</v>
      </c>
      <c r="E5206" t="s">
        <v>8796</v>
      </c>
      <c r="F5206">
        <v>635</v>
      </c>
      <c r="G5206">
        <v>1.05</v>
      </c>
      <c r="H5206">
        <v>0</v>
      </c>
      <c r="J5206" s="1" t="str">
        <f t="shared" si="82"/>
        <v>2024-04-04-20</v>
      </c>
    </row>
    <row r="5207" spans="1:10" x14ac:dyDescent="0.45">
      <c r="A5207">
        <v>5692840</v>
      </c>
      <c r="B5207" s="1">
        <v>45386.875</v>
      </c>
      <c r="C5207" t="s">
        <v>7</v>
      </c>
      <c r="D5207" t="s">
        <v>8</v>
      </c>
      <c r="E5207" t="s">
        <v>8796</v>
      </c>
      <c r="F5207">
        <v>635</v>
      </c>
      <c r="G5207">
        <v>0.185</v>
      </c>
      <c r="H5207">
        <v>0</v>
      </c>
      <c r="J5207" s="1" t="str">
        <f t="shared" si="82"/>
        <v>2024-04-04-21</v>
      </c>
    </row>
    <row r="5208" spans="1:10" x14ac:dyDescent="0.45">
      <c r="A5208">
        <v>5693820</v>
      </c>
      <c r="B5208" s="1">
        <v>45386.916666666664</v>
      </c>
      <c r="C5208" t="s">
        <v>7</v>
      </c>
      <c r="D5208" t="s">
        <v>8</v>
      </c>
      <c r="E5208" t="s">
        <v>8796</v>
      </c>
      <c r="F5208">
        <v>635</v>
      </c>
      <c r="G5208">
        <v>0.60699999999999998</v>
      </c>
      <c r="H5208">
        <v>0</v>
      </c>
      <c r="J5208" s="1" t="str">
        <f t="shared" si="82"/>
        <v>2024-04-04-22</v>
      </c>
    </row>
    <row r="5209" spans="1:10" x14ac:dyDescent="0.45">
      <c r="A5209">
        <v>5694596</v>
      </c>
      <c r="B5209" s="1">
        <v>45386.958333333336</v>
      </c>
      <c r="C5209" t="s">
        <v>7</v>
      </c>
      <c r="D5209" t="s">
        <v>8</v>
      </c>
      <c r="E5209" t="s">
        <v>8796</v>
      </c>
      <c r="F5209">
        <v>635</v>
      </c>
      <c r="G5209">
        <v>0.17299999999999999</v>
      </c>
      <c r="H5209">
        <v>0</v>
      </c>
      <c r="J5209" s="1" t="str">
        <f t="shared" si="82"/>
        <v>2024-04-04-23</v>
      </c>
    </row>
    <row r="5210" spans="1:10" x14ac:dyDescent="0.45">
      <c r="A5210">
        <v>5695593</v>
      </c>
      <c r="B5210" s="1">
        <v>45387</v>
      </c>
      <c r="C5210" t="s">
        <v>7</v>
      </c>
      <c r="D5210" t="s">
        <v>8</v>
      </c>
      <c r="E5210" t="s">
        <v>8796</v>
      </c>
      <c r="F5210">
        <v>635</v>
      </c>
      <c r="G5210">
        <v>0.48699999999999999</v>
      </c>
      <c r="H5210">
        <v>0</v>
      </c>
      <c r="J5210" s="1" t="str">
        <f t="shared" si="82"/>
        <v>2024-04-05-00</v>
      </c>
    </row>
    <row r="5211" spans="1:10" x14ac:dyDescent="0.45">
      <c r="A5211">
        <v>5697021</v>
      </c>
      <c r="B5211" s="1">
        <v>45387.041666666664</v>
      </c>
      <c r="C5211" t="s">
        <v>7</v>
      </c>
      <c r="D5211" t="s">
        <v>8</v>
      </c>
      <c r="E5211" t="s">
        <v>8796</v>
      </c>
      <c r="F5211">
        <v>635</v>
      </c>
      <c r="G5211">
        <v>0.36599999999999999</v>
      </c>
      <c r="H5211">
        <v>0</v>
      </c>
      <c r="J5211" s="1" t="str">
        <f t="shared" si="82"/>
        <v>2024-04-05-01</v>
      </c>
    </row>
    <row r="5212" spans="1:10" x14ac:dyDescent="0.45">
      <c r="A5212">
        <v>5698361</v>
      </c>
      <c r="B5212" s="1">
        <v>45387.083333333336</v>
      </c>
      <c r="C5212" t="s">
        <v>7</v>
      </c>
      <c r="D5212" t="s">
        <v>8</v>
      </c>
      <c r="E5212" t="s">
        <v>8796</v>
      </c>
      <c r="F5212">
        <v>635</v>
      </c>
      <c r="G5212">
        <v>0.41499999999999998</v>
      </c>
      <c r="H5212">
        <v>0</v>
      </c>
      <c r="J5212" s="1" t="str">
        <f t="shared" si="82"/>
        <v>2024-04-05-02</v>
      </c>
    </row>
    <row r="5213" spans="1:10" x14ac:dyDescent="0.45">
      <c r="A5213">
        <v>5698681</v>
      </c>
      <c r="B5213" s="1">
        <v>45387.125</v>
      </c>
      <c r="C5213" t="s">
        <v>7</v>
      </c>
      <c r="D5213" t="s">
        <v>8</v>
      </c>
      <c r="E5213" t="s">
        <v>8796</v>
      </c>
      <c r="F5213">
        <v>635</v>
      </c>
      <c r="G5213">
        <v>0.46200000000000002</v>
      </c>
      <c r="H5213">
        <v>0</v>
      </c>
      <c r="J5213" s="1" t="str">
        <f t="shared" si="82"/>
        <v>2024-04-05-03</v>
      </c>
    </row>
    <row r="5214" spans="1:10" x14ac:dyDescent="0.45">
      <c r="A5214">
        <v>5700373</v>
      </c>
      <c r="B5214" s="1">
        <v>45387.166666666664</v>
      </c>
      <c r="C5214" t="s">
        <v>7</v>
      </c>
      <c r="D5214" t="s">
        <v>8</v>
      </c>
      <c r="E5214" t="s">
        <v>8796</v>
      </c>
      <c r="F5214">
        <v>635</v>
      </c>
      <c r="G5214">
        <v>0.254</v>
      </c>
      <c r="H5214">
        <v>2E-3</v>
      </c>
      <c r="J5214" s="1" t="str">
        <f t="shared" si="82"/>
        <v>2024-04-05-04</v>
      </c>
    </row>
    <row r="5215" spans="1:10" x14ac:dyDescent="0.45">
      <c r="A5215">
        <v>5701474</v>
      </c>
      <c r="B5215" s="1">
        <v>45387.208333333336</v>
      </c>
      <c r="C5215" t="s">
        <v>7</v>
      </c>
      <c r="D5215" t="s">
        <v>8</v>
      </c>
      <c r="E5215" t="s">
        <v>8796</v>
      </c>
      <c r="F5215">
        <v>635</v>
      </c>
      <c r="G5215">
        <v>0.78800000000000003</v>
      </c>
      <c r="H5215">
        <v>5.0999999999999997E-2</v>
      </c>
      <c r="J5215" s="1" t="str">
        <f t="shared" si="82"/>
        <v>2024-04-05-05</v>
      </c>
    </row>
    <row r="5216" spans="1:10" x14ac:dyDescent="0.45">
      <c r="A5216">
        <v>5702487</v>
      </c>
      <c r="B5216" s="1">
        <v>45387.25</v>
      </c>
      <c r="C5216" t="s">
        <v>7</v>
      </c>
      <c r="D5216" t="s">
        <v>8</v>
      </c>
      <c r="E5216" t="s">
        <v>8796</v>
      </c>
      <c r="F5216">
        <v>635</v>
      </c>
      <c r="G5216">
        <v>0.23200000000000001</v>
      </c>
      <c r="H5216">
        <v>7.2999999999999995E-2</v>
      </c>
      <c r="J5216" s="1" t="str">
        <f t="shared" si="82"/>
        <v>2024-04-05-06</v>
      </c>
    </row>
    <row r="5217" spans="1:10" x14ac:dyDescent="0.45">
      <c r="A5217">
        <v>5703295</v>
      </c>
      <c r="B5217" s="1">
        <v>45387.291666666664</v>
      </c>
      <c r="C5217" t="s">
        <v>7</v>
      </c>
      <c r="D5217" t="s">
        <v>8</v>
      </c>
      <c r="E5217" t="s">
        <v>8796</v>
      </c>
      <c r="F5217">
        <v>635</v>
      </c>
      <c r="G5217">
        <v>0.44600000000000001</v>
      </c>
      <c r="H5217">
        <v>0.14799999999999999</v>
      </c>
      <c r="J5217" s="1" t="str">
        <f t="shared" si="82"/>
        <v>2024-04-05-07</v>
      </c>
    </row>
    <row r="5218" spans="1:10" x14ac:dyDescent="0.45">
      <c r="A5218">
        <v>5704779</v>
      </c>
      <c r="B5218" s="1">
        <v>45387.333333333336</v>
      </c>
      <c r="C5218" t="s">
        <v>7</v>
      </c>
      <c r="D5218" t="s">
        <v>8</v>
      </c>
      <c r="E5218" t="s">
        <v>8796</v>
      </c>
      <c r="F5218">
        <v>635</v>
      </c>
      <c r="G5218">
        <v>1.016</v>
      </c>
      <c r="H5218">
        <v>1.8779999999999999</v>
      </c>
      <c r="J5218" s="1" t="str">
        <f t="shared" si="82"/>
        <v>2024-04-05-08</v>
      </c>
    </row>
    <row r="5219" spans="1:10" x14ac:dyDescent="0.45">
      <c r="A5219">
        <v>5705827</v>
      </c>
      <c r="B5219" s="1">
        <v>45387.375</v>
      </c>
      <c r="C5219" t="s">
        <v>7</v>
      </c>
      <c r="D5219" t="s">
        <v>8</v>
      </c>
      <c r="E5219" t="s">
        <v>8796</v>
      </c>
      <c r="F5219">
        <v>635</v>
      </c>
      <c r="G5219">
        <v>0.38900000000000001</v>
      </c>
      <c r="H5219">
        <v>0.63200000000000001</v>
      </c>
      <c r="J5219" s="1" t="str">
        <f t="shared" si="82"/>
        <v>2024-04-05-09</v>
      </c>
    </row>
    <row r="5220" spans="1:10" x14ac:dyDescent="0.45">
      <c r="A5220">
        <v>5706965</v>
      </c>
      <c r="B5220" s="1">
        <v>45387.416666666664</v>
      </c>
      <c r="C5220" t="s">
        <v>7</v>
      </c>
      <c r="D5220" t="s">
        <v>8</v>
      </c>
      <c r="E5220" t="s">
        <v>8796</v>
      </c>
      <c r="F5220">
        <v>635</v>
      </c>
      <c r="G5220">
        <v>0.58899999999999997</v>
      </c>
      <c r="H5220">
        <v>0.64400000000000002</v>
      </c>
      <c r="J5220" s="1" t="str">
        <f t="shared" si="82"/>
        <v>2024-04-05-10</v>
      </c>
    </row>
    <row r="5221" spans="1:10" x14ac:dyDescent="0.45">
      <c r="A5221">
        <v>5707551</v>
      </c>
      <c r="B5221" s="1">
        <v>45387.458333333336</v>
      </c>
      <c r="C5221" t="s">
        <v>7</v>
      </c>
      <c r="D5221" t="s">
        <v>8</v>
      </c>
      <c r="E5221" t="s">
        <v>8796</v>
      </c>
      <c r="F5221">
        <v>635</v>
      </c>
      <c r="G5221">
        <v>0.27800000000000002</v>
      </c>
      <c r="H5221">
        <v>0.312</v>
      </c>
      <c r="J5221" s="1" t="str">
        <f t="shared" si="82"/>
        <v>2024-04-05-11</v>
      </c>
    </row>
    <row r="5222" spans="1:10" x14ac:dyDescent="0.45">
      <c r="A5222">
        <v>5709020</v>
      </c>
      <c r="B5222" s="1">
        <v>45387.5</v>
      </c>
      <c r="C5222" t="s">
        <v>7</v>
      </c>
      <c r="D5222" t="s">
        <v>8</v>
      </c>
      <c r="E5222" t="s">
        <v>8796</v>
      </c>
      <c r="F5222">
        <v>635</v>
      </c>
      <c r="G5222">
        <v>3.6999999999999998E-2</v>
      </c>
      <c r="H5222">
        <v>1.07</v>
      </c>
      <c r="J5222" s="1" t="str">
        <f t="shared" si="82"/>
        <v>2024-04-05-12</v>
      </c>
    </row>
    <row r="5223" spans="1:10" x14ac:dyDescent="0.45">
      <c r="A5223">
        <v>5710037</v>
      </c>
      <c r="B5223" s="1">
        <v>45387.541666666664</v>
      </c>
      <c r="C5223" t="s">
        <v>7</v>
      </c>
      <c r="D5223" t="s">
        <v>8</v>
      </c>
      <c r="E5223" t="s">
        <v>8796</v>
      </c>
      <c r="F5223">
        <v>635</v>
      </c>
      <c r="G5223">
        <v>0.14000000000000001</v>
      </c>
      <c r="H5223">
        <v>0.39500000000000002</v>
      </c>
      <c r="J5223" s="1" t="str">
        <f t="shared" si="82"/>
        <v>2024-04-05-13</v>
      </c>
    </row>
    <row r="5224" spans="1:10" x14ac:dyDescent="0.45">
      <c r="A5224">
        <v>5710724</v>
      </c>
      <c r="B5224" s="1">
        <v>45387.583333333336</v>
      </c>
      <c r="C5224" t="s">
        <v>7</v>
      </c>
      <c r="D5224" t="s">
        <v>8</v>
      </c>
      <c r="E5224" t="s">
        <v>8796</v>
      </c>
      <c r="F5224">
        <v>635</v>
      </c>
      <c r="G5224">
        <v>0.28799999999999998</v>
      </c>
      <c r="H5224">
        <v>0.185</v>
      </c>
      <c r="J5224" s="1" t="str">
        <f t="shared" si="82"/>
        <v>2024-04-05-14</v>
      </c>
    </row>
    <row r="5225" spans="1:10" x14ac:dyDescent="0.45">
      <c r="A5225">
        <v>5712754</v>
      </c>
      <c r="B5225" s="1">
        <v>45387.625</v>
      </c>
      <c r="C5225" t="s">
        <v>7</v>
      </c>
      <c r="D5225" t="s">
        <v>8</v>
      </c>
      <c r="E5225" t="s">
        <v>8796</v>
      </c>
      <c r="F5225">
        <v>635</v>
      </c>
      <c r="G5225">
        <v>0.41199999999999998</v>
      </c>
      <c r="H5225">
        <v>5.0999999999999997E-2</v>
      </c>
      <c r="J5225" s="1" t="str">
        <f t="shared" si="82"/>
        <v>2024-04-05-15</v>
      </c>
    </row>
    <row r="5226" spans="1:10" x14ac:dyDescent="0.45">
      <c r="A5226">
        <v>5713559</v>
      </c>
      <c r="B5226" s="1">
        <v>45387.666666666664</v>
      </c>
      <c r="C5226" t="s">
        <v>7</v>
      </c>
      <c r="D5226" t="s">
        <v>8</v>
      </c>
      <c r="E5226" t="s">
        <v>8796</v>
      </c>
      <c r="F5226">
        <v>635</v>
      </c>
      <c r="G5226">
        <v>1.873</v>
      </c>
      <c r="H5226">
        <v>4.0000000000000001E-3</v>
      </c>
      <c r="J5226" s="1" t="str">
        <f t="shared" si="82"/>
        <v>2024-04-05-16</v>
      </c>
    </row>
    <row r="5227" spans="1:10" x14ac:dyDescent="0.45">
      <c r="A5227">
        <v>5714194</v>
      </c>
      <c r="B5227" s="1">
        <v>45387.708333333336</v>
      </c>
      <c r="C5227" t="s">
        <v>7</v>
      </c>
      <c r="D5227" t="s">
        <v>8</v>
      </c>
      <c r="E5227" t="s">
        <v>8796</v>
      </c>
      <c r="F5227">
        <v>635</v>
      </c>
      <c r="G5227">
        <v>0.46600000000000003</v>
      </c>
      <c r="H5227">
        <v>0</v>
      </c>
      <c r="J5227" s="1" t="str">
        <f t="shared" si="82"/>
        <v>2024-04-05-17</v>
      </c>
    </row>
    <row r="5228" spans="1:10" x14ac:dyDescent="0.45">
      <c r="A5228">
        <v>5715871</v>
      </c>
      <c r="B5228" s="1">
        <v>45387.75</v>
      </c>
      <c r="C5228" t="s">
        <v>7</v>
      </c>
      <c r="D5228" t="s">
        <v>8</v>
      </c>
      <c r="E5228" t="s">
        <v>8796</v>
      </c>
      <c r="F5228">
        <v>635</v>
      </c>
      <c r="G5228">
        <v>0.437</v>
      </c>
      <c r="H5228">
        <v>0</v>
      </c>
      <c r="J5228" s="1" t="str">
        <f t="shared" si="82"/>
        <v>2024-04-05-18</v>
      </c>
    </row>
    <row r="5229" spans="1:10" x14ac:dyDescent="0.45">
      <c r="A5229">
        <v>5717076</v>
      </c>
      <c r="B5229" s="1">
        <v>45387.791666666664</v>
      </c>
      <c r="C5229" t="s">
        <v>7</v>
      </c>
      <c r="D5229" t="s">
        <v>8</v>
      </c>
      <c r="E5229" t="s">
        <v>8796</v>
      </c>
      <c r="F5229">
        <v>635</v>
      </c>
      <c r="G5229">
        <v>0.39400000000000002</v>
      </c>
      <c r="H5229">
        <v>0</v>
      </c>
      <c r="J5229" s="1" t="str">
        <f t="shared" si="82"/>
        <v>2024-04-05-19</v>
      </c>
    </row>
    <row r="5230" spans="1:10" x14ac:dyDescent="0.45">
      <c r="A5230">
        <v>5717889</v>
      </c>
      <c r="B5230" s="1">
        <v>45387.833333333336</v>
      </c>
      <c r="C5230" t="s">
        <v>7</v>
      </c>
      <c r="D5230" t="s">
        <v>8</v>
      </c>
      <c r="E5230" t="s">
        <v>8796</v>
      </c>
      <c r="F5230">
        <v>635</v>
      </c>
      <c r="G5230">
        <v>0.56100000000000005</v>
      </c>
      <c r="H5230">
        <v>0</v>
      </c>
      <c r="J5230" s="1" t="str">
        <f t="shared" si="82"/>
        <v>2024-04-05-20</v>
      </c>
    </row>
    <row r="5231" spans="1:10" x14ac:dyDescent="0.45">
      <c r="A5231">
        <v>5719347</v>
      </c>
      <c r="B5231" s="1">
        <v>45387.875</v>
      </c>
      <c r="C5231" t="s">
        <v>7</v>
      </c>
      <c r="D5231" t="s">
        <v>8</v>
      </c>
      <c r="E5231" t="s">
        <v>8796</v>
      </c>
      <c r="F5231">
        <v>635</v>
      </c>
      <c r="G5231">
        <v>0.625</v>
      </c>
      <c r="H5231">
        <v>0</v>
      </c>
      <c r="J5231" s="1" t="str">
        <f t="shared" si="82"/>
        <v>2024-04-05-21</v>
      </c>
    </row>
    <row r="5232" spans="1:10" x14ac:dyDescent="0.45">
      <c r="A5232">
        <v>5719668</v>
      </c>
      <c r="B5232" s="1">
        <v>45387.916666666664</v>
      </c>
      <c r="C5232" t="s">
        <v>7</v>
      </c>
      <c r="D5232" t="s">
        <v>8</v>
      </c>
      <c r="E5232" t="s">
        <v>8796</v>
      </c>
      <c r="F5232">
        <v>635</v>
      </c>
      <c r="G5232">
        <v>0.56699999999999995</v>
      </c>
      <c r="H5232">
        <v>0</v>
      </c>
      <c r="J5232" s="1" t="str">
        <f t="shared" si="82"/>
        <v>2024-04-05-22</v>
      </c>
    </row>
    <row r="5233" spans="1:10" x14ac:dyDescent="0.45">
      <c r="A5233">
        <v>5720770</v>
      </c>
      <c r="B5233" s="1">
        <v>45387.958333333336</v>
      </c>
      <c r="C5233" t="s">
        <v>7</v>
      </c>
      <c r="D5233" t="s">
        <v>8</v>
      </c>
      <c r="E5233" t="s">
        <v>8796</v>
      </c>
      <c r="F5233">
        <v>635</v>
      </c>
      <c r="G5233">
        <v>0.158</v>
      </c>
      <c r="H5233">
        <v>0</v>
      </c>
      <c r="J5233" s="1" t="str">
        <f t="shared" si="82"/>
        <v>2024-04-05-23</v>
      </c>
    </row>
    <row r="5234" spans="1:10" x14ac:dyDescent="0.45">
      <c r="A5234">
        <v>5722413</v>
      </c>
      <c r="B5234" s="1">
        <v>45388</v>
      </c>
      <c r="C5234" t="s">
        <v>7</v>
      </c>
      <c r="D5234" t="s">
        <v>8</v>
      </c>
      <c r="E5234" t="s">
        <v>8796</v>
      </c>
      <c r="F5234">
        <v>635</v>
      </c>
      <c r="G5234">
        <v>0.53400000000000003</v>
      </c>
      <c r="H5234">
        <v>0</v>
      </c>
      <c r="J5234" s="1" t="str">
        <f t="shared" si="82"/>
        <v>2024-04-06-00</v>
      </c>
    </row>
    <row r="5235" spans="1:10" x14ac:dyDescent="0.45">
      <c r="A5235">
        <v>5722774</v>
      </c>
      <c r="B5235" s="1">
        <v>45388.041666666664</v>
      </c>
      <c r="C5235" t="s">
        <v>7</v>
      </c>
      <c r="D5235" t="s">
        <v>8</v>
      </c>
      <c r="E5235" t="s">
        <v>8796</v>
      </c>
      <c r="F5235">
        <v>635</v>
      </c>
      <c r="G5235">
        <v>0.22900000000000001</v>
      </c>
      <c r="H5235">
        <v>0</v>
      </c>
      <c r="J5235" s="1" t="str">
        <f t="shared" si="82"/>
        <v>2024-04-06-01</v>
      </c>
    </row>
    <row r="5236" spans="1:10" x14ac:dyDescent="0.45">
      <c r="A5236">
        <v>5724180</v>
      </c>
      <c r="B5236" s="1">
        <v>45388.083333333336</v>
      </c>
      <c r="C5236" t="s">
        <v>7</v>
      </c>
      <c r="D5236" t="s">
        <v>8</v>
      </c>
      <c r="E5236" t="s">
        <v>8796</v>
      </c>
      <c r="F5236">
        <v>635</v>
      </c>
      <c r="G5236">
        <v>0.41899999999999998</v>
      </c>
      <c r="H5236">
        <v>0</v>
      </c>
      <c r="J5236" s="1" t="str">
        <f t="shared" si="82"/>
        <v>2024-04-06-02</v>
      </c>
    </row>
    <row r="5237" spans="1:10" x14ac:dyDescent="0.45">
      <c r="A5237">
        <v>5725470</v>
      </c>
      <c r="B5237" s="1">
        <v>45388.125</v>
      </c>
      <c r="C5237" t="s">
        <v>7</v>
      </c>
      <c r="D5237" t="s">
        <v>8</v>
      </c>
      <c r="E5237" t="s">
        <v>8796</v>
      </c>
      <c r="F5237">
        <v>635</v>
      </c>
      <c r="G5237">
        <v>0.38600000000000001</v>
      </c>
      <c r="H5237">
        <v>0</v>
      </c>
      <c r="J5237" s="1" t="str">
        <f t="shared" si="82"/>
        <v>2024-04-06-03</v>
      </c>
    </row>
    <row r="5238" spans="1:10" x14ac:dyDescent="0.45">
      <c r="A5238">
        <v>5726905</v>
      </c>
      <c r="B5238" s="1">
        <v>45388.166666666664</v>
      </c>
      <c r="C5238" t="s">
        <v>7</v>
      </c>
      <c r="D5238" t="s">
        <v>8</v>
      </c>
      <c r="E5238" t="s">
        <v>8796</v>
      </c>
      <c r="F5238">
        <v>635</v>
      </c>
      <c r="G5238">
        <v>0.251</v>
      </c>
      <c r="H5238">
        <v>1E-3</v>
      </c>
      <c r="J5238" s="1" t="str">
        <f t="shared" si="82"/>
        <v>2024-04-06-04</v>
      </c>
    </row>
    <row r="5239" spans="1:10" x14ac:dyDescent="0.45">
      <c r="A5239">
        <v>5727451</v>
      </c>
      <c r="B5239" s="1">
        <v>45388.208333333336</v>
      </c>
      <c r="C5239" t="s">
        <v>7</v>
      </c>
      <c r="D5239" t="s">
        <v>8</v>
      </c>
      <c r="E5239" t="s">
        <v>8796</v>
      </c>
      <c r="F5239">
        <v>635</v>
      </c>
      <c r="G5239">
        <v>0.55300000000000005</v>
      </c>
      <c r="H5239">
        <v>6.7000000000000004E-2</v>
      </c>
      <c r="J5239" s="1" t="str">
        <f t="shared" si="82"/>
        <v>2024-04-06-05</v>
      </c>
    </row>
    <row r="5240" spans="1:10" x14ac:dyDescent="0.45">
      <c r="A5240">
        <v>5729066</v>
      </c>
      <c r="B5240" s="1">
        <v>45388.25</v>
      </c>
      <c r="C5240" t="s">
        <v>7</v>
      </c>
      <c r="D5240" t="s">
        <v>8</v>
      </c>
      <c r="E5240" t="s">
        <v>8796</v>
      </c>
      <c r="F5240">
        <v>635</v>
      </c>
      <c r="G5240">
        <v>0.46800000000000003</v>
      </c>
      <c r="H5240">
        <v>0.13300000000000001</v>
      </c>
      <c r="J5240" s="1" t="str">
        <f t="shared" si="82"/>
        <v>2024-04-06-06</v>
      </c>
    </row>
    <row r="5241" spans="1:10" x14ac:dyDescent="0.45">
      <c r="A5241">
        <v>5730085</v>
      </c>
      <c r="B5241" s="1">
        <v>45388.291666666664</v>
      </c>
      <c r="C5241" t="s">
        <v>7</v>
      </c>
      <c r="D5241" t="s">
        <v>8</v>
      </c>
      <c r="E5241" t="s">
        <v>8796</v>
      </c>
      <c r="F5241">
        <v>635</v>
      </c>
      <c r="G5241">
        <v>0.41799999999999998</v>
      </c>
      <c r="H5241">
        <v>6.9000000000000006E-2</v>
      </c>
      <c r="J5241" s="1" t="str">
        <f t="shared" si="82"/>
        <v>2024-04-06-07</v>
      </c>
    </row>
    <row r="5242" spans="1:10" x14ac:dyDescent="0.45">
      <c r="A5242">
        <v>5731312</v>
      </c>
      <c r="B5242" s="1">
        <v>45388.333333333336</v>
      </c>
      <c r="C5242" t="s">
        <v>7</v>
      </c>
      <c r="D5242" t="s">
        <v>8</v>
      </c>
      <c r="E5242" t="s">
        <v>8796</v>
      </c>
      <c r="F5242">
        <v>635</v>
      </c>
      <c r="G5242">
        <v>1.083</v>
      </c>
      <c r="H5242">
        <v>0.123</v>
      </c>
      <c r="J5242" s="1" t="str">
        <f t="shared" si="82"/>
        <v>2024-04-06-08</v>
      </c>
    </row>
    <row r="5243" spans="1:10" x14ac:dyDescent="0.45">
      <c r="A5243">
        <v>5732347</v>
      </c>
      <c r="B5243" s="1">
        <v>45388.375</v>
      </c>
      <c r="C5243" t="s">
        <v>7</v>
      </c>
      <c r="D5243" t="s">
        <v>8</v>
      </c>
      <c r="E5243" t="s">
        <v>8796</v>
      </c>
      <c r="F5243">
        <v>635</v>
      </c>
      <c r="G5243">
        <v>0.60499999999999998</v>
      </c>
      <c r="H5243">
        <v>0.43</v>
      </c>
      <c r="J5243" s="1" t="str">
        <f t="shared" si="82"/>
        <v>2024-04-06-09</v>
      </c>
    </row>
    <row r="5244" spans="1:10" x14ac:dyDescent="0.45">
      <c r="A5244">
        <v>5732537</v>
      </c>
      <c r="B5244" s="1">
        <v>45388.416666666664</v>
      </c>
      <c r="C5244" t="s">
        <v>7</v>
      </c>
      <c r="D5244" t="s">
        <v>8</v>
      </c>
      <c r="E5244" t="s">
        <v>8796</v>
      </c>
      <c r="F5244">
        <v>635</v>
      </c>
      <c r="G5244">
        <v>0.39100000000000001</v>
      </c>
      <c r="H5244">
        <v>0.40400000000000003</v>
      </c>
      <c r="J5244" s="1" t="str">
        <f t="shared" si="82"/>
        <v>2024-04-06-10</v>
      </c>
    </row>
    <row r="5245" spans="1:10" x14ac:dyDescent="0.45">
      <c r="A5245">
        <v>5733637</v>
      </c>
      <c r="B5245" s="1">
        <v>45388.458333333336</v>
      </c>
      <c r="C5245" t="s">
        <v>7</v>
      </c>
      <c r="D5245" t="s">
        <v>8</v>
      </c>
      <c r="E5245" t="s">
        <v>8796</v>
      </c>
      <c r="F5245">
        <v>635</v>
      </c>
      <c r="G5245">
        <v>0.22500000000000001</v>
      </c>
      <c r="H5245">
        <v>0.32900000000000001</v>
      </c>
      <c r="J5245" s="1" t="str">
        <f t="shared" si="82"/>
        <v>2024-04-06-11</v>
      </c>
    </row>
    <row r="5246" spans="1:10" x14ac:dyDescent="0.45">
      <c r="A5246">
        <v>5735509</v>
      </c>
      <c r="B5246" s="1">
        <v>45388.5</v>
      </c>
      <c r="C5246" t="s">
        <v>7</v>
      </c>
      <c r="D5246" t="s">
        <v>8</v>
      </c>
      <c r="E5246" t="s">
        <v>8796</v>
      </c>
      <c r="F5246">
        <v>635</v>
      </c>
      <c r="G5246">
        <v>0.94299999999999995</v>
      </c>
      <c r="H5246">
        <v>0.29099999999999998</v>
      </c>
      <c r="J5246" s="1" t="str">
        <f t="shared" si="82"/>
        <v>2024-04-06-12</v>
      </c>
    </row>
    <row r="5247" spans="1:10" x14ac:dyDescent="0.45">
      <c r="A5247">
        <v>5736278</v>
      </c>
      <c r="B5247" s="1">
        <v>45388.541666666664</v>
      </c>
      <c r="C5247" t="s">
        <v>7</v>
      </c>
      <c r="D5247" t="s">
        <v>8</v>
      </c>
      <c r="E5247" t="s">
        <v>8796</v>
      </c>
      <c r="F5247">
        <v>635</v>
      </c>
      <c r="G5247">
        <v>0.45600000000000002</v>
      </c>
      <c r="H5247">
        <v>9.8000000000000004E-2</v>
      </c>
      <c r="J5247" s="1" t="str">
        <f t="shared" si="82"/>
        <v>2024-04-06-13</v>
      </c>
    </row>
    <row r="5248" spans="1:10" x14ac:dyDescent="0.45">
      <c r="A5248">
        <v>5736910</v>
      </c>
      <c r="B5248" s="1">
        <v>45388.583333333336</v>
      </c>
      <c r="C5248" t="s">
        <v>7</v>
      </c>
      <c r="D5248" t="s">
        <v>8</v>
      </c>
      <c r="E5248" t="s">
        <v>8796</v>
      </c>
      <c r="F5248">
        <v>635</v>
      </c>
      <c r="G5248">
        <v>0.28499999999999998</v>
      </c>
      <c r="H5248">
        <v>0.217</v>
      </c>
      <c r="J5248" s="1" t="str">
        <f t="shared" si="82"/>
        <v>2024-04-06-14</v>
      </c>
    </row>
    <row r="5249" spans="1:10" x14ac:dyDescent="0.45">
      <c r="A5249">
        <v>5738291</v>
      </c>
      <c r="B5249" s="1">
        <v>45388.625</v>
      </c>
      <c r="C5249" t="s">
        <v>7</v>
      </c>
      <c r="D5249" t="s">
        <v>8</v>
      </c>
      <c r="E5249" t="s">
        <v>8796</v>
      </c>
      <c r="F5249">
        <v>635</v>
      </c>
      <c r="G5249">
        <v>0.59599999999999997</v>
      </c>
      <c r="H5249">
        <v>0.14099999999999999</v>
      </c>
      <c r="J5249" s="1" t="str">
        <f t="shared" si="82"/>
        <v>2024-04-06-15</v>
      </c>
    </row>
    <row r="5250" spans="1:10" x14ac:dyDescent="0.45">
      <c r="A5250">
        <v>5739444</v>
      </c>
      <c r="B5250" s="1">
        <v>45388.666666666664</v>
      </c>
      <c r="C5250" t="s">
        <v>7</v>
      </c>
      <c r="D5250" t="s">
        <v>8</v>
      </c>
      <c r="E5250" t="s">
        <v>8796</v>
      </c>
      <c r="F5250">
        <v>635</v>
      </c>
      <c r="G5250">
        <v>0.48599999999999999</v>
      </c>
      <c r="H5250">
        <v>4.4999999999999998E-2</v>
      </c>
      <c r="J5250" s="1" t="str">
        <f t="shared" si="82"/>
        <v>2024-04-06-16</v>
      </c>
    </row>
    <row r="5251" spans="1:10" x14ac:dyDescent="0.45">
      <c r="A5251">
        <v>5740373</v>
      </c>
      <c r="B5251" s="1">
        <v>45388.708333333336</v>
      </c>
      <c r="C5251" t="s">
        <v>7</v>
      </c>
      <c r="D5251" t="s">
        <v>8</v>
      </c>
      <c r="E5251" t="s">
        <v>8796</v>
      </c>
      <c r="F5251">
        <v>635</v>
      </c>
      <c r="G5251">
        <v>0.41899999999999998</v>
      </c>
      <c r="H5251">
        <v>0</v>
      </c>
      <c r="J5251" s="1" t="str">
        <f t="shared" ref="J5251:J5314" si="83">TEXT(YEAR(B5251),"0000")&amp;"-"&amp;TEXT(MONTH(B5251),"00")&amp;"-"&amp;TEXT(DAY(B5251),"00")&amp;"-"&amp;TEXT(HOUR(B5251),"00")</f>
        <v>2024-04-06-17</v>
      </c>
    </row>
    <row r="5252" spans="1:10" x14ac:dyDescent="0.45">
      <c r="A5252">
        <v>5742234</v>
      </c>
      <c r="B5252" s="1">
        <v>45388.75</v>
      </c>
      <c r="C5252" t="s">
        <v>7</v>
      </c>
      <c r="D5252" t="s">
        <v>8</v>
      </c>
      <c r="E5252" t="s">
        <v>8796</v>
      </c>
      <c r="F5252">
        <v>635</v>
      </c>
      <c r="G5252">
        <v>0.69099999999999995</v>
      </c>
      <c r="H5252">
        <v>0</v>
      </c>
      <c r="J5252" s="1" t="str">
        <f t="shared" si="83"/>
        <v>2024-04-06-18</v>
      </c>
    </row>
    <row r="5253" spans="1:10" x14ac:dyDescent="0.45">
      <c r="A5253">
        <v>5742982</v>
      </c>
      <c r="B5253" s="1">
        <v>45388.791666666664</v>
      </c>
      <c r="C5253" t="s">
        <v>7</v>
      </c>
      <c r="D5253" t="s">
        <v>8</v>
      </c>
      <c r="E5253" t="s">
        <v>8796</v>
      </c>
      <c r="F5253">
        <v>635</v>
      </c>
      <c r="G5253">
        <v>0.27300000000000002</v>
      </c>
      <c r="H5253">
        <v>0</v>
      </c>
      <c r="J5253" s="1" t="str">
        <f t="shared" si="83"/>
        <v>2024-04-06-19</v>
      </c>
    </row>
    <row r="5254" spans="1:10" x14ac:dyDescent="0.45">
      <c r="A5254">
        <v>5744345</v>
      </c>
      <c r="B5254" s="1">
        <v>45388.833333333336</v>
      </c>
      <c r="C5254" t="s">
        <v>7</v>
      </c>
      <c r="D5254" t="s">
        <v>8</v>
      </c>
      <c r="E5254" t="s">
        <v>8796</v>
      </c>
      <c r="F5254">
        <v>635</v>
      </c>
      <c r="G5254">
        <v>0.73399999999999999</v>
      </c>
      <c r="H5254">
        <v>0</v>
      </c>
      <c r="J5254" s="1" t="str">
        <f t="shared" si="83"/>
        <v>2024-04-06-20</v>
      </c>
    </row>
    <row r="5255" spans="1:10" x14ac:dyDescent="0.45">
      <c r="A5255">
        <v>5745315</v>
      </c>
      <c r="B5255" s="1">
        <v>45388.875</v>
      </c>
      <c r="C5255" t="s">
        <v>7</v>
      </c>
      <c r="D5255" t="s">
        <v>8</v>
      </c>
      <c r="E5255" t="s">
        <v>8796</v>
      </c>
      <c r="F5255">
        <v>635</v>
      </c>
      <c r="G5255">
        <v>0.19400000000000001</v>
      </c>
      <c r="H5255">
        <v>0</v>
      </c>
      <c r="J5255" s="1" t="str">
        <f t="shared" si="83"/>
        <v>2024-04-06-21</v>
      </c>
    </row>
    <row r="5256" spans="1:10" x14ac:dyDescent="0.45">
      <c r="A5256">
        <v>5746048</v>
      </c>
      <c r="B5256" s="1">
        <v>45388.916666666664</v>
      </c>
      <c r="C5256" t="s">
        <v>7</v>
      </c>
      <c r="D5256" t="s">
        <v>8</v>
      </c>
      <c r="E5256" t="s">
        <v>8796</v>
      </c>
      <c r="F5256">
        <v>635</v>
      </c>
      <c r="G5256">
        <v>0.57899999999999996</v>
      </c>
      <c r="H5256">
        <v>0</v>
      </c>
      <c r="J5256" s="1" t="str">
        <f t="shared" si="83"/>
        <v>2024-04-06-22</v>
      </c>
    </row>
    <row r="5257" spans="1:10" x14ac:dyDescent="0.45">
      <c r="A5257">
        <v>5746801</v>
      </c>
      <c r="B5257" s="1">
        <v>45388.958333333336</v>
      </c>
      <c r="C5257" t="s">
        <v>7</v>
      </c>
      <c r="D5257" t="s">
        <v>8</v>
      </c>
      <c r="E5257" t="s">
        <v>8796</v>
      </c>
      <c r="F5257">
        <v>635</v>
      </c>
      <c r="G5257">
        <v>0.33800000000000002</v>
      </c>
      <c r="H5257">
        <v>0</v>
      </c>
      <c r="J5257" s="1" t="str">
        <f t="shared" si="83"/>
        <v>2024-04-06-23</v>
      </c>
    </row>
    <row r="5258" spans="1:10" x14ac:dyDescent="0.45">
      <c r="A5258">
        <v>5748397</v>
      </c>
      <c r="B5258" s="1">
        <v>45389</v>
      </c>
      <c r="C5258" t="s">
        <v>7</v>
      </c>
      <c r="D5258" t="s">
        <v>8</v>
      </c>
      <c r="E5258" t="s">
        <v>8796</v>
      </c>
      <c r="F5258">
        <v>635</v>
      </c>
      <c r="G5258">
        <v>0.41499999999999998</v>
      </c>
      <c r="H5258">
        <v>0</v>
      </c>
      <c r="J5258" s="1" t="str">
        <f t="shared" si="83"/>
        <v>2024-04-07-00</v>
      </c>
    </row>
    <row r="5259" spans="1:10" x14ac:dyDescent="0.45">
      <c r="A5259">
        <v>5749418</v>
      </c>
      <c r="B5259" s="1">
        <v>45389.041666666664</v>
      </c>
      <c r="C5259" t="s">
        <v>7</v>
      </c>
      <c r="D5259" t="s">
        <v>8</v>
      </c>
      <c r="E5259" t="s">
        <v>8796</v>
      </c>
      <c r="F5259">
        <v>635</v>
      </c>
      <c r="G5259">
        <v>0.47599999999999998</v>
      </c>
      <c r="H5259">
        <v>0</v>
      </c>
      <c r="J5259" s="1" t="str">
        <f t="shared" si="83"/>
        <v>2024-04-07-01</v>
      </c>
    </row>
    <row r="5260" spans="1:10" x14ac:dyDescent="0.45">
      <c r="A5260">
        <v>5750519</v>
      </c>
      <c r="B5260" s="1">
        <v>45389.083333333336</v>
      </c>
      <c r="C5260" t="s">
        <v>7</v>
      </c>
      <c r="D5260" t="s">
        <v>8</v>
      </c>
      <c r="E5260" t="s">
        <v>8796</v>
      </c>
      <c r="F5260">
        <v>635</v>
      </c>
      <c r="G5260">
        <v>0.22800000000000001</v>
      </c>
      <c r="H5260">
        <v>0</v>
      </c>
      <c r="J5260" s="1" t="str">
        <f t="shared" si="83"/>
        <v>2024-04-07-02</v>
      </c>
    </row>
    <row r="5261" spans="1:10" x14ac:dyDescent="0.45">
      <c r="A5261">
        <v>5751430</v>
      </c>
      <c r="B5261" s="1">
        <v>45389.125</v>
      </c>
      <c r="C5261" t="s">
        <v>7</v>
      </c>
      <c r="D5261" t="s">
        <v>8</v>
      </c>
      <c r="E5261" t="s">
        <v>8796</v>
      </c>
      <c r="F5261">
        <v>635</v>
      </c>
      <c r="G5261">
        <v>0.92300000000000004</v>
      </c>
      <c r="H5261">
        <v>0</v>
      </c>
      <c r="J5261" s="1" t="str">
        <f t="shared" si="83"/>
        <v>2024-04-07-03</v>
      </c>
    </row>
    <row r="5262" spans="1:10" x14ac:dyDescent="0.45">
      <c r="A5262">
        <v>5753086</v>
      </c>
      <c r="B5262" s="1">
        <v>45389.166666666664</v>
      </c>
      <c r="C5262" t="s">
        <v>7</v>
      </c>
      <c r="D5262" t="s">
        <v>8</v>
      </c>
      <c r="E5262" t="s">
        <v>8796</v>
      </c>
      <c r="F5262">
        <v>635</v>
      </c>
      <c r="G5262">
        <v>0.59499999999999997</v>
      </c>
      <c r="H5262">
        <v>2.8000000000000001E-2</v>
      </c>
      <c r="J5262" s="1" t="str">
        <f t="shared" si="83"/>
        <v>2024-04-07-04</v>
      </c>
    </row>
    <row r="5263" spans="1:10" x14ac:dyDescent="0.45">
      <c r="A5263">
        <v>5753298</v>
      </c>
      <c r="B5263" s="1">
        <v>45389.208333333336</v>
      </c>
      <c r="C5263" t="s">
        <v>7</v>
      </c>
      <c r="D5263" t="s">
        <v>8</v>
      </c>
      <c r="E5263" t="s">
        <v>8796</v>
      </c>
      <c r="F5263">
        <v>635</v>
      </c>
      <c r="G5263">
        <v>0.46800000000000003</v>
      </c>
      <c r="H5263">
        <v>0.14699999999999999</v>
      </c>
      <c r="J5263" s="1" t="str">
        <f t="shared" si="83"/>
        <v>2024-04-07-05</v>
      </c>
    </row>
    <row r="5264" spans="1:10" x14ac:dyDescent="0.45">
      <c r="A5264">
        <v>5754852</v>
      </c>
      <c r="B5264" s="1">
        <v>45389.25</v>
      </c>
      <c r="C5264" t="s">
        <v>7</v>
      </c>
      <c r="D5264" t="s">
        <v>8</v>
      </c>
      <c r="E5264" t="s">
        <v>8796</v>
      </c>
      <c r="F5264">
        <v>635</v>
      </c>
      <c r="G5264">
        <v>3.0000000000000001E-3</v>
      </c>
      <c r="H5264">
        <v>0.72699999999999998</v>
      </c>
      <c r="J5264" s="1" t="str">
        <f t="shared" si="83"/>
        <v>2024-04-07-06</v>
      </c>
    </row>
    <row r="5265" spans="1:10" x14ac:dyDescent="0.45">
      <c r="A5265">
        <v>5756238</v>
      </c>
      <c r="B5265" s="1">
        <v>45389.291666666664</v>
      </c>
      <c r="C5265" t="s">
        <v>7</v>
      </c>
      <c r="D5265" t="s">
        <v>8</v>
      </c>
      <c r="E5265" t="s">
        <v>8796</v>
      </c>
      <c r="F5265">
        <v>635</v>
      </c>
      <c r="G5265">
        <v>4.1000000000000002E-2</v>
      </c>
      <c r="H5265">
        <v>1.7130000000000001</v>
      </c>
      <c r="J5265" s="1" t="str">
        <f t="shared" si="83"/>
        <v>2024-04-07-07</v>
      </c>
    </row>
    <row r="5266" spans="1:10" x14ac:dyDescent="0.45">
      <c r="A5266">
        <v>5757263</v>
      </c>
      <c r="B5266" s="1">
        <v>45389.333333333336</v>
      </c>
      <c r="C5266" t="s">
        <v>7</v>
      </c>
      <c r="D5266" t="s">
        <v>8</v>
      </c>
      <c r="E5266" t="s">
        <v>8796</v>
      </c>
      <c r="F5266">
        <v>635</v>
      </c>
      <c r="G5266">
        <v>2.3E-2</v>
      </c>
      <c r="H5266">
        <v>1.8879999999999999</v>
      </c>
      <c r="J5266" s="1" t="str">
        <f t="shared" si="83"/>
        <v>2024-04-07-08</v>
      </c>
    </row>
    <row r="5267" spans="1:10" x14ac:dyDescent="0.45">
      <c r="A5267">
        <v>5758469</v>
      </c>
      <c r="B5267" s="1">
        <v>45389.375</v>
      </c>
      <c r="C5267" t="s">
        <v>7</v>
      </c>
      <c r="D5267" t="s">
        <v>8</v>
      </c>
      <c r="E5267" t="s">
        <v>8796</v>
      </c>
      <c r="F5267">
        <v>635</v>
      </c>
      <c r="G5267">
        <v>0</v>
      </c>
      <c r="H5267">
        <v>1.895</v>
      </c>
      <c r="J5267" s="1" t="str">
        <f t="shared" si="83"/>
        <v>2024-04-07-09</v>
      </c>
    </row>
    <row r="5268" spans="1:10" x14ac:dyDescent="0.45">
      <c r="A5268">
        <v>5759118</v>
      </c>
      <c r="B5268" s="1">
        <v>45389.416666666664</v>
      </c>
      <c r="C5268" t="s">
        <v>7</v>
      </c>
      <c r="D5268" t="s">
        <v>8</v>
      </c>
      <c r="E5268" t="s">
        <v>8796</v>
      </c>
      <c r="F5268">
        <v>635</v>
      </c>
      <c r="G5268">
        <v>1.0999999999999999E-2</v>
      </c>
      <c r="H5268">
        <v>2.3450000000000002</v>
      </c>
      <c r="J5268" s="1" t="str">
        <f t="shared" si="83"/>
        <v>2024-04-07-10</v>
      </c>
    </row>
    <row r="5269" spans="1:10" x14ac:dyDescent="0.45">
      <c r="A5269">
        <v>5760607</v>
      </c>
      <c r="B5269" s="1">
        <v>45389.458333333336</v>
      </c>
      <c r="C5269" t="s">
        <v>7</v>
      </c>
      <c r="D5269" t="s">
        <v>8</v>
      </c>
      <c r="E5269" t="s">
        <v>8796</v>
      </c>
      <c r="F5269">
        <v>635</v>
      </c>
      <c r="G5269">
        <v>0.35299999999999998</v>
      </c>
      <c r="H5269">
        <v>2.4750000000000001</v>
      </c>
      <c r="J5269" s="1" t="str">
        <f t="shared" si="83"/>
        <v>2024-04-07-11</v>
      </c>
    </row>
    <row r="5270" spans="1:10" x14ac:dyDescent="0.45">
      <c r="A5270">
        <v>5762027</v>
      </c>
      <c r="B5270" s="1">
        <v>45389.5</v>
      </c>
      <c r="C5270" t="s">
        <v>7</v>
      </c>
      <c r="D5270" t="s">
        <v>8</v>
      </c>
      <c r="E5270" t="s">
        <v>8796</v>
      </c>
      <c r="F5270">
        <v>635</v>
      </c>
      <c r="G5270">
        <v>1.141</v>
      </c>
      <c r="H5270">
        <v>1.2949999999999999</v>
      </c>
      <c r="J5270" s="1" t="str">
        <f t="shared" si="83"/>
        <v>2024-04-07-12</v>
      </c>
    </row>
    <row r="5271" spans="1:10" x14ac:dyDescent="0.45">
      <c r="A5271">
        <v>5762377</v>
      </c>
      <c r="B5271" s="1">
        <v>45389.541666666664</v>
      </c>
      <c r="C5271" t="s">
        <v>7</v>
      </c>
      <c r="D5271" t="s">
        <v>8</v>
      </c>
      <c r="E5271" t="s">
        <v>8796</v>
      </c>
      <c r="F5271">
        <v>635</v>
      </c>
      <c r="G5271">
        <v>2E-3</v>
      </c>
      <c r="H5271">
        <v>0.61799999999999999</v>
      </c>
      <c r="J5271" s="1" t="str">
        <f t="shared" si="83"/>
        <v>2024-04-07-13</v>
      </c>
    </row>
    <row r="5272" spans="1:10" x14ac:dyDescent="0.45">
      <c r="A5272">
        <v>5763877</v>
      </c>
      <c r="B5272" s="1">
        <v>45389.583333333336</v>
      </c>
      <c r="C5272" t="s">
        <v>7</v>
      </c>
      <c r="D5272" t="s">
        <v>8</v>
      </c>
      <c r="E5272" t="s">
        <v>8796</v>
      </c>
      <c r="F5272">
        <v>635</v>
      </c>
      <c r="G5272">
        <v>0.27700000000000002</v>
      </c>
      <c r="H5272">
        <v>0.105</v>
      </c>
      <c r="J5272" s="1" t="str">
        <f t="shared" si="83"/>
        <v>2024-04-07-14</v>
      </c>
    </row>
    <row r="5273" spans="1:10" x14ac:dyDescent="0.45">
      <c r="A5273">
        <v>5765161</v>
      </c>
      <c r="B5273" s="1">
        <v>45389.625</v>
      </c>
      <c r="C5273" t="s">
        <v>7</v>
      </c>
      <c r="D5273" t="s">
        <v>8</v>
      </c>
      <c r="E5273" t="s">
        <v>8796</v>
      </c>
      <c r="F5273">
        <v>635</v>
      </c>
      <c r="G5273">
        <v>0.55700000000000005</v>
      </c>
      <c r="H5273">
        <v>0.124</v>
      </c>
      <c r="J5273" s="1" t="str">
        <f t="shared" si="83"/>
        <v>2024-04-07-15</v>
      </c>
    </row>
    <row r="5274" spans="1:10" x14ac:dyDescent="0.45">
      <c r="A5274">
        <v>5766099</v>
      </c>
      <c r="B5274" s="1">
        <v>45389.666666666664</v>
      </c>
      <c r="C5274" t="s">
        <v>7</v>
      </c>
      <c r="D5274" t="s">
        <v>8</v>
      </c>
      <c r="E5274" t="s">
        <v>8796</v>
      </c>
      <c r="F5274">
        <v>635</v>
      </c>
      <c r="G5274">
        <v>0.64900000000000002</v>
      </c>
      <c r="H5274">
        <v>5.0000000000000001E-3</v>
      </c>
      <c r="J5274" s="1" t="str">
        <f t="shared" si="83"/>
        <v>2024-04-07-16</v>
      </c>
    </row>
    <row r="5275" spans="1:10" x14ac:dyDescent="0.45">
      <c r="A5275">
        <v>5766945</v>
      </c>
      <c r="B5275" s="1">
        <v>45389.708333333336</v>
      </c>
      <c r="C5275" t="s">
        <v>7</v>
      </c>
      <c r="D5275" t="s">
        <v>8</v>
      </c>
      <c r="E5275" t="s">
        <v>8796</v>
      </c>
      <c r="F5275">
        <v>635</v>
      </c>
      <c r="G5275">
        <v>0.53400000000000003</v>
      </c>
      <c r="H5275">
        <v>0</v>
      </c>
      <c r="J5275" s="1" t="str">
        <f t="shared" si="83"/>
        <v>2024-04-07-17</v>
      </c>
    </row>
    <row r="5276" spans="1:10" x14ac:dyDescent="0.45">
      <c r="A5276">
        <v>5767784</v>
      </c>
      <c r="B5276" s="1">
        <v>45389.75</v>
      </c>
      <c r="C5276" t="s">
        <v>7</v>
      </c>
      <c r="D5276" t="s">
        <v>8</v>
      </c>
      <c r="E5276" t="s">
        <v>8796</v>
      </c>
      <c r="F5276">
        <v>635</v>
      </c>
      <c r="G5276">
        <v>0.39900000000000002</v>
      </c>
      <c r="H5276">
        <v>0</v>
      </c>
      <c r="J5276" s="1" t="str">
        <f t="shared" si="83"/>
        <v>2024-04-07-18</v>
      </c>
    </row>
    <row r="5277" spans="1:10" x14ac:dyDescent="0.45">
      <c r="A5277">
        <v>5769340</v>
      </c>
      <c r="B5277" s="1">
        <v>45389.791666666664</v>
      </c>
      <c r="C5277" t="s">
        <v>7</v>
      </c>
      <c r="D5277" t="s">
        <v>8</v>
      </c>
      <c r="E5277" t="s">
        <v>8796</v>
      </c>
      <c r="F5277">
        <v>635</v>
      </c>
      <c r="G5277">
        <v>0.51500000000000001</v>
      </c>
      <c r="H5277">
        <v>0</v>
      </c>
      <c r="J5277" s="1" t="str">
        <f t="shared" si="83"/>
        <v>2024-04-07-19</v>
      </c>
    </row>
    <row r="5278" spans="1:10" x14ac:dyDescent="0.45">
      <c r="A5278">
        <v>5769794</v>
      </c>
      <c r="B5278" s="1">
        <v>45389.833333333336</v>
      </c>
      <c r="C5278" t="s">
        <v>7</v>
      </c>
      <c r="D5278" t="s">
        <v>8</v>
      </c>
      <c r="E5278" t="s">
        <v>8796</v>
      </c>
      <c r="F5278">
        <v>635</v>
      </c>
      <c r="G5278">
        <v>0.22600000000000001</v>
      </c>
      <c r="H5278">
        <v>0</v>
      </c>
      <c r="J5278" s="1" t="str">
        <f t="shared" si="83"/>
        <v>2024-04-07-20</v>
      </c>
    </row>
    <row r="5279" spans="1:10" x14ac:dyDescent="0.45">
      <c r="A5279">
        <v>5771595</v>
      </c>
      <c r="B5279" s="1">
        <v>45389.875</v>
      </c>
      <c r="C5279" t="s">
        <v>7</v>
      </c>
      <c r="D5279" t="s">
        <v>8</v>
      </c>
      <c r="E5279" t="s">
        <v>8796</v>
      </c>
      <c r="F5279">
        <v>635</v>
      </c>
      <c r="G5279">
        <v>0.48099999999999998</v>
      </c>
      <c r="H5279">
        <v>0</v>
      </c>
      <c r="J5279" s="1" t="str">
        <f t="shared" si="83"/>
        <v>2024-04-07-21</v>
      </c>
    </row>
    <row r="5280" spans="1:10" x14ac:dyDescent="0.45">
      <c r="A5280">
        <v>5772019</v>
      </c>
      <c r="B5280" s="1">
        <v>45389.916666666664</v>
      </c>
      <c r="C5280" t="s">
        <v>7</v>
      </c>
      <c r="D5280" t="s">
        <v>8</v>
      </c>
      <c r="E5280" t="s">
        <v>8796</v>
      </c>
      <c r="F5280">
        <v>635</v>
      </c>
      <c r="G5280">
        <v>0.35399999999999998</v>
      </c>
      <c r="H5280">
        <v>0</v>
      </c>
      <c r="J5280" s="1" t="str">
        <f t="shared" si="83"/>
        <v>2024-04-07-22</v>
      </c>
    </row>
    <row r="5281" spans="1:10" x14ac:dyDescent="0.45">
      <c r="A5281">
        <v>5773138</v>
      </c>
      <c r="B5281" s="1">
        <v>45389.958333333336</v>
      </c>
      <c r="C5281" t="s">
        <v>7</v>
      </c>
      <c r="D5281" t="s">
        <v>8</v>
      </c>
      <c r="E5281" t="s">
        <v>8796</v>
      </c>
      <c r="F5281">
        <v>635</v>
      </c>
      <c r="G5281">
        <v>0.41</v>
      </c>
      <c r="H5281">
        <v>0</v>
      </c>
      <c r="J5281" s="1" t="str">
        <f t="shared" si="83"/>
        <v>2024-04-07-23</v>
      </c>
    </row>
    <row r="5282" spans="1:10" x14ac:dyDescent="0.45">
      <c r="A5282">
        <v>5774262</v>
      </c>
      <c r="B5282" s="1">
        <v>45390</v>
      </c>
      <c r="C5282" t="s">
        <v>7</v>
      </c>
      <c r="D5282" t="s">
        <v>8</v>
      </c>
      <c r="E5282" t="s">
        <v>8796</v>
      </c>
      <c r="F5282">
        <v>635</v>
      </c>
      <c r="G5282">
        <v>0.49</v>
      </c>
      <c r="H5282">
        <v>0</v>
      </c>
      <c r="J5282" s="1" t="str">
        <f t="shared" si="83"/>
        <v>2024-04-08-00</v>
      </c>
    </row>
    <row r="5283" spans="1:10" x14ac:dyDescent="0.45">
      <c r="A5283">
        <v>5776137</v>
      </c>
      <c r="B5283" s="1">
        <v>45390.041666666664</v>
      </c>
      <c r="C5283" t="s">
        <v>7</v>
      </c>
      <c r="D5283" t="s">
        <v>8</v>
      </c>
      <c r="E5283" t="s">
        <v>8796</v>
      </c>
      <c r="F5283">
        <v>635</v>
      </c>
      <c r="G5283">
        <v>0.27800000000000002</v>
      </c>
      <c r="H5283">
        <v>0</v>
      </c>
      <c r="J5283" s="1" t="str">
        <f t="shared" si="83"/>
        <v>2024-04-08-01</v>
      </c>
    </row>
    <row r="5284" spans="1:10" x14ac:dyDescent="0.45">
      <c r="A5284">
        <v>5777205</v>
      </c>
      <c r="B5284" s="1">
        <v>45390.083333333336</v>
      </c>
      <c r="C5284" t="s">
        <v>7</v>
      </c>
      <c r="D5284" t="s">
        <v>8</v>
      </c>
      <c r="E5284" t="s">
        <v>8796</v>
      </c>
      <c r="F5284">
        <v>635</v>
      </c>
      <c r="G5284">
        <v>0.628</v>
      </c>
      <c r="H5284">
        <v>0</v>
      </c>
      <c r="J5284" s="1" t="str">
        <f t="shared" si="83"/>
        <v>2024-04-08-02</v>
      </c>
    </row>
    <row r="5285" spans="1:10" x14ac:dyDescent="0.45">
      <c r="A5285">
        <v>5778143</v>
      </c>
      <c r="B5285" s="1">
        <v>45390.125</v>
      </c>
      <c r="C5285" t="s">
        <v>7</v>
      </c>
      <c r="D5285" t="s">
        <v>8</v>
      </c>
      <c r="E5285" t="s">
        <v>8796</v>
      </c>
      <c r="F5285">
        <v>635</v>
      </c>
      <c r="G5285">
        <v>0.16500000000000001</v>
      </c>
      <c r="H5285">
        <v>0</v>
      </c>
      <c r="J5285" s="1" t="str">
        <f t="shared" si="83"/>
        <v>2024-04-08-03</v>
      </c>
    </row>
    <row r="5286" spans="1:10" x14ac:dyDescent="0.45">
      <c r="A5286">
        <v>5778896</v>
      </c>
      <c r="B5286" s="1">
        <v>45390.166666666664</v>
      </c>
      <c r="C5286" t="s">
        <v>7</v>
      </c>
      <c r="D5286" t="s">
        <v>8</v>
      </c>
      <c r="E5286" t="s">
        <v>8796</v>
      </c>
      <c r="F5286">
        <v>635</v>
      </c>
      <c r="G5286">
        <v>1.117</v>
      </c>
      <c r="H5286">
        <v>0</v>
      </c>
      <c r="J5286" s="1" t="str">
        <f t="shared" si="83"/>
        <v>2024-04-08-04</v>
      </c>
    </row>
    <row r="5287" spans="1:10" x14ac:dyDescent="0.45">
      <c r="A5287">
        <v>5779953</v>
      </c>
      <c r="B5287" s="1">
        <v>45390.208333333336</v>
      </c>
      <c r="C5287" t="s">
        <v>7</v>
      </c>
      <c r="D5287" t="s">
        <v>8</v>
      </c>
      <c r="E5287" t="s">
        <v>8796</v>
      </c>
      <c r="F5287">
        <v>635</v>
      </c>
      <c r="G5287">
        <v>0.16700000000000001</v>
      </c>
      <c r="H5287">
        <v>9.5000000000000001E-2</v>
      </c>
      <c r="J5287" s="1" t="str">
        <f t="shared" si="83"/>
        <v>2024-04-08-05</v>
      </c>
    </row>
    <row r="5288" spans="1:10" x14ac:dyDescent="0.45">
      <c r="A5288">
        <v>5781294</v>
      </c>
      <c r="B5288" s="1">
        <v>45390.25</v>
      </c>
      <c r="C5288" t="s">
        <v>7</v>
      </c>
      <c r="D5288" t="s">
        <v>8</v>
      </c>
      <c r="E5288" t="s">
        <v>8796</v>
      </c>
      <c r="F5288">
        <v>635</v>
      </c>
      <c r="G5288">
        <v>0.187</v>
      </c>
      <c r="H5288">
        <v>0.20100000000000001</v>
      </c>
      <c r="J5288" s="1" t="str">
        <f t="shared" si="83"/>
        <v>2024-04-08-06</v>
      </c>
    </row>
    <row r="5289" spans="1:10" x14ac:dyDescent="0.45">
      <c r="A5289">
        <v>5782535</v>
      </c>
      <c r="B5289" s="1">
        <v>45390.291666666664</v>
      </c>
      <c r="C5289" t="s">
        <v>7</v>
      </c>
      <c r="D5289" t="s">
        <v>8</v>
      </c>
      <c r="E5289" t="s">
        <v>8796</v>
      </c>
      <c r="F5289">
        <v>635</v>
      </c>
      <c r="G5289">
        <v>0.14799999999999999</v>
      </c>
      <c r="H5289">
        <v>0.60799999999999998</v>
      </c>
      <c r="J5289" s="1" t="str">
        <f t="shared" si="83"/>
        <v>2024-04-08-07</v>
      </c>
    </row>
    <row r="5290" spans="1:10" x14ac:dyDescent="0.45">
      <c r="A5290">
        <v>5783059</v>
      </c>
      <c r="B5290" s="1">
        <v>45390.333333333336</v>
      </c>
      <c r="C5290" t="s">
        <v>7</v>
      </c>
      <c r="D5290" t="s">
        <v>8</v>
      </c>
      <c r="E5290" t="s">
        <v>8796</v>
      </c>
      <c r="F5290">
        <v>635</v>
      </c>
      <c r="G5290">
        <v>0</v>
      </c>
      <c r="H5290">
        <v>0.74199999999999999</v>
      </c>
      <c r="J5290" s="1" t="str">
        <f t="shared" si="83"/>
        <v>2024-04-08-08</v>
      </c>
    </row>
    <row r="5291" spans="1:10" x14ac:dyDescent="0.45">
      <c r="A5291">
        <v>5784283</v>
      </c>
      <c r="B5291" s="1">
        <v>45390.375</v>
      </c>
      <c r="C5291" t="s">
        <v>7</v>
      </c>
      <c r="D5291" t="s">
        <v>8</v>
      </c>
      <c r="E5291" t="s">
        <v>8796</v>
      </c>
      <c r="F5291">
        <v>635</v>
      </c>
      <c r="G5291">
        <v>9.8000000000000004E-2</v>
      </c>
      <c r="H5291">
        <v>0.97699999999999998</v>
      </c>
      <c r="J5291" s="1" t="str">
        <f t="shared" si="83"/>
        <v>2024-04-08-09</v>
      </c>
    </row>
    <row r="5292" spans="1:10" x14ac:dyDescent="0.45">
      <c r="A5292">
        <v>5785478</v>
      </c>
      <c r="B5292" s="1">
        <v>45390.416666666664</v>
      </c>
      <c r="C5292" t="s">
        <v>7</v>
      </c>
      <c r="D5292" t="s">
        <v>8</v>
      </c>
      <c r="E5292" t="s">
        <v>8796</v>
      </c>
      <c r="F5292">
        <v>635</v>
      </c>
      <c r="G5292">
        <v>0.05</v>
      </c>
      <c r="H5292">
        <v>0.83299999999999996</v>
      </c>
      <c r="J5292" s="1" t="str">
        <f t="shared" si="83"/>
        <v>2024-04-08-10</v>
      </c>
    </row>
    <row r="5293" spans="1:10" x14ac:dyDescent="0.45">
      <c r="A5293">
        <v>5786612</v>
      </c>
      <c r="B5293" s="1">
        <v>45390.458333333336</v>
      </c>
      <c r="C5293" t="s">
        <v>7</v>
      </c>
      <c r="D5293" t="s">
        <v>8</v>
      </c>
      <c r="E5293" t="s">
        <v>8796</v>
      </c>
      <c r="F5293">
        <v>635</v>
      </c>
      <c r="G5293">
        <v>0.39700000000000002</v>
      </c>
      <c r="H5293">
        <v>0.88100000000000001</v>
      </c>
      <c r="J5293" s="1" t="str">
        <f t="shared" si="83"/>
        <v>2024-04-08-11</v>
      </c>
    </row>
    <row r="5294" spans="1:10" x14ac:dyDescent="0.45">
      <c r="A5294">
        <v>5787534</v>
      </c>
      <c r="B5294" s="1">
        <v>45390.5</v>
      </c>
      <c r="C5294" t="s">
        <v>7</v>
      </c>
      <c r="D5294" t="s">
        <v>8</v>
      </c>
      <c r="E5294" t="s">
        <v>8796</v>
      </c>
      <c r="F5294">
        <v>635</v>
      </c>
      <c r="G5294">
        <v>9.2999999999999999E-2</v>
      </c>
      <c r="H5294">
        <v>0.91100000000000003</v>
      </c>
      <c r="J5294" s="1" t="str">
        <f t="shared" si="83"/>
        <v>2024-04-08-12</v>
      </c>
    </row>
    <row r="5295" spans="1:10" x14ac:dyDescent="0.45">
      <c r="A5295">
        <v>5788473</v>
      </c>
      <c r="B5295" s="1">
        <v>45390.541666666664</v>
      </c>
      <c r="C5295" t="s">
        <v>7</v>
      </c>
      <c r="D5295" t="s">
        <v>8</v>
      </c>
      <c r="E5295" t="s">
        <v>8796</v>
      </c>
      <c r="F5295">
        <v>635</v>
      </c>
      <c r="G5295">
        <v>5.7000000000000002E-2</v>
      </c>
      <c r="H5295">
        <v>0.23699999999999999</v>
      </c>
      <c r="J5295" s="1" t="str">
        <f t="shared" si="83"/>
        <v>2024-04-08-13</v>
      </c>
    </row>
    <row r="5296" spans="1:10" x14ac:dyDescent="0.45">
      <c r="A5296">
        <v>5790377</v>
      </c>
      <c r="B5296" s="1">
        <v>45390.583333333336</v>
      </c>
      <c r="C5296" t="s">
        <v>7</v>
      </c>
      <c r="D5296" t="s">
        <v>8</v>
      </c>
      <c r="E5296" t="s">
        <v>8796</v>
      </c>
      <c r="F5296">
        <v>635</v>
      </c>
      <c r="G5296">
        <v>0.308</v>
      </c>
      <c r="H5296">
        <v>0.20399999999999999</v>
      </c>
      <c r="J5296" s="1" t="str">
        <f t="shared" si="83"/>
        <v>2024-04-08-14</v>
      </c>
    </row>
    <row r="5297" spans="1:10" x14ac:dyDescent="0.45">
      <c r="A5297">
        <v>5790650</v>
      </c>
      <c r="B5297" s="1">
        <v>45390.625</v>
      </c>
      <c r="C5297" t="s">
        <v>7</v>
      </c>
      <c r="D5297" t="s">
        <v>8</v>
      </c>
      <c r="E5297" t="s">
        <v>8796</v>
      </c>
      <c r="F5297">
        <v>635</v>
      </c>
      <c r="G5297">
        <v>0.26400000000000001</v>
      </c>
      <c r="H5297">
        <v>0.72699999999999998</v>
      </c>
      <c r="J5297" s="1" t="str">
        <f t="shared" si="83"/>
        <v>2024-04-08-15</v>
      </c>
    </row>
    <row r="5298" spans="1:10" x14ac:dyDescent="0.45">
      <c r="A5298">
        <v>5792036</v>
      </c>
      <c r="B5298" s="1">
        <v>45390.666666666664</v>
      </c>
      <c r="C5298" t="s">
        <v>7</v>
      </c>
      <c r="D5298" t="s">
        <v>8</v>
      </c>
      <c r="E5298" t="s">
        <v>8796</v>
      </c>
      <c r="F5298">
        <v>635</v>
      </c>
      <c r="G5298">
        <v>0.66700000000000004</v>
      </c>
      <c r="H5298">
        <v>5.6000000000000001E-2</v>
      </c>
      <c r="J5298" s="1" t="str">
        <f t="shared" si="83"/>
        <v>2024-04-08-16</v>
      </c>
    </row>
    <row r="5299" spans="1:10" x14ac:dyDescent="0.45">
      <c r="A5299">
        <v>5793357</v>
      </c>
      <c r="B5299" s="1">
        <v>45390.708333333336</v>
      </c>
      <c r="C5299" t="s">
        <v>7</v>
      </c>
      <c r="D5299" t="s">
        <v>8</v>
      </c>
      <c r="E5299" t="s">
        <v>8796</v>
      </c>
      <c r="F5299">
        <v>635</v>
      </c>
      <c r="G5299">
        <v>0.35499999999999998</v>
      </c>
      <c r="H5299">
        <v>0</v>
      </c>
      <c r="J5299" s="1" t="str">
        <f t="shared" si="83"/>
        <v>2024-04-08-17</v>
      </c>
    </row>
    <row r="5300" spans="1:10" x14ac:dyDescent="0.45">
      <c r="A5300">
        <v>5794616</v>
      </c>
      <c r="B5300" s="1">
        <v>45390.75</v>
      </c>
      <c r="C5300" t="s">
        <v>7</v>
      </c>
      <c r="D5300" t="s">
        <v>8</v>
      </c>
      <c r="E5300" t="s">
        <v>8796</v>
      </c>
      <c r="F5300">
        <v>635</v>
      </c>
      <c r="G5300">
        <v>0.44600000000000001</v>
      </c>
      <c r="H5300">
        <v>0</v>
      </c>
      <c r="J5300" s="1" t="str">
        <f t="shared" si="83"/>
        <v>2024-04-08-18</v>
      </c>
    </row>
    <row r="5301" spans="1:10" x14ac:dyDescent="0.45">
      <c r="A5301">
        <v>5794883</v>
      </c>
      <c r="B5301" s="1">
        <v>45390.791666666664</v>
      </c>
      <c r="C5301" t="s">
        <v>7</v>
      </c>
      <c r="D5301" t="s">
        <v>8</v>
      </c>
      <c r="E5301" t="s">
        <v>8796</v>
      </c>
      <c r="F5301">
        <v>635</v>
      </c>
      <c r="G5301">
        <v>0.497</v>
      </c>
      <c r="H5301">
        <v>0</v>
      </c>
      <c r="J5301" s="1" t="str">
        <f t="shared" si="83"/>
        <v>2024-04-08-19</v>
      </c>
    </row>
    <row r="5302" spans="1:10" x14ac:dyDescent="0.45">
      <c r="A5302">
        <v>5796857</v>
      </c>
      <c r="B5302" s="1">
        <v>45390.833333333336</v>
      </c>
      <c r="C5302" t="s">
        <v>7</v>
      </c>
      <c r="D5302" t="s">
        <v>8</v>
      </c>
      <c r="E5302" t="s">
        <v>8796</v>
      </c>
      <c r="F5302">
        <v>635</v>
      </c>
      <c r="G5302">
        <v>0.29099999999999998</v>
      </c>
      <c r="H5302">
        <v>0</v>
      </c>
      <c r="J5302" s="1" t="str">
        <f t="shared" si="83"/>
        <v>2024-04-08-20</v>
      </c>
    </row>
    <row r="5303" spans="1:10" x14ac:dyDescent="0.45">
      <c r="A5303">
        <v>5797947</v>
      </c>
      <c r="B5303" s="1">
        <v>45390.875</v>
      </c>
      <c r="C5303" t="s">
        <v>7</v>
      </c>
      <c r="D5303" t="s">
        <v>8</v>
      </c>
      <c r="E5303" t="s">
        <v>8796</v>
      </c>
      <c r="F5303">
        <v>635</v>
      </c>
      <c r="G5303">
        <v>0.49299999999999999</v>
      </c>
      <c r="H5303">
        <v>0</v>
      </c>
      <c r="J5303" s="1" t="str">
        <f t="shared" si="83"/>
        <v>2024-04-08-21</v>
      </c>
    </row>
    <row r="5304" spans="1:10" x14ac:dyDescent="0.45">
      <c r="A5304">
        <v>5798210</v>
      </c>
      <c r="B5304" s="1">
        <v>45390.916666666664</v>
      </c>
      <c r="C5304" t="s">
        <v>7</v>
      </c>
      <c r="D5304" t="s">
        <v>8</v>
      </c>
      <c r="E5304" t="s">
        <v>8796</v>
      </c>
      <c r="F5304">
        <v>635</v>
      </c>
      <c r="G5304">
        <v>0.188</v>
      </c>
      <c r="H5304">
        <v>0</v>
      </c>
      <c r="J5304" s="1" t="str">
        <f t="shared" si="83"/>
        <v>2024-04-08-22</v>
      </c>
    </row>
    <row r="5305" spans="1:10" x14ac:dyDescent="0.45">
      <c r="A5305">
        <v>5799879</v>
      </c>
      <c r="B5305" s="1">
        <v>45390.958333333336</v>
      </c>
      <c r="C5305" t="s">
        <v>7</v>
      </c>
      <c r="D5305" t="s">
        <v>8</v>
      </c>
      <c r="E5305" t="s">
        <v>8796</v>
      </c>
      <c r="F5305">
        <v>635</v>
      </c>
      <c r="G5305">
        <v>0.45400000000000001</v>
      </c>
      <c r="H5305">
        <v>0</v>
      </c>
      <c r="J5305" s="1" t="str">
        <f t="shared" si="83"/>
        <v>2024-04-08-23</v>
      </c>
    </row>
    <row r="5306" spans="1:10" x14ac:dyDescent="0.45">
      <c r="A5306">
        <v>5801306</v>
      </c>
      <c r="B5306" s="1">
        <v>45391</v>
      </c>
      <c r="C5306" t="s">
        <v>7</v>
      </c>
      <c r="D5306" t="s">
        <v>8</v>
      </c>
      <c r="E5306" t="s">
        <v>8796</v>
      </c>
      <c r="F5306">
        <v>635</v>
      </c>
      <c r="G5306">
        <v>0.28199999999999997</v>
      </c>
      <c r="H5306">
        <v>0</v>
      </c>
      <c r="J5306" s="1" t="str">
        <f t="shared" si="83"/>
        <v>2024-04-09-00</v>
      </c>
    </row>
    <row r="5307" spans="1:10" x14ac:dyDescent="0.45">
      <c r="A5307">
        <v>5801418</v>
      </c>
      <c r="B5307" s="1">
        <v>45391.041666666664</v>
      </c>
      <c r="C5307" t="s">
        <v>7</v>
      </c>
      <c r="D5307" t="s">
        <v>8</v>
      </c>
      <c r="E5307" t="s">
        <v>8796</v>
      </c>
      <c r="F5307">
        <v>635</v>
      </c>
      <c r="G5307">
        <v>0.42599999999999999</v>
      </c>
      <c r="H5307">
        <v>0</v>
      </c>
      <c r="J5307" s="1" t="str">
        <f t="shared" si="83"/>
        <v>2024-04-09-01</v>
      </c>
    </row>
    <row r="5308" spans="1:10" x14ac:dyDescent="0.45">
      <c r="A5308">
        <v>5802711</v>
      </c>
      <c r="B5308" s="1">
        <v>45391.083333333336</v>
      </c>
      <c r="C5308" t="s">
        <v>7</v>
      </c>
      <c r="D5308" t="s">
        <v>8</v>
      </c>
      <c r="E5308" t="s">
        <v>8796</v>
      </c>
      <c r="F5308">
        <v>635</v>
      </c>
      <c r="G5308">
        <v>0.39700000000000002</v>
      </c>
      <c r="H5308">
        <v>0</v>
      </c>
      <c r="J5308" s="1" t="str">
        <f t="shared" si="83"/>
        <v>2024-04-09-02</v>
      </c>
    </row>
    <row r="5309" spans="1:10" x14ac:dyDescent="0.45">
      <c r="A5309">
        <v>5804347</v>
      </c>
      <c r="B5309" s="1">
        <v>45391.125</v>
      </c>
      <c r="C5309" t="s">
        <v>7</v>
      </c>
      <c r="D5309" t="s">
        <v>8</v>
      </c>
      <c r="E5309" t="s">
        <v>8796</v>
      </c>
      <c r="F5309">
        <v>635</v>
      </c>
      <c r="G5309">
        <v>0.246</v>
      </c>
      <c r="H5309">
        <v>0</v>
      </c>
      <c r="J5309" s="1" t="str">
        <f t="shared" si="83"/>
        <v>2024-04-09-03</v>
      </c>
    </row>
    <row r="5310" spans="1:10" x14ac:dyDescent="0.45">
      <c r="A5310">
        <v>5805141</v>
      </c>
      <c r="B5310" s="1">
        <v>45391.166666666664</v>
      </c>
      <c r="C5310" t="s">
        <v>7</v>
      </c>
      <c r="D5310" t="s">
        <v>8</v>
      </c>
      <c r="E5310" t="s">
        <v>8796</v>
      </c>
      <c r="F5310">
        <v>635</v>
      </c>
      <c r="G5310">
        <v>0.67200000000000004</v>
      </c>
      <c r="H5310">
        <v>2.4E-2</v>
      </c>
      <c r="J5310" s="1" t="str">
        <f t="shared" si="83"/>
        <v>2024-04-09-04</v>
      </c>
    </row>
    <row r="5311" spans="1:10" x14ac:dyDescent="0.45">
      <c r="A5311">
        <v>5806225</v>
      </c>
      <c r="B5311" s="1">
        <v>45391.208333333336</v>
      </c>
      <c r="C5311" t="s">
        <v>7</v>
      </c>
      <c r="D5311" t="s">
        <v>8</v>
      </c>
      <c r="E5311" t="s">
        <v>8796</v>
      </c>
      <c r="F5311">
        <v>635</v>
      </c>
      <c r="G5311">
        <v>0.215</v>
      </c>
      <c r="H5311">
        <v>0.36899999999999999</v>
      </c>
      <c r="J5311" s="1" t="str">
        <f t="shared" si="83"/>
        <v>2024-04-09-05</v>
      </c>
    </row>
    <row r="5312" spans="1:10" x14ac:dyDescent="0.45">
      <c r="A5312">
        <v>5806961</v>
      </c>
      <c r="B5312" s="1">
        <v>45391.25</v>
      </c>
      <c r="C5312" t="s">
        <v>7</v>
      </c>
      <c r="D5312" t="s">
        <v>8</v>
      </c>
      <c r="E5312" t="s">
        <v>8796</v>
      </c>
      <c r="F5312">
        <v>635</v>
      </c>
      <c r="G5312">
        <v>0.08</v>
      </c>
      <c r="H5312">
        <v>0.999</v>
      </c>
      <c r="J5312" s="1" t="str">
        <f t="shared" si="83"/>
        <v>2024-04-09-06</v>
      </c>
    </row>
    <row r="5313" spans="1:10" x14ac:dyDescent="0.45">
      <c r="A5313">
        <v>5808508</v>
      </c>
      <c r="B5313" s="1">
        <v>45391.291666666664</v>
      </c>
      <c r="C5313" t="s">
        <v>7</v>
      </c>
      <c r="D5313" t="s">
        <v>8</v>
      </c>
      <c r="E5313" t="s">
        <v>8796</v>
      </c>
      <c r="F5313">
        <v>635</v>
      </c>
      <c r="G5313">
        <v>0</v>
      </c>
      <c r="H5313">
        <v>1.9670000000000001</v>
      </c>
      <c r="J5313" s="1" t="str">
        <f t="shared" si="83"/>
        <v>2024-04-09-07</v>
      </c>
    </row>
    <row r="5314" spans="1:10" x14ac:dyDescent="0.45">
      <c r="A5314">
        <v>5809151</v>
      </c>
      <c r="B5314" s="1">
        <v>45391.333333333336</v>
      </c>
      <c r="C5314" t="s">
        <v>7</v>
      </c>
      <c r="D5314" t="s">
        <v>8</v>
      </c>
      <c r="E5314" t="s">
        <v>8796</v>
      </c>
      <c r="F5314">
        <v>635</v>
      </c>
      <c r="G5314">
        <v>8.9999999999999993E-3</v>
      </c>
      <c r="H5314">
        <v>2.3620000000000001</v>
      </c>
      <c r="J5314" s="1" t="str">
        <f t="shared" si="83"/>
        <v>2024-04-09-08</v>
      </c>
    </row>
    <row r="5315" spans="1:10" x14ac:dyDescent="0.45">
      <c r="A5315">
        <v>5811008</v>
      </c>
      <c r="B5315" s="1">
        <v>45391.375</v>
      </c>
      <c r="C5315" t="s">
        <v>7</v>
      </c>
      <c r="D5315" t="s">
        <v>8</v>
      </c>
      <c r="E5315" t="s">
        <v>8796</v>
      </c>
      <c r="F5315">
        <v>635</v>
      </c>
      <c r="G5315">
        <v>0.379</v>
      </c>
      <c r="H5315">
        <v>2.3319999999999999</v>
      </c>
      <c r="J5315" s="1" t="str">
        <f t="shared" ref="J5315:J5378" si="84">TEXT(YEAR(B5315),"0000")&amp;"-"&amp;TEXT(MONTH(B5315),"00")&amp;"-"&amp;TEXT(DAY(B5315),"00")&amp;"-"&amp;TEXT(HOUR(B5315),"00")</f>
        <v>2024-04-09-09</v>
      </c>
    </row>
    <row r="5316" spans="1:10" x14ac:dyDescent="0.45">
      <c r="A5316">
        <v>5811631</v>
      </c>
      <c r="B5316" s="1">
        <v>45391.416666666664</v>
      </c>
      <c r="C5316" t="s">
        <v>7</v>
      </c>
      <c r="D5316" t="s">
        <v>8</v>
      </c>
      <c r="E5316" t="s">
        <v>8796</v>
      </c>
      <c r="F5316">
        <v>635</v>
      </c>
      <c r="G5316">
        <v>0.437</v>
      </c>
      <c r="H5316">
        <v>1.774</v>
      </c>
      <c r="J5316" s="1" t="str">
        <f t="shared" si="84"/>
        <v>2024-04-09-10</v>
      </c>
    </row>
    <row r="5317" spans="1:10" x14ac:dyDescent="0.45">
      <c r="A5317">
        <v>5812325</v>
      </c>
      <c r="B5317" s="1">
        <v>45391.458333333336</v>
      </c>
      <c r="C5317" t="s">
        <v>7</v>
      </c>
      <c r="D5317" t="s">
        <v>8</v>
      </c>
      <c r="E5317" t="s">
        <v>8796</v>
      </c>
      <c r="F5317">
        <v>635</v>
      </c>
      <c r="G5317">
        <v>0.34399999999999997</v>
      </c>
      <c r="H5317">
        <v>2.0550000000000002</v>
      </c>
      <c r="J5317" s="1" t="str">
        <f t="shared" si="84"/>
        <v>2024-04-09-11</v>
      </c>
    </row>
    <row r="5318" spans="1:10" x14ac:dyDescent="0.45">
      <c r="A5318">
        <v>5814044</v>
      </c>
      <c r="B5318" s="1">
        <v>45391.5</v>
      </c>
      <c r="C5318" t="s">
        <v>7</v>
      </c>
      <c r="D5318" t="s">
        <v>8</v>
      </c>
      <c r="E5318" t="s">
        <v>8796</v>
      </c>
      <c r="F5318">
        <v>635</v>
      </c>
      <c r="G5318">
        <v>0.495</v>
      </c>
      <c r="H5318">
        <v>1.6459999999999999</v>
      </c>
      <c r="J5318" s="1" t="str">
        <f t="shared" si="84"/>
        <v>2024-04-09-12</v>
      </c>
    </row>
    <row r="5319" spans="1:10" x14ac:dyDescent="0.45">
      <c r="A5319">
        <v>5814808</v>
      </c>
      <c r="B5319" s="1">
        <v>45391.541666666664</v>
      </c>
      <c r="C5319" t="s">
        <v>7</v>
      </c>
      <c r="D5319" t="s">
        <v>8</v>
      </c>
      <c r="E5319" t="s">
        <v>8796</v>
      </c>
      <c r="F5319">
        <v>635</v>
      </c>
      <c r="G5319">
        <v>0.41599999999999998</v>
      </c>
      <c r="H5319">
        <v>1.45</v>
      </c>
      <c r="J5319" s="1" t="str">
        <f t="shared" si="84"/>
        <v>2024-04-09-13</v>
      </c>
    </row>
    <row r="5320" spans="1:10" x14ac:dyDescent="0.45">
      <c r="A5320">
        <v>5815849</v>
      </c>
      <c r="B5320" s="1">
        <v>45391.583333333336</v>
      </c>
      <c r="C5320" t="s">
        <v>7</v>
      </c>
      <c r="D5320" t="s">
        <v>8</v>
      </c>
      <c r="E5320" t="s">
        <v>8796</v>
      </c>
      <c r="F5320">
        <v>635</v>
      </c>
      <c r="G5320">
        <v>0</v>
      </c>
      <c r="H5320">
        <v>1.0509999999999999</v>
      </c>
      <c r="J5320" s="1" t="str">
        <f t="shared" si="84"/>
        <v>2024-04-09-14</v>
      </c>
    </row>
    <row r="5321" spans="1:10" x14ac:dyDescent="0.45">
      <c r="A5321">
        <v>5817087</v>
      </c>
      <c r="B5321" s="1">
        <v>45391.625</v>
      </c>
      <c r="C5321" t="s">
        <v>7</v>
      </c>
      <c r="D5321" t="s">
        <v>8</v>
      </c>
      <c r="E5321" t="s">
        <v>8796</v>
      </c>
      <c r="F5321">
        <v>635</v>
      </c>
      <c r="G5321">
        <v>2E-3</v>
      </c>
      <c r="H5321">
        <v>0.45900000000000002</v>
      </c>
      <c r="J5321" s="1" t="str">
        <f t="shared" si="84"/>
        <v>2024-04-09-15</v>
      </c>
    </row>
    <row r="5322" spans="1:10" x14ac:dyDescent="0.45">
      <c r="A5322">
        <v>5818852</v>
      </c>
      <c r="B5322" s="1">
        <v>45391.666666666664</v>
      </c>
      <c r="C5322" t="s">
        <v>7</v>
      </c>
      <c r="D5322" t="s">
        <v>8</v>
      </c>
      <c r="E5322" t="s">
        <v>8796</v>
      </c>
      <c r="F5322">
        <v>635</v>
      </c>
      <c r="G5322">
        <v>7.0000000000000007E-2</v>
      </c>
      <c r="H5322">
        <v>9.7000000000000003E-2</v>
      </c>
      <c r="J5322" s="1" t="str">
        <f t="shared" si="84"/>
        <v>2024-04-09-16</v>
      </c>
    </row>
    <row r="5323" spans="1:10" x14ac:dyDescent="0.45">
      <c r="A5323">
        <v>5819787</v>
      </c>
      <c r="B5323" s="1">
        <v>45391.708333333336</v>
      </c>
      <c r="C5323" t="s">
        <v>7</v>
      </c>
      <c r="D5323" t="s">
        <v>8</v>
      </c>
      <c r="E5323" t="s">
        <v>8796</v>
      </c>
      <c r="F5323">
        <v>635</v>
      </c>
      <c r="G5323">
        <v>0.26100000000000001</v>
      </c>
      <c r="H5323">
        <v>0</v>
      </c>
      <c r="J5323" s="1" t="str">
        <f t="shared" si="84"/>
        <v>2024-04-09-17</v>
      </c>
    </row>
    <row r="5324" spans="1:10" x14ac:dyDescent="0.45">
      <c r="A5324">
        <v>5820956</v>
      </c>
      <c r="B5324" s="1">
        <v>45391.75</v>
      </c>
      <c r="C5324" t="s">
        <v>7</v>
      </c>
      <c r="D5324" t="s">
        <v>8</v>
      </c>
      <c r="E5324" t="s">
        <v>8796</v>
      </c>
      <c r="F5324">
        <v>635</v>
      </c>
      <c r="G5324">
        <v>0.309</v>
      </c>
      <c r="H5324">
        <v>0</v>
      </c>
      <c r="J5324" s="1" t="str">
        <f t="shared" si="84"/>
        <v>2024-04-09-18</v>
      </c>
    </row>
    <row r="5325" spans="1:10" x14ac:dyDescent="0.45">
      <c r="A5325">
        <v>5822088</v>
      </c>
      <c r="B5325" s="1">
        <v>45391.791666666664</v>
      </c>
      <c r="C5325" t="s">
        <v>7</v>
      </c>
      <c r="D5325" t="s">
        <v>8</v>
      </c>
      <c r="E5325" t="s">
        <v>8796</v>
      </c>
      <c r="F5325">
        <v>635</v>
      </c>
      <c r="G5325">
        <v>0.254</v>
      </c>
      <c r="H5325">
        <v>0</v>
      </c>
      <c r="J5325" s="1" t="str">
        <f t="shared" si="84"/>
        <v>2024-04-09-19</v>
      </c>
    </row>
    <row r="5326" spans="1:10" x14ac:dyDescent="0.45">
      <c r="A5326">
        <v>5823131</v>
      </c>
      <c r="B5326" s="1">
        <v>45391.833333333336</v>
      </c>
      <c r="C5326" t="s">
        <v>7</v>
      </c>
      <c r="D5326" t="s">
        <v>8</v>
      </c>
      <c r="E5326" t="s">
        <v>8796</v>
      </c>
      <c r="F5326">
        <v>635</v>
      </c>
      <c r="G5326">
        <v>0.214</v>
      </c>
      <c r="H5326">
        <v>0</v>
      </c>
      <c r="J5326" s="1" t="str">
        <f t="shared" si="84"/>
        <v>2024-04-09-20</v>
      </c>
    </row>
    <row r="5327" spans="1:10" x14ac:dyDescent="0.45">
      <c r="A5327">
        <v>5824050</v>
      </c>
      <c r="B5327" s="1">
        <v>45391.875</v>
      </c>
      <c r="C5327" t="s">
        <v>7</v>
      </c>
      <c r="D5327" t="s">
        <v>8</v>
      </c>
      <c r="E5327" t="s">
        <v>8796</v>
      </c>
      <c r="F5327">
        <v>635</v>
      </c>
      <c r="G5327">
        <v>0.20100000000000001</v>
      </c>
      <c r="H5327">
        <v>0</v>
      </c>
      <c r="J5327" s="1" t="str">
        <f t="shared" si="84"/>
        <v>2024-04-09-21</v>
      </c>
    </row>
    <row r="5328" spans="1:10" x14ac:dyDescent="0.45">
      <c r="A5328">
        <v>5825067</v>
      </c>
      <c r="B5328" s="1">
        <v>45391.916666666664</v>
      </c>
      <c r="C5328" t="s">
        <v>7</v>
      </c>
      <c r="D5328" t="s">
        <v>8</v>
      </c>
      <c r="E5328" t="s">
        <v>8796</v>
      </c>
      <c r="F5328">
        <v>635</v>
      </c>
      <c r="G5328">
        <v>0.216</v>
      </c>
      <c r="H5328">
        <v>0</v>
      </c>
      <c r="J5328" s="1" t="str">
        <f t="shared" si="84"/>
        <v>2024-04-09-22</v>
      </c>
    </row>
    <row r="5329" spans="1:10" x14ac:dyDescent="0.45">
      <c r="A5329">
        <v>5825617</v>
      </c>
      <c r="B5329" s="1">
        <v>45391.958333333336</v>
      </c>
      <c r="C5329" t="s">
        <v>7</v>
      </c>
      <c r="D5329" t="s">
        <v>8</v>
      </c>
      <c r="E5329" t="s">
        <v>8796</v>
      </c>
      <c r="F5329">
        <v>635</v>
      </c>
      <c r="G5329">
        <v>0.25600000000000001</v>
      </c>
      <c r="H5329">
        <v>0</v>
      </c>
      <c r="J5329" s="1" t="str">
        <f t="shared" si="84"/>
        <v>2024-04-09-23</v>
      </c>
    </row>
    <row r="5330" spans="1:10" x14ac:dyDescent="0.45">
      <c r="A5330">
        <v>5827431</v>
      </c>
      <c r="B5330" s="1">
        <v>45392</v>
      </c>
      <c r="C5330" t="s">
        <v>7</v>
      </c>
      <c r="D5330" t="s">
        <v>8</v>
      </c>
      <c r="E5330" t="s">
        <v>8796</v>
      </c>
      <c r="F5330">
        <v>635</v>
      </c>
      <c r="G5330">
        <v>0.157</v>
      </c>
      <c r="H5330">
        <v>0</v>
      </c>
      <c r="J5330" s="1" t="str">
        <f t="shared" si="84"/>
        <v>2024-04-10-00</v>
      </c>
    </row>
    <row r="5331" spans="1:10" x14ac:dyDescent="0.45">
      <c r="A5331">
        <v>5828493</v>
      </c>
      <c r="B5331" s="1">
        <v>45392.041666666664</v>
      </c>
      <c r="C5331" t="s">
        <v>7</v>
      </c>
      <c r="D5331" t="s">
        <v>8</v>
      </c>
      <c r="E5331" t="s">
        <v>8796</v>
      </c>
      <c r="F5331">
        <v>635</v>
      </c>
      <c r="G5331">
        <v>0.21099999999999999</v>
      </c>
      <c r="H5331">
        <v>0</v>
      </c>
      <c r="J5331" s="1" t="str">
        <f t="shared" si="84"/>
        <v>2024-04-10-01</v>
      </c>
    </row>
    <row r="5332" spans="1:10" x14ac:dyDescent="0.45">
      <c r="A5332">
        <v>5829241</v>
      </c>
      <c r="B5332" s="1">
        <v>45392.083333333336</v>
      </c>
      <c r="C5332" t="s">
        <v>7</v>
      </c>
      <c r="D5332" t="s">
        <v>8</v>
      </c>
      <c r="E5332" t="s">
        <v>8796</v>
      </c>
      <c r="F5332">
        <v>635</v>
      </c>
      <c r="G5332">
        <v>0.20100000000000001</v>
      </c>
      <c r="H5332">
        <v>0</v>
      </c>
      <c r="J5332" s="1" t="str">
        <f t="shared" si="84"/>
        <v>2024-04-10-02</v>
      </c>
    </row>
    <row r="5333" spans="1:10" x14ac:dyDescent="0.45">
      <c r="A5333">
        <v>5830674</v>
      </c>
      <c r="B5333" s="1">
        <v>45392.125</v>
      </c>
      <c r="C5333" t="s">
        <v>7</v>
      </c>
      <c r="D5333" t="s">
        <v>8</v>
      </c>
      <c r="E5333" t="s">
        <v>8796</v>
      </c>
      <c r="F5333">
        <v>635</v>
      </c>
      <c r="G5333">
        <v>1</v>
      </c>
      <c r="H5333">
        <v>0</v>
      </c>
      <c r="J5333" s="1" t="str">
        <f t="shared" si="84"/>
        <v>2024-04-10-03</v>
      </c>
    </row>
    <row r="5334" spans="1:10" x14ac:dyDescent="0.45">
      <c r="A5334">
        <v>5831765</v>
      </c>
      <c r="B5334" s="1">
        <v>45392.166666666664</v>
      </c>
      <c r="C5334" t="s">
        <v>7</v>
      </c>
      <c r="D5334" t="s">
        <v>8</v>
      </c>
      <c r="E5334" t="s">
        <v>8796</v>
      </c>
      <c r="F5334">
        <v>635</v>
      </c>
      <c r="G5334">
        <v>0.17599999999999999</v>
      </c>
      <c r="H5334">
        <v>3.0000000000000001E-3</v>
      </c>
      <c r="J5334" s="1" t="str">
        <f t="shared" si="84"/>
        <v>2024-04-10-04</v>
      </c>
    </row>
    <row r="5335" spans="1:10" x14ac:dyDescent="0.45">
      <c r="A5335">
        <v>5832260</v>
      </c>
      <c r="B5335" s="1">
        <v>45392.208333333336</v>
      </c>
      <c r="C5335" t="s">
        <v>7</v>
      </c>
      <c r="D5335" t="s">
        <v>8</v>
      </c>
      <c r="E5335" t="s">
        <v>8796</v>
      </c>
      <c r="F5335">
        <v>635</v>
      </c>
      <c r="G5335">
        <v>7.1999999999999995E-2</v>
      </c>
      <c r="H5335">
        <v>8.2000000000000003E-2</v>
      </c>
      <c r="J5335" s="1" t="str">
        <f t="shared" si="84"/>
        <v>2024-04-10-05</v>
      </c>
    </row>
    <row r="5336" spans="1:10" x14ac:dyDescent="0.45">
      <c r="A5336">
        <v>5833678</v>
      </c>
      <c r="B5336" s="1">
        <v>45392.25</v>
      </c>
      <c r="C5336" t="s">
        <v>7</v>
      </c>
      <c r="D5336" t="s">
        <v>8</v>
      </c>
      <c r="E5336" t="s">
        <v>8796</v>
      </c>
      <c r="F5336">
        <v>635</v>
      </c>
      <c r="G5336">
        <v>0.22800000000000001</v>
      </c>
      <c r="H5336">
        <v>0.32800000000000001</v>
      </c>
      <c r="J5336" s="1" t="str">
        <f t="shared" si="84"/>
        <v>2024-04-10-06</v>
      </c>
    </row>
    <row r="5337" spans="1:10" x14ac:dyDescent="0.45">
      <c r="A5337">
        <v>5834452</v>
      </c>
      <c r="B5337" s="1">
        <v>45392.291666666664</v>
      </c>
      <c r="C5337" t="s">
        <v>7</v>
      </c>
      <c r="D5337" t="s">
        <v>8</v>
      </c>
      <c r="E5337" t="s">
        <v>8796</v>
      </c>
      <c r="F5337">
        <v>635</v>
      </c>
      <c r="G5337">
        <v>2.1999999999999999E-2</v>
      </c>
      <c r="H5337">
        <v>1.5449999999999999</v>
      </c>
      <c r="J5337" s="1" t="str">
        <f t="shared" si="84"/>
        <v>2024-04-10-07</v>
      </c>
    </row>
    <row r="5338" spans="1:10" x14ac:dyDescent="0.45">
      <c r="A5338">
        <v>5835634</v>
      </c>
      <c r="B5338" s="1">
        <v>45392.333333333336</v>
      </c>
      <c r="C5338" t="s">
        <v>7</v>
      </c>
      <c r="D5338" t="s">
        <v>8</v>
      </c>
      <c r="E5338" t="s">
        <v>8796</v>
      </c>
      <c r="F5338">
        <v>635</v>
      </c>
      <c r="G5338">
        <v>0</v>
      </c>
      <c r="H5338">
        <v>2.6440000000000001</v>
      </c>
      <c r="J5338" s="1" t="str">
        <f t="shared" si="84"/>
        <v>2024-04-10-08</v>
      </c>
    </row>
    <row r="5339" spans="1:10" x14ac:dyDescent="0.45">
      <c r="A5339">
        <v>5836409</v>
      </c>
      <c r="B5339" s="1">
        <v>45392.375</v>
      </c>
      <c r="C5339" t="s">
        <v>7</v>
      </c>
      <c r="D5339" t="s">
        <v>8</v>
      </c>
      <c r="E5339" t="s">
        <v>8796</v>
      </c>
      <c r="F5339">
        <v>635</v>
      </c>
      <c r="G5339">
        <v>2E-3</v>
      </c>
      <c r="H5339">
        <v>2.7879999999999998</v>
      </c>
      <c r="J5339" s="1" t="str">
        <f t="shared" si="84"/>
        <v>2024-04-10-09</v>
      </c>
    </row>
    <row r="5340" spans="1:10" x14ac:dyDescent="0.45">
      <c r="A5340">
        <v>5838337</v>
      </c>
      <c r="B5340" s="1">
        <v>45392.416666666664</v>
      </c>
      <c r="C5340" t="s">
        <v>7</v>
      </c>
      <c r="D5340" t="s">
        <v>8</v>
      </c>
      <c r="E5340" t="s">
        <v>8796</v>
      </c>
      <c r="F5340">
        <v>635</v>
      </c>
      <c r="G5340">
        <v>0</v>
      </c>
      <c r="H5340">
        <v>1.7470000000000001</v>
      </c>
      <c r="J5340" s="1" t="str">
        <f t="shared" si="84"/>
        <v>2024-04-10-10</v>
      </c>
    </row>
    <row r="5341" spans="1:10" x14ac:dyDescent="0.45">
      <c r="A5341">
        <v>5838867</v>
      </c>
      <c r="B5341" s="1">
        <v>45392.458333333336</v>
      </c>
      <c r="C5341" t="s">
        <v>7</v>
      </c>
      <c r="D5341" t="s">
        <v>8</v>
      </c>
      <c r="E5341" t="s">
        <v>8796</v>
      </c>
      <c r="F5341">
        <v>635</v>
      </c>
      <c r="G5341">
        <v>1.0999999999999999E-2</v>
      </c>
      <c r="H5341">
        <v>1.48</v>
      </c>
      <c r="J5341" s="1" t="str">
        <f t="shared" si="84"/>
        <v>2024-04-10-11</v>
      </c>
    </row>
    <row r="5342" spans="1:10" x14ac:dyDescent="0.45">
      <c r="A5342">
        <v>5840505</v>
      </c>
      <c r="B5342" s="1">
        <v>45392.5</v>
      </c>
      <c r="C5342" t="s">
        <v>7</v>
      </c>
      <c r="D5342" t="s">
        <v>8</v>
      </c>
      <c r="E5342" t="s">
        <v>8796</v>
      </c>
      <c r="F5342">
        <v>635</v>
      </c>
      <c r="G5342">
        <v>3.5999999999999997E-2</v>
      </c>
      <c r="H5342">
        <v>0.71399999999999997</v>
      </c>
      <c r="J5342" s="1" t="str">
        <f t="shared" si="84"/>
        <v>2024-04-10-12</v>
      </c>
    </row>
    <row r="5343" spans="1:10" x14ac:dyDescent="0.45">
      <c r="A5343">
        <v>5841323</v>
      </c>
      <c r="B5343" s="1">
        <v>45392.541666666664</v>
      </c>
      <c r="C5343" t="s">
        <v>7</v>
      </c>
      <c r="D5343" t="s">
        <v>8</v>
      </c>
      <c r="E5343" t="s">
        <v>8796</v>
      </c>
      <c r="F5343">
        <v>635</v>
      </c>
      <c r="G5343">
        <v>0.21199999999999999</v>
      </c>
      <c r="H5343">
        <v>1.101</v>
      </c>
      <c r="J5343" s="1" t="str">
        <f t="shared" si="84"/>
        <v>2024-04-10-13</v>
      </c>
    </row>
    <row r="5344" spans="1:10" x14ac:dyDescent="0.45">
      <c r="A5344">
        <v>5842146</v>
      </c>
      <c r="B5344" s="1">
        <v>45392.583333333336</v>
      </c>
      <c r="C5344" t="s">
        <v>7</v>
      </c>
      <c r="D5344" t="s">
        <v>8</v>
      </c>
      <c r="E5344" t="s">
        <v>8796</v>
      </c>
      <c r="F5344">
        <v>635</v>
      </c>
      <c r="G5344">
        <v>0.13300000000000001</v>
      </c>
      <c r="H5344">
        <v>0.45600000000000002</v>
      </c>
      <c r="J5344" s="1" t="str">
        <f t="shared" si="84"/>
        <v>2024-04-10-14</v>
      </c>
    </row>
    <row r="5345" spans="1:10" x14ac:dyDescent="0.45">
      <c r="A5345">
        <v>5843758</v>
      </c>
      <c r="B5345" s="1">
        <v>45392.625</v>
      </c>
      <c r="C5345" t="s">
        <v>7</v>
      </c>
      <c r="D5345" t="s">
        <v>8</v>
      </c>
      <c r="E5345" t="s">
        <v>8796</v>
      </c>
      <c r="F5345">
        <v>635</v>
      </c>
      <c r="G5345">
        <v>0.73499999999999999</v>
      </c>
      <c r="H5345">
        <v>0.107</v>
      </c>
      <c r="J5345" s="1" t="str">
        <f t="shared" si="84"/>
        <v>2024-04-10-15</v>
      </c>
    </row>
    <row r="5346" spans="1:10" x14ac:dyDescent="0.45">
      <c r="A5346">
        <v>5844082</v>
      </c>
      <c r="B5346" s="1">
        <v>45392.666666666664</v>
      </c>
      <c r="C5346" t="s">
        <v>7</v>
      </c>
      <c r="D5346" t="s">
        <v>8</v>
      </c>
      <c r="E5346" t="s">
        <v>8796</v>
      </c>
      <c r="F5346">
        <v>635</v>
      </c>
      <c r="G5346">
        <v>0.34899999999999998</v>
      </c>
      <c r="H5346">
        <v>7.5999999999999998E-2</v>
      </c>
      <c r="J5346" s="1" t="str">
        <f t="shared" si="84"/>
        <v>2024-04-10-16</v>
      </c>
    </row>
    <row r="5347" spans="1:10" x14ac:dyDescent="0.45">
      <c r="A5347">
        <v>5845745</v>
      </c>
      <c r="B5347" s="1">
        <v>45392.708333333336</v>
      </c>
      <c r="C5347" t="s">
        <v>7</v>
      </c>
      <c r="D5347" t="s">
        <v>8</v>
      </c>
      <c r="E5347" t="s">
        <v>8796</v>
      </c>
      <c r="F5347">
        <v>635</v>
      </c>
      <c r="G5347">
        <v>0.52400000000000002</v>
      </c>
      <c r="H5347">
        <v>0</v>
      </c>
      <c r="J5347" s="1" t="str">
        <f t="shared" si="84"/>
        <v>2024-04-10-17</v>
      </c>
    </row>
    <row r="5348" spans="1:10" x14ac:dyDescent="0.45">
      <c r="A5348">
        <v>5846850</v>
      </c>
      <c r="B5348" s="1">
        <v>45392.75</v>
      </c>
      <c r="C5348" t="s">
        <v>7</v>
      </c>
      <c r="D5348" t="s">
        <v>8</v>
      </c>
      <c r="E5348" t="s">
        <v>8796</v>
      </c>
      <c r="F5348">
        <v>635</v>
      </c>
      <c r="G5348">
        <v>0.56200000000000006</v>
      </c>
      <c r="H5348">
        <v>0</v>
      </c>
      <c r="J5348" s="1" t="str">
        <f t="shared" si="84"/>
        <v>2024-04-10-18</v>
      </c>
    </row>
    <row r="5349" spans="1:10" x14ac:dyDescent="0.45">
      <c r="A5349">
        <v>5848284</v>
      </c>
      <c r="B5349" s="1">
        <v>45392.791666666664</v>
      </c>
      <c r="C5349" t="s">
        <v>7</v>
      </c>
      <c r="D5349" t="s">
        <v>8</v>
      </c>
      <c r="E5349" t="s">
        <v>8796</v>
      </c>
      <c r="F5349">
        <v>635</v>
      </c>
      <c r="G5349">
        <v>0.36299999999999999</v>
      </c>
      <c r="H5349">
        <v>0</v>
      </c>
      <c r="J5349" s="1" t="str">
        <f t="shared" si="84"/>
        <v>2024-04-10-19</v>
      </c>
    </row>
    <row r="5350" spans="1:10" x14ac:dyDescent="0.45">
      <c r="A5350">
        <v>5849248</v>
      </c>
      <c r="B5350" s="1">
        <v>45392.833333333336</v>
      </c>
      <c r="C5350" t="s">
        <v>7</v>
      </c>
      <c r="D5350" t="s">
        <v>8</v>
      </c>
      <c r="E5350" t="s">
        <v>8796</v>
      </c>
      <c r="F5350">
        <v>635</v>
      </c>
      <c r="G5350">
        <v>0.52</v>
      </c>
      <c r="H5350">
        <v>0</v>
      </c>
      <c r="J5350" s="1" t="str">
        <f t="shared" si="84"/>
        <v>2024-04-10-20</v>
      </c>
    </row>
    <row r="5351" spans="1:10" x14ac:dyDescent="0.45">
      <c r="A5351">
        <v>5850297</v>
      </c>
      <c r="B5351" s="1">
        <v>45392.875</v>
      </c>
      <c r="C5351" t="s">
        <v>7</v>
      </c>
      <c r="D5351" t="s">
        <v>8</v>
      </c>
      <c r="E5351" t="s">
        <v>8796</v>
      </c>
      <c r="F5351">
        <v>635</v>
      </c>
      <c r="G5351">
        <v>0.26900000000000002</v>
      </c>
      <c r="H5351">
        <v>0</v>
      </c>
      <c r="J5351" s="1" t="str">
        <f t="shared" si="84"/>
        <v>2024-04-10-21</v>
      </c>
    </row>
    <row r="5352" spans="1:10" x14ac:dyDescent="0.45">
      <c r="A5352">
        <v>5851414</v>
      </c>
      <c r="B5352" s="1">
        <v>45392.916666666664</v>
      </c>
      <c r="C5352" t="s">
        <v>7</v>
      </c>
      <c r="D5352" t="s">
        <v>8</v>
      </c>
      <c r="E5352" t="s">
        <v>8796</v>
      </c>
      <c r="F5352">
        <v>635</v>
      </c>
      <c r="G5352">
        <v>0.48199999999999998</v>
      </c>
      <c r="H5352">
        <v>0</v>
      </c>
      <c r="J5352" s="1" t="str">
        <f t="shared" si="84"/>
        <v>2024-04-10-22</v>
      </c>
    </row>
    <row r="5353" spans="1:10" x14ac:dyDescent="0.45">
      <c r="A5353">
        <v>5851966</v>
      </c>
      <c r="B5353" s="1">
        <v>45392.958333333336</v>
      </c>
      <c r="C5353" t="s">
        <v>7</v>
      </c>
      <c r="D5353" t="s">
        <v>8</v>
      </c>
      <c r="E5353" t="s">
        <v>8796</v>
      </c>
      <c r="F5353">
        <v>635</v>
      </c>
      <c r="G5353">
        <v>0.23599999999999999</v>
      </c>
      <c r="H5353">
        <v>0</v>
      </c>
      <c r="J5353" s="1" t="str">
        <f t="shared" si="84"/>
        <v>2024-04-10-23</v>
      </c>
    </row>
    <row r="5354" spans="1:10" x14ac:dyDescent="0.45">
      <c r="A5354">
        <v>5852760</v>
      </c>
      <c r="B5354" s="1">
        <v>45393</v>
      </c>
      <c r="C5354" t="s">
        <v>7</v>
      </c>
      <c r="D5354" t="s">
        <v>8</v>
      </c>
      <c r="E5354" t="s">
        <v>8796</v>
      </c>
      <c r="F5354">
        <v>635</v>
      </c>
      <c r="G5354">
        <v>0.63400000000000001</v>
      </c>
      <c r="H5354">
        <v>0</v>
      </c>
      <c r="J5354" s="1" t="str">
        <f t="shared" si="84"/>
        <v>2024-04-11-00</v>
      </c>
    </row>
    <row r="5355" spans="1:10" x14ac:dyDescent="0.45">
      <c r="A5355">
        <v>5854777</v>
      </c>
      <c r="B5355" s="1">
        <v>45393.041666666664</v>
      </c>
      <c r="C5355" t="s">
        <v>7</v>
      </c>
      <c r="D5355" t="s">
        <v>8</v>
      </c>
      <c r="E5355" t="s">
        <v>8796</v>
      </c>
      <c r="F5355">
        <v>635</v>
      </c>
      <c r="G5355">
        <v>0.17399999999999999</v>
      </c>
      <c r="H5355">
        <v>0</v>
      </c>
      <c r="J5355" s="1" t="str">
        <f t="shared" si="84"/>
        <v>2024-04-11-01</v>
      </c>
    </row>
    <row r="5356" spans="1:10" x14ac:dyDescent="0.45">
      <c r="A5356">
        <v>5855648</v>
      </c>
      <c r="B5356" s="1">
        <v>45393.083333333336</v>
      </c>
      <c r="C5356" t="s">
        <v>7</v>
      </c>
      <c r="D5356" t="s">
        <v>8</v>
      </c>
      <c r="E5356" t="s">
        <v>8796</v>
      </c>
      <c r="F5356">
        <v>635</v>
      </c>
      <c r="G5356">
        <v>0.66900000000000004</v>
      </c>
      <c r="H5356">
        <v>0</v>
      </c>
      <c r="J5356" s="1" t="str">
        <f t="shared" si="84"/>
        <v>2024-04-11-02</v>
      </c>
    </row>
    <row r="5357" spans="1:10" x14ac:dyDescent="0.45">
      <c r="A5357">
        <v>5856594</v>
      </c>
      <c r="B5357" s="1">
        <v>45393.125</v>
      </c>
      <c r="C5357" t="s">
        <v>7</v>
      </c>
      <c r="D5357" t="s">
        <v>8</v>
      </c>
      <c r="E5357" t="s">
        <v>8796</v>
      </c>
      <c r="F5357">
        <v>635</v>
      </c>
      <c r="G5357">
        <v>0.19500000000000001</v>
      </c>
      <c r="H5357">
        <v>0</v>
      </c>
      <c r="J5357" s="1" t="str">
        <f t="shared" si="84"/>
        <v>2024-04-11-03</v>
      </c>
    </row>
    <row r="5358" spans="1:10" x14ac:dyDescent="0.45">
      <c r="A5358">
        <v>5857601</v>
      </c>
      <c r="B5358" s="1">
        <v>45393.166666666664</v>
      </c>
      <c r="C5358" t="s">
        <v>7</v>
      </c>
      <c r="D5358" t="s">
        <v>8</v>
      </c>
      <c r="E5358" t="s">
        <v>8796</v>
      </c>
      <c r="F5358">
        <v>635</v>
      </c>
      <c r="G5358">
        <v>0.93</v>
      </c>
      <c r="H5358">
        <v>4.7E-2</v>
      </c>
      <c r="J5358" s="1" t="str">
        <f t="shared" si="84"/>
        <v>2024-04-11-04</v>
      </c>
    </row>
    <row r="5359" spans="1:10" x14ac:dyDescent="0.45">
      <c r="A5359">
        <v>5858304</v>
      </c>
      <c r="B5359" s="1">
        <v>45393.208333333336</v>
      </c>
      <c r="C5359" t="s">
        <v>7</v>
      </c>
      <c r="D5359" t="s">
        <v>8</v>
      </c>
      <c r="E5359" t="s">
        <v>8796</v>
      </c>
      <c r="F5359">
        <v>635</v>
      </c>
      <c r="G5359">
        <v>0.13</v>
      </c>
      <c r="H5359">
        <v>0.57099999999999995</v>
      </c>
      <c r="J5359" s="1" t="str">
        <f t="shared" si="84"/>
        <v>2024-04-11-05</v>
      </c>
    </row>
    <row r="5360" spans="1:10" x14ac:dyDescent="0.45">
      <c r="A5360">
        <v>5859483</v>
      </c>
      <c r="B5360" s="1">
        <v>45393.25</v>
      </c>
      <c r="C5360" t="s">
        <v>7</v>
      </c>
      <c r="D5360" t="s">
        <v>8</v>
      </c>
      <c r="E5360" t="s">
        <v>8796</v>
      </c>
      <c r="F5360">
        <v>635</v>
      </c>
      <c r="G5360">
        <v>6.3E-2</v>
      </c>
      <c r="H5360">
        <v>1.397</v>
      </c>
      <c r="J5360" s="1" t="str">
        <f t="shared" si="84"/>
        <v>2024-04-11-06</v>
      </c>
    </row>
    <row r="5361" spans="1:10" x14ac:dyDescent="0.45">
      <c r="A5361">
        <v>5861312</v>
      </c>
      <c r="B5361" s="1">
        <v>45393.291666666664</v>
      </c>
      <c r="C5361" t="s">
        <v>7</v>
      </c>
      <c r="D5361" t="s">
        <v>8</v>
      </c>
      <c r="E5361" t="s">
        <v>8796</v>
      </c>
      <c r="F5361">
        <v>635</v>
      </c>
      <c r="G5361">
        <v>0</v>
      </c>
      <c r="H5361">
        <v>2.7330000000000001</v>
      </c>
      <c r="J5361" s="1" t="str">
        <f t="shared" si="84"/>
        <v>2024-04-11-07</v>
      </c>
    </row>
    <row r="5362" spans="1:10" x14ac:dyDescent="0.45">
      <c r="A5362">
        <v>5862213</v>
      </c>
      <c r="B5362" s="1">
        <v>45393.333333333336</v>
      </c>
      <c r="C5362" t="s">
        <v>7</v>
      </c>
      <c r="D5362" t="s">
        <v>8</v>
      </c>
      <c r="E5362" t="s">
        <v>8796</v>
      </c>
      <c r="F5362">
        <v>635</v>
      </c>
      <c r="G5362">
        <v>1E-3</v>
      </c>
      <c r="H5362">
        <v>2.5299999999999998</v>
      </c>
      <c r="J5362" s="1" t="str">
        <f t="shared" si="84"/>
        <v>2024-04-11-08</v>
      </c>
    </row>
    <row r="5363" spans="1:10" x14ac:dyDescent="0.45">
      <c r="A5363">
        <v>5862693</v>
      </c>
      <c r="B5363" s="1">
        <v>45393.375</v>
      </c>
      <c r="C5363" t="s">
        <v>7</v>
      </c>
      <c r="D5363" t="s">
        <v>8</v>
      </c>
      <c r="E5363" t="s">
        <v>8796</v>
      </c>
      <c r="F5363">
        <v>635</v>
      </c>
      <c r="G5363">
        <v>0</v>
      </c>
      <c r="H5363">
        <v>3.39</v>
      </c>
      <c r="J5363" s="1" t="str">
        <f t="shared" si="84"/>
        <v>2024-04-11-09</v>
      </c>
    </row>
    <row r="5364" spans="1:10" x14ac:dyDescent="0.45">
      <c r="A5364">
        <v>5864019</v>
      </c>
      <c r="B5364" s="1">
        <v>45393.416666666664</v>
      </c>
      <c r="C5364" t="s">
        <v>7</v>
      </c>
      <c r="D5364" t="s">
        <v>8</v>
      </c>
      <c r="E5364" t="s">
        <v>8796</v>
      </c>
      <c r="F5364">
        <v>635</v>
      </c>
      <c r="G5364">
        <v>0.11600000000000001</v>
      </c>
      <c r="H5364">
        <v>3.226</v>
      </c>
      <c r="J5364" s="1" t="str">
        <f t="shared" si="84"/>
        <v>2024-04-11-10</v>
      </c>
    </row>
    <row r="5365" spans="1:10" x14ac:dyDescent="0.45">
      <c r="A5365">
        <v>5865391</v>
      </c>
      <c r="B5365" s="1">
        <v>45393.458333333336</v>
      </c>
      <c r="C5365" t="s">
        <v>7</v>
      </c>
      <c r="D5365" t="s">
        <v>8</v>
      </c>
      <c r="E5365" t="s">
        <v>8796</v>
      </c>
      <c r="F5365">
        <v>635</v>
      </c>
      <c r="G5365">
        <v>0.222</v>
      </c>
      <c r="H5365">
        <v>2.8359999999999999</v>
      </c>
      <c r="J5365" s="1" t="str">
        <f t="shared" si="84"/>
        <v>2024-04-11-11</v>
      </c>
    </row>
    <row r="5366" spans="1:10" x14ac:dyDescent="0.45">
      <c r="A5366">
        <v>5866434</v>
      </c>
      <c r="B5366" s="1">
        <v>45393.5</v>
      </c>
      <c r="C5366" t="s">
        <v>7</v>
      </c>
      <c r="D5366" t="s">
        <v>8</v>
      </c>
      <c r="E5366" t="s">
        <v>8796</v>
      </c>
      <c r="F5366">
        <v>635</v>
      </c>
      <c r="G5366">
        <v>0.376</v>
      </c>
      <c r="H5366">
        <v>1.841</v>
      </c>
      <c r="J5366" s="1" t="str">
        <f t="shared" si="84"/>
        <v>2024-04-11-12</v>
      </c>
    </row>
    <row r="5367" spans="1:10" x14ac:dyDescent="0.45">
      <c r="A5367">
        <v>5867163</v>
      </c>
      <c r="B5367" s="1">
        <v>45393.541666666664</v>
      </c>
      <c r="C5367" t="s">
        <v>7</v>
      </c>
      <c r="D5367" t="s">
        <v>8</v>
      </c>
      <c r="E5367" t="s">
        <v>8796</v>
      </c>
      <c r="F5367">
        <v>635</v>
      </c>
      <c r="G5367">
        <v>0.16700000000000001</v>
      </c>
      <c r="H5367">
        <v>1.2170000000000001</v>
      </c>
      <c r="J5367" s="1" t="str">
        <f t="shared" si="84"/>
        <v>2024-04-11-13</v>
      </c>
    </row>
    <row r="5368" spans="1:10" x14ac:dyDescent="0.45">
      <c r="A5368">
        <v>5868425</v>
      </c>
      <c r="B5368" s="1">
        <v>45393.583333333336</v>
      </c>
      <c r="C5368" t="s">
        <v>7</v>
      </c>
      <c r="D5368" t="s">
        <v>8</v>
      </c>
      <c r="E5368" t="s">
        <v>8796</v>
      </c>
      <c r="F5368">
        <v>635</v>
      </c>
      <c r="G5368">
        <v>0.13100000000000001</v>
      </c>
      <c r="H5368">
        <v>0.27500000000000002</v>
      </c>
      <c r="J5368" s="1" t="str">
        <f t="shared" si="84"/>
        <v>2024-04-11-14</v>
      </c>
    </row>
    <row r="5369" spans="1:10" x14ac:dyDescent="0.45">
      <c r="A5369">
        <v>5870066</v>
      </c>
      <c r="B5369" s="1">
        <v>45393.625</v>
      </c>
      <c r="C5369" t="s">
        <v>7</v>
      </c>
      <c r="D5369" t="s">
        <v>8</v>
      </c>
      <c r="E5369" t="s">
        <v>8796</v>
      </c>
      <c r="F5369">
        <v>635</v>
      </c>
      <c r="G5369">
        <v>0.23799999999999999</v>
      </c>
      <c r="H5369">
        <v>8.4000000000000005E-2</v>
      </c>
      <c r="J5369" s="1" t="str">
        <f t="shared" si="84"/>
        <v>2024-04-11-15</v>
      </c>
    </row>
    <row r="5370" spans="1:10" x14ac:dyDescent="0.45">
      <c r="A5370">
        <v>5870826</v>
      </c>
      <c r="B5370" s="1">
        <v>45393.666666666664</v>
      </c>
      <c r="C5370" t="s">
        <v>7</v>
      </c>
      <c r="D5370" t="s">
        <v>8</v>
      </c>
      <c r="E5370" t="s">
        <v>8796</v>
      </c>
      <c r="F5370">
        <v>635</v>
      </c>
      <c r="G5370">
        <v>0.46300000000000002</v>
      </c>
      <c r="H5370">
        <v>0</v>
      </c>
      <c r="J5370" s="1" t="str">
        <f t="shared" si="84"/>
        <v>2024-04-11-16</v>
      </c>
    </row>
    <row r="5371" spans="1:10" x14ac:dyDescent="0.45">
      <c r="A5371">
        <v>5871421</v>
      </c>
      <c r="B5371" s="1">
        <v>45393.708333333336</v>
      </c>
      <c r="C5371" t="s">
        <v>7</v>
      </c>
      <c r="D5371" t="s">
        <v>8</v>
      </c>
      <c r="E5371" t="s">
        <v>8796</v>
      </c>
      <c r="F5371">
        <v>635</v>
      </c>
      <c r="G5371">
        <v>0.45900000000000002</v>
      </c>
      <c r="H5371">
        <v>0</v>
      </c>
      <c r="J5371" s="1" t="str">
        <f t="shared" si="84"/>
        <v>2024-04-11-17</v>
      </c>
    </row>
    <row r="5372" spans="1:10" x14ac:dyDescent="0.45">
      <c r="A5372">
        <v>5872696</v>
      </c>
      <c r="B5372" s="1">
        <v>45393.75</v>
      </c>
      <c r="C5372" t="s">
        <v>7</v>
      </c>
      <c r="D5372" t="s">
        <v>8</v>
      </c>
      <c r="E5372" t="s">
        <v>8796</v>
      </c>
      <c r="F5372">
        <v>635</v>
      </c>
      <c r="G5372">
        <v>0.9</v>
      </c>
      <c r="H5372">
        <v>0</v>
      </c>
      <c r="J5372" s="1" t="str">
        <f t="shared" si="84"/>
        <v>2024-04-11-18</v>
      </c>
    </row>
    <row r="5373" spans="1:10" x14ac:dyDescent="0.45">
      <c r="A5373">
        <v>5873539</v>
      </c>
      <c r="B5373" s="1">
        <v>45393.791666666664</v>
      </c>
      <c r="C5373" t="s">
        <v>7</v>
      </c>
      <c r="D5373" t="s">
        <v>8</v>
      </c>
      <c r="E5373" t="s">
        <v>8796</v>
      </c>
      <c r="F5373">
        <v>635</v>
      </c>
      <c r="G5373">
        <v>0.47599999999999998</v>
      </c>
      <c r="H5373">
        <v>0</v>
      </c>
      <c r="J5373" s="1" t="str">
        <f t="shared" si="84"/>
        <v>2024-04-11-19</v>
      </c>
    </row>
    <row r="5374" spans="1:10" x14ac:dyDescent="0.45">
      <c r="A5374">
        <v>5874787</v>
      </c>
      <c r="B5374" s="1">
        <v>45393.833333333336</v>
      </c>
      <c r="C5374" t="s">
        <v>7</v>
      </c>
      <c r="D5374" t="s">
        <v>8</v>
      </c>
      <c r="E5374" t="s">
        <v>8796</v>
      </c>
      <c r="F5374">
        <v>635</v>
      </c>
      <c r="G5374">
        <v>0.45300000000000001</v>
      </c>
      <c r="H5374">
        <v>0</v>
      </c>
      <c r="J5374" s="1" t="str">
        <f t="shared" si="84"/>
        <v>2024-04-11-20</v>
      </c>
    </row>
    <row r="5375" spans="1:10" x14ac:dyDescent="0.45">
      <c r="A5375">
        <v>5876313</v>
      </c>
      <c r="B5375" s="1">
        <v>45393.875</v>
      </c>
      <c r="C5375" t="s">
        <v>7</v>
      </c>
      <c r="D5375" t="s">
        <v>8</v>
      </c>
      <c r="E5375" t="s">
        <v>8796</v>
      </c>
      <c r="F5375">
        <v>635</v>
      </c>
      <c r="G5375">
        <v>0.40400000000000003</v>
      </c>
      <c r="H5375">
        <v>0</v>
      </c>
      <c r="J5375" s="1" t="str">
        <f t="shared" si="84"/>
        <v>2024-04-11-21</v>
      </c>
    </row>
    <row r="5376" spans="1:10" x14ac:dyDescent="0.45">
      <c r="A5376">
        <v>5877018</v>
      </c>
      <c r="B5376" s="1">
        <v>45393.916666666664</v>
      </c>
      <c r="C5376" t="s">
        <v>7</v>
      </c>
      <c r="D5376" t="s">
        <v>8</v>
      </c>
      <c r="E5376" t="s">
        <v>8796</v>
      </c>
      <c r="F5376">
        <v>635</v>
      </c>
      <c r="G5376">
        <v>0.316</v>
      </c>
      <c r="H5376">
        <v>0</v>
      </c>
      <c r="J5376" s="1" t="str">
        <f t="shared" si="84"/>
        <v>2024-04-11-22</v>
      </c>
    </row>
    <row r="5377" spans="1:10" x14ac:dyDescent="0.45">
      <c r="A5377">
        <v>5878153</v>
      </c>
      <c r="B5377" s="1">
        <v>45393.958333333336</v>
      </c>
      <c r="C5377" t="s">
        <v>7</v>
      </c>
      <c r="D5377" t="s">
        <v>8</v>
      </c>
      <c r="E5377" t="s">
        <v>8796</v>
      </c>
      <c r="F5377">
        <v>635</v>
      </c>
      <c r="G5377">
        <v>0.52700000000000002</v>
      </c>
      <c r="H5377">
        <v>0</v>
      </c>
      <c r="J5377" s="1" t="str">
        <f t="shared" si="84"/>
        <v>2024-04-11-23</v>
      </c>
    </row>
    <row r="5378" spans="1:10" x14ac:dyDescent="0.45">
      <c r="A5378">
        <v>5879850</v>
      </c>
      <c r="B5378" s="1">
        <v>45394</v>
      </c>
      <c r="C5378" t="s">
        <v>7</v>
      </c>
      <c r="D5378" t="s">
        <v>8</v>
      </c>
      <c r="E5378" t="s">
        <v>8796</v>
      </c>
      <c r="F5378">
        <v>635</v>
      </c>
      <c r="G5378">
        <v>0.23100000000000001</v>
      </c>
      <c r="H5378">
        <v>0</v>
      </c>
      <c r="J5378" s="1" t="str">
        <f t="shared" si="84"/>
        <v>2024-04-12-00</v>
      </c>
    </row>
    <row r="5379" spans="1:10" x14ac:dyDescent="0.45">
      <c r="A5379">
        <v>5880066</v>
      </c>
      <c r="B5379" s="1">
        <v>45394.041666666664</v>
      </c>
      <c r="C5379" t="s">
        <v>7</v>
      </c>
      <c r="D5379" t="s">
        <v>8</v>
      </c>
      <c r="E5379" t="s">
        <v>8796</v>
      </c>
      <c r="F5379">
        <v>635</v>
      </c>
      <c r="G5379">
        <v>0.496</v>
      </c>
      <c r="H5379">
        <v>0</v>
      </c>
      <c r="J5379" s="1" t="str">
        <f t="shared" ref="J5379:J5442" si="85">TEXT(YEAR(B5379),"0000")&amp;"-"&amp;TEXT(MONTH(B5379),"00")&amp;"-"&amp;TEXT(DAY(B5379),"00")&amp;"-"&amp;TEXT(HOUR(B5379),"00")</f>
        <v>2024-04-12-01</v>
      </c>
    </row>
    <row r="5380" spans="1:10" x14ac:dyDescent="0.45">
      <c r="A5380">
        <v>5881528</v>
      </c>
      <c r="B5380" s="1">
        <v>45394.083333333336</v>
      </c>
      <c r="C5380" t="s">
        <v>7</v>
      </c>
      <c r="D5380" t="s">
        <v>8</v>
      </c>
      <c r="E5380" t="s">
        <v>8796</v>
      </c>
      <c r="F5380">
        <v>635</v>
      </c>
      <c r="G5380">
        <v>0.17899999999999999</v>
      </c>
      <c r="H5380">
        <v>0</v>
      </c>
      <c r="J5380" s="1" t="str">
        <f t="shared" si="85"/>
        <v>2024-04-12-02</v>
      </c>
    </row>
    <row r="5381" spans="1:10" x14ac:dyDescent="0.45">
      <c r="A5381">
        <v>5882701</v>
      </c>
      <c r="B5381" s="1">
        <v>45394.125</v>
      </c>
      <c r="C5381" t="s">
        <v>7</v>
      </c>
      <c r="D5381" t="s">
        <v>8</v>
      </c>
      <c r="E5381" t="s">
        <v>8796</v>
      </c>
      <c r="F5381">
        <v>635</v>
      </c>
      <c r="G5381">
        <v>0.496</v>
      </c>
      <c r="H5381">
        <v>0</v>
      </c>
      <c r="J5381" s="1" t="str">
        <f t="shared" si="85"/>
        <v>2024-04-12-03</v>
      </c>
    </row>
    <row r="5382" spans="1:10" x14ac:dyDescent="0.45">
      <c r="A5382">
        <v>5884216</v>
      </c>
      <c r="B5382" s="1">
        <v>45394.166666666664</v>
      </c>
      <c r="C5382" t="s">
        <v>7</v>
      </c>
      <c r="D5382" t="s">
        <v>8</v>
      </c>
      <c r="E5382" t="s">
        <v>8796</v>
      </c>
      <c r="F5382">
        <v>635</v>
      </c>
      <c r="G5382">
        <v>0.223</v>
      </c>
      <c r="H5382">
        <v>0</v>
      </c>
      <c r="J5382" s="1" t="str">
        <f t="shared" si="85"/>
        <v>2024-04-12-04</v>
      </c>
    </row>
    <row r="5383" spans="1:10" x14ac:dyDescent="0.45">
      <c r="A5383">
        <v>5885221</v>
      </c>
      <c r="B5383" s="1">
        <v>45394.208333333336</v>
      </c>
      <c r="C5383" t="s">
        <v>7</v>
      </c>
      <c r="D5383" t="s">
        <v>8</v>
      </c>
      <c r="E5383" t="s">
        <v>8796</v>
      </c>
      <c r="F5383">
        <v>635</v>
      </c>
      <c r="G5383">
        <v>0.59499999999999997</v>
      </c>
      <c r="H5383">
        <v>0.02</v>
      </c>
      <c r="J5383" s="1" t="str">
        <f t="shared" si="85"/>
        <v>2024-04-12-05</v>
      </c>
    </row>
    <row r="5384" spans="1:10" x14ac:dyDescent="0.45">
      <c r="A5384">
        <v>5885804</v>
      </c>
      <c r="B5384" s="1">
        <v>45394.25</v>
      </c>
      <c r="C5384" t="s">
        <v>7</v>
      </c>
      <c r="D5384" t="s">
        <v>8</v>
      </c>
      <c r="E5384" t="s">
        <v>8796</v>
      </c>
      <c r="F5384">
        <v>635</v>
      </c>
      <c r="G5384">
        <v>2.5000000000000001E-2</v>
      </c>
      <c r="H5384">
        <v>0.24199999999999999</v>
      </c>
      <c r="J5384" s="1" t="str">
        <f t="shared" si="85"/>
        <v>2024-04-12-06</v>
      </c>
    </row>
    <row r="5385" spans="1:10" x14ac:dyDescent="0.45">
      <c r="A5385">
        <v>5886848</v>
      </c>
      <c r="B5385" s="1">
        <v>45394.291666666664</v>
      </c>
      <c r="C5385" t="s">
        <v>7</v>
      </c>
      <c r="D5385" t="s">
        <v>8</v>
      </c>
      <c r="E5385" t="s">
        <v>8796</v>
      </c>
      <c r="F5385">
        <v>635</v>
      </c>
      <c r="G5385">
        <v>0.58199999999999996</v>
      </c>
      <c r="H5385">
        <v>0.29399999999999998</v>
      </c>
      <c r="J5385" s="1" t="str">
        <f t="shared" si="85"/>
        <v>2024-04-12-07</v>
      </c>
    </row>
    <row r="5386" spans="1:10" x14ac:dyDescent="0.45">
      <c r="A5386">
        <v>5888364</v>
      </c>
      <c r="B5386" s="1">
        <v>45394.333333333336</v>
      </c>
      <c r="C5386" t="s">
        <v>7</v>
      </c>
      <c r="D5386" t="s">
        <v>8</v>
      </c>
      <c r="E5386" t="s">
        <v>8796</v>
      </c>
      <c r="F5386">
        <v>635</v>
      </c>
      <c r="G5386">
        <v>4.8000000000000001E-2</v>
      </c>
      <c r="H5386">
        <v>0.78900000000000003</v>
      </c>
      <c r="J5386" s="1" t="str">
        <f t="shared" si="85"/>
        <v>2024-04-12-08</v>
      </c>
    </row>
    <row r="5387" spans="1:10" x14ac:dyDescent="0.45">
      <c r="A5387">
        <v>5889078</v>
      </c>
      <c r="B5387" s="1">
        <v>45394.375</v>
      </c>
      <c r="C5387" t="s">
        <v>7</v>
      </c>
      <c r="D5387" t="s">
        <v>8</v>
      </c>
      <c r="E5387" t="s">
        <v>8796</v>
      </c>
      <c r="F5387">
        <v>635</v>
      </c>
      <c r="G5387">
        <v>0.627</v>
      </c>
      <c r="H5387">
        <v>0.58799999999999997</v>
      </c>
      <c r="J5387" s="1" t="str">
        <f t="shared" si="85"/>
        <v>2024-04-12-09</v>
      </c>
    </row>
    <row r="5388" spans="1:10" x14ac:dyDescent="0.45">
      <c r="A5388">
        <v>5890817</v>
      </c>
      <c r="B5388" s="1">
        <v>45394.416666666664</v>
      </c>
      <c r="C5388" t="s">
        <v>7</v>
      </c>
      <c r="D5388" t="s">
        <v>8</v>
      </c>
      <c r="E5388" t="s">
        <v>8796</v>
      </c>
      <c r="F5388">
        <v>635</v>
      </c>
      <c r="G5388">
        <v>0.30299999999999999</v>
      </c>
      <c r="H5388">
        <v>0.93899999999999995</v>
      </c>
      <c r="J5388" s="1" t="str">
        <f t="shared" si="85"/>
        <v>2024-04-12-10</v>
      </c>
    </row>
    <row r="5389" spans="1:10" x14ac:dyDescent="0.45">
      <c r="A5389">
        <v>5892054</v>
      </c>
      <c r="B5389" s="1">
        <v>45394.458333333336</v>
      </c>
      <c r="C5389" t="s">
        <v>7</v>
      </c>
      <c r="D5389" t="s">
        <v>8</v>
      </c>
      <c r="E5389" t="s">
        <v>8796</v>
      </c>
      <c r="F5389">
        <v>635</v>
      </c>
      <c r="G5389">
        <v>0.157</v>
      </c>
      <c r="H5389">
        <v>0.59699999999999998</v>
      </c>
      <c r="J5389" s="1" t="str">
        <f t="shared" si="85"/>
        <v>2024-04-12-11</v>
      </c>
    </row>
    <row r="5390" spans="1:10" x14ac:dyDescent="0.45">
      <c r="A5390">
        <v>5892224</v>
      </c>
      <c r="B5390" s="1">
        <v>45394.5</v>
      </c>
      <c r="C5390" t="s">
        <v>7</v>
      </c>
      <c r="D5390" t="s">
        <v>8</v>
      </c>
      <c r="E5390" t="s">
        <v>8796</v>
      </c>
      <c r="F5390">
        <v>635</v>
      </c>
      <c r="G5390">
        <v>0</v>
      </c>
      <c r="H5390">
        <v>2.355</v>
      </c>
      <c r="J5390" s="1" t="str">
        <f t="shared" si="85"/>
        <v>2024-04-12-12</v>
      </c>
    </row>
    <row r="5391" spans="1:10" x14ac:dyDescent="0.45">
      <c r="A5391">
        <v>5893754</v>
      </c>
      <c r="B5391" s="1">
        <v>45394.541666666664</v>
      </c>
      <c r="C5391" t="s">
        <v>7</v>
      </c>
      <c r="D5391" t="s">
        <v>8</v>
      </c>
      <c r="E5391" t="s">
        <v>8796</v>
      </c>
      <c r="F5391">
        <v>635</v>
      </c>
      <c r="G5391">
        <v>2.7E-2</v>
      </c>
      <c r="H5391">
        <v>1.732</v>
      </c>
      <c r="J5391" s="1" t="str">
        <f t="shared" si="85"/>
        <v>2024-04-12-13</v>
      </c>
    </row>
    <row r="5392" spans="1:10" x14ac:dyDescent="0.45">
      <c r="A5392">
        <v>5895066</v>
      </c>
      <c r="B5392" s="1">
        <v>45394.583333333336</v>
      </c>
      <c r="C5392" t="s">
        <v>7</v>
      </c>
      <c r="D5392" t="s">
        <v>8</v>
      </c>
      <c r="E5392" t="s">
        <v>8796</v>
      </c>
      <c r="F5392">
        <v>635</v>
      </c>
      <c r="G5392">
        <v>9.2999999999999999E-2</v>
      </c>
      <c r="H5392">
        <v>0.54100000000000004</v>
      </c>
      <c r="J5392" s="1" t="str">
        <f t="shared" si="85"/>
        <v>2024-04-12-14</v>
      </c>
    </row>
    <row r="5393" spans="1:10" x14ac:dyDescent="0.45">
      <c r="A5393">
        <v>5895844</v>
      </c>
      <c r="B5393" s="1">
        <v>45394.625</v>
      </c>
      <c r="C5393" t="s">
        <v>7</v>
      </c>
      <c r="D5393" t="s">
        <v>8</v>
      </c>
      <c r="E5393" t="s">
        <v>8796</v>
      </c>
      <c r="F5393">
        <v>635</v>
      </c>
      <c r="G5393">
        <v>0.51</v>
      </c>
      <c r="H5393">
        <v>0.111</v>
      </c>
      <c r="J5393" s="1" t="str">
        <f t="shared" si="85"/>
        <v>2024-04-12-15</v>
      </c>
    </row>
    <row r="5394" spans="1:10" x14ac:dyDescent="0.45">
      <c r="A5394">
        <v>5896976</v>
      </c>
      <c r="B5394" s="1">
        <v>45394.666666666664</v>
      </c>
      <c r="C5394" t="s">
        <v>7</v>
      </c>
      <c r="D5394" t="s">
        <v>8</v>
      </c>
      <c r="E5394" t="s">
        <v>8796</v>
      </c>
      <c r="F5394">
        <v>635</v>
      </c>
      <c r="G5394">
        <v>0.32800000000000001</v>
      </c>
      <c r="H5394">
        <v>3.0000000000000001E-3</v>
      </c>
      <c r="J5394" s="1" t="str">
        <f t="shared" si="85"/>
        <v>2024-04-12-16</v>
      </c>
    </row>
    <row r="5395" spans="1:10" x14ac:dyDescent="0.45">
      <c r="A5395">
        <v>5897968</v>
      </c>
      <c r="B5395" s="1">
        <v>45394.708333333336</v>
      </c>
      <c r="C5395" t="s">
        <v>7</v>
      </c>
      <c r="D5395" t="s">
        <v>8</v>
      </c>
      <c r="E5395" t="s">
        <v>8796</v>
      </c>
      <c r="F5395">
        <v>635</v>
      </c>
      <c r="G5395">
        <v>0.34499999999999997</v>
      </c>
      <c r="H5395">
        <v>0</v>
      </c>
      <c r="J5395" s="1" t="str">
        <f t="shared" si="85"/>
        <v>2024-04-12-17</v>
      </c>
    </row>
    <row r="5396" spans="1:10" x14ac:dyDescent="0.45">
      <c r="A5396">
        <v>5899056</v>
      </c>
      <c r="B5396" s="1">
        <v>45394.75</v>
      </c>
      <c r="C5396" t="s">
        <v>7</v>
      </c>
      <c r="D5396" t="s">
        <v>8</v>
      </c>
      <c r="E5396" t="s">
        <v>8796</v>
      </c>
      <c r="F5396">
        <v>635</v>
      </c>
      <c r="G5396">
        <v>0.27300000000000002</v>
      </c>
      <c r="H5396">
        <v>0</v>
      </c>
      <c r="J5396" s="1" t="str">
        <f t="shared" si="85"/>
        <v>2024-04-12-18</v>
      </c>
    </row>
    <row r="5397" spans="1:10" x14ac:dyDescent="0.45">
      <c r="A5397">
        <v>5900377</v>
      </c>
      <c r="B5397" s="1">
        <v>45394.791666666664</v>
      </c>
      <c r="C5397" t="s">
        <v>7</v>
      </c>
      <c r="D5397" t="s">
        <v>8</v>
      </c>
      <c r="E5397" t="s">
        <v>8796</v>
      </c>
      <c r="F5397">
        <v>635</v>
      </c>
      <c r="G5397">
        <v>0.27500000000000002</v>
      </c>
      <c r="H5397">
        <v>0</v>
      </c>
      <c r="J5397" s="1" t="str">
        <f t="shared" si="85"/>
        <v>2024-04-12-19</v>
      </c>
    </row>
    <row r="5398" spans="1:10" x14ac:dyDescent="0.45">
      <c r="A5398">
        <v>5900901</v>
      </c>
      <c r="B5398" s="1">
        <v>45394.833333333336</v>
      </c>
      <c r="C5398" t="s">
        <v>7</v>
      </c>
      <c r="D5398" t="s">
        <v>8</v>
      </c>
      <c r="E5398" t="s">
        <v>8796</v>
      </c>
      <c r="F5398">
        <v>635</v>
      </c>
      <c r="G5398">
        <v>0.28799999999999998</v>
      </c>
      <c r="H5398">
        <v>0</v>
      </c>
      <c r="J5398" s="1" t="str">
        <f t="shared" si="85"/>
        <v>2024-04-12-20</v>
      </c>
    </row>
    <row r="5399" spans="1:10" x14ac:dyDescent="0.45">
      <c r="A5399">
        <v>5902188</v>
      </c>
      <c r="B5399" s="1">
        <v>45394.875</v>
      </c>
      <c r="C5399" t="s">
        <v>7</v>
      </c>
      <c r="D5399" t="s">
        <v>8</v>
      </c>
      <c r="E5399" t="s">
        <v>8796</v>
      </c>
      <c r="F5399">
        <v>635</v>
      </c>
      <c r="G5399">
        <v>0.218</v>
      </c>
      <c r="H5399">
        <v>0</v>
      </c>
      <c r="J5399" s="1" t="str">
        <f t="shared" si="85"/>
        <v>2024-04-12-21</v>
      </c>
    </row>
    <row r="5400" spans="1:10" x14ac:dyDescent="0.45">
      <c r="A5400">
        <v>5903850</v>
      </c>
      <c r="B5400" s="1">
        <v>45394.916666666664</v>
      </c>
      <c r="C5400" t="s">
        <v>7</v>
      </c>
      <c r="D5400" t="s">
        <v>8</v>
      </c>
      <c r="E5400" t="s">
        <v>8796</v>
      </c>
      <c r="F5400">
        <v>635</v>
      </c>
      <c r="G5400">
        <v>0.26400000000000001</v>
      </c>
      <c r="H5400">
        <v>0</v>
      </c>
      <c r="J5400" s="1" t="str">
        <f t="shared" si="85"/>
        <v>2024-04-12-22</v>
      </c>
    </row>
    <row r="5401" spans="1:10" x14ac:dyDescent="0.45">
      <c r="A5401">
        <v>5904721</v>
      </c>
      <c r="B5401" s="1">
        <v>45394.958333333336</v>
      </c>
      <c r="C5401" t="s">
        <v>7</v>
      </c>
      <c r="D5401" t="s">
        <v>8</v>
      </c>
      <c r="E5401" t="s">
        <v>8796</v>
      </c>
      <c r="F5401">
        <v>635</v>
      </c>
      <c r="G5401">
        <v>0.22500000000000001</v>
      </c>
      <c r="H5401">
        <v>0</v>
      </c>
      <c r="J5401" s="1" t="str">
        <f t="shared" si="85"/>
        <v>2024-04-12-23</v>
      </c>
    </row>
    <row r="5402" spans="1:10" x14ac:dyDescent="0.45">
      <c r="A5402">
        <v>5905450</v>
      </c>
      <c r="B5402" s="1">
        <v>45395</v>
      </c>
      <c r="C5402" t="s">
        <v>7</v>
      </c>
      <c r="D5402" t="s">
        <v>8</v>
      </c>
      <c r="E5402" t="s">
        <v>8796</v>
      </c>
      <c r="F5402">
        <v>635</v>
      </c>
      <c r="G5402">
        <v>0.187</v>
      </c>
      <c r="H5402">
        <v>0</v>
      </c>
      <c r="J5402" s="1" t="str">
        <f t="shared" si="85"/>
        <v>2024-04-13-00</v>
      </c>
    </row>
    <row r="5403" spans="1:10" x14ac:dyDescent="0.45">
      <c r="A5403">
        <v>5907230</v>
      </c>
      <c r="B5403" s="1">
        <v>45395.041666666664</v>
      </c>
      <c r="C5403" t="s">
        <v>7</v>
      </c>
      <c r="D5403" t="s">
        <v>8</v>
      </c>
      <c r="E5403" t="s">
        <v>8796</v>
      </c>
      <c r="F5403">
        <v>635</v>
      </c>
      <c r="G5403">
        <v>0.97399999999999998</v>
      </c>
      <c r="H5403">
        <v>0</v>
      </c>
      <c r="J5403" s="1" t="str">
        <f t="shared" si="85"/>
        <v>2024-04-13-01</v>
      </c>
    </row>
    <row r="5404" spans="1:10" x14ac:dyDescent="0.45">
      <c r="A5404">
        <v>5908244</v>
      </c>
      <c r="B5404" s="1">
        <v>45395.083333333336</v>
      </c>
      <c r="C5404" t="s">
        <v>7</v>
      </c>
      <c r="D5404" t="s">
        <v>8</v>
      </c>
      <c r="E5404" t="s">
        <v>8796</v>
      </c>
      <c r="F5404">
        <v>635</v>
      </c>
      <c r="G5404">
        <v>0.214</v>
      </c>
      <c r="H5404">
        <v>0</v>
      </c>
      <c r="J5404" s="1" t="str">
        <f t="shared" si="85"/>
        <v>2024-04-13-02</v>
      </c>
    </row>
    <row r="5405" spans="1:10" x14ac:dyDescent="0.45">
      <c r="A5405">
        <v>5909055</v>
      </c>
      <c r="B5405" s="1">
        <v>45395.125</v>
      </c>
      <c r="C5405" t="s">
        <v>7</v>
      </c>
      <c r="D5405" t="s">
        <v>8</v>
      </c>
      <c r="E5405" t="s">
        <v>8796</v>
      </c>
      <c r="F5405">
        <v>635</v>
      </c>
      <c r="G5405">
        <v>0.54700000000000004</v>
      </c>
      <c r="H5405">
        <v>0</v>
      </c>
      <c r="J5405" s="1" t="str">
        <f t="shared" si="85"/>
        <v>2024-04-13-03</v>
      </c>
    </row>
    <row r="5406" spans="1:10" x14ac:dyDescent="0.45">
      <c r="A5406">
        <v>5910655</v>
      </c>
      <c r="B5406" s="1">
        <v>45395.166666666664</v>
      </c>
      <c r="C5406" t="s">
        <v>7</v>
      </c>
      <c r="D5406" t="s">
        <v>8</v>
      </c>
      <c r="E5406" t="s">
        <v>8796</v>
      </c>
      <c r="F5406">
        <v>635</v>
      </c>
      <c r="G5406">
        <v>0.19500000000000001</v>
      </c>
      <c r="H5406">
        <v>1E-3</v>
      </c>
      <c r="J5406" s="1" t="str">
        <f t="shared" si="85"/>
        <v>2024-04-13-04</v>
      </c>
    </row>
    <row r="5407" spans="1:10" x14ac:dyDescent="0.45">
      <c r="A5407">
        <v>5910969</v>
      </c>
      <c r="B5407" s="1">
        <v>45395.208333333336</v>
      </c>
      <c r="C5407" t="s">
        <v>7</v>
      </c>
      <c r="D5407" t="s">
        <v>8</v>
      </c>
      <c r="E5407" t="s">
        <v>8796</v>
      </c>
      <c r="F5407">
        <v>635</v>
      </c>
      <c r="G5407">
        <v>0.56599999999999995</v>
      </c>
      <c r="H5407">
        <v>2.3E-2</v>
      </c>
      <c r="J5407" s="1" t="str">
        <f t="shared" si="85"/>
        <v>2024-04-13-05</v>
      </c>
    </row>
    <row r="5408" spans="1:10" x14ac:dyDescent="0.45">
      <c r="A5408">
        <v>5911931</v>
      </c>
      <c r="B5408" s="1">
        <v>45395.25</v>
      </c>
      <c r="C5408" t="s">
        <v>7</v>
      </c>
      <c r="D5408" t="s">
        <v>8</v>
      </c>
      <c r="E5408" t="s">
        <v>8796</v>
      </c>
      <c r="F5408">
        <v>635</v>
      </c>
      <c r="G5408">
        <v>8.0000000000000002E-3</v>
      </c>
      <c r="H5408">
        <v>0.45400000000000001</v>
      </c>
      <c r="J5408" s="1" t="str">
        <f t="shared" si="85"/>
        <v>2024-04-13-06</v>
      </c>
    </row>
    <row r="5409" spans="1:10" x14ac:dyDescent="0.45">
      <c r="A5409">
        <v>5913910</v>
      </c>
      <c r="B5409" s="1">
        <v>45395.291666666664</v>
      </c>
      <c r="C5409" t="s">
        <v>7</v>
      </c>
      <c r="D5409" t="s">
        <v>8</v>
      </c>
      <c r="E5409" t="s">
        <v>8796</v>
      </c>
      <c r="F5409">
        <v>635</v>
      </c>
      <c r="G5409">
        <v>0.17</v>
      </c>
      <c r="H5409">
        <v>0.51300000000000001</v>
      </c>
      <c r="J5409" s="1" t="str">
        <f t="shared" si="85"/>
        <v>2024-04-13-07</v>
      </c>
    </row>
    <row r="5410" spans="1:10" x14ac:dyDescent="0.45">
      <c r="A5410">
        <v>5914234</v>
      </c>
      <c r="B5410" s="1">
        <v>45395.333333333336</v>
      </c>
      <c r="C5410" t="s">
        <v>7</v>
      </c>
      <c r="D5410" t="s">
        <v>8</v>
      </c>
      <c r="E5410" t="s">
        <v>8796</v>
      </c>
      <c r="F5410">
        <v>635</v>
      </c>
      <c r="G5410">
        <v>6.0000000000000001E-3</v>
      </c>
      <c r="H5410">
        <v>0.34599999999999997</v>
      </c>
      <c r="J5410" s="1" t="str">
        <f t="shared" si="85"/>
        <v>2024-04-13-08</v>
      </c>
    </row>
    <row r="5411" spans="1:10" x14ac:dyDescent="0.45">
      <c r="A5411">
        <v>5915225</v>
      </c>
      <c r="B5411" s="1">
        <v>45395.375</v>
      </c>
      <c r="C5411" t="s">
        <v>7</v>
      </c>
      <c r="D5411" t="s">
        <v>8</v>
      </c>
      <c r="E5411" t="s">
        <v>8796</v>
      </c>
      <c r="F5411">
        <v>635</v>
      </c>
      <c r="G5411">
        <v>1.1890000000000001</v>
      </c>
      <c r="H5411">
        <v>0.33300000000000002</v>
      </c>
      <c r="J5411" s="1" t="str">
        <f t="shared" si="85"/>
        <v>2024-04-13-09</v>
      </c>
    </row>
    <row r="5412" spans="1:10" x14ac:dyDescent="0.45">
      <c r="A5412">
        <v>5916265</v>
      </c>
      <c r="B5412" s="1">
        <v>45395.416666666664</v>
      </c>
      <c r="C5412" t="s">
        <v>7</v>
      </c>
      <c r="D5412" t="s">
        <v>8</v>
      </c>
      <c r="E5412" t="s">
        <v>8796</v>
      </c>
      <c r="F5412">
        <v>635</v>
      </c>
      <c r="G5412">
        <v>0.33600000000000002</v>
      </c>
      <c r="H5412">
        <v>0.66100000000000003</v>
      </c>
      <c r="J5412" s="1" t="str">
        <f t="shared" si="85"/>
        <v>2024-04-13-10</v>
      </c>
    </row>
    <row r="5413" spans="1:10" x14ac:dyDescent="0.45">
      <c r="A5413">
        <v>5917492</v>
      </c>
      <c r="B5413" s="1">
        <v>45395.458333333336</v>
      </c>
      <c r="C5413" t="s">
        <v>7</v>
      </c>
      <c r="D5413" t="s">
        <v>8</v>
      </c>
      <c r="E5413" t="s">
        <v>8796</v>
      </c>
      <c r="F5413">
        <v>635</v>
      </c>
      <c r="G5413">
        <v>0.629</v>
      </c>
      <c r="H5413">
        <v>0.33400000000000002</v>
      </c>
      <c r="J5413" s="1" t="str">
        <f t="shared" si="85"/>
        <v>2024-04-13-11</v>
      </c>
    </row>
    <row r="5414" spans="1:10" x14ac:dyDescent="0.45">
      <c r="A5414">
        <v>5919316</v>
      </c>
      <c r="B5414" s="1">
        <v>45395.5</v>
      </c>
      <c r="C5414" t="s">
        <v>7</v>
      </c>
      <c r="D5414" t="s">
        <v>8</v>
      </c>
      <c r="E5414" t="s">
        <v>8796</v>
      </c>
      <c r="F5414">
        <v>635</v>
      </c>
      <c r="G5414">
        <v>0.28000000000000003</v>
      </c>
      <c r="H5414">
        <v>0.38300000000000001</v>
      </c>
      <c r="J5414" s="1" t="str">
        <f t="shared" si="85"/>
        <v>2024-04-13-12</v>
      </c>
    </row>
    <row r="5415" spans="1:10" x14ac:dyDescent="0.45">
      <c r="A5415">
        <v>5920485</v>
      </c>
      <c r="B5415" s="1">
        <v>45395.541666666664</v>
      </c>
      <c r="C5415" t="s">
        <v>7</v>
      </c>
      <c r="D5415" t="s">
        <v>8</v>
      </c>
      <c r="E5415" t="s">
        <v>8796</v>
      </c>
      <c r="F5415">
        <v>635</v>
      </c>
      <c r="G5415">
        <v>0.63400000000000001</v>
      </c>
      <c r="H5415">
        <v>0.187</v>
      </c>
      <c r="J5415" s="1" t="str">
        <f t="shared" si="85"/>
        <v>2024-04-13-13</v>
      </c>
    </row>
    <row r="5416" spans="1:10" x14ac:dyDescent="0.45">
      <c r="A5416">
        <v>5921488</v>
      </c>
      <c r="B5416" s="1">
        <v>45395.583333333336</v>
      </c>
      <c r="C5416" t="s">
        <v>7</v>
      </c>
      <c r="D5416" t="s">
        <v>8</v>
      </c>
      <c r="E5416" t="s">
        <v>8796</v>
      </c>
      <c r="F5416">
        <v>635</v>
      </c>
      <c r="G5416">
        <v>0.53500000000000003</v>
      </c>
      <c r="H5416">
        <v>0.13</v>
      </c>
      <c r="J5416" s="1" t="str">
        <f t="shared" si="85"/>
        <v>2024-04-13-14</v>
      </c>
    </row>
    <row r="5417" spans="1:10" x14ac:dyDescent="0.45">
      <c r="A5417">
        <v>5921704</v>
      </c>
      <c r="B5417" s="1">
        <v>45395.625</v>
      </c>
      <c r="C5417" t="s">
        <v>7</v>
      </c>
      <c r="D5417" t="s">
        <v>8</v>
      </c>
      <c r="E5417" t="s">
        <v>8796</v>
      </c>
      <c r="F5417">
        <v>635</v>
      </c>
      <c r="G5417">
        <v>0.55800000000000005</v>
      </c>
      <c r="H5417">
        <v>3.2000000000000001E-2</v>
      </c>
      <c r="J5417" s="1" t="str">
        <f t="shared" si="85"/>
        <v>2024-04-13-15</v>
      </c>
    </row>
    <row r="5418" spans="1:10" x14ac:dyDescent="0.45">
      <c r="A5418">
        <v>5923281</v>
      </c>
      <c r="B5418" s="1">
        <v>45395.666666666664</v>
      </c>
      <c r="C5418" t="s">
        <v>7</v>
      </c>
      <c r="D5418" t="s">
        <v>8</v>
      </c>
      <c r="E5418" t="s">
        <v>8796</v>
      </c>
      <c r="F5418">
        <v>635</v>
      </c>
      <c r="G5418">
        <v>0.27500000000000002</v>
      </c>
      <c r="H5418">
        <v>2.3E-2</v>
      </c>
      <c r="J5418" s="1" t="str">
        <f t="shared" si="85"/>
        <v>2024-04-13-16</v>
      </c>
    </row>
    <row r="5419" spans="1:10" x14ac:dyDescent="0.45">
      <c r="A5419">
        <v>5924318</v>
      </c>
      <c r="B5419" s="1">
        <v>45395.708333333336</v>
      </c>
      <c r="C5419" t="s">
        <v>7</v>
      </c>
      <c r="D5419" t="s">
        <v>8</v>
      </c>
      <c r="E5419" t="s">
        <v>8796</v>
      </c>
      <c r="F5419">
        <v>635</v>
      </c>
      <c r="G5419">
        <v>0.66200000000000003</v>
      </c>
      <c r="H5419">
        <v>0</v>
      </c>
      <c r="J5419" s="1" t="str">
        <f t="shared" si="85"/>
        <v>2024-04-13-17</v>
      </c>
    </row>
    <row r="5420" spans="1:10" x14ac:dyDescent="0.45">
      <c r="A5420">
        <v>5925637</v>
      </c>
      <c r="B5420" s="1">
        <v>45395.75</v>
      </c>
      <c r="C5420" t="s">
        <v>7</v>
      </c>
      <c r="D5420" t="s">
        <v>8</v>
      </c>
      <c r="E5420" t="s">
        <v>8796</v>
      </c>
      <c r="F5420">
        <v>635</v>
      </c>
      <c r="G5420">
        <v>0.39500000000000002</v>
      </c>
      <c r="H5420">
        <v>0</v>
      </c>
      <c r="J5420" s="1" t="str">
        <f t="shared" si="85"/>
        <v>2024-04-13-18</v>
      </c>
    </row>
    <row r="5421" spans="1:10" x14ac:dyDescent="0.45">
      <c r="A5421">
        <v>5926139</v>
      </c>
      <c r="B5421" s="1">
        <v>45395.791666666664</v>
      </c>
      <c r="C5421" t="s">
        <v>7</v>
      </c>
      <c r="D5421" t="s">
        <v>8</v>
      </c>
      <c r="E5421" t="s">
        <v>8796</v>
      </c>
      <c r="F5421">
        <v>635</v>
      </c>
      <c r="G5421">
        <v>0.88200000000000001</v>
      </c>
      <c r="H5421">
        <v>0</v>
      </c>
      <c r="J5421" s="1" t="str">
        <f t="shared" si="85"/>
        <v>2024-04-13-19</v>
      </c>
    </row>
    <row r="5422" spans="1:10" x14ac:dyDescent="0.45">
      <c r="A5422">
        <v>5927177</v>
      </c>
      <c r="B5422" s="1">
        <v>45395.833333333336</v>
      </c>
      <c r="C5422" t="s">
        <v>7</v>
      </c>
      <c r="D5422" t="s">
        <v>8</v>
      </c>
      <c r="E5422" t="s">
        <v>8796</v>
      </c>
      <c r="F5422">
        <v>635</v>
      </c>
      <c r="G5422">
        <v>0.434</v>
      </c>
      <c r="H5422">
        <v>0</v>
      </c>
      <c r="J5422" s="1" t="str">
        <f t="shared" si="85"/>
        <v>2024-04-13-20</v>
      </c>
    </row>
    <row r="5423" spans="1:10" x14ac:dyDescent="0.45">
      <c r="A5423">
        <v>5929307</v>
      </c>
      <c r="B5423" s="1">
        <v>45395.875</v>
      </c>
      <c r="C5423" t="s">
        <v>7</v>
      </c>
      <c r="D5423" t="s">
        <v>8</v>
      </c>
      <c r="E5423" t="s">
        <v>8796</v>
      </c>
      <c r="F5423">
        <v>635</v>
      </c>
      <c r="G5423">
        <v>0.26500000000000001</v>
      </c>
      <c r="H5423">
        <v>0</v>
      </c>
      <c r="J5423" s="1" t="str">
        <f t="shared" si="85"/>
        <v>2024-04-13-21</v>
      </c>
    </row>
    <row r="5424" spans="1:10" x14ac:dyDescent="0.45">
      <c r="A5424">
        <v>5929388</v>
      </c>
      <c r="B5424" s="1">
        <v>45395.916666666664</v>
      </c>
      <c r="C5424" t="s">
        <v>7</v>
      </c>
      <c r="D5424" t="s">
        <v>8</v>
      </c>
      <c r="E5424" t="s">
        <v>8796</v>
      </c>
      <c r="F5424">
        <v>635</v>
      </c>
      <c r="G5424">
        <v>0.44800000000000001</v>
      </c>
      <c r="H5424">
        <v>0</v>
      </c>
      <c r="J5424" s="1" t="str">
        <f t="shared" si="85"/>
        <v>2024-04-13-22</v>
      </c>
    </row>
    <row r="5425" spans="1:10" x14ac:dyDescent="0.45">
      <c r="A5425">
        <v>5930896</v>
      </c>
      <c r="B5425" s="1">
        <v>45395.958333333336</v>
      </c>
      <c r="C5425" t="s">
        <v>7</v>
      </c>
      <c r="D5425" t="s">
        <v>8</v>
      </c>
      <c r="E5425" t="s">
        <v>8796</v>
      </c>
      <c r="F5425">
        <v>635</v>
      </c>
      <c r="G5425">
        <v>0.30399999999999999</v>
      </c>
      <c r="H5425">
        <v>0</v>
      </c>
      <c r="J5425" s="1" t="str">
        <f t="shared" si="85"/>
        <v>2024-04-13-23</v>
      </c>
    </row>
    <row r="5426" spans="1:10" x14ac:dyDescent="0.45">
      <c r="A5426">
        <v>5932218</v>
      </c>
      <c r="B5426" s="1">
        <v>45396</v>
      </c>
      <c r="C5426" t="s">
        <v>7</v>
      </c>
      <c r="D5426" t="s">
        <v>8</v>
      </c>
      <c r="E5426" t="s">
        <v>8796</v>
      </c>
      <c r="F5426">
        <v>635</v>
      </c>
      <c r="G5426">
        <v>0.41</v>
      </c>
      <c r="H5426">
        <v>0</v>
      </c>
      <c r="J5426" s="1" t="str">
        <f t="shared" si="85"/>
        <v>2024-04-14-00</v>
      </c>
    </row>
    <row r="5427" spans="1:10" x14ac:dyDescent="0.45">
      <c r="A5427">
        <v>5932680</v>
      </c>
      <c r="B5427" s="1">
        <v>45396.041666666664</v>
      </c>
      <c r="C5427" t="s">
        <v>7</v>
      </c>
      <c r="D5427" t="s">
        <v>8</v>
      </c>
      <c r="E5427" t="s">
        <v>8796</v>
      </c>
      <c r="F5427">
        <v>635</v>
      </c>
      <c r="G5427">
        <v>0.17</v>
      </c>
      <c r="H5427">
        <v>0</v>
      </c>
      <c r="J5427" s="1" t="str">
        <f t="shared" si="85"/>
        <v>2024-04-14-01</v>
      </c>
    </row>
    <row r="5428" spans="1:10" x14ac:dyDescent="0.45">
      <c r="A5428">
        <v>5934656</v>
      </c>
      <c r="B5428" s="1">
        <v>45396.083333333336</v>
      </c>
      <c r="C5428" t="s">
        <v>7</v>
      </c>
      <c r="D5428" t="s">
        <v>8</v>
      </c>
      <c r="E5428" t="s">
        <v>8796</v>
      </c>
      <c r="F5428">
        <v>635</v>
      </c>
      <c r="G5428">
        <v>0.57199999999999995</v>
      </c>
      <c r="H5428">
        <v>0</v>
      </c>
      <c r="J5428" s="1" t="str">
        <f t="shared" si="85"/>
        <v>2024-04-14-02</v>
      </c>
    </row>
    <row r="5429" spans="1:10" x14ac:dyDescent="0.45">
      <c r="A5429">
        <v>5935864</v>
      </c>
      <c r="B5429" s="1">
        <v>45396.125</v>
      </c>
      <c r="C5429" t="s">
        <v>7</v>
      </c>
      <c r="D5429" t="s">
        <v>8</v>
      </c>
      <c r="E5429" t="s">
        <v>8796</v>
      </c>
      <c r="F5429">
        <v>635</v>
      </c>
      <c r="G5429">
        <v>0.30599999999999999</v>
      </c>
      <c r="H5429">
        <v>0</v>
      </c>
      <c r="J5429" s="1" t="str">
        <f t="shared" si="85"/>
        <v>2024-04-14-03</v>
      </c>
    </row>
    <row r="5430" spans="1:10" x14ac:dyDescent="0.45">
      <c r="A5430">
        <v>5936410</v>
      </c>
      <c r="B5430" s="1">
        <v>45396.166666666664</v>
      </c>
      <c r="C5430" t="s">
        <v>7</v>
      </c>
      <c r="D5430" t="s">
        <v>8</v>
      </c>
      <c r="E5430" t="s">
        <v>8796</v>
      </c>
      <c r="F5430">
        <v>635</v>
      </c>
      <c r="G5430">
        <v>0.96</v>
      </c>
      <c r="H5430">
        <v>0</v>
      </c>
      <c r="J5430" s="1" t="str">
        <f t="shared" si="85"/>
        <v>2024-04-14-04</v>
      </c>
    </row>
    <row r="5431" spans="1:10" x14ac:dyDescent="0.45">
      <c r="A5431">
        <v>5937856</v>
      </c>
      <c r="B5431" s="1">
        <v>45396.208333333336</v>
      </c>
      <c r="C5431" t="s">
        <v>7</v>
      </c>
      <c r="D5431" t="s">
        <v>8</v>
      </c>
      <c r="E5431" t="s">
        <v>8796</v>
      </c>
      <c r="F5431">
        <v>635</v>
      </c>
      <c r="G5431">
        <v>0.114</v>
      </c>
      <c r="H5431">
        <v>2.8000000000000001E-2</v>
      </c>
      <c r="J5431" s="1" t="str">
        <f t="shared" si="85"/>
        <v>2024-04-14-05</v>
      </c>
    </row>
    <row r="5432" spans="1:10" x14ac:dyDescent="0.45">
      <c r="A5432">
        <v>5939097</v>
      </c>
      <c r="B5432" s="1">
        <v>45396.25</v>
      </c>
      <c r="C5432" t="s">
        <v>7</v>
      </c>
      <c r="D5432" t="s">
        <v>8</v>
      </c>
      <c r="E5432" t="s">
        <v>8796</v>
      </c>
      <c r="F5432">
        <v>635</v>
      </c>
      <c r="G5432">
        <v>0.38100000000000001</v>
      </c>
      <c r="H5432">
        <v>8.3000000000000004E-2</v>
      </c>
      <c r="J5432" s="1" t="str">
        <f t="shared" si="85"/>
        <v>2024-04-14-06</v>
      </c>
    </row>
    <row r="5433" spans="1:10" x14ac:dyDescent="0.45">
      <c r="A5433">
        <v>5939547</v>
      </c>
      <c r="B5433" s="1">
        <v>45396.291666666664</v>
      </c>
      <c r="C5433" t="s">
        <v>7</v>
      </c>
      <c r="D5433" t="s">
        <v>8</v>
      </c>
      <c r="E5433" t="s">
        <v>8796</v>
      </c>
      <c r="F5433">
        <v>635</v>
      </c>
      <c r="G5433">
        <v>5.7000000000000002E-2</v>
      </c>
      <c r="H5433">
        <v>0.185</v>
      </c>
      <c r="J5433" s="1" t="str">
        <f t="shared" si="85"/>
        <v>2024-04-14-07</v>
      </c>
    </row>
    <row r="5434" spans="1:10" x14ac:dyDescent="0.45">
      <c r="A5434">
        <v>5940717</v>
      </c>
      <c r="B5434" s="1">
        <v>45396.333333333336</v>
      </c>
      <c r="C5434" t="s">
        <v>7</v>
      </c>
      <c r="D5434" t="s">
        <v>8</v>
      </c>
      <c r="E5434" t="s">
        <v>8796</v>
      </c>
      <c r="F5434">
        <v>635</v>
      </c>
      <c r="G5434">
        <v>0.245</v>
      </c>
      <c r="H5434">
        <v>0.64900000000000002</v>
      </c>
      <c r="J5434" s="1" t="str">
        <f t="shared" si="85"/>
        <v>2024-04-14-08</v>
      </c>
    </row>
    <row r="5435" spans="1:10" x14ac:dyDescent="0.45">
      <c r="A5435">
        <v>5941376</v>
      </c>
      <c r="B5435" s="1">
        <v>45396.375</v>
      </c>
      <c r="C5435" t="s">
        <v>7</v>
      </c>
      <c r="D5435" t="s">
        <v>8</v>
      </c>
      <c r="E5435" t="s">
        <v>8796</v>
      </c>
      <c r="F5435">
        <v>635</v>
      </c>
      <c r="G5435">
        <v>0</v>
      </c>
      <c r="H5435">
        <v>3.2759999999999998</v>
      </c>
      <c r="J5435" s="1" t="str">
        <f t="shared" si="85"/>
        <v>2024-04-14-09</v>
      </c>
    </row>
    <row r="5436" spans="1:10" x14ac:dyDescent="0.45">
      <c r="A5436">
        <v>5943086</v>
      </c>
      <c r="B5436" s="1">
        <v>45396.416666666664</v>
      </c>
      <c r="C5436" t="s">
        <v>7</v>
      </c>
      <c r="D5436" t="s">
        <v>8</v>
      </c>
      <c r="E5436" t="s">
        <v>8796</v>
      </c>
      <c r="F5436">
        <v>635</v>
      </c>
      <c r="G5436">
        <v>0</v>
      </c>
      <c r="H5436">
        <v>4.1340000000000003</v>
      </c>
      <c r="J5436" s="1" t="str">
        <f t="shared" si="85"/>
        <v>2024-04-14-10</v>
      </c>
    </row>
    <row r="5437" spans="1:10" x14ac:dyDescent="0.45">
      <c r="A5437">
        <v>5944565</v>
      </c>
      <c r="B5437" s="1">
        <v>45396.458333333336</v>
      </c>
      <c r="C5437" t="s">
        <v>7</v>
      </c>
      <c r="D5437" t="s">
        <v>8</v>
      </c>
      <c r="E5437" t="s">
        <v>8796</v>
      </c>
      <c r="F5437">
        <v>635</v>
      </c>
      <c r="G5437">
        <v>8.9999999999999993E-3</v>
      </c>
      <c r="H5437">
        <v>4.1100000000000003</v>
      </c>
      <c r="J5437" s="1" t="str">
        <f t="shared" si="85"/>
        <v>2024-04-14-11</v>
      </c>
    </row>
    <row r="5438" spans="1:10" x14ac:dyDescent="0.45">
      <c r="A5438">
        <v>5945407</v>
      </c>
      <c r="B5438" s="1">
        <v>45396.5</v>
      </c>
      <c r="C5438" t="s">
        <v>7</v>
      </c>
      <c r="D5438" t="s">
        <v>8</v>
      </c>
      <c r="E5438" t="s">
        <v>8796</v>
      </c>
      <c r="F5438">
        <v>635</v>
      </c>
      <c r="G5438">
        <v>0.45100000000000001</v>
      </c>
      <c r="H5438">
        <v>3.137</v>
      </c>
      <c r="J5438" s="1" t="str">
        <f t="shared" si="85"/>
        <v>2024-04-14-12</v>
      </c>
    </row>
    <row r="5439" spans="1:10" x14ac:dyDescent="0.45">
      <c r="A5439">
        <v>5946400</v>
      </c>
      <c r="B5439" s="1">
        <v>45396.541666666664</v>
      </c>
      <c r="C5439" t="s">
        <v>7</v>
      </c>
      <c r="D5439" t="s">
        <v>8</v>
      </c>
      <c r="E5439" t="s">
        <v>8796</v>
      </c>
      <c r="F5439">
        <v>635</v>
      </c>
      <c r="G5439">
        <v>1.3049999999999999</v>
      </c>
      <c r="H5439">
        <v>2.0619999999999998</v>
      </c>
      <c r="J5439" s="1" t="str">
        <f t="shared" si="85"/>
        <v>2024-04-14-13</v>
      </c>
    </row>
    <row r="5440" spans="1:10" x14ac:dyDescent="0.45">
      <c r="A5440">
        <v>5947110</v>
      </c>
      <c r="B5440" s="1">
        <v>45396.583333333336</v>
      </c>
      <c r="C5440" t="s">
        <v>7</v>
      </c>
      <c r="D5440" t="s">
        <v>8</v>
      </c>
      <c r="E5440" t="s">
        <v>8796</v>
      </c>
      <c r="F5440">
        <v>635</v>
      </c>
      <c r="G5440">
        <v>0.36799999999999999</v>
      </c>
      <c r="H5440">
        <v>1.6</v>
      </c>
      <c r="J5440" s="1" t="str">
        <f t="shared" si="85"/>
        <v>2024-04-14-14</v>
      </c>
    </row>
    <row r="5441" spans="1:10" x14ac:dyDescent="0.45">
      <c r="A5441">
        <v>5948989</v>
      </c>
      <c r="B5441" s="1">
        <v>45396.625</v>
      </c>
      <c r="C5441" t="s">
        <v>7</v>
      </c>
      <c r="D5441" t="s">
        <v>8</v>
      </c>
      <c r="E5441" t="s">
        <v>8796</v>
      </c>
      <c r="F5441">
        <v>635</v>
      </c>
      <c r="G5441">
        <v>6.2E-2</v>
      </c>
      <c r="H5441">
        <v>1.075</v>
      </c>
      <c r="J5441" s="1" t="str">
        <f t="shared" si="85"/>
        <v>2024-04-14-15</v>
      </c>
    </row>
    <row r="5442" spans="1:10" x14ac:dyDescent="0.45">
      <c r="A5442">
        <v>5949392</v>
      </c>
      <c r="B5442" s="1">
        <v>45396.666666666664</v>
      </c>
      <c r="C5442" t="s">
        <v>7</v>
      </c>
      <c r="D5442" t="s">
        <v>8</v>
      </c>
      <c r="E5442" t="s">
        <v>8796</v>
      </c>
      <c r="F5442">
        <v>635</v>
      </c>
      <c r="G5442">
        <v>0.34</v>
      </c>
      <c r="H5442">
        <v>0.10100000000000001</v>
      </c>
      <c r="J5442" s="1" t="str">
        <f t="shared" si="85"/>
        <v>2024-04-14-16</v>
      </c>
    </row>
    <row r="5443" spans="1:10" x14ac:dyDescent="0.45">
      <c r="A5443">
        <v>5950446</v>
      </c>
      <c r="B5443" s="1">
        <v>45396.708333333336</v>
      </c>
      <c r="C5443" t="s">
        <v>7</v>
      </c>
      <c r="D5443" t="s">
        <v>8</v>
      </c>
      <c r="E5443" t="s">
        <v>8796</v>
      </c>
      <c r="F5443">
        <v>635</v>
      </c>
      <c r="G5443">
        <v>0.39700000000000002</v>
      </c>
      <c r="H5443">
        <v>1E-3</v>
      </c>
      <c r="J5443" s="1" t="str">
        <f t="shared" ref="J5443:J5506" si="86">TEXT(YEAR(B5443),"0000")&amp;"-"&amp;TEXT(MONTH(B5443),"00")&amp;"-"&amp;TEXT(DAY(B5443),"00")&amp;"-"&amp;TEXT(HOUR(B5443),"00")</f>
        <v>2024-04-14-17</v>
      </c>
    </row>
    <row r="5444" spans="1:10" x14ac:dyDescent="0.45">
      <c r="A5444">
        <v>5951240</v>
      </c>
      <c r="B5444" s="1">
        <v>45396.75</v>
      </c>
      <c r="C5444" t="s">
        <v>7</v>
      </c>
      <c r="D5444" t="s">
        <v>8</v>
      </c>
      <c r="E5444" t="s">
        <v>8796</v>
      </c>
      <c r="F5444">
        <v>635</v>
      </c>
      <c r="G5444">
        <v>0.96</v>
      </c>
      <c r="H5444">
        <v>0</v>
      </c>
      <c r="J5444" s="1" t="str">
        <f t="shared" si="86"/>
        <v>2024-04-14-18</v>
      </c>
    </row>
    <row r="5445" spans="1:10" x14ac:dyDescent="0.45">
      <c r="A5445">
        <v>5952985</v>
      </c>
      <c r="B5445" s="1">
        <v>45396.791666666664</v>
      </c>
      <c r="C5445" t="s">
        <v>7</v>
      </c>
      <c r="D5445" t="s">
        <v>8</v>
      </c>
      <c r="E5445" t="s">
        <v>8796</v>
      </c>
      <c r="F5445">
        <v>635</v>
      </c>
      <c r="G5445">
        <v>0.44700000000000001</v>
      </c>
      <c r="H5445">
        <v>0</v>
      </c>
      <c r="J5445" s="1" t="str">
        <f t="shared" si="86"/>
        <v>2024-04-14-19</v>
      </c>
    </row>
    <row r="5446" spans="1:10" x14ac:dyDescent="0.45">
      <c r="A5446">
        <v>5954110</v>
      </c>
      <c r="B5446" s="1">
        <v>45396.833333333336</v>
      </c>
      <c r="C5446" t="s">
        <v>7</v>
      </c>
      <c r="D5446" t="s">
        <v>8</v>
      </c>
      <c r="E5446" t="s">
        <v>8796</v>
      </c>
      <c r="F5446">
        <v>635</v>
      </c>
      <c r="G5446">
        <v>0.44600000000000001</v>
      </c>
      <c r="H5446">
        <v>0</v>
      </c>
      <c r="J5446" s="1" t="str">
        <f t="shared" si="86"/>
        <v>2024-04-14-20</v>
      </c>
    </row>
    <row r="5447" spans="1:10" x14ac:dyDescent="0.45">
      <c r="A5447">
        <v>5955512</v>
      </c>
      <c r="B5447" s="1">
        <v>45396.875</v>
      </c>
      <c r="C5447" t="s">
        <v>7</v>
      </c>
      <c r="D5447" t="s">
        <v>8</v>
      </c>
      <c r="E5447" t="s">
        <v>8796</v>
      </c>
      <c r="F5447">
        <v>635</v>
      </c>
      <c r="G5447">
        <v>0.36299999999999999</v>
      </c>
      <c r="H5447">
        <v>0</v>
      </c>
      <c r="J5447" s="1" t="str">
        <f t="shared" si="86"/>
        <v>2024-04-14-21</v>
      </c>
    </row>
    <row r="5448" spans="1:10" x14ac:dyDescent="0.45">
      <c r="A5448">
        <v>5956253</v>
      </c>
      <c r="B5448" s="1">
        <v>45396.916666666664</v>
      </c>
      <c r="C5448" t="s">
        <v>7</v>
      </c>
      <c r="D5448" t="s">
        <v>8</v>
      </c>
      <c r="E5448" t="s">
        <v>8796</v>
      </c>
      <c r="F5448">
        <v>635</v>
      </c>
      <c r="G5448">
        <v>0.38400000000000001</v>
      </c>
      <c r="H5448">
        <v>0</v>
      </c>
      <c r="J5448" s="1" t="str">
        <f t="shared" si="86"/>
        <v>2024-04-14-22</v>
      </c>
    </row>
    <row r="5449" spans="1:10" x14ac:dyDescent="0.45">
      <c r="A5449">
        <v>5957114</v>
      </c>
      <c r="B5449" s="1">
        <v>45396.958333333336</v>
      </c>
      <c r="C5449" t="s">
        <v>7</v>
      </c>
      <c r="D5449" t="s">
        <v>8</v>
      </c>
      <c r="E5449" t="s">
        <v>8796</v>
      </c>
      <c r="F5449">
        <v>635</v>
      </c>
      <c r="G5449">
        <v>0.435</v>
      </c>
      <c r="H5449">
        <v>0</v>
      </c>
      <c r="J5449" s="1" t="str">
        <f t="shared" si="86"/>
        <v>2024-04-14-23</v>
      </c>
    </row>
    <row r="5450" spans="1:10" x14ac:dyDescent="0.45">
      <c r="A5450">
        <v>5958442</v>
      </c>
      <c r="B5450" s="1">
        <v>45397</v>
      </c>
      <c r="C5450" t="s">
        <v>7</v>
      </c>
      <c r="D5450" t="s">
        <v>8</v>
      </c>
      <c r="E5450" t="s">
        <v>8796</v>
      </c>
      <c r="F5450">
        <v>635</v>
      </c>
      <c r="G5450">
        <v>0.27900000000000003</v>
      </c>
      <c r="H5450">
        <v>0</v>
      </c>
      <c r="J5450" s="1" t="str">
        <f t="shared" si="86"/>
        <v>2024-04-15-00</v>
      </c>
    </row>
    <row r="5451" spans="1:10" x14ac:dyDescent="0.45">
      <c r="A5451">
        <v>5959835</v>
      </c>
      <c r="B5451" s="1">
        <v>45397.041666666664</v>
      </c>
      <c r="C5451" t="s">
        <v>7</v>
      </c>
      <c r="D5451" t="s">
        <v>8</v>
      </c>
      <c r="E5451" t="s">
        <v>8796</v>
      </c>
      <c r="F5451">
        <v>635</v>
      </c>
      <c r="G5451">
        <v>0.63900000000000001</v>
      </c>
      <c r="H5451">
        <v>0</v>
      </c>
      <c r="J5451" s="1" t="str">
        <f t="shared" si="86"/>
        <v>2024-04-15-01</v>
      </c>
    </row>
    <row r="5452" spans="1:10" x14ac:dyDescent="0.45">
      <c r="A5452">
        <v>5960328</v>
      </c>
      <c r="B5452" s="1">
        <v>45397.083333333336</v>
      </c>
      <c r="C5452" t="s">
        <v>7</v>
      </c>
      <c r="D5452" t="s">
        <v>8</v>
      </c>
      <c r="E5452" t="s">
        <v>8796</v>
      </c>
      <c r="F5452">
        <v>635</v>
      </c>
      <c r="G5452">
        <v>0.35899999999999999</v>
      </c>
      <c r="H5452">
        <v>0</v>
      </c>
      <c r="J5452" s="1" t="str">
        <f t="shared" si="86"/>
        <v>2024-04-15-02</v>
      </c>
    </row>
    <row r="5453" spans="1:10" x14ac:dyDescent="0.45">
      <c r="A5453">
        <v>5962091</v>
      </c>
      <c r="B5453" s="1">
        <v>45397.125</v>
      </c>
      <c r="C5453" t="s">
        <v>7</v>
      </c>
      <c r="D5453" t="s">
        <v>8</v>
      </c>
      <c r="E5453" t="s">
        <v>8796</v>
      </c>
      <c r="F5453">
        <v>635</v>
      </c>
      <c r="G5453">
        <v>0.50900000000000001</v>
      </c>
      <c r="H5453">
        <v>3.0000000000000001E-3</v>
      </c>
      <c r="J5453" s="1" t="str">
        <f t="shared" si="86"/>
        <v>2024-04-15-03</v>
      </c>
    </row>
    <row r="5454" spans="1:10" x14ac:dyDescent="0.45">
      <c r="A5454">
        <v>5962329</v>
      </c>
      <c r="B5454" s="1">
        <v>45397.166666666664</v>
      </c>
      <c r="C5454" t="s">
        <v>7</v>
      </c>
      <c r="D5454" t="s">
        <v>8</v>
      </c>
      <c r="E5454" t="s">
        <v>8796</v>
      </c>
      <c r="F5454">
        <v>635</v>
      </c>
      <c r="G5454">
        <v>0.27100000000000002</v>
      </c>
      <c r="H5454">
        <v>8.2000000000000003E-2</v>
      </c>
      <c r="J5454" s="1" t="str">
        <f t="shared" si="86"/>
        <v>2024-04-15-04</v>
      </c>
    </row>
    <row r="5455" spans="1:10" x14ac:dyDescent="0.45">
      <c r="A5455">
        <v>5964142</v>
      </c>
      <c r="B5455" s="1">
        <v>45397.208333333336</v>
      </c>
      <c r="C5455" t="s">
        <v>7</v>
      </c>
      <c r="D5455" t="s">
        <v>8</v>
      </c>
      <c r="E5455" t="s">
        <v>8796</v>
      </c>
      <c r="F5455">
        <v>635</v>
      </c>
      <c r="G5455">
        <v>0.314</v>
      </c>
      <c r="H5455">
        <v>0.57999999999999996</v>
      </c>
      <c r="J5455" s="1" t="str">
        <f t="shared" si="86"/>
        <v>2024-04-15-05</v>
      </c>
    </row>
    <row r="5456" spans="1:10" x14ac:dyDescent="0.45">
      <c r="A5456">
        <v>5965096</v>
      </c>
      <c r="B5456" s="1">
        <v>45397.25</v>
      </c>
      <c r="C5456" t="s">
        <v>7</v>
      </c>
      <c r="D5456" t="s">
        <v>8</v>
      </c>
      <c r="E5456" t="s">
        <v>8796</v>
      </c>
      <c r="F5456">
        <v>635</v>
      </c>
      <c r="G5456">
        <v>0.184</v>
      </c>
      <c r="H5456">
        <v>1.671</v>
      </c>
      <c r="J5456" s="1" t="str">
        <f t="shared" si="86"/>
        <v>2024-04-15-06</v>
      </c>
    </row>
    <row r="5457" spans="1:10" x14ac:dyDescent="0.45">
      <c r="A5457">
        <v>5966272</v>
      </c>
      <c r="B5457" s="1">
        <v>45397.291666666664</v>
      </c>
      <c r="C5457" t="s">
        <v>7</v>
      </c>
      <c r="D5457" t="s">
        <v>8</v>
      </c>
      <c r="E5457" t="s">
        <v>8796</v>
      </c>
      <c r="F5457">
        <v>635</v>
      </c>
      <c r="G5457">
        <v>5.3999999999999999E-2</v>
      </c>
      <c r="H5457">
        <v>1.9810000000000001</v>
      </c>
      <c r="J5457" s="1" t="str">
        <f t="shared" si="86"/>
        <v>2024-04-15-07</v>
      </c>
    </row>
    <row r="5458" spans="1:10" x14ac:dyDescent="0.45">
      <c r="A5458">
        <v>5967072</v>
      </c>
      <c r="B5458" s="1">
        <v>45397.333333333336</v>
      </c>
      <c r="C5458" t="s">
        <v>7</v>
      </c>
      <c r="D5458" t="s">
        <v>8</v>
      </c>
      <c r="E5458" t="s">
        <v>8796</v>
      </c>
      <c r="F5458">
        <v>635</v>
      </c>
      <c r="G5458">
        <v>0</v>
      </c>
      <c r="H5458">
        <v>3.2810000000000001</v>
      </c>
      <c r="J5458" s="1" t="str">
        <f t="shared" si="86"/>
        <v>2024-04-15-08</v>
      </c>
    </row>
    <row r="5459" spans="1:10" x14ac:dyDescent="0.45">
      <c r="A5459">
        <v>5967982</v>
      </c>
      <c r="B5459" s="1">
        <v>45397.375</v>
      </c>
      <c r="C5459" t="s">
        <v>7</v>
      </c>
      <c r="D5459" t="s">
        <v>8</v>
      </c>
      <c r="E5459" t="s">
        <v>8796</v>
      </c>
      <c r="F5459">
        <v>635</v>
      </c>
      <c r="G5459">
        <v>0.01</v>
      </c>
      <c r="H5459">
        <v>3.407</v>
      </c>
      <c r="J5459" s="1" t="str">
        <f t="shared" si="86"/>
        <v>2024-04-15-09</v>
      </c>
    </row>
    <row r="5460" spans="1:10" x14ac:dyDescent="0.45">
      <c r="A5460">
        <v>5969367</v>
      </c>
      <c r="B5460" s="1">
        <v>45397.416666666664</v>
      </c>
      <c r="C5460" t="s">
        <v>7</v>
      </c>
      <c r="D5460" t="s">
        <v>8</v>
      </c>
      <c r="E5460" t="s">
        <v>8796</v>
      </c>
      <c r="F5460">
        <v>635</v>
      </c>
      <c r="G5460">
        <v>6.5000000000000002E-2</v>
      </c>
      <c r="H5460">
        <v>3.1240000000000001</v>
      </c>
      <c r="J5460" s="1" t="str">
        <f t="shared" si="86"/>
        <v>2024-04-15-10</v>
      </c>
    </row>
    <row r="5461" spans="1:10" x14ac:dyDescent="0.45">
      <c r="A5461">
        <v>5969991</v>
      </c>
      <c r="B5461" s="1">
        <v>45397.458333333336</v>
      </c>
      <c r="C5461" t="s">
        <v>7</v>
      </c>
      <c r="D5461" t="s">
        <v>8</v>
      </c>
      <c r="E5461" t="s">
        <v>8796</v>
      </c>
      <c r="F5461">
        <v>635</v>
      </c>
      <c r="G5461">
        <v>5.1999999999999998E-2</v>
      </c>
      <c r="H5461">
        <v>2.5329999999999999</v>
      </c>
      <c r="J5461" s="1" t="str">
        <f t="shared" si="86"/>
        <v>2024-04-15-11</v>
      </c>
    </row>
    <row r="5462" spans="1:10" x14ac:dyDescent="0.45">
      <c r="A5462">
        <v>5971129</v>
      </c>
      <c r="B5462" s="1">
        <v>45397.5</v>
      </c>
      <c r="C5462" t="s">
        <v>7</v>
      </c>
      <c r="D5462" t="s">
        <v>8</v>
      </c>
      <c r="E5462" t="s">
        <v>8796</v>
      </c>
      <c r="F5462">
        <v>635</v>
      </c>
      <c r="G5462">
        <v>0</v>
      </c>
      <c r="H5462">
        <v>2.581</v>
      </c>
      <c r="J5462" s="1" t="str">
        <f t="shared" si="86"/>
        <v>2024-04-15-12</v>
      </c>
    </row>
    <row r="5463" spans="1:10" x14ac:dyDescent="0.45">
      <c r="A5463">
        <v>5972645</v>
      </c>
      <c r="B5463" s="1">
        <v>45397.541666666664</v>
      </c>
      <c r="C5463" t="s">
        <v>7</v>
      </c>
      <c r="D5463" t="s">
        <v>8</v>
      </c>
      <c r="E5463" t="s">
        <v>8796</v>
      </c>
      <c r="F5463">
        <v>635</v>
      </c>
      <c r="G5463">
        <v>2.7E-2</v>
      </c>
      <c r="H5463">
        <v>2.3319999999999999</v>
      </c>
      <c r="J5463" s="1" t="str">
        <f t="shared" si="86"/>
        <v>2024-04-15-13</v>
      </c>
    </row>
    <row r="5464" spans="1:10" x14ac:dyDescent="0.45">
      <c r="A5464">
        <v>5973296</v>
      </c>
      <c r="B5464" s="1">
        <v>45397.583333333336</v>
      </c>
      <c r="C5464" t="s">
        <v>7</v>
      </c>
      <c r="D5464" t="s">
        <v>8</v>
      </c>
      <c r="E5464" t="s">
        <v>8796</v>
      </c>
      <c r="F5464">
        <v>635</v>
      </c>
      <c r="G5464">
        <v>0</v>
      </c>
      <c r="H5464">
        <v>1.829</v>
      </c>
      <c r="J5464" s="1" t="str">
        <f t="shared" si="86"/>
        <v>2024-04-15-14</v>
      </c>
    </row>
    <row r="5465" spans="1:10" x14ac:dyDescent="0.45">
      <c r="A5465">
        <v>5974985</v>
      </c>
      <c r="B5465" s="1">
        <v>45397.625</v>
      </c>
      <c r="C5465" t="s">
        <v>7</v>
      </c>
      <c r="D5465" t="s">
        <v>8</v>
      </c>
      <c r="E5465" t="s">
        <v>8796</v>
      </c>
      <c r="F5465">
        <v>635</v>
      </c>
      <c r="G5465">
        <v>0.34499999999999997</v>
      </c>
      <c r="H5465">
        <v>0.56899999999999995</v>
      </c>
      <c r="J5465" s="1" t="str">
        <f t="shared" si="86"/>
        <v>2024-04-15-15</v>
      </c>
    </row>
    <row r="5466" spans="1:10" x14ac:dyDescent="0.45">
      <c r="A5466">
        <v>5976005</v>
      </c>
      <c r="B5466" s="1">
        <v>45397.666666666664</v>
      </c>
      <c r="C5466" t="s">
        <v>7</v>
      </c>
      <c r="D5466" t="s">
        <v>8</v>
      </c>
      <c r="E5466" t="s">
        <v>8796</v>
      </c>
      <c r="F5466">
        <v>635</v>
      </c>
      <c r="G5466">
        <v>0.191</v>
      </c>
      <c r="H5466">
        <v>0.184</v>
      </c>
      <c r="J5466" s="1" t="str">
        <f t="shared" si="86"/>
        <v>2024-04-15-16</v>
      </c>
    </row>
    <row r="5467" spans="1:10" x14ac:dyDescent="0.45">
      <c r="A5467">
        <v>5976741</v>
      </c>
      <c r="B5467" s="1">
        <v>45397.708333333336</v>
      </c>
      <c r="C5467" t="s">
        <v>7</v>
      </c>
      <c r="D5467" t="s">
        <v>8</v>
      </c>
      <c r="E5467" t="s">
        <v>8796</v>
      </c>
      <c r="F5467">
        <v>635</v>
      </c>
      <c r="G5467">
        <v>0.378</v>
      </c>
      <c r="H5467">
        <v>0</v>
      </c>
      <c r="J5467" s="1" t="str">
        <f t="shared" si="86"/>
        <v>2024-04-15-17</v>
      </c>
    </row>
    <row r="5468" spans="1:10" x14ac:dyDescent="0.45">
      <c r="A5468">
        <v>5977523</v>
      </c>
      <c r="B5468" s="1">
        <v>45397.75</v>
      </c>
      <c r="C5468" t="s">
        <v>7</v>
      </c>
      <c r="D5468" t="s">
        <v>8</v>
      </c>
      <c r="E5468" t="s">
        <v>8796</v>
      </c>
      <c r="F5468">
        <v>635</v>
      </c>
      <c r="G5468">
        <v>0.25</v>
      </c>
      <c r="H5468">
        <v>0</v>
      </c>
      <c r="J5468" s="1" t="str">
        <f t="shared" si="86"/>
        <v>2024-04-15-18</v>
      </c>
    </row>
    <row r="5469" spans="1:10" x14ac:dyDescent="0.45">
      <c r="A5469">
        <v>5978620</v>
      </c>
      <c r="B5469" s="1">
        <v>45397.791666666664</v>
      </c>
      <c r="C5469" t="s">
        <v>7</v>
      </c>
      <c r="D5469" t="s">
        <v>8</v>
      </c>
      <c r="E5469" t="s">
        <v>8796</v>
      </c>
      <c r="F5469">
        <v>635</v>
      </c>
      <c r="G5469">
        <v>0.26200000000000001</v>
      </c>
      <c r="H5469">
        <v>0</v>
      </c>
      <c r="J5469" s="1" t="str">
        <f t="shared" si="86"/>
        <v>2024-04-15-19</v>
      </c>
    </row>
    <row r="5470" spans="1:10" x14ac:dyDescent="0.45">
      <c r="A5470">
        <v>5980603</v>
      </c>
      <c r="B5470" s="1">
        <v>45397.833333333336</v>
      </c>
      <c r="C5470" t="s">
        <v>7</v>
      </c>
      <c r="D5470" t="s">
        <v>8</v>
      </c>
      <c r="E5470" t="s">
        <v>8796</v>
      </c>
      <c r="F5470">
        <v>635</v>
      </c>
      <c r="G5470">
        <v>0.27600000000000002</v>
      </c>
      <c r="H5470">
        <v>0</v>
      </c>
      <c r="J5470" s="1" t="str">
        <f t="shared" si="86"/>
        <v>2024-04-15-20</v>
      </c>
    </row>
    <row r="5471" spans="1:10" x14ac:dyDescent="0.45">
      <c r="A5471">
        <v>5981872</v>
      </c>
      <c r="B5471" s="1">
        <v>45397.875</v>
      </c>
      <c r="C5471" t="s">
        <v>7</v>
      </c>
      <c r="D5471" t="s">
        <v>8</v>
      </c>
      <c r="E5471" t="s">
        <v>8796</v>
      </c>
      <c r="F5471">
        <v>635</v>
      </c>
      <c r="G5471">
        <v>0.17199999999999999</v>
      </c>
      <c r="H5471">
        <v>0</v>
      </c>
      <c r="J5471" s="1" t="str">
        <f t="shared" si="86"/>
        <v>2024-04-15-21</v>
      </c>
    </row>
    <row r="5472" spans="1:10" x14ac:dyDescent="0.45">
      <c r="A5472">
        <v>5982241</v>
      </c>
      <c r="B5472" s="1">
        <v>45397.916666666664</v>
      </c>
      <c r="C5472" t="s">
        <v>7</v>
      </c>
      <c r="D5472" t="s">
        <v>8</v>
      </c>
      <c r="E5472" t="s">
        <v>8796</v>
      </c>
      <c r="F5472">
        <v>635</v>
      </c>
      <c r="G5472">
        <v>0.50600000000000001</v>
      </c>
      <c r="H5472">
        <v>0</v>
      </c>
      <c r="J5472" s="1" t="str">
        <f t="shared" si="86"/>
        <v>2024-04-15-22</v>
      </c>
    </row>
    <row r="5473" spans="1:10" x14ac:dyDescent="0.45">
      <c r="A5473">
        <v>5983666</v>
      </c>
      <c r="B5473" s="1">
        <v>45397.958333333336</v>
      </c>
      <c r="C5473" t="s">
        <v>7</v>
      </c>
      <c r="D5473" t="s">
        <v>8</v>
      </c>
      <c r="E5473" t="s">
        <v>8796</v>
      </c>
      <c r="F5473">
        <v>635</v>
      </c>
      <c r="G5473">
        <v>1.264</v>
      </c>
      <c r="H5473">
        <v>0</v>
      </c>
      <c r="J5473" s="1" t="str">
        <f t="shared" si="86"/>
        <v>2024-04-15-23</v>
      </c>
    </row>
    <row r="5474" spans="1:10" x14ac:dyDescent="0.45">
      <c r="A5474">
        <v>5984772</v>
      </c>
      <c r="B5474" s="1">
        <v>45398</v>
      </c>
      <c r="C5474" t="s">
        <v>7</v>
      </c>
      <c r="D5474" t="s">
        <v>8</v>
      </c>
      <c r="E5474" t="s">
        <v>8796</v>
      </c>
      <c r="F5474">
        <v>635</v>
      </c>
      <c r="G5474">
        <v>0.14899999999999999</v>
      </c>
      <c r="H5474">
        <v>0</v>
      </c>
      <c r="J5474" s="1" t="str">
        <f t="shared" si="86"/>
        <v>2024-04-16-00</v>
      </c>
    </row>
    <row r="5475" spans="1:10" x14ac:dyDescent="0.45">
      <c r="A5475">
        <v>5985197</v>
      </c>
      <c r="B5475" s="1">
        <v>45398.041666666664</v>
      </c>
      <c r="C5475" t="s">
        <v>7</v>
      </c>
      <c r="D5475" t="s">
        <v>8</v>
      </c>
      <c r="E5475" t="s">
        <v>8796</v>
      </c>
      <c r="F5475">
        <v>635</v>
      </c>
      <c r="G5475">
        <v>0.66700000000000004</v>
      </c>
      <c r="H5475">
        <v>0</v>
      </c>
      <c r="J5475" s="1" t="str">
        <f t="shared" si="86"/>
        <v>2024-04-16-01</v>
      </c>
    </row>
    <row r="5476" spans="1:10" x14ac:dyDescent="0.45">
      <c r="A5476">
        <v>5986377</v>
      </c>
      <c r="B5476" s="1">
        <v>45398.083333333336</v>
      </c>
      <c r="C5476" t="s">
        <v>7</v>
      </c>
      <c r="D5476" t="s">
        <v>8</v>
      </c>
      <c r="E5476" t="s">
        <v>8796</v>
      </c>
      <c r="F5476">
        <v>635</v>
      </c>
      <c r="G5476">
        <v>0.223</v>
      </c>
      <c r="H5476">
        <v>0</v>
      </c>
      <c r="J5476" s="1" t="str">
        <f t="shared" si="86"/>
        <v>2024-04-16-02</v>
      </c>
    </row>
    <row r="5477" spans="1:10" x14ac:dyDescent="0.45">
      <c r="A5477">
        <v>5988066</v>
      </c>
      <c r="B5477" s="1">
        <v>45398.125</v>
      </c>
      <c r="C5477" t="s">
        <v>7</v>
      </c>
      <c r="D5477" t="s">
        <v>8</v>
      </c>
      <c r="E5477" t="s">
        <v>8796</v>
      </c>
      <c r="F5477">
        <v>635</v>
      </c>
      <c r="G5477">
        <v>0.628</v>
      </c>
      <c r="H5477">
        <v>0</v>
      </c>
      <c r="J5477" s="1" t="str">
        <f t="shared" si="86"/>
        <v>2024-04-16-03</v>
      </c>
    </row>
    <row r="5478" spans="1:10" x14ac:dyDescent="0.45">
      <c r="A5478">
        <v>5988500</v>
      </c>
      <c r="B5478" s="1">
        <v>45398.166666666664</v>
      </c>
      <c r="C5478" t="s">
        <v>7</v>
      </c>
      <c r="D5478" t="s">
        <v>8</v>
      </c>
      <c r="E5478" t="s">
        <v>8796</v>
      </c>
      <c r="F5478">
        <v>635</v>
      </c>
      <c r="G5478">
        <v>4.7E-2</v>
      </c>
      <c r="H5478">
        <v>5.5E-2</v>
      </c>
      <c r="J5478" s="1" t="str">
        <f t="shared" si="86"/>
        <v>2024-04-16-04</v>
      </c>
    </row>
    <row r="5479" spans="1:10" x14ac:dyDescent="0.45">
      <c r="A5479">
        <v>5990546</v>
      </c>
      <c r="B5479" s="1">
        <v>45398.208333333336</v>
      </c>
      <c r="C5479" t="s">
        <v>7</v>
      </c>
      <c r="D5479" t="s">
        <v>8</v>
      </c>
      <c r="E5479" t="s">
        <v>8796</v>
      </c>
      <c r="F5479">
        <v>635</v>
      </c>
      <c r="G5479">
        <v>0.38600000000000001</v>
      </c>
      <c r="H5479">
        <v>0.51100000000000001</v>
      </c>
      <c r="J5479" s="1" t="str">
        <f t="shared" si="86"/>
        <v>2024-04-16-05</v>
      </c>
    </row>
    <row r="5480" spans="1:10" x14ac:dyDescent="0.45">
      <c r="A5480">
        <v>5991056</v>
      </c>
      <c r="B5480" s="1">
        <v>45398.25</v>
      </c>
      <c r="C5480" t="s">
        <v>7</v>
      </c>
      <c r="D5480" t="s">
        <v>8</v>
      </c>
      <c r="E5480" t="s">
        <v>8796</v>
      </c>
      <c r="F5480">
        <v>635</v>
      </c>
      <c r="G5480">
        <v>0</v>
      </c>
      <c r="H5480">
        <v>1.1200000000000001</v>
      </c>
      <c r="J5480" s="1" t="str">
        <f t="shared" si="86"/>
        <v>2024-04-16-06</v>
      </c>
    </row>
    <row r="5481" spans="1:10" x14ac:dyDescent="0.45">
      <c r="A5481">
        <v>5992327</v>
      </c>
      <c r="B5481" s="1">
        <v>45398.291666666664</v>
      </c>
      <c r="C5481" t="s">
        <v>7</v>
      </c>
      <c r="D5481" t="s">
        <v>8</v>
      </c>
      <c r="E5481" t="s">
        <v>8796</v>
      </c>
      <c r="F5481">
        <v>635</v>
      </c>
      <c r="G5481">
        <v>0.152</v>
      </c>
      <c r="H5481">
        <v>0.95699999999999996</v>
      </c>
      <c r="J5481" s="1" t="str">
        <f t="shared" si="86"/>
        <v>2024-04-16-07</v>
      </c>
    </row>
    <row r="5482" spans="1:10" x14ac:dyDescent="0.45">
      <c r="A5482">
        <v>5993155</v>
      </c>
      <c r="B5482" s="1">
        <v>45398.333333333336</v>
      </c>
      <c r="C5482" t="s">
        <v>7</v>
      </c>
      <c r="D5482" t="s">
        <v>8</v>
      </c>
      <c r="E5482" t="s">
        <v>8796</v>
      </c>
      <c r="F5482">
        <v>635</v>
      </c>
      <c r="G5482">
        <v>0</v>
      </c>
      <c r="H5482">
        <v>0.83399999999999996</v>
      </c>
      <c r="J5482" s="1" t="str">
        <f t="shared" si="86"/>
        <v>2024-04-16-08</v>
      </c>
    </row>
    <row r="5483" spans="1:10" x14ac:dyDescent="0.45">
      <c r="A5483">
        <v>5994304</v>
      </c>
      <c r="B5483" s="1">
        <v>45398.375</v>
      </c>
      <c r="C5483" t="s">
        <v>7</v>
      </c>
      <c r="D5483" t="s">
        <v>8</v>
      </c>
      <c r="E5483" t="s">
        <v>8796</v>
      </c>
      <c r="F5483">
        <v>635</v>
      </c>
      <c r="G5483">
        <v>1.6519999999999999</v>
      </c>
      <c r="H5483">
        <v>0.34200000000000003</v>
      </c>
      <c r="J5483" s="1" t="str">
        <f t="shared" si="86"/>
        <v>2024-04-16-09</v>
      </c>
    </row>
    <row r="5484" spans="1:10" x14ac:dyDescent="0.45">
      <c r="A5484">
        <v>5995099</v>
      </c>
      <c r="B5484" s="1">
        <v>45398.416666666664</v>
      </c>
      <c r="C5484" t="s">
        <v>7</v>
      </c>
      <c r="D5484" t="s">
        <v>8</v>
      </c>
      <c r="E5484" t="s">
        <v>8796</v>
      </c>
      <c r="F5484">
        <v>635</v>
      </c>
      <c r="G5484">
        <v>1.075</v>
      </c>
      <c r="H5484">
        <v>0.26200000000000001</v>
      </c>
      <c r="J5484" s="1" t="str">
        <f t="shared" si="86"/>
        <v>2024-04-16-10</v>
      </c>
    </row>
    <row r="5485" spans="1:10" x14ac:dyDescent="0.45">
      <c r="A5485">
        <v>5996784</v>
      </c>
      <c r="B5485" s="1">
        <v>45398.458333333336</v>
      </c>
      <c r="C5485" t="s">
        <v>7</v>
      </c>
      <c r="D5485" t="s">
        <v>8</v>
      </c>
      <c r="E5485" t="s">
        <v>8796</v>
      </c>
      <c r="F5485">
        <v>635</v>
      </c>
      <c r="G5485">
        <v>0.66500000000000004</v>
      </c>
      <c r="H5485">
        <v>0.27</v>
      </c>
      <c r="J5485" s="1" t="str">
        <f t="shared" si="86"/>
        <v>2024-04-16-11</v>
      </c>
    </row>
    <row r="5486" spans="1:10" x14ac:dyDescent="0.45">
      <c r="A5486">
        <v>5997802</v>
      </c>
      <c r="B5486" s="1">
        <v>45398.5</v>
      </c>
      <c r="C5486" t="s">
        <v>7</v>
      </c>
      <c r="D5486" t="s">
        <v>8</v>
      </c>
      <c r="E5486" t="s">
        <v>8796</v>
      </c>
      <c r="F5486">
        <v>635</v>
      </c>
      <c r="G5486">
        <v>0.48199999999999998</v>
      </c>
      <c r="H5486">
        <v>0.16200000000000001</v>
      </c>
      <c r="J5486" s="1" t="str">
        <f t="shared" si="86"/>
        <v>2024-04-16-12</v>
      </c>
    </row>
    <row r="5487" spans="1:10" x14ac:dyDescent="0.45">
      <c r="A5487">
        <v>5999253</v>
      </c>
      <c r="B5487" s="1">
        <v>45398.541666666664</v>
      </c>
      <c r="C5487" t="s">
        <v>7</v>
      </c>
      <c r="D5487" t="s">
        <v>8</v>
      </c>
      <c r="E5487" t="s">
        <v>8796</v>
      </c>
      <c r="F5487">
        <v>635</v>
      </c>
      <c r="G5487">
        <v>0.254</v>
      </c>
      <c r="H5487">
        <v>0.44</v>
      </c>
      <c r="J5487" s="1" t="str">
        <f t="shared" si="86"/>
        <v>2024-04-16-13</v>
      </c>
    </row>
    <row r="5488" spans="1:10" x14ac:dyDescent="0.45">
      <c r="A5488">
        <v>5999859</v>
      </c>
      <c r="B5488" s="1">
        <v>45398.583333333336</v>
      </c>
      <c r="C5488" t="s">
        <v>7</v>
      </c>
      <c r="D5488" t="s">
        <v>8</v>
      </c>
      <c r="E5488" t="s">
        <v>8796</v>
      </c>
      <c r="F5488">
        <v>635</v>
      </c>
      <c r="G5488">
        <v>9.0999999999999998E-2</v>
      </c>
      <c r="H5488">
        <v>0.878</v>
      </c>
      <c r="J5488" s="1" t="str">
        <f t="shared" si="86"/>
        <v>2024-04-16-14</v>
      </c>
    </row>
    <row r="5489" spans="1:10" x14ac:dyDescent="0.45">
      <c r="A5489">
        <v>6000644</v>
      </c>
      <c r="B5489" s="1">
        <v>45398.625</v>
      </c>
      <c r="C5489" t="s">
        <v>7</v>
      </c>
      <c r="D5489" t="s">
        <v>8</v>
      </c>
      <c r="E5489" t="s">
        <v>8796</v>
      </c>
      <c r="F5489">
        <v>635</v>
      </c>
      <c r="G5489">
        <v>0.79400000000000004</v>
      </c>
      <c r="H5489">
        <v>8.3000000000000004E-2</v>
      </c>
      <c r="J5489" s="1" t="str">
        <f t="shared" si="86"/>
        <v>2024-04-16-15</v>
      </c>
    </row>
    <row r="5490" spans="1:10" x14ac:dyDescent="0.45">
      <c r="A5490">
        <v>6002090</v>
      </c>
      <c r="B5490" s="1">
        <v>45398.666666666664</v>
      </c>
      <c r="C5490" t="s">
        <v>7</v>
      </c>
      <c r="D5490" t="s">
        <v>8</v>
      </c>
      <c r="E5490" t="s">
        <v>8796</v>
      </c>
      <c r="F5490">
        <v>635</v>
      </c>
      <c r="G5490">
        <v>0.46100000000000002</v>
      </c>
      <c r="H5490">
        <v>0</v>
      </c>
      <c r="J5490" s="1" t="str">
        <f t="shared" si="86"/>
        <v>2024-04-16-16</v>
      </c>
    </row>
    <row r="5491" spans="1:10" x14ac:dyDescent="0.45">
      <c r="A5491">
        <v>6003678</v>
      </c>
      <c r="B5491" s="1">
        <v>45398.708333333336</v>
      </c>
      <c r="C5491" t="s">
        <v>7</v>
      </c>
      <c r="D5491" t="s">
        <v>8</v>
      </c>
      <c r="E5491" t="s">
        <v>8796</v>
      </c>
      <c r="F5491">
        <v>635</v>
      </c>
      <c r="G5491">
        <v>0.60499999999999998</v>
      </c>
      <c r="H5491">
        <v>0</v>
      </c>
      <c r="J5491" s="1" t="str">
        <f t="shared" si="86"/>
        <v>2024-04-16-17</v>
      </c>
    </row>
    <row r="5492" spans="1:10" x14ac:dyDescent="0.45">
      <c r="A5492">
        <v>6004456</v>
      </c>
      <c r="B5492" s="1">
        <v>45398.75</v>
      </c>
      <c r="C5492" t="s">
        <v>7</v>
      </c>
      <c r="D5492" t="s">
        <v>8</v>
      </c>
      <c r="E5492" t="s">
        <v>8796</v>
      </c>
      <c r="F5492">
        <v>635</v>
      </c>
      <c r="G5492">
        <v>0.57099999999999995</v>
      </c>
      <c r="H5492">
        <v>0</v>
      </c>
      <c r="J5492" s="1" t="str">
        <f t="shared" si="86"/>
        <v>2024-04-16-18</v>
      </c>
    </row>
    <row r="5493" spans="1:10" x14ac:dyDescent="0.45">
      <c r="A5493">
        <v>6005197</v>
      </c>
      <c r="B5493" s="1">
        <v>45398.791666666664</v>
      </c>
      <c r="C5493" t="s">
        <v>7</v>
      </c>
      <c r="D5493" t="s">
        <v>8</v>
      </c>
      <c r="E5493" t="s">
        <v>8796</v>
      </c>
      <c r="F5493">
        <v>635</v>
      </c>
      <c r="G5493">
        <v>0.56999999999999995</v>
      </c>
      <c r="H5493">
        <v>0</v>
      </c>
      <c r="J5493" s="1" t="str">
        <f t="shared" si="86"/>
        <v>2024-04-16-19</v>
      </c>
    </row>
    <row r="5494" spans="1:10" x14ac:dyDescent="0.45">
      <c r="A5494">
        <v>6006171</v>
      </c>
      <c r="B5494" s="1">
        <v>45398.833333333336</v>
      </c>
      <c r="C5494" t="s">
        <v>7</v>
      </c>
      <c r="D5494" t="s">
        <v>8</v>
      </c>
      <c r="E5494" t="s">
        <v>8796</v>
      </c>
      <c r="F5494">
        <v>635</v>
      </c>
      <c r="G5494">
        <v>0.52</v>
      </c>
      <c r="H5494">
        <v>0</v>
      </c>
      <c r="J5494" s="1" t="str">
        <f t="shared" si="86"/>
        <v>2024-04-16-20</v>
      </c>
    </row>
    <row r="5495" spans="1:10" x14ac:dyDescent="0.45">
      <c r="A5495">
        <v>6008093</v>
      </c>
      <c r="B5495" s="1">
        <v>45398.875</v>
      </c>
      <c r="C5495" t="s">
        <v>7</v>
      </c>
      <c r="D5495" t="s">
        <v>8</v>
      </c>
      <c r="E5495" t="s">
        <v>8796</v>
      </c>
      <c r="F5495">
        <v>635</v>
      </c>
      <c r="G5495">
        <v>0.86199999999999999</v>
      </c>
      <c r="H5495">
        <v>0</v>
      </c>
      <c r="J5495" s="1" t="str">
        <f t="shared" si="86"/>
        <v>2024-04-16-21</v>
      </c>
    </row>
    <row r="5496" spans="1:10" x14ac:dyDescent="0.45">
      <c r="A5496">
        <v>6009138</v>
      </c>
      <c r="B5496" s="1">
        <v>45398.916666666664</v>
      </c>
      <c r="C5496" t="s">
        <v>7</v>
      </c>
      <c r="D5496" t="s">
        <v>8</v>
      </c>
      <c r="E5496" t="s">
        <v>8796</v>
      </c>
      <c r="F5496">
        <v>635</v>
      </c>
      <c r="G5496">
        <v>0.44400000000000001</v>
      </c>
      <c r="H5496">
        <v>0</v>
      </c>
      <c r="J5496" s="1" t="str">
        <f t="shared" si="86"/>
        <v>2024-04-16-22</v>
      </c>
    </row>
    <row r="5497" spans="1:10" x14ac:dyDescent="0.45">
      <c r="A5497">
        <v>6009865</v>
      </c>
      <c r="B5497" s="1">
        <v>45398.958333333336</v>
      </c>
      <c r="C5497" t="s">
        <v>7</v>
      </c>
      <c r="D5497" t="s">
        <v>8</v>
      </c>
      <c r="E5497" t="s">
        <v>8796</v>
      </c>
      <c r="F5497">
        <v>635</v>
      </c>
      <c r="G5497">
        <v>0.36799999999999999</v>
      </c>
      <c r="H5497">
        <v>0</v>
      </c>
      <c r="J5497" s="1" t="str">
        <f t="shared" si="86"/>
        <v>2024-04-16-23</v>
      </c>
    </row>
    <row r="5498" spans="1:10" x14ac:dyDescent="0.45">
      <c r="A5498">
        <v>6011220</v>
      </c>
      <c r="B5498" s="1">
        <v>45399</v>
      </c>
      <c r="C5498" t="s">
        <v>7</v>
      </c>
      <c r="D5498" t="s">
        <v>8</v>
      </c>
      <c r="E5498" t="s">
        <v>8796</v>
      </c>
      <c r="F5498">
        <v>635</v>
      </c>
      <c r="G5498">
        <v>0.45300000000000001</v>
      </c>
      <c r="H5498">
        <v>0</v>
      </c>
      <c r="J5498" s="1" t="str">
        <f t="shared" si="86"/>
        <v>2024-04-17-00</v>
      </c>
    </row>
    <row r="5499" spans="1:10" x14ac:dyDescent="0.45">
      <c r="A5499">
        <v>6011718</v>
      </c>
      <c r="B5499" s="1">
        <v>45399.041666666664</v>
      </c>
      <c r="C5499" t="s">
        <v>7</v>
      </c>
      <c r="D5499" t="s">
        <v>8</v>
      </c>
      <c r="E5499" t="s">
        <v>8796</v>
      </c>
      <c r="F5499">
        <v>635</v>
      </c>
      <c r="G5499">
        <v>0.315</v>
      </c>
      <c r="H5499">
        <v>0</v>
      </c>
      <c r="J5499" s="1" t="str">
        <f t="shared" si="86"/>
        <v>2024-04-17-01</v>
      </c>
    </row>
    <row r="5500" spans="1:10" x14ac:dyDescent="0.45">
      <c r="A5500">
        <v>6013062</v>
      </c>
      <c r="B5500" s="1">
        <v>45399.083333333336</v>
      </c>
      <c r="C5500" t="s">
        <v>7</v>
      </c>
      <c r="D5500" t="s">
        <v>8</v>
      </c>
      <c r="E5500" t="s">
        <v>8796</v>
      </c>
      <c r="F5500">
        <v>635</v>
      </c>
      <c r="G5500">
        <v>0.63200000000000001</v>
      </c>
      <c r="H5500">
        <v>0</v>
      </c>
      <c r="J5500" s="1" t="str">
        <f t="shared" si="86"/>
        <v>2024-04-17-02</v>
      </c>
    </row>
    <row r="5501" spans="1:10" x14ac:dyDescent="0.45">
      <c r="A5501">
        <v>6014045</v>
      </c>
      <c r="B5501" s="1">
        <v>45399.125</v>
      </c>
      <c r="C5501" t="s">
        <v>7</v>
      </c>
      <c r="D5501" t="s">
        <v>8</v>
      </c>
      <c r="E5501" t="s">
        <v>8796</v>
      </c>
      <c r="F5501">
        <v>635</v>
      </c>
      <c r="G5501">
        <v>0.44900000000000001</v>
      </c>
      <c r="H5501">
        <v>0</v>
      </c>
      <c r="J5501" s="1" t="str">
        <f t="shared" si="86"/>
        <v>2024-04-17-03</v>
      </c>
    </row>
    <row r="5502" spans="1:10" x14ac:dyDescent="0.45">
      <c r="A5502">
        <v>6015829</v>
      </c>
      <c r="B5502" s="1">
        <v>45399.166666666664</v>
      </c>
      <c r="C5502" t="s">
        <v>7</v>
      </c>
      <c r="D5502" t="s">
        <v>8</v>
      </c>
      <c r="E5502" t="s">
        <v>8796</v>
      </c>
      <c r="F5502">
        <v>635</v>
      </c>
      <c r="G5502">
        <v>0.50700000000000001</v>
      </c>
      <c r="H5502">
        <v>2.3E-2</v>
      </c>
      <c r="J5502" s="1" t="str">
        <f t="shared" si="86"/>
        <v>2024-04-17-04</v>
      </c>
    </row>
    <row r="5503" spans="1:10" x14ac:dyDescent="0.45">
      <c r="A5503">
        <v>6015897</v>
      </c>
      <c r="B5503" s="1">
        <v>45399.208333333336</v>
      </c>
      <c r="C5503" t="s">
        <v>7</v>
      </c>
      <c r="D5503" t="s">
        <v>8</v>
      </c>
      <c r="E5503" t="s">
        <v>8796</v>
      </c>
      <c r="F5503">
        <v>635</v>
      </c>
      <c r="G5503">
        <v>5.5E-2</v>
      </c>
      <c r="H5503">
        <v>0.36</v>
      </c>
      <c r="J5503" s="1" t="str">
        <f t="shared" si="86"/>
        <v>2024-04-17-05</v>
      </c>
    </row>
    <row r="5504" spans="1:10" x14ac:dyDescent="0.45">
      <c r="A5504">
        <v>6017570</v>
      </c>
      <c r="B5504" s="1">
        <v>45399.25</v>
      </c>
      <c r="C5504" t="s">
        <v>7</v>
      </c>
      <c r="D5504" t="s">
        <v>8</v>
      </c>
      <c r="E5504" t="s">
        <v>8796</v>
      </c>
      <c r="F5504">
        <v>635</v>
      </c>
      <c r="G5504">
        <v>0.24</v>
      </c>
      <c r="H5504">
        <v>0.59899999999999998</v>
      </c>
      <c r="J5504" s="1" t="str">
        <f t="shared" si="86"/>
        <v>2024-04-17-06</v>
      </c>
    </row>
    <row r="5505" spans="1:10" x14ac:dyDescent="0.45">
      <c r="A5505">
        <v>6018455</v>
      </c>
      <c r="B5505" s="1">
        <v>45399.291666666664</v>
      </c>
      <c r="C5505" t="s">
        <v>7</v>
      </c>
      <c r="D5505" t="s">
        <v>8</v>
      </c>
      <c r="E5505" t="s">
        <v>8796</v>
      </c>
      <c r="F5505">
        <v>635</v>
      </c>
      <c r="G5505">
        <v>0</v>
      </c>
      <c r="H5505">
        <v>1.5429999999999999</v>
      </c>
      <c r="J5505" s="1" t="str">
        <f t="shared" si="86"/>
        <v>2024-04-17-07</v>
      </c>
    </row>
    <row r="5506" spans="1:10" x14ac:dyDescent="0.45">
      <c r="A5506">
        <v>6019828</v>
      </c>
      <c r="B5506" s="1">
        <v>45399.333333333336</v>
      </c>
      <c r="C5506" t="s">
        <v>7</v>
      </c>
      <c r="D5506" t="s">
        <v>8</v>
      </c>
      <c r="E5506" t="s">
        <v>8796</v>
      </c>
      <c r="F5506">
        <v>635</v>
      </c>
      <c r="G5506">
        <v>4.2999999999999997E-2</v>
      </c>
      <c r="H5506">
        <v>2.3809999999999998</v>
      </c>
      <c r="J5506" s="1" t="str">
        <f t="shared" si="86"/>
        <v>2024-04-17-08</v>
      </c>
    </row>
    <row r="5507" spans="1:10" x14ac:dyDescent="0.45">
      <c r="A5507">
        <v>6021037</v>
      </c>
      <c r="B5507" s="1">
        <v>45399.375</v>
      </c>
      <c r="C5507" t="s">
        <v>7</v>
      </c>
      <c r="D5507" t="s">
        <v>8</v>
      </c>
      <c r="E5507" t="s">
        <v>8796</v>
      </c>
      <c r="F5507">
        <v>635</v>
      </c>
      <c r="G5507">
        <v>0</v>
      </c>
      <c r="H5507">
        <v>3.2559999999999998</v>
      </c>
      <c r="J5507" s="1" t="str">
        <f t="shared" ref="J5507:J5570" si="87">TEXT(YEAR(B5507),"0000")&amp;"-"&amp;TEXT(MONTH(B5507),"00")&amp;"-"&amp;TEXT(DAY(B5507),"00")&amp;"-"&amp;TEXT(HOUR(B5507),"00")</f>
        <v>2024-04-17-09</v>
      </c>
    </row>
    <row r="5508" spans="1:10" x14ac:dyDescent="0.45">
      <c r="A5508">
        <v>6021371</v>
      </c>
      <c r="B5508" s="1">
        <v>45399.416666666664</v>
      </c>
      <c r="C5508" t="s">
        <v>7</v>
      </c>
      <c r="D5508" t="s">
        <v>8</v>
      </c>
      <c r="E5508" t="s">
        <v>8796</v>
      </c>
      <c r="F5508">
        <v>635</v>
      </c>
      <c r="G5508">
        <v>0.628</v>
      </c>
      <c r="H5508">
        <v>0.56799999999999995</v>
      </c>
      <c r="J5508" s="1" t="str">
        <f t="shared" si="87"/>
        <v>2024-04-17-10</v>
      </c>
    </row>
    <row r="5509" spans="1:10" x14ac:dyDescent="0.45">
      <c r="A5509">
        <v>6022724</v>
      </c>
      <c r="B5509" s="1">
        <v>45399.458333333336</v>
      </c>
      <c r="C5509" t="s">
        <v>7</v>
      </c>
      <c r="D5509" t="s">
        <v>8</v>
      </c>
      <c r="E5509" t="s">
        <v>8796</v>
      </c>
      <c r="F5509">
        <v>635</v>
      </c>
      <c r="G5509">
        <v>3.2000000000000001E-2</v>
      </c>
      <c r="H5509">
        <v>0.61899999999999999</v>
      </c>
      <c r="J5509" s="1" t="str">
        <f t="shared" si="87"/>
        <v>2024-04-17-11</v>
      </c>
    </row>
    <row r="5510" spans="1:10" x14ac:dyDescent="0.45">
      <c r="A5510">
        <v>6023562</v>
      </c>
      <c r="B5510" s="1">
        <v>45399.5</v>
      </c>
      <c r="C5510" t="s">
        <v>7</v>
      </c>
      <c r="D5510" t="s">
        <v>8</v>
      </c>
      <c r="E5510" t="s">
        <v>8796</v>
      </c>
      <c r="F5510">
        <v>635</v>
      </c>
      <c r="G5510">
        <v>0.23499999999999999</v>
      </c>
      <c r="H5510">
        <v>0.59299999999999997</v>
      </c>
      <c r="J5510" s="1" t="str">
        <f t="shared" si="87"/>
        <v>2024-04-17-12</v>
      </c>
    </row>
    <row r="5511" spans="1:10" x14ac:dyDescent="0.45">
      <c r="A5511">
        <v>6024644</v>
      </c>
      <c r="B5511" s="1">
        <v>45399.541666666664</v>
      </c>
      <c r="C5511" t="s">
        <v>7</v>
      </c>
      <c r="D5511" t="s">
        <v>8</v>
      </c>
      <c r="E5511" t="s">
        <v>8796</v>
      </c>
      <c r="F5511">
        <v>635</v>
      </c>
      <c r="G5511">
        <v>0.11</v>
      </c>
      <c r="H5511">
        <v>0.90300000000000002</v>
      </c>
      <c r="J5511" s="1" t="str">
        <f t="shared" si="87"/>
        <v>2024-04-17-13</v>
      </c>
    </row>
    <row r="5512" spans="1:10" x14ac:dyDescent="0.45">
      <c r="A5512">
        <v>6025929</v>
      </c>
      <c r="B5512" s="1">
        <v>45399.583333333336</v>
      </c>
      <c r="C5512" t="s">
        <v>7</v>
      </c>
      <c r="D5512" t="s">
        <v>8</v>
      </c>
      <c r="E5512" t="s">
        <v>8796</v>
      </c>
      <c r="F5512">
        <v>635</v>
      </c>
      <c r="G5512">
        <v>0.29299999999999998</v>
      </c>
      <c r="H5512">
        <v>0.219</v>
      </c>
      <c r="J5512" s="1" t="str">
        <f t="shared" si="87"/>
        <v>2024-04-17-14</v>
      </c>
    </row>
    <row r="5513" spans="1:10" x14ac:dyDescent="0.45">
      <c r="A5513">
        <v>6027318</v>
      </c>
      <c r="B5513" s="1">
        <v>45399.625</v>
      </c>
      <c r="C5513" t="s">
        <v>7</v>
      </c>
      <c r="D5513" t="s">
        <v>8</v>
      </c>
      <c r="E5513" t="s">
        <v>8796</v>
      </c>
      <c r="F5513">
        <v>635</v>
      </c>
      <c r="G5513">
        <v>0.55600000000000005</v>
      </c>
      <c r="H5513">
        <v>0.154</v>
      </c>
      <c r="J5513" s="1" t="str">
        <f t="shared" si="87"/>
        <v>2024-04-17-15</v>
      </c>
    </row>
    <row r="5514" spans="1:10" x14ac:dyDescent="0.45">
      <c r="A5514">
        <v>6028287</v>
      </c>
      <c r="B5514" s="1">
        <v>45399.666666666664</v>
      </c>
      <c r="C5514" t="s">
        <v>7</v>
      </c>
      <c r="D5514" t="s">
        <v>8</v>
      </c>
      <c r="E5514" t="s">
        <v>8796</v>
      </c>
      <c r="F5514">
        <v>635</v>
      </c>
      <c r="G5514">
        <v>0.29899999999999999</v>
      </c>
      <c r="H5514">
        <v>2.1999999999999999E-2</v>
      </c>
      <c r="J5514" s="1" t="str">
        <f t="shared" si="87"/>
        <v>2024-04-17-16</v>
      </c>
    </row>
    <row r="5515" spans="1:10" x14ac:dyDescent="0.45">
      <c r="A5515">
        <v>6030026</v>
      </c>
      <c r="B5515" s="1">
        <v>45399.708333333336</v>
      </c>
      <c r="C5515" t="s">
        <v>7</v>
      </c>
      <c r="D5515" t="s">
        <v>8</v>
      </c>
      <c r="E5515" t="s">
        <v>8796</v>
      </c>
      <c r="F5515">
        <v>635</v>
      </c>
      <c r="G5515">
        <v>0.57099999999999995</v>
      </c>
      <c r="H5515">
        <v>0</v>
      </c>
      <c r="J5515" s="1" t="str">
        <f t="shared" si="87"/>
        <v>2024-04-17-17</v>
      </c>
    </row>
    <row r="5516" spans="1:10" x14ac:dyDescent="0.45">
      <c r="A5516">
        <v>6030390</v>
      </c>
      <c r="B5516" s="1">
        <v>45399.75</v>
      </c>
      <c r="C5516" t="s">
        <v>7</v>
      </c>
      <c r="D5516" t="s">
        <v>8</v>
      </c>
      <c r="E5516" t="s">
        <v>8796</v>
      </c>
      <c r="F5516">
        <v>635</v>
      </c>
      <c r="G5516">
        <v>0.81299999999999994</v>
      </c>
      <c r="H5516">
        <v>0</v>
      </c>
      <c r="J5516" s="1" t="str">
        <f t="shared" si="87"/>
        <v>2024-04-17-18</v>
      </c>
    </row>
    <row r="5517" spans="1:10" x14ac:dyDescent="0.45">
      <c r="A5517">
        <v>6031585</v>
      </c>
      <c r="B5517" s="1">
        <v>45399.791666666664</v>
      </c>
      <c r="C5517" t="s">
        <v>7</v>
      </c>
      <c r="D5517" t="s">
        <v>8</v>
      </c>
      <c r="E5517" t="s">
        <v>8796</v>
      </c>
      <c r="F5517">
        <v>635</v>
      </c>
      <c r="G5517">
        <v>0.63200000000000001</v>
      </c>
      <c r="H5517">
        <v>0</v>
      </c>
      <c r="J5517" s="1" t="str">
        <f t="shared" si="87"/>
        <v>2024-04-17-19</v>
      </c>
    </row>
    <row r="5518" spans="1:10" x14ac:dyDescent="0.45">
      <c r="A5518">
        <v>6032849</v>
      </c>
      <c r="B5518" s="1">
        <v>45399.833333333336</v>
      </c>
      <c r="C5518" t="s">
        <v>7</v>
      </c>
      <c r="D5518" t="s">
        <v>8</v>
      </c>
      <c r="E5518" t="s">
        <v>8796</v>
      </c>
      <c r="F5518">
        <v>635</v>
      </c>
      <c r="G5518">
        <v>0.219</v>
      </c>
      <c r="H5518">
        <v>0</v>
      </c>
      <c r="J5518" s="1" t="str">
        <f t="shared" si="87"/>
        <v>2024-04-17-20</v>
      </c>
    </row>
    <row r="5519" spans="1:10" x14ac:dyDescent="0.45">
      <c r="A5519">
        <v>6034385</v>
      </c>
      <c r="B5519" s="1">
        <v>45399.875</v>
      </c>
      <c r="C5519" t="s">
        <v>7</v>
      </c>
      <c r="D5519" t="s">
        <v>8</v>
      </c>
      <c r="E5519" t="s">
        <v>8796</v>
      </c>
      <c r="F5519">
        <v>635</v>
      </c>
      <c r="G5519">
        <v>0.59699999999999998</v>
      </c>
      <c r="H5519">
        <v>0</v>
      </c>
      <c r="J5519" s="1" t="str">
        <f t="shared" si="87"/>
        <v>2024-04-17-21</v>
      </c>
    </row>
    <row r="5520" spans="1:10" x14ac:dyDescent="0.45">
      <c r="A5520">
        <v>6034592</v>
      </c>
      <c r="B5520" s="1">
        <v>45399.916666666664</v>
      </c>
      <c r="C5520" t="s">
        <v>7</v>
      </c>
      <c r="D5520" t="s">
        <v>8</v>
      </c>
      <c r="E5520" t="s">
        <v>8796</v>
      </c>
      <c r="F5520">
        <v>635</v>
      </c>
      <c r="G5520">
        <v>0.14499999999999999</v>
      </c>
      <c r="H5520">
        <v>0</v>
      </c>
      <c r="J5520" s="1" t="str">
        <f t="shared" si="87"/>
        <v>2024-04-17-22</v>
      </c>
    </row>
    <row r="5521" spans="1:10" x14ac:dyDescent="0.45">
      <c r="A5521">
        <v>6036614</v>
      </c>
      <c r="B5521" s="1">
        <v>45399.958333333336</v>
      </c>
      <c r="C5521" t="s">
        <v>7</v>
      </c>
      <c r="D5521" t="s">
        <v>8</v>
      </c>
      <c r="E5521" t="s">
        <v>8796</v>
      </c>
      <c r="F5521">
        <v>635</v>
      </c>
      <c r="G5521">
        <v>0.69499999999999995</v>
      </c>
      <c r="H5521">
        <v>0</v>
      </c>
      <c r="J5521" s="1" t="str">
        <f t="shared" si="87"/>
        <v>2024-04-17-23</v>
      </c>
    </row>
    <row r="5522" spans="1:10" x14ac:dyDescent="0.45">
      <c r="A5522">
        <v>6036657</v>
      </c>
      <c r="B5522" s="1">
        <v>45400</v>
      </c>
      <c r="C5522" t="s">
        <v>7</v>
      </c>
      <c r="D5522" t="s">
        <v>8</v>
      </c>
      <c r="E5522" t="s">
        <v>8796</v>
      </c>
      <c r="F5522">
        <v>635</v>
      </c>
      <c r="G5522">
        <v>0.21099999999999999</v>
      </c>
      <c r="H5522">
        <v>0</v>
      </c>
      <c r="J5522" s="1" t="str">
        <f t="shared" si="87"/>
        <v>2024-04-18-00</v>
      </c>
    </row>
    <row r="5523" spans="1:10" x14ac:dyDescent="0.45">
      <c r="A5523">
        <v>6038414</v>
      </c>
      <c r="B5523" s="1">
        <v>45400.041666666664</v>
      </c>
      <c r="C5523" t="s">
        <v>7</v>
      </c>
      <c r="D5523" t="s">
        <v>8</v>
      </c>
      <c r="E5523" t="s">
        <v>8796</v>
      </c>
      <c r="F5523">
        <v>635</v>
      </c>
      <c r="G5523">
        <v>0.64300000000000002</v>
      </c>
      <c r="H5523">
        <v>0</v>
      </c>
      <c r="J5523" s="1" t="str">
        <f t="shared" si="87"/>
        <v>2024-04-18-01</v>
      </c>
    </row>
    <row r="5524" spans="1:10" x14ac:dyDescent="0.45">
      <c r="A5524">
        <v>6039477</v>
      </c>
      <c r="B5524" s="1">
        <v>45400.083333333336</v>
      </c>
      <c r="C5524" t="s">
        <v>7</v>
      </c>
      <c r="D5524" t="s">
        <v>8</v>
      </c>
      <c r="E5524" t="s">
        <v>8796</v>
      </c>
      <c r="F5524">
        <v>635</v>
      </c>
      <c r="G5524">
        <v>0.218</v>
      </c>
      <c r="H5524">
        <v>0</v>
      </c>
      <c r="J5524" s="1" t="str">
        <f t="shared" si="87"/>
        <v>2024-04-18-02</v>
      </c>
    </row>
    <row r="5525" spans="1:10" x14ac:dyDescent="0.45">
      <c r="A5525">
        <v>6040893</v>
      </c>
      <c r="B5525" s="1">
        <v>45400.125</v>
      </c>
      <c r="C5525" t="s">
        <v>7</v>
      </c>
      <c r="D5525" t="s">
        <v>8</v>
      </c>
      <c r="E5525" t="s">
        <v>8796</v>
      </c>
      <c r="F5525">
        <v>635</v>
      </c>
      <c r="G5525">
        <v>0.53</v>
      </c>
      <c r="H5525">
        <v>0</v>
      </c>
      <c r="J5525" s="1" t="str">
        <f t="shared" si="87"/>
        <v>2024-04-18-03</v>
      </c>
    </row>
    <row r="5526" spans="1:10" x14ac:dyDescent="0.45">
      <c r="A5526">
        <v>6041500</v>
      </c>
      <c r="B5526" s="1">
        <v>45400.166666666664</v>
      </c>
      <c r="C5526" t="s">
        <v>7</v>
      </c>
      <c r="D5526" t="s">
        <v>8</v>
      </c>
      <c r="E5526" t="s">
        <v>8796</v>
      </c>
      <c r="F5526">
        <v>635</v>
      </c>
      <c r="G5526">
        <v>0.34599999999999997</v>
      </c>
      <c r="H5526">
        <v>2E-3</v>
      </c>
      <c r="J5526" s="1" t="str">
        <f t="shared" si="87"/>
        <v>2024-04-18-04</v>
      </c>
    </row>
    <row r="5527" spans="1:10" x14ac:dyDescent="0.45">
      <c r="A5527">
        <v>6042824</v>
      </c>
      <c r="B5527" s="1">
        <v>45400.208333333336</v>
      </c>
      <c r="C5527" t="s">
        <v>7</v>
      </c>
      <c r="D5527" t="s">
        <v>8</v>
      </c>
      <c r="E5527" t="s">
        <v>8796</v>
      </c>
      <c r="F5527">
        <v>635</v>
      </c>
      <c r="G5527">
        <v>0.48499999999999999</v>
      </c>
      <c r="H5527">
        <v>9.4E-2</v>
      </c>
      <c r="J5527" s="1" t="str">
        <f t="shared" si="87"/>
        <v>2024-04-18-05</v>
      </c>
    </row>
    <row r="5528" spans="1:10" x14ac:dyDescent="0.45">
      <c r="A5528">
        <v>6044169</v>
      </c>
      <c r="B5528" s="1">
        <v>45400.25</v>
      </c>
      <c r="C5528" t="s">
        <v>7</v>
      </c>
      <c r="D5528" t="s">
        <v>8</v>
      </c>
      <c r="E5528" t="s">
        <v>8796</v>
      </c>
      <c r="F5528">
        <v>635</v>
      </c>
      <c r="G5528">
        <v>0.76600000000000001</v>
      </c>
      <c r="H5528">
        <v>0.251</v>
      </c>
      <c r="J5528" s="1" t="str">
        <f t="shared" si="87"/>
        <v>2024-04-18-06</v>
      </c>
    </row>
    <row r="5529" spans="1:10" x14ac:dyDescent="0.45">
      <c r="A5529">
        <v>6044743</v>
      </c>
      <c r="B5529" s="1">
        <v>45400.291666666664</v>
      </c>
      <c r="C5529" t="s">
        <v>7</v>
      </c>
      <c r="D5529" t="s">
        <v>8</v>
      </c>
      <c r="E5529" t="s">
        <v>8796</v>
      </c>
      <c r="F5529">
        <v>635</v>
      </c>
      <c r="G5529">
        <v>0.27100000000000002</v>
      </c>
      <c r="H5529">
        <v>0.247</v>
      </c>
      <c r="J5529" s="1" t="str">
        <f t="shared" si="87"/>
        <v>2024-04-18-07</v>
      </c>
    </row>
    <row r="5530" spans="1:10" x14ac:dyDescent="0.45">
      <c r="A5530">
        <v>6046007</v>
      </c>
      <c r="B5530" s="1">
        <v>45400.333333333336</v>
      </c>
      <c r="C5530" t="s">
        <v>7</v>
      </c>
      <c r="D5530" t="s">
        <v>8</v>
      </c>
      <c r="E5530" t="s">
        <v>8796</v>
      </c>
      <c r="F5530">
        <v>635</v>
      </c>
      <c r="G5530">
        <v>0.152</v>
      </c>
      <c r="H5530">
        <v>0.41199999999999998</v>
      </c>
      <c r="J5530" s="1" t="str">
        <f t="shared" si="87"/>
        <v>2024-04-18-08</v>
      </c>
    </row>
    <row r="5531" spans="1:10" x14ac:dyDescent="0.45">
      <c r="A5531">
        <v>6047192</v>
      </c>
      <c r="B5531" s="1">
        <v>45400.375</v>
      </c>
      <c r="C5531" t="s">
        <v>7</v>
      </c>
      <c r="D5531" t="s">
        <v>8</v>
      </c>
      <c r="E5531" t="s">
        <v>8796</v>
      </c>
      <c r="F5531">
        <v>635</v>
      </c>
      <c r="G5531">
        <v>0.84499999999999997</v>
      </c>
      <c r="H5531">
        <v>0.36699999999999999</v>
      </c>
      <c r="J5531" s="1" t="str">
        <f t="shared" si="87"/>
        <v>2024-04-18-09</v>
      </c>
    </row>
    <row r="5532" spans="1:10" x14ac:dyDescent="0.45">
      <c r="A5532">
        <v>6048569</v>
      </c>
      <c r="B5532" s="1">
        <v>45400.416666666664</v>
      </c>
      <c r="C5532" t="s">
        <v>7</v>
      </c>
      <c r="D5532" t="s">
        <v>8</v>
      </c>
      <c r="E5532" t="s">
        <v>8796</v>
      </c>
      <c r="F5532">
        <v>635</v>
      </c>
      <c r="G5532">
        <v>1.4970000000000001</v>
      </c>
      <c r="H5532">
        <v>0.51900000000000002</v>
      </c>
      <c r="J5532" s="1" t="str">
        <f t="shared" si="87"/>
        <v>2024-04-18-10</v>
      </c>
    </row>
    <row r="5533" spans="1:10" x14ac:dyDescent="0.45">
      <c r="A5533">
        <v>6049354</v>
      </c>
      <c r="B5533" s="1">
        <v>45400.458333333336</v>
      </c>
      <c r="C5533" t="s">
        <v>7</v>
      </c>
      <c r="D5533" t="s">
        <v>8</v>
      </c>
      <c r="E5533" t="s">
        <v>8796</v>
      </c>
      <c r="F5533">
        <v>635</v>
      </c>
      <c r="G5533">
        <v>0.155</v>
      </c>
      <c r="H5533">
        <v>0.45400000000000001</v>
      </c>
      <c r="J5533" s="1" t="str">
        <f t="shared" si="87"/>
        <v>2024-04-18-11</v>
      </c>
    </row>
    <row r="5534" spans="1:10" x14ac:dyDescent="0.45">
      <c r="A5534">
        <v>6049869</v>
      </c>
      <c r="B5534" s="1">
        <v>45400.5</v>
      </c>
      <c r="C5534" t="s">
        <v>7</v>
      </c>
      <c r="D5534" t="s">
        <v>8</v>
      </c>
      <c r="E5534" t="s">
        <v>8796</v>
      </c>
      <c r="F5534">
        <v>635</v>
      </c>
      <c r="G5534">
        <v>0.17699999999999999</v>
      </c>
      <c r="H5534">
        <v>0.69499999999999995</v>
      </c>
      <c r="J5534" s="1" t="str">
        <f t="shared" si="87"/>
        <v>2024-04-18-12</v>
      </c>
    </row>
    <row r="5535" spans="1:10" x14ac:dyDescent="0.45">
      <c r="A5535">
        <v>6051389</v>
      </c>
      <c r="B5535" s="1">
        <v>45400.541666666664</v>
      </c>
      <c r="C5535" t="s">
        <v>7</v>
      </c>
      <c r="D5535" t="s">
        <v>8</v>
      </c>
      <c r="E5535" t="s">
        <v>8796</v>
      </c>
      <c r="F5535">
        <v>635</v>
      </c>
      <c r="G5535">
        <v>3.5000000000000003E-2</v>
      </c>
      <c r="H5535">
        <v>0.81399999999999995</v>
      </c>
      <c r="J5535" s="1" t="str">
        <f t="shared" si="87"/>
        <v>2024-04-18-13</v>
      </c>
    </row>
    <row r="5536" spans="1:10" x14ac:dyDescent="0.45">
      <c r="A5536">
        <v>6052009</v>
      </c>
      <c r="B5536" s="1">
        <v>45400.583333333336</v>
      </c>
      <c r="C5536" t="s">
        <v>7</v>
      </c>
      <c r="D5536" t="s">
        <v>8</v>
      </c>
      <c r="E5536" t="s">
        <v>8796</v>
      </c>
      <c r="F5536">
        <v>635</v>
      </c>
      <c r="G5536">
        <v>1.81</v>
      </c>
      <c r="H5536">
        <v>0.66600000000000004</v>
      </c>
      <c r="J5536" s="1" t="str">
        <f t="shared" si="87"/>
        <v>2024-04-18-14</v>
      </c>
    </row>
    <row r="5537" spans="1:10" x14ac:dyDescent="0.45">
      <c r="A5537">
        <v>6053467</v>
      </c>
      <c r="B5537" s="1">
        <v>45400.625</v>
      </c>
      <c r="C5537" t="s">
        <v>7</v>
      </c>
      <c r="D5537" t="s">
        <v>8</v>
      </c>
      <c r="E5537" t="s">
        <v>8796</v>
      </c>
      <c r="F5537">
        <v>635</v>
      </c>
      <c r="G5537">
        <v>0.995</v>
      </c>
      <c r="H5537">
        <v>0.57499999999999996</v>
      </c>
      <c r="J5537" s="1" t="str">
        <f t="shared" si="87"/>
        <v>2024-04-18-15</v>
      </c>
    </row>
    <row r="5538" spans="1:10" x14ac:dyDescent="0.45">
      <c r="A5538">
        <v>6054878</v>
      </c>
      <c r="B5538" s="1">
        <v>45400.666666666664</v>
      </c>
      <c r="C5538" t="s">
        <v>7</v>
      </c>
      <c r="D5538" t="s">
        <v>8</v>
      </c>
      <c r="E5538" t="s">
        <v>8796</v>
      </c>
      <c r="F5538">
        <v>635</v>
      </c>
      <c r="G5538">
        <v>0.44900000000000001</v>
      </c>
      <c r="H5538">
        <v>4.4999999999999998E-2</v>
      </c>
      <c r="J5538" s="1" t="str">
        <f t="shared" si="87"/>
        <v>2024-04-18-16</v>
      </c>
    </row>
    <row r="5539" spans="1:10" x14ac:dyDescent="0.45">
      <c r="A5539">
        <v>6055950</v>
      </c>
      <c r="B5539" s="1">
        <v>45400.708333333336</v>
      </c>
      <c r="C5539" t="s">
        <v>7</v>
      </c>
      <c r="D5539" t="s">
        <v>8</v>
      </c>
      <c r="E5539" t="s">
        <v>8796</v>
      </c>
      <c r="F5539">
        <v>635</v>
      </c>
      <c r="G5539">
        <v>0.29899999999999999</v>
      </c>
      <c r="H5539">
        <v>0</v>
      </c>
      <c r="J5539" s="1" t="str">
        <f t="shared" si="87"/>
        <v>2024-04-18-17</v>
      </c>
    </row>
    <row r="5540" spans="1:10" x14ac:dyDescent="0.45">
      <c r="A5540">
        <v>6056989</v>
      </c>
      <c r="B5540" s="1">
        <v>45400.75</v>
      </c>
      <c r="C5540" t="s">
        <v>7</v>
      </c>
      <c r="D5540" t="s">
        <v>8</v>
      </c>
      <c r="E5540" t="s">
        <v>8796</v>
      </c>
      <c r="F5540">
        <v>635</v>
      </c>
      <c r="G5540">
        <v>0.26300000000000001</v>
      </c>
      <c r="H5540">
        <v>0</v>
      </c>
      <c r="J5540" s="1" t="str">
        <f t="shared" si="87"/>
        <v>2024-04-18-18</v>
      </c>
    </row>
    <row r="5541" spans="1:10" x14ac:dyDescent="0.45">
      <c r="A5541">
        <v>6057458</v>
      </c>
      <c r="B5541" s="1">
        <v>45400.791666666664</v>
      </c>
      <c r="C5541" t="s">
        <v>7</v>
      </c>
      <c r="D5541" t="s">
        <v>8</v>
      </c>
      <c r="E5541" t="s">
        <v>8796</v>
      </c>
      <c r="F5541">
        <v>635</v>
      </c>
      <c r="G5541">
        <v>0.28199999999999997</v>
      </c>
      <c r="H5541">
        <v>0</v>
      </c>
      <c r="J5541" s="1" t="str">
        <f t="shared" si="87"/>
        <v>2024-04-18-19</v>
      </c>
    </row>
    <row r="5542" spans="1:10" x14ac:dyDescent="0.45">
      <c r="A5542">
        <v>6058584</v>
      </c>
      <c r="B5542" s="1">
        <v>45400.833333333336</v>
      </c>
      <c r="C5542" t="s">
        <v>7</v>
      </c>
      <c r="D5542" t="s">
        <v>8</v>
      </c>
      <c r="E5542" t="s">
        <v>8796</v>
      </c>
      <c r="F5542">
        <v>635</v>
      </c>
      <c r="G5542">
        <v>0.22800000000000001</v>
      </c>
      <c r="H5542">
        <v>0</v>
      </c>
      <c r="J5542" s="1" t="str">
        <f t="shared" si="87"/>
        <v>2024-04-18-20</v>
      </c>
    </row>
    <row r="5543" spans="1:10" x14ac:dyDescent="0.45">
      <c r="A5543">
        <v>6060108</v>
      </c>
      <c r="B5543" s="1">
        <v>45400.875</v>
      </c>
      <c r="C5543" t="s">
        <v>7</v>
      </c>
      <c r="D5543" t="s">
        <v>8</v>
      </c>
      <c r="E5543" t="s">
        <v>8796</v>
      </c>
      <c r="F5543">
        <v>635</v>
      </c>
      <c r="G5543">
        <v>0.16600000000000001</v>
      </c>
      <c r="H5543">
        <v>0</v>
      </c>
      <c r="J5543" s="1" t="str">
        <f t="shared" si="87"/>
        <v>2024-04-18-21</v>
      </c>
    </row>
    <row r="5544" spans="1:10" x14ac:dyDescent="0.45">
      <c r="A5544">
        <v>6060985</v>
      </c>
      <c r="B5544" s="1">
        <v>45400.916666666664</v>
      </c>
      <c r="C5544" t="s">
        <v>7</v>
      </c>
      <c r="D5544" t="s">
        <v>8</v>
      </c>
      <c r="E5544" t="s">
        <v>8796</v>
      </c>
      <c r="F5544">
        <v>635</v>
      </c>
      <c r="G5544">
        <v>0.23599999999999999</v>
      </c>
      <c r="H5544">
        <v>0</v>
      </c>
      <c r="J5544" s="1" t="str">
        <f t="shared" si="87"/>
        <v>2024-04-18-22</v>
      </c>
    </row>
    <row r="5545" spans="1:10" x14ac:dyDescent="0.45">
      <c r="A5545">
        <v>6062418</v>
      </c>
      <c r="B5545" s="1">
        <v>45400.958333333336</v>
      </c>
      <c r="C5545" t="s">
        <v>7</v>
      </c>
      <c r="D5545" t="s">
        <v>8</v>
      </c>
      <c r="E5545" t="s">
        <v>8796</v>
      </c>
      <c r="F5545">
        <v>635</v>
      </c>
      <c r="G5545">
        <v>0.17</v>
      </c>
      <c r="H5545">
        <v>0</v>
      </c>
      <c r="J5545" s="1" t="str">
        <f t="shared" si="87"/>
        <v>2024-04-18-23</v>
      </c>
    </row>
    <row r="5546" spans="1:10" x14ac:dyDescent="0.45">
      <c r="A5546">
        <v>6062997</v>
      </c>
      <c r="B5546" s="1">
        <v>45401</v>
      </c>
      <c r="C5546" t="s">
        <v>7</v>
      </c>
      <c r="D5546" t="s">
        <v>8</v>
      </c>
      <c r="E5546" t="s">
        <v>8796</v>
      </c>
      <c r="F5546">
        <v>635</v>
      </c>
      <c r="G5546">
        <v>1.099</v>
      </c>
      <c r="H5546">
        <v>0</v>
      </c>
      <c r="J5546" s="1" t="str">
        <f t="shared" si="87"/>
        <v>2024-04-19-00</v>
      </c>
    </row>
    <row r="5547" spans="1:10" x14ac:dyDescent="0.45">
      <c r="A5547">
        <v>6064179</v>
      </c>
      <c r="B5547" s="1">
        <v>45401.041666666664</v>
      </c>
      <c r="C5547" t="s">
        <v>7</v>
      </c>
      <c r="D5547" t="s">
        <v>8</v>
      </c>
      <c r="E5547" t="s">
        <v>8796</v>
      </c>
      <c r="F5547">
        <v>635</v>
      </c>
      <c r="G5547">
        <v>0.23400000000000001</v>
      </c>
      <c r="H5547">
        <v>0</v>
      </c>
      <c r="J5547" s="1" t="str">
        <f t="shared" si="87"/>
        <v>2024-04-19-01</v>
      </c>
    </row>
    <row r="5548" spans="1:10" x14ac:dyDescent="0.45">
      <c r="A5548">
        <v>6065152</v>
      </c>
      <c r="B5548" s="1">
        <v>45401.083333333336</v>
      </c>
      <c r="C5548" t="s">
        <v>7</v>
      </c>
      <c r="D5548" t="s">
        <v>8</v>
      </c>
      <c r="E5548" t="s">
        <v>8796</v>
      </c>
      <c r="F5548">
        <v>635</v>
      </c>
      <c r="G5548">
        <v>0.59799999999999998</v>
      </c>
      <c r="H5548">
        <v>0</v>
      </c>
      <c r="J5548" s="1" t="str">
        <f t="shared" si="87"/>
        <v>2024-04-19-02</v>
      </c>
    </row>
    <row r="5549" spans="1:10" x14ac:dyDescent="0.45">
      <c r="A5549">
        <v>6066680</v>
      </c>
      <c r="B5549" s="1">
        <v>45401.125</v>
      </c>
      <c r="C5549" t="s">
        <v>7</v>
      </c>
      <c r="D5549" t="s">
        <v>8</v>
      </c>
      <c r="E5549" t="s">
        <v>8796</v>
      </c>
      <c r="F5549">
        <v>635</v>
      </c>
      <c r="G5549">
        <v>0.29599999999999999</v>
      </c>
      <c r="H5549">
        <v>0</v>
      </c>
      <c r="J5549" s="1" t="str">
        <f t="shared" si="87"/>
        <v>2024-04-19-03</v>
      </c>
    </row>
    <row r="5550" spans="1:10" x14ac:dyDescent="0.45">
      <c r="A5550">
        <v>6067658</v>
      </c>
      <c r="B5550" s="1">
        <v>45401.166666666664</v>
      </c>
      <c r="C5550" t="s">
        <v>7</v>
      </c>
      <c r="D5550" t="s">
        <v>8</v>
      </c>
      <c r="E5550" t="s">
        <v>8796</v>
      </c>
      <c r="F5550">
        <v>635</v>
      </c>
      <c r="G5550">
        <v>0.56399999999999995</v>
      </c>
      <c r="H5550">
        <v>0.04</v>
      </c>
      <c r="J5550" s="1" t="str">
        <f t="shared" si="87"/>
        <v>2024-04-19-04</v>
      </c>
    </row>
    <row r="5551" spans="1:10" x14ac:dyDescent="0.45">
      <c r="A5551">
        <v>6068568</v>
      </c>
      <c r="B5551" s="1">
        <v>45401.208333333336</v>
      </c>
      <c r="C5551" t="s">
        <v>7</v>
      </c>
      <c r="D5551" t="s">
        <v>8</v>
      </c>
      <c r="E5551" t="s">
        <v>8796</v>
      </c>
      <c r="F5551">
        <v>635</v>
      </c>
      <c r="G5551">
        <v>0.11799999999999999</v>
      </c>
      <c r="H5551">
        <v>0.48899999999999999</v>
      </c>
      <c r="J5551" s="1" t="str">
        <f t="shared" si="87"/>
        <v>2024-04-19-05</v>
      </c>
    </row>
    <row r="5552" spans="1:10" x14ac:dyDescent="0.45">
      <c r="A5552">
        <v>6070040</v>
      </c>
      <c r="B5552" s="1">
        <v>45401.25</v>
      </c>
      <c r="C5552" t="s">
        <v>7</v>
      </c>
      <c r="D5552" t="s">
        <v>8</v>
      </c>
      <c r="E5552" t="s">
        <v>8796</v>
      </c>
      <c r="F5552">
        <v>635</v>
      </c>
      <c r="G5552">
        <v>0.61399999999999999</v>
      </c>
      <c r="H5552">
        <v>1.073</v>
      </c>
      <c r="J5552" s="1" t="str">
        <f t="shared" si="87"/>
        <v>2024-04-19-06</v>
      </c>
    </row>
    <row r="5553" spans="1:10" x14ac:dyDescent="0.45">
      <c r="A5553">
        <v>6071133</v>
      </c>
      <c r="B5553" s="1">
        <v>45401.291666666664</v>
      </c>
      <c r="C5553" t="s">
        <v>7</v>
      </c>
      <c r="D5553" t="s">
        <v>8</v>
      </c>
      <c r="E5553" t="s">
        <v>8796</v>
      </c>
      <c r="F5553">
        <v>635</v>
      </c>
      <c r="G5553">
        <v>7.0000000000000001E-3</v>
      </c>
      <c r="H5553">
        <v>2.552</v>
      </c>
      <c r="J5553" s="1" t="str">
        <f t="shared" si="87"/>
        <v>2024-04-19-07</v>
      </c>
    </row>
    <row r="5554" spans="1:10" x14ac:dyDescent="0.45">
      <c r="A5554">
        <v>6072438</v>
      </c>
      <c r="B5554" s="1">
        <v>45401.333333333336</v>
      </c>
      <c r="C5554" t="s">
        <v>7</v>
      </c>
      <c r="D5554" t="s">
        <v>8</v>
      </c>
      <c r="E5554" t="s">
        <v>8796</v>
      </c>
      <c r="F5554">
        <v>635</v>
      </c>
      <c r="G5554">
        <v>0.89400000000000002</v>
      </c>
      <c r="H5554">
        <v>2.363</v>
      </c>
      <c r="J5554" s="1" t="str">
        <f t="shared" si="87"/>
        <v>2024-04-19-08</v>
      </c>
    </row>
    <row r="5555" spans="1:10" x14ac:dyDescent="0.45">
      <c r="A5555">
        <v>6073626</v>
      </c>
      <c r="B5555" s="1">
        <v>45401.375</v>
      </c>
      <c r="C5555" t="s">
        <v>7</v>
      </c>
      <c r="D5555" t="s">
        <v>8</v>
      </c>
      <c r="E5555" t="s">
        <v>8796</v>
      </c>
      <c r="F5555">
        <v>635</v>
      </c>
      <c r="G5555">
        <v>1.294</v>
      </c>
      <c r="H5555">
        <v>2.2349999999999999</v>
      </c>
      <c r="J5555" s="1" t="str">
        <f t="shared" si="87"/>
        <v>2024-04-19-09</v>
      </c>
    </row>
    <row r="5556" spans="1:10" x14ac:dyDescent="0.45">
      <c r="A5556">
        <v>6074732</v>
      </c>
      <c r="B5556" s="1">
        <v>45401.416666666664</v>
      </c>
      <c r="C5556" t="s">
        <v>7</v>
      </c>
      <c r="D5556" t="s">
        <v>8</v>
      </c>
      <c r="E5556" t="s">
        <v>8796</v>
      </c>
      <c r="F5556">
        <v>635</v>
      </c>
      <c r="G5556">
        <v>0.29099999999999998</v>
      </c>
      <c r="H5556">
        <v>3.1920000000000002</v>
      </c>
      <c r="J5556" s="1" t="str">
        <f t="shared" si="87"/>
        <v>2024-04-19-10</v>
      </c>
    </row>
    <row r="5557" spans="1:10" x14ac:dyDescent="0.45">
      <c r="A5557">
        <v>6075938</v>
      </c>
      <c r="B5557" s="1">
        <v>45401.458333333336</v>
      </c>
      <c r="C5557" t="s">
        <v>7</v>
      </c>
      <c r="D5557" t="s">
        <v>8</v>
      </c>
      <c r="E5557" t="s">
        <v>8796</v>
      </c>
      <c r="F5557">
        <v>635</v>
      </c>
      <c r="G5557">
        <v>0</v>
      </c>
      <c r="H5557">
        <v>4.1829999999999998</v>
      </c>
      <c r="J5557" s="1" t="str">
        <f t="shared" si="87"/>
        <v>2024-04-19-11</v>
      </c>
    </row>
    <row r="5558" spans="1:10" x14ac:dyDescent="0.45">
      <c r="A5558">
        <v>6076233</v>
      </c>
      <c r="B5558" s="1">
        <v>45401.5</v>
      </c>
      <c r="C5558" t="s">
        <v>7</v>
      </c>
      <c r="D5558" t="s">
        <v>8</v>
      </c>
      <c r="E5558" t="s">
        <v>8796</v>
      </c>
      <c r="F5558">
        <v>635</v>
      </c>
      <c r="G5558">
        <v>1.2999999999999999E-2</v>
      </c>
      <c r="H5558">
        <v>3.444</v>
      </c>
      <c r="J5558" s="1" t="str">
        <f t="shared" si="87"/>
        <v>2024-04-19-12</v>
      </c>
    </row>
    <row r="5559" spans="1:10" x14ac:dyDescent="0.45">
      <c r="A5559">
        <v>6078051</v>
      </c>
      <c r="B5559" s="1">
        <v>45401.541666666664</v>
      </c>
      <c r="C5559" t="s">
        <v>7</v>
      </c>
      <c r="D5559" t="s">
        <v>8</v>
      </c>
      <c r="E5559" t="s">
        <v>8796</v>
      </c>
      <c r="F5559">
        <v>635</v>
      </c>
      <c r="G5559">
        <v>3.0000000000000001E-3</v>
      </c>
      <c r="H5559">
        <v>2.9820000000000002</v>
      </c>
      <c r="J5559" s="1" t="str">
        <f t="shared" si="87"/>
        <v>2024-04-19-13</v>
      </c>
    </row>
    <row r="5560" spans="1:10" x14ac:dyDescent="0.45">
      <c r="A5560">
        <v>6079004</v>
      </c>
      <c r="B5560" s="1">
        <v>45401.583333333336</v>
      </c>
      <c r="C5560" t="s">
        <v>7</v>
      </c>
      <c r="D5560" t="s">
        <v>8</v>
      </c>
      <c r="E5560" t="s">
        <v>8796</v>
      </c>
      <c r="F5560">
        <v>635</v>
      </c>
      <c r="G5560">
        <v>0</v>
      </c>
      <c r="H5560">
        <v>2.1259999999999999</v>
      </c>
      <c r="J5560" s="1" t="str">
        <f t="shared" si="87"/>
        <v>2024-04-19-14</v>
      </c>
    </row>
    <row r="5561" spans="1:10" x14ac:dyDescent="0.45">
      <c r="A5561">
        <v>6079822</v>
      </c>
      <c r="B5561" s="1">
        <v>45401.625</v>
      </c>
      <c r="C5561" t="s">
        <v>7</v>
      </c>
      <c r="D5561" t="s">
        <v>8</v>
      </c>
      <c r="E5561" t="s">
        <v>8796</v>
      </c>
      <c r="F5561">
        <v>635</v>
      </c>
      <c r="G5561">
        <v>0.23899999999999999</v>
      </c>
      <c r="H5561">
        <v>0.95499999999999996</v>
      </c>
      <c r="J5561" s="1" t="str">
        <f t="shared" si="87"/>
        <v>2024-04-19-15</v>
      </c>
    </row>
    <row r="5562" spans="1:10" x14ac:dyDescent="0.45">
      <c r="A5562">
        <v>6080538</v>
      </c>
      <c r="B5562" s="1">
        <v>45401.666666666664</v>
      </c>
      <c r="C5562" t="s">
        <v>7</v>
      </c>
      <c r="D5562" t="s">
        <v>8</v>
      </c>
      <c r="E5562" t="s">
        <v>8796</v>
      </c>
      <c r="F5562">
        <v>635</v>
      </c>
      <c r="G5562">
        <v>7.1999999999999995E-2</v>
      </c>
      <c r="H5562">
        <v>0.24299999999999999</v>
      </c>
      <c r="J5562" s="1" t="str">
        <f t="shared" si="87"/>
        <v>2024-04-19-16</v>
      </c>
    </row>
    <row r="5563" spans="1:10" x14ac:dyDescent="0.45">
      <c r="A5563">
        <v>6081981</v>
      </c>
      <c r="B5563" s="1">
        <v>45401.708333333336</v>
      </c>
      <c r="C5563" t="s">
        <v>7</v>
      </c>
      <c r="D5563" t="s">
        <v>8</v>
      </c>
      <c r="E5563" t="s">
        <v>8796</v>
      </c>
      <c r="F5563">
        <v>635</v>
      </c>
      <c r="G5563">
        <v>0.69399999999999995</v>
      </c>
      <c r="H5563">
        <v>1.0999999999999999E-2</v>
      </c>
      <c r="J5563" s="1" t="str">
        <f t="shared" si="87"/>
        <v>2024-04-19-17</v>
      </c>
    </row>
    <row r="5564" spans="1:10" x14ac:dyDescent="0.45">
      <c r="A5564">
        <v>6083338</v>
      </c>
      <c r="B5564" s="1">
        <v>45401.75</v>
      </c>
      <c r="C5564" t="s">
        <v>7</v>
      </c>
      <c r="D5564" t="s">
        <v>8</v>
      </c>
      <c r="E5564" t="s">
        <v>8796</v>
      </c>
      <c r="F5564">
        <v>635</v>
      </c>
      <c r="G5564">
        <v>0.29799999999999999</v>
      </c>
      <c r="H5564">
        <v>0</v>
      </c>
      <c r="J5564" s="1" t="str">
        <f t="shared" si="87"/>
        <v>2024-04-19-18</v>
      </c>
    </row>
    <row r="5565" spans="1:10" x14ac:dyDescent="0.45">
      <c r="A5565">
        <v>6084056</v>
      </c>
      <c r="B5565" s="1">
        <v>45401.791666666664</v>
      </c>
      <c r="C5565" t="s">
        <v>7</v>
      </c>
      <c r="D5565" t="s">
        <v>8</v>
      </c>
      <c r="E5565" t="s">
        <v>8796</v>
      </c>
      <c r="F5565">
        <v>635</v>
      </c>
      <c r="G5565">
        <v>0.879</v>
      </c>
      <c r="H5565">
        <v>0</v>
      </c>
      <c r="J5565" s="1" t="str">
        <f t="shared" si="87"/>
        <v>2024-04-19-19</v>
      </c>
    </row>
    <row r="5566" spans="1:10" x14ac:dyDescent="0.45">
      <c r="A5566">
        <v>6085497</v>
      </c>
      <c r="B5566" s="1">
        <v>45401.833333333336</v>
      </c>
      <c r="C5566" t="s">
        <v>7</v>
      </c>
      <c r="D5566" t="s">
        <v>8</v>
      </c>
      <c r="E5566" t="s">
        <v>8796</v>
      </c>
      <c r="F5566">
        <v>635</v>
      </c>
      <c r="G5566">
        <v>0.54500000000000004</v>
      </c>
      <c r="H5566">
        <v>0</v>
      </c>
      <c r="J5566" s="1" t="str">
        <f t="shared" si="87"/>
        <v>2024-04-19-20</v>
      </c>
    </row>
    <row r="5567" spans="1:10" x14ac:dyDescent="0.45">
      <c r="A5567">
        <v>6086195</v>
      </c>
      <c r="B5567" s="1">
        <v>45401.875</v>
      </c>
      <c r="C5567" t="s">
        <v>7</v>
      </c>
      <c r="D5567" t="s">
        <v>8</v>
      </c>
      <c r="E5567" t="s">
        <v>8796</v>
      </c>
      <c r="F5567">
        <v>635</v>
      </c>
      <c r="G5567">
        <v>0.60899999999999999</v>
      </c>
      <c r="H5567">
        <v>0</v>
      </c>
      <c r="J5567" s="1" t="str">
        <f t="shared" si="87"/>
        <v>2024-04-19-21</v>
      </c>
    </row>
    <row r="5568" spans="1:10" x14ac:dyDescent="0.45">
      <c r="A5568">
        <v>6087915</v>
      </c>
      <c r="B5568" s="1">
        <v>45401.916666666664</v>
      </c>
      <c r="C5568" t="s">
        <v>7</v>
      </c>
      <c r="D5568" t="s">
        <v>8</v>
      </c>
      <c r="E5568" t="s">
        <v>8796</v>
      </c>
      <c r="F5568">
        <v>635</v>
      </c>
      <c r="G5568">
        <v>0.16700000000000001</v>
      </c>
      <c r="H5568">
        <v>0</v>
      </c>
      <c r="J5568" s="1" t="str">
        <f t="shared" si="87"/>
        <v>2024-04-19-22</v>
      </c>
    </row>
    <row r="5569" spans="1:10" x14ac:dyDescent="0.45">
      <c r="A5569">
        <v>6089008</v>
      </c>
      <c r="B5569" s="1">
        <v>45401.958333333336</v>
      </c>
      <c r="C5569" t="s">
        <v>7</v>
      </c>
      <c r="D5569" t="s">
        <v>8</v>
      </c>
      <c r="E5569" t="s">
        <v>8796</v>
      </c>
      <c r="F5569">
        <v>635</v>
      </c>
      <c r="G5569">
        <v>0.75800000000000001</v>
      </c>
      <c r="H5569">
        <v>0</v>
      </c>
      <c r="J5569" s="1" t="str">
        <f t="shared" si="87"/>
        <v>2024-04-19-23</v>
      </c>
    </row>
    <row r="5570" spans="1:10" x14ac:dyDescent="0.45">
      <c r="A5570">
        <v>6089925</v>
      </c>
      <c r="B5570" s="1">
        <v>45402</v>
      </c>
      <c r="C5570" t="s">
        <v>7</v>
      </c>
      <c r="D5570" t="s">
        <v>8</v>
      </c>
      <c r="E5570" t="s">
        <v>8796</v>
      </c>
      <c r="F5570">
        <v>635</v>
      </c>
      <c r="G5570">
        <v>0.29199999999999998</v>
      </c>
      <c r="H5570">
        <v>0</v>
      </c>
      <c r="J5570" s="1" t="str">
        <f t="shared" si="87"/>
        <v>2024-04-20-00</v>
      </c>
    </row>
    <row r="5571" spans="1:10" x14ac:dyDescent="0.45">
      <c r="A5571">
        <v>6090877</v>
      </c>
      <c r="B5571" s="1">
        <v>45402.041666666664</v>
      </c>
      <c r="C5571" t="s">
        <v>7</v>
      </c>
      <c r="D5571" t="s">
        <v>8</v>
      </c>
      <c r="E5571" t="s">
        <v>8796</v>
      </c>
      <c r="F5571">
        <v>635</v>
      </c>
      <c r="G5571">
        <v>0.71199999999999997</v>
      </c>
      <c r="H5571">
        <v>0</v>
      </c>
      <c r="J5571" s="1" t="str">
        <f t="shared" ref="J5571:J5634" si="88">TEXT(YEAR(B5571),"0000")&amp;"-"&amp;TEXT(MONTH(B5571),"00")&amp;"-"&amp;TEXT(DAY(B5571),"00")&amp;"-"&amp;TEXT(HOUR(B5571),"00")</f>
        <v>2024-04-20-01</v>
      </c>
    </row>
    <row r="5572" spans="1:10" x14ac:dyDescent="0.45">
      <c r="A5572">
        <v>6091529</v>
      </c>
      <c r="B5572" s="1">
        <v>45402.083333333336</v>
      </c>
      <c r="C5572" t="s">
        <v>7</v>
      </c>
      <c r="D5572" t="s">
        <v>8</v>
      </c>
      <c r="E5572" t="s">
        <v>8796</v>
      </c>
      <c r="F5572">
        <v>635</v>
      </c>
      <c r="G5572">
        <v>0.26500000000000001</v>
      </c>
      <c r="H5572">
        <v>0</v>
      </c>
      <c r="J5572" s="1" t="str">
        <f t="shared" si="88"/>
        <v>2024-04-20-02</v>
      </c>
    </row>
    <row r="5573" spans="1:10" x14ac:dyDescent="0.45">
      <c r="A5573">
        <v>6092574</v>
      </c>
      <c r="B5573" s="1">
        <v>45402.125</v>
      </c>
      <c r="C5573" t="s">
        <v>7</v>
      </c>
      <c r="D5573" t="s">
        <v>8</v>
      </c>
      <c r="E5573" t="s">
        <v>8796</v>
      </c>
      <c r="F5573">
        <v>635</v>
      </c>
      <c r="G5573">
        <v>0.753</v>
      </c>
      <c r="H5573">
        <v>0</v>
      </c>
      <c r="J5573" s="1" t="str">
        <f t="shared" si="88"/>
        <v>2024-04-20-03</v>
      </c>
    </row>
    <row r="5574" spans="1:10" x14ac:dyDescent="0.45">
      <c r="A5574">
        <v>6094244</v>
      </c>
      <c r="B5574" s="1">
        <v>45402.166666666664</v>
      </c>
      <c r="C5574" t="s">
        <v>7</v>
      </c>
      <c r="D5574" t="s">
        <v>8</v>
      </c>
      <c r="E5574" t="s">
        <v>8796</v>
      </c>
      <c r="F5574">
        <v>635</v>
      </c>
      <c r="G5574">
        <v>0.193</v>
      </c>
      <c r="H5574">
        <v>5.0999999999999997E-2</v>
      </c>
      <c r="J5574" s="1" t="str">
        <f t="shared" si="88"/>
        <v>2024-04-20-04</v>
      </c>
    </row>
    <row r="5575" spans="1:10" x14ac:dyDescent="0.45">
      <c r="A5575">
        <v>6095403</v>
      </c>
      <c r="B5575" s="1">
        <v>45402.208333333336</v>
      </c>
      <c r="C5575" t="s">
        <v>7</v>
      </c>
      <c r="D5575" t="s">
        <v>8</v>
      </c>
      <c r="E5575" t="s">
        <v>8796</v>
      </c>
      <c r="F5575">
        <v>635</v>
      </c>
      <c r="G5575">
        <v>0.54700000000000004</v>
      </c>
      <c r="H5575">
        <v>0.18</v>
      </c>
      <c r="J5575" s="1" t="str">
        <f t="shared" si="88"/>
        <v>2024-04-20-05</v>
      </c>
    </row>
    <row r="5576" spans="1:10" x14ac:dyDescent="0.45">
      <c r="A5576">
        <v>6096081</v>
      </c>
      <c r="B5576" s="1">
        <v>45402.25</v>
      </c>
      <c r="C5576" t="s">
        <v>7</v>
      </c>
      <c r="D5576" t="s">
        <v>8</v>
      </c>
      <c r="E5576" t="s">
        <v>8796</v>
      </c>
      <c r="F5576">
        <v>635</v>
      </c>
      <c r="G5576">
        <v>0.106</v>
      </c>
      <c r="H5576">
        <v>0.58199999999999996</v>
      </c>
      <c r="J5576" s="1" t="str">
        <f t="shared" si="88"/>
        <v>2024-04-20-06</v>
      </c>
    </row>
    <row r="5577" spans="1:10" x14ac:dyDescent="0.45">
      <c r="A5577">
        <v>6097909</v>
      </c>
      <c r="B5577" s="1">
        <v>45402.291666666664</v>
      </c>
      <c r="C5577" t="s">
        <v>7</v>
      </c>
      <c r="D5577" t="s">
        <v>8</v>
      </c>
      <c r="E5577" t="s">
        <v>8796</v>
      </c>
      <c r="F5577">
        <v>635</v>
      </c>
      <c r="G5577">
        <v>1.3140000000000001</v>
      </c>
      <c r="H5577">
        <v>1.254</v>
      </c>
      <c r="J5577" s="1" t="str">
        <f t="shared" si="88"/>
        <v>2024-04-20-07</v>
      </c>
    </row>
    <row r="5578" spans="1:10" x14ac:dyDescent="0.45">
      <c r="A5578">
        <v>6098959</v>
      </c>
      <c r="B5578" s="1">
        <v>45402.333333333336</v>
      </c>
      <c r="C5578" t="s">
        <v>7</v>
      </c>
      <c r="D5578" t="s">
        <v>8</v>
      </c>
      <c r="E5578" t="s">
        <v>8796</v>
      </c>
      <c r="F5578">
        <v>635</v>
      </c>
      <c r="G5578">
        <v>0.66900000000000004</v>
      </c>
      <c r="H5578">
        <v>1.78</v>
      </c>
      <c r="J5578" s="1" t="str">
        <f t="shared" si="88"/>
        <v>2024-04-20-08</v>
      </c>
    </row>
    <row r="5579" spans="1:10" x14ac:dyDescent="0.45">
      <c r="A5579">
        <v>6099074</v>
      </c>
      <c r="B5579" s="1">
        <v>45402.375</v>
      </c>
      <c r="C5579" t="s">
        <v>7</v>
      </c>
      <c r="D5579" t="s">
        <v>8</v>
      </c>
      <c r="E5579" t="s">
        <v>8796</v>
      </c>
      <c r="F5579">
        <v>635</v>
      </c>
      <c r="G5579">
        <v>0.47599999999999998</v>
      </c>
      <c r="H5579">
        <v>2.1280000000000001</v>
      </c>
      <c r="J5579" s="1" t="str">
        <f t="shared" si="88"/>
        <v>2024-04-20-09</v>
      </c>
    </row>
    <row r="5580" spans="1:10" x14ac:dyDescent="0.45">
      <c r="A5580">
        <v>6100277</v>
      </c>
      <c r="B5580" s="1">
        <v>45402.416666666664</v>
      </c>
      <c r="C5580" t="s">
        <v>7</v>
      </c>
      <c r="D5580" t="s">
        <v>8</v>
      </c>
      <c r="E5580" t="s">
        <v>8796</v>
      </c>
      <c r="F5580">
        <v>635</v>
      </c>
      <c r="G5580">
        <v>0.69799999999999995</v>
      </c>
      <c r="H5580">
        <v>1.234</v>
      </c>
      <c r="J5580" s="1" t="str">
        <f t="shared" si="88"/>
        <v>2024-04-20-10</v>
      </c>
    </row>
    <row r="5581" spans="1:10" x14ac:dyDescent="0.45">
      <c r="A5581">
        <v>6101950</v>
      </c>
      <c r="B5581" s="1">
        <v>45402.458333333336</v>
      </c>
      <c r="C5581" t="s">
        <v>7</v>
      </c>
      <c r="D5581" t="s">
        <v>8</v>
      </c>
      <c r="E5581" t="s">
        <v>8796</v>
      </c>
      <c r="F5581">
        <v>635</v>
      </c>
      <c r="G5581">
        <v>0.10100000000000001</v>
      </c>
      <c r="H5581">
        <v>2.0670000000000002</v>
      </c>
      <c r="J5581" s="1" t="str">
        <f t="shared" si="88"/>
        <v>2024-04-20-11</v>
      </c>
    </row>
    <row r="5582" spans="1:10" x14ac:dyDescent="0.45">
      <c r="A5582">
        <v>6102424</v>
      </c>
      <c r="B5582" s="1">
        <v>45402.5</v>
      </c>
      <c r="C5582" t="s">
        <v>7</v>
      </c>
      <c r="D5582" t="s">
        <v>8</v>
      </c>
      <c r="E5582" t="s">
        <v>8796</v>
      </c>
      <c r="F5582">
        <v>635</v>
      </c>
      <c r="G5582">
        <v>0.115</v>
      </c>
      <c r="H5582">
        <v>2.0680000000000001</v>
      </c>
      <c r="J5582" s="1" t="str">
        <f t="shared" si="88"/>
        <v>2024-04-20-12</v>
      </c>
    </row>
    <row r="5583" spans="1:10" x14ac:dyDescent="0.45">
      <c r="A5583">
        <v>6104352</v>
      </c>
      <c r="B5583" s="1">
        <v>45402.541666666664</v>
      </c>
      <c r="C5583" t="s">
        <v>7</v>
      </c>
      <c r="D5583" t="s">
        <v>8</v>
      </c>
      <c r="E5583" t="s">
        <v>8796</v>
      </c>
      <c r="F5583">
        <v>635</v>
      </c>
      <c r="G5583">
        <v>2.9000000000000001E-2</v>
      </c>
      <c r="H5583">
        <v>2.508</v>
      </c>
      <c r="J5583" s="1" t="str">
        <f t="shared" si="88"/>
        <v>2024-04-20-13</v>
      </c>
    </row>
    <row r="5584" spans="1:10" x14ac:dyDescent="0.45">
      <c r="A5584">
        <v>6104546</v>
      </c>
      <c r="B5584" s="1">
        <v>45402.583333333336</v>
      </c>
      <c r="C5584" t="s">
        <v>7</v>
      </c>
      <c r="D5584" t="s">
        <v>8</v>
      </c>
      <c r="E5584" t="s">
        <v>8796</v>
      </c>
      <c r="F5584">
        <v>635</v>
      </c>
      <c r="G5584">
        <v>0</v>
      </c>
      <c r="H5584">
        <v>2.13</v>
      </c>
      <c r="J5584" s="1" t="str">
        <f t="shared" si="88"/>
        <v>2024-04-20-14</v>
      </c>
    </row>
    <row r="5585" spans="1:10" x14ac:dyDescent="0.45">
      <c r="A5585">
        <v>6105720</v>
      </c>
      <c r="B5585" s="1">
        <v>45402.625</v>
      </c>
      <c r="C5585" t="s">
        <v>7</v>
      </c>
      <c r="D5585" t="s">
        <v>8</v>
      </c>
      <c r="E5585" t="s">
        <v>8796</v>
      </c>
      <c r="F5585">
        <v>635</v>
      </c>
      <c r="G5585">
        <v>0.11799999999999999</v>
      </c>
      <c r="H5585">
        <v>1.0589999999999999</v>
      </c>
      <c r="J5585" s="1" t="str">
        <f t="shared" si="88"/>
        <v>2024-04-20-15</v>
      </c>
    </row>
    <row r="5586" spans="1:10" x14ac:dyDescent="0.45">
      <c r="A5586">
        <v>6107439</v>
      </c>
      <c r="B5586" s="1">
        <v>45402.666666666664</v>
      </c>
      <c r="C5586" t="s">
        <v>7</v>
      </c>
      <c r="D5586" t="s">
        <v>8</v>
      </c>
      <c r="E5586" t="s">
        <v>8796</v>
      </c>
      <c r="F5586">
        <v>635</v>
      </c>
      <c r="G5586">
        <v>0.25</v>
      </c>
      <c r="H5586">
        <v>0.29899999999999999</v>
      </c>
      <c r="J5586" s="1" t="str">
        <f t="shared" si="88"/>
        <v>2024-04-20-16</v>
      </c>
    </row>
    <row r="5587" spans="1:10" x14ac:dyDescent="0.45">
      <c r="A5587">
        <v>6108555</v>
      </c>
      <c r="B5587" s="1">
        <v>45402.708333333336</v>
      </c>
      <c r="C5587" t="s">
        <v>7</v>
      </c>
      <c r="D5587" t="s">
        <v>8</v>
      </c>
      <c r="E5587" t="s">
        <v>8796</v>
      </c>
      <c r="F5587">
        <v>635</v>
      </c>
      <c r="G5587">
        <v>0.6</v>
      </c>
      <c r="H5587">
        <v>1.4E-2</v>
      </c>
      <c r="J5587" s="1" t="str">
        <f t="shared" si="88"/>
        <v>2024-04-20-17</v>
      </c>
    </row>
    <row r="5588" spans="1:10" x14ac:dyDescent="0.45">
      <c r="A5588">
        <v>6109174</v>
      </c>
      <c r="B5588" s="1">
        <v>45402.75</v>
      </c>
      <c r="C5588" t="s">
        <v>7</v>
      </c>
      <c r="D5588" t="s">
        <v>8</v>
      </c>
      <c r="E5588" t="s">
        <v>8796</v>
      </c>
      <c r="F5588">
        <v>635</v>
      </c>
      <c r="G5588">
        <v>0.39400000000000002</v>
      </c>
      <c r="H5588">
        <v>0</v>
      </c>
      <c r="J5588" s="1" t="str">
        <f t="shared" si="88"/>
        <v>2024-04-20-18</v>
      </c>
    </row>
    <row r="5589" spans="1:10" x14ac:dyDescent="0.45">
      <c r="A5589">
        <v>6111032</v>
      </c>
      <c r="B5589" s="1">
        <v>45402.791666666664</v>
      </c>
      <c r="C5589" t="s">
        <v>7</v>
      </c>
      <c r="D5589" t="s">
        <v>8</v>
      </c>
      <c r="E5589" t="s">
        <v>8796</v>
      </c>
      <c r="F5589">
        <v>635</v>
      </c>
      <c r="G5589">
        <v>0.72199999999999998</v>
      </c>
      <c r="H5589">
        <v>0</v>
      </c>
      <c r="J5589" s="1" t="str">
        <f t="shared" si="88"/>
        <v>2024-04-20-19</v>
      </c>
    </row>
    <row r="5590" spans="1:10" x14ac:dyDescent="0.45">
      <c r="A5590">
        <v>6111151</v>
      </c>
      <c r="B5590" s="1">
        <v>45402.833333333336</v>
      </c>
      <c r="C5590" t="s">
        <v>7</v>
      </c>
      <c r="D5590" t="s">
        <v>8</v>
      </c>
      <c r="E5590" t="s">
        <v>8796</v>
      </c>
      <c r="F5590">
        <v>635</v>
      </c>
      <c r="G5590">
        <v>0.40100000000000002</v>
      </c>
      <c r="H5590">
        <v>0</v>
      </c>
      <c r="J5590" s="1" t="str">
        <f t="shared" si="88"/>
        <v>2024-04-20-20</v>
      </c>
    </row>
    <row r="5591" spans="1:10" x14ac:dyDescent="0.45">
      <c r="A5591">
        <v>6112595</v>
      </c>
      <c r="B5591" s="1">
        <v>45402.875</v>
      </c>
      <c r="C5591" t="s">
        <v>7</v>
      </c>
      <c r="D5591" t="s">
        <v>8</v>
      </c>
      <c r="E5591" t="s">
        <v>8796</v>
      </c>
      <c r="F5591">
        <v>635</v>
      </c>
      <c r="G5591">
        <v>0.69699999999999995</v>
      </c>
      <c r="H5591">
        <v>0</v>
      </c>
      <c r="J5591" s="1" t="str">
        <f t="shared" si="88"/>
        <v>2024-04-20-21</v>
      </c>
    </row>
    <row r="5592" spans="1:10" x14ac:dyDescent="0.45">
      <c r="A5592">
        <v>6113815</v>
      </c>
      <c r="B5592" s="1">
        <v>45402.916666666664</v>
      </c>
      <c r="C5592" t="s">
        <v>7</v>
      </c>
      <c r="D5592" t="s">
        <v>8</v>
      </c>
      <c r="E5592" t="s">
        <v>8796</v>
      </c>
      <c r="F5592">
        <v>635</v>
      </c>
      <c r="G5592">
        <v>0.68100000000000005</v>
      </c>
      <c r="H5592">
        <v>0</v>
      </c>
      <c r="J5592" s="1" t="str">
        <f t="shared" si="88"/>
        <v>2024-04-20-22</v>
      </c>
    </row>
    <row r="5593" spans="1:10" x14ac:dyDescent="0.45">
      <c r="A5593">
        <v>6115008</v>
      </c>
      <c r="B5593" s="1">
        <v>45402.958333333336</v>
      </c>
      <c r="C5593" t="s">
        <v>7</v>
      </c>
      <c r="D5593" t="s">
        <v>8</v>
      </c>
      <c r="E5593" t="s">
        <v>8796</v>
      </c>
      <c r="F5593">
        <v>635</v>
      </c>
      <c r="G5593">
        <v>0.73099999999999998</v>
      </c>
      <c r="H5593">
        <v>0</v>
      </c>
      <c r="J5593" s="1" t="str">
        <f t="shared" si="88"/>
        <v>2024-04-20-23</v>
      </c>
    </row>
    <row r="5594" spans="1:10" x14ac:dyDescent="0.45">
      <c r="A5594">
        <v>6115711</v>
      </c>
      <c r="B5594" s="1">
        <v>45403</v>
      </c>
      <c r="C5594" t="s">
        <v>7</v>
      </c>
      <c r="D5594" t="s">
        <v>8</v>
      </c>
      <c r="E5594" t="s">
        <v>8796</v>
      </c>
      <c r="F5594">
        <v>635</v>
      </c>
      <c r="G5594">
        <v>0.25600000000000001</v>
      </c>
      <c r="H5594">
        <v>0</v>
      </c>
      <c r="J5594" s="1" t="str">
        <f t="shared" si="88"/>
        <v>2024-04-21-00</v>
      </c>
    </row>
    <row r="5595" spans="1:10" x14ac:dyDescent="0.45">
      <c r="A5595">
        <v>6116583</v>
      </c>
      <c r="B5595" s="1">
        <v>45403.041666666664</v>
      </c>
      <c r="C5595" t="s">
        <v>7</v>
      </c>
      <c r="D5595" t="s">
        <v>8</v>
      </c>
      <c r="E5595" t="s">
        <v>8796</v>
      </c>
      <c r="F5595">
        <v>635</v>
      </c>
      <c r="G5595">
        <v>0.63100000000000001</v>
      </c>
      <c r="H5595">
        <v>0</v>
      </c>
      <c r="J5595" s="1" t="str">
        <f t="shared" si="88"/>
        <v>2024-04-21-01</v>
      </c>
    </row>
    <row r="5596" spans="1:10" x14ac:dyDescent="0.45">
      <c r="A5596">
        <v>6118040</v>
      </c>
      <c r="B5596" s="1">
        <v>45403.083333333336</v>
      </c>
      <c r="C5596" t="s">
        <v>7</v>
      </c>
      <c r="D5596" t="s">
        <v>8</v>
      </c>
      <c r="E5596" t="s">
        <v>8796</v>
      </c>
      <c r="F5596">
        <v>635</v>
      </c>
      <c r="G5596">
        <v>0.182</v>
      </c>
      <c r="H5596">
        <v>0</v>
      </c>
      <c r="J5596" s="1" t="str">
        <f t="shared" si="88"/>
        <v>2024-04-21-02</v>
      </c>
    </row>
    <row r="5597" spans="1:10" x14ac:dyDescent="0.45">
      <c r="A5597">
        <v>6119040</v>
      </c>
      <c r="B5597" s="1">
        <v>45403.125</v>
      </c>
      <c r="C5597" t="s">
        <v>7</v>
      </c>
      <c r="D5597" t="s">
        <v>8</v>
      </c>
      <c r="E5597" t="s">
        <v>8796</v>
      </c>
      <c r="F5597">
        <v>635</v>
      </c>
      <c r="G5597">
        <v>0.80600000000000005</v>
      </c>
      <c r="H5597">
        <v>0</v>
      </c>
      <c r="J5597" s="1" t="str">
        <f t="shared" si="88"/>
        <v>2024-04-21-03</v>
      </c>
    </row>
    <row r="5598" spans="1:10" x14ac:dyDescent="0.45">
      <c r="A5598">
        <v>6120573</v>
      </c>
      <c r="B5598" s="1">
        <v>45403.166666666664</v>
      </c>
      <c r="C5598" t="s">
        <v>7</v>
      </c>
      <c r="D5598" t="s">
        <v>8</v>
      </c>
      <c r="E5598" t="s">
        <v>8796</v>
      </c>
      <c r="F5598">
        <v>635</v>
      </c>
      <c r="G5598">
        <v>0.15</v>
      </c>
      <c r="H5598">
        <v>0.14699999999999999</v>
      </c>
      <c r="J5598" s="1" t="str">
        <f t="shared" si="88"/>
        <v>2024-04-21-04</v>
      </c>
    </row>
    <row r="5599" spans="1:10" x14ac:dyDescent="0.45">
      <c r="A5599">
        <v>6121777</v>
      </c>
      <c r="B5599" s="1">
        <v>45403.208333333336</v>
      </c>
      <c r="C5599" t="s">
        <v>7</v>
      </c>
      <c r="D5599" t="s">
        <v>8</v>
      </c>
      <c r="E5599" t="s">
        <v>8796</v>
      </c>
      <c r="F5599">
        <v>635</v>
      </c>
      <c r="G5599">
        <v>0.26500000000000001</v>
      </c>
      <c r="H5599">
        <v>0.66</v>
      </c>
      <c r="J5599" s="1" t="str">
        <f t="shared" si="88"/>
        <v>2024-04-21-05</v>
      </c>
    </row>
    <row r="5600" spans="1:10" x14ac:dyDescent="0.45">
      <c r="A5600">
        <v>6122505</v>
      </c>
      <c r="B5600" s="1">
        <v>45403.25</v>
      </c>
      <c r="C5600" t="s">
        <v>7</v>
      </c>
      <c r="D5600" t="s">
        <v>8</v>
      </c>
      <c r="E5600" t="s">
        <v>8796</v>
      </c>
      <c r="F5600">
        <v>635</v>
      </c>
      <c r="G5600">
        <v>6.4000000000000001E-2</v>
      </c>
      <c r="H5600">
        <v>1.569</v>
      </c>
      <c r="J5600" s="1" t="str">
        <f t="shared" si="88"/>
        <v>2024-04-21-06</v>
      </c>
    </row>
    <row r="5601" spans="1:10" x14ac:dyDescent="0.45">
      <c r="A5601">
        <v>6123926</v>
      </c>
      <c r="B5601" s="1">
        <v>45403.291666666664</v>
      </c>
      <c r="C5601" t="s">
        <v>7</v>
      </c>
      <c r="D5601" t="s">
        <v>8</v>
      </c>
      <c r="E5601" t="s">
        <v>8796</v>
      </c>
      <c r="F5601">
        <v>635</v>
      </c>
      <c r="G5601">
        <v>0.114</v>
      </c>
      <c r="H5601">
        <v>0.81499999999999995</v>
      </c>
      <c r="J5601" s="1" t="str">
        <f t="shared" si="88"/>
        <v>2024-04-21-07</v>
      </c>
    </row>
    <row r="5602" spans="1:10" x14ac:dyDescent="0.45">
      <c r="A5602">
        <v>6124208</v>
      </c>
      <c r="B5602" s="1">
        <v>45403.333333333336</v>
      </c>
      <c r="C5602" t="s">
        <v>7</v>
      </c>
      <c r="D5602" t="s">
        <v>8</v>
      </c>
      <c r="E5602" t="s">
        <v>8796</v>
      </c>
      <c r="F5602">
        <v>635</v>
      </c>
      <c r="G5602">
        <v>0.03</v>
      </c>
      <c r="H5602">
        <v>1.2709999999999999</v>
      </c>
      <c r="J5602" s="1" t="str">
        <f t="shared" si="88"/>
        <v>2024-04-21-08</v>
      </c>
    </row>
    <row r="5603" spans="1:10" x14ac:dyDescent="0.45">
      <c r="A5603">
        <v>6125804</v>
      </c>
      <c r="B5603" s="1">
        <v>45403.375</v>
      </c>
      <c r="C5603" t="s">
        <v>7</v>
      </c>
      <c r="D5603" t="s">
        <v>8</v>
      </c>
      <c r="E5603" t="s">
        <v>8796</v>
      </c>
      <c r="F5603">
        <v>635</v>
      </c>
      <c r="G5603">
        <v>6.0000000000000001E-3</v>
      </c>
      <c r="H5603">
        <v>2.4209999999999998</v>
      </c>
      <c r="J5603" s="1" t="str">
        <f t="shared" si="88"/>
        <v>2024-04-21-09</v>
      </c>
    </row>
    <row r="5604" spans="1:10" x14ac:dyDescent="0.45">
      <c r="A5604">
        <v>6127473</v>
      </c>
      <c r="B5604" s="1">
        <v>45403.416666666664</v>
      </c>
      <c r="C5604" t="s">
        <v>7</v>
      </c>
      <c r="D5604" t="s">
        <v>8</v>
      </c>
      <c r="E5604" t="s">
        <v>8796</v>
      </c>
      <c r="F5604">
        <v>635</v>
      </c>
      <c r="G5604">
        <v>1.6E-2</v>
      </c>
      <c r="H5604">
        <v>2.2280000000000002</v>
      </c>
      <c r="J5604" s="1" t="str">
        <f t="shared" si="88"/>
        <v>2024-04-21-10</v>
      </c>
    </row>
    <row r="5605" spans="1:10" x14ac:dyDescent="0.45">
      <c r="A5605">
        <v>6127500</v>
      </c>
      <c r="B5605" s="1">
        <v>45403.458333333336</v>
      </c>
      <c r="C5605" t="s">
        <v>7</v>
      </c>
      <c r="D5605" t="s">
        <v>8</v>
      </c>
      <c r="E5605" t="s">
        <v>8796</v>
      </c>
      <c r="F5605">
        <v>635</v>
      </c>
      <c r="G5605">
        <v>0.64400000000000002</v>
      </c>
      <c r="H5605">
        <v>1.8779999999999999</v>
      </c>
      <c r="J5605" s="1" t="str">
        <f t="shared" si="88"/>
        <v>2024-04-21-11</v>
      </c>
    </row>
    <row r="5606" spans="1:10" x14ac:dyDescent="0.45">
      <c r="A5606">
        <v>6129369</v>
      </c>
      <c r="B5606" s="1">
        <v>45403.5</v>
      </c>
      <c r="C5606" t="s">
        <v>7</v>
      </c>
      <c r="D5606" t="s">
        <v>8</v>
      </c>
      <c r="E5606" t="s">
        <v>8796</v>
      </c>
      <c r="F5606">
        <v>635</v>
      </c>
      <c r="G5606">
        <v>4.1000000000000002E-2</v>
      </c>
      <c r="H5606">
        <v>2.0790000000000002</v>
      </c>
      <c r="J5606" s="1" t="str">
        <f t="shared" si="88"/>
        <v>2024-04-21-12</v>
      </c>
    </row>
    <row r="5607" spans="1:10" x14ac:dyDescent="0.45">
      <c r="A5607">
        <v>6130618</v>
      </c>
      <c r="B5607" s="1">
        <v>45403.541666666664</v>
      </c>
      <c r="C5607" t="s">
        <v>7</v>
      </c>
      <c r="D5607" t="s">
        <v>8</v>
      </c>
      <c r="E5607" t="s">
        <v>8796</v>
      </c>
      <c r="F5607">
        <v>635</v>
      </c>
      <c r="G5607">
        <v>1.2E-2</v>
      </c>
      <c r="H5607">
        <v>2.4740000000000002</v>
      </c>
      <c r="J5607" s="1" t="str">
        <f t="shared" si="88"/>
        <v>2024-04-21-13</v>
      </c>
    </row>
    <row r="5608" spans="1:10" x14ac:dyDescent="0.45">
      <c r="A5608">
        <v>6131762</v>
      </c>
      <c r="B5608" s="1">
        <v>45403.583333333336</v>
      </c>
      <c r="C5608" t="s">
        <v>7</v>
      </c>
      <c r="D5608" t="s">
        <v>8</v>
      </c>
      <c r="E5608" t="s">
        <v>8796</v>
      </c>
      <c r="F5608">
        <v>635</v>
      </c>
      <c r="G5608">
        <v>2.1000000000000001E-2</v>
      </c>
      <c r="H5608">
        <v>1.2849999999999999</v>
      </c>
      <c r="J5608" s="1" t="str">
        <f t="shared" si="88"/>
        <v>2024-04-21-14</v>
      </c>
    </row>
    <row r="5609" spans="1:10" x14ac:dyDescent="0.45">
      <c r="A5609">
        <v>6132044</v>
      </c>
      <c r="B5609" s="1">
        <v>45403.625</v>
      </c>
      <c r="C5609" t="s">
        <v>7</v>
      </c>
      <c r="D5609" t="s">
        <v>8</v>
      </c>
      <c r="E5609" t="s">
        <v>8796</v>
      </c>
      <c r="F5609">
        <v>635</v>
      </c>
      <c r="G5609">
        <v>0.08</v>
      </c>
      <c r="H5609">
        <v>1.119</v>
      </c>
      <c r="J5609" s="1" t="str">
        <f t="shared" si="88"/>
        <v>2024-04-21-15</v>
      </c>
    </row>
    <row r="5610" spans="1:10" x14ac:dyDescent="0.45">
      <c r="A5610">
        <v>6133324</v>
      </c>
      <c r="B5610" s="1">
        <v>45403.666666666664</v>
      </c>
      <c r="C5610" t="s">
        <v>7</v>
      </c>
      <c r="D5610" t="s">
        <v>8</v>
      </c>
      <c r="E5610" t="s">
        <v>8796</v>
      </c>
      <c r="F5610">
        <v>635</v>
      </c>
      <c r="G5610">
        <v>0.41899999999999998</v>
      </c>
      <c r="H5610">
        <v>0.24</v>
      </c>
      <c r="J5610" s="1" t="str">
        <f t="shared" si="88"/>
        <v>2024-04-21-16</v>
      </c>
    </row>
    <row r="5611" spans="1:10" x14ac:dyDescent="0.45">
      <c r="A5611">
        <v>6134213</v>
      </c>
      <c r="B5611" s="1">
        <v>45403.708333333336</v>
      </c>
      <c r="C5611" t="s">
        <v>7</v>
      </c>
      <c r="D5611" t="s">
        <v>8</v>
      </c>
      <c r="E5611" t="s">
        <v>8796</v>
      </c>
      <c r="F5611">
        <v>635</v>
      </c>
      <c r="G5611">
        <v>0.56100000000000005</v>
      </c>
      <c r="H5611">
        <v>2.1000000000000001E-2</v>
      </c>
      <c r="J5611" s="1" t="str">
        <f t="shared" si="88"/>
        <v>2024-04-21-17</v>
      </c>
    </row>
    <row r="5612" spans="1:10" x14ac:dyDescent="0.45">
      <c r="A5612">
        <v>6135592</v>
      </c>
      <c r="B5612" s="1">
        <v>45403.75</v>
      </c>
      <c r="C5612" t="s">
        <v>7</v>
      </c>
      <c r="D5612" t="s">
        <v>8</v>
      </c>
      <c r="E5612" t="s">
        <v>8796</v>
      </c>
      <c r="F5612">
        <v>635</v>
      </c>
      <c r="G5612">
        <v>0.47199999999999998</v>
      </c>
      <c r="H5612">
        <v>0</v>
      </c>
      <c r="J5612" s="1" t="str">
        <f t="shared" si="88"/>
        <v>2024-04-21-18</v>
      </c>
    </row>
    <row r="5613" spans="1:10" x14ac:dyDescent="0.45">
      <c r="A5613">
        <v>6136950</v>
      </c>
      <c r="B5613" s="1">
        <v>45403.791666666664</v>
      </c>
      <c r="C5613" t="s">
        <v>7</v>
      </c>
      <c r="D5613" t="s">
        <v>8</v>
      </c>
      <c r="E5613" t="s">
        <v>8796</v>
      </c>
      <c r="F5613">
        <v>635</v>
      </c>
      <c r="G5613">
        <v>0.70899999999999996</v>
      </c>
      <c r="H5613">
        <v>0</v>
      </c>
      <c r="J5613" s="1" t="str">
        <f t="shared" si="88"/>
        <v>2024-04-21-19</v>
      </c>
    </row>
    <row r="5614" spans="1:10" x14ac:dyDescent="0.45">
      <c r="A5614">
        <v>6137821</v>
      </c>
      <c r="B5614" s="1">
        <v>45403.833333333336</v>
      </c>
      <c r="C5614" t="s">
        <v>7</v>
      </c>
      <c r="D5614" t="s">
        <v>8</v>
      </c>
      <c r="E5614" t="s">
        <v>8796</v>
      </c>
      <c r="F5614">
        <v>635</v>
      </c>
      <c r="G5614">
        <v>0.19</v>
      </c>
      <c r="H5614">
        <v>0</v>
      </c>
      <c r="J5614" s="1" t="str">
        <f t="shared" si="88"/>
        <v>2024-04-21-20</v>
      </c>
    </row>
    <row r="5615" spans="1:10" x14ac:dyDescent="0.45">
      <c r="A5615">
        <v>6138805</v>
      </c>
      <c r="B5615" s="1">
        <v>45403.875</v>
      </c>
      <c r="C5615" t="s">
        <v>7</v>
      </c>
      <c r="D5615" t="s">
        <v>8</v>
      </c>
      <c r="E5615" t="s">
        <v>8796</v>
      </c>
      <c r="F5615">
        <v>635</v>
      </c>
      <c r="G5615">
        <v>0.65500000000000003</v>
      </c>
      <c r="H5615">
        <v>0</v>
      </c>
      <c r="J5615" s="1" t="str">
        <f t="shared" si="88"/>
        <v>2024-04-21-21</v>
      </c>
    </row>
    <row r="5616" spans="1:10" x14ac:dyDescent="0.45">
      <c r="A5616">
        <v>6140488</v>
      </c>
      <c r="B5616" s="1">
        <v>45403.916666666664</v>
      </c>
      <c r="C5616" t="s">
        <v>7</v>
      </c>
      <c r="D5616" t="s">
        <v>8</v>
      </c>
      <c r="E5616" t="s">
        <v>8796</v>
      </c>
      <c r="F5616">
        <v>635</v>
      </c>
      <c r="G5616">
        <v>0.191</v>
      </c>
      <c r="H5616">
        <v>0</v>
      </c>
      <c r="J5616" s="1" t="str">
        <f t="shared" si="88"/>
        <v>2024-04-21-22</v>
      </c>
    </row>
    <row r="5617" spans="1:10" x14ac:dyDescent="0.45">
      <c r="A5617">
        <v>6141569</v>
      </c>
      <c r="B5617" s="1">
        <v>45403.958333333336</v>
      </c>
      <c r="C5617" t="s">
        <v>7</v>
      </c>
      <c r="D5617" t="s">
        <v>8</v>
      </c>
      <c r="E5617" t="s">
        <v>8796</v>
      </c>
      <c r="F5617">
        <v>635</v>
      </c>
      <c r="G5617">
        <v>1.1200000000000001</v>
      </c>
      <c r="H5617">
        <v>0</v>
      </c>
      <c r="J5617" s="1" t="str">
        <f t="shared" si="88"/>
        <v>2024-04-21-23</v>
      </c>
    </row>
    <row r="5618" spans="1:10" x14ac:dyDescent="0.45">
      <c r="A5618">
        <v>6142617</v>
      </c>
      <c r="B5618" s="1">
        <v>45404</v>
      </c>
      <c r="C5618" t="s">
        <v>7</v>
      </c>
      <c r="D5618" t="s">
        <v>8</v>
      </c>
      <c r="E5618" t="s">
        <v>8796</v>
      </c>
      <c r="F5618">
        <v>635</v>
      </c>
      <c r="G5618">
        <v>0.32400000000000001</v>
      </c>
      <c r="H5618">
        <v>0</v>
      </c>
      <c r="J5618" s="1" t="str">
        <f t="shared" si="88"/>
        <v>2024-04-22-00</v>
      </c>
    </row>
    <row r="5619" spans="1:10" x14ac:dyDescent="0.45">
      <c r="A5619">
        <v>6142984</v>
      </c>
      <c r="B5619" s="1">
        <v>45404.041666666664</v>
      </c>
      <c r="C5619" t="s">
        <v>7</v>
      </c>
      <c r="D5619" t="s">
        <v>8</v>
      </c>
      <c r="E5619" t="s">
        <v>8796</v>
      </c>
      <c r="F5619">
        <v>635</v>
      </c>
      <c r="G5619">
        <v>0.68899999999999995</v>
      </c>
      <c r="H5619">
        <v>0</v>
      </c>
      <c r="J5619" s="1" t="str">
        <f t="shared" si="88"/>
        <v>2024-04-22-01</v>
      </c>
    </row>
    <row r="5620" spans="1:10" x14ac:dyDescent="0.45">
      <c r="A5620">
        <v>6144291</v>
      </c>
      <c r="B5620" s="1">
        <v>45404.083333333336</v>
      </c>
      <c r="C5620" t="s">
        <v>7</v>
      </c>
      <c r="D5620" t="s">
        <v>8</v>
      </c>
      <c r="E5620" t="s">
        <v>8796</v>
      </c>
      <c r="F5620">
        <v>635</v>
      </c>
      <c r="G5620">
        <v>0.29799999999999999</v>
      </c>
      <c r="H5620">
        <v>0</v>
      </c>
      <c r="J5620" s="1" t="str">
        <f t="shared" si="88"/>
        <v>2024-04-22-02</v>
      </c>
    </row>
    <row r="5621" spans="1:10" x14ac:dyDescent="0.45">
      <c r="A5621">
        <v>6146007</v>
      </c>
      <c r="B5621" s="1">
        <v>45404.125</v>
      </c>
      <c r="C5621" t="s">
        <v>7</v>
      </c>
      <c r="D5621" t="s">
        <v>8</v>
      </c>
      <c r="E5621" t="s">
        <v>8796</v>
      </c>
      <c r="F5621">
        <v>635</v>
      </c>
      <c r="G5621">
        <v>0.63500000000000001</v>
      </c>
      <c r="H5621">
        <v>0</v>
      </c>
      <c r="J5621" s="1" t="str">
        <f t="shared" si="88"/>
        <v>2024-04-22-03</v>
      </c>
    </row>
    <row r="5622" spans="1:10" x14ac:dyDescent="0.45">
      <c r="A5622">
        <v>6146406</v>
      </c>
      <c r="B5622" s="1">
        <v>45404.166666666664</v>
      </c>
      <c r="C5622" t="s">
        <v>7</v>
      </c>
      <c r="D5622" t="s">
        <v>8</v>
      </c>
      <c r="E5622" t="s">
        <v>8796</v>
      </c>
      <c r="F5622">
        <v>635</v>
      </c>
      <c r="G5622">
        <v>0.437</v>
      </c>
      <c r="H5622">
        <v>0</v>
      </c>
      <c r="J5622" s="1" t="str">
        <f t="shared" si="88"/>
        <v>2024-04-22-04</v>
      </c>
    </row>
    <row r="5623" spans="1:10" x14ac:dyDescent="0.45">
      <c r="A5623">
        <v>6147724</v>
      </c>
      <c r="B5623" s="1">
        <v>45404.208333333336</v>
      </c>
      <c r="C5623" t="s">
        <v>7</v>
      </c>
      <c r="D5623" t="s">
        <v>8</v>
      </c>
      <c r="E5623" t="s">
        <v>8796</v>
      </c>
      <c r="F5623">
        <v>635</v>
      </c>
      <c r="G5623">
        <v>0.44800000000000001</v>
      </c>
      <c r="H5623">
        <v>4.9000000000000002E-2</v>
      </c>
      <c r="J5623" s="1" t="str">
        <f t="shared" si="88"/>
        <v>2024-04-22-05</v>
      </c>
    </row>
    <row r="5624" spans="1:10" x14ac:dyDescent="0.45">
      <c r="A5624">
        <v>6148819</v>
      </c>
      <c r="B5624" s="1">
        <v>45404.25</v>
      </c>
      <c r="C5624" t="s">
        <v>7</v>
      </c>
      <c r="D5624" t="s">
        <v>8</v>
      </c>
      <c r="E5624" t="s">
        <v>8796</v>
      </c>
      <c r="F5624">
        <v>635</v>
      </c>
      <c r="G5624">
        <v>0.33500000000000002</v>
      </c>
      <c r="H5624">
        <v>0.109</v>
      </c>
      <c r="J5624" s="1" t="str">
        <f t="shared" si="88"/>
        <v>2024-04-22-06</v>
      </c>
    </row>
    <row r="5625" spans="1:10" x14ac:dyDescent="0.45">
      <c r="A5625">
        <v>6149835</v>
      </c>
      <c r="B5625" s="1">
        <v>45404.291666666664</v>
      </c>
      <c r="C5625" t="s">
        <v>7</v>
      </c>
      <c r="D5625" t="s">
        <v>8</v>
      </c>
      <c r="E5625" t="s">
        <v>8796</v>
      </c>
      <c r="F5625">
        <v>635</v>
      </c>
      <c r="G5625">
        <v>0.156</v>
      </c>
      <c r="H5625">
        <v>0.22800000000000001</v>
      </c>
      <c r="J5625" s="1" t="str">
        <f t="shared" si="88"/>
        <v>2024-04-22-07</v>
      </c>
    </row>
    <row r="5626" spans="1:10" x14ac:dyDescent="0.45">
      <c r="A5626">
        <v>6150848</v>
      </c>
      <c r="B5626" s="1">
        <v>45404.333333333336</v>
      </c>
      <c r="C5626" t="s">
        <v>7</v>
      </c>
      <c r="D5626" t="s">
        <v>8</v>
      </c>
      <c r="E5626" t="s">
        <v>8796</v>
      </c>
      <c r="F5626">
        <v>635</v>
      </c>
      <c r="G5626">
        <v>0.38400000000000001</v>
      </c>
      <c r="H5626">
        <v>0.24</v>
      </c>
      <c r="J5626" s="1" t="str">
        <f t="shared" si="88"/>
        <v>2024-04-22-08</v>
      </c>
    </row>
    <row r="5627" spans="1:10" x14ac:dyDescent="0.45">
      <c r="A5627">
        <v>6151629</v>
      </c>
      <c r="B5627" s="1">
        <v>45404.375</v>
      </c>
      <c r="C5627" t="s">
        <v>7</v>
      </c>
      <c r="D5627" t="s">
        <v>8</v>
      </c>
      <c r="E5627" t="s">
        <v>8796</v>
      </c>
      <c r="F5627">
        <v>635</v>
      </c>
      <c r="G5627">
        <v>0.09</v>
      </c>
      <c r="H5627">
        <v>0.53600000000000003</v>
      </c>
      <c r="J5627" s="1" t="str">
        <f t="shared" si="88"/>
        <v>2024-04-22-09</v>
      </c>
    </row>
    <row r="5628" spans="1:10" x14ac:dyDescent="0.45">
      <c r="A5628">
        <v>6152798</v>
      </c>
      <c r="B5628" s="1">
        <v>45404.416666666664</v>
      </c>
      <c r="C5628" t="s">
        <v>7</v>
      </c>
      <c r="D5628" t="s">
        <v>8</v>
      </c>
      <c r="E5628" t="s">
        <v>8796</v>
      </c>
      <c r="F5628">
        <v>635</v>
      </c>
      <c r="G5628">
        <v>0.32300000000000001</v>
      </c>
      <c r="H5628">
        <v>0.34</v>
      </c>
      <c r="J5628" s="1" t="str">
        <f t="shared" si="88"/>
        <v>2024-04-22-10</v>
      </c>
    </row>
    <row r="5629" spans="1:10" x14ac:dyDescent="0.45">
      <c r="A5629">
        <v>6154293</v>
      </c>
      <c r="B5629" s="1">
        <v>45404.458333333336</v>
      </c>
      <c r="C5629" t="s">
        <v>7</v>
      </c>
      <c r="D5629" t="s">
        <v>8</v>
      </c>
      <c r="E5629" t="s">
        <v>8796</v>
      </c>
      <c r="F5629">
        <v>635</v>
      </c>
      <c r="G5629">
        <v>0.68600000000000005</v>
      </c>
      <c r="H5629">
        <v>0.55700000000000005</v>
      </c>
      <c r="J5629" s="1" t="str">
        <f t="shared" si="88"/>
        <v>2024-04-22-11</v>
      </c>
    </row>
    <row r="5630" spans="1:10" x14ac:dyDescent="0.45">
      <c r="A5630">
        <v>6155354</v>
      </c>
      <c r="B5630" s="1">
        <v>45404.5</v>
      </c>
      <c r="C5630" t="s">
        <v>7</v>
      </c>
      <c r="D5630" t="s">
        <v>8</v>
      </c>
      <c r="E5630" t="s">
        <v>8796</v>
      </c>
      <c r="F5630">
        <v>635</v>
      </c>
      <c r="G5630">
        <v>0.96399999999999997</v>
      </c>
      <c r="H5630">
        <v>0.30199999999999999</v>
      </c>
      <c r="J5630" s="1" t="str">
        <f t="shared" si="88"/>
        <v>2024-04-22-12</v>
      </c>
    </row>
    <row r="5631" spans="1:10" x14ac:dyDescent="0.45">
      <c r="A5631">
        <v>6156501</v>
      </c>
      <c r="B5631" s="1">
        <v>45404.541666666664</v>
      </c>
      <c r="C5631" t="s">
        <v>7</v>
      </c>
      <c r="D5631" t="s">
        <v>8</v>
      </c>
      <c r="E5631" t="s">
        <v>8796</v>
      </c>
      <c r="F5631">
        <v>635</v>
      </c>
      <c r="G5631">
        <v>0.11600000000000001</v>
      </c>
      <c r="H5631">
        <v>0.24399999999999999</v>
      </c>
      <c r="J5631" s="1" t="str">
        <f t="shared" si="88"/>
        <v>2024-04-22-13</v>
      </c>
    </row>
    <row r="5632" spans="1:10" x14ac:dyDescent="0.45">
      <c r="A5632">
        <v>6158089</v>
      </c>
      <c r="B5632" s="1">
        <v>45404.583333333336</v>
      </c>
      <c r="C5632" t="s">
        <v>7</v>
      </c>
      <c r="D5632" t="s">
        <v>8</v>
      </c>
      <c r="E5632" t="s">
        <v>8796</v>
      </c>
      <c r="F5632">
        <v>635</v>
      </c>
      <c r="G5632">
        <v>0.503</v>
      </c>
      <c r="H5632">
        <v>0.129</v>
      </c>
      <c r="J5632" s="1" t="str">
        <f t="shared" si="88"/>
        <v>2024-04-22-14</v>
      </c>
    </row>
    <row r="5633" spans="1:10" x14ac:dyDescent="0.45">
      <c r="A5633">
        <v>6158168</v>
      </c>
      <c r="B5633" s="1">
        <v>45404.625</v>
      </c>
      <c r="C5633" t="s">
        <v>7</v>
      </c>
      <c r="D5633" t="s">
        <v>8</v>
      </c>
      <c r="E5633" t="s">
        <v>8796</v>
      </c>
      <c r="F5633">
        <v>635</v>
      </c>
      <c r="G5633">
        <v>0.16700000000000001</v>
      </c>
      <c r="H5633">
        <v>0.20599999999999999</v>
      </c>
      <c r="J5633" s="1" t="str">
        <f t="shared" si="88"/>
        <v>2024-04-22-15</v>
      </c>
    </row>
    <row r="5634" spans="1:10" x14ac:dyDescent="0.45">
      <c r="A5634">
        <v>6159769</v>
      </c>
      <c r="B5634" s="1">
        <v>45404.666666666664</v>
      </c>
      <c r="C5634" t="s">
        <v>7</v>
      </c>
      <c r="D5634" t="s">
        <v>8</v>
      </c>
      <c r="E5634" t="s">
        <v>8796</v>
      </c>
      <c r="F5634">
        <v>635</v>
      </c>
      <c r="G5634">
        <v>1.323</v>
      </c>
      <c r="H5634">
        <v>4.2000000000000003E-2</v>
      </c>
      <c r="J5634" s="1" t="str">
        <f t="shared" si="88"/>
        <v>2024-04-22-16</v>
      </c>
    </row>
    <row r="5635" spans="1:10" x14ac:dyDescent="0.45">
      <c r="A5635">
        <v>6160406</v>
      </c>
      <c r="B5635" s="1">
        <v>45404.708333333336</v>
      </c>
      <c r="C5635" t="s">
        <v>7</v>
      </c>
      <c r="D5635" t="s">
        <v>8</v>
      </c>
      <c r="E5635" t="s">
        <v>8796</v>
      </c>
      <c r="F5635">
        <v>635</v>
      </c>
      <c r="G5635">
        <v>0.52900000000000003</v>
      </c>
      <c r="H5635">
        <v>1E-3</v>
      </c>
      <c r="J5635" s="1" t="str">
        <f t="shared" ref="J5635:J5698" si="89">TEXT(YEAR(B5635),"0000")&amp;"-"&amp;TEXT(MONTH(B5635),"00")&amp;"-"&amp;TEXT(DAY(B5635),"00")&amp;"-"&amp;TEXT(HOUR(B5635),"00")</f>
        <v>2024-04-22-17</v>
      </c>
    </row>
    <row r="5636" spans="1:10" x14ac:dyDescent="0.45">
      <c r="A5636">
        <v>6162107</v>
      </c>
      <c r="B5636" s="1">
        <v>45404.75</v>
      </c>
      <c r="C5636" t="s">
        <v>7</v>
      </c>
      <c r="D5636" t="s">
        <v>8</v>
      </c>
      <c r="E5636" t="s">
        <v>8796</v>
      </c>
      <c r="F5636">
        <v>635</v>
      </c>
      <c r="G5636">
        <v>0.81499999999999995</v>
      </c>
      <c r="H5636">
        <v>0</v>
      </c>
      <c r="J5636" s="1" t="str">
        <f t="shared" si="89"/>
        <v>2024-04-22-18</v>
      </c>
    </row>
    <row r="5637" spans="1:10" x14ac:dyDescent="0.45">
      <c r="A5637">
        <v>6162738</v>
      </c>
      <c r="B5637" s="1">
        <v>45404.791666666664</v>
      </c>
      <c r="C5637" t="s">
        <v>7</v>
      </c>
      <c r="D5637" t="s">
        <v>8</v>
      </c>
      <c r="E5637" t="s">
        <v>8796</v>
      </c>
      <c r="F5637">
        <v>635</v>
      </c>
      <c r="G5637">
        <v>0.36899999999999999</v>
      </c>
      <c r="H5637">
        <v>0</v>
      </c>
      <c r="J5637" s="1" t="str">
        <f t="shared" si="89"/>
        <v>2024-04-22-19</v>
      </c>
    </row>
    <row r="5638" spans="1:10" x14ac:dyDescent="0.45">
      <c r="A5638">
        <v>6164223</v>
      </c>
      <c r="B5638" s="1">
        <v>45404.833333333336</v>
      </c>
      <c r="C5638" t="s">
        <v>7</v>
      </c>
      <c r="D5638" t="s">
        <v>8</v>
      </c>
      <c r="E5638" t="s">
        <v>8796</v>
      </c>
      <c r="F5638">
        <v>635</v>
      </c>
      <c r="G5638">
        <v>0.95799999999999996</v>
      </c>
      <c r="H5638">
        <v>0</v>
      </c>
      <c r="J5638" s="1" t="str">
        <f t="shared" si="89"/>
        <v>2024-04-22-20</v>
      </c>
    </row>
    <row r="5639" spans="1:10" x14ac:dyDescent="0.45">
      <c r="A5639">
        <v>6165697</v>
      </c>
      <c r="B5639" s="1">
        <v>45404.875</v>
      </c>
      <c r="C5639" t="s">
        <v>7</v>
      </c>
      <c r="D5639" t="s">
        <v>8</v>
      </c>
      <c r="E5639" t="s">
        <v>8796</v>
      </c>
      <c r="F5639">
        <v>635</v>
      </c>
      <c r="G5639">
        <v>0.24099999999999999</v>
      </c>
      <c r="H5639">
        <v>0</v>
      </c>
      <c r="J5639" s="1" t="str">
        <f t="shared" si="89"/>
        <v>2024-04-22-21</v>
      </c>
    </row>
    <row r="5640" spans="1:10" x14ac:dyDescent="0.45">
      <c r="A5640">
        <v>6165808</v>
      </c>
      <c r="B5640" s="1">
        <v>45404.916666666664</v>
      </c>
      <c r="C5640" t="s">
        <v>7</v>
      </c>
      <c r="D5640" t="s">
        <v>8</v>
      </c>
      <c r="E5640" t="s">
        <v>8796</v>
      </c>
      <c r="F5640">
        <v>635</v>
      </c>
      <c r="G5640">
        <v>0.95599999999999996</v>
      </c>
      <c r="H5640">
        <v>0</v>
      </c>
      <c r="J5640" s="1" t="str">
        <f t="shared" si="89"/>
        <v>2024-04-22-22</v>
      </c>
    </row>
    <row r="5641" spans="1:10" x14ac:dyDescent="0.45">
      <c r="A5641">
        <v>6167793</v>
      </c>
      <c r="B5641" s="1">
        <v>45404.958333333336</v>
      </c>
      <c r="C5641" t="s">
        <v>7</v>
      </c>
      <c r="D5641" t="s">
        <v>8</v>
      </c>
      <c r="E5641" t="s">
        <v>8796</v>
      </c>
      <c r="F5641">
        <v>635</v>
      </c>
      <c r="G5641">
        <v>0.92800000000000005</v>
      </c>
      <c r="H5641">
        <v>0</v>
      </c>
      <c r="J5641" s="1" t="str">
        <f t="shared" si="89"/>
        <v>2024-04-22-23</v>
      </c>
    </row>
    <row r="5642" spans="1:10" x14ac:dyDescent="0.45">
      <c r="A5642">
        <v>6168697</v>
      </c>
      <c r="B5642" s="1">
        <v>45405</v>
      </c>
      <c r="C5642" t="s">
        <v>7</v>
      </c>
      <c r="D5642" t="s">
        <v>8</v>
      </c>
      <c r="E5642" t="s">
        <v>8796</v>
      </c>
      <c r="F5642">
        <v>635</v>
      </c>
      <c r="G5642">
        <v>0.82799999999999996</v>
      </c>
      <c r="H5642">
        <v>0</v>
      </c>
      <c r="J5642" s="1" t="str">
        <f t="shared" si="89"/>
        <v>2024-04-23-00</v>
      </c>
    </row>
    <row r="5643" spans="1:10" x14ac:dyDescent="0.45">
      <c r="A5643">
        <v>6169291</v>
      </c>
      <c r="B5643" s="1">
        <v>45405.041666666664</v>
      </c>
      <c r="C5643" t="s">
        <v>7</v>
      </c>
      <c r="D5643" t="s">
        <v>8</v>
      </c>
      <c r="E5643" t="s">
        <v>8796</v>
      </c>
      <c r="F5643">
        <v>635</v>
      </c>
      <c r="G5643">
        <v>0.215</v>
      </c>
      <c r="H5643">
        <v>0</v>
      </c>
      <c r="J5643" s="1" t="str">
        <f t="shared" si="89"/>
        <v>2024-04-23-01</v>
      </c>
    </row>
    <row r="5644" spans="1:10" x14ac:dyDescent="0.45">
      <c r="A5644">
        <v>6170523</v>
      </c>
      <c r="B5644" s="1">
        <v>45405.083333333336</v>
      </c>
      <c r="C5644" t="s">
        <v>7</v>
      </c>
      <c r="D5644" t="s">
        <v>8</v>
      </c>
      <c r="E5644" t="s">
        <v>8796</v>
      </c>
      <c r="F5644">
        <v>635</v>
      </c>
      <c r="G5644">
        <v>0.82499999999999996</v>
      </c>
      <c r="H5644">
        <v>0</v>
      </c>
      <c r="J5644" s="1" t="str">
        <f t="shared" si="89"/>
        <v>2024-04-23-02</v>
      </c>
    </row>
    <row r="5645" spans="1:10" x14ac:dyDescent="0.45">
      <c r="A5645">
        <v>6171531</v>
      </c>
      <c r="B5645" s="1">
        <v>45405.125</v>
      </c>
      <c r="C5645" t="s">
        <v>7</v>
      </c>
      <c r="D5645" t="s">
        <v>8</v>
      </c>
      <c r="E5645" t="s">
        <v>8796</v>
      </c>
      <c r="F5645">
        <v>635</v>
      </c>
      <c r="G5645">
        <v>0.39300000000000002</v>
      </c>
      <c r="H5645">
        <v>0</v>
      </c>
      <c r="J5645" s="1" t="str">
        <f t="shared" si="89"/>
        <v>2024-04-23-03</v>
      </c>
    </row>
    <row r="5646" spans="1:10" x14ac:dyDescent="0.45">
      <c r="A5646">
        <v>6172545</v>
      </c>
      <c r="B5646" s="1">
        <v>45405.166666666664</v>
      </c>
      <c r="C5646" t="s">
        <v>7</v>
      </c>
      <c r="D5646" t="s">
        <v>8</v>
      </c>
      <c r="E5646" t="s">
        <v>8796</v>
      </c>
      <c r="F5646">
        <v>635</v>
      </c>
      <c r="G5646">
        <v>0.56499999999999995</v>
      </c>
      <c r="H5646">
        <v>3.5000000000000003E-2</v>
      </c>
      <c r="J5646" s="1" t="str">
        <f t="shared" si="89"/>
        <v>2024-04-23-04</v>
      </c>
    </row>
    <row r="5647" spans="1:10" x14ac:dyDescent="0.45">
      <c r="A5647">
        <v>6174408</v>
      </c>
      <c r="B5647" s="1">
        <v>45405.208333333336</v>
      </c>
      <c r="C5647" t="s">
        <v>7</v>
      </c>
      <c r="D5647" t="s">
        <v>8</v>
      </c>
      <c r="E5647" t="s">
        <v>8796</v>
      </c>
      <c r="F5647">
        <v>635</v>
      </c>
      <c r="G5647">
        <v>0.34799999999999998</v>
      </c>
      <c r="H5647">
        <v>0.16600000000000001</v>
      </c>
      <c r="J5647" s="1" t="str">
        <f t="shared" si="89"/>
        <v>2024-04-23-05</v>
      </c>
    </row>
    <row r="5648" spans="1:10" x14ac:dyDescent="0.45">
      <c r="A5648">
        <v>6175630</v>
      </c>
      <c r="B5648" s="1">
        <v>45405.25</v>
      </c>
      <c r="C5648" t="s">
        <v>7</v>
      </c>
      <c r="D5648" t="s">
        <v>8</v>
      </c>
      <c r="E5648" t="s">
        <v>8796</v>
      </c>
      <c r="F5648">
        <v>635</v>
      </c>
      <c r="G5648">
        <v>0.90100000000000002</v>
      </c>
      <c r="H5648">
        <v>0.23400000000000001</v>
      </c>
      <c r="J5648" s="1" t="str">
        <f t="shared" si="89"/>
        <v>2024-04-23-06</v>
      </c>
    </row>
    <row r="5649" spans="1:10" x14ac:dyDescent="0.45">
      <c r="A5649">
        <v>6176222</v>
      </c>
      <c r="B5649" s="1">
        <v>45405.291666666664</v>
      </c>
      <c r="C5649" t="s">
        <v>7</v>
      </c>
      <c r="D5649" t="s">
        <v>8</v>
      </c>
      <c r="E5649" t="s">
        <v>8796</v>
      </c>
      <c r="F5649">
        <v>635</v>
      </c>
      <c r="G5649">
        <v>0.13200000000000001</v>
      </c>
      <c r="H5649">
        <v>0.55300000000000005</v>
      </c>
      <c r="J5649" s="1" t="str">
        <f t="shared" si="89"/>
        <v>2024-04-23-07</v>
      </c>
    </row>
    <row r="5650" spans="1:10" x14ac:dyDescent="0.45">
      <c r="A5650">
        <v>6177534</v>
      </c>
      <c r="B5650" s="1">
        <v>45405.333333333336</v>
      </c>
      <c r="C5650" t="s">
        <v>7</v>
      </c>
      <c r="D5650" t="s">
        <v>8</v>
      </c>
      <c r="E5650" t="s">
        <v>8796</v>
      </c>
      <c r="F5650">
        <v>635</v>
      </c>
      <c r="G5650">
        <v>0.185</v>
      </c>
      <c r="H5650">
        <v>0.877</v>
      </c>
      <c r="J5650" s="1" t="str">
        <f t="shared" si="89"/>
        <v>2024-04-23-08</v>
      </c>
    </row>
    <row r="5651" spans="1:10" x14ac:dyDescent="0.45">
      <c r="A5651">
        <v>6178258</v>
      </c>
      <c r="B5651" s="1">
        <v>45405.375</v>
      </c>
      <c r="C5651" t="s">
        <v>7</v>
      </c>
      <c r="D5651" t="s">
        <v>8</v>
      </c>
      <c r="E5651" t="s">
        <v>8796</v>
      </c>
      <c r="F5651">
        <v>635</v>
      </c>
      <c r="G5651">
        <v>0.57899999999999996</v>
      </c>
      <c r="H5651">
        <v>0.90600000000000003</v>
      </c>
      <c r="J5651" s="1" t="str">
        <f t="shared" si="89"/>
        <v>2024-04-23-09</v>
      </c>
    </row>
    <row r="5652" spans="1:10" x14ac:dyDescent="0.45">
      <c r="A5652">
        <v>6180027</v>
      </c>
      <c r="B5652" s="1">
        <v>45405.416666666664</v>
      </c>
      <c r="C5652" t="s">
        <v>7</v>
      </c>
      <c r="D5652" t="s">
        <v>8</v>
      </c>
      <c r="E5652" t="s">
        <v>8796</v>
      </c>
      <c r="F5652">
        <v>635</v>
      </c>
      <c r="G5652">
        <v>0.373</v>
      </c>
      <c r="H5652">
        <v>0.89800000000000002</v>
      </c>
      <c r="J5652" s="1" t="str">
        <f t="shared" si="89"/>
        <v>2024-04-23-10</v>
      </c>
    </row>
    <row r="5653" spans="1:10" x14ac:dyDescent="0.45">
      <c r="A5653">
        <v>6180743</v>
      </c>
      <c r="B5653" s="1">
        <v>45405.458333333336</v>
      </c>
      <c r="C5653" t="s">
        <v>7</v>
      </c>
      <c r="D5653" t="s">
        <v>8</v>
      </c>
      <c r="E5653" t="s">
        <v>8796</v>
      </c>
      <c r="F5653">
        <v>635</v>
      </c>
      <c r="G5653">
        <v>0.22700000000000001</v>
      </c>
      <c r="H5653">
        <v>0.68400000000000005</v>
      </c>
      <c r="J5653" s="1" t="str">
        <f t="shared" si="89"/>
        <v>2024-04-23-11</v>
      </c>
    </row>
    <row r="5654" spans="1:10" x14ac:dyDescent="0.45">
      <c r="A5654">
        <v>6181456</v>
      </c>
      <c r="B5654" s="1">
        <v>45405.5</v>
      </c>
      <c r="C5654" t="s">
        <v>7</v>
      </c>
      <c r="D5654" t="s">
        <v>8</v>
      </c>
      <c r="E5654" t="s">
        <v>8796</v>
      </c>
      <c r="F5654">
        <v>635</v>
      </c>
      <c r="G5654">
        <v>0.65200000000000002</v>
      </c>
      <c r="H5654">
        <v>0.251</v>
      </c>
      <c r="J5654" s="1" t="str">
        <f t="shared" si="89"/>
        <v>2024-04-23-12</v>
      </c>
    </row>
    <row r="5655" spans="1:10" x14ac:dyDescent="0.45">
      <c r="A5655">
        <v>6182746</v>
      </c>
      <c r="B5655" s="1">
        <v>45405.541666666664</v>
      </c>
      <c r="C5655" t="s">
        <v>7</v>
      </c>
      <c r="D5655" t="s">
        <v>8</v>
      </c>
      <c r="E5655" t="s">
        <v>8796</v>
      </c>
      <c r="F5655">
        <v>635</v>
      </c>
      <c r="G5655">
        <v>5.0000000000000001E-3</v>
      </c>
      <c r="H5655">
        <v>0.48699999999999999</v>
      </c>
      <c r="J5655" s="1" t="str">
        <f t="shared" si="89"/>
        <v>2024-04-23-13</v>
      </c>
    </row>
    <row r="5656" spans="1:10" x14ac:dyDescent="0.45">
      <c r="A5656">
        <v>6183874</v>
      </c>
      <c r="B5656" s="1">
        <v>45405.583333333336</v>
      </c>
      <c r="C5656" t="s">
        <v>7</v>
      </c>
      <c r="D5656" t="s">
        <v>8</v>
      </c>
      <c r="E5656" t="s">
        <v>8796</v>
      </c>
      <c r="F5656">
        <v>635</v>
      </c>
      <c r="G5656">
        <v>5.6000000000000001E-2</v>
      </c>
      <c r="H5656">
        <v>0.32900000000000001</v>
      </c>
      <c r="J5656" s="1" t="str">
        <f t="shared" si="89"/>
        <v>2024-04-23-14</v>
      </c>
    </row>
    <row r="5657" spans="1:10" x14ac:dyDescent="0.45">
      <c r="A5657">
        <v>6185084</v>
      </c>
      <c r="B5657" s="1">
        <v>45405.625</v>
      </c>
      <c r="C5657" t="s">
        <v>7</v>
      </c>
      <c r="D5657" t="s">
        <v>8</v>
      </c>
      <c r="E5657" t="s">
        <v>8796</v>
      </c>
      <c r="F5657">
        <v>635</v>
      </c>
      <c r="G5657">
        <v>9.4E-2</v>
      </c>
      <c r="H5657">
        <v>0.16200000000000001</v>
      </c>
      <c r="J5657" s="1" t="str">
        <f t="shared" si="89"/>
        <v>2024-04-23-15</v>
      </c>
    </row>
    <row r="5658" spans="1:10" x14ac:dyDescent="0.45">
      <c r="A5658">
        <v>6186477</v>
      </c>
      <c r="B5658" s="1">
        <v>45405.666666666664</v>
      </c>
      <c r="C5658" t="s">
        <v>7</v>
      </c>
      <c r="D5658" t="s">
        <v>8</v>
      </c>
      <c r="E5658" t="s">
        <v>8796</v>
      </c>
      <c r="F5658">
        <v>635</v>
      </c>
      <c r="G5658">
        <v>0.19400000000000001</v>
      </c>
      <c r="H5658">
        <v>7.8E-2</v>
      </c>
      <c r="J5658" s="1" t="str">
        <f t="shared" si="89"/>
        <v>2024-04-23-16</v>
      </c>
    </row>
    <row r="5659" spans="1:10" x14ac:dyDescent="0.45">
      <c r="A5659">
        <v>6187491</v>
      </c>
      <c r="B5659" s="1">
        <v>45405.708333333336</v>
      </c>
      <c r="C5659" t="s">
        <v>7</v>
      </c>
      <c r="D5659" t="s">
        <v>8</v>
      </c>
      <c r="E5659" t="s">
        <v>8796</v>
      </c>
      <c r="F5659">
        <v>635</v>
      </c>
      <c r="G5659">
        <v>0.20200000000000001</v>
      </c>
      <c r="H5659">
        <v>2E-3</v>
      </c>
      <c r="J5659" s="1" t="str">
        <f t="shared" si="89"/>
        <v>2024-04-23-17</v>
      </c>
    </row>
    <row r="5660" spans="1:10" x14ac:dyDescent="0.45">
      <c r="A5660">
        <v>6188517</v>
      </c>
      <c r="B5660" s="1">
        <v>45405.75</v>
      </c>
      <c r="C5660" t="s">
        <v>7</v>
      </c>
      <c r="D5660" t="s">
        <v>8</v>
      </c>
      <c r="E5660" t="s">
        <v>8796</v>
      </c>
      <c r="F5660">
        <v>635</v>
      </c>
      <c r="G5660">
        <v>0.246</v>
      </c>
      <c r="H5660">
        <v>0</v>
      </c>
      <c r="J5660" s="1" t="str">
        <f t="shared" si="89"/>
        <v>2024-04-23-18</v>
      </c>
    </row>
    <row r="5661" spans="1:10" x14ac:dyDescent="0.45">
      <c r="A5661">
        <v>6188839</v>
      </c>
      <c r="B5661" s="1">
        <v>45405.791666666664</v>
      </c>
      <c r="C5661" t="s">
        <v>7</v>
      </c>
      <c r="D5661" t="s">
        <v>8</v>
      </c>
      <c r="E5661" t="s">
        <v>8796</v>
      </c>
      <c r="F5661">
        <v>635</v>
      </c>
      <c r="G5661">
        <v>0.32500000000000001</v>
      </c>
      <c r="H5661">
        <v>0</v>
      </c>
      <c r="J5661" s="1" t="str">
        <f t="shared" si="89"/>
        <v>2024-04-23-19</v>
      </c>
    </row>
    <row r="5662" spans="1:10" x14ac:dyDescent="0.45">
      <c r="A5662">
        <v>6190300</v>
      </c>
      <c r="B5662" s="1">
        <v>45405.833333333336</v>
      </c>
      <c r="C5662" t="s">
        <v>7</v>
      </c>
      <c r="D5662" t="s">
        <v>8</v>
      </c>
      <c r="E5662" t="s">
        <v>8796</v>
      </c>
      <c r="F5662">
        <v>635</v>
      </c>
      <c r="G5662">
        <v>0.24399999999999999</v>
      </c>
      <c r="H5662">
        <v>0</v>
      </c>
      <c r="J5662" s="1" t="str">
        <f t="shared" si="89"/>
        <v>2024-04-23-20</v>
      </c>
    </row>
    <row r="5663" spans="1:10" x14ac:dyDescent="0.45">
      <c r="A5663">
        <v>6192065</v>
      </c>
      <c r="B5663" s="1">
        <v>45405.875</v>
      </c>
      <c r="C5663" t="s">
        <v>7</v>
      </c>
      <c r="D5663" t="s">
        <v>8</v>
      </c>
      <c r="E5663" t="s">
        <v>8796</v>
      </c>
      <c r="F5663">
        <v>635</v>
      </c>
      <c r="G5663">
        <v>0.17100000000000001</v>
      </c>
      <c r="H5663">
        <v>0</v>
      </c>
      <c r="J5663" s="1" t="str">
        <f t="shared" si="89"/>
        <v>2024-04-23-21</v>
      </c>
    </row>
    <row r="5664" spans="1:10" x14ac:dyDescent="0.45">
      <c r="A5664">
        <v>6192303</v>
      </c>
      <c r="B5664" s="1">
        <v>45405.916666666664</v>
      </c>
      <c r="C5664" t="s">
        <v>7</v>
      </c>
      <c r="D5664" t="s">
        <v>8</v>
      </c>
      <c r="E5664" t="s">
        <v>8796</v>
      </c>
      <c r="F5664">
        <v>635</v>
      </c>
      <c r="G5664">
        <v>0.22800000000000001</v>
      </c>
      <c r="H5664">
        <v>0</v>
      </c>
      <c r="J5664" s="1" t="str">
        <f t="shared" si="89"/>
        <v>2024-04-23-22</v>
      </c>
    </row>
    <row r="5665" spans="1:10" x14ac:dyDescent="0.45">
      <c r="A5665">
        <v>6193747</v>
      </c>
      <c r="B5665" s="1">
        <v>45405.958333333336</v>
      </c>
      <c r="C5665" t="s">
        <v>7</v>
      </c>
      <c r="D5665" t="s">
        <v>8</v>
      </c>
      <c r="E5665" t="s">
        <v>8796</v>
      </c>
      <c r="F5665">
        <v>635</v>
      </c>
      <c r="G5665">
        <v>0.14699999999999999</v>
      </c>
      <c r="H5665">
        <v>0</v>
      </c>
      <c r="J5665" s="1" t="str">
        <f t="shared" si="89"/>
        <v>2024-04-23-23</v>
      </c>
    </row>
    <row r="5666" spans="1:10" x14ac:dyDescent="0.45">
      <c r="A5666">
        <v>6194704</v>
      </c>
      <c r="B5666" s="1">
        <v>45406</v>
      </c>
      <c r="C5666" t="s">
        <v>7</v>
      </c>
      <c r="D5666" t="s">
        <v>8</v>
      </c>
      <c r="E5666" t="s">
        <v>8796</v>
      </c>
      <c r="F5666">
        <v>635</v>
      </c>
      <c r="G5666">
        <v>0.52900000000000003</v>
      </c>
      <c r="H5666">
        <v>0</v>
      </c>
      <c r="J5666" s="1" t="str">
        <f t="shared" si="89"/>
        <v>2024-04-24-00</v>
      </c>
    </row>
    <row r="5667" spans="1:10" x14ac:dyDescent="0.45">
      <c r="A5667">
        <v>6195683</v>
      </c>
      <c r="B5667" s="1">
        <v>45406.041666666664</v>
      </c>
      <c r="C5667" t="s">
        <v>7</v>
      </c>
      <c r="D5667" t="s">
        <v>8</v>
      </c>
      <c r="E5667" t="s">
        <v>8796</v>
      </c>
      <c r="F5667">
        <v>635</v>
      </c>
      <c r="G5667">
        <v>1.0720000000000001</v>
      </c>
      <c r="H5667">
        <v>0</v>
      </c>
      <c r="J5667" s="1" t="str">
        <f t="shared" si="89"/>
        <v>2024-04-24-01</v>
      </c>
    </row>
    <row r="5668" spans="1:10" x14ac:dyDescent="0.45">
      <c r="A5668">
        <v>6197329</v>
      </c>
      <c r="B5668" s="1">
        <v>45406.083333333336</v>
      </c>
      <c r="C5668" t="s">
        <v>7</v>
      </c>
      <c r="D5668" t="s">
        <v>8</v>
      </c>
      <c r="E5668" t="s">
        <v>8796</v>
      </c>
      <c r="F5668">
        <v>635</v>
      </c>
      <c r="G5668">
        <v>0.53500000000000003</v>
      </c>
      <c r="H5668">
        <v>0</v>
      </c>
      <c r="J5668" s="1" t="str">
        <f t="shared" si="89"/>
        <v>2024-04-24-02</v>
      </c>
    </row>
    <row r="5669" spans="1:10" x14ac:dyDescent="0.45">
      <c r="A5669">
        <v>6197565</v>
      </c>
      <c r="B5669" s="1">
        <v>45406.125</v>
      </c>
      <c r="C5669" t="s">
        <v>7</v>
      </c>
      <c r="D5669" t="s">
        <v>8</v>
      </c>
      <c r="E5669" t="s">
        <v>8796</v>
      </c>
      <c r="F5669">
        <v>635</v>
      </c>
      <c r="G5669">
        <v>0.35599999999999998</v>
      </c>
      <c r="H5669">
        <v>6.0000000000000001E-3</v>
      </c>
      <c r="J5669" s="1" t="str">
        <f t="shared" si="89"/>
        <v>2024-04-24-03</v>
      </c>
    </row>
    <row r="5670" spans="1:10" x14ac:dyDescent="0.45">
      <c r="A5670">
        <v>6199482</v>
      </c>
      <c r="B5670" s="1">
        <v>45406.166666666664</v>
      </c>
      <c r="C5670" t="s">
        <v>7</v>
      </c>
      <c r="D5670" t="s">
        <v>8</v>
      </c>
      <c r="E5670" t="s">
        <v>8796</v>
      </c>
      <c r="F5670">
        <v>635</v>
      </c>
      <c r="G5670">
        <v>0.42499999999999999</v>
      </c>
      <c r="H5670">
        <v>9.1999999999999998E-2</v>
      </c>
      <c r="J5670" s="1" t="str">
        <f t="shared" si="89"/>
        <v>2024-04-24-04</v>
      </c>
    </row>
    <row r="5671" spans="1:10" x14ac:dyDescent="0.45">
      <c r="A5671">
        <v>6199829</v>
      </c>
      <c r="B5671" s="1">
        <v>45406.208333333336</v>
      </c>
      <c r="C5671" t="s">
        <v>7</v>
      </c>
      <c r="D5671" t="s">
        <v>8</v>
      </c>
      <c r="E5671" t="s">
        <v>8796</v>
      </c>
      <c r="F5671">
        <v>635</v>
      </c>
      <c r="G5671">
        <v>5.1999999999999998E-2</v>
      </c>
      <c r="H5671">
        <v>0.63600000000000001</v>
      </c>
      <c r="J5671" s="1" t="str">
        <f t="shared" si="89"/>
        <v>2024-04-24-05</v>
      </c>
    </row>
    <row r="5672" spans="1:10" x14ac:dyDescent="0.45">
      <c r="A5672">
        <v>6201376</v>
      </c>
      <c r="B5672" s="1">
        <v>45406.25</v>
      </c>
      <c r="C5672" t="s">
        <v>7</v>
      </c>
      <c r="D5672" t="s">
        <v>8</v>
      </c>
      <c r="E5672" t="s">
        <v>8796</v>
      </c>
      <c r="F5672">
        <v>635</v>
      </c>
      <c r="G5672">
        <v>0.498</v>
      </c>
      <c r="H5672">
        <v>0.79400000000000004</v>
      </c>
      <c r="J5672" s="1" t="str">
        <f t="shared" si="89"/>
        <v>2024-04-24-06</v>
      </c>
    </row>
    <row r="5673" spans="1:10" x14ac:dyDescent="0.45">
      <c r="A5673">
        <v>6202496</v>
      </c>
      <c r="B5673" s="1">
        <v>45406.291666666664</v>
      </c>
      <c r="C5673" t="s">
        <v>7</v>
      </c>
      <c r="D5673" t="s">
        <v>8</v>
      </c>
      <c r="E5673" t="s">
        <v>8796</v>
      </c>
      <c r="F5673">
        <v>635</v>
      </c>
      <c r="G5673">
        <v>9.2999999999999999E-2</v>
      </c>
      <c r="H5673">
        <v>1.19</v>
      </c>
      <c r="J5673" s="1" t="str">
        <f t="shared" si="89"/>
        <v>2024-04-24-07</v>
      </c>
    </row>
    <row r="5674" spans="1:10" x14ac:dyDescent="0.45">
      <c r="A5674">
        <v>6203567</v>
      </c>
      <c r="B5674" s="1">
        <v>45406.333333333336</v>
      </c>
      <c r="C5674" t="s">
        <v>7</v>
      </c>
      <c r="D5674" t="s">
        <v>8</v>
      </c>
      <c r="E5674" t="s">
        <v>8796</v>
      </c>
      <c r="F5674">
        <v>635</v>
      </c>
      <c r="G5674">
        <v>7.1999999999999995E-2</v>
      </c>
      <c r="H5674">
        <v>1.5249999999999999</v>
      </c>
      <c r="J5674" s="1" t="str">
        <f t="shared" si="89"/>
        <v>2024-04-24-08</v>
      </c>
    </row>
    <row r="5675" spans="1:10" x14ac:dyDescent="0.45">
      <c r="A5675">
        <v>6204609</v>
      </c>
      <c r="B5675" s="1">
        <v>45406.375</v>
      </c>
      <c r="C5675" t="s">
        <v>7</v>
      </c>
      <c r="D5675" t="s">
        <v>8</v>
      </c>
      <c r="E5675" t="s">
        <v>8796</v>
      </c>
      <c r="F5675">
        <v>635</v>
      </c>
      <c r="G5675">
        <v>9.7000000000000003E-2</v>
      </c>
      <c r="H5675">
        <v>0.92400000000000004</v>
      </c>
      <c r="J5675" s="1" t="str">
        <f t="shared" si="89"/>
        <v>2024-04-24-09</v>
      </c>
    </row>
    <row r="5676" spans="1:10" x14ac:dyDescent="0.45">
      <c r="A5676">
        <v>6205307</v>
      </c>
      <c r="B5676" s="1">
        <v>45406.416666666664</v>
      </c>
      <c r="C5676" t="s">
        <v>7</v>
      </c>
      <c r="D5676" t="s">
        <v>8</v>
      </c>
      <c r="E5676" t="s">
        <v>8796</v>
      </c>
      <c r="F5676">
        <v>635</v>
      </c>
      <c r="G5676">
        <v>0.107</v>
      </c>
      <c r="H5676">
        <v>1.0549999999999999</v>
      </c>
      <c r="J5676" s="1" t="str">
        <f t="shared" si="89"/>
        <v>2024-04-24-10</v>
      </c>
    </row>
    <row r="5677" spans="1:10" x14ac:dyDescent="0.45">
      <c r="A5677">
        <v>6207092</v>
      </c>
      <c r="B5677" s="1">
        <v>45406.458333333336</v>
      </c>
      <c r="C5677" t="s">
        <v>7</v>
      </c>
      <c r="D5677" t="s">
        <v>8</v>
      </c>
      <c r="E5677" t="s">
        <v>8796</v>
      </c>
      <c r="F5677">
        <v>635</v>
      </c>
      <c r="G5677">
        <v>0.14299999999999999</v>
      </c>
      <c r="H5677">
        <v>0.80900000000000005</v>
      </c>
      <c r="J5677" s="1" t="str">
        <f t="shared" si="89"/>
        <v>2024-04-24-11</v>
      </c>
    </row>
    <row r="5678" spans="1:10" x14ac:dyDescent="0.45">
      <c r="A5678">
        <v>6208347</v>
      </c>
      <c r="B5678" s="1">
        <v>45406.5</v>
      </c>
      <c r="C5678" t="s">
        <v>7</v>
      </c>
      <c r="D5678" t="s">
        <v>8</v>
      </c>
      <c r="E5678" t="s">
        <v>8796</v>
      </c>
      <c r="F5678">
        <v>635</v>
      </c>
      <c r="G5678">
        <v>0.28000000000000003</v>
      </c>
      <c r="H5678">
        <v>0.59599999999999997</v>
      </c>
      <c r="J5678" s="1" t="str">
        <f t="shared" si="89"/>
        <v>2024-04-24-12</v>
      </c>
    </row>
    <row r="5679" spans="1:10" x14ac:dyDescent="0.45">
      <c r="A5679">
        <v>6208561</v>
      </c>
      <c r="B5679" s="1">
        <v>45406.541666666664</v>
      </c>
      <c r="C5679" t="s">
        <v>7</v>
      </c>
      <c r="D5679" t="s">
        <v>8</v>
      </c>
      <c r="E5679" t="s">
        <v>8796</v>
      </c>
      <c r="F5679">
        <v>635</v>
      </c>
      <c r="G5679">
        <v>0.34699999999999998</v>
      </c>
      <c r="H5679">
        <v>0.14699999999999999</v>
      </c>
      <c r="J5679" s="1" t="str">
        <f t="shared" si="89"/>
        <v>2024-04-24-13</v>
      </c>
    </row>
    <row r="5680" spans="1:10" x14ac:dyDescent="0.45">
      <c r="A5680">
        <v>6210627</v>
      </c>
      <c r="B5680" s="1">
        <v>45406.583333333336</v>
      </c>
      <c r="C5680" t="s">
        <v>7</v>
      </c>
      <c r="D5680" t="s">
        <v>8</v>
      </c>
      <c r="E5680" t="s">
        <v>8796</v>
      </c>
      <c r="F5680">
        <v>635</v>
      </c>
      <c r="G5680">
        <v>0.114</v>
      </c>
      <c r="H5680">
        <v>0.14299999999999999</v>
      </c>
      <c r="J5680" s="1" t="str">
        <f t="shared" si="89"/>
        <v>2024-04-24-14</v>
      </c>
    </row>
    <row r="5681" spans="1:10" x14ac:dyDescent="0.45">
      <c r="A5681">
        <v>6210995</v>
      </c>
      <c r="B5681" s="1">
        <v>45406.625</v>
      </c>
      <c r="C5681" t="s">
        <v>7</v>
      </c>
      <c r="D5681" t="s">
        <v>8</v>
      </c>
      <c r="E5681" t="s">
        <v>8796</v>
      </c>
      <c r="F5681">
        <v>635</v>
      </c>
      <c r="G5681">
        <v>0.48199999999999998</v>
      </c>
      <c r="H5681">
        <v>1.7000000000000001E-2</v>
      </c>
      <c r="J5681" s="1" t="str">
        <f t="shared" si="89"/>
        <v>2024-04-24-15</v>
      </c>
    </row>
    <row r="5682" spans="1:10" x14ac:dyDescent="0.45">
      <c r="A5682">
        <v>6212582</v>
      </c>
      <c r="B5682" s="1">
        <v>45406.666666666664</v>
      </c>
      <c r="C5682" t="s">
        <v>7</v>
      </c>
      <c r="D5682" t="s">
        <v>8</v>
      </c>
      <c r="E5682" t="s">
        <v>8796</v>
      </c>
      <c r="F5682">
        <v>635</v>
      </c>
      <c r="G5682">
        <v>0.20100000000000001</v>
      </c>
      <c r="H5682">
        <v>1E-3</v>
      </c>
      <c r="J5682" s="1" t="str">
        <f t="shared" si="89"/>
        <v>2024-04-24-16</v>
      </c>
    </row>
    <row r="5683" spans="1:10" x14ac:dyDescent="0.45">
      <c r="A5683">
        <v>6213189</v>
      </c>
      <c r="B5683" s="1">
        <v>45406.708333333336</v>
      </c>
      <c r="C5683" t="s">
        <v>7</v>
      </c>
      <c r="D5683" t="s">
        <v>8</v>
      </c>
      <c r="E5683" t="s">
        <v>8796</v>
      </c>
      <c r="F5683">
        <v>635</v>
      </c>
      <c r="G5683">
        <v>1.202</v>
      </c>
      <c r="H5683">
        <v>0</v>
      </c>
      <c r="J5683" s="1" t="str">
        <f t="shared" si="89"/>
        <v>2024-04-24-17</v>
      </c>
    </row>
    <row r="5684" spans="1:10" x14ac:dyDescent="0.45">
      <c r="A5684">
        <v>6214225</v>
      </c>
      <c r="B5684" s="1">
        <v>45406.75</v>
      </c>
      <c r="C5684" t="s">
        <v>7</v>
      </c>
      <c r="D5684" t="s">
        <v>8</v>
      </c>
      <c r="E5684" t="s">
        <v>8796</v>
      </c>
      <c r="F5684">
        <v>635</v>
      </c>
      <c r="G5684">
        <v>0.23799999999999999</v>
      </c>
      <c r="H5684">
        <v>0</v>
      </c>
      <c r="J5684" s="1" t="str">
        <f t="shared" si="89"/>
        <v>2024-04-24-18</v>
      </c>
    </row>
    <row r="5685" spans="1:10" x14ac:dyDescent="0.45">
      <c r="A5685">
        <v>6215475</v>
      </c>
      <c r="B5685" s="1">
        <v>45406.791666666664</v>
      </c>
      <c r="C5685" t="s">
        <v>7</v>
      </c>
      <c r="D5685" t="s">
        <v>8</v>
      </c>
      <c r="E5685" t="s">
        <v>8796</v>
      </c>
      <c r="F5685">
        <v>635</v>
      </c>
      <c r="G5685">
        <v>0.308</v>
      </c>
      <c r="H5685">
        <v>0</v>
      </c>
      <c r="J5685" s="1" t="str">
        <f t="shared" si="89"/>
        <v>2024-04-24-19</v>
      </c>
    </row>
    <row r="5686" spans="1:10" x14ac:dyDescent="0.45">
      <c r="A5686">
        <v>6216283</v>
      </c>
      <c r="B5686" s="1">
        <v>45406.833333333336</v>
      </c>
      <c r="C5686" t="s">
        <v>7</v>
      </c>
      <c r="D5686" t="s">
        <v>8</v>
      </c>
      <c r="E5686" t="s">
        <v>8796</v>
      </c>
      <c r="F5686">
        <v>635</v>
      </c>
      <c r="G5686">
        <v>0.25</v>
      </c>
      <c r="H5686">
        <v>0</v>
      </c>
      <c r="J5686" s="1" t="str">
        <f t="shared" si="89"/>
        <v>2024-04-24-20</v>
      </c>
    </row>
    <row r="5687" spans="1:10" x14ac:dyDescent="0.45">
      <c r="A5687">
        <v>6218202</v>
      </c>
      <c r="B5687" s="1">
        <v>45406.875</v>
      </c>
      <c r="C5687" t="s">
        <v>7</v>
      </c>
      <c r="D5687" t="s">
        <v>8</v>
      </c>
      <c r="E5687" t="s">
        <v>8796</v>
      </c>
      <c r="F5687">
        <v>635</v>
      </c>
      <c r="G5687">
        <v>0.185</v>
      </c>
      <c r="H5687">
        <v>0</v>
      </c>
      <c r="J5687" s="1" t="str">
        <f t="shared" si="89"/>
        <v>2024-04-24-21</v>
      </c>
    </row>
    <row r="5688" spans="1:10" x14ac:dyDescent="0.45">
      <c r="A5688">
        <v>6219035</v>
      </c>
      <c r="B5688" s="1">
        <v>45406.916666666664</v>
      </c>
      <c r="C5688" t="s">
        <v>7</v>
      </c>
      <c r="D5688" t="s">
        <v>8</v>
      </c>
      <c r="E5688" t="s">
        <v>8796</v>
      </c>
      <c r="F5688">
        <v>635</v>
      </c>
      <c r="G5688">
        <v>0.21</v>
      </c>
      <c r="H5688">
        <v>0</v>
      </c>
      <c r="J5688" s="1" t="str">
        <f t="shared" si="89"/>
        <v>2024-04-24-22</v>
      </c>
    </row>
    <row r="5689" spans="1:10" x14ac:dyDescent="0.45">
      <c r="A5689">
        <v>6220018</v>
      </c>
      <c r="B5689" s="1">
        <v>45406.958333333336</v>
      </c>
      <c r="C5689" t="s">
        <v>7</v>
      </c>
      <c r="D5689" t="s">
        <v>8</v>
      </c>
      <c r="E5689" t="s">
        <v>8796</v>
      </c>
      <c r="F5689">
        <v>635</v>
      </c>
      <c r="G5689">
        <v>0.40799999999999997</v>
      </c>
      <c r="H5689">
        <v>0</v>
      </c>
      <c r="J5689" s="1" t="str">
        <f t="shared" si="89"/>
        <v>2024-04-24-23</v>
      </c>
    </row>
    <row r="5690" spans="1:10" x14ac:dyDescent="0.45">
      <c r="A5690">
        <v>6220956</v>
      </c>
      <c r="B5690" s="1">
        <v>45407</v>
      </c>
      <c r="C5690" t="s">
        <v>7</v>
      </c>
      <c r="D5690" t="s">
        <v>8</v>
      </c>
      <c r="E5690" t="s">
        <v>8796</v>
      </c>
      <c r="F5690">
        <v>635</v>
      </c>
      <c r="G5690">
        <v>0.36</v>
      </c>
      <c r="H5690">
        <v>0</v>
      </c>
      <c r="J5690" s="1" t="str">
        <f t="shared" si="89"/>
        <v>2024-04-25-00</v>
      </c>
    </row>
    <row r="5691" spans="1:10" x14ac:dyDescent="0.45">
      <c r="A5691">
        <v>6222213</v>
      </c>
      <c r="B5691" s="1">
        <v>45407.041666666664</v>
      </c>
      <c r="C5691" t="s">
        <v>7</v>
      </c>
      <c r="D5691" t="s">
        <v>8</v>
      </c>
      <c r="E5691" t="s">
        <v>8796</v>
      </c>
      <c r="F5691">
        <v>635</v>
      </c>
      <c r="G5691">
        <v>0.35899999999999999</v>
      </c>
      <c r="H5691">
        <v>0</v>
      </c>
      <c r="J5691" s="1" t="str">
        <f t="shared" si="89"/>
        <v>2024-04-25-01</v>
      </c>
    </row>
    <row r="5692" spans="1:10" x14ac:dyDescent="0.45">
      <c r="A5692">
        <v>6222773</v>
      </c>
      <c r="B5692" s="1">
        <v>45407.083333333336</v>
      </c>
      <c r="C5692" t="s">
        <v>7</v>
      </c>
      <c r="D5692" t="s">
        <v>8</v>
      </c>
      <c r="E5692" t="s">
        <v>8796</v>
      </c>
      <c r="F5692">
        <v>635</v>
      </c>
      <c r="G5692">
        <v>0.54800000000000004</v>
      </c>
      <c r="H5692">
        <v>0</v>
      </c>
      <c r="J5692" s="1" t="str">
        <f t="shared" si="89"/>
        <v>2024-04-25-02</v>
      </c>
    </row>
    <row r="5693" spans="1:10" x14ac:dyDescent="0.45">
      <c r="A5693">
        <v>6224270</v>
      </c>
      <c r="B5693" s="1">
        <v>45407.125</v>
      </c>
      <c r="C5693" t="s">
        <v>7</v>
      </c>
      <c r="D5693" t="s">
        <v>8</v>
      </c>
      <c r="E5693" t="s">
        <v>8796</v>
      </c>
      <c r="F5693">
        <v>635</v>
      </c>
      <c r="G5693">
        <v>0.29499999999999998</v>
      </c>
      <c r="H5693">
        <v>0</v>
      </c>
      <c r="J5693" s="1" t="str">
        <f t="shared" si="89"/>
        <v>2024-04-25-03</v>
      </c>
    </row>
    <row r="5694" spans="1:10" x14ac:dyDescent="0.45">
      <c r="A5694">
        <v>6225972</v>
      </c>
      <c r="B5694" s="1">
        <v>45407.166666666664</v>
      </c>
      <c r="C5694" t="s">
        <v>7</v>
      </c>
      <c r="D5694" t="s">
        <v>8</v>
      </c>
      <c r="E5694" t="s">
        <v>8796</v>
      </c>
      <c r="F5694">
        <v>635</v>
      </c>
      <c r="G5694">
        <v>1.0049999999999999</v>
      </c>
      <c r="H5694">
        <v>9.4E-2</v>
      </c>
      <c r="J5694" s="1" t="str">
        <f t="shared" si="89"/>
        <v>2024-04-25-04</v>
      </c>
    </row>
    <row r="5695" spans="1:10" x14ac:dyDescent="0.45">
      <c r="A5695">
        <v>6226346</v>
      </c>
      <c r="B5695" s="1">
        <v>45407.208333333336</v>
      </c>
      <c r="C5695" t="s">
        <v>7</v>
      </c>
      <c r="D5695" t="s">
        <v>8</v>
      </c>
      <c r="E5695" t="s">
        <v>8796</v>
      </c>
      <c r="F5695">
        <v>635</v>
      </c>
      <c r="G5695">
        <v>0.23799999999999999</v>
      </c>
      <c r="H5695">
        <v>0.20499999999999999</v>
      </c>
      <c r="J5695" s="1" t="str">
        <f t="shared" si="89"/>
        <v>2024-04-25-05</v>
      </c>
    </row>
    <row r="5696" spans="1:10" x14ac:dyDescent="0.45">
      <c r="A5696">
        <v>6227528</v>
      </c>
      <c r="B5696" s="1">
        <v>45407.25</v>
      </c>
      <c r="C5696" t="s">
        <v>7</v>
      </c>
      <c r="D5696" t="s">
        <v>8</v>
      </c>
      <c r="E5696" t="s">
        <v>8796</v>
      </c>
      <c r="F5696">
        <v>635</v>
      </c>
      <c r="G5696">
        <v>0.21</v>
      </c>
      <c r="H5696">
        <v>8.7999999999999995E-2</v>
      </c>
      <c r="J5696" s="1" t="str">
        <f t="shared" si="89"/>
        <v>2024-04-25-06</v>
      </c>
    </row>
    <row r="5697" spans="1:10" x14ac:dyDescent="0.45">
      <c r="A5697">
        <v>6228417</v>
      </c>
      <c r="B5697" s="1">
        <v>45407.291666666664</v>
      </c>
      <c r="C5697" t="s">
        <v>7</v>
      </c>
      <c r="D5697" t="s">
        <v>8</v>
      </c>
      <c r="E5697" t="s">
        <v>8796</v>
      </c>
      <c r="F5697">
        <v>635</v>
      </c>
      <c r="G5697">
        <v>0.29099999999999998</v>
      </c>
      <c r="H5697">
        <v>0.439</v>
      </c>
      <c r="J5697" s="1" t="str">
        <f t="shared" si="89"/>
        <v>2024-04-25-07</v>
      </c>
    </row>
    <row r="5698" spans="1:10" x14ac:dyDescent="0.45">
      <c r="A5698">
        <v>6229848</v>
      </c>
      <c r="B5698" s="1">
        <v>45407.333333333336</v>
      </c>
      <c r="C5698" t="s">
        <v>7</v>
      </c>
      <c r="D5698" t="s">
        <v>8</v>
      </c>
      <c r="E5698" t="s">
        <v>8796</v>
      </c>
      <c r="F5698">
        <v>635</v>
      </c>
      <c r="G5698">
        <v>3.5000000000000003E-2</v>
      </c>
      <c r="H5698">
        <v>0.17100000000000001</v>
      </c>
      <c r="J5698" s="1" t="str">
        <f t="shared" si="89"/>
        <v>2024-04-25-08</v>
      </c>
    </row>
    <row r="5699" spans="1:10" x14ac:dyDescent="0.45">
      <c r="A5699">
        <v>6230911</v>
      </c>
      <c r="B5699" s="1">
        <v>45407.375</v>
      </c>
      <c r="C5699" t="s">
        <v>7</v>
      </c>
      <c r="D5699" t="s">
        <v>8</v>
      </c>
      <c r="E5699" t="s">
        <v>8796</v>
      </c>
      <c r="F5699">
        <v>635</v>
      </c>
      <c r="G5699">
        <v>0.74</v>
      </c>
      <c r="H5699">
        <v>0.1</v>
      </c>
      <c r="J5699" s="1" t="str">
        <f t="shared" ref="J5699:J5762" si="90">TEXT(YEAR(B5699),"0000")&amp;"-"&amp;TEXT(MONTH(B5699),"00")&amp;"-"&amp;TEXT(DAY(B5699),"00")&amp;"-"&amp;TEXT(HOUR(B5699),"00")</f>
        <v>2024-04-25-09</v>
      </c>
    </row>
    <row r="5700" spans="1:10" x14ac:dyDescent="0.45">
      <c r="A5700">
        <v>6232310</v>
      </c>
      <c r="B5700" s="1">
        <v>45407.416666666664</v>
      </c>
      <c r="C5700" t="s">
        <v>7</v>
      </c>
      <c r="D5700" t="s">
        <v>8</v>
      </c>
      <c r="E5700" t="s">
        <v>8796</v>
      </c>
      <c r="F5700">
        <v>635</v>
      </c>
      <c r="G5700">
        <v>0.36799999999999999</v>
      </c>
      <c r="H5700">
        <v>0.41899999999999998</v>
      </c>
      <c r="J5700" s="1" t="str">
        <f t="shared" si="90"/>
        <v>2024-04-25-10</v>
      </c>
    </row>
    <row r="5701" spans="1:10" x14ac:dyDescent="0.45">
      <c r="A5701">
        <v>6233079</v>
      </c>
      <c r="B5701" s="1">
        <v>45407.458333333336</v>
      </c>
      <c r="C5701" t="s">
        <v>7</v>
      </c>
      <c r="D5701" t="s">
        <v>8</v>
      </c>
      <c r="E5701" t="s">
        <v>8796</v>
      </c>
      <c r="F5701">
        <v>635</v>
      </c>
      <c r="G5701">
        <v>1.0229999999999999</v>
      </c>
      <c r="H5701">
        <v>0.25600000000000001</v>
      </c>
      <c r="J5701" s="1" t="str">
        <f t="shared" si="90"/>
        <v>2024-04-25-11</v>
      </c>
    </row>
    <row r="5702" spans="1:10" x14ac:dyDescent="0.45">
      <c r="A5702">
        <v>6234293</v>
      </c>
      <c r="B5702" s="1">
        <v>45407.5</v>
      </c>
      <c r="C5702" t="s">
        <v>7</v>
      </c>
      <c r="D5702" t="s">
        <v>8</v>
      </c>
      <c r="E5702" t="s">
        <v>8796</v>
      </c>
      <c r="F5702">
        <v>635</v>
      </c>
      <c r="G5702">
        <v>1.401</v>
      </c>
      <c r="H5702">
        <v>1.847</v>
      </c>
      <c r="J5702" s="1" t="str">
        <f t="shared" si="90"/>
        <v>2024-04-25-12</v>
      </c>
    </row>
    <row r="5703" spans="1:10" x14ac:dyDescent="0.45">
      <c r="A5703">
        <v>6235296</v>
      </c>
      <c r="B5703" s="1">
        <v>45407.541666666664</v>
      </c>
      <c r="C5703" t="s">
        <v>7</v>
      </c>
      <c r="D5703" t="s">
        <v>8</v>
      </c>
      <c r="E5703" t="s">
        <v>8796</v>
      </c>
      <c r="F5703">
        <v>635</v>
      </c>
      <c r="G5703">
        <v>1.7749999999999999</v>
      </c>
      <c r="H5703">
        <v>1.177</v>
      </c>
      <c r="J5703" s="1" t="str">
        <f t="shared" si="90"/>
        <v>2024-04-25-13</v>
      </c>
    </row>
    <row r="5704" spans="1:10" x14ac:dyDescent="0.45">
      <c r="A5704">
        <v>6236528</v>
      </c>
      <c r="B5704" s="1">
        <v>45407.583333333336</v>
      </c>
      <c r="C5704" t="s">
        <v>7</v>
      </c>
      <c r="D5704" t="s">
        <v>8</v>
      </c>
      <c r="E5704" t="s">
        <v>8796</v>
      </c>
      <c r="F5704">
        <v>635</v>
      </c>
      <c r="G5704">
        <v>1.8879999999999999</v>
      </c>
      <c r="H5704">
        <v>1.133</v>
      </c>
      <c r="J5704" s="1" t="str">
        <f t="shared" si="90"/>
        <v>2024-04-25-14</v>
      </c>
    </row>
    <row r="5705" spans="1:10" x14ac:dyDescent="0.45">
      <c r="A5705">
        <v>6237519</v>
      </c>
      <c r="B5705" s="1">
        <v>45407.625</v>
      </c>
      <c r="C5705" t="s">
        <v>7</v>
      </c>
      <c r="D5705" t="s">
        <v>8</v>
      </c>
      <c r="E5705" t="s">
        <v>8796</v>
      </c>
      <c r="F5705">
        <v>635</v>
      </c>
      <c r="G5705">
        <v>0.17</v>
      </c>
      <c r="H5705">
        <v>1.097</v>
      </c>
      <c r="J5705" s="1" t="str">
        <f t="shared" si="90"/>
        <v>2024-04-25-15</v>
      </c>
    </row>
    <row r="5706" spans="1:10" x14ac:dyDescent="0.45">
      <c r="A5706">
        <v>6238976</v>
      </c>
      <c r="B5706" s="1">
        <v>45407.666666666664</v>
      </c>
      <c r="C5706" t="s">
        <v>7</v>
      </c>
      <c r="D5706" t="s">
        <v>8</v>
      </c>
      <c r="E5706" t="s">
        <v>8796</v>
      </c>
      <c r="F5706">
        <v>635</v>
      </c>
      <c r="G5706">
        <v>0.33700000000000002</v>
      </c>
      <c r="H5706">
        <v>0.34599999999999997</v>
      </c>
      <c r="J5706" s="1" t="str">
        <f t="shared" si="90"/>
        <v>2024-04-25-16</v>
      </c>
    </row>
    <row r="5707" spans="1:10" x14ac:dyDescent="0.45">
      <c r="A5707">
        <v>6240033</v>
      </c>
      <c r="B5707" s="1">
        <v>45407.708333333336</v>
      </c>
      <c r="C5707" t="s">
        <v>7</v>
      </c>
      <c r="D5707" t="s">
        <v>8</v>
      </c>
      <c r="E5707" t="s">
        <v>8796</v>
      </c>
      <c r="F5707">
        <v>635</v>
      </c>
      <c r="G5707">
        <v>0.20100000000000001</v>
      </c>
      <c r="H5707">
        <v>8.0000000000000002E-3</v>
      </c>
      <c r="J5707" s="1" t="str">
        <f t="shared" si="90"/>
        <v>2024-04-25-17</v>
      </c>
    </row>
    <row r="5708" spans="1:10" x14ac:dyDescent="0.45">
      <c r="A5708">
        <v>6241092</v>
      </c>
      <c r="B5708" s="1">
        <v>45407.75</v>
      </c>
      <c r="C5708" t="s">
        <v>7</v>
      </c>
      <c r="D5708" t="s">
        <v>8</v>
      </c>
      <c r="E5708" t="s">
        <v>8796</v>
      </c>
      <c r="F5708">
        <v>635</v>
      </c>
      <c r="G5708">
        <v>0.83599999999999997</v>
      </c>
      <c r="H5708">
        <v>0</v>
      </c>
      <c r="J5708" s="1" t="str">
        <f t="shared" si="90"/>
        <v>2024-04-25-18</v>
      </c>
    </row>
    <row r="5709" spans="1:10" x14ac:dyDescent="0.45">
      <c r="A5709">
        <v>6241736</v>
      </c>
      <c r="B5709" s="1">
        <v>45407.791666666664</v>
      </c>
      <c r="C5709" t="s">
        <v>7</v>
      </c>
      <c r="D5709" t="s">
        <v>8</v>
      </c>
      <c r="E5709" t="s">
        <v>8796</v>
      </c>
      <c r="F5709">
        <v>635</v>
      </c>
      <c r="G5709">
        <v>0.68200000000000005</v>
      </c>
      <c r="H5709">
        <v>0</v>
      </c>
      <c r="J5709" s="1" t="str">
        <f t="shared" si="90"/>
        <v>2024-04-25-19</v>
      </c>
    </row>
    <row r="5710" spans="1:10" x14ac:dyDescent="0.45">
      <c r="A5710">
        <v>6243484</v>
      </c>
      <c r="B5710" s="1">
        <v>45407.833333333336</v>
      </c>
      <c r="C5710" t="s">
        <v>7</v>
      </c>
      <c r="D5710" t="s">
        <v>8</v>
      </c>
      <c r="E5710" t="s">
        <v>8796</v>
      </c>
      <c r="F5710">
        <v>635</v>
      </c>
      <c r="G5710">
        <v>0.84299999999999997</v>
      </c>
      <c r="H5710">
        <v>0</v>
      </c>
      <c r="J5710" s="1" t="str">
        <f t="shared" si="90"/>
        <v>2024-04-25-20</v>
      </c>
    </row>
    <row r="5711" spans="1:10" x14ac:dyDescent="0.45">
      <c r="A5711">
        <v>6243647</v>
      </c>
      <c r="B5711" s="1">
        <v>45407.875</v>
      </c>
      <c r="C5711" t="s">
        <v>7</v>
      </c>
      <c r="D5711" t="s">
        <v>8</v>
      </c>
      <c r="E5711" t="s">
        <v>8796</v>
      </c>
      <c r="F5711">
        <v>635</v>
      </c>
      <c r="G5711">
        <v>0.27700000000000002</v>
      </c>
      <c r="H5711">
        <v>0</v>
      </c>
      <c r="J5711" s="1" t="str">
        <f t="shared" si="90"/>
        <v>2024-04-25-21</v>
      </c>
    </row>
    <row r="5712" spans="1:10" x14ac:dyDescent="0.45">
      <c r="A5712">
        <v>6245488</v>
      </c>
      <c r="B5712" s="1">
        <v>45407.916666666664</v>
      </c>
      <c r="C5712" t="s">
        <v>7</v>
      </c>
      <c r="D5712" t="s">
        <v>8</v>
      </c>
      <c r="E5712" t="s">
        <v>8796</v>
      </c>
      <c r="F5712">
        <v>635</v>
      </c>
      <c r="G5712">
        <v>0.69</v>
      </c>
      <c r="H5712">
        <v>0</v>
      </c>
      <c r="J5712" s="1" t="str">
        <f t="shared" si="90"/>
        <v>2024-04-25-22</v>
      </c>
    </row>
    <row r="5713" spans="1:10" x14ac:dyDescent="0.45">
      <c r="A5713">
        <v>6246224</v>
      </c>
      <c r="B5713" s="1">
        <v>45407.958333333336</v>
      </c>
      <c r="C5713" t="s">
        <v>7</v>
      </c>
      <c r="D5713" t="s">
        <v>8</v>
      </c>
      <c r="E5713" t="s">
        <v>8796</v>
      </c>
      <c r="F5713">
        <v>635</v>
      </c>
      <c r="G5713">
        <v>0.15</v>
      </c>
      <c r="H5713">
        <v>0</v>
      </c>
      <c r="J5713" s="1" t="str">
        <f t="shared" si="90"/>
        <v>2024-04-25-23</v>
      </c>
    </row>
    <row r="5714" spans="1:10" x14ac:dyDescent="0.45">
      <c r="A5714">
        <v>6247093</v>
      </c>
      <c r="B5714" s="1">
        <v>45408</v>
      </c>
      <c r="C5714" t="s">
        <v>7</v>
      </c>
      <c r="D5714" t="s">
        <v>8</v>
      </c>
      <c r="E5714" t="s">
        <v>8796</v>
      </c>
      <c r="F5714">
        <v>635</v>
      </c>
      <c r="G5714">
        <v>0.67200000000000004</v>
      </c>
      <c r="H5714">
        <v>0</v>
      </c>
      <c r="J5714" s="1" t="str">
        <f t="shared" si="90"/>
        <v>2024-04-26-00</v>
      </c>
    </row>
    <row r="5715" spans="1:10" x14ac:dyDescent="0.45">
      <c r="A5715">
        <v>6248992</v>
      </c>
      <c r="B5715" s="1">
        <v>45408.041666666664</v>
      </c>
      <c r="C5715" t="s">
        <v>7</v>
      </c>
      <c r="D5715" t="s">
        <v>8</v>
      </c>
      <c r="E5715" t="s">
        <v>8796</v>
      </c>
      <c r="F5715">
        <v>635</v>
      </c>
      <c r="G5715">
        <v>0.32900000000000001</v>
      </c>
      <c r="H5715">
        <v>0</v>
      </c>
      <c r="J5715" s="1" t="str">
        <f t="shared" si="90"/>
        <v>2024-04-26-01</v>
      </c>
    </row>
    <row r="5716" spans="1:10" x14ac:dyDescent="0.45">
      <c r="A5716">
        <v>6249188</v>
      </c>
      <c r="B5716" s="1">
        <v>45408.083333333336</v>
      </c>
      <c r="C5716" t="s">
        <v>7</v>
      </c>
      <c r="D5716" t="s">
        <v>8</v>
      </c>
      <c r="E5716" t="s">
        <v>8796</v>
      </c>
      <c r="F5716">
        <v>635</v>
      </c>
      <c r="G5716">
        <v>1.2130000000000001</v>
      </c>
      <c r="H5716">
        <v>0</v>
      </c>
      <c r="J5716" s="1" t="str">
        <f t="shared" si="90"/>
        <v>2024-04-26-02</v>
      </c>
    </row>
    <row r="5717" spans="1:10" x14ac:dyDescent="0.45">
      <c r="A5717">
        <v>6250636</v>
      </c>
      <c r="B5717" s="1">
        <v>45408.125</v>
      </c>
      <c r="C5717" t="s">
        <v>7</v>
      </c>
      <c r="D5717" t="s">
        <v>8</v>
      </c>
      <c r="E5717" t="s">
        <v>8796</v>
      </c>
      <c r="F5717">
        <v>635</v>
      </c>
      <c r="G5717">
        <v>2.0569999999999999</v>
      </c>
      <c r="H5717">
        <v>0</v>
      </c>
      <c r="J5717" s="1" t="str">
        <f t="shared" si="90"/>
        <v>2024-04-26-03</v>
      </c>
    </row>
    <row r="5718" spans="1:10" x14ac:dyDescent="0.45">
      <c r="A5718">
        <v>6252072</v>
      </c>
      <c r="B5718" s="1">
        <v>45408.166666666664</v>
      </c>
      <c r="C5718" t="s">
        <v>7</v>
      </c>
      <c r="D5718" t="s">
        <v>8</v>
      </c>
      <c r="E5718" t="s">
        <v>8796</v>
      </c>
      <c r="F5718">
        <v>635</v>
      </c>
      <c r="G5718">
        <v>0.39400000000000002</v>
      </c>
      <c r="H5718">
        <v>0.15</v>
      </c>
      <c r="J5718" s="1" t="str">
        <f t="shared" si="90"/>
        <v>2024-04-26-04</v>
      </c>
    </row>
    <row r="5719" spans="1:10" x14ac:dyDescent="0.45">
      <c r="A5719">
        <v>6252953</v>
      </c>
      <c r="B5719" s="1">
        <v>45408.208333333336</v>
      </c>
      <c r="C5719" t="s">
        <v>7</v>
      </c>
      <c r="D5719" t="s">
        <v>8</v>
      </c>
      <c r="E5719" t="s">
        <v>8796</v>
      </c>
      <c r="F5719">
        <v>635</v>
      </c>
      <c r="G5719">
        <v>0.26700000000000002</v>
      </c>
      <c r="H5719">
        <v>0.74</v>
      </c>
      <c r="J5719" s="1" t="str">
        <f t="shared" si="90"/>
        <v>2024-04-26-05</v>
      </c>
    </row>
    <row r="5720" spans="1:10" x14ac:dyDescent="0.45">
      <c r="A5720">
        <v>6253420</v>
      </c>
      <c r="B5720" s="1">
        <v>45408.25</v>
      </c>
      <c r="C5720" t="s">
        <v>7</v>
      </c>
      <c r="D5720" t="s">
        <v>8</v>
      </c>
      <c r="E5720" t="s">
        <v>8796</v>
      </c>
      <c r="F5720">
        <v>635</v>
      </c>
      <c r="G5720">
        <v>0.41499999999999998</v>
      </c>
      <c r="H5720">
        <v>1.696</v>
      </c>
      <c r="J5720" s="1" t="str">
        <f t="shared" si="90"/>
        <v>2024-04-26-06</v>
      </c>
    </row>
    <row r="5721" spans="1:10" x14ac:dyDescent="0.45">
      <c r="A5721">
        <v>6255512</v>
      </c>
      <c r="B5721" s="1">
        <v>45408.291666666664</v>
      </c>
      <c r="C5721" t="s">
        <v>7</v>
      </c>
      <c r="D5721" t="s">
        <v>8</v>
      </c>
      <c r="E5721" t="s">
        <v>8796</v>
      </c>
      <c r="F5721">
        <v>635</v>
      </c>
      <c r="G5721">
        <v>7.0000000000000001E-3</v>
      </c>
      <c r="H5721">
        <v>2.84</v>
      </c>
      <c r="J5721" s="1" t="str">
        <f t="shared" si="90"/>
        <v>2024-04-26-07</v>
      </c>
    </row>
    <row r="5722" spans="1:10" x14ac:dyDescent="0.45">
      <c r="A5722">
        <v>6255893</v>
      </c>
      <c r="B5722" s="1">
        <v>45408.333333333336</v>
      </c>
      <c r="C5722" t="s">
        <v>7</v>
      </c>
      <c r="D5722" t="s">
        <v>8</v>
      </c>
      <c r="E5722" t="s">
        <v>8796</v>
      </c>
      <c r="F5722">
        <v>635</v>
      </c>
      <c r="G5722">
        <v>2E-3</v>
      </c>
      <c r="H5722">
        <v>2.83</v>
      </c>
      <c r="J5722" s="1" t="str">
        <f t="shared" si="90"/>
        <v>2024-04-26-08</v>
      </c>
    </row>
    <row r="5723" spans="1:10" x14ac:dyDescent="0.45">
      <c r="A5723">
        <v>6257099</v>
      </c>
      <c r="B5723" s="1">
        <v>45408.375</v>
      </c>
      <c r="C5723" t="s">
        <v>7</v>
      </c>
      <c r="D5723" t="s">
        <v>8</v>
      </c>
      <c r="E5723" t="s">
        <v>8796</v>
      </c>
      <c r="F5723">
        <v>635</v>
      </c>
      <c r="G5723">
        <v>1.5189999999999999</v>
      </c>
      <c r="H5723">
        <v>1.026</v>
      </c>
      <c r="J5723" s="1" t="str">
        <f t="shared" si="90"/>
        <v>2024-04-26-09</v>
      </c>
    </row>
    <row r="5724" spans="1:10" x14ac:dyDescent="0.45">
      <c r="A5724">
        <v>6258212</v>
      </c>
      <c r="B5724" s="1">
        <v>45408.416666666664</v>
      </c>
      <c r="C5724" t="s">
        <v>7</v>
      </c>
      <c r="D5724" t="s">
        <v>8</v>
      </c>
      <c r="E5724" t="s">
        <v>8796</v>
      </c>
      <c r="F5724">
        <v>635</v>
      </c>
      <c r="G5724">
        <v>0.20300000000000001</v>
      </c>
      <c r="H5724">
        <v>2.6469999999999998</v>
      </c>
      <c r="J5724" s="1" t="str">
        <f t="shared" si="90"/>
        <v>2024-04-26-10</v>
      </c>
    </row>
    <row r="5725" spans="1:10" x14ac:dyDescent="0.45">
      <c r="A5725">
        <v>6259577</v>
      </c>
      <c r="B5725" s="1">
        <v>45408.458333333336</v>
      </c>
      <c r="C5725" t="s">
        <v>7</v>
      </c>
      <c r="D5725" t="s">
        <v>8</v>
      </c>
      <c r="E5725" t="s">
        <v>8796</v>
      </c>
      <c r="F5725">
        <v>635</v>
      </c>
      <c r="G5725">
        <v>0.13700000000000001</v>
      </c>
      <c r="H5725">
        <v>2.835</v>
      </c>
      <c r="J5725" s="1" t="str">
        <f t="shared" si="90"/>
        <v>2024-04-26-11</v>
      </c>
    </row>
    <row r="5726" spans="1:10" x14ac:dyDescent="0.45">
      <c r="A5726">
        <v>6260159</v>
      </c>
      <c r="B5726" s="1">
        <v>45408.5</v>
      </c>
      <c r="C5726" t="s">
        <v>7</v>
      </c>
      <c r="D5726" t="s">
        <v>8</v>
      </c>
      <c r="E5726" t="s">
        <v>8796</v>
      </c>
      <c r="F5726">
        <v>635</v>
      </c>
      <c r="G5726">
        <v>0.09</v>
      </c>
      <c r="H5726">
        <v>2.472</v>
      </c>
      <c r="J5726" s="1" t="str">
        <f t="shared" si="90"/>
        <v>2024-04-26-12</v>
      </c>
    </row>
    <row r="5727" spans="1:10" x14ac:dyDescent="0.45">
      <c r="A5727">
        <v>6261605</v>
      </c>
      <c r="B5727" s="1">
        <v>45408.541666666664</v>
      </c>
      <c r="C5727" t="s">
        <v>7</v>
      </c>
      <c r="D5727" t="s">
        <v>8</v>
      </c>
      <c r="E5727" t="s">
        <v>8796</v>
      </c>
      <c r="F5727">
        <v>635</v>
      </c>
      <c r="G5727">
        <v>0.46400000000000002</v>
      </c>
      <c r="H5727">
        <v>2.2559999999999998</v>
      </c>
      <c r="J5727" s="1" t="str">
        <f t="shared" si="90"/>
        <v>2024-04-26-13</v>
      </c>
    </row>
    <row r="5728" spans="1:10" x14ac:dyDescent="0.45">
      <c r="A5728">
        <v>6262982</v>
      </c>
      <c r="B5728" s="1">
        <v>45408.583333333336</v>
      </c>
      <c r="C5728" t="s">
        <v>7</v>
      </c>
      <c r="D5728" t="s">
        <v>8</v>
      </c>
      <c r="E5728" t="s">
        <v>8796</v>
      </c>
      <c r="F5728">
        <v>635</v>
      </c>
      <c r="G5728">
        <v>1.665</v>
      </c>
      <c r="H5728">
        <v>1.4039999999999999</v>
      </c>
      <c r="J5728" s="1" t="str">
        <f t="shared" si="90"/>
        <v>2024-04-26-14</v>
      </c>
    </row>
    <row r="5729" spans="1:10" x14ac:dyDescent="0.45">
      <c r="A5729">
        <v>6264110</v>
      </c>
      <c r="B5729" s="1">
        <v>45408.625</v>
      </c>
      <c r="C5729" t="s">
        <v>7</v>
      </c>
      <c r="D5729" t="s">
        <v>8</v>
      </c>
      <c r="E5729" t="s">
        <v>8796</v>
      </c>
      <c r="F5729">
        <v>635</v>
      </c>
      <c r="G5729">
        <v>0.35699999999999998</v>
      </c>
      <c r="H5729">
        <v>1.1519999999999999</v>
      </c>
      <c r="J5729" s="1" t="str">
        <f t="shared" si="90"/>
        <v>2024-04-26-15</v>
      </c>
    </row>
    <row r="5730" spans="1:10" x14ac:dyDescent="0.45">
      <c r="A5730">
        <v>6265179</v>
      </c>
      <c r="B5730" s="1">
        <v>45408.666666666664</v>
      </c>
      <c r="C5730" t="s">
        <v>7</v>
      </c>
      <c r="D5730" t="s">
        <v>8</v>
      </c>
      <c r="E5730" t="s">
        <v>8796</v>
      </c>
      <c r="F5730">
        <v>635</v>
      </c>
      <c r="G5730">
        <v>0.25</v>
      </c>
      <c r="H5730">
        <v>0.28699999999999998</v>
      </c>
      <c r="J5730" s="1" t="str">
        <f t="shared" si="90"/>
        <v>2024-04-26-16</v>
      </c>
    </row>
    <row r="5731" spans="1:10" x14ac:dyDescent="0.45">
      <c r="A5731">
        <v>6265543</v>
      </c>
      <c r="B5731" s="1">
        <v>45408.708333333336</v>
      </c>
      <c r="C5731" t="s">
        <v>7</v>
      </c>
      <c r="D5731" t="s">
        <v>8</v>
      </c>
      <c r="E5731" t="s">
        <v>8796</v>
      </c>
      <c r="F5731">
        <v>635</v>
      </c>
      <c r="G5731">
        <v>0.40100000000000002</v>
      </c>
      <c r="H5731">
        <v>2.3E-2</v>
      </c>
      <c r="J5731" s="1" t="str">
        <f t="shared" si="90"/>
        <v>2024-04-26-17</v>
      </c>
    </row>
    <row r="5732" spans="1:10" x14ac:dyDescent="0.45">
      <c r="A5732">
        <v>6267000</v>
      </c>
      <c r="B5732" s="1">
        <v>45408.75</v>
      </c>
      <c r="C5732" t="s">
        <v>7</v>
      </c>
      <c r="D5732" t="s">
        <v>8</v>
      </c>
      <c r="E5732" t="s">
        <v>8796</v>
      </c>
      <c r="F5732">
        <v>635</v>
      </c>
      <c r="G5732">
        <v>1.1000000000000001</v>
      </c>
      <c r="H5732">
        <v>0</v>
      </c>
      <c r="J5732" s="1" t="str">
        <f t="shared" si="90"/>
        <v>2024-04-26-18</v>
      </c>
    </row>
    <row r="5733" spans="1:10" x14ac:dyDescent="0.45">
      <c r="A5733">
        <v>6268207</v>
      </c>
      <c r="B5733" s="1">
        <v>45408.791666666664</v>
      </c>
      <c r="C5733" t="s">
        <v>7</v>
      </c>
      <c r="D5733" t="s">
        <v>8</v>
      </c>
      <c r="E5733" t="s">
        <v>8796</v>
      </c>
      <c r="F5733">
        <v>635</v>
      </c>
      <c r="G5733">
        <v>0.29199999999999998</v>
      </c>
      <c r="H5733">
        <v>0</v>
      </c>
      <c r="J5733" s="1" t="str">
        <f t="shared" si="90"/>
        <v>2024-04-26-19</v>
      </c>
    </row>
    <row r="5734" spans="1:10" x14ac:dyDescent="0.45">
      <c r="A5734">
        <v>6269756</v>
      </c>
      <c r="B5734" s="1">
        <v>45408.833333333336</v>
      </c>
      <c r="C5734" t="s">
        <v>7</v>
      </c>
      <c r="D5734" t="s">
        <v>8</v>
      </c>
      <c r="E5734" t="s">
        <v>8796</v>
      </c>
      <c r="F5734">
        <v>635</v>
      </c>
      <c r="G5734">
        <v>0.253</v>
      </c>
      <c r="H5734">
        <v>0</v>
      </c>
      <c r="J5734" s="1" t="str">
        <f t="shared" si="90"/>
        <v>2024-04-26-20</v>
      </c>
    </row>
    <row r="5735" spans="1:10" x14ac:dyDescent="0.45">
      <c r="A5735">
        <v>6269949</v>
      </c>
      <c r="B5735" s="1">
        <v>45408.875</v>
      </c>
      <c r="C5735" t="s">
        <v>7</v>
      </c>
      <c r="D5735" t="s">
        <v>8</v>
      </c>
      <c r="E5735" t="s">
        <v>8796</v>
      </c>
      <c r="F5735">
        <v>635</v>
      </c>
      <c r="G5735">
        <v>0.29599999999999999</v>
      </c>
      <c r="H5735">
        <v>0</v>
      </c>
      <c r="J5735" s="1" t="str">
        <f t="shared" si="90"/>
        <v>2024-04-26-21</v>
      </c>
    </row>
    <row r="5736" spans="1:10" x14ac:dyDescent="0.45">
      <c r="A5736">
        <v>6271515</v>
      </c>
      <c r="B5736" s="1">
        <v>45408.916666666664</v>
      </c>
      <c r="C5736" t="s">
        <v>7</v>
      </c>
      <c r="D5736" t="s">
        <v>8</v>
      </c>
      <c r="E5736" t="s">
        <v>8796</v>
      </c>
      <c r="F5736">
        <v>635</v>
      </c>
      <c r="G5736">
        <v>0.18</v>
      </c>
      <c r="H5736">
        <v>0</v>
      </c>
      <c r="J5736" s="1" t="str">
        <f t="shared" si="90"/>
        <v>2024-04-26-22</v>
      </c>
    </row>
    <row r="5737" spans="1:10" x14ac:dyDescent="0.45">
      <c r="A5737">
        <v>6272273</v>
      </c>
      <c r="B5737" s="1">
        <v>45408.958333333336</v>
      </c>
      <c r="C5737" t="s">
        <v>7</v>
      </c>
      <c r="D5737" t="s">
        <v>8</v>
      </c>
      <c r="E5737" t="s">
        <v>8796</v>
      </c>
      <c r="F5737">
        <v>635</v>
      </c>
      <c r="G5737">
        <v>0.17599999999999999</v>
      </c>
      <c r="H5737">
        <v>0</v>
      </c>
      <c r="J5737" s="1" t="str">
        <f t="shared" si="90"/>
        <v>2024-04-26-23</v>
      </c>
    </row>
    <row r="5738" spans="1:10" x14ac:dyDescent="0.45">
      <c r="A5738">
        <v>6274111</v>
      </c>
      <c r="B5738" s="1">
        <v>45409</v>
      </c>
      <c r="C5738" t="s">
        <v>7</v>
      </c>
      <c r="D5738" t="s">
        <v>8</v>
      </c>
      <c r="E5738" t="s">
        <v>8796</v>
      </c>
      <c r="F5738">
        <v>635</v>
      </c>
      <c r="G5738">
        <v>0.58399999999999996</v>
      </c>
      <c r="H5738">
        <v>0</v>
      </c>
      <c r="J5738" s="1" t="str">
        <f t="shared" si="90"/>
        <v>2024-04-27-00</v>
      </c>
    </row>
    <row r="5739" spans="1:10" x14ac:dyDescent="0.45">
      <c r="A5739">
        <v>6274207</v>
      </c>
      <c r="B5739" s="1">
        <v>45409.041666666664</v>
      </c>
      <c r="C5739" t="s">
        <v>7</v>
      </c>
      <c r="D5739" t="s">
        <v>8</v>
      </c>
      <c r="E5739" t="s">
        <v>8796</v>
      </c>
      <c r="F5739">
        <v>635</v>
      </c>
      <c r="G5739">
        <v>0.42499999999999999</v>
      </c>
      <c r="H5739">
        <v>0</v>
      </c>
      <c r="J5739" s="1" t="str">
        <f t="shared" si="90"/>
        <v>2024-04-27-01</v>
      </c>
    </row>
    <row r="5740" spans="1:10" x14ac:dyDescent="0.45">
      <c r="A5740">
        <v>6275449</v>
      </c>
      <c r="B5740" s="1">
        <v>45409.083333333336</v>
      </c>
      <c r="C5740" t="s">
        <v>7</v>
      </c>
      <c r="D5740" t="s">
        <v>8</v>
      </c>
      <c r="E5740" t="s">
        <v>8796</v>
      </c>
      <c r="F5740">
        <v>635</v>
      </c>
      <c r="G5740">
        <v>0.52600000000000002</v>
      </c>
      <c r="H5740">
        <v>0</v>
      </c>
      <c r="J5740" s="1" t="str">
        <f t="shared" si="90"/>
        <v>2024-04-27-02</v>
      </c>
    </row>
    <row r="5741" spans="1:10" x14ac:dyDescent="0.45">
      <c r="A5741">
        <v>6277056</v>
      </c>
      <c r="B5741" s="1">
        <v>45409.125</v>
      </c>
      <c r="C5741" t="s">
        <v>7</v>
      </c>
      <c r="D5741" t="s">
        <v>8</v>
      </c>
      <c r="E5741" t="s">
        <v>8796</v>
      </c>
      <c r="F5741">
        <v>635</v>
      </c>
      <c r="G5741">
        <v>0.33800000000000002</v>
      </c>
      <c r="H5741">
        <v>0</v>
      </c>
      <c r="J5741" s="1" t="str">
        <f t="shared" si="90"/>
        <v>2024-04-27-03</v>
      </c>
    </row>
    <row r="5742" spans="1:10" x14ac:dyDescent="0.45">
      <c r="A5742">
        <v>6278496</v>
      </c>
      <c r="B5742" s="1">
        <v>45409.166666666664</v>
      </c>
      <c r="C5742" t="s">
        <v>7</v>
      </c>
      <c r="D5742" t="s">
        <v>8</v>
      </c>
      <c r="E5742" t="s">
        <v>8796</v>
      </c>
      <c r="F5742">
        <v>635</v>
      </c>
      <c r="G5742">
        <v>0.41199999999999998</v>
      </c>
      <c r="H5742">
        <v>6.2E-2</v>
      </c>
      <c r="J5742" s="1" t="str">
        <f t="shared" si="90"/>
        <v>2024-04-27-04</v>
      </c>
    </row>
    <row r="5743" spans="1:10" x14ac:dyDescent="0.45">
      <c r="A5743">
        <v>6278753</v>
      </c>
      <c r="B5743" s="1">
        <v>45409.208333333336</v>
      </c>
      <c r="C5743" t="s">
        <v>7</v>
      </c>
      <c r="D5743" t="s">
        <v>8</v>
      </c>
      <c r="E5743" t="s">
        <v>8796</v>
      </c>
      <c r="F5743">
        <v>635</v>
      </c>
      <c r="G5743">
        <v>0.11899999999999999</v>
      </c>
      <c r="H5743">
        <v>0.61899999999999999</v>
      </c>
      <c r="J5743" s="1" t="str">
        <f t="shared" si="90"/>
        <v>2024-04-27-05</v>
      </c>
    </row>
    <row r="5744" spans="1:10" x14ac:dyDescent="0.45">
      <c r="A5744">
        <v>6280126</v>
      </c>
      <c r="B5744" s="1">
        <v>45409.25</v>
      </c>
      <c r="C5744" t="s">
        <v>7</v>
      </c>
      <c r="D5744" t="s">
        <v>8</v>
      </c>
      <c r="E5744" t="s">
        <v>8796</v>
      </c>
      <c r="F5744">
        <v>635</v>
      </c>
      <c r="G5744">
        <v>5.0000000000000001E-3</v>
      </c>
      <c r="H5744">
        <v>0.65900000000000003</v>
      </c>
      <c r="J5744" s="1" t="str">
        <f t="shared" si="90"/>
        <v>2024-04-27-06</v>
      </c>
    </row>
    <row r="5745" spans="1:10" x14ac:dyDescent="0.45">
      <c r="A5745">
        <v>6280968</v>
      </c>
      <c r="B5745" s="1">
        <v>45409.291666666664</v>
      </c>
      <c r="C5745" t="s">
        <v>7</v>
      </c>
      <c r="D5745" t="s">
        <v>8</v>
      </c>
      <c r="E5745" t="s">
        <v>8796</v>
      </c>
      <c r="F5745">
        <v>635</v>
      </c>
      <c r="G5745">
        <v>0</v>
      </c>
      <c r="H5745">
        <v>1.25</v>
      </c>
      <c r="J5745" s="1" t="str">
        <f t="shared" si="90"/>
        <v>2024-04-27-07</v>
      </c>
    </row>
    <row r="5746" spans="1:10" x14ac:dyDescent="0.45">
      <c r="A5746">
        <v>6282884</v>
      </c>
      <c r="B5746" s="1">
        <v>45409.333333333336</v>
      </c>
      <c r="C5746" t="s">
        <v>7</v>
      </c>
      <c r="D5746" t="s">
        <v>8</v>
      </c>
      <c r="E5746" t="s">
        <v>8796</v>
      </c>
      <c r="F5746">
        <v>635</v>
      </c>
      <c r="G5746">
        <v>0.129</v>
      </c>
      <c r="H5746">
        <v>1.782</v>
      </c>
      <c r="J5746" s="1" t="str">
        <f t="shared" si="90"/>
        <v>2024-04-27-08</v>
      </c>
    </row>
    <row r="5747" spans="1:10" x14ac:dyDescent="0.45">
      <c r="A5747">
        <v>6283726</v>
      </c>
      <c r="B5747" s="1">
        <v>45409.375</v>
      </c>
      <c r="C5747" t="s">
        <v>7</v>
      </c>
      <c r="D5747" t="s">
        <v>8</v>
      </c>
      <c r="E5747" t="s">
        <v>8796</v>
      </c>
      <c r="F5747">
        <v>635</v>
      </c>
      <c r="G5747">
        <v>0.19600000000000001</v>
      </c>
      <c r="H5747">
        <v>2.2429999999999999</v>
      </c>
      <c r="J5747" s="1" t="str">
        <f t="shared" si="90"/>
        <v>2024-04-27-09</v>
      </c>
    </row>
    <row r="5748" spans="1:10" x14ac:dyDescent="0.45">
      <c r="A5748">
        <v>6284563</v>
      </c>
      <c r="B5748" s="1">
        <v>45409.416666666664</v>
      </c>
      <c r="C5748" t="s">
        <v>7</v>
      </c>
      <c r="D5748" t="s">
        <v>8</v>
      </c>
      <c r="E5748" t="s">
        <v>8796</v>
      </c>
      <c r="F5748">
        <v>635</v>
      </c>
      <c r="G5748">
        <v>0.21299999999999999</v>
      </c>
      <c r="H5748">
        <v>2.3199999999999998</v>
      </c>
      <c r="J5748" s="1" t="str">
        <f t="shared" si="90"/>
        <v>2024-04-27-10</v>
      </c>
    </row>
    <row r="5749" spans="1:10" x14ac:dyDescent="0.45">
      <c r="A5749">
        <v>6286028</v>
      </c>
      <c r="B5749" s="1">
        <v>45409.458333333336</v>
      </c>
      <c r="C5749" t="s">
        <v>7</v>
      </c>
      <c r="D5749" t="s">
        <v>8</v>
      </c>
      <c r="E5749" t="s">
        <v>8796</v>
      </c>
      <c r="F5749">
        <v>635</v>
      </c>
      <c r="G5749">
        <v>1.097</v>
      </c>
      <c r="H5749">
        <v>2.419</v>
      </c>
      <c r="J5749" s="1" t="str">
        <f t="shared" si="90"/>
        <v>2024-04-27-11</v>
      </c>
    </row>
    <row r="5750" spans="1:10" x14ac:dyDescent="0.45">
      <c r="A5750">
        <v>6286892</v>
      </c>
      <c r="B5750" s="1">
        <v>45409.5</v>
      </c>
      <c r="C5750" t="s">
        <v>7</v>
      </c>
      <c r="D5750" t="s">
        <v>8</v>
      </c>
      <c r="E5750" t="s">
        <v>8796</v>
      </c>
      <c r="F5750">
        <v>635</v>
      </c>
      <c r="G5750">
        <v>1.6739999999999999</v>
      </c>
      <c r="H5750">
        <v>1.5229999999999999</v>
      </c>
      <c r="J5750" s="1" t="str">
        <f t="shared" si="90"/>
        <v>2024-04-27-12</v>
      </c>
    </row>
    <row r="5751" spans="1:10" x14ac:dyDescent="0.45">
      <c r="A5751">
        <v>6287984</v>
      </c>
      <c r="B5751" s="1">
        <v>45409.541666666664</v>
      </c>
      <c r="C5751" t="s">
        <v>7</v>
      </c>
      <c r="D5751" t="s">
        <v>8</v>
      </c>
      <c r="E5751" t="s">
        <v>8796</v>
      </c>
      <c r="F5751">
        <v>635</v>
      </c>
      <c r="G5751">
        <v>0.23300000000000001</v>
      </c>
      <c r="H5751">
        <v>0.79700000000000004</v>
      </c>
      <c r="J5751" s="1" t="str">
        <f t="shared" si="90"/>
        <v>2024-04-27-13</v>
      </c>
    </row>
    <row r="5752" spans="1:10" x14ac:dyDescent="0.45">
      <c r="A5752">
        <v>6289304</v>
      </c>
      <c r="B5752" s="1">
        <v>45409.583333333336</v>
      </c>
      <c r="C5752" t="s">
        <v>7</v>
      </c>
      <c r="D5752" t="s">
        <v>8</v>
      </c>
      <c r="E5752" t="s">
        <v>8796</v>
      </c>
      <c r="F5752">
        <v>635</v>
      </c>
      <c r="G5752">
        <v>0.14899999999999999</v>
      </c>
      <c r="H5752">
        <v>0.751</v>
      </c>
      <c r="J5752" s="1" t="str">
        <f t="shared" si="90"/>
        <v>2024-04-27-14</v>
      </c>
    </row>
    <row r="5753" spans="1:10" x14ac:dyDescent="0.45">
      <c r="A5753">
        <v>6289608</v>
      </c>
      <c r="B5753" s="1">
        <v>45409.625</v>
      </c>
      <c r="C5753" t="s">
        <v>7</v>
      </c>
      <c r="D5753" t="s">
        <v>8</v>
      </c>
      <c r="E5753" t="s">
        <v>8796</v>
      </c>
      <c r="F5753">
        <v>635</v>
      </c>
      <c r="G5753">
        <v>0.43</v>
      </c>
      <c r="H5753">
        <v>0.24099999999999999</v>
      </c>
      <c r="J5753" s="1" t="str">
        <f t="shared" si="90"/>
        <v>2024-04-27-15</v>
      </c>
    </row>
    <row r="5754" spans="1:10" x14ac:dyDescent="0.45">
      <c r="A5754">
        <v>6290817</v>
      </c>
      <c r="B5754" s="1">
        <v>45409.666666666664</v>
      </c>
      <c r="C5754" t="s">
        <v>7</v>
      </c>
      <c r="D5754" t="s">
        <v>8</v>
      </c>
      <c r="E5754" t="s">
        <v>8796</v>
      </c>
      <c r="F5754">
        <v>635</v>
      </c>
      <c r="G5754">
        <v>3.0000000000000001E-3</v>
      </c>
      <c r="H5754">
        <v>0.33100000000000002</v>
      </c>
      <c r="J5754" s="1" t="str">
        <f t="shared" si="90"/>
        <v>2024-04-27-16</v>
      </c>
    </row>
    <row r="5755" spans="1:10" x14ac:dyDescent="0.45">
      <c r="A5755">
        <v>6291823</v>
      </c>
      <c r="B5755" s="1">
        <v>45409.708333333336</v>
      </c>
      <c r="C5755" t="s">
        <v>7</v>
      </c>
      <c r="D5755" t="s">
        <v>8</v>
      </c>
      <c r="E5755" t="s">
        <v>8796</v>
      </c>
      <c r="F5755">
        <v>635</v>
      </c>
      <c r="G5755">
        <v>0.51100000000000001</v>
      </c>
      <c r="H5755">
        <v>1.6E-2</v>
      </c>
      <c r="J5755" s="1" t="str">
        <f t="shared" si="90"/>
        <v>2024-04-27-17</v>
      </c>
    </row>
    <row r="5756" spans="1:10" x14ac:dyDescent="0.45">
      <c r="A5756">
        <v>6293825</v>
      </c>
      <c r="B5756" s="1">
        <v>45409.75</v>
      </c>
      <c r="C5756" t="s">
        <v>7</v>
      </c>
      <c r="D5756" t="s">
        <v>8</v>
      </c>
      <c r="E5756" t="s">
        <v>8796</v>
      </c>
      <c r="F5756">
        <v>635</v>
      </c>
      <c r="G5756">
        <v>0.36499999999999999</v>
      </c>
      <c r="H5756">
        <v>0</v>
      </c>
      <c r="J5756" s="1" t="str">
        <f t="shared" si="90"/>
        <v>2024-04-27-18</v>
      </c>
    </row>
    <row r="5757" spans="1:10" x14ac:dyDescent="0.45">
      <c r="A5757">
        <v>6294631</v>
      </c>
      <c r="B5757" s="1">
        <v>45409.791666666664</v>
      </c>
      <c r="C5757" t="s">
        <v>7</v>
      </c>
      <c r="D5757" t="s">
        <v>8</v>
      </c>
      <c r="E5757" t="s">
        <v>8796</v>
      </c>
      <c r="F5757">
        <v>635</v>
      </c>
      <c r="G5757">
        <v>0.69299999999999995</v>
      </c>
      <c r="H5757">
        <v>0</v>
      </c>
      <c r="J5757" s="1" t="str">
        <f t="shared" si="90"/>
        <v>2024-04-27-19</v>
      </c>
    </row>
    <row r="5758" spans="1:10" x14ac:dyDescent="0.45">
      <c r="A5758">
        <v>6295285</v>
      </c>
      <c r="B5758" s="1">
        <v>45409.833333333336</v>
      </c>
      <c r="C5758" t="s">
        <v>7</v>
      </c>
      <c r="D5758" t="s">
        <v>8</v>
      </c>
      <c r="E5758" t="s">
        <v>8796</v>
      </c>
      <c r="F5758">
        <v>635</v>
      </c>
      <c r="G5758">
        <v>0.45</v>
      </c>
      <c r="H5758">
        <v>0</v>
      </c>
      <c r="J5758" s="1" t="str">
        <f t="shared" si="90"/>
        <v>2024-04-27-20</v>
      </c>
    </row>
    <row r="5759" spans="1:10" x14ac:dyDescent="0.45">
      <c r="A5759">
        <v>6297099</v>
      </c>
      <c r="B5759" s="1">
        <v>45409.875</v>
      </c>
      <c r="C5759" t="s">
        <v>7</v>
      </c>
      <c r="D5759" t="s">
        <v>8</v>
      </c>
      <c r="E5759" t="s">
        <v>8796</v>
      </c>
      <c r="F5759">
        <v>635</v>
      </c>
      <c r="G5759">
        <v>0.34599999999999997</v>
      </c>
      <c r="H5759">
        <v>0</v>
      </c>
      <c r="J5759" s="1" t="str">
        <f t="shared" si="90"/>
        <v>2024-04-27-21</v>
      </c>
    </row>
    <row r="5760" spans="1:10" x14ac:dyDescent="0.45">
      <c r="A5760">
        <v>6297949</v>
      </c>
      <c r="B5760" s="1">
        <v>45409.916666666664</v>
      </c>
      <c r="C5760" t="s">
        <v>7</v>
      </c>
      <c r="D5760" t="s">
        <v>8</v>
      </c>
      <c r="E5760" t="s">
        <v>8796</v>
      </c>
      <c r="F5760">
        <v>635</v>
      </c>
      <c r="G5760">
        <v>0.56399999999999995</v>
      </c>
      <c r="H5760">
        <v>0</v>
      </c>
      <c r="J5760" s="1" t="str">
        <f t="shared" si="90"/>
        <v>2024-04-27-22</v>
      </c>
    </row>
    <row r="5761" spans="1:10" x14ac:dyDescent="0.45">
      <c r="A5761">
        <v>6298331</v>
      </c>
      <c r="B5761" s="1">
        <v>45409.958333333336</v>
      </c>
      <c r="C5761" t="s">
        <v>7</v>
      </c>
      <c r="D5761" t="s">
        <v>8</v>
      </c>
      <c r="E5761" t="s">
        <v>8796</v>
      </c>
      <c r="F5761">
        <v>635</v>
      </c>
      <c r="G5761">
        <v>0.69199999999999995</v>
      </c>
      <c r="H5761">
        <v>0</v>
      </c>
      <c r="J5761" s="1" t="str">
        <f t="shared" si="90"/>
        <v>2024-04-27-23</v>
      </c>
    </row>
    <row r="5762" spans="1:10" x14ac:dyDescent="0.45">
      <c r="A5762">
        <v>6300054</v>
      </c>
      <c r="B5762" s="1">
        <v>45410</v>
      </c>
      <c r="C5762" t="s">
        <v>7</v>
      </c>
      <c r="D5762" t="s">
        <v>8</v>
      </c>
      <c r="E5762" t="s">
        <v>8796</v>
      </c>
      <c r="F5762">
        <v>635</v>
      </c>
      <c r="G5762">
        <v>0.57999999999999996</v>
      </c>
      <c r="H5762">
        <v>0</v>
      </c>
      <c r="J5762" s="1" t="str">
        <f t="shared" si="90"/>
        <v>2024-04-28-00</v>
      </c>
    </row>
    <row r="5763" spans="1:10" x14ac:dyDescent="0.45">
      <c r="A5763">
        <v>6300972</v>
      </c>
      <c r="B5763" s="1">
        <v>45410.041666666664</v>
      </c>
      <c r="C5763" t="s">
        <v>7</v>
      </c>
      <c r="D5763" t="s">
        <v>8</v>
      </c>
      <c r="E5763" t="s">
        <v>8796</v>
      </c>
      <c r="F5763">
        <v>635</v>
      </c>
      <c r="G5763">
        <v>0.22700000000000001</v>
      </c>
      <c r="H5763">
        <v>0</v>
      </c>
      <c r="J5763" s="1" t="str">
        <f t="shared" ref="J5763:J5826" si="91">TEXT(YEAR(B5763),"0000")&amp;"-"&amp;TEXT(MONTH(B5763),"00")&amp;"-"&amp;TEXT(DAY(B5763),"00")&amp;"-"&amp;TEXT(HOUR(B5763),"00")</f>
        <v>2024-04-28-01</v>
      </c>
    </row>
    <row r="5764" spans="1:10" x14ac:dyDescent="0.45">
      <c r="A5764">
        <v>6302119</v>
      </c>
      <c r="B5764" s="1">
        <v>45410.083333333336</v>
      </c>
      <c r="C5764" t="s">
        <v>7</v>
      </c>
      <c r="D5764" t="s">
        <v>8</v>
      </c>
      <c r="E5764" t="s">
        <v>8796</v>
      </c>
      <c r="F5764">
        <v>635</v>
      </c>
      <c r="G5764">
        <v>0.622</v>
      </c>
      <c r="H5764">
        <v>0</v>
      </c>
      <c r="J5764" s="1" t="str">
        <f t="shared" si="91"/>
        <v>2024-04-28-02</v>
      </c>
    </row>
    <row r="5765" spans="1:10" x14ac:dyDescent="0.45">
      <c r="A5765">
        <v>6302819</v>
      </c>
      <c r="B5765" s="1">
        <v>45410.125</v>
      </c>
      <c r="C5765" t="s">
        <v>7</v>
      </c>
      <c r="D5765" t="s">
        <v>8</v>
      </c>
      <c r="E5765" t="s">
        <v>8796</v>
      </c>
      <c r="F5765">
        <v>635</v>
      </c>
      <c r="G5765">
        <v>0.44500000000000001</v>
      </c>
      <c r="H5765">
        <v>0</v>
      </c>
      <c r="J5765" s="1" t="str">
        <f t="shared" si="91"/>
        <v>2024-04-28-03</v>
      </c>
    </row>
    <row r="5766" spans="1:10" x14ac:dyDescent="0.45">
      <c r="A5766">
        <v>6304396</v>
      </c>
      <c r="B5766" s="1">
        <v>45410.166666666664</v>
      </c>
      <c r="C5766" t="s">
        <v>7</v>
      </c>
      <c r="D5766" t="s">
        <v>8</v>
      </c>
      <c r="E5766" t="s">
        <v>8796</v>
      </c>
      <c r="F5766">
        <v>635</v>
      </c>
      <c r="G5766">
        <v>0.33600000000000002</v>
      </c>
      <c r="H5766">
        <v>0.224</v>
      </c>
      <c r="J5766" s="1" t="str">
        <f t="shared" si="91"/>
        <v>2024-04-28-04</v>
      </c>
    </row>
    <row r="5767" spans="1:10" x14ac:dyDescent="0.45">
      <c r="A5767">
        <v>6304885</v>
      </c>
      <c r="B5767" s="1">
        <v>45410.208333333336</v>
      </c>
      <c r="C5767" t="s">
        <v>7</v>
      </c>
      <c r="D5767" t="s">
        <v>8</v>
      </c>
      <c r="E5767" t="s">
        <v>8796</v>
      </c>
      <c r="F5767">
        <v>635</v>
      </c>
      <c r="G5767">
        <v>6.4000000000000001E-2</v>
      </c>
      <c r="H5767">
        <v>0.91200000000000003</v>
      </c>
      <c r="J5767" s="1" t="str">
        <f t="shared" si="91"/>
        <v>2024-04-28-05</v>
      </c>
    </row>
    <row r="5768" spans="1:10" x14ac:dyDescent="0.45">
      <c r="A5768">
        <v>6306020</v>
      </c>
      <c r="B5768" s="1">
        <v>45410.25</v>
      </c>
      <c r="C5768" t="s">
        <v>7</v>
      </c>
      <c r="D5768" t="s">
        <v>8</v>
      </c>
      <c r="E5768" t="s">
        <v>8796</v>
      </c>
      <c r="F5768">
        <v>635</v>
      </c>
      <c r="G5768">
        <v>8.0000000000000002E-3</v>
      </c>
      <c r="H5768">
        <v>2.0169999999999999</v>
      </c>
      <c r="J5768" s="1" t="str">
        <f t="shared" si="91"/>
        <v>2024-04-28-06</v>
      </c>
    </row>
    <row r="5769" spans="1:10" x14ac:dyDescent="0.45">
      <c r="A5769">
        <v>6307254</v>
      </c>
      <c r="B5769" s="1">
        <v>45410.291666666664</v>
      </c>
      <c r="C5769" t="s">
        <v>7</v>
      </c>
      <c r="D5769" t="s">
        <v>8</v>
      </c>
      <c r="E5769" t="s">
        <v>8796</v>
      </c>
      <c r="F5769">
        <v>635</v>
      </c>
      <c r="G5769">
        <v>5.0000000000000001E-3</v>
      </c>
      <c r="H5769">
        <v>2.7850000000000001</v>
      </c>
      <c r="J5769" s="1" t="str">
        <f t="shared" si="91"/>
        <v>2024-04-28-07</v>
      </c>
    </row>
    <row r="5770" spans="1:10" x14ac:dyDescent="0.45">
      <c r="A5770">
        <v>6308592</v>
      </c>
      <c r="B5770" s="1">
        <v>45410.333333333336</v>
      </c>
      <c r="C5770" t="s">
        <v>7</v>
      </c>
      <c r="D5770" t="s">
        <v>8</v>
      </c>
      <c r="E5770" t="s">
        <v>8796</v>
      </c>
      <c r="F5770">
        <v>635</v>
      </c>
      <c r="G5770">
        <v>0</v>
      </c>
      <c r="H5770">
        <v>3.6520000000000001</v>
      </c>
      <c r="J5770" s="1" t="str">
        <f t="shared" si="91"/>
        <v>2024-04-28-08</v>
      </c>
    </row>
    <row r="5771" spans="1:10" x14ac:dyDescent="0.45">
      <c r="A5771">
        <v>6309672</v>
      </c>
      <c r="B5771" s="1">
        <v>45410.375</v>
      </c>
      <c r="C5771" t="s">
        <v>7</v>
      </c>
      <c r="D5771" t="s">
        <v>8</v>
      </c>
      <c r="E5771" t="s">
        <v>8796</v>
      </c>
      <c r="F5771">
        <v>635</v>
      </c>
      <c r="G5771">
        <v>0</v>
      </c>
      <c r="H5771">
        <v>3.87</v>
      </c>
      <c r="J5771" s="1" t="str">
        <f t="shared" si="91"/>
        <v>2024-04-28-09</v>
      </c>
    </row>
    <row r="5772" spans="1:10" x14ac:dyDescent="0.45">
      <c r="A5772">
        <v>6310495</v>
      </c>
      <c r="B5772" s="1">
        <v>45410.416666666664</v>
      </c>
      <c r="C5772" t="s">
        <v>7</v>
      </c>
      <c r="D5772" t="s">
        <v>8</v>
      </c>
      <c r="E5772" t="s">
        <v>8796</v>
      </c>
      <c r="F5772">
        <v>635</v>
      </c>
      <c r="G5772">
        <v>0</v>
      </c>
      <c r="H5772">
        <v>4.2439999999999998</v>
      </c>
      <c r="J5772" s="1" t="str">
        <f t="shared" si="91"/>
        <v>2024-04-28-10</v>
      </c>
    </row>
    <row r="5773" spans="1:10" x14ac:dyDescent="0.45">
      <c r="A5773">
        <v>6311631</v>
      </c>
      <c r="B5773" s="1">
        <v>45410.458333333336</v>
      </c>
      <c r="C5773" t="s">
        <v>7</v>
      </c>
      <c r="D5773" t="s">
        <v>8</v>
      </c>
      <c r="E5773" t="s">
        <v>8796</v>
      </c>
      <c r="F5773">
        <v>635</v>
      </c>
      <c r="G5773">
        <v>0.12</v>
      </c>
      <c r="H5773">
        <v>3.2989999999999999</v>
      </c>
      <c r="J5773" s="1" t="str">
        <f t="shared" si="91"/>
        <v>2024-04-28-11</v>
      </c>
    </row>
    <row r="5774" spans="1:10" x14ac:dyDescent="0.45">
      <c r="A5774">
        <v>6313270</v>
      </c>
      <c r="B5774" s="1">
        <v>45410.5</v>
      </c>
      <c r="C5774" t="s">
        <v>7</v>
      </c>
      <c r="D5774" t="s">
        <v>8</v>
      </c>
      <c r="E5774" t="s">
        <v>8796</v>
      </c>
      <c r="F5774">
        <v>635</v>
      </c>
      <c r="G5774">
        <v>1.7000000000000001E-2</v>
      </c>
      <c r="H5774">
        <v>3.391</v>
      </c>
      <c r="J5774" s="1" t="str">
        <f t="shared" si="91"/>
        <v>2024-04-28-12</v>
      </c>
    </row>
    <row r="5775" spans="1:10" x14ac:dyDescent="0.45">
      <c r="A5775">
        <v>6314618</v>
      </c>
      <c r="B5775" s="1">
        <v>45410.541666666664</v>
      </c>
      <c r="C5775" t="s">
        <v>7</v>
      </c>
      <c r="D5775" t="s">
        <v>8</v>
      </c>
      <c r="E5775" t="s">
        <v>8796</v>
      </c>
      <c r="F5775">
        <v>635</v>
      </c>
      <c r="G5775">
        <v>1E-3</v>
      </c>
      <c r="H5775">
        <v>2.7890000000000001</v>
      </c>
      <c r="J5775" s="1" t="str">
        <f t="shared" si="91"/>
        <v>2024-04-28-13</v>
      </c>
    </row>
    <row r="5776" spans="1:10" x14ac:dyDescent="0.45">
      <c r="A5776">
        <v>6315188</v>
      </c>
      <c r="B5776" s="1">
        <v>45410.583333333336</v>
      </c>
      <c r="C5776" t="s">
        <v>7</v>
      </c>
      <c r="D5776" t="s">
        <v>8</v>
      </c>
      <c r="E5776" t="s">
        <v>8796</v>
      </c>
      <c r="F5776">
        <v>635</v>
      </c>
      <c r="G5776">
        <v>4.8000000000000001E-2</v>
      </c>
      <c r="H5776">
        <v>2.1320000000000001</v>
      </c>
      <c r="J5776" s="1" t="str">
        <f t="shared" si="91"/>
        <v>2024-04-28-14</v>
      </c>
    </row>
    <row r="5777" spans="1:10" x14ac:dyDescent="0.45">
      <c r="A5777">
        <v>6316434</v>
      </c>
      <c r="B5777" s="1">
        <v>45410.625</v>
      </c>
      <c r="C5777" t="s">
        <v>7</v>
      </c>
      <c r="D5777" t="s">
        <v>8</v>
      </c>
      <c r="E5777" t="s">
        <v>8796</v>
      </c>
      <c r="F5777">
        <v>635</v>
      </c>
      <c r="G5777">
        <v>5.3999999999999999E-2</v>
      </c>
      <c r="H5777">
        <v>1.03</v>
      </c>
      <c r="J5777" s="1" t="str">
        <f t="shared" si="91"/>
        <v>2024-04-28-15</v>
      </c>
    </row>
    <row r="5778" spans="1:10" x14ac:dyDescent="0.45">
      <c r="A5778">
        <v>6317766</v>
      </c>
      <c r="B5778" s="1">
        <v>45410.666666666664</v>
      </c>
      <c r="C5778" t="s">
        <v>7</v>
      </c>
      <c r="D5778" t="s">
        <v>8</v>
      </c>
      <c r="E5778" t="s">
        <v>8796</v>
      </c>
      <c r="F5778">
        <v>635</v>
      </c>
      <c r="G5778">
        <v>0.115</v>
      </c>
      <c r="H5778">
        <v>0.224</v>
      </c>
      <c r="J5778" s="1" t="str">
        <f t="shared" si="91"/>
        <v>2024-04-28-16</v>
      </c>
    </row>
    <row r="5779" spans="1:10" x14ac:dyDescent="0.45">
      <c r="A5779">
        <v>6318226</v>
      </c>
      <c r="B5779" s="1">
        <v>45410.708333333336</v>
      </c>
      <c r="C5779" t="s">
        <v>7</v>
      </c>
      <c r="D5779" t="s">
        <v>8</v>
      </c>
      <c r="E5779" t="s">
        <v>8796</v>
      </c>
      <c r="F5779">
        <v>635</v>
      </c>
      <c r="G5779">
        <v>0.39600000000000002</v>
      </c>
      <c r="H5779">
        <v>7.0000000000000001E-3</v>
      </c>
      <c r="J5779" s="1" t="str">
        <f t="shared" si="91"/>
        <v>2024-04-28-17</v>
      </c>
    </row>
    <row r="5780" spans="1:10" x14ac:dyDescent="0.45">
      <c r="A5780">
        <v>6319582</v>
      </c>
      <c r="B5780" s="1">
        <v>45410.75</v>
      </c>
      <c r="C5780" t="s">
        <v>7</v>
      </c>
      <c r="D5780" t="s">
        <v>8</v>
      </c>
      <c r="E5780" t="s">
        <v>8796</v>
      </c>
      <c r="F5780">
        <v>635</v>
      </c>
      <c r="G5780">
        <v>0.36899999999999999</v>
      </c>
      <c r="H5780">
        <v>0</v>
      </c>
      <c r="J5780" s="1" t="str">
        <f t="shared" si="91"/>
        <v>2024-04-28-18</v>
      </c>
    </row>
    <row r="5781" spans="1:10" x14ac:dyDescent="0.45">
      <c r="A5781">
        <v>6320199</v>
      </c>
      <c r="B5781" s="1">
        <v>45410.791666666664</v>
      </c>
      <c r="C5781" t="s">
        <v>7</v>
      </c>
      <c r="D5781" t="s">
        <v>8</v>
      </c>
      <c r="E5781" t="s">
        <v>8796</v>
      </c>
      <c r="F5781">
        <v>635</v>
      </c>
      <c r="G5781">
        <v>0.38700000000000001</v>
      </c>
      <c r="H5781">
        <v>0</v>
      </c>
      <c r="J5781" s="1" t="str">
        <f t="shared" si="91"/>
        <v>2024-04-28-19</v>
      </c>
    </row>
    <row r="5782" spans="1:10" x14ac:dyDescent="0.45">
      <c r="A5782">
        <v>6321999</v>
      </c>
      <c r="B5782" s="1">
        <v>45410.833333333336</v>
      </c>
      <c r="C5782" t="s">
        <v>7</v>
      </c>
      <c r="D5782" t="s">
        <v>8</v>
      </c>
      <c r="E5782" t="s">
        <v>8796</v>
      </c>
      <c r="F5782">
        <v>635</v>
      </c>
      <c r="G5782">
        <v>0.28999999999999998</v>
      </c>
      <c r="H5782">
        <v>0</v>
      </c>
      <c r="J5782" s="1" t="str">
        <f t="shared" si="91"/>
        <v>2024-04-28-20</v>
      </c>
    </row>
    <row r="5783" spans="1:10" x14ac:dyDescent="0.45">
      <c r="A5783">
        <v>6322508</v>
      </c>
      <c r="B5783" s="1">
        <v>45410.875</v>
      </c>
      <c r="C5783" t="s">
        <v>7</v>
      </c>
      <c r="D5783" t="s">
        <v>8</v>
      </c>
      <c r="E5783" t="s">
        <v>8796</v>
      </c>
      <c r="F5783">
        <v>635</v>
      </c>
      <c r="G5783">
        <v>0.187</v>
      </c>
      <c r="H5783">
        <v>0</v>
      </c>
      <c r="J5783" s="1" t="str">
        <f t="shared" si="91"/>
        <v>2024-04-28-21</v>
      </c>
    </row>
    <row r="5784" spans="1:10" x14ac:dyDescent="0.45">
      <c r="A5784">
        <v>6323640</v>
      </c>
      <c r="B5784" s="1">
        <v>45410.916666666664</v>
      </c>
      <c r="C5784" t="s">
        <v>7</v>
      </c>
      <c r="D5784" t="s">
        <v>8</v>
      </c>
      <c r="E5784" t="s">
        <v>8796</v>
      </c>
      <c r="F5784">
        <v>635</v>
      </c>
      <c r="G5784">
        <v>0.158</v>
      </c>
      <c r="H5784">
        <v>0</v>
      </c>
      <c r="J5784" s="1" t="str">
        <f t="shared" si="91"/>
        <v>2024-04-28-22</v>
      </c>
    </row>
    <row r="5785" spans="1:10" x14ac:dyDescent="0.45">
      <c r="A5785">
        <v>6324949</v>
      </c>
      <c r="B5785" s="1">
        <v>45410.958333333336</v>
      </c>
      <c r="C5785" t="s">
        <v>7</v>
      </c>
      <c r="D5785" t="s">
        <v>8</v>
      </c>
      <c r="E5785" t="s">
        <v>8796</v>
      </c>
      <c r="F5785">
        <v>635</v>
      </c>
      <c r="G5785">
        <v>0.126</v>
      </c>
      <c r="H5785">
        <v>0</v>
      </c>
      <c r="J5785" s="1" t="str">
        <f t="shared" si="91"/>
        <v>2024-04-28-23</v>
      </c>
    </row>
    <row r="5786" spans="1:10" x14ac:dyDescent="0.45">
      <c r="A5786">
        <v>6325814</v>
      </c>
      <c r="B5786" s="1">
        <v>45411</v>
      </c>
      <c r="C5786" t="s">
        <v>7</v>
      </c>
      <c r="D5786" t="s">
        <v>8</v>
      </c>
      <c r="E5786" t="s">
        <v>8796</v>
      </c>
      <c r="F5786">
        <v>635</v>
      </c>
      <c r="G5786">
        <v>0.20300000000000001</v>
      </c>
      <c r="H5786">
        <v>0</v>
      </c>
      <c r="J5786" s="1" t="str">
        <f t="shared" si="91"/>
        <v>2024-04-29-00</v>
      </c>
    </row>
    <row r="5787" spans="1:10" x14ac:dyDescent="0.45">
      <c r="A5787">
        <v>6327710</v>
      </c>
      <c r="B5787" s="1">
        <v>45411.041666666664</v>
      </c>
      <c r="C5787" t="s">
        <v>7</v>
      </c>
      <c r="D5787" t="s">
        <v>8</v>
      </c>
      <c r="E5787" t="s">
        <v>8796</v>
      </c>
      <c r="F5787">
        <v>635</v>
      </c>
      <c r="G5787">
        <v>0.192</v>
      </c>
      <c r="H5787">
        <v>0</v>
      </c>
      <c r="J5787" s="1" t="str">
        <f t="shared" si="91"/>
        <v>2024-04-29-01</v>
      </c>
    </row>
    <row r="5788" spans="1:10" x14ac:dyDescent="0.45">
      <c r="A5788">
        <v>6327990</v>
      </c>
      <c r="B5788" s="1">
        <v>45411.083333333336</v>
      </c>
      <c r="C5788" t="s">
        <v>7</v>
      </c>
      <c r="D5788" t="s">
        <v>8</v>
      </c>
      <c r="E5788" t="s">
        <v>8796</v>
      </c>
      <c r="F5788">
        <v>635</v>
      </c>
      <c r="G5788">
        <v>0.13900000000000001</v>
      </c>
      <c r="H5788">
        <v>0</v>
      </c>
      <c r="J5788" s="1" t="str">
        <f t="shared" si="91"/>
        <v>2024-04-29-02</v>
      </c>
    </row>
    <row r="5789" spans="1:10" x14ac:dyDescent="0.45">
      <c r="A5789">
        <v>6329273</v>
      </c>
      <c r="B5789" s="1">
        <v>45411.125</v>
      </c>
      <c r="C5789" t="s">
        <v>7</v>
      </c>
      <c r="D5789" t="s">
        <v>8</v>
      </c>
      <c r="E5789" t="s">
        <v>8796</v>
      </c>
      <c r="F5789">
        <v>635</v>
      </c>
      <c r="G5789">
        <v>0.30599999999999999</v>
      </c>
      <c r="H5789">
        <v>8.0000000000000002E-3</v>
      </c>
      <c r="J5789" s="1" t="str">
        <f t="shared" si="91"/>
        <v>2024-04-29-03</v>
      </c>
    </row>
    <row r="5790" spans="1:10" x14ac:dyDescent="0.45">
      <c r="A5790">
        <v>6330421</v>
      </c>
      <c r="B5790" s="1">
        <v>45411.166666666664</v>
      </c>
      <c r="C5790" t="s">
        <v>7</v>
      </c>
      <c r="D5790" t="s">
        <v>8</v>
      </c>
      <c r="E5790" t="s">
        <v>8796</v>
      </c>
      <c r="F5790">
        <v>635</v>
      </c>
      <c r="G5790">
        <v>0.65100000000000002</v>
      </c>
      <c r="H5790">
        <v>7.3999999999999996E-2</v>
      </c>
      <c r="J5790" s="1" t="str">
        <f t="shared" si="91"/>
        <v>2024-04-29-04</v>
      </c>
    </row>
    <row r="5791" spans="1:10" x14ac:dyDescent="0.45">
      <c r="A5791">
        <v>6331332</v>
      </c>
      <c r="B5791" s="1">
        <v>45411.208333333336</v>
      </c>
      <c r="C5791" t="s">
        <v>7</v>
      </c>
      <c r="D5791" t="s">
        <v>8</v>
      </c>
      <c r="E5791" t="s">
        <v>8796</v>
      </c>
      <c r="F5791">
        <v>635</v>
      </c>
      <c r="G5791">
        <v>0.44600000000000001</v>
      </c>
      <c r="H5791">
        <v>0.55100000000000005</v>
      </c>
      <c r="J5791" s="1" t="str">
        <f t="shared" si="91"/>
        <v>2024-04-29-05</v>
      </c>
    </row>
    <row r="5792" spans="1:10" x14ac:dyDescent="0.45">
      <c r="A5792">
        <v>6332580</v>
      </c>
      <c r="B5792" s="1">
        <v>45411.25</v>
      </c>
      <c r="C5792" t="s">
        <v>7</v>
      </c>
      <c r="D5792" t="s">
        <v>8</v>
      </c>
      <c r="E5792" t="s">
        <v>8796</v>
      </c>
      <c r="F5792">
        <v>635</v>
      </c>
      <c r="G5792">
        <v>2.8000000000000001E-2</v>
      </c>
      <c r="H5792">
        <v>1.542</v>
      </c>
      <c r="J5792" s="1" t="str">
        <f t="shared" si="91"/>
        <v>2024-04-29-06</v>
      </c>
    </row>
    <row r="5793" spans="1:10" x14ac:dyDescent="0.45">
      <c r="A5793">
        <v>6334007</v>
      </c>
      <c r="B5793" s="1">
        <v>45411.291666666664</v>
      </c>
      <c r="C5793" t="s">
        <v>7</v>
      </c>
      <c r="D5793" t="s">
        <v>8</v>
      </c>
      <c r="E5793" t="s">
        <v>8796</v>
      </c>
      <c r="F5793">
        <v>635</v>
      </c>
      <c r="G5793">
        <v>0</v>
      </c>
      <c r="H5793">
        <v>2.3260000000000001</v>
      </c>
      <c r="J5793" s="1" t="str">
        <f t="shared" si="91"/>
        <v>2024-04-29-07</v>
      </c>
    </row>
    <row r="5794" spans="1:10" x14ac:dyDescent="0.45">
      <c r="A5794">
        <v>6335193</v>
      </c>
      <c r="B5794" s="1">
        <v>45411.333333333336</v>
      </c>
      <c r="C5794" t="s">
        <v>7</v>
      </c>
      <c r="D5794" t="s">
        <v>8</v>
      </c>
      <c r="E5794" t="s">
        <v>8796</v>
      </c>
      <c r="F5794">
        <v>635</v>
      </c>
      <c r="G5794">
        <v>0</v>
      </c>
      <c r="H5794">
        <v>2.8530000000000002</v>
      </c>
      <c r="J5794" s="1" t="str">
        <f t="shared" si="91"/>
        <v>2024-04-29-08</v>
      </c>
    </row>
    <row r="5795" spans="1:10" x14ac:dyDescent="0.45">
      <c r="A5795">
        <v>6335574</v>
      </c>
      <c r="B5795" s="1">
        <v>45411.375</v>
      </c>
      <c r="C5795" t="s">
        <v>7</v>
      </c>
      <c r="D5795" t="s">
        <v>8</v>
      </c>
      <c r="E5795" t="s">
        <v>8796</v>
      </c>
      <c r="F5795">
        <v>635</v>
      </c>
      <c r="G5795">
        <v>0</v>
      </c>
      <c r="H5795">
        <v>3.266</v>
      </c>
      <c r="J5795" s="1" t="str">
        <f t="shared" si="91"/>
        <v>2024-04-29-09</v>
      </c>
    </row>
    <row r="5796" spans="1:10" x14ac:dyDescent="0.45">
      <c r="A5796">
        <v>6337301</v>
      </c>
      <c r="B5796" s="1">
        <v>45411.416666666664</v>
      </c>
      <c r="C5796" t="s">
        <v>7</v>
      </c>
      <c r="D5796" t="s">
        <v>8</v>
      </c>
      <c r="E5796" t="s">
        <v>8796</v>
      </c>
      <c r="F5796">
        <v>635</v>
      </c>
      <c r="G5796">
        <v>9.5000000000000001E-2</v>
      </c>
      <c r="H5796">
        <v>2.72</v>
      </c>
      <c r="J5796" s="1" t="str">
        <f t="shared" si="91"/>
        <v>2024-04-29-10</v>
      </c>
    </row>
    <row r="5797" spans="1:10" x14ac:dyDescent="0.45">
      <c r="A5797">
        <v>6338364</v>
      </c>
      <c r="B5797" s="1">
        <v>45411.458333333336</v>
      </c>
      <c r="C5797" t="s">
        <v>7</v>
      </c>
      <c r="D5797" t="s">
        <v>8</v>
      </c>
      <c r="E5797" t="s">
        <v>8796</v>
      </c>
      <c r="F5797">
        <v>635</v>
      </c>
      <c r="G5797">
        <v>0.13700000000000001</v>
      </c>
      <c r="H5797">
        <v>3.43</v>
      </c>
      <c r="J5797" s="1" t="str">
        <f t="shared" si="91"/>
        <v>2024-04-29-11</v>
      </c>
    </row>
    <row r="5798" spans="1:10" x14ac:dyDescent="0.45">
      <c r="A5798">
        <v>6338868</v>
      </c>
      <c r="B5798" s="1">
        <v>45411.5</v>
      </c>
      <c r="C5798" t="s">
        <v>7</v>
      </c>
      <c r="D5798" t="s">
        <v>8</v>
      </c>
      <c r="E5798" t="s">
        <v>8796</v>
      </c>
      <c r="F5798">
        <v>635</v>
      </c>
      <c r="G5798">
        <v>0</v>
      </c>
      <c r="H5798">
        <v>3.1960000000000002</v>
      </c>
      <c r="J5798" s="1" t="str">
        <f t="shared" si="91"/>
        <v>2024-04-29-12</v>
      </c>
    </row>
    <row r="5799" spans="1:10" x14ac:dyDescent="0.45">
      <c r="A5799">
        <v>6340803</v>
      </c>
      <c r="B5799" s="1">
        <v>45411.541666666664</v>
      </c>
      <c r="C5799" t="s">
        <v>7</v>
      </c>
      <c r="D5799" t="s">
        <v>8</v>
      </c>
      <c r="E5799" t="s">
        <v>8796</v>
      </c>
      <c r="F5799">
        <v>635</v>
      </c>
      <c r="G5799">
        <v>0</v>
      </c>
      <c r="H5799">
        <v>2.5550000000000002</v>
      </c>
      <c r="J5799" s="1" t="str">
        <f t="shared" si="91"/>
        <v>2024-04-29-13</v>
      </c>
    </row>
    <row r="5800" spans="1:10" x14ac:dyDescent="0.45">
      <c r="A5800">
        <v>6341862</v>
      </c>
      <c r="B5800" s="1">
        <v>45411.583333333336</v>
      </c>
      <c r="C5800" t="s">
        <v>7</v>
      </c>
      <c r="D5800" t="s">
        <v>8</v>
      </c>
      <c r="E5800" t="s">
        <v>8796</v>
      </c>
      <c r="F5800">
        <v>635</v>
      </c>
      <c r="G5800">
        <v>1.4999999999999999E-2</v>
      </c>
      <c r="H5800">
        <v>1.1479999999999999</v>
      </c>
      <c r="J5800" s="1" t="str">
        <f t="shared" si="91"/>
        <v>2024-04-29-14</v>
      </c>
    </row>
    <row r="5801" spans="1:10" x14ac:dyDescent="0.45">
      <c r="A5801">
        <v>6342655</v>
      </c>
      <c r="B5801" s="1">
        <v>45411.625</v>
      </c>
      <c r="C5801" t="s">
        <v>7</v>
      </c>
      <c r="D5801" t="s">
        <v>8</v>
      </c>
      <c r="E5801" t="s">
        <v>8796</v>
      </c>
      <c r="F5801">
        <v>635</v>
      </c>
      <c r="G5801">
        <v>0.26800000000000002</v>
      </c>
      <c r="H5801">
        <v>0.752</v>
      </c>
      <c r="J5801" s="1" t="str">
        <f t="shared" si="91"/>
        <v>2024-04-29-15</v>
      </c>
    </row>
    <row r="5802" spans="1:10" x14ac:dyDescent="0.45">
      <c r="A5802">
        <v>6343213</v>
      </c>
      <c r="B5802" s="1">
        <v>45411.666666666664</v>
      </c>
      <c r="C5802" t="s">
        <v>7</v>
      </c>
      <c r="D5802" t="s">
        <v>8</v>
      </c>
      <c r="E5802" t="s">
        <v>8796</v>
      </c>
      <c r="F5802">
        <v>635</v>
      </c>
      <c r="G5802">
        <v>0.13900000000000001</v>
      </c>
      <c r="H5802">
        <v>0.121</v>
      </c>
      <c r="J5802" s="1" t="str">
        <f t="shared" si="91"/>
        <v>2024-04-29-16</v>
      </c>
    </row>
    <row r="5803" spans="1:10" x14ac:dyDescent="0.45">
      <c r="A5803">
        <v>6344967</v>
      </c>
      <c r="B5803" s="1">
        <v>45411.708333333336</v>
      </c>
      <c r="C5803" t="s">
        <v>7</v>
      </c>
      <c r="D5803" t="s">
        <v>8</v>
      </c>
      <c r="E5803" t="s">
        <v>8796</v>
      </c>
      <c r="F5803">
        <v>635</v>
      </c>
      <c r="G5803">
        <v>0.28199999999999997</v>
      </c>
      <c r="H5803">
        <v>0.01</v>
      </c>
      <c r="J5803" s="1" t="str">
        <f t="shared" si="91"/>
        <v>2024-04-29-17</v>
      </c>
    </row>
    <row r="5804" spans="1:10" x14ac:dyDescent="0.45">
      <c r="A5804">
        <v>6345454</v>
      </c>
      <c r="B5804" s="1">
        <v>45411.75</v>
      </c>
      <c r="C5804" t="s">
        <v>7</v>
      </c>
      <c r="D5804" t="s">
        <v>8</v>
      </c>
      <c r="E5804" t="s">
        <v>8796</v>
      </c>
      <c r="F5804">
        <v>635</v>
      </c>
      <c r="G5804">
        <v>0.32600000000000001</v>
      </c>
      <c r="H5804">
        <v>0</v>
      </c>
      <c r="J5804" s="1" t="str">
        <f t="shared" si="91"/>
        <v>2024-04-29-18</v>
      </c>
    </row>
    <row r="5805" spans="1:10" x14ac:dyDescent="0.45">
      <c r="A5805">
        <v>6347011</v>
      </c>
      <c r="B5805" s="1">
        <v>45411.791666666664</v>
      </c>
      <c r="C5805" t="s">
        <v>7</v>
      </c>
      <c r="D5805" t="s">
        <v>8</v>
      </c>
      <c r="E5805" t="s">
        <v>8796</v>
      </c>
      <c r="F5805">
        <v>635</v>
      </c>
      <c r="G5805">
        <v>0.28199999999999997</v>
      </c>
      <c r="H5805">
        <v>0</v>
      </c>
      <c r="J5805" s="1" t="str">
        <f t="shared" si="91"/>
        <v>2024-04-29-19</v>
      </c>
    </row>
    <row r="5806" spans="1:10" x14ac:dyDescent="0.45">
      <c r="A5806">
        <v>6348260</v>
      </c>
      <c r="B5806" s="1">
        <v>45411.833333333336</v>
      </c>
      <c r="C5806" t="s">
        <v>7</v>
      </c>
      <c r="D5806" t="s">
        <v>8</v>
      </c>
      <c r="E5806" t="s">
        <v>8796</v>
      </c>
      <c r="F5806">
        <v>635</v>
      </c>
      <c r="G5806">
        <v>0.24199999999999999</v>
      </c>
      <c r="H5806">
        <v>0</v>
      </c>
      <c r="J5806" s="1" t="str">
        <f t="shared" si="91"/>
        <v>2024-04-29-20</v>
      </c>
    </row>
    <row r="5807" spans="1:10" x14ac:dyDescent="0.45">
      <c r="A5807">
        <v>6349080</v>
      </c>
      <c r="B5807" s="1">
        <v>45411.875</v>
      </c>
      <c r="C5807" t="s">
        <v>7</v>
      </c>
      <c r="D5807" t="s">
        <v>8</v>
      </c>
      <c r="E5807" t="s">
        <v>8796</v>
      </c>
      <c r="F5807">
        <v>635</v>
      </c>
      <c r="G5807">
        <v>0.318</v>
      </c>
      <c r="H5807">
        <v>0</v>
      </c>
      <c r="J5807" s="1" t="str">
        <f t="shared" si="91"/>
        <v>2024-04-29-21</v>
      </c>
    </row>
    <row r="5808" spans="1:10" x14ac:dyDescent="0.45">
      <c r="A5808">
        <v>6350430</v>
      </c>
      <c r="B5808" s="1">
        <v>45411.916666666664</v>
      </c>
      <c r="C5808" t="s">
        <v>7</v>
      </c>
      <c r="D5808" t="s">
        <v>8</v>
      </c>
      <c r="E5808" t="s">
        <v>8796</v>
      </c>
      <c r="F5808">
        <v>635</v>
      </c>
      <c r="G5808">
        <v>0.22700000000000001</v>
      </c>
      <c r="H5808">
        <v>0</v>
      </c>
      <c r="J5808" s="1" t="str">
        <f t="shared" si="91"/>
        <v>2024-04-29-22</v>
      </c>
    </row>
    <row r="5809" spans="1:10" x14ac:dyDescent="0.45">
      <c r="A5809">
        <v>6351783</v>
      </c>
      <c r="B5809" s="1">
        <v>45411.958333333336</v>
      </c>
      <c r="C5809" t="s">
        <v>7</v>
      </c>
      <c r="D5809" t="s">
        <v>8</v>
      </c>
      <c r="E5809" t="s">
        <v>8796</v>
      </c>
      <c r="F5809">
        <v>635</v>
      </c>
      <c r="G5809">
        <v>0.13300000000000001</v>
      </c>
      <c r="H5809">
        <v>0</v>
      </c>
      <c r="J5809" s="1" t="str">
        <f t="shared" si="91"/>
        <v>2024-04-29-23</v>
      </c>
    </row>
    <row r="5810" spans="1:10" x14ac:dyDescent="0.45">
      <c r="A5810">
        <v>6352942</v>
      </c>
      <c r="B5810" s="1">
        <v>45412</v>
      </c>
      <c r="C5810" t="s">
        <v>7</v>
      </c>
      <c r="D5810" t="s">
        <v>8</v>
      </c>
      <c r="E5810" t="s">
        <v>8796</v>
      </c>
      <c r="F5810">
        <v>635</v>
      </c>
      <c r="G5810">
        <v>8.2000000000000003E-2</v>
      </c>
      <c r="H5810">
        <v>0</v>
      </c>
      <c r="J5810" s="1" t="str">
        <f t="shared" si="91"/>
        <v>2024-04-30-00</v>
      </c>
    </row>
    <row r="5811" spans="1:10" x14ac:dyDescent="0.45">
      <c r="A5811">
        <v>6353479</v>
      </c>
      <c r="B5811" s="1">
        <v>45412.041666666664</v>
      </c>
      <c r="C5811" t="s">
        <v>7</v>
      </c>
      <c r="D5811" t="s">
        <v>8</v>
      </c>
      <c r="E5811" t="s">
        <v>8796</v>
      </c>
      <c r="F5811">
        <v>635</v>
      </c>
      <c r="G5811">
        <v>0.154</v>
      </c>
      <c r="H5811">
        <v>0</v>
      </c>
      <c r="J5811" s="1" t="str">
        <f t="shared" si="91"/>
        <v>2024-04-30-01</v>
      </c>
    </row>
    <row r="5812" spans="1:10" x14ac:dyDescent="0.45">
      <c r="A5812">
        <v>6354454</v>
      </c>
      <c r="B5812" s="1">
        <v>45412.083333333336</v>
      </c>
      <c r="C5812" t="s">
        <v>7</v>
      </c>
      <c r="D5812" t="s">
        <v>8</v>
      </c>
      <c r="E5812" t="s">
        <v>8796</v>
      </c>
      <c r="F5812">
        <v>635</v>
      </c>
      <c r="G5812">
        <v>0.14499999999999999</v>
      </c>
      <c r="H5812">
        <v>0</v>
      </c>
      <c r="J5812" s="1" t="str">
        <f t="shared" si="91"/>
        <v>2024-04-30-02</v>
      </c>
    </row>
    <row r="5813" spans="1:10" x14ac:dyDescent="0.45">
      <c r="A5813">
        <v>6355423</v>
      </c>
      <c r="B5813" s="1">
        <v>45412.125</v>
      </c>
      <c r="C5813" t="s">
        <v>7</v>
      </c>
      <c r="D5813" t="s">
        <v>8</v>
      </c>
      <c r="E5813" t="s">
        <v>8796</v>
      </c>
      <c r="F5813">
        <v>635</v>
      </c>
      <c r="G5813">
        <v>0.05</v>
      </c>
      <c r="H5813">
        <v>5.8999999999999997E-2</v>
      </c>
      <c r="J5813" s="1" t="str">
        <f t="shared" si="91"/>
        <v>2024-04-30-03</v>
      </c>
    </row>
    <row r="5814" spans="1:10" x14ac:dyDescent="0.45">
      <c r="A5814">
        <v>6356871</v>
      </c>
      <c r="B5814" s="1">
        <v>45412.166666666664</v>
      </c>
      <c r="C5814" t="s">
        <v>7</v>
      </c>
      <c r="D5814" t="s">
        <v>8</v>
      </c>
      <c r="E5814" t="s">
        <v>8796</v>
      </c>
      <c r="F5814">
        <v>635</v>
      </c>
      <c r="G5814">
        <v>4.9000000000000002E-2</v>
      </c>
      <c r="H5814">
        <v>0.22600000000000001</v>
      </c>
      <c r="J5814" s="1" t="str">
        <f t="shared" si="91"/>
        <v>2024-04-30-04</v>
      </c>
    </row>
    <row r="5815" spans="1:10" x14ac:dyDescent="0.45">
      <c r="A5815">
        <v>6358416</v>
      </c>
      <c r="B5815" s="1">
        <v>45412.208333333336</v>
      </c>
      <c r="C5815" t="s">
        <v>7</v>
      </c>
      <c r="D5815" t="s">
        <v>8</v>
      </c>
      <c r="E5815" t="s">
        <v>8796</v>
      </c>
      <c r="F5815">
        <v>635</v>
      </c>
      <c r="G5815">
        <v>6.6000000000000003E-2</v>
      </c>
      <c r="H5815">
        <v>0.753</v>
      </c>
      <c r="J5815" s="1" t="str">
        <f t="shared" si="91"/>
        <v>2024-04-30-05</v>
      </c>
    </row>
    <row r="5816" spans="1:10" x14ac:dyDescent="0.45">
      <c r="A5816">
        <v>6359484</v>
      </c>
      <c r="B5816" s="1">
        <v>45412.25</v>
      </c>
      <c r="C5816" t="s">
        <v>7</v>
      </c>
      <c r="D5816" t="s">
        <v>8</v>
      </c>
      <c r="E5816" t="s">
        <v>8796</v>
      </c>
      <c r="F5816">
        <v>635</v>
      </c>
      <c r="G5816">
        <v>0</v>
      </c>
      <c r="H5816">
        <v>1.464</v>
      </c>
      <c r="J5816" s="1" t="str">
        <f t="shared" si="91"/>
        <v>2024-04-30-06</v>
      </c>
    </row>
    <row r="5817" spans="1:10" x14ac:dyDescent="0.45">
      <c r="A5817">
        <v>6360380</v>
      </c>
      <c r="B5817" s="1">
        <v>45412.291666666664</v>
      </c>
      <c r="C5817" t="s">
        <v>7</v>
      </c>
      <c r="D5817" t="s">
        <v>8</v>
      </c>
      <c r="E5817" t="s">
        <v>8796</v>
      </c>
      <c r="F5817">
        <v>635</v>
      </c>
      <c r="G5817">
        <v>0</v>
      </c>
      <c r="H5817">
        <v>1.411</v>
      </c>
      <c r="J5817" s="1" t="str">
        <f t="shared" si="91"/>
        <v>2024-04-30-07</v>
      </c>
    </row>
    <row r="5818" spans="1:10" x14ac:dyDescent="0.45">
      <c r="A5818">
        <v>6360930</v>
      </c>
      <c r="B5818" s="1">
        <v>45412.333333333336</v>
      </c>
      <c r="C5818" t="s">
        <v>7</v>
      </c>
      <c r="D5818" t="s">
        <v>8</v>
      </c>
      <c r="E5818" t="s">
        <v>8796</v>
      </c>
      <c r="F5818">
        <v>635</v>
      </c>
      <c r="G5818">
        <v>0</v>
      </c>
      <c r="H5818">
        <v>2.86</v>
      </c>
      <c r="J5818" s="1" t="str">
        <f t="shared" si="91"/>
        <v>2024-04-30-08</v>
      </c>
    </row>
    <row r="5819" spans="1:10" x14ac:dyDescent="0.45">
      <c r="A5819">
        <v>6362796</v>
      </c>
      <c r="B5819" s="1">
        <v>45412.375</v>
      </c>
      <c r="C5819" t="s">
        <v>7</v>
      </c>
      <c r="D5819" t="s">
        <v>8</v>
      </c>
      <c r="E5819" t="s">
        <v>8796</v>
      </c>
      <c r="F5819">
        <v>635</v>
      </c>
      <c r="G5819">
        <v>0.22600000000000001</v>
      </c>
      <c r="H5819">
        <v>2.9460000000000002</v>
      </c>
      <c r="J5819" s="1" t="str">
        <f t="shared" si="91"/>
        <v>2024-04-30-09</v>
      </c>
    </row>
    <row r="5820" spans="1:10" x14ac:dyDescent="0.45">
      <c r="A5820">
        <v>6363114</v>
      </c>
      <c r="B5820" s="1">
        <v>45412.416666666664</v>
      </c>
      <c r="C5820" t="s">
        <v>7</v>
      </c>
      <c r="D5820" t="s">
        <v>8</v>
      </c>
      <c r="E5820" t="s">
        <v>8796</v>
      </c>
      <c r="F5820">
        <v>635</v>
      </c>
      <c r="G5820">
        <v>0</v>
      </c>
      <c r="H5820">
        <v>3.43</v>
      </c>
      <c r="J5820" s="1" t="str">
        <f t="shared" si="91"/>
        <v>2024-04-30-10</v>
      </c>
    </row>
    <row r="5821" spans="1:10" x14ac:dyDescent="0.45">
      <c r="A5821">
        <v>6364198</v>
      </c>
      <c r="B5821" s="1">
        <v>45412.458333333336</v>
      </c>
      <c r="C5821" t="s">
        <v>7</v>
      </c>
      <c r="D5821" t="s">
        <v>8</v>
      </c>
      <c r="E5821" t="s">
        <v>8796</v>
      </c>
      <c r="F5821">
        <v>635</v>
      </c>
      <c r="G5821">
        <v>0</v>
      </c>
      <c r="H5821">
        <v>3.6339999999999999</v>
      </c>
      <c r="J5821" s="1" t="str">
        <f t="shared" si="91"/>
        <v>2024-04-30-11</v>
      </c>
    </row>
    <row r="5822" spans="1:10" x14ac:dyDescent="0.45">
      <c r="A5822">
        <v>6365980</v>
      </c>
      <c r="B5822" s="1">
        <v>45412.5</v>
      </c>
      <c r="C5822" t="s">
        <v>7</v>
      </c>
      <c r="D5822" t="s">
        <v>8</v>
      </c>
      <c r="E5822" t="s">
        <v>8796</v>
      </c>
      <c r="F5822">
        <v>635</v>
      </c>
      <c r="G5822">
        <v>0</v>
      </c>
      <c r="H5822">
        <v>3.3559999999999999</v>
      </c>
      <c r="J5822" s="1" t="str">
        <f t="shared" si="91"/>
        <v>2024-04-30-12</v>
      </c>
    </row>
    <row r="5823" spans="1:10" x14ac:dyDescent="0.45">
      <c r="A5823">
        <v>6366205</v>
      </c>
      <c r="B5823" s="1">
        <v>45412.541666666664</v>
      </c>
      <c r="C5823" t="s">
        <v>7</v>
      </c>
      <c r="D5823" t="s">
        <v>8</v>
      </c>
      <c r="E5823" t="s">
        <v>8796</v>
      </c>
      <c r="F5823">
        <v>635</v>
      </c>
      <c r="G5823">
        <v>0</v>
      </c>
      <c r="H5823">
        <v>2.83</v>
      </c>
      <c r="J5823" s="1" t="str">
        <f t="shared" si="91"/>
        <v>2024-04-30-13</v>
      </c>
    </row>
    <row r="5824" spans="1:10" x14ac:dyDescent="0.45">
      <c r="A5824">
        <v>6367699</v>
      </c>
      <c r="B5824" s="1">
        <v>45412.583333333336</v>
      </c>
      <c r="C5824" t="s">
        <v>7</v>
      </c>
      <c r="D5824" t="s">
        <v>8</v>
      </c>
      <c r="E5824" t="s">
        <v>8796</v>
      </c>
      <c r="F5824">
        <v>635</v>
      </c>
      <c r="G5824">
        <v>0</v>
      </c>
      <c r="H5824">
        <v>2.0470000000000002</v>
      </c>
      <c r="J5824" s="1" t="str">
        <f t="shared" si="91"/>
        <v>2024-04-30-14</v>
      </c>
    </row>
    <row r="5825" spans="1:10" x14ac:dyDescent="0.45">
      <c r="A5825">
        <v>6368739</v>
      </c>
      <c r="B5825" s="1">
        <v>45412.625</v>
      </c>
      <c r="C5825" t="s">
        <v>7</v>
      </c>
      <c r="D5825" t="s">
        <v>8</v>
      </c>
      <c r="E5825" t="s">
        <v>8796</v>
      </c>
      <c r="F5825">
        <v>635</v>
      </c>
      <c r="G5825">
        <v>0.40400000000000003</v>
      </c>
      <c r="H5825">
        <v>1.135</v>
      </c>
      <c r="J5825" s="1" t="str">
        <f t="shared" si="91"/>
        <v>2024-04-30-15</v>
      </c>
    </row>
    <row r="5826" spans="1:10" x14ac:dyDescent="0.45">
      <c r="A5826">
        <v>6370480</v>
      </c>
      <c r="B5826" s="1">
        <v>45412.666666666664</v>
      </c>
      <c r="C5826" t="s">
        <v>7</v>
      </c>
      <c r="D5826" t="s">
        <v>8</v>
      </c>
      <c r="E5826" t="s">
        <v>8796</v>
      </c>
      <c r="F5826">
        <v>635</v>
      </c>
      <c r="G5826">
        <v>5.0999999999999997E-2</v>
      </c>
      <c r="H5826">
        <v>0.32</v>
      </c>
      <c r="J5826" s="1" t="str">
        <f t="shared" si="91"/>
        <v>2024-04-30-16</v>
      </c>
    </row>
    <row r="5827" spans="1:10" x14ac:dyDescent="0.45">
      <c r="A5827">
        <v>6371416</v>
      </c>
      <c r="B5827" s="1">
        <v>45412.708333333336</v>
      </c>
      <c r="C5827" t="s">
        <v>7</v>
      </c>
      <c r="D5827" t="s">
        <v>8</v>
      </c>
      <c r="E5827" t="s">
        <v>8796</v>
      </c>
      <c r="F5827">
        <v>635</v>
      </c>
      <c r="G5827">
        <v>0.21299999999999999</v>
      </c>
      <c r="H5827">
        <v>3.2000000000000001E-2</v>
      </c>
      <c r="J5827" s="1" t="str">
        <f t="shared" ref="J5827:J5890" si="92">TEXT(YEAR(B5827),"0000")&amp;"-"&amp;TEXT(MONTH(B5827),"00")&amp;"-"&amp;TEXT(DAY(B5827),"00")&amp;"-"&amp;TEXT(HOUR(B5827),"00")</f>
        <v>2024-04-30-17</v>
      </c>
    </row>
    <row r="5828" spans="1:10" x14ac:dyDescent="0.45">
      <c r="A5828">
        <v>6372311</v>
      </c>
      <c r="B5828" s="1">
        <v>45412.75</v>
      </c>
      <c r="C5828" t="s">
        <v>7</v>
      </c>
      <c r="D5828" t="s">
        <v>8</v>
      </c>
      <c r="E5828" t="s">
        <v>8796</v>
      </c>
      <c r="F5828">
        <v>635</v>
      </c>
      <c r="G5828">
        <v>0.28299999999999997</v>
      </c>
      <c r="H5828">
        <v>0</v>
      </c>
      <c r="J5828" s="1" t="str">
        <f t="shared" si="92"/>
        <v>2024-04-30-18</v>
      </c>
    </row>
    <row r="5829" spans="1:10" x14ac:dyDescent="0.45">
      <c r="A5829">
        <v>6372832</v>
      </c>
      <c r="B5829" s="1">
        <v>45412.791666666664</v>
      </c>
      <c r="C5829" t="s">
        <v>7</v>
      </c>
      <c r="D5829" t="s">
        <v>8</v>
      </c>
      <c r="E5829" t="s">
        <v>8796</v>
      </c>
      <c r="F5829">
        <v>635</v>
      </c>
      <c r="G5829">
        <v>0.30099999999999999</v>
      </c>
      <c r="H5829">
        <v>0</v>
      </c>
      <c r="J5829" s="1" t="str">
        <f t="shared" si="92"/>
        <v>2024-04-30-19</v>
      </c>
    </row>
    <row r="5830" spans="1:10" x14ac:dyDescent="0.45">
      <c r="A5830">
        <v>6373898</v>
      </c>
      <c r="B5830" s="1">
        <v>45412.833333333336</v>
      </c>
      <c r="C5830" t="s">
        <v>7</v>
      </c>
      <c r="D5830" t="s">
        <v>8</v>
      </c>
      <c r="E5830" t="s">
        <v>8796</v>
      </c>
      <c r="F5830">
        <v>635</v>
      </c>
      <c r="G5830">
        <v>0.29299999999999998</v>
      </c>
      <c r="H5830">
        <v>0</v>
      </c>
      <c r="J5830" s="1" t="str">
        <f t="shared" si="92"/>
        <v>2024-04-30-20</v>
      </c>
    </row>
    <row r="5831" spans="1:10" x14ac:dyDescent="0.45">
      <c r="A5831">
        <v>6375206</v>
      </c>
      <c r="B5831" s="1">
        <v>45412.875</v>
      </c>
      <c r="C5831" t="s">
        <v>7</v>
      </c>
      <c r="D5831" t="s">
        <v>8</v>
      </c>
      <c r="E5831" t="s">
        <v>8796</v>
      </c>
      <c r="F5831">
        <v>635</v>
      </c>
      <c r="G5831">
        <v>0.192</v>
      </c>
      <c r="H5831">
        <v>0</v>
      </c>
      <c r="J5831" s="1" t="str">
        <f t="shared" si="92"/>
        <v>2024-04-30-21</v>
      </c>
    </row>
    <row r="5832" spans="1:10" x14ac:dyDescent="0.45">
      <c r="A5832">
        <v>6377047</v>
      </c>
      <c r="B5832" s="1">
        <v>45412.916666666664</v>
      </c>
      <c r="C5832" t="s">
        <v>7</v>
      </c>
      <c r="D5832" t="s">
        <v>8</v>
      </c>
      <c r="E5832" t="s">
        <v>8796</v>
      </c>
      <c r="F5832">
        <v>635</v>
      </c>
      <c r="G5832">
        <v>0.14099999999999999</v>
      </c>
      <c r="H5832">
        <v>0</v>
      </c>
      <c r="J5832" s="1" t="str">
        <f t="shared" si="92"/>
        <v>2024-04-30-22</v>
      </c>
    </row>
    <row r="5833" spans="1:10" x14ac:dyDescent="0.45">
      <c r="A5833">
        <v>6377486</v>
      </c>
      <c r="B5833" s="1">
        <v>45412.958333333336</v>
      </c>
      <c r="C5833" t="s">
        <v>7</v>
      </c>
      <c r="D5833" t="s">
        <v>8</v>
      </c>
      <c r="E5833" t="s">
        <v>8796</v>
      </c>
      <c r="F5833">
        <v>635</v>
      </c>
      <c r="G5833">
        <v>0.15</v>
      </c>
      <c r="H5833">
        <v>0</v>
      </c>
      <c r="J5833" s="1" t="str">
        <f t="shared" si="92"/>
        <v>2024-04-30-23</v>
      </c>
    </row>
    <row r="5834" spans="1:10" x14ac:dyDescent="0.45">
      <c r="A5834">
        <v>6379049</v>
      </c>
      <c r="B5834" s="1">
        <v>45413</v>
      </c>
      <c r="C5834" t="s">
        <v>7</v>
      </c>
      <c r="D5834" t="s">
        <v>8</v>
      </c>
      <c r="E5834" t="s">
        <v>8796</v>
      </c>
      <c r="F5834">
        <v>635</v>
      </c>
      <c r="G5834">
        <v>0.125</v>
      </c>
      <c r="H5834">
        <v>0</v>
      </c>
      <c r="J5834" s="1" t="str">
        <f t="shared" si="92"/>
        <v>2024-05-01-00</v>
      </c>
    </row>
    <row r="5835" spans="1:10" x14ac:dyDescent="0.45">
      <c r="A5835">
        <v>6379711</v>
      </c>
      <c r="B5835" s="1">
        <v>45413.041666666664</v>
      </c>
      <c r="C5835" t="s">
        <v>7</v>
      </c>
      <c r="D5835" t="s">
        <v>8</v>
      </c>
      <c r="E5835" t="s">
        <v>8796</v>
      </c>
      <c r="F5835">
        <v>635</v>
      </c>
      <c r="G5835">
        <v>9.8000000000000004E-2</v>
      </c>
      <c r="H5835">
        <v>0</v>
      </c>
      <c r="J5835" s="1" t="str">
        <f t="shared" si="92"/>
        <v>2024-05-01-01</v>
      </c>
    </row>
    <row r="5836" spans="1:10" x14ac:dyDescent="0.45">
      <c r="A5836">
        <v>6380983</v>
      </c>
      <c r="B5836" s="1">
        <v>45413.083333333336</v>
      </c>
      <c r="C5836" t="s">
        <v>7</v>
      </c>
      <c r="D5836" t="s">
        <v>8</v>
      </c>
      <c r="E5836" t="s">
        <v>8796</v>
      </c>
      <c r="F5836">
        <v>635</v>
      </c>
      <c r="G5836">
        <v>0.10299999999999999</v>
      </c>
      <c r="H5836">
        <v>0</v>
      </c>
      <c r="J5836" s="1" t="str">
        <f t="shared" si="92"/>
        <v>2024-05-01-02</v>
      </c>
    </row>
    <row r="5837" spans="1:10" x14ac:dyDescent="0.45">
      <c r="A5837">
        <v>6382447</v>
      </c>
      <c r="B5837" s="1">
        <v>45413.125</v>
      </c>
      <c r="C5837" t="s">
        <v>7</v>
      </c>
      <c r="D5837" t="s">
        <v>8</v>
      </c>
      <c r="E5837" t="s">
        <v>8796</v>
      </c>
      <c r="F5837">
        <v>635</v>
      </c>
      <c r="G5837">
        <v>0.30399999999999999</v>
      </c>
      <c r="H5837">
        <v>2.1999999999999999E-2</v>
      </c>
      <c r="J5837" s="1" t="str">
        <f t="shared" si="92"/>
        <v>2024-05-01-03</v>
      </c>
    </row>
    <row r="5838" spans="1:10" x14ac:dyDescent="0.45">
      <c r="A5838">
        <v>6382831</v>
      </c>
      <c r="B5838" s="1">
        <v>45413.166666666664</v>
      </c>
      <c r="C5838" t="s">
        <v>7</v>
      </c>
      <c r="D5838" t="s">
        <v>8</v>
      </c>
      <c r="E5838" t="s">
        <v>8796</v>
      </c>
      <c r="F5838">
        <v>635</v>
      </c>
      <c r="G5838">
        <v>1.4999999999999999E-2</v>
      </c>
      <c r="H5838">
        <v>0.32900000000000001</v>
      </c>
      <c r="J5838" s="1" t="str">
        <f t="shared" si="92"/>
        <v>2024-05-01-04</v>
      </c>
    </row>
    <row r="5839" spans="1:10" x14ac:dyDescent="0.45">
      <c r="A5839">
        <v>6384042</v>
      </c>
      <c r="B5839" s="1">
        <v>45413.208333333336</v>
      </c>
      <c r="C5839" t="s">
        <v>7</v>
      </c>
      <c r="D5839" t="s">
        <v>8</v>
      </c>
      <c r="E5839" t="s">
        <v>8796</v>
      </c>
      <c r="F5839">
        <v>635</v>
      </c>
      <c r="G5839">
        <v>0</v>
      </c>
      <c r="H5839">
        <v>1.254</v>
      </c>
      <c r="J5839" s="1" t="str">
        <f t="shared" si="92"/>
        <v>2024-05-01-05</v>
      </c>
    </row>
    <row r="5840" spans="1:10" x14ac:dyDescent="0.45">
      <c r="A5840">
        <v>6385660</v>
      </c>
      <c r="B5840" s="1">
        <v>45413.25</v>
      </c>
      <c r="C5840" t="s">
        <v>7</v>
      </c>
      <c r="D5840" t="s">
        <v>8</v>
      </c>
      <c r="E5840" t="s">
        <v>8796</v>
      </c>
      <c r="F5840">
        <v>635</v>
      </c>
      <c r="G5840">
        <v>0</v>
      </c>
      <c r="H5840">
        <v>2.1869999999999998</v>
      </c>
      <c r="J5840" s="1" t="str">
        <f t="shared" si="92"/>
        <v>2024-05-01-06</v>
      </c>
    </row>
    <row r="5841" spans="1:10" x14ac:dyDescent="0.45">
      <c r="A5841">
        <v>6386580</v>
      </c>
      <c r="B5841" s="1">
        <v>45413.291666666664</v>
      </c>
      <c r="C5841" t="s">
        <v>7</v>
      </c>
      <c r="D5841" t="s">
        <v>8</v>
      </c>
      <c r="E5841" t="s">
        <v>8796</v>
      </c>
      <c r="F5841">
        <v>635</v>
      </c>
      <c r="G5841">
        <v>0</v>
      </c>
      <c r="H5841">
        <v>3.04</v>
      </c>
      <c r="J5841" s="1" t="str">
        <f t="shared" si="92"/>
        <v>2024-05-01-07</v>
      </c>
    </row>
    <row r="5842" spans="1:10" x14ac:dyDescent="0.45">
      <c r="A5842">
        <v>6387557</v>
      </c>
      <c r="B5842" s="1">
        <v>45413.333333333336</v>
      </c>
      <c r="C5842" t="s">
        <v>7</v>
      </c>
      <c r="D5842" t="s">
        <v>8</v>
      </c>
      <c r="E5842" t="s">
        <v>8796</v>
      </c>
      <c r="F5842">
        <v>635</v>
      </c>
      <c r="G5842">
        <v>0</v>
      </c>
      <c r="H5842">
        <v>3.4169999999999998</v>
      </c>
      <c r="J5842" s="1" t="str">
        <f t="shared" si="92"/>
        <v>2024-05-01-08</v>
      </c>
    </row>
    <row r="5843" spans="1:10" x14ac:dyDescent="0.45">
      <c r="A5843">
        <v>6388756</v>
      </c>
      <c r="B5843" s="1">
        <v>45413.375</v>
      </c>
      <c r="C5843" t="s">
        <v>7</v>
      </c>
      <c r="D5843" t="s">
        <v>8</v>
      </c>
      <c r="E5843" t="s">
        <v>8796</v>
      </c>
      <c r="F5843">
        <v>635</v>
      </c>
      <c r="G5843">
        <v>0</v>
      </c>
      <c r="H5843">
        <v>3.246</v>
      </c>
      <c r="J5843" s="1" t="str">
        <f t="shared" si="92"/>
        <v>2024-05-01-09</v>
      </c>
    </row>
    <row r="5844" spans="1:10" x14ac:dyDescent="0.45">
      <c r="A5844">
        <v>6389151</v>
      </c>
      <c r="B5844" s="1">
        <v>45413.416666666664</v>
      </c>
      <c r="C5844" t="s">
        <v>7</v>
      </c>
      <c r="D5844" t="s">
        <v>8</v>
      </c>
      <c r="E5844" t="s">
        <v>8796</v>
      </c>
      <c r="F5844">
        <v>635</v>
      </c>
      <c r="G5844">
        <v>0</v>
      </c>
      <c r="H5844">
        <v>3.8650000000000002</v>
      </c>
      <c r="J5844" s="1" t="str">
        <f t="shared" si="92"/>
        <v>2024-05-01-10</v>
      </c>
    </row>
    <row r="5845" spans="1:10" x14ac:dyDescent="0.45">
      <c r="A5845">
        <v>6391116</v>
      </c>
      <c r="B5845" s="1">
        <v>45413.458333333336</v>
      </c>
      <c r="C5845" t="s">
        <v>7</v>
      </c>
      <c r="D5845" t="s">
        <v>8</v>
      </c>
      <c r="E5845" t="s">
        <v>8796</v>
      </c>
      <c r="F5845">
        <v>635</v>
      </c>
      <c r="G5845">
        <v>0</v>
      </c>
      <c r="H5845">
        <v>4.0190000000000001</v>
      </c>
      <c r="J5845" s="1" t="str">
        <f t="shared" si="92"/>
        <v>2024-05-01-11</v>
      </c>
    </row>
    <row r="5846" spans="1:10" x14ac:dyDescent="0.45">
      <c r="A5846">
        <v>6392136</v>
      </c>
      <c r="B5846" s="1">
        <v>45413.5</v>
      </c>
      <c r="C5846" t="s">
        <v>7</v>
      </c>
      <c r="D5846" t="s">
        <v>8</v>
      </c>
      <c r="E5846" t="s">
        <v>8796</v>
      </c>
      <c r="F5846">
        <v>635</v>
      </c>
      <c r="G5846">
        <v>0</v>
      </c>
      <c r="H5846">
        <v>3.8210000000000002</v>
      </c>
      <c r="J5846" s="1" t="str">
        <f t="shared" si="92"/>
        <v>2024-05-01-12</v>
      </c>
    </row>
    <row r="5847" spans="1:10" x14ac:dyDescent="0.45">
      <c r="A5847">
        <v>6392656</v>
      </c>
      <c r="B5847" s="1">
        <v>45413.541666666664</v>
      </c>
      <c r="C5847" t="s">
        <v>7</v>
      </c>
      <c r="D5847" t="s">
        <v>8</v>
      </c>
      <c r="E5847" t="s">
        <v>8796</v>
      </c>
      <c r="F5847">
        <v>635</v>
      </c>
      <c r="G5847">
        <v>6.4000000000000001E-2</v>
      </c>
      <c r="H5847">
        <v>3.0750000000000002</v>
      </c>
      <c r="J5847" s="1" t="str">
        <f t="shared" si="92"/>
        <v>2024-05-01-13</v>
      </c>
    </row>
    <row r="5848" spans="1:10" x14ac:dyDescent="0.45">
      <c r="A5848">
        <v>6393739</v>
      </c>
      <c r="B5848" s="1">
        <v>45413.583333333336</v>
      </c>
      <c r="C5848" t="s">
        <v>7</v>
      </c>
      <c r="D5848" t="s">
        <v>8</v>
      </c>
      <c r="E5848" t="s">
        <v>8796</v>
      </c>
      <c r="F5848">
        <v>635</v>
      </c>
      <c r="G5848">
        <v>0</v>
      </c>
      <c r="H5848">
        <v>2.13</v>
      </c>
      <c r="J5848" s="1" t="str">
        <f t="shared" si="92"/>
        <v>2024-05-01-14</v>
      </c>
    </row>
    <row r="5849" spans="1:10" x14ac:dyDescent="0.45">
      <c r="A5849">
        <v>6395438</v>
      </c>
      <c r="B5849" s="1">
        <v>45413.625</v>
      </c>
      <c r="C5849" t="s">
        <v>7</v>
      </c>
      <c r="D5849" t="s">
        <v>8</v>
      </c>
      <c r="E5849" t="s">
        <v>8796</v>
      </c>
      <c r="F5849">
        <v>635</v>
      </c>
      <c r="G5849">
        <v>0</v>
      </c>
      <c r="H5849">
        <v>1.1859999999999999</v>
      </c>
      <c r="J5849" s="1" t="str">
        <f t="shared" si="92"/>
        <v>2024-05-01-15</v>
      </c>
    </row>
    <row r="5850" spans="1:10" x14ac:dyDescent="0.45">
      <c r="A5850">
        <v>6396707</v>
      </c>
      <c r="B5850" s="1">
        <v>45413.666666666664</v>
      </c>
      <c r="C5850" t="s">
        <v>7</v>
      </c>
      <c r="D5850" t="s">
        <v>8</v>
      </c>
      <c r="E5850" t="s">
        <v>8796</v>
      </c>
      <c r="F5850">
        <v>635</v>
      </c>
      <c r="G5850">
        <v>0.216</v>
      </c>
      <c r="H5850">
        <v>0.35099999999999998</v>
      </c>
      <c r="J5850" s="1" t="str">
        <f t="shared" si="92"/>
        <v>2024-05-01-16</v>
      </c>
    </row>
    <row r="5851" spans="1:10" x14ac:dyDescent="0.45">
      <c r="A5851">
        <v>6396862</v>
      </c>
      <c r="B5851" s="1">
        <v>45413.708333333336</v>
      </c>
      <c r="C5851" t="s">
        <v>7</v>
      </c>
      <c r="D5851" t="s">
        <v>8</v>
      </c>
      <c r="E5851" t="s">
        <v>8796</v>
      </c>
      <c r="F5851">
        <v>635</v>
      </c>
      <c r="G5851">
        <v>0.46800000000000003</v>
      </c>
      <c r="H5851">
        <v>3.1E-2</v>
      </c>
      <c r="J5851" s="1" t="str">
        <f t="shared" si="92"/>
        <v>2024-05-01-17</v>
      </c>
    </row>
    <row r="5852" spans="1:10" x14ac:dyDescent="0.45">
      <c r="A5852">
        <v>6398692</v>
      </c>
      <c r="B5852" s="1">
        <v>45413.75</v>
      </c>
      <c r="C5852" t="s">
        <v>7</v>
      </c>
      <c r="D5852" t="s">
        <v>8</v>
      </c>
      <c r="E5852" t="s">
        <v>8796</v>
      </c>
      <c r="F5852">
        <v>635</v>
      </c>
      <c r="G5852">
        <v>0.34899999999999998</v>
      </c>
      <c r="H5852">
        <v>0</v>
      </c>
      <c r="J5852" s="1" t="str">
        <f t="shared" si="92"/>
        <v>2024-05-01-18</v>
      </c>
    </row>
    <row r="5853" spans="1:10" x14ac:dyDescent="0.45">
      <c r="A5853">
        <v>6399844</v>
      </c>
      <c r="B5853" s="1">
        <v>45413.791666666664</v>
      </c>
      <c r="C5853" t="s">
        <v>7</v>
      </c>
      <c r="D5853" t="s">
        <v>8</v>
      </c>
      <c r="E5853" t="s">
        <v>8796</v>
      </c>
      <c r="F5853">
        <v>635</v>
      </c>
      <c r="G5853">
        <v>0.29199999999999998</v>
      </c>
      <c r="H5853">
        <v>0</v>
      </c>
      <c r="J5853" s="1" t="str">
        <f t="shared" si="92"/>
        <v>2024-05-01-19</v>
      </c>
    </row>
    <row r="5854" spans="1:10" x14ac:dyDescent="0.45">
      <c r="A5854">
        <v>6400992</v>
      </c>
      <c r="B5854" s="1">
        <v>45413.833333333336</v>
      </c>
      <c r="C5854" t="s">
        <v>7</v>
      </c>
      <c r="D5854" t="s">
        <v>8</v>
      </c>
      <c r="E5854" t="s">
        <v>8796</v>
      </c>
      <c r="F5854">
        <v>635</v>
      </c>
      <c r="G5854">
        <v>0.29399999999999998</v>
      </c>
      <c r="H5854">
        <v>0</v>
      </c>
      <c r="J5854" s="1" t="str">
        <f t="shared" si="92"/>
        <v>2024-05-01-20</v>
      </c>
    </row>
    <row r="5855" spans="1:10" x14ac:dyDescent="0.45">
      <c r="A5855">
        <v>6401705</v>
      </c>
      <c r="B5855" s="1">
        <v>45413.875</v>
      </c>
      <c r="C5855" t="s">
        <v>7</v>
      </c>
      <c r="D5855" t="s">
        <v>8</v>
      </c>
      <c r="E5855" t="s">
        <v>8796</v>
      </c>
      <c r="F5855">
        <v>635</v>
      </c>
      <c r="G5855">
        <v>0.218</v>
      </c>
      <c r="H5855">
        <v>0</v>
      </c>
      <c r="J5855" s="1" t="str">
        <f t="shared" si="92"/>
        <v>2024-05-01-21</v>
      </c>
    </row>
    <row r="5856" spans="1:10" x14ac:dyDescent="0.45">
      <c r="A5856">
        <v>6402394</v>
      </c>
      <c r="B5856" s="1">
        <v>45413.916666666664</v>
      </c>
      <c r="C5856" t="s">
        <v>7</v>
      </c>
      <c r="D5856" t="s">
        <v>8</v>
      </c>
      <c r="E5856" t="s">
        <v>8796</v>
      </c>
      <c r="F5856">
        <v>635</v>
      </c>
      <c r="G5856">
        <v>0.121</v>
      </c>
      <c r="H5856">
        <v>0</v>
      </c>
      <c r="J5856" s="1" t="str">
        <f t="shared" si="92"/>
        <v>2024-05-01-22</v>
      </c>
    </row>
    <row r="5857" spans="1:10" x14ac:dyDescent="0.45">
      <c r="A5857">
        <v>6404176</v>
      </c>
      <c r="B5857" s="1">
        <v>45413.958333333336</v>
      </c>
      <c r="C5857" t="s">
        <v>7</v>
      </c>
      <c r="D5857" t="s">
        <v>8</v>
      </c>
      <c r="E5857" t="s">
        <v>8796</v>
      </c>
      <c r="F5857">
        <v>635</v>
      </c>
      <c r="G5857">
        <v>0.11</v>
      </c>
      <c r="H5857">
        <v>0</v>
      </c>
      <c r="J5857" s="1" t="str">
        <f t="shared" si="92"/>
        <v>2024-05-01-23</v>
      </c>
    </row>
    <row r="5858" spans="1:10" x14ac:dyDescent="0.45">
      <c r="A5858">
        <v>6404553</v>
      </c>
      <c r="B5858" s="1">
        <v>45414</v>
      </c>
      <c r="C5858" t="s">
        <v>7</v>
      </c>
      <c r="D5858" t="s">
        <v>8</v>
      </c>
      <c r="E5858" t="s">
        <v>8796</v>
      </c>
      <c r="F5858">
        <v>635</v>
      </c>
      <c r="G5858">
        <v>0.11899999999999999</v>
      </c>
      <c r="H5858">
        <v>0</v>
      </c>
      <c r="J5858" s="1" t="str">
        <f t="shared" si="92"/>
        <v>2024-05-02-00</v>
      </c>
    </row>
    <row r="5859" spans="1:10" x14ac:dyDescent="0.45">
      <c r="A5859">
        <v>6406578</v>
      </c>
      <c r="B5859" s="1">
        <v>45414.041666666664</v>
      </c>
      <c r="C5859" t="s">
        <v>7</v>
      </c>
      <c r="D5859" t="s">
        <v>8</v>
      </c>
      <c r="E5859" t="s">
        <v>8796</v>
      </c>
      <c r="F5859">
        <v>635</v>
      </c>
      <c r="G5859">
        <v>0.125</v>
      </c>
      <c r="H5859">
        <v>0</v>
      </c>
      <c r="J5859" s="1" t="str">
        <f t="shared" si="92"/>
        <v>2024-05-02-01</v>
      </c>
    </row>
    <row r="5860" spans="1:10" x14ac:dyDescent="0.45">
      <c r="A5860">
        <v>6407190</v>
      </c>
      <c r="B5860" s="1">
        <v>45414.083333333336</v>
      </c>
      <c r="C5860" t="s">
        <v>7</v>
      </c>
      <c r="D5860" t="s">
        <v>8</v>
      </c>
      <c r="E5860" t="s">
        <v>8796</v>
      </c>
      <c r="F5860">
        <v>635</v>
      </c>
      <c r="G5860">
        <v>0.13400000000000001</v>
      </c>
      <c r="H5860">
        <v>0</v>
      </c>
      <c r="J5860" s="1" t="str">
        <f t="shared" si="92"/>
        <v>2024-05-02-02</v>
      </c>
    </row>
    <row r="5861" spans="1:10" x14ac:dyDescent="0.45">
      <c r="A5861">
        <v>6407951</v>
      </c>
      <c r="B5861" s="1">
        <v>45414.125</v>
      </c>
      <c r="C5861" t="s">
        <v>7</v>
      </c>
      <c r="D5861" t="s">
        <v>8</v>
      </c>
      <c r="E5861" t="s">
        <v>8796</v>
      </c>
      <c r="F5861">
        <v>635</v>
      </c>
      <c r="G5861">
        <v>0.24299999999999999</v>
      </c>
      <c r="H5861">
        <v>2.1000000000000001E-2</v>
      </c>
      <c r="J5861" s="1" t="str">
        <f t="shared" si="92"/>
        <v>2024-05-02-03</v>
      </c>
    </row>
    <row r="5862" spans="1:10" x14ac:dyDescent="0.45">
      <c r="A5862">
        <v>6409041</v>
      </c>
      <c r="B5862" s="1">
        <v>45414.166666666664</v>
      </c>
      <c r="C5862" t="s">
        <v>7</v>
      </c>
      <c r="D5862" t="s">
        <v>8</v>
      </c>
      <c r="E5862" t="s">
        <v>8796</v>
      </c>
      <c r="F5862">
        <v>635</v>
      </c>
      <c r="G5862">
        <v>6.9000000000000006E-2</v>
      </c>
      <c r="H5862">
        <v>0.26600000000000001</v>
      </c>
      <c r="J5862" s="1" t="str">
        <f t="shared" si="92"/>
        <v>2024-05-02-04</v>
      </c>
    </row>
    <row r="5863" spans="1:10" x14ac:dyDescent="0.45">
      <c r="A5863">
        <v>6410687</v>
      </c>
      <c r="B5863" s="1">
        <v>45414.208333333336</v>
      </c>
      <c r="C5863" t="s">
        <v>7</v>
      </c>
      <c r="D5863" t="s">
        <v>8</v>
      </c>
      <c r="E5863" t="s">
        <v>8796</v>
      </c>
      <c r="F5863">
        <v>635</v>
      </c>
      <c r="G5863">
        <v>0.19900000000000001</v>
      </c>
      <c r="H5863">
        <v>1.036</v>
      </c>
      <c r="J5863" s="1" t="str">
        <f t="shared" si="92"/>
        <v>2024-05-02-05</v>
      </c>
    </row>
    <row r="5864" spans="1:10" x14ac:dyDescent="0.45">
      <c r="A5864">
        <v>6411569</v>
      </c>
      <c r="B5864" s="1">
        <v>45414.25</v>
      </c>
      <c r="C5864" t="s">
        <v>7</v>
      </c>
      <c r="D5864" t="s">
        <v>8</v>
      </c>
      <c r="E5864" t="s">
        <v>8796</v>
      </c>
      <c r="F5864">
        <v>635</v>
      </c>
      <c r="G5864">
        <v>0</v>
      </c>
      <c r="H5864">
        <v>2.1640000000000001</v>
      </c>
      <c r="J5864" s="1" t="str">
        <f t="shared" si="92"/>
        <v>2024-05-02-06</v>
      </c>
    </row>
    <row r="5865" spans="1:10" x14ac:dyDescent="0.45">
      <c r="A5865">
        <v>6413205</v>
      </c>
      <c r="B5865" s="1">
        <v>45414.291666666664</v>
      </c>
      <c r="C5865" t="s">
        <v>7</v>
      </c>
      <c r="D5865" t="s">
        <v>8</v>
      </c>
      <c r="E5865" t="s">
        <v>8796</v>
      </c>
      <c r="F5865">
        <v>635</v>
      </c>
      <c r="G5865">
        <v>0</v>
      </c>
      <c r="H5865">
        <v>3.044</v>
      </c>
      <c r="J5865" s="1" t="str">
        <f t="shared" si="92"/>
        <v>2024-05-02-07</v>
      </c>
    </row>
    <row r="5866" spans="1:10" x14ac:dyDescent="0.45">
      <c r="A5866">
        <v>6413545</v>
      </c>
      <c r="B5866" s="1">
        <v>45414.333333333336</v>
      </c>
      <c r="C5866" t="s">
        <v>7</v>
      </c>
      <c r="D5866" t="s">
        <v>8</v>
      </c>
      <c r="E5866" t="s">
        <v>8796</v>
      </c>
      <c r="F5866">
        <v>635</v>
      </c>
      <c r="G5866">
        <v>0</v>
      </c>
      <c r="H5866">
        <v>3.6739999999999999</v>
      </c>
      <c r="J5866" s="1" t="str">
        <f t="shared" si="92"/>
        <v>2024-05-02-08</v>
      </c>
    </row>
    <row r="5867" spans="1:10" x14ac:dyDescent="0.45">
      <c r="A5867">
        <v>6415132</v>
      </c>
      <c r="B5867" s="1">
        <v>45414.375</v>
      </c>
      <c r="C5867" t="s">
        <v>7</v>
      </c>
      <c r="D5867" t="s">
        <v>8</v>
      </c>
      <c r="E5867" t="s">
        <v>8796</v>
      </c>
      <c r="F5867">
        <v>635</v>
      </c>
      <c r="G5867">
        <v>0.159</v>
      </c>
      <c r="H5867">
        <v>3.5960000000000001</v>
      </c>
      <c r="J5867" s="1" t="str">
        <f t="shared" si="92"/>
        <v>2024-05-02-09</v>
      </c>
    </row>
    <row r="5868" spans="1:10" x14ac:dyDescent="0.45">
      <c r="A5868">
        <v>6415891</v>
      </c>
      <c r="B5868" s="1">
        <v>45414.416666666664</v>
      </c>
      <c r="C5868" t="s">
        <v>7</v>
      </c>
      <c r="D5868" t="s">
        <v>8</v>
      </c>
      <c r="E5868" t="s">
        <v>8796</v>
      </c>
      <c r="F5868">
        <v>635</v>
      </c>
      <c r="G5868">
        <v>0.51900000000000002</v>
      </c>
      <c r="H5868">
        <v>3.105</v>
      </c>
      <c r="J5868" s="1" t="str">
        <f t="shared" si="92"/>
        <v>2024-05-02-10</v>
      </c>
    </row>
    <row r="5869" spans="1:10" x14ac:dyDescent="0.45">
      <c r="A5869">
        <v>6417231</v>
      </c>
      <c r="B5869" s="1">
        <v>45414.458333333336</v>
      </c>
      <c r="C5869" t="s">
        <v>7</v>
      </c>
      <c r="D5869" t="s">
        <v>8</v>
      </c>
      <c r="E5869" t="s">
        <v>8796</v>
      </c>
      <c r="F5869">
        <v>635</v>
      </c>
      <c r="G5869">
        <v>0</v>
      </c>
      <c r="H5869">
        <v>4.0659999999999998</v>
      </c>
      <c r="J5869" s="1" t="str">
        <f t="shared" si="92"/>
        <v>2024-05-02-11</v>
      </c>
    </row>
    <row r="5870" spans="1:10" x14ac:dyDescent="0.45">
      <c r="A5870">
        <v>6417996</v>
      </c>
      <c r="B5870" s="1">
        <v>45414.5</v>
      </c>
      <c r="C5870" t="s">
        <v>7</v>
      </c>
      <c r="D5870" t="s">
        <v>8</v>
      </c>
      <c r="E5870" t="s">
        <v>8796</v>
      </c>
      <c r="F5870">
        <v>635</v>
      </c>
      <c r="G5870">
        <v>0</v>
      </c>
      <c r="H5870">
        <v>3.7050000000000001</v>
      </c>
      <c r="J5870" s="1" t="str">
        <f t="shared" si="92"/>
        <v>2024-05-02-12</v>
      </c>
    </row>
    <row r="5871" spans="1:10" x14ac:dyDescent="0.45">
      <c r="A5871">
        <v>6418908</v>
      </c>
      <c r="B5871" s="1">
        <v>45414.541666666664</v>
      </c>
      <c r="C5871" t="s">
        <v>7</v>
      </c>
      <c r="D5871" t="s">
        <v>8</v>
      </c>
      <c r="E5871" t="s">
        <v>8796</v>
      </c>
      <c r="F5871">
        <v>635</v>
      </c>
      <c r="G5871">
        <v>1.0999999999999999E-2</v>
      </c>
      <c r="H5871">
        <v>3.1459999999999999</v>
      </c>
      <c r="J5871" s="1" t="str">
        <f t="shared" si="92"/>
        <v>2024-05-02-13</v>
      </c>
    </row>
    <row r="5872" spans="1:10" x14ac:dyDescent="0.45">
      <c r="A5872">
        <v>6420367</v>
      </c>
      <c r="B5872" s="1">
        <v>45414.583333333336</v>
      </c>
      <c r="C5872" t="s">
        <v>7</v>
      </c>
      <c r="D5872" t="s">
        <v>8</v>
      </c>
      <c r="E5872" t="s">
        <v>8796</v>
      </c>
      <c r="F5872">
        <v>635</v>
      </c>
      <c r="G5872">
        <v>0</v>
      </c>
      <c r="H5872">
        <v>2.29</v>
      </c>
      <c r="J5872" s="1" t="str">
        <f t="shared" si="92"/>
        <v>2024-05-02-14</v>
      </c>
    </row>
    <row r="5873" spans="1:10" x14ac:dyDescent="0.45">
      <c r="A5873">
        <v>6421514</v>
      </c>
      <c r="B5873" s="1">
        <v>45414.625</v>
      </c>
      <c r="C5873" t="s">
        <v>7</v>
      </c>
      <c r="D5873" t="s">
        <v>8</v>
      </c>
      <c r="E5873" t="s">
        <v>8796</v>
      </c>
      <c r="F5873">
        <v>635</v>
      </c>
      <c r="G5873">
        <v>0.77400000000000002</v>
      </c>
      <c r="H5873">
        <v>0.96299999999999997</v>
      </c>
      <c r="J5873" s="1" t="str">
        <f t="shared" si="92"/>
        <v>2024-05-02-15</v>
      </c>
    </row>
    <row r="5874" spans="1:10" x14ac:dyDescent="0.45">
      <c r="A5874">
        <v>6422416</v>
      </c>
      <c r="B5874" s="1">
        <v>45414.666666666664</v>
      </c>
      <c r="C5874" t="s">
        <v>7</v>
      </c>
      <c r="D5874" t="s">
        <v>8</v>
      </c>
      <c r="E5874" t="s">
        <v>8796</v>
      </c>
      <c r="F5874">
        <v>635</v>
      </c>
      <c r="G5874">
        <v>3.5000000000000003E-2</v>
      </c>
      <c r="H5874">
        <v>0.42699999999999999</v>
      </c>
      <c r="J5874" s="1" t="str">
        <f t="shared" si="92"/>
        <v>2024-05-02-16</v>
      </c>
    </row>
    <row r="5875" spans="1:10" x14ac:dyDescent="0.45">
      <c r="A5875">
        <v>6423895</v>
      </c>
      <c r="B5875" s="1">
        <v>45414.708333333336</v>
      </c>
      <c r="C5875" t="s">
        <v>7</v>
      </c>
      <c r="D5875" t="s">
        <v>8</v>
      </c>
      <c r="E5875" t="s">
        <v>8796</v>
      </c>
      <c r="F5875">
        <v>635</v>
      </c>
      <c r="G5875">
        <v>0.191</v>
      </c>
      <c r="H5875">
        <v>4.2999999999999997E-2</v>
      </c>
      <c r="J5875" s="1" t="str">
        <f t="shared" si="92"/>
        <v>2024-05-02-17</v>
      </c>
    </row>
    <row r="5876" spans="1:10" x14ac:dyDescent="0.45">
      <c r="A5876">
        <v>6425062</v>
      </c>
      <c r="B5876" s="1">
        <v>45414.75</v>
      </c>
      <c r="C5876" t="s">
        <v>7</v>
      </c>
      <c r="D5876" t="s">
        <v>8</v>
      </c>
      <c r="E5876" t="s">
        <v>8796</v>
      </c>
      <c r="F5876">
        <v>635</v>
      </c>
      <c r="G5876">
        <v>0.215</v>
      </c>
      <c r="H5876">
        <v>0</v>
      </c>
      <c r="J5876" s="1" t="str">
        <f t="shared" si="92"/>
        <v>2024-05-02-18</v>
      </c>
    </row>
    <row r="5877" spans="1:10" x14ac:dyDescent="0.45">
      <c r="A5877">
        <v>6425400</v>
      </c>
      <c r="B5877" s="1">
        <v>45414.791666666664</v>
      </c>
      <c r="C5877" t="s">
        <v>7</v>
      </c>
      <c r="D5877" t="s">
        <v>8</v>
      </c>
      <c r="E5877" t="s">
        <v>8796</v>
      </c>
      <c r="F5877">
        <v>635</v>
      </c>
      <c r="G5877">
        <v>0.27300000000000002</v>
      </c>
      <c r="H5877">
        <v>0</v>
      </c>
      <c r="J5877" s="1" t="str">
        <f t="shared" si="92"/>
        <v>2024-05-02-19</v>
      </c>
    </row>
    <row r="5878" spans="1:10" x14ac:dyDescent="0.45">
      <c r="A5878">
        <v>6426645</v>
      </c>
      <c r="B5878" s="1">
        <v>45414.833333333336</v>
      </c>
      <c r="C5878" t="s">
        <v>7</v>
      </c>
      <c r="D5878" t="s">
        <v>8</v>
      </c>
      <c r="E5878" t="s">
        <v>8796</v>
      </c>
      <c r="F5878">
        <v>635</v>
      </c>
      <c r="G5878">
        <v>0.36899999999999999</v>
      </c>
      <c r="H5878">
        <v>0</v>
      </c>
      <c r="J5878" s="1" t="str">
        <f t="shared" si="92"/>
        <v>2024-05-02-20</v>
      </c>
    </row>
    <row r="5879" spans="1:10" x14ac:dyDescent="0.45">
      <c r="A5879">
        <v>6428091</v>
      </c>
      <c r="B5879" s="1">
        <v>45414.875</v>
      </c>
      <c r="C5879" t="s">
        <v>7</v>
      </c>
      <c r="D5879" t="s">
        <v>8</v>
      </c>
      <c r="E5879" t="s">
        <v>8796</v>
      </c>
      <c r="F5879">
        <v>635</v>
      </c>
      <c r="G5879">
        <v>0.27100000000000002</v>
      </c>
      <c r="H5879">
        <v>0</v>
      </c>
      <c r="J5879" s="1" t="str">
        <f t="shared" si="92"/>
        <v>2024-05-02-21</v>
      </c>
    </row>
    <row r="5880" spans="1:10" x14ac:dyDescent="0.45">
      <c r="A5880">
        <v>6428875</v>
      </c>
      <c r="B5880" s="1">
        <v>45414.916666666664</v>
      </c>
      <c r="C5880" t="s">
        <v>7</v>
      </c>
      <c r="D5880" t="s">
        <v>8</v>
      </c>
      <c r="E5880" t="s">
        <v>8796</v>
      </c>
      <c r="F5880">
        <v>635</v>
      </c>
      <c r="G5880">
        <v>0.16900000000000001</v>
      </c>
      <c r="H5880">
        <v>0</v>
      </c>
      <c r="J5880" s="1" t="str">
        <f t="shared" si="92"/>
        <v>2024-05-02-22</v>
      </c>
    </row>
    <row r="5881" spans="1:10" x14ac:dyDescent="0.45">
      <c r="A5881">
        <v>6429910</v>
      </c>
      <c r="B5881" s="1">
        <v>45414.958333333336</v>
      </c>
      <c r="C5881" t="s">
        <v>7</v>
      </c>
      <c r="D5881" t="s">
        <v>8</v>
      </c>
      <c r="E5881" t="s">
        <v>8796</v>
      </c>
      <c r="F5881">
        <v>635</v>
      </c>
      <c r="G5881">
        <v>9.2999999999999999E-2</v>
      </c>
      <c r="H5881">
        <v>0</v>
      </c>
      <c r="J5881" s="1" t="str">
        <f t="shared" si="92"/>
        <v>2024-05-02-23</v>
      </c>
    </row>
    <row r="5882" spans="1:10" x14ac:dyDescent="0.45">
      <c r="A5882">
        <v>6431447</v>
      </c>
      <c r="B5882" s="1">
        <v>45415</v>
      </c>
      <c r="C5882" t="s">
        <v>7</v>
      </c>
      <c r="D5882" t="s">
        <v>8</v>
      </c>
      <c r="E5882" t="s">
        <v>8796</v>
      </c>
      <c r="F5882">
        <v>635</v>
      </c>
      <c r="G5882">
        <v>0.25</v>
      </c>
      <c r="H5882">
        <v>0</v>
      </c>
      <c r="J5882" s="1" t="str">
        <f t="shared" si="92"/>
        <v>2024-05-03-00</v>
      </c>
    </row>
    <row r="5883" spans="1:10" x14ac:dyDescent="0.45">
      <c r="A5883">
        <v>6432450</v>
      </c>
      <c r="B5883" s="1">
        <v>45415.041666666664</v>
      </c>
      <c r="C5883" t="s">
        <v>7</v>
      </c>
      <c r="D5883" t="s">
        <v>8</v>
      </c>
      <c r="E5883" t="s">
        <v>8796</v>
      </c>
      <c r="F5883">
        <v>635</v>
      </c>
      <c r="G5883">
        <v>0.13400000000000001</v>
      </c>
      <c r="H5883">
        <v>0</v>
      </c>
      <c r="J5883" s="1" t="str">
        <f t="shared" si="92"/>
        <v>2024-05-03-01</v>
      </c>
    </row>
    <row r="5884" spans="1:10" x14ac:dyDescent="0.45">
      <c r="A5884">
        <v>6433741</v>
      </c>
      <c r="B5884" s="1">
        <v>45415.083333333336</v>
      </c>
      <c r="C5884" t="s">
        <v>7</v>
      </c>
      <c r="D5884" t="s">
        <v>8</v>
      </c>
      <c r="E5884" t="s">
        <v>8796</v>
      </c>
      <c r="F5884">
        <v>635</v>
      </c>
      <c r="G5884">
        <v>0.13800000000000001</v>
      </c>
      <c r="H5884">
        <v>0</v>
      </c>
      <c r="J5884" s="1" t="str">
        <f t="shared" si="92"/>
        <v>2024-05-03-02</v>
      </c>
    </row>
    <row r="5885" spans="1:10" x14ac:dyDescent="0.45">
      <c r="A5885">
        <v>6434524</v>
      </c>
      <c r="B5885" s="1">
        <v>45415.125</v>
      </c>
      <c r="C5885" t="s">
        <v>7</v>
      </c>
      <c r="D5885" t="s">
        <v>8</v>
      </c>
      <c r="E5885" t="s">
        <v>8796</v>
      </c>
      <c r="F5885">
        <v>635</v>
      </c>
      <c r="G5885">
        <v>0.158</v>
      </c>
      <c r="H5885">
        <v>2.3E-2</v>
      </c>
      <c r="J5885" s="1" t="str">
        <f t="shared" si="92"/>
        <v>2024-05-03-03</v>
      </c>
    </row>
    <row r="5886" spans="1:10" x14ac:dyDescent="0.45">
      <c r="A5886">
        <v>6436186</v>
      </c>
      <c r="B5886" s="1">
        <v>45415.166666666664</v>
      </c>
      <c r="C5886" t="s">
        <v>7</v>
      </c>
      <c r="D5886" t="s">
        <v>8</v>
      </c>
      <c r="E5886" t="s">
        <v>8796</v>
      </c>
      <c r="F5886">
        <v>635</v>
      </c>
      <c r="G5886">
        <v>2.5999999999999999E-2</v>
      </c>
      <c r="H5886">
        <v>0.28799999999999998</v>
      </c>
      <c r="J5886" s="1" t="str">
        <f t="shared" si="92"/>
        <v>2024-05-03-04</v>
      </c>
    </row>
    <row r="5887" spans="1:10" x14ac:dyDescent="0.45">
      <c r="A5887">
        <v>6436882</v>
      </c>
      <c r="B5887" s="1">
        <v>45415.208333333336</v>
      </c>
      <c r="C5887" t="s">
        <v>7</v>
      </c>
      <c r="D5887" t="s">
        <v>8</v>
      </c>
      <c r="E5887" t="s">
        <v>8796</v>
      </c>
      <c r="F5887">
        <v>635</v>
      </c>
      <c r="G5887">
        <v>6.4000000000000001E-2</v>
      </c>
      <c r="H5887">
        <v>1.2</v>
      </c>
      <c r="J5887" s="1" t="str">
        <f t="shared" si="92"/>
        <v>2024-05-03-05</v>
      </c>
    </row>
    <row r="5888" spans="1:10" x14ac:dyDescent="0.45">
      <c r="A5888">
        <v>6437942</v>
      </c>
      <c r="B5888" s="1">
        <v>45415.25</v>
      </c>
      <c r="C5888" t="s">
        <v>7</v>
      </c>
      <c r="D5888" t="s">
        <v>8</v>
      </c>
      <c r="E5888" t="s">
        <v>8796</v>
      </c>
      <c r="F5888">
        <v>635</v>
      </c>
      <c r="G5888">
        <v>0</v>
      </c>
      <c r="H5888">
        <v>2.282</v>
      </c>
      <c r="J5888" s="1" t="str">
        <f t="shared" si="92"/>
        <v>2024-05-03-06</v>
      </c>
    </row>
    <row r="5889" spans="1:10" x14ac:dyDescent="0.45">
      <c r="A5889">
        <v>6439401</v>
      </c>
      <c r="B5889" s="1">
        <v>45415.291666666664</v>
      </c>
      <c r="C5889" t="s">
        <v>7</v>
      </c>
      <c r="D5889" t="s">
        <v>8</v>
      </c>
      <c r="E5889" t="s">
        <v>8796</v>
      </c>
      <c r="F5889">
        <v>635</v>
      </c>
      <c r="G5889">
        <v>0</v>
      </c>
      <c r="H5889">
        <v>3.2069999999999999</v>
      </c>
      <c r="J5889" s="1" t="str">
        <f t="shared" si="92"/>
        <v>2024-05-03-07</v>
      </c>
    </row>
    <row r="5890" spans="1:10" x14ac:dyDescent="0.45">
      <c r="A5890">
        <v>6439584</v>
      </c>
      <c r="B5890" s="1">
        <v>45415.333333333336</v>
      </c>
      <c r="C5890" t="s">
        <v>7</v>
      </c>
      <c r="D5890" t="s">
        <v>8</v>
      </c>
      <c r="E5890" t="s">
        <v>8796</v>
      </c>
      <c r="F5890">
        <v>635</v>
      </c>
      <c r="G5890">
        <v>0</v>
      </c>
      <c r="H5890">
        <v>3.883</v>
      </c>
      <c r="J5890" s="1" t="str">
        <f t="shared" si="92"/>
        <v>2024-05-03-08</v>
      </c>
    </row>
    <row r="5891" spans="1:10" x14ac:dyDescent="0.45">
      <c r="A5891">
        <v>6440644</v>
      </c>
      <c r="B5891" s="1">
        <v>45415.375</v>
      </c>
      <c r="C5891" t="s">
        <v>7</v>
      </c>
      <c r="D5891" t="s">
        <v>8</v>
      </c>
      <c r="E5891" t="s">
        <v>8796</v>
      </c>
      <c r="F5891">
        <v>635</v>
      </c>
      <c r="G5891">
        <v>0</v>
      </c>
      <c r="H5891">
        <v>3.5960000000000001</v>
      </c>
      <c r="J5891" s="1" t="str">
        <f t="shared" ref="J5891:J5954" si="93">TEXT(YEAR(B5891),"0000")&amp;"-"&amp;TEXT(MONTH(B5891),"00")&amp;"-"&amp;TEXT(DAY(B5891),"00")&amp;"-"&amp;TEXT(HOUR(B5891),"00")</f>
        <v>2024-05-03-09</v>
      </c>
    </row>
    <row r="5892" spans="1:10" x14ac:dyDescent="0.45">
      <c r="A5892">
        <v>6441700</v>
      </c>
      <c r="B5892" s="1">
        <v>45415.416666666664</v>
      </c>
      <c r="C5892" t="s">
        <v>7</v>
      </c>
      <c r="D5892" t="s">
        <v>8</v>
      </c>
      <c r="E5892" t="s">
        <v>8796</v>
      </c>
      <c r="F5892">
        <v>635</v>
      </c>
      <c r="G5892">
        <v>0</v>
      </c>
      <c r="H5892">
        <v>4.0670000000000002</v>
      </c>
      <c r="J5892" s="1" t="str">
        <f t="shared" si="93"/>
        <v>2024-05-03-10</v>
      </c>
    </row>
    <row r="5893" spans="1:10" x14ac:dyDescent="0.45">
      <c r="A5893">
        <v>6443049</v>
      </c>
      <c r="B5893" s="1">
        <v>45415.458333333336</v>
      </c>
      <c r="C5893" t="s">
        <v>7</v>
      </c>
      <c r="D5893" t="s">
        <v>8</v>
      </c>
      <c r="E5893" t="s">
        <v>8796</v>
      </c>
      <c r="F5893">
        <v>635</v>
      </c>
      <c r="G5893">
        <v>0.191</v>
      </c>
      <c r="H5893">
        <v>3.6120000000000001</v>
      </c>
      <c r="J5893" s="1" t="str">
        <f t="shared" si="93"/>
        <v>2024-05-03-11</v>
      </c>
    </row>
    <row r="5894" spans="1:10" x14ac:dyDescent="0.45">
      <c r="A5894">
        <v>6444898</v>
      </c>
      <c r="B5894" s="1">
        <v>45415.5</v>
      </c>
      <c r="C5894" t="s">
        <v>7</v>
      </c>
      <c r="D5894" t="s">
        <v>8</v>
      </c>
      <c r="E5894" t="s">
        <v>8796</v>
      </c>
      <c r="F5894">
        <v>635</v>
      </c>
      <c r="G5894">
        <v>0</v>
      </c>
      <c r="H5894">
        <v>3.6429999999999998</v>
      </c>
      <c r="J5894" s="1" t="str">
        <f t="shared" si="93"/>
        <v>2024-05-03-12</v>
      </c>
    </row>
    <row r="5895" spans="1:10" x14ac:dyDescent="0.45">
      <c r="A5895">
        <v>6445806</v>
      </c>
      <c r="B5895" s="1">
        <v>45415.541666666664</v>
      </c>
      <c r="C5895" t="s">
        <v>7</v>
      </c>
      <c r="D5895" t="s">
        <v>8</v>
      </c>
      <c r="E5895" t="s">
        <v>8796</v>
      </c>
      <c r="F5895">
        <v>635</v>
      </c>
      <c r="G5895">
        <v>0</v>
      </c>
      <c r="H5895">
        <v>2.698</v>
      </c>
      <c r="J5895" s="1" t="str">
        <f t="shared" si="93"/>
        <v>2024-05-03-13</v>
      </c>
    </row>
    <row r="5896" spans="1:10" x14ac:dyDescent="0.45">
      <c r="A5896">
        <v>6446202</v>
      </c>
      <c r="B5896" s="1">
        <v>45415.583333333336</v>
      </c>
      <c r="C5896" t="s">
        <v>7</v>
      </c>
      <c r="D5896" t="s">
        <v>8</v>
      </c>
      <c r="E5896" t="s">
        <v>8796</v>
      </c>
      <c r="F5896">
        <v>635</v>
      </c>
      <c r="G5896">
        <v>0</v>
      </c>
      <c r="H5896">
        <v>2.339</v>
      </c>
      <c r="J5896" s="1" t="str">
        <f t="shared" si="93"/>
        <v>2024-05-03-14</v>
      </c>
    </row>
    <row r="5897" spans="1:10" x14ac:dyDescent="0.45">
      <c r="A5897">
        <v>6447388</v>
      </c>
      <c r="B5897" s="1">
        <v>45415.625</v>
      </c>
      <c r="C5897" t="s">
        <v>7</v>
      </c>
      <c r="D5897" t="s">
        <v>8</v>
      </c>
      <c r="E5897" t="s">
        <v>8796</v>
      </c>
      <c r="F5897">
        <v>635</v>
      </c>
      <c r="G5897">
        <v>8.4000000000000005E-2</v>
      </c>
      <c r="H5897">
        <v>0.80800000000000005</v>
      </c>
      <c r="J5897" s="1" t="str">
        <f t="shared" si="93"/>
        <v>2024-05-03-15</v>
      </c>
    </row>
    <row r="5898" spans="1:10" x14ac:dyDescent="0.45">
      <c r="A5898">
        <v>6448279</v>
      </c>
      <c r="B5898" s="1">
        <v>45415.666666666664</v>
      </c>
      <c r="C5898" t="s">
        <v>7</v>
      </c>
      <c r="D5898" t="s">
        <v>8</v>
      </c>
      <c r="E5898" t="s">
        <v>8796</v>
      </c>
      <c r="F5898">
        <v>635</v>
      </c>
      <c r="G5898">
        <v>7.4999999999999997E-2</v>
      </c>
      <c r="H5898">
        <v>0.27400000000000002</v>
      </c>
      <c r="J5898" s="1" t="str">
        <f t="shared" si="93"/>
        <v>2024-05-03-16</v>
      </c>
    </row>
    <row r="5899" spans="1:10" x14ac:dyDescent="0.45">
      <c r="A5899">
        <v>6450309</v>
      </c>
      <c r="B5899" s="1">
        <v>45415.708333333336</v>
      </c>
      <c r="C5899" t="s">
        <v>7</v>
      </c>
      <c r="D5899" t="s">
        <v>8</v>
      </c>
      <c r="E5899" t="s">
        <v>8796</v>
      </c>
      <c r="F5899">
        <v>635</v>
      </c>
      <c r="G5899">
        <v>0.31</v>
      </c>
      <c r="H5899">
        <v>3.1E-2</v>
      </c>
      <c r="J5899" s="1" t="str">
        <f t="shared" si="93"/>
        <v>2024-05-03-17</v>
      </c>
    </row>
    <row r="5900" spans="1:10" x14ac:dyDescent="0.45">
      <c r="A5900">
        <v>6451349</v>
      </c>
      <c r="B5900" s="1">
        <v>45415.75</v>
      </c>
      <c r="C5900" t="s">
        <v>7</v>
      </c>
      <c r="D5900" t="s">
        <v>8</v>
      </c>
      <c r="E5900" t="s">
        <v>8796</v>
      </c>
      <c r="F5900">
        <v>635</v>
      </c>
      <c r="G5900">
        <v>0.27200000000000002</v>
      </c>
      <c r="H5900">
        <v>0</v>
      </c>
      <c r="J5900" s="1" t="str">
        <f t="shared" si="93"/>
        <v>2024-05-03-18</v>
      </c>
    </row>
    <row r="5901" spans="1:10" x14ac:dyDescent="0.45">
      <c r="A5901">
        <v>6452282</v>
      </c>
      <c r="B5901" s="1">
        <v>45415.791666666664</v>
      </c>
      <c r="C5901" t="s">
        <v>7</v>
      </c>
      <c r="D5901" t="s">
        <v>8</v>
      </c>
      <c r="E5901" t="s">
        <v>8796</v>
      </c>
      <c r="F5901">
        <v>635</v>
      </c>
      <c r="G5901">
        <v>0.28599999999999998</v>
      </c>
      <c r="H5901">
        <v>0</v>
      </c>
      <c r="J5901" s="1" t="str">
        <f t="shared" si="93"/>
        <v>2024-05-03-19</v>
      </c>
    </row>
    <row r="5902" spans="1:10" x14ac:dyDescent="0.45">
      <c r="A5902">
        <v>6452660</v>
      </c>
      <c r="B5902" s="1">
        <v>45415.833333333336</v>
      </c>
      <c r="C5902" t="s">
        <v>7</v>
      </c>
      <c r="D5902" t="s">
        <v>8</v>
      </c>
      <c r="E5902" t="s">
        <v>8796</v>
      </c>
      <c r="F5902">
        <v>635</v>
      </c>
      <c r="G5902">
        <v>0.26</v>
      </c>
      <c r="H5902">
        <v>0</v>
      </c>
      <c r="J5902" s="1" t="str">
        <f t="shared" si="93"/>
        <v>2024-05-03-20</v>
      </c>
    </row>
    <row r="5903" spans="1:10" x14ac:dyDescent="0.45">
      <c r="A5903">
        <v>6454509</v>
      </c>
      <c r="B5903" s="1">
        <v>45415.875</v>
      </c>
      <c r="C5903" t="s">
        <v>7</v>
      </c>
      <c r="D5903" t="s">
        <v>8</v>
      </c>
      <c r="E5903" t="s">
        <v>8796</v>
      </c>
      <c r="F5903">
        <v>635</v>
      </c>
      <c r="G5903">
        <v>0.16300000000000001</v>
      </c>
      <c r="H5903">
        <v>0</v>
      </c>
      <c r="J5903" s="1" t="str">
        <f t="shared" si="93"/>
        <v>2024-05-03-21</v>
      </c>
    </row>
    <row r="5904" spans="1:10" x14ac:dyDescent="0.45">
      <c r="A5904">
        <v>6455466</v>
      </c>
      <c r="B5904" s="1">
        <v>45415.916666666664</v>
      </c>
      <c r="C5904" t="s">
        <v>7</v>
      </c>
      <c r="D5904" t="s">
        <v>8</v>
      </c>
      <c r="E5904" t="s">
        <v>8796</v>
      </c>
      <c r="F5904">
        <v>635</v>
      </c>
      <c r="G5904">
        <v>0.20499999999999999</v>
      </c>
      <c r="H5904">
        <v>0</v>
      </c>
      <c r="J5904" s="1" t="str">
        <f t="shared" si="93"/>
        <v>2024-05-03-22</v>
      </c>
    </row>
    <row r="5905" spans="1:10" x14ac:dyDescent="0.45">
      <c r="A5905">
        <v>6456401</v>
      </c>
      <c r="B5905" s="1">
        <v>45415.958333333336</v>
      </c>
      <c r="C5905" t="s">
        <v>7</v>
      </c>
      <c r="D5905" t="s">
        <v>8</v>
      </c>
      <c r="E5905" t="s">
        <v>8796</v>
      </c>
      <c r="F5905">
        <v>635</v>
      </c>
      <c r="G5905">
        <v>7.0999999999999994E-2</v>
      </c>
      <c r="H5905">
        <v>0</v>
      </c>
      <c r="J5905" s="1" t="str">
        <f t="shared" si="93"/>
        <v>2024-05-03-23</v>
      </c>
    </row>
    <row r="5906" spans="1:10" x14ac:dyDescent="0.45">
      <c r="A5906">
        <v>6457035</v>
      </c>
      <c r="B5906" s="1">
        <v>45416</v>
      </c>
      <c r="C5906" t="s">
        <v>7</v>
      </c>
      <c r="D5906" t="s">
        <v>8</v>
      </c>
      <c r="E5906" t="s">
        <v>8796</v>
      </c>
      <c r="F5906">
        <v>635</v>
      </c>
      <c r="G5906">
        <v>0.115</v>
      </c>
      <c r="H5906">
        <v>0</v>
      </c>
      <c r="J5906" s="1" t="str">
        <f t="shared" si="93"/>
        <v>2024-05-04-00</v>
      </c>
    </row>
    <row r="5907" spans="1:10" x14ac:dyDescent="0.45">
      <c r="A5907">
        <v>6459141</v>
      </c>
      <c r="B5907" s="1">
        <v>45416.041666666664</v>
      </c>
      <c r="C5907" t="s">
        <v>7</v>
      </c>
      <c r="D5907" t="s">
        <v>8</v>
      </c>
      <c r="E5907" t="s">
        <v>8796</v>
      </c>
      <c r="F5907">
        <v>635</v>
      </c>
      <c r="G5907">
        <v>0.183</v>
      </c>
      <c r="H5907">
        <v>0</v>
      </c>
      <c r="J5907" s="1" t="str">
        <f t="shared" si="93"/>
        <v>2024-05-04-01</v>
      </c>
    </row>
    <row r="5908" spans="1:10" x14ac:dyDescent="0.45">
      <c r="A5908">
        <v>6459226</v>
      </c>
      <c r="B5908" s="1">
        <v>45416.083333333336</v>
      </c>
      <c r="C5908" t="s">
        <v>7</v>
      </c>
      <c r="D5908" t="s">
        <v>8</v>
      </c>
      <c r="E5908" t="s">
        <v>8796</v>
      </c>
      <c r="F5908">
        <v>635</v>
      </c>
      <c r="G5908">
        <v>0.17199999999999999</v>
      </c>
      <c r="H5908">
        <v>0</v>
      </c>
      <c r="J5908" s="1" t="str">
        <f t="shared" si="93"/>
        <v>2024-05-04-02</v>
      </c>
    </row>
    <row r="5909" spans="1:10" x14ac:dyDescent="0.45">
      <c r="A5909">
        <v>6460812</v>
      </c>
      <c r="B5909" s="1">
        <v>45416.125</v>
      </c>
      <c r="C5909" t="s">
        <v>7</v>
      </c>
      <c r="D5909" t="s">
        <v>8</v>
      </c>
      <c r="E5909" t="s">
        <v>8796</v>
      </c>
      <c r="F5909">
        <v>635</v>
      </c>
      <c r="G5909">
        <v>6.0999999999999999E-2</v>
      </c>
      <c r="H5909">
        <v>7.5999999999999998E-2</v>
      </c>
      <c r="J5909" s="1" t="str">
        <f t="shared" si="93"/>
        <v>2024-05-04-03</v>
      </c>
    </row>
    <row r="5910" spans="1:10" x14ac:dyDescent="0.45">
      <c r="A5910">
        <v>6461941</v>
      </c>
      <c r="B5910" s="1">
        <v>45416.166666666664</v>
      </c>
      <c r="C5910" t="s">
        <v>7</v>
      </c>
      <c r="D5910" t="s">
        <v>8</v>
      </c>
      <c r="E5910" t="s">
        <v>8796</v>
      </c>
      <c r="F5910">
        <v>635</v>
      </c>
      <c r="G5910">
        <v>7.0000000000000001E-3</v>
      </c>
      <c r="H5910">
        <v>0.38900000000000001</v>
      </c>
      <c r="J5910" s="1" t="str">
        <f t="shared" si="93"/>
        <v>2024-05-04-04</v>
      </c>
    </row>
    <row r="5911" spans="1:10" x14ac:dyDescent="0.45">
      <c r="A5911">
        <v>6463192</v>
      </c>
      <c r="B5911" s="1">
        <v>45416.208333333336</v>
      </c>
      <c r="C5911" t="s">
        <v>7</v>
      </c>
      <c r="D5911" t="s">
        <v>8</v>
      </c>
      <c r="E5911" t="s">
        <v>8796</v>
      </c>
      <c r="F5911">
        <v>635</v>
      </c>
      <c r="G5911">
        <v>7.0999999999999994E-2</v>
      </c>
      <c r="H5911">
        <v>1.1830000000000001</v>
      </c>
      <c r="J5911" s="1" t="str">
        <f t="shared" si="93"/>
        <v>2024-05-04-05</v>
      </c>
    </row>
    <row r="5912" spans="1:10" x14ac:dyDescent="0.45">
      <c r="A5912">
        <v>6463726</v>
      </c>
      <c r="B5912" s="1">
        <v>45416.25</v>
      </c>
      <c r="C5912" t="s">
        <v>7</v>
      </c>
      <c r="D5912" t="s">
        <v>8</v>
      </c>
      <c r="E5912" t="s">
        <v>8796</v>
      </c>
      <c r="F5912">
        <v>635</v>
      </c>
      <c r="G5912">
        <v>0</v>
      </c>
      <c r="H5912">
        <v>2.2490000000000001</v>
      </c>
      <c r="J5912" s="1" t="str">
        <f t="shared" si="93"/>
        <v>2024-05-04-06</v>
      </c>
    </row>
    <row r="5913" spans="1:10" x14ac:dyDescent="0.45">
      <c r="A5913">
        <v>6465725</v>
      </c>
      <c r="B5913" s="1">
        <v>45416.291666666664</v>
      </c>
      <c r="C5913" t="s">
        <v>7</v>
      </c>
      <c r="D5913" t="s">
        <v>8</v>
      </c>
      <c r="E5913" t="s">
        <v>8796</v>
      </c>
      <c r="F5913">
        <v>635</v>
      </c>
      <c r="G5913">
        <v>0.58299999999999996</v>
      </c>
      <c r="H5913">
        <v>2.3969999999999998</v>
      </c>
      <c r="J5913" s="1" t="str">
        <f t="shared" si="93"/>
        <v>2024-05-04-07</v>
      </c>
    </row>
    <row r="5914" spans="1:10" x14ac:dyDescent="0.45">
      <c r="A5914">
        <v>6466608</v>
      </c>
      <c r="B5914" s="1">
        <v>45416.333333333336</v>
      </c>
      <c r="C5914" t="s">
        <v>7</v>
      </c>
      <c r="D5914" t="s">
        <v>8</v>
      </c>
      <c r="E5914" t="s">
        <v>8796</v>
      </c>
      <c r="F5914">
        <v>635</v>
      </c>
      <c r="G5914">
        <v>1.2609999999999999</v>
      </c>
      <c r="H5914">
        <v>2.1970000000000001</v>
      </c>
      <c r="J5914" s="1" t="str">
        <f t="shared" si="93"/>
        <v>2024-05-04-08</v>
      </c>
    </row>
    <row r="5915" spans="1:10" x14ac:dyDescent="0.45">
      <c r="A5915">
        <v>6467475</v>
      </c>
      <c r="B5915" s="1">
        <v>45416.375</v>
      </c>
      <c r="C5915" t="s">
        <v>7</v>
      </c>
      <c r="D5915" t="s">
        <v>8</v>
      </c>
      <c r="E5915" t="s">
        <v>8796</v>
      </c>
      <c r="F5915">
        <v>635</v>
      </c>
      <c r="G5915">
        <v>0.46500000000000002</v>
      </c>
      <c r="H5915">
        <v>3.028</v>
      </c>
      <c r="J5915" s="1" t="str">
        <f t="shared" si="93"/>
        <v>2024-05-04-09</v>
      </c>
    </row>
    <row r="5916" spans="1:10" x14ac:dyDescent="0.45">
      <c r="A5916">
        <v>6468063</v>
      </c>
      <c r="B5916" s="1">
        <v>45416.416666666664</v>
      </c>
      <c r="C5916" t="s">
        <v>7</v>
      </c>
      <c r="D5916" t="s">
        <v>8</v>
      </c>
      <c r="E5916" t="s">
        <v>8796</v>
      </c>
      <c r="F5916">
        <v>635</v>
      </c>
      <c r="G5916">
        <v>5.3999999999999999E-2</v>
      </c>
      <c r="H5916">
        <v>2.661</v>
      </c>
      <c r="J5916" s="1" t="str">
        <f t="shared" si="93"/>
        <v>2024-05-04-10</v>
      </c>
    </row>
    <row r="5917" spans="1:10" x14ac:dyDescent="0.45">
      <c r="A5917">
        <v>6469484</v>
      </c>
      <c r="B5917" s="1">
        <v>45416.458333333336</v>
      </c>
      <c r="C5917" t="s">
        <v>7</v>
      </c>
      <c r="D5917" t="s">
        <v>8</v>
      </c>
      <c r="E5917" t="s">
        <v>8796</v>
      </c>
      <c r="F5917">
        <v>635</v>
      </c>
      <c r="G5917">
        <v>0</v>
      </c>
      <c r="H5917">
        <v>3.734</v>
      </c>
      <c r="J5917" s="1" t="str">
        <f t="shared" si="93"/>
        <v>2024-05-04-11</v>
      </c>
    </row>
    <row r="5918" spans="1:10" x14ac:dyDescent="0.45">
      <c r="A5918">
        <v>6470176</v>
      </c>
      <c r="B5918" s="1">
        <v>45416.5</v>
      </c>
      <c r="C5918" t="s">
        <v>7</v>
      </c>
      <c r="D5918" t="s">
        <v>8</v>
      </c>
      <c r="E5918" t="s">
        <v>8796</v>
      </c>
      <c r="F5918">
        <v>635</v>
      </c>
      <c r="G5918">
        <v>0.14199999999999999</v>
      </c>
      <c r="H5918">
        <v>3.1880000000000002</v>
      </c>
      <c r="J5918" s="1" t="str">
        <f t="shared" si="93"/>
        <v>2024-05-04-12</v>
      </c>
    </row>
    <row r="5919" spans="1:10" x14ac:dyDescent="0.45">
      <c r="A5919">
        <v>6471604</v>
      </c>
      <c r="B5919" s="1">
        <v>45416.541666666664</v>
      </c>
      <c r="C5919" t="s">
        <v>7</v>
      </c>
      <c r="D5919" t="s">
        <v>8</v>
      </c>
      <c r="E5919" t="s">
        <v>8796</v>
      </c>
      <c r="F5919">
        <v>635</v>
      </c>
      <c r="G5919">
        <v>0.125</v>
      </c>
      <c r="H5919">
        <v>2.5190000000000001</v>
      </c>
      <c r="J5919" s="1" t="str">
        <f t="shared" si="93"/>
        <v>2024-05-04-13</v>
      </c>
    </row>
    <row r="5920" spans="1:10" x14ac:dyDescent="0.45">
      <c r="A5920">
        <v>6472422</v>
      </c>
      <c r="B5920" s="1">
        <v>45416.583333333336</v>
      </c>
      <c r="C5920" t="s">
        <v>7</v>
      </c>
      <c r="D5920" t="s">
        <v>8</v>
      </c>
      <c r="E5920" t="s">
        <v>8796</v>
      </c>
      <c r="F5920">
        <v>635</v>
      </c>
      <c r="G5920">
        <v>1E-3</v>
      </c>
      <c r="H5920">
        <v>2.117</v>
      </c>
      <c r="J5920" s="1" t="str">
        <f t="shared" si="93"/>
        <v>2024-05-04-14</v>
      </c>
    </row>
    <row r="5921" spans="1:10" x14ac:dyDescent="0.45">
      <c r="A5921">
        <v>6474083</v>
      </c>
      <c r="B5921" s="1">
        <v>45416.625</v>
      </c>
      <c r="C5921" t="s">
        <v>7</v>
      </c>
      <c r="D5921" t="s">
        <v>8</v>
      </c>
      <c r="E5921" t="s">
        <v>8796</v>
      </c>
      <c r="F5921">
        <v>635</v>
      </c>
      <c r="G5921">
        <v>8.6999999999999994E-2</v>
      </c>
      <c r="H5921">
        <v>1.196</v>
      </c>
      <c r="J5921" s="1" t="str">
        <f t="shared" si="93"/>
        <v>2024-05-04-15</v>
      </c>
    </row>
    <row r="5922" spans="1:10" x14ac:dyDescent="0.45">
      <c r="A5922">
        <v>6474647</v>
      </c>
      <c r="B5922" s="1">
        <v>45416.666666666664</v>
      </c>
      <c r="C5922" t="s">
        <v>7</v>
      </c>
      <c r="D5922" t="s">
        <v>8</v>
      </c>
      <c r="E5922" t="s">
        <v>8796</v>
      </c>
      <c r="F5922">
        <v>635</v>
      </c>
      <c r="G5922">
        <v>0</v>
      </c>
      <c r="H5922">
        <v>0.51</v>
      </c>
      <c r="J5922" s="1" t="str">
        <f t="shared" si="93"/>
        <v>2024-05-04-16</v>
      </c>
    </row>
    <row r="5923" spans="1:10" x14ac:dyDescent="0.45">
      <c r="A5923">
        <v>6476520</v>
      </c>
      <c r="B5923" s="1">
        <v>45416.708333333336</v>
      </c>
      <c r="C5923" t="s">
        <v>7</v>
      </c>
      <c r="D5923" t="s">
        <v>8</v>
      </c>
      <c r="E5923" t="s">
        <v>8796</v>
      </c>
      <c r="F5923">
        <v>635</v>
      </c>
      <c r="G5923">
        <v>0.13</v>
      </c>
      <c r="H5923">
        <v>8.4000000000000005E-2</v>
      </c>
      <c r="J5923" s="1" t="str">
        <f t="shared" si="93"/>
        <v>2024-05-04-17</v>
      </c>
    </row>
    <row r="5924" spans="1:10" x14ac:dyDescent="0.45">
      <c r="A5924">
        <v>6477463</v>
      </c>
      <c r="B5924" s="1">
        <v>45416.75</v>
      </c>
      <c r="C5924" t="s">
        <v>7</v>
      </c>
      <c r="D5924" t="s">
        <v>8</v>
      </c>
      <c r="E5924" t="s">
        <v>8796</v>
      </c>
      <c r="F5924">
        <v>635</v>
      </c>
      <c r="G5924">
        <v>0.216</v>
      </c>
      <c r="H5924">
        <v>0</v>
      </c>
      <c r="J5924" s="1" t="str">
        <f t="shared" si="93"/>
        <v>2024-05-04-18</v>
      </c>
    </row>
    <row r="5925" spans="1:10" x14ac:dyDescent="0.45">
      <c r="A5925">
        <v>6478605</v>
      </c>
      <c r="B5925" s="1">
        <v>45416.791666666664</v>
      </c>
      <c r="C5925" t="s">
        <v>7</v>
      </c>
      <c r="D5925" t="s">
        <v>8</v>
      </c>
      <c r="E5925" t="s">
        <v>8796</v>
      </c>
      <c r="F5925">
        <v>635</v>
      </c>
      <c r="G5925">
        <v>0.20799999999999999</v>
      </c>
      <c r="H5925">
        <v>0</v>
      </c>
      <c r="J5925" s="1" t="str">
        <f t="shared" si="93"/>
        <v>2024-05-04-19</v>
      </c>
    </row>
    <row r="5926" spans="1:10" x14ac:dyDescent="0.45">
      <c r="A5926">
        <v>6479482</v>
      </c>
      <c r="B5926" s="1">
        <v>45416.833333333336</v>
      </c>
      <c r="C5926" t="s">
        <v>7</v>
      </c>
      <c r="D5926" t="s">
        <v>8</v>
      </c>
      <c r="E5926" t="s">
        <v>8796</v>
      </c>
      <c r="F5926">
        <v>635</v>
      </c>
      <c r="G5926">
        <v>0.186</v>
      </c>
      <c r="H5926">
        <v>0</v>
      </c>
      <c r="J5926" s="1" t="str">
        <f t="shared" si="93"/>
        <v>2024-05-04-20</v>
      </c>
    </row>
    <row r="5927" spans="1:10" x14ac:dyDescent="0.45">
      <c r="A5927">
        <v>6480088</v>
      </c>
      <c r="B5927" s="1">
        <v>45416.875</v>
      </c>
      <c r="C5927" t="s">
        <v>7</v>
      </c>
      <c r="D5927" t="s">
        <v>8</v>
      </c>
      <c r="E5927" t="s">
        <v>8796</v>
      </c>
      <c r="F5927">
        <v>635</v>
      </c>
      <c r="G5927">
        <v>0.28199999999999997</v>
      </c>
      <c r="H5927">
        <v>0</v>
      </c>
      <c r="J5927" s="1" t="str">
        <f t="shared" si="93"/>
        <v>2024-05-04-21</v>
      </c>
    </row>
    <row r="5928" spans="1:10" x14ac:dyDescent="0.45">
      <c r="A5928">
        <v>6481632</v>
      </c>
      <c r="B5928" s="1">
        <v>45416.916666666664</v>
      </c>
      <c r="C5928" t="s">
        <v>7</v>
      </c>
      <c r="D5928" t="s">
        <v>8</v>
      </c>
      <c r="E5928" t="s">
        <v>8796</v>
      </c>
      <c r="F5928">
        <v>635</v>
      </c>
      <c r="G5928">
        <v>0.16800000000000001</v>
      </c>
      <c r="H5928">
        <v>0</v>
      </c>
      <c r="J5928" s="1" t="str">
        <f t="shared" si="93"/>
        <v>2024-05-04-22</v>
      </c>
    </row>
    <row r="5929" spans="1:10" x14ac:dyDescent="0.45">
      <c r="A5929">
        <v>6482778</v>
      </c>
      <c r="B5929" s="1">
        <v>45416.958333333336</v>
      </c>
      <c r="C5929" t="s">
        <v>7</v>
      </c>
      <c r="D5929" t="s">
        <v>8</v>
      </c>
      <c r="E5929" t="s">
        <v>8796</v>
      </c>
      <c r="F5929">
        <v>635</v>
      </c>
      <c r="G5929">
        <v>0.155</v>
      </c>
      <c r="H5929">
        <v>0</v>
      </c>
      <c r="J5929" s="1" t="str">
        <f t="shared" si="93"/>
        <v>2024-05-04-23</v>
      </c>
    </row>
    <row r="5930" spans="1:10" x14ac:dyDescent="0.45">
      <c r="A5930">
        <v>6483385</v>
      </c>
      <c r="B5930" s="1">
        <v>45417</v>
      </c>
      <c r="C5930" t="s">
        <v>7</v>
      </c>
      <c r="D5930" t="s">
        <v>8</v>
      </c>
      <c r="E5930" t="s">
        <v>8796</v>
      </c>
      <c r="F5930">
        <v>635</v>
      </c>
      <c r="G5930">
        <v>7.2999999999999995E-2</v>
      </c>
      <c r="H5930">
        <v>0</v>
      </c>
      <c r="J5930" s="1" t="str">
        <f t="shared" si="93"/>
        <v>2024-05-05-00</v>
      </c>
    </row>
    <row r="5931" spans="1:10" x14ac:dyDescent="0.45">
      <c r="A5931">
        <v>6485172</v>
      </c>
      <c r="B5931" s="1">
        <v>45417.041666666664</v>
      </c>
      <c r="C5931" t="s">
        <v>7</v>
      </c>
      <c r="D5931" t="s">
        <v>8</v>
      </c>
      <c r="E5931" t="s">
        <v>8796</v>
      </c>
      <c r="F5931">
        <v>635</v>
      </c>
      <c r="G5931">
        <v>0.13100000000000001</v>
      </c>
      <c r="H5931">
        <v>0</v>
      </c>
      <c r="J5931" s="1" t="str">
        <f t="shared" si="93"/>
        <v>2024-05-05-01</v>
      </c>
    </row>
    <row r="5932" spans="1:10" x14ac:dyDescent="0.45">
      <c r="A5932">
        <v>6486147</v>
      </c>
      <c r="B5932" s="1">
        <v>45417.083333333336</v>
      </c>
      <c r="C5932" t="s">
        <v>7</v>
      </c>
      <c r="D5932" t="s">
        <v>8</v>
      </c>
      <c r="E5932" t="s">
        <v>8796</v>
      </c>
      <c r="F5932">
        <v>635</v>
      </c>
      <c r="G5932">
        <v>0.20799999999999999</v>
      </c>
      <c r="H5932">
        <v>0</v>
      </c>
      <c r="J5932" s="1" t="str">
        <f t="shared" si="93"/>
        <v>2024-05-05-02</v>
      </c>
    </row>
    <row r="5933" spans="1:10" x14ac:dyDescent="0.45">
      <c r="A5933">
        <v>6487620</v>
      </c>
      <c r="B5933" s="1">
        <v>45417.125</v>
      </c>
      <c r="C5933" t="s">
        <v>7</v>
      </c>
      <c r="D5933" t="s">
        <v>8</v>
      </c>
      <c r="E5933" t="s">
        <v>8796</v>
      </c>
      <c r="F5933">
        <v>635</v>
      </c>
      <c r="G5933">
        <v>0.17299999999999999</v>
      </c>
      <c r="H5933">
        <v>7.1999999999999995E-2</v>
      </c>
      <c r="J5933" s="1" t="str">
        <f t="shared" si="93"/>
        <v>2024-05-05-03</v>
      </c>
    </row>
    <row r="5934" spans="1:10" x14ac:dyDescent="0.45">
      <c r="A5934">
        <v>6488382</v>
      </c>
      <c r="B5934" s="1">
        <v>45417.166666666664</v>
      </c>
      <c r="C5934" t="s">
        <v>7</v>
      </c>
      <c r="D5934" t="s">
        <v>8</v>
      </c>
      <c r="E5934" t="s">
        <v>8796</v>
      </c>
      <c r="F5934">
        <v>635</v>
      </c>
      <c r="G5934">
        <v>2E-3</v>
      </c>
      <c r="H5934">
        <v>0.47399999999999998</v>
      </c>
      <c r="J5934" s="1" t="str">
        <f t="shared" si="93"/>
        <v>2024-05-05-04</v>
      </c>
    </row>
    <row r="5935" spans="1:10" x14ac:dyDescent="0.45">
      <c r="A5935">
        <v>6488976</v>
      </c>
      <c r="B5935" s="1">
        <v>45417.208333333336</v>
      </c>
      <c r="C5935" t="s">
        <v>7</v>
      </c>
      <c r="D5935" t="s">
        <v>8</v>
      </c>
      <c r="E5935" t="s">
        <v>8796</v>
      </c>
      <c r="F5935">
        <v>635</v>
      </c>
      <c r="G5935">
        <v>0</v>
      </c>
      <c r="H5935">
        <v>0.90200000000000002</v>
      </c>
      <c r="J5935" s="1" t="str">
        <f t="shared" si="93"/>
        <v>2024-05-05-05</v>
      </c>
    </row>
    <row r="5936" spans="1:10" x14ac:dyDescent="0.45">
      <c r="A5936">
        <v>6489886</v>
      </c>
      <c r="B5936" s="1">
        <v>45417.25</v>
      </c>
      <c r="C5936" t="s">
        <v>7</v>
      </c>
      <c r="D5936" t="s">
        <v>8</v>
      </c>
      <c r="E5936" t="s">
        <v>8796</v>
      </c>
      <c r="F5936">
        <v>635</v>
      </c>
      <c r="G5936">
        <v>0</v>
      </c>
      <c r="H5936">
        <v>1.9410000000000001</v>
      </c>
      <c r="J5936" s="1" t="str">
        <f t="shared" si="93"/>
        <v>2024-05-05-06</v>
      </c>
    </row>
    <row r="5937" spans="1:10" x14ac:dyDescent="0.45">
      <c r="A5937">
        <v>6491669</v>
      </c>
      <c r="B5937" s="1">
        <v>45417.291666666664</v>
      </c>
      <c r="C5937" t="s">
        <v>7</v>
      </c>
      <c r="D5937" t="s">
        <v>8</v>
      </c>
      <c r="E5937" t="s">
        <v>8796</v>
      </c>
      <c r="F5937">
        <v>635</v>
      </c>
      <c r="G5937">
        <v>0</v>
      </c>
      <c r="H5937">
        <v>2.9809999999999999</v>
      </c>
      <c r="J5937" s="1" t="str">
        <f t="shared" si="93"/>
        <v>2024-05-05-07</v>
      </c>
    </row>
    <row r="5938" spans="1:10" x14ac:dyDescent="0.45">
      <c r="A5938">
        <v>6492736</v>
      </c>
      <c r="B5938" s="1">
        <v>45417.333333333336</v>
      </c>
      <c r="C5938" t="s">
        <v>7</v>
      </c>
      <c r="D5938" t="s">
        <v>8</v>
      </c>
      <c r="E5938" t="s">
        <v>8796</v>
      </c>
      <c r="F5938">
        <v>635</v>
      </c>
      <c r="G5938">
        <v>0</v>
      </c>
      <c r="H5938">
        <v>3.444</v>
      </c>
      <c r="J5938" s="1" t="str">
        <f t="shared" si="93"/>
        <v>2024-05-05-08</v>
      </c>
    </row>
    <row r="5939" spans="1:10" x14ac:dyDescent="0.45">
      <c r="A5939">
        <v>6493367</v>
      </c>
      <c r="B5939" s="1">
        <v>45417.375</v>
      </c>
      <c r="C5939" t="s">
        <v>7</v>
      </c>
      <c r="D5939" t="s">
        <v>8</v>
      </c>
      <c r="E5939" t="s">
        <v>8796</v>
      </c>
      <c r="F5939">
        <v>635</v>
      </c>
      <c r="G5939">
        <v>0</v>
      </c>
      <c r="H5939">
        <v>3.92</v>
      </c>
      <c r="J5939" s="1" t="str">
        <f t="shared" si="93"/>
        <v>2024-05-05-09</v>
      </c>
    </row>
    <row r="5940" spans="1:10" x14ac:dyDescent="0.45">
      <c r="A5940">
        <v>6494776</v>
      </c>
      <c r="B5940" s="1">
        <v>45417.416666666664</v>
      </c>
      <c r="C5940" t="s">
        <v>7</v>
      </c>
      <c r="D5940" t="s">
        <v>8</v>
      </c>
      <c r="E5940" t="s">
        <v>8796</v>
      </c>
      <c r="F5940">
        <v>635</v>
      </c>
      <c r="G5940">
        <v>0</v>
      </c>
      <c r="H5940">
        <v>4.0839999999999996</v>
      </c>
      <c r="J5940" s="1" t="str">
        <f t="shared" si="93"/>
        <v>2024-05-05-10</v>
      </c>
    </row>
    <row r="5941" spans="1:10" x14ac:dyDescent="0.45">
      <c r="A5941">
        <v>6495641</v>
      </c>
      <c r="B5941" s="1">
        <v>45417.458333333336</v>
      </c>
      <c r="C5941" t="s">
        <v>7</v>
      </c>
      <c r="D5941" t="s">
        <v>8</v>
      </c>
      <c r="E5941" t="s">
        <v>8796</v>
      </c>
      <c r="F5941">
        <v>635</v>
      </c>
      <c r="G5941">
        <v>3.9E-2</v>
      </c>
      <c r="H5941">
        <v>3.335</v>
      </c>
      <c r="J5941" s="1" t="str">
        <f t="shared" si="93"/>
        <v>2024-05-05-11</v>
      </c>
    </row>
    <row r="5942" spans="1:10" x14ac:dyDescent="0.45">
      <c r="A5942">
        <v>6497133</v>
      </c>
      <c r="B5942" s="1">
        <v>45417.5</v>
      </c>
      <c r="C5942" t="s">
        <v>7</v>
      </c>
      <c r="D5942" t="s">
        <v>8</v>
      </c>
      <c r="E5942" t="s">
        <v>8796</v>
      </c>
      <c r="F5942">
        <v>635</v>
      </c>
      <c r="G5942">
        <v>0.439</v>
      </c>
      <c r="H5942">
        <v>2.653</v>
      </c>
      <c r="J5942" s="1" t="str">
        <f t="shared" si="93"/>
        <v>2024-05-05-12</v>
      </c>
    </row>
    <row r="5943" spans="1:10" x14ac:dyDescent="0.45">
      <c r="A5943">
        <v>6497884</v>
      </c>
      <c r="B5943" s="1">
        <v>45417.541666666664</v>
      </c>
      <c r="C5943" t="s">
        <v>7</v>
      </c>
      <c r="D5943" t="s">
        <v>8</v>
      </c>
      <c r="E5943" t="s">
        <v>8796</v>
      </c>
      <c r="F5943">
        <v>635</v>
      </c>
      <c r="G5943">
        <v>0.251</v>
      </c>
      <c r="H5943">
        <v>1.585</v>
      </c>
      <c r="J5943" s="1" t="str">
        <f t="shared" si="93"/>
        <v>2024-05-05-13</v>
      </c>
    </row>
    <row r="5944" spans="1:10" x14ac:dyDescent="0.45">
      <c r="A5944">
        <v>6498701</v>
      </c>
      <c r="B5944" s="1">
        <v>45417.583333333336</v>
      </c>
      <c r="C5944" t="s">
        <v>7</v>
      </c>
      <c r="D5944" t="s">
        <v>8</v>
      </c>
      <c r="E5944" t="s">
        <v>8796</v>
      </c>
      <c r="F5944">
        <v>635</v>
      </c>
      <c r="G5944">
        <v>0</v>
      </c>
      <c r="H5944">
        <v>2.17</v>
      </c>
      <c r="J5944" s="1" t="str">
        <f t="shared" si="93"/>
        <v>2024-05-05-14</v>
      </c>
    </row>
    <row r="5945" spans="1:10" x14ac:dyDescent="0.45">
      <c r="A5945">
        <v>6500247</v>
      </c>
      <c r="B5945" s="1">
        <v>45417.625</v>
      </c>
      <c r="C5945" t="s">
        <v>7</v>
      </c>
      <c r="D5945" t="s">
        <v>8</v>
      </c>
      <c r="E5945" t="s">
        <v>8796</v>
      </c>
      <c r="F5945">
        <v>635</v>
      </c>
      <c r="G5945">
        <v>4.0000000000000001E-3</v>
      </c>
      <c r="H5945">
        <v>0.72099999999999997</v>
      </c>
      <c r="J5945" s="1" t="str">
        <f t="shared" si="93"/>
        <v>2024-05-05-15</v>
      </c>
    </row>
    <row r="5946" spans="1:10" x14ac:dyDescent="0.45">
      <c r="A5946">
        <v>6501180</v>
      </c>
      <c r="B5946" s="1">
        <v>45417.666666666664</v>
      </c>
      <c r="C5946" t="s">
        <v>7</v>
      </c>
      <c r="D5946" t="s">
        <v>8</v>
      </c>
      <c r="E5946" t="s">
        <v>8796</v>
      </c>
      <c r="F5946">
        <v>635</v>
      </c>
      <c r="G5946">
        <v>0.13</v>
      </c>
      <c r="H5946">
        <v>0.13400000000000001</v>
      </c>
      <c r="J5946" s="1" t="str">
        <f t="shared" si="93"/>
        <v>2024-05-05-16</v>
      </c>
    </row>
    <row r="5947" spans="1:10" x14ac:dyDescent="0.45">
      <c r="A5947">
        <v>6501931</v>
      </c>
      <c r="B5947" s="1">
        <v>45417.708333333336</v>
      </c>
      <c r="C5947" t="s">
        <v>7</v>
      </c>
      <c r="D5947" t="s">
        <v>8</v>
      </c>
      <c r="E5947" t="s">
        <v>8796</v>
      </c>
      <c r="F5947">
        <v>635</v>
      </c>
      <c r="G5947">
        <v>0.32100000000000001</v>
      </c>
      <c r="H5947">
        <v>4.0000000000000001E-3</v>
      </c>
      <c r="J5947" s="1" t="str">
        <f t="shared" si="93"/>
        <v>2024-05-05-17</v>
      </c>
    </row>
    <row r="5948" spans="1:10" x14ac:dyDescent="0.45">
      <c r="A5948">
        <v>6503885</v>
      </c>
      <c r="B5948" s="1">
        <v>45417.75</v>
      </c>
      <c r="C5948" t="s">
        <v>7</v>
      </c>
      <c r="D5948" t="s">
        <v>8</v>
      </c>
      <c r="E5948" t="s">
        <v>8796</v>
      </c>
      <c r="F5948">
        <v>635</v>
      </c>
      <c r="G5948">
        <v>0.29799999999999999</v>
      </c>
      <c r="H5948">
        <v>0</v>
      </c>
      <c r="J5948" s="1" t="str">
        <f t="shared" si="93"/>
        <v>2024-05-05-18</v>
      </c>
    </row>
    <row r="5949" spans="1:10" x14ac:dyDescent="0.45">
      <c r="A5949">
        <v>6504720</v>
      </c>
      <c r="B5949" s="1">
        <v>45417.791666666664</v>
      </c>
      <c r="C5949" t="s">
        <v>7</v>
      </c>
      <c r="D5949" t="s">
        <v>8</v>
      </c>
      <c r="E5949" t="s">
        <v>8796</v>
      </c>
      <c r="F5949">
        <v>635</v>
      </c>
      <c r="G5949">
        <v>0.315</v>
      </c>
      <c r="H5949">
        <v>0</v>
      </c>
      <c r="J5949" s="1" t="str">
        <f t="shared" si="93"/>
        <v>2024-05-05-19</v>
      </c>
    </row>
    <row r="5950" spans="1:10" x14ac:dyDescent="0.45">
      <c r="A5950">
        <v>6505538</v>
      </c>
      <c r="B5950" s="1">
        <v>45417.833333333336</v>
      </c>
      <c r="C5950" t="s">
        <v>7</v>
      </c>
      <c r="D5950" t="s">
        <v>8</v>
      </c>
      <c r="E5950" t="s">
        <v>8796</v>
      </c>
      <c r="F5950">
        <v>635</v>
      </c>
      <c r="G5950">
        <v>0.214</v>
      </c>
      <c r="H5950">
        <v>0</v>
      </c>
      <c r="J5950" s="1" t="str">
        <f t="shared" si="93"/>
        <v>2024-05-05-20</v>
      </c>
    </row>
    <row r="5951" spans="1:10" x14ac:dyDescent="0.45">
      <c r="A5951">
        <v>6506309</v>
      </c>
      <c r="B5951" s="1">
        <v>45417.875</v>
      </c>
      <c r="C5951" t="s">
        <v>7</v>
      </c>
      <c r="D5951" t="s">
        <v>8</v>
      </c>
      <c r="E5951" t="s">
        <v>8796</v>
      </c>
      <c r="F5951">
        <v>635</v>
      </c>
      <c r="G5951">
        <v>8.7999999999999995E-2</v>
      </c>
      <c r="H5951">
        <v>0</v>
      </c>
      <c r="J5951" s="1" t="str">
        <f t="shared" si="93"/>
        <v>2024-05-05-21</v>
      </c>
    </row>
    <row r="5952" spans="1:10" x14ac:dyDescent="0.45">
      <c r="A5952">
        <v>6508079</v>
      </c>
      <c r="B5952" s="1">
        <v>45417.916666666664</v>
      </c>
      <c r="C5952" t="s">
        <v>7</v>
      </c>
      <c r="D5952" t="s">
        <v>8</v>
      </c>
      <c r="E5952" t="s">
        <v>8796</v>
      </c>
      <c r="F5952">
        <v>635</v>
      </c>
      <c r="G5952">
        <v>0.20200000000000001</v>
      </c>
      <c r="H5952">
        <v>0</v>
      </c>
      <c r="J5952" s="1" t="str">
        <f t="shared" si="93"/>
        <v>2024-05-05-22</v>
      </c>
    </row>
    <row r="5953" spans="1:10" x14ac:dyDescent="0.45">
      <c r="A5953">
        <v>6509015</v>
      </c>
      <c r="B5953" s="1">
        <v>45417.958333333336</v>
      </c>
      <c r="C5953" t="s">
        <v>7</v>
      </c>
      <c r="D5953" t="s">
        <v>8</v>
      </c>
      <c r="E5953" t="s">
        <v>8796</v>
      </c>
      <c r="F5953">
        <v>635</v>
      </c>
      <c r="G5953">
        <v>0.17599999999999999</v>
      </c>
      <c r="H5953">
        <v>0</v>
      </c>
      <c r="J5953" s="1" t="str">
        <f t="shared" si="93"/>
        <v>2024-05-05-23</v>
      </c>
    </row>
    <row r="5954" spans="1:10" x14ac:dyDescent="0.45">
      <c r="A5954">
        <v>6510302</v>
      </c>
      <c r="B5954" s="1">
        <v>45418</v>
      </c>
      <c r="C5954" t="s">
        <v>7</v>
      </c>
      <c r="D5954" t="s">
        <v>8</v>
      </c>
      <c r="E5954" t="s">
        <v>8796</v>
      </c>
      <c r="F5954">
        <v>635</v>
      </c>
      <c r="G5954">
        <v>0.152</v>
      </c>
      <c r="H5954">
        <v>0</v>
      </c>
      <c r="J5954" s="1" t="str">
        <f t="shared" si="93"/>
        <v>2024-05-06-00</v>
      </c>
    </row>
    <row r="5955" spans="1:10" x14ac:dyDescent="0.45">
      <c r="A5955">
        <v>6511002</v>
      </c>
      <c r="B5955" s="1">
        <v>45418.041666666664</v>
      </c>
      <c r="C5955" t="s">
        <v>7</v>
      </c>
      <c r="D5955" t="s">
        <v>8</v>
      </c>
      <c r="E5955" t="s">
        <v>8796</v>
      </c>
      <c r="F5955">
        <v>635</v>
      </c>
      <c r="G5955">
        <v>0.17799999999999999</v>
      </c>
      <c r="H5955">
        <v>0</v>
      </c>
      <c r="J5955" s="1" t="str">
        <f t="shared" ref="J5955:J6018" si="94">TEXT(YEAR(B5955),"0000")&amp;"-"&amp;TEXT(MONTH(B5955),"00")&amp;"-"&amp;TEXT(DAY(B5955),"00")&amp;"-"&amp;TEXT(HOUR(B5955),"00")</f>
        <v>2024-05-06-01</v>
      </c>
    </row>
    <row r="5956" spans="1:10" x14ac:dyDescent="0.45">
      <c r="A5956">
        <v>6512625</v>
      </c>
      <c r="B5956" s="1">
        <v>45418.083333333336</v>
      </c>
      <c r="C5956" t="s">
        <v>7</v>
      </c>
      <c r="D5956" t="s">
        <v>8</v>
      </c>
      <c r="E5956" t="s">
        <v>8796</v>
      </c>
      <c r="F5956">
        <v>635</v>
      </c>
      <c r="G5956">
        <v>0.22600000000000001</v>
      </c>
      <c r="H5956">
        <v>0</v>
      </c>
      <c r="J5956" s="1" t="str">
        <f t="shared" si="94"/>
        <v>2024-05-06-02</v>
      </c>
    </row>
    <row r="5957" spans="1:10" x14ac:dyDescent="0.45">
      <c r="A5957">
        <v>6513205</v>
      </c>
      <c r="B5957" s="1">
        <v>45418.125</v>
      </c>
      <c r="C5957" t="s">
        <v>7</v>
      </c>
      <c r="D5957" t="s">
        <v>8</v>
      </c>
      <c r="E5957" t="s">
        <v>8796</v>
      </c>
      <c r="F5957">
        <v>635</v>
      </c>
      <c r="G5957">
        <v>0.13400000000000001</v>
      </c>
      <c r="H5957">
        <v>8.9999999999999993E-3</v>
      </c>
      <c r="J5957" s="1" t="str">
        <f t="shared" si="94"/>
        <v>2024-05-06-03</v>
      </c>
    </row>
    <row r="5958" spans="1:10" x14ac:dyDescent="0.45">
      <c r="A5958">
        <v>6514838</v>
      </c>
      <c r="B5958" s="1">
        <v>45418.166666666664</v>
      </c>
      <c r="C5958" t="s">
        <v>7</v>
      </c>
      <c r="D5958" t="s">
        <v>8</v>
      </c>
      <c r="E5958" t="s">
        <v>8796</v>
      </c>
      <c r="F5958">
        <v>635</v>
      </c>
      <c r="G5958">
        <v>0.30099999999999999</v>
      </c>
      <c r="H5958">
        <v>2.3E-2</v>
      </c>
      <c r="J5958" s="1" t="str">
        <f t="shared" si="94"/>
        <v>2024-05-06-04</v>
      </c>
    </row>
    <row r="5959" spans="1:10" x14ac:dyDescent="0.45">
      <c r="A5959">
        <v>6515480</v>
      </c>
      <c r="B5959" s="1">
        <v>45418.208333333336</v>
      </c>
      <c r="C5959" t="s">
        <v>7</v>
      </c>
      <c r="D5959" t="s">
        <v>8</v>
      </c>
      <c r="E5959" t="s">
        <v>8796</v>
      </c>
      <c r="F5959">
        <v>635</v>
      </c>
      <c r="G5959">
        <v>8.5999999999999993E-2</v>
      </c>
      <c r="H5959">
        <v>0.11</v>
      </c>
      <c r="J5959" s="1" t="str">
        <f t="shared" si="94"/>
        <v>2024-05-06-05</v>
      </c>
    </row>
    <row r="5960" spans="1:10" x14ac:dyDescent="0.45">
      <c r="A5960">
        <v>6516325</v>
      </c>
      <c r="B5960" s="1">
        <v>45418.25</v>
      </c>
      <c r="C5960" t="s">
        <v>7</v>
      </c>
      <c r="D5960" t="s">
        <v>8</v>
      </c>
      <c r="E5960" t="s">
        <v>8796</v>
      </c>
      <c r="F5960">
        <v>635</v>
      </c>
      <c r="G5960">
        <v>0</v>
      </c>
      <c r="H5960">
        <v>1.1459999999999999</v>
      </c>
      <c r="J5960" s="1" t="str">
        <f t="shared" si="94"/>
        <v>2024-05-06-06</v>
      </c>
    </row>
    <row r="5961" spans="1:10" x14ac:dyDescent="0.45">
      <c r="A5961">
        <v>6518094</v>
      </c>
      <c r="B5961" s="1">
        <v>45418.291666666664</v>
      </c>
      <c r="C5961" t="s">
        <v>7</v>
      </c>
      <c r="D5961" t="s">
        <v>8</v>
      </c>
      <c r="E5961" t="s">
        <v>8796</v>
      </c>
      <c r="F5961">
        <v>635</v>
      </c>
      <c r="G5961">
        <v>1.7999999999999999E-2</v>
      </c>
      <c r="H5961">
        <v>1.036</v>
      </c>
      <c r="J5961" s="1" t="str">
        <f t="shared" si="94"/>
        <v>2024-05-06-07</v>
      </c>
    </row>
    <row r="5962" spans="1:10" x14ac:dyDescent="0.45">
      <c r="A5962">
        <v>6519385</v>
      </c>
      <c r="B5962" s="1">
        <v>45418.333333333336</v>
      </c>
      <c r="C5962" t="s">
        <v>7</v>
      </c>
      <c r="D5962" t="s">
        <v>8</v>
      </c>
      <c r="E5962" t="s">
        <v>8796</v>
      </c>
      <c r="F5962">
        <v>635</v>
      </c>
      <c r="G5962">
        <v>4.0000000000000001E-3</v>
      </c>
      <c r="H5962">
        <v>0.877</v>
      </c>
      <c r="J5962" s="1" t="str">
        <f t="shared" si="94"/>
        <v>2024-05-06-08</v>
      </c>
    </row>
    <row r="5963" spans="1:10" x14ac:dyDescent="0.45">
      <c r="A5963">
        <v>6520075</v>
      </c>
      <c r="B5963" s="1">
        <v>45418.375</v>
      </c>
      <c r="C5963" t="s">
        <v>7</v>
      </c>
      <c r="D5963" t="s">
        <v>8</v>
      </c>
      <c r="E5963" t="s">
        <v>8796</v>
      </c>
      <c r="F5963">
        <v>635</v>
      </c>
      <c r="G5963">
        <v>0.16400000000000001</v>
      </c>
      <c r="H5963">
        <v>1.694</v>
      </c>
      <c r="J5963" s="1" t="str">
        <f t="shared" si="94"/>
        <v>2024-05-06-09</v>
      </c>
    </row>
    <row r="5964" spans="1:10" x14ac:dyDescent="0.45">
      <c r="A5964">
        <v>6520717</v>
      </c>
      <c r="B5964" s="1">
        <v>45418.416666666664</v>
      </c>
      <c r="C5964" t="s">
        <v>7</v>
      </c>
      <c r="D5964" t="s">
        <v>8</v>
      </c>
      <c r="E5964" t="s">
        <v>8796</v>
      </c>
      <c r="F5964">
        <v>635</v>
      </c>
      <c r="G5964">
        <v>0</v>
      </c>
      <c r="H5964">
        <v>0.89500000000000002</v>
      </c>
      <c r="J5964" s="1" t="str">
        <f t="shared" si="94"/>
        <v>2024-05-06-10</v>
      </c>
    </row>
    <row r="5965" spans="1:10" x14ac:dyDescent="0.45">
      <c r="A5965">
        <v>6521690</v>
      </c>
      <c r="B5965" s="1">
        <v>45418.458333333336</v>
      </c>
      <c r="C5965" t="s">
        <v>7</v>
      </c>
      <c r="D5965" t="s">
        <v>8</v>
      </c>
      <c r="E5965" t="s">
        <v>8796</v>
      </c>
      <c r="F5965">
        <v>635</v>
      </c>
      <c r="G5965">
        <v>0</v>
      </c>
      <c r="H5965">
        <v>0.61399999999999999</v>
      </c>
      <c r="J5965" s="1" t="str">
        <f t="shared" si="94"/>
        <v>2024-05-06-11</v>
      </c>
    </row>
    <row r="5966" spans="1:10" x14ac:dyDescent="0.45">
      <c r="A5966">
        <v>6523371</v>
      </c>
      <c r="B5966" s="1">
        <v>45418.5</v>
      </c>
      <c r="C5966" t="s">
        <v>7</v>
      </c>
      <c r="D5966" t="s">
        <v>8</v>
      </c>
      <c r="E5966" t="s">
        <v>8796</v>
      </c>
      <c r="F5966">
        <v>635</v>
      </c>
      <c r="G5966">
        <v>1.9E-2</v>
      </c>
      <c r="H5966">
        <v>0.35199999999999998</v>
      </c>
      <c r="J5966" s="1" t="str">
        <f t="shared" si="94"/>
        <v>2024-05-06-12</v>
      </c>
    </row>
    <row r="5967" spans="1:10" x14ac:dyDescent="0.45">
      <c r="A5967">
        <v>6524819</v>
      </c>
      <c r="B5967" s="1">
        <v>45418.541666666664</v>
      </c>
      <c r="C5967" t="s">
        <v>7</v>
      </c>
      <c r="D5967" t="s">
        <v>8</v>
      </c>
      <c r="E5967" t="s">
        <v>8796</v>
      </c>
      <c r="F5967">
        <v>635</v>
      </c>
      <c r="G5967">
        <v>5.1999999999999998E-2</v>
      </c>
      <c r="H5967">
        <v>0.35499999999999998</v>
      </c>
      <c r="J5967" s="1" t="str">
        <f t="shared" si="94"/>
        <v>2024-05-06-13</v>
      </c>
    </row>
    <row r="5968" spans="1:10" x14ac:dyDescent="0.45">
      <c r="A5968">
        <v>6525865</v>
      </c>
      <c r="B5968" s="1">
        <v>45418.583333333336</v>
      </c>
      <c r="C5968" t="s">
        <v>7</v>
      </c>
      <c r="D5968" t="s">
        <v>8</v>
      </c>
      <c r="E5968" t="s">
        <v>8796</v>
      </c>
      <c r="F5968">
        <v>635</v>
      </c>
      <c r="G5968">
        <v>0</v>
      </c>
      <c r="H5968">
        <v>1.3160000000000001</v>
      </c>
      <c r="J5968" s="1" t="str">
        <f t="shared" si="94"/>
        <v>2024-05-06-14</v>
      </c>
    </row>
    <row r="5969" spans="1:10" x14ac:dyDescent="0.45">
      <c r="A5969">
        <v>6526548</v>
      </c>
      <c r="B5969" s="1">
        <v>45418.625</v>
      </c>
      <c r="C5969" t="s">
        <v>7</v>
      </c>
      <c r="D5969" t="s">
        <v>8</v>
      </c>
      <c r="E5969" t="s">
        <v>8796</v>
      </c>
      <c r="F5969">
        <v>635</v>
      </c>
      <c r="G5969">
        <v>0.111</v>
      </c>
      <c r="H5969">
        <v>1.33</v>
      </c>
      <c r="J5969" s="1" t="str">
        <f t="shared" si="94"/>
        <v>2024-05-06-15</v>
      </c>
    </row>
    <row r="5970" spans="1:10" x14ac:dyDescent="0.45">
      <c r="A5970">
        <v>6527280</v>
      </c>
      <c r="B5970" s="1">
        <v>45418.666666666664</v>
      </c>
      <c r="C5970" t="s">
        <v>7</v>
      </c>
      <c r="D5970" t="s">
        <v>8</v>
      </c>
      <c r="E5970" t="s">
        <v>8796</v>
      </c>
      <c r="F5970">
        <v>635</v>
      </c>
      <c r="G5970">
        <v>0.10299999999999999</v>
      </c>
      <c r="H5970">
        <v>0.27700000000000002</v>
      </c>
      <c r="J5970" s="1" t="str">
        <f t="shared" si="94"/>
        <v>2024-05-06-16</v>
      </c>
    </row>
    <row r="5971" spans="1:10" x14ac:dyDescent="0.45">
      <c r="A5971">
        <v>6528445</v>
      </c>
      <c r="B5971" s="1">
        <v>45418.708333333336</v>
      </c>
      <c r="C5971" t="s">
        <v>7</v>
      </c>
      <c r="D5971" t="s">
        <v>8</v>
      </c>
      <c r="E5971" t="s">
        <v>8796</v>
      </c>
      <c r="F5971">
        <v>635</v>
      </c>
      <c r="G5971">
        <v>0.22500000000000001</v>
      </c>
      <c r="H5971">
        <v>1.2999999999999999E-2</v>
      </c>
      <c r="J5971" s="1" t="str">
        <f t="shared" si="94"/>
        <v>2024-05-06-17</v>
      </c>
    </row>
    <row r="5972" spans="1:10" x14ac:dyDescent="0.45">
      <c r="A5972">
        <v>6529418</v>
      </c>
      <c r="B5972" s="1">
        <v>45418.75</v>
      </c>
      <c r="C5972" t="s">
        <v>7</v>
      </c>
      <c r="D5972" t="s">
        <v>8</v>
      </c>
      <c r="E5972" t="s">
        <v>8796</v>
      </c>
      <c r="F5972">
        <v>635</v>
      </c>
      <c r="G5972">
        <v>0.29199999999999998</v>
      </c>
      <c r="H5972">
        <v>0</v>
      </c>
      <c r="J5972" s="1" t="str">
        <f t="shared" si="94"/>
        <v>2024-05-06-18</v>
      </c>
    </row>
    <row r="5973" spans="1:10" x14ac:dyDescent="0.45">
      <c r="A5973">
        <v>6531458</v>
      </c>
      <c r="B5973" s="1">
        <v>45418.791666666664</v>
      </c>
      <c r="C5973" t="s">
        <v>7</v>
      </c>
      <c r="D5973" t="s">
        <v>8</v>
      </c>
      <c r="E5973" t="s">
        <v>8796</v>
      </c>
      <c r="F5973">
        <v>635</v>
      </c>
      <c r="G5973">
        <v>0.22500000000000001</v>
      </c>
      <c r="H5973">
        <v>0</v>
      </c>
      <c r="J5973" s="1" t="str">
        <f t="shared" si="94"/>
        <v>2024-05-06-19</v>
      </c>
    </row>
    <row r="5974" spans="1:10" x14ac:dyDescent="0.45">
      <c r="A5974">
        <v>6532418</v>
      </c>
      <c r="B5974" s="1">
        <v>45418.833333333336</v>
      </c>
      <c r="C5974" t="s">
        <v>7</v>
      </c>
      <c r="D5974" t="s">
        <v>8</v>
      </c>
      <c r="E5974" t="s">
        <v>8796</v>
      </c>
      <c r="F5974">
        <v>635</v>
      </c>
      <c r="G5974">
        <v>0.30399999999999999</v>
      </c>
      <c r="H5974">
        <v>0</v>
      </c>
      <c r="J5974" s="1" t="str">
        <f t="shared" si="94"/>
        <v>2024-05-06-20</v>
      </c>
    </row>
    <row r="5975" spans="1:10" x14ac:dyDescent="0.45">
      <c r="A5975">
        <v>6533414</v>
      </c>
      <c r="B5975" s="1">
        <v>45418.875</v>
      </c>
      <c r="C5975" t="s">
        <v>7</v>
      </c>
      <c r="D5975" t="s">
        <v>8</v>
      </c>
      <c r="E5975" t="s">
        <v>8796</v>
      </c>
      <c r="F5975">
        <v>635</v>
      </c>
      <c r="G5975">
        <v>0.28499999999999998</v>
      </c>
      <c r="H5975">
        <v>0</v>
      </c>
      <c r="J5975" s="1" t="str">
        <f t="shared" si="94"/>
        <v>2024-05-06-21</v>
      </c>
    </row>
    <row r="5976" spans="1:10" x14ac:dyDescent="0.45">
      <c r="A5976">
        <v>6533941</v>
      </c>
      <c r="B5976" s="1">
        <v>45418.916666666664</v>
      </c>
      <c r="C5976" t="s">
        <v>7</v>
      </c>
      <c r="D5976" t="s">
        <v>8</v>
      </c>
      <c r="E5976" t="s">
        <v>8796</v>
      </c>
      <c r="F5976">
        <v>635</v>
      </c>
      <c r="G5976">
        <v>0.157</v>
      </c>
      <c r="H5976">
        <v>0</v>
      </c>
      <c r="J5976" s="1" t="str">
        <f t="shared" si="94"/>
        <v>2024-05-06-22</v>
      </c>
    </row>
    <row r="5977" spans="1:10" x14ac:dyDescent="0.45">
      <c r="A5977">
        <v>6535461</v>
      </c>
      <c r="B5977" s="1">
        <v>45418.958333333336</v>
      </c>
      <c r="C5977" t="s">
        <v>7</v>
      </c>
      <c r="D5977" t="s">
        <v>8</v>
      </c>
      <c r="E5977" t="s">
        <v>8796</v>
      </c>
      <c r="F5977">
        <v>635</v>
      </c>
      <c r="G5977">
        <v>0.20200000000000001</v>
      </c>
      <c r="H5977">
        <v>0</v>
      </c>
      <c r="J5977" s="1" t="str">
        <f t="shared" si="94"/>
        <v>2024-05-06-23</v>
      </c>
    </row>
    <row r="5978" spans="1:10" x14ac:dyDescent="0.45">
      <c r="A5978">
        <v>6536306</v>
      </c>
      <c r="B5978" s="1">
        <v>45419</v>
      </c>
      <c r="C5978" t="s">
        <v>7</v>
      </c>
      <c r="D5978" t="s">
        <v>8</v>
      </c>
      <c r="E5978" t="s">
        <v>8796</v>
      </c>
      <c r="F5978">
        <v>635</v>
      </c>
      <c r="G5978">
        <v>0.19</v>
      </c>
      <c r="H5978">
        <v>0</v>
      </c>
      <c r="J5978" s="1" t="str">
        <f t="shared" si="94"/>
        <v>2024-05-07-00</v>
      </c>
    </row>
    <row r="5979" spans="1:10" x14ac:dyDescent="0.45">
      <c r="A5979">
        <v>6537979</v>
      </c>
      <c r="B5979" s="1">
        <v>45419.041666666664</v>
      </c>
      <c r="C5979" t="s">
        <v>7</v>
      </c>
      <c r="D5979" t="s">
        <v>8</v>
      </c>
      <c r="E5979" t="s">
        <v>8796</v>
      </c>
      <c r="F5979">
        <v>635</v>
      </c>
      <c r="G5979">
        <v>0.186</v>
      </c>
      <c r="H5979">
        <v>0</v>
      </c>
      <c r="J5979" s="1" t="str">
        <f t="shared" si="94"/>
        <v>2024-05-07-01</v>
      </c>
    </row>
    <row r="5980" spans="1:10" x14ac:dyDescent="0.45">
      <c r="A5980">
        <v>6538481</v>
      </c>
      <c r="B5980" s="1">
        <v>45419.083333333336</v>
      </c>
      <c r="C5980" t="s">
        <v>7</v>
      </c>
      <c r="D5980" t="s">
        <v>8</v>
      </c>
      <c r="E5980" t="s">
        <v>8796</v>
      </c>
      <c r="F5980">
        <v>635</v>
      </c>
      <c r="G5980">
        <v>0.127</v>
      </c>
      <c r="H5980">
        <v>0</v>
      </c>
      <c r="J5980" s="1" t="str">
        <f t="shared" si="94"/>
        <v>2024-05-07-02</v>
      </c>
    </row>
    <row r="5981" spans="1:10" x14ac:dyDescent="0.45">
      <c r="A5981">
        <v>6539193</v>
      </c>
      <c r="B5981" s="1">
        <v>45419.125</v>
      </c>
      <c r="C5981" t="s">
        <v>7</v>
      </c>
      <c r="D5981" t="s">
        <v>8</v>
      </c>
      <c r="E5981" t="s">
        <v>8796</v>
      </c>
      <c r="F5981">
        <v>635</v>
      </c>
      <c r="G5981">
        <v>7.8E-2</v>
      </c>
      <c r="H5981">
        <v>0.05</v>
      </c>
      <c r="J5981" s="1" t="str">
        <f t="shared" si="94"/>
        <v>2024-05-07-03</v>
      </c>
    </row>
    <row r="5982" spans="1:10" x14ac:dyDescent="0.45">
      <c r="A5982">
        <v>6540738</v>
      </c>
      <c r="B5982" s="1">
        <v>45419.166666666664</v>
      </c>
      <c r="C5982" t="s">
        <v>7</v>
      </c>
      <c r="D5982" t="s">
        <v>8</v>
      </c>
      <c r="E5982" t="s">
        <v>8796</v>
      </c>
      <c r="F5982">
        <v>635</v>
      </c>
      <c r="G5982">
        <v>8.9999999999999993E-3</v>
      </c>
      <c r="H5982">
        <v>0.45</v>
      </c>
      <c r="J5982" s="1" t="str">
        <f t="shared" si="94"/>
        <v>2024-05-07-04</v>
      </c>
    </row>
    <row r="5983" spans="1:10" x14ac:dyDescent="0.45">
      <c r="A5983">
        <v>6542167</v>
      </c>
      <c r="B5983" s="1">
        <v>45419.208333333336</v>
      </c>
      <c r="C5983" t="s">
        <v>7</v>
      </c>
      <c r="D5983" t="s">
        <v>8</v>
      </c>
      <c r="E5983" t="s">
        <v>8796</v>
      </c>
      <c r="F5983">
        <v>635</v>
      </c>
      <c r="G5983">
        <v>5.8999999999999997E-2</v>
      </c>
      <c r="H5983">
        <v>1.294</v>
      </c>
      <c r="J5983" s="1" t="str">
        <f t="shared" si="94"/>
        <v>2024-05-07-05</v>
      </c>
    </row>
    <row r="5984" spans="1:10" x14ac:dyDescent="0.45">
      <c r="A5984">
        <v>6542527</v>
      </c>
      <c r="B5984" s="1">
        <v>45419.25</v>
      </c>
      <c r="C5984" t="s">
        <v>7</v>
      </c>
      <c r="D5984" t="s">
        <v>8</v>
      </c>
      <c r="E5984" t="s">
        <v>8796</v>
      </c>
      <c r="F5984">
        <v>635</v>
      </c>
      <c r="G5984">
        <v>0</v>
      </c>
      <c r="H5984">
        <v>2.5329999999999999</v>
      </c>
      <c r="J5984" s="1" t="str">
        <f t="shared" si="94"/>
        <v>2024-05-07-06</v>
      </c>
    </row>
    <row r="5985" spans="1:10" x14ac:dyDescent="0.45">
      <c r="A5985">
        <v>6544063</v>
      </c>
      <c r="B5985" s="1">
        <v>45419.291666666664</v>
      </c>
      <c r="C5985" t="s">
        <v>7</v>
      </c>
      <c r="D5985" t="s">
        <v>8</v>
      </c>
      <c r="E5985" t="s">
        <v>8796</v>
      </c>
      <c r="F5985">
        <v>635</v>
      </c>
      <c r="G5985">
        <v>0.65900000000000003</v>
      </c>
      <c r="H5985">
        <v>2.653</v>
      </c>
      <c r="J5985" s="1" t="str">
        <f t="shared" si="94"/>
        <v>2024-05-07-07</v>
      </c>
    </row>
    <row r="5986" spans="1:10" x14ac:dyDescent="0.45">
      <c r="A5986">
        <v>6545173</v>
      </c>
      <c r="B5986" s="1">
        <v>45419.333333333336</v>
      </c>
      <c r="C5986" t="s">
        <v>7</v>
      </c>
      <c r="D5986" t="s">
        <v>8</v>
      </c>
      <c r="E5986" t="s">
        <v>8796</v>
      </c>
      <c r="F5986">
        <v>635</v>
      </c>
      <c r="G5986">
        <v>0</v>
      </c>
      <c r="H5986">
        <v>4.17</v>
      </c>
      <c r="J5986" s="1" t="str">
        <f t="shared" si="94"/>
        <v>2024-05-07-08</v>
      </c>
    </row>
    <row r="5987" spans="1:10" x14ac:dyDescent="0.45">
      <c r="A5987">
        <v>6546474</v>
      </c>
      <c r="B5987" s="1">
        <v>45419.375</v>
      </c>
      <c r="C5987" t="s">
        <v>7</v>
      </c>
      <c r="D5987" t="s">
        <v>8</v>
      </c>
      <c r="E5987" t="s">
        <v>8796</v>
      </c>
      <c r="F5987">
        <v>635</v>
      </c>
      <c r="G5987">
        <v>0</v>
      </c>
      <c r="H5987">
        <v>4.5220000000000002</v>
      </c>
      <c r="J5987" s="1" t="str">
        <f t="shared" si="94"/>
        <v>2024-05-07-09</v>
      </c>
    </row>
    <row r="5988" spans="1:10" x14ac:dyDescent="0.45">
      <c r="A5988">
        <v>6546935</v>
      </c>
      <c r="B5988" s="1">
        <v>45419.416666666664</v>
      </c>
      <c r="C5988" t="s">
        <v>7</v>
      </c>
      <c r="D5988" t="s">
        <v>8</v>
      </c>
      <c r="E5988" t="s">
        <v>8796</v>
      </c>
      <c r="F5988">
        <v>635</v>
      </c>
      <c r="G5988">
        <v>0.158</v>
      </c>
      <c r="H5988">
        <v>4.5359999999999996</v>
      </c>
      <c r="J5988" s="1" t="str">
        <f t="shared" si="94"/>
        <v>2024-05-07-10</v>
      </c>
    </row>
    <row r="5989" spans="1:10" x14ac:dyDescent="0.45">
      <c r="A5989">
        <v>6548594</v>
      </c>
      <c r="B5989" s="1">
        <v>45419.458333333336</v>
      </c>
      <c r="C5989" t="s">
        <v>7</v>
      </c>
      <c r="D5989" t="s">
        <v>8</v>
      </c>
      <c r="E5989" t="s">
        <v>8796</v>
      </c>
      <c r="F5989">
        <v>635</v>
      </c>
      <c r="G5989">
        <v>2.39</v>
      </c>
      <c r="H5989">
        <v>3.004</v>
      </c>
      <c r="J5989" s="1" t="str">
        <f t="shared" si="94"/>
        <v>2024-05-07-11</v>
      </c>
    </row>
    <row r="5990" spans="1:10" x14ac:dyDescent="0.45">
      <c r="A5990">
        <v>6549850</v>
      </c>
      <c r="B5990" s="1">
        <v>45419.5</v>
      </c>
      <c r="C5990" t="s">
        <v>7</v>
      </c>
      <c r="D5990" t="s">
        <v>8</v>
      </c>
      <c r="E5990" t="s">
        <v>8796</v>
      </c>
      <c r="F5990">
        <v>635</v>
      </c>
      <c r="G5990">
        <v>1.609</v>
      </c>
      <c r="H5990">
        <v>3.0209999999999999</v>
      </c>
      <c r="J5990" s="1" t="str">
        <f t="shared" si="94"/>
        <v>2024-05-07-12</v>
      </c>
    </row>
    <row r="5991" spans="1:10" x14ac:dyDescent="0.45">
      <c r="A5991">
        <v>6550358</v>
      </c>
      <c r="B5991" s="1">
        <v>45419.541666666664</v>
      </c>
      <c r="C5991" t="s">
        <v>7</v>
      </c>
      <c r="D5991" t="s">
        <v>8</v>
      </c>
      <c r="E5991" t="s">
        <v>8796</v>
      </c>
      <c r="F5991">
        <v>635</v>
      </c>
      <c r="G5991">
        <v>0.185</v>
      </c>
      <c r="H5991">
        <v>2.9729999999999999</v>
      </c>
      <c r="J5991" s="1" t="str">
        <f t="shared" si="94"/>
        <v>2024-05-07-13</v>
      </c>
    </row>
    <row r="5992" spans="1:10" x14ac:dyDescent="0.45">
      <c r="A5992">
        <v>6551427</v>
      </c>
      <c r="B5992" s="1">
        <v>45419.583333333336</v>
      </c>
      <c r="C5992" t="s">
        <v>7</v>
      </c>
      <c r="D5992" t="s">
        <v>8</v>
      </c>
      <c r="E5992" t="s">
        <v>8796</v>
      </c>
      <c r="F5992">
        <v>635</v>
      </c>
      <c r="G5992">
        <v>0</v>
      </c>
      <c r="H5992">
        <v>2.6160000000000001</v>
      </c>
      <c r="J5992" s="1" t="str">
        <f t="shared" si="94"/>
        <v>2024-05-07-14</v>
      </c>
    </row>
    <row r="5993" spans="1:10" x14ac:dyDescent="0.45">
      <c r="A5993">
        <v>6552873</v>
      </c>
      <c r="B5993" s="1">
        <v>45419.625</v>
      </c>
      <c r="C5993" t="s">
        <v>7</v>
      </c>
      <c r="D5993" t="s">
        <v>8</v>
      </c>
      <c r="E5993" t="s">
        <v>8796</v>
      </c>
      <c r="F5993">
        <v>635</v>
      </c>
      <c r="G5993">
        <v>0</v>
      </c>
      <c r="H5993">
        <v>1.61</v>
      </c>
      <c r="J5993" s="1" t="str">
        <f t="shared" si="94"/>
        <v>2024-05-07-15</v>
      </c>
    </row>
    <row r="5994" spans="1:10" x14ac:dyDescent="0.45">
      <c r="A5994">
        <v>6553995</v>
      </c>
      <c r="B5994" s="1">
        <v>45419.666666666664</v>
      </c>
      <c r="C5994" t="s">
        <v>7</v>
      </c>
      <c r="D5994" t="s">
        <v>8</v>
      </c>
      <c r="E5994" t="s">
        <v>8796</v>
      </c>
      <c r="F5994">
        <v>635</v>
      </c>
      <c r="G5994">
        <v>4.0000000000000001E-3</v>
      </c>
      <c r="H5994">
        <v>0.47499999999999998</v>
      </c>
      <c r="J5994" s="1" t="str">
        <f t="shared" si="94"/>
        <v>2024-05-07-16</v>
      </c>
    </row>
    <row r="5995" spans="1:10" x14ac:dyDescent="0.45">
      <c r="A5995">
        <v>6554756</v>
      </c>
      <c r="B5995" s="1">
        <v>45419.708333333336</v>
      </c>
      <c r="C5995" t="s">
        <v>7</v>
      </c>
      <c r="D5995" t="s">
        <v>8</v>
      </c>
      <c r="E5995" t="s">
        <v>8796</v>
      </c>
      <c r="F5995">
        <v>635</v>
      </c>
      <c r="G5995">
        <v>0.3</v>
      </c>
      <c r="H5995">
        <v>5.8999999999999997E-2</v>
      </c>
      <c r="J5995" s="1" t="str">
        <f t="shared" si="94"/>
        <v>2024-05-07-17</v>
      </c>
    </row>
    <row r="5996" spans="1:10" x14ac:dyDescent="0.45">
      <c r="A5996">
        <v>6555877</v>
      </c>
      <c r="B5996" s="1">
        <v>45419.75</v>
      </c>
      <c r="C5996" t="s">
        <v>7</v>
      </c>
      <c r="D5996" t="s">
        <v>8</v>
      </c>
      <c r="E5996" t="s">
        <v>8796</v>
      </c>
      <c r="F5996">
        <v>635</v>
      </c>
      <c r="G5996">
        <v>0.129</v>
      </c>
      <c r="H5996">
        <v>0</v>
      </c>
      <c r="J5996" s="1" t="str">
        <f t="shared" si="94"/>
        <v>2024-05-07-18</v>
      </c>
    </row>
    <row r="5997" spans="1:10" x14ac:dyDescent="0.45">
      <c r="A5997">
        <v>6557182</v>
      </c>
      <c r="B5997" s="1">
        <v>45419.791666666664</v>
      </c>
      <c r="C5997" t="s">
        <v>7</v>
      </c>
      <c r="D5997" t="s">
        <v>8</v>
      </c>
      <c r="E5997" t="s">
        <v>8796</v>
      </c>
      <c r="F5997">
        <v>635</v>
      </c>
      <c r="G5997">
        <v>0.28399999999999997</v>
      </c>
      <c r="H5997">
        <v>0</v>
      </c>
      <c r="J5997" s="1" t="str">
        <f t="shared" si="94"/>
        <v>2024-05-07-19</v>
      </c>
    </row>
    <row r="5998" spans="1:10" x14ac:dyDescent="0.45">
      <c r="A5998">
        <v>6558094</v>
      </c>
      <c r="B5998" s="1">
        <v>45419.833333333336</v>
      </c>
      <c r="C5998" t="s">
        <v>7</v>
      </c>
      <c r="D5998" t="s">
        <v>8</v>
      </c>
      <c r="E5998" t="s">
        <v>8796</v>
      </c>
      <c r="F5998">
        <v>635</v>
      </c>
      <c r="G5998">
        <v>0.153</v>
      </c>
      <c r="H5998">
        <v>0</v>
      </c>
      <c r="J5998" s="1" t="str">
        <f t="shared" si="94"/>
        <v>2024-05-07-20</v>
      </c>
    </row>
    <row r="5999" spans="1:10" x14ac:dyDescent="0.45">
      <c r="A5999">
        <v>6559419</v>
      </c>
      <c r="B5999" s="1">
        <v>45419.875</v>
      </c>
      <c r="C5999" t="s">
        <v>7</v>
      </c>
      <c r="D5999" t="s">
        <v>8</v>
      </c>
      <c r="E5999" t="s">
        <v>8796</v>
      </c>
      <c r="F5999">
        <v>635</v>
      </c>
      <c r="G5999">
        <v>0.11799999999999999</v>
      </c>
      <c r="H5999">
        <v>0</v>
      </c>
      <c r="J5999" s="1" t="str">
        <f t="shared" si="94"/>
        <v>2024-05-07-21</v>
      </c>
    </row>
    <row r="6000" spans="1:10" x14ac:dyDescent="0.45">
      <c r="A6000">
        <v>6560373</v>
      </c>
      <c r="B6000" s="1">
        <v>45419.916666666664</v>
      </c>
      <c r="C6000" t="s">
        <v>7</v>
      </c>
      <c r="D6000" t="s">
        <v>8</v>
      </c>
      <c r="E6000" t="s">
        <v>8796</v>
      </c>
      <c r="F6000">
        <v>635</v>
      </c>
      <c r="G6000">
        <v>0.14899999999999999</v>
      </c>
      <c r="H6000">
        <v>0</v>
      </c>
      <c r="J6000" s="1" t="str">
        <f t="shared" si="94"/>
        <v>2024-05-07-22</v>
      </c>
    </row>
    <row r="6001" spans="1:10" x14ac:dyDescent="0.45">
      <c r="A6001">
        <v>6561102</v>
      </c>
      <c r="B6001" s="1">
        <v>45419.958333333336</v>
      </c>
      <c r="C6001" t="s">
        <v>7</v>
      </c>
      <c r="D6001" t="s">
        <v>8</v>
      </c>
      <c r="E6001" t="s">
        <v>8796</v>
      </c>
      <c r="F6001">
        <v>635</v>
      </c>
      <c r="G6001">
        <v>0.14599999999999999</v>
      </c>
      <c r="H6001">
        <v>0</v>
      </c>
      <c r="J6001" s="1" t="str">
        <f t="shared" si="94"/>
        <v>2024-05-07-23</v>
      </c>
    </row>
    <row r="6002" spans="1:10" x14ac:dyDescent="0.45">
      <c r="A6002">
        <v>6562699</v>
      </c>
      <c r="B6002" s="1">
        <v>45420</v>
      </c>
      <c r="C6002" t="s">
        <v>7</v>
      </c>
      <c r="D6002" t="s">
        <v>8</v>
      </c>
      <c r="E6002" t="s">
        <v>8796</v>
      </c>
      <c r="F6002">
        <v>635</v>
      </c>
      <c r="G6002">
        <v>5.0999999999999997E-2</v>
      </c>
      <c r="H6002">
        <v>0</v>
      </c>
      <c r="J6002" s="1" t="str">
        <f t="shared" si="94"/>
        <v>2024-05-08-00</v>
      </c>
    </row>
    <row r="6003" spans="1:10" x14ac:dyDescent="0.45">
      <c r="A6003">
        <v>6563252</v>
      </c>
      <c r="B6003" s="1">
        <v>45420.041666666664</v>
      </c>
      <c r="C6003" t="s">
        <v>7</v>
      </c>
      <c r="D6003" t="s">
        <v>8</v>
      </c>
      <c r="E6003" t="s">
        <v>8796</v>
      </c>
      <c r="F6003">
        <v>635</v>
      </c>
      <c r="G6003">
        <v>0.111</v>
      </c>
      <c r="H6003">
        <v>0</v>
      </c>
      <c r="J6003" s="1" t="str">
        <f t="shared" si="94"/>
        <v>2024-05-08-01</v>
      </c>
    </row>
    <row r="6004" spans="1:10" x14ac:dyDescent="0.45">
      <c r="A6004">
        <v>6565011</v>
      </c>
      <c r="B6004" s="1">
        <v>45420.083333333336</v>
      </c>
      <c r="C6004" t="s">
        <v>7</v>
      </c>
      <c r="D6004" t="s">
        <v>8</v>
      </c>
      <c r="E6004" t="s">
        <v>8796</v>
      </c>
      <c r="F6004">
        <v>635</v>
      </c>
      <c r="G6004">
        <v>0.187</v>
      </c>
      <c r="H6004">
        <v>0</v>
      </c>
      <c r="J6004" s="1" t="str">
        <f t="shared" si="94"/>
        <v>2024-05-08-02</v>
      </c>
    </row>
    <row r="6005" spans="1:10" x14ac:dyDescent="0.45">
      <c r="A6005">
        <v>6565677</v>
      </c>
      <c r="B6005" s="1">
        <v>45420.125</v>
      </c>
      <c r="C6005" t="s">
        <v>7</v>
      </c>
      <c r="D6005" t="s">
        <v>8</v>
      </c>
      <c r="E6005" t="s">
        <v>8796</v>
      </c>
      <c r="F6005">
        <v>635</v>
      </c>
      <c r="G6005">
        <v>0.16</v>
      </c>
      <c r="H6005">
        <v>5.5E-2</v>
      </c>
      <c r="J6005" s="1" t="str">
        <f t="shared" si="94"/>
        <v>2024-05-08-03</v>
      </c>
    </row>
    <row r="6006" spans="1:10" x14ac:dyDescent="0.45">
      <c r="A6006">
        <v>6566941</v>
      </c>
      <c r="B6006" s="1">
        <v>45420.166666666664</v>
      </c>
      <c r="C6006" t="s">
        <v>7</v>
      </c>
      <c r="D6006" t="s">
        <v>8</v>
      </c>
      <c r="E6006" t="s">
        <v>8796</v>
      </c>
      <c r="F6006">
        <v>635</v>
      </c>
      <c r="G6006">
        <v>8.0000000000000002E-3</v>
      </c>
      <c r="H6006">
        <v>0.46600000000000003</v>
      </c>
      <c r="J6006" s="1" t="str">
        <f t="shared" si="94"/>
        <v>2024-05-08-04</v>
      </c>
    </row>
    <row r="6007" spans="1:10" x14ac:dyDescent="0.45">
      <c r="A6007">
        <v>6568585</v>
      </c>
      <c r="B6007" s="1">
        <v>45420.208333333336</v>
      </c>
      <c r="C6007" t="s">
        <v>7</v>
      </c>
      <c r="D6007" t="s">
        <v>8</v>
      </c>
      <c r="E6007" t="s">
        <v>8796</v>
      </c>
      <c r="F6007">
        <v>635</v>
      </c>
      <c r="G6007">
        <v>0</v>
      </c>
      <c r="H6007">
        <v>1.472</v>
      </c>
      <c r="J6007" s="1" t="str">
        <f t="shared" si="94"/>
        <v>2024-05-08-05</v>
      </c>
    </row>
    <row r="6008" spans="1:10" x14ac:dyDescent="0.45">
      <c r="A6008">
        <v>6568962</v>
      </c>
      <c r="B6008" s="1">
        <v>45420.25</v>
      </c>
      <c r="C6008" t="s">
        <v>7</v>
      </c>
      <c r="D6008" t="s">
        <v>8</v>
      </c>
      <c r="E6008" t="s">
        <v>8796</v>
      </c>
      <c r="F6008">
        <v>635</v>
      </c>
      <c r="G6008">
        <v>0</v>
      </c>
      <c r="H6008">
        <v>2.5920000000000001</v>
      </c>
      <c r="J6008" s="1" t="str">
        <f t="shared" si="94"/>
        <v>2024-05-08-06</v>
      </c>
    </row>
    <row r="6009" spans="1:10" x14ac:dyDescent="0.45">
      <c r="A6009">
        <v>6570139</v>
      </c>
      <c r="B6009" s="1">
        <v>45420.291666666664</v>
      </c>
      <c r="C6009" t="s">
        <v>7</v>
      </c>
      <c r="D6009" t="s">
        <v>8</v>
      </c>
      <c r="E6009" t="s">
        <v>8796</v>
      </c>
      <c r="F6009">
        <v>635</v>
      </c>
      <c r="G6009">
        <v>0</v>
      </c>
      <c r="H6009">
        <v>3.4540000000000002</v>
      </c>
      <c r="J6009" s="1" t="str">
        <f t="shared" si="94"/>
        <v>2024-05-08-07</v>
      </c>
    </row>
    <row r="6010" spans="1:10" x14ac:dyDescent="0.45">
      <c r="A6010">
        <v>6571856</v>
      </c>
      <c r="B6010" s="1">
        <v>45420.333333333336</v>
      </c>
      <c r="C6010" t="s">
        <v>7</v>
      </c>
      <c r="D6010" t="s">
        <v>8</v>
      </c>
      <c r="E6010" t="s">
        <v>8796</v>
      </c>
      <c r="F6010">
        <v>635</v>
      </c>
      <c r="G6010">
        <v>0</v>
      </c>
      <c r="H6010">
        <v>4.1379999999999999</v>
      </c>
      <c r="J6010" s="1" t="str">
        <f t="shared" si="94"/>
        <v>2024-05-08-08</v>
      </c>
    </row>
    <row r="6011" spans="1:10" x14ac:dyDescent="0.45">
      <c r="A6011">
        <v>6572371</v>
      </c>
      <c r="B6011" s="1">
        <v>45420.375</v>
      </c>
      <c r="C6011" t="s">
        <v>7</v>
      </c>
      <c r="D6011" t="s">
        <v>8</v>
      </c>
      <c r="E6011" t="s">
        <v>8796</v>
      </c>
      <c r="F6011">
        <v>635</v>
      </c>
      <c r="G6011">
        <v>0</v>
      </c>
      <c r="H6011">
        <v>4.5110000000000001</v>
      </c>
      <c r="J6011" s="1" t="str">
        <f t="shared" si="94"/>
        <v>2024-05-08-09</v>
      </c>
    </row>
    <row r="6012" spans="1:10" x14ac:dyDescent="0.45">
      <c r="A6012">
        <v>6573486</v>
      </c>
      <c r="B6012" s="1">
        <v>45420.416666666664</v>
      </c>
      <c r="C6012" t="s">
        <v>7</v>
      </c>
      <c r="D6012" t="s">
        <v>8</v>
      </c>
      <c r="E6012" t="s">
        <v>8796</v>
      </c>
      <c r="F6012">
        <v>635</v>
      </c>
      <c r="G6012">
        <v>0</v>
      </c>
      <c r="H6012">
        <v>4.2240000000000002</v>
      </c>
      <c r="J6012" s="1" t="str">
        <f t="shared" si="94"/>
        <v>2024-05-08-10</v>
      </c>
    </row>
    <row r="6013" spans="1:10" x14ac:dyDescent="0.45">
      <c r="A6013">
        <v>6575204</v>
      </c>
      <c r="B6013" s="1">
        <v>45420.458333333336</v>
      </c>
      <c r="C6013" t="s">
        <v>7</v>
      </c>
      <c r="D6013" t="s">
        <v>8</v>
      </c>
      <c r="E6013" t="s">
        <v>8796</v>
      </c>
      <c r="F6013">
        <v>635</v>
      </c>
      <c r="G6013">
        <v>0</v>
      </c>
      <c r="H6013">
        <v>4.2460000000000004</v>
      </c>
      <c r="J6013" s="1" t="str">
        <f t="shared" si="94"/>
        <v>2024-05-08-11</v>
      </c>
    </row>
    <row r="6014" spans="1:10" x14ac:dyDescent="0.45">
      <c r="A6014">
        <v>6575492</v>
      </c>
      <c r="B6014" s="1">
        <v>45420.5</v>
      </c>
      <c r="C6014" t="s">
        <v>7</v>
      </c>
      <c r="D6014" t="s">
        <v>8</v>
      </c>
      <c r="E6014" t="s">
        <v>8796</v>
      </c>
      <c r="F6014">
        <v>635</v>
      </c>
      <c r="G6014">
        <v>0</v>
      </c>
      <c r="H6014">
        <v>3.927</v>
      </c>
      <c r="J6014" s="1" t="str">
        <f t="shared" si="94"/>
        <v>2024-05-08-12</v>
      </c>
    </row>
    <row r="6015" spans="1:10" x14ac:dyDescent="0.45">
      <c r="A6015">
        <v>6576726</v>
      </c>
      <c r="B6015" s="1">
        <v>45420.541666666664</v>
      </c>
      <c r="C6015" t="s">
        <v>7</v>
      </c>
      <c r="D6015" t="s">
        <v>8</v>
      </c>
      <c r="E6015" t="s">
        <v>8796</v>
      </c>
      <c r="F6015">
        <v>635</v>
      </c>
      <c r="G6015">
        <v>8.4000000000000005E-2</v>
      </c>
      <c r="H6015">
        <v>3.0409999999999999</v>
      </c>
      <c r="J6015" s="1" t="str">
        <f t="shared" si="94"/>
        <v>2024-05-08-13</v>
      </c>
    </row>
    <row r="6016" spans="1:10" x14ac:dyDescent="0.45">
      <c r="A6016">
        <v>6578135</v>
      </c>
      <c r="B6016" s="1">
        <v>45420.583333333336</v>
      </c>
      <c r="C6016" t="s">
        <v>7</v>
      </c>
      <c r="D6016" t="s">
        <v>8</v>
      </c>
      <c r="E6016" t="s">
        <v>8796</v>
      </c>
      <c r="F6016">
        <v>635</v>
      </c>
      <c r="G6016">
        <v>0</v>
      </c>
      <c r="H6016">
        <v>2.3130000000000002</v>
      </c>
      <c r="J6016" s="1" t="str">
        <f t="shared" si="94"/>
        <v>2024-05-08-14</v>
      </c>
    </row>
    <row r="6017" spans="1:10" x14ac:dyDescent="0.45">
      <c r="A6017">
        <v>6578978</v>
      </c>
      <c r="B6017" s="1">
        <v>45420.625</v>
      </c>
      <c r="C6017" t="s">
        <v>7</v>
      </c>
      <c r="D6017" t="s">
        <v>8</v>
      </c>
      <c r="E6017" t="s">
        <v>8796</v>
      </c>
      <c r="F6017">
        <v>635</v>
      </c>
      <c r="G6017">
        <v>0</v>
      </c>
      <c r="H6017">
        <v>1.3939999999999999</v>
      </c>
      <c r="J6017" s="1" t="str">
        <f t="shared" si="94"/>
        <v>2024-05-08-15</v>
      </c>
    </row>
    <row r="6018" spans="1:10" x14ac:dyDescent="0.45">
      <c r="A6018">
        <v>6579772</v>
      </c>
      <c r="B6018" s="1">
        <v>45420.666666666664</v>
      </c>
      <c r="C6018" t="s">
        <v>7</v>
      </c>
      <c r="D6018" t="s">
        <v>8</v>
      </c>
      <c r="E6018" t="s">
        <v>8796</v>
      </c>
      <c r="F6018">
        <v>635</v>
      </c>
      <c r="G6018">
        <v>0.30499999999999999</v>
      </c>
      <c r="H6018">
        <v>0.56000000000000005</v>
      </c>
      <c r="J6018" s="1" t="str">
        <f t="shared" si="94"/>
        <v>2024-05-08-16</v>
      </c>
    </row>
    <row r="6019" spans="1:10" x14ac:dyDescent="0.45">
      <c r="A6019">
        <v>6581653</v>
      </c>
      <c r="B6019" s="1">
        <v>45420.708333333336</v>
      </c>
      <c r="C6019" t="s">
        <v>7</v>
      </c>
      <c r="D6019" t="s">
        <v>8</v>
      </c>
      <c r="E6019" t="s">
        <v>8796</v>
      </c>
      <c r="F6019">
        <v>635</v>
      </c>
      <c r="G6019">
        <v>0.104</v>
      </c>
      <c r="H6019">
        <v>0.108</v>
      </c>
      <c r="J6019" s="1" t="str">
        <f t="shared" ref="J6019:J6082" si="95">TEXT(YEAR(B6019),"0000")&amp;"-"&amp;TEXT(MONTH(B6019),"00")&amp;"-"&amp;TEXT(DAY(B6019),"00")&amp;"-"&amp;TEXT(HOUR(B6019),"00")</f>
        <v>2024-05-08-17</v>
      </c>
    </row>
    <row r="6020" spans="1:10" x14ac:dyDescent="0.45">
      <c r="A6020">
        <v>6582482</v>
      </c>
      <c r="B6020" s="1">
        <v>45420.75</v>
      </c>
      <c r="C6020" t="s">
        <v>7</v>
      </c>
      <c r="D6020" t="s">
        <v>8</v>
      </c>
      <c r="E6020" t="s">
        <v>8796</v>
      </c>
      <c r="F6020">
        <v>635</v>
      </c>
      <c r="G6020">
        <v>0.18099999999999999</v>
      </c>
      <c r="H6020">
        <v>1E-3</v>
      </c>
      <c r="J6020" s="1" t="str">
        <f t="shared" si="95"/>
        <v>2024-05-08-18</v>
      </c>
    </row>
    <row r="6021" spans="1:10" x14ac:dyDescent="0.45">
      <c r="A6021">
        <v>6583755</v>
      </c>
      <c r="B6021" s="1">
        <v>45420.791666666664</v>
      </c>
      <c r="C6021" t="s">
        <v>7</v>
      </c>
      <c r="D6021" t="s">
        <v>8</v>
      </c>
      <c r="E6021" t="s">
        <v>8796</v>
      </c>
      <c r="F6021">
        <v>635</v>
      </c>
      <c r="G6021">
        <v>0.22700000000000001</v>
      </c>
      <c r="H6021">
        <v>0</v>
      </c>
      <c r="J6021" s="1" t="str">
        <f t="shared" si="95"/>
        <v>2024-05-08-19</v>
      </c>
    </row>
    <row r="6022" spans="1:10" x14ac:dyDescent="0.45">
      <c r="A6022">
        <v>6584457</v>
      </c>
      <c r="B6022" s="1">
        <v>45420.833333333336</v>
      </c>
      <c r="C6022" t="s">
        <v>7</v>
      </c>
      <c r="D6022" t="s">
        <v>8</v>
      </c>
      <c r="E6022" t="s">
        <v>8796</v>
      </c>
      <c r="F6022">
        <v>635</v>
      </c>
      <c r="G6022">
        <v>0.156</v>
      </c>
      <c r="H6022">
        <v>0</v>
      </c>
      <c r="J6022" s="1" t="str">
        <f t="shared" si="95"/>
        <v>2024-05-08-20</v>
      </c>
    </row>
    <row r="6023" spans="1:10" x14ac:dyDescent="0.45">
      <c r="A6023">
        <v>6585139</v>
      </c>
      <c r="B6023" s="1">
        <v>45420.875</v>
      </c>
      <c r="C6023" t="s">
        <v>7</v>
      </c>
      <c r="D6023" t="s">
        <v>8</v>
      </c>
      <c r="E6023" t="s">
        <v>8796</v>
      </c>
      <c r="F6023">
        <v>635</v>
      </c>
      <c r="G6023">
        <v>0.22600000000000001</v>
      </c>
      <c r="H6023">
        <v>0</v>
      </c>
      <c r="J6023" s="1" t="str">
        <f t="shared" si="95"/>
        <v>2024-05-08-21</v>
      </c>
    </row>
    <row r="6024" spans="1:10" x14ac:dyDescent="0.45">
      <c r="A6024">
        <v>6586882</v>
      </c>
      <c r="B6024" s="1">
        <v>45420.916666666664</v>
      </c>
      <c r="C6024" t="s">
        <v>7</v>
      </c>
      <c r="D6024" t="s">
        <v>8</v>
      </c>
      <c r="E6024" t="s">
        <v>8796</v>
      </c>
      <c r="F6024">
        <v>635</v>
      </c>
      <c r="G6024">
        <v>9.4E-2</v>
      </c>
      <c r="H6024">
        <v>0</v>
      </c>
      <c r="J6024" s="1" t="str">
        <f t="shared" si="95"/>
        <v>2024-05-08-22</v>
      </c>
    </row>
    <row r="6025" spans="1:10" x14ac:dyDescent="0.45">
      <c r="A6025">
        <v>6587971</v>
      </c>
      <c r="B6025" s="1">
        <v>45420.958333333336</v>
      </c>
      <c r="C6025" t="s">
        <v>7</v>
      </c>
      <c r="D6025" t="s">
        <v>8</v>
      </c>
      <c r="E6025" t="s">
        <v>8796</v>
      </c>
      <c r="F6025">
        <v>635</v>
      </c>
      <c r="G6025">
        <v>0.161</v>
      </c>
      <c r="H6025">
        <v>0</v>
      </c>
      <c r="J6025" s="1" t="str">
        <f t="shared" si="95"/>
        <v>2024-05-08-23</v>
      </c>
    </row>
    <row r="6026" spans="1:10" x14ac:dyDescent="0.45">
      <c r="A6026">
        <v>6588710</v>
      </c>
      <c r="B6026" s="1">
        <v>45421</v>
      </c>
      <c r="C6026" t="s">
        <v>7</v>
      </c>
      <c r="D6026" t="s">
        <v>8</v>
      </c>
      <c r="E6026" t="s">
        <v>8796</v>
      </c>
      <c r="F6026">
        <v>635</v>
      </c>
      <c r="G6026">
        <v>9.9000000000000005E-2</v>
      </c>
      <c r="H6026">
        <v>0</v>
      </c>
      <c r="J6026" s="1" t="str">
        <f t="shared" si="95"/>
        <v>2024-05-09-00</v>
      </c>
    </row>
    <row r="6027" spans="1:10" x14ac:dyDescent="0.45">
      <c r="A6027">
        <v>6589520</v>
      </c>
      <c r="B6027" s="1">
        <v>45421.041666666664</v>
      </c>
      <c r="C6027" t="s">
        <v>7</v>
      </c>
      <c r="D6027" t="s">
        <v>8</v>
      </c>
      <c r="E6027" t="s">
        <v>8796</v>
      </c>
      <c r="F6027">
        <v>635</v>
      </c>
      <c r="G6027">
        <v>0.115</v>
      </c>
      <c r="H6027">
        <v>0</v>
      </c>
      <c r="J6027" s="1" t="str">
        <f t="shared" si="95"/>
        <v>2024-05-09-01</v>
      </c>
    </row>
    <row r="6028" spans="1:10" x14ac:dyDescent="0.45">
      <c r="A6028">
        <v>6590911</v>
      </c>
      <c r="B6028" s="1">
        <v>45421.083333333336</v>
      </c>
      <c r="C6028" t="s">
        <v>7</v>
      </c>
      <c r="D6028" t="s">
        <v>8</v>
      </c>
      <c r="E6028" t="s">
        <v>8796</v>
      </c>
      <c r="F6028">
        <v>635</v>
      </c>
      <c r="G6028">
        <v>8.4000000000000005E-2</v>
      </c>
      <c r="H6028">
        <v>0</v>
      </c>
      <c r="J6028" s="1" t="str">
        <f t="shared" si="95"/>
        <v>2024-05-09-02</v>
      </c>
    </row>
    <row r="6029" spans="1:10" x14ac:dyDescent="0.45">
      <c r="A6029">
        <v>6592625</v>
      </c>
      <c r="B6029" s="1">
        <v>45421.125</v>
      </c>
      <c r="C6029" t="s">
        <v>7</v>
      </c>
      <c r="D6029" t="s">
        <v>8</v>
      </c>
      <c r="E6029" t="s">
        <v>8796</v>
      </c>
      <c r="F6029">
        <v>635</v>
      </c>
      <c r="G6029">
        <v>0.19400000000000001</v>
      </c>
      <c r="H6029">
        <v>5.0000000000000001E-3</v>
      </c>
      <c r="J6029" s="1" t="str">
        <f t="shared" si="95"/>
        <v>2024-05-09-03</v>
      </c>
    </row>
    <row r="6030" spans="1:10" x14ac:dyDescent="0.45">
      <c r="A6030">
        <v>6593082</v>
      </c>
      <c r="B6030" s="1">
        <v>45421.166666666664</v>
      </c>
      <c r="C6030" t="s">
        <v>7</v>
      </c>
      <c r="D6030" t="s">
        <v>8</v>
      </c>
      <c r="E6030" t="s">
        <v>8796</v>
      </c>
      <c r="F6030">
        <v>635</v>
      </c>
      <c r="G6030">
        <v>3.6999999999999998E-2</v>
      </c>
      <c r="H6030">
        <v>0.111</v>
      </c>
      <c r="J6030" s="1" t="str">
        <f t="shared" si="95"/>
        <v>2024-05-09-04</v>
      </c>
    </row>
    <row r="6031" spans="1:10" x14ac:dyDescent="0.45">
      <c r="A6031">
        <v>6594007</v>
      </c>
      <c r="B6031" s="1">
        <v>45421.208333333336</v>
      </c>
      <c r="C6031" t="s">
        <v>7</v>
      </c>
      <c r="D6031" t="s">
        <v>8</v>
      </c>
      <c r="E6031" t="s">
        <v>8796</v>
      </c>
      <c r="F6031">
        <v>635</v>
      </c>
      <c r="G6031">
        <v>0.121</v>
      </c>
      <c r="H6031">
        <v>0.57599999999999996</v>
      </c>
      <c r="J6031" s="1" t="str">
        <f t="shared" si="95"/>
        <v>2024-05-09-05</v>
      </c>
    </row>
    <row r="6032" spans="1:10" x14ac:dyDescent="0.45">
      <c r="A6032">
        <v>6595146</v>
      </c>
      <c r="B6032" s="1">
        <v>45421.25</v>
      </c>
      <c r="C6032" t="s">
        <v>7</v>
      </c>
      <c r="D6032" t="s">
        <v>8</v>
      </c>
      <c r="E6032" t="s">
        <v>8796</v>
      </c>
      <c r="F6032">
        <v>635</v>
      </c>
      <c r="G6032">
        <v>0</v>
      </c>
      <c r="H6032">
        <v>1.2809999999999999</v>
      </c>
      <c r="J6032" s="1" t="str">
        <f t="shared" si="95"/>
        <v>2024-05-09-06</v>
      </c>
    </row>
    <row r="6033" spans="1:10" x14ac:dyDescent="0.45">
      <c r="A6033">
        <v>6596774</v>
      </c>
      <c r="B6033" s="1">
        <v>45421.291666666664</v>
      </c>
      <c r="C6033" t="s">
        <v>7</v>
      </c>
      <c r="D6033" t="s">
        <v>8</v>
      </c>
      <c r="E6033" t="s">
        <v>8796</v>
      </c>
      <c r="F6033">
        <v>635</v>
      </c>
      <c r="G6033">
        <v>0.20699999999999999</v>
      </c>
      <c r="H6033">
        <v>1.1459999999999999</v>
      </c>
      <c r="J6033" s="1" t="str">
        <f t="shared" si="95"/>
        <v>2024-05-09-07</v>
      </c>
    </row>
    <row r="6034" spans="1:10" x14ac:dyDescent="0.45">
      <c r="A6034">
        <v>6597366</v>
      </c>
      <c r="B6034" s="1">
        <v>45421.333333333336</v>
      </c>
      <c r="C6034" t="s">
        <v>7</v>
      </c>
      <c r="D6034" t="s">
        <v>8</v>
      </c>
      <c r="E6034" t="s">
        <v>8796</v>
      </c>
      <c r="F6034">
        <v>635</v>
      </c>
      <c r="G6034">
        <v>2.9000000000000001E-2</v>
      </c>
      <c r="H6034">
        <v>1.278</v>
      </c>
      <c r="J6034" s="1" t="str">
        <f t="shared" si="95"/>
        <v>2024-05-09-08</v>
      </c>
    </row>
    <row r="6035" spans="1:10" x14ac:dyDescent="0.45">
      <c r="A6035">
        <v>6598911</v>
      </c>
      <c r="B6035" s="1">
        <v>45421.375</v>
      </c>
      <c r="C6035" t="s">
        <v>7</v>
      </c>
      <c r="D6035" t="s">
        <v>8</v>
      </c>
      <c r="E6035" t="s">
        <v>8796</v>
      </c>
      <c r="F6035">
        <v>635</v>
      </c>
      <c r="G6035">
        <v>0.114</v>
      </c>
      <c r="H6035">
        <v>1.2769999999999999</v>
      </c>
      <c r="J6035" s="1" t="str">
        <f t="shared" si="95"/>
        <v>2024-05-09-09</v>
      </c>
    </row>
    <row r="6036" spans="1:10" x14ac:dyDescent="0.45">
      <c r="A6036">
        <v>6599854</v>
      </c>
      <c r="B6036" s="1">
        <v>45421.416666666664</v>
      </c>
      <c r="C6036" t="s">
        <v>7</v>
      </c>
      <c r="D6036" t="s">
        <v>8</v>
      </c>
      <c r="E6036" t="s">
        <v>8796</v>
      </c>
      <c r="F6036">
        <v>635</v>
      </c>
      <c r="G6036">
        <v>1.36</v>
      </c>
      <c r="H6036">
        <v>0.86899999999999999</v>
      </c>
      <c r="J6036" s="1" t="str">
        <f t="shared" si="95"/>
        <v>2024-05-09-10</v>
      </c>
    </row>
    <row r="6037" spans="1:10" x14ac:dyDescent="0.45">
      <c r="A6037">
        <v>6600835</v>
      </c>
      <c r="B6037" s="1">
        <v>45421.458333333336</v>
      </c>
      <c r="C6037" t="s">
        <v>7</v>
      </c>
      <c r="D6037" t="s">
        <v>8</v>
      </c>
      <c r="E6037" t="s">
        <v>8796</v>
      </c>
      <c r="F6037">
        <v>635</v>
      </c>
      <c r="G6037">
        <v>7.1999999999999995E-2</v>
      </c>
      <c r="H6037">
        <v>1.4319999999999999</v>
      </c>
      <c r="J6037" s="1" t="str">
        <f t="shared" si="95"/>
        <v>2024-05-09-11</v>
      </c>
    </row>
    <row r="6038" spans="1:10" x14ac:dyDescent="0.45">
      <c r="A6038">
        <v>6602165</v>
      </c>
      <c r="B6038" s="1">
        <v>45421.5</v>
      </c>
      <c r="C6038" t="s">
        <v>7</v>
      </c>
      <c r="D6038" t="s">
        <v>8</v>
      </c>
      <c r="E6038" t="s">
        <v>8796</v>
      </c>
      <c r="F6038">
        <v>635</v>
      </c>
      <c r="G6038">
        <v>0</v>
      </c>
      <c r="H6038">
        <v>1.3720000000000001</v>
      </c>
      <c r="J6038" s="1" t="str">
        <f t="shared" si="95"/>
        <v>2024-05-09-12</v>
      </c>
    </row>
    <row r="6039" spans="1:10" x14ac:dyDescent="0.45">
      <c r="A6039">
        <v>6603671</v>
      </c>
      <c r="B6039" s="1">
        <v>45421.541666666664</v>
      </c>
      <c r="C6039" t="s">
        <v>7</v>
      </c>
      <c r="D6039" t="s">
        <v>8</v>
      </c>
      <c r="E6039" t="s">
        <v>8796</v>
      </c>
      <c r="F6039">
        <v>635</v>
      </c>
      <c r="G6039">
        <v>0</v>
      </c>
      <c r="H6039">
        <v>1.8879999999999999</v>
      </c>
      <c r="J6039" s="1" t="str">
        <f t="shared" si="95"/>
        <v>2024-05-09-13</v>
      </c>
    </row>
    <row r="6040" spans="1:10" x14ac:dyDescent="0.45">
      <c r="A6040">
        <v>6604462</v>
      </c>
      <c r="B6040" s="1">
        <v>45421.583333333336</v>
      </c>
      <c r="C6040" t="s">
        <v>7</v>
      </c>
      <c r="D6040" t="s">
        <v>8</v>
      </c>
      <c r="E6040" t="s">
        <v>8796</v>
      </c>
      <c r="F6040">
        <v>635</v>
      </c>
      <c r="G6040">
        <v>0</v>
      </c>
      <c r="H6040">
        <v>1.605</v>
      </c>
      <c r="J6040" s="1" t="str">
        <f t="shared" si="95"/>
        <v>2024-05-09-14</v>
      </c>
    </row>
    <row r="6041" spans="1:10" x14ac:dyDescent="0.45">
      <c r="A6041">
        <v>6605472</v>
      </c>
      <c r="B6041" s="1">
        <v>45421.625</v>
      </c>
      <c r="C6041" t="s">
        <v>7</v>
      </c>
      <c r="D6041" t="s">
        <v>8</v>
      </c>
      <c r="E6041" t="s">
        <v>8796</v>
      </c>
      <c r="F6041">
        <v>635</v>
      </c>
      <c r="G6041">
        <v>0.84599999999999997</v>
      </c>
      <c r="H6041">
        <v>1.204</v>
      </c>
      <c r="J6041" s="1" t="str">
        <f t="shared" si="95"/>
        <v>2024-05-09-15</v>
      </c>
    </row>
    <row r="6042" spans="1:10" x14ac:dyDescent="0.45">
      <c r="A6042">
        <v>6606535</v>
      </c>
      <c r="B6042" s="1">
        <v>45421.666666666664</v>
      </c>
      <c r="C6042" t="s">
        <v>7</v>
      </c>
      <c r="D6042" t="s">
        <v>8</v>
      </c>
      <c r="E6042" t="s">
        <v>8796</v>
      </c>
      <c r="F6042">
        <v>635</v>
      </c>
      <c r="G6042">
        <v>4.4999999999999998E-2</v>
      </c>
      <c r="H6042">
        <v>0.42699999999999999</v>
      </c>
      <c r="J6042" s="1" t="str">
        <f t="shared" si="95"/>
        <v>2024-05-09-16</v>
      </c>
    </row>
    <row r="6043" spans="1:10" x14ac:dyDescent="0.45">
      <c r="A6043">
        <v>6608047</v>
      </c>
      <c r="B6043" s="1">
        <v>45421.708333333336</v>
      </c>
      <c r="C6043" t="s">
        <v>7</v>
      </c>
      <c r="D6043" t="s">
        <v>8</v>
      </c>
      <c r="E6043" t="s">
        <v>8796</v>
      </c>
      <c r="F6043">
        <v>635</v>
      </c>
      <c r="G6043">
        <v>8.2000000000000003E-2</v>
      </c>
      <c r="H6043">
        <v>9.5000000000000001E-2</v>
      </c>
      <c r="J6043" s="1" t="str">
        <f t="shared" si="95"/>
        <v>2024-05-09-17</v>
      </c>
    </row>
    <row r="6044" spans="1:10" x14ac:dyDescent="0.45">
      <c r="A6044">
        <v>6608442</v>
      </c>
      <c r="B6044" s="1">
        <v>45421.75</v>
      </c>
      <c r="C6044" t="s">
        <v>7</v>
      </c>
      <c r="D6044" t="s">
        <v>8</v>
      </c>
      <c r="E6044" t="s">
        <v>8796</v>
      </c>
      <c r="F6044">
        <v>635</v>
      </c>
      <c r="G6044">
        <v>0.30499999999999999</v>
      </c>
      <c r="H6044">
        <v>0</v>
      </c>
      <c r="J6044" s="1" t="str">
        <f t="shared" si="95"/>
        <v>2024-05-09-18</v>
      </c>
    </row>
    <row r="6045" spans="1:10" x14ac:dyDescent="0.45">
      <c r="A6045">
        <v>6610218</v>
      </c>
      <c r="B6045" s="1">
        <v>45421.791666666664</v>
      </c>
      <c r="C6045" t="s">
        <v>7</v>
      </c>
      <c r="D6045" t="s">
        <v>8</v>
      </c>
      <c r="E6045" t="s">
        <v>8796</v>
      </c>
      <c r="F6045">
        <v>635</v>
      </c>
      <c r="G6045">
        <v>0.19900000000000001</v>
      </c>
      <c r="H6045">
        <v>0</v>
      </c>
      <c r="J6045" s="1" t="str">
        <f t="shared" si="95"/>
        <v>2024-05-09-19</v>
      </c>
    </row>
    <row r="6046" spans="1:10" x14ac:dyDescent="0.45">
      <c r="A6046">
        <v>6610521</v>
      </c>
      <c r="B6046" s="1">
        <v>45421.833333333336</v>
      </c>
      <c r="C6046" t="s">
        <v>7</v>
      </c>
      <c r="D6046" t="s">
        <v>8</v>
      </c>
      <c r="E6046" t="s">
        <v>8796</v>
      </c>
      <c r="F6046">
        <v>635</v>
      </c>
      <c r="G6046">
        <v>0.16200000000000001</v>
      </c>
      <c r="H6046">
        <v>0</v>
      </c>
      <c r="J6046" s="1" t="str">
        <f t="shared" si="95"/>
        <v>2024-05-09-20</v>
      </c>
    </row>
    <row r="6047" spans="1:10" x14ac:dyDescent="0.45">
      <c r="A6047">
        <v>6611711</v>
      </c>
      <c r="B6047" s="1">
        <v>45421.875</v>
      </c>
      <c r="C6047" t="s">
        <v>7</v>
      </c>
      <c r="D6047" t="s">
        <v>8</v>
      </c>
      <c r="E6047" t="s">
        <v>8796</v>
      </c>
      <c r="F6047">
        <v>635</v>
      </c>
      <c r="G6047">
        <v>0.17199999999999999</v>
      </c>
      <c r="H6047">
        <v>0</v>
      </c>
      <c r="J6047" s="1" t="str">
        <f t="shared" si="95"/>
        <v>2024-05-09-21</v>
      </c>
    </row>
    <row r="6048" spans="1:10" x14ac:dyDescent="0.45">
      <c r="A6048">
        <v>6612517</v>
      </c>
      <c r="B6048" s="1">
        <v>45421.916666666664</v>
      </c>
      <c r="C6048" t="s">
        <v>7</v>
      </c>
      <c r="D6048" t="s">
        <v>8</v>
      </c>
      <c r="E6048" t="s">
        <v>8796</v>
      </c>
      <c r="F6048">
        <v>635</v>
      </c>
      <c r="G6048">
        <v>0.12</v>
      </c>
      <c r="H6048">
        <v>0</v>
      </c>
      <c r="J6048" s="1" t="str">
        <f t="shared" si="95"/>
        <v>2024-05-09-22</v>
      </c>
    </row>
    <row r="6049" spans="1:10" x14ac:dyDescent="0.45">
      <c r="A6049">
        <v>6614139</v>
      </c>
      <c r="B6049" s="1">
        <v>45421.958333333336</v>
      </c>
      <c r="C6049" t="s">
        <v>7</v>
      </c>
      <c r="D6049" t="s">
        <v>8</v>
      </c>
      <c r="E6049" t="s">
        <v>8796</v>
      </c>
      <c r="F6049">
        <v>635</v>
      </c>
      <c r="G6049">
        <v>0.161</v>
      </c>
      <c r="H6049">
        <v>0</v>
      </c>
      <c r="J6049" s="1" t="str">
        <f t="shared" si="95"/>
        <v>2024-05-09-23</v>
      </c>
    </row>
    <row r="6050" spans="1:10" x14ac:dyDescent="0.45">
      <c r="A6050">
        <v>6615461</v>
      </c>
      <c r="B6050" s="1">
        <v>45422</v>
      </c>
      <c r="C6050" t="s">
        <v>7</v>
      </c>
      <c r="D6050" t="s">
        <v>8</v>
      </c>
      <c r="E6050" t="s">
        <v>8796</v>
      </c>
      <c r="F6050">
        <v>635</v>
      </c>
      <c r="G6050">
        <v>0.154</v>
      </c>
      <c r="H6050">
        <v>0</v>
      </c>
      <c r="J6050" s="1" t="str">
        <f t="shared" si="95"/>
        <v>2024-05-10-00</v>
      </c>
    </row>
    <row r="6051" spans="1:10" x14ac:dyDescent="0.45">
      <c r="A6051">
        <v>6616215</v>
      </c>
      <c r="B6051" s="1">
        <v>45422.041666666664</v>
      </c>
      <c r="C6051" t="s">
        <v>7</v>
      </c>
      <c r="D6051" t="s">
        <v>8</v>
      </c>
      <c r="E6051" t="s">
        <v>8796</v>
      </c>
      <c r="F6051">
        <v>635</v>
      </c>
      <c r="G6051">
        <v>0.14000000000000001</v>
      </c>
      <c r="H6051">
        <v>0</v>
      </c>
      <c r="J6051" s="1" t="str">
        <f t="shared" si="95"/>
        <v>2024-05-10-01</v>
      </c>
    </row>
    <row r="6052" spans="1:10" x14ac:dyDescent="0.45">
      <c r="A6052">
        <v>6617177</v>
      </c>
      <c r="B6052" s="1">
        <v>45422.083333333336</v>
      </c>
      <c r="C6052" t="s">
        <v>7</v>
      </c>
      <c r="D6052" t="s">
        <v>8</v>
      </c>
      <c r="E6052" t="s">
        <v>8796</v>
      </c>
      <c r="F6052">
        <v>635</v>
      </c>
      <c r="G6052">
        <v>8.4000000000000005E-2</v>
      </c>
      <c r="H6052">
        <v>0</v>
      </c>
      <c r="J6052" s="1" t="str">
        <f t="shared" si="95"/>
        <v>2024-05-10-02</v>
      </c>
    </row>
    <row r="6053" spans="1:10" x14ac:dyDescent="0.45">
      <c r="A6053">
        <v>6618873</v>
      </c>
      <c r="B6053" s="1">
        <v>45422.125</v>
      </c>
      <c r="C6053" t="s">
        <v>7</v>
      </c>
      <c r="D6053" t="s">
        <v>8</v>
      </c>
      <c r="E6053" t="s">
        <v>8796</v>
      </c>
      <c r="F6053">
        <v>635</v>
      </c>
      <c r="G6053">
        <v>0.125</v>
      </c>
      <c r="H6053">
        <v>5.0000000000000001E-3</v>
      </c>
      <c r="J6053" s="1" t="str">
        <f t="shared" si="95"/>
        <v>2024-05-10-03</v>
      </c>
    </row>
    <row r="6054" spans="1:10" x14ac:dyDescent="0.45">
      <c r="A6054">
        <v>6620097</v>
      </c>
      <c r="B6054" s="1">
        <v>45422.166666666664</v>
      </c>
      <c r="C6054" t="s">
        <v>7</v>
      </c>
      <c r="D6054" t="s">
        <v>8</v>
      </c>
      <c r="E6054" t="s">
        <v>8796</v>
      </c>
      <c r="F6054">
        <v>635</v>
      </c>
      <c r="G6054">
        <v>0.14000000000000001</v>
      </c>
      <c r="H6054">
        <v>3.9E-2</v>
      </c>
      <c r="J6054" s="1" t="str">
        <f t="shared" si="95"/>
        <v>2024-05-10-04</v>
      </c>
    </row>
    <row r="6055" spans="1:10" x14ac:dyDescent="0.45">
      <c r="A6055">
        <v>6620612</v>
      </c>
      <c r="B6055" s="1">
        <v>45422.208333333336</v>
      </c>
      <c r="C6055" t="s">
        <v>7</v>
      </c>
      <c r="D6055" t="s">
        <v>8</v>
      </c>
      <c r="E6055" t="s">
        <v>8796</v>
      </c>
      <c r="F6055">
        <v>635</v>
      </c>
      <c r="G6055">
        <v>0.312</v>
      </c>
      <c r="H6055">
        <v>0.06</v>
      </c>
      <c r="J6055" s="1" t="str">
        <f t="shared" si="95"/>
        <v>2024-05-10-05</v>
      </c>
    </row>
    <row r="6056" spans="1:10" x14ac:dyDescent="0.45">
      <c r="A6056">
        <v>6621497</v>
      </c>
      <c r="B6056" s="1">
        <v>45422.25</v>
      </c>
      <c r="C6056" t="s">
        <v>7</v>
      </c>
      <c r="D6056" t="s">
        <v>8</v>
      </c>
      <c r="E6056" t="s">
        <v>8796</v>
      </c>
      <c r="F6056">
        <v>635</v>
      </c>
      <c r="G6056">
        <v>0.622</v>
      </c>
      <c r="H6056">
        <v>9.5000000000000001E-2</v>
      </c>
      <c r="J6056" s="1" t="str">
        <f t="shared" si="95"/>
        <v>2024-05-10-06</v>
      </c>
    </row>
    <row r="6057" spans="1:10" x14ac:dyDescent="0.45">
      <c r="A6057">
        <v>6622504</v>
      </c>
      <c r="B6057" s="1">
        <v>45422.291666666664</v>
      </c>
      <c r="C6057" t="s">
        <v>7</v>
      </c>
      <c r="D6057" t="s">
        <v>8</v>
      </c>
      <c r="E6057" t="s">
        <v>8796</v>
      </c>
      <c r="F6057">
        <v>635</v>
      </c>
      <c r="G6057">
        <v>3.0000000000000001E-3</v>
      </c>
      <c r="H6057">
        <v>0.44800000000000001</v>
      </c>
      <c r="J6057" s="1" t="str">
        <f t="shared" si="95"/>
        <v>2024-05-10-07</v>
      </c>
    </row>
    <row r="6058" spans="1:10" x14ac:dyDescent="0.45">
      <c r="A6058">
        <v>6623610</v>
      </c>
      <c r="B6058" s="1">
        <v>45422.333333333336</v>
      </c>
      <c r="C6058" t="s">
        <v>7</v>
      </c>
      <c r="D6058" t="s">
        <v>8</v>
      </c>
      <c r="E6058" t="s">
        <v>8796</v>
      </c>
      <c r="F6058">
        <v>635</v>
      </c>
      <c r="G6058">
        <v>0</v>
      </c>
      <c r="H6058">
        <v>1.1359999999999999</v>
      </c>
      <c r="J6058" s="1" t="str">
        <f t="shared" si="95"/>
        <v>2024-05-10-08</v>
      </c>
    </row>
    <row r="6059" spans="1:10" x14ac:dyDescent="0.45">
      <c r="A6059">
        <v>6624917</v>
      </c>
      <c r="B6059" s="1">
        <v>45422.375</v>
      </c>
      <c r="C6059" t="s">
        <v>7</v>
      </c>
      <c r="D6059" t="s">
        <v>8</v>
      </c>
      <c r="E6059" t="s">
        <v>8796</v>
      </c>
      <c r="F6059">
        <v>635</v>
      </c>
      <c r="G6059">
        <v>0</v>
      </c>
      <c r="H6059">
        <v>1.409</v>
      </c>
      <c r="J6059" s="1" t="str">
        <f t="shared" si="95"/>
        <v>2024-05-10-09</v>
      </c>
    </row>
    <row r="6060" spans="1:10" x14ac:dyDescent="0.45">
      <c r="A6060">
        <v>6625855</v>
      </c>
      <c r="B6060" s="1">
        <v>45422.416666666664</v>
      </c>
      <c r="C6060" t="s">
        <v>7</v>
      </c>
      <c r="D6060" t="s">
        <v>8</v>
      </c>
      <c r="E6060" t="s">
        <v>8796</v>
      </c>
      <c r="F6060">
        <v>635</v>
      </c>
      <c r="G6060">
        <v>0.27800000000000002</v>
      </c>
      <c r="H6060">
        <v>2.125</v>
      </c>
      <c r="J6060" s="1" t="str">
        <f t="shared" si="95"/>
        <v>2024-05-10-10</v>
      </c>
    </row>
    <row r="6061" spans="1:10" x14ac:dyDescent="0.45">
      <c r="A6061">
        <v>6627737</v>
      </c>
      <c r="B6061" s="1">
        <v>45422.458333333336</v>
      </c>
      <c r="C6061" t="s">
        <v>7</v>
      </c>
      <c r="D6061" t="s">
        <v>8</v>
      </c>
      <c r="E6061" t="s">
        <v>8796</v>
      </c>
      <c r="F6061">
        <v>635</v>
      </c>
      <c r="G6061">
        <v>0.11</v>
      </c>
      <c r="H6061">
        <v>2.839</v>
      </c>
      <c r="J6061" s="1" t="str">
        <f t="shared" si="95"/>
        <v>2024-05-10-11</v>
      </c>
    </row>
    <row r="6062" spans="1:10" x14ac:dyDescent="0.45">
      <c r="A6062">
        <v>6628673</v>
      </c>
      <c r="B6062" s="1">
        <v>45422.5</v>
      </c>
      <c r="C6062" t="s">
        <v>7</v>
      </c>
      <c r="D6062" t="s">
        <v>8</v>
      </c>
      <c r="E6062" t="s">
        <v>8796</v>
      </c>
      <c r="F6062">
        <v>635</v>
      </c>
      <c r="G6062">
        <v>7.0999999999999994E-2</v>
      </c>
      <c r="H6062">
        <v>3.4169999999999998</v>
      </c>
      <c r="J6062" s="1" t="str">
        <f t="shared" si="95"/>
        <v>2024-05-10-12</v>
      </c>
    </row>
    <row r="6063" spans="1:10" x14ac:dyDescent="0.45">
      <c r="A6063">
        <v>6629271</v>
      </c>
      <c r="B6063" s="1">
        <v>45422.541666666664</v>
      </c>
      <c r="C6063" t="s">
        <v>7</v>
      </c>
      <c r="D6063" t="s">
        <v>8</v>
      </c>
      <c r="E6063" t="s">
        <v>8796</v>
      </c>
      <c r="F6063">
        <v>635</v>
      </c>
      <c r="G6063">
        <v>0.40699999999999997</v>
      </c>
      <c r="H6063">
        <v>2.2959999999999998</v>
      </c>
      <c r="J6063" s="1" t="str">
        <f t="shared" si="95"/>
        <v>2024-05-10-13</v>
      </c>
    </row>
    <row r="6064" spans="1:10" x14ac:dyDescent="0.45">
      <c r="A6064">
        <v>6631008</v>
      </c>
      <c r="B6064" s="1">
        <v>45422.583333333336</v>
      </c>
      <c r="C6064" t="s">
        <v>7</v>
      </c>
      <c r="D6064" t="s">
        <v>8</v>
      </c>
      <c r="E6064" t="s">
        <v>8796</v>
      </c>
      <c r="F6064">
        <v>635</v>
      </c>
      <c r="G6064">
        <v>0.41899999999999998</v>
      </c>
      <c r="H6064">
        <v>1.716</v>
      </c>
      <c r="J6064" s="1" t="str">
        <f t="shared" si="95"/>
        <v>2024-05-10-14</v>
      </c>
    </row>
    <row r="6065" spans="1:10" x14ac:dyDescent="0.45">
      <c r="A6065">
        <v>6631439</v>
      </c>
      <c r="B6065" s="1">
        <v>45422.625</v>
      </c>
      <c r="C6065" t="s">
        <v>7</v>
      </c>
      <c r="D6065" t="s">
        <v>8</v>
      </c>
      <c r="E6065" t="s">
        <v>8796</v>
      </c>
      <c r="F6065">
        <v>635</v>
      </c>
      <c r="G6065">
        <v>0.23200000000000001</v>
      </c>
      <c r="H6065">
        <v>1.4219999999999999</v>
      </c>
      <c r="J6065" s="1" t="str">
        <f t="shared" si="95"/>
        <v>2024-05-10-15</v>
      </c>
    </row>
    <row r="6066" spans="1:10" x14ac:dyDescent="0.45">
      <c r="A6066">
        <v>6632576</v>
      </c>
      <c r="B6066" s="1">
        <v>45422.666666666664</v>
      </c>
      <c r="C6066" t="s">
        <v>7</v>
      </c>
      <c r="D6066" t="s">
        <v>8</v>
      </c>
      <c r="E6066" t="s">
        <v>8796</v>
      </c>
      <c r="F6066">
        <v>635</v>
      </c>
      <c r="G6066">
        <v>0.01</v>
      </c>
      <c r="H6066">
        <v>0.55300000000000005</v>
      </c>
      <c r="J6066" s="1" t="str">
        <f t="shared" si="95"/>
        <v>2024-05-10-16</v>
      </c>
    </row>
    <row r="6067" spans="1:10" x14ac:dyDescent="0.45">
      <c r="A6067">
        <v>6633728</v>
      </c>
      <c r="B6067" s="1">
        <v>45422.708333333336</v>
      </c>
      <c r="C6067" t="s">
        <v>7</v>
      </c>
      <c r="D6067" t="s">
        <v>8</v>
      </c>
      <c r="E6067" t="s">
        <v>8796</v>
      </c>
      <c r="F6067">
        <v>635</v>
      </c>
      <c r="G6067">
        <v>0.14000000000000001</v>
      </c>
      <c r="H6067">
        <v>6.4000000000000001E-2</v>
      </c>
      <c r="J6067" s="1" t="str">
        <f t="shared" si="95"/>
        <v>2024-05-10-17</v>
      </c>
    </row>
    <row r="6068" spans="1:10" x14ac:dyDescent="0.45">
      <c r="A6068">
        <v>6635082</v>
      </c>
      <c r="B6068" s="1">
        <v>45422.75</v>
      </c>
      <c r="C6068" t="s">
        <v>7</v>
      </c>
      <c r="D6068" t="s">
        <v>8</v>
      </c>
      <c r="E6068" t="s">
        <v>8796</v>
      </c>
      <c r="F6068">
        <v>635</v>
      </c>
      <c r="G6068">
        <v>0.19900000000000001</v>
      </c>
      <c r="H6068">
        <v>2E-3</v>
      </c>
      <c r="J6068" s="1" t="str">
        <f t="shared" si="95"/>
        <v>2024-05-10-18</v>
      </c>
    </row>
    <row r="6069" spans="1:10" x14ac:dyDescent="0.45">
      <c r="A6069">
        <v>6635728</v>
      </c>
      <c r="B6069" s="1">
        <v>45422.791666666664</v>
      </c>
      <c r="C6069" t="s">
        <v>7</v>
      </c>
      <c r="D6069" t="s">
        <v>8</v>
      </c>
      <c r="E6069" t="s">
        <v>8796</v>
      </c>
      <c r="F6069">
        <v>635</v>
      </c>
      <c r="G6069">
        <v>0.20699999999999999</v>
      </c>
      <c r="H6069">
        <v>0</v>
      </c>
      <c r="J6069" s="1" t="str">
        <f t="shared" si="95"/>
        <v>2024-05-10-19</v>
      </c>
    </row>
    <row r="6070" spans="1:10" x14ac:dyDescent="0.45">
      <c r="A6070">
        <v>6636917</v>
      </c>
      <c r="B6070" s="1">
        <v>45422.833333333336</v>
      </c>
      <c r="C6070" t="s">
        <v>7</v>
      </c>
      <c r="D6070" t="s">
        <v>8</v>
      </c>
      <c r="E6070" t="s">
        <v>8796</v>
      </c>
      <c r="F6070">
        <v>635</v>
      </c>
      <c r="G6070">
        <v>7.8E-2</v>
      </c>
      <c r="H6070">
        <v>0</v>
      </c>
      <c r="J6070" s="1" t="str">
        <f t="shared" si="95"/>
        <v>2024-05-10-20</v>
      </c>
    </row>
    <row r="6071" spans="1:10" x14ac:dyDescent="0.45">
      <c r="A6071">
        <v>6638218</v>
      </c>
      <c r="B6071" s="1">
        <v>45422.875</v>
      </c>
      <c r="C6071" t="s">
        <v>7</v>
      </c>
      <c r="D6071" t="s">
        <v>8</v>
      </c>
      <c r="E6071" t="s">
        <v>8796</v>
      </c>
      <c r="F6071">
        <v>635</v>
      </c>
      <c r="G6071">
        <v>0.108</v>
      </c>
      <c r="H6071">
        <v>0</v>
      </c>
      <c r="J6071" s="1" t="str">
        <f t="shared" si="95"/>
        <v>2024-05-10-21</v>
      </c>
    </row>
    <row r="6072" spans="1:10" x14ac:dyDescent="0.45">
      <c r="A6072">
        <v>6639066</v>
      </c>
      <c r="B6072" s="1">
        <v>45422.916666666664</v>
      </c>
      <c r="C6072" t="s">
        <v>7</v>
      </c>
      <c r="D6072" t="s">
        <v>8</v>
      </c>
      <c r="E6072" t="s">
        <v>8796</v>
      </c>
      <c r="F6072">
        <v>635</v>
      </c>
      <c r="G6072">
        <v>0.105</v>
      </c>
      <c r="H6072">
        <v>0</v>
      </c>
      <c r="J6072" s="1" t="str">
        <f t="shared" si="95"/>
        <v>2024-05-10-22</v>
      </c>
    </row>
    <row r="6073" spans="1:10" x14ac:dyDescent="0.45">
      <c r="A6073">
        <v>6640227</v>
      </c>
      <c r="B6073" s="1">
        <v>45422.958333333336</v>
      </c>
      <c r="C6073" t="s">
        <v>7</v>
      </c>
      <c r="D6073" t="s">
        <v>8</v>
      </c>
      <c r="E6073" t="s">
        <v>8796</v>
      </c>
      <c r="F6073">
        <v>635</v>
      </c>
      <c r="G6073">
        <v>0.17199999999999999</v>
      </c>
      <c r="H6073">
        <v>0</v>
      </c>
      <c r="J6073" s="1" t="str">
        <f t="shared" si="95"/>
        <v>2024-05-10-23</v>
      </c>
    </row>
    <row r="6074" spans="1:10" x14ac:dyDescent="0.45">
      <c r="A6074">
        <v>6641720</v>
      </c>
      <c r="B6074" s="1">
        <v>45423</v>
      </c>
      <c r="C6074" t="s">
        <v>7</v>
      </c>
      <c r="D6074" t="s">
        <v>8</v>
      </c>
      <c r="E6074" t="s">
        <v>8796</v>
      </c>
      <c r="F6074">
        <v>635</v>
      </c>
      <c r="G6074">
        <v>0.192</v>
      </c>
      <c r="H6074">
        <v>0</v>
      </c>
      <c r="J6074" s="1" t="str">
        <f t="shared" si="95"/>
        <v>2024-05-11-00</v>
      </c>
    </row>
    <row r="6075" spans="1:10" x14ac:dyDescent="0.45">
      <c r="A6075">
        <v>6642223</v>
      </c>
      <c r="B6075" s="1">
        <v>45423.041666666664</v>
      </c>
      <c r="C6075" t="s">
        <v>7</v>
      </c>
      <c r="D6075" t="s">
        <v>8</v>
      </c>
      <c r="E6075" t="s">
        <v>8796</v>
      </c>
      <c r="F6075">
        <v>635</v>
      </c>
      <c r="G6075">
        <v>0.18099999999999999</v>
      </c>
      <c r="H6075">
        <v>0</v>
      </c>
      <c r="J6075" s="1" t="str">
        <f t="shared" si="95"/>
        <v>2024-05-11-01</v>
      </c>
    </row>
    <row r="6076" spans="1:10" x14ac:dyDescent="0.45">
      <c r="A6076">
        <v>6644123</v>
      </c>
      <c r="B6076" s="1">
        <v>45423.083333333336</v>
      </c>
      <c r="C6076" t="s">
        <v>7</v>
      </c>
      <c r="D6076" t="s">
        <v>8</v>
      </c>
      <c r="E6076" t="s">
        <v>8796</v>
      </c>
      <c r="F6076">
        <v>635</v>
      </c>
      <c r="G6076">
        <v>0.13500000000000001</v>
      </c>
      <c r="H6076">
        <v>0</v>
      </c>
      <c r="J6076" s="1" t="str">
        <f t="shared" si="95"/>
        <v>2024-05-11-02</v>
      </c>
    </row>
    <row r="6077" spans="1:10" x14ac:dyDescent="0.45">
      <c r="A6077">
        <v>6645229</v>
      </c>
      <c r="B6077" s="1">
        <v>45423.125</v>
      </c>
      <c r="C6077" t="s">
        <v>7</v>
      </c>
      <c r="D6077" t="s">
        <v>8</v>
      </c>
      <c r="E6077" t="s">
        <v>8796</v>
      </c>
      <c r="F6077">
        <v>635</v>
      </c>
      <c r="G6077">
        <v>6.9000000000000006E-2</v>
      </c>
      <c r="H6077">
        <v>0.128</v>
      </c>
      <c r="J6077" s="1" t="str">
        <f t="shared" si="95"/>
        <v>2024-05-11-03</v>
      </c>
    </row>
    <row r="6078" spans="1:10" x14ac:dyDescent="0.45">
      <c r="A6078">
        <v>6645820</v>
      </c>
      <c r="B6078" s="1">
        <v>45423.166666666664</v>
      </c>
      <c r="C6078" t="s">
        <v>7</v>
      </c>
      <c r="D6078" t="s">
        <v>8</v>
      </c>
      <c r="E6078" t="s">
        <v>8796</v>
      </c>
      <c r="F6078">
        <v>635</v>
      </c>
      <c r="G6078">
        <v>8.0000000000000002E-3</v>
      </c>
      <c r="H6078">
        <v>0.36</v>
      </c>
      <c r="J6078" s="1" t="str">
        <f t="shared" si="95"/>
        <v>2024-05-11-04</v>
      </c>
    </row>
    <row r="6079" spans="1:10" x14ac:dyDescent="0.45">
      <c r="A6079">
        <v>6646963</v>
      </c>
      <c r="B6079" s="1">
        <v>45423.208333333336</v>
      </c>
      <c r="C6079" t="s">
        <v>7</v>
      </c>
      <c r="D6079" t="s">
        <v>8</v>
      </c>
      <c r="E6079" t="s">
        <v>8796</v>
      </c>
      <c r="F6079">
        <v>635</v>
      </c>
      <c r="G6079">
        <v>0.51900000000000002</v>
      </c>
      <c r="H6079">
        <v>0.874</v>
      </c>
      <c r="J6079" s="1" t="str">
        <f t="shared" si="95"/>
        <v>2024-05-11-05</v>
      </c>
    </row>
    <row r="6080" spans="1:10" x14ac:dyDescent="0.45">
      <c r="A6080">
        <v>6648123</v>
      </c>
      <c r="B6080" s="1">
        <v>45423.25</v>
      </c>
      <c r="C6080" t="s">
        <v>7</v>
      </c>
      <c r="D6080" t="s">
        <v>8</v>
      </c>
      <c r="E6080" t="s">
        <v>8796</v>
      </c>
      <c r="F6080">
        <v>635</v>
      </c>
      <c r="G6080">
        <v>0</v>
      </c>
      <c r="H6080">
        <v>2.2850000000000001</v>
      </c>
      <c r="J6080" s="1" t="str">
        <f t="shared" si="95"/>
        <v>2024-05-11-06</v>
      </c>
    </row>
    <row r="6081" spans="1:10" x14ac:dyDescent="0.45">
      <c r="A6081">
        <v>6649319</v>
      </c>
      <c r="B6081" s="1">
        <v>45423.291666666664</v>
      </c>
      <c r="C6081" t="s">
        <v>7</v>
      </c>
      <c r="D6081" t="s">
        <v>8</v>
      </c>
      <c r="E6081" t="s">
        <v>8796</v>
      </c>
      <c r="F6081">
        <v>635</v>
      </c>
      <c r="G6081">
        <v>0</v>
      </c>
      <c r="H6081">
        <v>2.9289999999999998</v>
      </c>
      <c r="J6081" s="1" t="str">
        <f t="shared" si="95"/>
        <v>2024-05-11-07</v>
      </c>
    </row>
    <row r="6082" spans="1:10" x14ac:dyDescent="0.45">
      <c r="A6082">
        <v>6650331</v>
      </c>
      <c r="B6082" s="1">
        <v>45423.333333333336</v>
      </c>
      <c r="C6082" t="s">
        <v>7</v>
      </c>
      <c r="D6082" t="s">
        <v>8</v>
      </c>
      <c r="E6082" t="s">
        <v>8796</v>
      </c>
      <c r="F6082">
        <v>635</v>
      </c>
      <c r="G6082">
        <v>0</v>
      </c>
      <c r="H6082">
        <v>3.7690000000000001</v>
      </c>
      <c r="J6082" s="1" t="str">
        <f t="shared" si="95"/>
        <v>2024-05-11-08</v>
      </c>
    </row>
    <row r="6083" spans="1:10" x14ac:dyDescent="0.45">
      <c r="A6083">
        <v>6651413</v>
      </c>
      <c r="B6083" s="1">
        <v>45423.375</v>
      </c>
      <c r="C6083" t="s">
        <v>7</v>
      </c>
      <c r="D6083" t="s">
        <v>8</v>
      </c>
      <c r="E6083" t="s">
        <v>8796</v>
      </c>
      <c r="F6083">
        <v>635</v>
      </c>
      <c r="G6083">
        <v>4.9000000000000002E-2</v>
      </c>
      <c r="H6083">
        <v>3.7949999999999999</v>
      </c>
      <c r="J6083" s="1" t="str">
        <f t="shared" ref="J6083:J6146" si="96">TEXT(YEAR(B6083),"0000")&amp;"-"&amp;TEXT(MONTH(B6083),"00")&amp;"-"&amp;TEXT(DAY(B6083),"00")&amp;"-"&amp;TEXT(HOUR(B6083),"00")</f>
        <v>2024-05-11-09</v>
      </c>
    </row>
    <row r="6084" spans="1:10" x14ac:dyDescent="0.45">
      <c r="A6084">
        <v>6652536</v>
      </c>
      <c r="B6084" s="1">
        <v>45423.416666666664</v>
      </c>
      <c r="C6084" t="s">
        <v>7</v>
      </c>
      <c r="D6084" t="s">
        <v>8</v>
      </c>
      <c r="E6084" t="s">
        <v>8796</v>
      </c>
      <c r="F6084">
        <v>635</v>
      </c>
      <c r="G6084">
        <v>0.27400000000000002</v>
      </c>
      <c r="H6084">
        <v>3.5680000000000001</v>
      </c>
      <c r="J6084" s="1" t="str">
        <f t="shared" si="96"/>
        <v>2024-05-11-10</v>
      </c>
    </row>
    <row r="6085" spans="1:10" x14ac:dyDescent="0.45">
      <c r="A6085">
        <v>6653773</v>
      </c>
      <c r="B6085" s="1">
        <v>45423.458333333336</v>
      </c>
      <c r="C6085" t="s">
        <v>7</v>
      </c>
      <c r="D6085" t="s">
        <v>8</v>
      </c>
      <c r="E6085" t="s">
        <v>8796</v>
      </c>
      <c r="F6085">
        <v>635</v>
      </c>
      <c r="G6085">
        <v>0.11600000000000001</v>
      </c>
      <c r="H6085">
        <v>3.7890000000000001</v>
      </c>
      <c r="J6085" s="1" t="str">
        <f t="shared" si="96"/>
        <v>2024-05-11-11</v>
      </c>
    </row>
    <row r="6086" spans="1:10" x14ac:dyDescent="0.45">
      <c r="A6086">
        <v>6654182</v>
      </c>
      <c r="B6086" s="1">
        <v>45423.5</v>
      </c>
      <c r="C6086" t="s">
        <v>7</v>
      </c>
      <c r="D6086" t="s">
        <v>8</v>
      </c>
      <c r="E6086" t="s">
        <v>8796</v>
      </c>
      <c r="F6086">
        <v>635</v>
      </c>
      <c r="G6086">
        <v>0</v>
      </c>
      <c r="H6086">
        <v>4.1100000000000003</v>
      </c>
      <c r="J6086" s="1" t="str">
        <f t="shared" si="96"/>
        <v>2024-05-11-12</v>
      </c>
    </row>
    <row r="6087" spans="1:10" x14ac:dyDescent="0.45">
      <c r="A6087">
        <v>6656264</v>
      </c>
      <c r="B6087" s="1">
        <v>45423.541666666664</v>
      </c>
      <c r="C6087" t="s">
        <v>7</v>
      </c>
      <c r="D6087" t="s">
        <v>8</v>
      </c>
      <c r="E6087" t="s">
        <v>8796</v>
      </c>
      <c r="F6087">
        <v>635</v>
      </c>
      <c r="G6087">
        <v>0</v>
      </c>
      <c r="H6087">
        <v>3.6459999999999999</v>
      </c>
      <c r="J6087" s="1" t="str">
        <f t="shared" si="96"/>
        <v>2024-05-11-13</v>
      </c>
    </row>
    <row r="6088" spans="1:10" x14ac:dyDescent="0.45">
      <c r="A6088">
        <v>6656686</v>
      </c>
      <c r="B6088" s="1">
        <v>45423.583333333336</v>
      </c>
      <c r="C6088" t="s">
        <v>7</v>
      </c>
      <c r="D6088" t="s">
        <v>8</v>
      </c>
      <c r="E6088" t="s">
        <v>8796</v>
      </c>
      <c r="F6088">
        <v>635</v>
      </c>
      <c r="G6088">
        <v>0.113</v>
      </c>
      <c r="H6088">
        <v>2.5950000000000002</v>
      </c>
      <c r="J6088" s="1" t="str">
        <f t="shared" si="96"/>
        <v>2024-05-11-14</v>
      </c>
    </row>
    <row r="6089" spans="1:10" x14ac:dyDescent="0.45">
      <c r="A6089">
        <v>6657580</v>
      </c>
      <c r="B6089" s="1">
        <v>45423.625</v>
      </c>
      <c r="C6089" t="s">
        <v>7</v>
      </c>
      <c r="D6089" t="s">
        <v>8</v>
      </c>
      <c r="E6089" t="s">
        <v>8796</v>
      </c>
      <c r="F6089">
        <v>635</v>
      </c>
      <c r="G6089">
        <v>0</v>
      </c>
      <c r="H6089">
        <v>1.6519999999999999</v>
      </c>
      <c r="J6089" s="1" t="str">
        <f t="shared" si="96"/>
        <v>2024-05-11-15</v>
      </c>
    </row>
    <row r="6090" spans="1:10" x14ac:dyDescent="0.45">
      <c r="A6090">
        <v>6658813</v>
      </c>
      <c r="B6090" s="1">
        <v>45423.666666666664</v>
      </c>
      <c r="C6090" t="s">
        <v>7</v>
      </c>
      <c r="D6090" t="s">
        <v>8</v>
      </c>
      <c r="E6090" t="s">
        <v>8796</v>
      </c>
      <c r="F6090">
        <v>635</v>
      </c>
      <c r="G6090">
        <v>2.5999999999999999E-2</v>
      </c>
      <c r="H6090">
        <v>0.59</v>
      </c>
      <c r="J6090" s="1" t="str">
        <f t="shared" si="96"/>
        <v>2024-05-11-16</v>
      </c>
    </row>
    <row r="6091" spans="1:10" x14ac:dyDescent="0.45">
      <c r="A6091">
        <v>6660109</v>
      </c>
      <c r="B6091" s="1">
        <v>45423.708333333336</v>
      </c>
      <c r="C6091" t="s">
        <v>7</v>
      </c>
      <c r="D6091" t="s">
        <v>8</v>
      </c>
      <c r="E6091" t="s">
        <v>8796</v>
      </c>
      <c r="F6091">
        <v>635</v>
      </c>
      <c r="G6091">
        <v>0.124</v>
      </c>
      <c r="H6091">
        <v>7.0000000000000007E-2</v>
      </c>
      <c r="J6091" s="1" t="str">
        <f t="shared" si="96"/>
        <v>2024-05-11-17</v>
      </c>
    </row>
    <row r="6092" spans="1:10" x14ac:dyDescent="0.45">
      <c r="A6092">
        <v>6661290</v>
      </c>
      <c r="B6092" s="1">
        <v>45423.75</v>
      </c>
      <c r="C6092" t="s">
        <v>7</v>
      </c>
      <c r="D6092" t="s">
        <v>8</v>
      </c>
      <c r="E6092" t="s">
        <v>8796</v>
      </c>
      <c r="F6092">
        <v>635</v>
      </c>
      <c r="G6092">
        <v>0.22800000000000001</v>
      </c>
      <c r="H6092">
        <v>1E-3</v>
      </c>
      <c r="J6092" s="1" t="str">
        <f t="shared" si="96"/>
        <v>2024-05-11-18</v>
      </c>
    </row>
    <row r="6093" spans="1:10" x14ac:dyDescent="0.45">
      <c r="A6093">
        <v>6661908</v>
      </c>
      <c r="B6093" s="1">
        <v>45423.791666666664</v>
      </c>
      <c r="C6093" t="s">
        <v>7</v>
      </c>
      <c r="D6093" t="s">
        <v>8</v>
      </c>
      <c r="E6093" t="s">
        <v>8796</v>
      </c>
      <c r="F6093">
        <v>635</v>
      </c>
      <c r="G6093">
        <v>0.156</v>
      </c>
      <c r="H6093">
        <v>0</v>
      </c>
      <c r="J6093" s="1" t="str">
        <f t="shared" si="96"/>
        <v>2024-05-11-19</v>
      </c>
    </row>
    <row r="6094" spans="1:10" x14ac:dyDescent="0.45">
      <c r="A6094">
        <v>6663615</v>
      </c>
      <c r="B6094" s="1">
        <v>45423.833333333336</v>
      </c>
      <c r="C6094" t="s">
        <v>7</v>
      </c>
      <c r="D6094" t="s">
        <v>8</v>
      </c>
      <c r="E6094" t="s">
        <v>8796</v>
      </c>
      <c r="F6094">
        <v>635</v>
      </c>
      <c r="G6094">
        <v>0.34200000000000003</v>
      </c>
      <c r="H6094">
        <v>0</v>
      </c>
      <c r="J6094" s="1" t="str">
        <f t="shared" si="96"/>
        <v>2024-05-11-20</v>
      </c>
    </row>
    <row r="6095" spans="1:10" x14ac:dyDescent="0.45">
      <c r="A6095">
        <v>6664858</v>
      </c>
      <c r="B6095" s="1">
        <v>45423.875</v>
      </c>
      <c r="C6095" t="s">
        <v>7</v>
      </c>
      <c r="D6095" t="s">
        <v>8</v>
      </c>
      <c r="E6095" t="s">
        <v>8796</v>
      </c>
      <c r="F6095">
        <v>635</v>
      </c>
      <c r="G6095">
        <v>0.16900000000000001</v>
      </c>
      <c r="H6095">
        <v>0</v>
      </c>
      <c r="J6095" s="1" t="str">
        <f t="shared" si="96"/>
        <v>2024-05-11-21</v>
      </c>
    </row>
    <row r="6096" spans="1:10" x14ac:dyDescent="0.45">
      <c r="A6096">
        <v>6666052</v>
      </c>
      <c r="B6096" s="1">
        <v>45423.916666666664</v>
      </c>
      <c r="C6096" t="s">
        <v>7</v>
      </c>
      <c r="D6096" t="s">
        <v>8</v>
      </c>
      <c r="E6096" t="s">
        <v>8796</v>
      </c>
      <c r="F6096">
        <v>635</v>
      </c>
      <c r="G6096">
        <v>0.14899999999999999</v>
      </c>
      <c r="H6096">
        <v>0</v>
      </c>
      <c r="J6096" s="1" t="str">
        <f t="shared" si="96"/>
        <v>2024-05-11-22</v>
      </c>
    </row>
    <row r="6097" spans="1:10" x14ac:dyDescent="0.45">
      <c r="A6097">
        <v>6666258</v>
      </c>
      <c r="B6097" s="1">
        <v>45423.958333333336</v>
      </c>
      <c r="C6097" t="s">
        <v>7</v>
      </c>
      <c r="D6097" t="s">
        <v>8</v>
      </c>
      <c r="E6097" t="s">
        <v>8796</v>
      </c>
      <c r="F6097">
        <v>635</v>
      </c>
      <c r="G6097">
        <v>8.2000000000000003E-2</v>
      </c>
      <c r="H6097">
        <v>0</v>
      </c>
      <c r="J6097" s="1" t="str">
        <f t="shared" si="96"/>
        <v>2024-05-11-23</v>
      </c>
    </row>
    <row r="6098" spans="1:10" x14ac:dyDescent="0.45">
      <c r="A6098">
        <v>6667517</v>
      </c>
      <c r="B6098" s="1">
        <v>45424</v>
      </c>
      <c r="C6098" t="s">
        <v>7</v>
      </c>
      <c r="D6098" t="s">
        <v>8</v>
      </c>
      <c r="E6098" t="s">
        <v>8796</v>
      </c>
      <c r="F6098">
        <v>635</v>
      </c>
      <c r="G6098">
        <v>0.08</v>
      </c>
      <c r="H6098">
        <v>0</v>
      </c>
      <c r="J6098" s="1" t="str">
        <f t="shared" si="96"/>
        <v>2024-05-12-00</v>
      </c>
    </row>
    <row r="6099" spans="1:10" x14ac:dyDescent="0.45">
      <c r="A6099">
        <v>6669093</v>
      </c>
      <c r="B6099" s="1">
        <v>45424.041666666664</v>
      </c>
      <c r="C6099" t="s">
        <v>7</v>
      </c>
      <c r="D6099" t="s">
        <v>8</v>
      </c>
      <c r="E6099" t="s">
        <v>8796</v>
      </c>
      <c r="F6099">
        <v>635</v>
      </c>
      <c r="G6099">
        <v>0.10100000000000001</v>
      </c>
      <c r="H6099">
        <v>0</v>
      </c>
      <c r="J6099" s="1" t="str">
        <f t="shared" si="96"/>
        <v>2024-05-12-01</v>
      </c>
    </row>
    <row r="6100" spans="1:10" x14ac:dyDescent="0.45">
      <c r="A6100">
        <v>6669602</v>
      </c>
      <c r="B6100" s="1">
        <v>45424.083333333336</v>
      </c>
      <c r="C6100" t="s">
        <v>7</v>
      </c>
      <c r="D6100" t="s">
        <v>8</v>
      </c>
      <c r="E6100" t="s">
        <v>8796</v>
      </c>
      <c r="F6100">
        <v>635</v>
      </c>
      <c r="G6100">
        <v>0.18099999999999999</v>
      </c>
      <c r="H6100">
        <v>1E-3</v>
      </c>
      <c r="J6100" s="1" t="str">
        <f t="shared" si="96"/>
        <v>2024-05-12-02</v>
      </c>
    </row>
    <row r="6101" spans="1:10" x14ac:dyDescent="0.45">
      <c r="A6101">
        <v>6671607</v>
      </c>
      <c r="B6101" s="1">
        <v>45424.125</v>
      </c>
      <c r="C6101" t="s">
        <v>7</v>
      </c>
      <c r="D6101" t="s">
        <v>8</v>
      </c>
      <c r="E6101" t="s">
        <v>8796</v>
      </c>
      <c r="F6101">
        <v>635</v>
      </c>
      <c r="G6101">
        <v>0.19700000000000001</v>
      </c>
      <c r="H6101">
        <v>6.4000000000000001E-2</v>
      </c>
      <c r="J6101" s="1" t="str">
        <f t="shared" si="96"/>
        <v>2024-05-12-03</v>
      </c>
    </row>
    <row r="6102" spans="1:10" x14ac:dyDescent="0.45">
      <c r="A6102">
        <v>6671831</v>
      </c>
      <c r="B6102" s="1">
        <v>45424.166666666664</v>
      </c>
      <c r="C6102" t="s">
        <v>7</v>
      </c>
      <c r="D6102" t="s">
        <v>8</v>
      </c>
      <c r="E6102" t="s">
        <v>8796</v>
      </c>
      <c r="F6102">
        <v>635</v>
      </c>
      <c r="G6102">
        <v>1E-3</v>
      </c>
      <c r="H6102">
        <v>0.51100000000000001</v>
      </c>
      <c r="J6102" s="1" t="str">
        <f t="shared" si="96"/>
        <v>2024-05-12-04</v>
      </c>
    </row>
    <row r="6103" spans="1:10" x14ac:dyDescent="0.45">
      <c r="A6103">
        <v>6672805</v>
      </c>
      <c r="B6103" s="1">
        <v>45424.208333333336</v>
      </c>
      <c r="C6103" t="s">
        <v>7</v>
      </c>
      <c r="D6103" t="s">
        <v>8</v>
      </c>
      <c r="E6103" t="s">
        <v>8796</v>
      </c>
      <c r="F6103">
        <v>635</v>
      </c>
      <c r="G6103">
        <v>0</v>
      </c>
      <c r="H6103">
        <v>1.49</v>
      </c>
      <c r="J6103" s="1" t="str">
        <f t="shared" si="96"/>
        <v>2024-05-12-05</v>
      </c>
    </row>
    <row r="6104" spans="1:10" x14ac:dyDescent="0.45">
      <c r="A6104">
        <v>6674421</v>
      </c>
      <c r="B6104" s="1">
        <v>45424.25</v>
      </c>
      <c r="C6104" t="s">
        <v>7</v>
      </c>
      <c r="D6104" t="s">
        <v>8</v>
      </c>
      <c r="E6104" t="s">
        <v>8796</v>
      </c>
      <c r="F6104">
        <v>635</v>
      </c>
      <c r="G6104">
        <v>0</v>
      </c>
      <c r="H6104">
        <v>2.5259999999999998</v>
      </c>
      <c r="J6104" s="1" t="str">
        <f t="shared" si="96"/>
        <v>2024-05-12-06</v>
      </c>
    </row>
    <row r="6105" spans="1:10" x14ac:dyDescent="0.45">
      <c r="A6105">
        <v>6675384</v>
      </c>
      <c r="B6105" s="1">
        <v>45424.291666666664</v>
      </c>
      <c r="C6105" t="s">
        <v>7</v>
      </c>
      <c r="D6105" t="s">
        <v>8</v>
      </c>
      <c r="E6105" t="s">
        <v>8796</v>
      </c>
      <c r="F6105">
        <v>635</v>
      </c>
      <c r="G6105">
        <v>0</v>
      </c>
      <c r="H6105">
        <v>3.4420000000000002</v>
      </c>
      <c r="J6105" s="1" t="str">
        <f t="shared" si="96"/>
        <v>2024-05-12-07</v>
      </c>
    </row>
    <row r="6106" spans="1:10" x14ac:dyDescent="0.45">
      <c r="A6106">
        <v>6676335</v>
      </c>
      <c r="B6106" s="1">
        <v>45424.333333333336</v>
      </c>
      <c r="C6106" t="s">
        <v>7</v>
      </c>
      <c r="D6106" t="s">
        <v>8</v>
      </c>
      <c r="E6106" t="s">
        <v>8796</v>
      </c>
      <c r="F6106">
        <v>635</v>
      </c>
      <c r="G6106">
        <v>0</v>
      </c>
      <c r="H6106">
        <v>4.0609999999999999</v>
      </c>
      <c r="J6106" s="1" t="str">
        <f t="shared" si="96"/>
        <v>2024-05-12-08</v>
      </c>
    </row>
    <row r="6107" spans="1:10" x14ac:dyDescent="0.45">
      <c r="A6107">
        <v>6678042</v>
      </c>
      <c r="B6107" s="1">
        <v>45424.375</v>
      </c>
      <c r="C6107" t="s">
        <v>7</v>
      </c>
      <c r="D6107" t="s">
        <v>8</v>
      </c>
      <c r="E6107" t="s">
        <v>8796</v>
      </c>
      <c r="F6107">
        <v>635</v>
      </c>
      <c r="G6107">
        <v>0</v>
      </c>
      <c r="H6107">
        <v>4.4740000000000002</v>
      </c>
      <c r="J6107" s="1" t="str">
        <f t="shared" si="96"/>
        <v>2024-05-12-09</v>
      </c>
    </row>
    <row r="6108" spans="1:10" x14ac:dyDescent="0.45">
      <c r="A6108">
        <v>6678499</v>
      </c>
      <c r="B6108" s="1">
        <v>45424.416666666664</v>
      </c>
      <c r="C6108" t="s">
        <v>7</v>
      </c>
      <c r="D6108" t="s">
        <v>8</v>
      </c>
      <c r="E6108" t="s">
        <v>8796</v>
      </c>
      <c r="F6108">
        <v>635</v>
      </c>
      <c r="G6108">
        <v>0</v>
      </c>
      <c r="H6108">
        <v>4.6680000000000001</v>
      </c>
      <c r="J6108" s="1" t="str">
        <f t="shared" si="96"/>
        <v>2024-05-12-10</v>
      </c>
    </row>
    <row r="6109" spans="1:10" x14ac:dyDescent="0.45">
      <c r="A6109">
        <v>6680372</v>
      </c>
      <c r="B6109" s="1">
        <v>45424.458333333336</v>
      </c>
      <c r="C6109" t="s">
        <v>7</v>
      </c>
      <c r="D6109" t="s">
        <v>8</v>
      </c>
      <c r="E6109" t="s">
        <v>8796</v>
      </c>
      <c r="F6109">
        <v>635</v>
      </c>
      <c r="G6109">
        <v>0</v>
      </c>
      <c r="H6109">
        <v>4.57</v>
      </c>
      <c r="J6109" s="1" t="str">
        <f t="shared" si="96"/>
        <v>2024-05-12-11</v>
      </c>
    </row>
    <row r="6110" spans="1:10" x14ac:dyDescent="0.45">
      <c r="A6110">
        <v>6680810</v>
      </c>
      <c r="B6110" s="1">
        <v>45424.5</v>
      </c>
      <c r="C6110" t="s">
        <v>7</v>
      </c>
      <c r="D6110" t="s">
        <v>8</v>
      </c>
      <c r="E6110" t="s">
        <v>8796</v>
      </c>
      <c r="F6110">
        <v>635</v>
      </c>
      <c r="G6110">
        <v>0.66800000000000004</v>
      </c>
      <c r="H6110">
        <v>2.8740000000000001</v>
      </c>
      <c r="J6110" s="1" t="str">
        <f t="shared" si="96"/>
        <v>2024-05-12-12</v>
      </c>
    </row>
    <row r="6111" spans="1:10" x14ac:dyDescent="0.45">
      <c r="A6111">
        <v>6682546</v>
      </c>
      <c r="B6111" s="1">
        <v>45424.541666666664</v>
      </c>
      <c r="C6111" t="s">
        <v>7</v>
      </c>
      <c r="D6111" t="s">
        <v>8</v>
      </c>
      <c r="E6111" t="s">
        <v>8796</v>
      </c>
      <c r="F6111">
        <v>635</v>
      </c>
      <c r="G6111">
        <v>0.32</v>
      </c>
      <c r="H6111">
        <v>2.778</v>
      </c>
      <c r="J6111" s="1" t="str">
        <f t="shared" si="96"/>
        <v>2024-05-12-13</v>
      </c>
    </row>
    <row r="6112" spans="1:10" x14ac:dyDescent="0.45">
      <c r="A6112">
        <v>6683051</v>
      </c>
      <c r="B6112" s="1">
        <v>45424.583333333336</v>
      </c>
      <c r="C6112" t="s">
        <v>7</v>
      </c>
      <c r="D6112" t="s">
        <v>8</v>
      </c>
      <c r="E6112" t="s">
        <v>8796</v>
      </c>
      <c r="F6112">
        <v>635</v>
      </c>
      <c r="G6112">
        <v>0</v>
      </c>
      <c r="H6112">
        <v>2.4049999999999998</v>
      </c>
      <c r="J6112" s="1" t="str">
        <f t="shared" si="96"/>
        <v>2024-05-12-14</v>
      </c>
    </row>
    <row r="6113" spans="1:10" x14ac:dyDescent="0.45">
      <c r="A6113">
        <v>6684658</v>
      </c>
      <c r="B6113" s="1">
        <v>45424.625</v>
      </c>
      <c r="C6113" t="s">
        <v>7</v>
      </c>
      <c r="D6113" t="s">
        <v>8</v>
      </c>
      <c r="E6113" t="s">
        <v>8796</v>
      </c>
      <c r="F6113">
        <v>635</v>
      </c>
      <c r="G6113">
        <v>0</v>
      </c>
      <c r="H6113">
        <v>1.607</v>
      </c>
      <c r="J6113" s="1" t="str">
        <f t="shared" si="96"/>
        <v>2024-05-12-15</v>
      </c>
    </row>
    <row r="6114" spans="1:10" x14ac:dyDescent="0.45">
      <c r="A6114">
        <v>6685839</v>
      </c>
      <c r="B6114" s="1">
        <v>45424.666666666664</v>
      </c>
      <c r="C6114" t="s">
        <v>7</v>
      </c>
      <c r="D6114" t="s">
        <v>8</v>
      </c>
      <c r="E6114" t="s">
        <v>8796</v>
      </c>
      <c r="F6114">
        <v>635</v>
      </c>
      <c r="G6114">
        <v>0.14499999999999999</v>
      </c>
      <c r="H6114">
        <v>0.48399999999999999</v>
      </c>
      <c r="J6114" s="1" t="str">
        <f t="shared" si="96"/>
        <v>2024-05-12-16</v>
      </c>
    </row>
    <row r="6115" spans="1:10" x14ac:dyDescent="0.45">
      <c r="A6115">
        <v>6686619</v>
      </c>
      <c r="B6115" s="1">
        <v>45424.708333333336</v>
      </c>
      <c r="C6115" t="s">
        <v>7</v>
      </c>
      <c r="D6115" t="s">
        <v>8</v>
      </c>
      <c r="E6115" t="s">
        <v>8796</v>
      </c>
      <c r="F6115">
        <v>635</v>
      </c>
      <c r="G6115">
        <v>0.25700000000000001</v>
      </c>
      <c r="H6115">
        <v>6.6000000000000003E-2</v>
      </c>
      <c r="J6115" s="1" t="str">
        <f t="shared" si="96"/>
        <v>2024-05-12-17</v>
      </c>
    </row>
    <row r="6116" spans="1:10" x14ac:dyDescent="0.45">
      <c r="A6116">
        <v>6688048</v>
      </c>
      <c r="B6116" s="1">
        <v>45424.75</v>
      </c>
      <c r="C6116" t="s">
        <v>7</v>
      </c>
      <c r="D6116" t="s">
        <v>8</v>
      </c>
      <c r="E6116" t="s">
        <v>8796</v>
      </c>
      <c r="F6116">
        <v>635</v>
      </c>
      <c r="G6116">
        <v>0.27800000000000002</v>
      </c>
      <c r="H6116">
        <v>0.01</v>
      </c>
      <c r="J6116" s="1" t="str">
        <f t="shared" si="96"/>
        <v>2024-05-12-18</v>
      </c>
    </row>
    <row r="6117" spans="1:10" x14ac:dyDescent="0.45">
      <c r="A6117">
        <v>6688467</v>
      </c>
      <c r="B6117" s="1">
        <v>45424.791666666664</v>
      </c>
      <c r="C6117" t="s">
        <v>7</v>
      </c>
      <c r="D6117" t="s">
        <v>8</v>
      </c>
      <c r="E6117" t="s">
        <v>8796</v>
      </c>
      <c r="F6117">
        <v>635</v>
      </c>
      <c r="G6117">
        <v>0.29099999999999998</v>
      </c>
      <c r="H6117">
        <v>0</v>
      </c>
      <c r="J6117" s="1" t="str">
        <f t="shared" si="96"/>
        <v>2024-05-12-19</v>
      </c>
    </row>
    <row r="6118" spans="1:10" x14ac:dyDescent="0.45">
      <c r="A6118">
        <v>6689221</v>
      </c>
      <c r="B6118" s="1">
        <v>45424.833333333336</v>
      </c>
      <c r="C6118" t="s">
        <v>7</v>
      </c>
      <c r="D6118" t="s">
        <v>8</v>
      </c>
      <c r="E6118" t="s">
        <v>8796</v>
      </c>
      <c r="F6118">
        <v>635</v>
      </c>
      <c r="G6118">
        <v>0.23</v>
      </c>
      <c r="H6118">
        <v>0</v>
      </c>
      <c r="J6118" s="1" t="str">
        <f t="shared" si="96"/>
        <v>2024-05-12-20</v>
      </c>
    </row>
    <row r="6119" spans="1:10" x14ac:dyDescent="0.45">
      <c r="A6119">
        <v>6690661</v>
      </c>
      <c r="B6119" s="1">
        <v>45424.875</v>
      </c>
      <c r="C6119" t="s">
        <v>7</v>
      </c>
      <c r="D6119" t="s">
        <v>8</v>
      </c>
      <c r="E6119" t="s">
        <v>8796</v>
      </c>
      <c r="F6119">
        <v>635</v>
      </c>
      <c r="G6119">
        <v>0.122</v>
      </c>
      <c r="H6119">
        <v>0</v>
      </c>
      <c r="J6119" s="1" t="str">
        <f t="shared" si="96"/>
        <v>2024-05-12-21</v>
      </c>
    </row>
    <row r="6120" spans="1:10" x14ac:dyDescent="0.45">
      <c r="A6120">
        <v>6692466</v>
      </c>
      <c r="B6120" s="1">
        <v>45424.916666666664</v>
      </c>
      <c r="C6120" t="s">
        <v>7</v>
      </c>
      <c r="D6120" t="s">
        <v>8</v>
      </c>
      <c r="E6120" t="s">
        <v>8796</v>
      </c>
      <c r="F6120">
        <v>635</v>
      </c>
      <c r="G6120">
        <v>0.109</v>
      </c>
      <c r="H6120">
        <v>0</v>
      </c>
      <c r="J6120" s="1" t="str">
        <f t="shared" si="96"/>
        <v>2024-05-12-22</v>
      </c>
    </row>
    <row r="6121" spans="1:10" x14ac:dyDescent="0.45">
      <c r="A6121">
        <v>6692590</v>
      </c>
      <c r="B6121" s="1">
        <v>45424.958333333336</v>
      </c>
      <c r="C6121" t="s">
        <v>7</v>
      </c>
      <c r="D6121" t="s">
        <v>8</v>
      </c>
      <c r="E6121" t="s">
        <v>8796</v>
      </c>
      <c r="F6121">
        <v>635</v>
      </c>
      <c r="G6121">
        <v>0.11600000000000001</v>
      </c>
      <c r="H6121">
        <v>0</v>
      </c>
      <c r="J6121" s="1" t="str">
        <f t="shared" si="96"/>
        <v>2024-05-12-23</v>
      </c>
    </row>
    <row r="6122" spans="1:10" x14ac:dyDescent="0.45">
      <c r="A6122">
        <v>6694627</v>
      </c>
      <c r="B6122" s="1">
        <v>45425</v>
      </c>
      <c r="C6122" t="s">
        <v>7</v>
      </c>
      <c r="D6122" t="s">
        <v>8</v>
      </c>
      <c r="E6122" t="s">
        <v>8796</v>
      </c>
      <c r="F6122">
        <v>635</v>
      </c>
      <c r="G6122">
        <v>0.06</v>
      </c>
      <c r="H6122">
        <v>0</v>
      </c>
      <c r="J6122" s="1" t="str">
        <f t="shared" si="96"/>
        <v>2024-05-13-00</v>
      </c>
    </row>
    <row r="6123" spans="1:10" x14ac:dyDescent="0.45">
      <c r="A6123">
        <v>6695126</v>
      </c>
      <c r="B6123" s="1">
        <v>45425.041666666664</v>
      </c>
      <c r="C6123" t="s">
        <v>7</v>
      </c>
      <c r="D6123" t="s">
        <v>8</v>
      </c>
      <c r="E6123" t="s">
        <v>8796</v>
      </c>
      <c r="F6123">
        <v>635</v>
      </c>
      <c r="G6123">
        <v>0.13</v>
      </c>
      <c r="H6123">
        <v>0</v>
      </c>
      <c r="J6123" s="1" t="str">
        <f t="shared" si="96"/>
        <v>2024-05-13-01</v>
      </c>
    </row>
    <row r="6124" spans="1:10" x14ac:dyDescent="0.45">
      <c r="A6124">
        <v>6696407</v>
      </c>
      <c r="B6124" s="1">
        <v>45425.083333333336</v>
      </c>
      <c r="C6124" t="s">
        <v>7</v>
      </c>
      <c r="D6124" t="s">
        <v>8</v>
      </c>
      <c r="E6124" t="s">
        <v>8796</v>
      </c>
      <c r="F6124">
        <v>635</v>
      </c>
      <c r="G6124">
        <v>7.0000000000000007E-2</v>
      </c>
      <c r="H6124">
        <v>0</v>
      </c>
      <c r="J6124" s="1" t="str">
        <f t="shared" si="96"/>
        <v>2024-05-13-02</v>
      </c>
    </row>
    <row r="6125" spans="1:10" x14ac:dyDescent="0.45">
      <c r="A6125">
        <v>6697651</v>
      </c>
      <c r="B6125" s="1">
        <v>45425.125</v>
      </c>
      <c r="C6125" t="s">
        <v>7</v>
      </c>
      <c r="D6125" t="s">
        <v>8</v>
      </c>
      <c r="E6125" t="s">
        <v>8796</v>
      </c>
      <c r="F6125">
        <v>635</v>
      </c>
      <c r="G6125">
        <v>7.6999999999999999E-2</v>
      </c>
      <c r="H6125">
        <v>3.4000000000000002E-2</v>
      </c>
      <c r="J6125" s="1" t="str">
        <f t="shared" si="96"/>
        <v>2024-05-13-03</v>
      </c>
    </row>
    <row r="6126" spans="1:10" x14ac:dyDescent="0.45">
      <c r="A6126">
        <v>6697969</v>
      </c>
      <c r="B6126" s="1">
        <v>45425.166666666664</v>
      </c>
      <c r="C6126" t="s">
        <v>7</v>
      </c>
      <c r="D6126" t="s">
        <v>8</v>
      </c>
      <c r="E6126" t="s">
        <v>8796</v>
      </c>
      <c r="F6126">
        <v>635</v>
      </c>
      <c r="G6126">
        <v>1.9E-2</v>
      </c>
      <c r="H6126">
        <v>0.33600000000000002</v>
      </c>
      <c r="J6126" s="1" t="str">
        <f t="shared" si="96"/>
        <v>2024-05-13-04</v>
      </c>
    </row>
    <row r="6127" spans="1:10" x14ac:dyDescent="0.45">
      <c r="A6127">
        <v>6699926</v>
      </c>
      <c r="B6127" s="1">
        <v>45425.208333333336</v>
      </c>
      <c r="C6127" t="s">
        <v>7</v>
      </c>
      <c r="D6127" t="s">
        <v>8</v>
      </c>
      <c r="E6127" t="s">
        <v>8796</v>
      </c>
      <c r="F6127">
        <v>635</v>
      </c>
      <c r="G6127">
        <v>6.5000000000000002E-2</v>
      </c>
      <c r="H6127">
        <v>1.23</v>
      </c>
      <c r="J6127" s="1" t="str">
        <f t="shared" si="96"/>
        <v>2024-05-13-05</v>
      </c>
    </row>
    <row r="6128" spans="1:10" x14ac:dyDescent="0.45">
      <c r="A6128">
        <v>6701182</v>
      </c>
      <c r="B6128" s="1">
        <v>45425.25</v>
      </c>
      <c r="C6128" t="s">
        <v>7</v>
      </c>
      <c r="D6128" t="s">
        <v>8</v>
      </c>
      <c r="E6128" t="s">
        <v>8796</v>
      </c>
      <c r="F6128">
        <v>635</v>
      </c>
      <c r="G6128">
        <v>0</v>
      </c>
      <c r="H6128">
        <v>1.772</v>
      </c>
      <c r="J6128" s="1" t="str">
        <f t="shared" si="96"/>
        <v>2024-05-13-06</v>
      </c>
    </row>
    <row r="6129" spans="1:10" x14ac:dyDescent="0.45">
      <c r="A6129">
        <v>6701551</v>
      </c>
      <c r="B6129" s="1">
        <v>45425.291666666664</v>
      </c>
      <c r="C6129" t="s">
        <v>7</v>
      </c>
      <c r="D6129" t="s">
        <v>8</v>
      </c>
      <c r="E6129" t="s">
        <v>8796</v>
      </c>
      <c r="F6129">
        <v>635</v>
      </c>
      <c r="G6129">
        <v>0</v>
      </c>
      <c r="H6129">
        <v>1.996</v>
      </c>
      <c r="J6129" s="1" t="str">
        <f t="shared" si="96"/>
        <v>2024-05-13-07</v>
      </c>
    </row>
    <row r="6130" spans="1:10" x14ac:dyDescent="0.45">
      <c r="A6130">
        <v>6703067</v>
      </c>
      <c r="B6130" s="1">
        <v>45425.333333333336</v>
      </c>
      <c r="C6130" t="s">
        <v>7</v>
      </c>
      <c r="D6130" t="s">
        <v>8</v>
      </c>
      <c r="E6130" t="s">
        <v>8796</v>
      </c>
      <c r="F6130">
        <v>635</v>
      </c>
      <c r="G6130">
        <v>0</v>
      </c>
      <c r="H6130">
        <v>3.0489999999999999</v>
      </c>
      <c r="J6130" s="1" t="str">
        <f t="shared" si="96"/>
        <v>2024-05-13-08</v>
      </c>
    </row>
    <row r="6131" spans="1:10" x14ac:dyDescent="0.45">
      <c r="A6131">
        <v>6703749</v>
      </c>
      <c r="B6131" s="1">
        <v>45425.375</v>
      </c>
      <c r="C6131" t="s">
        <v>7</v>
      </c>
      <c r="D6131" t="s">
        <v>8</v>
      </c>
      <c r="E6131" t="s">
        <v>8796</v>
      </c>
      <c r="F6131">
        <v>635</v>
      </c>
      <c r="G6131">
        <v>0</v>
      </c>
      <c r="H6131">
        <v>4.2389999999999999</v>
      </c>
      <c r="J6131" s="1" t="str">
        <f t="shared" si="96"/>
        <v>2024-05-13-09</v>
      </c>
    </row>
    <row r="6132" spans="1:10" x14ac:dyDescent="0.45">
      <c r="A6132">
        <v>6705603</v>
      </c>
      <c r="B6132" s="1">
        <v>45425.416666666664</v>
      </c>
      <c r="C6132" t="s">
        <v>7</v>
      </c>
      <c r="D6132" t="s">
        <v>8</v>
      </c>
      <c r="E6132" t="s">
        <v>8796</v>
      </c>
      <c r="F6132">
        <v>635</v>
      </c>
      <c r="G6132">
        <v>0.105</v>
      </c>
      <c r="H6132">
        <v>4.17</v>
      </c>
      <c r="J6132" s="1" t="str">
        <f t="shared" si="96"/>
        <v>2024-05-13-10</v>
      </c>
    </row>
    <row r="6133" spans="1:10" x14ac:dyDescent="0.45">
      <c r="A6133">
        <v>6705872</v>
      </c>
      <c r="B6133" s="1">
        <v>45425.458333333336</v>
      </c>
      <c r="C6133" t="s">
        <v>7</v>
      </c>
      <c r="D6133" t="s">
        <v>8</v>
      </c>
      <c r="E6133" t="s">
        <v>8796</v>
      </c>
      <c r="F6133">
        <v>635</v>
      </c>
      <c r="G6133">
        <v>2.7E-2</v>
      </c>
      <c r="H6133">
        <v>3.2719999999999998</v>
      </c>
      <c r="J6133" s="1" t="str">
        <f t="shared" si="96"/>
        <v>2024-05-13-11</v>
      </c>
    </row>
    <row r="6134" spans="1:10" x14ac:dyDescent="0.45">
      <c r="A6134">
        <v>6706802</v>
      </c>
      <c r="B6134" s="1">
        <v>45425.5</v>
      </c>
      <c r="C6134" t="s">
        <v>7</v>
      </c>
      <c r="D6134" t="s">
        <v>8</v>
      </c>
      <c r="E6134" t="s">
        <v>8796</v>
      </c>
      <c r="F6134">
        <v>635</v>
      </c>
      <c r="G6134">
        <v>0</v>
      </c>
      <c r="H6134">
        <v>3.82</v>
      </c>
      <c r="J6134" s="1" t="str">
        <f t="shared" si="96"/>
        <v>2024-05-13-12</v>
      </c>
    </row>
    <row r="6135" spans="1:10" x14ac:dyDescent="0.45">
      <c r="A6135">
        <v>6708677</v>
      </c>
      <c r="B6135" s="1">
        <v>45425.541666666664</v>
      </c>
      <c r="C6135" t="s">
        <v>7</v>
      </c>
      <c r="D6135" t="s">
        <v>8</v>
      </c>
      <c r="E6135" t="s">
        <v>8796</v>
      </c>
      <c r="F6135">
        <v>635</v>
      </c>
      <c r="G6135">
        <v>0</v>
      </c>
      <c r="H6135">
        <v>3.2170000000000001</v>
      </c>
      <c r="J6135" s="1" t="str">
        <f t="shared" si="96"/>
        <v>2024-05-13-13</v>
      </c>
    </row>
    <row r="6136" spans="1:10" x14ac:dyDescent="0.45">
      <c r="A6136">
        <v>6709873</v>
      </c>
      <c r="B6136" s="1">
        <v>45425.583333333336</v>
      </c>
      <c r="C6136" t="s">
        <v>7</v>
      </c>
      <c r="D6136" t="s">
        <v>8</v>
      </c>
      <c r="E6136" t="s">
        <v>8796</v>
      </c>
      <c r="F6136">
        <v>635</v>
      </c>
      <c r="G6136">
        <v>0</v>
      </c>
      <c r="H6136">
        <v>2.3780000000000001</v>
      </c>
      <c r="J6136" s="1" t="str">
        <f t="shared" si="96"/>
        <v>2024-05-13-14</v>
      </c>
    </row>
    <row r="6137" spans="1:10" x14ac:dyDescent="0.45">
      <c r="A6137">
        <v>6710781</v>
      </c>
      <c r="B6137" s="1">
        <v>45425.625</v>
      </c>
      <c r="C6137" t="s">
        <v>7</v>
      </c>
      <c r="D6137" t="s">
        <v>8</v>
      </c>
      <c r="E6137" t="s">
        <v>8796</v>
      </c>
      <c r="F6137">
        <v>635</v>
      </c>
      <c r="G6137">
        <v>6.2E-2</v>
      </c>
      <c r="H6137">
        <v>1.63</v>
      </c>
      <c r="J6137" s="1" t="str">
        <f t="shared" si="96"/>
        <v>2024-05-13-15</v>
      </c>
    </row>
    <row r="6138" spans="1:10" x14ac:dyDescent="0.45">
      <c r="A6138">
        <v>6711447</v>
      </c>
      <c r="B6138" s="1">
        <v>45425.666666666664</v>
      </c>
      <c r="C6138" t="s">
        <v>7</v>
      </c>
      <c r="D6138" t="s">
        <v>8</v>
      </c>
      <c r="E6138" t="s">
        <v>8796</v>
      </c>
      <c r="F6138">
        <v>635</v>
      </c>
      <c r="G6138">
        <v>1.7999999999999999E-2</v>
      </c>
      <c r="H6138">
        <v>0.66700000000000004</v>
      </c>
      <c r="J6138" s="1" t="str">
        <f t="shared" si="96"/>
        <v>2024-05-13-16</v>
      </c>
    </row>
    <row r="6139" spans="1:10" x14ac:dyDescent="0.45">
      <c r="A6139">
        <v>6712732</v>
      </c>
      <c r="B6139" s="1">
        <v>45425.708333333336</v>
      </c>
      <c r="C6139" t="s">
        <v>7</v>
      </c>
      <c r="D6139" t="s">
        <v>8</v>
      </c>
      <c r="E6139" t="s">
        <v>8796</v>
      </c>
      <c r="F6139">
        <v>635</v>
      </c>
      <c r="G6139">
        <v>9.7000000000000003E-2</v>
      </c>
      <c r="H6139">
        <v>9.5000000000000001E-2</v>
      </c>
      <c r="J6139" s="1" t="str">
        <f t="shared" si="96"/>
        <v>2024-05-13-17</v>
      </c>
    </row>
    <row r="6140" spans="1:10" x14ac:dyDescent="0.45">
      <c r="A6140">
        <v>6714154</v>
      </c>
      <c r="B6140" s="1">
        <v>45425.75</v>
      </c>
      <c r="C6140" t="s">
        <v>7</v>
      </c>
      <c r="D6140" t="s">
        <v>8</v>
      </c>
      <c r="E6140" t="s">
        <v>8796</v>
      </c>
      <c r="F6140">
        <v>635</v>
      </c>
      <c r="G6140">
        <v>0.31</v>
      </c>
      <c r="H6140">
        <v>2E-3</v>
      </c>
      <c r="J6140" s="1" t="str">
        <f t="shared" si="96"/>
        <v>2024-05-13-18</v>
      </c>
    </row>
    <row r="6141" spans="1:10" x14ac:dyDescent="0.45">
      <c r="A6141">
        <v>6715136</v>
      </c>
      <c r="B6141" s="1">
        <v>45425.791666666664</v>
      </c>
      <c r="C6141" t="s">
        <v>7</v>
      </c>
      <c r="D6141" t="s">
        <v>8</v>
      </c>
      <c r="E6141" t="s">
        <v>8796</v>
      </c>
      <c r="F6141">
        <v>635</v>
      </c>
      <c r="G6141">
        <v>0.255</v>
      </c>
      <c r="H6141">
        <v>0</v>
      </c>
      <c r="J6141" s="1" t="str">
        <f t="shared" si="96"/>
        <v>2024-05-13-19</v>
      </c>
    </row>
    <row r="6142" spans="1:10" x14ac:dyDescent="0.45">
      <c r="A6142">
        <v>6716188</v>
      </c>
      <c r="B6142" s="1">
        <v>45425.833333333336</v>
      </c>
      <c r="C6142" t="s">
        <v>7</v>
      </c>
      <c r="D6142" t="s">
        <v>8</v>
      </c>
      <c r="E6142" t="s">
        <v>8796</v>
      </c>
      <c r="F6142">
        <v>635</v>
      </c>
      <c r="G6142">
        <v>0.27300000000000002</v>
      </c>
      <c r="H6142">
        <v>0</v>
      </c>
      <c r="J6142" s="1" t="str">
        <f t="shared" si="96"/>
        <v>2024-05-13-20</v>
      </c>
    </row>
    <row r="6143" spans="1:10" x14ac:dyDescent="0.45">
      <c r="A6143">
        <v>6717175</v>
      </c>
      <c r="B6143" s="1">
        <v>45425.875</v>
      </c>
      <c r="C6143" t="s">
        <v>7</v>
      </c>
      <c r="D6143" t="s">
        <v>8</v>
      </c>
      <c r="E6143" t="s">
        <v>8796</v>
      </c>
      <c r="F6143">
        <v>635</v>
      </c>
      <c r="G6143">
        <v>0.161</v>
      </c>
      <c r="H6143">
        <v>0</v>
      </c>
      <c r="J6143" s="1" t="str">
        <f t="shared" si="96"/>
        <v>2024-05-13-21</v>
      </c>
    </row>
    <row r="6144" spans="1:10" x14ac:dyDescent="0.45">
      <c r="A6144">
        <v>6717679</v>
      </c>
      <c r="B6144" s="1">
        <v>45425.916666666664</v>
      </c>
      <c r="C6144" t="s">
        <v>7</v>
      </c>
      <c r="D6144" t="s">
        <v>8</v>
      </c>
      <c r="E6144" t="s">
        <v>8796</v>
      </c>
      <c r="F6144">
        <v>635</v>
      </c>
      <c r="G6144">
        <v>0.224</v>
      </c>
      <c r="H6144">
        <v>0</v>
      </c>
      <c r="J6144" s="1" t="str">
        <f t="shared" si="96"/>
        <v>2024-05-13-22</v>
      </c>
    </row>
    <row r="6145" spans="1:10" x14ac:dyDescent="0.45">
      <c r="A6145">
        <v>6719371</v>
      </c>
      <c r="B6145" s="1">
        <v>45425.958333333336</v>
      </c>
      <c r="C6145" t="s">
        <v>7</v>
      </c>
      <c r="D6145" t="s">
        <v>8</v>
      </c>
      <c r="E6145" t="s">
        <v>8796</v>
      </c>
      <c r="F6145">
        <v>635</v>
      </c>
      <c r="G6145">
        <v>0.14099999999999999</v>
      </c>
      <c r="H6145">
        <v>0</v>
      </c>
      <c r="J6145" s="1" t="str">
        <f t="shared" si="96"/>
        <v>2024-05-13-23</v>
      </c>
    </row>
    <row r="6146" spans="1:10" x14ac:dyDescent="0.45">
      <c r="A6146">
        <v>6720217</v>
      </c>
      <c r="B6146" s="1">
        <v>45426</v>
      </c>
      <c r="C6146" t="s">
        <v>7</v>
      </c>
      <c r="D6146" t="s">
        <v>8</v>
      </c>
      <c r="E6146" t="s">
        <v>8796</v>
      </c>
      <c r="F6146">
        <v>635</v>
      </c>
      <c r="G6146">
        <v>0.186</v>
      </c>
      <c r="H6146">
        <v>0</v>
      </c>
      <c r="J6146" s="1" t="str">
        <f t="shared" si="96"/>
        <v>2024-05-14-00</v>
      </c>
    </row>
    <row r="6147" spans="1:10" x14ac:dyDescent="0.45">
      <c r="A6147">
        <v>6721839</v>
      </c>
      <c r="B6147" s="1">
        <v>45426.041666666664</v>
      </c>
      <c r="C6147" t="s">
        <v>7</v>
      </c>
      <c r="D6147" t="s">
        <v>8</v>
      </c>
      <c r="E6147" t="s">
        <v>8796</v>
      </c>
      <c r="F6147">
        <v>635</v>
      </c>
      <c r="G6147">
        <v>0.184</v>
      </c>
      <c r="H6147">
        <v>0</v>
      </c>
      <c r="J6147" s="1" t="str">
        <f t="shared" ref="J6147:J6210" si="97">TEXT(YEAR(B6147),"0000")&amp;"-"&amp;TEXT(MONTH(B6147),"00")&amp;"-"&amp;TEXT(DAY(B6147),"00")&amp;"-"&amp;TEXT(HOUR(B6147),"00")</f>
        <v>2024-05-14-01</v>
      </c>
    </row>
    <row r="6148" spans="1:10" x14ac:dyDescent="0.45">
      <c r="A6148">
        <v>6722130</v>
      </c>
      <c r="B6148" s="1">
        <v>45426.083333333336</v>
      </c>
      <c r="C6148" t="s">
        <v>7</v>
      </c>
      <c r="D6148" t="s">
        <v>8</v>
      </c>
      <c r="E6148" t="s">
        <v>8796</v>
      </c>
      <c r="F6148">
        <v>635</v>
      </c>
      <c r="G6148">
        <v>0.183</v>
      </c>
      <c r="H6148">
        <v>3.0000000000000001E-3</v>
      </c>
      <c r="J6148" s="1" t="str">
        <f t="shared" si="97"/>
        <v>2024-05-14-02</v>
      </c>
    </row>
    <row r="6149" spans="1:10" x14ac:dyDescent="0.45">
      <c r="A6149">
        <v>6723380</v>
      </c>
      <c r="B6149" s="1">
        <v>45426.125</v>
      </c>
      <c r="C6149" t="s">
        <v>7</v>
      </c>
      <c r="D6149" t="s">
        <v>8</v>
      </c>
      <c r="E6149" t="s">
        <v>8796</v>
      </c>
      <c r="F6149">
        <v>635</v>
      </c>
      <c r="G6149">
        <v>0.09</v>
      </c>
      <c r="H6149">
        <v>5.3999999999999999E-2</v>
      </c>
      <c r="J6149" s="1" t="str">
        <f t="shared" si="97"/>
        <v>2024-05-14-03</v>
      </c>
    </row>
    <row r="6150" spans="1:10" x14ac:dyDescent="0.45">
      <c r="A6150">
        <v>6725011</v>
      </c>
      <c r="B6150" s="1">
        <v>45426.166666666664</v>
      </c>
      <c r="C6150" t="s">
        <v>7</v>
      </c>
      <c r="D6150" t="s">
        <v>8</v>
      </c>
      <c r="E6150" t="s">
        <v>8796</v>
      </c>
      <c r="F6150">
        <v>635</v>
      </c>
      <c r="G6150">
        <v>0.25900000000000001</v>
      </c>
      <c r="H6150">
        <v>0.40400000000000003</v>
      </c>
      <c r="J6150" s="1" t="str">
        <f t="shared" si="97"/>
        <v>2024-05-14-04</v>
      </c>
    </row>
    <row r="6151" spans="1:10" x14ac:dyDescent="0.45">
      <c r="A6151">
        <v>6725414</v>
      </c>
      <c r="B6151" s="1">
        <v>45426.208333333336</v>
      </c>
      <c r="C6151" t="s">
        <v>7</v>
      </c>
      <c r="D6151" t="s">
        <v>8</v>
      </c>
      <c r="E6151" t="s">
        <v>8796</v>
      </c>
      <c r="F6151">
        <v>635</v>
      </c>
      <c r="G6151">
        <v>0.28299999999999997</v>
      </c>
      <c r="H6151">
        <v>0.83899999999999997</v>
      </c>
      <c r="J6151" s="1" t="str">
        <f t="shared" si="97"/>
        <v>2024-05-14-05</v>
      </c>
    </row>
    <row r="6152" spans="1:10" x14ac:dyDescent="0.45">
      <c r="A6152">
        <v>6726769</v>
      </c>
      <c r="B6152" s="1">
        <v>45426.25</v>
      </c>
      <c r="C6152" t="s">
        <v>7</v>
      </c>
      <c r="D6152" t="s">
        <v>8</v>
      </c>
      <c r="E6152" t="s">
        <v>8796</v>
      </c>
      <c r="F6152">
        <v>635</v>
      </c>
      <c r="G6152">
        <v>4.0000000000000001E-3</v>
      </c>
      <c r="H6152">
        <v>1.9630000000000001</v>
      </c>
      <c r="J6152" s="1" t="str">
        <f t="shared" si="97"/>
        <v>2024-05-14-06</v>
      </c>
    </row>
    <row r="6153" spans="1:10" x14ac:dyDescent="0.45">
      <c r="A6153">
        <v>6727939</v>
      </c>
      <c r="B6153" s="1">
        <v>45426.291666666664</v>
      </c>
      <c r="C6153" t="s">
        <v>7</v>
      </c>
      <c r="D6153" t="s">
        <v>8</v>
      </c>
      <c r="E6153" t="s">
        <v>8796</v>
      </c>
      <c r="F6153">
        <v>635</v>
      </c>
      <c r="G6153">
        <v>0.73</v>
      </c>
      <c r="H6153">
        <v>2.9</v>
      </c>
      <c r="J6153" s="1" t="str">
        <f t="shared" si="97"/>
        <v>2024-05-14-07</v>
      </c>
    </row>
    <row r="6154" spans="1:10" x14ac:dyDescent="0.45">
      <c r="A6154">
        <v>6729245</v>
      </c>
      <c r="B6154" s="1">
        <v>45426.333333333336</v>
      </c>
      <c r="C6154" t="s">
        <v>7</v>
      </c>
      <c r="D6154" t="s">
        <v>8</v>
      </c>
      <c r="E6154" t="s">
        <v>8796</v>
      </c>
      <c r="F6154">
        <v>635</v>
      </c>
      <c r="G6154">
        <v>2.5289999999999999</v>
      </c>
      <c r="H6154">
        <v>2.5960000000000001</v>
      </c>
      <c r="J6154" s="1" t="str">
        <f t="shared" si="97"/>
        <v>2024-05-14-08</v>
      </c>
    </row>
    <row r="6155" spans="1:10" x14ac:dyDescent="0.45">
      <c r="A6155">
        <v>6729746</v>
      </c>
      <c r="B6155" s="1">
        <v>45426.375</v>
      </c>
      <c r="C6155" t="s">
        <v>7</v>
      </c>
      <c r="D6155" t="s">
        <v>8</v>
      </c>
      <c r="E6155" t="s">
        <v>8796</v>
      </c>
      <c r="F6155">
        <v>635</v>
      </c>
      <c r="G6155">
        <v>0.51700000000000002</v>
      </c>
      <c r="H6155">
        <v>3.53</v>
      </c>
      <c r="J6155" s="1" t="str">
        <f t="shared" si="97"/>
        <v>2024-05-14-09</v>
      </c>
    </row>
    <row r="6156" spans="1:10" x14ac:dyDescent="0.45">
      <c r="A6156">
        <v>6730996</v>
      </c>
      <c r="B6156" s="1">
        <v>45426.416666666664</v>
      </c>
      <c r="C6156" t="s">
        <v>7</v>
      </c>
      <c r="D6156" t="s">
        <v>8</v>
      </c>
      <c r="E6156" t="s">
        <v>8796</v>
      </c>
      <c r="F6156">
        <v>635</v>
      </c>
      <c r="G6156">
        <v>0.23100000000000001</v>
      </c>
      <c r="H6156">
        <v>2.0569999999999999</v>
      </c>
      <c r="J6156" s="1" t="str">
        <f t="shared" si="97"/>
        <v>2024-05-14-10</v>
      </c>
    </row>
    <row r="6157" spans="1:10" x14ac:dyDescent="0.45">
      <c r="A6157">
        <v>6732488</v>
      </c>
      <c r="B6157" s="1">
        <v>45426.458333333336</v>
      </c>
      <c r="C6157" t="s">
        <v>7</v>
      </c>
      <c r="D6157" t="s">
        <v>8</v>
      </c>
      <c r="E6157" t="s">
        <v>8796</v>
      </c>
      <c r="F6157">
        <v>635</v>
      </c>
      <c r="G6157">
        <v>0</v>
      </c>
      <c r="H6157">
        <v>3.8719999999999999</v>
      </c>
      <c r="J6157" s="1" t="str">
        <f t="shared" si="97"/>
        <v>2024-05-14-11</v>
      </c>
    </row>
    <row r="6158" spans="1:10" x14ac:dyDescent="0.45">
      <c r="A6158">
        <v>6733428</v>
      </c>
      <c r="B6158" s="1">
        <v>45426.5</v>
      </c>
      <c r="C6158" t="s">
        <v>7</v>
      </c>
      <c r="D6158" t="s">
        <v>8</v>
      </c>
      <c r="E6158" t="s">
        <v>8796</v>
      </c>
      <c r="F6158">
        <v>635</v>
      </c>
      <c r="G6158">
        <v>0.54600000000000004</v>
      </c>
      <c r="H6158">
        <v>2.1859999999999999</v>
      </c>
      <c r="J6158" s="1" t="str">
        <f t="shared" si="97"/>
        <v>2024-05-14-12</v>
      </c>
    </row>
    <row r="6159" spans="1:10" x14ac:dyDescent="0.45">
      <c r="A6159">
        <v>6734851</v>
      </c>
      <c r="B6159" s="1">
        <v>45426.541666666664</v>
      </c>
      <c r="C6159" t="s">
        <v>7</v>
      </c>
      <c r="D6159" t="s">
        <v>8</v>
      </c>
      <c r="E6159" t="s">
        <v>8796</v>
      </c>
      <c r="F6159">
        <v>635</v>
      </c>
      <c r="G6159">
        <v>1.175</v>
      </c>
      <c r="H6159">
        <v>1.4510000000000001</v>
      </c>
      <c r="J6159" s="1" t="str">
        <f t="shared" si="97"/>
        <v>2024-05-14-13</v>
      </c>
    </row>
    <row r="6160" spans="1:10" x14ac:dyDescent="0.45">
      <c r="A6160">
        <v>6735627</v>
      </c>
      <c r="B6160" s="1">
        <v>45426.583333333336</v>
      </c>
      <c r="C6160" t="s">
        <v>7</v>
      </c>
      <c r="D6160" t="s">
        <v>8</v>
      </c>
      <c r="E6160" t="s">
        <v>8796</v>
      </c>
      <c r="F6160">
        <v>635</v>
      </c>
      <c r="G6160">
        <v>2.9000000000000001E-2</v>
      </c>
      <c r="H6160">
        <v>1.333</v>
      </c>
      <c r="J6160" s="1" t="str">
        <f t="shared" si="97"/>
        <v>2024-05-14-14</v>
      </c>
    </row>
    <row r="6161" spans="1:10" x14ac:dyDescent="0.45">
      <c r="A6161">
        <v>6736512</v>
      </c>
      <c r="B6161" s="1">
        <v>45426.625</v>
      </c>
      <c r="C6161" t="s">
        <v>7</v>
      </c>
      <c r="D6161" t="s">
        <v>8</v>
      </c>
      <c r="E6161" t="s">
        <v>8796</v>
      </c>
      <c r="F6161">
        <v>635</v>
      </c>
      <c r="G6161">
        <v>0.14499999999999999</v>
      </c>
      <c r="H6161">
        <v>0.88700000000000001</v>
      </c>
      <c r="J6161" s="1" t="str">
        <f t="shared" si="97"/>
        <v>2024-05-14-15</v>
      </c>
    </row>
    <row r="6162" spans="1:10" x14ac:dyDescent="0.45">
      <c r="A6162">
        <v>6737379</v>
      </c>
      <c r="B6162" s="1">
        <v>45426.666666666664</v>
      </c>
      <c r="C6162" t="s">
        <v>7</v>
      </c>
      <c r="D6162" t="s">
        <v>8</v>
      </c>
      <c r="E6162" t="s">
        <v>8796</v>
      </c>
      <c r="F6162">
        <v>635</v>
      </c>
      <c r="G6162">
        <v>2E-3</v>
      </c>
      <c r="H6162">
        <v>0.73499999999999999</v>
      </c>
      <c r="J6162" s="1" t="str">
        <f t="shared" si="97"/>
        <v>2024-05-14-16</v>
      </c>
    </row>
    <row r="6163" spans="1:10" x14ac:dyDescent="0.45">
      <c r="A6163">
        <v>6739408</v>
      </c>
      <c r="B6163" s="1">
        <v>45426.708333333336</v>
      </c>
      <c r="C6163" t="s">
        <v>7</v>
      </c>
      <c r="D6163" t="s">
        <v>8</v>
      </c>
      <c r="E6163" t="s">
        <v>8796</v>
      </c>
      <c r="F6163">
        <v>635</v>
      </c>
      <c r="G6163">
        <v>0.16</v>
      </c>
      <c r="H6163">
        <v>6.0999999999999999E-2</v>
      </c>
      <c r="J6163" s="1" t="str">
        <f t="shared" si="97"/>
        <v>2024-05-14-17</v>
      </c>
    </row>
    <row r="6164" spans="1:10" x14ac:dyDescent="0.45">
      <c r="A6164">
        <v>6740524</v>
      </c>
      <c r="B6164" s="1">
        <v>45426.75</v>
      </c>
      <c r="C6164" t="s">
        <v>7</v>
      </c>
      <c r="D6164" t="s">
        <v>8</v>
      </c>
      <c r="E6164" t="s">
        <v>8796</v>
      </c>
      <c r="F6164">
        <v>635</v>
      </c>
      <c r="G6164">
        <v>0.42</v>
      </c>
      <c r="H6164">
        <v>3.0000000000000001E-3</v>
      </c>
      <c r="J6164" s="1" t="str">
        <f t="shared" si="97"/>
        <v>2024-05-14-18</v>
      </c>
    </row>
    <row r="6165" spans="1:10" x14ac:dyDescent="0.45">
      <c r="A6165">
        <v>6741007</v>
      </c>
      <c r="B6165" s="1">
        <v>45426.791666666664</v>
      </c>
      <c r="C6165" t="s">
        <v>7</v>
      </c>
      <c r="D6165" t="s">
        <v>8</v>
      </c>
      <c r="E6165" t="s">
        <v>8796</v>
      </c>
      <c r="F6165">
        <v>635</v>
      </c>
      <c r="G6165">
        <v>0.28699999999999998</v>
      </c>
      <c r="H6165">
        <v>0</v>
      </c>
      <c r="J6165" s="1" t="str">
        <f t="shared" si="97"/>
        <v>2024-05-14-19</v>
      </c>
    </row>
    <row r="6166" spans="1:10" x14ac:dyDescent="0.45">
      <c r="A6166">
        <v>6742293</v>
      </c>
      <c r="B6166" s="1">
        <v>45426.833333333336</v>
      </c>
      <c r="C6166" t="s">
        <v>7</v>
      </c>
      <c r="D6166" t="s">
        <v>8</v>
      </c>
      <c r="E6166" t="s">
        <v>8796</v>
      </c>
      <c r="F6166">
        <v>635</v>
      </c>
      <c r="G6166">
        <v>0.28599999999999998</v>
      </c>
      <c r="H6166">
        <v>0</v>
      </c>
      <c r="J6166" s="1" t="str">
        <f t="shared" si="97"/>
        <v>2024-05-14-20</v>
      </c>
    </row>
    <row r="6167" spans="1:10" x14ac:dyDescent="0.45">
      <c r="A6167">
        <v>6743766</v>
      </c>
      <c r="B6167" s="1">
        <v>45426.875</v>
      </c>
      <c r="C6167" t="s">
        <v>7</v>
      </c>
      <c r="D6167" t="s">
        <v>8</v>
      </c>
      <c r="E6167" t="s">
        <v>8796</v>
      </c>
      <c r="F6167">
        <v>635</v>
      </c>
      <c r="G6167">
        <v>0.115</v>
      </c>
      <c r="H6167">
        <v>0</v>
      </c>
      <c r="J6167" s="1" t="str">
        <f t="shared" si="97"/>
        <v>2024-05-14-21</v>
      </c>
    </row>
    <row r="6168" spans="1:10" x14ac:dyDescent="0.45">
      <c r="A6168">
        <v>6744331</v>
      </c>
      <c r="B6168" s="1">
        <v>45426.916666666664</v>
      </c>
      <c r="C6168" t="s">
        <v>7</v>
      </c>
      <c r="D6168" t="s">
        <v>8</v>
      </c>
      <c r="E6168" t="s">
        <v>8796</v>
      </c>
      <c r="F6168">
        <v>635</v>
      </c>
      <c r="G6168">
        <v>0.104</v>
      </c>
      <c r="H6168">
        <v>0</v>
      </c>
      <c r="J6168" s="1" t="str">
        <f t="shared" si="97"/>
        <v>2024-05-14-22</v>
      </c>
    </row>
    <row r="6169" spans="1:10" x14ac:dyDescent="0.45">
      <c r="A6169">
        <v>6745912</v>
      </c>
      <c r="B6169" s="1">
        <v>45426.958333333336</v>
      </c>
      <c r="C6169" t="s">
        <v>7</v>
      </c>
      <c r="D6169" t="s">
        <v>8</v>
      </c>
      <c r="E6169" t="s">
        <v>8796</v>
      </c>
      <c r="F6169">
        <v>635</v>
      </c>
      <c r="G6169">
        <v>8.5999999999999993E-2</v>
      </c>
      <c r="H6169">
        <v>0</v>
      </c>
      <c r="J6169" s="1" t="str">
        <f t="shared" si="97"/>
        <v>2024-05-14-23</v>
      </c>
    </row>
    <row r="6170" spans="1:10" x14ac:dyDescent="0.45">
      <c r="A6170">
        <v>6746314</v>
      </c>
      <c r="B6170" s="1">
        <v>45427</v>
      </c>
      <c r="C6170" t="s">
        <v>7</v>
      </c>
      <c r="D6170" t="s">
        <v>8</v>
      </c>
      <c r="E6170" t="s">
        <v>8796</v>
      </c>
      <c r="F6170">
        <v>635</v>
      </c>
      <c r="G6170">
        <v>0.13</v>
      </c>
      <c r="H6170">
        <v>0</v>
      </c>
      <c r="J6170" s="1" t="str">
        <f t="shared" si="97"/>
        <v>2024-05-15-00</v>
      </c>
    </row>
    <row r="6171" spans="1:10" x14ac:dyDescent="0.45">
      <c r="A6171">
        <v>6747728</v>
      </c>
      <c r="B6171" s="1">
        <v>45427.041666666664</v>
      </c>
      <c r="C6171" t="s">
        <v>7</v>
      </c>
      <c r="D6171" t="s">
        <v>8</v>
      </c>
      <c r="E6171" t="s">
        <v>8796</v>
      </c>
      <c r="F6171">
        <v>635</v>
      </c>
      <c r="G6171">
        <v>7.8E-2</v>
      </c>
      <c r="H6171">
        <v>0</v>
      </c>
      <c r="J6171" s="1" t="str">
        <f t="shared" si="97"/>
        <v>2024-05-15-01</v>
      </c>
    </row>
    <row r="6172" spans="1:10" x14ac:dyDescent="0.45">
      <c r="A6172">
        <v>6748537</v>
      </c>
      <c r="B6172" s="1">
        <v>45427.083333333336</v>
      </c>
      <c r="C6172" t="s">
        <v>7</v>
      </c>
      <c r="D6172" t="s">
        <v>8</v>
      </c>
      <c r="E6172" t="s">
        <v>8796</v>
      </c>
      <c r="F6172">
        <v>635</v>
      </c>
      <c r="G6172">
        <v>0.12</v>
      </c>
      <c r="H6172">
        <v>1.2999999999999999E-2</v>
      </c>
      <c r="J6172" s="1" t="str">
        <f t="shared" si="97"/>
        <v>2024-05-15-02</v>
      </c>
    </row>
    <row r="6173" spans="1:10" x14ac:dyDescent="0.45">
      <c r="A6173">
        <v>6749724</v>
      </c>
      <c r="B6173" s="1">
        <v>45427.125</v>
      </c>
      <c r="C6173" t="s">
        <v>7</v>
      </c>
      <c r="D6173" t="s">
        <v>8</v>
      </c>
      <c r="E6173" t="s">
        <v>8796</v>
      </c>
      <c r="F6173">
        <v>635</v>
      </c>
      <c r="G6173">
        <v>0.11</v>
      </c>
      <c r="H6173">
        <v>0.15</v>
      </c>
      <c r="J6173" s="1" t="str">
        <f t="shared" si="97"/>
        <v>2024-05-15-03</v>
      </c>
    </row>
    <row r="6174" spans="1:10" x14ac:dyDescent="0.45">
      <c r="A6174">
        <v>6751504</v>
      </c>
      <c r="B6174" s="1">
        <v>45427.166666666664</v>
      </c>
      <c r="C6174" t="s">
        <v>7</v>
      </c>
      <c r="D6174" t="s">
        <v>8</v>
      </c>
      <c r="E6174" t="s">
        <v>8796</v>
      </c>
      <c r="F6174">
        <v>635</v>
      </c>
      <c r="G6174">
        <v>0</v>
      </c>
      <c r="H6174">
        <v>0.80100000000000005</v>
      </c>
      <c r="J6174" s="1" t="str">
        <f t="shared" si="97"/>
        <v>2024-05-15-04</v>
      </c>
    </row>
    <row r="6175" spans="1:10" x14ac:dyDescent="0.45">
      <c r="A6175">
        <v>6751808</v>
      </c>
      <c r="B6175" s="1">
        <v>45427.208333333336</v>
      </c>
      <c r="C6175" t="s">
        <v>7</v>
      </c>
      <c r="D6175" t="s">
        <v>8</v>
      </c>
      <c r="E6175" t="s">
        <v>8796</v>
      </c>
      <c r="F6175">
        <v>635</v>
      </c>
      <c r="G6175">
        <v>0</v>
      </c>
      <c r="H6175">
        <v>1.5680000000000001</v>
      </c>
      <c r="J6175" s="1" t="str">
        <f t="shared" si="97"/>
        <v>2024-05-15-05</v>
      </c>
    </row>
    <row r="6176" spans="1:10" x14ac:dyDescent="0.45">
      <c r="A6176">
        <v>6753157</v>
      </c>
      <c r="B6176" s="1">
        <v>45427.25</v>
      </c>
      <c r="C6176" t="s">
        <v>7</v>
      </c>
      <c r="D6176" t="s">
        <v>8</v>
      </c>
      <c r="E6176" t="s">
        <v>8796</v>
      </c>
      <c r="F6176">
        <v>635</v>
      </c>
      <c r="G6176">
        <v>0</v>
      </c>
      <c r="H6176">
        <v>2.38</v>
      </c>
      <c r="J6176" s="1" t="str">
        <f t="shared" si="97"/>
        <v>2024-05-15-06</v>
      </c>
    </row>
    <row r="6177" spans="1:10" x14ac:dyDescent="0.45">
      <c r="A6177">
        <v>6753827</v>
      </c>
      <c r="B6177" s="1">
        <v>45427.291666666664</v>
      </c>
      <c r="C6177" t="s">
        <v>7</v>
      </c>
      <c r="D6177" t="s">
        <v>8</v>
      </c>
      <c r="E6177" t="s">
        <v>8796</v>
      </c>
      <c r="F6177">
        <v>635</v>
      </c>
      <c r="G6177">
        <v>0</v>
      </c>
      <c r="H6177">
        <v>3.113</v>
      </c>
      <c r="J6177" s="1" t="str">
        <f t="shared" si="97"/>
        <v>2024-05-15-07</v>
      </c>
    </row>
    <row r="6178" spans="1:10" x14ac:dyDescent="0.45">
      <c r="A6178">
        <v>6755197</v>
      </c>
      <c r="B6178" s="1">
        <v>45427.333333333336</v>
      </c>
      <c r="C6178" t="s">
        <v>7</v>
      </c>
      <c r="D6178" t="s">
        <v>8</v>
      </c>
      <c r="E6178" t="s">
        <v>8796</v>
      </c>
      <c r="F6178">
        <v>635</v>
      </c>
      <c r="G6178">
        <v>0</v>
      </c>
      <c r="H6178">
        <v>3.7410000000000001</v>
      </c>
      <c r="J6178" s="1" t="str">
        <f t="shared" si="97"/>
        <v>2024-05-15-08</v>
      </c>
    </row>
    <row r="6179" spans="1:10" x14ac:dyDescent="0.45">
      <c r="A6179">
        <v>6756911</v>
      </c>
      <c r="B6179" s="1">
        <v>45427.375</v>
      </c>
      <c r="C6179" t="s">
        <v>7</v>
      </c>
      <c r="D6179" t="s">
        <v>8</v>
      </c>
      <c r="E6179" t="s">
        <v>8796</v>
      </c>
      <c r="F6179">
        <v>635</v>
      </c>
      <c r="G6179">
        <v>0</v>
      </c>
      <c r="H6179">
        <v>4.1989999999999998</v>
      </c>
      <c r="J6179" s="1" t="str">
        <f t="shared" si="97"/>
        <v>2024-05-15-09</v>
      </c>
    </row>
    <row r="6180" spans="1:10" x14ac:dyDescent="0.45">
      <c r="A6180">
        <v>6757393</v>
      </c>
      <c r="B6180" s="1">
        <v>45427.416666666664</v>
      </c>
      <c r="C6180" t="s">
        <v>7</v>
      </c>
      <c r="D6180" t="s">
        <v>8</v>
      </c>
      <c r="E6180" t="s">
        <v>8796</v>
      </c>
      <c r="F6180">
        <v>635</v>
      </c>
      <c r="G6180">
        <v>0</v>
      </c>
      <c r="H6180">
        <v>4.0839999999999996</v>
      </c>
      <c r="J6180" s="1" t="str">
        <f t="shared" si="97"/>
        <v>2024-05-15-10</v>
      </c>
    </row>
    <row r="6181" spans="1:10" x14ac:dyDescent="0.45">
      <c r="A6181">
        <v>6758295</v>
      </c>
      <c r="B6181" s="1">
        <v>45427.458333333336</v>
      </c>
      <c r="C6181" t="s">
        <v>7</v>
      </c>
      <c r="D6181" t="s">
        <v>8</v>
      </c>
      <c r="E6181" t="s">
        <v>8796</v>
      </c>
      <c r="F6181">
        <v>635</v>
      </c>
      <c r="G6181">
        <v>0</v>
      </c>
      <c r="H6181">
        <v>4.3570000000000002</v>
      </c>
      <c r="J6181" s="1" t="str">
        <f t="shared" si="97"/>
        <v>2024-05-15-11</v>
      </c>
    </row>
    <row r="6182" spans="1:10" x14ac:dyDescent="0.45">
      <c r="A6182">
        <v>6760243</v>
      </c>
      <c r="B6182" s="1">
        <v>45427.5</v>
      </c>
      <c r="C6182" t="s">
        <v>7</v>
      </c>
      <c r="D6182" t="s">
        <v>8</v>
      </c>
      <c r="E6182" t="s">
        <v>8796</v>
      </c>
      <c r="F6182">
        <v>635</v>
      </c>
      <c r="G6182">
        <v>0</v>
      </c>
      <c r="H6182">
        <v>3.9750000000000001</v>
      </c>
      <c r="J6182" s="1" t="str">
        <f t="shared" si="97"/>
        <v>2024-05-15-12</v>
      </c>
    </row>
    <row r="6183" spans="1:10" x14ac:dyDescent="0.45">
      <c r="A6183">
        <v>6760437</v>
      </c>
      <c r="B6183" s="1">
        <v>45427.541666666664</v>
      </c>
      <c r="C6183" t="s">
        <v>7</v>
      </c>
      <c r="D6183" t="s">
        <v>8</v>
      </c>
      <c r="E6183" t="s">
        <v>8796</v>
      </c>
      <c r="F6183">
        <v>635</v>
      </c>
      <c r="G6183">
        <v>3.2000000000000001E-2</v>
      </c>
      <c r="H6183">
        <v>2.9950000000000001</v>
      </c>
      <c r="J6183" s="1" t="str">
        <f t="shared" si="97"/>
        <v>2024-05-15-13</v>
      </c>
    </row>
    <row r="6184" spans="1:10" x14ac:dyDescent="0.45">
      <c r="A6184">
        <v>6762470</v>
      </c>
      <c r="B6184" s="1">
        <v>45427.583333333336</v>
      </c>
      <c r="C6184" t="s">
        <v>7</v>
      </c>
      <c r="D6184" t="s">
        <v>8</v>
      </c>
      <c r="E6184" t="s">
        <v>8796</v>
      </c>
      <c r="F6184">
        <v>635</v>
      </c>
      <c r="G6184">
        <v>0</v>
      </c>
      <c r="H6184">
        <v>2.1760000000000002</v>
      </c>
      <c r="J6184" s="1" t="str">
        <f t="shared" si="97"/>
        <v>2024-05-15-14</v>
      </c>
    </row>
    <row r="6185" spans="1:10" x14ac:dyDescent="0.45">
      <c r="A6185">
        <v>6762630</v>
      </c>
      <c r="B6185" s="1">
        <v>45427.625</v>
      </c>
      <c r="C6185" t="s">
        <v>7</v>
      </c>
      <c r="D6185" t="s">
        <v>8</v>
      </c>
      <c r="E6185" t="s">
        <v>8796</v>
      </c>
      <c r="F6185">
        <v>635</v>
      </c>
      <c r="G6185">
        <v>0.112</v>
      </c>
      <c r="H6185">
        <v>1.3759999999999999</v>
      </c>
      <c r="J6185" s="1" t="str">
        <f t="shared" si="97"/>
        <v>2024-05-15-15</v>
      </c>
    </row>
    <row r="6186" spans="1:10" x14ac:dyDescent="0.45">
      <c r="A6186">
        <v>6764440</v>
      </c>
      <c r="B6186" s="1">
        <v>45427.666666666664</v>
      </c>
      <c r="C6186" t="s">
        <v>7</v>
      </c>
      <c r="D6186" t="s">
        <v>8</v>
      </c>
      <c r="E6186" t="s">
        <v>8796</v>
      </c>
      <c r="F6186">
        <v>635</v>
      </c>
      <c r="G6186">
        <v>6.0000000000000001E-3</v>
      </c>
      <c r="H6186">
        <v>0.50900000000000001</v>
      </c>
      <c r="J6186" s="1" t="str">
        <f t="shared" si="97"/>
        <v>2024-05-15-16</v>
      </c>
    </row>
    <row r="6187" spans="1:10" x14ac:dyDescent="0.45">
      <c r="A6187">
        <v>6764762</v>
      </c>
      <c r="B6187" s="1">
        <v>45427.708333333336</v>
      </c>
      <c r="C6187" t="s">
        <v>7</v>
      </c>
      <c r="D6187" t="s">
        <v>8</v>
      </c>
      <c r="E6187" t="s">
        <v>8796</v>
      </c>
      <c r="F6187">
        <v>635</v>
      </c>
      <c r="G6187">
        <v>0.188</v>
      </c>
      <c r="H6187">
        <v>8.4000000000000005E-2</v>
      </c>
      <c r="J6187" s="1" t="str">
        <f t="shared" si="97"/>
        <v>2024-05-15-17</v>
      </c>
    </row>
    <row r="6188" spans="1:10" x14ac:dyDescent="0.45">
      <c r="A6188">
        <v>6766361</v>
      </c>
      <c r="B6188" s="1">
        <v>45427.75</v>
      </c>
      <c r="C6188" t="s">
        <v>7</v>
      </c>
      <c r="D6188" t="s">
        <v>8</v>
      </c>
      <c r="E6188" t="s">
        <v>8796</v>
      </c>
      <c r="F6188">
        <v>635</v>
      </c>
      <c r="G6188">
        <v>0.32800000000000001</v>
      </c>
      <c r="H6188">
        <v>6.0000000000000001E-3</v>
      </c>
      <c r="J6188" s="1" t="str">
        <f t="shared" si="97"/>
        <v>2024-05-15-18</v>
      </c>
    </row>
    <row r="6189" spans="1:10" x14ac:dyDescent="0.45">
      <c r="A6189">
        <v>6767140</v>
      </c>
      <c r="B6189" s="1">
        <v>45427.791666666664</v>
      </c>
      <c r="C6189" t="s">
        <v>7</v>
      </c>
      <c r="D6189" t="s">
        <v>8</v>
      </c>
      <c r="E6189" t="s">
        <v>8796</v>
      </c>
      <c r="F6189">
        <v>635</v>
      </c>
      <c r="G6189">
        <v>0.253</v>
      </c>
      <c r="H6189">
        <v>0</v>
      </c>
      <c r="J6189" s="1" t="str">
        <f t="shared" si="97"/>
        <v>2024-05-15-19</v>
      </c>
    </row>
    <row r="6190" spans="1:10" x14ac:dyDescent="0.45">
      <c r="A6190">
        <v>6768670</v>
      </c>
      <c r="B6190" s="1">
        <v>45427.833333333336</v>
      </c>
      <c r="C6190" t="s">
        <v>7</v>
      </c>
      <c r="D6190" t="s">
        <v>8</v>
      </c>
      <c r="E6190" t="s">
        <v>8796</v>
      </c>
      <c r="F6190">
        <v>635</v>
      </c>
      <c r="G6190">
        <v>0.25800000000000001</v>
      </c>
      <c r="H6190">
        <v>0</v>
      </c>
      <c r="J6190" s="1" t="str">
        <f t="shared" si="97"/>
        <v>2024-05-15-20</v>
      </c>
    </row>
    <row r="6191" spans="1:10" x14ac:dyDescent="0.45">
      <c r="A6191">
        <v>6769881</v>
      </c>
      <c r="B6191" s="1">
        <v>45427.875</v>
      </c>
      <c r="C6191" t="s">
        <v>7</v>
      </c>
      <c r="D6191" t="s">
        <v>8</v>
      </c>
      <c r="E6191" t="s">
        <v>8796</v>
      </c>
      <c r="F6191">
        <v>635</v>
      </c>
      <c r="G6191">
        <v>0.184</v>
      </c>
      <c r="H6191">
        <v>0</v>
      </c>
      <c r="J6191" s="1" t="str">
        <f t="shared" si="97"/>
        <v>2024-05-15-21</v>
      </c>
    </row>
    <row r="6192" spans="1:10" x14ac:dyDescent="0.45">
      <c r="A6192">
        <v>6770657</v>
      </c>
      <c r="B6192" s="1">
        <v>45427.916666666664</v>
      </c>
      <c r="C6192" t="s">
        <v>7</v>
      </c>
      <c r="D6192" t="s">
        <v>8</v>
      </c>
      <c r="E6192" t="s">
        <v>8796</v>
      </c>
      <c r="F6192">
        <v>635</v>
      </c>
      <c r="G6192">
        <v>0.16</v>
      </c>
      <c r="H6192">
        <v>0</v>
      </c>
      <c r="J6192" s="1" t="str">
        <f t="shared" si="97"/>
        <v>2024-05-15-22</v>
      </c>
    </row>
    <row r="6193" spans="1:10" x14ac:dyDescent="0.45">
      <c r="A6193">
        <v>6771508</v>
      </c>
      <c r="B6193" s="1">
        <v>45427.958333333336</v>
      </c>
      <c r="C6193" t="s">
        <v>7</v>
      </c>
      <c r="D6193" t="s">
        <v>8</v>
      </c>
      <c r="E6193" t="s">
        <v>8796</v>
      </c>
      <c r="F6193">
        <v>635</v>
      </c>
      <c r="G6193">
        <v>9.8000000000000004E-2</v>
      </c>
      <c r="H6193">
        <v>0</v>
      </c>
      <c r="J6193" s="1" t="str">
        <f t="shared" si="97"/>
        <v>2024-05-15-23</v>
      </c>
    </row>
    <row r="6194" spans="1:10" x14ac:dyDescent="0.45">
      <c r="A6194">
        <v>6773129</v>
      </c>
      <c r="B6194" s="1">
        <v>45428</v>
      </c>
      <c r="C6194" t="s">
        <v>7</v>
      </c>
      <c r="D6194" t="s">
        <v>8</v>
      </c>
      <c r="E6194" t="s">
        <v>8796</v>
      </c>
      <c r="F6194">
        <v>635</v>
      </c>
      <c r="G6194">
        <v>0.13</v>
      </c>
      <c r="H6194">
        <v>0</v>
      </c>
      <c r="J6194" s="1" t="str">
        <f t="shared" si="97"/>
        <v>2024-05-16-00</v>
      </c>
    </row>
    <row r="6195" spans="1:10" x14ac:dyDescent="0.45">
      <c r="A6195">
        <v>6773665</v>
      </c>
      <c r="B6195" s="1">
        <v>45428.041666666664</v>
      </c>
      <c r="C6195" t="s">
        <v>7</v>
      </c>
      <c r="D6195" t="s">
        <v>8</v>
      </c>
      <c r="E6195" t="s">
        <v>8796</v>
      </c>
      <c r="F6195">
        <v>635</v>
      </c>
      <c r="G6195">
        <v>4.8000000000000001E-2</v>
      </c>
      <c r="H6195">
        <v>0</v>
      </c>
      <c r="J6195" s="1" t="str">
        <f t="shared" si="97"/>
        <v>2024-05-16-01</v>
      </c>
    </row>
    <row r="6196" spans="1:10" x14ac:dyDescent="0.45">
      <c r="A6196">
        <v>6775645</v>
      </c>
      <c r="B6196" s="1">
        <v>45428.083333333336</v>
      </c>
      <c r="C6196" t="s">
        <v>7</v>
      </c>
      <c r="D6196" t="s">
        <v>8</v>
      </c>
      <c r="E6196" t="s">
        <v>8796</v>
      </c>
      <c r="F6196">
        <v>635</v>
      </c>
      <c r="G6196">
        <v>0.16300000000000001</v>
      </c>
      <c r="H6196">
        <v>1E-3</v>
      </c>
      <c r="J6196" s="1" t="str">
        <f t="shared" si="97"/>
        <v>2024-05-16-02</v>
      </c>
    </row>
    <row r="6197" spans="1:10" x14ac:dyDescent="0.45">
      <c r="A6197">
        <v>6775919</v>
      </c>
      <c r="B6197" s="1">
        <v>45428.125</v>
      </c>
      <c r="C6197" t="s">
        <v>7</v>
      </c>
      <c r="D6197" t="s">
        <v>8</v>
      </c>
      <c r="E6197" t="s">
        <v>8796</v>
      </c>
      <c r="F6197">
        <v>635</v>
      </c>
      <c r="G6197">
        <v>0.108</v>
      </c>
      <c r="H6197">
        <v>5.1999999999999998E-2</v>
      </c>
      <c r="J6197" s="1" t="str">
        <f t="shared" si="97"/>
        <v>2024-05-16-03</v>
      </c>
    </row>
    <row r="6198" spans="1:10" x14ac:dyDescent="0.45">
      <c r="A6198">
        <v>6777042</v>
      </c>
      <c r="B6198" s="1">
        <v>45428.166666666664</v>
      </c>
      <c r="C6198" t="s">
        <v>7</v>
      </c>
      <c r="D6198" t="s">
        <v>8</v>
      </c>
      <c r="E6198" t="s">
        <v>8796</v>
      </c>
      <c r="F6198">
        <v>635</v>
      </c>
      <c r="G6198">
        <v>5.0000000000000001E-3</v>
      </c>
      <c r="H6198">
        <v>0.36</v>
      </c>
      <c r="J6198" s="1" t="str">
        <f t="shared" si="97"/>
        <v>2024-05-16-04</v>
      </c>
    </row>
    <row r="6199" spans="1:10" x14ac:dyDescent="0.45">
      <c r="A6199">
        <v>6778533</v>
      </c>
      <c r="B6199" s="1">
        <v>45428.208333333336</v>
      </c>
      <c r="C6199" t="s">
        <v>7</v>
      </c>
      <c r="D6199" t="s">
        <v>8</v>
      </c>
      <c r="E6199" t="s">
        <v>8796</v>
      </c>
      <c r="F6199">
        <v>635</v>
      </c>
      <c r="G6199">
        <v>0.16500000000000001</v>
      </c>
      <c r="H6199">
        <v>1.159</v>
      </c>
      <c r="J6199" s="1" t="str">
        <f t="shared" si="97"/>
        <v>2024-05-16-05</v>
      </c>
    </row>
    <row r="6200" spans="1:10" x14ac:dyDescent="0.45">
      <c r="A6200">
        <v>6779071</v>
      </c>
      <c r="B6200" s="1">
        <v>45428.25</v>
      </c>
      <c r="C6200" t="s">
        <v>7</v>
      </c>
      <c r="D6200" t="s">
        <v>8</v>
      </c>
      <c r="E6200" t="s">
        <v>8796</v>
      </c>
      <c r="F6200">
        <v>635</v>
      </c>
      <c r="G6200">
        <v>0</v>
      </c>
      <c r="H6200">
        <v>2.1970000000000001</v>
      </c>
      <c r="J6200" s="1" t="str">
        <f t="shared" si="97"/>
        <v>2024-05-16-06</v>
      </c>
    </row>
    <row r="6201" spans="1:10" x14ac:dyDescent="0.45">
      <c r="A6201">
        <v>6781023</v>
      </c>
      <c r="B6201" s="1">
        <v>45428.291666666664</v>
      </c>
      <c r="C6201" t="s">
        <v>7</v>
      </c>
      <c r="D6201" t="s">
        <v>8</v>
      </c>
      <c r="E6201" t="s">
        <v>8796</v>
      </c>
      <c r="F6201">
        <v>635</v>
      </c>
      <c r="G6201">
        <v>0</v>
      </c>
      <c r="H6201">
        <v>3.1419999999999999</v>
      </c>
      <c r="J6201" s="1" t="str">
        <f t="shared" si="97"/>
        <v>2024-05-16-07</v>
      </c>
    </row>
    <row r="6202" spans="1:10" x14ac:dyDescent="0.45">
      <c r="A6202">
        <v>6781536</v>
      </c>
      <c r="B6202" s="1">
        <v>45428.333333333336</v>
      </c>
      <c r="C6202" t="s">
        <v>7</v>
      </c>
      <c r="D6202" t="s">
        <v>8</v>
      </c>
      <c r="E6202" t="s">
        <v>8796</v>
      </c>
      <c r="F6202">
        <v>635</v>
      </c>
      <c r="G6202">
        <v>0</v>
      </c>
      <c r="H6202">
        <v>3.8210000000000002</v>
      </c>
      <c r="J6202" s="1" t="str">
        <f t="shared" si="97"/>
        <v>2024-05-16-08</v>
      </c>
    </row>
    <row r="6203" spans="1:10" x14ac:dyDescent="0.45">
      <c r="A6203">
        <v>6782421</v>
      </c>
      <c r="B6203" s="1">
        <v>45428.375</v>
      </c>
      <c r="C6203" t="s">
        <v>7</v>
      </c>
      <c r="D6203" t="s">
        <v>8</v>
      </c>
      <c r="E6203" t="s">
        <v>8796</v>
      </c>
      <c r="F6203">
        <v>635</v>
      </c>
      <c r="G6203">
        <v>0</v>
      </c>
      <c r="H6203">
        <v>4.2619999999999996</v>
      </c>
      <c r="J6203" s="1" t="str">
        <f t="shared" si="97"/>
        <v>2024-05-16-09</v>
      </c>
    </row>
    <row r="6204" spans="1:10" x14ac:dyDescent="0.45">
      <c r="A6204">
        <v>6784395</v>
      </c>
      <c r="B6204" s="1">
        <v>45428.416666666664</v>
      </c>
      <c r="C6204" t="s">
        <v>7</v>
      </c>
      <c r="D6204" t="s">
        <v>8</v>
      </c>
      <c r="E6204" t="s">
        <v>8796</v>
      </c>
      <c r="F6204">
        <v>635</v>
      </c>
      <c r="G6204">
        <v>0</v>
      </c>
      <c r="H6204">
        <v>4.3719999999999999</v>
      </c>
      <c r="J6204" s="1" t="str">
        <f t="shared" si="97"/>
        <v>2024-05-16-10</v>
      </c>
    </row>
    <row r="6205" spans="1:10" x14ac:dyDescent="0.45">
      <c r="A6205">
        <v>6785461</v>
      </c>
      <c r="B6205" s="1">
        <v>45428.458333333336</v>
      </c>
      <c r="C6205" t="s">
        <v>7</v>
      </c>
      <c r="D6205" t="s">
        <v>8</v>
      </c>
      <c r="E6205" t="s">
        <v>8796</v>
      </c>
      <c r="F6205">
        <v>635</v>
      </c>
      <c r="G6205">
        <v>1.0649999999999999</v>
      </c>
      <c r="H6205">
        <v>2.5489999999999999</v>
      </c>
      <c r="J6205" s="1" t="str">
        <f t="shared" si="97"/>
        <v>2024-05-16-11</v>
      </c>
    </row>
    <row r="6206" spans="1:10" x14ac:dyDescent="0.45">
      <c r="A6206">
        <v>6785798</v>
      </c>
      <c r="B6206" s="1">
        <v>45428.5</v>
      </c>
      <c r="C6206" t="s">
        <v>7</v>
      </c>
      <c r="D6206" t="s">
        <v>8</v>
      </c>
      <c r="E6206" t="s">
        <v>8796</v>
      </c>
      <c r="F6206">
        <v>635</v>
      </c>
      <c r="G6206">
        <v>1.139</v>
      </c>
      <c r="H6206">
        <v>2.6819999999999999</v>
      </c>
      <c r="J6206" s="1" t="str">
        <f t="shared" si="97"/>
        <v>2024-05-16-12</v>
      </c>
    </row>
    <row r="6207" spans="1:10" x14ac:dyDescent="0.45">
      <c r="A6207">
        <v>6787324</v>
      </c>
      <c r="B6207" s="1">
        <v>45428.541666666664</v>
      </c>
      <c r="C6207" t="s">
        <v>7</v>
      </c>
      <c r="D6207" t="s">
        <v>8</v>
      </c>
      <c r="E6207" t="s">
        <v>8796</v>
      </c>
      <c r="F6207">
        <v>635</v>
      </c>
      <c r="G6207">
        <v>1.359</v>
      </c>
      <c r="H6207">
        <v>2.3359999999999999</v>
      </c>
      <c r="J6207" s="1" t="str">
        <f t="shared" si="97"/>
        <v>2024-05-16-13</v>
      </c>
    </row>
    <row r="6208" spans="1:10" x14ac:dyDescent="0.45">
      <c r="A6208">
        <v>6788098</v>
      </c>
      <c r="B6208" s="1">
        <v>45428.583333333336</v>
      </c>
      <c r="C6208" t="s">
        <v>7</v>
      </c>
      <c r="D6208" t="s">
        <v>8</v>
      </c>
      <c r="E6208" t="s">
        <v>8796</v>
      </c>
      <c r="F6208">
        <v>635</v>
      </c>
      <c r="G6208">
        <v>1.617</v>
      </c>
      <c r="H6208">
        <v>1.722</v>
      </c>
      <c r="J6208" s="1" t="str">
        <f t="shared" si="97"/>
        <v>2024-05-16-14</v>
      </c>
    </row>
    <row r="6209" spans="1:10" x14ac:dyDescent="0.45">
      <c r="A6209">
        <v>6788942</v>
      </c>
      <c r="B6209" s="1">
        <v>45428.625</v>
      </c>
      <c r="C6209" t="s">
        <v>7</v>
      </c>
      <c r="D6209" t="s">
        <v>8</v>
      </c>
      <c r="E6209" t="s">
        <v>8796</v>
      </c>
      <c r="F6209">
        <v>635</v>
      </c>
      <c r="G6209">
        <v>7.0999999999999994E-2</v>
      </c>
      <c r="H6209">
        <v>1.579</v>
      </c>
      <c r="J6209" s="1" t="str">
        <f t="shared" si="97"/>
        <v>2024-05-16-15</v>
      </c>
    </row>
    <row r="6210" spans="1:10" x14ac:dyDescent="0.45">
      <c r="A6210">
        <v>6790552</v>
      </c>
      <c r="B6210" s="1">
        <v>45428.666666666664</v>
      </c>
      <c r="C6210" t="s">
        <v>7</v>
      </c>
      <c r="D6210" t="s">
        <v>8</v>
      </c>
      <c r="E6210" t="s">
        <v>8796</v>
      </c>
      <c r="F6210">
        <v>635</v>
      </c>
      <c r="G6210">
        <v>0.104</v>
      </c>
      <c r="H6210">
        <v>0.65700000000000003</v>
      </c>
      <c r="J6210" s="1" t="str">
        <f t="shared" si="97"/>
        <v>2024-05-16-16</v>
      </c>
    </row>
    <row r="6211" spans="1:10" x14ac:dyDescent="0.45">
      <c r="A6211">
        <v>6791061</v>
      </c>
      <c r="B6211" s="1">
        <v>45428.708333333336</v>
      </c>
      <c r="C6211" t="s">
        <v>7</v>
      </c>
      <c r="D6211" t="s">
        <v>8</v>
      </c>
      <c r="E6211" t="s">
        <v>8796</v>
      </c>
      <c r="F6211">
        <v>635</v>
      </c>
      <c r="G6211">
        <v>0.19900000000000001</v>
      </c>
      <c r="H6211">
        <v>7.0000000000000007E-2</v>
      </c>
      <c r="J6211" s="1" t="str">
        <f t="shared" ref="J6211:J6274" si="98">TEXT(YEAR(B6211),"0000")&amp;"-"&amp;TEXT(MONTH(B6211),"00")&amp;"-"&amp;TEXT(DAY(B6211),"00")&amp;"-"&amp;TEXT(HOUR(B6211),"00")</f>
        <v>2024-05-16-17</v>
      </c>
    </row>
    <row r="6212" spans="1:10" x14ac:dyDescent="0.45">
      <c r="A6212">
        <v>6792894</v>
      </c>
      <c r="B6212" s="1">
        <v>45428.75</v>
      </c>
      <c r="C6212" t="s">
        <v>7</v>
      </c>
      <c r="D6212" t="s">
        <v>8</v>
      </c>
      <c r="E6212" t="s">
        <v>8796</v>
      </c>
      <c r="F6212">
        <v>635</v>
      </c>
      <c r="G6212">
        <v>0.192</v>
      </c>
      <c r="H6212">
        <v>4.0000000000000001E-3</v>
      </c>
      <c r="J6212" s="1" t="str">
        <f t="shared" si="98"/>
        <v>2024-05-16-18</v>
      </c>
    </row>
    <row r="6213" spans="1:10" x14ac:dyDescent="0.45">
      <c r="A6213">
        <v>6793415</v>
      </c>
      <c r="B6213" s="1">
        <v>45428.791666666664</v>
      </c>
      <c r="C6213" t="s">
        <v>7</v>
      </c>
      <c r="D6213" t="s">
        <v>8</v>
      </c>
      <c r="E6213" t="s">
        <v>8796</v>
      </c>
      <c r="F6213">
        <v>635</v>
      </c>
      <c r="G6213">
        <v>0.28399999999999997</v>
      </c>
      <c r="H6213">
        <v>0</v>
      </c>
      <c r="J6213" s="1" t="str">
        <f t="shared" si="98"/>
        <v>2024-05-16-19</v>
      </c>
    </row>
    <row r="6214" spans="1:10" x14ac:dyDescent="0.45">
      <c r="A6214">
        <v>6795021</v>
      </c>
      <c r="B6214" s="1">
        <v>45428.833333333336</v>
      </c>
      <c r="C6214" t="s">
        <v>7</v>
      </c>
      <c r="D6214" t="s">
        <v>8</v>
      </c>
      <c r="E6214" t="s">
        <v>8796</v>
      </c>
      <c r="F6214">
        <v>635</v>
      </c>
      <c r="G6214">
        <v>0.17799999999999999</v>
      </c>
      <c r="H6214">
        <v>0</v>
      </c>
      <c r="J6214" s="1" t="str">
        <f t="shared" si="98"/>
        <v>2024-05-16-20</v>
      </c>
    </row>
    <row r="6215" spans="1:10" x14ac:dyDescent="0.45">
      <c r="A6215">
        <v>6795657</v>
      </c>
      <c r="B6215" s="1">
        <v>45428.875</v>
      </c>
      <c r="C6215" t="s">
        <v>7</v>
      </c>
      <c r="D6215" t="s">
        <v>8</v>
      </c>
      <c r="E6215" t="s">
        <v>8796</v>
      </c>
      <c r="F6215">
        <v>635</v>
      </c>
      <c r="G6215">
        <v>0.20599999999999999</v>
      </c>
      <c r="H6215">
        <v>0</v>
      </c>
      <c r="J6215" s="1" t="str">
        <f t="shared" si="98"/>
        <v>2024-05-16-21</v>
      </c>
    </row>
    <row r="6216" spans="1:10" x14ac:dyDescent="0.45">
      <c r="A6216">
        <v>6796556</v>
      </c>
      <c r="B6216" s="1">
        <v>45428.916666666664</v>
      </c>
      <c r="C6216" t="s">
        <v>7</v>
      </c>
      <c r="D6216" t="s">
        <v>8</v>
      </c>
      <c r="E6216" t="s">
        <v>8796</v>
      </c>
      <c r="F6216">
        <v>635</v>
      </c>
      <c r="G6216">
        <v>0.158</v>
      </c>
      <c r="H6216">
        <v>0</v>
      </c>
      <c r="J6216" s="1" t="str">
        <f t="shared" si="98"/>
        <v>2024-05-16-22</v>
      </c>
    </row>
    <row r="6217" spans="1:10" x14ac:dyDescent="0.45">
      <c r="A6217">
        <v>6798207</v>
      </c>
      <c r="B6217" s="1">
        <v>45428.958333333336</v>
      </c>
      <c r="C6217" t="s">
        <v>7</v>
      </c>
      <c r="D6217" t="s">
        <v>8</v>
      </c>
      <c r="E6217" t="s">
        <v>8796</v>
      </c>
      <c r="F6217">
        <v>635</v>
      </c>
      <c r="G6217">
        <v>9.9000000000000005E-2</v>
      </c>
      <c r="H6217">
        <v>0</v>
      </c>
      <c r="J6217" s="1" t="str">
        <f t="shared" si="98"/>
        <v>2024-05-16-23</v>
      </c>
    </row>
    <row r="6218" spans="1:10" x14ac:dyDescent="0.45">
      <c r="A6218">
        <v>6798969</v>
      </c>
      <c r="B6218" s="1">
        <v>45429</v>
      </c>
      <c r="C6218" t="s">
        <v>7</v>
      </c>
      <c r="D6218" t="s">
        <v>8</v>
      </c>
      <c r="E6218" t="s">
        <v>8796</v>
      </c>
      <c r="F6218">
        <v>635</v>
      </c>
      <c r="G6218">
        <v>9.7000000000000003E-2</v>
      </c>
      <c r="H6218">
        <v>0</v>
      </c>
      <c r="J6218" s="1" t="str">
        <f t="shared" si="98"/>
        <v>2024-05-17-00</v>
      </c>
    </row>
    <row r="6219" spans="1:10" x14ac:dyDescent="0.45">
      <c r="A6219">
        <v>6800427</v>
      </c>
      <c r="B6219" s="1">
        <v>45429.041666666664</v>
      </c>
      <c r="C6219" t="s">
        <v>7</v>
      </c>
      <c r="D6219" t="s">
        <v>8</v>
      </c>
      <c r="E6219" t="s">
        <v>8796</v>
      </c>
      <c r="F6219">
        <v>635</v>
      </c>
      <c r="G6219">
        <v>0.28100000000000003</v>
      </c>
      <c r="H6219">
        <v>0</v>
      </c>
      <c r="J6219" s="1" t="str">
        <f t="shared" si="98"/>
        <v>2024-05-17-01</v>
      </c>
    </row>
    <row r="6220" spans="1:10" x14ac:dyDescent="0.45">
      <c r="A6220">
        <v>6800985</v>
      </c>
      <c r="B6220" s="1">
        <v>45429.083333333336</v>
      </c>
      <c r="C6220" t="s">
        <v>7</v>
      </c>
      <c r="D6220" t="s">
        <v>8</v>
      </c>
      <c r="E6220" t="s">
        <v>8796</v>
      </c>
      <c r="F6220">
        <v>635</v>
      </c>
      <c r="G6220">
        <v>0.248</v>
      </c>
      <c r="H6220">
        <v>3.0000000000000001E-3</v>
      </c>
      <c r="J6220" s="1" t="str">
        <f t="shared" si="98"/>
        <v>2024-05-17-02</v>
      </c>
    </row>
    <row r="6221" spans="1:10" x14ac:dyDescent="0.45">
      <c r="A6221">
        <v>6802897</v>
      </c>
      <c r="B6221" s="1">
        <v>45429.125</v>
      </c>
      <c r="C6221" t="s">
        <v>7</v>
      </c>
      <c r="D6221" t="s">
        <v>8</v>
      </c>
      <c r="E6221" t="s">
        <v>8796</v>
      </c>
      <c r="F6221">
        <v>635</v>
      </c>
      <c r="G6221">
        <v>7.0999999999999994E-2</v>
      </c>
      <c r="H6221">
        <v>6.8000000000000005E-2</v>
      </c>
      <c r="J6221" s="1" t="str">
        <f t="shared" si="98"/>
        <v>2024-05-17-03</v>
      </c>
    </row>
    <row r="6222" spans="1:10" x14ac:dyDescent="0.45">
      <c r="A6222">
        <v>6803293</v>
      </c>
      <c r="B6222" s="1">
        <v>45429.166666666664</v>
      </c>
      <c r="C6222" t="s">
        <v>7</v>
      </c>
      <c r="D6222" t="s">
        <v>8</v>
      </c>
      <c r="E6222" t="s">
        <v>8796</v>
      </c>
      <c r="F6222">
        <v>635</v>
      </c>
      <c r="G6222">
        <v>0</v>
      </c>
      <c r="H6222">
        <v>0.44500000000000001</v>
      </c>
      <c r="J6222" s="1" t="str">
        <f t="shared" si="98"/>
        <v>2024-05-17-04</v>
      </c>
    </row>
    <row r="6223" spans="1:10" x14ac:dyDescent="0.45">
      <c r="A6223">
        <v>6804441</v>
      </c>
      <c r="B6223" s="1">
        <v>45429.208333333336</v>
      </c>
      <c r="C6223" t="s">
        <v>7</v>
      </c>
      <c r="D6223" t="s">
        <v>8</v>
      </c>
      <c r="E6223" t="s">
        <v>8796</v>
      </c>
      <c r="F6223">
        <v>635</v>
      </c>
      <c r="G6223">
        <v>5.1999999999999998E-2</v>
      </c>
      <c r="H6223">
        <v>1.4790000000000001</v>
      </c>
      <c r="J6223" s="1" t="str">
        <f t="shared" si="98"/>
        <v>2024-05-17-05</v>
      </c>
    </row>
    <row r="6224" spans="1:10" x14ac:dyDescent="0.45">
      <c r="A6224">
        <v>6805277</v>
      </c>
      <c r="B6224" s="1">
        <v>45429.25</v>
      </c>
      <c r="C6224" t="s">
        <v>7</v>
      </c>
      <c r="D6224" t="s">
        <v>8</v>
      </c>
      <c r="E6224" t="s">
        <v>8796</v>
      </c>
      <c r="F6224">
        <v>635</v>
      </c>
      <c r="G6224">
        <v>0</v>
      </c>
      <c r="H6224">
        <v>2.323</v>
      </c>
      <c r="J6224" s="1" t="str">
        <f t="shared" si="98"/>
        <v>2024-05-17-06</v>
      </c>
    </row>
    <row r="6225" spans="1:10" x14ac:dyDescent="0.45">
      <c r="A6225">
        <v>6806907</v>
      </c>
      <c r="B6225" s="1">
        <v>45429.291666666664</v>
      </c>
      <c r="C6225" t="s">
        <v>7</v>
      </c>
      <c r="D6225" t="s">
        <v>8</v>
      </c>
      <c r="E6225" t="s">
        <v>8796</v>
      </c>
      <c r="F6225">
        <v>635</v>
      </c>
      <c r="G6225">
        <v>0.41599999999999998</v>
      </c>
      <c r="H6225">
        <v>2.802</v>
      </c>
      <c r="J6225" s="1" t="str">
        <f t="shared" si="98"/>
        <v>2024-05-17-07</v>
      </c>
    </row>
    <row r="6226" spans="1:10" x14ac:dyDescent="0.45">
      <c r="A6226">
        <v>6807757</v>
      </c>
      <c r="B6226" s="1">
        <v>45429.333333333336</v>
      </c>
      <c r="C6226" t="s">
        <v>7</v>
      </c>
      <c r="D6226" t="s">
        <v>8</v>
      </c>
      <c r="E6226" t="s">
        <v>8796</v>
      </c>
      <c r="F6226">
        <v>635</v>
      </c>
      <c r="G6226">
        <v>1.087</v>
      </c>
      <c r="H6226">
        <v>2.6120000000000001</v>
      </c>
      <c r="J6226" s="1" t="str">
        <f t="shared" si="98"/>
        <v>2024-05-17-08</v>
      </c>
    </row>
    <row r="6227" spans="1:10" x14ac:dyDescent="0.45">
      <c r="A6227">
        <v>6809211</v>
      </c>
      <c r="B6227" s="1">
        <v>45429.375</v>
      </c>
      <c r="C6227" t="s">
        <v>7</v>
      </c>
      <c r="D6227" t="s">
        <v>8</v>
      </c>
      <c r="E6227" t="s">
        <v>8796</v>
      </c>
      <c r="F6227">
        <v>635</v>
      </c>
      <c r="G6227">
        <v>0.91600000000000004</v>
      </c>
      <c r="H6227">
        <v>2.4569999999999999</v>
      </c>
      <c r="J6227" s="1" t="str">
        <f t="shared" si="98"/>
        <v>2024-05-17-09</v>
      </c>
    </row>
    <row r="6228" spans="1:10" x14ac:dyDescent="0.45">
      <c r="A6228">
        <v>6810048</v>
      </c>
      <c r="B6228" s="1">
        <v>45429.416666666664</v>
      </c>
      <c r="C6228" t="s">
        <v>7</v>
      </c>
      <c r="D6228" t="s">
        <v>8</v>
      </c>
      <c r="E6228" t="s">
        <v>8796</v>
      </c>
      <c r="F6228">
        <v>635</v>
      </c>
      <c r="G6228">
        <v>0.54500000000000004</v>
      </c>
      <c r="H6228">
        <v>3.6339999999999999</v>
      </c>
      <c r="J6228" s="1" t="str">
        <f t="shared" si="98"/>
        <v>2024-05-17-10</v>
      </c>
    </row>
    <row r="6229" spans="1:10" x14ac:dyDescent="0.45">
      <c r="A6229">
        <v>6811289</v>
      </c>
      <c r="B6229" s="1">
        <v>45429.458333333336</v>
      </c>
      <c r="C6229" t="s">
        <v>7</v>
      </c>
      <c r="D6229" t="s">
        <v>8</v>
      </c>
      <c r="E6229" t="s">
        <v>8796</v>
      </c>
      <c r="F6229">
        <v>635</v>
      </c>
      <c r="G6229">
        <v>2.1999999999999999E-2</v>
      </c>
      <c r="H6229">
        <v>4.0270000000000001</v>
      </c>
      <c r="J6229" s="1" t="str">
        <f t="shared" si="98"/>
        <v>2024-05-17-11</v>
      </c>
    </row>
    <row r="6230" spans="1:10" x14ac:dyDescent="0.45">
      <c r="A6230">
        <v>6812805</v>
      </c>
      <c r="B6230" s="1">
        <v>45429.5</v>
      </c>
      <c r="C6230" t="s">
        <v>7</v>
      </c>
      <c r="D6230" t="s">
        <v>8</v>
      </c>
      <c r="E6230" t="s">
        <v>8796</v>
      </c>
      <c r="F6230">
        <v>635</v>
      </c>
      <c r="G6230">
        <v>0</v>
      </c>
      <c r="H6230">
        <v>3.9039999999999999</v>
      </c>
      <c r="J6230" s="1" t="str">
        <f t="shared" si="98"/>
        <v>2024-05-17-12</v>
      </c>
    </row>
    <row r="6231" spans="1:10" x14ac:dyDescent="0.45">
      <c r="A6231">
        <v>6813546</v>
      </c>
      <c r="B6231" s="1">
        <v>45429.541666666664</v>
      </c>
      <c r="C6231" t="s">
        <v>7</v>
      </c>
      <c r="D6231" t="s">
        <v>8</v>
      </c>
      <c r="E6231" t="s">
        <v>8796</v>
      </c>
      <c r="F6231">
        <v>635</v>
      </c>
      <c r="G6231">
        <v>0</v>
      </c>
      <c r="H6231">
        <v>3.1739999999999999</v>
      </c>
      <c r="J6231" s="1" t="str">
        <f t="shared" si="98"/>
        <v>2024-05-17-13</v>
      </c>
    </row>
    <row r="6232" spans="1:10" x14ac:dyDescent="0.45">
      <c r="A6232">
        <v>6814392</v>
      </c>
      <c r="B6232" s="1">
        <v>45429.583333333336</v>
      </c>
      <c r="C6232" t="s">
        <v>7</v>
      </c>
      <c r="D6232" t="s">
        <v>8</v>
      </c>
      <c r="E6232" t="s">
        <v>8796</v>
      </c>
      <c r="F6232">
        <v>635</v>
      </c>
      <c r="G6232">
        <v>0</v>
      </c>
      <c r="H6232">
        <v>2.407</v>
      </c>
      <c r="J6232" s="1" t="str">
        <f t="shared" si="98"/>
        <v>2024-05-17-14</v>
      </c>
    </row>
    <row r="6233" spans="1:10" x14ac:dyDescent="0.45">
      <c r="A6233">
        <v>6815751</v>
      </c>
      <c r="B6233" s="1">
        <v>45429.625</v>
      </c>
      <c r="C6233" t="s">
        <v>7</v>
      </c>
      <c r="D6233" t="s">
        <v>8</v>
      </c>
      <c r="E6233" t="s">
        <v>8796</v>
      </c>
      <c r="F6233">
        <v>635</v>
      </c>
      <c r="G6233">
        <v>0</v>
      </c>
      <c r="H6233">
        <v>1.6479999999999999</v>
      </c>
      <c r="J6233" s="1" t="str">
        <f t="shared" si="98"/>
        <v>2024-05-17-15</v>
      </c>
    </row>
    <row r="6234" spans="1:10" x14ac:dyDescent="0.45">
      <c r="A6234">
        <v>6817182</v>
      </c>
      <c r="B6234" s="1">
        <v>45429.666666666664</v>
      </c>
      <c r="C6234" t="s">
        <v>7</v>
      </c>
      <c r="D6234" t="s">
        <v>8</v>
      </c>
      <c r="E6234" t="s">
        <v>8796</v>
      </c>
      <c r="F6234">
        <v>635</v>
      </c>
      <c r="G6234">
        <v>0</v>
      </c>
      <c r="H6234">
        <v>0.63300000000000001</v>
      </c>
      <c r="J6234" s="1" t="str">
        <f t="shared" si="98"/>
        <v>2024-05-17-16</v>
      </c>
    </row>
    <row r="6235" spans="1:10" x14ac:dyDescent="0.45">
      <c r="A6235">
        <v>6818312</v>
      </c>
      <c r="B6235" s="1">
        <v>45429.708333333336</v>
      </c>
      <c r="C6235" t="s">
        <v>7</v>
      </c>
      <c r="D6235" t="s">
        <v>8</v>
      </c>
      <c r="E6235" t="s">
        <v>8796</v>
      </c>
      <c r="F6235">
        <v>635</v>
      </c>
      <c r="G6235">
        <v>0.125</v>
      </c>
      <c r="H6235">
        <v>6.9000000000000006E-2</v>
      </c>
      <c r="J6235" s="1" t="str">
        <f t="shared" si="98"/>
        <v>2024-05-17-17</v>
      </c>
    </row>
    <row r="6236" spans="1:10" x14ac:dyDescent="0.45">
      <c r="A6236">
        <v>6819125</v>
      </c>
      <c r="B6236" s="1">
        <v>45429.75</v>
      </c>
      <c r="C6236" t="s">
        <v>7</v>
      </c>
      <c r="D6236" t="s">
        <v>8</v>
      </c>
      <c r="E6236" t="s">
        <v>8796</v>
      </c>
      <c r="F6236">
        <v>635</v>
      </c>
      <c r="G6236">
        <v>0.19600000000000001</v>
      </c>
      <c r="H6236">
        <v>5.0000000000000001E-3</v>
      </c>
      <c r="J6236" s="1" t="str">
        <f t="shared" si="98"/>
        <v>2024-05-17-18</v>
      </c>
    </row>
    <row r="6237" spans="1:10" x14ac:dyDescent="0.45">
      <c r="A6237">
        <v>6820352</v>
      </c>
      <c r="B6237" s="1">
        <v>45429.791666666664</v>
      </c>
      <c r="C6237" t="s">
        <v>7</v>
      </c>
      <c r="D6237" t="s">
        <v>8</v>
      </c>
      <c r="E6237" t="s">
        <v>8796</v>
      </c>
      <c r="F6237">
        <v>635</v>
      </c>
      <c r="G6237">
        <v>0.30599999999999999</v>
      </c>
      <c r="H6237">
        <v>0</v>
      </c>
      <c r="J6237" s="1" t="str">
        <f t="shared" si="98"/>
        <v>2024-05-17-19</v>
      </c>
    </row>
    <row r="6238" spans="1:10" x14ac:dyDescent="0.45">
      <c r="A6238">
        <v>6820975</v>
      </c>
      <c r="B6238" s="1">
        <v>45429.833333333336</v>
      </c>
      <c r="C6238" t="s">
        <v>7</v>
      </c>
      <c r="D6238" t="s">
        <v>8</v>
      </c>
      <c r="E6238" t="s">
        <v>8796</v>
      </c>
      <c r="F6238">
        <v>635</v>
      </c>
      <c r="G6238">
        <v>0.42</v>
      </c>
      <c r="H6238">
        <v>0</v>
      </c>
      <c r="J6238" s="1" t="str">
        <f t="shared" si="98"/>
        <v>2024-05-17-20</v>
      </c>
    </row>
    <row r="6239" spans="1:10" x14ac:dyDescent="0.45">
      <c r="A6239">
        <v>6821688</v>
      </c>
      <c r="B6239" s="1">
        <v>45429.875</v>
      </c>
      <c r="C6239" t="s">
        <v>7</v>
      </c>
      <c r="D6239" t="s">
        <v>8</v>
      </c>
      <c r="E6239" t="s">
        <v>8796</v>
      </c>
      <c r="F6239">
        <v>635</v>
      </c>
      <c r="G6239">
        <v>0.245</v>
      </c>
      <c r="H6239">
        <v>0</v>
      </c>
      <c r="J6239" s="1" t="str">
        <f t="shared" si="98"/>
        <v>2024-05-17-21</v>
      </c>
    </row>
    <row r="6240" spans="1:10" x14ac:dyDescent="0.45">
      <c r="A6240">
        <v>6823794</v>
      </c>
      <c r="B6240" s="1">
        <v>45429.916666666664</v>
      </c>
      <c r="C6240" t="s">
        <v>7</v>
      </c>
      <c r="D6240" t="s">
        <v>8</v>
      </c>
      <c r="E6240" t="s">
        <v>8796</v>
      </c>
      <c r="F6240">
        <v>635</v>
      </c>
      <c r="G6240">
        <v>0.23100000000000001</v>
      </c>
      <c r="H6240">
        <v>0</v>
      </c>
      <c r="J6240" s="1" t="str">
        <f t="shared" si="98"/>
        <v>2024-05-17-22</v>
      </c>
    </row>
    <row r="6241" spans="1:10" x14ac:dyDescent="0.45">
      <c r="A6241">
        <v>6824084</v>
      </c>
      <c r="B6241" s="1">
        <v>45429.958333333336</v>
      </c>
      <c r="C6241" t="s">
        <v>7</v>
      </c>
      <c r="D6241" t="s">
        <v>8</v>
      </c>
      <c r="E6241" t="s">
        <v>8796</v>
      </c>
      <c r="F6241">
        <v>635</v>
      </c>
      <c r="G6241">
        <v>0.20599999999999999</v>
      </c>
      <c r="H6241">
        <v>0</v>
      </c>
      <c r="J6241" s="1" t="str">
        <f t="shared" si="98"/>
        <v>2024-05-17-23</v>
      </c>
    </row>
    <row r="6242" spans="1:10" x14ac:dyDescent="0.45">
      <c r="A6242">
        <v>6825499</v>
      </c>
      <c r="B6242" s="1">
        <v>45430</v>
      </c>
      <c r="C6242" t="s">
        <v>7</v>
      </c>
      <c r="D6242" t="s">
        <v>8</v>
      </c>
      <c r="E6242" t="s">
        <v>8796</v>
      </c>
      <c r="F6242">
        <v>635</v>
      </c>
      <c r="G6242">
        <v>0.17699999999999999</v>
      </c>
      <c r="H6242">
        <v>0</v>
      </c>
      <c r="J6242" s="1" t="str">
        <f t="shared" si="98"/>
        <v>2024-05-18-00</v>
      </c>
    </row>
    <row r="6243" spans="1:10" x14ac:dyDescent="0.45">
      <c r="A6243">
        <v>6826890</v>
      </c>
      <c r="B6243" s="1">
        <v>45430.041666666664</v>
      </c>
      <c r="C6243" t="s">
        <v>7</v>
      </c>
      <c r="D6243" t="s">
        <v>8</v>
      </c>
      <c r="E6243" t="s">
        <v>8796</v>
      </c>
      <c r="F6243">
        <v>635</v>
      </c>
      <c r="G6243">
        <v>0.245</v>
      </c>
      <c r="H6243">
        <v>0</v>
      </c>
      <c r="J6243" s="1" t="str">
        <f t="shared" si="98"/>
        <v>2024-05-18-01</v>
      </c>
    </row>
    <row r="6244" spans="1:10" x14ac:dyDescent="0.45">
      <c r="A6244">
        <v>6827945</v>
      </c>
      <c r="B6244" s="1">
        <v>45430.083333333336</v>
      </c>
      <c r="C6244" t="s">
        <v>7</v>
      </c>
      <c r="D6244" t="s">
        <v>8</v>
      </c>
      <c r="E6244" t="s">
        <v>8796</v>
      </c>
      <c r="F6244">
        <v>635</v>
      </c>
      <c r="G6244">
        <v>0.16</v>
      </c>
      <c r="H6244">
        <v>4.0000000000000001E-3</v>
      </c>
      <c r="J6244" s="1" t="str">
        <f t="shared" si="98"/>
        <v>2024-05-18-02</v>
      </c>
    </row>
    <row r="6245" spans="1:10" x14ac:dyDescent="0.45">
      <c r="A6245">
        <v>6829196</v>
      </c>
      <c r="B6245" s="1">
        <v>45430.125</v>
      </c>
      <c r="C6245" t="s">
        <v>7</v>
      </c>
      <c r="D6245" t="s">
        <v>8</v>
      </c>
      <c r="E6245" t="s">
        <v>8796</v>
      </c>
      <c r="F6245">
        <v>635</v>
      </c>
      <c r="G6245">
        <v>0.13300000000000001</v>
      </c>
      <c r="H6245">
        <v>6.2E-2</v>
      </c>
      <c r="J6245" s="1" t="str">
        <f t="shared" si="98"/>
        <v>2024-05-18-03</v>
      </c>
    </row>
    <row r="6246" spans="1:10" x14ac:dyDescent="0.45">
      <c r="A6246">
        <v>6829925</v>
      </c>
      <c r="B6246" s="1">
        <v>45430.166666666664</v>
      </c>
      <c r="C6246" t="s">
        <v>7</v>
      </c>
      <c r="D6246" t="s">
        <v>8</v>
      </c>
      <c r="E6246" t="s">
        <v>8796</v>
      </c>
      <c r="F6246">
        <v>635</v>
      </c>
      <c r="G6246">
        <v>2.8000000000000001E-2</v>
      </c>
      <c r="H6246">
        <v>0.51</v>
      </c>
      <c r="J6246" s="1" t="str">
        <f t="shared" si="98"/>
        <v>2024-05-18-04</v>
      </c>
    </row>
    <row r="6247" spans="1:10" x14ac:dyDescent="0.45">
      <c r="A6247">
        <v>6830771</v>
      </c>
      <c r="B6247" s="1">
        <v>45430.208333333336</v>
      </c>
      <c r="C6247" t="s">
        <v>7</v>
      </c>
      <c r="D6247" t="s">
        <v>8</v>
      </c>
      <c r="E6247" t="s">
        <v>8796</v>
      </c>
      <c r="F6247">
        <v>635</v>
      </c>
      <c r="G6247">
        <v>8.2000000000000003E-2</v>
      </c>
      <c r="H6247">
        <v>1.377</v>
      </c>
      <c r="J6247" s="1" t="str">
        <f t="shared" si="98"/>
        <v>2024-05-18-05</v>
      </c>
    </row>
    <row r="6248" spans="1:10" x14ac:dyDescent="0.45">
      <c r="A6248">
        <v>6831994</v>
      </c>
      <c r="B6248" s="1">
        <v>45430.25</v>
      </c>
      <c r="C6248" t="s">
        <v>7</v>
      </c>
      <c r="D6248" t="s">
        <v>8</v>
      </c>
      <c r="E6248" t="s">
        <v>8796</v>
      </c>
      <c r="F6248">
        <v>635</v>
      </c>
      <c r="G6248">
        <v>0</v>
      </c>
      <c r="H6248">
        <v>2.3140000000000001</v>
      </c>
      <c r="J6248" s="1" t="str">
        <f t="shared" si="98"/>
        <v>2024-05-18-06</v>
      </c>
    </row>
    <row r="6249" spans="1:10" x14ac:dyDescent="0.45">
      <c r="A6249">
        <v>6833113</v>
      </c>
      <c r="B6249" s="1">
        <v>45430.291666666664</v>
      </c>
      <c r="C6249" t="s">
        <v>7</v>
      </c>
      <c r="D6249" t="s">
        <v>8</v>
      </c>
      <c r="E6249" t="s">
        <v>8796</v>
      </c>
      <c r="F6249">
        <v>635</v>
      </c>
      <c r="G6249">
        <v>0</v>
      </c>
      <c r="H6249">
        <v>3.1909999999999998</v>
      </c>
      <c r="J6249" s="1" t="str">
        <f t="shared" si="98"/>
        <v>2024-05-18-07</v>
      </c>
    </row>
    <row r="6250" spans="1:10" x14ac:dyDescent="0.45">
      <c r="A6250">
        <v>6834801</v>
      </c>
      <c r="B6250" s="1">
        <v>45430.333333333336</v>
      </c>
      <c r="C6250" t="s">
        <v>7</v>
      </c>
      <c r="D6250" t="s">
        <v>8</v>
      </c>
      <c r="E6250" t="s">
        <v>8796</v>
      </c>
      <c r="F6250">
        <v>635</v>
      </c>
      <c r="G6250">
        <v>0</v>
      </c>
      <c r="H6250">
        <v>3.681</v>
      </c>
      <c r="J6250" s="1" t="str">
        <f t="shared" si="98"/>
        <v>2024-05-18-08</v>
      </c>
    </row>
    <row r="6251" spans="1:10" x14ac:dyDescent="0.45">
      <c r="A6251">
        <v>6834992</v>
      </c>
      <c r="B6251" s="1">
        <v>45430.375</v>
      </c>
      <c r="C6251" t="s">
        <v>7</v>
      </c>
      <c r="D6251" t="s">
        <v>8</v>
      </c>
      <c r="E6251" t="s">
        <v>8796</v>
      </c>
      <c r="F6251">
        <v>635</v>
      </c>
      <c r="G6251">
        <v>0.13700000000000001</v>
      </c>
      <c r="H6251">
        <v>3.3570000000000002</v>
      </c>
      <c r="J6251" s="1" t="str">
        <f t="shared" si="98"/>
        <v>2024-05-18-09</v>
      </c>
    </row>
    <row r="6252" spans="1:10" x14ac:dyDescent="0.45">
      <c r="A6252">
        <v>6835972</v>
      </c>
      <c r="B6252" s="1">
        <v>45430.416666666664</v>
      </c>
      <c r="C6252" t="s">
        <v>7</v>
      </c>
      <c r="D6252" t="s">
        <v>8</v>
      </c>
      <c r="E6252" t="s">
        <v>8796</v>
      </c>
      <c r="F6252">
        <v>635</v>
      </c>
      <c r="G6252">
        <v>4.2999999999999997E-2</v>
      </c>
      <c r="H6252">
        <v>4.0140000000000002</v>
      </c>
      <c r="J6252" s="1" t="str">
        <f t="shared" si="98"/>
        <v>2024-05-18-10</v>
      </c>
    </row>
    <row r="6253" spans="1:10" x14ac:dyDescent="0.45">
      <c r="A6253">
        <v>6837546</v>
      </c>
      <c r="B6253" s="1">
        <v>45430.458333333336</v>
      </c>
      <c r="C6253" t="s">
        <v>7</v>
      </c>
      <c r="D6253" t="s">
        <v>8</v>
      </c>
      <c r="E6253" t="s">
        <v>8796</v>
      </c>
      <c r="F6253">
        <v>635</v>
      </c>
      <c r="G6253">
        <v>3.9E-2</v>
      </c>
      <c r="H6253">
        <v>2.4649999999999999</v>
      </c>
      <c r="J6253" s="1" t="str">
        <f t="shared" si="98"/>
        <v>2024-05-18-11</v>
      </c>
    </row>
    <row r="6254" spans="1:10" x14ac:dyDescent="0.45">
      <c r="A6254">
        <v>6838136</v>
      </c>
      <c r="B6254" s="1">
        <v>45430.5</v>
      </c>
      <c r="C6254" t="s">
        <v>7</v>
      </c>
      <c r="D6254" t="s">
        <v>8</v>
      </c>
      <c r="E6254" t="s">
        <v>8796</v>
      </c>
      <c r="F6254">
        <v>635</v>
      </c>
      <c r="G6254">
        <v>7.0000000000000001E-3</v>
      </c>
      <c r="H6254">
        <v>3.4590000000000001</v>
      </c>
      <c r="J6254" s="1" t="str">
        <f t="shared" si="98"/>
        <v>2024-05-18-12</v>
      </c>
    </row>
    <row r="6255" spans="1:10" x14ac:dyDescent="0.45">
      <c r="A6255">
        <v>6840023</v>
      </c>
      <c r="B6255" s="1">
        <v>45430.541666666664</v>
      </c>
      <c r="C6255" t="s">
        <v>7</v>
      </c>
      <c r="D6255" t="s">
        <v>8</v>
      </c>
      <c r="E6255" t="s">
        <v>8796</v>
      </c>
      <c r="F6255">
        <v>635</v>
      </c>
      <c r="G6255">
        <v>0</v>
      </c>
      <c r="H6255">
        <v>2.1859999999999999</v>
      </c>
      <c r="J6255" s="1" t="str">
        <f t="shared" si="98"/>
        <v>2024-05-18-13</v>
      </c>
    </row>
    <row r="6256" spans="1:10" x14ac:dyDescent="0.45">
      <c r="A6256">
        <v>6841347</v>
      </c>
      <c r="B6256" s="1">
        <v>45430.583333333336</v>
      </c>
      <c r="C6256" t="s">
        <v>7</v>
      </c>
      <c r="D6256" t="s">
        <v>8</v>
      </c>
      <c r="E6256" t="s">
        <v>8796</v>
      </c>
      <c r="F6256">
        <v>635</v>
      </c>
      <c r="G6256">
        <v>1E-3</v>
      </c>
      <c r="H6256">
        <v>2.1179999999999999</v>
      </c>
      <c r="J6256" s="1" t="str">
        <f t="shared" si="98"/>
        <v>2024-05-18-14</v>
      </c>
    </row>
    <row r="6257" spans="1:10" x14ac:dyDescent="0.45">
      <c r="A6257">
        <v>6842185</v>
      </c>
      <c r="B6257" s="1">
        <v>45430.625</v>
      </c>
      <c r="C6257" t="s">
        <v>7</v>
      </c>
      <c r="D6257" t="s">
        <v>8</v>
      </c>
      <c r="E6257" t="s">
        <v>8796</v>
      </c>
      <c r="F6257">
        <v>635</v>
      </c>
      <c r="G6257">
        <v>0.17199999999999999</v>
      </c>
      <c r="H6257">
        <v>0.16400000000000001</v>
      </c>
      <c r="J6257" s="1" t="str">
        <f t="shared" si="98"/>
        <v>2024-05-18-15</v>
      </c>
    </row>
    <row r="6258" spans="1:10" x14ac:dyDescent="0.45">
      <c r="A6258">
        <v>6842526</v>
      </c>
      <c r="B6258" s="1">
        <v>45430.666666666664</v>
      </c>
      <c r="C6258" t="s">
        <v>7</v>
      </c>
      <c r="D6258" t="s">
        <v>8</v>
      </c>
      <c r="E6258" t="s">
        <v>8796</v>
      </c>
      <c r="F6258">
        <v>635</v>
      </c>
      <c r="G6258">
        <v>0.185</v>
      </c>
      <c r="H6258">
        <v>0.08</v>
      </c>
      <c r="J6258" s="1" t="str">
        <f t="shared" si="98"/>
        <v>2024-05-18-16</v>
      </c>
    </row>
    <row r="6259" spans="1:10" x14ac:dyDescent="0.45">
      <c r="A6259">
        <v>6844604</v>
      </c>
      <c r="B6259" s="1">
        <v>45430.708333333336</v>
      </c>
      <c r="C6259" t="s">
        <v>7</v>
      </c>
      <c r="D6259" t="s">
        <v>8</v>
      </c>
      <c r="E6259" t="s">
        <v>8796</v>
      </c>
      <c r="F6259">
        <v>635</v>
      </c>
      <c r="G6259">
        <v>0.25900000000000001</v>
      </c>
      <c r="H6259">
        <v>4.4999999999999998E-2</v>
      </c>
      <c r="J6259" s="1" t="str">
        <f t="shared" si="98"/>
        <v>2024-05-18-17</v>
      </c>
    </row>
    <row r="6260" spans="1:10" x14ac:dyDescent="0.45">
      <c r="A6260">
        <v>6845526</v>
      </c>
      <c r="B6260" s="1">
        <v>45430.75</v>
      </c>
      <c r="C6260" t="s">
        <v>7</v>
      </c>
      <c r="D6260" t="s">
        <v>8</v>
      </c>
      <c r="E6260" t="s">
        <v>8796</v>
      </c>
      <c r="F6260">
        <v>635</v>
      </c>
      <c r="G6260">
        <v>0.23499999999999999</v>
      </c>
      <c r="H6260">
        <v>4.0000000000000001E-3</v>
      </c>
      <c r="J6260" s="1" t="str">
        <f t="shared" si="98"/>
        <v>2024-05-18-18</v>
      </c>
    </row>
    <row r="6261" spans="1:10" x14ac:dyDescent="0.45">
      <c r="A6261">
        <v>6846067</v>
      </c>
      <c r="B6261" s="1">
        <v>45430.791666666664</v>
      </c>
      <c r="C6261" t="s">
        <v>7</v>
      </c>
      <c r="D6261" t="s">
        <v>8</v>
      </c>
      <c r="E6261" t="s">
        <v>8796</v>
      </c>
      <c r="F6261">
        <v>635</v>
      </c>
      <c r="G6261">
        <v>0.24099999999999999</v>
      </c>
      <c r="H6261">
        <v>0</v>
      </c>
      <c r="J6261" s="1" t="str">
        <f t="shared" si="98"/>
        <v>2024-05-18-19</v>
      </c>
    </row>
    <row r="6262" spans="1:10" x14ac:dyDescent="0.45">
      <c r="A6262">
        <v>6847768</v>
      </c>
      <c r="B6262" s="1">
        <v>45430.833333333336</v>
      </c>
      <c r="C6262" t="s">
        <v>7</v>
      </c>
      <c r="D6262" t="s">
        <v>8</v>
      </c>
      <c r="E6262" t="s">
        <v>8796</v>
      </c>
      <c r="F6262">
        <v>635</v>
      </c>
      <c r="G6262">
        <v>0.11</v>
      </c>
      <c r="H6262">
        <v>0</v>
      </c>
      <c r="J6262" s="1" t="str">
        <f t="shared" si="98"/>
        <v>2024-05-18-20</v>
      </c>
    </row>
    <row r="6263" spans="1:10" x14ac:dyDescent="0.45">
      <c r="A6263">
        <v>6848406</v>
      </c>
      <c r="B6263" s="1">
        <v>45430.875</v>
      </c>
      <c r="C6263" t="s">
        <v>7</v>
      </c>
      <c r="D6263" t="s">
        <v>8</v>
      </c>
      <c r="E6263" t="s">
        <v>8796</v>
      </c>
      <c r="F6263">
        <v>635</v>
      </c>
      <c r="G6263">
        <v>0.23200000000000001</v>
      </c>
      <c r="H6263">
        <v>0</v>
      </c>
      <c r="J6263" s="1" t="str">
        <f t="shared" si="98"/>
        <v>2024-05-18-21</v>
      </c>
    </row>
    <row r="6264" spans="1:10" x14ac:dyDescent="0.45">
      <c r="A6264">
        <v>6849368</v>
      </c>
      <c r="B6264" s="1">
        <v>45430.916666666664</v>
      </c>
      <c r="C6264" t="s">
        <v>7</v>
      </c>
      <c r="D6264" t="s">
        <v>8</v>
      </c>
      <c r="E6264" t="s">
        <v>8796</v>
      </c>
      <c r="F6264">
        <v>635</v>
      </c>
      <c r="G6264">
        <v>0.14399999999999999</v>
      </c>
      <c r="H6264">
        <v>0</v>
      </c>
      <c r="J6264" s="1" t="str">
        <f t="shared" si="98"/>
        <v>2024-05-18-22</v>
      </c>
    </row>
    <row r="6265" spans="1:10" x14ac:dyDescent="0.45">
      <c r="A6265">
        <v>6850252</v>
      </c>
      <c r="B6265" s="1">
        <v>45430.958333333336</v>
      </c>
      <c r="C6265" t="s">
        <v>7</v>
      </c>
      <c r="D6265" t="s">
        <v>8</v>
      </c>
      <c r="E6265" t="s">
        <v>8796</v>
      </c>
      <c r="F6265">
        <v>635</v>
      </c>
      <c r="G6265">
        <v>0.122</v>
      </c>
      <c r="H6265">
        <v>0</v>
      </c>
      <c r="J6265" s="1" t="str">
        <f t="shared" si="98"/>
        <v>2024-05-18-23</v>
      </c>
    </row>
    <row r="6266" spans="1:10" x14ac:dyDescent="0.45">
      <c r="A6266">
        <v>6852126</v>
      </c>
      <c r="B6266" s="1">
        <v>45431</v>
      </c>
      <c r="C6266" t="s">
        <v>7</v>
      </c>
      <c r="D6266" t="s">
        <v>8</v>
      </c>
      <c r="E6266" t="s">
        <v>8796</v>
      </c>
      <c r="F6266">
        <v>635</v>
      </c>
      <c r="G6266">
        <v>8.6999999999999994E-2</v>
      </c>
      <c r="H6266">
        <v>0</v>
      </c>
      <c r="J6266" s="1" t="str">
        <f t="shared" si="98"/>
        <v>2024-05-19-00</v>
      </c>
    </row>
    <row r="6267" spans="1:10" x14ac:dyDescent="0.45">
      <c r="A6267">
        <v>6853306</v>
      </c>
      <c r="B6267" s="1">
        <v>45431.041666666664</v>
      </c>
      <c r="C6267" t="s">
        <v>7</v>
      </c>
      <c r="D6267" t="s">
        <v>8</v>
      </c>
      <c r="E6267" t="s">
        <v>8796</v>
      </c>
      <c r="F6267">
        <v>635</v>
      </c>
      <c r="G6267">
        <v>0.121</v>
      </c>
      <c r="H6267">
        <v>0</v>
      </c>
      <c r="J6267" s="1" t="str">
        <f t="shared" si="98"/>
        <v>2024-05-19-01</v>
      </c>
    </row>
    <row r="6268" spans="1:10" x14ac:dyDescent="0.45">
      <c r="A6268">
        <v>6853629</v>
      </c>
      <c r="B6268" s="1">
        <v>45431.083333333336</v>
      </c>
      <c r="C6268" t="s">
        <v>7</v>
      </c>
      <c r="D6268" t="s">
        <v>8</v>
      </c>
      <c r="E6268" t="s">
        <v>8796</v>
      </c>
      <c r="F6268">
        <v>635</v>
      </c>
      <c r="G6268">
        <v>0.123</v>
      </c>
      <c r="H6268">
        <v>2E-3</v>
      </c>
      <c r="J6268" s="1" t="str">
        <f t="shared" si="98"/>
        <v>2024-05-19-02</v>
      </c>
    </row>
    <row r="6269" spans="1:10" x14ac:dyDescent="0.45">
      <c r="A6269">
        <v>6855069</v>
      </c>
      <c r="B6269" s="1">
        <v>45431.125</v>
      </c>
      <c r="C6269" t="s">
        <v>7</v>
      </c>
      <c r="D6269" t="s">
        <v>8</v>
      </c>
      <c r="E6269" t="s">
        <v>8796</v>
      </c>
      <c r="F6269">
        <v>635</v>
      </c>
      <c r="G6269">
        <v>0.218</v>
      </c>
      <c r="H6269">
        <v>7.5999999999999998E-2</v>
      </c>
      <c r="J6269" s="1" t="str">
        <f t="shared" si="98"/>
        <v>2024-05-19-03</v>
      </c>
    </row>
    <row r="6270" spans="1:10" x14ac:dyDescent="0.45">
      <c r="A6270">
        <v>6855984</v>
      </c>
      <c r="B6270" s="1">
        <v>45431.166666666664</v>
      </c>
      <c r="C6270" t="s">
        <v>7</v>
      </c>
      <c r="D6270" t="s">
        <v>8</v>
      </c>
      <c r="E6270" t="s">
        <v>8796</v>
      </c>
      <c r="F6270">
        <v>635</v>
      </c>
      <c r="G6270">
        <v>7.0000000000000001E-3</v>
      </c>
      <c r="H6270">
        <v>0.217</v>
      </c>
      <c r="J6270" s="1" t="str">
        <f t="shared" si="98"/>
        <v>2024-05-19-04</v>
      </c>
    </row>
    <row r="6271" spans="1:10" x14ac:dyDescent="0.45">
      <c r="A6271">
        <v>6857107</v>
      </c>
      <c r="B6271" s="1">
        <v>45431.208333333336</v>
      </c>
      <c r="C6271" t="s">
        <v>7</v>
      </c>
      <c r="D6271" t="s">
        <v>8</v>
      </c>
      <c r="E6271" t="s">
        <v>8796</v>
      </c>
      <c r="F6271">
        <v>635</v>
      </c>
      <c r="G6271">
        <v>4.0000000000000001E-3</v>
      </c>
      <c r="H6271">
        <v>1.1419999999999999</v>
      </c>
      <c r="J6271" s="1" t="str">
        <f t="shared" si="98"/>
        <v>2024-05-19-05</v>
      </c>
    </row>
    <row r="6272" spans="1:10" x14ac:dyDescent="0.45">
      <c r="A6272">
        <v>6858167</v>
      </c>
      <c r="B6272" s="1">
        <v>45431.25</v>
      </c>
      <c r="C6272" t="s">
        <v>7</v>
      </c>
      <c r="D6272" t="s">
        <v>8</v>
      </c>
      <c r="E6272" t="s">
        <v>8796</v>
      </c>
      <c r="F6272">
        <v>635</v>
      </c>
      <c r="G6272">
        <v>0</v>
      </c>
      <c r="H6272">
        <v>2.38</v>
      </c>
      <c r="J6272" s="1" t="str">
        <f t="shared" si="98"/>
        <v>2024-05-19-06</v>
      </c>
    </row>
    <row r="6273" spans="1:10" x14ac:dyDescent="0.45">
      <c r="A6273">
        <v>6859533</v>
      </c>
      <c r="B6273" s="1">
        <v>45431.291666666664</v>
      </c>
      <c r="C6273" t="s">
        <v>7</v>
      </c>
      <c r="D6273" t="s">
        <v>8</v>
      </c>
      <c r="E6273" t="s">
        <v>8796</v>
      </c>
      <c r="F6273">
        <v>635</v>
      </c>
      <c r="G6273">
        <v>0</v>
      </c>
      <c r="H6273">
        <v>3.1819999999999999</v>
      </c>
      <c r="J6273" s="1" t="str">
        <f t="shared" si="98"/>
        <v>2024-05-19-07</v>
      </c>
    </row>
    <row r="6274" spans="1:10" x14ac:dyDescent="0.45">
      <c r="A6274">
        <v>6860749</v>
      </c>
      <c r="B6274" s="1">
        <v>45431.333333333336</v>
      </c>
      <c r="C6274" t="s">
        <v>7</v>
      </c>
      <c r="D6274" t="s">
        <v>8</v>
      </c>
      <c r="E6274" t="s">
        <v>8796</v>
      </c>
      <c r="F6274">
        <v>635</v>
      </c>
      <c r="G6274">
        <v>0</v>
      </c>
      <c r="H6274">
        <v>3.8130000000000002</v>
      </c>
      <c r="J6274" s="1" t="str">
        <f t="shared" si="98"/>
        <v>2024-05-19-08</v>
      </c>
    </row>
    <row r="6275" spans="1:10" x14ac:dyDescent="0.45">
      <c r="A6275">
        <v>6861980</v>
      </c>
      <c r="B6275" s="1">
        <v>45431.375</v>
      </c>
      <c r="C6275" t="s">
        <v>7</v>
      </c>
      <c r="D6275" t="s">
        <v>8</v>
      </c>
      <c r="E6275" t="s">
        <v>8796</v>
      </c>
      <c r="F6275">
        <v>635</v>
      </c>
      <c r="G6275">
        <v>0</v>
      </c>
      <c r="H6275">
        <v>4.202</v>
      </c>
      <c r="J6275" s="1" t="str">
        <f t="shared" ref="J6275:J6338" si="99">TEXT(YEAR(B6275),"0000")&amp;"-"&amp;TEXT(MONTH(B6275),"00")&amp;"-"&amp;TEXT(DAY(B6275),"00")&amp;"-"&amp;TEXT(HOUR(B6275),"00")</f>
        <v>2024-05-19-09</v>
      </c>
    </row>
    <row r="6276" spans="1:10" x14ac:dyDescent="0.45">
      <c r="A6276">
        <v>6862784</v>
      </c>
      <c r="B6276" s="1">
        <v>45431.416666666664</v>
      </c>
      <c r="C6276" t="s">
        <v>7</v>
      </c>
      <c r="D6276" t="s">
        <v>8</v>
      </c>
      <c r="E6276" t="s">
        <v>8796</v>
      </c>
      <c r="F6276">
        <v>635</v>
      </c>
      <c r="G6276">
        <v>0</v>
      </c>
      <c r="H6276">
        <v>4.29</v>
      </c>
      <c r="J6276" s="1" t="str">
        <f t="shared" si="99"/>
        <v>2024-05-19-10</v>
      </c>
    </row>
    <row r="6277" spans="1:10" x14ac:dyDescent="0.45">
      <c r="A6277">
        <v>6863920</v>
      </c>
      <c r="B6277" s="1">
        <v>45431.458333333336</v>
      </c>
      <c r="C6277" t="s">
        <v>7</v>
      </c>
      <c r="D6277" t="s">
        <v>8</v>
      </c>
      <c r="E6277" t="s">
        <v>8796</v>
      </c>
      <c r="F6277">
        <v>635</v>
      </c>
      <c r="G6277">
        <v>0.16500000000000001</v>
      </c>
      <c r="H6277">
        <v>3.996</v>
      </c>
      <c r="J6277" s="1" t="str">
        <f t="shared" si="99"/>
        <v>2024-05-19-11</v>
      </c>
    </row>
    <row r="6278" spans="1:10" x14ac:dyDescent="0.45">
      <c r="A6278">
        <v>6865208</v>
      </c>
      <c r="B6278" s="1">
        <v>45431.5</v>
      </c>
      <c r="C6278" t="s">
        <v>7</v>
      </c>
      <c r="D6278" t="s">
        <v>8</v>
      </c>
      <c r="E6278" t="s">
        <v>8796</v>
      </c>
      <c r="F6278">
        <v>635</v>
      </c>
      <c r="G6278">
        <v>0.192</v>
      </c>
      <c r="H6278">
        <v>2.774</v>
      </c>
      <c r="J6278" s="1" t="str">
        <f t="shared" si="99"/>
        <v>2024-05-19-12</v>
      </c>
    </row>
    <row r="6279" spans="1:10" x14ac:dyDescent="0.45">
      <c r="A6279">
        <v>6865731</v>
      </c>
      <c r="B6279" s="1">
        <v>45431.541666666664</v>
      </c>
      <c r="C6279" t="s">
        <v>7</v>
      </c>
      <c r="D6279" t="s">
        <v>8</v>
      </c>
      <c r="E6279" t="s">
        <v>8796</v>
      </c>
      <c r="F6279">
        <v>635</v>
      </c>
      <c r="G6279">
        <v>0.38100000000000001</v>
      </c>
      <c r="H6279">
        <v>2.0739999999999998</v>
      </c>
      <c r="J6279" s="1" t="str">
        <f t="shared" si="99"/>
        <v>2024-05-19-13</v>
      </c>
    </row>
    <row r="6280" spans="1:10" x14ac:dyDescent="0.45">
      <c r="A6280">
        <v>6866766</v>
      </c>
      <c r="B6280" s="1">
        <v>45431.583333333336</v>
      </c>
      <c r="C6280" t="s">
        <v>7</v>
      </c>
      <c r="D6280" t="s">
        <v>8</v>
      </c>
      <c r="E6280" t="s">
        <v>8796</v>
      </c>
      <c r="F6280">
        <v>635</v>
      </c>
      <c r="G6280">
        <v>0.50900000000000001</v>
      </c>
      <c r="H6280">
        <v>1.6160000000000001</v>
      </c>
      <c r="J6280" s="1" t="str">
        <f t="shared" si="99"/>
        <v>2024-05-19-14</v>
      </c>
    </row>
    <row r="6281" spans="1:10" x14ac:dyDescent="0.45">
      <c r="A6281">
        <v>6868580</v>
      </c>
      <c r="B6281" s="1">
        <v>45431.625</v>
      </c>
      <c r="C6281" t="s">
        <v>7</v>
      </c>
      <c r="D6281" t="s">
        <v>8</v>
      </c>
      <c r="E6281" t="s">
        <v>8796</v>
      </c>
      <c r="F6281">
        <v>635</v>
      </c>
      <c r="G6281">
        <v>0.248</v>
      </c>
      <c r="H6281">
        <v>1.375</v>
      </c>
      <c r="J6281" s="1" t="str">
        <f t="shared" si="99"/>
        <v>2024-05-19-15</v>
      </c>
    </row>
    <row r="6282" spans="1:10" x14ac:dyDescent="0.45">
      <c r="A6282">
        <v>6869160</v>
      </c>
      <c r="B6282" s="1">
        <v>45431.666666666664</v>
      </c>
      <c r="C6282" t="s">
        <v>7</v>
      </c>
      <c r="D6282" t="s">
        <v>8</v>
      </c>
      <c r="E6282" t="s">
        <v>8796</v>
      </c>
      <c r="F6282">
        <v>635</v>
      </c>
      <c r="G6282">
        <v>2.3E-2</v>
      </c>
      <c r="H6282">
        <v>0.42199999999999999</v>
      </c>
      <c r="J6282" s="1" t="str">
        <f t="shared" si="99"/>
        <v>2024-05-19-16</v>
      </c>
    </row>
    <row r="6283" spans="1:10" x14ac:dyDescent="0.45">
      <c r="A6283">
        <v>6869843</v>
      </c>
      <c r="B6283" s="1">
        <v>45431.708333333336</v>
      </c>
      <c r="C6283" t="s">
        <v>7</v>
      </c>
      <c r="D6283" t="s">
        <v>8</v>
      </c>
      <c r="E6283" t="s">
        <v>8796</v>
      </c>
      <c r="F6283">
        <v>635</v>
      </c>
      <c r="G6283">
        <v>0.20799999999999999</v>
      </c>
      <c r="H6283">
        <v>7.0000000000000007E-2</v>
      </c>
      <c r="J6283" s="1" t="str">
        <f t="shared" si="99"/>
        <v>2024-05-19-17</v>
      </c>
    </row>
    <row r="6284" spans="1:10" x14ac:dyDescent="0.45">
      <c r="A6284">
        <v>6871600</v>
      </c>
      <c r="B6284" s="1">
        <v>45431.75</v>
      </c>
      <c r="C6284" t="s">
        <v>7</v>
      </c>
      <c r="D6284" t="s">
        <v>8</v>
      </c>
      <c r="E6284" t="s">
        <v>8796</v>
      </c>
      <c r="F6284">
        <v>635</v>
      </c>
      <c r="G6284">
        <v>0.33500000000000002</v>
      </c>
      <c r="H6284">
        <v>7.0000000000000001E-3</v>
      </c>
      <c r="J6284" s="1" t="str">
        <f t="shared" si="99"/>
        <v>2024-05-19-18</v>
      </c>
    </row>
    <row r="6285" spans="1:10" x14ac:dyDescent="0.45">
      <c r="A6285">
        <v>6872753</v>
      </c>
      <c r="B6285" s="1">
        <v>45431.791666666664</v>
      </c>
      <c r="C6285" t="s">
        <v>7</v>
      </c>
      <c r="D6285" t="s">
        <v>8</v>
      </c>
      <c r="E6285" t="s">
        <v>8796</v>
      </c>
      <c r="F6285">
        <v>635</v>
      </c>
      <c r="G6285">
        <v>0.23799999999999999</v>
      </c>
      <c r="H6285">
        <v>0</v>
      </c>
      <c r="J6285" s="1" t="str">
        <f t="shared" si="99"/>
        <v>2024-05-19-19</v>
      </c>
    </row>
    <row r="6286" spans="1:10" x14ac:dyDescent="0.45">
      <c r="A6286">
        <v>6873933</v>
      </c>
      <c r="B6286" s="1">
        <v>45431.833333333336</v>
      </c>
      <c r="C6286" t="s">
        <v>7</v>
      </c>
      <c r="D6286" t="s">
        <v>8</v>
      </c>
      <c r="E6286" t="s">
        <v>8796</v>
      </c>
      <c r="F6286">
        <v>635</v>
      </c>
      <c r="G6286">
        <v>0.13300000000000001</v>
      </c>
      <c r="H6286">
        <v>0</v>
      </c>
      <c r="J6286" s="1" t="str">
        <f t="shared" si="99"/>
        <v>2024-05-19-20</v>
      </c>
    </row>
    <row r="6287" spans="1:10" x14ac:dyDescent="0.45">
      <c r="A6287">
        <v>6874575</v>
      </c>
      <c r="B6287" s="1">
        <v>45431.875</v>
      </c>
      <c r="C6287" t="s">
        <v>7</v>
      </c>
      <c r="D6287" t="s">
        <v>8</v>
      </c>
      <c r="E6287" t="s">
        <v>8796</v>
      </c>
      <c r="F6287">
        <v>635</v>
      </c>
      <c r="G6287">
        <v>0.14099999999999999</v>
      </c>
      <c r="H6287">
        <v>0</v>
      </c>
      <c r="J6287" s="1" t="str">
        <f t="shared" si="99"/>
        <v>2024-05-19-21</v>
      </c>
    </row>
    <row r="6288" spans="1:10" x14ac:dyDescent="0.45">
      <c r="A6288">
        <v>6876047</v>
      </c>
      <c r="B6288" s="1">
        <v>45431.916666666664</v>
      </c>
      <c r="C6288" t="s">
        <v>7</v>
      </c>
      <c r="D6288" t="s">
        <v>8</v>
      </c>
      <c r="E6288" t="s">
        <v>8796</v>
      </c>
      <c r="F6288">
        <v>635</v>
      </c>
      <c r="G6288">
        <v>0.124</v>
      </c>
      <c r="H6288">
        <v>0</v>
      </c>
      <c r="J6288" s="1" t="str">
        <f t="shared" si="99"/>
        <v>2024-05-19-22</v>
      </c>
    </row>
    <row r="6289" spans="1:10" x14ac:dyDescent="0.45">
      <c r="A6289">
        <v>6876403</v>
      </c>
      <c r="B6289" s="1">
        <v>45431.958333333336</v>
      </c>
      <c r="C6289" t="s">
        <v>7</v>
      </c>
      <c r="D6289" t="s">
        <v>8</v>
      </c>
      <c r="E6289" t="s">
        <v>8796</v>
      </c>
      <c r="F6289">
        <v>635</v>
      </c>
      <c r="G6289">
        <v>0.115</v>
      </c>
      <c r="H6289">
        <v>0</v>
      </c>
      <c r="J6289" s="1" t="str">
        <f t="shared" si="99"/>
        <v>2024-05-19-23</v>
      </c>
    </row>
    <row r="6290" spans="1:10" x14ac:dyDescent="0.45">
      <c r="A6290">
        <v>6877433</v>
      </c>
      <c r="B6290" s="1">
        <v>45432</v>
      </c>
      <c r="C6290" t="s">
        <v>7</v>
      </c>
      <c r="D6290" t="s">
        <v>8</v>
      </c>
      <c r="E6290" t="s">
        <v>8796</v>
      </c>
      <c r="F6290">
        <v>635</v>
      </c>
      <c r="G6290">
        <v>0.193</v>
      </c>
      <c r="H6290">
        <v>0</v>
      </c>
      <c r="J6290" s="1" t="str">
        <f t="shared" si="99"/>
        <v>2024-05-20-00</v>
      </c>
    </row>
    <row r="6291" spans="1:10" x14ac:dyDescent="0.45">
      <c r="A6291">
        <v>6878861</v>
      </c>
      <c r="B6291" s="1">
        <v>45432.041666666664</v>
      </c>
      <c r="C6291" t="s">
        <v>7</v>
      </c>
      <c r="D6291" t="s">
        <v>8</v>
      </c>
      <c r="E6291" t="s">
        <v>8796</v>
      </c>
      <c r="F6291">
        <v>635</v>
      </c>
      <c r="G6291">
        <v>0.19400000000000001</v>
      </c>
      <c r="H6291">
        <v>0</v>
      </c>
      <c r="J6291" s="1" t="str">
        <f t="shared" si="99"/>
        <v>2024-05-20-01</v>
      </c>
    </row>
    <row r="6292" spans="1:10" x14ac:dyDescent="0.45">
      <c r="A6292">
        <v>6880189</v>
      </c>
      <c r="B6292" s="1">
        <v>45432.083333333336</v>
      </c>
      <c r="C6292" t="s">
        <v>7</v>
      </c>
      <c r="D6292" t="s">
        <v>8</v>
      </c>
      <c r="E6292" t="s">
        <v>8796</v>
      </c>
      <c r="F6292">
        <v>635</v>
      </c>
      <c r="G6292">
        <v>0.23599999999999999</v>
      </c>
      <c r="H6292">
        <v>5.0000000000000001E-3</v>
      </c>
      <c r="J6292" s="1" t="str">
        <f t="shared" si="99"/>
        <v>2024-05-20-02</v>
      </c>
    </row>
    <row r="6293" spans="1:10" x14ac:dyDescent="0.45">
      <c r="A6293">
        <v>6880844</v>
      </c>
      <c r="B6293" s="1">
        <v>45432.125</v>
      </c>
      <c r="C6293" t="s">
        <v>7</v>
      </c>
      <c r="D6293" t="s">
        <v>8</v>
      </c>
      <c r="E6293" t="s">
        <v>8796</v>
      </c>
      <c r="F6293">
        <v>635</v>
      </c>
      <c r="G6293">
        <v>5.5E-2</v>
      </c>
      <c r="H6293">
        <v>9.9000000000000005E-2</v>
      </c>
      <c r="J6293" s="1" t="str">
        <f t="shared" si="99"/>
        <v>2024-05-20-03</v>
      </c>
    </row>
    <row r="6294" spans="1:10" x14ac:dyDescent="0.45">
      <c r="A6294">
        <v>6882854</v>
      </c>
      <c r="B6294" s="1">
        <v>45432.166666666664</v>
      </c>
      <c r="C6294" t="s">
        <v>7</v>
      </c>
      <c r="D6294" t="s">
        <v>8</v>
      </c>
      <c r="E6294" t="s">
        <v>8796</v>
      </c>
      <c r="F6294">
        <v>635</v>
      </c>
      <c r="G6294">
        <v>0.20499999999999999</v>
      </c>
      <c r="H6294">
        <v>0.1</v>
      </c>
      <c r="J6294" s="1" t="str">
        <f t="shared" si="99"/>
        <v>2024-05-20-04</v>
      </c>
    </row>
    <row r="6295" spans="1:10" x14ac:dyDescent="0.45">
      <c r="A6295">
        <v>6883274</v>
      </c>
      <c r="B6295" s="1">
        <v>45432.208333333336</v>
      </c>
      <c r="C6295" t="s">
        <v>7</v>
      </c>
      <c r="D6295" t="s">
        <v>8</v>
      </c>
      <c r="E6295" t="s">
        <v>8796</v>
      </c>
      <c r="F6295">
        <v>635</v>
      </c>
      <c r="G6295">
        <v>1.6E-2</v>
      </c>
      <c r="H6295">
        <v>0.48499999999999999</v>
      </c>
      <c r="J6295" s="1" t="str">
        <f t="shared" si="99"/>
        <v>2024-05-20-05</v>
      </c>
    </row>
    <row r="6296" spans="1:10" x14ac:dyDescent="0.45">
      <c r="A6296">
        <v>6884282</v>
      </c>
      <c r="B6296" s="1">
        <v>45432.25</v>
      </c>
      <c r="C6296" t="s">
        <v>7</v>
      </c>
      <c r="D6296" t="s">
        <v>8</v>
      </c>
      <c r="E6296" t="s">
        <v>8796</v>
      </c>
      <c r="F6296">
        <v>635</v>
      </c>
      <c r="G6296">
        <v>0</v>
      </c>
      <c r="H6296">
        <v>0.55600000000000005</v>
      </c>
      <c r="J6296" s="1" t="str">
        <f t="shared" si="99"/>
        <v>2024-05-20-06</v>
      </c>
    </row>
    <row r="6297" spans="1:10" x14ac:dyDescent="0.45">
      <c r="A6297">
        <v>6885401</v>
      </c>
      <c r="B6297" s="1">
        <v>45432.291666666664</v>
      </c>
      <c r="C6297" t="s">
        <v>7</v>
      </c>
      <c r="D6297" t="s">
        <v>8</v>
      </c>
      <c r="E6297" t="s">
        <v>8796</v>
      </c>
      <c r="F6297">
        <v>635</v>
      </c>
      <c r="G6297">
        <v>0</v>
      </c>
      <c r="H6297">
        <v>2.2189999999999999</v>
      </c>
      <c r="J6297" s="1" t="str">
        <f t="shared" si="99"/>
        <v>2024-05-20-07</v>
      </c>
    </row>
    <row r="6298" spans="1:10" x14ac:dyDescent="0.45">
      <c r="A6298">
        <v>6886406</v>
      </c>
      <c r="B6298" s="1">
        <v>45432.333333333336</v>
      </c>
      <c r="C6298" t="s">
        <v>7</v>
      </c>
      <c r="D6298" t="s">
        <v>8</v>
      </c>
      <c r="E6298" t="s">
        <v>8796</v>
      </c>
      <c r="F6298">
        <v>635</v>
      </c>
      <c r="G6298">
        <v>0</v>
      </c>
      <c r="H6298">
        <v>3.4980000000000002</v>
      </c>
      <c r="J6298" s="1" t="str">
        <f t="shared" si="99"/>
        <v>2024-05-20-08</v>
      </c>
    </row>
    <row r="6299" spans="1:10" x14ac:dyDescent="0.45">
      <c r="A6299">
        <v>6887629</v>
      </c>
      <c r="B6299" s="1">
        <v>45432.375</v>
      </c>
      <c r="C6299" t="s">
        <v>7</v>
      </c>
      <c r="D6299" t="s">
        <v>8</v>
      </c>
      <c r="E6299" t="s">
        <v>8796</v>
      </c>
      <c r="F6299">
        <v>635</v>
      </c>
      <c r="G6299">
        <v>0</v>
      </c>
      <c r="H6299">
        <v>4.0350000000000001</v>
      </c>
      <c r="J6299" s="1" t="str">
        <f t="shared" si="99"/>
        <v>2024-05-20-09</v>
      </c>
    </row>
    <row r="6300" spans="1:10" x14ac:dyDescent="0.45">
      <c r="A6300">
        <v>6888673</v>
      </c>
      <c r="B6300" s="1">
        <v>45432.416666666664</v>
      </c>
      <c r="C6300" t="s">
        <v>7</v>
      </c>
      <c r="D6300" t="s">
        <v>8</v>
      </c>
      <c r="E6300" t="s">
        <v>8796</v>
      </c>
      <c r="F6300">
        <v>635</v>
      </c>
      <c r="G6300">
        <v>0</v>
      </c>
      <c r="H6300">
        <v>4.1219999999999999</v>
      </c>
      <c r="J6300" s="1" t="str">
        <f t="shared" si="99"/>
        <v>2024-05-20-10</v>
      </c>
    </row>
    <row r="6301" spans="1:10" x14ac:dyDescent="0.45">
      <c r="A6301">
        <v>6889993</v>
      </c>
      <c r="B6301" s="1">
        <v>45432.458333333336</v>
      </c>
      <c r="C6301" t="s">
        <v>7</v>
      </c>
      <c r="D6301" t="s">
        <v>8</v>
      </c>
      <c r="E6301" t="s">
        <v>8796</v>
      </c>
      <c r="F6301">
        <v>635</v>
      </c>
      <c r="G6301">
        <v>0</v>
      </c>
      <c r="H6301">
        <v>3.1819999999999999</v>
      </c>
      <c r="J6301" s="1" t="str">
        <f t="shared" si="99"/>
        <v>2024-05-20-11</v>
      </c>
    </row>
    <row r="6302" spans="1:10" x14ac:dyDescent="0.45">
      <c r="A6302">
        <v>6891253</v>
      </c>
      <c r="B6302" s="1">
        <v>45432.5</v>
      </c>
      <c r="C6302" t="s">
        <v>7</v>
      </c>
      <c r="D6302" t="s">
        <v>8</v>
      </c>
      <c r="E6302" t="s">
        <v>8796</v>
      </c>
      <c r="F6302">
        <v>635</v>
      </c>
      <c r="G6302">
        <v>0.27400000000000002</v>
      </c>
      <c r="H6302">
        <v>0.8</v>
      </c>
      <c r="J6302" s="1" t="str">
        <f t="shared" si="99"/>
        <v>2024-05-20-12</v>
      </c>
    </row>
    <row r="6303" spans="1:10" x14ac:dyDescent="0.45">
      <c r="A6303">
        <v>6892075</v>
      </c>
      <c r="B6303" s="1">
        <v>45432.541666666664</v>
      </c>
      <c r="C6303" t="s">
        <v>7</v>
      </c>
      <c r="D6303" t="s">
        <v>8</v>
      </c>
      <c r="E6303" t="s">
        <v>8796</v>
      </c>
      <c r="F6303">
        <v>635</v>
      </c>
      <c r="G6303">
        <v>0</v>
      </c>
      <c r="H6303">
        <v>2.0219999999999998</v>
      </c>
      <c r="J6303" s="1" t="str">
        <f t="shared" si="99"/>
        <v>2024-05-20-13</v>
      </c>
    </row>
    <row r="6304" spans="1:10" x14ac:dyDescent="0.45">
      <c r="A6304">
        <v>6893095</v>
      </c>
      <c r="B6304" s="1">
        <v>45432.583333333336</v>
      </c>
      <c r="C6304" t="s">
        <v>7</v>
      </c>
      <c r="D6304" t="s">
        <v>8</v>
      </c>
      <c r="E6304" t="s">
        <v>8796</v>
      </c>
      <c r="F6304">
        <v>635</v>
      </c>
      <c r="G6304">
        <v>3.2000000000000001E-2</v>
      </c>
      <c r="H6304">
        <v>0.61499999999999999</v>
      </c>
      <c r="J6304" s="1" t="str">
        <f t="shared" si="99"/>
        <v>2024-05-20-14</v>
      </c>
    </row>
    <row r="6305" spans="1:10" x14ac:dyDescent="0.45">
      <c r="A6305">
        <v>6894247</v>
      </c>
      <c r="B6305" s="1">
        <v>45432.625</v>
      </c>
      <c r="C6305" t="s">
        <v>7</v>
      </c>
      <c r="D6305" t="s">
        <v>8</v>
      </c>
      <c r="E6305" t="s">
        <v>8796</v>
      </c>
      <c r="F6305">
        <v>635</v>
      </c>
      <c r="G6305">
        <v>8.4000000000000005E-2</v>
      </c>
      <c r="H6305">
        <v>0.16800000000000001</v>
      </c>
      <c r="J6305" s="1" t="str">
        <f t="shared" si="99"/>
        <v>2024-05-20-15</v>
      </c>
    </row>
    <row r="6306" spans="1:10" x14ac:dyDescent="0.45">
      <c r="A6306">
        <v>6895318</v>
      </c>
      <c r="B6306" s="1">
        <v>45432.666666666664</v>
      </c>
      <c r="C6306" t="s">
        <v>7</v>
      </c>
      <c r="D6306" t="s">
        <v>8</v>
      </c>
      <c r="E6306" t="s">
        <v>8796</v>
      </c>
      <c r="F6306">
        <v>635</v>
      </c>
      <c r="G6306">
        <v>8.1000000000000003E-2</v>
      </c>
      <c r="H6306">
        <v>0.33200000000000002</v>
      </c>
      <c r="J6306" s="1" t="str">
        <f t="shared" si="99"/>
        <v>2024-05-20-16</v>
      </c>
    </row>
    <row r="6307" spans="1:10" x14ac:dyDescent="0.45">
      <c r="A6307">
        <v>6896120</v>
      </c>
      <c r="B6307" s="1">
        <v>45432.708333333336</v>
      </c>
      <c r="C6307" t="s">
        <v>7</v>
      </c>
      <c r="D6307" t="s">
        <v>8</v>
      </c>
      <c r="E6307" t="s">
        <v>8796</v>
      </c>
      <c r="F6307">
        <v>635</v>
      </c>
      <c r="G6307">
        <v>0.193</v>
      </c>
      <c r="H6307">
        <v>6.6000000000000003E-2</v>
      </c>
      <c r="J6307" s="1" t="str">
        <f t="shared" si="99"/>
        <v>2024-05-20-17</v>
      </c>
    </row>
    <row r="6308" spans="1:10" x14ac:dyDescent="0.45">
      <c r="A6308">
        <v>6897493</v>
      </c>
      <c r="B6308" s="1">
        <v>45432.75</v>
      </c>
      <c r="C6308" t="s">
        <v>7</v>
      </c>
      <c r="D6308" t="s">
        <v>8</v>
      </c>
      <c r="E6308" t="s">
        <v>8796</v>
      </c>
      <c r="F6308">
        <v>635</v>
      </c>
      <c r="G6308">
        <v>0.33900000000000002</v>
      </c>
      <c r="H6308">
        <v>0</v>
      </c>
      <c r="J6308" s="1" t="str">
        <f t="shared" si="99"/>
        <v>2024-05-20-18</v>
      </c>
    </row>
    <row r="6309" spans="1:10" x14ac:dyDescent="0.45">
      <c r="A6309">
        <v>6898523</v>
      </c>
      <c r="B6309" s="1">
        <v>45432.791666666664</v>
      </c>
      <c r="C6309" t="s">
        <v>7</v>
      </c>
      <c r="D6309" t="s">
        <v>8</v>
      </c>
      <c r="E6309" t="s">
        <v>8796</v>
      </c>
      <c r="F6309">
        <v>635</v>
      </c>
      <c r="G6309">
        <v>0.23599999999999999</v>
      </c>
      <c r="H6309">
        <v>0</v>
      </c>
      <c r="J6309" s="1" t="str">
        <f t="shared" si="99"/>
        <v>2024-05-20-19</v>
      </c>
    </row>
    <row r="6310" spans="1:10" x14ac:dyDescent="0.45">
      <c r="A6310">
        <v>6899721</v>
      </c>
      <c r="B6310" s="1">
        <v>45432.833333333336</v>
      </c>
      <c r="C6310" t="s">
        <v>7</v>
      </c>
      <c r="D6310" t="s">
        <v>8</v>
      </c>
      <c r="E6310" t="s">
        <v>8796</v>
      </c>
      <c r="F6310">
        <v>635</v>
      </c>
      <c r="G6310">
        <v>0.28199999999999997</v>
      </c>
      <c r="H6310">
        <v>0</v>
      </c>
      <c r="J6310" s="1" t="str">
        <f t="shared" si="99"/>
        <v>2024-05-20-20</v>
      </c>
    </row>
    <row r="6311" spans="1:10" x14ac:dyDescent="0.45">
      <c r="A6311">
        <v>6901222</v>
      </c>
      <c r="B6311" s="1">
        <v>45432.875</v>
      </c>
      <c r="C6311" t="s">
        <v>7</v>
      </c>
      <c r="D6311" t="s">
        <v>8</v>
      </c>
      <c r="E6311" t="s">
        <v>8796</v>
      </c>
      <c r="F6311">
        <v>635</v>
      </c>
      <c r="G6311">
        <v>0.186</v>
      </c>
      <c r="H6311">
        <v>0</v>
      </c>
      <c r="J6311" s="1" t="str">
        <f t="shared" si="99"/>
        <v>2024-05-20-21</v>
      </c>
    </row>
    <row r="6312" spans="1:10" x14ac:dyDescent="0.45">
      <c r="A6312">
        <v>6901610</v>
      </c>
      <c r="B6312" s="1">
        <v>45432.916666666664</v>
      </c>
      <c r="C6312" t="s">
        <v>7</v>
      </c>
      <c r="D6312" t="s">
        <v>8</v>
      </c>
      <c r="E6312" t="s">
        <v>8796</v>
      </c>
      <c r="F6312">
        <v>635</v>
      </c>
      <c r="G6312">
        <v>0.193</v>
      </c>
      <c r="H6312">
        <v>0</v>
      </c>
      <c r="J6312" s="1" t="str">
        <f t="shared" si="99"/>
        <v>2024-05-20-22</v>
      </c>
    </row>
    <row r="6313" spans="1:10" x14ac:dyDescent="0.45">
      <c r="A6313">
        <v>6903575</v>
      </c>
      <c r="B6313" s="1">
        <v>45432.958333333336</v>
      </c>
      <c r="C6313" t="s">
        <v>7</v>
      </c>
      <c r="D6313" t="s">
        <v>8</v>
      </c>
      <c r="E6313" t="s">
        <v>8796</v>
      </c>
      <c r="F6313">
        <v>635</v>
      </c>
      <c r="G6313">
        <v>0.112</v>
      </c>
      <c r="H6313">
        <v>0</v>
      </c>
      <c r="J6313" s="1" t="str">
        <f t="shared" si="99"/>
        <v>2024-05-20-23</v>
      </c>
    </row>
    <row r="6314" spans="1:10" x14ac:dyDescent="0.45">
      <c r="A6314">
        <v>6904156</v>
      </c>
      <c r="B6314" s="1">
        <v>45433</v>
      </c>
      <c r="C6314" t="s">
        <v>7</v>
      </c>
      <c r="D6314" t="s">
        <v>8</v>
      </c>
      <c r="E6314" t="s">
        <v>8796</v>
      </c>
      <c r="F6314">
        <v>635</v>
      </c>
      <c r="G6314">
        <v>0.126</v>
      </c>
      <c r="H6314">
        <v>0</v>
      </c>
      <c r="J6314" s="1" t="str">
        <f t="shared" si="99"/>
        <v>2024-05-21-00</v>
      </c>
    </row>
    <row r="6315" spans="1:10" x14ac:dyDescent="0.45">
      <c r="A6315">
        <v>6904887</v>
      </c>
      <c r="B6315" s="1">
        <v>45433.041666666664</v>
      </c>
      <c r="C6315" t="s">
        <v>7</v>
      </c>
      <c r="D6315" t="s">
        <v>8</v>
      </c>
      <c r="E6315" t="s">
        <v>8796</v>
      </c>
      <c r="F6315">
        <v>635</v>
      </c>
      <c r="G6315">
        <v>0.23100000000000001</v>
      </c>
      <c r="H6315">
        <v>0</v>
      </c>
      <c r="J6315" s="1" t="str">
        <f t="shared" si="99"/>
        <v>2024-05-21-01</v>
      </c>
    </row>
    <row r="6316" spans="1:10" x14ac:dyDescent="0.45">
      <c r="A6316">
        <v>6906665</v>
      </c>
      <c r="B6316" s="1">
        <v>45433.083333333336</v>
      </c>
      <c r="C6316" t="s">
        <v>7</v>
      </c>
      <c r="D6316" t="s">
        <v>8</v>
      </c>
      <c r="E6316" t="s">
        <v>8796</v>
      </c>
      <c r="F6316">
        <v>635</v>
      </c>
      <c r="G6316">
        <v>0.13400000000000001</v>
      </c>
      <c r="H6316">
        <v>2E-3</v>
      </c>
      <c r="J6316" s="1" t="str">
        <f t="shared" si="99"/>
        <v>2024-05-21-02</v>
      </c>
    </row>
    <row r="6317" spans="1:10" x14ac:dyDescent="0.45">
      <c r="A6317">
        <v>6906970</v>
      </c>
      <c r="B6317" s="1">
        <v>45433.125</v>
      </c>
      <c r="C6317" t="s">
        <v>7</v>
      </c>
      <c r="D6317" t="s">
        <v>8</v>
      </c>
      <c r="E6317" t="s">
        <v>8796</v>
      </c>
      <c r="F6317">
        <v>635</v>
      </c>
      <c r="G6317">
        <v>9.9000000000000005E-2</v>
      </c>
      <c r="H6317">
        <v>7.9000000000000001E-2</v>
      </c>
      <c r="J6317" s="1" t="str">
        <f t="shared" si="99"/>
        <v>2024-05-21-03</v>
      </c>
    </row>
    <row r="6318" spans="1:10" x14ac:dyDescent="0.45">
      <c r="A6318">
        <v>6908089</v>
      </c>
      <c r="B6318" s="1">
        <v>45433.166666666664</v>
      </c>
      <c r="C6318" t="s">
        <v>7</v>
      </c>
      <c r="D6318" t="s">
        <v>8</v>
      </c>
      <c r="E6318" t="s">
        <v>8796</v>
      </c>
      <c r="F6318">
        <v>635</v>
      </c>
      <c r="G6318">
        <v>4.2999999999999997E-2</v>
      </c>
      <c r="H6318">
        <v>0.51600000000000001</v>
      </c>
      <c r="J6318" s="1" t="str">
        <f t="shared" si="99"/>
        <v>2024-05-21-04</v>
      </c>
    </row>
    <row r="6319" spans="1:10" x14ac:dyDescent="0.45">
      <c r="A6319">
        <v>6909508</v>
      </c>
      <c r="B6319" s="1">
        <v>45433.208333333336</v>
      </c>
      <c r="C6319" t="s">
        <v>7</v>
      </c>
      <c r="D6319" t="s">
        <v>8</v>
      </c>
      <c r="E6319" t="s">
        <v>8796</v>
      </c>
      <c r="F6319">
        <v>635</v>
      </c>
      <c r="G6319">
        <v>8.5000000000000006E-2</v>
      </c>
      <c r="H6319">
        <v>1.0940000000000001</v>
      </c>
      <c r="J6319" s="1" t="str">
        <f t="shared" si="99"/>
        <v>2024-05-21-05</v>
      </c>
    </row>
    <row r="6320" spans="1:10" x14ac:dyDescent="0.45">
      <c r="A6320">
        <v>6910477</v>
      </c>
      <c r="B6320" s="1">
        <v>45433.25</v>
      </c>
      <c r="C6320" t="s">
        <v>7</v>
      </c>
      <c r="D6320" t="s">
        <v>8</v>
      </c>
      <c r="E6320" t="s">
        <v>8796</v>
      </c>
      <c r="F6320">
        <v>635</v>
      </c>
      <c r="G6320">
        <v>0</v>
      </c>
      <c r="H6320">
        <v>1.679</v>
      </c>
      <c r="J6320" s="1" t="str">
        <f t="shared" si="99"/>
        <v>2024-05-21-06</v>
      </c>
    </row>
    <row r="6321" spans="1:10" x14ac:dyDescent="0.45">
      <c r="A6321">
        <v>6911461</v>
      </c>
      <c r="B6321" s="1">
        <v>45433.291666666664</v>
      </c>
      <c r="C6321" t="s">
        <v>7</v>
      </c>
      <c r="D6321" t="s">
        <v>8</v>
      </c>
      <c r="E6321" t="s">
        <v>8796</v>
      </c>
      <c r="F6321">
        <v>635</v>
      </c>
      <c r="G6321">
        <v>0</v>
      </c>
      <c r="H6321">
        <v>3.1219999999999999</v>
      </c>
      <c r="J6321" s="1" t="str">
        <f t="shared" si="99"/>
        <v>2024-05-21-07</v>
      </c>
    </row>
    <row r="6322" spans="1:10" x14ac:dyDescent="0.45">
      <c r="A6322">
        <v>6912831</v>
      </c>
      <c r="B6322" s="1">
        <v>45433.333333333336</v>
      </c>
      <c r="C6322" t="s">
        <v>7</v>
      </c>
      <c r="D6322" t="s">
        <v>8</v>
      </c>
      <c r="E6322" t="s">
        <v>8796</v>
      </c>
      <c r="F6322">
        <v>635</v>
      </c>
      <c r="G6322">
        <v>0</v>
      </c>
      <c r="H6322">
        <v>3.766</v>
      </c>
      <c r="J6322" s="1" t="str">
        <f t="shared" si="99"/>
        <v>2024-05-21-08</v>
      </c>
    </row>
    <row r="6323" spans="1:10" x14ac:dyDescent="0.45">
      <c r="A6323">
        <v>6913628</v>
      </c>
      <c r="B6323" s="1">
        <v>45433.375</v>
      </c>
      <c r="C6323" t="s">
        <v>7</v>
      </c>
      <c r="D6323" t="s">
        <v>8</v>
      </c>
      <c r="E6323" t="s">
        <v>8796</v>
      </c>
      <c r="F6323">
        <v>635</v>
      </c>
      <c r="G6323">
        <v>0.34599999999999997</v>
      </c>
      <c r="H6323">
        <v>3.4140000000000001</v>
      </c>
      <c r="J6323" s="1" t="str">
        <f t="shared" si="99"/>
        <v>2024-05-21-09</v>
      </c>
    </row>
    <row r="6324" spans="1:10" x14ac:dyDescent="0.45">
      <c r="A6324">
        <v>6915391</v>
      </c>
      <c r="B6324" s="1">
        <v>45433.416666666664</v>
      </c>
      <c r="C6324" t="s">
        <v>7</v>
      </c>
      <c r="D6324" t="s">
        <v>8</v>
      </c>
      <c r="E6324" t="s">
        <v>8796</v>
      </c>
      <c r="F6324">
        <v>635</v>
      </c>
      <c r="G6324">
        <v>0.73899999999999999</v>
      </c>
      <c r="H6324">
        <v>2.879</v>
      </c>
      <c r="J6324" s="1" t="str">
        <f t="shared" si="99"/>
        <v>2024-05-21-10</v>
      </c>
    </row>
    <row r="6325" spans="1:10" x14ac:dyDescent="0.45">
      <c r="A6325">
        <v>6915960</v>
      </c>
      <c r="B6325" s="1">
        <v>45433.458333333336</v>
      </c>
      <c r="C6325" t="s">
        <v>7</v>
      </c>
      <c r="D6325" t="s">
        <v>8</v>
      </c>
      <c r="E6325" t="s">
        <v>8796</v>
      </c>
      <c r="F6325">
        <v>635</v>
      </c>
      <c r="G6325">
        <v>0.253</v>
      </c>
      <c r="H6325">
        <v>2.9260000000000002</v>
      </c>
      <c r="J6325" s="1" t="str">
        <f t="shared" si="99"/>
        <v>2024-05-21-11</v>
      </c>
    </row>
    <row r="6326" spans="1:10" x14ac:dyDescent="0.45">
      <c r="A6326">
        <v>6917145</v>
      </c>
      <c r="B6326" s="1">
        <v>45433.5</v>
      </c>
      <c r="C6326" t="s">
        <v>7</v>
      </c>
      <c r="D6326" t="s">
        <v>8</v>
      </c>
      <c r="E6326" t="s">
        <v>8796</v>
      </c>
      <c r="F6326">
        <v>635</v>
      </c>
      <c r="G6326">
        <v>0</v>
      </c>
      <c r="H6326">
        <v>2.27</v>
      </c>
      <c r="J6326" s="1" t="str">
        <f t="shared" si="99"/>
        <v>2024-05-21-12</v>
      </c>
    </row>
    <row r="6327" spans="1:10" x14ac:dyDescent="0.45">
      <c r="A6327">
        <v>6918285</v>
      </c>
      <c r="B6327" s="1">
        <v>45433.541666666664</v>
      </c>
      <c r="C6327" t="s">
        <v>7</v>
      </c>
      <c r="D6327" t="s">
        <v>8</v>
      </c>
      <c r="E6327" t="s">
        <v>8796</v>
      </c>
      <c r="F6327">
        <v>635</v>
      </c>
      <c r="G6327">
        <v>0</v>
      </c>
      <c r="H6327">
        <v>1.401</v>
      </c>
      <c r="J6327" s="1" t="str">
        <f t="shared" si="99"/>
        <v>2024-05-21-13</v>
      </c>
    </row>
    <row r="6328" spans="1:10" x14ac:dyDescent="0.45">
      <c r="A6328">
        <v>6919722</v>
      </c>
      <c r="B6328" s="1">
        <v>45433.583333333336</v>
      </c>
      <c r="C6328" t="s">
        <v>7</v>
      </c>
      <c r="D6328" t="s">
        <v>8</v>
      </c>
      <c r="E6328" t="s">
        <v>8796</v>
      </c>
      <c r="F6328">
        <v>635</v>
      </c>
      <c r="G6328">
        <v>0</v>
      </c>
      <c r="H6328">
        <v>1.117</v>
      </c>
      <c r="J6328" s="1" t="str">
        <f t="shared" si="99"/>
        <v>2024-05-21-14</v>
      </c>
    </row>
    <row r="6329" spans="1:10" x14ac:dyDescent="0.45">
      <c r="A6329">
        <v>6920763</v>
      </c>
      <c r="B6329" s="1">
        <v>45433.625</v>
      </c>
      <c r="C6329" t="s">
        <v>7</v>
      </c>
      <c r="D6329" t="s">
        <v>8</v>
      </c>
      <c r="E6329" t="s">
        <v>8796</v>
      </c>
      <c r="F6329">
        <v>635</v>
      </c>
      <c r="G6329">
        <v>0.94399999999999995</v>
      </c>
      <c r="H6329">
        <v>1.0840000000000001</v>
      </c>
      <c r="J6329" s="1" t="str">
        <f t="shared" si="99"/>
        <v>2024-05-21-15</v>
      </c>
    </row>
    <row r="6330" spans="1:10" x14ac:dyDescent="0.45">
      <c r="A6330">
        <v>6922062</v>
      </c>
      <c r="B6330" s="1">
        <v>45433.666666666664</v>
      </c>
      <c r="C6330" t="s">
        <v>7</v>
      </c>
      <c r="D6330" t="s">
        <v>8</v>
      </c>
      <c r="E6330" t="s">
        <v>8796</v>
      </c>
      <c r="F6330">
        <v>635</v>
      </c>
      <c r="G6330">
        <v>0.28399999999999997</v>
      </c>
      <c r="H6330">
        <v>0.70499999999999996</v>
      </c>
      <c r="J6330" s="1" t="str">
        <f t="shared" si="99"/>
        <v>2024-05-21-16</v>
      </c>
    </row>
    <row r="6331" spans="1:10" x14ac:dyDescent="0.45">
      <c r="A6331">
        <v>6922399</v>
      </c>
      <c r="B6331" s="1">
        <v>45433.708333333336</v>
      </c>
      <c r="C6331" t="s">
        <v>7</v>
      </c>
      <c r="D6331" t="s">
        <v>8</v>
      </c>
      <c r="E6331" t="s">
        <v>8796</v>
      </c>
      <c r="F6331">
        <v>635</v>
      </c>
      <c r="G6331">
        <v>0.17399999999999999</v>
      </c>
      <c r="H6331">
        <v>9.5000000000000001E-2</v>
      </c>
      <c r="J6331" s="1" t="str">
        <f t="shared" si="99"/>
        <v>2024-05-21-17</v>
      </c>
    </row>
    <row r="6332" spans="1:10" x14ac:dyDescent="0.45">
      <c r="A6332">
        <v>6923995</v>
      </c>
      <c r="B6332" s="1">
        <v>45433.75</v>
      </c>
      <c r="C6332" t="s">
        <v>7</v>
      </c>
      <c r="D6332" t="s">
        <v>8</v>
      </c>
      <c r="E6332" t="s">
        <v>8796</v>
      </c>
      <c r="F6332">
        <v>635</v>
      </c>
      <c r="G6332">
        <v>0.38300000000000001</v>
      </c>
      <c r="H6332">
        <v>1.4E-2</v>
      </c>
      <c r="J6332" s="1" t="str">
        <f t="shared" si="99"/>
        <v>2024-05-21-18</v>
      </c>
    </row>
    <row r="6333" spans="1:10" x14ac:dyDescent="0.45">
      <c r="A6333">
        <v>6924943</v>
      </c>
      <c r="B6333" s="1">
        <v>45433.791666666664</v>
      </c>
      <c r="C6333" t="s">
        <v>7</v>
      </c>
      <c r="D6333" t="s">
        <v>8</v>
      </c>
      <c r="E6333" t="s">
        <v>8796</v>
      </c>
      <c r="F6333">
        <v>635</v>
      </c>
      <c r="G6333">
        <v>0.33500000000000002</v>
      </c>
      <c r="H6333">
        <v>0</v>
      </c>
      <c r="J6333" s="1" t="str">
        <f t="shared" si="99"/>
        <v>2024-05-21-19</v>
      </c>
    </row>
    <row r="6334" spans="1:10" x14ac:dyDescent="0.45">
      <c r="A6334">
        <v>6925843</v>
      </c>
      <c r="B6334" s="1">
        <v>45433.833333333336</v>
      </c>
      <c r="C6334" t="s">
        <v>7</v>
      </c>
      <c r="D6334" t="s">
        <v>8</v>
      </c>
      <c r="E6334" t="s">
        <v>8796</v>
      </c>
      <c r="F6334">
        <v>635</v>
      </c>
      <c r="G6334">
        <v>0.254</v>
      </c>
      <c r="H6334">
        <v>0</v>
      </c>
      <c r="J6334" s="1" t="str">
        <f t="shared" si="99"/>
        <v>2024-05-21-20</v>
      </c>
    </row>
    <row r="6335" spans="1:10" x14ac:dyDescent="0.45">
      <c r="A6335">
        <v>6926631</v>
      </c>
      <c r="B6335" s="1">
        <v>45433.875</v>
      </c>
      <c r="C6335" t="s">
        <v>7</v>
      </c>
      <c r="D6335" t="s">
        <v>8</v>
      </c>
      <c r="E6335" t="s">
        <v>8796</v>
      </c>
      <c r="F6335">
        <v>635</v>
      </c>
      <c r="G6335">
        <v>0.221</v>
      </c>
      <c r="H6335">
        <v>0</v>
      </c>
      <c r="J6335" s="1" t="str">
        <f t="shared" si="99"/>
        <v>2024-05-21-21</v>
      </c>
    </row>
    <row r="6336" spans="1:10" x14ac:dyDescent="0.45">
      <c r="A6336">
        <v>6928441</v>
      </c>
      <c r="B6336" s="1">
        <v>45433.916666666664</v>
      </c>
      <c r="C6336" t="s">
        <v>7</v>
      </c>
      <c r="D6336" t="s">
        <v>8</v>
      </c>
      <c r="E6336" t="s">
        <v>8796</v>
      </c>
      <c r="F6336">
        <v>635</v>
      </c>
      <c r="G6336">
        <v>0.19</v>
      </c>
      <c r="H6336">
        <v>0</v>
      </c>
      <c r="J6336" s="1" t="str">
        <f t="shared" si="99"/>
        <v>2024-05-21-22</v>
      </c>
    </row>
    <row r="6337" spans="1:10" x14ac:dyDescent="0.45">
      <c r="A6337">
        <v>6929770</v>
      </c>
      <c r="B6337" s="1">
        <v>45433.958333333336</v>
      </c>
      <c r="C6337" t="s">
        <v>7</v>
      </c>
      <c r="D6337" t="s">
        <v>8</v>
      </c>
      <c r="E6337" t="s">
        <v>8796</v>
      </c>
      <c r="F6337">
        <v>635</v>
      </c>
      <c r="G6337">
        <v>0.19500000000000001</v>
      </c>
      <c r="H6337">
        <v>0</v>
      </c>
      <c r="J6337" s="1" t="str">
        <f t="shared" si="99"/>
        <v>2024-05-21-23</v>
      </c>
    </row>
    <row r="6338" spans="1:10" x14ac:dyDescent="0.45">
      <c r="A6338">
        <v>6930833</v>
      </c>
      <c r="B6338" s="1">
        <v>45434</v>
      </c>
      <c r="C6338" t="s">
        <v>7</v>
      </c>
      <c r="D6338" t="s">
        <v>8</v>
      </c>
      <c r="E6338" t="s">
        <v>8796</v>
      </c>
      <c r="F6338">
        <v>635</v>
      </c>
      <c r="G6338">
        <v>0.21299999999999999</v>
      </c>
      <c r="H6338">
        <v>0</v>
      </c>
      <c r="J6338" s="1" t="str">
        <f t="shared" si="99"/>
        <v>2024-05-22-00</v>
      </c>
    </row>
    <row r="6339" spans="1:10" x14ac:dyDescent="0.45">
      <c r="A6339">
        <v>6931720</v>
      </c>
      <c r="B6339" s="1">
        <v>45434.041666666664</v>
      </c>
      <c r="C6339" t="s">
        <v>7</v>
      </c>
      <c r="D6339" t="s">
        <v>8</v>
      </c>
      <c r="E6339" t="s">
        <v>8796</v>
      </c>
      <c r="F6339">
        <v>635</v>
      </c>
      <c r="G6339">
        <v>0.17799999999999999</v>
      </c>
      <c r="H6339">
        <v>0</v>
      </c>
      <c r="J6339" s="1" t="str">
        <f t="shared" ref="J6339:J6402" si="100">TEXT(YEAR(B6339),"0000")&amp;"-"&amp;TEXT(MONTH(B6339),"00")&amp;"-"&amp;TEXT(DAY(B6339),"00")&amp;"-"&amp;TEXT(HOUR(B6339),"00")</f>
        <v>2024-05-22-01</v>
      </c>
    </row>
    <row r="6340" spans="1:10" x14ac:dyDescent="0.45">
      <c r="A6340">
        <v>6933039</v>
      </c>
      <c r="B6340" s="1">
        <v>45434.083333333336</v>
      </c>
      <c r="C6340" t="s">
        <v>7</v>
      </c>
      <c r="D6340" t="s">
        <v>8</v>
      </c>
      <c r="E6340" t="s">
        <v>8796</v>
      </c>
      <c r="F6340">
        <v>635</v>
      </c>
      <c r="G6340">
        <v>9.5000000000000001E-2</v>
      </c>
      <c r="H6340">
        <v>4.0000000000000001E-3</v>
      </c>
      <c r="J6340" s="1" t="str">
        <f t="shared" si="100"/>
        <v>2024-05-22-02</v>
      </c>
    </row>
    <row r="6341" spans="1:10" x14ac:dyDescent="0.45">
      <c r="A6341">
        <v>6933947</v>
      </c>
      <c r="B6341" s="1">
        <v>45434.125</v>
      </c>
      <c r="C6341" t="s">
        <v>7</v>
      </c>
      <c r="D6341" t="s">
        <v>8</v>
      </c>
      <c r="E6341" t="s">
        <v>8796</v>
      </c>
      <c r="F6341">
        <v>635</v>
      </c>
      <c r="G6341">
        <v>0.159</v>
      </c>
      <c r="H6341">
        <v>7.1999999999999995E-2</v>
      </c>
      <c r="J6341" s="1" t="str">
        <f t="shared" si="100"/>
        <v>2024-05-22-03</v>
      </c>
    </row>
    <row r="6342" spans="1:10" x14ac:dyDescent="0.45">
      <c r="A6342">
        <v>6935241</v>
      </c>
      <c r="B6342" s="1">
        <v>45434.166666666664</v>
      </c>
      <c r="C6342" t="s">
        <v>7</v>
      </c>
      <c r="D6342" t="s">
        <v>8</v>
      </c>
      <c r="E6342" t="s">
        <v>8796</v>
      </c>
      <c r="F6342">
        <v>635</v>
      </c>
      <c r="G6342">
        <v>1E-3</v>
      </c>
      <c r="H6342">
        <v>0.54700000000000004</v>
      </c>
      <c r="J6342" s="1" t="str">
        <f t="shared" si="100"/>
        <v>2024-05-22-04</v>
      </c>
    </row>
    <row r="6343" spans="1:10" x14ac:dyDescent="0.45">
      <c r="A6343">
        <v>6935667</v>
      </c>
      <c r="B6343" s="1">
        <v>45434.208333333336</v>
      </c>
      <c r="C6343" t="s">
        <v>7</v>
      </c>
      <c r="D6343" t="s">
        <v>8</v>
      </c>
      <c r="E6343" t="s">
        <v>8796</v>
      </c>
      <c r="F6343">
        <v>635</v>
      </c>
      <c r="G6343">
        <v>0</v>
      </c>
      <c r="H6343">
        <v>1.4610000000000001</v>
      </c>
      <c r="J6343" s="1" t="str">
        <f t="shared" si="100"/>
        <v>2024-05-22-05</v>
      </c>
    </row>
    <row r="6344" spans="1:10" x14ac:dyDescent="0.45">
      <c r="A6344">
        <v>6936903</v>
      </c>
      <c r="B6344" s="1">
        <v>45434.25</v>
      </c>
      <c r="C6344" t="s">
        <v>7</v>
      </c>
      <c r="D6344" t="s">
        <v>8</v>
      </c>
      <c r="E6344" t="s">
        <v>8796</v>
      </c>
      <c r="F6344">
        <v>635</v>
      </c>
      <c r="G6344">
        <v>0</v>
      </c>
      <c r="H6344">
        <v>2.359</v>
      </c>
      <c r="J6344" s="1" t="str">
        <f t="shared" si="100"/>
        <v>2024-05-22-06</v>
      </c>
    </row>
    <row r="6345" spans="1:10" x14ac:dyDescent="0.45">
      <c r="A6345">
        <v>6938635</v>
      </c>
      <c r="B6345" s="1">
        <v>45434.291666666664</v>
      </c>
      <c r="C6345" t="s">
        <v>7</v>
      </c>
      <c r="D6345" t="s">
        <v>8</v>
      </c>
      <c r="E6345" t="s">
        <v>8796</v>
      </c>
      <c r="F6345">
        <v>635</v>
      </c>
      <c r="G6345">
        <v>0</v>
      </c>
      <c r="H6345">
        <v>3.1739999999999999</v>
      </c>
      <c r="J6345" s="1" t="str">
        <f t="shared" si="100"/>
        <v>2024-05-22-07</v>
      </c>
    </row>
    <row r="6346" spans="1:10" x14ac:dyDescent="0.45">
      <c r="A6346">
        <v>6939019</v>
      </c>
      <c r="B6346" s="1">
        <v>45434.333333333336</v>
      </c>
      <c r="C6346" t="s">
        <v>7</v>
      </c>
      <c r="D6346" t="s">
        <v>8</v>
      </c>
      <c r="E6346" t="s">
        <v>8796</v>
      </c>
      <c r="F6346">
        <v>635</v>
      </c>
      <c r="G6346">
        <v>0</v>
      </c>
      <c r="H6346">
        <v>3.7789999999999999</v>
      </c>
      <c r="J6346" s="1" t="str">
        <f t="shared" si="100"/>
        <v>2024-05-22-08</v>
      </c>
    </row>
    <row r="6347" spans="1:10" x14ac:dyDescent="0.45">
      <c r="A6347">
        <v>6940401</v>
      </c>
      <c r="B6347" s="1">
        <v>45434.375</v>
      </c>
      <c r="C6347" t="s">
        <v>7</v>
      </c>
      <c r="D6347" t="s">
        <v>8</v>
      </c>
      <c r="E6347" t="s">
        <v>8796</v>
      </c>
      <c r="F6347">
        <v>635</v>
      </c>
      <c r="G6347">
        <v>0</v>
      </c>
      <c r="H6347">
        <v>4.0999999999999996</v>
      </c>
      <c r="J6347" s="1" t="str">
        <f t="shared" si="100"/>
        <v>2024-05-22-09</v>
      </c>
    </row>
    <row r="6348" spans="1:10" x14ac:dyDescent="0.45">
      <c r="A6348">
        <v>6941208</v>
      </c>
      <c r="B6348" s="1">
        <v>45434.416666666664</v>
      </c>
      <c r="C6348" t="s">
        <v>7</v>
      </c>
      <c r="D6348" t="s">
        <v>8</v>
      </c>
      <c r="E6348" t="s">
        <v>8796</v>
      </c>
      <c r="F6348">
        <v>635</v>
      </c>
      <c r="G6348">
        <v>0</v>
      </c>
      <c r="H6348">
        <v>3.0609999999999999</v>
      </c>
      <c r="J6348" s="1" t="str">
        <f t="shared" si="100"/>
        <v>2024-05-22-10</v>
      </c>
    </row>
    <row r="6349" spans="1:10" x14ac:dyDescent="0.45">
      <c r="A6349">
        <v>6942394</v>
      </c>
      <c r="B6349" s="1">
        <v>45434.458333333336</v>
      </c>
      <c r="C6349" t="s">
        <v>7</v>
      </c>
      <c r="D6349" t="s">
        <v>8</v>
      </c>
      <c r="E6349" t="s">
        <v>8796</v>
      </c>
      <c r="F6349">
        <v>635</v>
      </c>
      <c r="G6349">
        <v>0</v>
      </c>
      <c r="H6349">
        <v>3.6240000000000001</v>
      </c>
      <c r="J6349" s="1" t="str">
        <f t="shared" si="100"/>
        <v>2024-05-22-11</v>
      </c>
    </row>
    <row r="6350" spans="1:10" x14ac:dyDescent="0.45">
      <c r="A6350">
        <v>6943706</v>
      </c>
      <c r="B6350" s="1">
        <v>45434.5</v>
      </c>
      <c r="C6350" t="s">
        <v>7</v>
      </c>
      <c r="D6350" t="s">
        <v>8</v>
      </c>
      <c r="E6350" t="s">
        <v>8796</v>
      </c>
      <c r="F6350">
        <v>635</v>
      </c>
      <c r="G6350">
        <v>0</v>
      </c>
      <c r="H6350">
        <v>3.3029999999999999</v>
      </c>
      <c r="J6350" s="1" t="str">
        <f t="shared" si="100"/>
        <v>2024-05-22-12</v>
      </c>
    </row>
    <row r="6351" spans="1:10" x14ac:dyDescent="0.45">
      <c r="A6351">
        <v>6944871</v>
      </c>
      <c r="B6351" s="1">
        <v>45434.541666666664</v>
      </c>
      <c r="C6351" t="s">
        <v>7</v>
      </c>
      <c r="D6351" t="s">
        <v>8</v>
      </c>
      <c r="E6351" t="s">
        <v>8796</v>
      </c>
      <c r="F6351">
        <v>635</v>
      </c>
      <c r="G6351">
        <v>0.11899999999999999</v>
      </c>
      <c r="H6351">
        <v>2.6110000000000002</v>
      </c>
      <c r="J6351" s="1" t="str">
        <f t="shared" si="100"/>
        <v>2024-05-22-13</v>
      </c>
    </row>
    <row r="6352" spans="1:10" x14ac:dyDescent="0.45">
      <c r="A6352">
        <v>6946144</v>
      </c>
      <c r="B6352" s="1">
        <v>45434.583333333336</v>
      </c>
      <c r="C6352" t="s">
        <v>7</v>
      </c>
      <c r="D6352" t="s">
        <v>8</v>
      </c>
      <c r="E6352" t="s">
        <v>8796</v>
      </c>
      <c r="F6352">
        <v>635</v>
      </c>
      <c r="G6352">
        <v>0.73899999999999999</v>
      </c>
      <c r="H6352">
        <v>1.427</v>
      </c>
      <c r="J6352" s="1" t="str">
        <f t="shared" si="100"/>
        <v>2024-05-22-14</v>
      </c>
    </row>
    <row r="6353" spans="1:10" x14ac:dyDescent="0.45">
      <c r="A6353">
        <v>6946811</v>
      </c>
      <c r="B6353" s="1">
        <v>45434.625</v>
      </c>
      <c r="C6353" t="s">
        <v>7</v>
      </c>
      <c r="D6353" t="s">
        <v>8</v>
      </c>
      <c r="E6353" t="s">
        <v>8796</v>
      </c>
      <c r="F6353">
        <v>635</v>
      </c>
      <c r="G6353">
        <v>1.117</v>
      </c>
      <c r="H6353">
        <v>0.91800000000000004</v>
      </c>
      <c r="J6353" s="1" t="str">
        <f t="shared" si="100"/>
        <v>2024-05-22-15</v>
      </c>
    </row>
    <row r="6354" spans="1:10" x14ac:dyDescent="0.45">
      <c r="A6354">
        <v>6948036</v>
      </c>
      <c r="B6354" s="1">
        <v>45434.666666666664</v>
      </c>
      <c r="C6354" t="s">
        <v>7</v>
      </c>
      <c r="D6354" t="s">
        <v>8</v>
      </c>
      <c r="E6354" t="s">
        <v>8796</v>
      </c>
      <c r="F6354">
        <v>635</v>
      </c>
      <c r="G6354">
        <v>0.79700000000000004</v>
      </c>
      <c r="H6354">
        <v>0.39300000000000002</v>
      </c>
      <c r="J6354" s="1" t="str">
        <f t="shared" si="100"/>
        <v>2024-05-22-16</v>
      </c>
    </row>
    <row r="6355" spans="1:10" x14ac:dyDescent="0.45">
      <c r="A6355">
        <v>6948843</v>
      </c>
      <c r="B6355" s="1">
        <v>45434.708333333336</v>
      </c>
      <c r="C6355" t="s">
        <v>7</v>
      </c>
      <c r="D6355" t="s">
        <v>8</v>
      </c>
      <c r="E6355" t="s">
        <v>8796</v>
      </c>
      <c r="F6355">
        <v>635</v>
      </c>
      <c r="G6355">
        <v>0.19400000000000001</v>
      </c>
      <c r="H6355">
        <v>8.8999999999999996E-2</v>
      </c>
      <c r="J6355" s="1" t="str">
        <f t="shared" si="100"/>
        <v>2024-05-22-17</v>
      </c>
    </row>
    <row r="6356" spans="1:10" x14ac:dyDescent="0.45">
      <c r="A6356">
        <v>6950085</v>
      </c>
      <c r="B6356" s="1">
        <v>45434.75</v>
      </c>
      <c r="C6356" t="s">
        <v>7</v>
      </c>
      <c r="D6356" t="s">
        <v>8</v>
      </c>
      <c r="E6356" t="s">
        <v>8796</v>
      </c>
      <c r="F6356">
        <v>635</v>
      </c>
      <c r="G6356">
        <v>0.35099999999999998</v>
      </c>
      <c r="H6356">
        <v>8.9999999999999993E-3</v>
      </c>
      <c r="J6356" s="1" t="str">
        <f t="shared" si="100"/>
        <v>2024-05-22-18</v>
      </c>
    </row>
    <row r="6357" spans="1:10" x14ac:dyDescent="0.45">
      <c r="A6357">
        <v>6950836</v>
      </c>
      <c r="B6357" s="1">
        <v>45434.791666666664</v>
      </c>
      <c r="C6357" t="s">
        <v>7</v>
      </c>
      <c r="D6357" t="s">
        <v>8</v>
      </c>
      <c r="E6357" t="s">
        <v>8796</v>
      </c>
      <c r="F6357">
        <v>635</v>
      </c>
      <c r="G6357">
        <v>0.30399999999999999</v>
      </c>
      <c r="H6357">
        <v>0</v>
      </c>
      <c r="J6357" s="1" t="str">
        <f t="shared" si="100"/>
        <v>2024-05-22-19</v>
      </c>
    </row>
    <row r="6358" spans="1:10" x14ac:dyDescent="0.45">
      <c r="A6358">
        <v>6952509</v>
      </c>
      <c r="B6358" s="1">
        <v>45434.833333333336</v>
      </c>
      <c r="C6358" t="s">
        <v>7</v>
      </c>
      <c r="D6358" t="s">
        <v>8</v>
      </c>
      <c r="E6358" t="s">
        <v>8796</v>
      </c>
      <c r="F6358">
        <v>635</v>
      </c>
      <c r="G6358">
        <v>0.22</v>
      </c>
      <c r="H6358">
        <v>0</v>
      </c>
      <c r="J6358" s="1" t="str">
        <f t="shared" si="100"/>
        <v>2024-05-22-20</v>
      </c>
    </row>
    <row r="6359" spans="1:10" x14ac:dyDescent="0.45">
      <c r="A6359">
        <v>6952900</v>
      </c>
      <c r="B6359" s="1">
        <v>45434.875</v>
      </c>
      <c r="C6359" t="s">
        <v>7</v>
      </c>
      <c r="D6359" t="s">
        <v>8</v>
      </c>
      <c r="E6359" t="s">
        <v>8796</v>
      </c>
      <c r="F6359">
        <v>635</v>
      </c>
      <c r="G6359">
        <v>0.218</v>
      </c>
      <c r="H6359">
        <v>0</v>
      </c>
      <c r="J6359" s="1" t="str">
        <f t="shared" si="100"/>
        <v>2024-05-22-21</v>
      </c>
    </row>
    <row r="6360" spans="1:10" x14ac:dyDescent="0.45">
      <c r="A6360">
        <v>6954072</v>
      </c>
      <c r="B6360" s="1">
        <v>45434.916666666664</v>
      </c>
      <c r="C6360" t="s">
        <v>7</v>
      </c>
      <c r="D6360" t="s">
        <v>8</v>
      </c>
      <c r="E6360" t="s">
        <v>8796</v>
      </c>
      <c r="F6360">
        <v>635</v>
      </c>
      <c r="G6360">
        <v>0.109</v>
      </c>
      <c r="H6360">
        <v>0</v>
      </c>
      <c r="J6360" s="1" t="str">
        <f t="shared" si="100"/>
        <v>2024-05-22-22</v>
      </c>
    </row>
    <row r="6361" spans="1:10" x14ac:dyDescent="0.45">
      <c r="A6361">
        <v>6955327</v>
      </c>
      <c r="B6361" s="1">
        <v>45434.958333333336</v>
      </c>
      <c r="C6361" t="s">
        <v>7</v>
      </c>
      <c r="D6361" t="s">
        <v>8</v>
      </c>
      <c r="E6361" t="s">
        <v>8796</v>
      </c>
      <c r="F6361">
        <v>635</v>
      </c>
      <c r="G6361">
        <v>0.14399999999999999</v>
      </c>
      <c r="H6361">
        <v>0</v>
      </c>
      <c r="J6361" s="1" t="str">
        <f t="shared" si="100"/>
        <v>2024-05-22-23</v>
      </c>
    </row>
    <row r="6362" spans="1:10" x14ac:dyDescent="0.45">
      <c r="A6362">
        <v>6956801</v>
      </c>
      <c r="B6362" s="1">
        <v>45435</v>
      </c>
      <c r="C6362" t="s">
        <v>7</v>
      </c>
      <c r="D6362" t="s">
        <v>8</v>
      </c>
      <c r="E6362" t="s">
        <v>8796</v>
      </c>
      <c r="F6362">
        <v>635</v>
      </c>
      <c r="G6362">
        <v>9.5000000000000001E-2</v>
      </c>
      <c r="H6362">
        <v>0</v>
      </c>
      <c r="J6362" s="1" t="str">
        <f t="shared" si="100"/>
        <v>2024-05-23-00</v>
      </c>
    </row>
    <row r="6363" spans="1:10" x14ac:dyDescent="0.45">
      <c r="A6363">
        <v>6957763</v>
      </c>
      <c r="B6363" s="1">
        <v>45435.041666666664</v>
      </c>
      <c r="C6363" t="s">
        <v>7</v>
      </c>
      <c r="D6363" t="s">
        <v>8</v>
      </c>
      <c r="E6363" t="s">
        <v>8796</v>
      </c>
      <c r="F6363">
        <v>635</v>
      </c>
      <c r="G6363">
        <v>0.109</v>
      </c>
      <c r="H6363">
        <v>0</v>
      </c>
      <c r="J6363" s="1" t="str">
        <f t="shared" si="100"/>
        <v>2024-05-23-01</v>
      </c>
    </row>
    <row r="6364" spans="1:10" x14ac:dyDescent="0.45">
      <c r="A6364">
        <v>6959174</v>
      </c>
      <c r="B6364" s="1">
        <v>45435.083333333336</v>
      </c>
      <c r="C6364" t="s">
        <v>7</v>
      </c>
      <c r="D6364" t="s">
        <v>8</v>
      </c>
      <c r="E6364" t="s">
        <v>8796</v>
      </c>
      <c r="F6364">
        <v>635</v>
      </c>
      <c r="G6364">
        <v>0.23</v>
      </c>
      <c r="H6364">
        <v>2E-3</v>
      </c>
      <c r="J6364" s="1" t="str">
        <f t="shared" si="100"/>
        <v>2024-05-23-02</v>
      </c>
    </row>
    <row r="6365" spans="1:10" x14ac:dyDescent="0.45">
      <c r="A6365">
        <v>6960399</v>
      </c>
      <c r="B6365" s="1">
        <v>45435.125</v>
      </c>
      <c r="C6365" t="s">
        <v>7</v>
      </c>
      <c r="D6365" t="s">
        <v>8</v>
      </c>
      <c r="E6365" t="s">
        <v>8796</v>
      </c>
      <c r="F6365">
        <v>635</v>
      </c>
      <c r="G6365">
        <v>7.2999999999999995E-2</v>
      </c>
      <c r="H6365">
        <v>0.14699999999999999</v>
      </c>
      <c r="J6365" s="1" t="str">
        <f t="shared" si="100"/>
        <v>2024-05-23-03</v>
      </c>
    </row>
    <row r="6366" spans="1:10" x14ac:dyDescent="0.45">
      <c r="A6366">
        <v>6960932</v>
      </c>
      <c r="B6366" s="1">
        <v>45435.166666666664</v>
      </c>
      <c r="C6366" t="s">
        <v>7</v>
      </c>
      <c r="D6366" t="s">
        <v>8</v>
      </c>
      <c r="E6366" t="s">
        <v>8796</v>
      </c>
      <c r="F6366">
        <v>635</v>
      </c>
      <c r="G6366">
        <v>0.04</v>
      </c>
      <c r="H6366">
        <v>0.36199999999999999</v>
      </c>
      <c r="J6366" s="1" t="str">
        <f t="shared" si="100"/>
        <v>2024-05-23-04</v>
      </c>
    </row>
    <row r="6367" spans="1:10" x14ac:dyDescent="0.45">
      <c r="A6367">
        <v>6962658</v>
      </c>
      <c r="B6367" s="1">
        <v>45435.208333333336</v>
      </c>
      <c r="C6367" t="s">
        <v>7</v>
      </c>
      <c r="D6367" t="s">
        <v>8</v>
      </c>
      <c r="E6367" t="s">
        <v>8796</v>
      </c>
      <c r="F6367">
        <v>635</v>
      </c>
      <c r="G6367">
        <v>0.21099999999999999</v>
      </c>
      <c r="H6367">
        <v>0.80500000000000005</v>
      </c>
      <c r="J6367" s="1" t="str">
        <f t="shared" si="100"/>
        <v>2024-05-23-05</v>
      </c>
    </row>
    <row r="6368" spans="1:10" x14ac:dyDescent="0.45">
      <c r="A6368">
        <v>6962845</v>
      </c>
      <c r="B6368" s="1">
        <v>45435.25</v>
      </c>
      <c r="C6368" t="s">
        <v>7</v>
      </c>
      <c r="D6368" t="s">
        <v>8</v>
      </c>
      <c r="E6368" t="s">
        <v>8796</v>
      </c>
      <c r="F6368">
        <v>635</v>
      </c>
      <c r="G6368">
        <v>0</v>
      </c>
      <c r="H6368">
        <v>1.583</v>
      </c>
      <c r="J6368" s="1" t="str">
        <f t="shared" si="100"/>
        <v>2024-05-23-06</v>
      </c>
    </row>
    <row r="6369" spans="1:10" x14ac:dyDescent="0.45">
      <c r="A6369">
        <v>6964421</v>
      </c>
      <c r="B6369" s="1">
        <v>45435.291666666664</v>
      </c>
      <c r="C6369" t="s">
        <v>7</v>
      </c>
      <c r="D6369" t="s">
        <v>8</v>
      </c>
      <c r="E6369" t="s">
        <v>8796</v>
      </c>
      <c r="F6369">
        <v>635</v>
      </c>
      <c r="G6369">
        <v>0</v>
      </c>
      <c r="H6369">
        <v>2.88</v>
      </c>
      <c r="J6369" s="1" t="str">
        <f t="shared" si="100"/>
        <v>2024-05-23-07</v>
      </c>
    </row>
    <row r="6370" spans="1:10" x14ac:dyDescent="0.45">
      <c r="A6370">
        <v>6965455</v>
      </c>
      <c r="B6370" s="1">
        <v>45435.333333333336</v>
      </c>
      <c r="C6370" t="s">
        <v>7</v>
      </c>
      <c r="D6370" t="s">
        <v>8</v>
      </c>
      <c r="E6370" t="s">
        <v>8796</v>
      </c>
      <c r="F6370">
        <v>635</v>
      </c>
      <c r="G6370">
        <v>0.86499999999999999</v>
      </c>
      <c r="H6370">
        <v>1.3580000000000001</v>
      </c>
      <c r="J6370" s="1" t="str">
        <f t="shared" si="100"/>
        <v>2024-05-23-08</v>
      </c>
    </row>
    <row r="6371" spans="1:10" x14ac:dyDescent="0.45">
      <c r="A6371">
        <v>6966281</v>
      </c>
      <c r="B6371" s="1">
        <v>45435.375</v>
      </c>
      <c r="C6371" t="s">
        <v>7</v>
      </c>
      <c r="D6371" t="s">
        <v>8</v>
      </c>
      <c r="E6371" t="s">
        <v>8796</v>
      </c>
      <c r="F6371">
        <v>635</v>
      </c>
      <c r="G6371">
        <v>0</v>
      </c>
      <c r="H6371">
        <v>1.63</v>
      </c>
      <c r="J6371" s="1" t="str">
        <f t="shared" si="100"/>
        <v>2024-05-23-09</v>
      </c>
    </row>
    <row r="6372" spans="1:10" x14ac:dyDescent="0.45">
      <c r="A6372">
        <v>6967844</v>
      </c>
      <c r="B6372" s="1">
        <v>45435.416666666664</v>
      </c>
      <c r="C6372" t="s">
        <v>7</v>
      </c>
      <c r="D6372" t="s">
        <v>8</v>
      </c>
      <c r="E6372" t="s">
        <v>8796</v>
      </c>
      <c r="F6372">
        <v>635</v>
      </c>
      <c r="G6372">
        <v>0.70899999999999996</v>
      </c>
      <c r="H6372">
        <v>0.73899999999999999</v>
      </c>
      <c r="J6372" s="1" t="str">
        <f t="shared" si="100"/>
        <v>2024-05-23-10</v>
      </c>
    </row>
    <row r="6373" spans="1:10" x14ac:dyDescent="0.45">
      <c r="A6373">
        <v>6968399</v>
      </c>
      <c r="B6373" s="1">
        <v>45435.458333333336</v>
      </c>
      <c r="C6373" t="s">
        <v>7</v>
      </c>
      <c r="D6373" t="s">
        <v>8</v>
      </c>
      <c r="E6373" t="s">
        <v>8796</v>
      </c>
      <c r="F6373">
        <v>635</v>
      </c>
      <c r="G6373">
        <v>0.52700000000000002</v>
      </c>
      <c r="H6373">
        <v>0.94499999999999995</v>
      </c>
      <c r="J6373" s="1" t="str">
        <f t="shared" si="100"/>
        <v>2024-05-23-11</v>
      </c>
    </row>
    <row r="6374" spans="1:10" x14ac:dyDescent="0.45">
      <c r="A6374">
        <v>6969582</v>
      </c>
      <c r="B6374" s="1">
        <v>45435.5</v>
      </c>
      <c r="C6374" t="s">
        <v>7</v>
      </c>
      <c r="D6374" t="s">
        <v>8</v>
      </c>
      <c r="E6374" t="s">
        <v>8796</v>
      </c>
      <c r="F6374">
        <v>635</v>
      </c>
      <c r="G6374">
        <v>1.079</v>
      </c>
      <c r="H6374">
        <v>0.47</v>
      </c>
      <c r="J6374" s="1" t="str">
        <f t="shared" si="100"/>
        <v>2024-05-23-12</v>
      </c>
    </row>
    <row r="6375" spans="1:10" x14ac:dyDescent="0.45">
      <c r="A6375">
        <v>6970777</v>
      </c>
      <c r="B6375" s="1">
        <v>45435.541666666664</v>
      </c>
      <c r="C6375" t="s">
        <v>7</v>
      </c>
      <c r="D6375" t="s">
        <v>8</v>
      </c>
      <c r="E6375" t="s">
        <v>8796</v>
      </c>
      <c r="F6375">
        <v>635</v>
      </c>
      <c r="G6375">
        <v>0.95299999999999996</v>
      </c>
      <c r="H6375">
        <v>0.34399999999999997</v>
      </c>
      <c r="J6375" s="1" t="str">
        <f t="shared" si="100"/>
        <v>2024-05-23-13</v>
      </c>
    </row>
    <row r="6376" spans="1:10" x14ac:dyDescent="0.45">
      <c r="A6376">
        <v>6971983</v>
      </c>
      <c r="B6376" s="1">
        <v>45435.583333333336</v>
      </c>
      <c r="C6376" t="s">
        <v>7</v>
      </c>
      <c r="D6376" t="s">
        <v>8</v>
      </c>
      <c r="E6376" t="s">
        <v>8796</v>
      </c>
      <c r="F6376">
        <v>635</v>
      </c>
      <c r="G6376">
        <v>6.3E-2</v>
      </c>
      <c r="H6376">
        <v>0.27500000000000002</v>
      </c>
      <c r="J6376" s="1" t="str">
        <f t="shared" si="100"/>
        <v>2024-05-23-14</v>
      </c>
    </row>
    <row r="6377" spans="1:10" x14ac:dyDescent="0.45">
      <c r="A6377">
        <v>6973197</v>
      </c>
      <c r="B6377" s="1">
        <v>45435.625</v>
      </c>
      <c r="C6377" t="s">
        <v>7</v>
      </c>
      <c r="D6377" t="s">
        <v>8</v>
      </c>
      <c r="E6377" t="s">
        <v>8796</v>
      </c>
      <c r="F6377">
        <v>635</v>
      </c>
      <c r="G6377">
        <v>0.13700000000000001</v>
      </c>
      <c r="H6377">
        <v>0.17399999999999999</v>
      </c>
      <c r="J6377" s="1" t="str">
        <f t="shared" si="100"/>
        <v>2024-05-23-15</v>
      </c>
    </row>
    <row r="6378" spans="1:10" x14ac:dyDescent="0.45">
      <c r="A6378">
        <v>6973748</v>
      </c>
      <c r="B6378" s="1">
        <v>45435.666666666664</v>
      </c>
      <c r="C6378" t="s">
        <v>7</v>
      </c>
      <c r="D6378" t="s">
        <v>8</v>
      </c>
      <c r="E6378" t="s">
        <v>8796</v>
      </c>
      <c r="F6378">
        <v>635</v>
      </c>
      <c r="G6378">
        <v>3.1E-2</v>
      </c>
      <c r="H6378">
        <v>0.22800000000000001</v>
      </c>
      <c r="J6378" s="1" t="str">
        <f t="shared" si="100"/>
        <v>2024-05-23-16</v>
      </c>
    </row>
    <row r="6379" spans="1:10" x14ac:dyDescent="0.45">
      <c r="A6379">
        <v>6974838</v>
      </c>
      <c r="B6379" s="1">
        <v>45435.708333333336</v>
      </c>
      <c r="C6379" t="s">
        <v>7</v>
      </c>
      <c r="D6379" t="s">
        <v>8</v>
      </c>
      <c r="E6379" t="s">
        <v>8796</v>
      </c>
      <c r="F6379">
        <v>635</v>
      </c>
      <c r="G6379">
        <v>0.33400000000000002</v>
      </c>
      <c r="H6379">
        <v>9.1999999999999998E-2</v>
      </c>
      <c r="J6379" s="1" t="str">
        <f t="shared" si="100"/>
        <v>2024-05-23-17</v>
      </c>
    </row>
    <row r="6380" spans="1:10" x14ac:dyDescent="0.45">
      <c r="A6380">
        <v>6975868</v>
      </c>
      <c r="B6380" s="1">
        <v>45435.75</v>
      </c>
      <c r="C6380" t="s">
        <v>7</v>
      </c>
      <c r="D6380" t="s">
        <v>8</v>
      </c>
      <c r="E6380" t="s">
        <v>8796</v>
      </c>
      <c r="F6380">
        <v>635</v>
      </c>
      <c r="G6380">
        <v>0.191</v>
      </c>
      <c r="H6380">
        <v>2.4E-2</v>
      </c>
      <c r="J6380" s="1" t="str">
        <f t="shared" si="100"/>
        <v>2024-05-23-18</v>
      </c>
    </row>
    <row r="6381" spans="1:10" x14ac:dyDescent="0.45">
      <c r="A6381">
        <v>6977019</v>
      </c>
      <c r="B6381" s="1">
        <v>45435.791666666664</v>
      </c>
      <c r="C6381" t="s">
        <v>7</v>
      </c>
      <c r="D6381" t="s">
        <v>8</v>
      </c>
      <c r="E6381" t="s">
        <v>8796</v>
      </c>
      <c r="F6381">
        <v>635</v>
      </c>
      <c r="G6381">
        <v>0.27500000000000002</v>
      </c>
      <c r="H6381">
        <v>0</v>
      </c>
      <c r="J6381" s="1" t="str">
        <f t="shared" si="100"/>
        <v>2024-05-23-19</v>
      </c>
    </row>
    <row r="6382" spans="1:10" x14ac:dyDescent="0.45">
      <c r="A6382">
        <v>6978208</v>
      </c>
      <c r="B6382" s="1">
        <v>45435.833333333336</v>
      </c>
      <c r="C6382" t="s">
        <v>7</v>
      </c>
      <c r="D6382" t="s">
        <v>8</v>
      </c>
      <c r="E6382" t="s">
        <v>8796</v>
      </c>
      <c r="F6382">
        <v>635</v>
      </c>
      <c r="G6382">
        <v>0.15</v>
      </c>
      <c r="H6382">
        <v>0</v>
      </c>
      <c r="J6382" s="1" t="str">
        <f t="shared" si="100"/>
        <v>2024-05-23-20</v>
      </c>
    </row>
    <row r="6383" spans="1:10" x14ac:dyDescent="0.45">
      <c r="A6383">
        <v>6979682</v>
      </c>
      <c r="B6383" s="1">
        <v>45435.875</v>
      </c>
      <c r="C6383" t="s">
        <v>7</v>
      </c>
      <c r="D6383" t="s">
        <v>8</v>
      </c>
      <c r="E6383" t="s">
        <v>8796</v>
      </c>
      <c r="F6383">
        <v>635</v>
      </c>
      <c r="G6383">
        <v>0.28799999999999998</v>
      </c>
      <c r="H6383">
        <v>0</v>
      </c>
      <c r="J6383" s="1" t="str">
        <f t="shared" si="100"/>
        <v>2024-05-23-21</v>
      </c>
    </row>
    <row r="6384" spans="1:10" x14ac:dyDescent="0.45">
      <c r="A6384">
        <v>6980303</v>
      </c>
      <c r="B6384" s="1">
        <v>45435.916666666664</v>
      </c>
      <c r="C6384" t="s">
        <v>7</v>
      </c>
      <c r="D6384" t="s">
        <v>8</v>
      </c>
      <c r="E6384" t="s">
        <v>8796</v>
      </c>
      <c r="F6384">
        <v>635</v>
      </c>
      <c r="G6384">
        <v>0.22900000000000001</v>
      </c>
      <c r="H6384">
        <v>0</v>
      </c>
      <c r="J6384" s="1" t="str">
        <f t="shared" si="100"/>
        <v>2024-05-23-22</v>
      </c>
    </row>
    <row r="6385" spans="1:10" x14ac:dyDescent="0.45">
      <c r="A6385">
        <v>6981965</v>
      </c>
      <c r="B6385" s="1">
        <v>45435.958333333336</v>
      </c>
      <c r="C6385" t="s">
        <v>7</v>
      </c>
      <c r="D6385" t="s">
        <v>8</v>
      </c>
      <c r="E6385" t="s">
        <v>8796</v>
      </c>
      <c r="F6385">
        <v>635</v>
      </c>
      <c r="G6385">
        <v>0.25800000000000001</v>
      </c>
      <c r="H6385">
        <v>0</v>
      </c>
      <c r="J6385" s="1" t="str">
        <f t="shared" si="100"/>
        <v>2024-05-23-23</v>
      </c>
    </row>
    <row r="6386" spans="1:10" x14ac:dyDescent="0.45">
      <c r="A6386">
        <v>6982706</v>
      </c>
      <c r="B6386" s="1">
        <v>45436</v>
      </c>
      <c r="C6386" t="s">
        <v>7</v>
      </c>
      <c r="D6386" t="s">
        <v>8</v>
      </c>
      <c r="E6386" t="s">
        <v>8796</v>
      </c>
      <c r="F6386">
        <v>635</v>
      </c>
      <c r="G6386">
        <v>0.18099999999999999</v>
      </c>
      <c r="H6386">
        <v>0</v>
      </c>
      <c r="J6386" s="1" t="str">
        <f t="shared" si="100"/>
        <v>2024-05-24-00</v>
      </c>
    </row>
    <row r="6387" spans="1:10" x14ac:dyDescent="0.45">
      <c r="A6387">
        <v>6984237</v>
      </c>
      <c r="B6387" s="1">
        <v>45436.041666666664</v>
      </c>
      <c r="C6387" t="s">
        <v>7</v>
      </c>
      <c r="D6387" t="s">
        <v>8</v>
      </c>
      <c r="E6387" t="s">
        <v>8796</v>
      </c>
      <c r="F6387">
        <v>635</v>
      </c>
      <c r="G6387">
        <v>0.22600000000000001</v>
      </c>
      <c r="H6387">
        <v>0</v>
      </c>
      <c r="J6387" s="1" t="str">
        <f t="shared" si="100"/>
        <v>2024-05-24-01</v>
      </c>
    </row>
    <row r="6388" spans="1:10" x14ac:dyDescent="0.45">
      <c r="A6388">
        <v>6985514</v>
      </c>
      <c r="B6388" s="1">
        <v>45436.083333333336</v>
      </c>
      <c r="C6388" t="s">
        <v>7</v>
      </c>
      <c r="D6388" t="s">
        <v>8</v>
      </c>
      <c r="E6388" t="s">
        <v>8796</v>
      </c>
      <c r="F6388">
        <v>635</v>
      </c>
      <c r="G6388">
        <v>0.16400000000000001</v>
      </c>
      <c r="H6388">
        <v>4.0000000000000001E-3</v>
      </c>
      <c r="J6388" s="1" t="str">
        <f t="shared" si="100"/>
        <v>2024-05-24-02</v>
      </c>
    </row>
    <row r="6389" spans="1:10" x14ac:dyDescent="0.45">
      <c r="A6389">
        <v>6986396</v>
      </c>
      <c r="B6389" s="1">
        <v>45436.125</v>
      </c>
      <c r="C6389" t="s">
        <v>7</v>
      </c>
      <c r="D6389" t="s">
        <v>8</v>
      </c>
      <c r="E6389" t="s">
        <v>8796</v>
      </c>
      <c r="F6389">
        <v>635</v>
      </c>
      <c r="G6389">
        <v>2.9000000000000001E-2</v>
      </c>
      <c r="H6389">
        <v>0.154</v>
      </c>
      <c r="J6389" s="1" t="str">
        <f t="shared" si="100"/>
        <v>2024-05-24-03</v>
      </c>
    </row>
    <row r="6390" spans="1:10" x14ac:dyDescent="0.45">
      <c r="A6390">
        <v>6987531</v>
      </c>
      <c r="B6390" s="1">
        <v>45436.166666666664</v>
      </c>
      <c r="C6390" t="s">
        <v>7</v>
      </c>
      <c r="D6390" t="s">
        <v>8</v>
      </c>
      <c r="E6390" t="s">
        <v>8796</v>
      </c>
      <c r="F6390">
        <v>635</v>
      </c>
      <c r="G6390">
        <v>8.0000000000000002E-3</v>
      </c>
      <c r="H6390">
        <v>0.48199999999999998</v>
      </c>
      <c r="J6390" s="1" t="str">
        <f t="shared" si="100"/>
        <v>2024-05-24-04</v>
      </c>
    </row>
    <row r="6391" spans="1:10" x14ac:dyDescent="0.45">
      <c r="A6391">
        <v>6987967</v>
      </c>
      <c r="B6391" s="1">
        <v>45436.208333333336</v>
      </c>
      <c r="C6391" t="s">
        <v>7</v>
      </c>
      <c r="D6391" t="s">
        <v>8</v>
      </c>
      <c r="E6391" t="s">
        <v>8796</v>
      </c>
      <c r="F6391">
        <v>635</v>
      </c>
      <c r="G6391">
        <v>8.7999999999999995E-2</v>
      </c>
      <c r="H6391">
        <v>0.60699999999999998</v>
      </c>
      <c r="J6391" s="1" t="str">
        <f t="shared" si="100"/>
        <v>2024-05-24-05</v>
      </c>
    </row>
    <row r="6392" spans="1:10" x14ac:dyDescent="0.45">
      <c r="A6392">
        <v>6989308</v>
      </c>
      <c r="B6392" s="1">
        <v>45436.25</v>
      </c>
      <c r="C6392" t="s">
        <v>7</v>
      </c>
      <c r="D6392" t="s">
        <v>8</v>
      </c>
      <c r="E6392" t="s">
        <v>8796</v>
      </c>
      <c r="F6392">
        <v>635</v>
      </c>
      <c r="G6392">
        <v>0</v>
      </c>
      <c r="H6392">
        <v>1.2110000000000001</v>
      </c>
      <c r="J6392" s="1" t="str">
        <f t="shared" si="100"/>
        <v>2024-05-24-06</v>
      </c>
    </row>
    <row r="6393" spans="1:10" x14ac:dyDescent="0.45">
      <c r="A6393">
        <v>6990358</v>
      </c>
      <c r="B6393" s="1">
        <v>45436.291666666664</v>
      </c>
      <c r="C6393" t="s">
        <v>7</v>
      </c>
      <c r="D6393" t="s">
        <v>8</v>
      </c>
      <c r="E6393" t="s">
        <v>8796</v>
      </c>
      <c r="F6393">
        <v>635</v>
      </c>
      <c r="G6393">
        <v>0</v>
      </c>
      <c r="H6393">
        <v>2.1349999999999998</v>
      </c>
      <c r="J6393" s="1" t="str">
        <f t="shared" si="100"/>
        <v>2024-05-24-07</v>
      </c>
    </row>
    <row r="6394" spans="1:10" x14ac:dyDescent="0.45">
      <c r="A6394">
        <v>6991336</v>
      </c>
      <c r="B6394" s="1">
        <v>45436.333333333336</v>
      </c>
      <c r="C6394" t="s">
        <v>7</v>
      </c>
      <c r="D6394" t="s">
        <v>8</v>
      </c>
      <c r="E6394" t="s">
        <v>8796</v>
      </c>
      <c r="F6394">
        <v>635</v>
      </c>
      <c r="G6394">
        <v>0</v>
      </c>
      <c r="H6394">
        <v>3.2450000000000001</v>
      </c>
      <c r="J6394" s="1" t="str">
        <f t="shared" si="100"/>
        <v>2024-05-24-08</v>
      </c>
    </row>
    <row r="6395" spans="1:10" x14ac:dyDescent="0.45">
      <c r="A6395">
        <v>6992772</v>
      </c>
      <c r="B6395" s="1">
        <v>45436.375</v>
      </c>
      <c r="C6395" t="s">
        <v>7</v>
      </c>
      <c r="D6395" t="s">
        <v>8</v>
      </c>
      <c r="E6395" t="s">
        <v>8796</v>
      </c>
      <c r="F6395">
        <v>635</v>
      </c>
      <c r="G6395">
        <v>0</v>
      </c>
      <c r="H6395">
        <v>3.6859999999999999</v>
      </c>
      <c r="J6395" s="1" t="str">
        <f t="shared" si="100"/>
        <v>2024-05-24-09</v>
      </c>
    </row>
    <row r="6396" spans="1:10" x14ac:dyDescent="0.45">
      <c r="A6396">
        <v>6994331</v>
      </c>
      <c r="B6396" s="1">
        <v>45436.416666666664</v>
      </c>
      <c r="C6396" t="s">
        <v>7</v>
      </c>
      <c r="D6396" t="s">
        <v>8</v>
      </c>
      <c r="E6396" t="s">
        <v>8796</v>
      </c>
      <c r="F6396">
        <v>635</v>
      </c>
      <c r="G6396">
        <v>1.0189999999999999</v>
      </c>
      <c r="H6396">
        <v>2.52</v>
      </c>
      <c r="J6396" s="1" t="str">
        <f t="shared" si="100"/>
        <v>2024-05-24-10</v>
      </c>
    </row>
    <row r="6397" spans="1:10" x14ac:dyDescent="0.45">
      <c r="A6397">
        <v>6994690</v>
      </c>
      <c r="B6397" s="1">
        <v>45436.458333333336</v>
      </c>
      <c r="C6397" t="s">
        <v>7</v>
      </c>
      <c r="D6397" t="s">
        <v>8</v>
      </c>
      <c r="E6397" t="s">
        <v>8796</v>
      </c>
      <c r="F6397">
        <v>635</v>
      </c>
      <c r="G6397">
        <v>2.4900000000000002</v>
      </c>
      <c r="H6397">
        <v>2.5230000000000001</v>
      </c>
      <c r="J6397" s="1" t="str">
        <f t="shared" si="100"/>
        <v>2024-05-24-11</v>
      </c>
    </row>
    <row r="6398" spans="1:10" x14ac:dyDescent="0.45">
      <c r="A6398">
        <v>6996522</v>
      </c>
      <c r="B6398" s="1">
        <v>45436.5</v>
      </c>
      <c r="C6398" t="s">
        <v>7</v>
      </c>
      <c r="D6398" t="s">
        <v>8</v>
      </c>
      <c r="E6398" t="s">
        <v>8796</v>
      </c>
      <c r="F6398">
        <v>635</v>
      </c>
      <c r="G6398">
        <v>0.874</v>
      </c>
      <c r="H6398">
        <v>3.0030000000000001</v>
      </c>
      <c r="J6398" s="1" t="str">
        <f t="shared" si="100"/>
        <v>2024-05-24-12</v>
      </c>
    </row>
    <row r="6399" spans="1:10" x14ac:dyDescent="0.45">
      <c r="A6399">
        <v>6996643</v>
      </c>
      <c r="B6399" s="1">
        <v>45436.541666666664</v>
      </c>
      <c r="C6399" t="s">
        <v>7</v>
      </c>
      <c r="D6399" t="s">
        <v>8</v>
      </c>
      <c r="E6399" t="s">
        <v>8796</v>
      </c>
      <c r="F6399">
        <v>635</v>
      </c>
      <c r="G6399">
        <v>0</v>
      </c>
      <c r="H6399">
        <v>2.9460000000000002</v>
      </c>
      <c r="J6399" s="1" t="str">
        <f t="shared" si="100"/>
        <v>2024-05-24-13</v>
      </c>
    </row>
    <row r="6400" spans="1:10" x14ac:dyDescent="0.45">
      <c r="A6400">
        <v>6998511</v>
      </c>
      <c r="B6400" s="1">
        <v>45436.583333333336</v>
      </c>
      <c r="C6400" t="s">
        <v>7</v>
      </c>
      <c r="D6400" t="s">
        <v>8</v>
      </c>
      <c r="E6400" t="s">
        <v>8796</v>
      </c>
      <c r="F6400">
        <v>635</v>
      </c>
      <c r="G6400">
        <v>0</v>
      </c>
      <c r="H6400">
        <v>1.742</v>
      </c>
      <c r="J6400" s="1" t="str">
        <f t="shared" si="100"/>
        <v>2024-05-24-14</v>
      </c>
    </row>
    <row r="6401" spans="1:10" x14ac:dyDescent="0.45">
      <c r="A6401">
        <v>6998937</v>
      </c>
      <c r="B6401" s="1">
        <v>45436.625</v>
      </c>
      <c r="C6401" t="s">
        <v>7</v>
      </c>
      <c r="D6401" t="s">
        <v>8</v>
      </c>
      <c r="E6401" t="s">
        <v>8796</v>
      </c>
      <c r="F6401">
        <v>635</v>
      </c>
      <c r="G6401">
        <v>0.183</v>
      </c>
      <c r="H6401">
        <v>1.0469999999999999</v>
      </c>
      <c r="J6401" s="1" t="str">
        <f t="shared" si="100"/>
        <v>2024-05-24-15</v>
      </c>
    </row>
    <row r="6402" spans="1:10" x14ac:dyDescent="0.45">
      <c r="A6402">
        <v>7000773</v>
      </c>
      <c r="B6402" s="1">
        <v>45436.666666666664</v>
      </c>
      <c r="C6402" t="s">
        <v>7</v>
      </c>
      <c r="D6402" t="s">
        <v>8</v>
      </c>
      <c r="E6402" t="s">
        <v>8796</v>
      </c>
      <c r="F6402">
        <v>635</v>
      </c>
      <c r="G6402">
        <v>0</v>
      </c>
      <c r="H6402">
        <v>0.93600000000000005</v>
      </c>
      <c r="J6402" s="1" t="str">
        <f t="shared" si="100"/>
        <v>2024-05-24-16</v>
      </c>
    </row>
    <row r="6403" spans="1:10" x14ac:dyDescent="0.45">
      <c r="A6403">
        <v>7001043</v>
      </c>
      <c r="B6403" s="1">
        <v>45436.708333333336</v>
      </c>
      <c r="C6403" t="s">
        <v>7</v>
      </c>
      <c r="D6403" t="s">
        <v>8</v>
      </c>
      <c r="E6403" t="s">
        <v>8796</v>
      </c>
      <c r="F6403">
        <v>635</v>
      </c>
      <c r="G6403">
        <v>8.0000000000000002E-3</v>
      </c>
      <c r="H6403">
        <v>0.46500000000000002</v>
      </c>
      <c r="J6403" s="1" t="str">
        <f t="shared" ref="J6403:J6466" si="101">TEXT(YEAR(B6403),"0000")&amp;"-"&amp;TEXT(MONTH(B6403),"00")&amp;"-"&amp;TEXT(DAY(B6403),"00")&amp;"-"&amp;TEXT(HOUR(B6403),"00")</f>
        <v>2024-05-24-17</v>
      </c>
    </row>
    <row r="6404" spans="1:10" x14ac:dyDescent="0.45">
      <c r="A6404">
        <v>7002438</v>
      </c>
      <c r="B6404" s="1">
        <v>45436.75</v>
      </c>
      <c r="C6404" t="s">
        <v>7</v>
      </c>
      <c r="D6404" t="s">
        <v>8</v>
      </c>
      <c r="E6404" t="s">
        <v>8796</v>
      </c>
      <c r="F6404">
        <v>635</v>
      </c>
      <c r="G6404">
        <v>0.17699999999999999</v>
      </c>
      <c r="H6404">
        <v>6.5000000000000002E-2</v>
      </c>
      <c r="J6404" s="1" t="str">
        <f t="shared" si="101"/>
        <v>2024-05-24-18</v>
      </c>
    </row>
    <row r="6405" spans="1:10" x14ac:dyDescent="0.45">
      <c r="A6405">
        <v>7004036</v>
      </c>
      <c r="B6405" s="1">
        <v>45436.791666666664</v>
      </c>
      <c r="C6405" t="s">
        <v>7</v>
      </c>
      <c r="D6405" t="s">
        <v>8</v>
      </c>
      <c r="E6405" t="s">
        <v>8796</v>
      </c>
      <c r="F6405">
        <v>635</v>
      </c>
      <c r="G6405">
        <v>0.35</v>
      </c>
      <c r="H6405">
        <v>0</v>
      </c>
      <c r="J6405" s="1" t="str">
        <f t="shared" si="101"/>
        <v>2024-05-24-19</v>
      </c>
    </row>
    <row r="6406" spans="1:10" x14ac:dyDescent="0.45">
      <c r="A6406">
        <v>7005186</v>
      </c>
      <c r="B6406" s="1">
        <v>45436.833333333336</v>
      </c>
      <c r="C6406" t="s">
        <v>7</v>
      </c>
      <c r="D6406" t="s">
        <v>8</v>
      </c>
      <c r="E6406" t="s">
        <v>8796</v>
      </c>
      <c r="F6406">
        <v>635</v>
      </c>
      <c r="G6406">
        <v>0.26400000000000001</v>
      </c>
      <c r="H6406">
        <v>0</v>
      </c>
      <c r="J6406" s="1" t="str">
        <f t="shared" si="101"/>
        <v>2024-05-24-20</v>
      </c>
    </row>
    <row r="6407" spans="1:10" x14ac:dyDescent="0.45">
      <c r="A6407">
        <v>7006176</v>
      </c>
      <c r="B6407" s="1">
        <v>45436.875</v>
      </c>
      <c r="C6407" t="s">
        <v>7</v>
      </c>
      <c r="D6407" t="s">
        <v>8</v>
      </c>
      <c r="E6407" t="s">
        <v>8796</v>
      </c>
      <c r="F6407">
        <v>635</v>
      </c>
      <c r="G6407">
        <v>0.247</v>
      </c>
      <c r="H6407">
        <v>0</v>
      </c>
      <c r="J6407" s="1" t="str">
        <f t="shared" si="101"/>
        <v>2024-05-24-21</v>
      </c>
    </row>
    <row r="6408" spans="1:10" x14ac:dyDescent="0.45">
      <c r="A6408">
        <v>7006534</v>
      </c>
      <c r="B6408" s="1">
        <v>45436.916666666664</v>
      </c>
      <c r="C6408" t="s">
        <v>7</v>
      </c>
      <c r="D6408" t="s">
        <v>8</v>
      </c>
      <c r="E6408" t="s">
        <v>8796</v>
      </c>
      <c r="F6408">
        <v>635</v>
      </c>
      <c r="G6408">
        <v>0.21199999999999999</v>
      </c>
      <c r="H6408">
        <v>0</v>
      </c>
      <c r="J6408" s="1" t="str">
        <f t="shared" si="101"/>
        <v>2024-05-24-22</v>
      </c>
    </row>
    <row r="6409" spans="1:10" x14ac:dyDescent="0.45">
      <c r="A6409">
        <v>7008271</v>
      </c>
      <c r="B6409" s="1">
        <v>45436.958333333336</v>
      </c>
      <c r="C6409" t="s">
        <v>7</v>
      </c>
      <c r="D6409" t="s">
        <v>8</v>
      </c>
      <c r="E6409" t="s">
        <v>8796</v>
      </c>
      <c r="F6409">
        <v>635</v>
      </c>
      <c r="G6409">
        <v>0.252</v>
      </c>
      <c r="H6409">
        <v>0</v>
      </c>
      <c r="J6409" s="1" t="str">
        <f t="shared" si="101"/>
        <v>2024-05-24-23</v>
      </c>
    </row>
    <row r="6410" spans="1:10" x14ac:dyDescent="0.45">
      <c r="A6410">
        <v>7008811</v>
      </c>
      <c r="B6410" s="1">
        <v>45437</v>
      </c>
      <c r="C6410" t="s">
        <v>7</v>
      </c>
      <c r="D6410" t="s">
        <v>8</v>
      </c>
      <c r="E6410" t="s">
        <v>8796</v>
      </c>
      <c r="F6410">
        <v>635</v>
      </c>
      <c r="G6410">
        <v>0.14199999999999999</v>
      </c>
      <c r="H6410">
        <v>0</v>
      </c>
      <c r="J6410" s="1" t="str">
        <f t="shared" si="101"/>
        <v>2024-05-25-00</v>
      </c>
    </row>
    <row r="6411" spans="1:10" x14ac:dyDescent="0.45">
      <c r="A6411">
        <v>7010361</v>
      </c>
      <c r="B6411" s="1">
        <v>45437.041666666664</v>
      </c>
      <c r="C6411" t="s">
        <v>7</v>
      </c>
      <c r="D6411" t="s">
        <v>8</v>
      </c>
      <c r="E6411" t="s">
        <v>8796</v>
      </c>
      <c r="F6411">
        <v>635</v>
      </c>
      <c r="G6411">
        <v>0.16</v>
      </c>
      <c r="H6411">
        <v>0</v>
      </c>
      <c r="J6411" s="1" t="str">
        <f t="shared" si="101"/>
        <v>2024-05-25-01</v>
      </c>
    </row>
    <row r="6412" spans="1:10" x14ac:dyDescent="0.45">
      <c r="A6412">
        <v>7010882</v>
      </c>
      <c r="B6412" s="1">
        <v>45437.083333333336</v>
      </c>
      <c r="C6412" t="s">
        <v>7</v>
      </c>
      <c r="D6412" t="s">
        <v>8</v>
      </c>
      <c r="E6412" t="s">
        <v>8796</v>
      </c>
      <c r="F6412">
        <v>635</v>
      </c>
      <c r="G6412">
        <v>0.111</v>
      </c>
      <c r="H6412">
        <v>1.0999999999999999E-2</v>
      </c>
      <c r="J6412" s="1" t="str">
        <f t="shared" si="101"/>
        <v>2024-05-25-02</v>
      </c>
    </row>
    <row r="6413" spans="1:10" x14ac:dyDescent="0.45">
      <c r="A6413">
        <v>7011953</v>
      </c>
      <c r="B6413" s="1">
        <v>45437.125</v>
      </c>
      <c r="C6413" t="s">
        <v>7</v>
      </c>
      <c r="D6413" t="s">
        <v>8</v>
      </c>
      <c r="E6413" t="s">
        <v>8796</v>
      </c>
      <c r="F6413">
        <v>635</v>
      </c>
      <c r="G6413">
        <v>4.8000000000000001E-2</v>
      </c>
      <c r="H6413">
        <v>0.10100000000000001</v>
      </c>
      <c r="J6413" s="1" t="str">
        <f t="shared" si="101"/>
        <v>2024-05-25-03</v>
      </c>
    </row>
    <row r="6414" spans="1:10" x14ac:dyDescent="0.45">
      <c r="A6414">
        <v>7013409</v>
      </c>
      <c r="B6414" s="1">
        <v>45437.166666666664</v>
      </c>
      <c r="C6414" t="s">
        <v>7</v>
      </c>
      <c r="D6414" t="s">
        <v>8</v>
      </c>
      <c r="E6414" t="s">
        <v>8796</v>
      </c>
      <c r="F6414">
        <v>635</v>
      </c>
      <c r="G6414">
        <v>0</v>
      </c>
      <c r="H6414">
        <v>0.53100000000000003</v>
      </c>
      <c r="J6414" s="1" t="str">
        <f t="shared" si="101"/>
        <v>2024-05-25-04</v>
      </c>
    </row>
    <row r="6415" spans="1:10" x14ac:dyDescent="0.45">
      <c r="A6415">
        <v>7014823</v>
      </c>
      <c r="B6415" s="1">
        <v>45437.208333333336</v>
      </c>
      <c r="C6415" t="s">
        <v>7</v>
      </c>
      <c r="D6415" t="s">
        <v>8</v>
      </c>
      <c r="E6415" t="s">
        <v>8796</v>
      </c>
      <c r="F6415">
        <v>635</v>
      </c>
      <c r="G6415">
        <v>0.122</v>
      </c>
      <c r="H6415">
        <v>1.2769999999999999</v>
      </c>
      <c r="J6415" s="1" t="str">
        <f t="shared" si="101"/>
        <v>2024-05-25-05</v>
      </c>
    </row>
    <row r="6416" spans="1:10" x14ac:dyDescent="0.45">
      <c r="A6416">
        <v>7015532</v>
      </c>
      <c r="B6416" s="1">
        <v>45437.25</v>
      </c>
      <c r="C6416" t="s">
        <v>7</v>
      </c>
      <c r="D6416" t="s">
        <v>8</v>
      </c>
      <c r="E6416" t="s">
        <v>8796</v>
      </c>
      <c r="F6416">
        <v>635</v>
      </c>
      <c r="G6416">
        <v>0</v>
      </c>
      <c r="H6416">
        <v>2.2360000000000002</v>
      </c>
      <c r="J6416" s="1" t="str">
        <f t="shared" si="101"/>
        <v>2024-05-25-06</v>
      </c>
    </row>
    <row r="6417" spans="1:10" x14ac:dyDescent="0.45">
      <c r="A6417">
        <v>7017270</v>
      </c>
      <c r="B6417" s="1">
        <v>45437.291666666664</v>
      </c>
      <c r="C6417" t="s">
        <v>7</v>
      </c>
      <c r="D6417" t="s">
        <v>8</v>
      </c>
      <c r="E6417" t="s">
        <v>8796</v>
      </c>
      <c r="F6417">
        <v>635</v>
      </c>
      <c r="G6417">
        <v>0</v>
      </c>
      <c r="H6417">
        <v>2.9820000000000002</v>
      </c>
      <c r="J6417" s="1" t="str">
        <f t="shared" si="101"/>
        <v>2024-05-25-07</v>
      </c>
    </row>
    <row r="6418" spans="1:10" x14ac:dyDescent="0.45">
      <c r="A6418">
        <v>7018235</v>
      </c>
      <c r="B6418" s="1">
        <v>45437.333333333336</v>
      </c>
      <c r="C6418" t="s">
        <v>7</v>
      </c>
      <c r="D6418" t="s">
        <v>8</v>
      </c>
      <c r="E6418" t="s">
        <v>8796</v>
      </c>
      <c r="F6418">
        <v>635</v>
      </c>
      <c r="G6418">
        <v>0.71399999999999997</v>
      </c>
      <c r="H6418">
        <v>3.2410000000000001</v>
      </c>
      <c r="J6418" s="1" t="str">
        <f t="shared" si="101"/>
        <v>2024-05-25-08</v>
      </c>
    </row>
    <row r="6419" spans="1:10" x14ac:dyDescent="0.45">
      <c r="A6419">
        <v>7019077</v>
      </c>
      <c r="B6419" s="1">
        <v>45437.375</v>
      </c>
      <c r="C6419" t="s">
        <v>7</v>
      </c>
      <c r="D6419" t="s">
        <v>8</v>
      </c>
      <c r="E6419" t="s">
        <v>8796</v>
      </c>
      <c r="F6419">
        <v>635</v>
      </c>
      <c r="G6419">
        <v>0</v>
      </c>
      <c r="H6419">
        <v>3.9969999999999999</v>
      </c>
      <c r="J6419" s="1" t="str">
        <f t="shared" si="101"/>
        <v>2024-05-25-09</v>
      </c>
    </row>
    <row r="6420" spans="1:10" x14ac:dyDescent="0.45">
      <c r="A6420">
        <v>7020362</v>
      </c>
      <c r="B6420" s="1">
        <v>45437.416666666664</v>
      </c>
      <c r="C6420" t="s">
        <v>7</v>
      </c>
      <c r="D6420" t="s">
        <v>8</v>
      </c>
      <c r="E6420" t="s">
        <v>8796</v>
      </c>
      <c r="F6420">
        <v>635</v>
      </c>
      <c r="G6420">
        <v>0</v>
      </c>
      <c r="H6420">
        <v>3.96</v>
      </c>
      <c r="J6420" s="1" t="str">
        <f t="shared" si="101"/>
        <v>2024-05-25-10</v>
      </c>
    </row>
    <row r="6421" spans="1:10" x14ac:dyDescent="0.45">
      <c r="A6421">
        <v>7021647</v>
      </c>
      <c r="B6421" s="1">
        <v>45437.458333333336</v>
      </c>
      <c r="C6421" t="s">
        <v>7</v>
      </c>
      <c r="D6421" t="s">
        <v>8</v>
      </c>
      <c r="E6421" t="s">
        <v>8796</v>
      </c>
      <c r="F6421">
        <v>635</v>
      </c>
      <c r="G6421">
        <v>0</v>
      </c>
      <c r="H6421">
        <v>1.2350000000000001</v>
      </c>
      <c r="J6421" s="1" t="str">
        <f t="shared" si="101"/>
        <v>2024-05-25-11</v>
      </c>
    </row>
    <row r="6422" spans="1:10" x14ac:dyDescent="0.45">
      <c r="A6422">
        <v>7021820</v>
      </c>
      <c r="B6422" s="1">
        <v>45437.5</v>
      </c>
      <c r="C6422" t="s">
        <v>7</v>
      </c>
      <c r="D6422" t="s">
        <v>8</v>
      </c>
      <c r="E6422" t="s">
        <v>8796</v>
      </c>
      <c r="F6422">
        <v>635</v>
      </c>
      <c r="G6422">
        <v>0</v>
      </c>
      <c r="H6422">
        <v>2.4630000000000001</v>
      </c>
      <c r="J6422" s="1" t="str">
        <f t="shared" si="101"/>
        <v>2024-05-25-12</v>
      </c>
    </row>
    <row r="6423" spans="1:10" x14ac:dyDescent="0.45">
      <c r="A6423">
        <v>7023119</v>
      </c>
      <c r="B6423" s="1">
        <v>45437.541666666664</v>
      </c>
      <c r="C6423" t="s">
        <v>7</v>
      </c>
      <c r="D6423" t="s">
        <v>8</v>
      </c>
      <c r="E6423" t="s">
        <v>8796</v>
      </c>
      <c r="F6423">
        <v>635</v>
      </c>
      <c r="G6423">
        <v>0.51700000000000002</v>
      </c>
      <c r="H6423">
        <v>2.629</v>
      </c>
      <c r="J6423" s="1" t="str">
        <f t="shared" si="101"/>
        <v>2024-05-25-13</v>
      </c>
    </row>
    <row r="6424" spans="1:10" x14ac:dyDescent="0.45">
      <c r="A6424">
        <v>7023996</v>
      </c>
      <c r="B6424" s="1">
        <v>45437.583333333336</v>
      </c>
      <c r="C6424" t="s">
        <v>7</v>
      </c>
      <c r="D6424" t="s">
        <v>8</v>
      </c>
      <c r="E6424" t="s">
        <v>8796</v>
      </c>
      <c r="F6424">
        <v>635</v>
      </c>
      <c r="G6424">
        <v>1.4810000000000001</v>
      </c>
      <c r="H6424">
        <v>1.6659999999999999</v>
      </c>
      <c r="J6424" s="1" t="str">
        <f t="shared" si="101"/>
        <v>2024-05-25-14</v>
      </c>
    </row>
    <row r="6425" spans="1:10" x14ac:dyDescent="0.45">
      <c r="A6425">
        <v>7025309</v>
      </c>
      <c r="B6425" s="1">
        <v>45437.625</v>
      </c>
      <c r="C6425" t="s">
        <v>7</v>
      </c>
      <c r="D6425" t="s">
        <v>8</v>
      </c>
      <c r="E6425" t="s">
        <v>8796</v>
      </c>
      <c r="F6425">
        <v>635</v>
      </c>
      <c r="G6425">
        <v>1.7450000000000001</v>
      </c>
      <c r="H6425">
        <v>1.113</v>
      </c>
      <c r="J6425" s="1" t="str">
        <f t="shared" si="101"/>
        <v>2024-05-25-15</v>
      </c>
    </row>
    <row r="6426" spans="1:10" x14ac:dyDescent="0.45">
      <c r="A6426">
        <v>7027125</v>
      </c>
      <c r="B6426" s="1">
        <v>45437.666666666664</v>
      </c>
      <c r="C6426" t="s">
        <v>7</v>
      </c>
      <c r="D6426" t="s">
        <v>8</v>
      </c>
      <c r="E6426" t="s">
        <v>8796</v>
      </c>
      <c r="F6426">
        <v>635</v>
      </c>
      <c r="G6426">
        <v>1.62</v>
      </c>
      <c r="H6426">
        <v>0.28000000000000003</v>
      </c>
      <c r="J6426" s="1" t="str">
        <f t="shared" si="101"/>
        <v>2024-05-25-16</v>
      </c>
    </row>
    <row r="6427" spans="1:10" x14ac:dyDescent="0.45">
      <c r="A6427">
        <v>7027534</v>
      </c>
      <c r="B6427" s="1">
        <v>45437.708333333336</v>
      </c>
      <c r="C6427" t="s">
        <v>7</v>
      </c>
      <c r="D6427" t="s">
        <v>8</v>
      </c>
      <c r="E6427" t="s">
        <v>8796</v>
      </c>
      <c r="F6427">
        <v>635</v>
      </c>
      <c r="G6427">
        <v>0.224</v>
      </c>
      <c r="H6427">
        <v>3.3000000000000002E-2</v>
      </c>
      <c r="J6427" s="1" t="str">
        <f t="shared" si="101"/>
        <v>2024-05-25-17</v>
      </c>
    </row>
    <row r="6428" spans="1:10" x14ac:dyDescent="0.45">
      <c r="A6428">
        <v>7029162</v>
      </c>
      <c r="B6428" s="1">
        <v>45437.75</v>
      </c>
      <c r="C6428" t="s">
        <v>7</v>
      </c>
      <c r="D6428" t="s">
        <v>8</v>
      </c>
      <c r="E6428" t="s">
        <v>8796</v>
      </c>
      <c r="F6428">
        <v>635</v>
      </c>
      <c r="G6428">
        <v>0.219</v>
      </c>
      <c r="H6428">
        <v>1E-3</v>
      </c>
      <c r="J6428" s="1" t="str">
        <f t="shared" si="101"/>
        <v>2024-05-25-18</v>
      </c>
    </row>
    <row r="6429" spans="1:10" x14ac:dyDescent="0.45">
      <c r="A6429">
        <v>7029392</v>
      </c>
      <c r="B6429" s="1">
        <v>45437.791666666664</v>
      </c>
      <c r="C6429" t="s">
        <v>7</v>
      </c>
      <c r="D6429" t="s">
        <v>8</v>
      </c>
      <c r="E6429" t="s">
        <v>8796</v>
      </c>
      <c r="F6429">
        <v>635</v>
      </c>
      <c r="G6429">
        <v>0.19800000000000001</v>
      </c>
      <c r="H6429">
        <v>0</v>
      </c>
      <c r="J6429" s="1" t="str">
        <f t="shared" si="101"/>
        <v>2024-05-25-19</v>
      </c>
    </row>
    <row r="6430" spans="1:10" x14ac:dyDescent="0.45">
      <c r="A6430">
        <v>7031442</v>
      </c>
      <c r="B6430" s="1">
        <v>45437.833333333336</v>
      </c>
      <c r="C6430" t="s">
        <v>7</v>
      </c>
      <c r="D6430" t="s">
        <v>8</v>
      </c>
      <c r="E6430" t="s">
        <v>8796</v>
      </c>
      <c r="F6430">
        <v>635</v>
      </c>
      <c r="G6430">
        <v>0.26600000000000001</v>
      </c>
      <c r="H6430">
        <v>0</v>
      </c>
      <c r="J6430" s="1" t="str">
        <f t="shared" si="101"/>
        <v>2024-05-25-20</v>
      </c>
    </row>
    <row r="6431" spans="1:10" x14ac:dyDescent="0.45">
      <c r="A6431">
        <v>7032253</v>
      </c>
      <c r="B6431" s="1">
        <v>45437.875</v>
      </c>
      <c r="C6431" t="s">
        <v>7</v>
      </c>
      <c r="D6431" t="s">
        <v>8</v>
      </c>
      <c r="E6431" t="s">
        <v>8796</v>
      </c>
      <c r="F6431">
        <v>635</v>
      </c>
      <c r="G6431">
        <v>0.223</v>
      </c>
      <c r="H6431">
        <v>0</v>
      </c>
      <c r="J6431" s="1" t="str">
        <f t="shared" si="101"/>
        <v>2024-05-25-21</v>
      </c>
    </row>
    <row r="6432" spans="1:10" x14ac:dyDescent="0.45">
      <c r="A6432">
        <v>7033588</v>
      </c>
      <c r="B6432" s="1">
        <v>45437.916666666664</v>
      </c>
      <c r="C6432" t="s">
        <v>7</v>
      </c>
      <c r="D6432" t="s">
        <v>8</v>
      </c>
      <c r="E6432" t="s">
        <v>8796</v>
      </c>
      <c r="F6432">
        <v>635</v>
      </c>
      <c r="G6432">
        <v>0.32500000000000001</v>
      </c>
      <c r="H6432">
        <v>0</v>
      </c>
      <c r="J6432" s="1" t="str">
        <f t="shared" si="101"/>
        <v>2024-05-25-22</v>
      </c>
    </row>
    <row r="6433" spans="1:10" x14ac:dyDescent="0.45">
      <c r="A6433">
        <v>7034343</v>
      </c>
      <c r="B6433" s="1">
        <v>45437.958333333336</v>
      </c>
      <c r="C6433" t="s">
        <v>7</v>
      </c>
      <c r="D6433" t="s">
        <v>8</v>
      </c>
      <c r="E6433" t="s">
        <v>8796</v>
      </c>
      <c r="F6433">
        <v>635</v>
      </c>
      <c r="G6433">
        <v>0.214</v>
      </c>
      <c r="H6433">
        <v>0</v>
      </c>
      <c r="J6433" s="1" t="str">
        <f t="shared" si="101"/>
        <v>2024-05-25-23</v>
      </c>
    </row>
    <row r="6434" spans="1:10" x14ac:dyDescent="0.45">
      <c r="A6434">
        <v>7035740</v>
      </c>
      <c r="B6434" s="1">
        <v>45438</v>
      </c>
      <c r="C6434" t="s">
        <v>7</v>
      </c>
      <c r="D6434" t="s">
        <v>8</v>
      </c>
      <c r="E6434" t="s">
        <v>8796</v>
      </c>
      <c r="F6434">
        <v>635</v>
      </c>
      <c r="G6434">
        <v>0.23100000000000001</v>
      </c>
      <c r="H6434">
        <v>0</v>
      </c>
      <c r="J6434" s="1" t="str">
        <f t="shared" si="101"/>
        <v>2024-05-26-00</v>
      </c>
    </row>
    <row r="6435" spans="1:10" x14ac:dyDescent="0.45">
      <c r="A6435">
        <v>7036666</v>
      </c>
      <c r="B6435" s="1">
        <v>45438.041666666664</v>
      </c>
      <c r="C6435" t="s">
        <v>7</v>
      </c>
      <c r="D6435" t="s">
        <v>8</v>
      </c>
      <c r="E6435" t="s">
        <v>8796</v>
      </c>
      <c r="F6435">
        <v>635</v>
      </c>
      <c r="G6435">
        <v>0.21</v>
      </c>
      <c r="H6435">
        <v>0</v>
      </c>
      <c r="J6435" s="1" t="str">
        <f t="shared" si="101"/>
        <v>2024-05-26-01</v>
      </c>
    </row>
    <row r="6436" spans="1:10" x14ac:dyDescent="0.45">
      <c r="A6436">
        <v>7037999</v>
      </c>
      <c r="B6436" s="1">
        <v>45438.083333333336</v>
      </c>
      <c r="C6436" t="s">
        <v>7</v>
      </c>
      <c r="D6436" t="s">
        <v>8</v>
      </c>
      <c r="E6436" t="s">
        <v>8796</v>
      </c>
      <c r="F6436">
        <v>635</v>
      </c>
      <c r="G6436">
        <v>0.19800000000000001</v>
      </c>
      <c r="H6436">
        <v>1.6E-2</v>
      </c>
      <c r="J6436" s="1" t="str">
        <f t="shared" si="101"/>
        <v>2024-05-26-02</v>
      </c>
    </row>
    <row r="6437" spans="1:10" x14ac:dyDescent="0.45">
      <c r="A6437">
        <v>7039088</v>
      </c>
      <c r="B6437" s="1">
        <v>45438.125</v>
      </c>
      <c r="C6437" t="s">
        <v>7</v>
      </c>
      <c r="D6437" t="s">
        <v>8</v>
      </c>
      <c r="E6437" t="s">
        <v>8796</v>
      </c>
      <c r="F6437">
        <v>635</v>
      </c>
      <c r="G6437">
        <v>0.156</v>
      </c>
      <c r="H6437">
        <v>9.4E-2</v>
      </c>
      <c r="J6437" s="1" t="str">
        <f t="shared" si="101"/>
        <v>2024-05-26-03</v>
      </c>
    </row>
    <row r="6438" spans="1:10" x14ac:dyDescent="0.45">
      <c r="A6438">
        <v>7039650</v>
      </c>
      <c r="B6438" s="1">
        <v>45438.166666666664</v>
      </c>
      <c r="C6438" t="s">
        <v>7</v>
      </c>
      <c r="D6438" t="s">
        <v>8</v>
      </c>
      <c r="E6438" t="s">
        <v>8796</v>
      </c>
      <c r="F6438">
        <v>635</v>
      </c>
      <c r="G6438">
        <v>8.5000000000000006E-2</v>
      </c>
      <c r="H6438">
        <v>8.5999999999999993E-2</v>
      </c>
      <c r="J6438" s="1" t="str">
        <f t="shared" si="101"/>
        <v>2024-05-26-04</v>
      </c>
    </row>
    <row r="6439" spans="1:10" x14ac:dyDescent="0.45">
      <c r="A6439">
        <v>7041259</v>
      </c>
      <c r="B6439" s="1">
        <v>45438.208333333336</v>
      </c>
      <c r="C6439" t="s">
        <v>7</v>
      </c>
      <c r="D6439" t="s">
        <v>8</v>
      </c>
      <c r="E6439" t="s">
        <v>8796</v>
      </c>
      <c r="F6439">
        <v>635</v>
      </c>
      <c r="G6439">
        <v>3.6999999999999998E-2</v>
      </c>
      <c r="H6439">
        <v>0.19600000000000001</v>
      </c>
      <c r="J6439" s="1" t="str">
        <f t="shared" si="101"/>
        <v>2024-05-26-05</v>
      </c>
    </row>
    <row r="6440" spans="1:10" x14ac:dyDescent="0.45">
      <c r="A6440">
        <v>7041565</v>
      </c>
      <c r="B6440" s="1">
        <v>45438.25</v>
      </c>
      <c r="C6440" t="s">
        <v>7</v>
      </c>
      <c r="D6440" t="s">
        <v>8</v>
      </c>
      <c r="E6440" t="s">
        <v>8796</v>
      </c>
      <c r="F6440">
        <v>635</v>
      </c>
      <c r="G6440">
        <v>3.0000000000000001E-3</v>
      </c>
      <c r="H6440">
        <v>0.33200000000000002</v>
      </c>
      <c r="J6440" s="1" t="str">
        <f t="shared" si="101"/>
        <v>2024-05-26-06</v>
      </c>
    </row>
    <row r="6441" spans="1:10" x14ac:dyDescent="0.45">
      <c r="A6441">
        <v>7043088</v>
      </c>
      <c r="B6441" s="1">
        <v>45438.291666666664</v>
      </c>
      <c r="C6441" t="s">
        <v>7</v>
      </c>
      <c r="D6441" t="s">
        <v>8</v>
      </c>
      <c r="E6441" t="s">
        <v>8796</v>
      </c>
      <c r="F6441">
        <v>635</v>
      </c>
      <c r="G6441">
        <v>1.0999999999999999E-2</v>
      </c>
      <c r="H6441">
        <v>1.101</v>
      </c>
      <c r="J6441" s="1" t="str">
        <f t="shared" si="101"/>
        <v>2024-05-26-07</v>
      </c>
    </row>
    <row r="6442" spans="1:10" x14ac:dyDescent="0.45">
      <c r="A6442">
        <v>7044289</v>
      </c>
      <c r="B6442" s="1">
        <v>45438.333333333336</v>
      </c>
      <c r="C6442" t="s">
        <v>7</v>
      </c>
      <c r="D6442" t="s">
        <v>8</v>
      </c>
      <c r="E6442" t="s">
        <v>8796</v>
      </c>
      <c r="F6442">
        <v>635</v>
      </c>
      <c r="G6442">
        <v>0</v>
      </c>
      <c r="H6442">
        <v>3.9510000000000001</v>
      </c>
      <c r="J6442" s="1" t="str">
        <f t="shared" si="101"/>
        <v>2024-05-26-08</v>
      </c>
    </row>
    <row r="6443" spans="1:10" x14ac:dyDescent="0.45">
      <c r="A6443">
        <v>7044752</v>
      </c>
      <c r="B6443" s="1">
        <v>45438.375</v>
      </c>
      <c r="C6443" t="s">
        <v>7</v>
      </c>
      <c r="D6443" t="s">
        <v>8</v>
      </c>
      <c r="E6443" t="s">
        <v>8796</v>
      </c>
      <c r="F6443">
        <v>635</v>
      </c>
      <c r="G6443">
        <v>0</v>
      </c>
      <c r="H6443">
        <v>4.1500000000000004</v>
      </c>
      <c r="J6443" s="1" t="str">
        <f t="shared" si="101"/>
        <v>2024-05-26-09</v>
      </c>
    </row>
    <row r="6444" spans="1:10" x14ac:dyDescent="0.45">
      <c r="A6444">
        <v>7046790</v>
      </c>
      <c r="B6444" s="1">
        <v>45438.416666666664</v>
      </c>
      <c r="C6444" t="s">
        <v>7</v>
      </c>
      <c r="D6444" t="s">
        <v>8</v>
      </c>
      <c r="E6444" t="s">
        <v>8796</v>
      </c>
      <c r="F6444">
        <v>635</v>
      </c>
      <c r="G6444">
        <v>0</v>
      </c>
      <c r="H6444">
        <v>4.3079999999999998</v>
      </c>
      <c r="J6444" s="1" t="str">
        <f t="shared" si="101"/>
        <v>2024-05-26-10</v>
      </c>
    </row>
    <row r="6445" spans="1:10" x14ac:dyDescent="0.45">
      <c r="A6445">
        <v>7047594</v>
      </c>
      <c r="B6445" s="1">
        <v>45438.458333333336</v>
      </c>
      <c r="C6445" t="s">
        <v>7</v>
      </c>
      <c r="D6445" t="s">
        <v>8</v>
      </c>
      <c r="E6445" t="s">
        <v>8796</v>
      </c>
      <c r="F6445">
        <v>635</v>
      </c>
      <c r="G6445">
        <v>5.0000000000000001E-3</v>
      </c>
      <c r="H6445">
        <v>4.1150000000000002</v>
      </c>
      <c r="J6445" s="1" t="str">
        <f t="shared" si="101"/>
        <v>2024-05-26-11</v>
      </c>
    </row>
    <row r="6446" spans="1:10" x14ac:dyDescent="0.45">
      <c r="A6446">
        <v>7048543</v>
      </c>
      <c r="B6446" s="1">
        <v>45438.5</v>
      </c>
      <c r="C6446" t="s">
        <v>7</v>
      </c>
      <c r="D6446" t="s">
        <v>8</v>
      </c>
      <c r="E6446" t="s">
        <v>8796</v>
      </c>
      <c r="F6446">
        <v>635</v>
      </c>
      <c r="G6446">
        <v>1.7350000000000001</v>
      </c>
      <c r="H6446">
        <v>2.7290000000000001</v>
      </c>
      <c r="J6446" s="1" t="str">
        <f t="shared" si="101"/>
        <v>2024-05-26-12</v>
      </c>
    </row>
    <row r="6447" spans="1:10" x14ac:dyDescent="0.45">
      <c r="A6447">
        <v>7049919</v>
      </c>
      <c r="B6447" s="1">
        <v>45438.541666666664</v>
      </c>
      <c r="C6447" t="s">
        <v>7</v>
      </c>
      <c r="D6447" t="s">
        <v>8</v>
      </c>
      <c r="E6447" t="s">
        <v>8796</v>
      </c>
      <c r="F6447">
        <v>635</v>
      </c>
      <c r="G6447">
        <v>1.7210000000000001</v>
      </c>
      <c r="H6447">
        <v>2.5670000000000002</v>
      </c>
      <c r="J6447" s="1" t="str">
        <f t="shared" si="101"/>
        <v>2024-05-26-13</v>
      </c>
    </row>
    <row r="6448" spans="1:10" x14ac:dyDescent="0.45">
      <c r="A6448">
        <v>7050777</v>
      </c>
      <c r="B6448" s="1">
        <v>45438.583333333336</v>
      </c>
      <c r="C6448" t="s">
        <v>7</v>
      </c>
      <c r="D6448" t="s">
        <v>8</v>
      </c>
      <c r="E6448" t="s">
        <v>8796</v>
      </c>
      <c r="F6448">
        <v>635</v>
      </c>
      <c r="G6448">
        <v>0.85499999999999998</v>
      </c>
      <c r="H6448">
        <v>1.9950000000000001</v>
      </c>
      <c r="J6448" s="1" t="str">
        <f t="shared" si="101"/>
        <v>2024-05-26-14</v>
      </c>
    </row>
    <row r="6449" spans="1:10" x14ac:dyDescent="0.45">
      <c r="A6449">
        <v>7051441</v>
      </c>
      <c r="B6449" s="1">
        <v>45438.625</v>
      </c>
      <c r="C6449" t="s">
        <v>7</v>
      </c>
      <c r="D6449" t="s">
        <v>8</v>
      </c>
      <c r="E6449" t="s">
        <v>8796</v>
      </c>
      <c r="F6449">
        <v>635</v>
      </c>
      <c r="G6449">
        <v>0</v>
      </c>
      <c r="H6449">
        <v>1.3859999999999999</v>
      </c>
      <c r="J6449" s="1" t="str">
        <f t="shared" si="101"/>
        <v>2024-05-26-15</v>
      </c>
    </row>
    <row r="6450" spans="1:10" x14ac:dyDescent="0.45">
      <c r="A6450">
        <v>7052725</v>
      </c>
      <c r="B6450" s="1">
        <v>45438.666666666664</v>
      </c>
      <c r="C6450" t="s">
        <v>7</v>
      </c>
      <c r="D6450" t="s">
        <v>8</v>
      </c>
      <c r="E6450" t="s">
        <v>8796</v>
      </c>
      <c r="F6450">
        <v>635</v>
      </c>
      <c r="G6450">
        <v>3.4000000000000002E-2</v>
      </c>
      <c r="H6450">
        <v>0.57399999999999995</v>
      </c>
      <c r="J6450" s="1" t="str">
        <f t="shared" si="101"/>
        <v>2024-05-26-16</v>
      </c>
    </row>
    <row r="6451" spans="1:10" x14ac:dyDescent="0.45">
      <c r="A6451">
        <v>7053594</v>
      </c>
      <c r="B6451" s="1">
        <v>45438.708333333336</v>
      </c>
      <c r="C6451" t="s">
        <v>7</v>
      </c>
      <c r="D6451" t="s">
        <v>8</v>
      </c>
      <c r="E6451" t="s">
        <v>8796</v>
      </c>
      <c r="F6451">
        <v>635</v>
      </c>
      <c r="G6451">
        <v>0.17799999999999999</v>
      </c>
      <c r="H6451">
        <v>7.9000000000000001E-2</v>
      </c>
      <c r="J6451" s="1" t="str">
        <f t="shared" si="101"/>
        <v>2024-05-26-17</v>
      </c>
    </row>
    <row r="6452" spans="1:10" x14ac:dyDescent="0.45">
      <c r="A6452">
        <v>7054946</v>
      </c>
      <c r="B6452" s="1">
        <v>45438.75</v>
      </c>
      <c r="C6452" t="s">
        <v>7</v>
      </c>
      <c r="D6452" t="s">
        <v>8</v>
      </c>
      <c r="E6452" t="s">
        <v>8796</v>
      </c>
      <c r="F6452">
        <v>635</v>
      </c>
      <c r="G6452">
        <v>0.36</v>
      </c>
      <c r="H6452">
        <v>1.2E-2</v>
      </c>
      <c r="J6452" s="1" t="str">
        <f t="shared" si="101"/>
        <v>2024-05-26-18</v>
      </c>
    </row>
    <row r="6453" spans="1:10" x14ac:dyDescent="0.45">
      <c r="A6453">
        <v>7056365</v>
      </c>
      <c r="B6453" s="1">
        <v>45438.791666666664</v>
      </c>
      <c r="C6453" t="s">
        <v>7</v>
      </c>
      <c r="D6453" t="s">
        <v>8</v>
      </c>
      <c r="E6453" t="s">
        <v>8796</v>
      </c>
      <c r="F6453">
        <v>635</v>
      </c>
      <c r="G6453">
        <v>0.32600000000000001</v>
      </c>
      <c r="H6453">
        <v>0</v>
      </c>
      <c r="J6453" s="1" t="str">
        <f t="shared" si="101"/>
        <v>2024-05-26-19</v>
      </c>
    </row>
    <row r="6454" spans="1:10" x14ac:dyDescent="0.45">
      <c r="A6454">
        <v>7057200</v>
      </c>
      <c r="B6454" s="1">
        <v>45438.833333333336</v>
      </c>
      <c r="C6454" t="s">
        <v>7</v>
      </c>
      <c r="D6454" t="s">
        <v>8</v>
      </c>
      <c r="E6454" t="s">
        <v>8796</v>
      </c>
      <c r="F6454">
        <v>635</v>
      </c>
      <c r="G6454">
        <v>0.14000000000000001</v>
      </c>
      <c r="H6454">
        <v>0</v>
      </c>
      <c r="J6454" s="1" t="str">
        <f t="shared" si="101"/>
        <v>2024-05-26-20</v>
      </c>
    </row>
    <row r="6455" spans="1:10" x14ac:dyDescent="0.45">
      <c r="A6455">
        <v>7057952</v>
      </c>
      <c r="B6455" s="1">
        <v>45438.875</v>
      </c>
      <c r="C6455" t="s">
        <v>7</v>
      </c>
      <c r="D6455" t="s">
        <v>8</v>
      </c>
      <c r="E6455" t="s">
        <v>8796</v>
      </c>
      <c r="F6455">
        <v>635</v>
      </c>
      <c r="G6455">
        <v>0.187</v>
      </c>
      <c r="H6455">
        <v>0</v>
      </c>
      <c r="J6455" s="1" t="str">
        <f t="shared" si="101"/>
        <v>2024-05-26-21</v>
      </c>
    </row>
    <row r="6456" spans="1:10" x14ac:dyDescent="0.45">
      <c r="A6456">
        <v>7059943</v>
      </c>
      <c r="B6456" s="1">
        <v>45438.916666666664</v>
      </c>
      <c r="C6456" t="s">
        <v>7</v>
      </c>
      <c r="D6456" t="s">
        <v>8</v>
      </c>
      <c r="E6456" t="s">
        <v>8796</v>
      </c>
      <c r="F6456">
        <v>635</v>
      </c>
      <c r="G6456">
        <v>9.2999999999999999E-2</v>
      </c>
      <c r="H6456">
        <v>0</v>
      </c>
      <c r="J6456" s="1" t="str">
        <f t="shared" si="101"/>
        <v>2024-05-26-22</v>
      </c>
    </row>
    <row r="6457" spans="1:10" x14ac:dyDescent="0.45">
      <c r="A6457">
        <v>7060309</v>
      </c>
      <c r="B6457" s="1">
        <v>45438.958333333336</v>
      </c>
      <c r="C6457" t="s">
        <v>7</v>
      </c>
      <c r="D6457" t="s">
        <v>8</v>
      </c>
      <c r="E6457" t="s">
        <v>8796</v>
      </c>
      <c r="F6457">
        <v>635</v>
      </c>
      <c r="G6457">
        <v>0.16600000000000001</v>
      </c>
      <c r="H6457">
        <v>0</v>
      </c>
      <c r="J6457" s="1" t="str">
        <f t="shared" si="101"/>
        <v>2024-05-26-23</v>
      </c>
    </row>
    <row r="6458" spans="1:10" x14ac:dyDescent="0.45">
      <c r="A6458">
        <v>7061325</v>
      </c>
      <c r="B6458" s="1">
        <v>45439</v>
      </c>
      <c r="C6458" t="s">
        <v>7</v>
      </c>
      <c r="D6458" t="s">
        <v>8</v>
      </c>
      <c r="E6458" t="s">
        <v>8796</v>
      </c>
      <c r="F6458">
        <v>635</v>
      </c>
      <c r="G6458">
        <v>0.109</v>
      </c>
      <c r="H6458">
        <v>0</v>
      </c>
      <c r="J6458" s="1" t="str">
        <f t="shared" si="101"/>
        <v>2024-05-27-00</v>
      </c>
    </row>
    <row r="6459" spans="1:10" x14ac:dyDescent="0.45">
      <c r="A6459">
        <v>7062366</v>
      </c>
      <c r="B6459" s="1">
        <v>45439.041666666664</v>
      </c>
      <c r="C6459" t="s">
        <v>7</v>
      </c>
      <c r="D6459" t="s">
        <v>8</v>
      </c>
      <c r="E6459" t="s">
        <v>8796</v>
      </c>
      <c r="F6459">
        <v>635</v>
      </c>
      <c r="G6459">
        <v>0.24299999999999999</v>
      </c>
      <c r="H6459">
        <v>0</v>
      </c>
      <c r="J6459" s="1" t="str">
        <f t="shared" si="101"/>
        <v>2024-05-27-01</v>
      </c>
    </row>
    <row r="6460" spans="1:10" x14ac:dyDescent="0.45">
      <c r="A6460">
        <v>7063912</v>
      </c>
      <c r="B6460" s="1">
        <v>45439.083333333336</v>
      </c>
      <c r="C6460" t="s">
        <v>7</v>
      </c>
      <c r="D6460" t="s">
        <v>8</v>
      </c>
      <c r="E6460" t="s">
        <v>8796</v>
      </c>
      <c r="F6460">
        <v>635</v>
      </c>
      <c r="G6460">
        <v>0.187</v>
      </c>
      <c r="H6460">
        <v>8.9999999999999993E-3</v>
      </c>
      <c r="J6460" s="1" t="str">
        <f t="shared" si="101"/>
        <v>2024-05-27-02</v>
      </c>
    </row>
    <row r="6461" spans="1:10" x14ac:dyDescent="0.45">
      <c r="A6461">
        <v>7065426</v>
      </c>
      <c r="B6461" s="1">
        <v>45439.125</v>
      </c>
      <c r="C6461" t="s">
        <v>7</v>
      </c>
      <c r="D6461" t="s">
        <v>8</v>
      </c>
      <c r="E6461" t="s">
        <v>8796</v>
      </c>
      <c r="F6461">
        <v>635</v>
      </c>
      <c r="G6461">
        <v>0.13900000000000001</v>
      </c>
      <c r="H6461">
        <v>6.4000000000000001E-2</v>
      </c>
      <c r="J6461" s="1" t="str">
        <f t="shared" si="101"/>
        <v>2024-05-27-03</v>
      </c>
    </row>
    <row r="6462" spans="1:10" x14ac:dyDescent="0.45">
      <c r="A6462">
        <v>7065542</v>
      </c>
      <c r="B6462" s="1">
        <v>45439.166666666664</v>
      </c>
      <c r="C6462" t="s">
        <v>7</v>
      </c>
      <c r="D6462" t="s">
        <v>8</v>
      </c>
      <c r="E6462" t="s">
        <v>8796</v>
      </c>
      <c r="F6462">
        <v>635</v>
      </c>
      <c r="G6462">
        <v>0.106</v>
      </c>
      <c r="H6462">
        <v>0.49</v>
      </c>
      <c r="J6462" s="1" t="str">
        <f t="shared" si="101"/>
        <v>2024-05-27-04</v>
      </c>
    </row>
    <row r="6463" spans="1:10" x14ac:dyDescent="0.45">
      <c r="A6463">
        <v>7066697</v>
      </c>
      <c r="B6463" s="1">
        <v>45439.208333333336</v>
      </c>
      <c r="C6463" t="s">
        <v>7</v>
      </c>
      <c r="D6463" t="s">
        <v>8</v>
      </c>
      <c r="E6463" t="s">
        <v>8796</v>
      </c>
      <c r="F6463">
        <v>635</v>
      </c>
      <c r="G6463">
        <v>0</v>
      </c>
      <c r="H6463">
        <v>1.36</v>
      </c>
      <c r="J6463" s="1" t="str">
        <f t="shared" si="101"/>
        <v>2024-05-27-05</v>
      </c>
    </row>
    <row r="6464" spans="1:10" x14ac:dyDescent="0.45">
      <c r="A6464">
        <v>7068074</v>
      </c>
      <c r="B6464" s="1">
        <v>45439.25</v>
      </c>
      <c r="C6464" t="s">
        <v>7</v>
      </c>
      <c r="D6464" t="s">
        <v>8</v>
      </c>
      <c r="E6464" t="s">
        <v>8796</v>
      </c>
      <c r="F6464">
        <v>635</v>
      </c>
      <c r="G6464">
        <v>0</v>
      </c>
      <c r="H6464">
        <v>2.2730000000000001</v>
      </c>
      <c r="J6464" s="1" t="str">
        <f t="shared" si="101"/>
        <v>2024-05-27-06</v>
      </c>
    </row>
    <row r="6465" spans="1:10" x14ac:dyDescent="0.45">
      <c r="A6465">
        <v>7069532</v>
      </c>
      <c r="B6465" s="1">
        <v>45439.291666666664</v>
      </c>
      <c r="C6465" t="s">
        <v>7</v>
      </c>
      <c r="D6465" t="s">
        <v>8</v>
      </c>
      <c r="E6465" t="s">
        <v>8796</v>
      </c>
      <c r="F6465">
        <v>635</v>
      </c>
      <c r="G6465">
        <v>0</v>
      </c>
      <c r="H6465">
        <v>3.1190000000000002</v>
      </c>
      <c r="J6465" s="1" t="str">
        <f t="shared" si="101"/>
        <v>2024-05-27-07</v>
      </c>
    </row>
    <row r="6466" spans="1:10" x14ac:dyDescent="0.45">
      <c r="A6466">
        <v>7070237</v>
      </c>
      <c r="B6466" s="1">
        <v>45439.333333333336</v>
      </c>
      <c r="C6466" t="s">
        <v>7</v>
      </c>
      <c r="D6466" t="s">
        <v>8</v>
      </c>
      <c r="E6466" t="s">
        <v>8796</v>
      </c>
      <c r="F6466">
        <v>635</v>
      </c>
      <c r="G6466">
        <v>0</v>
      </c>
      <c r="H6466">
        <v>3.5830000000000002</v>
      </c>
      <c r="J6466" s="1" t="str">
        <f t="shared" si="101"/>
        <v>2024-05-27-08</v>
      </c>
    </row>
    <row r="6467" spans="1:10" x14ac:dyDescent="0.45">
      <c r="A6467">
        <v>7071640</v>
      </c>
      <c r="B6467" s="1">
        <v>45439.375</v>
      </c>
      <c r="C6467" t="s">
        <v>7</v>
      </c>
      <c r="D6467" t="s">
        <v>8</v>
      </c>
      <c r="E6467" t="s">
        <v>8796</v>
      </c>
      <c r="F6467">
        <v>635</v>
      </c>
      <c r="G6467">
        <v>0</v>
      </c>
      <c r="H6467">
        <v>3.9929999999999999</v>
      </c>
      <c r="J6467" s="1" t="str">
        <f t="shared" ref="J6467:J6530" si="102">TEXT(YEAR(B6467),"0000")&amp;"-"&amp;TEXT(MONTH(B6467),"00")&amp;"-"&amp;TEXT(DAY(B6467),"00")&amp;"-"&amp;TEXT(HOUR(B6467),"00")</f>
        <v>2024-05-27-09</v>
      </c>
    </row>
    <row r="6468" spans="1:10" x14ac:dyDescent="0.45">
      <c r="A6468">
        <v>7072780</v>
      </c>
      <c r="B6468" s="1">
        <v>45439.416666666664</v>
      </c>
      <c r="C6468" t="s">
        <v>7</v>
      </c>
      <c r="D6468" t="s">
        <v>8</v>
      </c>
      <c r="E6468" t="s">
        <v>8796</v>
      </c>
      <c r="F6468">
        <v>635</v>
      </c>
      <c r="G6468">
        <v>0.28699999999999998</v>
      </c>
      <c r="H6468">
        <v>3.641</v>
      </c>
      <c r="J6468" s="1" t="str">
        <f t="shared" si="102"/>
        <v>2024-05-27-10</v>
      </c>
    </row>
    <row r="6469" spans="1:10" x14ac:dyDescent="0.45">
      <c r="A6469">
        <v>7074076</v>
      </c>
      <c r="B6469" s="1">
        <v>45439.458333333336</v>
      </c>
      <c r="C6469" t="s">
        <v>7</v>
      </c>
      <c r="D6469" t="s">
        <v>8</v>
      </c>
      <c r="E6469" t="s">
        <v>8796</v>
      </c>
      <c r="F6469">
        <v>635</v>
      </c>
      <c r="G6469">
        <v>2.54</v>
      </c>
      <c r="H6469">
        <v>2.581</v>
      </c>
      <c r="J6469" s="1" t="str">
        <f t="shared" si="102"/>
        <v>2024-05-27-11</v>
      </c>
    </row>
    <row r="6470" spans="1:10" x14ac:dyDescent="0.45">
      <c r="A6470">
        <v>7074412</v>
      </c>
      <c r="B6470" s="1">
        <v>45439.5</v>
      </c>
      <c r="C6470" t="s">
        <v>7</v>
      </c>
      <c r="D6470" t="s">
        <v>8</v>
      </c>
      <c r="E6470" t="s">
        <v>8796</v>
      </c>
      <c r="F6470">
        <v>635</v>
      </c>
      <c r="G6470">
        <v>2.5710000000000002</v>
      </c>
      <c r="H6470">
        <v>2.581</v>
      </c>
      <c r="J6470" s="1" t="str">
        <f t="shared" si="102"/>
        <v>2024-05-27-12</v>
      </c>
    </row>
    <row r="6471" spans="1:10" x14ac:dyDescent="0.45">
      <c r="A6471">
        <v>7076286</v>
      </c>
      <c r="B6471" s="1">
        <v>45439.541666666664</v>
      </c>
      <c r="C6471" t="s">
        <v>7</v>
      </c>
      <c r="D6471" t="s">
        <v>8</v>
      </c>
      <c r="E6471" t="s">
        <v>8796</v>
      </c>
      <c r="F6471">
        <v>635</v>
      </c>
      <c r="G6471">
        <v>2.8050000000000002</v>
      </c>
      <c r="H6471">
        <v>2.2719999999999998</v>
      </c>
      <c r="J6471" s="1" t="str">
        <f t="shared" si="102"/>
        <v>2024-05-27-13</v>
      </c>
    </row>
    <row r="6472" spans="1:10" x14ac:dyDescent="0.45">
      <c r="A6472">
        <v>7076569</v>
      </c>
      <c r="B6472" s="1">
        <v>45439.583333333336</v>
      </c>
      <c r="C6472" t="s">
        <v>7</v>
      </c>
      <c r="D6472" t="s">
        <v>8</v>
      </c>
      <c r="E6472" t="s">
        <v>8796</v>
      </c>
      <c r="F6472">
        <v>635</v>
      </c>
      <c r="G6472">
        <v>0.36</v>
      </c>
      <c r="H6472">
        <v>2.294</v>
      </c>
      <c r="J6472" s="1" t="str">
        <f t="shared" si="102"/>
        <v>2024-05-27-14</v>
      </c>
    </row>
    <row r="6473" spans="1:10" x14ac:dyDescent="0.45">
      <c r="A6473">
        <v>7077544</v>
      </c>
      <c r="B6473" s="1">
        <v>45439.625</v>
      </c>
      <c r="C6473" t="s">
        <v>7</v>
      </c>
      <c r="D6473" t="s">
        <v>8</v>
      </c>
      <c r="E6473" t="s">
        <v>8796</v>
      </c>
      <c r="F6473">
        <v>635</v>
      </c>
      <c r="G6473">
        <v>6.3E-2</v>
      </c>
      <c r="H6473">
        <v>1.5449999999999999</v>
      </c>
      <c r="J6473" s="1" t="str">
        <f t="shared" si="102"/>
        <v>2024-05-27-15</v>
      </c>
    </row>
    <row r="6474" spans="1:10" x14ac:dyDescent="0.45">
      <c r="A6474">
        <v>7079136</v>
      </c>
      <c r="B6474" s="1">
        <v>45439.666666666664</v>
      </c>
      <c r="C6474" t="s">
        <v>7</v>
      </c>
      <c r="D6474" t="s">
        <v>8</v>
      </c>
      <c r="E6474" t="s">
        <v>8796</v>
      </c>
      <c r="F6474">
        <v>635</v>
      </c>
      <c r="G6474">
        <v>0</v>
      </c>
      <c r="H6474">
        <v>0.60699999999999998</v>
      </c>
      <c r="J6474" s="1" t="str">
        <f t="shared" si="102"/>
        <v>2024-05-27-16</v>
      </c>
    </row>
    <row r="6475" spans="1:10" x14ac:dyDescent="0.45">
      <c r="A6475">
        <v>7080533</v>
      </c>
      <c r="B6475" s="1">
        <v>45439.708333333336</v>
      </c>
      <c r="C6475" t="s">
        <v>7</v>
      </c>
      <c r="D6475" t="s">
        <v>8</v>
      </c>
      <c r="E6475" t="s">
        <v>8796</v>
      </c>
      <c r="F6475">
        <v>635</v>
      </c>
      <c r="G6475">
        <v>0.154</v>
      </c>
      <c r="H6475">
        <v>0.112</v>
      </c>
      <c r="J6475" s="1" t="str">
        <f t="shared" si="102"/>
        <v>2024-05-27-17</v>
      </c>
    </row>
    <row r="6476" spans="1:10" x14ac:dyDescent="0.45">
      <c r="A6476">
        <v>7081571</v>
      </c>
      <c r="B6476" s="1">
        <v>45439.75</v>
      </c>
      <c r="C6476" t="s">
        <v>7</v>
      </c>
      <c r="D6476" t="s">
        <v>8</v>
      </c>
      <c r="E6476" t="s">
        <v>8796</v>
      </c>
      <c r="F6476">
        <v>635</v>
      </c>
      <c r="G6476">
        <v>0.32800000000000001</v>
      </c>
      <c r="H6476">
        <v>1.2E-2</v>
      </c>
      <c r="J6476" s="1" t="str">
        <f t="shared" si="102"/>
        <v>2024-05-27-18</v>
      </c>
    </row>
    <row r="6477" spans="1:10" x14ac:dyDescent="0.45">
      <c r="A6477">
        <v>7082571</v>
      </c>
      <c r="B6477" s="1">
        <v>45439.791666666664</v>
      </c>
      <c r="C6477" t="s">
        <v>7</v>
      </c>
      <c r="D6477" t="s">
        <v>8</v>
      </c>
      <c r="E6477" t="s">
        <v>8796</v>
      </c>
      <c r="F6477">
        <v>635</v>
      </c>
      <c r="G6477">
        <v>0.32</v>
      </c>
      <c r="H6477">
        <v>0</v>
      </c>
      <c r="J6477" s="1" t="str">
        <f t="shared" si="102"/>
        <v>2024-05-27-19</v>
      </c>
    </row>
    <row r="6478" spans="1:10" x14ac:dyDescent="0.45">
      <c r="A6478">
        <v>7083583</v>
      </c>
      <c r="B6478" s="1">
        <v>45439.833333333336</v>
      </c>
      <c r="C6478" t="s">
        <v>7</v>
      </c>
      <c r="D6478" t="s">
        <v>8</v>
      </c>
      <c r="E6478" t="s">
        <v>8796</v>
      </c>
      <c r="F6478">
        <v>635</v>
      </c>
      <c r="G6478">
        <v>0.311</v>
      </c>
      <c r="H6478">
        <v>0</v>
      </c>
      <c r="J6478" s="1" t="str">
        <f t="shared" si="102"/>
        <v>2024-05-27-20</v>
      </c>
    </row>
    <row r="6479" spans="1:10" x14ac:dyDescent="0.45">
      <c r="A6479">
        <v>7084499</v>
      </c>
      <c r="B6479" s="1">
        <v>45439.875</v>
      </c>
      <c r="C6479" t="s">
        <v>7</v>
      </c>
      <c r="D6479" t="s">
        <v>8</v>
      </c>
      <c r="E6479" t="s">
        <v>8796</v>
      </c>
      <c r="F6479">
        <v>635</v>
      </c>
      <c r="G6479">
        <v>0.245</v>
      </c>
      <c r="H6479">
        <v>0</v>
      </c>
      <c r="J6479" s="1" t="str">
        <f t="shared" si="102"/>
        <v>2024-05-27-21</v>
      </c>
    </row>
    <row r="6480" spans="1:10" x14ac:dyDescent="0.45">
      <c r="A6480">
        <v>7085193</v>
      </c>
      <c r="B6480" s="1">
        <v>45439.916666666664</v>
      </c>
      <c r="C6480" t="s">
        <v>7</v>
      </c>
      <c r="D6480" t="s">
        <v>8</v>
      </c>
      <c r="E6480" t="s">
        <v>8796</v>
      </c>
      <c r="F6480">
        <v>635</v>
      </c>
      <c r="G6480">
        <v>0.185</v>
      </c>
      <c r="H6480">
        <v>0</v>
      </c>
      <c r="J6480" s="1" t="str">
        <f t="shared" si="102"/>
        <v>2024-05-27-22</v>
      </c>
    </row>
    <row r="6481" spans="1:10" x14ac:dyDescent="0.45">
      <c r="A6481">
        <v>7087030</v>
      </c>
      <c r="B6481" s="1">
        <v>45439.958333333336</v>
      </c>
      <c r="C6481" t="s">
        <v>7</v>
      </c>
      <c r="D6481" t="s">
        <v>8</v>
      </c>
      <c r="E6481" t="s">
        <v>8796</v>
      </c>
      <c r="F6481">
        <v>635</v>
      </c>
      <c r="G6481">
        <v>0.19500000000000001</v>
      </c>
      <c r="H6481">
        <v>0</v>
      </c>
      <c r="J6481" s="1" t="str">
        <f t="shared" si="102"/>
        <v>2024-05-27-23</v>
      </c>
    </row>
    <row r="6482" spans="1:10" x14ac:dyDescent="0.45">
      <c r="A6482">
        <v>7088072</v>
      </c>
      <c r="B6482" s="1">
        <v>45440</v>
      </c>
      <c r="C6482" t="s">
        <v>7</v>
      </c>
      <c r="D6482" t="s">
        <v>8</v>
      </c>
      <c r="E6482" t="s">
        <v>8796</v>
      </c>
      <c r="F6482">
        <v>635</v>
      </c>
      <c r="G6482">
        <v>0.158</v>
      </c>
      <c r="H6482">
        <v>0</v>
      </c>
      <c r="J6482" s="1" t="str">
        <f t="shared" si="102"/>
        <v>2024-05-28-00</v>
      </c>
    </row>
    <row r="6483" spans="1:10" x14ac:dyDescent="0.45">
      <c r="A6483">
        <v>7088502</v>
      </c>
      <c r="B6483" s="1">
        <v>45440.041666666664</v>
      </c>
      <c r="C6483" t="s">
        <v>7</v>
      </c>
      <c r="D6483" t="s">
        <v>8</v>
      </c>
      <c r="E6483" t="s">
        <v>8796</v>
      </c>
      <c r="F6483">
        <v>635</v>
      </c>
      <c r="G6483">
        <v>0.223</v>
      </c>
      <c r="H6483">
        <v>0</v>
      </c>
      <c r="J6483" s="1" t="str">
        <f t="shared" si="102"/>
        <v>2024-05-28-01</v>
      </c>
    </row>
    <row r="6484" spans="1:10" x14ac:dyDescent="0.45">
      <c r="A6484">
        <v>7090242</v>
      </c>
      <c r="B6484" s="1">
        <v>45440.083333333336</v>
      </c>
      <c r="C6484" t="s">
        <v>7</v>
      </c>
      <c r="D6484" t="s">
        <v>8</v>
      </c>
      <c r="E6484" t="s">
        <v>8796</v>
      </c>
      <c r="F6484">
        <v>635</v>
      </c>
      <c r="G6484">
        <v>0.12</v>
      </c>
      <c r="H6484">
        <v>0.01</v>
      </c>
      <c r="J6484" s="1" t="str">
        <f t="shared" si="102"/>
        <v>2024-05-28-02</v>
      </c>
    </row>
    <row r="6485" spans="1:10" x14ac:dyDescent="0.45">
      <c r="A6485">
        <v>7090575</v>
      </c>
      <c r="B6485" s="1">
        <v>45440.125</v>
      </c>
      <c r="C6485" t="s">
        <v>7</v>
      </c>
      <c r="D6485" t="s">
        <v>8</v>
      </c>
      <c r="E6485" t="s">
        <v>8796</v>
      </c>
      <c r="F6485">
        <v>635</v>
      </c>
      <c r="G6485">
        <v>9.7000000000000003E-2</v>
      </c>
      <c r="H6485">
        <v>8.7999999999999995E-2</v>
      </c>
      <c r="J6485" s="1" t="str">
        <f t="shared" si="102"/>
        <v>2024-05-28-03</v>
      </c>
    </row>
    <row r="6486" spans="1:10" x14ac:dyDescent="0.45">
      <c r="A6486">
        <v>7091986</v>
      </c>
      <c r="B6486" s="1">
        <v>45440.166666666664</v>
      </c>
      <c r="C6486" t="s">
        <v>7</v>
      </c>
      <c r="D6486" t="s">
        <v>8</v>
      </c>
      <c r="E6486" t="s">
        <v>8796</v>
      </c>
      <c r="F6486">
        <v>635</v>
      </c>
      <c r="G6486">
        <v>1E-3</v>
      </c>
      <c r="H6486">
        <v>0.439</v>
      </c>
      <c r="J6486" s="1" t="str">
        <f t="shared" si="102"/>
        <v>2024-05-28-04</v>
      </c>
    </row>
    <row r="6487" spans="1:10" x14ac:dyDescent="0.45">
      <c r="A6487">
        <v>7093710</v>
      </c>
      <c r="B6487" s="1">
        <v>45440.208333333336</v>
      </c>
      <c r="C6487" t="s">
        <v>7</v>
      </c>
      <c r="D6487" t="s">
        <v>8</v>
      </c>
      <c r="E6487" t="s">
        <v>8796</v>
      </c>
      <c r="F6487">
        <v>635</v>
      </c>
      <c r="G6487">
        <v>5.5E-2</v>
      </c>
      <c r="H6487">
        <v>1.347</v>
      </c>
      <c r="J6487" s="1" t="str">
        <f t="shared" si="102"/>
        <v>2024-05-28-05</v>
      </c>
    </row>
    <row r="6488" spans="1:10" x14ac:dyDescent="0.45">
      <c r="A6488">
        <v>7094830</v>
      </c>
      <c r="B6488" s="1">
        <v>45440.25</v>
      </c>
      <c r="C6488" t="s">
        <v>7</v>
      </c>
      <c r="D6488" t="s">
        <v>8</v>
      </c>
      <c r="E6488" t="s">
        <v>8796</v>
      </c>
      <c r="F6488">
        <v>635</v>
      </c>
      <c r="G6488">
        <v>0</v>
      </c>
      <c r="H6488">
        <v>2.36</v>
      </c>
      <c r="J6488" s="1" t="str">
        <f t="shared" si="102"/>
        <v>2024-05-28-06</v>
      </c>
    </row>
    <row r="6489" spans="1:10" x14ac:dyDescent="0.45">
      <c r="A6489">
        <v>7095787</v>
      </c>
      <c r="B6489" s="1">
        <v>45440.291666666664</v>
      </c>
      <c r="C6489" t="s">
        <v>7</v>
      </c>
      <c r="D6489" t="s">
        <v>8</v>
      </c>
      <c r="E6489" t="s">
        <v>8796</v>
      </c>
      <c r="F6489">
        <v>635</v>
      </c>
      <c r="G6489">
        <v>0</v>
      </c>
      <c r="H6489">
        <v>3.105</v>
      </c>
      <c r="J6489" s="1" t="str">
        <f t="shared" si="102"/>
        <v>2024-05-28-07</v>
      </c>
    </row>
    <row r="6490" spans="1:10" x14ac:dyDescent="0.45">
      <c r="A6490">
        <v>7096123</v>
      </c>
      <c r="B6490" s="1">
        <v>45440.333333333336</v>
      </c>
      <c r="C6490" t="s">
        <v>7</v>
      </c>
      <c r="D6490" t="s">
        <v>8</v>
      </c>
      <c r="E6490" t="s">
        <v>8796</v>
      </c>
      <c r="F6490">
        <v>635</v>
      </c>
      <c r="G6490">
        <v>0</v>
      </c>
      <c r="H6490">
        <v>3.5979999999999999</v>
      </c>
      <c r="J6490" s="1" t="str">
        <f t="shared" si="102"/>
        <v>2024-05-28-08</v>
      </c>
    </row>
    <row r="6491" spans="1:10" x14ac:dyDescent="0.45">
      <c r="A6491">
        <v>7097404</v>
      </c>
      <c r="B6491" s="1">
        <v>45440.375</v>
      </c>
      <c r="C6491" t="s">
        <v>7</v>
      </c>
      <c r="D6491" t="s">
        <v>8</v>
      </c>
      <c r="E6491" t="s">
        <v>8796</v>
      </c>
      <c r="F6491">
        <v>635</v>
      </c>
      <c r="G6491">
        <v>0</v>
      </c>
      <c r="H6491">
        <v>4.0030000000000001</v>
      </c>
      <c r="J6491" s="1" t="str">
        <f t="shared" si="102"/>
        <v>2024-05-28-09</v>
      </c>
    </row>
    <row r="6492" spans="1:10" x14ac:dyDescent="0.45">
      <c r="A6492">
        <v>7099209</v>
      </c>
      <c r="B6492" s="1">
        <v>45440.416666666664</v>
      </c>
      <c r="C6492" t="s">
        <v>7</v>
      </c>
      <c r="D6492" t="s">
        <v>8</v>
      </c>
      <c r="E6492" t="s">
        <v>8796</v>
      </c>
      <c r="F6492">
        <v>635</v>
      </c>
      <c r="G6492">
        <v>0.31900000000000001</v>
      </c>
      <c r="H6492">
        <v>3.23</v>
      </c>
      <c r="J6492" s="1" t="str">
        <f t="shared" si="102"/>
        <v>2024-05-28-10</v>
      </c>
    </row>
    <row r="6493" spans="1:10" x14ac:dyDescent="0.45">
      <c r="A6493">
        <v>7100153</v>
      </c>
      <c r="B6493" s="1">
        <v>45440.458333333336</v>
      </c>
      <c r="C6493" t="s">
        <v>7</v>
      </c>
      <c r="D6493" t="s">
        <v>8</v>
      </c>
      <c r="E6493" t="s">
        <v>8796</v>
      </c>
      <c r="F6493">
        <v>635</v>
      </c>
      <c r="G6493">
        <v>0.159</v>
      </c>
      <c r="H6493">
        <v>2.5939999999999999</v>
      </c>
      <c r="J6493" s="1" t="str">
        <f t="shared" si="102"/>
        <v>2024-05-28-11</v>
      </c>
    </row>
    <row r="6494" spans="1:10" x14ac:dyDescent="0.45">
      <c r="A6494">
        <v>7101271</v>
      </c>
      <c r="B6494" s="1">
        <v>45440.5</v>
      </c>
      <c r="C6494" t="s">
        <v>7</v>
      </c>
      <c r="D6494" t="s">
        <v>8</v>
      </c>
      <c r="E6494" t="s">
        <v>8796</v>
      </c>
      <c r="F6494">
        <v>635</v>
      </c>
      <c r="G6494">
        <v>0.10199999999999999</v>
      </c>
      <c r="H6494">
        <v>2.9390000000000001</v>
      </c>
      <c r="J6494" s="1" t="str">
        <f t="shared" si="102"/>
        <v>2024-05-28-12</v>
      </c>
    </row>
    <row r="6495" spans="1:10" x14ac:dyDescent="0.45">
      <c r="A6495">
        <v>7101911</v>
      </c>
      <c r="B6495" s="1">
        <v>45440.541666666664</v>
      </c>
      <c r="C6495" t="s">
        <v>7</v>
      </c>
      <c r="D6495" t="s">
        <v>8</v>
      </c>
      <c r="E6495" t="s">
        <v>8796</v>
      </c>
      <c r="F6495">
        <v>635</v>
      </c>
      <c r="G6495">
        <v>0</v>
      </c>
      <c r="H6495">
        <v>3.004</v>
      </c>
      <c r="J6495" s="1" t="str">
        <f t="shared" si="102"/>
        <v>2024-05-28-13</v>
      </c>
    </row>
    <row r="6496" spans="1:10" x14ac:dyDescent="0.45">
      <c r="A6496">
        <v>7102943</v>
      </c>
      <c r="B6496" s="1">
        <v>45440.583333333336</v>
      </c>
      <c r="C6496" t="s">
        <v>7</v>
      </c>
      <c r="D6496" t="s">
        <v>8</v>
      </c>
      <c r="E6496" t="s">
        <v>8796</v>
      </c>
      <c r="F6496">
        <v>635</v>
      </c>
      <c r="G6496">
        <v>4.7E-2</v>
      </c>
      <c r="H6496">
        <v>2.2799999999999998</v>
      </c>
      <c r="J6496" s="1" t="str">
        <f t="shared" si="102"/>
        <v>2024-05-28-14</v>
      </c>
    </row>
    <row r="6497" spans="1:10" x14ac:dyDescent="0.45">
      <c r="A6497">
        <v>7104030</v>
      </c>
      <c r="B6497" s="1">
        <v>45440.625</v>
      </c>
      <c r="C6497" t="s">
        <v>7</v>
      </c>
      <c r="D6497" t="s">
        <v>8</v>
      </c>
      <c r="E6497" t="s">
        <v>8796</v>
      </c>
      <c r="F6497">
        <v>635</v>
      </c>
      <c r="G6497">
        <v>0.151</v>
      </c>
      <c r="H6497">
        <v>1.536</v>
      </c>
      <c r="J6497" s="1" t="str">
        <f t="shared" si="102"/>
        <v>2024-05-28-15</v>
      </c>
    </row>
    <row r="6498" spans="1:10" x14ac:dyDescent="0.45">
      <c r="A6498">
        <v>7104959</v>
      </c>
      <c r="B6498" s="1">
        <v>45440.666666666664</v>
      </c>
      <c r="C6498" t="s">
        <v>7</v>
      </c>
      <c r="D6498" t="s">
        <v>8</v>
      </c>
      <c r="E6498" t="s">
        <v>8796</v>
      </c>
      <c r="F6498">
        <v>635</v>
      </c>
      <c r="G6498">
        <v>1E-3</v>
      </c>
      <c r="H6498">
        <v>0.70399999999999996</v>
      </c>
      <c r="J6498" s="1" t="str">
        <f t="shared" si="102"/>
        <v>2024-05-28-16</v>
      </c>
    </row>
    <row r="6499" spans="1:10" x14ac:dyDescent="0.45">
      <c r="A6499">
        <v>7106084</v>
      </c>
      <c r="B6499" s="1">
        <v>45440.708333333336</v>
      </c>
      <c r="C6499" t="s">
        <v>7</v>
      </c>
      <c r="D6499" t="s">
        <v>8</v>
      </c>
      <c r="E6499" t="s">
        <v>8796</v>
      </c>
      <c r="F6499">
        <v>635</v>
      </c>
      <c r="G6499">
        <v>9.5000000000000001E-2</v>
      </c>
      <c r="H6499">
        <v>0.13300000000000001</v>
      </c>
      <c r="J6499" s="1" t="str">
        <f t="shared" si="102"/>
        <v>2024-05-28-17</v>
      </c>
    </row>
    <row r="6500" spans="1:10" x14ac:dyDescent="0.45">
      <c r="A6500">
        <v>7108012</v>
      </c>
      <c r="B6500" s="1">
        <v>45440.75</v>
      </c>
      <c r="C6500" t="s">
        <v>7</v>
      </c>
      <c r="D6500" t="s">
        <v>8</v>
      </c>
      <c r="E6500" t="s">
        <v>8796</v>
      </c>
      <c r="F6500">
        <v>635</v>
      </c>
      <c r="G6500">
        <v>0.35699999999999998</v>
      </c>
      <c r="H6500">
        <v>1.4E-2</v>
      </c>
      <c r="J6500" s="1" t="str">
        <f t="shared" si="102"/>
        <v>2024-05-28-18</v>
      </c>
    </row>
    <row r="6501" spans="1:10" x14ac:dyDescent="0.45">
      <c r="A6501">
        <v>7108256</v>
      </c>
      <c r="B6501" s="1">
        <v>45440.791666666664</v>
      </c>
      <c r="C6501" t="s">
        <v>7</v>
      </c>
      <c r="D6501" t="s">
        <v>8</v>
      </c>
      <c r="E6501" t="s">
        <v>8796</v>
      </c>
      <c r="F6501">
        <v>635</v>
      </c>
      <c r="G6501">
        <v>0.33800000000000002</v>
      </c>
      <c r="H6501">
        <v>0</v>
      </c>
      <c r="J6501" s="1" t="str">
        <f t="shared" si="102"/>
        <v>2024-05-28-19</v>
      </c>
    </row>
    <row r="6502" spans="1:10" x14ac:dyDescent="0.45">
      <c r="A6502">
        <v>7110095</v>
      </c>
      <c r="B6502" s="1">
        <v>45440.833333333336</v>
      </c>
      <c r="C6502" t="s">
        <v>7</v>
      </c>
      <c r="D6502" t="s">
        <v>8</v>
      </c>
      <c r="E6502" t="s">
        <v>8796</v>
      </c>
      <c r="F6502">
        <v>635</v>
      </c>
      <c r="G6502">
        <v>0.215</v>
      </c>
      <c r="H6502">
        <v>0</v>
      </c>
      <c r="J6502" s="1" t="str">
        <f t="shared" si="102"/>
        <v>2024-05-28-20</v>
      </c>
    </row>
    <row r="6503" spans="1:10" x14ac:dyDescent="0.45">
      <c r="A6503">
        <v>7111207</v>
      </c>
      <c r="B6503" s="1">
        <v>45440.875</v>
      </c>
      <c r="C6503" t="s">
        <v>7</v>
      </c>
      <c r="D6503" t="s">
        <v>8</v>
      </c>
      <c r="E6503" t="s">
        <v>8796</v>
      </c>
      <c r="F6503">
        <v>635</v>
      </c>
      <c r="G6503">
        <v>0.19500000000000001</v>
      </c>
      <c r="H6503">
        <v>0</v>
      </c>
      <c r="J6503" s="1" t="str">
        <f t="shared" si="102"/>
        <v>2024-05-28-21</v>
      </c>
    </row>
    <row r="6504" spans="1:10" x14ac:dyDescent="0.45">
      <c r="A6504">
        <v>7111950</v>
      </c>
      <c r="B6504" s="1">
        <v>45440.916666666664</v>
      </c>
      <c r="C6504" t="s">
        <v>7</v>
      </c>
      <c r="D6504" t="s">
        <v>8</v>
      </c>
      <c r="E6504" t="s">
        <v>8796</v>
      </c>
      <c r="F6504">
        <v>635</v>
      </c>
      <c r="G6504">
        <v>0.156</v>
      </c>
      <c r="H6504">
        <v>0</v>
      </c>
      <c r="J6504" s="1" t="str">
        <f t="shared" si="102"/>
        <v>2024-05-28-22</v>
      </c>
    </row>
    <row r="6505" spans="1:10" x14ac:dyDescent="0.45">
      <c r="A6505">
        <v>7113128</v>
      </c>
      <c r="B6505" s="1">
        <v>45440.958333333336</v>
      </c>
      <c r="C6505" t="s">
        <v>7</v>
      </c>
      <c r="D6505" t="s">
        <v>8</v>
      </c>
      <c r="E6505" t="s">
        <v>8796</v>
      </c>
      <c r="F6505">
        <v>635</v>
      </c>
      <c r="G6505">
        <v>0.252</v>
      </c>
      <c r="H6505">
        <v>0</v>
      </c>
      <c r="J6505" s="1" t="str">
        <f t="shared" si="102"/>
        <v>2024-05-28-23</v>
      </c>
    </row>
    <row r="6506" spans="1:10" x14ac:dyDescent="0.45">
      <c r="A6506">
        <v>7114027</v>
      </c>
      <c r="B6506" s="1">
        <v>45441</v>
      </c>
      <c r="C6506" t="s">
        <v>7</v>
      </c>
      <c r="D6506" t="s">
        <v>8</v>
      </c>
      <c r="E6506" t="s">
        <v>8796</v>
      </c>
      <c r="F6506">
        <v>635</v>
      </c>
      <c r="G6506">
        <v>9.4E-2</v>
      </c>
      <c r="H6506">
        <v>0</v>
      </c>
      <c r="J6506" s="1" t="str">
        <f t="shared" si="102"/>
        <v>2024-05-29-00</v>
      </c>
    </row>
    <row r="6507" spans="1:10" x14ac:dyDescent="0.45">
      <c r="A6507">
        <v>7114891</v>
      </c>
      <c r="B6507" s="1">
        <v>45441.041666666664</v>
      </c>
      <c r="C6507" t="s">
        <v>7</v>
      </c>
      <c r="D6507" t="s">
        <v>8</v>
      </c>
      <c r="E6507" t="s">
        <v>8796</v>
      </c>
      <c r="F6507">
        <v>635</v>
      </c>
      <c r="G6507">
        <v>0.21099999999999999</v>
      </c>
      <c r="H6507">
        <v>0</v>
      </c>
      <c r="J6507" s="1" t="str">
        <f t="shared" si="102"/>
        <v>2024-05-29-01</v>
      </c>
    </row>
    <row r="6508" spans="1:10" x14ac:dyDescent="0.45">
      <c r="A6508">
        <v>7115741</v>
      </c>
      <c r="B6508" s="1">
        <v>45441.083333333336</v>
      </c>
      <c r="C6508" t="s">
        <v>7</v>
      </c>
      <c r="D6508" t="s">
        <v>8</v>
      </c>
      <c r="E6508" t="s">
        <v>8796</v>
      </c>
      <c r="F6508">
        <v>635</v>
      </c>
      <c r="G6508">
        <v>0.183</v>
      </c>
      <c r="H6508">
        <v>3.0000000000000001E-3</v>
      </c>
      <c r="J6508" s="1" t="str">
        <f t="shared" si="102"/>
        <v>2024-05-29-02</v>
      </c>
    </row>
    <row r="6509" spans="1:10" x14ac:dyDescent="0.45">
      <c r="A6509">
        <v>7117396</v>
      </c>
      <c r="B6509" s="1">
        <v>45441.125</v>
      </c>
      <c r="C6509" t="s">
        <v>7</v>
      </c>
      <c r="D6509" t="s">
        <v>8</v>
      </c>
      <c r="E6509" t="s">
        <v>8796</v>
      </c>
      <c r="F6509">
        <v>635</v>
      </c>
      <c r="G6509">
        <v>0.251</v>
      </c>
      <c r="H6509">
        <v>2.7E-2</v>
      </c>
      <c r="J6509" s="1" t="str">
        <f t="shared" si="102"/>
        <v>2024-05-29-03</v>
      </c>
    </row>
    <row r="6510" spans="1:10" x14ac:dyDescent="0.45">
      <c r="A6510">
        <v>7118535</v>
      </c>
      <c r="B6510" s="1">
        <v>45441.166666666664</v>
      </c>
      <c r="C6510" t="s">
        <v>7</v>
      </c>
      <c r="D6510" t="s">
        <v>8</v>
      </c>
      <c r="E6510" t="s">
        <v>8796</v>
      </c>
      <c r="F6510">
        <v>635</v>
      </c>
      <c r="G6510">
        <v>1.2E-2</v>
      </c>
      <c r="H6510">
        <v>0.31</v>
      </c>
      <c r="J6510" s="1" t="str">
        <f t="shared" si="102"/>
        <v>2024-05-29-04</v>
      </c>
    </row>
    <row r="6511" spans="1:10" x14ac:dyDescent="0.45">
      <c r="A6511">
        <v>7119888</v>
      </c>
      <c r="B6511" s="1">
        <v>45441.208333333336</v>
      </c>
      <c r="C6511" t="s">
        <v>7</v>
      </c>
      <c r="D6511" t="s">
        <v>8</v>
      </c>
      <c r="E6511" t="s">
        <v>8796</v>
      </c>
      <c r="F6511">
        <v>635</v>
      </c>
      <c r="G6511">
        <v>0</v>
      </c>
      <c r="H6511">
        <v>0.94399999999999995</v>
      </c>
      <c r="J6511" s="1" t="str">
        <f t="shared" si="102"/>
        <v>2024-05-29-05</v>
      </c>
    </row>
    <row r="6512" spans="1:10" x14ac:dyDescent="0.45">
      <c r="A6512">
        <v>7120832</v>
      </c>
      <c r="B6512" s="1">
        <v>45441.25</v>
      </c>
      <c r="C6512" t="s">
        <v>7</v>
      </c>
      <c r="D6512" t="s">
        <v>8</v>
      </c>
      <c r="E6512" t="s">
        <v>8796</v>
      </c>
      <c r="F6512">
        <v>635</v>
      </c>
      <c r="G6512">
        <v>1E-3</v>
      </c>
      <c r="H6512">
        <v>0.77</v>
      </c>
      <c r="J6512" s="1" t="str">
        <f t="shared" si="102"/>
        <v>2024-05-29-06</v>
      </c>
    </row>
    <row r="6513" spans="1:10" x14ac:dyDescent="0.45">
      <c r="A6513">
        <v>7122173</v>
      </c>
      <c r="B6513" s="1">
        <v>45441.291666666664</v>
      </c>
      <c r="C6513" t="s">
        <v>7</v>
      </c>
      <c r="D6513" t="s">
        <v>8</v>
      </c>
      <c r="E6513" t="s">
        <v>8796</v>
      </c>
      <c r="F6513">
        <v>635</v>
      </c>
      <c r="G6513">
        <v>1.2E-2</v>
      </c>
      <c r="H6513">
        <v>0.94899999999999995</v>
      </c>
      <c r="J6513" s="1" t="str">
        <f t="shared" si="102"/>
        <v>2024-05-29-07</v>
      </c>
    </row>
    <row r="6514" spans="1:10" x14ac:dyDescent="0.45">
      <c r="A6514">
        <v>7123218</v>
      </c>
      <c r="B6514" s="1">
        <v>45441.333333333336</v>
      </c>
      <c r="C6514" t="s">
        <v>7</v>
      </c>
      <c r="D6514" t="s">
        <v>8</v>
      </c>
      <c r="E6514" t="s">
        <v>8796</v>
      </c>
      <c r="F6514">
        <v>635</v>
      </c>
      <c r="G6514">
        <v>0</v>
      </c>
      <c r="H6514">
        <v>2.1549999999999998</v>
      </c>
      <c r="J6514" s="1" t="str">
        <f t="shared" si="102"/>
        <v>2024-05-29-08</v>
      </c>
    </row>
    <row r="6515" spans="1:10" x14ac:dyDescent="0.45">
      <c r="A6515">
        <v>7123643</v>
      </c>
      <c r="B6515" s="1">
        <v>45441.375</v>
      </c>
      <c r="C6515" t="s">
        <v>7</v>
      </c>
      <c r="D6515" t="s">
        <v>8</v>
      </c>
      <c r="E6515" t="s">
        <v>8796</v>
      </c>
      <c r="F6515">
        <v>635</v>
      </c>
      <c r="G6515">
        <v>0</v>
      </c>
      <c r="H6515">
        <v>2.7090000000000001</v>
      </c>
      <c r="J6515" s="1" t="str">
        <f t="shared" si="102"/>
        <v>2024-05-29-09</v>
      </c>
    </row>
    <row r="6516" spans="1:10" x14ac:dyDescent="0.45">
      <c r="A6516">
        <v>7125519</v>
      </c>
      <c r="B6516" s="1">
        <v>45441.416666666664</v>
      </c>
      <c r="C6516" t="s">
        <v>7</v>
      </c>
      <c r="D6516" t="s">
        <v>8</v>
      </c>
      <c r="E6516" t="s">
        <v>8796</v>
      </c>
      <c r="F6516">
        <v>635</v>
      </c>
      <c r="G6516">
        <v>0</v>
      </c>
      <c r="H6516">
        <v>3.6429999999999998</v>
      </c>
      <c r="J6516" s="1" t="str">
        <f t="shared" si="102"/>
        <v>2024-05-29-10</v>
      </c>
    </row>
    <row r="6517" spans="1:10" x14ac:dyDescent="0.45">
      <c r="A6517">
        <v>7125628</v>
      </c>
      <c r="B6517" s="1">
        <v>45441.458333333336</v>
      </c>
      <c r="C6517" t="s">
        <v>7</v>
      </c>
      <c r="D6517" t="s">
        <v>8</v>
      </c>
      <c r="E6517" t="s">
        <v>8796</v>
      </c>
      <c r="F6517">
        <v>635</v>
      </c>
      <c r="G6517">
        <v>0</v>
      </c>
      <c r="H6517">
        <v>4.048</v>
      </c>
      <c r="J6517" s="1" t="str">
        <f t="shared" si="102"/>
        <v>2024-05-29-11</v>
      </c>
    </row>
    <row r="6518" spans="1:10" x14ac:dyDescent="0.45">
      <c r="A6518">
        <v>7127075</v>
      </c>
      <c r="B6518" s="1">
        <v>45441.5</v>
      </c>
      <c r="C6518" t="s">
        <v>7</v>
      </c>
      <c r="D6518" t="s">
        <v>8</v>
      </c>
      <c r="E6518" t="s">
        <v>8796</v>
      </c>
      <c r="F6518">
        <v>635</v>
      </c>
      <c r="G6518">
        <v>0</v>
      </c>
      <c r="H6518">
        <v>3.919</v>
      </c>
      <c r="J6518" s="1" t="str">
        <f t="shared" si="102"/>
        <v>2024-05-29-12</v>
      </c>
    </row>
    <row r="6519" spans="1:10" x14ac:dyDescent="0.45">
      <c r="A6519">
        <v>7128079</v>
      </c>
      <c r="B6519" s="1">
        <v>45441.541666666664</v>
      </c>
      <c r="C6519" t="s">
        <v>7</v>
      </c>
      <c r="D6519" t="s">
        <v>8</v>
      </c>
      <c r="E6519" t="s">
        <v>8796</v>
      </c>
      <c r="F6519">
        <v>635</v>
      </c>
      <c r="G6519">
        <v>4.9000000000000002E-2</v>
      </c>
      <c r="H6519">
        <v>3.0289999999999999</v>
      </c>
      <c r="J6519" s="1" t="str">
        <f t="shared" si="102"/>
        <v>2024-05-29-13</v>
      </c>
    </row>
    <row r="6520" spans="1:10" x14ac:dyDescent="0.45">
      <c r="A6520">
        <v>7128838</v>
      </c>
      <c r="B6520" s="1">
        <v>45441.583333333336</v>
      </c>
      <c r="C6520" t="s">
        <v>7</v>
      </c>
      <c r="D6520" t="s">
        <v>8</v>
      </c>
      <c r="E6520" t="s">
        <v>8796</v>
      </c>
      <c r="F6520">
        <v>635</v>
      </c>
      <c r="G6520">
        <v>0</v>
      </c>
      <c r="H6520">
        <v>2.2559999999999998</v>
      </c>
      <c r="J6520" s="1" t="str">
        <f t="shared" si="102"/>
        <v>2024-05-29-14</v>
      </c>
    </row>
    <row r="6521" spans="1:10" x14ac:dyDescent="0.45">
      <c r="A6521">
        <v>7130940</v>
      </c>
      <c r="B6521" s="1">
        <v>45441.625</v>
      </c>
      <c r="C6521" t="s">
        <v>7</v>
      </c>
      <c r="D6521" t="s">
        <v>8</v>
      </c>
      <c r="E6521" t="s">
        <v>8796</v>
      </c>
      <c r="F6521">
        <v>635</v>
      </c>
      <c r="G6521">
        <v>0</v>
      </c>
      <c r="H6521">
        <v>1.7</v>
      </c>
      <c r="J6521" s="1" t="str">
        <f t="shared" si="102"/>
        <v>2024-05-29-15</v>
      </c>
    </row>
    <row r="6522" spans="1:10" x14ac:dyDescent="0.45">
      <c r="A6522">
        <v>7131084</v>
      </c>
      <c r="B6522" s="1">
        <v>45441.666666666664</v>
      </c>
      <c r="C6522" t="s">
        <v>7</v>
      </c>
      <c r="D6522" t="s">
        <v>8</v>
      </c>
      <c r="E6522" t="s">
        <v>8796</v>
      </c>
      <c r="F6522">
        <v>635</v>
      </c>
      <c r="G6522">
        <v>0</v>
      </c>
      <c r="H6522">
        <v>0.751</v>
      </c>
      <c r="J6522" s="1" t="str">
        <f t="shared" si="102"/>
        <v>2024-05-29-16</v>
      </c>
    </row>
    <row r="6523" spans="1:10" x14ac:dyDescent="0.45">
      <c r="A6523">
        <v>7132193</v>
      </c>
      <c r="B6523" s="1">
        <v>45441.708333333336</v>
      </c>
      <c r="C6523" t="s">
        <v>7</v>
      </c>
      <c r="D6523" t="s">
        <v>8</v>
      </c>
      <c r="E6523" t="s">
        <v>8796</v>
      </c>
      <c r="F6523">
        <v>635</v>
      </c>
      <c r="G6523">
        <v>6.6000000000000003E-2</v>
      </c>
      <c r="H6523">
        <v>0.249</v>
      </c>
      <c r="J6523" s="1" t="str">
        <f t="shared" si="102"/>
        <v>2024-05-29-17</v>
      </c>
    </row>
    <row r="6524" spans="1:10" x14ac:dyDescent="0.45">
      <c r="A6524">
        <v>7133197</v>
      </c>
      <c r="B6524" s="1">
        <v>45441.75</v>
      </c>
      <c r="C6524" t="s">
        <v>7</v>
      </c>
      <c r="D6524" t="s">
        <v>8</v>
      </c>
      <c r="E6524" t="s">
        <v>8796</v>
      </c>
      <c r="F6524">
        <v>635</v>
      </c>
      <c r="G6524">
        <v>0.22700000000000001</v>
      </c>
      <c r="H6524">
        <v>2.3E-2</v>
      </c>
      <c r="J6524" s="1" t="str">
        <f t="shared" si="102"/>
        <v>2024-05-29-18</v>
      </c>
    </row>
    <row r="6525" spans="1:10" x14ac:dyDescent="0.45">
      <c r="A6525">
        <v>7134348</v>
      </c>
      <c r="B6525" s="1">
        <v>45441.791666666664</v>
      </c>
      <c r="C6525" t="s">
        <v>7</v>
      </c>
      <c r="D6525" t="s">
        <v>8</v>
      </c>
      <c r="E6525" t="s">
        <v>8796</v>
      </c>
      <c r="F6525">
        <v>635</v>
      </c>
      <c r="G6525">
        <v>0.30099999999999999</v>
      </c>
      <c r="H6525">
        <v>0</v>
      </c>
      <c r="J6525" s="1" t="str">
        <f t="shared" si="102"/>
        <v>2024-05-29-19</v>
      </c>
    </row>
    <row r="6526" spans="1:10" x14ac:dyDescent="0.45">
      <c r="A6526">
        <v>7135383</v>
      </c>
      <c r="B6526" s="1">
        <v>45441.833333333336</v>
      </c>
      <c r="C6526" t="s">
        <v>7</v>
      </c>
      <c r="D6526" t="s">
        <v>8</v>
      </c>
      <c r="E6526" t="s">
        <v>8796</v>
      </c>
      <c r="F6526">
        <v>635</v>
      </c>
      <c r="G6526">
        <v>0.25700000000000001</v>
      </c>
      <c r="H6526">
        <v>0</v>
      </c>
      <c r="J6526" s="1" t="str">
        <f t="shared" si="102"/>
        <v>2024-05-29-20</v>
      </c>
    </row>
    <row r="6527" spans="1:10" x14ac:dyDescent="0.45">
      <c r="A6527">
        <v>7136688</v>
      </c>
      <c r="B6527" s="1">
        <v>45441.875</v>
      </c>
      <c r="C6527" t="s">
        <v>7</v>
      </c>
      <c r="D6527" t="s">
        <v>8</v>
      </c>
      <c r="E6527" t="s">
        <v>8796</v>
      </c>
      <c r="F6527">
        <v>635</v>
      </c>
      <c r="G6527">
        <v>0.16900000000000001</v>
      </c>
      <c r="H6527">
        <v>0</v>
      </c>
      <c r="J6527" s="1" t="str">
        <f t="shared" si="102"/>
        <v>2024-05-29-21</v>
      </c>
    </row>
    <row r="6528" spans="1:10" x14ac:dyDescent="0.45">
      <c r="A6528">
        <v>7138566</v>
      </c>
      <c r="B6528" s="1">
        <v>45441.916666666664</v>
      </c>
      <c r="C6528" t="s">
        <v>7</v>
      </c>
      <c r="D6528" t="s">
        <v>8</v>
      </c>
      <c r="E6528" t="s">
        <v>8796</v>
      </c>
      <c r="F6528">
        <v>635</v>
      </c>
      <c r="G6528">
        <v>0.13600000000000001</v>
      </c>
      <c r="H6528">
        <v>0</v>
      </c>
      <c r="J6528" s="1" t="str">
        <f t="shared" si="102"/>
        <v>2024-05-29-22</v>
      </c>
    </row>
    <row r="6529" spans="1:10" x14ac:dyDescent="0.45">
      <c r="A6529">
        <v>7138951</v>
      </c>
      <c r="B6529" s="1">
        <v>45441.958333333336</v>
      </c>
      <c r="C6529" t="s">
        <v>7</v>
      </c>
      <c r="D6529" t="s">
        <v>8</v>
      </c>
      <c r="E6529" t="s">
        <v>8796</v>
      </c>
      <c r="F6529">
        <v>635</v>
      </c>
      <c r="G6529">
        <v>9.9000000000000005E-2</v>
      </c>
      <c r="H6529">
        <v>0</v>
      </c>
      <c r="J6529" s="1" t="str">
        <f t="shared" si="102"/>
        <v>2024-05-29-23</v>
      </c>
    </row>
    <row r="6530" spans="1:10" x14ac:dyDescent="0.45">
      <c r="A6530">
        <v>7140789</v>
      </c>
      <c r="B6530" s="1">
        <v>45442</v>
      </c>
      <c r="C6530" t="s">
        <v>7</v>
      </c>
      <c r="D6530" t="s">
        <v>8</v>
      </c>
      <c r="E6530" t="s">
        <v>8796</v>
      </c>
      <c r="F6530">
        <v>635</v>
      </c>
      <c r="G6530">
        <v>0.11</v>
      </c>
      <c r="H6530">
        <v>0</v>
      </c>
      <c r="J6530" s="1" t="str">
        <f t="shared" si="102"/>
        <v>2024-05-30-00</v>
      </c>
    </row>
    <row r="6531" spans="1:10" x14ac:dyDescent="0.45">
      <c r="A6531">
        <v>7141298</v>
      </c>
      <c r="B6531" s="1">
        <v>45442.041666666664</v>
      </c>
      <c r="C6531" t="s">
        <v>7</v>
      </c>
      <c r="D6531" t="s">
        <v>8</v>
      </c>
      <c r="E6531" t="s">
        <v>8796</v>
      </c>
      <c r="F6531">
        <v>635</v>
      </c>
      <c r="G6531">
        <v>0.128</v>
      </c>
      <c r="H6531">
        <v>0</v>
      </c>
      <c r="J6531" s="1" t="str">
        <f t="shared" ref="J6531:J6594" si="103">TEXT(YEAR(B6531),"0000")&amp;"-"&amp;TEXT(MONTH(B6531),"00")&amp;"-"&amp;TEXT(DAY(B6531),"00")&amp;"-"&amp;TEXT(HOUR(B6531),"00")</f>
        <v>2024-05-30-01</v>
      </c>
    </row>
    <row r="6532" spans="1:10" x14ac:dyDescent="0.45">
      <c r="A6532">
        <v>7142074</v>
      </c>
      <c r="B6532" s="1">
        <v>45442.083333333336</v>
      </c>
      <c r="C6532" t="s">
        <v>7</v>
      </c>
      <c r="D6532" t="s">
        <v>8</v>
      </c>
      <c r="E6532" t="s">
        <v>8796</v>
      </c>
      <c r="F6532">
        <v>635</v>
      </c>
      <c r="G6532">
        <v>0.20899999999999999</v>
      </c>
      <c r="H6532">
        <v>1.2999999999999999E-2</v>
      </c>
      <c r="J6532" s="1" t="str">
        <f t="shared" si="103"/>
        <v>2024-05-30-02</v>
      </c>
    </row>
    <row r="6533" spans="1:10" x14ac:dyDescent="0.45">
      <c r="A6533">
        <v>7143335</v>
      </c>
      <c r="B6533" s="1">
        <v>45442.125</v>
      </c>
      <c r="C6533" t="s">
        <v>7</v>
      </c>
      <c r="D6533" t="s">
        <v>8</v>
      </c>
      <c r="E6533" t="s">
        <v>8796</v>
      </c>
      <c r="F6533">
        <v>635</v>
      </c>
      <c r="G6533">
        <v>0.111</v>
      </c>
      <c r="H6533">
        <v>6.4000000000000001E-2</v>
      </c>
      <c r="J6533" s="1" t="str">
        <f t="shared" si="103"/>
        <v>2024-05-30-03</v>
      </c>
    </row>
    <row r="6534" spans="1:10" x14ac:dyDescent="0.45">
      <c r="A6534">
        <v>7144655</v>
      </c>
      <c r="B6534" s="1">
        <v>45442.166666666664</v>
      </c>
      <c r="C6534" t="s">
        <v>7</v>
      </c>
      <c r="D6534" t="s">
        <v>8</v>
      </c>
      <c r="E6534" t="s">
        <v>8796</v>
      </c>
      <c r="F6534">
        <v>635</v>
      </c>
      <c r="G6534">
        <v>1.4E-2</v>
      </c>
      <c r="H6534">
        <v>0.19600000000000001</v>
      </c>
      <c r="J6534" s="1" t="str">
        <f t="shared" si="103"/>
        <v>2024-05-30-04</v>
      </c>
    </row>
    <row r="6535" spans="1:10" x14ac:dyDescent="0.45">
      <c r="A6535">
        <v>7145996</v>
      </c>
      <c r="B6535" s="1">
        <v>45442.208333333336</v>
      </c>
      <c r="C6535" t="s">
        <v>7</v>
      </c>
      <c r="D6535" t="s">
        <v>8</v>
      </c>
      <c r="E6535" t="s">
        <v>8796</v>
      </c>
      <c r="F6535">
        <v>635</v>
      </c>
      <c r="G6535">
        <v>0.19600000000000001</v>
      </c>
      <c r="H6535">
        <v>0.66600000000000004</v>
      </c>
      <c r="J6535" s="1" t="str">
        <f t="shared" si="103"/>
        <v>2024-05-30-05</v>
      </c>
    </row>
    <row r="6536" spans="1:10" x14ac:dyDescent="0.45">
      <c r="A6536">
        <v>7146887</v>
      </c>
      <c r="B6536" s="1">
        <v>45442.25</v>
      </c>
      <c r="C6536" t="s">
        <v>7</v>
      </c>
      <c r="D6536" t="s">
        <v>8</v>
      </c>
      <c r="E6536" t="s">
        <v>8796</v>
      </c>
      <c r="F6536">
        <v>635</v>
      </c>
      <c r="G6536">
        <v>0</v>
      </c>
      <c r="H6536">
        <v>1.867</v>
      </c>
      <c r="J6536" s="1" t="str">
        <f t="shared" si="103"/>
        <v>2024-05-30-06</v>
      </c>
    </row>
    <row r="6537" spans="1:10" x14ac:dyDescent="0.45">
      <c r="A6537">
        <v>7148099</v>
      </c>
      <c r="B6537" s="1">
        <v>45442.291666666664</v>
      </c>
      <c r="C6537" t="s">
        <v>7</v>
      </c>
      <c r="D6537" t="s">
        <v>8</v>
      </c>
      <c r="E6537" t="s">
        <v>8796</v>
      </c>
      <c r="F6537">
        <v>635</v>
      </c>
      <c r="G6537">
        <v>0</v>
      </c>
      <c r="H6537">
        <v>2.81</v>
      </c>
      <c r="J6537" s="1" t="str">
        <f t="shared" si="103"/>
        <v>2024-05-30-07</v>
      </c>
    </row>
    <row r="6538" spans="1:10" x14ac:dyDescent="0.45">
      <c r="A6538">
        <v>7148897</v>
      </c>
      <c r="B6538" s="1">
        <v>45442.333333333336</v>
      </c>
      <c r="C6538" t="s">
        <v>7</v>
      </c>
      <c r="D6538" t="s">
        <v>8</v>
      </c>
      <c r="E6538" t="s">
        <v>8796</v>
      </c>
      <c r="F6538">
        <v>635</v>
      </c>
      <c r="G6538">
        <v>0</v>
      </c>
      <c r="H6538">
        <v>3.7490000000000001</v>
      </c>
      <c r="J6538" s="1" t="str">
        <f t="shared" si="103"/>
        <v>2024-05-30-08</v>
      </c>
    </row>
    <row r="6539" spans="1:10" x14ac:dyDescent="0.45">
      <c r="A6539">
        <v>7149929</v>
      </c>
      <c r="B6539" s="1">
        <v>45442.375</v>
      </c>
      <c r="C6539" t="s">
        <v>7</v>
      </c>
      <c r="D6539" t="s">
        <v>8</v>
      </c>
      <c r="E6539" t="s">
        <v>8796</v>
      </c>
      <c r="F6539">
        <v>635</v>
      </c>
      <c r="G6539">
        <v>0.21</v>
      </c>
      <c r="H6539">
        <v>3.4689999999999999</v>
      </c>
      <c r="J6539" s="1" t="str">
        <f t="shared" si="103"/>
        <v>2024-05-30-09</v>
      </c>
    </row>
    <row r="6540" spans="1:10" x14ac:dyDescent="0.45">
      <c r="A6540">
        <v>7151468</v>
      </c>
      <c r="B6540" s="1">
        <v>45442.416666666664</v>
      </c>
      <c r="C6540" t="s">
        <v>7</v>
      </c>
      <c r="D6540" t="s">
        <v>8</v>
      </c>
      <c r="E6540" t="s">
        <v>8796</v>
      </c>
      <c r="F6540">
        <v>635</v>
      </c>
      <c r="G6540">
        <v>0.36699999999999999</v>
      </c>
      <c r="H6540">
        <v>3.298</v>
      </c>
      <c r="J6540" s="1" t="str">
        <f t="shared" si="103"/>
        <v>2024-05-30-10</v>
      </c>
    </row>
    <row r="6541" spans="1:10" x14ac:dyDescent="0.45">
      <c r="A6541">
        <v>7152859</v>
      </c>
      <c r="B6541" s="1">
        <v>45442.458333333336</v>
      </c>
      <c r="C6541" t="s">
        <v>7</v>
      </c>
      <c r="D6541" t="s">
        <v>8</v>
      </c>
      <c r="E6541" t="s">
        <v>8796</v>
      </c>
      <c r="F6541">
        <v>635</v>
      </c>
      <c r="G6541">
        <v>0</v>
      </c>
      <c r="H6541">
        <v>3.8039999999999998</v>
      </c>
      <c r="J6541" s="1" t="str">
        <f t="shared" si="103"/>
        <v>2024-05-30-11</v>
      </c>
    </row>
    <row r="6542" spans="1:10" x14ac:dyDescent="0.45">
      <c r="A6542">
        <v>7153041</v>
      </c>
      <c r="B6542" s="1">
        <v>45442.5</v>
      </c>
      <c r="C6542" t="s">
        <v>7</v>
      </c>
      <c r="D6542" t="s">
        <v>8</v>
      </c>
      <c r="E6542" t="s">
        <v>8796</v>
      </c>
      <c r="F6542">
        <v>635</v>
      </c>
      <c r="G6542">
        <v>0</v>
      </c>
      <c r="H6542">
        <v>3.5640000000000001</v>
      </c>
      <c r="J6542" s="1" t="str">
        <f t="shared" si="103"/>
        <v>2024-05-30-12</v>
      </c>
    </row>
    <row r="6543" spans="1:10" x14ac:dyDescent="0.45">
      <c r="A6543">
        <v>7154084</v>
      </c>
      <c r="B6543" s="1">
        <v>45442.541666666664</v>
      </c>
      <c r="C6543" t="s">
        <v>7</v>
      </c>
      <c r="D6543" t="s">
        <v>8</v>
      </c>
      <c r="E6543" t="s">
        <v>8796</v>
      </c>
      <c r="F6543">
        <v>635</v>
      </c>
      <c r="G6543">
        <v>5.0000000000000001E-3</v>
      </c>
      <c r="H6543">
        <v>1.8440000000000001</v>
      </c>
      <c r="J6543" s="1" t="str">
        <f t="shared" si="103"/>
        <v>2024-05-30-13</v>
      </c>
    </row>
    <row r="6544" spans="1:10" x14ac:dyDescent="0.45">
      <c r="A6544">
        <v>7156104</v>
      </c>
      <c r="B6544" s="1">
        <v>45442.583333333336</v>
      </c>
      <c r="C6544" t="s">
        <v>7</v>
      </c>
      <c r="D6544" t="s">
        <v>8</v>
      </c>
      <c r="E6544" t="s">
        <v>8796</v>
      </c>
      <c r="F6544">
        <v>635</v>
      </c>
      <c r="G6544">
        <v>0</v>
      </c>
      <c r="H6544">
        <v>1.6339999999999999</v>
      </c>
      <c r="J6544" s="1" t="str">
        <f t="shared" si="103"/>
        <v>2024-05-30-14</v>
      </c>
    </row>
    <row r="6545" spans="1:10" x14ac:dyDescent="0.45">
      <c r="A6545">
        <v>7156892</v>
      </c>
      <c r="B6545" s="1">
        <v>45442.625</v>
      </c>
      <c r="C6545" t="s">
        <v>7</v>
      </c>
      <c r="D6545" t="s">
        <v>8</v>
      </c>
      <c r="E6545" t="s">
        <v>8796</v>
      </c>
      <c r="F6545">
        <v>635</v>
      </c>
      <c r="G6545">
        <v>1.2889999999999999</v>
      </c>
      <c r="H6545">
        <v>0.66100000000000003</v>
      </c>
      <c r="J6545" s="1" t="str">
        <f t="shared" si="103"/>
        <v>2024-05-30-15</v>
      </c>
    </row>
    <row r="6546" spans="1:10" x14ac:dyDescent="0.45">
      <c r="A6546">
        <v>7157327</v>
      </c>
      <c r="B6546" s="1">
        <v>45442.666666666664</v>
      </c>
      <c r="C6546" t="s">
        <v>7</v>
      </c>
      <c r="D6546" t="s">
        <v>8</v>
      </c>
      <c r="E6546" t="s">
        <v>8796</v>
      </c>
      <c r="F6546">
        <v>635</v>
      </c>
      <c r="G6546">
        <v>0.65300000000000002</v>
      </c>
      <c r="H6546">
        <v>5.8000000000000003E-2</v>
      </c>
      <c r="J6546" s="1" t="str">
        <f t="shared" si="103"/>
        <v>2024-05-30-16</v>
      </c>
    </row>
    <row r="6547" spans="1:10" x14ac:dyDescent="0.45">
      <c r="A6547">
        <v>7158471</v>
      </c>
      <c r="B6547" s="1">
        <v>45442.708333333336</v>
      </c>
      <c r="C6547" t="s">
        <v>7</v>
      </c>
      <c r="D6547" t="s">
        <v>8</v>
      </c>
      <c r="E6547" t="s">
        <v>8796</v>
      </c>
      <c r="F6547">
        <v>635</v>
      </c>
      <c r="G6547">
        <v>0.32200000000000001</v>
      </c>
      <c r="H6547">
        <v>3.5000000000000003E-2</v>
      </c>
      <c r="J6547" s="1" t="str">
        <f t="shared" si="103"/>
        <v>2024-05-30-17</v>
      </c>
    </row>
    <row r="6548" spans="1:10" x14ac:dyDescent="0.45">
      <c r="A6548">
        <v>7159695</v>
      </c>
      <c r="B6548" s="1">
        <v>45442.75</v>
      </c>
      <c r="C6548" t="s">
        <v>7</v>
      </c>
      <c r="D6548" t="s">
        <v>8</v>
      </c>
      <c r="E6548" t="s">
        <v>8796</v>
      </c>
      <c r="F6548">
        <v>635</v>
      </c>
      <c r="G6548">
        <v>0.41499999999999998</v>
      </c>
      <c r="H6548">
        <v>0</v>
      </c>
      <c r="J6548" s="1" t="str">
        <f t="shared" si="103"/>
        <v>2024-05-30-18</v>
      </c>
    </row>
    <row r="6549" spans="1:10" x14ac:dyDescent="0.45">
      <c r="A6549">
        <v>7161120</v>
      </c>
      <c r="B6549" s="1">
        <v>45442.791666666664</v>
      </c>
      <c r="C6549" t="s">
        <v>7</v>
      </c>
      <c r="D6549" t="s">
        <v>8</v>
      </c>
      <c r="E6549" t="s">
        <v>8796</v>
      </c>
      <c r="F6549">
        <v>635</v>
      </c>
      <c r="G6549">
        <v>0.376</v>
      </c>
      <c r="H6549">
        <v>0</v>
      </c>
      <c r="J6549" s="1" t="str">
        <f t="shared" si="103"/>
        <v>2024-05-30-19</v>
      </c>
    </row>
    <row r="6550" spans="1:10" x14ac:dyDescent="0.45">
      <c r="A6550">
        <v>7161654</v>
      </c>
      <c r="B6550" s="1">
        <v>45442.833333333336</v>
      </c>
      <c r="C6550" t="s">
        <v>7</v>
      </c>
      <c r="D6550" t="s">
        <v>8</v>
      </c>
      <c r="E6550" t="s">
        <v>8796</v>
      </c>
      <c r="F6550">
        <v>635</v>
      </c>
      <c r="G6550">
        <v>0.30099999999999999</v>
      </c>
      <c r="H6550">
        <v>0</v>
      </c>
      <c r="J6550" s="1" t="str">
        <f t="shared" si="103"/>
        <v>2024-05-30-20</v>
      </c>
    </row>
    <row r="6551" spans="1:10" x14ac:dyDescent="0.45">
      <c r="A6551">
        <v>7163398</v>
      </c>
      <c r="B6551" s="1">
        <v>45442.875</v>
      </c>
      <c r="C6551" t="s">
        <v>7</v>
      </c>
      <c r="D6551" t="s">
        <v>8</v>
      </c>
      <c r="E6551" t="s">
        <v>8796</v>
      </c>
      <c r="F6551">
        <v>635</v>
      </c>
      <c r="G6551">
        <v>0.22800000000000001</v>
      </c>
      <c r="H6551">
        <v>0</v>
      </c>
      <c r="J6551" s="1" t="str">
        <f t="shared" si="103"/>
        <v>2024-05-30-21</v>
      </c>
    </row>
    <row r="6552" spans="1:10" x14ac:dyDescent="0.45">
      <c r="A6552">
        <v>7163993</v>
      </c>
      <c r="B6552" s="1">
        <v>45442.916666666664</v>
      </c>
      <c r="C6552" t="s">
        <v>7</v>
      </c>
      <c r="D6552" t="s">
        <v>8</v>
      </c>
      <c r="E6552" t="s">
        <v>8796</v>
      </c>
      <c r="F6552">
        <v>635</v>
      </c>
      <c r="G6552">
        <v>0.18</v>
      </c>
      <c r="H6552">
        <v>0</v>
      </c>
      <c r="J6552" s="1" t="str">
        <f t="shared" si="103"/>
        <v>2024-05-30-22</v>
      </c>
    </row>
    <row r="6553" spans="1:10" x14ac:dyDescent="0.45">
      <c r="A6553">
        <v>7164893</v>
      </c>
      <c r="B6553" s="1">
        <v>45442.958333333336</v>
      </c>
      <c r="C6553" t="s">
        <v>7</v>
      </c>
      <c r="D6553" t="s">
        <v>8</v>
      </c>
      <c r="E6553" t="s">
        <v>8796</v>
      </c>
      <c r="F6553">
        <v>635</v>
      </c>
      <c r="G6553">
        <v>0.26200000000000001</v>
      </c>
      <c r="H6553">
        <v>0</v>
      </c>
      <c r="J6553" s="1" t="str">
        <f t="shared" si="103"/>
        <v>2024-05-30-23</v>
      </c>
    </row>
    <row r="6554" spans="1:10" x14ac:dyDescent="0.45">
      <c r="A6554">
        <v>7166768</v>
      </c>
      <c r="B6554" s="1">
        <v>45443</v>
      </c>
      <c r="C6554" t="s">
        <v>7</v>
      </c>
      <c r="D6554" t="s">
        <v>8</v>
      </c>
      <c r="E6554" t="s">
        <v>8796</v>
      </c>
      <c r="F6554">
        <v>635</v>
      </c>
      <c r="G6554">
        <v>0.21299999999999999</v>
      </c>
      <c r="H6554">
        <v>0</v>
      </c>
      <c r="J6554" s="1" t="str">
        <f t="shared" si="103"/>
        <v>2024-05-31-00</v>
      </c>
    </row>
    <row r="6555" spans="1:10" x14ac:dyDescent="0.45">
      <c r="A6555">
        <v>7168107</v>
      </c>
      <c r="B6555" s="1">
        <v>45443.041666666664</v>
      </c>
      <c r="C6555" t="s">
        <v>7</v>
      </c>
      <c r="D6555" t="s">
        <v>8</v>
      </c>
      <c r="E6555" t="s">
        <v>8796</v>
      </c>
      <c r="F6555">
        <v>635</v>
      </c>
      <c r="G6555">
        <v>7.5999999999999998E-2</v>
      </c>
      <c r="H6555">
        <v>0</v>
      </c>
      <c r="J6555" s="1" t="str">
        <f t="shared" si="103"/>
        <v>2024-05-31-01</v>
      </c>
    </row>
    <row r="6556" spans="1:10" x14ac:dyDescent="0.45">
      <c r="A6556">
        <v>7168546</v>
      </c>
      <c r="B6556" s="1">
        <v>45443.083333333336</v>
      </c>
      <c r="C6556" t="s">
        <v>7</v>
      </c>
      <c r="D6556" t="s">
        <v>8</v>
      </c>
      <c r="E6556" t="s">
        <v>8796</v>
      </c>
      <c r="F6556">
        <v>635</v>
      </c>
      <c r="G6556">
        <v>0.13400000000000001</v>
      </c>
      <c r="H6556">
        <v>0.02</v>
      </c>
      <c r="J6556" s="1" t="str">
        <f t="shared" si="103"/>
        <v>2024-05-31-02</v>
      </c>
    </row>
    <row r="6557" spans="1:10" x14ac:dyDescent="0.45">
      <c r="A6557">
        <v>7169692</v>
      </c>
      <c r="B6557" s="1">
        <v>45443.125</v>
      </c>
      <c r="C6557" t="s">
        <v>7</v>
      </c>
      <c r="D6557" t="s">
        <v>8</v>
      </c>
      <c r="E6557" t="s">
        <v>8796</v>
      </c>
      <c r="F6557">
        <v>635</v>
      </c>
      <c r="G6557">
        <v>4.9000000000000002E-2</v>
      </c>
      <c r="H6557">
        <v>0.14299999999999999</v>
      </c>
      <c r="J6557" s="1" t="str">
        <f t="shared" si="103"/>
        <v>2024-05-31-03</v>
      </c>
    </row>
    <row r="6558" spans="1:10" x14ac:dyDescent="0.45">
      <c r="A6558">
        <v>7171267</v>
      </c>
      <c r="B6558" s="1">
        <v>45443.166666666664</v>
      </c>
      <c r="C6558" t="s">
        <v>7</v>
      </c>
      <c r="D6558" t="s">
        <v>8</v>
      </c>
      <c r="E6558" t="s">
        <v>8796</v>
      </c>
      <c r="F6558">
        <v>635</v>
      </c>
      <c r="G6558">
        <v>2.5000000000000001E-2</v>
      </c>
      <c r="H6558">
        <v>0.20599999999999999</v>
      </c>
      <c r="J6558" s="1" t="str">
        <f t="shared" si="103"/>
        <v>2024-05-31-04</v>
      </c>
    </row>
    <row r="6559" spans="1:10" x14ac:dyDescent="0.45">
      <c r="A6559">
        <v>7172462</v>
      </c>
      <c r="B6559" s="1">
        <v>45443.208333333336</v>
      </c>
      <c r="C6559" t="s">
        <v>7</v>
      </c>
      <c r="D6559" t="s">
        <v>8</v>
      </c>
      <c r="E6559" t="s">
        <v>8796</v>
      </c>
      <c r="F6559">
        <v>635</v>
      </c>
      <c r="G6559">
        <v>7.0000000000000007E-2</v>
      </c>
      <c r="H6559">
        <v>0.32700000000000001</v>
      </c>
      <c r="J6559" s="1" t="str">
        <f t="shared" si="103"/>
        <v>2024-05-31-05</v>
      </c>
    </row>
    <row r="6560" spans="1:10" x14ac:dyDescent="0.45">
      <c r="A6560">
        <v>7172584</v>
      </c>
      <c r="B6560" s="1">
        <v>45443.25</v>
      </c>
      <c r="C6560" t="s">
        <v>7</v>
      </c>
      <c r="D6560" t="s">
        <v>8</v>
      </c>
      <c r="E6560" t="s">
        <v>8796</v>
      </c>
      <c r="F6560">
        <v>635</v>
      </c>
      <c r="G6560">
        <v>0</v>
      </c>
      <c r="H6560">
        <v>1.581</v>
      </c>
      <c r="J6560" s="1" t="str">
        <f t="shared" si="103"/>
        <v>2024-05-31-06</v>
      </c>
    </row>
    <row r="6561" spans="1:10" x14ac:dyDescent="0.45">
      <c r="A6561">
        <v>7174654</v>
      </c>
      <c r="B6561" s="1">
        <v>45443.291666666664</v>
      </c>
      <c r="C6561" t="s">
        <v>7</v>
      </c>
      <c r="D6561" t="s">
        <v>8</v>
      </c>
      <c r="E6561" t="s">
        <v>8796</v>
      </c>
      <c r="F6561">
        <v>635</v>
      </c>
      <c r="G6561">
        <v>2.5299999999999998</v>
      </c>
      <c r="H6561">
        <v>2.1640000000000001</v>
      </c>
      <c r="J6561" s="1" t="str">
        <f t="shared" si="103"/>
        <v>2024-05-31-07</v>
      </c>
    </row>
    <row r="6562" spans="1:10" x14ac:dyDescent="0.45">
      <c r="A6562">
        <v>7175715</v>
      </c>
      <c r="B6562" s="1">
        <v>45443.333333333336</v>
      </c>
      <c r="C6562" t="s">
        <v>7</v>
      </c>
      <c r="D6562" t="s">
        <v>8</v>
      </c>
      <c r="E6562" t="s">
        <v>8796</v>
      </c>
      <c r="F6562">
        <v>635</v>
      </c>
      <c r="G6562">
        <v>1.2589999999999999</v>
      </c>
      <c r="H6562">
        <v>2.8039999999999998</v>
      </c>
      <c r="J6562" s="1" t="str">
        <f t="shared" si="103"/>
        <v>2024-05-31-08</v>
      </c>
    </row>
    <row r="6563" spans="1:10" x14ac:dyDescent="0.45">
      <c r="A6563">
        <v>7176711</v>
      </c>
      <c r="B6563" s="1">
        <v>45443.375</v>
      </c>
      <c r="C6563" t="s">
        <v>7</v>
      </c>
      <c r="D6563" t="s">
        <v>8</v>
      </c>
      <c r="E6563" t="s">
        <v>8796</v>
      </c>
      <c r="F6563">
        <v>635</v>
      </c>
      <c r="G6563">
        <v>0.29599999999999999</v>
      </c>
      <c r="H6563">
        <v>3.5579999999999998</v>
      </c>
      <c r="J6563" s="1" t="str">
        <f t="shared" si="103"/>
        <v>2024-05-31-09</v>
      </c>
    </row>
    <row r="6564" spans="1:10" x14ac:dyDescent="0.45">
      <c r="A6564">
        <v>7177587</v>
      </c>
      <c r="B6564" s="1">
        <v>45443.416666666664</v>
      </c>
      <c r="C6564" t="s">
        <v>7</v>
      </c>
      <c r="D6564" t="s">
        <v>8</v>
      </c>
      <c r="E6564" t="s">
        <v>8796</v>
      </c>
      <c r="F6564">
        <v>635</v>
      </c>
      <c r="G6564">
        <v>0</v>
      </c>
      <c r="H6564">
        <v>3.774</v>
      </c>
      <c r="J6564" s="1" t="str">
        <f t="shared" si="103"/>
        <v>2024-05-31-10</v>
      </c>
    </row>
    <row r="6565" spans="1:10" x14ac:dyDescent="0.45">
      <c r="A6565">
        <v>7178884</v>
      </c>
      <c r="B6565" s="1">
        <v>45443.458333333336</v>
      </c>
      <c r="C6565" t="s">
        <v>7</v>
      </c>
      <c r="D6565" t="s">
        <v>8</v>
      </c>
      <c r="E6565" t="s">
        <v>8796</v>
      </c>
      <c r="F6565">
        <v>635</v>
      </c>
      <c r="G6565">
        <v>0</v>
      </c>
      <c r="H6565">
        <v>2.9780000000000002</v>
      </c>
      <c r="J6565" s="1" t="str">
        <f t="shared" si="103"/>
        <v>2024-05-31-11</v>
      </c>
    </row>
    <row r="6566" spans="1:10" x14ac:dyDescent="0.45">
      <c r="A6566">
        <v>7179657</v>
      </c>
      <c r="B6566" s="1">
        <v>45443.5</v>
      </c>
      <c r="C6566" t="s">
        <v>7</v>
      </c>
      <c r="D6566" t="s">
        <v>8</v>
      </c>
      <c r="E6566" t="s">
        <v>8796</v>
      </c>
      <c r="F6566">
        <v>635</v>
      </c>
      <c r="G6566">
        <v>6.0000000000000001E-3</v>
      </c>
      <c r="H6566">
        <v>1.655</v>
      </c>
      <c r="J6566" s="1" t="str">
        <f t="shared" si="103"/>
        <v>2024-05-31-12</v>
      </c>
    </row>
    <row r="6567" spans="1:10" x14ac:dyDescent="0.45">
      <c r="A6567">
        <v>7180382</v>
      </c>
      <c r="B6567" s="1">
        <v>45443.541666666664</v>
      </c>
      <c r="C6567" t="s">
        <v>7</v>
      </c>
      <c r="D6567" t="s">
        <v>8</v>
      </c>
      <c r="E6567" t="s">
        <v>8796</v>
      </c>
      <c r="F6567">
        <v>635</v>
      </c>
      <c r="G6567">
        <v>0.129</v>
      </c>
      <c r="H6567">
        <v>0.58399999999999996</v>
      </c>
      <c r="J6567" s="1" t="str">
        <f t="shared" si="103"/>
        <v>2024-05-31-13</v>
      </c>
    </row>
    <row r="6568" spans="1:10" x14ac:dyDescent="0.45">
      <c r="A6568">
        <v>7181960</v>
      </c>
      <c r="B6568" s="1">
        <v>45443.583333333336</v>
      </c>
      <c r="C6568" t="s">
        <v>7</v>
      </c>
      <c r="D6568" t="s">
        <v>8</v>
      </c>
      <c r="E6568" t="s">
        <v>8796</v>
      </c>
      <c r="F6568">
        <v>635</v>
      </c>
      <c r="G6568">
        <v>4.4999999999999998E-2</v>
      </c>
      <c r="H6568">
        <v>0.98399999999999999</v>
      </c>
      <c r="J6568" s="1" t="str">
        <f t="shared" si="103"/>
        <v>2024-05-31-14</v>
      </c>
    </row>
    <row r="6569" spans="1:10" x14ac:dyDescent="0.45">
      <c r="A6569">
        <v>7183404</v>
      </c>
      <c r="B6569" s="1">
        <v>45443.625</v>
      </c>
      <c r="C6569" t="s">
        <v>7</v>
      </c>
      <c r="D6569" t="s">
        <v>8</v>
      </c>
      <c r="E6569" t="s">
        <v>8796</v>
      </c>
      <c r="F6569">
        <v>635</v>
      </c>
      <c r="G6569">
        <v>2.3E-2</v>
      </c>
      <c r="H6569">
        <v>1.3069999999999999</v>
      </c>
      <c r="J6569" s="1" t="str">
        <f t="shared" si="103"/>
        <v>2024-05-31-15</v>
      </c>
    </row>
    <row r="6570" spans="1:10" x14ac:dyDescent="0.45">
      <c r="A6570">
        <v>7184288</v>
      </c>
      <c r="B6570" s="1">
        <v>45443.666666666664</v>
      </c>
      <c r="C6570" t="s">
        <v>7</v>
      </c>
      <c r="D6570" t="s">
        <v>8</v>
      </c>
      <c r="E6570" t="s">
        <v>8796</v>
      </c>
      <c r="F6570">
        <v>635</v>
      </c>
      <c r="G6570">
        <v>2E-3</v>
      </c>
      <c r="H6570">
        <v>0.73099999999999998</v>
      </c>
      <c r="J6570" s="1" t="str">
        <f t="shared" si="103"/>
        <v>2024-05-31-16</v>
      </c>
    </row>
    <row r="6571" spans="1:10" x14ac:dyDescent="0.45">
      <c r="A6571">
        <v>7185418</v>
      </c>
      <c r="B6571" s="1">
        <v>45443.708333333336</v>
      </c>
      <c r="C6571" t="s">
        <v>7</v>
      </c>
      <c r="D6571" t="s">
        <v>8</v>
      </c>
      <c r="E6571" t="s">
        <v>8796</v>
      </c>
      <c r="F6571">
        <v>635</v>
      </c>
      <c r="G6571">
        <v>0.23</v>
      </c>
      <c r="H6571">
        <v>4.9000000000000002E-2</v>
      </c>
      <c r="J6571" s="1" t="str">
        <f t="shared" si="103"/>
        <v>2024-05-31-17</v>
      </c>
    </row>
    <row r="6572" spans="1:10" x14ac:dyDescent="0.45">
      <c r="A6572">
        <v>7186169</v>
      </c>
      <c r="B6572" s="1">
        <v>45443.75</v>
      </c>
      <c r="C6572" t="s">
        <v>7</v>
      </c>
      <c r="D6572" t="s">
        <v>8</v>
      </c>
      <c r="E6572" t="s">
        <v>8796</v>
      </c>
      <c r="F6572">
        <v>635</v>
      </c>
      <c r="G6572">
        <v>0.26200000000000001</v>
      </c>
      <c r="H6572">
        <v>2.4E-2</v>
      </c>
      <c r="J6572" s="1" t="str">
        <f t="shared" si="103"/>
        <v>2024-05-31-18</v>
      </c>
    </row>
    <row r="6573" spans="1:10" x14ac:dyDescent="0.45">
      <c r="A6573">
        <v>7186902</v>
      </c>
      <c r="B6573" s="1">
        <v>45443.791666666664</v>
      </c>
      <c r="C6573" t="s">
        <v>7</v>
      </c>
      <c r="D6573" t="s">
        <v>8</v>
      </c>
      <c r="E6573" t="s">
        <v>8796</v>
      </c>
      <c r="F6573">
        <v>635</v>
      </c>
      <c r="G6573">
        <v>0.26300000000000001</v>
      </c>
      <c r="H6573">
        <v>0</v>
      </c>
      <c r="J6573" s="1" t="str">
        <f t="shared" si="103"/>
        <v>2024-05-31-19</v>
      </c>
    </row>
    <row r="6574" spans="1:10" x14ac:dyDescent="0.45">
      <c r="A6574">
        <v>7187861</v>
      </c>
      <c r="B6574" s="1">
        <v>45443.833333333336</v>
      </c>
      <c r="C6574" t="s">
        <v>7</v>
      </c>
      <c r="D6574" t="s">
        <v>8</v>
      </c>
      <c r="E6574" t="s">
        <v>8796</v>
      </c>
      <c r="F6574">
        <v>635</v>
      </c>
      <c r="G6574">
        <v>0.217</v>
      </c>
      <c r="H6574">
        <v>0</v>
      </c>
      <c r="J6574" s="1" t="str">
        <f t="shared" si="103"/>
        <v>2024-05-31-20</v>
      </c>
    </row>
    <row r="6575" spans="1:10" x14ac:dyDescent="0.45">
      <c r="A6575">
        <v>7189384</v>
      </c>
      <c r="B6575" s="1">
        <v>45443.875</v>
      </c>
      <c r="C6575" t="s">
        <v>7</v>
      </c>
      <c r="D6575" t="s">
        <v>8</v>
      </c>
      <c r="E6575" t="s">
        <v>8796</v>
      </c>
      <c r="F6575">
        <v>635</v>
      </c>
      <c r="G6575">
        <v>0.19400000000000001</v>
      </c>
      <c r="H6575">
        <v>0</v>
      </c>
      <c r="J6575" s="1" t="str">
        <f t="shared" si="103"/>
        <v>2024-05-31-21</v>
      </c>
    </row>
    <row r="6576" spans="1:10" x14ac:dyDescent="0.45">
      <c r="A6576">
        <v>7190998</v>
      </c>
      <c r="B6576" s="1">
        <v>45443.916666666664</v>
      </c>
      <c r="C6576" t="s">
        <v>7</v>
      </c>
      <c r="D6576" t="s">
        <v>8</v>
      </c>
      <c r="E6576" t="s">
        <v>8796</v>
      </c>
      <c r="F6576">
        <v>635</v>
      </c>
      <c r="G6576">
        <v>0.186</v>
      </c>
      <c r="H6576">
        <v>0</v>
      </c>
      <c r="J6576" s="1" t="str">
        <f t="shared" si="103"/>
        <v>2024-05-31-22</v>
      </c>
    </row>
    <row r="6577" spans="1:10" x14ac:dyDescent="0.45">
      <c r="A6577">
        <v>7192080</v>
      </c>
      <c r="B6577" s="1">
        <v>45443.958333333336</v>
      </c>
      <c r="C6577" t="s">
        <v>7</v>
      </c>
      <c r="D6577" t="s">
        <v>8</v>
      </c>
      <c r="E6577" t="s">
        <v>8796</v>
      </c>
      <c r="F6577">
        <v>635</v>
      </c>
      <c r="G6577">
        <v>0.14199999999999999</v>
      </c>
      <c r="H6577">
        <v>0</v>
      </c>
      <c r="J6577" s="1" t="str">
        <f t="shared" si="103"/>
        <v>2024-05-31-23</v>
      </c>
    </row>
    <row r="6578" spans="1:10" x14ac:dyDescent="0.45">
      <c r="A6578">
        <v>7192524</v>
      </c>
      <c r="B6578" s="1">
        <v>45444</v>
      </c>
      <c r="C6578" t="s">
        <v>7</v>
      </c>
      <c r="D6578" t="s">
        <v>8</v>
      </c>
      <c r="E6578" t="s">
        <v>8796</v>
      </c>
      <c r="F6578">
        <v>635</v>
      </c>
      <c r="G6578">
        <v>0.13300000000000001</v>
      </c>
      <c r="H6578">
        <v>0</v>
      </c>
      <c r="J6578" s="1" t="str">
        <f t="shared" si="103"/>
        <v>2024-06-01-00</v>
      </c>
    </row>
    <row r="6579" spans="1:10" x14ac:dyDescent="0.45">
      <c r="A6579">
        <v>7194274</v>
      </c>
      <c r="B6579" s="1">
        <v>45444.041666666664</v>
      </c>
      <c r="C6579" t="s">
        <v>7</v>
      </c>
      <c r="D6579" t="s">
        <v>8</v>
      </c>
      <c r="E6579" t="s">
        <v>8796</v>
      </c>
      <c r="F6579">
        <v>635</v>
      </c>
      <c r="G6579">
        <v>0.23799999999999999</v>
      </c>
      <c r="H6579">
        <v>0</v>
      </c>
      <c r="J6579" s="1" t="str">
        <f t="shared" si="103"/>
        <v>2024-06-01-01</v>
      </c>
    </row>
    <row r="6580" spans="1:10" x14ac:dyDescent="0.45">
      <c r="A6580">
        <v>7194621</v>
      </c>
      <c r="B6580" s="1">
        <v>45444.083333333336</v>
      </c>
      <c r="C6580" t="s">
        <v>7</v>
      </c>
      <c r="D6580" t="s">
        <v>8</v>
      </c>
      <c r="E6580" t="s">
        <v>8796</v>
      </c>
      <c r="F6580">
        <v>635</v>
      </c>
      <c r="G6580">
        <v>0.19800000000000001</v>
      </c>
      <c r="H6580">
        <v>0.01</v>
      </c>
      <c r="J6580" s="1" t="str">
        <f t="shared" si="103"/>
        <v>2024-06-01-02</v>
      </c>
    </row>
    <row r="6581" spans="1:10" x14ac:dyDescent="0.45">
      <c r="A6581">
        <v>7196334</v>
      </c>
      <c r="B6581" s="1">
        <v>45444.125</v>
      </c>
      <c r="C6581" t="s">
        <v>7</v>
      </c>
      <c r="D6581" t="s">
        <v>8</v>
      </c>
      <c r="E6581" t="s">
        <v>8796</v>
      </c>
      <c r="F6581">
        <v>635</v>
      </c>
      <c r="G6581">
        <v>8.2000000000000003E-2</v>
      </c>
      <c r="H6581">
        <v>0.109</v>
      </c>
      <c r="J6581" s="1" t="str">
        <f t="shared" si="103"/>
        <v>2024-06-01-03</v>
      </c>
    </row>
    <row r="6582" spans="1:10" x14ac:dyDescent="0.45">
      <c r="A6582">
        <v>7197085</v>
      </c>
      <c r="B6582" s="1">
        <v>45444.166666666664</v>
      </c>
      <c r="C6582" t="s">
        <v>7</v>
      </c>
      <c r="D6582" t="s">
        <v>8</v>
      </c>
      <c r="E6582" t="s">
        <v>8796</v>
      </c>
      <c r="F6582">
        <v>635</v>
      </c>
      <c r="G6582">
        <v>2.7E-2</v>
      </c>
      <c r="H6582">
        <v>0.45200000000000001</v>
      </c>
      <c r="J6582" s="1" t="str">
        <f t="shared" si="103"/>
        <v>2024-06-01-04</v>
      </c>
    </row>
    <row r="6583" spans="1:10" x14ac:dyDescent="0.45">
      <c r="A6583">
        <v>7197946</v>
      </c>
      <c r="B6583" s="1">
        <v>45444.208333333336</v>
      </c>
      <c r="C6583" t="s">
        <v>7</v>
      </c>
      <c r="D6583" t="s">
        <v>8</v>
      </c>
      <c r="E6583" t="s">
        <v>8796</v>
      </c>
      <c r="F6583">
        <v>635</v>
      </c>
      <c r="G6583">
        <v>0.107</v>
      </c>
      <c r="H6583">
        <v>1.026</v>
      </c>
      <c r="J6583" s="1" t="str">
        <f t="shared" si="103"/>
        <v>2024-06-01-05</v>
      </c>
    </row>
    <row r="6584" spans="1:10" x14ac:dyDescent="0.45">
      <c r="A6584">
        <v>7199256</v>
      </c>
      <c r="B6584" s="1">
        <v>45444.25</v>
      </c>
      <c r="C6584" t="s">
        <v>7</v>
      </c>
      <c r="D6584" t="s">
        <v>8</v>
      </c>
      <c r="E6584" t="s">
        <v>8796</v>
      </c>
      <c r="F6584">
        <v>635</v>
      </c>
      <c r="G6584">
        <v>0</v>
      </c>
      <c r="H6584">
        <v>1.4750000000000001</v>
      </c>
      <c r="J6584" s="1" t="str">
        <f t="shared" si="103"/>
        <v>2024-06-01-06</v>
      </c>
    </row>
    <row r="6585" spans="1:10" x14ac:dyDescent="0.45">
      <c r="A6585">
        <v>7200033</v>
      </c>
      <c r="B6585" s="1">
        <v>45444.291666666664</v>
      </c>
      <c r="C6585" t="s">
        <v>7</v>
      </c>
      <c r="D6585" t="s">
        <v>8</v>
      </c>
      <c r="E6585" t="s">
        <v>8796</v>
      </c>
      <c r="F6585">
        <v>635</v>
      </c>
      <c r="G6585">
        <v>0.246</v>
      </c>
      <c r="H6585">
        <v>2.2610000000000001</v>
      </c>
      <c r="J6585" s="1" t="str">
        <f t="shared" si="103"/>
        <v>2024-06-01-07</v>
      </c>
    </row>
    <row r="6586" spans="1:10" x14ac:dyDescent="0.45">
      <c r="A6586">
        <v>7201065</v>
      </c>
      <c r="B6586" s="1">
        <v>45444.333333333336</v>
      </c>
      <c r="C6586" t="s">
        <v>7</v>
      </c>
      <c r="D6586" t="s">
        <v>8</v>
      </c>
      <c r="E6586" t="s">
        <v>8796</v>
      </c>
      <c r="F6586">
        <v>635</v>
      </c>
      <c r="G6586">
        <v>0.16800000000000001</v>
      </c>
      <c r="H6586">
        <v>2.9049999999999998</v>
      </c>
      <c r="J6586" s="1" t="str">
        <f t="shared" si="103"/>
        <v>2024-06-01-08</v>
      </c>
    </row>
    <row r="6587" spans="1:10" x14ac:dyDescent="0.45">
      <c r="A6587">
        <v>7203034</v>
      </c>
      <c r="B6587" s="1">
        <v>45444.375</v>
      </c>
      <c r="C6587" t="s">
        <v>7</v>
      </c>
      <c r="D6587" t="s">
        <v>8</v>
      </c>
      <c r="E6587" t="s">
        <v>8796</v>
      </c>
      <c r="F6587">
        <v>635</v>
      </c>
      <c r="G6587">
        <v>1.177</v>
      </c>
      <c r="H6587">
        <v>2.75</v>
      </c>
      <c r="J6587" s="1" t="str">
        <f t="shared" si="103"/>
        <v>2024-06-01-09</v>
      </c>
    </row>
    <row r="6588" spans="1:10" x14ac:dyDescent="0.45">
      <c r="A6588">
        <v>7203863</v>
      </c>
      <c r="B6588" s="1">
        <v>45444.416666666664</v>
      </c>
      <c r="C6588" t="s">
        <v>7</v>
      </c>
      <c r="D6588" t="s">
        <v>8</v>
      </c>
      <c r="E6588" t="s">
        <v>8796</v>
      </c>
      <c r="F6588">
        <v>635</v>
      </c>
      <c r="G6588">
        <v>0.61099999999999999</v>
      </c>
      <c r="H6588">
        <v>2.72</v>
      </c>
      <c r="J6588" s="1" t="str">
        <f t="shared" si="103"/>
        <v>2024-06-01-10</v>
      </c>
    </row>
    <row r="6589" spans="1:10" x14ac:dyDescent="0.45">
      <c r="A6589">
        <v>7205081</v>
      </c>
      <c r="B6589" s="1">
        <v>45444.458333333336</v>
      </c>
      <c r="C6589" t="s">
        <v>7</v>
      </c>
      <c r="D6589" t="s">
        <v>8</v>
      </c>
      <c r="E6589" t="s">
        <v>8796</v>
      </c>
      <c r="F6589">
        <v>635</v>
      </c>
      <c r="G6589">
        <v>0</v>
      </c>
      <c r="H6589">
        <v>2.621</v>
      </c>
      <c r="J6589" s="1" t="str">
        <f t="shared" si="103"/>
        <v>2024-06-01-11</v>
      </c>
    </row>
    <row r="6590" spans="1:10" x14ac:dyDescent="0.45">
      <c r="A6590">
        <v>7206213</v>
      </c>
      <c r="B6590" s="1">
        <v>45444.5</v>
      </c>
      <c r="C6590" t="s">
        <v>7</v>
      </c>
      <c r="D6590" t="s">
        <v>8</v>
      </c>
      <c r="E6590" t="s">
        <v>8796</v>
      </c>
      <c r="F6590">
        <v>635</v>
      </c>
      <c r="G6590">
        <v>0</v>
      </c>
      <c r="H6590">
        <v>2.3290000000000002</v>
      </c>
      <c r="J6590" s="1" t="str">
        <f t="shared" si="103"/>
        <v>2024-06-01-12</v>
      </c>
    </row>
    <row r="6591" spans="1:10" x14ac:dyDescent="0.45">
      <c r="A6591">
        <v>7206779</v>
      </c>
      <c r="B6591" s="1">
        <v>45444.541666666664</v>
      </c>
      <c r="C6591" t="s">
        <v>7</v>
      </c>
      <c r="D6591" t="s">
        <v>8</v>
      </c>
      <c r="E6591" t="s">
        <v>8796</v>
      </c>
      <c r="F6591">
        <v>635</v>
      </c>
      <c r="G6591">
        <v>0.255</v>
      </c>
      <c r="H6591">
        <v>2.282</v>
      </c>
      <c r="J6591" s="1" t="str">
        <f t="shared" si="103"/>
        <v>2024-06-01-13</v>
      </c>
    </row>
    <row r="6592" spans="1:10" x14ac:dyDescent="0.45">
      <c r="A6592">
        <v>7207943</v>
      </c>
      <c r="B6592" s="1">
        <v>45444.583333333336</v>
      </c>
      <c r="C6592" t="s">
        <v>7</v>
      </c>
      <c r="D6592" t="s">
        <v>8</v>
      </c>
      <c r="E6592" t="s">
        <v>8796</v>
      </c>
      <c r="F6592">
        <v>635</v>
      </c>
      <c r="G6592">
        <v>0</v>
      </c>
      <c r="H6592">
        <v>2.3879999999999999</v>
      </c>
      <c r="J6592" s="1" t="str">
        <f t="shared" si="103"/>
        <v>2024-06-01-14</v>
      </c>
    </row>
    <row r="6593" spans="1:10" x14ac:dyDescent="0.45">
      <c r="A6593">
        <v>7209347</v>
      </c>
      <c r="B6593" s="1">
        <v>45444.625</v>
      </c>
      <c r="C6593" t="s">
        <v>7</v>
      </c>
      <c r="D6593" t="s">
        <v>8</v>
      </c>
      <c r="E6593" t="s">
        <v>8796</v>
      </c>
      <c r="F6593">
        <v>635</v>
      </c>
      <c r="G6593">
        <v>8.0000000000000002E-3</v>
      </c>
      <c r="H6593">
        <v>1.016</v>
      </c>
      <c r="J6593" s="1" t="str">
        <f t="shared" si="103"/>
        <v>2024-06-01-15</v>
      </c>
    </row>
    <row r="6594" spans="1:10" x14ac:dyDescent="0.45">
      <c r="A6594">
        <v>7209761</v>
      </c>
      <c r="B6594" s="1">
        <v>45444.666666666664</v>
      </c>
      <c r="C6594" t="s">
        <v>7</v>
      </c>
      <c r="D6594" t="s">
        <v>8</v>
      </c>
      <c r="E6594" t="s">
        <v>8796</v>
      </c>
      <c r="F6594">
        <v>635</v>
      </c>
      <c r="G6594">
        <v>0.10199999999999999</v>
      </c>
      <c r="H6594">
        <v>0.57899999999999996</v>
      </c>
      <c r="J6594" s="1" t="str">
        <f t="shared" si="103"/>
        <v>2024-06-01-16</v>
      </c>
    </row>
    <row r="6595" spans="1:10" x14ac:dyDescent="0.45">
      <c r="A6595">
        <v>7211453</v>
      </c>
      <c r="B6595" s="1">
        <v>45444.708333333336</v>
      </c>
      <c r="C6595" t="s">
        <v>7</v>
      </c>
      <c r="D6595" t="s">
        <v>8</v>
      </c>
      <c r="E6595" t="s">
        <v>8796</v>
      </c>
      <c r="F6595">
        <v>635</v>
      </c>
      <c r="G6595">
        <v>0.32</v>
      </c>
      <c r="H6595">
        <v>6.9000000000000006E-2</v>
      </c>
      <c r="J6595" s="1" t="str">
        <f t="shared" ref="J6595:J6658" si="104">TEXT(YEAR(B6595),"0000")&amp;"-"&amp;TEXT(MONTH(B6595),"00")&amp;"-"&amp;TEXT(DAY(B6595),"00")&amp;"-"&amp;TEXT(HOUR(B6595),"00")</f>
        <v>2024-06-01-17</v>
      </c>
    </row>
    <row r="6596" spans="1:10" x14ac:dyDescent="0.45">
      <c r="A6596">
        <v>7212603</v>
      </c>
      <c r="B6596" s="1">
        <v>45444.75</v>
      </c>
      <c r="C6596" t="s">
        <v>7</v>
      </c>
      <c r="D6596" t="s">
        <v>8</v>
      </c>
      <c r="E6596" t="s">
        <v>8796</v>
      </c>
      <c r="F6596">
        <v>635</v>
      </c>
      <c r="G6596">
        <v>0.31900000000000001</v>
      </c>
      <c r="H6596">
        <v>1.2999999999999999E-2</v>
      </c>
      <c r="J6596" s="1" t="str">
        <f t="shared" si="104"/>
        <v>2024-06-01-18</v>
      </c>
    </row>
    <row r="6597" spans="1:10" x14ac:dyDescent="0.45">
      <c r="A6597">
        <v>7213936</v>
      </c>
      <c r="B6597" s="1">
        <v>45444.791666666664</v>
      </c>
      <c r="C6597" t="s">
        <v>7</v>
      </c>
      <c r="D6597" t="s">
        <v>8</v>
      </c>
      <c r="E6597" t="s">
        <v>8796</v>
      </c>
      <c r="F6597">
        <v>635</v>
      </c>
      <c r="G6597">
        <v>0.38100000000000001</v>
      </c>
      <c r="H6597">
        <v>0</v>
      </c>
      <c r="J6597" s="1" t="str">
        <f t="shared" si="104"/>
        <v>2024-06-01-19</v>
      </c>
    </row>
    <row r="6598" spans="1:10" x14ac:dyDescent="0.45">
      <c r="A6598">
        <v>7214748</v>
      </c>
      <c r="B6598" s="1">
        <v>45444.833333333336</v>
      </c>
      <c r="C6598" t="s">
        <v>7</v>
      </c>
      <c r="D6598" t="s">
        <v>8</v>
      </c>
      <c r="E6598" t="s">
        <v>8796</v>
      </c>
      <c r="F6598">
        <v>635</v>
      </c>
      <c r="G6598">
        <v>0.249</v>
      </c>
      <c r="H6598">
        <v>0</v>
      </c>
      <c r="J6598" s="1" t="str">
        <f t="shared" si="104"/>
        <v>2024-06-01-20</v>
      </c>
    </row>
    <row r="6599" spans="1:10" x14ac:dyDescent="0.45">
      <c r="A6599">
        <v>7215425</v>
      </c>
      <c r="B6599" s="1">
        <v>45444.875</v>
      </c>
      <c r="C6599" t="s">
        <v>7</v>
      </c>
      <c r="D6599" t="s">
        <v>8</v>
      </c>
      <c r="E6599" t="s">
        <v>8796</v>
      </c>
      <c r="F6599">
        <v>635</v>
      </c>
      <c r="G6599">
        <v>0.222</v>
      </c>
      <c r="H6599">
        <v>0</v>
      </c>
      <c r="J6599" s="1" t="str">
        <f t="shared" si="104"/>
        <v>2024-06-01-21</v>
      </c>
    </row>
    <row r="6600" spans="1:10" x14ac:dyDescent="0.45">
      <c r="A6600">
        <v>7216443</v>
      </c>
      <c r="B6600" s="1">
        <v>45444.916666666664</v>
      </c>
      <c r="C6600" t="s">
        <v>7</v>
      </c>
      <c r="D6600" t="s">
        <v>8</v>
      </c>
      <c r="E6600" t="s">
        <v>8796</v>
      </c>
      <c r="F6600">
        <v>635</v>
      </c>
      <c r="G6600">
        <v>0.246</v>
      </c>
      <c r="H6600">
        <v>0</v>
      </c>
      <c r="J6600" s="1" t="str">
        <f t="shared" si="104"/>
        <v>2024-06-01-22</v>
      </c>
    </row>
    <row r="6601" spans="1:10" x14ac:dyDescent="0.45">
      <c r="A6601">
        <v>7218185</v>
      </c>
      <c r="B6601" s="1">
        <v>45444.958333333336</v>
      </c>
      <c r="C6601" t="s">
        <v>7</v>
      </c>
      <c r="D6601" t="s">
        <v>8</v>
      </c>
      <c r="E6601" t="s">
        <v>8796</v>
      </c>
      <c r="F6601">
        <v>635</v>
      </c>
      <c r="G6601">
        <v>0.22</v>
      </c>
      <c r="H6601">
        <v>0</v>
      </c>
      <c r="J6601" s="1" t="str">
        <f t="shared" si="104"/>
        <v>2024-06-01-23</v>
      </c>
    </row>
    <row r="6602" spans="1:10" x14ac:dyDescent="0.45">
      <c r="A6602">
        <v>7218954</v>
      </c>
      <c r="B6602" s="1">
        <v>45445</v>
      </c>
      <c r="C6602" t="s">
        <v>7</v>
      </c>
      <c r="D6602" t="s">
        <v>8</v>
      </c>
      <c r="E6602" t="s">
        <v>8796</v>
      </c>
      <c r="F6602">
        <v>635</v>
      </c>
      <c r="G6602">
        <v>0.23</v>
      </c>
      <c r="H6602">
        <v>0</v>
      </c>
      <c r="J6602" s="1" t="str">
        <f t="shared" si="104"/>
        <v>2024-06-02-00</v>
      </c>
    </row>
    <row r="6603" spans="1:10" x14ac:dyDescent="0.45">
      <c r="A6603">
        <v>7220608</v>
      </c>
      <c r="B6603" s="1">
        <v>45445.041666666664</v>
      </c>
      <c r="C6603" t="s">
        <v>7</v>
      </c>
      <c r="D6603" t="s">
        <v>8</v>
      </c>
      <c r="E6603" t="s">
        <v>8796</v>
      </c>
      <c r="F6603">
        <v>635</v>
      </c>
      <c r="G6603">
        <v>0.17299999999999999</v>
      </c>
      <c r="H6603">
        <v>0</v>
      </c>
      <c r="J6603" s="1" t="str">
        <f t="shared" si="104"/>
        <v>2024-06-02-01</v>
      </c>
    </row>
    <row r="6604" spans="1:10" x14ac:dyDescent="0.45">
      <c r="A6604">
        <v>7221186</v>
      </c>
      <c r="B6604" s="1">
        <v>45445.083333333336</v>
      </c>
      <c r="C6604" t="s">
        <v>7</v>
      </c>
      <c r="D6604" t="s">
        <v>8</v>
      </c>
      <c r="E6604" t="s">
        <v>8796</v>
      </c>
      <c r="F6604">
        <v>635</v>
      </c>
      <c r="G6604">
        <v>9.2999999999999999E-2</v>
      </c>
      <c r="H6604">
        <v>1.7000000000000001E-2</v>
      </c>
      <c r="J6604" s="1" t="str">
        <f t="shared" si="104"/>
        <v>2024-06-02-02</v>
      </c>
    </row>
    <row r="6605" spans="1:10" x14ac:dyDescent="0.45">
      <c r="A6605">
        <v>7221760</v>
      </c>
      <c r="B6605" s="1">
        <v>45445.125</v>
      </c>
      <c r="C6605" t="s">
        <v>7</v>
      </c>
      <c r="D6605" t="s">
        <v>8</v>
      </c>
      <c r="E6605" t="s">
        <v>8796</v>
      </c>
      <c r="F6605">
        <v>635</v>
      </c>
      <c r="G6605">
        <v>0.14699999999999999</v>
      </c>
      <c r="H6605">
        <v>0.18099999999999999</v>
      </c>
      <c r="J6605" s="1" t="str">
        <f t="shared" si="104"/>
        <v>2024-06-02-03</v>
      </c>
    </row>
    <row r="6606" spans="1:10" x14ac:dyDescent="0.45">
      <c r="A6606">
        <v>7223095</v>
      </c>
      <c r="B6606" s="1">
        <v>45445.166666666664</v>
      </c>
      <c r="C6606" t="s">
        <v>7</v>
      </c>
      <c r="D6606" t="s">
        <v>8</v>
      </c>
      <c r="E6606" t="s">
        <v>8796</v>
      </c>
      <c r="F6606">
        <v>635</v>
      </c>
      <c r="G6606">
        <v>0</v>
      </c>
      <c r="H6606">
        <v>0.67600000000000005</v>
      </c>
      <c r="J6606" s="1" t="str">
        <f t="shared" si="104"/>
        <v>2024-06-02-04</v>
      </c>
    </row>
    <row r="6607" spans="1:10" x14ac:dyDescent="0.45">
      <c r="A6607">
        <v>7224998</v>
      </c>
      <c r="B6607" s="1">
        <v>45445.208333333336</v>
      </c>
      <c r="C6607" t="s">
        <v>7</v>
      </c>
      <c r="D6607" t="s">
        <v>8</v>
      </c>
      <c r="E6607" t="s">
        <v>8796</v>
      </c>
      <c r="F6607">
        <v>635</v>
      </c>
      <c r="G6607">
        <v>2E-3</v>
      </c>
      <c r="H6607">
        <v>0.95799999999999996</v>
      </c>
      <c r="J6607" s="1" t="str">
        <f t="shared" si="104"/>
        <v>2024-06-02-05</v>
      </c>
    </row>
    <row r="6608" spans="1:10" x14ac:dyDescent="0.45">
      <c r="A6608">
        <v>7225709</v>
      </c>
      <c r="B6608" s="1">
        <v>45445.25</v>
      </c>
      <c r="C6608" t="s">
        <v>7</v>
      </c>
      <c r="D6608" t="s">
        <v>8</v>
      </c>
      <c r="E6608" t="s">
        <v>8796</v>
      </c>
      <c r="F6608">
        <v>635</v>
      </c>
      <c r="G6608">
        <v>0</v>
      </c>
      <c r="H6608">
        <v>2.133</v>
      </c>
      <c r="J6608" s="1" t="str">
        <f t="shared" si="104"/>
        <v>2024-06-02-06</v>
      </c>
    </row>
    <row r="6609" spans="1:10" x14ac:dyDescent="0.45">
      <c r="A6609">
        <v>7226988</v>
      </c>
      <c r="B6609" s="1">
        <v>45445.291666666664</v>
      </c>
      <c r="C6609" t="s">
        <v>7</v>
      </c>
      <c r="D6609" t="s">
        <v>8</v>
      </c>
      <c r="E6609" t="s">
        <v>8796</v>
      </c>
      <c r="F6609">
        <v>635</v>
      </c>
      <c r="G6609">
        <v>0</v>
      </c>
      <c r="H6609">
        <v>2.4489999999999998</v>
      </c>
      <c r="J6609" s="1" t="str">
        <f t="shared" si="104"/>
        <v>2024-06-02-07</v>
      </c>
    </row>
    <row r="6610" spans="1:10" x14ac:dyDescent="0.45">
      <c r="A6610">
        <v>7227699</v>
      </c>
      <c r="B6610" s="1">
        <v>45445.333333333336</v>
      </c>
      <c r="C6610" t="s">
        <v>7</v>
      </c>
      <c r="D6610" t="s">
        <v>8</v>
      </c>
      <c r="E6610" t="s">
        <v>8796</v>
      </c>
      <c r="F6610">
        <v>635</v>
      </c>
      <c r="G6610">
        <v>0</v>
      </c>
      <c r="H6610">
        <v>1.667</v>
      </c>
      <c r="J6610" s="1" t="str">
        <f t="shared" si="104"/>
        <v>2024-06-02-08</v>
      </c>
    </row>
    <row r="6611" spans="1:10" x14ac:dyDescent="0.45">
      <c r="A6611">
        <v>7228515</v>
      </c>
      <c r="B6611" s="1">
        <v>45445.375</v>
      </c>
      <c r="C6611" t="s">
        <v>7</v>
      </c>
      <c r="D6611" t="s">
        <v>8</v>
      </c>
      <c r="E6611" t="s">
        <v>8796</v>
      </c>
      <c r="F6611">
        <v>635</v>
      </c>
      <c r="G6611">
        <v>0</v>
      </c>
      <c r="H6611">
        <v>2.0499999999999998</v>
      </c>
      <c r="J6611" s="1" t="str">
        <f t="shared" si="104"/>
        <v>2024-06-02-09</v>
      </c>
    </row>
    <row r="6612" spans="1:10" x14ac:dyDescent="0.45">
      <c r="A6612">
        <v>7230301</v>
      </c>
      <c r="B6612" s="1">
        <v>45445.416666666664</v>
      </c>
      <c r="C6612" t="s">
        <v>7</v>
      </c>
      <c r="D6612" t="s">
        <v>8</v>
      </c>
      <c r="E6612" t="s">
        <v>8796</v>
      </c>
      <c r="F6612">
        <v>635</v>
      </c>
      <c r="G6612">
        <v>0</v>
      </c>
      <c r="H6612">
        <v>3.6840000000000002</v>
      </c>
      <c r="J6612" s="1" t="str">
        <f t="shared" si="104"/>
        <v>2024-06-02-10</v>
      </c>
    </row>
    <row r="6613" spans="1:10" x14ac:dyDescent="0.45">
      <c r="A6613">
        <v>7230796</v>
      </c>
      <c r="B6613" s="1">
        <v>45445.458333333336</v>
      </c>
      <c r="C6613" t="s">
        <v>7</v>
      </c>
      <c r="D6613" t="s">
        <v>8</v>
      </c>
      <c r="E6613" t="s">
        <v>8796</v>
      </c>
      <c r="F6613">
        <v>635</v>
      </c>
      <c r="G6613">
        <v>0.29599999999999999</v>
      </c>
      <c r="H6613">
        <v>1.1970000000000001</v>
      </c>
      <c r="J6613" s="1" t="str">
        <f t="shared" si="104"/>
        <v>2024-06-02-11</v>
      </c>
    </row>
    <row r="6614" spans="1:10" x14ac:dyDescent="0.45">
      <c r="A6614">
        <v>7232552</v>
      </c>
      <c r="B6614" s="1">
        <v>45445.5</v>
      </c>
      <c r="C6614" t="s">
        <v>7</v>
      </c>
      <c r="D6614" t="s">
        <v>8</v>
      </c>
      <c r="E6614" t="s">
        <v>8796</v>
      </c>
      <c r="F6614">
        <v>635</v>
      </c>
      <c r="G6614">
        <v>0.13900000000000001</v>
      </c>
      <c r="H6614">
        <v>0.13700000000000001</v>
      </c>
      <c r="J6614" s="1" t="str">
        <f t="shared" si="104"/>
        <v>2024-06-02-12</v>
      </c>
    </row>
    <row r="6615" spans="1:10" x14ac:dyDescent="0.45">
      <c r="A6615">
        <v>7233398</v>
      </c>
      <c r="B6615" s="1">
        <v>45445.541666666664</v>
      </c>
      <c r="C6615" t="s">
        <v>7</v>
      </c>
      <c r="D6615" t="s">
        <v>8</v>
      </c>
      <c r="E6615" t="s">
        <v>8796</v>
      </c>
      <c r="F6615">
        <v>635</v>
      </c>
      <c r="G6615">
        <v>0</v>
      </c>
      <c r="H6615">
        <v>0.92400000000000004</v>
      </c>
      <c r="J6615" s="1" t="str">
        <f t="shared" si="104"/>
        <v>2024-06-02-13</v>
      </c>
    </row>
    <row r="6616" spans="1:10" x14ac:dyDescent="0.45">
      <c r="A6616">
        <v>7234285</v>
      </c>
      <c r="B6616" s="1">
        <v>45445.583333333336</v>
      </c>
      <c r="C6616" t="s">
        <v>7</v>
      </c>
      <c r="D6616" t="s">
        <v>8</v>
      </c>
      <c r="E6616" t="s">
        <v>8796</v>
      </c>
      <c r="F6616">
        <v>635</v>
      </c>
      <c r="G6616">
        <v>0.82599999999999996</v>
      </c>
      <c r="H6616">
        <v>0.50800000000000001</v>
      </c>
      <c r="J6616" s="1" t="str">
        <f t="shared" si="104"/>
        <v>2024-06-02-14</v>
      </c>
    </row>
    <row r="6617" spans="1:10" x14ac:dyDescent="0.45">
      <c r="A6617">
        <v>7235895</v>
      </c>
      <c r="B6617" s="1">
        <v>45445.625</v>
      </c>
      <c r="C6617" t="s">
        <v>7</v>
      </c>
      <c r="D6617" t="s">
        <v>8</v>
      </c>
      <c r="E6617" t="s">
        <v>8796</v>
      </c>
      <c r="F6617">
        <v>635</v>
      </c>
      <c r="G6617">
        <v>7.0000000000000001E-3</v>
      </c>
      <c r="H6617">
        <v>0.85799999999999998</v>
      </c>
      <c r="J6617" s="1" t="str">
        <f t="shared" si="104"/>
        <v>2024-06-02-15</v>
      </c>
    </row>
    <row r="6618" spans="1:10" x14ac:dyDescent="0.45">
      <c r="A6618">
        <v>7236310</v>
      </c>
      <c r="B6618" s="1">
        <v>45445.666666666664</v>
      </c>
      <c r="C6618" t="s">
        <v>7</v>
      </c>
      <c r="D6618" t="s">
        <v>8</v>
      </c>
      <c r="E6618" t="s">
        <v>8796</v>
      </c>
      <c r="F6618">
        <v>635</v>
      </c>
      <c r="G6618">
        <v>2.1000000000000001E-2</v>
      </c>
      <c r="H6618">
        <v>0.78700000000000003</v>
      </c>
      <c r="J6618" s="1" t="str">
        <f t="shared" si="104"/>
        <v>2024-06-02-16</v>
      </c>
    </row>
    <row r="6619" spans="1:10" x14ac:dyDescent="0.45">
      <c r="A6619">
        <v>7237314</v>
      </c>
      <c r="B6619" s="1">
        <v>45445.708333333336</v>
      </c>
      <c r="C6619" t="s">
        <v>7</v>
      </c>
      <c r="D6619" t="s">
        <v>8</v>
      </c>
      <c r="E6619" t="s">
        <v>8796</v>
      </c>
      <c r="F6619">
        <v>635</v>
      </c>
      <c r="G6619">
        <v>0.16900000000000001</v>
      </c>
      <c r="H6619">
        <v>0.108</v>
      </c>
      <c r="J6619" s="1" t="str">
        <f t="shared" si="104"/>
        <v>2024-06-02-17</v>
      </c>
    </row>
    <row r="6620" spans="1:10" x14ac:dyDescent="0.45">
      <c r="A6620">
        <v>7238549</v>
      </c>
      <c r="B6620" s="1">
        <v>45445.75</v>
      </c>
      <c r="C6620" t="s">
        <v>7</v>
      </c>
      <c r="D6620" t="s">
        <v>8</v>
      </c>
      <c r="E6620" t="s">
        <v>8796</v>
      </c>
      <c r="F6620">
        <v>635</v>
      </c>
      <c r="G6620">
        <v>0.28499999999999998</v>
      </c>
      <c r="H6620">
        <v>1.0999999999999999E-2</v>
      </c>
      <c r="J6620" s="1" t="str">
        <f t="shared" si="104"/>
        <v>2024-06-02-18</v>
      </c>
    </row>
    <row r="6621" spans="1:10" x14ac:dyDescent="0.45">
      <c r="A6621">
        <v>7239335</v>
      </c>
      <c r="B6621" s="1">
        <v>45445.791666666664</v>
      </c>
      <c r="C6621" t="s">
        <v>7</v>
      </c>
      <c r="D6621" t="s">
        <v>8</v>
      </c>
      <c r="E6621" t="s">
        <v>8796</v>
      </c>
      <c r="F6621">
        <v>635</v>
      </c>
      <c r="G6621">
        <v>0.27200000000000002</v>
      </c>
      <c r="H6621">
        <v>0</v>
      </c>
      <c r="J6621" s="1" t="str">
        <f t="shared" si="104"/>
        <v>2024-06-02-19</v>
      </c>
    </row>
    <row r="6622" spans="1:10" x14ac:dyDescent="0.45">
      <c r="A6622">
        <v>7241237</v>
      </c>
      <c r="B6622" s="1">
        <v>45445.833333333336</v>
      </c>
      <c r="C6622" t="s">
        <v>7</v>
      </c>
      <c r="D6622" t="s">
        <v>8</v>
      </c>
      <c r="E6622" t="s">
        <v>8796</v>
      </c>
      <c r="F6622">
        <v>635</v>
      </c>
      <c r="G6622">
        <v>0.26300000000000001</v>
      </c>
      <c r="H6622">
        <v>0</v>
      </c>
      <c r="J6622" s="1" t="str">
        <f t="shared" si="104"/>
        <v>2024-06-02-20</v>
      </c>
    </row>
    <row r="6623" spans="1:10" x14ac:dyDescent="0.45">
      <c r="A6623">
        <v>7241870</v>
      </c>
      <c r="B6623" s="1">
        <v>45445.875</v>
      </c>
      <c r="C6623" t="s">
        <v>7</v>
      </c>
      <c r="D6623" t="s">
        <v>8</v>
      </c>
      <c r="E6623" t="s">
        <v>8796</v>
      </c>
      <c r="F6623">
        <v>635</v>
      </c>
      <c r="G6623">
        <v>0.19500000000000001</v>
      </c>
      <c r="H6623">
        <v>0</v>
      </c>
      <c r="J6623" s="1" t="str">
        <f t="shared" si="104"/>
        <v>2024-06-02-21</v>
      </c>
    </row>
    <row r="6624" spans="1:10" x14ac:dyDescent="0.45">
      <c r="A6624">
        <v>7243540</v>
      </c>
      <c r="B6624" s="1">
        <v>45445.916666666664</v>
      </c>
      <c r="C6624" t="s">
        <v>7</v>
      </c>
      <c r="D6624" t="s">
        <v>8</v>
      </c>
      <c r="E6624" t="s">
        <v>8796</v>
      </c>
      <c r="F6624">
        <v>635</v>
      </c>
      <c r="G6624">
        <v>0.17499999999999999</v>
      </c>
      <c r="H6624">
        <v>0</v>
      </c>
      <c r="J6624" s="1" t="str">
        <f t="shared" si="104"/>
        <v>2024-06-02-22</v>
      </c>
    </row>
    <row r="6625" spans="1:10" x14ac:dyDescent="0.45">
      <c r="A6625">
        <v>7244225</v>
      </c>
      <c r="B6625" s="1">
        <v>45445.958333333336</v>
      </c>
      <c r="C6625" t="s">
        <v>7</v>
      </c>
      <c r="D6625" t="s">
        <v>8</v>
      </c>
      <c r="E6625" t="s">
        <v>8796</v>
      </c>
      <c r="F6625">
        <v>635</v>
      </c>
      <c r="G6625">
        <v>0.25900000000000001</v>
      </c>
      <c r="H6625">
        <v>0</v>
      </c>
      <c r="J6625" s="1" t="str">
        <f t="shared" si="104"/>
        <v>2024-06-02-23</v>
      </c>
    </row>
    <row r="6626" spans="1:10" x14ac:dyDescent="0.45">
      <c r="A6626">
        <v>7245360</v>
      </c>
      <c r="B6626" s="1">
        <v>45446</v>
      </c>
      <c r="C6626" t="s">
        <v>7</v>
      </c>
      <c r="D6626" t="s">
        <v>8</v>
      </c>
      <c r="E6626" t="s">
        <v>8796</v>
      </c>
      <c r="F6626">
        <v>635</v>
      </c>
      <c r="G6626">
        <v>0.23599999999999999</v>
      </c>
      <c r="H6626">
        <v>0</v>
      </c>
      <c r="J6626" s="1" t="str">
        <f t="shared" si="104"/>
        <v>2024-06-03-00</v>
      </c>
    </row>
    <row r="6627" spans="1:10" x14ac:dyDescent="0.45">
      <c r="A6627">
        <v>7246220</v>
      </c>
      <c r="B6627" s="1">
        <v>45446.041666666664</v>
      </c>
      <c r="C6627" t="s">
        <v>7</v>
      </c>
      <c r="D6627" t="s">
        <v>8</v>
      </c>
      <c r="E6627" t="s">
        <v>8796</v>
      </c>
      <c r="F6627">
        <v>635</v>
      </c>
      <c r="G6627">
        <v>0.22</v>
      </c>
      <c r="H6627">
        <v>0</v>
      </c>
      <c r="J6627" s="1" t="str">
        <f t="shared" si="104"/>
        <v>2024-06-03-01</v>
      </c>
    </row>
    <row r="6628" spans="1:10" x14ac:dyDescent="0.45">
      <c r="A6628">
        <v>7247954</v>
      </c>
      <c r="B6628" s="1">
        <v>45446.083333333336</v>
      </c>
      <c r="C6628" t="s">
        <v>7</v>
      </c>
      <c r="D6628" t="s">
        <v>8</v>
      </c>
      <c r="E6628" t="s">
        <v>8796</v>
      </c>
      <c r="F6628">
        <v>635</v>
      </c>
      <c r="G6628">
        <v>0.14599999999999999</v>
      </c>
      <c r="H6628">
        <v>8.9999999999999993E-3</v>
      </c>
      <c r="J6628" s="1" t="str">
        <f t="shared" si="104"/>
        <v>2024-06-03-02</v>
      </c>
    </row>
    <row r="6629" spans="1:10" x14ac:dyDescent="0.45">
      <c r="A6629">
        <v>7248266</v>
      </c>
      <c r="B6629" s="1">
        <v>45446.125</v>
      </c>
      <c r="C6629" t="s">
        <v>7</v>
      </c>
      <c r="D6629" t="s">
        <v>8</v>
      </c>
      <c r="E6629" t="s">
        <v>8796</v>
      </c>
      <c r="F6629">
        <v>635</v>
      </c>
      <c r="G6629">
        <v>0.107</v>
      </c>
      <c r="H6629">
        <v>0.115</v>
      </c>
      <c r="J6629" s="1" t="str">
        <f t="shared" si="104"/>
        <v>2024-06-03-03</v>
      </c>
    </row>
    <row r="6630" spans="1:10" x14ac:dyDescent="0.45">
      <c r="A6630">
        <v>7249133</v>
      </c>
      <c r="B6630" s="1">
        <v>45446.166666666664</v>
      </c>
      <c r="C6630" t="s">
        <v>7</v>
      </c>
      <c r="D6630" t="s">
        <v>8</v>
      </c>
      <c r="E6630" t="s">
        <v>8796</v>
      </c>
      <c r="F6630">
        <v>635</v>
      </c>
      <c r="G6630">
        <v>0.13600000000000001</v>
      </c>
      <c r="H6630">
        <v>0.27900000000000003</v>
      </c>
      <c r="J6630" s="1" t="str">
        <f t="shared" si="104"/>
        <v>2024-06-03-04</v>
      </c>
    </row>
    <row r="6631" spans="1:10" x14ac:dyDescent="0.45">
      <c r="A6631">
        <v>7250700</v>
      </c>
      <c r="B6631" s="1">
        <v>45446.208333333336</v>
      </c>
      <c r="C6631" t="s">
        <v>7</v>
      </c>
      <c r="D6631" t="s">
        <v>8</v>
      </c>
      <c r="E6631" t="s">
        <v>8796</v>
      </c>
      <c r="F6631">
        <v>635</v>
      </c>
      <c r="G6631">
        <v>0</v>
      </c>
      <c r="H6631">
        <v>0.67800000000000005</v>
      </c>
      <c r="J6631" s="1" t="str">
        <f t="shared" si="104"/>
        <v>2024-06-03-05</v>
      </c>
    </row>
    <row r="6632" spans="1:10" x14ac:dyDescent="0.45">
      <c r="A6632">
        <v>7252179</v>
      </c>
      <c r="B6632" s="1">
        <v>45446.25</v>
      </c>
      <c r="C6632" t="s">
        <v>7</v>
      </c>
      <c r="D6632" t="s">
        <v>8</v>
      </c>
      <c r="E6632" t="s">
        <v>8796</v>
      </c>
      <c r="F6632">
        <v>635</v>
      </c>
      <c r="G6632">
        <v>0</v>
      </c>
      <c r="H6632">
        <v>1.732</v>
      </c>
      <c r="J6632" s="1" t="str">
        <f t="shared" si="104"/>
        <v>2024-06-03-06</v>
      </c>
    </row>
    <row r="6633" spans="1:10" x14ac:dyDescent="0.45">
      <c r="A6633">
        <v>7252635</v>
      </c>
      <c r="B6633" s="1">
        <v>45446.291666666664</v>
      </c>
      <c r="C6633" t="s">
        <v>7</v>
      </c>
      <c r="D6633" t="s">
        <v>8</v>
      </c>
      <c r="E6633" t="s">
        <v>8796</v>
      </c>
      <c r="F6633">
        <v>635</v>
      </c>
      <c r="G6633">
        <v>0</v>
      </c>
      <c r="H6633">
        <v>2.9750000000000001</v>
      </c>
      <c r="J6633" s="1" t="str">
        <f t="shared" si="104"/>
        <v>2024-06-03-07</v>
      </c>
    </row>
    <row r="6634" spans="1:10" x14ac:dyDescent="0.45">
      <c r="A6634">
        <v>7253476</v>
      </c>
      <c r="B6634" s="1">
        <v>45446.333333333336</v>
      </c>
      <c r="C6634" t="s">
        <v>7</v>
      </c>
      <c r="D6634" t="s">
        <v>8</v>
      </c>
      <c r="E6634" t="s">
        <v>8796</v>
      </c>
      <c r="F6634">
        <v>635</v>
      </c>
      <c r="G6634">
        <v>0</v>
      </c>
      <c r="H6634">
        <v>3.056</v>
      </c>
      <c r="J6634" s="1" t="str">
        <f t="shared" si="104"/>
        <v>2024-06-03-08</v>
      </c>
    </row>
    <row r="6635" spans="1:10" x14ac:dyDescent="0.45">
      <c r="A6635">
        <v>7255587</v>
      </c>
      <c r="B6635" s="1">
        <v>45446.375</v>
      </c>
      <c r="C6635" t="s">
        <v>7</v>
      </c>
      <c r="D6635" t="s">
        <v>8</v>
      </c>
      <c r="E6635" t="s">
        <v>8796</v>
      </c>
      <c r="F6635">
        <v>635</v>
      </c>
      <c r="G6635">
        <v>0</v>
      </c>
      <c r="H6635">
        <v>4.226</v>
      </c>
      <c r="J6635" s="1" t="str">
        <f t="shared" si="104"/>
        <v>2024-06-03-09</v>
      </c>
    </row>
    <row r="6636" spans="1:10" x14ac:dyDescent="0.45">
      <c r="A6636">
        <v>7255792</v>
      </c>
      <c r="B6636" s="1">
        <v>45446.416666666664</v>
      </c>
      <c r="C6636" t="s">
        <v>7</v>
      </c>
      <c r="D6636" t="s">
        <v>8</v>
      </c>
      <c r="E6636" t="s">
        <v>8796</v>
      </c>
      <c r="F6636">
        <v>635</v>
      </c>
      <c r="G6636">
        <v>0</v>
      </c>
      <c r="H6636">
        <v>4.2089999999999996</v>
      </c>
      <c r="J6636" s="1" t="str">
        <f t="shared" si="104"/>
        <v>2024-06-03-10</v>
      </c>
    </row>
    <row r="6637" spans="1:10" x14ac:dyDescent="0.45">
      <c r="A6637">
        <v>7256962</v>
      </c>
      <c r="B6637" s="1">
        <v>45446.458333333336</v>
      </c>
      <c r="C6637" t="s">
        <v>7</v>
      </c>
      <c r="D6637" t="s">
        <v>8</v>
      </c>
      <c r="E6637" t="s">
        <v>8796</v>
      </c>
      <c r="F6637">
        <v>635</v>
      </c>
      <c r="G6637">
        <v>0.98899999999999999</v>
      </c>
      <c r="H6637">
        <v>3.36</v>
      </c>
      <c r="J6637" s="1" t="str">
        <f t="shared" si="104"/>
        <v>2024-06-03-11</v>
      </c>
    </row>
    <row r="6638" spans="1:10" x14ac:dyDescent="0.45">
      <c r="A6638">
        <v>7258150</v>
      </c>
      <c r="B6638" s="1">
        <v>45446.5</v>
      </c>
      <c r="C6638" t="s">
        <v>7</v>
      </c>
      <c r="D6638" t="s">
        <v>8</v>
      </c>
      <c r="E6638" t="s">
        <v>8796</v>
      </c>
      <c r="F6638">
        <v>635</v>
      </c>
      <c r="G6638">
        <v>2.9769999999999999</v>
      </c>
      <c r="H6638">
        <v>1.5469999999999999</v>
      </c>
      <c r="J6638" s="1" t="str">
        <f t="shared" si="104"/>
        <v>2024-06-03-12</v>
      </c>
    </row>
    <row r="6639" spans="1:10" x14ac:dyDescent="0.45">
      <c r="A6639">
        <v>7259807</v>
      </c>
      <c r="B6639" s="1">
        <v>45446.541666666664</v>
      </c>
      <c r="C6639" t="s">
        <v>7</v>
      </c>
      <c r="D6639" t="s">
        <v>8</v>
      </c>
      <c r="E6639" t="s">
        <v>8796</v>
      </c>
      <c r="F6639">
        <v>635</v>
      </c>
      <c r="G6639">
        <v>3.0169999999999999</v>
      </c>
      <c r="H6639">
        <v>1.7470000000000001</v>
      </c>
      <c r="J6639" s="1" t="str">
        <f t="shared" si="104"/>
        <v>2024-06-03-13</v>
      </c>
    </row>
    <row r="6640" spans="1:10" x14ac:dyDescent="0.45">
      <c r="A6640">
        <v>7260564</v>
      </c>
      <c r="B6640" s="1">
        <v>45446.583333333336</v>
      </c>
      <c r="C6640" t="s">
        <v>7</v>
      </c>
      <c r="D6640" t="s">
        <v>8</v>
      </c>
      <c r="E6640" t="s">
        <v>8796</v>
      </c>
      <c r="F6640">
        <v>635</v>
      </c>
      <c r="G6640">
        <v>2.3149999999999999</v>
      </c>
      <c r="H6640">
        <v>1.073</v>
      </c>
      <c r="J6640" s="1" t="str">
        <f t="shared" si="104"/>
        <v>2024-06-03-14</v>
      </c>
    </row>
    <row r="6641" spans="1:10" x14ac:dyDescent="0.45">
      <c r="A6641">
        <v>7261941</v>
      </c>
      <c r="B6641" s="1">
        <v>45446.625</v>
      </c>
      <c r="C6641" t="s">
        <v>7</v>
      </c>
      <c r="D6641" t="s">
        <v>8</v>
      </c>
      <c r="E6641" t="s">
        <v>8796</v>
      </c>
      <c r="F6641">
        <v>635</v>
      </c>
      <c r="G6641">
        <v>6.3E-2</v>
      </c>
      <c r="H6641">
        <v>0.245</v>
      </c>
      <c r="J6641" s="1" t="str">
        <f t="shared" si="104"/>
        <v>2024-06-03-15</v>
      </c>
    </row>
    <row r="6642" spans="1:10" x14ac:dyDescent="0.45">
      <c r="A6642">
        <v>7262956</v>
      </c>
      <c r="B6642" s="1">
        <v>45446.666666666664</v>
      </c>
      <c r="C6642" t="s">
        <v>7</v>
      </c>
      <c r="D6642" t="s">
        <v>8</v>
      </c>
      <c r="E6642" t="s">
        <v>8796</v>
      </c>
      <c r="F6642">
        <v>635</v>
      </c>
      <c r="G6642">
        <v>0.216</v>
      </c>
      <c r="H6642">
        <v>5.3999999999999999E-2</v>
      </c>
      <c r="J6642" s="1" t="str">
        <f t="shared" si="104"/>
        <v>2024-06-03-16</v>
      </c>
    </row>
    <row r="6643" spans="1:10" x14ac:dyDescent="0.45">
      <c r="A6643">
        <v>7264220</v>
      </c>
      <c r="B6643" s="1">
        <v>45446.708333333336</v>
      </c>
      <c r="C6643" t="s">
        <v>7</v>
      </c>
      <c r="D6643" t="s">
        <v>8</v>
      </c>
      <c r="E6643" t="s">
        <v>8796</v>
      </c>
      <c r="F6643">
        <v>635</v>
      </c>
      <c r="G6643">
        <v>0.30099999999999999</v>
      </c>
      <c r="H6643">
        <v>1.2E-2</v>
      </c>
      <c r="J6643" s="1" t="str">
        <f t="shared" si="104"/>
        <v>2024-06-03-17</v>
      </c>
    </row>
    <row r="6644" spans="1:10" x14ac:dyDescent="0.45">
      <c r="A6644">
        <v>7265281</v>
      </c>
      <c r="B6644" s="1">
        <v>45446.75</v>
      </c>
      <c r="C6644" t="s">
        <v>7</v>
      </c>
      <c r="D6644" t="s">
        <v>8</v>
      </c>
      <c r="E6644" t="s">
        <v>8796</v>
      </c>
      <c r="F6644">
        <v>635</v>
      </c>
      <c r="G6644">
        <v>0.32700000000000001</v>
      </c>
      <c r="H6644">
        <v>0</v>
      </c>
      <c r="J6644" s="1" t="str">
        <f t="shared" si="104"/>
        <v>2024-06-03-18</v>
      </c>
    </row>
    <row r="6645" spans="1:10" x14ac:dyDescent="0.45">
      <c r="A6645">
        <v>7265782</v>
      </c>
      <c r="B6645" s="1">
        <v>45446.791666666664</v>
      </c>
      <c r="C6645" t="s">
        <v>7</v>
      </c>
      <c r="D6645" t="s">
        <v>8</v>
      </c>
      <c r="E6645" t="s">
        <v>8796</v>
      </c>
      <c r="F6645">
        <v>635</v>
      </c>
      <c r="G6645">
        <v>0.33100000000000002</v>
      </c>
      <c r="H6645">
        <v>0</v>
      </c>
      <c r="J6645" s="1" t="str">
        <f t="shared" si="104"/>
        <v>2024-06-03-19</v>
      </c>
    </row>
    <row r="6646" spans="1:10" x14ac:dyDescent="0.45">
      <c r="A6646">
        <v>7267394</v>
      </c>
      <c r="B6646" s="1">
        <v>45446.833333333336</v>
      </c>
      <c r="C6646" t="s">
        <v>7</v>
      </c>
      <c r="D6646" t="s">
        <v>8</v>
      </c>
      <c r="E6646" t="s">
        <v>8796</v>
      </c>
      <c r="F6646">
        <v>635</v>
      </c>
      <c r="G6646">
        <v>0.222</v>
      </c>
      <c r="H6646">
        <v>0</v>
      </c>
      <c r="J6646" s="1" t="str">
        <f t="shared" si="104"/>
        <v>2024-06-03-20</v>
      </c>
    </row>
    <row r="6647" spans="1:10" x14ac:dyDescent="0.45">
      <c r="A6647">
        <v>7268130</v>
      </c>
      <c r="B6647" s="1">
        <v>45446.875</v>
      </c>
      <c r="C6647" t="s">
        <v>7</v>
      </c>
      <c r="D6647" t="s">
        <v>8</v>
      </c>
      <c r="E6647" t="s">
        <v>8796</v>
      </c>
      <c r="F6647">
        <v>635</v>
      </c>
      <c r="G6647">
        <v>0.21299999999999999</v>
      </c>
      <c r="H6647">
        <v>0</v>
      </c>
      <c r="J6647" s="1" t="str">
        <f t="shared" si="104"/>
        <v>2024-06-03-21</v>
      </c>
    </row>
    <row r="6648" spans="1:10" x14ac:dyDescent="0.45">
      <c r="A6648">
        <v>7269607</v>
      </c>
      <c r="B6648" s="1">
        <v>45446.916666666664</v>
      </c>
      <c r="C6648" t="s">
        <v>7</v>
      </c>
      <c r="D6648" t="s">
        <v>8</v>
      </c>
      <c r="E6648" t="s">
        <v>8796</v>
      </c>
      <c r="F6648">
        <v>635</v>
      </c>
      <c r="G6648">
        <v>0.16400000000000001</v>
      </c>
      <c r="H6648">
        <v>0</v>
      </c>
      <c r="J6648" s="1" t="str">
        <f t="shared" si="104"/>
        <v>2024-06-03-22</v>
      </c>
    </row>
    <row r="6649" spans="1:10" x14ac:dyDescent="0.45">
      <c r="A6649">
        <v>7270780</v>
      </c>
      <c r="B6649" s="1">
        <v>45446.958333333336</v>
      </c>
      <c r="C6649" t="s">
        <v>7</v>
      </c>
      <c r="D6649" t="s">
        <v>8</v>
      </c>
      <c r="E6649" t="s">
        <v>8796</v>
      </c>
      <c r="F6649">
        <v>635</v>
      </c>
      <c r="G6649">
        <v>0.14000000000000001</v>
      </c>
      <c r="H6649">
        <v>0</v>
      </c>
      <c r="J6649" s="1" t="str">
        <f t="shared" si="104"/>
        <v>2024-06-03-23</v>
      </c>
    </row>
    <row r="6650" spans="1:10" x14ac:dyDescent="0.45">
      <c r="A6650">
        <v>7271625</v>
      </c>
      <c r="B6650" s="1">
        <v>45447</v>
      </c>
      <c r="C6650" t="s">
        <v>7</v>
      </c>
      <c r="D6650" t="s">
        <v>8</v>
      </c>
      <c r="E6650" t="s">
        <v>8796</v>
      </c>
      <c r="F6650">
        <v>635</v>
      </c>
      <c r="G6650">
        <v>0.20699999999999999</v>
      </c>
      <c r="H6650">
        <v>0</v>
      </c>
      <c r="J6650" s="1" t="str">
        <f t="shared" si="104"/>
        <v>2024-06-04-00</v>
      </c>
    </row>
    <row r="6651" spans="1:10" x14ac:dyDescent="0.45">
      <c r="A6651">
        <v>7272767</v>
      </c>
      <c r="B6651" s="1">
        <v>45447.041666666664</v>
      </c>
      <c r="C6651" t="s">
        <v>7</v>
      </c>
      <c r="D6651" t="s">
        <v>8</v>
      </c>
      <c r="E6651" t="s">
        <v>8796</v>
      </c>
      <c r="F6651">
        <v>635</v>
      </c>
      <c r="G6651">
        <v>0.3</v>
      </c>
      <c r="H6651">
        <v>0</v>
      </c>
      <c r="J6651" s="1" t="str">
        <f t="shared" si="104"/>
        <v>2024-06-04-01</v>
      </c>
    </row>
    <row r="6652" spans="1:10" x14ac:dyDescent="0.45">
      <c r="A6652">
        <v>7274038</v>
      </c>
      <c r="B6652" s="1">
        <v>45447.083333333336</v>
      </c>
      <c r="C6652" t="s">
        <v>7</v>
      </c>
      <c r="D6652" t="s">
        <v>8</v>
      </c>
      <c r="E6652" t="s">
        <v>8796</v>
      </c>
      <c r="F6652">
        <v>635</v>
      </c>
      <c r="G6652">
        <v>0.26400000000000001</v>
      </c>
      <c r="H6652">
        <v>0</v>
      </c>
      <c r="J6652" s="1" t="str">
        <f t="shared" si="104"/>
        <v>2024-06-04-02</v>
      </c>
    </row>
    <row r="6653" spans="1:10" x14ac:dyDescent="0.45">
      <c r="A6653">
        <v>7274856</v>
      </c>
      <c r="B6653" s="1">
        <v>45447.125</v>
      </c>
      <c r="C6653" t="s">
        <v>7</v>
      </c>
      <c r="D6653" t="s">
        <v>8</v>
      </c>
      <c r="E6653" t="s">
        <v>8796</v>
      </c>
      <c r="F6653">
        <v>635</v>
      </c>
      <c r="G6653">
        <v>0.28599999999999998</v>
      </c>
      <c r="H6653">
        <v>8.9999999999999993E-3</v>
      </c>
      <c r="J6653" s="1" t="str">
        <f t="shared" si="104"/>
        <v>2024-06-04-03</v>
      </c>
    </row>
    <row r="6654" spans="1:10" x14ac:dyDescent="0.45">
      <c r="A6654">
        <v>7275683</v>
      </c>
      <c r="B6654" s="1">
        <v>45447.166666666664</v>
      </c>
      <c r="C6654" t="s">
        <v>7</v>
      </c>
      <c r="D6654" t="s">
        <v>8</v>
      </c>
      <c r="E6654" t="s">
        <v>8796</v>
      </c>
      <c r="F6654">
        <v>635</v>
      </c>
      <c r="G6654">
        <v>0.19900000000000001</v>
      </c>
      <c r="H6654">
        <v>9.4E-2</v>
      </c>
      <c r="J6654" s="1" t="str">
        <f t="shared" si="104"/>
        <v>2024-06-04-04</v>
      </c>
    </row>
    <row r="6655" spans="1:10" x14ac:dyDescent="0.45">
      <c r="A6655">
        <v>7277098</v>
      </c>
      <c r="B6655" s="1">
        <v>45447.208333333336</v>
      </c>
      <c r="C6655" t="s">
        <v>7</v>
      </c>
      <c r="D6655" t="s">
        <v>8</v>
      </c>
      <c r="E6655" t="s">
        <v>8796</v>
      </c>
      <c r="F6655">
        <v>635</v>
      </c>
      <c r="G6655">
        <v>2.8000000000000001E-2</v>
      </c>
      <c r="H6655">
        <v>0.29799999999999999</v>
      </c>
      <c r="J6655" s="1" t="str">
        <f t="shared" si="104"/>
        <v>2024-06-04-05</v>
      </c>
    </row>
    <row r="6656" spans="1:10" x14ac:dyDescent="0.45">
      <c r="A6656">
        <v>7278283</v>
      </c>
      <c r="B6656" s="1">
        <v>45447.25</v>
      </c>
      <c r="C6656" t="s">
        <v>7</v>
      </c>
      <c r="D6656" t="s">
        <v>8</v>
      </c>
      <c r="E6656" t="s">
        <v>8796</v>
      </c>
      <c r="F6656">
        <v>635</v>
      </c>
      <c r="G6656">
        <v>0</v>
      </c>
      <c r="H6656">
        <v>0.84299999999999997</v>
      </c>
      <c r="J6656" s="1" t="str">
        <f t="shared" si="104"/>
        <v>2024-06-04-06</v>
      </c>
    </row>
    <row r="6657" spans="1:10" x14ac:dyDescent="0.45">
      <c r="A6657">
        <v>7279619</v>
      </c>
      <c r="B6657" s="1">
        <v>45447.291666666664</v>
      </c>
      <c r="C6657" t="s">
        <v>7</v>
      </c>
      <c r="D6657" t="s">
        <v>8</v>
      </c>
      <c r="E6657" t="s">
        <v>8796</v>
      </c>
      <c r="F6657">
        <v>635</v>
      </c>
      <c r="G6657">
        <v>0</v>
      </c>
      <c r="H6657">
        <v>1.131</v>
      </c>
      <c r="J6657" s="1" t="str">
        <f t="shared" si="104"/>
        <v>2024-06-04-07</v>
      </c>
    </row>
    <row r="6658" spans="1:10" x14ac:dyDescent="0.45">
      <c r="A6658">
        <v>7279815</v>
      </c>
      <c r="B6658" s="1">
        <v>45447.333333333336</v>
      </c>
      <c r="C6658" t="s">
        <v>7</v>
      </c>
      <c r="D6658" t="s">
        <v>8</v>
      </c>
      <c r="E6658" t="s">
        <v>8796</v>
      </c>
      <c r="F6658">
        <v>635</v>
      </c>
      <c r="G6658">
        <v>0</v>
      </c>
      <c r="H6658">
        <v>2.6840000000000002</v>
      </c>
      <c r="J6658" s="1" t="str">
        <f t="shared" si="104"/>
        <v>2024-06-04-08</v>
      </c>
    </row>
    <row r="6659" spans="1:10" x14ac:dyDescent="0.45">
      <c r="A6659">
        <v>7281021</v>
      </c>
      <c r="B6659" s="1">
        <v>45447.375</v>
      </c>
      <c r="C6659" t="s">
        <v>7</v>
      </c>
      <c r="D6659" t="s">
        <v>8</v>
      </c>
      <c r="E6659" t="s">
        <v>8796</v>
      </c>
      <c r="F6659">
        <v>635</v>
      </c>
      <c r="G6659">
        <v>0</v>
      </c>
      <c r="H6659">
        <v>3.585</v>
      </c>
      <c r="J6659" s="1" t="str">
        <f t="shared" ref="J6659:J6722" si="105">TEXT(YEAR(B6659),"0000")&amp;"-"&amp;TEXT(MONTH(B6659),"00")&amp;"-"&amp;TEXT(DAY(B6659),"00")&amp;"-"&amp;TEXT(HOUR(B6659),"00")</f>
        <v>2024-06-04-09</v>
      </c>
    </row>
    <row r="6660" spans="1:10" x14ac:dyDescent="0.45">
      <c r="A6660">
        <v>7282142</v>
      </c>
      <c r="B6660" s="1">
        <v>45447.416666666664</v>
      </c>
      <c r="C6660" t="s">
        <v>7</v>
      </c>
      <c r="D6660" t="s">
        <v>8</v>
      </c>
      <c r="E6660" t="s">
        <v>8796</v>
      </c>
      <c r="F6660">
        <v>635</v>
      </c>
      <c r="G6660">
        <v>0.189</v>
      </c>
      <c r="H6660">
        <v>3.944</v>
      </c>
      <c r="J6660" s="1" t="str">
        <f t="shared" si="105"/>
        <v>2024-06-04-10</v>
      </c>
    </row>
    <row r="6661" spans="1:10" x14ac:dyDescent="0.45">
      <c r="A6661">
        <v>7283092</v>
      </c>
      <c r="B6661" s="1">
        <v>45447.458333333336</v>
      </c>
      <c r="C6661" t="s">
        <v>7</v>
      </c>
      <c r="D6661" t="s">
        <v>8</v>
      </c>
      <c r="E6661" t="s">
        <v>8796</v>
      </c>
      <c r="F6661">
        <v>635</v>
      </c>
      <c r="G6661">
        <v>0</v>
      </c>
      <c r="H6661">
        <v>4.1079999999999997</v>
      </c>
      <c r="J6661" s="1" t="str">
        <f t="shared" si="105"/>
        <v>2024-06-04-11</v>
      </c>
    </row>
    <row r="6662" spans="1:10" x14ac:dyDescent="0.45">
      <c r="A6662">
        <v>7285101</v>
      </c>
      <c r="B6662" s="1">
        <v>45447.5</v>
      </c>
      <c r="C6662" t="s">
        <v>7</v>
      </c>
      <c r="D6662" t="s">
        <v>8</v>
      </c>
      <c r="E6662" t="s">
        <v>8796</v>
      </c>
      <c r="F6662">
        <v>635</v>
      </c>
      <c r="G6662">
        <v>0</v>
      </c>
      <c r="H6662">
        <v>3.8140000000000001</v>
      </c>
      <c r="J6662" s="1" t="str">
        <f t="shared" si="105"/>
        <v>2024-06-04-12</v>
      </c>
    </row>
    <row r="6663" spans="1:10" x14ac:dyDescent="0.45">
      <c r="A6663">
        <v>7285757</v>
      </c>
      <c r="B6663" s="1">
        <v>45447.541666666664</v>
      </c>
      <c r="C6663" t="s">
        <v>7</v>
      </c>
      <c r="D6663" t="s">
        <v>8</v>
      </c>
      <c r="E6663" t="s">
        <v>8796</v>
      </c>
      <c r="F6663">
        <v>635</v>
      </c>
      <c r="G6663">
        <v>0</v>
      </c>
      <c r="H6663">
        <v>3.431</v>
      </c>
      <c r="J6663" s="1" t="str">
        <f t="shared" si="105"/>
        <v>2024-06-04-13</v>
      </c>
    </row>
    <row r="6664" spans="1:10" x14ac:dyDescent="0.45">
      <c r="A6664">
        <v>7286330</v>
      </c>
      <c r="B6664" s="1">
        <v>45447.583333333336</v>
      </c>
      <c r="C6664" t="s">
        <v>7</v>
      </c>
      <c r="D6664" t="s">
        <v>8</v>
      </c>
      <c r="E6664" t="s">
        <v>8796</v>
      </c>
      <c r="F6664">
        <v>635</v>
      </c>
      <c r="G6664">
        <v>0</v>
      </c>
      <c r="H6664">
        <v>2.7</v>
      </c>
      <c r="J6664" s="1" t="str">
        <f t="shared" si="105"/>
        <v>2024-06-04-14</v>
      </c>
    </row>
    <row r="6665" spans="1:10" x14ac:dyDescent="0.45">
      <c r="A6665">
        <v>7287667</v>
      </c>
      <c r="B6665" s="1">
        <v>45447.625</v>
      </c>
      <c r="C6665" t="s">
        <v>7</v>
      </c>
      <c r="D6665" t="s">
        <v>8</v>
      </c>
      <c r="E6665" t="s">
        <v>8796</v>
      </c>
      <c r="F6665">
        <v>635</v>
      </c>
      <c r="G6665">
        <v>0.38400000000000001</v>
      </c>
      <c r="H6665">
        <v>1.512</v>
      </c>
      <c r="J6665" s="1" t="str">
        <f t="shared" si="105"/>
        <v>2024-06-04-15</v>
      </c>
    </row>
    <row r="6666" spans="1:10" x14ac:dyDescent="0.45">
      <c r="A6666">
        <v>7288566</v>
      </c>
      <c r="B6666" s="1">
        <v>45447.666666666664</v>
      </c>
      <c r="C6666" t="s">
        <v>7</v>
      </c>
      <c r="D6666" t="s">
        <v>8</v>
      </c>
      <c r="E6666" t="s">
        <v>8796</v>
      </c>
      <c r="F6666">
        <v>635</v>
      </c>
      <c r="G6666">
        <v>0.64800000000000002</v>
      </c>
      <c r="H6666">
        <v>0.58599999999999997</v>
      </c>
      <c r="J6666" s="1" t="str">
        <f t="shared" si="105"/>
        <v>2024-06-04-16</v>
      </c>
    </row>
    <row r="6667" spans="1:10" x14ac:dyDescent="0.45">
      <c r="A6667">
        <v>7289573</v>
      </c>
      <c r="B6667" s="1">
        <v>45447.708333333336</v>
      </c>
      <c r="C6667" t="s">
        <v>7</v>
      </c>
      <c r="D6667" t="s">
        <v>8</v>
      </c>
      <c r="E6667" t="s">
        <v>8796</v>
      </c>
      <c r="F6667">
        <v>635</v>
      </c>
      <c r="G6667">
        <v>0.18</v>
      </c>
      <c r="H6667">
        <v>0.121</v>
      </c>
      <c r="J6667" s="1" t="str">
        <f t="shared" si="105"/>
        <v>2024-06-04-17</v>
      </c>
    </row>
    <row r="6668" spans="1:10" x14ac:dyDescent="0.45">
      <c r="A6668">
        <v>7291655</v>
      </c>
      <c r="B6668" s="1">
        <v>45447.75</v>
      </c>
      <c r="C6668" t="s">
        <v>7</v>
      </c>
      <c r="D6668" t="s">
        <v>8</v>
      </c>
      <c r="E6668" t="s">
        <v>8796</v>
      </c>
      <c r="F6668">
        <v>635</v>
      </c>
      <c r="G6668">
        <v>0.32800000000000001</v>
      </c>
      <c r="H6668">
        <v>1.4E-2</v>
      </c>
      <c r="J6668" s="1" t="str">
        <f t="shared" si="105"/>
        <v>2024-06-04-18</v>
      </c>
    </row>
    <row r="6669" spans="1:10" x14ac:dyDescent="0.45">
      <c r="A6669">
        <v>7292184</v>
      </c>
      <c r="B6669" s="1">
        <v>45447.791666666664</v>
      </c>
      <c r="C6669" t="s">
        <v>7</v>
      </c>
      <c r="D6669" t="s">
        <v>8</v>
      </c>
      <c r="E6669" t="s">
        <v>8796</v>
      </c>
      <c r="F6669">
        <v>635</v>
      </c>
      <c r="G6669">
        <v>0.26300000000000001</v>
      </c>
      <c r="H6669">
        <v>0</v>
      </c>
      <c r="J6669" s="1" t="str">
        <f t="shared" si="105"/>
        <v>2024-06-04-19</v>
      </c>
    </row>
    <row r="6670" spans="1:10" x14ac:dyDescent="0.45">
      <c r="A6670">
        <v>7293091</v>
      </c>
      <c r="B6670" s="1">
        <v>45447.833333333336</v>
      </c>
      <c r="C6670" t="s">
        <v>7</v>
      </c>
      <c r="D6670" t="s">
        <v>8</v>
      </c>
      <c r="E6670" t="s">
        <v>8796</v>
      </c>
      <c r="F6670">
        <v>635</v>
      </c>
      <c r="G6670">
        <v>0.25800000000000001</v>
      </c>
      <c r="H6670">
        <v>0</v>
      </c>
      <c r="J6670" s="1" t="str">
        <f t="shared" si="105"/>
        <v>2024-06-04-20</v>
      </c>
    </row>
    <row r="6671" spans="1:10" x14ac:dyDescent="0.45">
      <c r="A6671">
        <v>7294757</v>
      </c>
      <c r="B6671" s="1">
        <v>45447.875</v>
      </c>
      <c r="C6671" t="s">
        <v>7</v>
      </c>
      <c r="D6671" t="s">
        <v>8</v>
      </c>
      <c r="E6671" t="s">
        <v>8796</v>
      </c>
      <c r="F6671">
        <v>635</v>
      </c>
      <c r="G6671">
        <v>0.22500000000000001</v>
      </c>
      <c r="H6671">
        <v>0</v>
      </c>
      <c r="J6671" s="1" t="str">
        <f t="shared" si="105"/>
        <v>2024-06-04-21</v>
      </c>
    </row>
    <row r="6672" spans="1:10" x14ac:dyDescent="0.45">
      <c r="A6672">
        <v>7295153</v>
      </c>
      <c r="B6672" s="1">
        <v>45447.916666666664</v>
      </c>
      <c r="C6672" t="s">
        <v>7</v>
      </c>
      <c r="D6672" t="s">
        <v>8</v>
      </c>
      <c r="E6672" t="s">
        <v>8796</v>
      </c>
      <c r="F6672">
        <v>635</v>
      </c>
      <c r="G6672">
        <v>0.19500000000000001</v>
      </c>
      <c r="H6672">
        <v>0</v>
      </c>
      <c r="J6672" s="1" t="str">
        <f t="shared" si="105"/>
        <v>2024-06-04-22</v>
      </c>
    </row>
    <row r="6673" spans="1:10" x14ac:dyDescent="0.45">
      <c r="A6673">
        <v>7296653</v>
      </c>
      <c r="B6673" s="1">
        <v>45447.958333333336</v>
      </c>
      <c r="C6673" t="s">
        <v>7</v>
      </c>
      <c r="D6673" t="s">
        <v>8</v>
      </c>
      <c r="E6673" t="s">
        <v>8796</v>
      </c>
      <c r="F6673">
        <v>635</v>
      </c>
      <c r="G6673">
        <v>0.183</v>
      </c>
      <c r="H6673">
        <v>0</v>
      </c>
      <c r="J6673" s="1" t="str">
        <f t="shared" si="105"/>
        <v>2024-06-04-23</v>
      </c>
    </row>
    <row r="6674" spans="1:10" x14ac:dyDescent="0.45">
      <c r="A6674">
        <v>7297612</v>
      </c>
      <c r="B6674" s="1">
        <v>45448</v>
      </c>
      <c r="C6674" t="s">
        <v>7</v>
      </c>
      <c r="D6674" t="s">
        <v>8</v>
      </c>
      <c r="E6674" t="s">
        <v>8796</v>
      </c>
      <c r="F6674">
        <v>635</v>
      </c>
      <c r="G6674">
        <v>0.108</v>
      </c>
      <c r="H6674">
        <v>0</v>
      </c>
      <c r="J6674" s="1" t="str">
        <f t="shared" si="105"/>
        <v>2024-06-05-00</v>
      </c>
    </row>
    <row r="6675" spans="1:10" x14ac:dyDescent="0.45">
      <c r="A6675">
        <v>7299111</v>
      </c>
      <c r="B6675" s="1">
        <v>45448.041666666664</v>
      </c>
      <c r="C6675" t="s">
        <v>7</v>
      </c>
      <c r="D6675" t="s">
        <v>8</v>
      </c>
      <c r="E6675" t="s">
        <v>8796</v>
      </c>
      <c r="F6675">
        <v>635</v>
      </c>
      <c r="G6675">
        <v>0.14199999999999999</v>
      </c>
      <c r="H6675">
        <v>0</v>
      </c>
      <c r="J6675" s="1" t="str">
        <f t="shared" si="105"/>
        <v>2024-06-05-01</v>
      </c>
    </row>
    <row r="6676" spans="1:10" x14ac:dyDescent="0.45">
      <c r="A6676">
        <v>7300170</v>
      </c>
      <c r="B6676" s="1">
        <v>45448.083333333336</v>
      </c>
      <c r="C6676" t="s">
        <v>7</v>
      </c>
      <c r="D6676" t="s">
        <v>8</v>
      </c>
      <c r="E6676" t="s">
        <v>8796</v>
      </c>
      <c r="F6676">
        <v>635</v>
      </c>
      <c r="G6676">
        <v>9.7000000000000003E-2</v>
      </c>
      <c r="H6676">
        <v>2.1000000000000001E-2</v>
      </c>
      <c r="J6676" s="1" t="str">
        <f t="shared" si="105"/>
        <v>2024-06-05-02</v>
      </c>
    </row>
    <row r="6677" spans="1:10" x14ac:dyDescent="0.45">
      <c r="A6677">
        <v>7300486</v>
      </c>
      <c r="B6677" s="1">
        <v>45448.125</v>
      </c>
      <c r="C6677" t="s">
        <v>7</v>
      </c>
      <c r="D6677" t="s">
        <v>8</v>
      </c>
      <c r="E6677" t="s">
        <v>8796</v>
      </c>
      <c r="F6677">
        <v>635</v>
      </c>
      <c r="G6677">
        <v>0.127</v>
      </c>
      <c r="H6677">
        <v>8.5999999999999993E-2</v>
      </c>
      <c r="J6677" s="1" t="str">
        <f t="shared" si="105"/>
        <v>2024-06-05-03</v>
      </c>
    </row>
    <row r="6678" spans="1:10" x14ac:dyDescent="0.45">
      <c r="A6678">
        <v>7302401</v>
      </c>
      <c r="B6678" s="1">
        <v>45448.166666666664</v>
      </c>
      <c r="C6678" t="s">
        <v>7</v>
      </c>
      <c r="D6678" t="s">
        <v>8</v>
      </c>
      <c r="E6678" t="s">
        <v>8796</v>
      </c>
      <c r="F6678">
        <v>635</v>
      </c>
      <c r="G6678">
        <v>2E-3</v>
      </c>
      <c r="H6678">
        <v>0.59599999999999997</v>
      </c>
      <c r="J6678" s="1" t="str">
        <f t="shared" si="105"/>
        <v>2024-06-05-04</v>
      </c>
    </row>
    <row r="6679" spans="1:10" x14ac:dyDescent="0.45">
      <c r="A6679">
        <v>7303214</v>
      </c>
      <c r="B6679" s="1">
        <v>45448.208333333336</v>
      </c>
      <c r="C6679" t="s">
        <v>7</v>
      </c>
      <c r="D6679" t="s">
        <v>8</v>
      </c>
      <c r="E6679" t="s">
        <v>8796</v>
      </c>
      <c r="F6679">
        <v>635</v>
      </c>
      <c r="G6679">
        <v>0</v>
      </c>
      <c r="H6679">
        <v>1.5369999999999999</v>
      </c>
      <c r="J6679" s="1" t="str">
        <f t="shared" si="105"/>
        <v>2024-06-05-05</v>
      </c>
    </row>
    <row r="6680" spans="1:10" x14ac:dyDescent="0.45">
      <c r="A6680">
        <v>7304847</v>
      </c>
      <c r="B6680" s="1">
        <v>45448.25</v>
      </c>
      <c r="C6680" t="s">
        <v>7</v>
      </c>
      <c r="D6680" t="s">
        <v>8</v>
      </c>
      <c r="E6680" t="s">
        <v>8796</v>
      </c>
      <c r="F6680">
        <v>635</v>
      </c>
      <c r="G6680">
        <v>0</v>
      </c>
      <c r="H6680">
        <v>2.5379999999999998</v>
      </c>
      <c r="J6680" s="1" t="str">
        <f t="shared" si="105"/>
        <v>2024-06-05-06</v>
      </c>
    </row>
    <row r="6681" spans="1:10" x14ac:dyDescent="0.45">
      <c r="A6681">
        <v>7305774</v>
      </c>
      <c r="B6681" s="1">
        <v>45448.291666666664</v>
      </c>
      <c r="C6681" t="s">
        <v>7</v>
      </c>
      <c r="D6681" t="s">
        <v>8</v>
      </c>
      <c r="E6681" t="s">
        <v>8796</v>
      </c>
      <c r="F6681">
        <v>635</v>
      </c>
      <c r="G6681">
        <v>0</v>
      </c>
      <c r="H6681">
        <v>3.0529999999999999</v>
      </c>
      <c r="J6681" s="1" t="str">
        <f t="shared" si="105"/>
        <v>2024-06-05-07</v>
      </c>
    </row>
    <row r="6682" spans="1:10" x14ac:dyDescent="0.45">
      <c r="A6682">
        <v>7306493</v>
      </c>
      <c r="B6682" s="1">
        <v>45448.333333333336</v>
      </c>
      <c r="C6682" t="s">
        <v>7</v>
      </c>
      <c r="D6682" t="s">
        <v>8</v>
      </c>
      <c r="E6682" t="s">
        <v>8796</v>
      </c>
      <c r="F6682">
        <v>635</v>
      </c>
      <c r="G6682">
        <v>0</v>
      </c>
      <c r="H6682">
        <v>3.6309999999999998</v>
      </c>
      <c r="J6682" s="1" t="str">
        <f t="shared" si="105"/>
        <v>2024-06-05-08</v>
      </c>
    </row>
    <row r="6683" spans="1:10" x14ac:dyDescent="0.45">
      <c r="A6683">
        <v>7308008</v>
      </c>
      <c r="B6683" s="1">
        <v>45448.375</v>
      </c>
      <c r="C6683" t="s">
        <v>7</v>
      </c>
      <c r="D6683" t="s">
        <v>8</v>
      </c>
      <c r="E6683" t="s">
        <v>8796</v>
      </c>
      <c r="F6683">
        <v>635</v>
      </c>
      <c r="G6683">
        <v>0</v>
      </c>
      <c r="H6683">
        <v>4.1559999999999997</v>
      </c>
      <c r="J6683" s="1" t="str">
        <f t="shared" si="105"/>
        <v>2024-06-05-09</v>
      </c>
    </row>
    <row r="6684" spans="1:10" x14ac:dyDescent="0.45">
      <c r="A6684">
        <v>7308247</v>
      </c>
      <c r="B6684" s="1">
        <v>45448.416666666664</v>
      </c>
      <c r="C6684" t="s">
        <v>7</v>
      </c>
      <c r="D6684" t="s">
        <v>8</v>
      </c>
      <c r="E6684" t="s">
        <v>8796</v>
      </c>
      <c r="F6684">
        <v>635</v>
      </c>
      <c r="G6684">
        <v>0</v>
      </c>
      <c r="H6684">
        <v>2.5920000000000001</v>
      </c>
      <c r="J6684" s="1" t="str">
        <f t="shared" si="105"/>
        <v>2024-06-05-10</v>
      </c>
    </row>
    <row r="6685" spans="1:10" x14ac:dyDescent="0.45">
      <c r="A6685">
        <v>7309544</v>
      </c>
      <c r="B6685" s="1">
        <v>45448.458333333336</v>
      </c>
      <c r="C6685" t="s">
        <v>7</v>
      </c>
      <c r="D6685" t="s">
        <v>8</v>
      </c>
      <c r="E6685" t="s">
        <v>8796</v>
      </c>
      <c r="F6685">
        <v>635</v>
      </c>
      <c r="G6685">
        <v>0</v>
      </c>
      <c r="H6685">
        <v>2.5499999999999998</v>
      </c>
      <c r="J6685" s="1" t="str">
        <f t="shared" si="105"/>
        <v>2024-06-05-11</v>
      </c>
    </row>
    <row r="6686" spans="1:10" x14ac:dyDescent="0.45">
      <c r="A6686">
        <v>7310594</v>
      </c>
      <c r="B6686" s="1">
        <v>45448.5</v>
      </c>
      <c r="C6686" t="s">
        <v>7</v>
      </c>
      <c r="D6686" t="s">
        <v>8</v>
      </c>
      <c r="E6686" t="s">
        <v>8796</v>
      </c>
      <c r="F6686">
        <v>635</v>
      </c>
      <c r="G6686">
        <v>0</v>
      </c>
      <c r="H6686">
        <v>3.5049999999999999</v>
      </c>
      <c r="J6686" s="1" t="str">
        <f t="shared" si="105"/>
        <v>2024-06-05-12</v>
      </c>
    </row>
    <row r="6687" spans="1:10" x14ac:dyDescent="0.45">
      <c r="A6687">
        <v>7311490</v>
      </c>
      <c r="B6687" s="1">
        <v>45448.541666666664</v>
      </c>
      <c r="C6687" t="s">
        <v>7</v>
      </c>
      <c r="D6687" t="s">
        <v>8</v>
      </c>
      <c r="E6687" t="s">
        <v>8796</v>
      </c>
      <c r="F6687">
        <v>635</v>
      </c>
      <c r="G6687">
        <v>0.107</v>
      </c>
      <c r="H6687">
        <v>3.3130000000000002</v>
      </c>
      <c r="J6687" s="1" t="str">
        <f t="shared" si="105"/>
        <v>2024-06-05-13</v>
      </c>
    </row>
    <row r="6688" spans="1:10" x14ac:dyDescent="0.45">
      <c r="A6688">
        <v>7313528</v>
      </c>
      <c r="B6688" s="1">
        <v>45448.583333333336</v>
      </c>
      <c r="C6688" t="s">
        <v>7</v>
      </c>
      <c r="D6688" t="s">
        <v>8</v>
      </c>
      <c r="E6688" t="s">
        <v>8796</v>
      </c>
      <c r="F6688">
        <v>635</v>
      </c>
      <c r="G6688">
        <v>0</v>
      </c>
      <c r="H6688">
        <v>2.2440000000000002</v>
      </c>
      <c r="J6688" s="1" t="str">
        <f t="shared" si="105"/>
        <v>2024-06-05-14</v>
      </c>
    </row>
    <row r="6689" spans="1:10" x14ac:dyDescent="0.45">
      <c r="A6689">
        <v>7313976</v>
      </c>
      <c r="B6689" s="1">
        <v>45448.625</v>
      </c>
      <c r="C6689" t="s">
        <v>7</v>
      </c>
      <c r="D6689" t="s">
        <v>8</v>
      </c>
      <c r="E6689" t="s">
        <v>8796</v>
      </c>
      <c r="F6689">
        <v>635</v>
      </c>
      <c r="G6689">
        <v>1E-3</v>
      </c>
      <c r="H6689">
        <v>1.2110000000000001</v>
      </c>
      <c r="J6689" s="1" t="str">
        <f t="shared" si="105"/>
        <v>2024-06-05-15</v>
      </c>
    </row>
    <row r="6690" spans="1:10" x14ac:dyDescent="0.45">
      <c r="A6690">
        <v>7315425</v>
      </c>
      <c r="B6690" s="1">
        <v>45448.666666666664</v>
      </c>
      <c r="C6690" t="s">
        <v>7</v>
      </c>
      <c r="D6690" t="s">
        <v>8</v>
      </c>
      <c r="E6690" t="s">
        <v>8796</v>
      </c>
      <c r="F6690">
        <v>635</v>
      </c>
      <c r="G6690">
        <v>0</v>
      </c>
      <c r="H6690">
        <v>0.70899999999999996</v>
      </c>
      <c r="J6690" s="1" t="str">
        <f t="shared" si="105"/>
        <v>2024-06-05-16</v>
      </c>
    </row>
    <row r="6691" spans="1:10" x14ac:dyDescent="0.45">
      <c r="A6691">
        <v>7316147</v>
      </c>
      <c r="B6691" s="1">
        <v>45448.708333333336</v>
      </c>
      <c r="C6691" t="s">
        <v>7</v>
      </c>
      <c r="D6691" t="s">
        <v>8</v>
      </c>
      <c r="E6691" t="s">
        <v>8796</v>
      </c>
      <c r="F6691">
        <v>635</v>
      </c>
      <c r="G6691">
        <v>0.158</v>
      </c>
      <c r="H6691">
        <v>0.109</v>
      </c>
      <c r="J6691" s="1" t="str">
        <f t="shared" si="105"/>
        <v>2024-06-05-17</v>
      </c>
    </row>
    <row r="6692" spans="1:10" x14ac:dyDescent="0.45">
      <c r="A6692">
        <v>7317513</v>
      </c>
      <c r="B6692" s="1">
        <v>45448.75</v>
      </c>
      <c r="C6692" t="s">
        <v>7</v>
      </c>
      <c r="D6692" t="s">
        <v>8</v>
      </c>
      <c r="E6692" t="s">
        <v>8796</v>
      </c>
      <c r="F6692">
        <v>635</v>
      </c>
      <c r="G6692">
        <v>0.34599999999999997</v>
      </c>
      <c r="H6692">
        <v>1.6E-2</v>
      </c>
      <c r="J6692" s="1" t="str">
        <f t="shared" si="105"/>
        <v>2024-06-05-18</v>
      </c>
    </row>
    <row r="6693" spans="1:10" x14ac:dyDescent="0.45">
      <c r="A6693">
        <v>7318192</v>
      </c>
      <c r="B6693" s="1">
        <v>45448.791666666664</v>
      </c>
      <c r="C6693" t="s">
        <v>7</v>
      </c>
      <c r="D6693" t="s">
        <v>8</v>
      </c>
      <c r="E6693" t="s">
        <v>8796</v>
      </c>
      <c r="F6693">
        <v>635</v>
      </c>
      <c r="G6693">
        <v>0.34200000000000003</v>
      </c>
      <c r="H6693">
        <v>0</v>
      </c>
      <c r="J6693" s="1" t="str">
        <f t="shared" si="105"/>
        <v>2024-06-05-19</v>
      </c>
    </row>
    <row r="6694" spans="1:10" x14ac:dyDescent="0.45">
      <c r="A6694">
        <v>7319352</v>
      </c>
      <c r="B6694" s="1">
        <v>45448.833333333336</v>
      </c>
      <c r="C6694" t="s">
        <v>7</v>
      </c>
      <c r="D6694" t="s">
        <v>8</v>
      </c>
      <c r="E6694" t="s">
        <v>8796</v>
      </c>
      <c r="F6694">
        <v>635</v>
      </c>
      <c r="G6694">
        <v>0.28699999999999998</v>
      </c>
      <c r="H6694">
        <v>0</v>
      </c>
      <c r="J6694" s="1" t="str">
        <f t="shared" si="105"/>
        <v>2024-06-05-20</v>
      </c>
    </row>
    <row r="6695" spans="1:10" x14ac:dyDescent="0.45">
      <c r="A6695">
        <v>7321194</v>
      </c>
      <c r="B6695" s="1">
        <v>45448.875</v>
      </c>
      <c r="C6695" t="s">
        <v>7</v>
      </c>
      <c r="D6695" t="s">
        <v>8</v>
      </c>
      <c r="E6695" t="s">
        <v>8796</v>
      </c>
      <c r="F6695">
        <v>635</v>
      </c>
      <c r="G6695">
        <v>0.26700000000000002</v>
      </c>
      <c r="H6695">
        <v>0</v>
      </c>
      <c r="J6695" s="1" t="str">
        <f t="shared" si="105"/>
        <v>2024-06-05-21</v>
      </c>
    </row>
    <row r="6696" spans="1:10" x14ac:dyDescent="0.45">
      <c r="A6696">
        <v>7321290</v>
      </c>
      <c r="B6696" s="1">
        <v>45448.916666666664</v>
      </c>
      <c r="C6696" t="s">
        <v>7</v>
      </c>
      <c r="D6696" t="s">
        <v>8</v>
      </c>
      <c r="E6696" t="s">
        <v>8796</v>
      </c>
      <c r="F6696">
        <v>635</v>
      </c>
      <c r="G6696">
        <v>0.21099999999999999</v>
      </c>
      <c r="H6696">
        <v>0</v>
      </c>
      <c r="J6696" s="1" t="str">
        <f t="shared" si="105"/>
        <v>2024-06-05-22</v>
      </c>
    </row>
    <row r="6697" spans="1:10" x14ac:dyDescent="0.45">
      <c r="A6697">
        <v>7322652</v>
      </c>
      <c r="B6697" s="1">
        <v>45448.958333333336</v>
      </c>
      <c r="C6697" t="s">
        <v>7</v>
      </c>
      <c r="D6697" t="s">
        <v>8</v>
      </c>
      <c r="E6697" t="s">
        <v>8796</v>
      </c>
      <c r="F6697">
        <v>635</v>
      </c>
      <c r="G6697">
        <v>0.16600000000000001</v>
      </c>
      <c r="H6697">
        <v>0</v>
      </c>
      <c r="J6697" s="1" t="str">
        <f t="shared" si="105"/>
        <v>2024-06-05-23</v>
      </c>
    </row>
    <row r="6698" spans="1:10" x14ac:dyDescent="0.45">
      <c r="A6698">
        <v>7324474</v>
      </c>
      <c r="B6698" s="1">
        <v>45449</v>
      </c>
      <c r="C6698" t="s">
        <v>7</v>
      </c>
      <c r="D6698" t="s">
        <v>8</v>
      </c>
      <c r="E6698" t="s">
        <v>8796</v>
      </c>
      <c r="F6698">
        <v>635</v>
      </c>
      <c r="G6698">
        <v>0.23699999999999999</v>
      </c>
      <c r="H6698">
        <v>0</v>
      </c>
      <c r="J6698" s="1" t="str">
        <f t="shared" si="105"/>
        <v>2024-06-06-00</v>
      </c>
    </row>
    <row r="6699" spans="1:10" x14ac:dyDescent="0.45">
      <c r="A6699">
        <v>7324704</v>
      </c>
      <c r="B6699" s="1">
        <v>45449.041666666664</v>
      </c>
      <c r="C6699" t="s">
        <v>7</v>
      </c>
      <c r="D6699" t="s">
        <v>8</v>
      </c>
      <c r="E6699" t="s">
        <v>8796</v>
      </c>
      <c r="F6699">
        <v>635</v>
      </c>
      <c r="G6699">
        <v>0.19700000000000001</v>
      </c>
      <c r="H6699">
        <v>0</v>
      </c>
      <c r="J6699" s="1" t="str">
        <f t="shared" si="105"/>
        <v>2024-06-06-01</v>
      </c>
    </row>
    <row r="6700" spans="1:10" x14ac:dyDescent="0.45">
      <c r="A6700">
        <v>7326317</v>
      </c>
      <c r="B6700" s="1">
        <v>45449.083333333336</v>
      </c>
      <c r="C6700" t="s">
        <v>7</v>
      </c>
      <c r="D6700" t="s">
        <v>8</v>
      </c>
      <c r="E6700" t="s">
        <v>8796</v>
      </c>
      <c r="F6700">
        <v>635</v>
      </c>
      <c r="G6700">
        <v>0.155</v>
      </c>
      <c r="H6700">
        <v>8.9999999999999993E-3</v>
      </c>
      <c r="J6700" s="1" t="str">
        <f t="shared" si="105"/>
        <v>2024-06-06-02</v>
      </c>
    </row>
    <row r="6701" spans="1:10" x14ac:dyDescent="0.45">
      <c r="A6701">
        <v>7327055</v>
      </c>
      <c r="B6701" s="1">
        <v>45449.125</v>
      </c>
      <c r="C6701" t="s">
        <v>7</v>
      </c>
      <c r="D6701" t="s">
        <v>8</v>
      </c>
      <c r="E6701" t="s">
        <v>8796</v>
      </c>
      <c r="F6701">
        <v>635</v>
      </c>
      <c r="G6701">
        <v>0.112</v>
      </c>
      <c r="H6701">
        <v>6.2E-2</v>
      </c>
      <c r="J6701" s="1" t="str">
        <f t="shared" si="105"/>
        <v>2024-06-06-03</v>
      </c>
    </row>
    <row r="6702" spans="1:10" x14ac:dyDescent="0.45">
      <c r="A6702">
        <v>7328121</v>
      </c>
      <c r="B6702" s="1">
        <v>45449.166666666664</v>
      </c>
      <c r="C6702" t="s">
        <v>7</v>
      </c>
      <c r="D6702" t="s">
        <v>8</v>
      </c>
      <c r="E6702" t="s">
        <v>8796</v>
      </c>
      <c r="F6702">
        <v>635</v>
      </c>
      <c r="G6702">
        <v>2.7E-2</v>
      </c>
      <c r="H6702">
        <v>0.48</v>
      </c>
      <c r="J6702" s="1" t="str">
        <f t="shared" si="105"/>
        <v>2024-06-06-04</v>
      </c>
    </row>
    <row r="6703" spans="1:10" x14ac:dyDescent="0.45">
      <c r="A6703">
        <v>7329388</v>
      </c>
      <c r="B6703" s="1">
        <v>45449.208333333336</v>
      </c>
      <c r="C6703" t="s">
        <v>7</v>
      </c>
      <c r="D6703" t="s">
        <v>8</v>
      </c>
      <c r="E6703" t="s">
        <v>8796</v>
      </c>
      <c r="F6703">
        <v>635</v>
      </c>
      <c r="G6703">
        <v>0.434</v>
      </c>
      <c r="H6703">
        <v>0.42599999999999999</v>
      </c>
      <c r="J6703" s="1" t="str">
        <f t="shared" si="105"/>
        <v>2024-06-06-05</v>
      </c>
    </row>
    <row r="6704" spans="1:10" x14ac:dyDescent="0.45">
      <c r="A6704">
        <v>7330180</v>
      </c>
      <c r="B6704" s="1">
        <v>45449.25</v>
      </c>
      <c r="C6704" t="s">
        <v>7</v>
      </c>
      <c r="D6704" t="s">
        <v>8</v>
      </c>
      <c r="E6704" t="s">
        <v>8796</v>
      </c>
      <c r="F6704">
        <v>635</v>
      </c>
      <c r="G6704">
        <v>0</v>
      </c>
      <c r="H6704">
        <v>1.9390000000000001</v>
      </c>
      <c r="J6704" s="1" t="str">
        <f t="shared" si="105"/>
        <v>2024-06-06-06</v>
      </c>
    </row>
    <row r="6705" spans="1:10" x14ac:dyDescent="0.45">
      <c r="A6705">
        <v>7331876</v>
      </c>
      <c r="B6705" s="1">
        <v>45449.291666666664</v>
      </c>
      <c r="C6705" t="s">
        <v>7</v>
      </c>
      <c r="D6705" t="s">
        <v>8</v>
      </c>
      <c r="E6705" t="s">
        <v>8796</v>
      </c>
      <c r="F6705">
        <v>635</v>
      </c>
      <c r="G6705">
        <v>1.2310000000000001</v>
      </c>
      <c r="H6705">
        <v>2.0110000000000001</v>
      </c>
      <c r="J6705" s="1" t="str">
        <f t="shared" si="105"/>
        <v>2024-06-06-07</v>
      </c>
    </row>
    <row r="6706" spans="1:10" x14ac:dyDescent="0.45">
      <c r="A6706">
        <v>7333253</v>
      </c>
      <c r="B6706" s="1">
        <v>45449.333333333336</v>
      </c>
      <c r="C6706" t="s">
        <v>7</v>
      </c>
      <c r="D6706" t="s">
        <v>8</v>
      </c>
      <c r="E6706" t="s">
        <v>8796</v>
      </c>
      <c r="F6706">
        <v>635</v>
      </c>
      <c r="G6706">
        <v>0.33200000000000002</v>
      </c>
      <c r="H6706">
        <v>3.4809999999999999</v>
      </c>
      <c r="J6706" s="1" t="str">
        <f t="shared" si="105"/>
        <v>2024-06-06-08</v>
      </c>
    </row>
    <row r="6707" spans="1:10" x14ac:dyDescent="0.45">
      <c r="A6707">
        <v>7334181</v>
      </c>
      <c r="B6707" s="1">
        <v>45449.375</v>
      </c>
      <c r="C6707" t="s">
        <v>7</v>
      </c>
      <c r="D6707" t="s">
        <v>8</v>
      </c>
      <c r="E6707" t="s">
        <v>8796</v>
      </c>
      <c r="F6707">
        <v>635</v>
      </c>
      <c r="G6707">
        <v>0</v>
      </c>
      <c r="H6707">
        <v>4.173</v>
      </c>
      <c r="J6707" s="1" t="str">
        <f t="shared" si="105"/>
        <v>2024-06-06-09</v>
      </c>
    </row>
    <row r="6708" spans="1:10" x14ac:dyDescent="0.45">
      <c r="A6708">
        <v>7334933</v>
      </c>
      <c r="B6708" s="1">
        <v>45449.416666666664</v>
      </c>
      <c r="C6708" t="s">
        <v>7</v>
      </c>
      <c r="D6708" t="s">
        <v>8</v>
      </c>
      <c r="E6708" t="s">
        <v>8796</v>
      </c>
      <c r="F6708">
        <v>635</v>
      </c>
      <c r="G6708">
        <v>0.40100000000000002</v>
      </c>
      <c r="H6708">
        <v>4.0060000000000002</v>
      </c>
      <c r="J6708" s="1" t="str">
        <f t="shared" si="105"/>
        <v>2024-06-06-10</v>
      </c>
    </row>
    <row r="6709" spans="1:10" x14ac:dyDescent="0.45">
      <c r="A6709">
        <v>7336125</v>
      </c>
      <c r="B6709" s="1">
        <v>45449.458333333336</v>
      </c>
      <c r="C6709" t="s">
        <v>7</v>
      </c>
      <c r="D6709" t="s">
        <v>8</v>
      </c>
      <c r="E6709" t="s">
        <v>8796</v>
      </c>
      <c r="F6709">
        <v>635</v>
      </c>
      <c r="G6709">
        <v>0</v>
      </c>
      <c r="H6709">
        <v>4.4189999999999996</v>
      </c>
      <c r="J6709" s="1" t="str">
        <f t="shared" si="105"/>
        <v>2024-06-06-11</v>
      </c>
    </row>
    <row r="6710" spans="1:10" x14ac:dyDescent="0.45">
      <c r="A6710">
        <v>7337309</v>
      </c>
      <c r="B6710" s="1">
        <v>45449.5</v>
      </c>
      <c r="C6710" t="s">
        <v>7</v>
      </c>
      <c r="D6710" t="s">
        <v>8</v>
      </c>
      <c r="E6710" t="s">
        <v>8796</v>
      </c>
      <c r="F6710">
        <v>635</v>
      </c>
      <c r="G6710">
        <v>0</v>
      </c>
      <c r="H6710">
        <v>3.9950000000000001</v>
      </c>
      <c r="J6710" s="1" t="str">
        <f t="shared" si="105"/>
        <v>2024-06-06-12</v>
      </c>
    </row>
    <row r="6711" spans="1:10" x14ac:dyDescent="0.45">
      <c r="A6711">
        <v>7337709</v>
      </c>
      <c r="B6711" s="1">
        <v>45449.541666666664</v>
      </c>
      <c r="C6711" t="s">
        <v>7</v>
      </c>
      <c r="D6711" t="s">
        <v>8</v>
      </c>
      <c r="E6711" t="s">
        <v>8796</v>
      </c>
      <c r="F6711">
        <v>635</v>
      </c>
      <c r="G6711">
        <v>0.05</v>
      </c>
      <c r="H6711">
        <v>3.3919999999999999</v>
      </c>
      <c r="J6711" s="1" t="str">
        <f t="shared" si="105"/>
        <v>2024-06-06-13</v>
      </c>
    </row>
    <row r="6712" spans="1:10" x14ac:dyDescent="0.45">
      <c r="A6712">
        <v>7339565</v>
      </c>
      <c r="B6712" s="1">
        <v>45449.583333333336</v>
      </c>
      <c r="C6712" t="s">
        <v>7</v>
      </c>
      <c r="D6712" t="s">
        <v>8</v>
      </c>
      <c r="E6712" t="s">
        <v>8796</v>
      </c>
      <c r="F6712">
        <v>635</v>
      </c>
      <c r="G6712">
        <v>0</v>
      </c>
      <c r="H6712">
        <v>2.706</v>
      </c>
      <c r="J6712" s="1" t="str">
        <f t="shared" si="105"/>
        <v>2024-06-06-14</v>
      </c>
    </row>
    <row r="6713" spans="1:10" x14ac:dyDescent="0.45">
      <c r="A6713">
        <v>7339957</v>
      </c>
      <c r="B6713" s="1">
        <v>45449.625</v>
      </c>
      <c r="C6713" t="s">
        <v>7</v>
      </c>
      <c r="D6713" t="s">
        <v>8</v>
      </c>
      <c r="E6713" t="s">
        <v>8796</v>
      </c>
      <c r="F6713">
        <v>635</v>
      </c>
      <c r="G6713">
        <v>0</v>
      </c>
      <c r="H6713">
        <v>1.6970000000000001</v>
      </c>
      <c r="J6713" s="1" t="str">
        <f t="shared" si="105"/>
        <v>2024-06-06-15</v>
      </c>
    </row>
    <row r="6714" spans="1:10" x14ac:dyDescent="0.45">
      <c r="A6714">
        <v>7342003</v>
      </c>
      <c r="B6714" s="1">
        <v>45449.666666666664</v>
      </c>
      <c r="C6714" t="s">
        <v>7</v>
      </c>
      <c r="D6714" t="s">
        <v>8</v>
      </c>
      <c r="E6714" t="s">
        <v>8796</v>
      </c>
      <c r="F6714">
        <v>635</v>
      </c>
      <c r="G6714">
        <v>4.0000000000000001E-3</v>
      </c>
      <c r="H6714">
        <v>0.83199999999999996</v>
      </c>
      <c r="J6714" s="1" t="str">
        <f t="shared" si="105"/>
        <v>2024-06-06-16</v>
      </c>
    </row>
    <row r="6715" spans="1:10" x14ac:dyDescent="0.45">
      <c r="A6715">
        <v>7342413</v>
      </c>
      <c r="B6715" s="1">
        <v>45449.708333333336</v>
      </c>
      <c r="C6715" t="s">
        <v>7</v>
      </c>
      <c r="D6715" t="s">
        <v>8</v>
      </c>
      <c r="E6715" t="s">
        <v>8796</v>
      </c>
      <c r="F6715">
        <v>635</v>
      </c>
      <c r="G6715">
        <v>0.09</v>
      </c>
      <c r="H6715">
        <v>0.252</v>
      </c>
      <c r="J6715" s="1" t="str">
        <f t="shared" si="105"/>
        <v>2024-06-06-17</v>
      </c>
    </row>
    <row r="6716" spans="1:10" x14ac:dyDescent="0.45">
      <c r="A6716">
        <v>7343445</v>
      </c>
      <c r="B6716" s="1">
        <v>45449.75</v>
      </c>
      <c r="C6716" t="s">
        <v>7</v>
      </c>
      <c r="D6716" t="s">
        <v>8</v>
      </c>
      <c r="E6716" t="s">
        <v>8796</v>
      </c>
      <c r="F6716">
        <v>635</v>
      </c>
      <c r="G6716">
        <v>0.20599999999999999</v>
      </c>
      <c r="H6716">
        <v>0.02</v>
      </c>
      <c r="J6716" s="1" t="str">
        <f t="shared" si="105"/>
        <v>2024-06-06-18</v>
      </c>
    </row>
    <row r="6717" spans="1:10" x14ac:dyDescent="0.45">
      <c r="A6717">
        <v>7344442</v>
      </c>
      <c r="B6717" s="1">
        <v>45449.791666666664</v>
      </c>
      <c r="C6717" t="s">
        <v>7</v>
      </c>
      <c r="D6717" t="s">
        <v>8</v>
      </c>
      <c r="E6717" t="s">
        <v>8796</v>
      </c>
      <c r="F6717">
        <v>635</v>
      </c>
      <c r="G6717">
        <v>0.23</v>
      </c>
      <c r="H6717">
        <v>0</v>
      </c>
      <c r="J6717" s="1" t="str">
        <f t="shared" si="105"/>
        <v>2024-06-06-19</v>
      </c>
    </row>
    <row r="6718" spans="1:10" x14ac:dyDescent="0.45">
      <c r="A6718">
        <v>7346359</v>
      </c>
      <c r="B6718" s="1">
        <v>45449.833333333336</v>
      </c>
      <c r="C6718" t="s">
        <v>7</v>
      </c>
      <c r="D6718" t="s">
        <v>8</v>
      </c>
      <c r="E6718" t="s">
        <v>8796</v>
      </c>
      <c r="F6718">
        <v>635</v>
      </c>
      <c r="G6718">
        <v>0.308</v>
      </c>
      <c r="H6718">
        <v>0</v>
      </c>
      <c r="J6718" s="1" t="str">
        <f t="shared" si="105"/>
        <v>2024-06-06-20</v>
      </c>
    </row>
    <row r="6719" spans="1:10" x14ac:dyDescent="0.45">
      <c r="A6719">
        <v>7347213</v>
      </c>
      <c r="B6719" s="1">
        <v>45449.875</v>
      </c>
      <c r="C6719" t="s">
        <v>7</v>
      </c>
      <c r="D6719" t="s">
        <v>8</v>
      </c>
      <c r="E6719" t="s">
        <v>8796</v>
      </c>
      <c r="F6719">
        <v>635</v>
      </c>
      <c r="G6719">
        <v>0.224</v>
      </c>
      <c r="H6719">
        <v>0</v>
      </c>
      <c r="J6719" s="1" t="str">
        <f t="shared" si="105"/>
        <v>2024-06-06-21</v>
      </c>
    </row>
    <row r="6720" spans="1:10" x14ac:dyDescent="0.45">
      <c r="A6720">
        <v>7347886</v>
      </c>
      <c r="B6720" s="1">
        <v>45449.916666666664</v>
      </c>
      <c r="C6720" t="s">
        <v>7</v>
      </c>
      <c r="D6720" t="s">
        <v>8</v>
      </c>
      <c r="E6720" t="s">
        <v>8796</v>
      </c>
      <c r="F6720">
        <v>635</v>
      </c>
      <c r="G6720">
        <v>0.252</v>
      </c>
      <c r="H6720">
        <v>0</v>
      </c>
      <c r="J6720" s="1" t="str">
        <f t="shared" si="105"/>
        <v>2024-06-06-22</v>
      </c>
    </row>
    <row r="6721" spans="1:10" x14ac:dyDescent="0.45">
      <c r="A6721">
        <v>7349150</v>
      </c>
      <c r="B6721" s="1">
        <v>45449.958333333336</v>
      </c>
      <c r="C6721" t="s">
        <v>7</v>
      </c>
      <c r="D6721" t="s">
        <v>8</v>
      </c>
      <c r="E6721" t="s">
        <v>8796</v>
      </c>
      <c r="F6721">
        <v>635</v>
      </c>
      <c r="G6721">
        <v>0.189</v>
      </c>
      <c r="H6721">
        <v>0</v>
      </c>
      <c r="J6721" s="1" t="str">
        <f t="shared" si="105"/>
        <v>2024-06-06-23</v>
      </c>
    </row>
    <row r="6722" spans="1:10" x14ac:dyDescent="0.45">
      <c r="A6722">
        <v>7350324</v>
      </c>
      <c r="B6722" s="1">
        <v>45450</v>
      </c>
      <c r="C6722" t="s">
        <v>7</v>
      </c>
      <c r="D6722" t="s">
        <v>8</v>
      </c>
      <c r="E6722" t="s">
        <v>8796</v>
      </c>
      <c r="F6722">
        <v>635</v>
      </c>
      <c r="G6722">
        <v>0.214</v>
      </c>
      <c r="H6722">
        <v>0</v>
      </c>
      <c r="J6722" s="1" t="str">
        <f t="shared" si="105"/>
        <v>2024-06-07-00</v>
      </c>
    </row>
    <row r="6723" spans="1:10" x14ac:dyDescent="0.45">
      <c r="A6723">
        <v>7351479</v>
      </c>
      <c r="B6723" s="1">
        <v>45450.041666666664</v>
      </c>
      <c r="C6723" t="s">
        <v>7</v>
      </c>
      <c r="D6723" t="s">
        <v>8</v>
      </c>
      <c r="E6723" t="s">
        <v>8796</v>
      </c>
      <c r="F6723">
        <v>635</v>
      </c>
      <c r="G6723">
        <v>0.14000000000000001</v>
      </c>
      <c r="H6723">
        <v>0</v>
      </c>
      <c r="J6723" s="1" t="str">
        <f t="shared" ref="J6723:J6786" si="106">TEXT(YEAR(B6723),"0000")&amp;"-"&amp;TEXT(MONTH(B6723),"00")&amp;"-"&amp;TEXT(DAY(B6723),"00")&amp;"-"&amp;TEXT(HOUR(B6723),"00")</f>
        <v>2024-06-07-01</v>
      </c>
    </row>
    <row r="6724" spans="1:10" x14ac:dyDescent="0.45">
      <c r="A6724">
        <v>7352017</v>
      </c>
      <c r="B6724" s="1">
        <v>45450.083333333336</v>
      </c>
      <c r="C6724" t="s">
        <v>7</v>
      </c>
      <c r="D6724" t="s">
        <v>8</v>
      </c>
      <c r="E6724" t="s">
        <v>8796</v>
      </c>
      <c r="F6724">
        <v>635</v>
      </c>
      <c r="G6724">
        <v>0.104</v>
      </c>
      <c r="H6724">
        <v>1.0999999999999999E-2</v>
      </c>
      <c r="J6724" s="1" t="str">
        <f t="shared" si="106"/>
        <v>2024-06-07-02</v>
      </c>
    </row>
    <row r="6725" spans="1:10" x14ac:dyDescent="0.45">
      <c r="A6725">
        <v>7353746</v>
      </c>
      <c r="B6725" s="1">
        <v>45450.125</v>
      </c>
      <c r="C6725" t="s">
        <v>7</v>
      </c>
      <c r="D6725" t="s">
        <v>8</v>
      </c>
      <c r="E6725" t="s">
        <v>8796</v>
      </c>
      <c r="F6725">
        <v>635</v>
      </c>
      <c r="G6725">
        <v>5.5E-2</v>
      </c>
      <c r="H6725">
        <v>0.13700000000000001</v>
      </c>
      <c r="J6725" s="1" t="str">
        <f t="shared" si="106"/>
        <v>2024-06-07-03</v>
      </c>
    </row>
    <row r="6726" spans="1:10" x14ac:dyDescent="0.45">
      <c r="A6726">
        <v>7354604</v>
      </c>
      <c r="B6726" s="1">
        <v>45450.166666666664</v>
      </c>
      <c r="C6726" t="s">
        <v>7</v>
      </c>
      <c r="D6726" t="s">
        <v>8</v>
      </c>
      <c r="E6726" t="s">
        <v>8796</v>
      </c>
      <c r="F6726">
        <v>635</v>
      </c>
      <c r="G6726">
        <v>8.5999999999999993E-2</v>
      </c>
      <c r="H6726">
        <v>0.63200000000000001</v>
      </c>
      <c r="J6726" s="1" t="str">
        <f t="shared" si="106"/>
        <v>2024-06-07-04</v>
      </c>
    </row>
    <row r="6727" spans="1:10" x14ac:dyDescent="0.45">
      <c r="A6727">
        <v>7356188</v>
      </c>
      <c r="B6727" s="1">
        <v>45450.208333333336</v>
      </c>
      <c r="C6727" t="s">
        <v>7</v>
      </c>
      <c r="D6727" t="s">
        <v>8</v>
      </c>
      <c r="E6727" t="s">
        <v>8796</v>
      </c>
      <c r="F6727">
        <v>635</v>
      </c>
      <c r="G6727">
        <v>1.7250000000000001</v>
      </c>
      <c r="H6727">
        <v>1.042</v>
      </c>
      <c r="J6727" s="1" t="str">
        <f t="shared" si="106"/>
        <v>2024-06-07-05</v>
      </c>
    </row>
    <row r="6728" spans="1:10" x14ac:dyDescent="0.45">
      <c r="A6728">
        <v>7356408</v>
      </c>
      <c r="B6728" s="1">
        <v>45450.25</v>
      </c>
      <c r="C6728" t="s">
        <v>7</v>
      </c>
      <c r="D6728" t="s">
        <v>8</v>
      </c>
      <c r="E6728" t="s">
        <v>8796</v>
      </c>
      <c r="F6728">
        <v>635</v>
      </c>
      <c r="G6728">
        <v>0.01</v>
      </c>
      <c r="H6728">
        <v>1.669</v>
      </c>
      <c r="J6728" s="1" t="str">
        <f t="shared" si="106"/>
        <v>2024-06-07-06</v>
      </c>
    </row>
    <row r="6729" spans="1:10" x14ac:dyDescent="0.45">
      <c r="A6729">
        <v>7358283</v>
      </c>
      <c r="B6729" s="1">
        <v>45450.291666666664</v>
      </c>
      <c r="C6729" t="s">
        <v>7</v>
      </c>
      <c r="D6729" t="s">
        <v>8</v>
      </c>
      <c r="E6729" t="s">
        <v>8796</v>
      </c>
      <c r="F6729">
        <v>635</v>
      </c>
      <c r="G6729">
        <v>8.1000000000000003E-2</v>
      </c>
      <c r="H6729">
        <v>2.4820000000000002</v>
      </c>
      <c r="J6729" s="1" t="str">
        <f t="shared" si="106"/>
        <v>2024-06-07-07</v>
      </c>
    </row>
    <row r="6730" spans="1:10" x14ac:dyDescent="0.45">
      <c r="A6730">
        <v>7359304</v>
      </c>
      <c r="B6730" s="1">
        <v>45450.333333333336</v>
      </c>
      <c r="C6730" t="s">
        <v>7</v>
      </c>
      <c r="D6730" t="s">
        <v>8</v>
      </c>
      <c r="E6730" t="s">
        <v>8796</v>
      </c>
      <c r="F6730">
        <v>635</v>
      </c>
      <c r="G6730">
        <v>1.0249999999999999</v>
      </c>
      <c r="H6730">
        <v>2.7349999999999999</v>
      </c>
      <c r="J6730" s="1" t="str">
        <f t="shared" si="106"/>
        <v>2024-06-07-08</v>
      </c>
    </row>
    <row r="6731" spans="1:10" x14ac:dyDescent="0.45">
      <c r="A6731">
        <v>7359777</v>
      </c>
      <c r="B6731" s="1">
        <v>45450.375</v>
      </c>
      <c r="C6731" t="s">
        <v>7</v>
      </c>
      <c r="D6731" t="s">
        <v>8</v>
      </c>
      <c r="E6731" t="s">
        <v>8796</v>
      </c>
      <c r="F6731">
        <v>635</v>
      </c>
      <c r="G6731">
        <v>0.42799999999999999</v>
      </c>
      <c r="H6731">
        <v>3.5289999999999999</v>
      </c>
      <c r="J6731" s="1" t="str">
        <f t="shared" si="106"/>
        <v>2024-06-07-09</v>
      </c>
    </row>
    <row r="6732" spans="1:10" x14ac:dyDescent="0.45">
      <c r="A6732">
        <v>7361378</v>
      </c>
      <c r="B6732" s="1">
        <v>45450.416666666664</v>
      </c>
      <c r="C6732" t="s">
        <v>7</v>
      </c>
      <c r="D6732" t="s">
        <v>8</v>
      </c>
      <c r="E6732" t="s">
        <v>8796</v>
      </c>
      <c r="F6732">
        <v>635</v>
      </c>
      <c r="G6732">
        <v>0.23400000000000001</v>
      </c>
      <c r="H6732">
        <v>4.37</v>
      </c>
      <c r="J6732" s="1" t="str">
        <f t="shared" si="106"/>
        <v>2024-06-07-10</v>
      </c>
    </row>
    <row r="6733" spans="1:10" x14ac:dyDescent="0.45">
      <c r="A6733">
        <v>7362296</v>
      </c>
      <c r="B6733" s="1">
        <v>45450.458333333336</v>
      </c>
      <c r="C6733" t="s">
        <v>7</v>
      </c>
      <c r="D6733" t="s">
        <v>8</v>
      </c>
      <c r="E6733" t="s">
        <v>8796</v>
      </c>
      <c r="F6733">
        <v>635</v>
      </c>
      <c r="G6733">
        <v>0</v>
      </c>
      <c r="H6733">
        <v>3.8759999999999999</v>
      </c>
      <c r="J6733" s="1" t="str">
        <f t="shared" si="106"/>
        <v>2024-06-07-11</v>
      </c>
    </row>
    <row r="6734" spans="1:10" x14ac:dyDescent="0.45">
      <c r="A6734">
        <v>7363737</v>
      </c>
      <c r="B6734" s="1">
        <v>45450.5</v>
      </c>
      <c r="C6734" t="s">
        <v>7</v>
      </c>
      <c r="D6734" t="s">
        <v>8</v>
      </c>
      <c r="E6734" t="s">
        <v>8796</v>
      </c>
      <c r="F6734">
        <v>635</v>
      </c>
      <c r="G6734">
        <v>0.04</v>
      </c>
      <c r="H6734">
        <v>0.64400000000000002</v>
      </c>
      <c r="J6734" s="1" t="str">
        <f t="shared" si="106"/>
        <v>2024-06-07-12</v>
      </c>
    </row>
    <row r="6735" spans="1:10" x14ac:dyDescent="0.45">
      <c r="A6735">
        <v>7364234</v>
      </c>
      <c r="B6735" s="1">
        <v>45450.541666666664</v>
      </c>
      <c r="C6735" t="s">
        <v>7</v>
      </c>
      <c r="D6735" t="s">
        <v>8</v>
      </c>
      <c r="E6735" t="s">
        <v>8796</v>
      </c>
      <c r="F6735">
        <v>635</v>
      </c>
      <c r="G6735">
        <v>0.03</v>
      </c>
      <c r="H6735">
        <v>0.246</v>
      </c>
      <c r="J6735" s="1" t="str">
        <f t="shared" si="106"/>
        <v>2024-06-07-13</v>
      </c>
    </row>
    <row r="6736" spans="1:10" x14ac:dyDescent="0.45">
      <c r="A6736">
        <v>7365153</v>
      </c>
      <c r="B6736" s="1">
        <v>45450.583333333336</v>
      </c>
      <c r="C6736" t="s">
        <v>7</v>
      </c>
      <c r="D6736" t="s">
        <v>8</v>
      </c>
      <c r="E6736" t="s">
        <v>8796</v>
      </c>
      <c r="F6736">
        <v>635</v>
      </c>
      <c r="G6736">
        <v>8.3000000000000004E-2</v>
      </c>
      <c r="H6736">
        <v>0.26200000000000001</v>
      </c>
      <c r="J6736" s="1" t="str">
        <f t="shared" si="106"/>
        <v>2024-06-07-14</v>
      </c>
    </row>
    <row r="6737" spans="1:10" x14ac:dyDescent="0.45">
      <c r="A6737">
        <v>7366553</v>
      </c>
      <c r="B6737" s="1">
        <v>45450.625</v>
      </c>
      <c r="C6737" t="s">
        <v>7</v>
      </c>
      <c r="D6737" t="s">
        <v>8</v>
      </c>
      <c r="E6737" t="s">
        <v>8796</v>
      </c>
      <c r="F6737">
        <v>635</v>
      </c>
      <c r="G6737">
        <v>0.33800000000000002</v>
      </c>
      <c r="H6737">
        <v>0.29299999999999998</v>
      </c>
      <c r="J6737" s="1" t="str">
        <f t="shared" si="106"/>
        <v>2024-06-07-15</v>
      </c>
    </row>
    <row r="6738" spans="1:10" x14ac:dyDescent="0.45">
      <c r="A6738">
        <v>7367640</v>
      </c>
      <c r="B6738" s="1">
        <v>45450.666666666664</v>
      </c>
      <c r="C6738" t="s">
        <v>7</v>
      </c>
      <c r="D6738" t="s">
        <v>8</v>
      </c>
      <c r="E6738" t="s">
        <v>8796</v>
      </c>
      <c r="F6738">
        <v>635</v>
      </c>
      <c r="G6738">
        <v>1.6E-2</v>
      </c>
      <c r="H6738">
        <v>0.29499999999999998</v>
      </c>
      <c r="J6738" s="1" t="str">
        <f t="shared" si="106"/>
        <v>2024-06-07-16</v>
      </c>
    </row>
    <row r="6739" spans="1:10" x14ac:dyDescent="0.45">
      <c r="A6739">
        <v>7369214</v>
      </c>
      <c r="B6739" s="1">
        <v>45450.708333333336</v>
      </c>
      <c r="C6739" t="s">
        <v>7</v>
      </c>
      <c r="D6739" t="s">
        <v>8</v>
      </c>
      <c r="E6739" t="s">
        <v>8796</v>
      </c>
      <c r="F6739">
        <v>635</v>
      </c>
      <c r="G6739">
        <v>8.8999999999999996E-2</v>
      </c>
      <c r="H6739">
        <v>0.2</v>
      </c>
      <c r="J6739" s="1" t="str">
        <f t="shared" si="106"/>
        <v>2024-06-07-17</v>
      </c>
    </row>
    <row r="6740" spans="1:10" x14ac:dyDescent="0.45">
      <c r="A6740">
        <v>7369581</v>
      </c>
      <c r="B6740" s="1">
        <v>45450.75</v>
      </c>
      <c r="C6740" t="s">
        <v>7</v>
      </c>
      <c r="D6740" t="s">
        <v>8</v>
      </c>
      <c r="E6740" t="s">
        <v>8796</v>
      </c>
      <c r="F6740">
        <v>635</v>
      </c>
      <c r="G6740">
        <v>0.185</v>
      </c>
      <c r="H6740">
        <v>1.7999999999999999E-2</v>
      </c>
      <c r="J6740" s="1" t="str">
        <f t="shared" si="106"/>
        <v>2024-06-07-18</v>
      </c>
    </row>
    <row r="6741" spans="1:10" x14ac:dyDescent="0.45">
      <c r="A6741">
        <v>7371020</v>
      </c>
      <c r="B6741" s="1">
        <v>45450.791666666664</v>
      </c>
      <c r="C6741" t="s">
        <v>7</v>
      </c>
      <c r="D6741" t="s">
        <v>8</v>
      </c>
      <c r="E6741" t="s">
        <v>8796</v>
      </c>
      <c r="F6741">
        <v>635</v>
      </c>
      <c r="G6741">
        <v>0.252</v>
      </c>
      <c r="H6741">
        <v>0</v>
      </c>
      <c r="J6741" s="1" t="str">
        <f t="shared" si="106"/>
        <v>2024-06-07-19</v>
      </c>
    </row>
    <row r="6742" spans="1:10" x14ac:dyDescent="0.45">
      <c r="A6742">
        <v>7371649</v>
      </c>
      <c r="B6742" s="1">
        <v>45450.833333333336</v>
      </c>
      <c r="C6742" t="s">
        <v>7</v>
      </c>
      <c r="D6742" t="s">
        <v>8</v>
      </c>
      <c r="E6742" t="s">
        <v>8796</v>
      </c>
      <c r="F6742">
        <v>635</v>
      </c>
      <c r="G6742">
        <v>0.17299999999999999</v>
      </c>
      <c r="H6742">
        <v>0</v>
      </c>
      <c r="J6742" s="1" t="str">
        <f t="shared" si="106"/>
        <v>2024-06-07-20</v>
      </c>
    </row>
    <row r="6743" spans="1:10" x14ac:dyDescent="0.45">
      <c r="A6743">
        <v>7373049</v>
      </c>
      <c r="B6743" s="1">
        <v>45450.875</v>
      </c>
      <c r="C6743" t="s">
        <v>7</v>
      </c>
      <c r="D6743" t="s">
        <v>8</v>
      </c>
      <c r="E6743" t="s">
        <v>8796</v>
      </c>
      <c r="F6743">
        <v>635</v>
      </c>
      <c r="G6743">
        <v>0.221</v>
      </c>
      <c r="H6743">
        <v>0</v>
      </c>
      <c r="J6743" s="1" t="str">
        <f t="shared" si="106"/>
        <v>2024-06-07-21</v>
      </c>
    </row>
    <row r="6744" spans="1:10" x14ac:dyDescent="0.45">
      <c r="A6744">
        <v>7374844</v>
      </c>
      <c r="B6744" s="1">
        <v>45450.916666666664</v>
      </c>
      <c r="C6744" t="s">
        <v>7</v>
      </c>
      <c r="D6744" t="s">
        <v>8</v>
      </c>
      <c r="E6744" t="s">
        <v>8796</v>
      </c>
      <c r="F6744">
        <v>635</v>
      </c>
      <c r="G6744">
        <v>0.28000000000000003</v>
      </c>
      <c r="H6744">
        <v>0</v>
      </c>
      <c r="J6744" s="1" t="str">
        <f t="shared" si="106"/>
        <v>2024-06-07-22</v>
      </c>
    </row>
    <row r="6745" spans="1:10" x14ac:dyDescent="0.45">
      <c r="A6745">
        <v>7375241</v>
      </c>
      <c r="B6745" s="1">
        <v>45450.958333333336</v>
      </c>
      <c r="C6745" t="s">
        <v>7</v>
      </c>
      <c r="D6745" t="s">
        <v>8</v>
      </c>
      <c r="E6745" t="s">
        <v>8796</v>
      </c>
      <c r="F6745">
        <v>635</v>
      </c>
      <c r="G6745">
        <v>0.23599999999999999</v>
      </c>
      <c r="H6745">
        <v>0</v>
      </c>
      <c r="J6745" s="1" t="str">
        <f t="shared" si="106"/>
        <v>2024-06-07-23</v>
      </c>
    </row>
    <row r="6746" spans="1:10" x14ac:dyDescent="0.45">
      <c r="A6746">
        <v>7376255</v>
      </c>
      <c r="B6746" s="1">
        <v>45451</v>
      </c>
      <c r="C6746" t="s">
        <v>7</v>
      </c>
      <c r="D6746" t="s">
        <v>8</v>
      </c>
      <c r="E6746" t="s">
        <v>8796</v>
      </c>
      <c r="F6746">
        <v>635</v>
      </c>
      <c r="G6746">
        <v>0.25</v>
      </c>
      <c r="H6746">
        <v>0</v>
      </c>
      <c r="J6746" s="1" t="str">
        <f t="shared" si="106"/>
        <v>2024-06-08-00</v>
      </c>
    </row>
    <row r="6747" spans="1:10" x14ac:dyDescent="0.45">
      <c r="A6747">
        <v>7377202</v>
      </c>
      <c r="B6747" s="1">
        <v>45451.041666666664</v>
      </c>
      <c r="C6747" t="s">
        <v>7</v>
      </c>
      <c r="D6747" t="s">
        <v>8</v>
      </c>
      <c r="E6747" t="s">
        <v>8796</v>
      </c>
      <c r="F6747">
        <v>635</v>
      </c>
      <c r="G6747">
        <v>0.13600000000000001</v>
      </c>
      <c r="H6747">
        <v>0</v>
      </c>
      <c r="J6747" s="1" t="str">
        <f t="shared" si="106"/>
        <v>2024-06-08-01</v>
      </c>
    </row>
    <row r="6748" spans="1:10" x14ac:dyDescent="0.45">
      <c r="A6748">
        <v>7378353</v>
      </c>
      <c r="B6748" s="1">
        <v>45451.083333333336</v>
      </c>
      <c r="C6748" t="s">
        <v>7</v>
      </c>
      <c r="D6748" t="s">
        <v>8</v>
      </c>
      <c r="E6748" t="s">
        <v>8796</v>
      </c>
      <c r="F6748">
        <v>635</v>
      </c>
      <c r="G6748">
        <v>0.252</v>
      </c>
      <c r="H6748">
        <v>2E-3</v>
      </c>
      <c r="J6748" s="1" t="str">
        <f t="shared" si="106"/>
        <v>2024-06-08-02</v>
      </c>
    </row>
    <row r="6749" spans="1:10" x14ac:dyDescent="0.45">
      <c r="A6749">
        <v>7379518</v>
      </c>
      <c r="B6749" s="1">
        <v>45451.125</v>
      </c>
      <c r="C6749" t="s">
        <v>7</v>
      </c>
      <c r="D6749" t="s">
        <v>8</v>
      </c>
      <c r="E6749" t="s">
        <v>8796</v>
      </c>
      <c r="F6749">
        <v>635</v>
      </c>
      <c r="G6749">
        <v>0.09</v>
      </c>
      <c r="H6749">
        <v>0.106</v>
      </c>
      <c r="J6749" s="1" t="str">
        <f t="shared" si="106"/>
        <v>2024-06-08-03</v>
      </c>
    </row>
    <row r="6750" spans="1:10" x14ac:dyDescent="0.45">
      <c r="A6750">
        <v>7380767</v>
      </c>
      <c r="B6750" s="1">
        <v>45451.166666666664</v>
      </c>
      <c r="C6750" t="s">
        <v>7</v>
      </c>
      <c r="D6750" t="s">
        <v>8</v>
      </c>
      <c r="E6750" t="s">
        <v>8796</v>
      </c>
      <c r="F6750">
        <v>635</v>
      </c>
      <c r="G6750">
        <v>1.2E-2</v>
      </c>
      <c r="H6750">
        <v>0.65700000000000003</v>
      </c>
      <c r="J6750" s="1" t="str">
        <f t="shared" si="106"/>
        <v>2024-06-08-04</v>
      </c>
    </row>
    <row r="6751" spans="1:10" x14ac:dyDescent="0.45">
      <c r="A6751">
        <v>7381807</v>
      </c>
      <c r="B6751" s="1">
        <v>45451.208333333336</v>
      </c>
      <c r="C6751" t="s">
        <v>7</v>
      </c>
      <c r="D6751" t="s">
        <v>8</v>
      </c>
      <c r="E6751" t="s">
        <v>8796</v>
      </c>
      <c r="F6751">
        <v>635</v>
      </c>
      <c r="G6751">
        <v>0.10199999999999999</v>
      </c>
      <c r="H6751">
        <v>0.97399999999999998</v>
      </c>
      <c r="J6751" s="1" t="str">
        <f t="shared" si="106"/>
        <v>2024-06-08-05</v>
      </c>
    </row>
    <row r="6752" spans="1:10" x14ac:dyDescent="0.45">
      <c r="A6752">
        <v>7383375</v>
      </c>
      <c r="B6752" s="1">
        <v>45451.25</v>
      </c>
      <c r="C6752" t="s">
        <v>7</v>
      </c>
      <c r="D6752" t="s">
        <v>8</v>
      </c>
      <c r="E6752" t="s">
        <v>8796</v>
      </c>
      <c r="F6752">
        <v>635</v>
      </c>
      <c r="G6752">
        <v>0.34</v>
      </c>
      <c r="H6752">
        <v>1.5229999999999999</v>
      </c>
      <c r="J6752" s="1" t="str">
        <f t="shared" si="106"/>
        <v>2024-06-08-06</v>
      </c>
    </row>
    <row r="6753" spans="1:10" x14ac:dyDescent="0.45">
      <c r="A6753">
        <v>7383702</v>
      </c>
      <c r="B6753" s="1">
        <v>45451.291666666664</v>
      </c>
      <c r="C6753" t="s">
        <v>7</v>
      </c>
      <c r="D6753" t="s">
        <v>8</v>
      </c>
      <c r="E6753" t="s">
        <v>8796</v>
      </c>
      <c r="F6753">
        <v>635</v>
      </c>
      <c r="G6753">
        <v>1.19</v>
      </c>
      <c r="H6753">
        <v>2.0409999999999999</v>
      </c>
      <c r="J6753" s="1" t="str">
        <f t="shared" si="106"/>
        <v>2024-06-08-07</v>
      </c>
    </row>
    <row r="6754" spans="1:10" x14ac:dyDescent="0.45">
      <c r="A6754">
        <v>7384849</v>
      </c>
      <c r="B6754" s="1">
        <v>45451.333333333336</v>
      </c>
      <c r="C6754" t="s">
        <v>7</v>
      </c>
      <c r="D6754" t="s">
        <v>8</v>
      </c>
      <c r="E6754" t="s">
        <v>8796</v>
      </c>
      <c r="F6754">
        <v>635</v>
      </c>
      <c r="G6754">
        <v>0.56699999999999995</v>
      </c>
      <c r="H6754">
        <v>3.4689999999999999</v>
      </c>
      <c r="J6754" s="1" t="str">
        <f t="shared" si="106"/>
        <v>2024-06-08-08</v>
      </c>
    </row>
    <row r="6755" spans="1:10" x14ac:dyDescent="0.45">
      <c r="A6755">
        <v>7385917</v>
      </c>
      <c r="B6755" s="1">
        <v>45451.375</v>
      </c>
      <c r="C6755" t="s">
        <v>7</v>
      </c>
      <c r="D6755" t="s">
        <v>8</v>
      </c>
      <c r="E6755" t="s">
        <v>8796</v>
      </c>
      <c r="F6755">
        <v>635</v>
      </c>
      <c r="G6755">
        <v>1.4730000000000001</v>
      </c>
      <c r="H6755">
        <v>2.2490000000000001</v>
      </c>
      <c r="J6755" s="1" t="str">
        <f t="shared" si="106"/>
        <v>2024-06-08-09</v>
      </c>
    </row>
    <row r="6756" spans="1:10" x14ac:dyDescent="0.45">
      <c r="A6756">
        <v>7387645</v>
      </c>
      <c r="B6756" s="1">
        <v>45451.416666666664</v>
      </c>
      <c r="C6756" t="s">
        <v>7</v>
      </c>
      <c r="D6756" t="s">
        <v>8</v>
      </c>
      <c r="E6756" t="s">
        <v>8796</v>
      </c>
      <c r="F6756">
        <v>635</v>
      </c>
      <c r="G6756">
        <v>0.191</v>
      </c>
      <c r="H6756">
        <v>3.9159999999999999</v>
      </c>
      <c r="J6756" s="1" t="str">
        <f t="shared" si="106"/>
        <v>2024-06-08-10</v>
      </c>
    </row>
    <row r="6757" spans="1:10" x14ac:dyDescent="0.45">
      <c r="A6757">
        <v>7388563</v>
      </c>
      <c r="B6757" s="1">
        <v>45451.458333333336</v>
      </c>
      <c r="C6757" t="s">
        <v>7</v>
      </c>
      <c r="D6757" t="s">
        <v>8</v>
      </c>
      <c r="E6757" t="s">
        <v>8796</v>
      </c>
      <c r="F6757">
        <v>635</v>
      </c>
      <c r="G6757">
        <v>0</v>
      </c>
      <c r="H6757">
        <v>4.25</v>
      </c>
      <c r="J6757" s="1" t="str">
        <f t="shared" si="106"/>
        <v>2024-06-08-11</v>
      </c>
    </row>
    <row r="6758" spans="1:10" x14ac:dyDescent="0.45">
      <c r="A6758">
        <v>7389093</v>
      </c>
      <c r="B6758" s="1">
        <v>45451.5</v>
      </c>
      <c r="C6758" t="s">
        <v>7</v>
      </c>
      <c r="D6758" t="s">
        <v>8</v>
      </c>
      <c r="E6758" t="s">
        <v>8796</v>
      </c>
      <c r="F6758">
        <v>635</v>
      </c>
      <c r="G6758">
        <v>1.8120000000000001</v>
      </c>
      <c r="H6758">
        <v>2.54</v>
      </c>
      <c r="J6758" s="1" t="str">
        <f t="shared" si="106"/>
        <v>2024-06-08-12</v>
      </c>
    </row>
    <row r="6759" spans="1:10" x14ac:dyDescent="0.45">
      <c r="A6759">
        <v>7390863</v>
      </c>
      <c r="B6759" s="1">
        <v>45451.541666666664</v>
      </c>
      <c r="C6759" t="s">
        <v>7</v>
      </c>
      <c r="D6759" t="s">
        <v>8</v>
      </c>
      <c r="E6759" t="s">
        <v>8796</v>
      </c>
      <c r="F6759">
        <v>635</v>
      </c>
      <c r="G6759">
        <v>2.8250000000000002</v>
      </c>
      <c r="H6759">
        <v>2.105</v>
      </c>
      <c r="J6759" s="1" t="str">
        <f t="shared" si="106"/>
        <v>2024-06-08-13</v>
      </c>
    </row>
    <row r="6760" spans="1:10" x14ac:dyDescent="0.45">
      <c r="A6760">
        <v>7391439</v>
      </c>
      <c r="B6760" s="1">
        <v>45451.583333333336</v>
      </c>
      <c r="C6760" t="s">
        <v>7</v>
      </c>
      <c r="D6760" t="s">
        <v>8</v>
      </c>
      <c r="E6760" t="s">
        <v>8796</v>
      </c>
      <c r="F6760">
        <v>635</v>
      </c>
      <c r="G6760">
        <v>1.306</v>
      </c>
      <c r="H6760">
        <v>2.0649999999999999</v>
      </c>
      <c r="J6760" s="1" t="str">
        <f t="shared" si="106"/>
        <v>2024-06-08-14</v>
      </c>
    </row>
    <row r="6761" spans="1:10" x14ac:dyDescent="0.45">
      <c r="A6761">
        <v>7393423</v>
      </c>
      <c r="B6761" s="1">
        <v>45451.625</v>
      </c>
      <c r="C6761" t="s">
        <v>7</v>
      </c>
      <c r="D6761" t="s">
        <v>8</v>
      </c>
      <c r="E6761" t="s">
        <v>8796</v>
      </c>
      <c r="F6761">
        <v>635</v>
      </c>
      <c r="G6761">
        <v>0</v>
      </c>
      <c r="H6761">
        <v>1.7090000000000001</v>
      </c>
      <c r="J6761" s="1" t="str">
        <f t="shared" si="106"/>
        <v>2024-06-08-15</v>
      </c>
    </row>
    <row r="6762" spans="1:10" x14ac:dyDescent="0.45">
      <c r="A6762">
        <v>7393854</v>
      </c>
      <c r="B6762" s="1">
        <v>45451.666666666664</v>
      </c>
      <c r="C6762" t="s">
        <v>7</v>
      </c>
      <c r="D6762" t="s">
        <v>8</v>
      </c>
      <c r="E6762" t="s">
        <v>8796</v>
      </c>
      <c r="F6762">
        <v>635</v>
      </c>
      <c r="G6762">
        <v>1E-3</v>
      </c>
      <c r="H6762">
        <v>0.69199999999999995</v>
      </c>
      <c r="J6762" s="1" t="str">
        <f t="shared" si="106"/>
        <v>2024-06-08-16</v>
      </c>
    </row>
    <row r="6763" spans="1:10" x14ac:dyDescent="0.45">
      <c r="A6763">
        <v>7394802</v>
      </c>
      <c r="B6763" s="1">
        <v>45451.708333333336</v>
      </c>
      <c r="C6763" t="s">
        <v>7</v>
      </c>
      <c r="D6763" t="s">
        <v>8</v>
      </c>
      <c r="E6763" t="s">
        <v>8796</v>
      </c>
      <c r="F6763">
        <v>635</v>
      </c>
      <c r="G6763">
        <v>0.16200000000000001</v>
      </c>
      <c r="H6763">
        <v>0.14099999999999999</v>
      </c>
      <c r="J6763" s="1" t="str">
        <f t="shared" si="106"/>
        <v>2024-06-08-17</v>
      </c>
    </row>
    <row r="6764" spans="1:10" x14ac:dyDescent="0.45">
      <c r="A6764">
        <v>7395757</v>
      </c>
      <c r="B6764" s="1">
        <v>45451.75</v>
      </c>
      <c r="C6764" t="s">
        <v>7</v>
      </c>
      <c r="D6764" t="s">
        <v>8</v>
      </c>
      <c r="E6764" t="s">
        <v>8796</v>
      </c>
      <c r="F6764">
        <v>635</v>
      </c>
      <c r="G6764">
        <v>0.27800000000000002</v>
      </c>
      <c r="H6764">
        <v>2.9000000000000001E-2</v>
      </c>
      <c r="J6764" s="1" t="str">
        <f t="shared" si="106"/>
        <v>2024-06-08-18</v>
      </c>
    </row>
    <row r="6765" spans="1:10" x14ac:dyDescent="0.45">
      <c r="A6765">
        <v>7397733</v>
      </c>
      <c r="B6765" s="1">
        <v>45451.791666666664</v>
      </c>
      <c r="C6765" t="s">
        <v>7</v>
      </c>
      <c r="D6765" t="s">
        <v>8</v>
      </c>
      <c r="E6765" t="s">
        <v>8796</v>
      </c>
      <c r="F6765">
        <v>635</v>
      </c>
      <c r="G6765">
        <v>0.31</v>
      </c>
      <c r="H6765">
        <v>0</v>
      </c>
      <c r="J6765" s="1" t="str">
        <f t="shared" si="106"/>
        <v>2024-06-08-19</v>
      </c>
    </row>
    <row r="6766" spans="1:10" x14ac:dyDescent="0.45">
      <c r="A6766">
        <v>7398850</v>
      </c>
      <c r="B6766" s="1">
        <v>45451.833333333336</v>
      </c>
      <c r="C6766" t="s">
        <v>7</v>
      </c>
      <c r="D6766" t="s">
        <v>8</v>
      </c>
      <c r="E6766" t="s">
        <v>8796</v>
      </c>
      <c r="F6766">
        <v>635</v>
      </c>
      <c r="G6766">
        <v>0.28499999999999998</v>
      </c>
      <c r="H6766">
        <v>0</v>
      </c>
      <c r="J6766" s="1" t="str">
        <f t="shared" si="106"/>
        <v>2024-06-08-20</v>
      </c>
    </row>
    <row r="6767" spans="1:10" x14ac:dyDescent="0.45">
      <c r="A6767">
        <v>7399642</v>
      </c>
      <c r="B6767" s="1">
        <v>45451.875</v>
      </c>
      <c r="C6767" t="s">
        <v>7</v>
      </c>
      <c r="D6767" t="s">
        <v>8</v>
      </c>
      <c r="E6767" t="s">
        <v>8796</v>
      </c>
      <c r="F6767">
        <v>635</v>
      </c>
      <c r="G6767">
        <v>0.27800000000000002</v>
      </c>
      <c r="H6767">
        <v>0</v>
      </c>
      <c r="J6767" s="1" t="str">
        <f t="shared" si="106"/>
        <v>2024-06-08-21</v>
      </c>
    </row>
    <row r="6768" spans="1:10" x14ac:dyDescent="0.45">
      <c r="A6768">
        <v>7400169</v>
      </c>
      <c r="B6768" s="1">
        <v>45451.916666666664</v>
      </c>
      <c r="C6768" t="s">
        <v>7</v>
      </c>
      <c r="D6768" t="s">
        <v>8</v>
      </c>
      <c r="E6768" t="s">
        <v>8796</v>
      </c>
      <c r="F6768">
        <v>635</v>
      </c>
      <c r="G6768">
        <v>0.16300000000000001</v>
      </c>
      <c r="H6768">
        <v>0</v>
      </c>
      <c r="J6768" s="1" t="str">
        <f t="shared" si="106"/>
        <v>2024-06-08-22</v>
      </c>
    </row>
    <row r="6769" spans="1:10" x14ac:dyDescent="0.45">
      <c r="A6769">
        <v>7401161</v>
      </c>
      <c r="B6769" s="1">
        <v>45451.958333333336</v>
      </c>
      <c r="C6769" t="s">
        <v>7</v>
      </c>
      <c r="D6769" t="s">
        <v>8</v>
      </c>
      <c r="E6769" t="s">
        <v>8796</v>
      </c>
      <c r="F6769">
        <v>635</v>
      </c>
      <c r="G6769">
        <v>0.223</v>
      </c>
      <c r="H6769">
        <v>0</v>
      </c>
      <c r="J6769" s="1" t="str">
        <f t="shared" si="106"/>
        <v>2024-06-08-23</v>
      </c>
    </row>
    <row r="6770" spans="1:10" x14ac:dyDescent="0.45">
      <c r="A6770">
        <v>7402952</v>
      </c>
      <c r="B6770" s="1">
        <v>45452</v>
      </c>
      <c r="C6770" t="s">
        <v>7</v>
      </c>
      <c r="D6770" t="s">
        <v>8</v>
      </c>
      <c r="E6770" t="s">
        <v>8796</v>
      </c>
      <c r="F6770">
        <v>635</v>
      </c>
      <c r="G6770">
        <v>0.24099999999999999</v>
      </c>
      <c r="H6770">
        <v>0</v>
      </c>
      <c r="J6770" s="1" t="str">
        <f t="shared" si="106"/>
        <v>2024-06-09-00</v>
      </c>
    </row>
    <row r="6771" spans="1:10" x14ac:dyDescent="0.45">
      <c r="A6771">
        <v>7404108</v>
      </c>
      <c r="B6771" s="1">
        <v>45452.041666666664</v>
      </c>
      <c r="C6771" t="s">
        <v>7</v>
      </c>
      <c r="D6771" t="s">
        <v>8</v>
      </c>
      <c r="E6771" t="s">
        <v>8796</v>
      </c>
      <c r="F6771">
        <v>635</v>
      </c>
      <c r="G6771">
        <v>0.18099999999999999</v>
      </c>
      <c r="H6771">
        <v>0</v>
      </c>
      <c r="J6771" s="1" t="str">
        <f t="shared" si="106"/>
        <v>2024-06-09-01</v>
      </c>
    </row>
    <row r="6772" spans="1:10" x14ac:dyDescent="0.45">
      <c r="A6772">
        <v>7404943</v>
      </c>
      <c r="B6772" s="1">
        <v>45452.083333333336</v>
      </c>
      <c r="C6772" t="s">
        <v>7</v>
      </c>
      <c r="D6772" t="s">
        <v>8</v>
      </c>
      <c r="E6772" t="s">
        <v>8796</v>
      </c>
      <c r="F6772">
        <v>635</v>
      </c>
      <c r="G6772">
        <v>0.20799999999999999</v>
      </c>
      <c r="H6772">
        <v>2E-3</v>
      </c>
      <c r="J6772" s="1" t="str">
        <f t="shared" si="106"/>
        <v>2024-06-09-02</v>
      </c>
    </row>
    <row r="6773" spans="1:10" x14ac:dyDescent="0.45">
      <c r="A6773">
        <v>7406481</v>
      </c>
      <c r="B6773" s="1">
        <v>45452.125</v>
      </c>
      <c r="C6773" t="s">
        <v>7</v>
      </c>
      <c r="D6773" t="s">
        <v>8</v>
      </c>
      <c r="E6773" t="s">
        <v>8796</v>
      </c>
      <c r="F6773">
        <v>635</v>
      </c>
      <c r="G6773">
        <v>0.20399999999999999</v>
      </c>
      <c r="H6773">
        <v>5.3999999999999999E-2</v>
      </c>
      <c r="J6773" s="1" t="str">
        <f t="shared" si="106"/>
        <v>2024-06-09-03</v>
      </c>
    </row>
    <row r="6774" spans="1:10" x14ac:dyDescent="0.45">
      <c r="A6774">
        <v>7407322</v>
      </c>
      <c r="B6774" s="1">
        <v>45452.166666666664</v>
      </c>
      <c r="C6774" t="s">
        <v>7</v>
      </c>
      <c r="D6774" t="s">
        <v>8</v>
      </c>
      <c r="E6774" t="s">
        <v>8796</v>
      </c>
      <c r="F6774">
        <v>635</v>
      </c>
      <c r="G6774">
        <v>2.9000000000000001E-2</v>
      </c>
      <c r="H6774">
        <v>0.34699999999999998</v>
      </c>
      <c r="J6774" s="1" t="str">
        <f t="shared" si="106"/>
        <v>2024-06-09-04</v>
      </c>
    </row>
    <row r="6775" spans="1:10" x14ac:dyDescent="0.45">
      <c r="A6775">
        <v>7407906</v>
      </c>
      <c r="B6775" s="1">
        <v>45452.208333333336</v>
      </c>
      <c r="C6775" t="s">
        <v>7</v>
      </c>
      <c r="D6775" t="s">
        <v>8</v>
      </c>
      <c r="E6775" t="s">
        <v>8796</v>
      </c>
      <c r="F6775">
        <v>635</v>
      </c>
      <c r="G6775">
        <v>1.4999999999999999E-2</v>
      </c>
      <c r="H6775">
        <v>0.57999999999999996</v>
      </c>
      <c r="J6775" s="1" t="str">
        <f t="shared" si="106"/>
        <v>2024-06-09-05</v>
      </c>
    </row>
    <row r="6776" spans="1:10" x14ac:dyDescent="0.45">
      <c r="A6776">
        <v>7408853</v>
      </c>
      <c r="B6776" s="1">
        <v>45452.25</v>
      </c>
      <c r="C6776" t="s">
        <v>7</v>
      </c>
      <c r="D6776" t="s">
        <v>8</v>
      </c>
      <c r="E6776" t="s">
        <v>8796</v>
      </c>
      <c r="F6776">
        <v>635</v>
      </c>
      <c r="G6776">
        <v>0</v>
      </c>
      <c r="H6776">
        <v>1.5569999999999999</v>
      </c>
      <c r="J6776" s="1" t="str">
        <f t="shared" si="106"/>
        <v>2024-06-09-06</v>
      </c>
    </row>
    <row r="6777" spans="1:10" x14ac:dyDescent="0.45">
      <c r="A6777">
        <v>7410763</v>
      </c>
      <c r="B6777" s="1">
        <v>45452.291666666664</v>
      </c>
      <c r="C6777" t="s">
        <v>7</v>
      </c>
      <c r="D6777" t="s">
        <v>8</v>
      </c>
      <c r="E6777" t="s">
        <v>8796</v>
      </c>
      <c r="F6777">
        <v>635</v>
      </c>
      <c r="G6777">
        <v>0</v>
      </c>
      <c r="H6777">
        <v>2.1080000000000001</v>
      </c>
      <c r="J6777" s="1" t="str">
        <f t="shared" si="106"/>
        <v>2024-06-09-07</v>
      </c>
    </row>
    <row r="6778" spans="1:10" x14ac:dyDescent="0.45">
      <c r="A6778">
        <v>7411269</v>
      </c>
      <c r="B6778" s="1">
        <v>45452.333333333336</v>
      </c>
      <c r="C6778" t="s">
        <v>7</v>
      </c>
      <c r="D6778" t="s">
        <v>8</v>
      </c>
      <c r="E6778" t="s">
        <v>8796</v>
      </c>
      <c r="F6778">
        <v>635</v>
      </c>
      <c r="G6778">
        <v>0</v>
      </c>
      <c r="H6778">
        <v>2.774</v>
      </c>
      <c r="J6778" s="1" t="str">
        <f t="shared" si="106"/>
        <v>2024-06-09-08</v>
      </c>
    </row>
    <row r="6779" spans="1:10" x14ac:dyDescent="0.45">
      <c r="A6779">
        <v>7412343</v>
      </c>
      <c r="B6779" s="1">
        <v>45452.375</v>
      </c>
      <c r="C6779" t="s">
        <v>7</v>
      </c>
      <c r="D6779" t="s">
        <v>8</v>
      </c>
      <c r="E6779" t="s">
        <v>8796</v>
      </c>
      <c r="F6779">
        <v>635</v>
      </c>
      <c r="G6779">
        <v>0</v>
      </c>
      <c r="H6779">
        <v>1.903</v>
      </c>
      <c r="J6779" s="1" t="str">
        <f t="shared" si="106"/>
        <v>2024-06-09-09</v>
      </c>
    </row>
    <row r="6780" spans="1:10" x14ac:dyDescent="0.45">
      <c r="A6780">
        <v>7413842</v>
      </c>
      <c r="B6780" s="1">
        <v>45452.416666666664</v>
      </c>
      <c r="C6780" t="s">
        <v>7</v>
      </c>
      <c r="D6780" t="s">
        <v>8</v>
      </c>
      <c r="E6780" t="s">
        <v>8796</v>
      </c>
      <c r="F6780">
        <v>635</v>
      </c>
      <c r="G6780">
        <v>0</v>
      </c>
      <c r="H6780">
        <v>3.488</v>
      </c>
      <c r="J6780" s="1" t="str">
        <f t="shared" si="106"/>
        <v>2024-06-09-10</v>
      </c>
    </row>
    <row r="6781" spans="1:10" x14ac:dyDescent="0.45">
      <c r="A6781">
        <v>7415068</v>
      </c>
      <c r="B6781" s="1">
        <v>45452.458333333336</v>
      </c>
      <c r="C6781" t="s">
        <v>7</v>
      </c>
      <c r="D6781" t="s">
        <v>8</v>
      </c>
      <c r="E6781" t="s">
        <v>8796</v>
      </c>
      <c r="F6781">
        <v>635</v>
      </c>
      <c r="G6781">
        <v>0</v>
      </c>
      <c r="H6781">
        <v>4.5339999999999998</v>
      </c>
      <c r="J6781" s="1" t="str">
        <f t="shared" si="106"/>
        <v>2024-06-09-11</v>
      </c>
    </row>
    <row r="6782" spans="1:10" x14ac:dyDescent="0.45">
      <c r="A6782">
        <v>7415758</v>
      </c>
      <c r="B6782" s="1">
        <v>45452.5</v>
      </c>
      <c r="C6782" t="s">
        <v>7</v>
      </c>
      <c r="D6782" t="s">
        <v>8</v>
      </c>
      <c r="E6782" t="s">
        <v>8796</v>
      </c>
      <c r="F6782">
        <v>635</v>
      </c>
      <c r="G6782">
        <v>0.20599999999999999</v>
      </c>
      <c r="H6782">
        <v>3.754</v>
      </c>
      <c r="J6782" s="1" t="str">
        <f t="shared" si="106"/>
        <v>2024-06-09-12</v>
      </c>
    </row>
    <row r="6783" spans="1:10" x14ac:dyDescent="0.45">
      <c r="A6783">
        <v>7416597</v>
      </c>
      <c r="B6783" s="1">
        <v>45452.541666666664</v>
      </c>
      <c r="C6783" t="s">
        <v>7</v>
      </c>
      <c r="D6783" t="s">
        <v>8</v>
      </c>
      <c r="E6783" t="s">
        <v>8796</v>
      </c>
      <c r="F6783">
        <v>635</v>
      </c>
      <c r="G6783">
        <v>0</v>
      </c>
      <c r="H6783">
        <v>3.544</v>
      </c>
      <c r="J6783" s="1" t="str">
        <f t="shared" si="106"/>
        <v>2024-06-09-13</v>
      </c>
    </row>
    <row r="6784" spans="1:10" x14ac:dyDescent="0.45">
      <c r="A6784">
        <v>7417798</v>
      </c>
      <c r="B6784" s="1">
        <v>45452.583333333336</v>
      </c>
      <c r="C6784" t="s">
        <v>7</v>
      </c>
      <c r="D6784" t="s">
        <v>8</v>
      </c>
      <c r="E6784" t="s">
        <v>8796</v>
      </c>
      <c r="F6784">
        <v>635</v>
      </c>
      <c r="G6784">
        <v>0</v>
      </c>
      <c r="H6784">
        <v>2.7269999999999999</v>
      </c>
      <c r="J6784" s="1" t="str">
        <f t="shared" si="106"/>
        <v>2024-06-09-14</v>
      </c>
    </row>
    <row r="6785" spans="1:10" x14ac:dyDescent="0.45">
      <c r="A6785">
        <v>7419669</v>
      </c>
      <c r="B6785" s="1">
        <v>45452.625</v>
      </c>
      <c r="C6785" t="s">
        <v>7</v>
      </c>
      <c r="D6785" t="s">
        <v>8</v>
      </c>
      <c r="E6785" t="s">
        <v>8796</v>
      </c>
      <c r="F6785">
        <v>635</v>
      </c>
      <c r="G6785">
        <v>0.20699999999999999</v>
      </c>
      <c r="H6785">
        <v>1.694</v>
      </c>
      <c r="J6785" s="1" t="str">
        <f t="shared" si="106"/>
        <v>2024-06-09-15</v>
      </c>
    </row>
    <row r="6786" spans="1:10" x14ac:dyDescent="0.45">
      <c r="A6786">
        <v>7420521</v>
      </c>
      <c r="B6786" s="1">
        <v>45452.666666666664</v>
      </c>
      <c r="C6786" t="s">
        <v>7</v>
      </c>
      <c r="D6786" t="s">
        <v>8</v>
      </c>
      <c r="E6786" t="s">
        <v>8796</v>
      </c>
      <c r="F6786">
        <v>635</v>
      </c>
      <c r="G6786">
        <v>8.9999999999999993E-3</v>
      </c>
      <c r="H6786">
        <v>0.78400000000000003</v>
      </c>
      <c r="J6786" s="1" t="str">
        <f t="shared" si="106"/>
        <v>2024-06-09-16</v>
      </c>
    </row>
    <row r="6787" spans="1:10" x14ac:dyDescent="0.45">
      <c r="A6787">
        <v>7421433</v>
      </c>
      <c r="B6787" s="1">
        <v>45452.708333333336</v>
      </c>
      <c r="C6787" t="s">
        <v>7</v>
      </c>
      <c r="D6787" t="s">
        <v>8</v>
      </c>
      <c r="E6787" t="s">
        <v>8796</v>
      </c>
      <c r="F6787">
        <v>635</v>
      </c>
      <c r="G6787">
        <v>0.11799999999999999</v>
      </c>
      <c r="H6787">
        <v>0.16900000000000001</v>
      </c>
      <c r="J6787" s="1" t="str">
        <f t="shared" ref="J6787:J6850" si="107">TEXT(YEAR(B6787),"0000")&amp;"-"&amp;TEXT(MONTH(B6787),"00")&amp;"-"&amp;TEXT(DAY(B6787),"00")&amp;"-"&amp;TEXT(HOUR(B6787),"00")</f>
        <v>2024-06-09-17</v>
      </c>
    </row>
    <row r="6788" spans="1:10" x14ac:dyDescent="0.45">
      <c r="A6788">
        <v>7422928</v>
      </c>
      <c r="B6788" s="1">
        <v>45452.75</v>
      </c>
      <c r="C6788" t="s">
        <v>7</v>
      </c>
      <c r="D6788" t="s">
        <v>8</v>
      </c>
      <c r="E6788" t="s">
        <v>8796</v>
      </c>
      <c r="F6788">
        <v>635</v>
      </c>
      <c r="G6788">
        <v>0.22900000000000001</v>
      </c>
      <c r="H6788">
        <v>1.9E-2</v>
      </c>
      <c r="J6788" s="1" t="str">
        <f t="shared" si="107"/>
        <v>2024-06-09-18</v>
      </c>
    </row>
    <row r="6789" spans="1:10" x14ac:dyDescent="0.45">
      <c r="A6789">
        <v>7423494</v>
      </c>
      <c r="B6789" s="1">
        <v>45452.791666666664</v>
      </c>
      <c r="C6789" t="s">
        <v>7</v>
      </c>
      <c r="D6789" t="s">
        <v>8</v>
      </c>
      <c r="E6789" t="s">
        <v>8796</v>
      </c>
      <c r="F6789">
        <v>635</v>
      </c>
      <c r="G6789">
        <v>0.21299999999999999</v>
      </c>
      <c r="H6789">
        <v>0</v>
      </c>
      <c r="J6789" s="1" t="str">
        <f t="shared" si="107"/>
        <v>2024-06-09-19</v>
      </c>
    </row>
    <row r="6790" spans="1:10" x14ac:dyDescent="0.45">
      <c r="A6790">
        <v>7424279</v>
      </c>
      <c r="B6790" s="1">
        <v>45452.833333333336</v>
      </c>
      <c r="C6790" t="s">
        <v>7</v>
      </c>
      <c r="D6790" t="s">
        <v>8</v>
      </c>
      <c r="E6790" t="s">
        <v>8796</v>
      </c>
      <c r="F6790">
        <v>635</v>
      </c>
      <c r="G6790">
        <v>0.105</v>
      </c>
      <c r="H6790">
        <v>0</v>
      </c>
      <c r="J6790" s="1" t="str">
        <f t="shared" si="107"/>
        <v>2024-06-09-20</v>
      </c>
    </row>
    <row r="6791" spans="1:10" x14ac:dyDescent="0.45">
      <c r="A6791">
        <v>7425668</v>
      </c>
      <c r="B6791" s="1">
        <v>45452.875</v>
      </c>
      <c r="C6791" t="s">
        <v>7</v>
      </c>
      <c r="D6791" t="s">
        <v>8</v>
      </c>
      <c r="E6791" t="s">
        <v>8796</v>
      </c>
      <c r="F6791">
        <v>635</v>
      </c>
      <c r="G6791">
        <v>0.186</v>
      </c>
      <c r="H6791">
        <v>0</v>
      </c>
      <c r="J6791" s="1" t="str">
        <f t="shared" si="107"/>
        <v>2024-06-09-21</v>
      </c>
    </row>
    <row r="6792" spans="1:10" x14ac:dyDescent="0.45">
      <c r="A6792">
        <v>7427150</v>
      </c>
      <c r="B6792" s="1">
        <v>45452.916666666664</v>
      </c>
      <c r="C6792" t="s">
        <v>7</v>
      </c>
      <c r="D6792" t="s">
        <v>8</v>
      </c>
      <c r="E6792" t="s">
        <v>8796</v>
      </c>
      <c r="F6792">
        <v>635</v>
      </c>
      <c r="G6792">
        <v>0.29699999999999999</v>
      </c>
      <c r="H6792">
        <v>0</v>
      </c>
      <c r="J6792" s="1" t="str">
        <f t="shared" si="107"/>
        <v>2024-06-09-22</v>
      </c>
    </row>
    <row r="6793" spans="1:10" x14ac:dyDescent="0.45">
      <c r="A6793">
        <v>7428243</v>
      </c>
      <c r="B6793" s="1">
        <v>45452.958333333336</v>
      </c>
      <c r="C6793" t="s">
        <v>7</v>
      </c>
      <c r="D6793" t="s">
        <v>8</v>
      </c>
      <c r="E6793" t="s">
        <v>8796</v>
      </c>
      <c r="F6793">
        <v>635</v>
      </c>
      <c r="G6793">
        <v>0.16900000000000001</v>
      </c>
      <c r="H6793">
        <v>0</v>
      </c>
      <c r="J6793" s="1" t="str">
        <f t="shared" si="107"/>
        <v>2024-06-09-23</v>
      </c>
    </row>
    <row r="6794" spans="1:10" x14ac:dyDescent="0.45">
      <c r="A6794">
        <v>7429036</v>
      </c>
      <c r="B6794" s="1">
        <v>45453</v>
      </c>
      <c r="C6794" t="s">
        <v>7</v>
      </c>
      <c r="D6794" t="s">
        <v>8</v>
      </c>
      <c r="E6794" t="s">
        <v>8796</v>
      </c>
      <c r="F6794">
        <v>635</v>
      </c>
      <c r="G6794">
        <v>0.247</v>
      </c>
      <c r="H6794">
        <v>0</v>
      </c>
      <c r="J6794" s="1" t="str">
        <f t="shared" si="107"/>
        <v>2024-06-10-00</v>
      </c>
    </row>
    <row r="6795" spans="1:10" x14ac:dyDescent="0.45">
      <c r="A6795">
        <v>7430010</v>
      </c>
      <c r="B6795" s="1">
        <v>45453.041666666664</v>
      </c>
      <c r="C6795" t="s">
        <v>7</v>
      </c>
      <c r="D6795" t="s">
        <v>8</v>
      </c>
      <c r="E6795" t="s">
        <v>8796</v>
      </c>
      <c r="F6795">
        <v>635</v>
      </c>
      <c r="G6795">
        <v>0.16700000000000001</v>
      </c>
      <c r="H6795">
        <v>0</v>
      </c>
      <c r="J6795" s="1" t="str">
        <f t="shared" si="107"/>
        <v>2024-06-10-01</v>
      </c>
    </row>
    <row r="6796" spans="1:10" x14ac:dyDescent="0.45">
      <c r="A6796">
        <v>7431323</v>
      </c>
      <c r="B6796" s="1">
        <v>45453.083333333336</v>
      </c>
      <c r="C6796" t="s">
        <v>7</v>
      </c>
      <c r="D6796" t="s">
        <v>8</v>
      </c>
      <c r="E6796" t="s">
        <v>8796</v>
      </c>
      <c r="F6796">
        <v>635</v>
      </c>
      <c r="G6796">
        <v>6.3E-2</v>
      </c>
      <c r="H6796">
        <v>1.7000000000000001E-2</v>
      </c>
      <c r="J6796" s="1" t="str">
        <f t="shared" si="107"/>
        <v>2024-06-10-02</v>
      </c>
    </row>
    <row r="6797" spans="1:10" x14ac:dyDescent="0.45">
      <c r="A6797">
        <v>7432772</v>
      </c>
      <c r="B6797" s="1">
        <v>45453.125</v>
      </c>
      <c r="C6797" t="s">
        <v>7</v>
      </c>
      <c r="D6797" t="s">
        <v>8</v>
      </c>
      <c r="E6797" t="s">
        <v>8796</v>
      </c>
      <c r="F6797">
        <v>635</v>
      </c>
      <c r="G6797">
        <v>0.11600000000000001</v>
      </c>
      <c r="H6797">
        <v>9.6000000000000002E-2</v>
      </c>
      <c r="J6797" s="1" t="str">
        <f t="shared" si="107"/>
        <v>2024-06-10-03</v>
      </c>
    </row>
    <row r="6798" spans="1:10" x14ac:dyDescent="0.45">
      <c r="A6798">
        <v>7433276</v>
      </c>
      <c r="B6798" s="1">
        <v>45453.166666666664</v>
      </c>
      <c r="C6798" t="s">
        <v>7</v>
      </c>
      <c r="D6798" t="s">
        <v>8</v>
      </c>
      <c r="E6798" t="s">
        <v>8796</v>
      </c>
      <c r="F6798">
        <v>635</v>
      </c>
      <c r="G6798">
        <v>0.1</v>
      </c>
      <c r="H6798">
        <v>0.57599999999999996</v>
      </c>
      <c r="J6798" s="1" t="str">
        <f t="shared" si="107"/>
        <v>2024-06-10-04</v>
      </c>
    </row>
    <row r="6799" spans="1:10" x14ac:dyDescent="0.45">
      <c r="A6799">
        <v>7434531</v>
      </c>
      <c r="B6799" s="1">
        <v>45453.208333333336</v>
      </c>
      <c r="C6799" t="s">
        <v>7</v>
      </c>
      <c r="D6799" t="s">
        <v>8</v>
      </c>
      <c r="E6799" t="s">
        <v>8796</v>
      </c>
      <c r="F6799">
        <v>635</v>
      </c>
      <c r="G6799">
        <v>0</v>
      </c>
      <c r="H6799">
        <v>1.4330000000000001</v>
      </c>
      <c r="J6799" s="1" t="str">
        <f t="shared" si="107"/>
        <v>2024-06-10-05</v>
      </c>
    </row>
    <row r="6800" spans="1:10" x14ac:dyDescent="0.45">
      <c r="A6800">
        <v>7435530</v>
      </c>
      <c r="B6800" s="1">
        <v>45453.25</v>
      </c>
      <c r="C6800" t="s">
        <v>7</v>
      </c>
      <c r="D6800" t="s">
        <v>8</v>
      </c>
      <c r="E6800" t="s">
        <v>8796</v>
      </c>
      <c r="F6800">
        <v>635</v>
      </c>
      <c r="G6800">
        <v>0</v>
      </c>
      <c r="H6800">
        <v>2.5750000000000002</v>
      </c>
      <c r="J6800" s="1" t="str">
        <f t="shared" si="107"/>
        <v>2024-06-10-06</v>
      </c>
    </row>
    <row r="6801" spans="1:10" x14ac:dyDescent="0.45">
      <c r="A6801">
        <v>7436979</v>
      </c>
      <c r="B6801" s="1">
        <v>45453.291666666664</v>
      </c>
      <c r="C6801" t="s">
        <v>7</v>
      </c>
      <c r="D6801" t="s">
        <v>8</v>
      </c>
      <c r="E6801" t="s">
        <v>8796</v>
      </c>
      <c r="F6801">
        <v>635</v>
      </c>
      <c r="G6801">
        <v>0</v>
      </c>
      <c r="H6801">
        <v>2.887</v>
      </c>
      <c r="J6801" s="1" t="str">
        <f t="shared" si="107"/>
        <v>2024-06-10-07</v>
      </c>
    </row>
    <row r="6802" spans="1:10" x14ac:dyDescent="0.45">
      <c r="A6802">
        <v>7438289</v>
      </c>
      <c r="B6802" s="1">
        <v>45453.333333333336</v>
      </c>
      <c r="C6802" t="s">
        <v>7</v>
      </c>
      <c r="D6802" t="s">
        <v>8</v>
      </c>
      <c r="E6802" t="s">
        <v>8796</v>
      </c>
      <c r="F6802">
        <v>635</v>
      </c>
      <c r="G6802">
        <v>0</v>
      </c>
      <c r="H6802">
        <v>3.97</v>
      </c>
      <c r="J6802" s="1" t="str">
        <f t="shared" si="107"/>
        <v>2024-06-10-08</v>
      </c>
    </row>
    <row r="6803" spans="1:10" x14ac:dyDescent="0.45">
      <c r="A6803">
        <v>7439428</v>
      </c>
      <c r="B6803" s="1">
        <v>45453.375</v>
      </c>
      <c r="C6803" t="s">
        <v>7</v>
      </c>
      <c r="D6803" t="s">
        <v>8</v>
      </c>
      <c r="E6803" t="s">
        <v>8796</v>
      </c>
      <c r="F6803">
        <v>635</v>
      </c>
      <c r="G6803">
        <v>0</v>
      </c>
      <c r="H6803">
        <v>3.9980000000000002</v>
      </c>
      <c r="J6803" s="1" t="str">
        <f t="shared" si="107"/>
        <v>2024-06-10-09</v>
      </c>
    </row>
    <row r="6804" spans="1:10" x14ac:dyDescent="0.45">
      <c r="A6804">
        <v>7440272</v>
      </c>
      <c r="B6804" s="1">
        <v>45453.416666666664</v>
      </c>
      <c r="C6804" t="s">
        <v>7</v>
      </c>
      <c r="D6804" t="s">
        <v>8</v>
      </c>
      <c r="E6804" t="s">
        <v>8796</v>
      </c>
      <c r="F6804">
        <v>635</v>
      </c>
      <c r="G6804">
        <v>0</v>
      </c>
      <c r="H6804">
        <v>3.9350000000000001</v>
      </c>
      <c r="J6804" s="1" t="str">
        <f t="shared" si="107"/>
        <v>2024-06-10-10</v>
      </c>
    </row>
    <row r="6805" spans="1:10" x14ac:dyDescent="0.45">
      <c r="A6805">
        <v>7441327</v>
      </c>
      <c r="B6805" s="1">
        <v>45453.458333333336</v>
      </c>
      <c r="C6805" t="s">
        <v>7</v>
      </c>
      <c r="D6805" t="s">
        <v>8</v>
      </c>
      <c r="E6805" t="s">
        <v>8796</v>
      </c>
      <c r="F6805">
        <v>635</v>
      </c>
      <c r="G6805">
        <v>2E-3</v>
      </c>
      <c r="H6805">
        <v>2.363</v>
      </c>
      <c r="J6805" s="1" t="str">
        <f t="shared" si="107"/>
        <v>2024-06-10-11</v>
      </c>
    </row>
    <row r="6806" spans="1:10" x14ac:dyDescent="0.45">
      <c r="A6806">
        <v>7441871</v>
      </c>
      <c r="B6806" s="1">
        <v>45453.5</v>
      </c>
      <c r="C6806" t="s">
        <v>7</v>
      </c>
      <c r="D6806" t="s">
        <v>8</v>
      </c>
      <c r="E6806" t="s">
        <v>8796</v>
      </c>
      <c r="F6806">
        <v>635</v>
      </c>
      <c r="G6806">
        <v>1.0109999999999999</v>
      </c>
      <c r="H6806">
        <v>1.337</v>
      </c>
      <c r="J6806" s="1" t="str">
        <f t="shared" si="107"/>
        <v>2024-06-10-12</v>
      </c>
    </row>
    <row r="6807" spans="1:10" x14ac:dyDescent="0.45">
      <c r="A6807">
        <v>7443132</v>
      </c>
      <c r="B6807" s="1">
        <v>45453.541666666664</v>
      </c>
      <c r="C6807" t="s">
        <v>7</v>
      </c>
      <c r="D6807" t="s">
        <v>8</v>
      </c>
      <c r="E6807" t="s">
        <v>8796</v>
      </c>
      <c r="F6807">
        <v>635</v>
      </c>
      <c r="G6807">
        <v>1.764</v>
      </c>
      <c r="H6807">
        <v>1.8680000000000001</v>
      </c>
      <c r="J6807" s="1" t="str">
        <f t="shared" si="107"/>
        <v>2024-06-10-13</v>
      </c>
    </row>
    <row r="6808" spans="1:10" x14ac:dyDescent="0.45">
      <c r="A6808">
        <v>7444102</v>
      </c>
      <c r="B6808" s="1">
        <v>45453.583333333336</v>
      </c>
      <c r="C6808" t="s">
        <v>7</v>
      </c>
      <c r="D6808" t="s">
        <v>8</v>
      </c>
      <c r="E6808" t="s">
        <v>8796</v>
      </c>
      <c r="F6808">
        <v>635</v>
      </c>
      <c r="G6808">
        <v>3.198</v>
      </c>
      <c r="H6808">
        <v>1.4670000000000001</v>
      </c>
      <c r="J6808" s="1" t="str">
        <f t="shared" si="107"/>
        <v>2024-06-10-14</v>
      </c>
    </row>
    <row r="6809" spans="1:10" x14ac:dyDescent="0.45">
      <c r="A6809">
        <v>7446031</v>
      </c>
      <c r="B6809" s="1">
        <v>45453.625</v>
      </c>
      <c r="C6809" t="s">
        <v>7</v>
      </c>
      <c r="D6809" t="s">
        <v>8</v>
      </c>
      <c r="E6809" t="s">
        <v>8796</v>
      </c>
      <c r="F6809">
        <v>635</v>
      </c>
      <c r="G6809">
        <v>0.51800000000000002</v>
      </c>
      <c r="H6809">
        <v>1.621</v>
      </c>
      <c r="J6809" s="1" t="str">
        <f t="shared" si="107"/>
        <v>2024-06-10-15</v>
      </c>
    </row>
    <row r="6810" spans="1:10" x14ac:dyDescent="0.45">
      <c r="A6810">
        <v>7446784</v>
      </c>
      <c r="B6810" s="1">
        <v>45453.666666666664</v>
      </c>
      <c r="C6810" t="s">
        <v>7</v>
      </c>
      <c r="D6810" t="s">
        <v>8</v>
      </c>
      <c r="E6810" t="s">
        <v>8796</v>
      </c>
      <c r="F6810">
        <v>635</v>
      </c>
      <c r="G6810">
        <v>2.8000000000000001E-2</v>
      </c>
      <c r="H6810">
        <v>1.129</v>
      </c>
      <c r="J6810" s="1" t="str">
        <f t="shared" si="107"/>
        <v>2024-06-10-16</v>
      </c>
    </row>
    <row r="6811" spans="1:10" x14ac:dyDescent="0.45">
      <c r="A6811">
        <v>7447148</v>
      </c>
      <c r="B6811" s="1">
        <v>45453.708333333336</v>
      </c>
      <c r="C6811" t="s">
        <v>7</v>
      </c>
      <c r="D6811" t="s">
        <v>8</v>
      </c>
      <c r="E6811" t="s">
        <v>8796</v>
      </c>
      <c r="F6811">
        <v>635</v>
      </c>
      <c r="G6811">
        <v>5.2999999999999999E-2</v>
      </c>
      <c r="H6811">
        <v>0.17299999999999999</v>
      </c>
      <c r="J6811" s="1" t="str">
        <f t="shared" si="107"/>
        <v>2024-06-10-17</v>
      </c>
    </row>
    <row r="6812" spans="1:10" x14ac:dyDescent="0.45">
      <c r="A6812">
        <v>7448780</v>
      </c>
      <c r="B6812" s="1">
        <v>45453.75</v>
      </c>
      <c r="C6812" t="s">
        <v>7</v>
      </c>
      <c r="D6812" t="s">
        <v>8</v>
      </c>
      <c r="E6812" t="s">
        <v>8796</v>
      </c>
      <c r="F6812">
        <v>635</v>
      </c>
      <c r="G6812">
        <v>0.245</v>
      </c>
      <c r="H6812">
        <v>2.1000000000000001E-2</v>
      </c>
      <c r="J6812" s="1" t="str">
        <f t="shared" si="107"/>
        <v>2024-06-10-18</v>
      </c>
    </row>
    <row r="6813" spans="1:10" x14ac:dyDescent="0.45">
      <c r="A6813">
        <v>7449518</v>
      </c>
      <c r="B6813" s="1">
        <v>45453.791666666664</v>
      </c>
      <c r="C6813" t="s">
        <v>7</v>
      </c>
      <c r="D6813" t="s">
        <v>8</v>
      </c>
      <c r="E6813" t="s">
        <v>8796</v>
      </c>
      <c r="F6813">
        <v>635</v>
      </c>
      <c r="G6813">
        <v>0.30499999999999999</v>
      </c>
      <c r="H6813">
        <v>0</v>
      </c>
      <c r="J6813" s="1" t="str">
        <f t="shared" si="107"/>
        <v>2024-06-10-19</v>
      </c>
    </row>
    <row r="6814" spans="1:10" x14ac:dyDescent="0.45">
      <c r="A6814">
        <v>7450827</v>
      </c>
      <c r="B6814" s="1">
        <v>45453.833333333336</v>
      </c>
      <c r="C6814" t="s">
        <v>7</v>
      </c>
      <c r="D6814" t="s">
        <v>8</v>
      </c>
      <c r="E6814" t="s">
        <v>8796</v>
      </c>
      <c r="F6814">
        <v>635</v>
      </c>
      <c r="G6814">
        <v>0.33200000000000002</v>
      </c>
      <c r="H6814">
        <v>0</v>
      </c>
      <c r="J6814" s="1" t="str">
        <f t="shared" si="107"/>
        <v>2024-06-10-20</v>
      </c>
    </row>
    <row r="6815" spans="1:10" x14ac:dyDescent="0.45">
      <c r="A6815">
        <v>7452418</v>
      </c>
      <c r="B6815" s="1">
        <v>45453.875</v>
      </c>
      <c r="C6815" t="s">
        <v>7</v>
      </c>
      <c r="D6815" t="s">
        <v>8</v>
      </c>
      <c r="E6815" t="s">
        <v>8796</v>
      </c>
      <c r="F6815">
        <v>635</v>
      </c>
      <c r="G6815">
        <v>0.22900000000000001</v>
      </c>
      <c r="H6815">
        <v>0</v>
      </c>
      <c r="J6815" s="1" t="str">
        <f t="shared" si="107"/>
        <v>2024-06-10-21</v>
      </c>
    </row>
    <row r="6816" spans="1:10" x14ac:dyDescent="0.45">
      <c r="A6816">
        <v>7453109</v>
      </c>
      <c r="B6816" s="1">
        <v>45453.916666666664</v>
      </c>
      <c r="C6816" t="s">
        <v>7</v>
      </c>
      <c r="D6816" t="s">
        <v>8</v>
      </c>
      <c r="E6816" t="s">
        <v>8796</v>
      </c>
      <c r="F6816">
        <v>635</v>
      </c>
      <c r="G6816">
        <v>0.20499999999999999</v>
      </c>
      <c r="H6816">
        <v>0</v>
      </c>
      <c r="J6816" s="1" t="str">
        <f t="shared" si="107"/>
        <v>2024-06-10-22</v>
      </c>
    </row>
    <row r="6817" spans="1:10" x14ac:dyDescent="0.45">
      <c r="A6817">
        <v>7454082</v>
      </c>
      <c r="B6817" s="1">
        <v>45453.958333333336</v>
      </c>
      <c r="C6817" t="s">
        <v>7</v>
      </c>
      <c r="D6817" t="s">
        <v>8</v>
      </c>
      <c r="E6817" t="s">
        <v>8796</v>
      </c>
      <c r="F6817">
        <v>635</v>
      </c>
      <c r="G6817">
        <v>0.248</v>
      </c>
      <c r="H6817">
        <v>0</v>
      </c>
      <c r="J6817" s="1" t="str">
        <f t="shared" si="107"/>
        <v>2024-06-10-23</v>
      </c>
    </row>
    <row r="6818" spans="1:10" x14ac:dyDescent="0.45">
      <c r="A6818">
        <v>7455806</v>
      </c>
      <c r="B6818" s="1">
        <v>45454</v>
      </c>
      <c r="C6818" t="s">
        <v>7</v>
      </c>
      <c r="D6818" t="s">
        <v>8</v>
      </c>
      <c r="E6818" t="s">
        <v>8796</v>
      </c>
      <c r="F6818">
        <v>635</v>
      </c>
      <c r="G6818">
        <v>0.154</v>
      </c>
      <c r="H6818">
        <v>0</v>
      </c>
      <c r="J6818" s="1" t="str">
        <f t="shared" si="107"/>
        <v>2024-06-11-00</v>
      </c>
    </row>
    <row r="6819" spans="1:10" x14ac:dyDescent="0.45">
      <c r="A6819">
        <v>7456330</v>
      </c>
      <c r="B6819" s="1">
        <v>45454.041666666664</v>
      </c>
      <c r="C6819" t="s">
        <v>7</v>
      </c>
      <c r="D6819" t="s">
        <v>8</v>
      </c>
      <c r="E6819" t="s">
        <v>8796</v>
      </c>
      <c r="F6819">
        <v>635</v>
      </c>
      <c r="G6819">
        <v>0.17299999999999999</v>
      </c>
      <c r="H6819">
        <v>0</v>
      </c>
      <c r="J6819" s="1" t="str">
        <f t="shared" si="107"/>
        <v>2024-06-11-01</v>
      </c>
    </row>
    <row r="6820" spans="1:10" x14ac:dyDescent="0.45">
      <c r="A6820">
        <v>7457165</v>
      </c>
      <c r="B6820" s="1">
        <v>45454.083333333336</v>
      </c>
      <c r="C6820" t="s">
        <v>7</v>
      </c>
      <c r="D6820" t="s">
        <v>8</v>
      </c>
      <c r="E6820" t="s">
        <v>8796</v>
      </c>
      <c r="F6820">
        <v>635</v>
      </c>
      <c r="G6820">
        <v>0.152</v>
      </c>
      <c r="H6820">
        <v>1.4999999999999999E-2</v>
      </c>
      <c r="J6820" s="1" t="str">
        <f t="shared" si="107"/>
        <v>2024-06-11-02</v>
      </c>
    </row>
    <row r="6821" spans="1:10" x14ac:dyDescent="0.45">
      <c r="A6821">
        <v>7458681</v>
      </c>
      <c r="B6821" s="1">
        <v>45454.125</v>
      </c>
      <c r="C6821" t="s">
        <v>7</v>
      </c>
      <c r="D6821" t="s">
        <v>8</v>
      </c>
      <c r="E6821" t="s">
        <v>8796</v>
      </c>
      <c r="F6821">
        <v>635</v>
      </c>
      <c r="G6821">
        <v>7.1999999999999995E-2</v>
      </c>
      <c r="H6821">
        <v>7.6999999999999999E-2</v>
      </c>
      <c r="J6821" s="1" t="str">
        <f t="shared" si="107"/>
        <v>2024-06-11-03</v>
      </c>
    </row>
    <row r="6822" spans="1:10" x14ac:dyDescent="0.45">
      <c r="A6822">
        <v>7459870</v>
      </c>
      <c r="B6822" s="1">
        <v>45454.166666666664</v>
      </c>
      <c r="C6822" t="s">
        <v>7</v>
      </c>
      <c r="D6822" t="s">
        <v>8</v>
      </c>
      <c r="E6822" t="s">
        <v>8796</v>
      </c>
      <c r="F6822">
        <v>635</v>
      </c>
      <c r="G6822">
        <v>2E-3</v>
      </c>
      <c r="H6822">
        <v>0.6</v>
      </c>
      <c r="J6822" s="1" t="str">
        <f t="shared" si="107"/>
        <v>2024-06-11-04</v>
      </c>
    </row>
    <row r="6823" spans="1:10" x14ac:dyDescent="0.45">
      <c r="A6823">
        <v>7460854</v>
      </c>
      <c r="B6823" s="1">
        <v>45454.208333333336</v>
      </c>
      <c r="C6823" t="s">
        <v>7</v>
      </c>
      <c r="D6823" t="s">
        <v>8</v>
      </c>
      <c r="E6823" t="s">
        <v>8796</v>
      </c>
      <c r="F6823">
        <v>635</v>
      </c>
      <c r="G6823">
        <v>5.1999999999999998E-2</v>
      </c>
      <c r="H6823">
        <v>1.2769999999999999</v>
      </c>
      <c r="J6823" s="1" t="str">
        <f t="shared" si="107"/>
        <v>2024-06-11-05</v>
      </c>
    </row>
    <row r="6824" spans="1:10" x14ac:dyDescent="0.45">
      <c r="A6824">
        <v>7461916</v>
      </c>
      <c r="B6824" s="1">
        <v>45454.25</v>
      </c>
      <c r="C6824" t="s">
        <v>7</v>
      </c>
      <c r="D6824" t="s">
        <v>8</v>
      </c>
      <c r="E6824" t="s">
        <v>8796</v>
      </c>
      <c r="F6824">
        <v>635</v>
      </c>
      <c r="G6824">
        <v>0</v>
      </c>
      <c r="H6824">
        <v>1.377</v>
      </c>
      <c r="J6824" s="1" t="str">
        <f t="shared" si="107"/>
        <v>2024-06-11-06</v>
      </c>
    </row>
    <row r="6825" spans="1:10" x14ac:dyDescent="0.45">
      <c r="A6825">
        <v>7463063</v>
      </c>
      <c r="B6825" s="1">
        <v>45454.291666666664</v>
      </c>
      <c r="C6825" t="s">
        <v>7</v>
      </c>
      <c r="D6825" t="s">
        <v>8</v>
      </c>
      <c r="E6825" t="s">
        <v>8796</v>
      </c>
      <c r="F6825">
        <v>635</v>
      </c>
      <c r="G6825">
        <v>0</v>
      </c>
      <c r="H6825">
        <v>1.069</v>
      </c>
      <c r="J6825" s="1" t="str">
        <f t="shared" si="107"/>
        <v>2024-06-11-07</v>
      </c>
    </row>
    <row r="6826" spans="1:10" x14ac:dyDescent="0.45">
      <c r="A6826">
        <v>7464133</v>
      </c>
      <c r="B6826" s="1">
        <v>45454.333333333336</v>
      </c>
      <c r="C6826" t="s">
        <v>7</v>
      </c>
      <c r="D6826" t="s">
        <v>8</v>
      </c>
      <c r="E6826" t="s">
        <v>8796</v>
      </c>
      <c r="F6826">
        <v>635</v>
      </c>
      <c r="G6826">
        <v>0.108</v>
      </c>
      <c r="H6826">
        <v>8.5999999999999993E-2</v>
      </c>
      <c r="J6826" s="1" t="str">
        <f t="shared" si="107"/>
        <v>2024-06-11-08</v>
      </c>
    </row>
    <row r="6827" spans="1:10" x14ac:dyDescent="0.45">
      <c r="A6827">
        <v>7465152</v>
      </c>
      <c r="B6827" s="1">
        <v>45454.375</v>
      </c>
      <c r="C6827" t="s">
        <v>7</v>
      </c>
      <c r="D6827" t="s">
        <v>8</v>
      </c>
      <c r="E6827" t="s">
        <v>8796</v>
      </c>
      <c r="F6827">
        <v>635</v>
      </c>
      <c r="G6827">
        <v>0.68600000000000005</v>
      </c>
      <c r="H6827">
        <v>0.183</v>
      </c>
      <c r="J6827" s="1" t="str">
        <f t="shared" si="107"/>
        <v>2024-06-11-09</v>
      </c>
    </row>
    <row r="6828" spans="1:10" x14ac:dyDescent="0.45">
      <c r="A6828">
        <v>7466237</v>
      </c>
      <c r="B6828" s="1">
        <v>45454.416666666664</v>
      </c>
      <c r="C6828" t="s">
        <v>7</v>
      </c>
      <c r="D6828" t="s">
        <v>8</v>
      </c>
      <c r="E6828" t="s">
        <v>8796</v>
      </c>
      <c r="F6828">
        <v>635</v>
      </c>
      <c r="G6828">
        <v>0.68</v>
      </c>
      <c r="H6828">
        <v>0.84299999999999997</v>
      </c>
      <c r="J6828" s="1" t="str">
        <f t="shared" si="107"/>
        <v>2024-06-11-10</v>
      </c>
    </row>
    <row r="6829" spans="1:10" x14ac:dyDescent="0.45">
      <c r="A6829">
        <v>7467135</v>
      </c>
      <c r="B6829" s="1">
        <v>45454.458333333336</v>
      </c>
      <c r="C6829" t="s">
        <v>7</v>
      </c>
      <c r="D6829" t="s">
        <v>8</v>
      </c>
      <c r="E6829" t="s">
        <v>8796</v>
      </c>
      <c r="F6829">
        <v>635</v>
      </c>
      <c r="G6829">
        <v>0.112</v>
      </c>
      <c r="H6829">
        <v>1.8979999999999999</v>
      </c>
      <c r="J6829" s="1" t="str">
        <f t="shared" si="107"/>
        <v>2024-06-11-11</v>
      </c>
    </row>
    <row r="6830" spans="1:10" x14ac:dyDescent="0.45">
      <c r="A6830">
        <v>7468262</v>
      </c>
      <c r="B6830" s="1">
        <v>45454.5</v>
      </c>
      <c r="C6830" t="s">
        <v>7</v>
      </c>
      <c r="D6830" t="s">
        <v>8</v>
      </c>
      <c r="E6830" t="s">
        <v>8796</v>
      </c>
      <c r="F6830">
        <v>635</v>
      </c>
      <c r="G6830">
        <v>0.29699999999999999</v>
      </c>
      <c r="H6830">
        <v>2.2589999999999999</v>
      </c>
      <c r="J6830" s="1" t="str">
        <f t="shared" si="107"/>
        <v>2024-06-11-12</v>
      </c>
    </row>
    <row r="6831" spans="1:10" x14ac:dyDescent="0.45">
      <c r="A6831">
        <v>7469136</v>
      </c>
      <c r="B6831" s="1">
        <v>45454.541666666664</v>
      </c>
      <c r="C6831" t="s">
        <v>7</v>
      </c>
      <c r="D6831" t="s">
        <v>8</v>
      </c>
      <c r="E6831" t="s">
        <v>8796</v>
      </c>
      <c r="F6831">
        <v>635</v>
      </c>
      <c r="G6831">
        <v>2.93</v>
      </c>
      <c r="H6831">
        <v>1.8129999999999999</v>
      </c>
      <c r="J6831" s="1" t="str">
        <f t="shared" si="107"/>
        <v>2024-06-11-13</v>
      </c>
    </row>
    <row r="6832" spans="1:10" x14ac:dyDescent="0.45">
      <c r="A6832">
        <v>7470578</v>
      </c>
      <c r="B6832" s="1">
        <v>45454.583333333336</v>
      </c>
      <c r="C6832" t="s">
        <v>7</v>
      </c>
      <c r="D6832" t="s">
        <v>8</v>
      </c>
      <c r="E6832" t="s">
        <v>8796</v>
      </c>
      <c r="F6832">
        <v>635</v>
      </c>
      <c r="G6832">
        <v>3.089</v>
      </c>
      <c r="H6832">
        <v>0.56399999999999995</v>
      </c>
      <c r="J6832" s="1" t="str">
        <f t="shared" si="107"/>
        <v>2024-06-11-14</v>
      </c>
    </row>
    <row r="6833" spans="1:10" x14ac:dyDescent="0.45">
      <c r="A6833">
        <v>7472054</v>
      </c>
      <c r="B6833" s="1">
        <v>45454.625</v>
      </c>
      <c r="C6833" t="s">
        <v>7</v>
      </c>
      <c r="D6833" t="s">
        <v>8</v>
      </c>
      <c r="E6833" t="s">
        <v>8796</v>
      </c>
      <c r="F6833">
        <v>635</v>
      </c>
      <c r="G6833">
        <v>0.30399999999999999</v>
      </c>
      <c r="H6833">
        <v>1.4259999999999999</v>
      </c>
      <c r="J6833" s="1" t="str">
        <f t="shared" si="107"/>
        <v>2024-06-11-15</v>
      </c>
    </row>
    <row r="6834" spans="1:10" x14ac:dyDescent="0.45">
      <c r="A6834">
        <v>7472707</v>
      </c>
      <c r="B6834" s="1">
        <v>45454.666666666664</v>
      </c>
      <c r="C6834" t="s">
        <v>7</v>
      </c>
      <c r="D6834" t="s">
        <v>8</v>
      </c>
      <c r="E6834" t="s">
        <v>8796</v>
      </c>
      <c r="F6834">
        <v>635</v>
      </c>
      <c r="G6834">
        <v>0</v>
      </c>
      <c r="H6834">
        <v>0.91200000000000003</v>
      </c>
      <c r="J6834" s="1" t="str">
        <f t="shared" si="107"/>
        <v>2024-06-11-16</v>
      </c>
    </row>
    <row r="6835" spans="1:10" x14ac:dyDescent="0.45">
      <c r="A6835">
        <v>7473669</v>
      </c>
      <c r="B6835" s="1">
        <v>45454.708333333336</v>
      </c>
      <c r="C6835" t="s">
        <v>7</v>
      </c>
      <c r="D6835" t="s">
        <v>8</v>
      </c>
      <c r="E6835" t="s">
        <v>8796</v>
      </c>
      <c r="F6835">
        <v>635</v>
      </c>
      <c r="G6835">
        <v>0.11</v>
      </c>
      <c r="H6835">
        <v>0.13700000000000001</v>
      </c>
      <c r="J6835" s="1" t="str">
        <f t="shared" si="107"/>
        <v>2024-06-11-17</v>
      </c>
    </row>
    <row r="6836" spans="1:10" x14ac:dyDescent="0.45">
      <c r="A6836">
        <v>7475440</v>
      </c>
      <c r="B6836" s="1">
        <v>45454.75</v>
      </c>
      <c r="C6836" t="s">
        <v>7</v>
      </c>
      <c r="D6836" t="s">
        <v>8</v>
      </c>
      <c r="E6836" t="s">
        <v>8796</v>
      </c>
      <c r="F6836">
        <v>635</v>
      </c>
      <c r="G6836">
        <v>0.15</v>
      </c>
      <c r="H6836">
        <v>4.2000000000000003E-2</v>
      </c>
      <c r="J6836" s="1" t="str">
        <f t="shared" si="107"/>
        <v>2024-06-11-18</v>
      </c>
    </row>
    <row r="6837" spans="1:10" x14ac:dyDescent="0.45">
      <c r="A6837">
        <v>7476218</v>
      </c>
      <c r="B6837" s="1">
        <v>45454.791666666664</v>
      </c>
      <c r="C6837" t="s">
        <v>7</v>
      </c>
      <c r="D6837" t="s">
        <v>8</v>
      </c>
      <c r="E6837" t="s">
        <v>8796</v>
      </c>
      <c r="F6837">
        <v>635</v>
      </c>
      <c r="G6837">
        <v>0.20699999999999999</v>
      </c>
      <c r="H6837">
        <v>0</v>
      </c>
      <c r="J6837" s="1" t="str">
        <f t="shared" si="107"/>
        <v>2024-06-11-19</v>
      </c>
    </row>
    <row r="6838" spans="1:10" x14ac:dyDescent="0.45">
      <c r="A6838">
        <v>7477722</v>
      </c>
      <c r="B6838" s="1">
        <v>45454.833333333336</v>
      </c>
      <c r="C6838" t="s">
        <v>7</v>
      </c>
      <c r="D6838" t="s">
        <v>8</v>
      </c>
      <c r="E6838" t="s">
        <v>8796</v>
      </c>
      <c r="F6838">
        <v>635</v>
      </c>
      <c r="G6838">
        <v>0.217</v>
      </c>
      <c r="H6838">
        <v>0</v>
      </c>
      <c r="J6838" s="1" t="str">
        <f t="shared" si="107"/>
        <v>2024-06-11-20</v>
      </c>
    </row>
    <row r="6839" spans="1:10" x14ac:dyDescent="0.45">
      <c r="A6839">
        <v>7478286</v>
      </c>
      <c r="B6839" s="1">
        <v>45454.875</v>
      </c>
      <c r="C6839" t="s">
        <v>7</v>
      </c>
      <c r="D6839" t="s">
        <v>8</v>
      </c>
      <c r="E6839" t="s">
        <v>8796</v>
      </c>
      <c r="F6839">
        <v>635</v>
      </c>
      <c r="G6839">
        <v>9.5000000000000001E-2</v>
      </c>
      <c r="H6839">
        <v>0</v>
      </c>
      <c r="J6839" s="1" t="str">
        <f t="shared" si="107"/>
        <v>2024-06-11-21</v>
      </c>
    </row>
    <row r="6840" spans="1:10" x14ac:dyDescent="0.45">
      <c r="A6840">
        <v>7479474</v>
      </c>
      <c r="B6840" s="1">
        <v>45454.916666666664</v>
      </c>
      <c r="C6840" t="s">
        <v>7</v>
      </c>
      <c r="D6840" t="s">
        <v>8</v>
      </c>
      <c r="E6840" t="s">
        <v>8796</v>
      </c>
      <c r="F6840">
        <v>635</v>
      </c>
      <c r="G6840">
        <v>0.24299999999999999</v>
      </c>
      <c r="H6840">
        <v>0</v>
      </c>
      <c r="J6840" s="1" t="str">
        <f t="shared" si="107"/>
        <v>2024-06-11-22</v>
      </c>
    </row>
    <row r="6841" spans="1:10" x14ac:dyDescent="0.45">
      <c r="A6841">
        <v>7480054</v>
      </c>
      <c r="B6841" s="1">
        <v>45454.958333333336</v>
      </c>
      <c r="C6841" t="s">
        <v>7</v>
      </c>
      <c r="D6841" t="s">
        <v>8</v>
      </c>
      <c r="E6841" t="s">
        <v>8796</v>
      </c>
      <c r="F6841">
        <v>635</v>
      </c>
      <c r="G6841">
        <v>0.20200000000000001</v>
      </c>
      <c r="H6841">
        <v>0</v>
      </c>
      <c r="J6841" s="1" t="str">
        <f t="shared" si="107"/>
        <v>2024-06-11-23</v>
      </c>
    </row>
    <row r="6842" spans="1:10" x14ac:dyDescent="0.45">
      <c r="A6842">
        <v>7481090</v>
      </c>
      <c r="B6842" s="1">
        <v>45455</v>
      </c>
      <c r="C6842" t="s">
        <v>7</v>
      </c>
      <c r="D6842" t="s">
        <v>8</v>
      </c>
      <c r="E6842" t="s">
        <v>8796</v>
      </c>
      <c r="F6842">
        <v>635</v>
      </c>
      <c r="G6842">
        <v>0.191</v>
      </c>
      <c r="H6842">
        <v>0</v>
      </c>
      <c r="J6842" s="1" t="str">
        <f t="shared" si="107"/>
        <v>2024-06-12-00</v>
      </c>
    </row>
    <row r="6843" spans="1:10" x14ac:dyDescent="0.45">
      <c r="A6843">
        <v>7482386</v>
      </c>
      <c r="B6843" s="1">
        <v>45455.041666666664</v>
      </c>
      <c r="C6843" t="s">
        <v>7</v>
      </c>
      <c r="D6843" t="s">
        <v>8</v>
      </c>
      <c r="E6843" t="s">
        <v>8796</v>
      </c>
      <c r="F6843">
        <v>635</v>
      </c>
      <c r="G6843">
        <v>0.23100000000000001</v>
      </c>
      <c r="H6843">
        <v>0</v>
      </c>
      <c r="J6843" s="1" t="str">
        <f t="shared" si="107"/>
        <v>2024-06-12-01</v>
      </c>
    </row>
    <row r="6844" spans="1:10" x14ac:dyDescent="0.45">
      <c r="A6844">
        <v>7483590</v>
      </c>
      <c r="B6844" s="1">
        <v>45455.083333333336</v>
      </c>
      <c r="C6844" t="s">
        <v>7</v>
      </c>
      <c r="D6844" t="s">
        <v>8</v>
      </c>
      <c r="E6844" t="s">
        <v>8796</v>
      </c>
      <c r="F6844">
        <v>635</v>
      </c>
      <c r="G6844">
        <v>0.16300000000000001</v>
      </c>
      <c r="H6844">
        <v>1.0999999999999999E-2</v>
      </c>
      <c r="J6844" s="1" t="str">
        <f t="shared" si="107"/>
        <v>2024-06-12-02</v>
      </c>
    </row>
    <row r="6845" spans="1:10" x14ac:dyDescent="0.45">
      <c r="A6845">
        <v>7485170</v>
      </c>
      <c r="B6845" s="1">
        <v>45455.125</v>
      </c>
      <c r="C6845" t="s">
        <v>7</v>
      </c>
      <c r="D6845" t="s">
        <v>8</v>
      </c>
      <c r="E6845" t="s">
        <v>8796</v>
      </c>
      <c r="F6845">
        <v>635</v>
      </c>
      <c r="G6845">
        <v>0.24199999999999999</v>
      </c>
      <c r="H6845">
        <v>0.1</v>
      </c>
      <c r="J6845" s="1" t="str">
        <f t="shared" si="107"/>
        <v>2024-06-12-03</v>
      </c>
    </row>
    <row r="6846" spans="1:10" x14ac:dyDescent="0.45">
      <c r="A6846">
        <v>7486289</v>
      </c>
      <c r="B6846" s="1">
        <v>45455.166666666664</v>
      </c>
      <c r="C6846" t="s">
        <v>7</v>
      </c>
      <c r="D6846" t="s">
        <v>8</v>
      </c>
      <c r="E6846" t="s">
        <v>8796</v>
      </c>
      <c r="F6846">
        <v>635</v>
      </c>
      <c r="G6846">
        <v>9.6000000000000002E-2</v>
      </c>
      <c r="H6846">
        <v>0.221</v>
      </c>
      <c r="J6846" s="1" t="str">
        <f t="shared" si="107"/>
        <v>2024-06-12-04</v>
      </c>
    </row>
    <row r="6847" spans="1:10" x14ac:dyDescent="0.45">
      <c r="A6847">
        <v>7487321</v>
      </c>
      <c r="B6847" s="1">
        <v>45455.208333333336</v>
      </c>
      <c r="C6847" t="s">
        <v>7</v>
      </c>
      <c r="D6847" t="s">
        <v>8</v>
      </c>
      <c r="E6847" t="s">
        <v>8796</v>
      </c>
      <c r="F6847">
        <v>635</v>
      </c>
      <c r="G6847">
        <v>0</v>
      </c>
      <c r="H6847">
        <v>0.85</v>
      </c>
      <c r="J6847" s="1" t="str">
        <f t="shared" si="107"/>
        <v>2024-06-12-05</v>
      </c>
    </row>
    <row r="6848" spans="1:10" x14ac:dyDescent="0.45">
      <c r="A6848">
        <v>7487823</v>
      </c>
      <c r="B6848" s="1">
        <v>45455.25</v>
      </c>
      <c r="C6848" t="s">
        <v>7</v>
      </c>
      <c r="D6848" t="s">
        <v>8</v>
      </c>
      <c r="E6848" t="s">
        <v>8796</v>
      </c>
      <c r="F6848">
        <v>635</v>
      </c>
      <c r="G6848">
        <v>0</v>
      </c>
      <c r="H6848">
        <v>2.048</v>
      </c>
      <c r="J6848" s="1" t="str">
        <f t="shared" si="107"/>
        <v>2024-06-12-06</v>
      </c>
    </row>
    <row r="6849" spans="1:10" x14ac:dyDescent="0.45">
      <c r="A6849">
        <v>7489739</v>
      </c>
      <c r="B6849" s="1">
        <v>45455.291666666664</v>
      </c>
      <c r="C6849" t="s">
        <v>7</v>
      </c>
      <c r="D6849" t="s">
        <v>8</v>
      </c>
      <c r="E6849" t="s">
        <v>8796</v>
      </c>
      <c r="F6849">
        <v>635</v>
      </c>
      <c r="G6849">
        <v>0</v>
      </c>
      <c r="H6849">
        <v>2.419</v>
      </c>
      <c r="J6849" s="1" t="str">
        <f t="shared" si="107"/>
        <v>2024-06-12-07</v>
      </c>
    </row>
    <row r="6850" spans="1:10" x14ac:dyDescent="0.45">
      <c r="A6850">
        <v>7490649</v>
      </c>
      <c r="B6850" s="1">
        <v>45455.333333333336</v>
      </c>
      <c r="C6850" t="s">
        <v>7</v>
      </c>
      <c r="D6850" t="s">
        <v>8</v>
      </c>
      <c r="E6850" t="s">
        <v>8796</v>
      </c>
      <c r="F6850">
        <v>635</v>
      </c>
      <c r="G6850">
        <v>0</v>
      </c>
      <c r="H6850">
        <v>2.8450000000000002</v>
      </c>
      <c r="J6850" s="1" t="str">
        <f t="shared" si="107"/>
        <v>2024-06-12-08</v>
      </c>
    </row>
    <row r="6851" spans="1:10" x14ac:dyDescent="0.45">
      <c r="A6851">
        <v>7491408</v>
      </c>
      <c r="B6851" s="1">
        <v>45455.375</v>
      </c>
      <c r="C6851" t="s">
        <v>7</v>
      </c>
      <c r="D6851" t="s">
        <v>8</v>
      </c>
      <c r="E6851" t="s">
        <v>8796</v>
      </c>
      <c r="F6851">
        <v>635</v>
      </c>
      <c r="G6851">
        <v>0</v>
      </c>
      <c r="H6851">
        <v>2.8210000000000002</v>
      </c>
      <c r="J6851" s="1" t="str">
        <f t="shared" ref="J6851:J6914" si="108">TEXT(YEAR(B6851),"0000")&amp;"-"&amp;TEXT(MONTH(B6851),"00")&amp;"-"&amp;TEXT(DAY(B6851),"00")&amp;"-"&amp;TEXT(HOUR(B6851),"00")</f>
        <v>2024-06-12-09</v>
      </c>
    </row>
    <row r="6852" spans="1:10" x14ac:dyDescent="0.45">
      <c r="A6852">
        <v>7492392</v>
      </c>
      <c r="B6852" s="1">
        <v>45455.416666666664</v>
      </c>
      <c r="C6852" t="s">
        <v>7</v>
      </c>
      <c r="D6852" t="s">
        <v>8</v>
      </c>
      <c r="E6852" t="s">
        <v>8796</v>
      </c>
      <c r="F6852">
        <v>635</v>
      </c>
      <c r="G6852">
        <v>0</v>
      </c>
      <c r="H6852">
        <v>3.8239999999999998</v>
      </c>
      <c r="J6852" s="1" t="str">
        <f t="shared" si="108"/>
        <v>2024-06-12-10</v>
      </c>
    </row>
    <row r="6853" spans="1:10" x14ac:dyDescent="0.45">
      <c r="A6853">
        <v>7493414</v>
      </c>
      <c r="B6853" s="1">
        <v>45455.458333333336</v>
      </c>
      <c r="C6853" t="s">
        <v>7</v>
      </c>
      <c r="D6853" t="s">
        <v>8</v>
      </c>
      <c r="E6853" t="s">
        <v>8796</v>
      </c>
      <c r="F6853">
        <v>635</v>
      </c>
      <c r="G6853">
        <v>0</v>
      </c>
      <c r="H6853">
        <v>3.944</v>
      </c>
      <c r="J6853" s="1" t="str">
        <f t="shared" si="108"/>
        <v>2024-06-12-11</v>
      </c>
    </row>
    <row r="6854" spans="1:10" x14ac:dyDescent="0.45">
      <c r="A6854">
        <v>7494534</v>
      </c>
      <c r="B6854" s="1">
        <v>45455.5</v>
      </c>
      <c r="C6854" t="s">
        <v>7</v>
      </c>
      <c r="D6854" t="s">
        <v>8</v>
      </c>
      <c r="E6854" t="s">
        <v>8796</v>
      </c>
      <c r="F6854">
        <v>635</v>
      </c>
      <c r="G6854">
        <v>0</v>
      </c>
      <c r="H6854">
        <v>3.6349999999999998</v>
      </c>
      <c r="J6854" s="1" t="str">
        <f t="shared" si="108"/>
        <v>2024-06-12-12</v>
      </c>
    </row>
    <row r="6855" spans="1:10" x14ac:dyDescent="0.45">
      <c r="A6855">
        <v>7495958</v>
      </c>
      <c r="B6855" s="1">
        <v>45455.541666666664</v>
      </c>
      <c r="C6855" t="s">
        <v>7</v>
      </c>
      <c r="D6855" t="s">
        <v>8</v>
      </c>
      <c r="E6855" t="s">
        <v>8796</v>
      </c>
      <c r="F6855">
        <v>635</v>
      </c>
      <c r="G6855">
        <v>0</v>
      </c>
      <c r="H6855">
        <v>3.0569999999999999</v>
      </c>
      <c r="J6855" s="1" t="str">
        <f t="shared" si="108"/>
        <v>2024-06-12-13</v>
      </c>
    </row>
    <row r="6856" spans="1:10" x14ac:dyDescent="0.45">
      <c r="A6856">
        <v>7496586</v>
      </c>
      <c r="B6856" s="1">
        <v>45455.583333333336</v>
      </c>
      <c r="C6856" t="s">
        <v>7</v>
      </c>
      <c r="D6856" t="s">
        <v>8</v>
      </c>
      <c r="E6856" t="s">
        <v>8796</v>
      </c>
      <c r="F6856">
        <v>635</v>
      </c>
      <c r="G6856">
        <v>4.0000000000000001E-3</v>
      </c>
      <c r="H6856">
        <v>2.4039999999999999</v>
      </c>
      <c r="J6856" s="1" t="str">
        <f t="shared" si="108"/>
        <v>2024-06-12-14</v>
      </c>
    </row>
    <row r="6857" spans="1:10" x14ac:dyDescent="0.45">
      <c r="A6857">
        <v>7497908</v>
      </c>
      <c r="B6857" s="1">
        <v>45455.625</v>
      </c>
      <c r="C6857" t="s">
        <v>7</v>
      </c>
      <c r="D6857" t="s">
        <v>8</v>
      </c>
      <c r="E6857" t="s">
        <v>8796</v>
      </c>
      <c r="F6857">
        <v>635</v>
      </c>
      <c r="G6857">
        <v>0.14499999999999999</v>
      </c>
      <c r="H6857">
        <v>1.7370000000000001</v>
      </c>
      <c r="J6857" s="1" t="str">
        <f t="shared" si="108"/>
        <v>2024-06-12-15</v>
      </c>
    </row>
    <row r="6858" spans="1:10" x14ac:dyDescent="0.45">
      <c r="A6858">
        <v>7498610</v>
      </c>
      <c r="B6858" s="1">
        <v>45455.666666666664</v>
      </c>
      <c r="C6858" t="s">
        <v>7</v>
      </c>
      <c r="D6858" t="s">
        <v>8</v>
      </c>
      <c r="E6858" t="s">
        <v>8796</v>
      </c>
      <c r="F6858">
        <v>635</v>
      </c>
      <c r="G6858">
        <v>0</v>
      </c>
      <c r="H6858">
        <v>0.77400000000000002</v>
      </c>
      <c r="J6858" s="1" t="str">
        <f t="shared" si="108"/>
        <v>2024-06-12-16</v>
      </c>
    </row>
    <row r="6859" spans="1:10" x14ac:dyDescent="0.45">
      <c r="A6859">
        <v>7500525</v>
      </c>
      <c r="B6859" s="1">
        <v>45455.708333333336</v>
      </c>
      <c r="C6859" t="s">
        <v>7</v>
      </c>
      <c r="D6859" t="s">
        <v>8</v>
      </c>
      <c r="E6859" t="s">
        <v>8796</v>
      </c>
      <c r="F6859">
        <v>635</v>
      </c>
      <c r="G6859">
        <v>9.7000000000000003E-2</v>
      </c>
      <c r="H6859">
        <v>0.122</v>
      </c>
      <c r="J6859" s="1" t="str">
        <f t="shared" si="108"/>
        <v>2024-06-12-17</v>
      </c>
    </row>
    <row r="6860" spans="1:10" x14ac:dyDescent="0.45">
      <c r="A6860">
        <v>7501860</v>
      </c>
      <c r="B6860" s="1">
        <v>45455.75</v>
      </c>
      <c r="C6860" t="s">
        <v>7</v>
      </c>
      <c r="D6860" t="s">
        <v>8</v>
      </c>
      <c r="E6860" t="s">
        <v>8796</v>
      </c>
      <c r="F6860">
        <v>635</v>
      </c>
      <c r="G6860">
        <v>0.29199999999999998</v>
      </c>
      <c r="H6860">
        <v>2.1000000000000001E-2</v>
      </c>
      <c r="J6860" s="1" t="str">
        <f t="shared" si="108"/>
        <v>2024-06-12-18</v>
      </c>
    </row>
    <row r="6861" spans="1:10" x14ac:dyDescent="0.45">
      <c r="A6861">
        <v>7501914</v>
      </c>
      <c r="B6861" s="1">
        <v>45455.791666666664</v>
      </c>
      <c r="C6861" t="s">
        <v>7</v>
      </c>
      <c r="D6861" t="s">
        <v>8</v>
      </c>
      <c r="E6861" t="s">
        <v>8796</v>
      </c>
      <c r="F6861">
        <v>635</v>
      </c>
      <c r="G6861">
        <v>0.32800000000000001</v>
      </c>
      <c r="H6861">
        <v>1E-3</v>
      </c>
      <c r="J6861" s="1" t="str">
        <f t="shared" si="108"/>
        <v>2024-06-12-19</v>
      </c>
    </row>
    <row r="6862" spans="1:10" x14ac:dyDescent="0.45">
      <c r="A6862">
        <v>7503048</v>
      </c>
      <c r="B6862" s="1">
        <v>45455.833333333336</v>
      </c>
      <c r="C6862" t="s">
        <v>7</v>
      </c>
      <c r="D6862" t="s">
        <v>8</v>
      </c>
      <c r="E6862" t="s">
        <v>8796</v>
      </c>
      <c r="F6862">
        <v>635</v>
      </c>
      <c r="G6862">
        <v>0.318</v>
      </c>
      <c r="H6862">
        <v>0</v>
      </c>
      <c r="J6862" s="1" t="str">
        <f t="shared" si="108"/>
        <v>2024-06-12-20</v>
      </c>
    </row>
    <row r="6863" spans="1:10" x14ac:dyDescent="0.45">
      <c r="A6863">
        <v>7504382</v>
      </c>
      <c r="B6863" s="1">
        <v>45455.875</v>
      </c>
      <c r="C6863" t="s">
        <v>7</v>
      </c>
      <c r="D6863" t="s">
        <v>8</v>
      </c>
      <c r="E6863" t="s">
        <v>8796</v>
      </c>
      <c r="F6863">
        <v>635</v>
      </c>
      <c r="G6863">
        <v>0.20799999999999999</v>
      </c>
      <c r="H6863">
        <v>0</v>
      </c>
      <c r="J6863" s="1" t="str">
        <f t="shared" si="108"/>
        <v>2024-06-12-21</v>
      </c>
    </row>
    <row r="6864" spans="1:10" x14ac:dyDescent="0.45">
      <c r="A6864">
        <v>7506172</v>
      </c>
      <c r="B6864" s="1">
        <v>45455.916666666664</v>
      </c>
      <c r="C6864" t="s">
        <v>7</v>
      </c>
      <c r="D6864" t="s">
        <v>8</v>
      </c>
      <c r="E6864" t="s">
        <v>8796</v>
      </c>
      <c r="F6864">
        <v>635</v>
      </c>
      <c r="G6864">
        <v>0.18</v>
      </c>
      <c r="H6864">
        <v>0</v>
      </c>
      <c r="J6864" s="1" t="str">
        <f t="shared" si="108"/>
        <v>2024-06-12-22</v>
      </c>
    </row>
    <row r="6865" spans="1:10" x14ac:dyDescent="0.45">
      <c r="A6865">
        <v>7507026</v>
      </c>
      <c r="B6865" s="1">
        <v>45455.958333333336</v>
      </c>
      <c r="C6865" t="s">
        <v>7</v>
      </c>
      <c r="D6865" t="s">
        <v>8</v>
      </c>
      <c r="E6865" t="s">
        <v>8796</v>
      </c>
      <c r="F6865">
        <v>635</v>
      </c>
      <c r="G6865">
        <v>0.33100000000000002</v>
      </c>
      <c r="H6865">
        <v>0</v>
      </c>
      <c r="J6865" s="1" t="str">
        <f t="shared" si="108"/>
        <v>2024-06-12-23</v>
      </c>
    </row>
    <row r="6866" spans="1:10" x14ac:dyDescent="0.45">
      <c r="A6866">
        <v>7508333</v>
      </c>
      <c r="B6866" s="1">
        <v>45456</v>
      </c>
      <c r="C6866" t="s">
        <v>7</v>
      </c>
      <c r="D6866" t="s">
        <v>8</v>
      </c>
      <c r="E6866" t="s">
        <v>8796</v>
      </c>
      <c r="F6866">
        <v>635</v>
      </c>
      <c r="G6866">
        <v>0.20499999999999999</v>
      </c>
      <c r="H6866">
        <v>0</v>
      </c>
      <c r="J6866" s="1" t="str">
        <f t="shared" si="108"/>
        <v>2024-06-13-00</v>
      </c>
    </row>
    <row r="6867" spans="1:10" x14ac:dyDescent="0.45">
      <c r="A6867">
        <v>7509005</v>
      </c>
      <c r="B6867" s="1">
        <v>45456.041666666664</v>
      </c>
      <c r="C6867" t="s">
        <v>7</v>
      </c>
      <c r="D6867" t="s">
        <v>8</v>
      </c>
      <c r="E6867" t="s">
        <v>8796</v>
      </c>
      <c r="F6867">
        <v>635</v>
      </c>
      <c r="G6867">
        <v>7.0000000000000007E-2</v>
      </c>
      <c r="H6867">
        <v>0</v>
      </c>
      <c r="J6867" s="1" t="str">
        <f t="shared" si="108"/>
        <v>2024-06-13-01</v>
      </c>
    </row>
    <row r="6868" spans="1:10" x14ac:dyDescent="0.45">
      <c r="A6868">
        <v>7510093</v>
      </c>
      <c r="B6868" s="1">
        <v>45456.083333333336</v>
      </c>
      <c r="C6868" t="s">
        <v>7</v>
      </c>
      <c r="D6868" t="s">
        <v>8</v>
      </c>
      <c r="E6868" t="s">
        <v>8796</v>
      </c>
      <c r="F6868">
        <v>635</v>
      </c>
      <c r="G6868">
        <v>0.14199999999999999</v>
      </c>
      <c r="H6868">
        <v>1.2999999999999999E-2</v>
      </c>
      <c r="J6868" s="1" t="str">
        <f t="shared" si="108"/>
        <v>2024-06-13-02</v>
      </c>
    </row>
    <row r="6869" spans="1:10" x14ac:dyDescent="0.45">
      <c r="A6869">
        <v>7511189</v>
      </c>
      <c r="B6869" s="1">
        <v>45456.125</v>
      </c>
      <c r="C6869" t="s">
        <v>7</v>
      </c>
      <c r="D6869" t="s">
        <v>8</v>
      </c>
      <c r="E6869" t="s">
        <v>8796</v>
      </c>
      <c r="F6869">
        <v>635</v>
      </c>
      <c r="G6869">
        <v>5.1999999999999998E-2</v>
      </c>
      <c r="H6869">
        <v>0.13200000000000001</v>
      </c>
      <c r="J6869" s="1" t="str">
        <f t="shared" si="108"/>
        <v>2024-06-13-03</v>
      </c>
    </row>
    <row r="6870" spans="1:10" x14ac:dyDescent="0.45">
      <c r="A6870">
        <v>7512052</v>
      </c>
      <c r="B6870" s="1">
        <v>45456.166666666664</v>
      </c>
      <c r="C6870" t="s">
        <v>7</v>
      </c>
      <c r="D6870" t="s">
        <v>8</v>
      </c>
      <c r="E6870" t="s">
        <v>8796</v>
      </c>
      <c r="F6870">
        <v>635</v>
      </c>
      <c r="G6870">
        <v>1.9E-2</v>
      </c>
      <c r="H6870">
        <v>0.65</v>
      </c>
      <c r="J6870" s="1" t="str">
        <f t="shared" si="108"/>
        <v>2024-06-13-04</v>
      </c>
    </row>
    <row r="6871" spans="1:10" x14ac:dyDescent="0.45">
      <c r="A6871">
        <v>7512915</v>
      </c>
      <c r="B6871" s="1">
        <v>45456.208333333336</v>
      </c>
      <c r="C6871" t="s">
        <v>7</v>
      </c>
      <c r="D6871" t="s">
        <v>8</v>
      </c>
      <c r="E6871" t="s">
        <v>8796</v>
      </c>
      <c r="F6871">
        <v>635</v>
      </c>
      <c r="G6871">
        <v>7.1999999999999995E-2</v>
      </c>
      <c r="H6871">
        <v>1.3979999999999999</v>
      </c>
      <c r="J6871" s="1" t="str">
        <f t="shared" si="108"/>
        <v>2024-06-13-05</v>
      </c>
    </row>
    <row r="6872" spans="1:10" x14ac:dyDescent="0.45">
      <c r="A6872">
        <v>7514674</v>
      </c>
      <c r="B6872" s="1">
        <v>45456.25</v>
      </c>
      <c r="C6872" t="s">
        <v>7</v>
      </c>
      <c r="D6872" t="s">
        <v>8</v>
      </c>
      <c r="E6872" t="s">
        <v>8796</v>
      </c>
      <c r="F6872">
        <v>635</v>
      </c>
      <c r="G6872">
        <v>0</v>
      </c>
      <c r="H6872">
        <v>1.7410000000000001</v>
      </c>
      <c r="J6872" s="1" t="str">
        <f t="shared" si="108"/>
        <v>2024-06-13-06</v>
      </c>
    </row>
    <row r="6873" spans="1:10" x14ac:dyDescent="0.45">
      <c r="A6873">
        <v>7515761</v>
      </c>
      <c r="B6873" s="1">
        <v>45456.291666666664</v>
      </c>
      <c r="C6873" t="s">
        <v>7</v>
      </c>
      <c r="D6873" t="s">
        <v>8</v>
      </c>
      <c r="E6873" t="s">
        <v>8796</v>
      </c>
      <c r="F6873">
        <v>635</v>
      </c>
      <c r="G6873">
        <v>0</v>
      </c>
      <c r="H6873">
        <v>1.7549999999999999</v>
      </c>
      <c r="J6873" s="1" t="str">
        <f t="shared" si="108"/>
        <v>2024-06-13-07</v>
      </c>
    </row>
    <row r="6874" spans="1:10" x14ac:dyDescent="0.45">
      <c r="A6874">
        <v>7516345</v>
      </c>
      <c r="B6874" s="1">
        <v>45456.333333333336</v>
      </c>
      <c r="C6874" t="s">
        <v>7</v>
      </c>
      <c r="D6874" t="s">
        <v>8</v>
      </c>
      <c r="E6874" t="s">
        <v>8796</v>
      </c>
      <c r="F6874">
        <v>635</v>
      </c>
      <c r="G6874">
        <v>5.0000000000000001E-3</v>
      </c>
      <c r="H6874">
        <v>1.423</v>
      </c>
      <c r="J6874" s="1" t="str">
        <f t="shared" si="108"/>
        <v>2024-06-13-08</v>
      </c>
    </row>
    <row r="6875" spans="1:10" x14ac:dyDescent="0.45">
      <c r="A6875">
        <v>7517692</v>
      </c>
      <c r="B6875" s="1">
        <v>45456.375</v>
      </c>
      <c r="C6875" t="s">
        <v>7</v>
      </c>
      <c r="D6875" t="s">
        <v>8</v>
      </c>
      <c r="E6875" t="s">
        <v>8796</v>
      </c>
      <c r="F6875">
        <v>635</v>
      </c>
      <c r="G6875">
        <v>0.127</v>
      </c>
      <c r="H6875">
        <v>3.7149999999999999</v>
      </c>
      <c r="J6875" s="1" t="str">
        <f t="shared" si="108"/>
        <v>2024-06-13-09</v>
      </c>
    </row>
    <row r="6876" spans="1:10" x14ac:dyDescent="0.45">
      <c r="A6876">
        <v>7518929</v>
      </c>
      <c r="B6876" s="1">
        <v>45456.416666666664</v>
      </c>
      <c r="C6876" t="s">
        <v>7</v>
      </c>
      <c r="D6876" t="s">
        <v>8</v>
      </c>
      <c r="E6876" t="s">
        <v>8796</v>
      </c>
      <c r="F6876">
        <v>635</v>
      </c>
      <c r="G6876">
        <v>0.41699999999999998</v>
      </c>
      <c r="H6876">
        <v>2.1579999999999999</v>
      </c>
      <c r="J6876" s="1" t="str">
        <f t="shared" si="108"/>
        <v>2024-06-13-10</v>
      </c>
    </row>
    <row r="6877" spans="1:10" x14ac:dyDescent="0.45">
      <c r="A6877">
        <v>7519485</v>
      </c>
      <c r="B6877" s="1">
        <v>45456.458333333336</v>
      </c>
      <c r="C6877" t="s">
        <v>7</v>
      </c>
      <c r="D6877" t="s">
        <v>8</v>
      </c>
      <c r="E6877" t="s">
        <v>8796</v>
      </c>
      <c r="F6877">
        <v>635</v>
      </c>
      <c r="G6877">
        <v>0</v>
      </c>
      <c r="H6877">
        <v>2.3420000000000001</v>
      </c>
      <c r="J6877" s="1" t="str">
        <f t="shared" si="108"/>
        <v>2024-06-13-11</v>
      </c>
    </row>
    <row r="6878" spans="1:10" x14ac:dyDescent="0.45">
      <c r="A6878">
        <v>7520788</v>
      </c>
      <c r="B6878" s="1">
        <v>45456.5</v>
      </c>
      <c r="C6878" t="s">
        <v>7</v>
      </c>
      <c r="D6878" t="s">
        <v>8</v>
      </c>
      <c r="E6878" t="s">
        <v>8796</v>
      </c>
      <c r="F6878">
        <v>635</v>
      </c>
      <c r="G6878">
        <v>2.8000000000000001E-2</v>
      </c>
      <c r="H6878">
        <v>2.5139999999999998</v>
      </c>
      <c r="J6878" s="1" t="str">
        <f t="shared" si="108"/>
        <v>2024-06-13-12</v>
      </c>
    </row>
    <row r="6879" spans="1:10" x14ac:dyDescent="0.45">
      <c r="A6879">
        <v>7521926</v>
      </c>
      <c r="B6879" s="1">
        <v>45456.541666666664</v>
      </c>
      <c r="C6879" t="s">
        <v>7</v>
      </c>
      <c r="D6879" t="s">
        <v>8</v>
      </c>
      <c r="E6879" t="s">
        <v>8796</v>
      </c>
      <c r="F6879">
        <v>635</v>
      </c>
      <c r="G6879">
        <v>0.40100000000000002</v>
      </c>
      <c r="H6879">
        <v>2.0720000000000001</v>
      </c>
      <c r="J6879" s="1" t="str">
        <f t="shared" si="108"/>
        <v>2024-06-13-13</v>
      </c>
    </row>
    <row r="6880" spans="1:10" x14ac:dyDescent="0.45">
      <c r="A6880">
        <v>7523677</v>
      </c>
      <c r="B6880" s="1">
        <v>45456.583333333336</v>
      </c>
      <c r="C6880" t="s">
        <v>7</v>
      </c>
      <c r="D6880" t="s">
        <v>8</v>
      </c>
      <c r="E6880" t="s">
        <v>8796</v>
      </c>
      <c r="F6880">
        <v>635</v>
      </c>
      <c r="G6880">
        <v>0.441</v>
      </c>
      <c r="H6880">
        <v>1.8089999999999999</v>
      </c>
      <c r="J6880" s="1" t="str">
        <f t="shared" si="108"/>
        <v>2024-06-13-14</v>
      </c>
    </row>
    <row r="6881" spans="1:10" x14ac:dyDescent="0.45">
      <c r="A6881">
        <v>7524110</v>
      </c>
      <c r="B6881" s="1">
        <v>45456.625</v>
      </c>
      <c r="C6881" t="s">
        <v>7</v>
      </c>
      <c r="D6881" t="s">
        <v>8</v>
      </c>
      <c r="E6881" t="s">
        <v>8796</v>
      </c>
      <c r="F6881">
        <v>635</v>
      </c>
      <c r="G6881">
        <v>0.218</v>
      </c>
      <c r="H6881">
        <v>1.845</v>
      </c>
      <c r="J6881" s="1" t="str">
        <f t="shared" si="108"/>
        <v>2024-06-13-15</v>
      </c>
    </row>
    <row r="6882" spans="1:10" x14ac:dyDescent="0.45">
      <c r="A6882">
        <v>7525137</v>
      </c>
      <c r="B6882" s="1">
        <v>45456.666666666664</v>
      </c>
      <c r="C6882" t="s">
        <v>7</v>
      </c>
      <c r="D6882" t="s">
        <v>8</v>
      </c>
      <c r="E6882" t="s">
        <v>8796</v>
      </c>
      <c r="F6882">
        <v>635</v>
      </c>
      <c r="G6882">
        <v>1.0999999999999999E-2</v>
      </c>
      <c r="H6882">
        <v>0.84099999999999997</v>
      </c>
      <c r="J6882" s="1" t="str">
        <f t="shared" si="108"/>
        <v>2024-06-13-16</v>
      </c>
    </row>
    <row r="6883" spans="1:10" x14ac:dyDescent="0.45">
      <c r="A6883">
        <v>7526781</v>
      </c>
      <c r="B6883" s="1">
        <v>45456.708333333336</v>
      </c>
      <c r="C6883" t="s">
        <v>7</v>
      </c>
      <c r="D6883" t="s">
        <v>8</v>
      </c>
      <c r="E6883" t="s">
        <v>8796</v>
      </c>
      <c r="F6883">
        <v>635</v>
      </c>
      <c r="G6883">
        <v>0.127</v>
      </c>
      <c r="H6883">
        <v>0.123</v>
      </c>
      <c r="J6883" s="1" t="str">
        <f t="shared" si="108"/>
        <v>2024-06-13-17</v>
      </c>
    </row>
    <row r="6884" spans="1:10" x14ac:dyDescent="0.45">
      <c r="A6884">
        <v>7527965</v>
      </c>
      <c r="B6884" s="1">
        <v>45456.75</v>
      </c>
      <c r="C6884" t="s">
        <v>7</v>
      </c>
      <c r="D6884" t="s">
        <v>8</v>
      </c>
      <c r="E6884" t="s">
        <v>8796</v>
      </c>
      <c r="F6884">
        <v>635</v>
      </c>
      <c r="G6884">
        <v>0.26900000000000002</v>
      </c>
      <c r="H6884">
        <v>3.0000000000000001E-3</v>
      </c>
      <c r="J6884" s="1" t="str">
        <f t="shared" si="108"/>
        <v>2024-06-13-18</v>
      </c>
    </row>
    <row r="6885" spans="1:10" x14ac:dyDescent="0.45">
      <c r="A6885">
        <v>7528960</v>
      </c>
      <c r="B6885" s="1">
        <v>45456.791666666664</v>
      </c>
      <c r="C6885" t="s">
        <v>7</v>
      </c>
      <c r="D6885" t="s">
        <v>8</v>
      </c>
      <c r="E6885" t="s">
        <v>8796</v>
      </c>
      <c r="F6885">
        <v>635</v>
      </c>
      <c r="G6885">
        <v>0.31900000000000001</v>
      </c>
      <c r="H6885">
        <v>0</v>
      </c>
      <c r="J6885" s="1" t="str">
        <f t="shared" si="108"/>
        <v>2024-06-13-19</v>
      </c>
    </row>
    <row r="6886" spans="1:10" x14ac:dyDescent="0.45">
      <c r="A6886">
        <v>7529619</v>
      </c>
      <c r="B6886" s="1">
        <v>45456.833333333336</v>
      </c>
      <c r="C6886" t="s">
        <v>7</v>
      </c>
      <c r="D6886" t="s">
        <v>8</v>
      </c>
      <c r="E6886" t="s">
        <v>8796</v>
      </c>
      <c r="F6886">
        <v>635</v>
      </c>
      <c r="G6886">
        <v>0.29699999999999999</v>
      </c>
      <c r="H6886">
        <v>0</v>
      </c>
      <c r="J6886" s="1" t="str">
        <f t="shared" si="108"/>
        <v>2024-06-13-20</v>
      </c>
    </row>
    <row r="6887" spans="1:10" x14ac:dyDescent="0.45">
      <c r="A6887">
        <v>7530379</v>
      </c>
      <c r="B6887" s="1">
        <v>45456.875</v>
      </c>
      <c r="C6887" t="s">
        <v>7</v>
      </c>
      <c r="D6887" t="s">
        <v>8</v>
      </c>
      <c r="E6887" t="s">
        <v>8796</v>
      </c>
      <c r="F6887">
        <v>635</v>
      </c>
      <c r="G6887">
        <v>0.14000000000000001</v>
      </c>
      <c r="H6887">
        <v>0</v>
      </c>
      <c r="J6887" s="1" t="str">
        <f t="shared" si="108"/>
        <v>2024-06-13-21</v>
      </c>
    </row>
    <row r="6888" spans="1:10" x14ac:dyDescent="0.45">
      <c r="A6888">
        <v>7531830</v>
      </c>
      <c r="B6888" s="1">
        <v>45456.916666666664</v>
      </c>
      <c r="C6888" t="s">
        <v>7</v>
      </c>
      <c r="D6888" t="s">
        <v>8</v>
      </c>
      <c r="E6888" t="s">
        <v>8796</v>
      </c>
      <c r="F6888">
        <v>635</v>
      </c>
      <c r="G6888">
        <v>0.22900000000000001</v>
      </c>
      <c r="H6888">
        <v>0</v>
      </c>
      <c r="J6888" s="1" t="str">
        <f t="shared" si="108"/>
        <v>2024-06-13-22</v>
      </c>
    </row>
    <row r="6889" spans="1:10" x14ac:dyDescent="0.45">
      <c r="A6889">
        <v>7532544</v>
      </c>
      <c r="B6889" s="1">
        <v>45456.958333333336</v>
      </c>
      <c r="C6889" t="s">
        <v>7</v>
      </c>
      <c r="D6889" t="s">
        <v>8</v>
      </c>
      <c r="E6889" t="s">
        <v>8796</v>
      </c>
      <c r="F6889">
        <v>635</v>
      </c>
      <c r="G6889">
        <v>0.128</v>
      </c>
      <c r="H6889">
        <v>0</v>
      </c>
      <c r="J6889" s="1" t="str">
        <f t="shared" si="108"/>
        <v>2024-06-13-23</v>
      </c>
    </row>
    <row r="6890" spans="1:10" x14ac:dyDescent="0.45">
      <c r="A6890">
        <v>7534577</v>
      </c>
      <c r="B6890" s="1">
        <v>45457</v>
      </c>
      <c r="C6890" t="s">
        <v>7</v>
      </c>
      <c r="D6890" t="s">
        <v>8</v>
      </c>
      <c r="E6890" t="s">
        <v>8796</v>
      </c>
      <c r="F6890">
        <v>635</v>
      </c>
      <c r="G6890">
        <v>6.7000000000000004E-2</v>
      </c>
      <c r="H6890">
        <v>0</v>
      </c>
      <c r="J6890" s="1" t="str">
        <f t="shared" si="108"/>
        <v>2024-06-14-00</v>
      </c>
    </row>
    <row r="6891" spans="1:10" x14ac:dyDescent="0.45">
      <c r="A6891">
        <v>7535263</v>
      </c>
      <c r="B6891" s="1">
        <v>45457.041666666664</v>
      </c>
      <c r="C6891" t="s">
        <v>7</v>
      </c>
      <c r="D6891" t="s">
        <v>8</v>
      </c>
      <c r="E6891" t="s">
        <v>8796</v>
      </c>
      <c r="F6891">
        <v>635</v>
      </c>
      <c r="G6891">
        <v>0.23400000000000001</v>
      </c>
      <c r="H6891">
        <v>0</v>
      </c>
      <c r="J6891" s="1" t="str">
        <f t="shared" si="108"/>
        <v>2024-06-14-01</v>
      </c>
    </row>
    <row r="6892" spans="1:10" x14ac:dyDescent="0.45">
      <c r="A6892">
        <v>7536028</v>
      </c>
      <c r="B6892" s="1">
        <v>45457.083333333336</v>
      </c>
      <c r="C6892" t="s">
        <v>7</v>
      </c>
      <c r="D6892" t="s">
        <v>8</v>
      </c>
      <c r="E6892" t="s">
        <v>8796</v>
      </c>
      <c r="F6892">
        <v>635</v>
      </c>
      <c r="G6892">
        <v>0.156</v>
      </c>
      <c r="H6892">
        <v>1.7999999999999999E-2</v>
      </c>
      <c r="J6892" s="1" t="str">
        <f t="shared" si="108"/>
        <v>2024-06-14-02</v>
      </c>
    </row>
    <row r="6893" spans="1:10" x14ac:dyDescent="0.45">
      <c r="A6893">
        <v>7537012</v>
      </c>
      <c r="B6893" s="1">
        <v>45457.125</v>
      </c>
      <c r="C6893" t="s">
        <v>7</v>
      </c>
      <c r="D6893" t="s">
        <v>8</v>
      </c>
      <c r="E6893" t="s">
        <v>8796</v>
      </c>
      <c r="F6893">
        <v>635</v>
      </c>
      <c r="G6893">
        <v>3.4000000000000002E-2</v>
      </c>
      <c r="H6893">
        <v>0.27100000000000002</v>
      </c>
      <c r="J6893" s="1" t="str">
        <f t="shared" si="108"/>
        <v>2024-06-14-03</v>
      </c>
    </row>
    <row r="6894" spans="1:10" x14ac:dyDescent="0.45">
      <c r="A6894">
        <v>7538564</v>
      </c>
      <c r="B6894" s="1">
        <v>45457.166666666664</v>
      </c>
      <c r="C6894" t="s">
        <v>7</v>
      </c>
      <c r="D6894" t="s">
        <v>8</v>
      </c>
      <c r="E6894" t="s">
        <v>8796</v>
      </c>
      <c r="F6894">
        <v>635</v>
      </c>
      <c r="G6894">
        <v>8.0000000000000002E-3</v>
      </c>
      <c r="H6894">
        <v>0.439</v>
      </c>
      <c r="J6894" s="1" t="str">
        <f t="shared" si="108"/>
        <v>2024-06-14-04</v>
      </c>
    </row>
    <row r="6895" spans="1:10" x14ac:dyDescent="0.45">
      <c r="A6895">
        <v>7539166</v>
      </c>
      <c r="B6895" s="1">
        <v>45457.208333333336</v>
      </c>
      <c r="C6895" t="s">
        <v>7</v>
      </c>
      <c r="D6895" t="s">
        <v>8</v>
      </c>
      <c r="E6895" t="s">
        <v>8796</v>
      </c>
      <c r="F6895">
        <v>635</v>
      </c>
      <c r="G6895">
        <v>0.187</v>
      </c>
      <c r="H6895">
        <v>1.6779999999999999</v>
      </c>
      <c r="J6895" s="1" t="str">
        <f t="shared" si="108"/>
        <v>2024-06-14-05</v>
      </c>
    </row>
    <row r="6896" spans="1:10" x14ac:dyDescent="0.45">
      <c r="A6896">
        <v>7540757</v>
      </c>
      <c r="B6896" s="1">
        <v>45457.25</v>
      </c>
      <c r="C6896" t="s">
        <v>7</v>
      </c>
      <c r="D6896" t="s">
        <v>8</v>
      </c>
      <c r="E6896" t="s">
        <v>8796</v>
      </c>
      <c r="F6896">
        <v>635</v>
      </c>
      <c r="G6896">
        <v>0</v>
      </c>
      <c r="H6896">
        <v>1.881</v>
      </c>
      <c r="J6896" s="1" t="str">
        <f t="shared" si="108"/>
        <v>2024-06-14-06</v>
      </c>
    </row>
    <row r="6897" spans="1:10" x14ac:dyDescent="0.45">
      <c r="A6897">
        <v>7542173</v>
      </c>
      <c r="B6897" s="1">
        <v>45457.291666666664</v>
      </c>
      <c r="C6897" t="s">
        <v>7</v>
      </c>
      <c r="D6897" t="s">
        <v>8</v>
      </c>
      <c r="E6897" t="s">
        <v>8796</v>
      </c>
      <c r="F6897">
        <v>635</v>
      </c>
      <c r="G6897">
        <v>0</v>
      </c>
      <c r="H6897">
        <v>1.0660000000000001</v>
      </c>
      <c r="J6897" s="1" t="str">
        <f t="shared" si="108"/>
        <v>2024-06-14-07</v>
      </c>
    </row>
    <row r="6898" spans="1:10" x14ac:dyDescent="0.45">
      <c r="A6898">
        <v>7542946</v>
      </c>
      <c r="B6898" s="1">
        <v>45457.333333333336</v>
      </c>
      <c r="C6898" t="s">
        <v>7</v>
      </c>
      <c r="D6898" t="s">
        <v>8</v>
      </c>
      <c r="E6898" t="s">
        <v>8796</v>
      </c>
      <c r="F6898">
        <v>635</v>
      </c>
      <c r="G6898">
        <v>0</v>
      </c>
      <c r="H6898">
        <v>1.732</v>
      </c>
      <c r="J6898" s="1" t="str">
        <f t="shared" si="108"/>
        <v>2024-06-14-08</v>
      </c>
    </row>
    <row r="6899" spans="1:10" x14ac:dyDescent="0.45">
      <c r="A6899">
        <v>7543681</v>
      </c>
      <c r="B6899" s="1">
        <v>45457.375</v>
      </c>
      <c r="C6899" t="s">
        <v>7</v>
      </c>
      <c r="D6899" t="s">
        <v>8</v>
      </c>
      <c r="E6899" t="s">
        <v>8796</v>
      </c>
      <c r="F6899">
        <v>635</v>
      </c>
      <c r="G6899">
        <v>0.25600000000000001</v>
      </c>
      <c r="H6899">
        <v>3.149</v>
      </c>
      <c r="J6899" s="1" t="str">
        <f t="shared" si="108"/>
        <v>2024-06-14-09</v>
      </c>
    </row>
    <row r="6900" spans="1:10" x14ac:dyDescent="0.45">
      <c r="A6900">
        <v>7544603</v>
      </c>
      <c r="B6900" s="1">
        <v>45457.416666666664</v>
      </c>
      <c r="C6900" t="s">
        <v>7</v>
      </c>
      <c r="D6900" t="s">
        <v>8</v>
      </c>
      <c r="E6900" t="s">
        <v>8796</v>
      </c>
      <c r="F6900">
        <v>635</v>
      </c>
      <c r="G6900">
        <v>1.3029999999999999</v>
      </c>
      <c r="H6900">
        <v>1.6240000000000001</v>
      </c>
      <c r="J6900" s="1" t="str">
        <f t="shared" si="108"/>
        <v>2024-06-14-10</v>
      </c>
    </row>
    <row r="6901" spans="1:10" x14ac:dyDescent="0.45">
      <c r="A6901">
        <v>7546662</v>
      </c>
      <c r="B6901" s="1">
        <v>45457.458333333336</v>
      </c>
      <c r="C6901" t="s">
        <v>7</v>
      </c>
      <c r="D6901" t="s">
        <v>8</v>
      </c>
      <c r="E6901" t="s">
        <v>8796</v>
      </c>
      <c r="F6901">
        <v>635</v>
      </c>
      <c r="G6901">
        <v>1.2769999999999999</v>
      </c>
      <c r="H6901">
        <v>1.823</v>
      </c>
      <c r="J6901" s="1" t="str">
        <f t="shared" si="108"/>
        <v>2024-06-14-11</v>
      </c>
    </row>
    <row r="6902" spans="1:10" x14ac:dyDescent="0.45">
      <c r="A6902">
        <v>7547765</v>
      </c>
      <c r="B6902" s="1">
        <v>45457.5</v>
      </c>
      <c r="C6902" t="s">
        <v>7</v>
      </c>
      <c r="D6902" t="s">
        <v>8</v>
      </c>
      <c r="E6902" t="s">
        <v>8796</v>
      </c>
      <c r="F6902">
        <v>635</v>
      </c>
      <c r="G6902">
        <v>0.98299999999999998</v>
      </c>
      <c r="H6902">
        <v>1.998</v>
      </c>
      <c r="J6902" s="1" t="str">
        <f t="shared" si="108"/>
        <v>2024-06-14-12</v>
      </c>
    </row>
    <row r="6903" spans="1:10" x14ac:dyDescent="0.45">
      <c r="A6903">
        <v>7547889</v>
      </c>
      <c r="B6903" s="1">
        <v>45457.541666666664</v>
      </c>
      <c r="C6903" t="s">
        <v>7</v>
      </c>
      <c r="D6903" t="s">
        <v>8</v>
      </c>
      <c r="E6903" t="s">
        <v>8796</v>
      </c>
      <c r="F6903">
        <v>635</v>
      </c>
      <c r="G6903">
        <v>0</v>
      </c>
      <c r="H6903">
        <v>2.3050000000000002</v>
      </c>
      <c r="J6903" s="1" t="str">
        <f t="shared" si="108"/>
        <v>2024-06-14-13</v>
      </c>
    </row>
    <row r="6904" spans="1:10" x14ac:dyDescent="0.45">
      <c r="A6904">
        <v>7549892</v>
      </c>
      <c r="B6904" s="1">
        <v>45457.583333333336</v>
      </c>
      <c r="C6904" t="s">
        <v>7</v>
      </c>
      <c r="D6904" t="s">
        <v>8</v>
      </c>
      <c r="E6904" t="s">
        <v>8796</v>
      </c>
      <c r="F6904">
        <v>635</v>
      </c>
      <c r="G6904">
        <v>0</v>
      </c>
      <c r="H6904">
        <v>2.48</v>
      </c>
      <c r="J6904" s="1" t="str">
        <f t="shared" si="108"/>
        <v>2024-06-14-14</v>
      </c>
    </row>
    <row r="6905" spans="1:10" x14ac:dyDescent="0.45">
      <c r="A6905">
        <v>7550668</v>
      </c>
      <c r="B6905" s="1">
        <v>45457.625</v>
      </c>
      <c r="C6905" t="s">
        <v>7</v>
      </c>
      <c r="D6905" t="s">
        <v>8</v>
      </c>
      <c r="E6905" t="s">
        <v>8796</v>
      </c>
      <c r="F6905">
        <v>635</v>
      </c>
      <c r="G6905">
        <v>6.0999999999999999E-2</v>
      </c>
      <c r="H6905">
        <v>1.1759999999999999</v>
      </c>
      <c r="J6905" s="1" t="str">
        <f t="shared" si="108"/>
        <v>2024-06-14-15</v>
      </c>
    </row>
    <row r="6906" spans="1:10" x14ac:dyDescent="0.45">
      <c r="A6906">
        <v>7551987</v>
      </c>
      <c r="B6906" s="1">
        <v>45457.666666666664</v>
      </c>
      <c r="C6906" t="s">
        <v>7</v>
      </c>
      <c r="D6906" t="s">
        <v>8</v>
      </c>
      <c r="E6906" t="s">
        <v>8796</v>
      </c>
      <c r="F6906">
        <v>635</v>
      </c>
      <c r="G6906">
        <v>0</v>
      </c>
      <c r="H6906">
        <v>0.67400000000000004</v>
      </c>
      <c r="J6906" s="1" t="str">
        <f t="shared" si="108"/>
        <v>2024-06-14-16</v>
      </c>
    </row>
    <row r="6907" spans="1:10" x14ac:dyDescent="0.45">
      <c r="A6907">
        <v>7553115</v>
      </c>
      <c r="B6907" s="1">
        <v>45457.708333333336</v>
      </c>
      <c r="C6907" t="s">
        <v>7</v>
      </c>
      <c r="D6907" t="s">
        <v>8</v>
      </c>
      <c r="E6907" t="s">
        <v>8796</v>
      </c>
      <c r="F6907">
        <v>635</v>
      </c>
      <c r="G6907">
        <v>0.23</v>
      </c>
      <c r="H6907">
        <v>0.42899999999999999</v>
      </c>
      <c r="J6907" s="1" t="str">
        <f t="shared" si="108"/>
        <v>2024-06-14-17</v>
      </c>
    </row>
    <row r="6908" spans="1:10" x14ac:dyDescent="0.45">
      <c r="A6908">
        <v>7553616</v>
      </c>
      <c r="B6908" s="1">
        <v>45457.75</v>
      </c>
      <c r="C6908" t="s">
        <v>7</v>
      </c>
      <c r="D6908" t="s">
        <v>8</v>
      </c>
      <c r="E6908" t="s">
        <v>8796</v>
      </c>
      <c r="F6908">
        <v>635</v>
      </c>
      <c r="G6908">
        <v>0.23</v>
      </c>
      <c r="H6908">
        <v>5.8000000000000003E-2</v>
      </c>
      <c r="J6908" s="1" t="str">
        <f t="shared" si="108"/>
        <v>2024-06-14-18</v>
      </c>
    </row>
    <row r="6909" spans="1:10" x14ac:dyDescent="0.45">
      <c r="A6909">
        <v>7555017</v>
      </c>
      <c r="B6909" s="1">
        <v>45457.791666666664</v>
      </c>
      <c r="C6909" t="s">
        <v>7</v>
      </c>
      <c r="D6909" t="s">
        <v>8</v>
      </c>
      <c r="E6909" t="s">
        <v>8796</v>
      </c>
      <c r="F6909">
        <v>635</v>
      </c>
      <c r="G6909">
        <v>0.28699999999999998</v>
      </c>
      <c r="H6909">
        <v>1E-3</v>
      </c>
      <c r="J6909" s="1" t="str">
        <f t="shared" si="108"/>
        <v>2024-06-14-19</v>
      </c>
    </row>
    <row r="6910" spans="1:10" x14ac:dyDescent="0.45">
      <c r="A6910">
        <v>7555646</v>
      </c>
      <c r="B6910" s="1">
        <v>45457.833333333336</v>
      </c>
      <c r="C6910" t="s">
        <v>7</v>
      </c>
      <c r="D6910" t="s">
        <v>8</v>
      </c>
      <c r="E6910" t="s">
        <v>8796</v>
      </c>
      <c r="F6910">
        <v>635</v>
      </c>
      <c r="G6910">
        <v>0.308</v>
      </c>
      <c r="H6910">
        <v>0</v>
      </c>
      <c r="J6910" s="1" t="str">
        <f t="shared" si="108"/>
        <v>2024-06-14-20</v>
      </c>
    </row>
    <row r="6911" spans="1:10" x14ac:dyDescent="0.45">
      <c r="A6911">
        <v>7557109</v>
      </c>
      <c r="B6911" s="1">
        <v>45457.875</v>
      </c>
      <c r="C6911" t="s">
        <v>7</v>
      </c>
      <c r="D6911" t="s">
        <v>8</v>
      </c>
      <c r="E6911" t="s">
        <v>8796</v>
      </c>
      <c r="F6911">
        <v>635</v>
      </c>
      <c r="G6911">
        <v>0.23799999999999999</v>
      </c>
      <c r="H6911">
        <v>0</v>
      </c>
      <c r="J6911" s="1" t="str">
        <f t="shared" si="108"/>
        <v>2024-06-14-21</v>
      </c>
    </row>
    <row r="6912" spans="1:10" x14ac:dyDescent="0.45">
      <c r="A6912">
        <v>7558237</v>
      </c>
      <c r="B6912" s="1">
        <v>45457.916666666664</v>
      </c>
      <c r="C6912" t="s">
        <v>7</v>
      </c>
      <c r="D6912" t="s">
        <v>8</v>
      </c>
      <c r="E6912" t="s">
        <v>8796</v>
      </c>
      <c r="F6912">
        <v>635</v>
      </c>
      <c r="G6912">
        <v>9.4E-2</v>
      </c>
      <c r="H6912">
        <v>0</v>
      </c>
      <c r="J6912" s="1" t="str">
        <f t="shared" si="108"/>
        <v>2024-06-14-22</v>
      </c>
    </row>
    <row r="6913" spans="1:10" x14ac:dyDescent="0.45">
      <c r="A6913">
        <v>7559693</v>
      </c>
      <c r="B6913" s="1">
        <v>45457.958333333336</v>
      </c>
      <c r="C6913" t="s">
        <v>7</v>
      </c>
      <c r="D6913" t="s">
        <v>8</v>
      </c>
      <c r="E6913" t="s">
        <v>8796</v>
      </c>
      <c r="F6913">
        <v>635</v>
      </c>
      <c r="G6913">
        <v>0.16500000000000001</v>
      </c>
      <c r="H6913">
        <v>0</v>
      </c>
      <c r="J6913" s="1" t="str">
        <f t="shared" si="108"/>
        <v>2024-06-14-23</v>
      </c>
    </row>
    <row r="6914" spans="1:10" x14ac:dyDescent="0.45">
      <c r="A6914">
        <v>7560433</v>
      </c>
      <c r="B6914" s="1">
        <v>45458</v>
      </c>
      <c r="C6914" t="s">
        <v>7</v>
      </c>
      <c r="D6914" t="s">
        <v>8</v>
      </c>
      <c r="E6914" t="s">
        <v>8796</v>
      </c>
      <c r="F6914">
        <v>635</v>
      </c>
      <c r="G6914">
        <v>0.107</v>
      </c>
      <c r="H6914">
        <v>0</v>
      </c>
      <c r="J6914" s="1" t="str">
        <f t="shared" si="108"/>
        <v>2024-06-15-00</v>
      </c>
    </row>
    <row r="6915" spans="1:10" x14ac:dyDescent="0.45">
      <c r="A6915">
        <v>7561897</v>
      </c>
      <c r="B6915" s="1">
        <v>45458.041666666664</v>
      </c>
      <c r="C6915" t="s">
        <v>7</v>
      </c>
      <c r="D6915" t="s">
        <v>8</v>
      </c>
      <c r="E6915" t="s">
        <v>8796</v>
      </c>
      <c r="F6915">
        <v>635</v>
      </c>
      <c r="G6915">
        <v>0.10100000000000001</v>
      </c>
      <c r="H6915">
        <v>0</v>
      </c>
      <c r="J6915" s="1" t="str">
        <f t="shared" ref="J6915:J6978" si="109">TEXT(YEAR(B6915),"0000")&amp;"-"&amp;TEXT(MONTH(B6915),"00")&amp;"-"&amp;TEXT(DAY(B6915),"00")&amp;"-"&amp;TEXT(HOUR(B6915),"00")</f>
        <v>2024-06-15-01</v>
      </c>
    </row>
    <row r="6916" spans="1:10" x14ac:dyDescent="0.45">
      <c r="A6916">
        <v>7562939</v>
      </c>
      <c r="B6916" s="1">
        <v>45458.083333333336</v>
      </c>
      <c r="C6916" t="s">
        <v>7</v>
      </c>
      <c r="D6916" t="s">
        <v>8</v>
      </c>
      <c r="E6916" t="s">
        <v>8796</v>
      </c>
      <c r="F6916">
        <v>635</v>
      </c>
      <c r="G6916">
        <v>0.23100000000000001</v>
      </c>
      <c r="H6916">
        <v>1.2E-2</v>
      </c>
      <c r="J6916" s="1" t="str">
        <f t="shared" si="109"/>
        <v>2024-06-15-02</v>
      </c>
    </row>
    <row r="6917" spans="1:10" x14ac:dyDescent="0.45">
      <c r="A6917">
        <v>7563305</v>
      </c>
      <c r="B6917" s="1">
        <v>45458.125</v>
      </c>
      <c r="C6917" t="s">
        <v>7</v>
      </c>
      <c r="D6917" t="s">
        <v>8</v>
      </c>
      <c r="E6917" t="s">
        <v>8796</v>
      </c>
      <c r="F6917">
        <v>635</v>
      </c>
      <c r="G6917">
        <v>7.6999999999999999E-2</v>
      </c>
      <c r="H6917">
        <v>0.108</v>
      </c>
      <c r="J6917" s="1" t="str">
        <f t="shared" si="109"/>
        <v>2024-06-15-03</v>
      </c>
    </row>
    <row r="6918" spans="1:10" x14ac:dyDescent="0.45">
      <c r="A6918">
        <v>7564867</v>
      </c>
      <c r="B6918" s="1">
        <v>45458.166666666664</v>
      </c>
      <c r="C6918" t="s">
        <v>7</v>
      </c>
      <c r="D6918" t="s">
        <v>8</v>
      </c>
      <c r="E6918" t="s">
        <v>8796</v>
      </c>
      <c r="F6918">
        <v>635</v>
      </c>
      <c r="G6918">
        <v>3.0000000000000001E-3</v>
      </c>
      <c r="H6918">
        <v>0.44600000000000001</v>
      </c>
      <c r="J6918" s="1" t="str">
        <f t="shared" si="109"/>
        <v>2024-06-15-04</v>
      </c>
    </row>
    <row r="6919" spans="1:10" x14ac:dyDescent="0.45">
      <c r="A6919">
        <v>7565714</v>
      </c>
      <c r="B6919" s="1">
        <v>45458.208333333336</v>
      </c>
      <c r="C6919" t="s">
        <v>7</v>
      </c>
      <c r="D6919" t="s">
        <v>8</v>
      </c>
      <c r="E6919" t="s">
        <v>8796</v>
      </c>
      <c r="F6919">
        <v>635</v>
      </c>
      <c r="G6919">
        <v>9.4E-2</v>
      </c>
      <c r="H6919">
        <v>1.032</v>
      </c>
      <c r="J6919" s="1" t="str">
        <f t="shared" si="109"/>
        <v>2024-06-15-05</v>
      </c>
    </row>
    <row r="6920" spans="1:10" x14ac:dyDescent="0.45">
      <c r="A6920">
        <v>7567105</v>
      </c>
      <c r="B6920" s="1">
        <v>45458.25</v>
      </c>
      <c r="C6920" t="s">
        <v>7</v>
      </c>
      <c r="D6920" t="s">
        <v>8</v>
      </c>
      <c r="E6920" t="s">
        <v>8796</v>
      </c>
      <c r="F6920">
        <v>635</v>
      </c>
      <c r="G6920">
        <v>0</v>
      </c>
      <c r="H6920">
        <v>2.2269999999999999</v>
      </c>
      <c r="J6920" s="1" t="str">
        <f t="shared" si="109"/>
        <v>2024-06-15-06</v>
      </c>
    </row>
    <row r="6921" spans="1:10" x14ac:dyDescent="0.45">
      <c r="A6921">
        <v>7567793</v>
      </c>
      <c r="B6921" s="1">
        <v>45458.291666666664</v>
      </c>
      <c r="C6921" t="s">
        <v>7</v>
      </c>
      <c r="D6921" t="s">
        <v>8</v>
      </c>
      <c r="E6921" t="s">
        <v>8796</v>
      </c>
      <c r="F6921">
        <v>635</v>
      </c>
      <c r="G6921">
        <v>0</v>
      </c>
      <c r="H6921">
        <v>3.2749999999999999</v>
      </c>
      <c r="J6921" s="1" t="str">
        <f t="shared" si="109"/>
        <v>2024-06-15-07</v>
      </c>
    </row>
    <row r="6922" spans="1:10" x14ac:dyDescent="0.45">
      <c r="A6922">
        <v>7569060</v>
      </c>
      <c r="B6922" s="1">
        <v>45458.333333333336</v>
      </c>
      <c r="C6922" t="s">
        <v>7</v>
      </c>
      <c r="D6922" t="s">
        <v>8</v>
      </c>
      <c r="E6922" t="s">
        <v>8796</v>
      </c>
      <c r="F6922">
        <v>635</v>
      </c>
      <c r="G6922">
        <v>0</v>
      </c>
      <c r="H6922">
        <v>4.0119999999999996</v>
      </c>
      <c r="J6922" s="1" t="str">
        <f t="shared" si="109"/>
        <v>2024-06-15-08</v>
      </c>
    </row>
    <row r="6923" spans="1:10" x14ac:dyDescent="0.45">
      <c r="A6923">
        <v>7570303</v>
      </c>
      <c r="B6923" s="1">
        <v>45458.375</v>
      </c>
      <c r="C6923" t="s">
        <v>7</v>
      </c>
      <c r="D6923" t="s">
        <v>8</v>
      </c>
      <c r="E6923" t="s">
        <v>8796</v>
      </c>
      <c r="F6923">
        <v>635</v>
      </c>
      <c r="G6923">
        <v>0.127</v>
      </c>
      <c r="H6923">
        <v>4.0140000000000002</v>
      </c>
      <c r="J6923" s="1" t="str">
        <f t="shared" si="109"/>
        <v>2024-06-15-09</v>
      </c>
    </row>
    <row r="6924" spans="1:10" x14ac:dyDescent="0.45">
      <c r="A6924">
        <v>7571891</v>
      </c>
      <c r="B6924" s="1">
        <v>45458.416666666664</v>
      </c>
      <c r="C6924" t="s">
        <v>7</v>
      </c>
      <c r="D6924" t="s">
        <v>8</v>
      </c>
      <c r="E6924" t="s">
        <v>8796</v>
      </c>
      <c r="F6924">
        <v>635</v>
      </c>
      <c r="G6924">
        <v>0.48799999999999999</v>
      </c>
      <c r="H6924">
        <v>3.7879999999999998</v>
      </c>
      <c r="J6924" s="1" t="str">
        <f t="shared" si="109"/>
        <v>2024-06-15-10</v>
      </c>
    </row>
    <row r="6925" spans="1:10" x14ac:dyDescent="0.45">
      <c r="A6925">
        <v>7572522</v>
      </c>
      <c r="B6925" s="1">
        <v>45458.458333333336</v>
      </c>
      <c r="C6925" t="s">
        <v>7</v>
      </c>
      <c r="D6925" t="s">
        <v>8</v>
      </c>
      <c r="E6925" t="s">
        <v>8796</v>
      </c>
      <c r="F6925">
        <v>635</v>
      </c>
      <c r="G6925">
        <v>5.0999999999999997E-2</v>
      </c>
      <c r="H6925">
        <v>3.6269999999999998</v>
      </c>
      <c r="J6925" s="1" t="str">
        <f t="shared" si="109"/>
        <v>2024-06-15-11</v>
      </c>
    </row>
    <row r="6926" spans="1:10" x14ac:dyDescent="0.45">
      <c r="A6926">
        <v>7573651</v>
      </c>
      <c r="B6926" s="1">
        <v>45458.5</v>
      </c>
      <c r="C6926" t="s">
        <v>7</v>
      </c>
      <c r="D6926" t="s">
        <v>8</v>
      </c>
      <c r="E6926" t="s">
        <v>8796</v>
      </c>
      <c r="F6926">
        <v>635</v>
      </c>
      <c r="G6926">
        <v>0</v>
      </c>
      <c r="H6926">
        <v>3.5</v>
      </c>
      <c r="J6926" s="1" t="str">
        <f t="shared" si="109"/>
        <v>2024-06-15-12</v>
      </c>
    </row>
    <row r="6927" spans="1:10" x14ac:dyDescent="0.45">
      <c r="A6927">
        <v>7574510</v>
      </c>
      <c r="B6927" s="1">
        <v>45458.541666666664</v>
      </c>
      <c r="C6927" t="s">
        <v>7</v>
      </c>
      <c r="D6927" t="s">
        <v>8</v>
      </c>
      <c r="E6927" t="s">
        <v>8796</v>
      </c>
      <c r="F6927">
        <v>635</v>
      </c>
      <c r="G6927">
        <v>4.0000000000000001E-3</v>
      </c>
      <c r="H6927">
        <v>2.827</v>
      </c>
      <c r="J6927" s="1" t="str">
        <f t="shared" si="109"/>
        <v>2024-06-15-13</v>
      </c>
    </row>
    <row r="6928" spans="1:10" x14ac:dyDescent="0.45">
      <c r="A6928">
        <v>7575963</v>
      </c>
      <c r="B6928" s="1">
        <v>45458.583333333336</v>
      </c>
      <c r="C6928" t="s">
        <v>7</v>
      </c>
      <c r="D6928" t="s">
        <v>8</v>
      </c>
      <c r="E6928" t="s">
        <v>8796</v>
      </c>
      <c r="F6928">
        <v>635</v>
      </c>
      <c r="G6928">
        <v>0.10100000000000001</v>
      </c>
      <c r="H6928">
        <v>2.702</v>
      </c>
      <c r="J6928" s="1" t="str">
        <f t="shared" si="109"/>
        <v>2024-06-15-14</v>
      </c>
    </row>
    <row r="6929" spans="1:10" x14ac:dyDescent="0.45">
      <c r="A6929">
        <v>7577303</v>
      </c>
      <c r="B6929" s="1">
        <v>45458.625</v>
      </c>
      <c r="C6929" t="s">
        <v>7</v>
      </c>
      <c r="D6929" t="s">
        <v>8</v>
      </c>
      <c r="E6929" t="s">
        <v>8796</v>
      </c>
      <c r="F6929">
        <v>635</v>
      </c>
      <c r="G6929">
        <v>0</v>
      </c>
      <c r="H6929">
        <v>1.8009999999999999</v>
      </c>
      <c r="J6929" s="1" t="str">
        <f t="shared" si="109"/>
        <v>2024-06-15-15</v>
      </c>
    </row>
    <row r="6930" spans="1:10" x14ac:dyDescent="0.45">
      <c r="A6930">
        <v>7577642</v>
      </c>
      <c r="B6930" s="1">
        <v>45458.666666666664</v>
      </c>
      <c r="C6930" t="s">
        <v>7</v>
      </c>
      <c r="D6930" t="s">
        <v>8</v>
      </c>
      <c r="E6930" t="s">
        <v>8796</v>
      </c>
      <c r="F6930">
        <v>635</v>
      </c>
      <c r="G6930">
        <v>0</v>
      </c>
      <c r="H6930">
        <v>0.77300000000000002</v>
      </c>
      <c r="J6930" s="1" t="str">
        <f t="shared" si="109"/>
        <v>2024-06-15-16</v>
      </c>
    </row>
    <row r="6931" spans="1:10" x14ac:dyDescent="0.45">
      <c r="A6931">
        <v>7579245</v>
      </c>
      <c r="B6931" s="1">
        <v>45458.708333333336</v>
      </c>
      <c r="C6931" t="s">
        <v>7</v>
      </c>
      <c r="D6931" t="s">
        <v>8</v>
      </c>
      <c r="E6931" t="s">
        <v>8796</v>
      </c>
      <c r="F6931">
        <v>635</v>
      </c>
      <c r="G6931">
        <v>0.157</v>
      </c>
      <c r="H6931">
        <v>0.121</v>
      </c>
      <c r="J6931" s="1" t="str">
        <f t="shared" si="109"/>
        <v>2024-06-15-17</v>
      </c>
    </row>
    <row r="6932" spans="1:10" x14ac:dyDescent="0.45">
      <c r="A6932">
        <v>7579711</v>
      </c>
      <c r="B6932" s="1">
        <v>45458.75</v>
      </c>
      <c r="C6932" t="s">
        <v>7</v>
      </c>
      <c r="D6932" t="s">
        <v>8</v>
      </c>
      <c r="E6932" t="s">
        <v>8796</v>
      </c>
      <c r="F6932">
        <v>635</v>
      </c>
      <c r="G6932">
        <v>0.20399999999999999</v>
      </c>
      <c r="H6932">
        <v>3.5000000000000003E-2</v>
      </c>
      <c r="J6932" s="1" t="str">
        <f t="shared" si="109"/>
        <v>2024-06-15-18</v>
      </c>
    </row>
    <row r="6933" spans="1:10" x14ac:dyDescent="0.45">
      <c r="A6933">
        <v>7581125</v>
      </c>
      <c r="B6933" s="1">
        <v>45458.791666666664</v>
      </c>
      <c r="C6933" t="s">
        <v>7</v>
      </c>
      <c r="D6933" t="s">
        <v>8</v>
      </c>
      <c r="E6933" t="s">
        <v>8796</v>
      </c>
      <c r="F6933">
        <v>635</v>
      </c>
      <c r="G6933">
        <v>0.31900000000000001</v>
      </c>
      <c r="H6933">
        <v>0</v>
      </c>
      <c r="J6933" s="1" t="str">
        <f t="shared" si="109"/>
        <v>2024-06-15-19</v>
      </c>
    </row>
    <row r="6934" spans="1:10" x14ac:dyDescent="0.45">
      <c r="A6934">
        <v>7582301</v>
      </c>
      <c r="B6934" s="1">
        <v>45458.833333333336</v>
      </c>
      <c r="C6934" t="s">
        <v>7</v>
      </c>
      <c r="D6934" t="s">
        <v>8</v>
      </c>
      <c r="E6934" t="s">
        <v>8796</v>
      </c>
      <c r="F6934">
        <v>635</v>
      </c>
      <c r="G6934">
        <v>0.25900000000000001</v>
      </c>
      <c r="H6934">
        <v>0</v>
      </c>
      <c r="J6934" s="1" t="str">
        <f t="shared" si="109"/>
        <v>2024-06-15-20</v>
      </c>
    </row>
    <row r="6935" spans="1:10" x14ac:dyDescent="0.45">
      <c r="A6935">
        <v>7583073</v>
      </c>
      <c r="B6935" s="1">
        <v>45458.875</v>
      </c>
      <c r="C6935" t="s">
        <v>7</v>
      </c>
      <c r="D6935" t="s">
        <v>8</v>
      </c>
      <c r="E6935" t="s">
        <v>8796</v>
      </c>
      <c r="F6935">
        <v>635</v>
      </c>
      <c r="G6935">
        <v>0.20599999999999999</v>
      </c>
      <c r="H6935">
        <v>0</v>
      </c>
      <c r="J6935" s="1" t="str">
        <f t="shared" si="109"/>
        <v>2024-06-15-21</v>
      </c>
    </row>
    <row r="6936" spans="1:10" x14ac:dyDescent="0.45">
      <c r="A6936">
        <v>7584872</v>
      </c>
      <c r="B6936" s="1">
        <v>45458.916666666664</v>
      </c>
      <c r="C6936" t="s">
        <v>7</v>
      </c>
      <c r="D6936" t="s">
        <v>8</v>
      </c>
      <c r="E6936" t="s">
        <v>8796</v>
      </c>
      <c r="F6936">
        <v>635</v>
      </c>
      <c r="G6936">
        <v>0.316</v>
      </c>
      <c r="H6936">
        <v>0</v>
      </c>
      <c r="J6936" s="1" t="str">
        <f t="shared" si="109"/>
        <v>2024-06-15-22</v>
      </c>
    </row>
    <row r="6937" spans="1:10" x14ac:dyDescent="0.45">
      <c r="A6937">
        <v>7585497</v>
      </c>
      <c r="B6937" s="1">
        <v>45458.958333333336</v>
      </c>
      <c r="C6937" t="s">
        <v>7</v>
      </c>
      <c r="D6937" t="s">
        <v>8</v>
      </c>
      <c r="E6937" t="s">
        <v>8796</v>
      </c>
      <c r="F6937">
        <v>635</v>
      </c>
      <c r="G6937">
        <v>0.23799999999999999</v>
      </c>
      <c r="H6937">
        <v>0</v>
      </c>
      <c r="J6937" s="1" t="str">
        <f t="shared" si="109"/>
        <v>2024-06-15-23</v>
      </c>
    </row>
    <row r="6938" spans="1:10" x14ac:dyDescent="0.45">
      <c r="A6938">
        <v>7586480</v>
      </c>
      <c r="B6938" s="1">
        <v>45459</v>
      </c>
      <c r="C6938" t="s">
        <v>7</v>
      </c>
      <c r="D6938" t="s">
        <v>8</v>
      </c>
      <c r="E6938" t="s">
        <v>8796</v>
      </c>
      <c r="F6938">
        <v>635</v>
      </c>
      <c r="G6938">
        <v>0.10100000000000001</v>
      </c>
      <c r="H6938">
        <v>0</v>
      </c>
      <c r="J6938" s="1" t="str">
        <f t="shared" si="109"/>
        <v>2024-06-16-00</v>
      </c>
    </row>
    <row r="6939" spans="1:10" x14ac:dyDescent="0.45">
      <c r="A6939">
        <v>7587593</v>
      </c>
      <c r="B6939" s="1">
        <v>45459.041666666664</v>
      </c>
      <c r="C6939" t="s">
        <v>7</v>
      </c>
      <c r="D6939" t="s">
        <v>8</v>
      </c>
      <c r="E6939" t="s">
        <v>8796</v>
      </c>
      <c r="F6939">
        <v>635</v>
      </c>
      <c r="G6939">
        <v>0.128</v>
      </c>
      <c r="H6939">
        <v>0</v>
      </c>
      <c r="J6939" s="1" t="str">
        <f t="shared" si="109"/>
        <v>2024-06-16-01</v>
      </c>
    </row>
    <row r="6940" spans="1:10" x14ac:dyDescent="0.45">
      <c r="A6940">
        <v>7588402</v>
      </c>
      <c r="B6940" s="1">
        <v>45459.083333333336</v>
      </c>
      <c r="C6940" t="s">
        <v>7</v>
      </c>
      <c r="D6940" t="s">
        <v>8</v>
      </c>
      <c r="E6940" t="s">
        <v>8796</v>
      </c>
      <c r="F6940">
        <v>635</v>
      </c>
      <c r="G6940">
        <v>0.27900000000000003</v>
      </c>
      <c r="H6940">
        <v>0</v>
      </c>
      <c r="J6940" s="1" t="str">
        <f t="shared" si="109"/>
        <v>2024-06-16-02</v>
      </c>
    </row>
    <row r="6941" spans="1:10" x14ac:dyDescent="0.45">
      <c r="A6941">
        <v>7589853</v>
      </c>
      <c r="B6941" s="1">
        <v>45459.125</v>
      </c>
      <c r="C6941" t="s">
        <v>7</v>
      </c>
      <c r="D6941" t="s">
        <v>8</v>
      </c>
      <c r="E6941" t="s">
        <v>8796</v>
      </c>
      <c r="F6941">
        <v>635</v>
      </c>
      <c r="G6941">
        <v>0.27400000000000002</v>
      </c>
      <c r="H6941">
        <v>1.2E-2</v>
      </c>
      <c r="J6941" s="1" t="str">
        <f t="shared" si="109"/>
        <v>2024-06-16-03</v>
      </c>
    </row>
    <row r="6942" spans="1:10" x14ac:dyDescent="0.45">
      <c r="A6942">
        <v>7591576</v>
      </c>
      <c r="B6942" s="1">
        <v>45459.166666666664</v>
      </c>
      <c r="C6942" t="s">
        <v>7</v>
      </c>
      <c r="D6942" t="s">
        <v>8</v>
      </c>
      <c r="E6942" t="s">
        <v>8796</v>
      </c>
      <c r="F6942">
        <v>635</v>
      </c>
      <c r="G6942">
        <v>5.0999999999999997E-2</v>
      </c>
      <c r="H6942">
        <v>0.12</v>
      </c>
      <c r="J6942" s="1" t="str">
        <f t="shared" si="109"/>
        <v>2024-06-16-04</v>
      </c>
    </row>
    <row r="6943" spans="1:10" x14ac:dyDescent="0.45">
      <c r="A6943">
        <v>7592017</v>
      </c>
      <c r="B6943" s="1">
        <v>45459.208333333336</v>
      </c>
      <c r="C6943" t="s">
        <v>7</v>
      </c>
      <c r="D6943" t="s">
        <v>8</v>
      </c>
      <c r="E6943" t="s">
        <v>8796</v>
      </c>
      <c r="F6943">
        <v>635</v>
      </c>
      <c r="G6943">
        <v>3.4000000000000002E-2</v>
      </c>
      <c r="H6943">
        <v>0.51600000000000001</v>
      </c>
      <c r="J6943" s="1" t="str">
        <f t="shared" si="109"/>
        <v>2024-06-16-05</v>
      </c>
    </row>
    <row r="6944" spans="1:10" x14ac:dyDescent="0.45">
      <c r="A6944">
        <v>7593092</v>
      </c>
      <c r="B6944" s="1">
        <v>45459.25</v>
      </c>
      <c r="C6944" t="s">
        <v>7</v>
      </c>
      <c r="D6944" t="s">
        <v>8</v>
      </c>
      <c r="E6944" t="s">
        <v>8796</v>
      </c>
      <c r="F6944">
        <v>635</v>
      </c>
      <c r="G6944">
        <v>0</v>
      </c>
      <c r="H6944">
        <v>0.72399999999999998</v>
      </c>
      <c r="J6944" s="1" t="str">
        <f t="shared" si="109"/>
        <v>2024-06-16-06</v>
      </c>
    </row>
    <row r="6945" spans="1:10" x14ac:dyDescent="0.45">
      <c r="A6945">
        <v>7594821</v>
      </c>
      <c r="B6945" s="1">
        <v>45459.291666666664</v>
      </c>
      <c r="C6945" t="s">
        <v>7</v>
      </c>
      <c r="D6945" t="s">
        <v>8</v>
      </c>
      <c r="E6945" t="s">
        <v>8796</v>
      </c>
      <c r="F6945">
        <v>635</v>
      </c>
      <c r="G6945">
        <v>0</v>
      </c>
      <c r="H6945">
        <v>1.575</v>
      </c>
      <c r="J6945" s="1" t="str">
        <f t="shared" si="109"/>
        <v>2024-06-16-07</v>
      </c>
    </row>
    <row r="6946" spans="1:10" x14ac:dyDescent="0.45">
      <c r="A6946">
        <v>7595060</v>
      </c>
      <c r="B6946" s="1">
        <v>45459.333333333336</v>
      </c>
      <c r="C6946" t="s">
        <v>7</v>
      </c>
      <c r="D6946" t="s">
        <v>8</v>
      </c>
      <c r="E6946" t="s">
        <v>8796</v>
      </c>
      <c r="F6946">
        <v>635</v>
      </c>
      <c r="G6946">
        <v>0</v>
      </c>
      <c r="H6946">
        <v>2.5419999999999998</v>
      </c>
      <c r="J6946" s="1" t="str">
        <f t="shared" si="109"/>
        <v>2024-06-16-08</v>
      </c>
    </row>
    <row r="6947" spans="1:10" x14ac:dyDescent="0.45">
      <c r="A6947">
        <v>7596756</v>
      </c>
      <c r="B6947" s="1">
        <v>45459.375</v>
      </c>
      <c r="C6947" t="s">
        <v>7</v>
      </c>
      <c r="D6947" t="s">
        <v>8</v>
      </c>
      <c r="E6947" t="s">
        <v>8796</v>
      </c>
      <c r="F6947">
        <v>635</v>
      </c>
      <c r="G6947">
        <v>0</v>
      </c>
      <c r="H6947">
        <v>2.375</v>
      </c>
      <c r="J6947" s="1" t="str">
        <f t="shared" si="109"/>
        <v>2024-06-16-09</v>
      </c>
    </row>
    <row r="6948" spans="1:10" x14ac:dyDescent="0.45">
      <c r="A6948">
        <v>7597576</v>
      </c>
      <c r="B6948" s="1">
        <v>45459.416666666664</v>
      </c>
      <c r="C6948" t="s">
        <v>7</v>
      </c>
      <c r="D6948" t="s">
        <v>8</v>
      </c>
      <c r="E6948" t="s">
        <v>8796</v>
      </c>
      <c r="F6948">
        <v>635</v>
      </c>
      <c r="G6948">
        <v>0</v>
      </c>
      <c r="H6948">
        <v>2.9990000000000001</v>
      </c>
      <c r="J6948" s="1" t="str">
        <f t="shared" si="109"/>
        <v>2024-06-16-10</v>
      </c>
    </row>
    <row r="6949" spans="1:10" x14ac:dyDescent="0.45">
      <c r="A6949">
        <v>7599315</v>
      </c>
      <c r="B6949" s="1">
        <v>45459.458333333336</v>
      </c>
      <c r="C6949" t="s">
        <v>7</v>
      </c>
      <c r="D6949" t="s">
        <v>8</v>
      </c>
      <c r="E6949" t="s">
        <v>8796</v>
      </c>
      <c r="F6949">
        <v>635</v>
      </c>
      <c r="G6949">
        <v>0.45400000000000001</v>
      </c>
      <c r="H6949">
        <v>2.867</v>
      </c>
      <c r="J6949" s="1" t="str">
        <f t="shared" si="109"/>
        <v>2024-06-16-11</v>
      </c>
    </row>
    <row r="6950" spans="1:10" x14ac:dyDescent="0.45">
      <c r="A6950">
        <v>7599469</v>
      </c>
      <c r="B6950" s="1">
        <v>45459.5</v>
      </c>
      <c r="C6950" t="s">
        <v>7</v>
      </c>
      <c r="D6950" t="s">
        <v>8</v>
      </c>
      <c r="E6950" t="s">
        <v>8796</v>
      </c>
      <c r="F6950">
        <v>635</v>
      </c>
      <c r="G6950">
        <v>7.3999999999999996E-2</v>
      </c>
      <c r="H6950">
        <v>1.0900000000000001</v>
      </c>
      <c r="J6950" s="1" t="str">
        <f t="shared" si="109"/>
        <v>2024-06-16-12</v>
      </c>
    </row>
    <row r="6951" spans="1:10" x14ac:dyDescent="0.45">
      <c r="A6951">
        <v>7601217</v>
      </c>
      <c r="B6951" s="1">
        <v>45459.541666666664</v>
      </c>
      <c r="C6951" t="s">
        <v>7</v>
      </c>
      <c r="D6951" t="s">
        <v>8</v>
      </c>
      <c r="E6951" t="s">
        <v>8796</v>
      </c>
      <c r="F6951">
        <v>635</v>
      </c>
      <c r="G6951">
        <v>0</v>
      </c>
      <c r="H6951">
        <v>1.1339999999999999</v>
      </c>
      <c r="J6951" s="1" t="str">
        <f t="shared" si="109"/>
        <v>2024-06-16-13</v>
      </c>
    </row>
    <row r="6952" spans="1:10" x14ac:dyDescent="0.45">
      <c r="A6952">
        <v>7601603</v>
      </c>
      <c r="B6952" s="1">
        <v>45459.583333333336</v>
      </c>
      <c r="C6952" t="s">
        <v>7</v>
      </c>
      <c r="D6952" t="s">
        <v>8</v>
      </c>
      <c r="E6952" t="s">
        <v>8796</v>
      </c>
      <c r="F6952">
        <v>635</v>
      </c>
      <c r="G6952">
        <v>0.255</v>
      </c>
      <c r="H6952">
        <v>0.39900000000000002</v>
      </c>
      <c r="J6952" s="1" t="str">
        <f t="shared" si="109"/>
        <v>2024-06-16-14</v>
      </c>
    </row>
    <row r="6953" spans="1:10" x14ac:dyDescent="0.45">
      <c r="A6953">
        <v>7603089</v>
      </c>
      <c r="B6953" s="1">
        <v>45459.625</v>
      </c>
      <c r="C6953" t="s">
        <v>7</v>
      </c>
      <c r="D6953" t="s">
        <v>8</v>
      </c>
      <c r="E6953" t="s">
        <v>8796</v>
      </c>
      <c r="F6953">
        <v>635</v>
      </c>
      <c r="G6953">
        <v>1.1120000000000001</v>
      </c>
      <c r="H6953">
        <v>0.63400000000000001</v>
      </c>
      <c r="J6953" s="1" t="str">
        <f t="shared" si="109"/>
        <v>2024-06-16-15</v>
      </c>
    </row>
    <row r="6954" spans="1:10" x14ac:dyDescent="0.45">
      <c r="A6954">
        <v>7604073</v>
      </c>
      <c r="B6954" s="1">
        <v>45459.666666666664</v>
      </c>
      <c r="C6954" t="s">
        <v>7</v>
      </c>
      <c r="D6954" t="s">
        <v>8</v>
      </c>
      <c r="E6954" t="s">
        <v>8796</v>
      </c>
      <c r="F6954">
        <v>635</v>
      </c>
      <c r="G6954">
        <v>0.65</v>
      </c>
      <c r="H6954">
        <v>0.28799999999999998</v>
      </c>
      <c r="J6954" s="1" t="str">
        <f t="shared" si="109"/>
        <v>2024-06-16-16</v>
      </c>
    </row>
    <row r="6955" spans="1:10" x14ac:dyDescent="0.45">
      <c r="A6955">
        <v>7605085</v>
      </c>
      <c r="B6955" s="1">
        <v>45459.708333333336</v>
      </c>
      <c r="C6955" t="s">
        <v>7</v>
      </c>
      <c r="D6955" t="s">
        <v>8</v>
      </c>
      <c r="E6955" t="s">
        <v>8796</v>
      </c>
      <c r="F6955">
        <v>635</v>
      </c>
      <c r="G6955">
        <v>0.17499999999999999</v>
      </c>
      <c r="H6955">
        <v>0.08</v>
      </c>
      <c r="J6955" s="1" t="str">
        <f t="shared" si="109"/>
        <v>2024-06-16-17</v>
      </c>
    </row>
    <row r="6956" spans="1:10" x14ac:dyDescent="0.45">
      <c r="A6956">
        <v>7606595</v>
      </c>
      <c r="B6956" s="1">
        <v>45459.75</v>
      </c>
      <c r="C6956" t="s">
        <v>7</v>
      </c>
      <c r="D6956" t="s">
        <v>8</v>
      </c>
      <c r="E6956" t="s">
        <v>8796</v>
      </c>
      <c r="F6956">
        <v>635</v>
      </c>
      <c r="G6956">
        <v>0.26</v>
      </c>
      <c r="H6956">
        <v>2.5999999999999999E-2</v>
      </c>
      <c r="J6956" s="1" t="str">
        <f t="shared" si="109"/>
        <v>2024-06-16-18</v>
      </c>
    </row>
    <row r="6957" spans="1:10" x14ac:dyDescent="0.45">
      <c r="A6957">
        <v>7607406</v>
      </c>
      <c r="B6957" s="1">
        <v>45459.791666666664</v>
      </c>
      <c r="C6957" t="s">
        <v>7</v>
      </c>
      <c r="D6957" t="s">
        <v>8</v>
      </c>
      <c r="E6957" t="s">
        <v>8796</v>
      </c>
      <c r="F6957">
        <v>635</v>
      </c>
      <c r="G6957">
        <v>0.27200000000000002</v>
      </c>
      <c r="H6957">
        <v>0</v>
      </c>
      <c r="J6957" s="1" t="str">
        <f t="shared" si="109"/>
        <v>2024-06-16-19</v>
      </c>
    </row>
    <row r="6958" spans="1:10" x14ac:dyDescent="0.45">
      <c r="A6958">
        <v>7608674</v>
      </c>
      <c r="B6958" s="1">
        <v>45459.833333333336</v>
      </c>
      <c r="C6958" t="s">
        <v>7</v>
      </c>
      <c r="D6958" t="s">
        <v>8</v>
      </c>
      <c r="E6958" t="s">
        <v>8796</v>
      </c>
      <c r="F6958">
        <v>635</v>
      </c>
      <c r="G6958">
        <v>0.27800000000000002</v>
      </c>
      <c r="H6958">
        <v>0</v>
      </c>
      <c r="J6958" s="1" t="str">
        <f t="shared" si="109"/>
        <v>2024-06-16-20</v>
      </c>
    </row>
    <row r="6959" spans="1:10" x14ac:dyDescent="0.45">
      <c r="A6959">
        <v>7609365</v>
      </c>
      <c r="B6959" s="1">
        <v>45459.875</v>
      </c>
      <c r="C6959" t="s">
        <v>7</v>
      </c>
      <c r="D6959" t="s">
        <v>8</v>
      </c>
      <c r="E6959" t="s">
        <v>8796</v>
      </c>
      <c r="F6959">
        <v>635</v>
      </c>
      <c r="G6959">
        <v>0.16700000000000001</v>
      </c>
      <c r="H6959">
        <v>0</v>
      </c>
      <c r="J6959" s="1" t="str">
        <f t="shared" si="109"/>
        <v>2024-06-16-21</v>
      </c>
    </row>
    <row r="6960" spans="1:10" x14ac:dyDescent="0.45">
      <c r="A6960">
        <v>7610583</v>
      </c>
      <c r="B6960" s="1">
        <v>45459.916666666664</v>
      </c>
      <c r="C6960" t="s">
        <v>7</v>
      </c>
      <c r="D6960" t="s">
        <v>8</v>
      </c>
      <c r="E6960" t="s">
        <v>8796</v>
      </c>
      <c r="F6960">
        <v>635</v>
      </c>
      <c r="G6960">
        <v>0.223</v>
      </c>
      <c r="H6960">
        <v>0</v>
      </c>
      <c r="J6960" s="1" t="str">
        <f t="shared" si="109"/>
        <v>2024-06-16-22</v>
      </c>
    </row>
    <row r="6961" spans="1:10" x14ac:dyDescent="0.45">
      <c r="A6961">
        <v>7611549</v>
      </c>
      <c r="B6961" s="1">
        <v>45459.958333333336</v>
      </c>
      <c r="C6961" t="s">
        <v>7</v>
      </c>
      <c r="D6961" t="s">
        <v>8</v>
      </c>
      <c r="E6961" t="s">
        <v>8796</v>
      </c>
      <c r="F6961">
        <v>635</v>
      </c>
      <c r="G6961">
        <v>0.13500000000000001</v>
      </c>
      <c r="H6961">
        <v>0</v>
      </c>
      <c r="J6961" s="1" t="str">
        <f t="shared" si="109"/>
        <v>2024-06-16-23</v>
      </c>
    </row>
    <row r="6962" spans="1:10" x14ac:dyDescent="0.45">
      <c r="A6962">
        <v>7612552</v>
      </c>
      <c r="B6962" s="1">
        <v>45460</v>
      </c>
      <c r="C6962" t="s">
        <v>7</v>
      </c>
      <c r="D6962" t="s">
        <v>8</v>
      </c>
      <c r="E6962" t="s">
        <v>8796</v>
      </c>
      <c r="F6962">
        <v>635</v>
      </c>
      <c r="G6962">
        <v>0.161</v>
      </c>
      <c r="H6962">
        <v>0</v>
      </c>
      <c r="J6962" s="1" t="str">
        <f t="shared" si="109"/>
        <v>2024-06-17-00</v>
      </c>
    </row>
    <row r="6963" spans="1:10" x14ac:dyDescent="0.45">
      <c r="A6963">
        <v>7613632</v>
      </c>
      <c r="B6963" s="1">
        <v>45460.041666666664</v>
      </c>
      <c r="C6963" t="s">
        <v>7</v>
      </c>
      <c r="D6963" t="s">
        <v>8</v>
      </c>
      <c r="E6963" t="s">
        <v>8796</v>
      </c>
      <c r="F6963">
        <v>635</v>
      </c>
      <c r="G6963">
        <v>0.20599999999999999</v>
      </c>
      <c r="H6963">
        <v>0</v>
      </c>
      <c r="J6963" s="1" t="str">
        <f t="shared" si="109"/>
        <v>2024-06-17-01</v>
      </c>
    </row>
    <row r="6964" spans="1:10" x14ac:dyDescent="0.45">
      <c r="A6964">
        <v>7615508</v>
      </c>
      <c r="B6964" s="1">
        <v>45460.083333333336</v>
      </c>
      <c r="C6964" t="s">
        <v>7</v>
      </c>
      <c r="D6964" t="s">
        <v>8</v>
      </c>
      <c r="E6964" t="s">
        <v>8796</v>
      </c>
      <c r="F6964">
        <v>635</v>
      </c>
      <c r="G6964">
        <v>0.21</v>
      </c>
      <c r="H6964">
        <v>1E-3</v>
      </c>
      <c r="J6964" s="1" t="str">
        <f t="shared" si="109"/>
        <v>2024-06-17-02</v>
      </c>
    </row>
    <row r="6965" spans="1:10" x14ac:dyDescent="0.45">
      <c r="A6965">
        <v>7616800</v>
      </c>
      <c r="B6965" s="1">
        <v>45460.125</v>
      </c>
      <c r="C6965" t="s">
        <v>7</v>
      </c>
      <c r="D6965" t="s">
        <v>8</v>
      </c>
      <c r="E6965" t="s">
        <v>8796</v>
      </c>
      <c r="F6965">
        <v>635</v>
      </c>
      <c r="G6965">
        <v>9.8000000000000004E-2</v>
      </c>
      <c r="H6965">
        <v>3.3000000000000002E-2</v>
      </c>
      <c r="J6965" s="1" t="str">
        <f t="shared" si="109"/>
        <v>2024-06-17-03</v>
      </c>
    </row>
    <row r="6966" spans="1:10" x14ac:dyDescent="0.45">
      <c r="A6966">
        <v>7617110</v>
      </c>
      <c r="B6966" s="1">
        <v>45460.166666666664</v>
      </c>
      <c r="C6966" t="s">
        <v>7</v>
      </c>
      <c r="D6966" t="s">
        <v>8</v>
      </c>
      <c r="E6966" t="s">
        <v>8796</v>
      </c>
      <c r="F6966">
        <v>635</v>
      </c>
      <c r="G6966">
        <v>0.14399999999999999</v>
      </c>
      <c r="H6966">
        <v>0.17299999999999999</v>
      </c>
      <c r="J6966" s="1" t="str">
        <f t="shared" si="109"/>
        <v>2024-06-17-04</v>
      </c>
    </row>
    <row r="6967" spans="1:10" x14ac:dyDescent="0.45">
      <c r="A6967">
        <v>7618714</v>
      </c>
      <c r="B6967" s="1">
        <v>45460.208333333336</v>
      </c>
      <c r="C6967" t="s">
        <v>7</v>
      </c>
      <c r="D6967" t="s">
        <v>8</v>
      </c>
      <c r="E6967" t="s">
        <v>8796</v>
      </c>
      <c r="F6967">
        <v>635</v>
      </c>
      <c r="G6967">
        <v>3.1E-2</v>
      </c>
      <c r="H6967">
        <v>0.35699999999999998</v>
      </c>
      <c r="J6967" s="1" t="str">
        <f t="shared" si="109"/>
        <v>2024-06-17-05</v>
      </c>
    </row>
    <row r="6968" spans="1:10" x14ac:dyDescent="0.45">
      <c r="A6968">
        <v>7619573</v>
      </c>
      <c r="B6968" s="1">
        <v>45460.25</v>
      </c>
      <c r="C6968" t="s">
        <v>7</v>
      </c>
      <c r="D6968" t="s">
        <v>8</v>
      </c>
      <c r="E6968" t="s">
        <v>8796</v>
      </c>
      <c r="F6968">
        <v>635</v>
      </c>
      <c r="G6968">
        <v>0</v>
      </c>
      <c r="H6968">
        <v>0.33100000000000002</v>
      </c>
      <c r="J6968" s="1" t="str">
        <f t="shared" si="109"/>
        <v>2024-06-17-06</v>
      </c>
    </row>
    <row r="6969" spans="1:10" x14ac:dyDescent="0.45">
      <c r="A6969">
        <v>7620696</v>
      </c>
      <c r="B6969" s="1">
        <v>45460.291666666664</v>
      </c>
      <c r="C6969" t="s">
        <v>7</v>
      </c>
      <c r="D6969" t="s">
        <v>8</v>
      </c>
      <c r="E6969" t="s">
        <v>8796</v>
      </c>
      <c r="F6969">
        <v>635</v>
      </c>
      <c r="G6969">
        <v>1.2E-2</v>
      </c>
      <c r="H6969">
        <v>0.55900000000000005</v>
      </c>
      <c r="J6969" s="1" t="str">
        <f t="shared" si="109"/>
        <v>2024-06-17-07</v>
      </c>
    </row>
    <row r="6970" spans="1:10" x14ac:dyDescent="0.45">
      <c r="A6970">
        <v>7622247</v>
      </c>
      <c r="B6970" s="1">
        <v>45460.333333333336</v>
      </c>
      <c r="C6970" t="s">
        <v>7</v>
      </c>
      <c r="D6970" t="s">
        <v>8</v>
      </c>
      <c r="E6970" t="s">
        <v>8796</v>
      </c>
      <c r="F6970">
        <v>635</v>
      </c>
      <c r="G6970">
        <v>0</v>
      </c>
      <c r="H6970">
        <v>1.6180000000000001</v>
      </c>
      <c r="J6970" s="1" t="str">
        <f t="shared" si="109"/>
        <v>2024-06-17-08</v>
      </c>
    </row>
    <row r="6971" spans="1:10" x14ac:dyDescent="0.45">
      <c r="A6971">
        <v>7623187</v>
      </c>
      <c r="B6971" s="1">
        <v>45460.375</v>
      </c>
      <c r="C6971" t="s">
        <v>7</v>
      </c>
      <c r="D6971" t="s">
        <v>8</v>
      </c>
      <c r="E6971" t="s">
        <v>8796</v>
      </c>
      <c r="F6971">
        <v>635</v>
      </c>
      <c r="G6971">
        <v>0</v>
      </c>
      <c r="H6971">
        <v>3.3889999999999998</v>
      </c>
      <c r="J6971" s="1" t="str">
        <f t="shared" si="109"/>
        <v>2024-06-17-09</v>
      </c>
    </row>
    <row r="6972" spans="1:10" x14ac:dyDescent="0.45">
      <c r="A6972">
        <v>7623510</v>
      </c>
      <c r="B6972" s="1">
        <v>45460.416666666664</v>
      </c>
      <c r="C6972" t="s">
        <v>7</v>
      </c>
      <c r="D6972" t="s">
        <v>8</v>
      </c>
      <c r="E6972" t="s">
        <v>8796</v>
      </c>
      <c r="F6972">
        <v>635</v>
      </c>
      <c r="G6972">
        <v>0</v>
      </c>
      <c r="H6972">
        <v>4.399</v>
      </c>
      <c r="J6972" s="1" t="str">
        <f t="shared" si="109"/>
        <v>2024-06-17-10</v>
      </c>
    </row>
    <row r="6973" spans="1:10" x14ac:dyDescent="0.45">
      <c r="A6973">
        <v>7625225</v>
      </c>
      <c r="B6973" s="1">
        <v>45460.458333333336</v>
      </c>
      <c r="C6973" t="s">
        <v>7</v>
      </c>
      <c r="D6973" t="s">
        <v>8</v>
      </c>
      <c r="E6973" t="s">
        <v>8796</v>
      </c>
      <c r="F6973">
        <v>635</v>
      </c>
      <c r="G6973">
        <v>0.32</v>
      </c>
      <c r="H6973">
        <v>3.7829999999999999</v>
      </c>
      <c r="J6973" s="1" t="str">
        <f t="shared" si="109"/>
        <v>2024-06-17-11</v>
      </c>
    </row>
    <row r="6974" spans="1:10" x14ac:dyDescent="0.45">
      <c r="A6974">
        <v>7626139</v>
      </c>
      <c r="B6974" s="1">
        <v>45460.5</v>
      </c>
      <c r="C6974" t="s">
        <v>7</v>
      </c>
      <c r="D6974" t="s">
        <v>8</v>
      </c>
      <c r="E6974" t="s">
        <v>8796</v>
      </c>
      <c r="F6974">
        <v>635</v>
      </c>
      <c r="G6974">
        <v>1.056</v>
      </c>
      <c r="H6974">
        <v>2.58</v>
      </c>
      <c r="J6974" s="1" t="str">
        <f t="shared" si="109"/>
        <v>2024-06-17-12</v>
      </c>
    </row>
    <row r="6975" spans="1:10" x14ac:dyDescent="0.45">
      <c r="A6975">
        <v>7627422</v>
      </c>
      <c r="B6975" s="1">
        <v>45460.541666666664</v>
      </c>
      <c r="C6975" t="s">
        <v>7</v>
      </c>
      <c r="D6975" t="s">
        <v>8</v>
      </c>
      <c r="E6975" t="s">
        <v>8796</v>
      </c>
      <c r="F6975">
        <v>635</v>
      </c>
      <c r="G6975">
        <v>2.5870000000000002</v>
      </c>
      <c r="H6975">
        <v>2.3039999999999998</v>
      </c>
      <c r="J6975" s="1" t="str">
        <f t="shared" si="109"/>
        <v>2024-06-17-13</v>
      </c>
    </row>
    <row r="6976" spans="1:10" x14ac:dyDescent="0.45">
      <c r="A6976">
        <v>7628314</v>
      </c>
      <c r="B6976" s="1">
        <v>45460.583333333336</v>
      </c>
      <c r="C6976" t="s">
        <v>7</v>
      </c>
      <c r="D6976" t="s">
        <v>8</v>
      </c>
      <c r="E6976" t="s">
        <v>8796</v>
      </c>
      <c r="F6976">
        <v>635</v>
      </c>
      <c r="G6976">
        <v>2.9470000000000001</v>
      </c>
      <c r="H6976">
        <v>1.8009999999999999</v>
      </c>
      <c r="J6976" s="1" t="str">
        <f t="shared" si="109"/>
        <v>2024-06-17-14</v>
      </c>
    </row>
    <row r="6977" spans="1:10" x14ac:dyDescent="0.45">
      <c r="A6977">
        <v>7629466</v>
      </c>
      <c r="B6977" s="1">
        <v>45460.625</v>
      </c>
      <c r="C6977" t="s">
        <v>7</v>
      </c>
      <c r="D6977" t="s">
        <v>8</v>
      </c>
      <c r="E6977" t="s">
        <v>8796</v>
      </c>
      <c r="F6977">
        <v>635</v>
      </c>
      <c r="G6977">
        <v>1.0840000000000001</v>
      </c>
      <c r="H6977">
        <v>1.407</v>
      </c>
      <c r="J6977" s="1" t="str">
        <f t="shared" si="109"/>
        <v>2024-06-17-15</v>
      </c>
    </row>
    <row r="6978" spans="1:10" x14ac:dyDescent="0.45">
      <c r="A6978">
        <v>7630575</v>
      </c>
      <c r="B6978" s="1">
        <v>45460.666666666664</v>
      </c>
      <c r="C6978" t="s">
        <v>7</v>
      </c>
      <c r="D6978" t="s">
        <v>8</v>
      </c>
      <c r="E6978" t="s">
        <v>8796</v>
      </c>
      <c r="F6978">
        <v>635</v>
      </c>
      <c r="G6978">
        <v>8.5000000000000006E-2</v>
      </c>
      <c r="H6978">
        <v>0.65500000000000003</v>
      </c>
      <c r="J6978" s="1" t="str">
        <f t="shared" si="109"/>
        <v>2024-06-17-16</v>
      </c>
    </row>
    <row r="6979" spans="1:10" x14ac:dyDescent="0.45">
      <c r="A6979">
        <v>7631122</v>
      </c>
      <c r="B6979" s="1">
        <v>45460.708333333336</v>
      </c>
      <c r="C6979" t="s">
        <v>7</v>
      </c>
      <c r="D6979" t="s">
        <v>8</v>
      </c>
      <c r="E6979" t="s">
        <v>8796</v>
      </c>
      <c r="F6979">
        <v>635</v>
      </c>
      <c r="G6979">
        <v>0.16800000000000001</v>
      </c>
      <c r="H6979">
        <v>7.3999999999999996E-2</v>
      </c>
      <c r="J6979" s="1" t="str">
        <f t="shared" ref="J6979:J7042" si="110">TEXT(YEAR(B6979),"0000")&amp;"-"&amp;TEXT(MONTH(B6979),"00")&amp;"-"&amp;TEXT(DAY(B6979),"00")&amp;"-"&amp;TEXT(HOUR(B6979),"00")</f>
        <v>2024-06-17-17</v>
      </c>
    </row>
    <row r="6980" spans="1:10" x14ac:dyDescent="0.45">
      <c r="A6980">
        <v>7633222</v>
      </c>
      <c r="B6980" s="1">
        <v>45460.75</v>
      </c>
      <c r="C6980" t="s">
        <v>7</v>
      </c>
      <c r="D6980" t="s">
        <v>8</v>
      </c>
      <c r="E6980" t="s">
        <v>8796</v>
      </c>
      <c r="F6980">
        <v>635</v>
      </c>
      <c r="G6980">
        <v>0.29499999999999998</v>
      </c>
      <c r="H6980">
        <v>2.5999999999999999E-2</v>
      </c>
      <c r="J6980" s="1" t="str">
        <f t="shared" si="110"/>
        <v>2024-06-17-18</v>
      </c>
    </row>
    <row r="6981" spans="1:10" x14ac:dyDescent="0.45">
      <c r="A6981">
        <v>7633791</v>
      </c>
      <c r="B6981" s="1">
        <v>45460.791666666664</v>
      </c>
      <c r="C6981" t="s">
        <v>7</v>
      </c>
      <c r="D6981" t="s">
        <v>8</v>
      </c>
      <c r="E6981" t="s">
        <v>8796</v>
      </c>
      <c r="F6981">
        <v>635</v>
      </c>
      <c r="G6981">
        <v>0.32900000000000001</v>
      </c>
      <c r="H6981">
        <v>0</v>
      </c>
      <c r="J6981" s="1" t="str">
        <f t="shared" si="110"/>
        <v>2024-06-17-19</v>
      </c>
    </row>
    <row r="6982" spans="1:10" x14ac:dyDescent="0.45">
      <c r="A6982">
        <v>7635208</v>
      </c>
      <c r="B6982" s="1">
        <v>45460.833333333336</v>
      </c>
      <c r="C6982" t="s">
        <v>7</v>
      </c>
      <c r="D6982" t="s">
        <v>8</v>
      </c>
      <c r="E6982" t="s">
        <v>8796</v>
      </c>
      <c r="F6982">
        <v>635</v>
      </c>
      <c r="G6982">
        <v>0.29399999999999998</v>
      </c>
      <c r="H6982">
        <v>0</v>
      </c>
      <c r="J6982" s="1" t="str">
        <f t="shared" si="110"/>
        <v>2024-06-17-20</v>
      </c>
    </row>
    <row r="6983" spans="1:10" x14ac:dyDescent="0.45">
      <c r="A6983">
        <v>7635552</v>
      </c>
      <c r="B6983" s="1">
        <v>45460.875</v>
      </c>
      <c r="C6983" t="s">
        <v>7</v>
      </c>
      <c r="D6983" t="s">
        <v>8</v>
      </c>
      <c r="E6983" t="s">
        <v>8796</v>
      </c>
      <c r="F6983">
        <v>635</v>
      </c>
      <c r="G6983">
        <v>0.26200000000000001</v>
      </c>
      <c r="H6983">
        <v>0</v>
      </c>
      <c r="J6983" s="1" t="str">
        <f t="shared" si="110"/>
        <v>2024-06-17-21</v>
      </c>
    </row>
    <row r="6984" spans="1:10" x14ac:dyDescent="0.45">
      <c r="A6984">
        <v>7637211</v>
      </c>
      <c r="B6984" s="1">
        <v>45460.916666666664</v>
      </c>
      <c r="C6984" t="s">
        <v>7</v>
      </c>
      <c r="D6984" t="s">
        <v>8</v>
      </c>
      <c r="E6984" t="s">
        <v>8796</v>
      </c>
      <c r="F6984">
        <v>635</v>
      </c>
      <c r="G6984">
        <v>0.183</v>
      </c>
      <c r="H6984">
        <v>0</v>
      </c>
      <c r="J6984" s="1" t="str">
        <f t="shared" si="110"/>
        <v>2024-06-17-22</v>
      </c>
    </row>
    <row r="6985" spans="1:10" x14ac:dyDescent="0.45">
      <c r="A6985">
        <v>7637906</v>
      </c>
      <c r="B6985" s="1">
        <v>45460.958333333336</v>
      </c>
      <c r="C6985" t="s">
        <v>7</v>
      </c>
      <c r="D6985" t="s">
        <v>8</v>
      </c>
      <c r="E6985" t="s">
        <v>8796</v>
      </c>
      <c r="F6985">
        <v>635</v>
      </c>
      <c r="G6985">
        <v>0.219</v>
      </c>
      <c r="H6985">
        <v>0</v>
      </c>
      <c r="J6985" s="1" t="str">
        <f t="shared" si="110"/>
        <v>2024-06-17-23</v>
      </c>
    </row>
    <row r="6986" spans="1:10" x14ac:dyDescent="0.45">
      <c r="A6986">
        <v>7639583</v>
      </c>
      <c r="B6986" s="1">
        <v>45461</v>
      </c>
      <c r="C6986" t="s">
        <v>7</v>
      </c>
      <c r="D6986" t="s">
        <v>8</v>
      </c>
      <c r="E6986" t="s">
        <v>8796</v>
      </c>
      <c r="F6986">
        <v>635</v>
      </c>
      <c r="G6986">
        <v>0.248</v>
      </c>
      <c r="H6986">
        <v>0</v>
      </c>
      <c r="J6986" s="1" t="str">
        <f t="shared" si="110"/>
        <v>2024-06-18-00</v>
      </c>
    </row>
    <row r="6987" spans="1:10" x14ac:dyDescent="0.45">
      <c r="A6987">
        <v>7640066</v>
      </c>
      <c r="B6987" s="1">
        <v>45461.041666666664</v>
      </c>
      <c r="C6987" t="s">
        <v>7</v>
      </c>
      <c r="D6987" t="s">
        <v>8</v>
      </c>
      <c r="E6987" t="s">
        <v>8796</v>
      </c>
      <c r="F6987">
        <v>635</v>
      </c>
      <c r="G6987">
        <v>0.18</v>
      </c>
      <c r="H6987">
        <v>0</v>
      </c>
      <c r="J6987" s="1" t="str">
        <f t="shared" si="110"/>
        <v>2024-06-18-01</v>
      </c>
    </row>
    <row r="6988" spans="1:10" x14ac:dyDescent="0.45">
      <c r="A6988">
        <v>7641606</v>
      </c>
      <c r="B6988" s="1">
        <v>45461.083333333336</v>
      </c>
      <c r="C6988" t="s">
        <v>7</v>
      </c>
      <c r="D6988" t="s">
        <v>8</v>
      </c>
      <c r="E6988" t="s">
        <v>8796</v>
      </c>
      <c r="F6988">
        <v>635</v>
      </c>
      <c r="G6988">
        <v>0.186</v>
      </c>
      <c r="H6988">
        <v>1.2999999999999999E-2</v>
      </c>
      <c r="J6988" s="1" t="str">
        <f t="shared" si="110"/>
        <v>2024-06-18-02</v>
      </c>
    </row>
    <row r="6989" spans="1:10" x14ac:dyDescent="0.45">
      <c r="A6989">
        <v>7642678</v>
      </c>
      <c r="B6989" s="1">
        <v>45461.125</v>
      </c>
      <c r="C6989" t="s">
        <v>7</v>
      </c>
      <c r="D6989" t="s">
        <v>8</v>
      </c>
      <c r="E6989" t="s">
        <v>8796</v>
      </c>
      <c r="F6989">
        <v>635</v>
      </c>
      <c r="G6989">
        <v>0.22900000000000001</v>
      </c>
      <c r="H6989">
        <v>7.0999999999999994E-2</v>
      </c>
      <c r="J6989" s="1" t="str">
        <f t="shared" si="110"/>
        <v>2024-06-18-03</v>
      </c>
    </row>
    <row r="6990" spans="1:10" x14ac:dyDescent="0.45">
      <c r="A6990">
        <v>7643247</v>
      </c>
      <c r="B6990" s="1">
        <v>45461.166666666664</v>
      </c>
      <c r="C6990" t="s">
        <v>7</v>
      </c>
      <c r="D6990" t="s">
        <v>8</v>
      </c>
      <c r="E6990" t="s">
        <v>8796</v>
      </c>
      <c r="F6990">
        <v>635</v>
      </c>
      <c r="G6990">
        <v>3.5999999999999997E-2</v>
      </c>
      <c r="H6990">
        <v>0.45700000000000002</v>
      </c>
      <c r="J6990" s="1" t="str">
        <f t="shared" si="110"/>
        <v>2024-06-18-04</v>
      </c>
    </row>
    <row r="6991" spans="1:10" x14ac:dyDescent="0.45">
      <c r="A6991">
        <v>7644638</v>
      </c>
      <c r="B6991" s="1">
        <v>45461.208333333336</v>
      </c>
      <c r="C6991" t="s">
        <v>7</v>
      </c>
      <c r="D6991" t="s">
        <v>8</v>
      </c>
      <c r="E6991" t="s">
        <v>8796</v>
      </c>
      <c r="F6991">
        <v>635</v>
      </c>
      <c r="G6991">
        <v>1.7000000000000001E-2</v>
      </c>
      <c r="H6991">
        <v>1.367</v>
      </c>
      <c r="J6991" s="1" t="str">
        <f t="shared" si="110"/>
        <v>2024-06-18-05</v>
      </c>
    </row>
    <row r="6992" spans="1:10" x14ac:dyDescent="0.45">
      <c r="A6992">
        <v>7646258</v>
      </c>
      <c r="B6992" s="1">
        <v>45461.25</v>
      </c>
      <c r="C6992" t="s">
        <v>7</v>
      </c>
      <c r="D6992" t="s">
        <v>8</v>
      </c>
      <c r="E6992" t="s">
        <v>8796</v>
      </c>
      <c r="F6992">
        <v>635</v>
      </c>
      <c r="G6992">
        <v>0</v>
      </c>
      <c r="H6992">
        <v>2.3340000000000001</v>
      </c>
      <c r="J6992" s="1" t="str">
        <f t="shared" si="110"/>
        <v>2024-06-18-06</v>
      </c>
    </row>
    <row r="6993" spans="1:10" x14ac:dyDescent="0.45">
      <c r="A6993">
        <v>7646825</v>
      </c>
      <c r="B6993" s="1">
        <v>45461.291666666664</v>
      </c>
      <c r="C6993" t="s">
        <v>7</v>
      </c>
      <c r="D6993" t="s">
        <v>8</v>
      </c>
      <c r="E6993" t="s">
        <v>8796</v>
      </c>
      <c r="F6993">
        <v>635</v>
      </c>
      <c r="G6993">
        <v>0.376</v>
      </c>
      <c r="H6993">
        <v>2.8069999999999999</v>
      </c>
      <c r="J6993" s="1" t="str">
        <f t="shared" si="110"/>
        <v>2024-06-18-07</v>
      </c>
    </row>
    <row r="6994" spans="1:10" x14ac:dyDescent="0.45">
      <c r="A6994">
        <v>7648229</v>
      </c>
      <c r="B6994" s="1">
        <v>45461.333333333336</v>
      </c>
      <c r="C6994" t="s">
        <v>7</v>
      </c>
      <c r="D6994" t="s">
        <v>8</v>
      </c>
      <c r="E6994" t="s">
        <v>8796</v>
      </c>
      <c r="F6994">
        <v>635</v>
      </c>
      <c r="G6994">
        <v>0.95</v>
      </c>
      <c r="H6994">
        <v>1.8140000000000001</v>
      </c>
      <c r="J6994" s="1" t="str">
        <f t="shared" si="110"/>
        <v>2024-06-18-08</v>
      </c>
    </row>
    <row r="6995" spans="1:10" x14ac:dyDescent="0.45">
      <c r="A6995">
        <v>7648620</v>
      </c>
      <c r="B6995" s="1">
        <v>45461.375</v>
      </c>
      <c r="C6995" t="s">
        <v>7</v>
      </c>
      <c r="D6995" t="s">
        <v>8</v>
      </c>
      <c r="E6995" t="s">
        <v>8796</v>
      </c>
      <c r="F6995">
        <v>635</v>
      </c>
      <c r="G6995">
        <v>0.79100000000000004</v>
      </c>
      <c r="H6995">
        <v>2.6760000000000002</v>
      </c>
      <c r="J6995" s="1" t="str">
        <f t="shared" si="110"/>
        <v>2024-06-18-09</v>
      </c>
    </row>
    <row r="6996" spans="1:10" x14ac:dyDescent="0.45">
      <c r="A6996">
        <v>7649749</v>
      </c>
      <c r="B6996" s="1">
        <v>45461.416666666664</v>
      </c>
      <c r="C6996" t="s">
        <v>7</v>
      </c>
      <c r="D6996" t="s">
        <v>8</v>
      </c>
      <c r="E6996" t="s">
        <v>8796</v>
      </c>
      <c r="F6996">
        <v>635</v>
      </c>
      <c r="G6996">
        <v>0.61899999999999999</v>
      </c>
      <c r="H6996">
        <v>3.1779999999999999</v>
      </c>
      <c r="J6996" s="1" t="str">
        <f t="shared" si="110"/>
        <v>2024-06-18-10</v>
      </c>
    </row>
    <row r="6997" spans="1:10" x14ac:dyDescent="0.45">
      <c r="A6997">
        <v>7650859</v>
      </c>
      <c r="B6997" s="1">
        <v>45461.458333333336</v>
      </c>
      <c r="C6997" t="s">
        <v>7</v>
      </c>
      <c r="D6997" t="s">
        <v>8</v>
      </c>
      <c r="E6997" t="s">
        <v>8796</v>
      </c>
      <c r="F6997">
        <v>635</v>
      </c>
      <c r="G6997">
        <v>0</v>
      </c>
      <c r="H6997">
        <v>4.2220000000000004</v>
      </c>
      <c r="J6997" s="1" t="str">
        <f t="shared" si="110"/>
        <v>2024-06-18-11</v>
      </c>
    </row>
    <row r="6998" spans="1:10" x14ac:dyDescent="0.45">
      <c r="A6998">
        <v>7652302</v>
      </c>
      <c r="B6998" s="1">
        <v>45461.5</v>
      </c>
      <c r="C6998" t="s">
        <v>7</v>
      </c>
      <c r="D6998" t="s">
        <v>8</v>
      </c>
      <c r="E6998" t="s">
        <v>8796</v>
      </c>
      <c r="F6998">
        <v>635</v>
      </c>
      <c r="G6998">
        <v>0</v>
      </c>
      <c r="H6998">
        <v>3.8769999999999998</v>
      </c>
      <c r="J6998" s="1" t="str">
        <f t="shared" si="110"/>
        <v>2024-06-18-12</v>
      </c>
    </row>
    <row r="6999" spans="1:10" x14ac:dyDescent="0.45">
      <c r="A6999">
        <v>7653628</v>
      </c>
      <c r="B6999" s="1">
        <v>45461.541666666664</v>
      </c>
      <c r="C6999" t="s">
        <v>7</v>
      </c>
      <c r="D6999" t="s">
        <v>8</v>
      </c>
      <c r="E6999" t="s">
        <v>8796</v>
      </c>
      <c r="F6999">
        <v>635</v>
      </c>
      <c r="G6999">
        <v>0</v>
      </c>
      <c r="H6999">
        <v>3.3559999999999999</v>
      </c>
      <c r="J6999" s="1" t="str">
        <f t="shared" si="110"/>
        <v>2024-06-18-13</v>
      </c>
    </row>
    <row r="7000" spans="1:10" x14ac:dyDescent="0.45">
      <c r="A7000">
        <v>7655099</v>
      </c>
      <c r="B7000" s="1">
        <v>45461.583333333336</v>
      </c>
      <c r="C7000" t="s">
        <v>7</v>
      </c>
      <c r="D7000" t="s">
        <v>8</v>
      </c>
      <c r="E7000" t="s">
        <v>8796</v>
      </c>
      <c r="F7000">
        <v>635</v>
      </c>
      <c r="G7000">
        <v>2.5999999999999999E-2</v>
      </c>
      <c r="H7000">
        <v>2.5990000000000002</v>
      </c>
      <c r="J7000" s="1" t="str">
        <f t="shared" si="110"/>
        <v>2024-06-18-14</v>
      </c>
    </row>
    <row r="7001" spans="1:10" x14ac:dyDescent="0.45">
      <c r="A7001">
        <v>7655601</v>
      </c>
      <c r="B7001" s="1">
        <v>45461.625</v>
      </c>
      <c r="C7001" t="s">
        <v>7</v>
      </c>
      <c r="D7001" t="s">
        <v>8</v>
      </c>
      <c r="E7001" t="s">
        <v>8796</v>
      </c>
      <c r="F7001">
        <v>635</v>
      </c>
      <c r="G7001">
        <v>0.13700000000000001</v>
      </c>
      <c r="H7001">
        <v>1.302</v>
      </c>
      <c r="J7001" s="1" t="str">
        <f t="shared" si="110"/>
        <v>2024-06-18-15</v>
      </c>
    </row>
    <row r="7002" spans="1:10" x14ac:dyDescent="0.45">
      <c r="A7002">
        <v>7656364</v>
      </c>
      <c r="B7002" s="1">
        <v>45461.666666666664</v>
      </c>
      <c r="C7002" t="s">
        <v>7</v>
      </c>
      <c r="D7002" t="s">
        <v>8</v>
      </c>
      <c r="E7002" t="s">
        <v>8796</v>
      </c>
      <c r="F7002">
        <v>635</v>
      </c>
      <c r="G7002">
        <v>0</v>
      </c>
      <c r="H7002">
        <v>0.877</v>
      </c>
      <c r="J7002" s="1" t="str">
        <f t="shared" si="110"/>
        <v>2024-06-18-16</v>
      </c>
    </row>
    <row r="7003" spans="1:10" x14ac:dyDescent="0.45">
      <c r="A7003">
        <v>7657463</v>
      </c>
      <c r="B7003" s="1">
        <v>45461.708333333336</v>
      </c>
      <c r="C7003" t="s">
        <v>7</v>
      </c>
      <c r="D7003" t="s">
        <v>8</v>
      </c>
      <c r="E7003" t="s">
        <v>8796</v>
      </c>
      <c r="F7003">
        <v>635</v>
      </c>
      <c r="G7003">
        <v>0.152</v>
      </c>
      <c r="H7003">
        <v>0.13100000000000001</v>
      </c>
      <c r="J7003" s="1" t="str">
        <f t="shared" si="110"/>
        <v>2024-06-18-17</v>
      </c>
    </row>
    <row r="7004" spans="1:10" x14ac:dyDescent="0.45">
      <c r="A7004">
        <v>7659397</v>
      </c>
      <c r="B7004" s="1">
        <v>45461.75</v>
      </c>
      <c r="C7004" t="s">
        <v>7</v>
      </c>
      <c r="D7004" t="s">
        <v>8</v>
      </c>
      <c r="E7004" t="s">
        <v>8796</v>
      </c>
      <c r="F7004">
        <v>635</v>
      </c>
      <c r="G7004">
        <v>0.25700000000000001</v>
      </c>
      <c r="H7004">
        <v>2.1000000000000001E-2</v>
      </c>
      <c r="J7004" s="1" t="str">
        <f t="shared" si="110"/>
        <v>2024-06-18-18</v>
      </c>
    </row>
    <row r="7005" spans="1:10" x14ac:dyDescent="0.45">
      <c r="A7005">
        <v>7660177</v>
      </c>
      <c r="B7005" s="1">
        <v>45461.791666666664</v>
      </c>
      <c r="C7005" t="s">
        <v>7</v>
      </c>
      <c r="D7005" t="s">
        <v>8</v>
      </c>
      <c r="E7005" t="s">
        <v>8796</v>
      </c>
      <c r="F7005">
        <v>635</v>
      </c>
      <c r="G7005">
        <v>0.39100000000000001</v>
      </c>
      <c r="H7005">
        <v>0</v>
      </c>
      <c r="J7005" s="1" t="str">
        <f t="shared" si="110"/>
        <v>2024-06-18-19</v>
      </c>
    </row>
    <row r="7006" spans="1:10" x14ac:dyDescent="0.45">
      <c r="A7006">
        <v>7660815</v>
      </c>
      <c r="B7006" s="1">
        <v>45461.833333333336</v>
      </c>
      <c r="C7006" t="s">
        <v>7</v>
      </c>
      <c r="D7006" t="s">
        <v>8</v>
      </c>
      <c r="E7006" t="s">
        <v>8796</v>
      </c>
      <c r="F7006">
        <v>635</v>
      </c>
      <c r="G7006">
        <v>0.26</v>
      </c>
      <c r="H7006">
        <v>0</v>
      </c>
      <c r="J7006" s="1" t="str">
        <f t="shared" si="110"/>
        <v>2024-06-18-20</v>
      </c>
    </row>
    <row r="7007" spans="1:10" x14ac:dyDescent="0.45">
      <c r="A7007">
        <v>7662457</v>
      </c>
      <c r="B7007" s="1">
        <v>45461.875</v>
      </c>
      <c r="C7007" t="s">
        <v>7</v>
      </c>
      <c r="D7007" t="s">
        <v>8</v>
      </c>
      <c r="E7007" t="s">
        <v>8796</v>
      </c>
      <c r="F7007">
        <v>635</v>
      </c>
      <c r="G7007">
        <v>0.30399999999999999</v>
      </c>
      <c r="H7007">
        <v>0</v>
      </c>
      <c r="J7007" s="1" t="str">
        <f t="shared" si="110"/>
        <v>2024-06-18-21</v>
      </c>
    </row>
    <row r="7008" spans="1:10" x14ac:dyDescent="0.45">
      <c r="A7008">
        <v>7663233</v>
      </c>
      <c r="B7008" s="1">
        <v>45461.916666666664</v>
      </c>
      <c r="C7008" t="s">
        <v>7</v>
      </c>
      <c r="D7008" t="s">
        <v>8</v>
      </c>
      <c r="E7008" t="s">
        <v>8796</v>
      </c>
      <c r="F7008">
        <v>635</v>
      </c>
      <c r="G7008">
        <v>0.23300000000000001</v>
      </c>
      <c r="H7008">
        <v>0</v>
      </c>
      <c r="J7008" s="1" t="str">
        <f t="shared" si="110"/>
        <v>2024-06-18-22</v>
      </c>
    </row>
    <row r="7009" spans="1:10" x14ac:dyDescent="0.45">
      <c r="A7009">
        <v>7664874</v>
      </c>
      <c r="B7009" s="1">
        <v>45461.958333333336</v>
      </c>
      <c r="C7009" t="s">
        <v>7</v>
      </c>
      <c r="D7009" t="s">
        <v>8</v>
      </c>
      <c r="E7009" t="s">
        <v>8796</v>
      </c>
      <c r="F7009">
        <v>635</v>
      </c>
      <c r="G7009">
        <v>0.20699999999999999</v>
      </c>
      <c r="H7009">
        <v>0</v>
      </c>
      <c r="J7009" s="1" t="str">
        <f t="shared" si="110"/>
        <v>2024-06-18-23</v>
      </c>
    </row>
    <row r="7010" spans="1:10" x14ac:dyDescent="0.45">
      <c r="A7010">
        <v>7666027</v>
      </c>
      <c r="B7010" s="1">
        <v>45462</v>
      </c>
      <c r="C7010" t="s">
        <v>7</v>
      </c>
      <c r="D7010" t="s">
        <v>8</v>
      </c>
      <c r="E7010" t="s">
        <v>8796</v>
      </c>
      <c r="F7010">
        <v>635</v>
      </c>
      <c r="G7010">
        <v>0.20599999999999999</v>
      </c>
      <c r="H7010">
        <v>0</v>
      </c>
      <c r="J7010" s="1" t="str">
        <f t="shared" si="110"/>
        <v>2024-06-19-00</v>
      </c>
    </row>
    <row r="7011" spans="1:10" x14ac:dyDescent="0.45">
      <c r="A7011">
        <v>7666757</v>
      </c>
      <c r="B7011" s="1">
        <v>45462.041666666664</v>
      </c>
      <c r="C7011" t="s">
        <v>7</v>
      </c>
      <c r="D7011" t="s">
        <v>8</v>
      </c>
      <c r="E7011" t="s">
        <v>8796</v>
      </c>
      <c r="F7011">
        <v>635</v>
      </c>
      <c r="G7011">
        <v>0.21099999999999999</v>
      </c>
      <c r="H7011">
        <v>0</v>
      </c>
      <c r="J7011" s="1" t="str">
        <f t="shared" si="110"/>
        <v>2024-06-19-01</v>
      </c>
    </row>
    <row r="7012" spans="1:10" x14ac:dyDescent="0.45">
      <c r="A7012">
        <v>7667524</v>
      </c>
      <c r="B7012" s="1">
        <v>45462.083333333336</v>
      </c>
      <c r="C7012" t="s">
        <v>7</v>
      </c>
      <c r="D7012" t="s">
        <v>8</v>
      </c>
      <c r="E7012" t="s">
        <v>8796</v>
      </c>
      <c r="F7012">
        <v>635</v>
      </c>
      <c r="G7012">
        <v>0.186</v>
      </c>
      <c r="H7012">
        <v>0</v>
      </c>
      <c r="J7012" s="1" t="str">
        <f t="shared" si="110"/>
        <v>2024-06-19-02</v>
      </c>
    </row>
    <row r="7013" spans="1:10" x14ac:dyDescent="0.45">
      <c r="A7013">
        <v>7669196</v>
      </c>
      <c r="B7013" s="1">
        <v>45462.125</v>
      </c>
      <c r="C7013" t="s">
        <v>7</v>
      </c>
      <c r="D7013" t="s">
        <v>8</v>
      </c>
      <c r="E7013" t="s">
        <v>8796</v>
      </c>
      <c r="F7013">
        <v>635</v>
      </c>
      <c r="G7013">
        <v>0.255</v>
      </c>
      <c r="H7013">
        <v>8.0000000000000002E-3</v>
      </c>
      <c r="J7013" s="1" t="str">
        <f t="shared" si="110"/>
        <v>2024-06-19-03</v>
      </c>
    </row>
    <row r="7014" spans="1:10" x14ac:dyDescent="0.45">
      <c r="A7014">
        <v>7669981</v>
      </c>
      <c r="B7014" s="1">
        <v>45462.166666666664</v>
      </c>
      <c r="C7014" t="s">
        <v>7</v>
      </c>
      <c r="D7014" t="s">
        <v>8</v>
      </c>
      <c r="E7014" t="s">
        <v>8796</v>
      </c>
      <c r="F7014">
        <v>635</v>
      </c>
      <c r="G7014">
        <v>0.111</v>
      </c>
      <c r="H7014">
        <v>0.04</v>
      </c>
      <c r="J7014" s="1" t="str">
        <f t="shared" si="110"/>
        <v>2024-06-19-04</v>
      </c>
    </row>
    <row r="7015" spans="1:10" x14ac:dyDescent="0.45">
      <c r="A7015">
        <v>7670623</v>
      </c>
      <c r="B7015" s="1">
        <v>45462.208333333336</v>
      </c>
      <c r="C7015" t="s">
        <v>7</v>
      </c>
      <c r="D7015" t="s">
        <v>8</v>
      </c>
      <c r="E7015" t="s">
        <v>8796</v>
      </c>
      <c r="F7015">
        <v>635</v>
      </c>
      <c r="G7015">
        <v>4.0000000000000001E-3</v>
      </c>
      <c r="H7015">
        <v>0.65100000000000002</v>
      </c>
      <c r="J7015" s="1" t="str">
        <f t="shared" si="110"/>
        <v>2024-06-19-05</v>
      </c>
    </row>
    <row r="7016" spans="1:10" x14ac:dyDescent="0.45">
      <c r="A7016">
        <v>7672595</v>
      </c>
      <c r="B7016" s="1">
        <v>45462.25</v>
      </c>
      <c r="C7016" t="s">
        <v>7</v>
      </c>
      <c r="D7016" t="s">
        <v>8</v>
      </c>
      <c r="E7016" t="s">
        <v>8796</v>
      </c>
      <c r="F7016">
        <v>635</v>
      </c>
      <c r="G7016">
        <v>1E-3</v>
      </c>
      <c r="H7016">
        <v>1.018</v>
      </c>
      <c r="J7016" s="1" t="str">
        <f t="shared" si="110"/>
        <v>2024-06-19-06</v>
      </c>
    </row>
    <row r="7017" spans="1:10" x14ac:dyDescent="0.45">
      <c r="A7017">
        <v>7672914</v>
      </c>
      <c r="B7017" s="1">
        <v>45462.291666666664</v>
      </c>
      <c r="C7017" t="s">
        <v>7</v>
      </c>
      <c r="D7017" t="s">
        <v>8</v>
      </c>
      <c r="E7017" t="s">
        <v>8796</v>
      </c>
      <c r="F7017">
        <v>635</v>
      </c>
      <c r="G7017">
        <v>0</v>
      </c>
      <c r="H7017">
        <v>1.167</v>
      </c>
      <c r="J7017" s="1" t="str">
        <f t="shared" si="110"/>
        <v>2024-06-19-07</v>
      </c>
    </row>
    <row r="7018" spans="1:10" x14ac:dyDescent="0.45">
      <c r="A7018">
        <v>7674084</v>
      </c>
      <c r="B7018" s="1">
        <v>45462.333333333336</v>
      </c>
      <c r="C7018" t="s">
        <v>7</v>
      </c>
      <c r="D7018" t="s">
        <v>8</v>
      </c>
      <c r="E7018" t="s">
        <v>8796</v>
      </c>
      <c r="F7018">
        <v>635</v>
      </c>
      <c r="G7018">
        <v>1.4E-2</v>
      </c>
      <c r="H7018">
        <v>0.78300000000000003</v>
      </c>
      <c r="J7018" s="1" t="str">
        <f t="shared" si="110"/>
        <v>2024-06-19-08</v>
      </c>
    </row>
    <row r="7019" spans="1:10" x14ac:dyDescent="0.45">
      <c r="A7019">
        <v>7675463</v>
      </c>
      <c r="B7019" s="1">
        <v>45462.375</v>
      </c>
      <c r="C7019" t="s">
        <v>7</v>
      </c>
      <c r="D7019" t="s">
        <v>8</v>
      </c>
      <c r="E7019" t="s">
        <v>8796</v>
      </c>
      <c r="F7019">
        <v>635</v>
      </c>
      <c r="G7019">
        <v>5.0000000000000001E-3</v>
      </c>
      <c r="H7019">
        <v>0.79200000000000004</v>
      </c>
      <c r="J7019" s="1" t="str">
        <f t="shared" si="110"/>
        <v>2024-06-19-09</v>
      </c>
    </row>
    <row r="7020" spans="1:10" x14ac:dyDescent="0.45">
      <c r="A7020">
        <v>7676325</v>
      </c>
      <c r="B7020" s="1">
        <v>45462.416666666664</v>
      </c>
      <c r="C7020" t="s">
        <v>7</v>
      </c>
      <c r="D7020" t="s">
        <v>8</v>
      </c>
      <c r="E7020" t="s">
        <v>8796</v>
      </c>
      <c r="F7020">
        <v>635</v>
      </c>
      <c r="G7020">
        <v>7.0000000000000001E-3</v>
      </c>
      <c r="H7020">
        <v>0.374</v>
      </c>
      <c r="J7020" s="1" t="str">
        <f t="shared" si="110"/>
        <v>2024-06-19-10</v>
      </c>
    </row>
    <row r="7021" spans="1:10" x14ac:dyDescent="0.45">
      <c r="A7021">
        <v>7677491</v>
      </c>
      <c r="B7021" s="1">
        <v>45462.458333333336</v>
      </c>
      <c r="C7021" t="s">
        <v>7</v>
      </c>
      <c r="D7021" t="s">
        <v>8</v>
      </c>
      <c r="E7021" t="s">
        <v>8796</v>
      </c>
      <c r="F7021">
        <v>635</v>
      </c>
      <c r="G7021">
        <v>0</v>
      </c>
      <c r="H7021">
        <v>0.65800000000000003</v>
      </c>
      <c r="J7021" s="1" t="str">
        <f t="shared" si="110"/>
        <v>2024-06-19-11</v>
      </c>
    </row>
    <row r="7022" spans="1:10" x14ac:dyDescent="0.45">
      <c r="A7022">
        <v>7678618</v>
      </c>
      <c r="B7022" s="1">
        <v>45462.5</v>
      </c>
      <c r="C7022" t="s">
        <v>7</v>
      </c>
      <c r="D7022" t="s">
        <v>8</v>
      </c>
      <c r="E7022" t="s">
        <v>8796</v>
      </c>
      <c r="F7022">
        <v>635</v>
      </c>
      <c r="G7022">
        <v>8.0000000000000002E-3</v>
      </c>
      <c r="H7022">
        <v>1.1240000000000001</v>
      </c>
      <c r="J7022" s="1" t="str">
        <f t="shared" si="110"/>
        <v>2024-06-19-12</v>
      </c>
    </row>
    <row r="7023" spans="1:10" x14ac:dyDescent="0.45">
      <c r="A7023">
        <v>7679985</v>
      </c>
      <c r="B7023" s="1">
        <v>45462.541666666664</v>
      </c>
      <c r="C7023" t="s">
        <v>7</v>
      </c>
      <c r="D7023" t="s">
        <v>8</v>
      </c>
      <c r="E7023" t="s">
        <v>8796</v>
      </c>
      <c r="F7023">
        <v>635</v>
      </c>
      <c r="G7023">
        <v>6.8000000000000005E-2</v>
      </c>
      <c r="H7023">
        <v>0.69899999999999995</v>
      </c>
      <c r="J7023" s="1" t="str">
        <f t="shared" si="110"/>
        <v>2024-06-19-13</v>
      </c>
    </row>
    <row r="7024" spans="1:10" x14ac:dyDescent="0.45">
      <c r="A7024">
        <v>7680976</v>
      </c>
      <c r="B7024" s="1">
        <v>45462.583333333336</v>
      </c>
      <c r="C7024" t="s">
        <v>7</v>
      </c>
      <c r="D7024" t="s">
        <v>8</v>
      </c>
      <c r="E7024" t="s">
        <v>8796</v>
      </c>
      <c r="F7024">
        <v>635</v>
      </c>
      <c r="G7024">
        <v>5.0000000000000001E-3</v>
      </c>
      <c r="H7024">
        <v>0.92500000000000004</v>
      </c>
      <c r="J7024" s="1" t="str">
        <f t="shared" si="110"/>
        <v>2024-06-19-14</v>
      </c>
    </row>
    <row r="7025" spans="1:10" x14ac:dyDescent="0.45">
      <c r="A7025">
        <v>7681610</v>
      </c>
      <c r="B7025" s="1">
        <v>45462.625</v>
      </c>
      <c r="C7025" t="s">
        <v>7</v>
      </c>
      <c r="D7025" t="s">
        <v>8</v>
      </c>
      <c r="E7025" t="s">
        <v>8796</v>
      </c>
      <c r="F7025">
        <v>635</v>
      </c>
      <c r="G7025">
        <v>3.1E-2</v>
      </c>
      <c r="H7025">
        <v>0.28100000000000003</v>
      </c>
      <c r="J7025" s="1" t="str">
        <f t="shared" si="110"/>
        <v>2024-06-19-15</v>
      </c>
    </row>
    <row r="7026" spans="1:10" x14ac:dyDescent="0.45">
      <c r="A7026">
        <v>7682941</v>
      </c>
      <c r="B7026" s="1">
        <v>45462.666666666664</v>
      </c>
      <c r="C7026" t="s">
        <v>7</v>
      </c>
      <c r="D7026" t="s">
        <v>8</v>
      </c>
      <c r="E7026" t="s">
        <v>8796</v>
      </c>
      <c r="F7026">
        <v>635</v>
      </c>
      <c r="G7026">
        <v>0.26200000000000001</v>
      </c>
      <c r="H7026">
        <v>0.17399999999999999</v>
      </c>
      <c r="J7026" s="1" t="str">
        <f t="shared" si="110"/>
        <v>2024-06-19-16</v>
      </c>
    </row>
    <row r="7027" spans="1:10" x14ac:dyDescent="0.45">
      <c r="A7027">
        <v>7684437</v>
      </c>
      <c r="B7027" s="1">
        <v>45462.708333333336</v>
      </c>
      <c r="C7027" t="s">
        <v>7</v>
      </c>
      <c r="D7027" t="s">
        <v>8</v>
      </c>
      <c r="E7027" t="s">
        <v>8796</v>
      </c>
      <c r="F7027">
        <v>635</v>
      </c>
      <c r="G7027">
        <v>0.29599999999999999</v>
      </c>
      <c r="H7027">
        <v>5.2999999999999999E-2</v>
      </c>
      <c r="J7027" s="1" t="str">
        <f t="shared" si="110"/>
        <v>2024-06-19-17</v>
      </c>
    </row>
    <row r="7028" spans="1:10" x14ac:dyDescent="0.45">
      <c r="A7028">
        <v>7685373</v>
      </c>
      <c r="B7028" s="1">
        <v>45462.75</v>
      </c>
      <c r="C7028" t="s">
        <v>7</v>
      </c>
      <c r="D7028" t="s">
        <v>8</v>
      </c>
      <c r="E7028" t="s">
        <v>8796</v>
      </c>
      <c r="F7028">
        <v>635</v>
      </c>
      <c r="G7028">
        <v>0.318</v>
      </c>
      <c r="H7028">
        <v>2.1999999999999999E-2</v>
      </c>
      <c r="J7028" s="1" t="str">
        <f t="shared" si="110"/>
        <v>2024-06-19-18</v>
      </c>
    </row>
    <row r="7029" spans="1:10" x14ac:dyDescent="0.45">
      <c r="A7029">
        <v>7686727</v>
      </c>
      <c r="B7029" s="1">
        <v>45462.791666666664</v>
      </c>
      <c r="C7029" t="s">
        <v>7</v>
      </c>
      <c r="D7029" t="s">
        <v>8</v>
      </c>
      <c r="E7029" t="s">
        <v>8796</v>
      </c>
      <c r="F7029">
        <v>635</v>
      </c>
      <c r="G7029">
        <v>0.29399999999999998</v>
      </c>
      <c r="H7029">
        <v>0</v>
      </c>
      <c r="J7029" s="1" t="str">
        <f t="shared" si="110"/>
        <v>2024-06-19-19</v>
      </c>
    </row>
    <row r="7030" spans="1:10" x14ac:dyDescent="0.45">
      <c r="A7030">
        <v>7687788</v>
      </c>
      <c r="B7030" s="1">
        <v>45462.833333333336</v>
      </c>
      <c r="C7030" t="s">
        <v>7</v>
      </c>
      <c r="D7030" t="s">
        <v>8</v>
      </c>
      <c r="E7030" t="s">
        <v>8796</v>
      </c>
      <c r="F7030">
        <v>635</v>
      </c>
      <c r="G7030">
        <v>0.307</v>
      </c>
      <c r="H7030">
        <v>0</v>
      </c>
      <c r="J7030" s="1" t="str">
        <f t="shared" si="110"/>
        <v>2024-06-19-20</v>
      </c>
    </row>
    <row r="7031" spans="1:10" x14ac:dyDescent="0.45">
      <c r="A7031">
        <v>7688369</v>
      </c>
      <c r="B7031" s="1">
        <v>45462.875</v>
      </c>
      <c r="C7031" t="s">
        <v>7</v>
      </c>
      <c r="D7031" t="s">
        <v>8</v>
      </c>
      <c r="E7031" t="s">
        <v>8796</v>
      </c>
      <c r="F7031">
        <v>635</v>
      </c>
      <c r="G7031">
        <v>0.26700000000000002</v>
      </c>
      <c r="H7031">
        <v>0</v>
      </c>
      <c r="J7031" s="1" t="str">
        <f t="shared" si="110"/>
        <v>2024-06-19-21</v>
      </c>
    </row>
    <row r="7032" spans="1:10" x14ac:dyDescent="0.45">
      <c r="A7032">
        <v>7690192</v>
      </c>
      <c r="B7032" s="1">
        <v>45462.916666666664</v>
      </c>
      <c r="C7032" t="s">
        <v>7</v>
      </c>
      <c r="D7032" t="s">
        <v>8</v>
      </c>
      <c r="E7032" t="s">
        <v>8796</v>
      </c>
      <c r="F7032">
        <v>635</v>
      </c>
      <c r="G7032">
        <v>0.16</v>
      </c>
      <c r="H7032">
        <v>0</v>
      </c>
      <c r="J7032" s="1" t="str">
        <f t="shared" si="110"/>
        <v>2024-06-19-22</v>
      </c>
    </row>
    <row r="7033" spans="1:10" x14ac:dyDescent="0.45">
      <c r="A7033">
        <v>7690316</v>
      </c>
      <c r="B7033" s="1">
        <v>45462.958333333336</v>
      </c>
      <c r="C7033" t="s">
        <v>7</v>
      </c>
      <c r="D7033" t="s">
        <v>8</v>
      </c>
      <c r="E7033" t="s">
        <v>8796</v>
      </c>
      <c r="F7033">
        <v>635</v>
      </c>
      <c r="G7033">
        <v>0.16500000000000001</v>
      </c>
      <c r="H7033">
        <v>0</v>
      </c>
      <c r="J7033" s="1" t="str">
        <f t="shared" si="110"/>
        <v>2024-06-19-23</v>
      </c>
    </row>
    <row r="7034" spans="1:10" x14ac:dyDescent="0.45">
      <c r="A7034">
        <v>7691830</v>
      </c>
      <c r="B7034" s="1">
        <v>45463</v>
      </c>
      <c r="C7034" t="s">
        <v>7</v>
      </c>
      <c r="D7034" t="s">
        <v>8</v>
      </c>
      <c r="E7034" t="s">
        <v>8796</v>
      </c>
      <c r="F7034">
        <v>635</v>
      </c>
      <c r="G7034">
        <v>0.23599999999999999</v>
      </c>
      <c r="H7034">
        <v>0</v>
      </c>
      <c r="J7034" s="1" t="str">
        <f t="shared" si="110"/>
        <v>2024-06-20-00</v>
      </c>
    </row>
    <row r="7035" spans="1:10" x14ac:dyDescent="0.45">
      <c r="A7035">
        <v>7692957</v>
      </c>
      <c r="B7035" s="1">
        <v>45463.041666666664</v>
      </c>
      <c r="C7035" t="s">
        <v>7</v>
      </c>
      <c r="D7035" t="s">
        <v>8</v>
      </c>
      <c r="E7035" t="s">
        <v>8796</v>
      </c>
      <c r="F7035">
        <v>635</v>
      </c>
      <c r="G7035">
        <v>0.127</v>
      </c>
      <c r="H7035">
        <v>0</v>
      </c>
      <c r="J7035" s="1" t="str">
        <f t="shared" si="110"/>
        <v>2024-06-20-01</v>
      </c>
    </row>
    <row r="7036" spans="1:10" x14ac:dyDescent="0.45">
      <c r="A7036">
        <v>7693621</v>
      </c>
      <c r="B7036" s="1">
        <v>45463.083333333336</v>
      </c>
      <c r="C7036" t="s">
        <v>7</v>
      </c>
      <c r="D7036" t="s">
        <v>8</v>
      </c>
      <c r="E7036" t="s">
        <v>8796</v>
      </c>
      <c r="F7036">
        <v>635</v>
      </c>
      <c r="G7036">
        <v>0.112</v>
      </c>
      <c r="H7036">
        <v>1.4999999999999999E-2</v>
      </c>
      <c r="J7036" s="1" t="str">
        <f t="shared" si="110"/>
        <v>2024-06-20-02</v>
      </c>
    </row>
    <row r="7037" spans="1:10" x14ac:dyDescent="0.45">
      <c r="A7037">
        <v>7695143</v>
      </c>
      <c r="B7037" s="1">
        <v>45463.125</v>
      </c>
      <c r="C7037" t="s">
        <v>7</v>
      </c>
      <c r="D7037" t="s">
        <v>8</v>
      </c>
      <c r="E7037" t="s">
        <v>8796</v>
      </c>
      <c r="F7037">
        <v>635</v>
      </c>
      <c r="G7037">
        <v>0.14299999999999999</v>
      </c>
      <c r="H7037">
        <v>7.8E-2</v>
      </c>
      <c r="J7037" s="1" t="str">
        <f t="shared" si="110"/>
        <v>2024-06-20-03</v>
      </c>
    </row>
    <row r="7038" spans="1:10" x14ac:dyDescent="0.45">
      <c r="A7038">
        <v>7696732</v>
      </c>
      <c r="B7038" s="1">
        <v>45463.166666666664</v>
      </c>
      <c r="C7038" t="s">
        <v>7</v>
      </c>
      <c r="D7038" t="s">
        <v>8</v>
      </c>
      <c r="E7038" t="s">
        <v>8796</v>
      </c>
      <c r="F7038">
        <v>635</v>
      </c>
      <c r="G7038">
        <v>1E-3</v>
      </c>
      <c r="H7038">
        <v>0.39700000000000002</v>
      </c>
      <c r="J7038" s="1" t="str">
        <f t="shared" si="110"/>
        <v>2024-06-20-04</v>
      </c>
    </row>
    <row r="7039" spans="1:10" x14ac:dyDescent="0.45">
      <c r="A7039">
        <v>7697417</v>
      </c>
      <c r="B7039" s="1">
        <v>45463.208333333336</v>
      </c>
      <c r="C7039" t="s">
        <v>7</v>
      </c>
      <c r="D7039" t="s">
        <v>8</v>
      </c>
      <c r="E7039" t="s">
        <v>8796</v>
      </c>
      <c r="F7039">
        <v>635</v>
      </c>
      <c r="G7039">
        <v>0.24299999999999999</v>
      </c>
      <c r="H7039">
        <v>0.70799999999999996</v>
      </c>
      <c r="J7039" s="1" t="str">
        <f t="shared" si="110"/>
        <v>2024-06-20-05</v>
      </c>
    </row>
    <row r="7040" spans="1:10" x14ac:dyDescent="0.45">
      <c r="A7040">
        <v>7698859</v>
      </c>
      <c r="B7040" s="1">
        <v>45463.25</v>
      </c>
      <c r="C7040" t="s">
        <v>7</v>
      </c>
      <c r="D7040" t="s">
        <v>8</v>
      </c>
      <c r="E7040" t="s">
        <v>8796</v>
      </c>
      <c r="F7040">
        <v>635</v>
      </c>
      <c r="G7040">
        <v>0</v>
      </c>
      <c r="H7040">
        <v>1.1259999999999999</v>
      </c>
      <c r="J7040" s="1" t="str">
        <f t="shared" si="110"/>
        <v>2024-06-20-06</v>
      </c>
    </row>
    <row r="7041" spans="1:10" x14ac:dyDescent="0.45">
      <c r="A7041">
        <v>7699159</v>
      </c>
      <c r="B7041" s="1">
        <v>45463.291666666664</v>
      </c>
      <c r="C7041" t="s">
        <v>7</v>
      </c>
      <c r="D7041" t="s">
        <v>8</v>
      </c>
      <c r="E7041" t="s">
        <v>8796</v>
      </c>
      <c r="F7041">
        <v>635</v>
      </c>
      <c r="G7041">
        <v>0</v>
      </c>
      <c r="H7041">
        <v>1.4730000000000001</v>
      </c>
      <c r="J7041" s="1" t="str">
        <f t="shared" si="110"/>
        <v>2024-06-20-07</v>
      </c>
    </row>
    <row r="7042" spans="1:10" x14ac:dyDescent="0.45">
      <c r="A7042">
        <v>7701074</v>
      </c>
      <c r="B7042" s="1">
        <v>45463.333333333336</v>
      </c>
      <c r="C7042" t="s">
        <v>7</v>
      </c>
      <c r="D7042" t="s">
        <v>8</v>
      </c>
      <c r="E7042" t="s">
        <v>8796</v>
      </c>
      <c r="F7042">
        <v>635</v>
      </c>
      <c r="G7042">
        <v>0.56999999999999995</v>
      </c>
      <c r="H7042">
        <v>1.179</v>
      </c>
      <c r="J7042" s="1" t="str">
        <f t="shared" si="110"/>
        <v>2024-06-20-08</v>
      </c>
    </row>
    <row r="7043" spans="1:10" x14ac:dyDescent="0.45">
      <c r="A7043">
        <v>7702107</v>
      </c>
      <c r="B7043" s="1">
        <v>45463.375</v>
      </c>
      <c r="C7043" t="s">
        <v>7</v>
      </c>
      <c r="D7043" t="s">
        <v>8</v>
      </c>
      <c r="E7043" t="s">
        <v>8796</v>
      </c>
      <c r="F7043">
        <v>635</v>
      </c>
      <c r="G7043">
        <v>0.16700000000000001</v>
      </c>
      <c r="H7043">
        <v>2.2090000000000001</v>
      </c>
      <c r="J7043" s="1" t="str">
        <f t="shared" ref="J7043:J7106" si="111">TEXT(YEAR(B7043),"0000")&amp;"-"&amp;TEXT(MONTH(B7043),"00")&amp;"-"&amp;TEXT(DAY(B7043),"00")&amp;"-"&amp;TEXT(HOUR(B7043),"00")</f>
        <v>2024-06-20-09</v>
      </c>
    </row>
    <row r="7044" spans="1:10" x14ac:dyDescent="0.45">
      <c r="A7044">
        <v>7703038</v>
      </c>
      <c r="B7044" s="1">
        <v>45463.416666666664</v>
      </c>
      <c r="C7044" t="s">
        <v>7</v>
      </c>
      <c r="D7044" t="s">
        <v>8</v>
      </c>
      <c r="E7044" t="s">
        <v>8796</v>
      </c>
      <c r="F7044">
        <v>635</v>
      </c>
      <c r="G7044">
        <v>0.86799999999999999</v>
      </c>
      <c r="H7044">
        <v>1.887</v>
      </c>
      <c r="J7044" s="1" t="str">
        <f t="shared" si="111"/>
        <v>2024-06-20-10</v>
      </c>
    </row>
    <row r="7045" spans="1:10" x14ac:dyDescent="0.45">
      <c r="A7045">
        <v>7704411</v>
      </c>
      <c r="B7045" s="1">
        <v>45463.458333333336</v>
      </c>
      <c r="C7045" t="s">
        <v>7</v>
      </c>
      <c r="D7045" t="s">
        <v>8</v>
      </c>
      <c r="E7045" t="s">
        <v>8796</v>
      </c>
      <c r="F7045">
        <v>635</v>
      </c>
      <c r="G7045">
        <v>1.1719999999999999</v>
      </c>
      <c r="H7045">
        <v>1.222</v>
      </c>
      <c r="J7045" s="1" t="str">
        <f t="shared" si="111"/>
        <v>2024-06-20-11</v>
      </c>
    </row>
    <row r="7046" spans="1:10" x14ac:dyDescent="0.45">
      <c r="A7046">
        <v>7704493</v>
      </c>
      <c r="B7046" s="1">
        <v>45463.5</v>
      </c>
      <c r="C7046" t="s">
        <v>7</v>
      </c>
      <c r="D7046" t="s">
        <v>8</v>
      </c>
      <c r="E7046" t="s">
        <v>8796</v>
      </c>
      <c r="F7046">
        <v>635</v>
      </c>
      <c r="G7046">
        <v>0.78200000000000003</v>
      </c>
      <c r="H7046">
        <v>1.4390000000000001</v>
      </c>
      <c r="J7046" s="1" t="str">
        <f t="shared" si="111"/>
        <v>2024-06-20-12</v>
      </c>
    </row>
    <row r="7047" spans="1:10" x14ac:dyDescent="0.45">
      <c r="A7047">
        <v>7705619</v>
      </c>
      <c r="B7047" s="1">
        <v>45463.541666666664</v>
      </c>
      <c r="C7047" t="s">
        <v>7</v>
      </c>
      <c r="D7047" t="s">
        <v>8</v>
      </c>
      <c r="E7047" t="s">
        <v>8796</v>
      </c>
      <c r="F7047">
        <v>635</v>
      </c>
      <c r="G7047">
        <v>1.6080000000000001</v>
      </c>
      <c r="H7047">
        <v>1.5589999999999999</v>
      </c>
      <c r="J7047" s="1" t="str">
        <f t="shared" si="111"/>
        <v>2024-06-20-13</v>
      </c>
    </row>
    <row r="7048" spans="1:10" x14ac:dyDescent="0.45">
      <c r="A7048">
        <v>7707135</v>
      </c>
      <c r="B7048" s="1">
        <v>45463.583333333336</v>
      </c>
      <c r="C7048" t="s">
        <v>7</v>
      </c>
      <c r="D7048" t="s">
        <v>8</v>
      </c>
      <c r="E7048" t="s">
        <v>8796</v>
      </c>
      <c r="F7048">
        <v>635</v>
      </c>
      <c r="G7048">
        <v>1.784</v>
      </c>
      <c r="H7048">
        <v>1.3420000000000001</v>
      </c>
      <c r="J7048" s="1" t="str">
        <f t="shared" si="111"/>
        <v>2024-06-20-14</v>
      </c>
    </row>
    <row r="7049" spans="1:10" x14ac:dyDescent="0.45">
      <c r="A7049">
        <v>7708105</v>
      </c>
      <c r="B7049" s="1">
        <v>45463.625</v>
      </c>
      <c r="C7049" t="s">
        <v>7</v>
      </c>
      <c r="D7049" t="s">
        <v>8</v>
      </c>
      <c r="E7049" t="s">
        <v>8796</v>
      </c>
      <c r="F7049">
        <v>635</v>
      </c>
      <c r="G7049">
        <v>1.3979999999999999</v>
      </c>
      <c r="H7049">
        <v>1.2250000000000001</v>
      </c>
      <c r="J7049" s="1" t="str">
        <f t="shared" si="111"/>
        <v>2024-06-20-15</v>
      </c>
    </row>
    <row r="7050" spans="1:10" x14ac:dyDescent="0.45">
      <c r="A7050">
        <v>7708910</v>
      </c>
      <c r="B7050" s="1">
        <v>45463.666666666664</v>
      </c>
      <c r="C7050" t="s">
        <v>7</v>
      </c>
      <c r="D7050" t="s">
        <v>8</v>
      </c>
      <c r="E7050" t="s">
        <v>8796</v>
      </c>
      <c r="F7050">
        <v>635</v>
      </c>
      <c r="G7050">
        <v>1E-3</v>
      </c>
      <c r="H7050">
        <v>0.90700000000000003</v>
      </c>
      <c r="J7050" s="1" t="str">
        <f t="shared" si="111"/>
        <v>2024-06-20-16</v>
      </c>
    </row>
    <row r="7051" spans="1:10" x14ac:dyDescent="0.45">
      <c r="A7051">
        <v>7710410</v>
      </c>
      <c r="B7051" s="1">
        <v>45463.708333333336</v>
      </c>
      <c r="C7051" t="s">
        <v>7</v>
      </c>
      <c r="D7051" t="s">
        <v>8</v>
      </c>
      <c r="E7051" t="s">
        <v>8796</v>
      </c>
      <c r="F7051">
        <v>635</v>
      </c>
      <c r="G7051">
        <v>0.14799999999999999</v>
      </c>
      <c r="H7051">
        <v>0.23599999999999999</v>
      </c>
      <c r="J7051" s="1" t="str">
        <f t="shared" si="111"/>
        <v>2024-06-20-17</v>
      </c>
    </row>
    <row r="7052" spans="1:10" x14ac:dyDescent="0.45">
      <c r="A7052">
        <v>7711351</v>
      </c>
      <c r="B7052" s="1">
        <v>45463.75</v>
      </c>
      <c r="C7052" t="s">
        <v>7</v>
      </c>
      <c r="D7052" t="s">
        <v>8</v>
      </c>
      <c r="E7052" t="s">
        <v>8796</v>
      </c>
      <c r="F7052">
        <v>635</v>
      </c>
      <c r="G7052">
        <v>0.28299999999999997</v>
      </c>
      <c r="H7052">
        <v>3.2000000000000001E-2</v>
      </c>
      <c r="J7052" s="1" t="str">
        <f t="shared" si="111"/>
        <v>2024-06-20-18</v>
      </c>
    </row>
    <row r="7053" spans="1:10" x14ac:dyDescent="0.45">
      <c r="A7053">
        <v>7712375</v>
      </c>
      <c r="B7053" s="1">
        <v>45463.791666666664</v>
      </c>
      <c r="C7053" t="s">
        <v>7</v>
      </c>
      <c r="D7053" t="s">
        <v>8</v>
      </c>
      <c r="E7053" t="s">
        <v>8796</v>
      </c>
      <c r="F7053">
        <v>635</v>
      </c>
      <c r="G7053">
        <v>0.33100000000000002</v>
      </c>
      <c r="H7053">
        <v>0</v>
      </c>
      <c r="J7053" s="1" t="str">
        <f t="shared" si="111"/>
        <v>2024-06-20-19</v>
      </c>
    </row>
    <row r="7054" spans="1:10" x14ac:dyDescent="0.45">
      <c r="A7054">
        <v>7714177</v>
      </c>
      <c r="B7054" s="1">
        <v>45463.833333333336</v>
      </c>
      <c r="C7054" t="s">
        <v>7</v>
      </c>
      <c r="D7054" t="s">
        <v>8</v>
      </c>
      <c r="E7054" t="s">
        <v>8796</v>
      </c>
      <c r="F7054">
        <v>635</v>
      </c>
      <c r="G7054">
        <v>0.19700000000000001</v>
      </c>
      <c r="H7054">
        <v>0</v>
      </c>
      <c r="J7054" s="1" t="str">
        <f t="shared" si="111"/>
        <v>2024-06-20-20</v>
      </c>
    </row>
    <row r="7055" spans="1:10" x14ac:dyDescent="0.45">
      <c r="A7055">
        <v>7714741</v>
      </c>
      <c r="B7055" s="1">
        <v>45463.875</v>
      </c>
      <c r="C7055" t="s">
        <v>7</v>
      </c>
      <c r="D7055" t="s">
        <v>8</v>
      </c>
      <c r="E7055" t="s">
        <v>8796</v>
      </c>
      <c r="F7055">
        <v>635</v>
      </c>
      <c r="G7055">
        <v>0.22500000000000001</v>
      </c>
      <c r="H7055">
        <v>0</v>
      </c>
      <c r="J7055" s="1" t="str">
        <f t="shared" si="111"/>
        <v>2024-06-20-21</v>
      </c>
    </row>
    <row r="7056" spans="1:10" x14ac:dyDescent="0.45">
      <c r="A7056">
        <v>7715441</v>
      </c>
      <c r="B7056" s="1">
        <v>45463.916666666664</v>
      </c>
      <c r="C7056" t="s">
        <v>7</v>
      </c>
      <c r="D7056" t="s">
        <v>8</v>
      </c>
      <c r="E7056" t="s">
        <v>8796</v>
      </c>
      <c r="F7056">
        <v>635</v>
      </c>
      <c r="G7056">
        <v>0.20799999999999999</v>
      </c>
      <c r="H7056">
        <v>0</v>
      </c>
      <c r="J7056" s="1" t="str">
        <f t="shared" si="111"/>
        <v>2024-06-20-22</v>
      </c>
    </row>
    <row r="7057" spans="1:10" x14ac:dyDescent="0.45">
      <c r="A7057">
        <v>7716620</v>
      </c>
      <c r="B7057" s="1">
        <v>45463.958333333336</v>
      </c>
      <c r="C7057" t="s">
        <v>7</v>
      </c>
      <c r="D7057" t="s">
        <v>8</v>
      </c>
      <c r="E7057" t="s">
        <v>8796</v>
      </c>
      <c r="F7057">
        <v>635</v>
      </c>
      <c r="G7057">
        <v>0.161</v>
      </c>
      <c r="H7057">
        <v>0</v>
      </c>
      <c r="J7057" s="1" t="str">
        <f t="shared" si="111"/>
        <v>2024-06-20-23</v>
      </c>
    </row>
    <row r="7058" spans="1:10" x14ac:dyDescent="0.45">
      <c r="A7058">
        <v>7717629</v>
      </c>
      <c r="B7058" s="1">
        <v>45464</v>
      </c>
      <c r="C7058" t="s">
        <v>7</v>
      </c>
      <c r="D7058" t="s">
        <v>8</v>
      </c>
      <c r="E7058" t="s">
        <v>8796</v>
      </c>
      <c r="F7058">
        <v>635</v>
      </c>
      <c r="G7058">
        <v>0.19600000000000001</v>
      </c>
      <c r="H7058">
        <v>0</v>
      </c>
      <c r="J7058" s="1" t="str">
        <f t="shared" si="111"/>
        <v>2024-06-21-00</v>
      </c>
    </row>
    <row r="7059" spans="1:10" x14ac:dyDescent="0.45">
      <c r="A7059">
        <v>7718837</v>
      </c>
      <c r="B7059" s="1">
        <v>45464.041666666664</v>
      </c>
      <c r="C7059" t="s">
        <v>7</v>
      </c>
      <c r="D7059" t="s">
        <v>8</v>
      </c>
      <c r="E7059" t="s">
        <v>8796</v>
      </c>
      <c r="F7059">
        <v>635</v>
      </c>
      <c r="G7059">
        <v>0.11600000000000001</v>
      </c>
      <c r="H7059">
        <v>0</v>
      </c>
      <c r="J7059" s="1" t="str">
        <f t="shared" si="111"/>
        <v>2024-06-21-01</v>
      </c>
    </row>
    <row r="7060" spans="1:10" x14ac:dyDescent="0.45">
      <c r="A7060">
        <v>7719859</v>
      </c>
      <c r="B7060" s="1">
        <v>45464.083333333336</v>
      </c>
      <c r="C7060" t="s">
        <v>7</v>
      </c>
      <c r="D7060" t="s">
        <v>8</v>
      </c>
      <c r="E7060" t="s">
        <v>8796</v>
      </c>
      <c r="F7060">
        <v>635</v>
      </c>
      <c r="G7060">
        <v>0.26800000000000002</v>
      </c>
      <c r="H7060">
        <v>2.1000000000000001E-2</v>
      </c>
      <c r="J7060" s="1" t="str">
        <f t="shared" si="111"/>
        <v>2024-06-21-02</v>
      </c>
    </row>
    <row r="7061" spans="1:10" x14ac:dyDescent="0.45">
      <c r="A7061">
        <v>7721733</v>
      </c>
      <c r="B7061" s="1">
        <v>45464.125</v>
      </c>
      <c r="C7061" t="s">
        <v>7</v>
      </c>
      <c r="D7061" t="s">
        <v>8</v>
      </c>
      <c r="E7061" t="s">
        <v>8796</v>
      </c>
      <c r="F7061">
        <v>635</v>
      </c>
      <c r="G7061">
        <v>0.17499999999999999</v>
      </c>
      <c r="H7061">
        <v>9.0999999999999998E-2</v>
      </c>
      <c r="J7061" s="1" t="str">
        <f t="shared" si="111"/>
        <v>2024-06-21-03</v>
      </c>
    </row>
    <row r="7062" spans="1:10" x14ac:dyDescent="0.45">
      <c r="A7062">
        <v>7722768</v>
      </c>
      <c r="B7062" s="1">
        <v>45464.166666666664</v>
      </c>
      <c r="C7062" t="s">
        <v>7</v>
      </c>
      <c r="D7062" t="s">
        <v>8</v>
      </c>
      <c r="E7062" t="s">
        <v>8796</v>
      </c>
      <c r="F7062">
        <v>635</v>
      </c>
      <c r="G7062">
        <v>0</v>
      </c>
      <c r="H7062">
        <v>0.56599999999999995</v>
      </c>
      <c r="J7062" s="1" t="str">
        <f t="shared" si="111"/>
        <v>2024-06-21-04</v>
      </c>
    </row>
    <row r="7063" spans="1:10" x14ac:dyDescent="0.45">
      <c r="A7063">
        <v>7723217</v>
      </c>
      <c r="B7063" s="1">
        <v>45464.208333333336</v>
      </c>
      <c r="C7063" t="s">
        <v>7</v>
      </c>
      <c r="D7063" t="s">
        <v>8</v>
      </c>
      <c r="E7063" t="s">
        <v>8796</v>
      </c>
      <c r="F7063">
        <v>635</v>
      </c>
      <c r="G7063">
        <v>7.4999999999999997E-2</v>
      </c>
      <c r="H7063">
        <v>1.39</v>
      </c>
      <c r="J7063" s="1" t="str">
        <f t="shared" si="111"/>
        <v>2024-06-21-05</v>
      </c>
    </row>
    <row r="7064" spans="1:10" x14ac:dyDescent="0.45">
      <c r="A7064">
        <v>7725095</v>
      </c>
      <c r="B7064" s="1">
        <v>45464.25</v>
      </c>
      <c r="C7064" t="s">
        <v>7</v>
      </c>
      <c r="D7064" t="s">
        <v>8</v>
      </c>
      <c r="E7064" t="s">
        <v>8796</v>
      </c>
      <c r="F7064">
        <v>635</v>
      </c>
      <c r="G7064">
        <v>0</v>
      </c>
      <c r="H7064">
        <v>2.0699999999999998</v>
      </c>
      <c r="J7064" s="1" t="str">
        <f t="shared" si="111"/>
        <v>2024-06-21-06</v>
      </c>
    </row>
    <row r="7065" spans="1:10" x14ac:dyDescent="0.45">
      <c r="A7065">
        <v>7725468</v>
      </c>
      <c r="B7065" s="1">
        <v>45464.291666666664</v>
      </c>
      <c r="C7065" t="s">
        <v>7</v>
      </c>
      <c r="D7065" t="s">
        <v>8</v>
      </c>
      <c r="E7065" t="s">
        <v>8796</v>
      </c>
      <c r="F7065">
        <v>635</v>
      </c>
      <c r="G7065">
        <v>0</v>
      </c>
      <c r="H7065">
        <v>2.7959999999999998</v>
      </c>
      <c r="J7065" s="1" t="str">
        <f t="shared" si="111"/>
        <v>2024-06-21-07</v>
      </c>
    </row>
    <row r="7066" spans="1:10" x14ac:dyDescent="0.45">
      <c r="A7066">
        <v>7726937</v>
      </c>
      <c r="B7066" s="1">
        <v>45464.333333333336</v>
      </c>
      <c r="C7066" t="s">
        <v>7</v>
      </c>
      <c r="D7066" t="s">
        <v>8</v>
      </c>
      <c r="E7066" t="s">
        <v>8796</v>
      </c>
      <c r="F7066">
        <v>635</v>
      </c>
      <c r="G7066">
        <v>0</v>
      </c>
      <c r="H7066">
        <v>3.5430000000000001</v>
      </c>
      <c r="J7066" s="1" t="str">
        <f t="shared" si="111"/>
        <v>2024-06-21-08</v>
      </c>
    </row>
    <row r="7067" spans="1:10" x14ac:dyDescent="0.45">
      <c r="A7067">
        <v>7728070</v>
      </c>
      <c r="B7067" s="1">
        <v>45464.375</v>
      </c>
      <c r="C7067" t="s">
        <v>7</v>
      </c>
      <c r="D7067" t="s">
        <v>8</v>
      </c>
      <c r="E7067" t="s">
        <v>8796</v>
      </c>
      <c r="F7067">
        <v>635</v>
      </c>
      <c r="G7067">
        <v>0.20399999999999999</v>
      </c>
      <c r="H7067">
        <v>3.9889999999999999</v>
      </c>
      <c r="J7067" s="1" t="str">
        <f t="shared" si="111"/>
        <v>2024-06-21-09</v>
      </c>
    </row>
    <row r="7068" spans="1:10" x14ac:dyDescent="0.45">
      <c r="A7068">
        <v>7729453</v>
      </c>
      <c r="B7068" s="1">
        <v>45464.416666666664</v>
      </c>
      <c r="C7068" t="s">
        <v>7</v>
      </c>
      <c r="D7068" t="s">
        <v>8</v>
      </c>
      <c r="E7068" t="s">
        <v>8796</v>
      </c>
      <c r="F7068">
        <v>635</v>
      </c>
      <c r="G7068">
        <v>0.19500000000000001</v>
      </c>
      <c r="H7068">
        <v>3.835</v>
      </c>
      <c r="J7068" s="1" t="str">
        <f t="shared" si="111"/>
        <v>2024-06-21-10</v>
      </c>
    </row>
    <row r="7069" spans="1:10" x14ac:dyDescent="0.45">
      <c r="A7069">
        <v>7729956</v>
      </c>
      <c r="B7069" s="1">
        <v>45464.458333333336</v>
      </c>
      <c r="C7069" t="s">
        <v>7</v>
      </c>
      <c r="D7069" t="s">
        <v>8</v>
      </c>
      <c r="E7069" t="s">
        <v>8796</v>
      </c>
      <c r="F7069">
        <v>635</v>
      </c>
      <c r="G7069">
        <v>0</v>
      </c>
      <c r="H7069">
        <v>4.3090000000000002</v>
      </c>
      <c r="J7069" s="1" t="str">
        <f t="shared" si="111"/>
        <v>2024-06-21-11</v>
      </c>
    </row>
    <row r="7070" spans="1:10" x14ac:dyDescent="0.45">
      <c r="A7070">
        <v>7731783</v>
      </c>
      <c r="B7070" s="1">
        <v>45464.5</v>
      </c>
      <c r="C7070" t="s">
        <v>7</v>
      </c>
      <c r="D7070" t="s">
        <v>8</v>
      </c>
      <c r="E7070" t="s">
        <v>8796</v>
      </c>
      <c r="F7070">
        <v>635</v>
      </c>
      <c r="G7070">
        <v>0</v>
      </c>
      <c r="H7070">
        <v>3.5609999999999999</v>
      </c>
      <c r="J7070" s="1" t="str">
        <f t="shared" si="111"/>
        <v>2024-06-21-12</v>
      </c>
    </row>
    <row r="7071" spans="1:10" x14ac:dyDescent="0.45">
      <c r="A7071">
        <v>7732903</v>
      </c>
      <c r="B7071" s="1">
        <v>45464.541666666664</v>
      </c>
      <c r="C7071" t="s">
        <v>7</v>
      </c>
      <c r="D7071" t="s">
        <v>8</v>
      </c>
      <c r="E7071" t="s">
        <v>8796</v>
      </c>
      <c r="F7071">
        <v>635</v>
      </c>
      <c r="G7071">
        <v>0</v>
      </c>
      <c r="H7071">
        <v>3.4620000000000002</v>
      </c>
      <c r="J7071" s="1" t="str">
        <f t="shared" si="111"/>
        <v>2024-06-21-13</v>
      </c>
    </row>
    <row r="7072" spans="1:10" x14ac:dyDescent="0.45">
      <c r="A7072">
        <v>7733509</v>
      </c>
      <c r="B7072" s="1">
        <v>45464.583333333336</v>
      </c>
      <c r="C7072" t="s">
        <v>7</v>
      </c>
      <c r="D7072" t="s">
        <v>8</v>
      </c>
      <c r="E7072" t="s">
        <v>8796</v>
      </c>
      <c r="F7072">
        <v>635</v>
      </c>
      <c r="G7072">
        <v>0</v>
      </c>
      <c r="H7072">
        <v>2.6349999999999998</v>
      </c>
      <c r="J7072" s="1" t="str">
        <f t="shared" si="111"/>
        <v>2024-06-21-14</v>
      </c>
    </row>
    <row r="7073" spans="1:10" x14ac:dyDescent="0.45">
      <c r="A7073">
        <v>7734888</v>
      </c>
      <c r="B7073" s="1">
        <v>45464.625</v>
      </c>
      <c r="C7073" t="s">
        <v>7</v>
      </c>
      <c r="D7073" t="s">
        <v>8</v>
      </c>
      <c r="E7073" t="s">
        <v>8796</v>
      </c>
      <c r="F7073">
        <v>635</v>
      </c>
      <c r="G7073">
        <v>1.3009999999999999</v>
      </c>
      <c r="H7073">
        <v>1.4610000000000001</v>
      </c>
      <c r="J7073" s="1" t="str">
        <f t="shared" si="111"/>
        <v>2024-06-21-15</v>
      </c>
    </row>
    <row r="7074" spans="1:10" x14ac:dyDescent="0.45">
      <c r="A7074">
        <v>7736189</v>
      </c>
      <c r="B7074" s="1">
        <v>45464.666666666664</v>
      </c>
      <c r="C7074" t="s">
        <v>7</v>
      </c>
      <c r="D7074" t="s">
        <v>8</v>
      </c>
      <c r="E7074" t="s">
        <v>8796</v>
      </c>
      <c r="F7074">
        <v>635</v>
      </c>
      <c r="G7074">
        <v>0.154</v>
      </c>
      <c r="H7074">
        <v>0.874</v>
      </c>
      <c r="J7074" s="1" t="str">
        <f t="shared" si="111"/>
        <v>2024-06-21-16</v>
      </c>
    </row>
    <row r="7075" spans="1:10" x14ac:dyDescent="0.45">
      <c r="A7075">
        <v>7737281</v>
      </c>
      <c r="B7075" s="1">
        <v>45464.708333333336</v>
      </c>
      <c r="C7075" t="s">
        <v>7</v>
      </c>
      <c r="D7075" t="s">
        <v>8</v>
      </c>
      <c r="E7075" t="s">
        <v>8796</v>
      </c>
      <c r="F7075">
        <v>635</v>
      </c>
      <c r="G7075">
        <v>3.4000000000000002E-2</v>
      </c>
      <c r="H7075">
        <v>0.23499999999999999</v>
      </c>
      <c r="J7075" s="1" t="str">
        <f t="shared" si="111"/>
        <v>2024-06-21-17</v>
      </c>
    </row>
    <row r="7076" spans="1:10" x14ac:dyDescent="0.45">
      <c r="A7076">
        <v>7737371</v>
      </c>
      <c r="B7076" s="1">
        <v>45464.75</v>
      </c>
      <c r="C7076" t="s">
        <v>7</v>
      </c>
      <c r="D7076" t="s">
        <v>8</v>
      </c>
      <c r="E7076" t="s">
        <v>8796</v>
      </c>
      <c r="F7076">
        <v>635</v>
      </c>
      <c r="G7076">
        <v>0.25900000000000001</v>
      </c>
      <c r="H7076">
        <v>2.3E-2</v>
      </c>
      <c r="J7076" s="1" t="str">
        <f t="shared" si="111"/>
        <v>2024-06-21-18</v>
      </c>
    </row>
    <row r="7077" spans="1:10" x14ac:dyDescent="0.45">
      <c r="A7077">
        <v>7739029</v>
      </c>
      <c r="B7077" s="1">
        <v>45464.791666666664</v>
      </c>
      <c r="C7077" t="s">
        <v>7</v>
      </c>
      <c r="D7077" t="s">
        <v>8</v>
      </c>
      <c r="E7077" t="s">
        <v>8796</v>
      </c>
      <c r="F7077">
        <v>635</v>
      </c>
      <c r="G7077">
        <v>0.441</v>
      </c>
      <c r="H7077">
        <v>0</v>
      </c>
      <c r="J7077" s="1" t="str">
        <f t="shared" si="111"/>
        <v>2024-06-21-19</v>
      </c>
    </row>
    <row r="7078" spans="1:10" x14ac:dyDescent="0.45">
      <c r="A7078">
        <v>7740067</v>
      </c>
      <c r="B7078" s="1">
        <v>45464.833333333336</v>
      </c>
      <c r="C7078" t="s">
        <v>7</v>
      </c>
      <c r="D7078" t="s">
        <v>8</v>
      </c>
      <c r="E7078" t="s">
        <v>8796</v>
      </c>
      <c r="F7078">
        <v>635</v>
      </c>
      <c r="G7078">
        <v>0.34499999999999997</v>
      </c>
      <c r="H7078">
        <v>0</v>
      </c>
      <c r="J7078" s="1" t="str">
        <f t="shared" si="111"/>
        <v>2024-06-21-20</v>
      </c>
    </row>
    <row r="7079" spans="1:10" x14ac:dyDescent="0.45">
      <c r="A7079">
        <v>7741239</v>
      </c>
      <c r="B7079" s="1">
        <v>45464.875</v>
      </c>
      <c r="C7079" t="s">
        <v>7</v>
      </c>
      <c r="D7079" t="s">
        <v>8</v>
      </c>
      <c r="E7079" t="s">
        <v>8796</v>
      </c>
      <c r="F7079">
        <v>635</v>
      </c>
      <c r="G7079">
        <v>0.26800000000000002</v>
      </c>
      <c r="H7079">
        <v>0</v>
      </c>
      <c r="J7079" s="1" t="str">
        <f t="shared" si="111"/>
        <v>2024-06-21-21</v>
      </c>
    </row>
    <row r="7080" spans="1:10" x14ac:dyDescent="0.45">
      <c r="A7080">
        <v>7742496</v>
      </c>
      <c r="B7080" s="1">
        <v>45464.916666666664</v>
      </c>
      <c r="C7080" t="s">
        <v>7</v>
      </c>
      <c r="D7080" t="s">
        <v>8</v>
      </c>
      <c r="E7080" t="s">
        <v>8796</v>
      </c>
      <c r="F7080">
        <v>635</v>
      </c>
      <c r="G7080">
        <v>0.26800000000000002</v>
      </c>
      <c r="H7080">
        <v>0</v>
      </c>
      <c r="J7080" s="1" t="str">
        <f t="shared" si="111"/>
        <v>2024-06-21-22</v>
      </c>
    </row>
    <row r="7081" spans="1:10" x14ac:dyDescent="0.45">
      <c r="A7081">
        <v>7743314</v>
      </c>
      <c r="B7081" s="1">
        <v>45464.958333333336</v>
      </c>
      <c r="C7081" t="s">
        <v>7</v>
      </c>
      <c r="D7081" t="s">
        <v>8</v>
      </c>
      <c r="E7081" t="s">
        <v>8796</v>
      </c>
      <c r="F7081">
        <v>635</v>
      </c>
      <c r="G7081">
        <v>0.19600000000000001</v>
      </c>
      <c r="H7081">
        <v>0</v>
      </c>
      <c r="J7081" s="1" t="str">
        <f t="shared" si="111"/>
        <v>2024-06-21-23</v>
      </c>
    </row>
    <row r="7082" spans="1:10" x14ac:dyDescent="0.45">
      <c r="A7082">
        <v>7744658</v>
      </c>
      <c r="B7082" s="1">
        <v>45465</v>
      </c>
      <c r="C7082" t="s">
        <v>7</v>
      </c>
      <c r="D7082" t="s">
        <v>8</v>
      </c>
      <c r="E7082" t="s">
        <v>8796</v>
      </c>
      <c r="F7082">
        <v>635</v>
      </c>
      <c r="G7082">
        <v>0.19700000000000001</v>
      </c>
      <c r="H7082">
        <v>0</v>
      </c>
      <c r="J7082" s="1" t="str">
        <f t="shared" si="111"/>
        <v>2024-06-22-00</v>
      </c>
    </row>
    <row r="7083" spans="1:10" x14ac:dyDescent="0.45">
      <c r="A7083">
        <v>7745036</v>
      </c>
      <c r="B7083" s="1">
        <v>45465.041666666664</v>
      </c>
      <c r="C7083" t="s">
        <v>7</v>
      </c>
      <c r="D7083" t="s">
        <v>8</v>
      </c>
      <c r="E7083" t="s">
        <v>8796</v>
      </c>
      <c r="F7083">
        <v>635</v>
      </c>
      <c r="G7083">
        <v>0.17199999999999999</v>
      </c>
      <c r="H7083">
        <v>0</v>
      </c>
      <c r="J7083" s="1" t="str">
        <f t="shared" si="111"/>
        <v>2024-06-22-01</v>
      </c>
    </row>
    <row r="7084" spans="1:10" x14ac:dyDescent="0.45">
      <c r="A7084">
        <v>7746402</v>
      </c>
      <c r="B7084" s="1">
        <v>45465.083333333336</v>
      </c>
      <c r="C7084" t="s">
        <v>7</v>
      </c>
      <c r="D7084" t="s">
        <v>8</v>
      </c>
      <c r="E7084" t="s">
        <v>8796</v>
      </c>
      <c r="F7084">
        <v>635</v>
      </c>
      <c r="G7084">
        <v>0.154</v>
      </c>
      <c r="H7084">
        <v>1.2999999999999999E-2</v>
      </c>
      <c r="J7084" s="1" t="str">
        <f t="shared" si="111"/>
        <v>2024-06-22-02</v>
      </c>
    </row>
    <row r="7085" spans="1:10" x14ac:dyDescent="0.45">
      <c r="A7085">
        <v>7747700</v>
      </c>
      <c r="B7085" s="1">
        <v>45465.125</v>
      </c>
      <c r="C7085" t="s">
        <v>7</v>
      </c>
      <c r="D7085" t="s">
        <v>8</v>
      </c>
      <c r="E7085" t="s">
        <v>8796</v>
      </c>
      <c r="F7085">
        <v>635</v>
      </c>
      <c r="G7085">
        <v>6.0999999999999999E-2</v>
      </c>
      <c r="H7085">
        <v>0.129</v>
      </c>
      <c r="J7085" s="1" t="str">
        <f t="shared" si="111"/>
        <v>2024-06-22-03</v>
      </c>
    </row>
    <row r="7086" spans="1:10" x14ac:dyDescent="0.45">
      <c r="A7086">
        <v>7748908</v>
      </c>
      <c r="B7086" s="1">
        <v>45465.166666666664</v>
      </c>
      <c r="C7086" t="s">
        <v>7</v>
      </c>
      <c r="D7086" t="s">
        <v>8</v>
      </c>
      <c r="E7086" t="s">
        <v>8796</v>
      </c>
      <c r="F7086">
        <v>635</v>
      </c>
      <c r="G7086">
        <v>3.5000000000000003E-2</v>
      </c>
      <c r="H7086">
        <v>0.21199999999999999</v>
      </c>
      <c r="J7086" s="1" t="str">
        <f t="shared" si="111"/>
        <v>2024-06-22-04</v>
      </c>
    </row>
    <row r="7087" spans="1:10" x14ac:dyDescent="0.45">
      <c r="A7087">
        <v>7750209</v>
      </c>
      <c r="B7087" s="1">
        <v>45465.208333333336</v>
      </c>
      <c r="C7087" t="s">
        <v>7</v>
      </c>
      <c r="D7087" t="s">
        <v>8</v>
      </c>
      <c r="E7087" t="s">
        <v>8796</v>
      </c>
      <c r="F7087">
        <v>635</v>
      </c>
      <c r="G7087">
        <v>9.9000000000000005E-2</v>
      </c>
      <c r="H7087">
        <v>0.41099999999999998</v>
      </c>
      <c r="J7087" s="1" t="str">
        <f t="shared" si="111"/>
        <v>2024-06-22-05</v>
      </c>
    </row>
    <row r="7088" spans="1:10" x14ac:dyDescent="0.45">
      <c r="A7088">
        <v>7750536</v>
      </c>
      <c r="B7088" s="1">
        <v>45465.25</v>
      </c>
      <c r="C7088" t="s">
        <v>7</v>
      </c>
      <c r="D7088" t="s">
        <v>8</v>
      </c>
      <c r="E7088" t="s">
        <v>8796</v>
      </c>
      <c r="F7088">
        <v>635</v>
      </c>
      <c r="G7088">
        <v>0.91600000000000004</v>
      </c>
      <c r="H7088">
        <v>0.753</v>
      </c>
      <c r="J7088" s="1" t="str">
        <f t="shared" si="111"/>
        <v>2024-06-22-06</v>
      </c>
    </row>
    <row r="7089" spans="1:10" x14ac:dyDescent="0.45">
      <c r="A7089">
        <v>7751670</v>
      </c>
      <c r="B7089" s="1">
        <v>45465.291666666664</v>
      </c>
      <c r="C7089" t="s">
        <v>7</v>
      </c>
      <c r="D7089" t="s">
        <v>8</v>
      </c>
      <c r="E7089" t="s">
        <v>8796</v>
      </c>
      <c r="F7089">
        <v>635</v>
      </c>
      <c r="G7089">
        <v>0.50900000000000001</v>
      </c>
      <c r="H7089">
        <v>0.59899999999999998</v>
      </c>
      <c r="J7089" s="1" t="str">
        <f t="shared" si="111"/>
        <v>2024-06-22-07</v>
      </c>
    </row>
    <row r="7090" spans="1:10" x14ac:dyDescent="0.45">
      <c r="A7090">
        <v>7753657</v>
      </c>
      <c r="B7090" s="1">
        <v>45465.333333333336</v>
      </c>
      <c r="C7090" t="s">
        <v>7</v>
      </c>
      <c r="D7090" t="s">
        <v>8</v>
      </c>
      <c r="E7090" t="s">
        <v>8796</v>
      </c>
      <c r="F7090">
        <v>635</v>
      </c>
      <c r="G7090">
        <v>0</v>
      </c>
      <c r="H7090">
        <v>0.61199999999999999</v>
      </c>
      <c r="J7090" s="1" t="str">
        <f t="shared" si="111"/>
        <v>2024-06-22-08</v>
      </c>
    </row>
    <row r="7091" spans="1:10" x14ac:dyDescent="0.45">
      <c r="A7091">
        <v>7754235</v>
      </c>
      <c r="B7091" s="1">
        <v>45465.375</v>
      </c>
      <c r="C7091" t="s">
        <v>7</v>
      </c>
      <c r="D7091" t="s">
        <v>8</v>
      </c>
      <c r="E7091" t="s">
        <v>8796</v>
      </c>
      <c r="F7091">
        <v>635</v>
      </c>
      <c r="G7091">
        <v>0</v>
      </c>
      <c r="H7091">
        <v>0.749</v>
      </c>
      <c r="J7091" s="1" t="str">
        <f t="shared" si="111"/>
        <v>2024-06-22-09</v>
      </c>
    </row>
    <row r="7092" spans="1:10" x14ac:dyDescent="0.45">
      <c r="A7092">
        <v>7754916</v>
      </c>
      <c r="B7092" s="1">
        <v>45465.416666666664</v>
      </c>
      <c r="C7092" t="s">
        <v>7</v>
      </c>
      <c r="D7092" t="s">
        <v>8</v>
      </c>
      <c r="E7092" t="s">
        <v>8796</v>
      </c>
      <c r="F7092">
        <v>635</v>
      </c>
      <c r="G7092">
        <v>0</v>
      </c>
      <c r="H7092">
        <v>0.91100000000000003</v>
      </c>
      <c r="J7092" s="1" t="str">
        <f t="shared" si="111"/>
        <v>2024-06-22-10</v>
      </c>
    </row>
    <row r="7093" spans="1:10" x14ac:dyDescent="0.45">
      <c r="A7093">
        <v>7756700</v>
      </c>
      <c r="B7093" s="1">
        <v>45465.458333333336</v>
      </c>
      <c r="C7093" t="s">
        <v>7</v>
      </c>
      <c r="D7093" t="s">
        <v>8</v>
      </c>
      <c r="E7093" t="s">
        <v>8796</v>
      </c>
      <c r="F7093">
        <v>635</v>
      </c>
      <c r="G7093">
        <v>0</v>
      </c>
      <c r="H7093">
        <v>1.7709999999999999</v>
      </c>
      <c r="J7093" s="1" t="str">
        <f t="shared" si="111"/>
        <v>2024-06-22-11</v>
      </c>
    </row>
    <row r="7094" spans="1:10" x14ac:dyDescent="0.45">
      <c r="A7094">
        <v>7757883</v>
      </c>
      <c r="B7094" s="1">
        <v>45465.5</v>
      </c>
      <c r="C7094" t="s">
        <v>7</v>
      </c>
      <c r="D7094" t="s">
        <v>8</v>
      </c>
      <c r="E7094" t="s">
        <v>8796</v>
      </c>
      <c r="F7094">
        <v>635</v>
      </c>
      <c r="G7094">
        <v>0</v>
      </c>
      <c r="H7094">
        <v>2.0059999999999998</v>
      </c>
      <c r="J7094" s="1" t="str">
        <f t="shared" si="111"/>
        <v>2024-06-22-12</v>
      </c>
    </row>
    <row r="7095" spans="1:10" x14ac:dyDescent="0.45">
      <c r="A7095">
        <v>7759183</v>
      </c>
      <c r="B7095" s="1">
        <v>45465.541666666664</v>
      </c>
      <c r="C7095" t="s">
        <v>7</v>
      </c>
      <c r="D7095" t="s">
        <v>8</v>
      </c>
      <c r="E7095" t="s">
        <v>8796</v>
      </c>
      <c r="F7095">
        <v>635</v>
      </c>
      <c r="G7095">
        <v>7.8E-2</v>
      </c>
      <c r="H7095">
        <v>0.56100000000000005</v>
      </c>
      <c r="J7095" s="1" t="str">
        <f t="shared" si="111"/>
        <v>2024-06-22-13</v>
      </c>
    </row>
    <row r="7096" spans="1:10" x14ac:dyDescent="0.45">
      <c r="A7096">
        <v>7760127</v>
      </c>
      <c r="B7096" s="1">
        <v>45465.583333333336</v>
      </c>
      <c r="C7096" t="s">
        <v>7</v>
      </c>
      <c r="D7096" t="s">
        <v>8</v>
      </c>
      <c r="E7096" t="s">
        <v>8796</v>
      </c>
      <c r="F7096">
        <v>635</v>
      </c>
      <c r="G7096">
        <v>0.77400000000000002</v>
      </c>
      <c r="H7096">
        <v>9.9000000000000005E-2</v>
      </c>
      <c r="J7096" s="1" t="str">
        <f t="shared" si="111"/>
        <v>2024-06-22-14</v>
      </c>
    </row>
    <row r="7097" spans="1:10" x14ac:dyDescent="0.45">
      <c r="A7097">
        <v>7760982</v>
      </c>
      <c r="B7097" s="1">
        <v>45465.625</v>
      </c>
      <c r="C7097" t="s">
        <v>7</v>
      </c>
      <c r="D7097" t="s">
        <v>8</v>
      </c>
      <c r="E7097" t="s">
        <v>8796</v>
      </c>
      <c r="F7097">
        <v>635</v>
      </c>
      <c r="G7097">
        <v>1.93</v>
      </c>
      <c r="H7097">
        <v>0.73599999999999999</v>
      </c>
      <c r="J7097" s="1" t="str">
        <f t="shared" si="111"/>
        <v>2024-06-22-15</v>
      </c>
    </row>
    <row r="7098" spans="1:10" x14ac:dyDescent="0.45">
      <c r="A7098">
        <v>7761710</v>
      </c>
      <c r="B7098" s="1">
        <v>45465.666666666664</v>
      </c>
      <c r="C7098" t="s">
        <v>7</v>
      </c>
      <c r="D7098" t="s">
        <v>8</v>
      </c>
      <c r="E7098" t="s">
        <v>8796</v>
      </c>
      <c r="F7098">
        <v>635</v>
      </c>
      <c r="G7098">
        <v>2.456</v>
      </c>
      <c r="H7098">
        <v>7.5999999999999998E-2</v>
      </c>
      <c r="J7098" s="1" t="str">
        <f t="shared" si="111"/>
        <v>2024-06-22-16</v>
      </c>
    </row>
    <row r="7099" spans="1:10" x14ac:dyDescent="0.45">
      <c r="A7099">
        <v>7763413</v>
      </c>
      <c r="B7099" s="1">
        <v>45465.708333333336</v>
      </c>
      <c r="C7099" t="s">
        <v>7</v>
      </c>
      <c r="D7099" t="s">
        <v>8</v>
      </c>
      <c r="E7099" t="s">
        <v>8796</v>
      </c>
      <c r="F7099">
        <v>635</v>
      </c>
      <c r="G7099">
        <v>2.5760000000000001</v>
      </c>
      <c r="H7099">
        <v>1.6E-2</v>
      </c>
      <c r="J7099" s="1" t="str">
        <f t="shared" si="111"/>
        <v>2024-06-22-17</v>
      </c>
    </row>
    <row r="7100" spans="1:10" x14ac:dyDescent="0.45">
      <c r="A7100">
        <v>7764583</v>
      </c>
      <c r="B7100" s="1">
        <v>45465.75</v>
      </c>
      <c r="C7100" t="s">
        <v>7</v>
      </c>
      <c r="D7100" t="s">
        <v>8</v>
      </c>
      <c r="E7100" t="s">
        <v>8796</v>
      </c>
      <c r="F7100">
        <v>635</v>
      </c>
      <c r="G7100">
        <v>1.325</v>
      </c>
      <c r="H7100">
        <v>4.0000000000000001E-3</v>
      </c>
      <c r="J7100" s="1" t="str">
        <f t="shared" si="111"/>
        <v>2024-06-22-18</v>
      </c>
    </row>
    <row r="7101" spans="1:10" x14ac:dyDescent="0.45">
      <c r="A7101">
        <v>7765770</v>
      </c>
      <c r="B7101" s="1">
        <v>45465.791666666664</v>
      </c>
      <c r="C7101" t="s">
        <v>7</v>
      </c>
      <c r="D7101" t="s">
        <v>8</v>
      </c>
      <c r="E7101" t="s">
        <v>8796</v>
      </c>
      <c r="F7101">
        <v>635</v>
      </c>
      <c r="G7101">
        <v>0.192</v>
      </c>
      <c r="H7101">
        <v>0</v>
      </c>
      <c r="J7101" s="1" t="str">
        <f t="shared" si="111"/>
        <v>2024-06-22-19</v>
      </c>
    </row>
    <row r="7102" spans="1:10" x14ac:dyDescent="0.45">
      <c r="A7102">
        <v>7766871</v>
      </c>
      <c r="B7102" s="1">
        <v>45465.833333333336</v>
      </c>
      <c r="C7102" t="s">
        <v>7</v>
      </c>
      <c r="D7102" t="s">
        <v>8</v>
      </c>
      <c r="E7102" t="s">
        <v>8796</v>
      </c>
      <c r="F7102">
        <v>635</v>
      </c>
      <c r="G7102">
        <v>0.34200000000000003</v>
      </c>
      <c r="H7102">
        <v>0</v>
      </c>
      <c r="J7102" s="1" t="str">
        <f t="shared" si="111"/>
        <v>2024-06-22-20</v>
      </c>
    </row>
    <row r="7103" spans="1:10" x14ac:dyDescent="0.45">
      <c r="A7103">
        <v>7767206</v>
      </c>
      <c r="B7103" s="1">
        <v>45465.875</v>
      </c>
      <c r="C7103" t="s">
        <v>7</v>
      </c>
      <c r="D7103" t="s">
        <v>8</v>
      </c>
      <c r="E7103" t="s">
        <v>8796</v>
      </c>
      <c r="F7103">
        <v>635</v>
      </c>
      <c r="G7103">
        <v>0.20799999999999999</v>
      </c>
      <c r="H7103">
        <v>0</v>
      </c>
      <c r="J7103" s="1" t="str">
        <f t="shared" si="111"/>
        <v>2024-06-22-21</v>
      </c>
    </row>
    <row r="7104" spans="1:10" x14ac:dyDescent="0.45">
      <c r="A7104">
        <v>7768533</v>
      </c>
      <c r="B7104" s="1">
        <v>45465.916666666664</v>
      </c>
      <c r="C7104" t="s">
        <v>7</v>
      </c>
      <c r="D7104" t="s">
        <v>8</v>
      </c>
      <c r="E7104" t="s">
        <v>8796</v>
      </c>
      <c r="F7104">
        <v>635</v>
      </c>
      <c r="G7104">
        <v>0.16</v>
      </c>
      <c r="H7104">
        <v>0</v>
      </c>
      <c r="J7104" s="1" t="str">
        <f t="shared" si="111"/>
        <v>2024-06-22-22</v>
      </c>
    </row>
    <row r="7105" spans="1:10" x14ac:dyDescent="0.45">
      <c r="A7105">
        <v>7769258</v>
      </c>
      <c r="B7105" s="1">
        <v>45465.958333333336</v>
      </c>
      <c r="C7105" t="s">
        <v>7</v>
      </c>
      <c r="D7105" t="s">
        <v>8</v>
      </c>
      <c r="E7105" t="s">
        <v>8796</v>
      </c>
      <c r="F7105">
        <v>635</v>
      </c>
      <c r="G7105">
        <v>0.218</v>
      </c>
      <c r="H7105">
        <v>0</v>
      </c>
      <c r="J7105" s="1" t="str">
        <f t="shared" si="111"/>
        <v>2024-06-22-23</v>
      </c>
    </row>
    <row r="7106" spans="1:10" x14ac:dyDescent="0.45">
      <c r="A7106">
        <v>7770204</v>
      </c>
      <c r="B7106" s="1">
        <v>45466</v>
      </c>
      <c r="C7106" t="s">
        <v>7</v>
      </c>
      <c r="D7106" t="s">
        <v>8</v>
      </c>
      <c r="E7106" t="s">
        <v>8796</v>
      </c>
      <c r="F7106">
        <v>635</v>
      </c>
      <c r="G7106">
        <v>0.154</v>
      </c>
      <c r="H7106">
        <v>0</v>
      </c>
      <c r="J7106" s="1" t="str">
        <f t="shared" si="111"/>
        <v>2024-06-23-00</v>
      </c>
    </row>
    <row r="7107" spans="1:10" x14ac:dyDescent="0.45">
      <c r="A7107">
        <v>7772299</v>
      </c>
      <c r="B7107" s="1">
        <v>45466.041666666664</v>
      </c>
      <c r="C7107" t="s">
        <v>7</v>
      </c>
      <c r="D7107" t="s">
        <v>8</v>
      </c>
      <c r="E7107" t="s">
        <v>8796</v>
      </c>
      <c r="F7107">
        <v>635</v>
      </c>
      <c r="G7107">
        <v>0.124</v>
      </c>
      <c r="H7107">
        <v>0</v>
      </c>
      <c r="J7107" s="1" t="str">
        <f t="shared" ref="J7107:J7170" si="112">TEXT(YEAR(B7107),"0000")&amp;"-"&amp;TEXT(MONTH(B7107),"00")&amp;"-"&amp;TEXT(DAY(B7107),"00")&amp;"-"&amp;TEXT(HOUR(B7107),"00")</f>
        <v>2024-06-23-01</v>
      </c>
    </row>
    <row r="7108" spans="1:10" x14ac:dyDescent="0.45">
      <c r="A7108">
        <v>7772614</v>
      </c>
      <c r="B7108" s="1">
        <v>45466.083333333336</v>
      </c>
      <c r="C7108" t="s">
        <v>7</v>
      </c>
      <c r="D7108" t="s">
        <v>8</v>
      </c>
      <c r="E7108" t="s">
        <v>8796</v>
      </c>
      <c r="F7108">
        <v>635</v>
      </c>
      <c r="G7108">
        <v>0.11899999999999999</v>
      </c>
      <c r="H7108">
        <v>0</v>
      </c>
      <c r="J7108" s="1" t="str">
        <f t="shared" si="112"/>
        <v>2024-06-23-02</v>
      </c>
    </row>
    <row r="7109" spans="1:10" x14ac:dyDescent="0.45">
      <c r="A7109">
        <v>7774337</v>
      </c>
      <c r="B7109" s="1">
        <v>45466.125</v>
      </c>
      <c r="C7109" t="s">
        <v>7</v>
      </c>
      <c r="D7109" t="s">
        <v>8</v>
      </c>
      <c r="E7109" t="s">
        <v>8796</v>
      </c>
      <c r="F7109">
        <v>635</v>
      </c>
      <c r="G7109">
        <v>0.29499999999999998</v>
      </c>
      <c r="H7109">
        <v>6.0000000000000001E-3</v>
      </c>
      <c r="J7109" s="1" t="str">
        <f t="shared" si="112"/>
        <v>2024-06-23-03</v>
      </c>
    </row>
    <row r="7110" spans="1:10" x14ac:dyDescent="0.45">
      <c r="A7110">
        <v>7775229</v>
      </c>
      <c r="B7110" s="1">
        <v>45466.166666666664</v>
      </c>
      <c r="C7110" t="s">
        <v>7</v>
      </c>
      <c r="D7110" t="s">
        <v>8</v>
      </c>
      <c r="E7110" t="s">
        <v>8796</v>
      </c>
      <c r="F7110">
        <v>635</v>
      </c>
      <c r="G7110">
        <v>0.13</v>
      </c>
      <c r="H7110">
        <v>6.4000000000000001E-2</v>
      </c>
      <c r="J7110" s="1" t="str">
        <f t="shared" si="112"/>
        <v>2024-06-23-04</v>
      </c>
    </row>
    <row r="7111" spans="1:10" x14ac:dyDescent="0.45">
      <c r="A7111">
        <v>7776677</v>
      </c>
      <c r="B7111" s="1">
        <v>45466.208333333336</v>
      </c>
      <c r="C7111" t="s">
        <v>7</v>
      </c>
      <c r="D7111" t="s">
        <v>8</v>
      </c>
      <c r="E7111" t="s">
        <v>8796</v>
      </c>
      <c r="F7111">
        <v>635</v>
      </c>
      <c r="G7111">
        <v>3.2000000000000001E-2</v>
      </c>
      <c r="H7111">
        <v>0.17399999999999999</v>
      </c>
      <c r="J7111" s="1" t="str">
        <f t="shared" si="112"/>
        <v>2024-06-23-05</v>
      </c>
    </row>
    <row r="7112" spans="1:10" x14ac:dyDescent="0.45">
      <c r="A7112">
        <v>7776994</v>
      </c>
      <c r="B7112" s="1">
        <v>45466.25</v>
      </c>
      <c r="C7112" t="s">
        <v>7</v>
      </c>
      <c r="D7112" t="s">
        <v>8</v>
      </c>
      <c r="E7112" t="s">
        <v>8796</v>
      </c>
      <c r="F7112">
        <v>635</v>
      </c>
      <c r="G7112">
        <v>4.2999999999999997E-2</v>
      </c>
      <c r="H7112">
        <v>0.22</v>
      </c>
      <c r="J7112" s="1" t="str">
        <f t="shared" si="112"/>
        <v>2024-06-23-06</v>
      </c>
    </row>
    <row r="7113" spans="1:10" x14ac:dyDescent="0.45">
      <c r="A7113">
        <v>7778580</v>
      </c>
      <c r="B7113" s="1">
        <v>45466.291666666664</v>
      </c>
      <c r="C7113" t="s">
        <v>7</v>
      </c>
      <c r="D7113" t="s">
        <v>8</v>
      </c>
      <c r="E7113" t="s">
        <v>8796</v>
      </c>
      <c r="F7113">
        <v>635</v>
      </c>
      <c r="G7113">
        <v>6.6000000000000003E-2</v>
      </c>
      <c r="H7113">
        <v>0.23599999999999999</v>
      </c>
      <c r="J7113" s="1" t="str">
        <f t="shared" si="112"/>
        <v>2024-06-23-07</v>
      </c>
    </row>
    <row r="7114" spans="1:10" x14ac:dyDescent="0.45">
      <c r="A7114">
        <v>7779229</v>
      </c>
      <c r="B7114" s="1">
        <v>45466.333333333336</v>
      </c>
      <c r="C7114" t="s">
        <v>7</v>
      </c>
      <c r="D7114" t="s">
        <v>8</v>
      </c>
      <c r="E7114" t="s">
        <v>8796</v>
      </c>
      <c r="F7114">
        <v>635</v>
      </c>
      <c r="G7114">
        <v>2.3E-2</v>
      </c>
      <c r="H7114">
        <v>0.20100000000000001</v>
      </c>
      <c r="J7114" s="1" t="str">
        <f t="shared" si="112"/>
        <v>2024-06-23-08</v>
      </c>
    </row>
    <row r="7115" spans="1:10" x14ac:dyDescent="0.45">
      <c r="A7115">
        <v>7780577</v>
      </c>
      <c r="B7115" s="1">
        <v>45466.375</v>
      </c>
      <c r="C7115" t="s">
        <v>7</v>
      </c>
      <c r="D7115" t="s">
        <v>8</v>
      </c>
      <c r="E7115" t="s">
        <v>8796</v>
      </c>
      <c r="F7115">
        <v>635</v>
      </c>
      <c r="G7115">
        <v>2.4E-2</v>
      </c>
      <c r="H7115">
        <v>0.20100000000000001</v>
      </c>
      <c r="J7115" s="1" t="str">
        <f t="shared" si="112"/>
        <v>2024-06-23-09</v>
      </c>
    </row>
    <row r="7116" spans="1:10" x14ac:dyDescent="0.45">
      <c r="A7116">
        <v>7781486</v>
      </c>
      <c r="B7116" s="1">
        <v>45466.416666666664</v>
      </c>
      <c r="C7116" t="s">
        <v>7</v>
      </c>
      <c r="D7116" t="s">
        <v>8</v>
      </c>
      <c r="E7116" t="s">
        <v>8796</v>
      </c>
      <c r="F7116">
        <v>635</v>
      </c>
      <c r="G7116">
        <v>2.5999999999999999E-2</v>
      </c>
      <c r="H7116">
        <v>0.28699999999999998</v>
      </c>
      <c r="J7116" s="1" t="str">
        <f t="shared" si="112"/>
        <v>2024-06-23-10</v>
      </c>
    </row>
    <row r="7117" spans="1:10" x14ac:dyDescent="0.45">
      <c r="A7117">
        <v>7783194</v>
      </c>
      <c r="B7117" s="1">
        <v>45466.458333333336</v>
      </c>
      <c r="C7117" t="s">
        <v>7</v>
      </c>
      <c r="D7117" t="s">
        <v>8</v>
      </c>
      <c r="E7117" t="s">
        <v>8796</v>
      </c>
      <c r="F7117">
        <v>635</v>
      </c>
      <c r="G7117">
        <v>7.0000000000000007E-2</v>
      </c>
      <c r="H7117">
        <v>0.14000000000000001</v>
      </c>
      <c r="J7117" s="1" t="str">
        <f t="shared" si="112"/>
        <v>2024-06-23-11</v>
      </c>
    </row>
    <row r="7118" spans="1:10" x14ac:dyDescent="0.45">
      <c r="A7118">
        <v>7783891</v>
      </c>
      <c r="B7118" s="1">
        <v>45466.5</v>
      </c>
      <c r="C7118" t="s">
        <v>7</v>
      </c>
      <c r="D7118" t="s">
        <v>8</v>
      </c>
      <c r="E7118" t="s">
        <v>8796</v>
      </c>
      <c r="F7118">
        <v>635</v>
      </c>
      <c r="G7118">
        <v>0.73799999999999999</v>
      </c>
      <c r="H7118">
        <v>5.2999999999999999E-2</v>
      </c>
      <c r="J7118" s="1" t="str">
        <f t="shared" si="112"/>
        <v>2024-06-23-12</v>
      </c>
    </row>
    <row r="7119" spans="1:10" x14ac:dyDescent="0.45">
      <c r="A7119">
        <v>7785197</v>
      </c>
      <c r="B7119" s="1">
        <v>45466.541666666664</v>
      </c>
      <c r="C7119" t="s">
        <v>7</v>
      </c>
      <c r="D7119" t="s">
        <v>8</v>
      </c>
      <c r="E7119" t="s">
        <v>8796</v>
      </c>
      <c r="F7119">
        <v>635</v>
      </c>
      <c r="G7119">
        <v>0.29599999999999999</v>
      </c>
      <c r="H7119">
        <v>5.2999999999999999E-2</v>
      </c>
      <c r="J7119" s="1" t="str">
        <f t="shared" si="112"/>
        <v>2024-06-23-13</v>
      </c>
    </row>
    <row r="7120" spans="1:10" x14ac:dyDescent="0.45">
      <c r="A7120">
        <v>7786013</v>
      </c>
      <c r="B7120" s="1">
        <v>45466.583333333336</v>
      </c>
      <c r="C7120" t="s">
        <v>7</v>
      </c>
      <c r="D7120" t="s">
        <v>8</v>
      </c>
      <c r="E7120" t="s">
        <v>8796</v>
      </c>
      <c r="F7120">
        <v>635</v>
      </c>
      <c r="G7120">
        <v>0.219</v>
      </c>
      <c r="H7120">
        <v>7.4999999999999997E-2</v>
      </c>
      <c r="J7120" s="1" t="str">
        <f t="shared" si="112"/>
        <v>2024-06-23-14</v>
      </c>
    </row>
    <row r="7121" spans="1:10" x14ac:dyDescent="0.45">
      <c r="A7121">
        <v>7786882</v>
      </c>
      <c r="B7121" s="1">
        <v>45466.625</v>
      </c>
      <c r="C7121" t="s">
        <v>7</v>
      </c>
      <c r="D7121" t="s">
        <v>8</v>
      </c>
      <c r="E7121" t="s">
        <v>8796</v>
      </c>
      <c r="F7121">
        <v>635</v>
      </c>
      <c r="G7121">
        <v>0.33600000000000002</v>
      </c>
      <c r="H7121">
        <v>2.9000000000000001E-2</v>
      </c>
      <c r="J7121" s="1" t="str">
        <f t="shared" si="112"/>
        <v>2024-06-23-15</v>
      </c>
    </row>
    <row r="7122" spans="1:10" x14ac:dyDescent="0.45">
      <c r="A7122">
        <v>7787853</v>
      </c>
      <c r="B7122" s="1">
        <v>45466.666666666664</v>
      </c>
      <c r="C7122" t="s">
        <v>7</v>
      </c>
      <c r="D7122" t="s">
        <v>8</v>
      </c>
      <c r="E7122" t="s">
        <v>8796</v>
      </c>
      <c r="F7122">
        <v>635</v>
      </c>
      <c r="G7122">
        <v>0.55600000000000005</v>
      </c>
      <c r="H7122">
        <v>6.0000000000000001E-3</v>
      </c>
      <c r="J7122" s="1" t="str">
        <f t="shared" si="112"/>
        <v>2024-06-23-16</v>
      </c>
    </row>
    <row r="7123" spans="1:10" x14ac:dyDescent="0.45">
      <c r="A7123">
        <v>7789876</v>
      </c>
      <c r="B7123" s="1">
        <v>45466.708333333336</v>
      </c>
      <c r="C7123" t="s">
        <v>7</v>
      </c>
      <c r="D7123" t="s">
        <v>8</v>
      </c>
      <c r="E7123" t="s">
        <v>8796</v>
      </c>
      <c r="F7123">
        <v>635</v>
      </c>
      <c r="G7123">
        <v>1.1220000000000001</v>
      </c>
      <c r="H7123">
        <v>1.7000000000000001E-2</v>
      </c>
      <c r="J7123" s="1" t="str">
        <f t="shared" si="112"/>
        <v>2024-06-23-17</v>
      </c>
    </row>
    <row r="7124" spans="1:10" x14ac:dyDescent="0.45">
      <c r="A7124">
        <v>7790394</v>
      </c>
      <c r="B7124" s="1">
        <v>45466.75</v>
      </c>
      <c r="C7124" t="s">
        <v>7</v>
      </c>
      <c r="D7124" t="s">
        <v>8</v>
      </c>
      <c r="E7124" t="s">
        <v>8796</v>
      </c>
      <c r="F7124">
        <v>635</v>
      </c>
      <c r="G7124">
        <v>1.583</v>
      </c>
      <c r="H7124">
        <v>5.0000000000000001E-3</v>
      </c>
      <c r="J7124" s="1" t="str">
        <f t="shared" si="112"/>
        <v>2024-06-23-18</v>
      </c>
    </row>
    <row r="7125" spans="1:10" x14ac:dyDescent="0.45">
      <c r="A7125">
        <v>7791216</v>
      </c>
      <c r="B7125" s="1">
        <v>45466.791666666664</v>
      </c>
      <c r="C7125" t="s">
        <v>7</v>
      </c>
      <c r="D7125" t="s">
        <v>8</v>
      </c>
      <c r="E7125" t="s">
        <v>8796</v>
      </c>
      <c r="F7125">
        <v>635</v>
      </c>
      <c r="G7125">
        <v>1.679</v>
      </c>
      <c r="H7125">
        <v>0</v>
      </c>
      <c r="J7125" s="1" t="str">
        <f t="shared" si="112"/>
        <v>2024-06-23-19</v>
      </c>
    </row>
    <row r="7126" spans="1:10" x14ac:dyDescent="0.45">
      <c r="A7126">
        <v>7792689</v>
      </c>
      <c r="B7126" s="1">
        <v>45466.833333333336</v>
      </c>
      <c r="C7126" t="s">
        <v>7</v>
      </c>
      <c r="D7126" t="s">
        <v>8</v>
      </c>
      <c r="E7126" t="s">
        <v>8796</v>
      </c>
      <c r="F7126">
        <v>635</v>
      </c>
      <c r="G7126">
        <v>1.546</v>
      </c>
      <c r="H7126">
        <v>0</v>
      </c>
      <c r="J7126" s="1" t="str">
        <f t="shared" si="112"/>
        <v>2024-06-23-20</v>
      </c>
    </row>
    <row r="7127" spans="1:10" x14ac:dyDescent="0.45">
      <c r="A7127">
        <v>7793742</v>
      </c>
      <c r="B7127" s="1">
        <v>45466.875</v>
      </c>
      <c r="C7127" t="s">
        <v>7</v>
      </c>
      <c r="D7127" t="s">
        <v>8</v>
      </c>
      <c r="E7127" t="s">
        <v>8796</v>
      </c>
      <c r="F7127">
        <v>635</v>
      </c>
      <c r="G7127">
        <v>1.073</v>
      </c>
      <c r="H7127">
        <v>0</v>
      </c>
      <c r="J7127" s="1" t="str">
        <f t="shared" si="112"/>
        <v>2024-06-23-21</v>
      </c>
    </row>
    <row r="7128" spans="1:10" x14ac:dyDescent="0.45">
      <c r="A7128">
        <v>7795369</v>
      </c>
      <c r="B7128" s="1">
        <v>45466.916666666664</v>
      </c>
      <c r="C7128" t="s">
        <v>7</v>
      </c>
      <c r="D7128" t="s">
        <v>8</v>
      </c>
      <c r="E7128" t="s">
        <v>8796</v>
      </c>
      <c r="F7128">
        <v>635</v>
      </c>
      <c r="G7128">
        <v>0.157</v>
      </c>
      <c r="H7128">
        <v>0</v>
      </c>
      <c r="J7128" s="1" t="str">
        <f t="shared" si="112"/>
        <v>2024-06-23-22</v>
      </c>
    </row>
    <row r="7129" spans="1:10" x14ac:dyDescent="0.45">
      <c r="A7129">
        <v>7796398</v>
      </c>
      <c r="B7129" s="1">
        <v>45466.958333333336</v>
      </c>
      <c r="C7129" t="s">
        <v>7</v>
      </c>
      <c r="D7129" t="s">
        <v>8</v>
      </c>
      <c r="E7129" t="s">
        <v>8796</v>
      </c>
      <c r="F7129">
        <v>635</v>
      </c>
      <c r="G7129">
        <v>0.16500000000000001</v>
      </c>
      <c r="H7129">
        <v>0</v>
      </c>
      <c r="J7129" s="1" t="str">
        <f t="shared" si="112"/>
        <v>2024-06-23-23</v>
      </c>
    </row>
    <row r="7130" spans="1:10" x14ac:dyDescent="0.45">
      <c r="A7130">
        <v>7796721</v>
      </c>
      <c r="B7130" s="1">
        <v>45467</v>
      </c>
      <c r="C7130" t="s">
        <v>7</v>
      </c>
      <c r="D7130" t="s">
        <v>8</v>
      </c>
      <c r="E7130" t="s">
        <v>8796</v>
      </c>
      <c r="F7130">
        <v>635</v>
      </c>
      <c r="G7130">
        <v>0.17199999999999999</v>
      </c>
      <c r="H7130">
        <v>0</v>
      </c>
      <c r="J7130" s="1" t="str">
        <f t="shared" si="112"/>
        <v>2024-06-24-00</v>
      </c>
    </row>
    <row r="7131" spans="1:10" x14ac:dyDescent="0.45">
      <c r="A7131">
        <v>7797876</v>
      </c>
      <c r="B7131" s="1">
        <v>45467.041666666664</v>
      </c>
      <c r="C7131" t="s">
        <v>7</v>
      </c>
      <c r="D7131" t="s">
        <v>8</v>
      </c>
      <c r="E7131" t="s">
        <v>8796</v>
      </c>
      <c r="F7131">
        <v>635</v>
      </c>
      <c r="G7131">
        <v>0.31</v>
      </c>
      <c r="H7131">
        <v>0</v>
      </c>
      <c r="J7131" s="1" t="str">
        <f t="shared" si="112"/>
        <v>2024-06-24-01</v>
      </c>
    </row>
    <row r="7132" spans="1:10" x14ac:dyDescent="0.45">
      <c r="A7132">
        <v>7799103</v>
      </c>
      <c r="B7132" s="1">
        <v>45467.083333333336</v>
      </c>
      <c r="C7132" t="s">
        <v>7</v>
      </c>
      <c r="D7132" t="s">
        <v>8</v>
      </c>
      <c r="E7132" t="s">
        <v>8796</v>
      </c>
      <c r="F7132">
        <v>635</v>
      </c>
      <c r="G7132">
        <v>0.26900000000000002</v>
      </c>
      <c r="H7132">
        <v>0</v>
      </c>
      <c r="J7132" s="1" t="str">
        <f t="shared" si="112"/>
        <v>2024-06-24-02</v>
      </c>
    </row>
    <row r="7133" spans="1:10" x14ac:dyDescent="0.45">
      <c r="A7133">
        <v>7800068</v>
      </c>
      <c r="B7133" s="1">
        <v>45467.125</v>
      </c>
      <c r="C7133" t="s">
        <v>7</v>
      </c>
      <c r="D7133" t="s">
        <v>8</v>
      </c>
      <c r="E7133" t="s">
        <v>8796</v>
      </c>
      <c r="F7133">
        <v>635</v>
      </c>
      <c r="G7133">
        <v>0.151</v>
      </c>
      <c r="H7133">
        <v>6.0000000000000001E-3</v>
      </c>
      <c r="J7133" s="1" t="str">
        <f t="shared" si="112"/>
        <v>2024-06-24-03</v>
      </c>
    </row>
    <row r="7134" spans="1:10" x14ac:dyDescent="0.45">
      <c r="A7134">
        <v>7801506</v>
      </c>
      <c r="B7134" s="1">
        <v>45467.166666666664</v>
      </c>
      <c r="C7134" t="s">
        <v>7</v>
      </c>
      <c r="D7134" t="s">
        <v>8</v>
      </c>
      <c r="E7134" t="s">
        <v>8796</v>
      </c>
      <c r="F7134">
        <v>635</v>
      </c>
      <c r="G7134">
        <v>0.25</v>
      </c>
      <c r="H7134">
        <v>2.8000000000000001E-2</v>
      </c>
      <c r="J7134" s="1" t="str">
        <f t="shared" si="112"/>
        <v>2024-06-24-04</v>
      </c>
    </row>
    <row r="7135" spans="1:10" x14ac:dyDescent="0.45">
      <c r="A7135">
        <v>7802910</v>
      </c>
      <c r="B7135" s="1">
        <v>45467.208333333336</v>
      </c>
      <c r="C7135" t="s">
        <v>7</v>
      </c>
      <c r="D7135" t="s">
        <v>8</v>
      </c>
      <c r="E7135" t="s">
        <v>8796</v>
      </c>
      <c r="F7135">
        <v>635</v>
      </c>
      <c r="G7135">
        <v>0.11700000000000001</v>
      </c>
      <c r="H7135">
        <v>0.121</v>
      </c>
      <c r="J7135" s="1" t="str">
        <f t="shared" si="112"/>
        <v>2024-06-24-05</v>
      </c>
    </row>
    <row r="7136" spans="1:10" x14ac:dyDescent="0.45">
      <c r="A7136">
        <v>7803672</v>
      </c>
      <c r="B7136" s="1">
        <v>45467.25</v>
      </c>
      <c r="C7136" t="s">
        <v>7</v>
      </c>
      <c r="D7136" t="s">
        <v>8</v>
      </c>
      <c r="E7136" t="s">
        <v>8796</v>
      </c>
      <c r="F7136">
        <v>635</v>
      </c>
      <c r="G7136">
        <v>0</v>
      </c>
      <c r="H7136">
        <v>0.45100000000000001</v>
      </c>
      <c r="J7136" s="1" t="str">
        <f t="shared" si="112"/>
        <v>2024-06-24-06</v>
      </c>
    </row>
    <row r="7137" spans="1:10" x14ac:dyDescent="0.45">
      <c r="A7137">
        <v>7805006</v>
      </c>
      <c r="B7137" s="1">
        <v>45467.291666666664</v>
      </c>
      <c r="C7137" t="s">
        <v>7</v>
      </c>
      <c r="D7137" t="s">
        <v>8</v>
      </c>
      <c r="E7137" t="s">
        <v>8796</v>
      </c>
      <c r="F7137">
        <v>635</v>
      </c>
      <c r="G7137">
        <v>1E-3</v>
      </c>
      <c r="H7137">
        <v>0.72799999999999998</v>
      </c>
      <c r="J7137" s="1" t="str">
        <f t="shared" si="112"/>
        <v>2024-06-24-07</v>
      </c>
    </row>
    <row r="7138" spans="1:10" x14ac:dyDescent="0.45">
      <c r="A7138">
        <v>7805469</v>
      </c>
      <c r="B7138" s="1">
        <v>45467.333333333336</v>
      </c>
      <c r="C7138" t="s">
        <v>7</v>
      </c>
      <c r="D7138" t="s">
        <v>8</v>
      </c>
      <c r="E7138" t="s">
        <v>8796</v>
      </c>
      <c r="F7138">
        <v>635</v>
      </c>
      <c r="G7138">
        <v>1.4E-2</v>
      </c>
      <c r="H7138">
        <v>0.54600000000000004</v>
      </c>
      <c r="J7138" s="1" t="str">
        <f t="shared" si="112"/>
        <v>2024-06-24-08</v>
      </c>
    </row>
    <row r="7139" spans="1:10" x14ac:dyDescent="0.45">
      <c r="A7139">
        <v>7806452</v>
      </c>
      <c r="B7139" s="1">
        <v>45467.375</v>
      </c>
      <c r="C7139" t="s">
        <v>7</v>
      </c>
      <c r="D7139" t="s">
        <v>8</v>
      </c>
      <c r="E7139" t="s">
        <v>8796</v>
      </c>
      <c r="F7139">
        <v>635</v>
      </c>
      <c r="G7139">
        <v>0</v>
      </c>
      <c r="H7139">
        <v>1.0429999999999999</v>
      </c>
      <c r="J7139" s="1" t="str">
        <f t="shared" si="112"/>
        <v>2024-06-24-09</v>
      </c>
    </row>
    <row r="7140" spans="1:10" x14ac:dyDescent="0.45">
      <c r="A7140">
        <v>7807811</v>
      </c>
      <c r="B7140" s="1">
        <v>45467.416666666664</v>
      </c>
      <c r="C7140" t="s">
        <v>7</v>
      </c>
      <c r="D7140" t="s">
        <v>8</v>
      </c>
      <c r="E7140" t="s">
        <v>8796</v>
      </c>
      <c r="F7140">
        <v>635</v>
      </c>
      <c r="G7140">
        <v>0.29199999999999998</v>
      </c>
      <c r="H7140">
        <v>1.9830000000000001</v>
      </c>
      <c r="J7140" s="1" t="str">
        <f t="shared" si="112"/>
        <v>2024-06-24-10</v>
      </c>
    </row>
    <row r="7141" spans="1:10" x14ac:dyDescent="0.45">
      <c r="A7141">
        <v>7809554</v>
      </c>
      <c r="B7141" s="1">
        <v>45467.458333333336</v>
      </c>
      <c r="C7141" t="s">
        <v>7</v>
      </c>
      <c r="D7141" t="s">
        <v>8</v>
      </c>
      <c r="E7141" t="s">
        <v>8796</v>
      </c>
      <c r="F7141">
        <v>635</v>
      </c>
      <c r="G7141">
        <v>1.7549999999999999</v>
      </c>
      <c r="H7141">
        <v>1.145</v>
      </c>
      <c r="J7141" s="1" t="str">
        <f t="shared" si="112"/>
        <v>2024-06-24-11</v>
      </c>
    </row>
    <row r="7142" spans="1:10" x14ac:dyDescent="0.45">
      <c r="A7142">
        <v>7810024</v>
      </c>
      <c r="B7142" s="1">
        <v>45467.5</v>
      </c>
      <c r="C7142" t="s">
        <v>7</v>
      </c>
      <c r="D7142" t="s">
        <v>8</v>
      </c>
      <c r="E7142" t="s">
        <v>8796</v>
      </c>
      <c r="F7142">
        <v>635</v>
      </c>
      <c r="G7142">
        <v>2.1429999999999998</v>
      </c>
      <c r="H7142">
        <v>0.47299999999999998</v>
      </c>
      <c r="J7142" s="1" t="str">
        <f t="shared" si="112"/>
        <v>2024-06-24-12</v>
      </c>
    </row>
    <row r="7143" spans="1:10" x14ac:dyDescent="0.45">
      <c r="A7143">
        <v>7811065</v>
      </c>
      <c r="B7143" s="1">
        <v>45467.541666666664</v>
      </c>
      <c r="C7143" t="s">
        <v>7</v>
      </c>
      <c r="D7143" t="s">
        <v>8</v>
      </c>
      <c r="E7143" t="s">
        <v>8796</v>
      </c>
      <c r="F7143">
        <v>635</v>
      </c>
      <c r="G7143">
        <v>2.113</v>
      </c>
      <c r="H7143">
        <v>0.47899999999999998</v>
      </c>
      <c r="J7143" s="1" t="str">
        <f t="shared" si="112"/>
        <v>2024-06-24-13</v>
      </c>
    </row>
    <row r="7144" spans="1:10" x14ac:dyDescent="0.45">
      <c r="A7144">
        <v>7812398</v>
      </c>
      <c r="B7144" s="1">
        <v>45467.583333333336</v>
      </c>
      <c r="C7144" t="s">
        <v>7</v>
      </c>
      <c r="D7144" t="s">
        <v>8</v>
      </c>
      <c r="E7144" t="s">
        <v>8796</v>
      </c>
      <c r="F7144">
        <v>635</v>
      </c>
      <c r="G7144">
        <v>1.4179999999999999</v>
      </c>
      <c r="H7144">
        <v>1.381</v>
      </c>
      <c r="J7144" s="1" t="str">
        <f t="shared" si="112"/>
        <v>2024-06-24-14</v>
      </c>
    </row>
    <row r="7145" spans="1:10" x14ac:dyDescent="0.45">
      <c r="A7145">
        <v>7813789</v>
      </c>
      <c r="B7145" s="1">
        <v>45467.625</v>
      </c>
      <c r="C7145" t="s">
        <v>7</v>
      </c>
      <c r="D7145" t="s">
        <v>8</v>
      </c>
      <c r="E7145" t="s">
        <v>8796</v>
      </c>
      <c r="F7145">
        <v>635</v>
      </c>
      <c r="G7145">
        <v>5.0999999999999997E-2</v>
      </c>
      <c r="H7145">
        <v>1.496</v>
      </c>
      <c r="J7145" s="1" t="str">
        <f t="shared" si="112"/>
        <v>2024-06-24-15</v>
      </c>
    </row>
    <row r="7146" spans="1:10" x14ac:dyDescent="0.45">
      <c r="A7146">
        <v>7814419</v>
      </c>
      <c r="B7146" s="1">
        <v>45467.666666666664</v>
      </c>
      <c r="C7146" t="s">
        <v>7</v>
      </c>
      <c r="D7146" t="s">
        <v>8</v>
      </c>
      <c r="E7146" t="s">
        <v>8796</v>
      </c>
      <c r="F7146">
        <v>635</v>
      </c>
      <c r="G7146">
        <v>2.5000000000000001E-2</v>
      </c>
      <c r="H7146">
        <v>0.311</v>
      </c>
      <c r="J7146" s="1" t="str">
        <f t="shared" si="112"/>
        <v>2024-06-24-16</v>
      </c>
    </row>
    <row r="7147" spans="1:10" x14ac:dyDescent="0.45">
      <c r="A7147">
        <v>7815356</v>
      </c>
      <c r="B7147" s="1">
        <v>45467.708333333336</v>
      </c>
      <c r="C7147" t="s">
        <v>7</v>
      </c>
      <c r="D7147" t="s">
        <v>8</v>
      </c>
      <c r="E7147" t="s">
        <v>8796</v>
      </c>
      <c r="F7147">
        <v>635</v>
      </c>
      <c r="G7147">
        <v>2.1999999999999999E-2</v>
      </c>
      <c r="H7147">
        <v>0.152</v>
      </c>
      <c r="J7147" s="1" t="str">
        <f t="shared" si="112"/>
        <v>2024-06-24-17</v>
      </c>
    </row>
    <row r="7148" spans="1:10" x14ac:dyDescent="0.45">
      <c r="A7148">
        <v>7816379</v>
      </c>
      <c r="B7148" s="1">
        <v>45467.75</v>
      </c>
      <c r="C7148" t="s">
        <v>7</v>
      </c>
      <c r="D7148" t="s">
        <v>8</v>
      </c>
      <c r="E7148" t="s">
        <v>8796</v>
      </c>
      <c r="F7148">
        <v>635</v>
      </c>
      <c r="G7148">
        <v>0.309</v>
      </c>
      <c r="H7148">
        <v>3.1E-2</v>
      </c>
      <c r="J7148" s="1" t="str">
        <f t="shared" si="112"/>
        <v>2024-06-24-18</v>
      </c>
    </row>
    <row r="7149" spans="1:10" x14ac:dyDescent="0.45">
      <c r="A7149">
        <v>7818254</v>
      </c>
      <c r="B7149" s="1">
        <v>45467.791666666664</v>
      </c>
      <c r="C7149" t="s">
        <v>7</v>
      </c>
      <c r="D7149" t="s">
        <v>8</v>
      </c>
      <c r="E7149" t="s">
        <v>8796</v>
      </c>
      <c r="F7149">
        <v>635</v>
      </c>
      <c r="G7149">
        <v>0.33500000000000002</v>
      </c>
      <c r="H7149">
        <v>0</v>
      </c>
      <c r="J7149" s="1" t="str">
        <f t="shared" si="112"/>
        <v>2024-06-24-19</v>
      </c>
    </row>
    <row r="7150" spans="1:10" x14ac:dyDescent="0.45">
      <c r="A7150">
        <v>7818402</v>
      </c>
      <c r="B7150" s="1">
        <v>45467.833333333336</v>
      </c>
      <c r="C7150" t="s">
        <v>7</v>
      </c>
      <c r="D7150" t="s">
        <v>8</v>
      </c>
      <c r="E7150" t="s">
        <v>8796</v>
      </c>
      <c r="F7150">
        <v>635</v>
      </c>
      <c r="G7150">
        <v>0.222</v>
      </c>
      <c r="H7150">
        <v>0</v>
      </c>
      <c r="J7150" s="1" t="str">
        <f t="shared" si="112"/>
        <v>2024-06-24-20</v>
      </c>
    </row>
    <row r="7151" spans="1:10" x14ac:dyDescent="0.45">
      <c r="A7151">
        <v>7819800</v>
      </c>
      <c r="B7151" s="1">
        <v>45467.875</v>
      </c>
      <c r="C7151" t="s">
        <v>7</v>
      </c>
      <c r="D7151" t="s">
        <v>8</v>
      </c>
      <c r="E7151" t="s">
        <v>8796</v>
      </c>
      <c r="F7151">
        <v>635</v>
      </c>
      <c r="G7151">
        <v>0.19900000000000001</v>
      </c>
      <c r="H7151">
        <v>0</v>
      </c>
      <c r="J7151" s="1" t="str">
        <f t="shared" si="112"/>
        <v>2024-06-24-21</v>
      </c>
    </row>
    <row r="7152" spans="1:10" x14ac:dyDescent="0.45">
      <c r="A7152">
        <v>7820665</v>
      </c>
      <c r="B7152" s="1">
        <v>45467.916666666664</v>
      </c>
      <c r="C7152" t="s">
        <v>7</v>
      </c>
      <c r="D7152" t="s">
        <v>8</v>
      </c>
      <c r="E7152" t="s">
        <v>8796</v>
      </c>
      <c r="F7152">
        <v>635</v>
      </c>
      <c r="G7152">
        <v>0.19400000000000001</v>
      </c>
      <c r="H7152">
        <v>0</v>
      </c>
      <c r="J7152" s="1" t="str">
        <f t="shared" si="112"/>
        <v>2024-06-24-22</v>
      </c>
    </row>
    <row r="7153" spans="1:10" x14ac:dyDescent="0.45">
      <c r="A7153">
        <v>7822470</v>
      </c>
      <c r="B7153" s="1">
        <v>45467.958333333336</v>
      </c>
      <c r="C7153" t="s">
        <v>7</v>
      </c>
      <c r="D7153" t="s">
        <v>8</v>
      </c>
      <c r="E7153" t="s">
        <v>8796</v>
      </c>
      <c r="F7153">
        <v>635</v>
      </c>
      <c r="G7153">
        <v>0.19400000000000001</v>
      </c>
      <c r="H7153">
        <v>0</v>
      </c>
      <c r="J7153" s="1" t="str">
        <f t="shared" si="112"/>
        <v>2024-06-24-23</v>
      </c>
    </row>
    <row r="7154" spans="1:10" x14ac:dyDescent="0.45">
      <c r="A7154">
        <v>7823530</v>
      </c>
      <c r="B7154" s="1">
        <v>45468</v>
      </c>
      <c r="C7154" t="s">
        <v>7</v>
      </c>
      <c r="D7154" t="s">
        <v>8</v>
      </c>
      <c r="E7154" t="s">
        <v>8796</v>
      </c>
      <c r="F7154">
        <v>635</v>
      </c>
      <c r="G7154">
        <v>0.13400000000000001</v>
      </c>
      <c r="H7154">
        <v>0</v>
      </c>
      <c r="J7154" s="1" t="str">
        <f t="shared" si="112"/>
        <v>2024-06-25-00</v>
      </c>
    </row>
    <row r="7155" spans="1:10" x14ac:dyDescent="0.45">
      <c r="A7155">
        <v>7823984</v>
      </c>
      <c r="B7155" s="1">
        <v>45468.041666666664</v>
      </c>
      <c r="C7155" t="s">
        <v>7</v>
      </c>
      <c r="D7155" t="s">
        <v>8</v>
      </c>
      <c r="E7155" t="s">
        <v>8796</v>
      </c>
      <c r="F7155">
        <v>635</v>
      </c>
      <c r="G7155">
        <v>0.14599999999999999</v>
      </c>
      <c r="H7155">
        <v>0</v>
      </c>
      <c r="J7155" s="1" t="str">
        <f t="shared" si="112"/>
        <v>2024-06-25-01</v>
      </c>
    </row>
    <row r="7156" spans="1:10" x14ac:dyDescent="0.45">
      <c r="A7156">
        <v>7825011</v>
      </c>
      <c r="B7156" s="1">
        <v>45468.083333333336</v>
      </c>
      <c r="C7156" t="s">
        <v>7</v>
      </c>
      <c r="D7156" t="s">
        <v>8</v>
      </c>
      <c r="E7156" t="s">
        <v>8796</v>
      </c>
      <c r="F7156">
        <v>635</v>
      </c>
      <c r="G7156">
        <v>0.188</v>
      </c>
      <c r="H7156">
        <v>1.4E-2</v>
      </c>
      <c r="J7156" s="1" t="str">
        <f t="shared" si="112"/>
        <v>2024-06-25-02</v>
      </c>
    </row>
    <row r="7157" spans="1:10" x14ac:dyDescent="0.45">
      <c r="A7157">
        <v>7826792</v>
      </c>
      <c r="B7157" s="1">
        <v>45468.125</v>
      </c>
      <c r="C7157" t="s">
        <v>7</v>
      </c>
      <c r="D7157" t="s">
        <v>8</v>
      </c>
      <c r="E7157" t="s">
        <v>8796</v>
      </c>
      <c r="F7157">
        <v>635</v>
      </c>
      <c r="G7157">
        <v>6.3E-2</v>
      </c>
      <c r="H7157">
        <v>0.113</v>
      </c>
      <c r="J7157" s="1" t="str">
        <f t="shared" si="112"/>
        <v>2024-06-25-03</v>
      </c>
    </row>
    <row r="7158" spans="1:10" x14ac:dyDescent="0.45">
      <c r="A7158">
        <v>7827918</v>
      </c>
      <c r="B7158" s="1">
        <v>45468.166666666664</v>
      </c>
      <c r="C7158" t="s">
        <v>7</v>
      </c>
      <c r="D7158" t="s">
        <v>8</v>
      </c>
      <c r="E7158" t="s">
        <v>8796</v>
      </c>
      <c r="F7158">
        <v>635</v>
      </c>
      <c r="G7158">
        <v>0.12</v>
      </c>
      <c r="H7158">
        <v>0.53700000000000003</v>
      </c>
      <c r="J7158" s="1" t="str">
        <f t="shared" si="112"/>
        <v>2024-06-25-04</v>
      </c>
    </row>
    <row r="7159" spans="1:10" x14ac:dyDescent="0.45">
      <c r="A7159">
        <v>7829290</v>
      </c>
      <c r="B7159" s="1">
        <v>45468.208333333336</v>
      </c>
      <c r="C7159" t="s">
        <v>7</v>
      </c>
      <c r="D7159" t="s">
        <v>8</v>
      </c>
      <c r="E7159" t="s">
        <v>8796</v>
      </c>
      <c r="F7159">
        <v>635</v>
      </c>
      <c r="G7159">
        <v>0</v>
      </c>
      <c r="H7159">
        <v>1.41</v>
      </c>
      <c r="J7159" s="1" t="str">
        <f t="shared" si="112"/>
        <v>2024-06-25-05</v>
      </c>
    </row>
    <row r="7160" spans="1:10" x14ac:dyDescent="0.45">
      <c r="A7160">
        <v>7829952</v>
      </c>
      <c r="B7160" s="1">
        <v>45468.25</v>
      </c>
      <c r="C7160" t="s">
        <v>7</v>
      </c>
      <c r="D7160" t="s">
        <v>8</v>
      </c>
      <c r="E7160" t="s">
        <v>8796</v>
      </c>
      <c r="F7160">
        <v>635</v>
      </c>
      <c r="G7160">
        <v>0</v>
      </c>
      <c r="H7160">
        <v>2.3610000000000002</v>
      </c>
      <c r="J7160" s="1" t="str">
        <f t="shared" si="112"/>
        <v>2024-06-25-06</v>
      </c>
    </row>
    <row r="7161" spans="1:10" x14ac:dyDescent="0.45">
      <c r="A7161">
        <v>7831394</v>
      </c>
      <c r="B7161" s="1">
        <v>45468.291666666664</v>
      </c>
      <c r="C7161" t="s">
        <v>7</v>
      </c>
      <c r="D7161" t="s">
        <v>8</v>
      </c>
      <c r="E7161" t="s">
        <v>8796</v>
      </c>
      <c r="F7161">
        <v>635</v>
      </c>
      <c r="G7161">
        <v>1.9</v>
      </c>
      <c r="H7161">
        <v>2.34</v>
      </c>
      <c r="J7161" s="1" t="str">
        <f t="shared" si="112"/>
        <v>2024-06-25-07</v>
      </c>
    </row>
    <row r="7162" spans="1:10" x14ac:dyDescent="0.45">
      <c r="A7162">
        <v>7831784</v>
      </c>
      <c r="B7162" s="1">
        <v>45468.333333333336</v>
      </c>
      <c r="C7162" t="s">
        <v>7</v>
      </c>
      <c r="D7162" t="s">
        <v>8</v>
      </c>
      <c r="E7162" t="s">
        <v>8796</v>
      </c>
      <c r="F7162">
        <v>635</v>
      </c>
      <c r="G7162">
        <v>2.56</v>
      </c>
      <c r="H7162">
        <v>2.4489999999999998</v>
      </c>
      <c r="J7162" s="1" t="str">
        <f t="shared" si="112"/>
        <v>2024-06-25-08</v>
      </c>
    </row>
    <row r="7163" spans="1:10" x14ac:dyDescent="0.45">
      <c r="A7163">
        <v>7833187</v>
      </c>
      <c r="B7163" s="1">
        <v>45468.375</v>
      </c>
      <c r="C7163" t="s">
        <v>7</v>
      </c>
      <c r="D7163" t="s">
        <v>8</v>
      </c>
      <c r="E7163" t="s">
        <v>8796</v>
      </c>
      <c r="F7163">
        <v>635</v>
      </c>
      <c r="G7163">
        <v>0.751</v>
      </c>
      <c r="H7163">
        <v>2.8929999999999998</v>
      </c>
      <c r="J7163" s="1" t="str">
        <f t="shared" si="112"/>
        <v>2024-06-25-09</v>
      </c>
    </row>
    <row r="7164" spans="1:10" x14ac:dyDescent="0.45">
      <c r="A7164">
        <v>7834427</v>
      </c>
      <c r="B7164" s="1">
        <v>45468.416666666664</v>
      </c>
      <c r="C7164" t="s">
        <v>7</v>
      </c>
      <c r="D7164" t="s">
        <v>8</v>
      </c>
      <c r="E7164" t="s">
        <v>8796</v>
      </c>
      <c r="F7164">
        <v>635</v>
      </c>
      <c r="G7164">
        <v>0.31</v>
      </c>
      <c r="H7164">
        <v>3.5489999999999999</v>
      </c>
      <c r="J7164" s="1" t="str">
        <f t="shared" si="112"/>
        <v>2024-06-25-10</v>
      </c>
    </row>
    <row r="7165" spans="1:10" x14ac:dyDescent="0.45">
      <c r="A7165">
        <v>7835340</v>
      </c>
      <c r="B7165" s="1">
        <v>45468.458333333336</v>
      </c>
      <c r="C7165" t="s">
        <v>7</v>
      </c>
      <c r="D7165" t="s">
        <v>8</v>
      </c>
      <c r="E7165" t="s">
        <v>8796</v>
      </c>
      <c r="F7165">
        <v>635</v>
      </c>
      <c r="G7165">
        <v>1E-3</v>
      </c>
      <c r="H7165">
        <v>2.8809999999999998</v>
      </c>
      <c r="J7165" s="1" t="str">
        <f t="shared" si="112"/>
        <v>2024-06-25-11</v>
      </c>
    </row>
    <row r="7166" spans="1:10" x14ac:dyDescent="0.45">
      <c r="A7166">
        <v>7836305</v>
      </c>
      <c r="B7166" s="1">
        <v>45468.5</v>
      </c>
      <c r="C7166" t="s">
        <v>7</v>
      </c>
      <c r="D7166" t="s">
        <v>8</v>
      </c>
      <c r="E7166" t="s">
        <v>8796</v>
      </c>
      <c r="F7166">
        <v>635</v>
      </c>
      <c r="G7166">
        <v>0</v>
      </c>
      <c r="H7166">
        <v>3.7559999999999998</v>
      </c>
      <c r="J7166" s="1" t="str">
        <f t="shared" si="112"/>
        <v>2024-06-25-12</v>
      </c>
    </row>
    <row r="7167" spans="1:10" x14ac:dyDescent="0.45">
      <c r="A7167">
        <v>7837789</v>
      </c>
      <c r="B7167" s="1">
        <v>45468.541666666664</v>
      </c>
      <c r="C7167" t="s">
        <v>7</v>
      </c>
      <c r="D7167" t="s">
        <v>8</v>
      </c>
      <c r="E7167" t="s">
        <v>8796</v>
      </c>
      <c r="F7167">
        <v>635</v>
      </c>
      <c r="G7167">
        <v>0</v>
      </c>
      <c r="H7167">
        <v>3.3959999999999999</v>
      </c>
      <c r="J7167" s="1" t="str">
        <f t="shared" si="112"/>
        <v>2024-06-25-13</v>
      </c>
    </row>
    <row r="7168" spans="1:10" x14ac:dyDescent="0.45">
      <c r="A7168">
        <v>7838322</v>
      </c>
      <c r="B7168" s="1">
        <v>45468.583333333336</v>
      </c>
      <c r="C7168" t="s">
        <v>7</v>
      </c>
      <c r="D7168" t="s">
        <v>8</v>
      </c>
      <c r="E7168" t="s">
        <v>8796</v>
      </c>
      <c r="F7168">
        <v>635</v>
      </c>
      <c r="G7168">
        <v>0</v>
      </c>
      <c r="H7168">
        <v>2.6259999999999999</v>
      </c>
      <c r="J7168" s="1" t="str">
        <f t="shared" si="112"/>
        <v>2024-06-25-14</v>
      </c>
    </row>
    <row r="7169" spans="1:10" x14ac:dyDescent="0.45">
      <c r="A7169">
        <v>7839945</v>
      </c>
      <c r="B7169" s="1">
        <v>45468.625</v>
      </c>
      <c r="C7169" t="s">
        <v>7</v>
      </c>
      <c r="D7169" t="s">
        <v>8</v>
      </c>
      <c r="E7169" t="s">
        <v>8796</v>
      </c>
      <c r="F7169">
        <v>635</v>
      </c>
      <c r="G7169">
        <v>5.8000000000000003E-2</v>
      </c>
      <c r="H7169">
        <v>1.726</v>
      </c>
      <c r="J7169" s="1" t="str">
        <f t="shared" si="112"/>
        <v>2024-06-25-15</v>
      </c>
    </row>
    <row r="7170" spans="1:10" x14ac:dyDescent="0.45">
      <c r="A7170">
        <v>7841316</v>
      </c>
      <c r="B7170" s="1">
        <v>45468.666666666664</v>
      </c>
      <c r="C7170" t="s">
        <v>7</v>
      </c>
      <c r="D7170" t="s">
        <v>8</v>
      </c>
      <c r="E7170" t="s">
        <v>8796</v>
      </c>
      <c r="F7170">
        <v>635</v>
      </c>
      <c r="G7170">
        <v>0.13900000000000001</v>
      </c>
      <c r="H7170">
        <v>0.80300000000000005</v>
      </c>
      <c r="J7170" s="1" t="str">
        <f t="shared" si="112"/>
        <v>2024-06-25-16</v>
      </c>
    </row>
    <row r="7171" spans="1:10" x14ac:dyDescent="0.45">
      <c r="A7171">
        <v>7841867</v>
      </c>
      <c r="B7171" s="1">
        <v>45468.708333333336</v>
      </c>
      <c r="C7171" t="s">
        <v>7</v>
      </c>
      <c r="D7171" t="s">
        <v>8</v>
      </c>
      <c r="E7171" t="s">
        <v>8796</v>
      </c>
      <c r="F7171">
        <v>635</v>
      </c>
      <c r="G7171">
        <v>0.129</v>
      </c>
      <c r="H7171">
        <v>0.11799999999999999</v>
      </c>
      <c r="J7171" s="1" t="str">
        <f t="shared" ref="J7171:J7234" si="113">TEXT(YEAR(B7171),"0000")&amp;"-"&amp;TEXT(MONTH(B7171),"00")&amp;"-"&amp;TEXT(DAY(B7171),"00")&amp;"-"&amp;TEXT(HOUR(B7171),"00")</f>
        <v>2024-06-25-17</v>
      </c>
    </row>
    <row r="7172" spans="1:10" x14ac:dyDescent="0.45">
      <c r="A7172">
        <v>7842536</v>
      </c>
      <c r="B7172" s="1">
        <v>45468.75</v>
      </c>
      <c r="C7172" t="s">
        <v>7</v>
      </c>
      <c r="D7172" t="s">
        <v>8</v>
      </c>
      <c r="E7172" t="s">
        <v>8796</v>
      </c>
      <c r="F7172">
        <v>635</v>
      </c>
      <c r="G7172">
        <v>0.29499999999999998</v>
      </c>
      <c r="H7172">
        <v>2.1000000000000001E-2</v>
      </c>
      <c r="J7172" s="1" t="str">
        <f t="shared" si="113"/>
        <v>2024-06-25-18</v>
      </c>
    </row>
    <row r="7173" spans="1:10" x14ac:dyDescent="0.45">
      <c r="A7173">
        <v>7843971</v>
      </c>
      <c r="B7173" s="1">
        <v>45468.791666666664</v>
      </c>
      <c r="C7173" t="s">
        <v>7</v>
      </c>
      <c r="D7173" t="s">
        <v>8</v>
      </c>
      <c r="E7173" t="s">
        <v>8796</v>
      </c>
      <c r="F7173">
        <v>635</v>
      </c>
      <c r="G7173">
        <v>0.27700000000000002</v>
      </c>
      <c r="H7173">
        <v>1E-3</v>
      </c>
      <c r="J7173" s="1" t="str">
        <f t="shared" si="113"/>
        <v>2024-06-25-19</v>
      </c>
    </row>
    <row r="7174" spans="1:10" x14ac:dyDescent="0.45">
      <c r="A7174">
        <v>7845705</v>
      </c>
      <c r="B7174" s="1">
        <v>45468.833333333336</v>
      </c>
      <c r="C7174" t="s">
        <v>7</v>
      </c>
      <c r="D7174" t="s">
        <v>8</v>
      </c>
      <c r="E7174" t="s">
        <v>8796</v>
      </c>
      <c r="F7174">
        <v>635</v>
      </c>
      <c r="G7174">
        <v>0.314</v>
      </c>
      <c r="H7174">
        <v>0</v>
      </c>
      <c r="J7174" s="1" t="str">
        <f t="shared" si="113"/>
        <v>2024-06-25-20</v>
      </c>
    </row>
    <row r="7175" spans="1:10" x14ac:dyDescent="0.45">
      <c r="A7175">
        <v>7846797</v>
      </c>
      <c r="B7175" s="1">
        <v>45468.875</v>
      </c>
      <c r="C7175" t="s">
        <v>7</v>
      </c>
      <c r="D7175" t="s">
        <v>8</v>
      </c>
      <c r="E7175" t="s">
        <v>8796</v>
      </c>
      <c r="F7175">
        <v>635</v>
      </c>
      <c r="G7175">
        <v>0.16800000000000001</v>
      </c>
      <c r="H7175">
        <v>0</v>
      </c>
      <c r="J7175" s="1" t="str">
        <f t="shared" si="113"/>
        <v>2024-06-25-21</v>
      </c>
    </row>
    <row r="7176" spans="1:10" x14ac:dyDescent="0.45">
      <c r="A7176">
        <v>7847468</v>
      </c>
      <c r="B7176" s="1">
        <v>45468.916666666664</v>
      </c>
      <c r="C7176" t="s">
        <v>7</v>
      </c>
      <c r="D7176" t="s">
        <v>8</v>
      </c>
      <c r="E7176" t="s">
        <v>8796</v>
      </c>
      <c r="F7176">
        <v>635</v>
      </c>
      <c r="G7176">
        <v>0.14099999999999999</v>
      </c>
      <c r="H7176">
        <v>0</v>
      </c>
      <c r="J7176" s="1" t="str">
        <f t="shared" si="113"/>
        <v>2024-06-25-22</v>
      </c>
    </row>
    <row r="7177" spans="1:10" x14ac:dyDescent="0.45">
      <c r="A7177">
        <v>7848472</v>
      </c>
      <c r="B7177" s="1">
        <v>45468.958333333336</v>
      </c>
      <c r="C7177" t="s">
        <v>7</v>
      </c>
      <c r="D7177" t="s">
        <v>8</v>
      </c>
      <c r="E7177" t="s">
        <v>8796</v>
      </c>
      <c r="F7177">
        <v>635</v>
      </c>
      <c r="G7177">
        <v>0.13900000000000001</v>
      </c>
      <c r="H7177">
        <v>0</v>
      </c>
      <c r="J7177" s="1" t="str">
        <f t="shared" si="113"/>
        <v>2024-06-25-23</v>
      </c>
    </row>
    <row r="7178" spans="1:10" x14ac:dyDescent="0.45">
      <c r="A7178">
        <v>7850155</v>
      </c>
      <c r="B7178" s="1">
        <v>45469</v>
      </c>
      <c r="C7178" t="s">
        <v>7</v>
      </c>
      <c r="D7178" t="s">
        <v>8</v>
      </c>
      <c r="E7178" t="s">
        <v>8796</v>
      </c>
      <c r="F7178">
        <v>635</v>
      </c>
      <c r="G7178">
        <v>9.2999999999999999E-2</v>
      </c>
      <c r="H7178">
        <v>0</v>
      </c>
      <c r="J7178" s="1" t="str">
        <f t="shared" si="113"/>
        <v>2024-06-26-00</v>
      </c>
    </row>
    <row r="7179" spans="1:10" x14ac:dyDescent="0.45">
      <c r="A7179">
        <v>7850754</v>
      </c>
      <c r="B7179" s="1">
        <v>45469.041666666664</v>
      </c>
      <c r="C7179" t="s">
        <v>7</v>
      </c>
      <c r="D7179" t="s">
        <v>8</v>
      </c>
      <c r="E7179" t="s">
        <v>8796</v>
      </c>
      <c r="F7179">
        <v>635</v>
      </c>
      <c r="G7179">
        <v>0.17699999999999999</v>
      </c>
      <c r="H7179">
        <v>0</v>
      </c>
      <c r="J7179" s="1" t="str">
        <f t="shared" si="113"/>
        <v>2024-06-26-01</v>
      </c>
    </row>
    <row r="7180" spans="1:10" x14ac:dyDescent="0.45">
      <c r="A7180">
        <v>7851360</v>
      </c>
      <c r="B7180" s="1">
        <v>45469.083333333336</v>
      </c>
      <c r="C7180" t="s">
        <v>7</v>
      </c>
      <c r="D7180" t="s">
        <v>8</v>
      </c>
      <c r="E7180" t="s">
        <v>8796</v>
      </c>
      <c r="F7180">
        <v>635</v>
      </c>
      <c r="G7180">
        <v>0.26900000000000002</v>
      </c>
      <c r="H7180">
        <v>1.0999999999999999E-2</v>
      </c>
      <c r="J7180" s="1" t="str">
        <f t="shared" si="113"/>
        <v>2024-06-26-02</v>
      </c>
    </row>
    <row r="7181" spans="1:10" x14ac:dyDescent="0.45">
      <c r="A7181">
        <v>7853358</v>
      </c>
      <c r="B7181" s="1">
        <v>45469.125</v>
      </c>
      <c r="C7181" t="s">
        <v>7</v>
      </c>
      <c r="D7181" t="s">
        <v>8</v>
      </c>
      <c r="E7181" t="s">
        <v>8796</v>
      </c>
      <c r="F7181">
        <v>635</v>
      </c>
      <c r="G7181">
        <v>0.224</v>
      </c>
      <c r="H7181">
        <v>6.0999999999999999E-2</v>
      </c>
      <c r="J7181" s="1" t="str">
        <f t="shared" si="113"/>
        <v>2024-06-26-03</v>
      </c>
    </row>
    <row r="7182" spans="1:10" x14ac:dyDescent="0.45">
      <c r="A7182">
        <v>7853943</v>
      </c>
      <c r="B7182" s="1">
        <v>45469.166666666664</v>
      </c>
      <c r="C7182" t="s">
        <v>7</v>
      </c>
      <c r="D7182" t="s">
        <v>8</v>
      </c>
      <c r="E7182" t="s">
        <v>8796</v>
      </c>
      <c r="F7182">
        <v>635</v>
      </c>
      <c r="G7182">
        <v>0</v>
      </c>
      <c r="H7182">
        <v>0.52400000000000002</v>
      </c>
      <c r="J7182" s="1" t="str">
        <f t="shared" si="113"/>
        <v>2024-06-26-04</v>
      </c>
    </row>
    <row r="7183" spans="1:10" x14ac:dyDescent="0.45">
      <c r="A7183">
        <v>7854746</v>
      </c>
      <c r="B7183" s="1">
        <v>45469.208333333336</v>
      </c>
      <c r="C7183" t="s">
        <v>7</v>
      </c>
      <c r="D7183" t="s">
        <v>8</v>
      </c>
      <c r="E7183" t="s">
        <v>8796</v>
      </c>
      <c r="F7183">
        <v>635</v>
      </c>
      <c r="G7183">
        <v>0</v>
      </c>
      <c r="H7183">
        <v>1.512</v>
      </c>
      <c r="J7183" s="1" t="str">
        <f t="shared" si="113"/>
        <v>2024-06-26-05</v>
      </c>
    </row>
    <row r="7184" spans="1:10" x14ac:dyDescent="0.45">
      <c r="A7184">
        <v>7855872</v>
      </c>
      <c r="B7184" s="1">
        <v>45469.25</v>
      </c>
      <c r="C7184" t="s">
        <v>7</v>
      </c>
      <c r="D7184" t="s">
        <v>8</v>
      </c>
      <c r="E7184" t="s">
        <v>8796</v>
      </c>
      <c r="F7184">
        <v>635</v>
      </c>
      <c r="G7184">
        <v>0</v>
      </c>
      <c r="H7184">
        <v>2.44</v>
      </c>
      <c r="J7184" s="1" t="str">
        <f t="shared" si="113"/>
        <v>2024-06-26-06</v>
      </c>
    </row>
    <row r="7185" spans="1:10" x14ac:dyDescent="0.45">
      <c r="A7185">
        <v>7856846</v>
      </c>
      <c r="B7185" s="1">
        <v>45469.291666666664</v>
      </c>
      <c r="C7185" t="s">
        <v>7</v>
      </c>
      <c r="D7185" t="s">
        <v>8</v>
      </c>
      <c r="E7185" t="s">
        <v>8796</v>
      </c>
      <c r="F7185">
        <v>635</v>
      </c>
      <c r="G7185">
        <v>0</v>
      </c>
      <c r="H7185">
        <v>3.1339999999999999</v>
      </c>
      <c r="J7185" s="1" t="str">
        <f t="shared" si="113"/>
        <v>2024-06-26-07</v>
      </c>
    </row>
    <row r="7186" spans="1:10" x14ac:dyDescent="0.45">
      <c r="A7186">
        <v>7857998</v>
      </c>
      <c r="B7186" s="1">
        <v>45469.333333333336</v>
      </c>
      <c r="C7186" t="s">
        <v>7</v>
      </c>
      <c r="D7186" t="s">
        <v>8</v>
      </c>
      <c r="E7186" t="s">
        <v>8796</v>
      </c>
      <c r="F7186">
        <v>635</v>
      </c>
      <c r="G7186">
        <v>0</v>
      </c>
      <c r="H7186">
        <v>3.7679999999999998</v>
      </c>
      <c r="J7186" s="1" t="str">
        <f t="shared" si="113"/>
        <v>2024-06-26-08</v>
      </c>
    </row>
    <row r="7187" spans="1:10" x14ac:dyDescent="0.45">
      <c r="A7187">
        <v>7859782</v>
      </c>
      <c r="B7187" s="1">
        <v>45469.375</v>
      </c>
      <c r="C7187" t="s">
        <v>7</v>
      </c>
      <c r="D7187" t="s">
        <v>8</v>
      </c>
      <c r="E7187" t="s">
        <v>8796</v>
      </c>
      <c r="F7187">
        <v>635</v>
      </c>
      <c r="G7187">
        <v>0</v>
      </c>
      <c r="H7187">
        <v>2.66</v>
      </c>
      <c r="J7187" s="1" t="str">
        <f t="shared" si="113"/>
        <v>2024-06-26-09</v>
      </c>
    </row>
    <row r="7188" spans="1:10" x14ac:dyDescent="0.45">
      <c r="A7188">
        <v>7861000</v>
      </c>
      <c r="B7188" s="1">
        <v>45469.416666666664</v>
      </c>
      <c r="C7188" t="s">
        <v>7</v>
      </c>
      <c r="D7188" t="s">
        <v>8</v>
      </c>
      <c r="E7188" t="s">
        <v>8796</v>
      </c>
      <c r="F7188">
        <v>635</v>
      </c>
      <c r="G7188">
        <v>0</v>
      </c>
      <c r="H7188">
        <v>4.4939999999999998</v>
      </c>
      <c r="J7188" s="1" t="str">
        <f t="shared" si="113"/>
        <v>2024-06-26-10</v>
      </c>
    </row>
    <row r="7189" spans="1:10" x14ac:dyDescent="0.45">
      <c r="A7189">
        <v>7861864</v>
      </c>
      <c r="B7189" s="1">
        <v>45469.458333333336</v>
      </c>
      <c r="C7189" t="s">
        <v>7</v>
      </c>
      <c r="D7189" t="s">
        <v>8</v>
      </c>
      <c r="E7189" t="s">
        <v>8796</v>
      </c>
      <c r="F7189">
        <v>635</v>
      </c>
      <c r="G7189">
        <v>0</v>
      </c>
      <c r="H7189">
        <v>3.444</v>
      </c>
      <c r="J7189" s="1" t="str">
        <f t="shared" si="113"/>
        <v>2024-06-26-11</v>
      </c>
    </row>
    <row r="7190" spans="1:10" x14ac:dyDescent="0.45">
      <c r="A7190">
        <v>7862343</v>
      </c>
      <c r="B7190" s="1">
        <v>45469.5</v>
      </c>
      <c r="C7190" t="s">
        <v>7</v>
      </c>
      <c r="D7190" t="s">
        <v>8</v>
      </c>
      <c r="E7190" t="s">
        <v>8796</v>
      </c>
      <c r="F7190">
        <v>635</v>
      </c>
      <c r="G7190">
        <v>0</v>
      </c>
      <c r="H7190">
        <v>3.8460000000000001</v>
      </c>
      <c r="J7190" s="1" t="str">
        <f t="shared" si="113"/>
        <v>2024-06-26-12</v>
      </c>
    </row>
    <row r="7191" spans="1:10" x14ac:dyDescent="0.45">
      <c r="A7191">
        <v>7864286</v>
      </c>
      <c r="B7191" s="1">
        <v>45469.541666666664</v>
      </c>
      <c r="C7191" t="s">
        <v>7</v>
      </c>
      <c r="D7191" t="s">
        <v>8</v>
      </c>
      <c r="E7191" t="s">
        <v>8796</v>
      </c>
      <c r="F7191">
        <v>635</v>
      </c>
      <c r="G7191">
        <v>0.14799999999999999</v>
      </c>
      <c r="H7191">
        <v>2.8079999999999998</v>
      </c>
      <c r="J7191" s="1" t="str">
        <f t="shared" si="113"/>
        <v>2024-06-26-13</v>
      </c>
    </row>
    <row r="7192" spans="1:10" x14ac:dyDescent="0.45">
      <c r="A7192">
        <v>7864594</v>
      </c>
      <c r="B7192" s="1">
        <v>45469.583333333336</v>
      </c>
      <c r="C7192" t="s">
        <v>7</v>
      </c>
      <c r="D7192" t="s">
        <v>8</v>
      </c>
      <c r="E7192" t="s">
        <v>8796</v>
      </c>
      <c r="F7192">
        <v>635</v>
      </c>
      <c r="G7192">
        <v>5.0000000000000001E-3</v>
      </c>
      <c r="H7192">
        <v>1.901</v>
      </c>
      <c r="J7192" s="1" t="str">
        <f t="shared" si="113"/>
        <v>2024-06-26-14</v>
      </c>
    </row>
    <row r="7193" spans="1:10" x14ac:dyDescent="0.45">
      <c r="A7193">
        <v>7866413</v>
      </c>
      <c r="B7193" s="1">
        <v>45469.625</v>
      </c>
      <c r="C7193" t="s">
        <v>7</v>
      </c>
      <c r="D7193" t="s">
        <v>8</v>
      </c>
      <c r="E7193" t="s">
        <v>8796</v>
      </c>
      <c r="F7193">
        <v>635</v>
      </c>
      <c r="G7193">
        <v>0</v>
      </c>
      <c r="H7193">
        <v>1.6639999999999999</v>
      </c>
      <c r="J7193" s="1" t="str">
        <f t="shared" si="113"/>
        <v>2024-06-26-15</v>
      </c>
    </row>
    <row r="7194" spans="1:10" x14ac:dyDescent="0.45">
      <c r="A7194">
        <v>7866857</v>
      </c>
      <c r="B7194" s="1">
        <v>45469.666666666664</v>
      </c>
      <c r="C7194" t="s">
        <v>7</v>
      </c>
      <c r="D7194" t="s">
        <v>8</v>
      </c>
      <c r="E7194" t="s">
        <v>8796</v>
      </c>
      <c r="F7194">
        <v>635</v>
      </c>
      <c r="G7194">
        <v>0</v>
      </c>
      <c r="H7194">
        <v>0.72199999999999998</v>
      </c>
      <c r="J7194" s="1" t="str">
        <f t="shared" si="113"/>
        <v>2024-06-26-16</v>
      </c>
    </row>
    <row r="7195" spans="1:10" x14ac:dyDescent="0.45">
      <c r="A7195">
        <v>7868429</v>
      </c>
      <c r="B7195" s="1">
        <v>45469.708333333336</v>
      </c>
      <c r="C7195" t="s">
        <v>7</v>
      </c>
      <c r="D7195" t="s">
        <v>8</v>
      </c>
      <c r="E7195" t="s">
        <v>8796</v>
      </c>
      <c r="F7195">
        <v>635</v>
      </c>
      <c r="G7195">
        <v>0.219</v>
      </c>
      <c r="H7195">
        <v>0.11799999999999999</v>
      </c>
      <c r="J7195" s="1" t="str">
        <f t="shared" si="113"/>
        <v>2024-06-26-17</v>
      </c>
    </row>
    <row r="7196" spans="1:10" x14ac:dyDescent="0.45">
      <c r="A7196">
        <v>7869750</v>
      </c>
      <c r="B7196" s="1">
        <v>45469.75</v>
      </c>
      <c r="C7196" t="s">
        <v>7</v>
      </c>
      <c r="D7196" t="s">
        <v>8</v>
      </c>
      <c r="E7196" t="s">
        <v>8796</v>
      </c>
      <c r="F7196">
        <v>635</v>
      </c>
      <c r="G7196">
        <v>0.28100000000000003</v>
      </c>
      <c r="H7196">
        <v>2.3E-2</v>
      </c>
      <c r="J7196" s="1" t="str">
        <f t="shared" si="113"/>
        <v>2024-06-26-18</v>
      </c>
    </row>
    <row r="7197" spans="1:10" x14ac:dyDescent="0.45">
      <c r="A7197">
        <v>7870358</v>
      </c>
      <c r="B7197" s="1">
        <v>45469.791666666664</v>
      </c>
      <c r="C7197" t="s">
        <v>7</v>
      </c>
      <c r="D7197" t="s">
        <v>8</v>
      </c>
      <c r="E7197" t="s">
        <v>8796</v>
      </c>
      <c r="F7197">
        <v>635</v>
      </c>
      <c r="G7197">
        <v>0.44</v>
      </c>
      <c r="H7197">
        <v>0</v>
      </c>
      <c r="J7197" s="1" t="str">
        <f t="shared" si="113"/>
        <v>2024-06-26-19</v>
      </c>
    </row>
    <row r="7198" spans="1:10" x14ac:dyDescent="0.45">
      <c r="A7198">
        <v>7871314</v>
      </c>
      <c r="B7198" s="1">
        <v>45469.833333333336</v>
      </c>
      <c r="C7198" t="s">
        <v>7</v>
      </c>
      <c r="D7198" t="s">
        <v>8</v>
      </c>
      <c r="E7198" t="s">
        <v>8796</v>
      </c>
      <c r="F7198">
        <v>635</v>
      </c>
      <c r="G7198">
        <v>0.38900000000000001</v>
      </c>
      <c r="H7198">
        <v>0</v>
      </c>
      <c r="J7198" s="1" t="str">
        <f t="shared" si="113"/>
        <v>2024-06-26-20</v>
      </c>
    </row>
    <row r="7199" spans="1:10" x14ac:dyDescent="0.45">
      <c r="A7199">
        <v>7872580</v>
      </c>
      <c r="B7199" s="1">
        <v>45469.875</v>
      </c>
      <c r="C7199" t="s">
        <v>7</v>
      </c>
      <c r="D7199" t="s">
        <v>8</v>
      </c>
      <c r="E7199" t="s">
        <v>8796</v>
      </c>
      <c r="F7199">
        <v>635</v>
      </c>
      <c r="G7199">
        <v>0.29699999999999999</v>
      </c>
      <c r="H7199">
        <v>0</v>
      </c>
      <c r="J7199" s="1" t="str">
        <f t="shared" si="113"/>
        <v>2024-06-26-21</v>
      </c>
    </row>
    <row r="7200" spans="1:10" x14ac:dyDescent="0.45">
      <c r="A7200">
        <v>7873724</v>
      </c>
      <c r="B7200" s="1">
        <v>45469.916666666664</v>
      </c>
      <c r="C7200" t="s">
        <v>7</v>
      </c>
      <c r="D7200" t="s">
        <v>8</v>
      </c>
      <c r="E7200" t="s">
        <v>8796</v>
      </c>
      <c r="F7200">
        <v>635</v>
      </c>
      <c r="G7200">
        <v>0.254</v>
      </c>
      <c r="H7200">
        <v>0</v>
      </c>
      <c r="J7200" s="1" t="str">
        <f t="shared" si="113"/>
        <v>2024-06-26-22</v>
      </c>
    </row>
    <row r="7201" spans="1:10" x14ac:dyDescent="0.45">
      <c r="A7201">
        <v>7875015</v>
      </c>
      <c r="B7201" s="1">
        <v>45469.958333333336</v>
      </c>
      <c r="C7201" t="s">
        <v>7</v>
      </c>
      <c r="D7201" t="s">
        <v>8</v>
      </c>
      <c r="E7201" t="s">
        <v>8796</v>
      </c>
      <c r="F7201">
        <v>635</v>
      </c>
      <c r="G7201">
        <v>0.215</v>
      </c>
      <c r="H7201">
        <v>0</v>
      </c>
      <c r="J7201" s="1" t="str">
        <f t="shared" si="113"/>
        <v>2024-06-26-23</v>
      </c>
    </row>
    <row r="7202" spans="1:10" x14ac:dyDescent="0.45">
      <c r="A7202">
        <v>7876460</v>
      </c>
      <c r="B7202" s="1">
        <v>45470</v>
      </c>
      <c r="C7202" t="s">
        <v>7</v>
      </c>
      <c r="D7202" t="s">
        <v>8</v>
      </c>
      <c r="E7202" t="s">
        <v>8796</v>
      </c>
      <c r="F7202">
        <v>635</v>
      </c>
      <c r="G7202">
        <v>0.20899999999999999</v>
      </c>
      <c r="H7202">
        <v>0</v>
      </c>
      <c r="J7202" s="1" t="str">
        <f t="shared" si="113"/>
        <v>2024-06-27-00</v>
      </c>
    </row>
    <row r="7203" spans="1:10" x14ac:dyDescent="0.45">
      <c r="A7203">
        <v>7877251</v>
      </c>
      <c r="B7203" s="1">
        <v>45470.041666666664</v>
      </c>
      <c r="C7203" t="s">
        <v>7</v>
      </c>
      <c r="D7203" t="s">
        <v>8</v>
      </c>
      <c r="E7203" t="s">
        <v>8796</v>
      </c>
      <c r="F7203">
        <v>635</v>
      </c>
      <c r="G7203">
        <v>0.23200000000000001</v>
      </c>
      <c r="H7203">
        <v>0</v>
      </c>
      <c r="J7203" s="1" t="str">
        <f t="shared" si="113"/>
        <v>2024-06-27-01</v>
      </c>
    </row>
    <row r="7204" spans="1:10" x14ac:dyDescent="0.45">
      <c r="A7204">
        <v>7878187</v>
      </c>
      <c r="B7204" s="1">
        <v>45470.083333333336</v>
      </c>
      <c r="C7204" t="s">
        <v>7</v>
      </c>
      <c r="D7204" t="s">
        <v>8</v>
      </c>
      <c r="E7204" t="s">
        <v>8796</v>
      </c>
      <c r="F7204">
        <v>635</v>
      </c>
      <c r="G7204">
        <v>0.13100000000000001</v>
      </c>
      <c r="H7204">
        <v>3.1E-2</v>
      </c>
      <c r="J7204" s="1" t="str">
        <f t="shared" si="113"/>
        <v>2024-06-27-02</v>
      </c>
    </row>
    <row r="7205" spans="1:10" x14ac:dyDescent="0.45">
      <c r="A7205">
        <v>7879519</v>
      </c>
      <c r="B7205" s="1">
        <v>45470.125</v>
      </c>
      <c r="C7205" t="s">
        <v>7</v>
      </c>
      <c r="D7205" t="s">
        <v>8</v>
      </c>
      <c r="E7205" t="s">
        <v>8796</v>
      </c>
      <c r="F7205">
        <v>635</v>
      </c>
      <c r="G7205">
        <v>0.32</v>
      </c>
      <c r="H7205">
        <v>0.1</v>
      </c>
      <c r="J7205" s="1" t="str">
        <f t="shared" si="113"/>
        <v>2024-06-27-03</v>
      </c>
    </row>
    <row r="7206" spans="1:10" x14ac:dyDescent="0.45">
      <c r="A7206">
        <v>7879819</v>
      </c>
      <c r="B7206" s="1">
        <v>45470.166666666664</v>
      </c>
      <c r="C7206" t="s">
        <v>7</v>
      </c>
      <c r="D7206" t="s">
        <v>8</v>
      </c>
      <c r="E7206" t="s">
        <v>8796</v>
      </c>
      <c r="F7206">
        <v>635</v>
      </c>
      <c r="G7206">
        <v>5.0000000000000001E-3</v>
      </c>
      <c r="H7206">
        <v>0.63600000000000001</v>
      </c>
      <c r="J7206" s="1" t="str">
        <f t="shared" si="113"/>
        <v>2024-06-27-04</v>
      </c>
    </row>
    <row r="7207" spans="1:10" x14ac:dyDescent="0.45">
      <c r="A7207">
        <v>7881852</v>
      </c>
      <c r="B7207" s="1">
        <v>45470.208333333336</v>
      </c>
      <c r="C7207" t="s">
        <v>7</v>
      </c>
      <c r="D7207" t="s">
        <v>8</v>
      </c>
      <c r="E7207" t="s">
        <v>8796</v>
      </c>
      <c r="F7207">
        <v>635</v>
      </c>
      <c r="G7207">
        <v>3.7999999999999999E-2</v>
      </c>
      <c r="H7207">
        <v>1.3720000000000001</v>
      </c>
      <c r="J7207" s="1" t="str">
        <f t="shared" si="113"/>
        <v>2024-06-27-05</v>
      </c>
    </row>
    <row r="7208" spans="1:10" x14ac:dyDescent="0.45">
      <c r="A7208">
        <v>7882321</v>
      </c>
      <c r="B7208" s="1">
        <v>45470.25</v>
      </c>
      <c r="C7208" t="s">
        <v>7</v>
      </c>
      <c r="D7208" t="s">
        <v>8</v>
      </c>
      <c r="E7208" t="s">
        <v>8796</v>
      </c>
      <c r="F7208">
        <v>635</v>
      </c>
      <c r="G7208">
        <v>0</v>
      </c>
      <c r="H7208">
        <v>2.2269999999999999</v>
      </c>
      <c r="J7208" s="1" t="str">
        <f t="shared" si="113"/>
        <v>2024-06-27-06</v>
      </c>
    </row>
    <row r="7209" spans="1:10" x14ac:dyDescent="0.45">
      <c r="A7209">
        <v>7883885</v>
      </c>
      <c r="B7209" s="1">
        <v>45470.291666666664</v>
      </c>
      <c r="C7209" t="s">
        <v>7</v>
      </c>
      <c r="D7209" t="s">
        <v>8</v>
      </c>
      <c r="E7209" t="s">
        <v>8796</v>
      </c>
      <c r="F7209">
        <v>635</v>
      </c>
      <c r="G7209">
        <v>0</v>
      </c>
      <c r="H7209">
        <v>2.9239999999999999</v>
      </c>
      <c r="J7209" s="1" t="str">
        <f t="shared" si="113"/>
        <v>2024-06-27-07</v>
      </c>
    </row>
    <row r="7210" spans="1:10" x14ac:dyDescent="0.45">
      <c r="A7210">
        <v>7884253</v>
      </c>
      <c r="B7210" s="1">
        <v>45470.333333333336</v>
      </c>
      <c r="C7210" t="s">
        <v>7</v>
      </c>
      <c r="D7210" t="s">
        <v>8</v>
      </c>
      <c r="E7210" t="s">
        <v>8796</v>
      </c>
      <c r="F7210">
        <v>635</v>
      </c>
      <c r="G7210">
        <v>0</v>
      </c>
      <c r="H7210">
        <v>3.504</v>
      </c>
      <c r="J7210" s="1" t="str">
        <f t="shared" si="113"/>
        <v>2024-06-27-08</v>
      </c>
    </row>
    <row r="7211" spans="1:10" x14ac:dyDescent="0.45">
      <c r="A7211">
        <v>7886076</v>
      </c>
      <c r="B7211" s="1">
        <v>45470.375</v>
      </c>
      <c r="C7211" t="s">
        <v>7</v>
      </c>
      <c r="D7211" t="s">
        <v>8</v>
      </c>
      <c r="E7211" t="s">
        <v>8796</v>
      </c>
      <c r="F7211">
        <v>635</v>
      </c>
      <c r="G7211">
        <v>0.20300000000000001</v>
      </c>
      <c r="H7211">
        <v>3.4329999999999998</v>
      </c>
      <c r="J7211" s="1" t="str">
        <f t="shared" si="113"/>
        <v>2024-06-27-09</v>
      </c>
    </row>
    <row r="7212" spans="1:10" x14ac:dyDescent="0.45">
      <c r="A7212">
        <v>7886895</v>
      </c>
      <c r="B7212" s="1">
        <v>45470.416666666664</v>
      </c>
      <c r="C7212" t="s">
        <v>7</v>
      </c>
      <c r="D7212" t="s">
        <v>8</v>
      </c>
      <c r="E7212" t="s">
        <v>8796</v>
      </c>
      <c r="F7212">
        <v>635</v>
      </c>
      <c r="G7212">
        <v>0</v>
      </c>
      <c r="H7212">
        <v>3.7080000000000002</v>
      </c>
      <c r="J7212" s="1" t="str">
        <f t="shared" si="113"/>
        <v>2024-06-27-10</v>
      </c>
    </row>
    <row r="7213" spans="1:10" x14ac:dyDescent="0.45">
      <c r="A7213">
        <v>7888261</v>
      </c>
      <c r="B7213" s="1">
        <v>45470.458333333336</v>
      </c>
      <c r="C7213" t="s">
        <v>7</v>
      </c>
      <c r="D7213" t="s">
        <v>8</v>
      </c>
      <c r="E7213" t="s">
        <v>8796</v>
      </c>
      <c r="F7213">
        <v>635</v>
      </c>
      <c r="G7213">
        <v>0</v>
      </c>
      <c r="H7213">
        <v>3.92</v>
      </c>
      <c r="J7213" s="1" t="str">
        <f t="shared" si="113"/>
        <v>2024-06-27-11</v>
      </c>
    </row>
    <row r="7214" spans="1:10" x14ac:dyDescent="0.45">
      <c r="A7214">
        <v>7888953</v>
      </c>
      <c r="B7214" s="1">
        <v>45470.5</v>
      </c>
      <c r="C7214" t="s">
        <v>7</v>
      </c>
      <c r="D7214" t="s">
        <v>8</v>
      </c>
      <c r="E7214" t="s">
        <v>8796</v>
      </c>
      <c r="F7214">
        <v>635</v>
      </c>
      <c r="G7214">
        <v>0</v>
      </c>
      <c r="H7214">
        <v>2.8610000000000002</v>
      </c>
      <c r="J7214" s="1" t="str">
        <f t="shared" si="113"/>
        <v>2024-06-27-12</v>
      </c>
    </row>
    <row r="7215" spans="1:10" x14ac:dyDescent="0.45">
      <c r="A7215">
        <v>7890153</v>
      </c>
      <c r="B7215" s="1">
        <v>45470.541666666664</v>
      </c>
      <c r="C7215" t="s">
        <v>7</v>
      </c>
      <c r="D7215" t="s">
        <v>8</v>
      </c>
      <c r="E7215" t="s">
        <v>8796</v>
      </c>
      <c r="F7215">
        <v>635</v>
      </c>
      <c r="G7215">
        <v>1E-3</v>
      </c>
      <c r="H7215">
        <v>2.1989999999999998</v>
      </c>
      <c r="J7215" s="1" t="str">
        <f t="shared" si="113"/>
        <v>2024-06-27-13</v>
      </c>
    </row>
    <row r="7216" spans="1:10" x14ac:dyDescent="0.45">
      <c r="A7216">
        <v>7891789</v>
      </c>
      <c r="B7216" s="1">
        <v>45470.583333333336</v>
      </c>
      <c r="C7216" t="s">
        <v>7</v>
      </c>
      <c r="D7216" t="s">
        <v>8</v>
      </c>
      <c r="E7216" t="s">
        <v>8796</v>
      </c>
      <c r="F7216">
        <v>635</v>
      </c>
      <c r="G7216">
        <v>2.5999999999999999E-2</v>
      </c>
      <c r="H7216">
        <v>2.1509999999999998</v>
      </c>
      <c r="J7216" s="1" t="str">
        <f t="shared" si="113"/>
        <v>2024-06-27-14</v>
      </c>
    </row>
    <row r="7217" spans="1:10" x14ac:dyDescent="0.45">
      <c r="A7217">
        <v>7891848</v>
      </c>
      <c r="B7217" s="1">
        <v>45470.625</v>
      </c>
      <c r="C7217" t="s">
        <v>7</v>
      </c>
      <c r="D7217" t="s">
        <v>8</v>
      </c>
      <c r="E7217" t="s">
        <v>8796</v>
      </c>
      <c r="F7217">
        <v>635</v>
      </c>
      <c r="G7217">
        <v>0.90500000000000003</v>
      </c>
      <c r="H7217">
        <v>1.583</v>
      </c>
      <c r="J7217" s="1" t="str">
        <f t="shared" si="113"/>
        <v>2024-06-27-15</v>
      </c>
    </row>
    <row r="7218" spans="1:10" x14ac:dyDescent="0.45">
      <c r="A7218">
        <v>7893301</v>
      </c>
      <c r="B7218" s="1">
        <v>45470.666666666664</v>
      </c>
      <c r="C7218" t="s">
        <v>7</v>
      </c>
      <c r="D7218" t="s">
        <v>8</v>
      </c>
      <c r="E7218" t="s">
        <v>8796</v>
      </c>
      <c r="F7218">
        <v>635</v>
      </c>
      <c r="G7218">
        <v>2.004</v>
      </c>
      <c r="H7218">
        <v>0.53</v>
      </c>
      <c r="J7218" s="1" t="str">
        <f t="shared" si="113"/>
        <v>2024-06-27-16</v>
      </c>
    </row>
    <row r="7219" spans="1:10" x14ac:dyDescent="0.45">
      <c r="A7219">
        <v>7894037</v>
      </c>
      <c r="B7219" s="1">
        <v>45470.708333333336</v>
      </c>
      <c r="C7219" t="s">
        <v>7</v>
      </c>
      <c r="D7219" t="s">
        <v>8</v>
      </c>
      <c r="E7219" t="s">
        <v>8796</v>
      </c>
      <c r="F7219">
        <v>635</v>
      </c>
      <c r="G7219">
        <v>0.106</v>
      </c>
      <c r="H7219">
        <v>0.12</v>
      </c>
      <c r="J7219" s="1" t="str">
        <f t="shared" si="113"/>
        <v>2024-06-27-17</v>
      </c>
    </row>
    <row r="7220" spans="1:10" x14ac:dyDescent="0.45">
      <c r="A7220">
        <v>7896093</v>
      </c>
      <c r="B7220" s="1">
        <v>45470.75</v>
      </c>
      <c r="C7220" t="s">
        <v>7</v>
      </c>
      <c r="D7220" t="s">
        <v>8</v>
      </c>
      <c r="E7220" t="s">
        <v>8796</v>
      </c>
      <c r="F7220">
        <v>635</v>
      </c>
      <c r="G7220">
        <v>0.24</v>
      </c>
      <c r="H7220">
        <v>2.4E-2</v>
      </c>
      <c r="J7220" s="1" t="str">
        <f t="shared" si="113"/>
        <v>2024-06-27-18</v>
      </c>
    </row>
    <row r="7221" spans="1:10" x14ac:dyDescent="0.45">
      <c r="A7221">
        <v>7897263</v>
      </c>
      <c r="B7221" s="1">
        <v>45470.791666666664</v>
      </c>
      <c r="C7221" t="s">
        <v>7</v>
      </c>
      <c r="D7221" t="s">
        <v>8</v>
      </c>
      <c r="E7221" t="s">
        <v>8796</v>
      </c>
      <c r="F7221">
        <v>635</v>
      </c>
      <c r="G7221">
        <v>0.27500000000000002</v>
      </c>
      <c r="H7221">
        <v>1E-3</v>
      </c>
      <c r="J7221" s="1" t="str">
        <f t="shared" si="113"/>
        <v>2024-06-27-19</v>
      </c>
    </row>
    <row r="7222" spans="1:10" x14ac:dyDescent="0.45">
      <c r="A7222">
        <v>7897713</v>
      </c>
      <c r="B7222" s="1">
        <v>45470.833333333336</v>
      </c>
      <c r="C7222" t="s">
        <v>7</v>
      </c>
      <c r="D7222" t="s">
        <v>8</v>
      </c>
      <c r="E7222" t="s">
        <v>8796</v>
      </c>
      <c r="F7222">
        <v>635</v>
      </c>
      <c r="G7222">
        <v>0.192</v>
      </c>
      <c r="H7222">
        <v>0</v>
      </c>
      <c r="J7222" s="1" t="str">
        <f t="shared" si="113"/>
        <v>2024-06-27-20</v>
      </c>
    </row>
    <row r="7223" spans="1:10" x14ac:dyDescent="0.45">
      <c r="A7223">
        <v>7898913</v>
      </c>
      <c r="B7223" s="1">
        <v>45470.875</v>
      </c>
      <c r="C7223" t="s">
        <v>7</v>
      </c>
      <c r="D7223" t="s">
        <v>8</v>
      </c>
      <c r="E7223" t="s">
        <v>8796</v>
      </c>
      <c r="F7223">
        <v>635</v>
      </c>
      <c r="G7223">
        <v>0.17899999999999999</v>
      </c>
      <c r="H7223">
        <v>0</v>
      </c>
      <c r="J7223" s="1" t="str">
        <f t="shared" si="113"/>
        <v>2024-06-27-21</v>
      </c>
    </row>
    <row r="7224" spans="1:10" x14ac:dyDescent="0.45">
      <c r="A7224">
        <v>7900217</v>
      </c>
      <c r="B7224" s="1">
        <v>45470.916666666664</v>
      </c>
      <c r="C7224" t="s">
        <v>7</v>
      </c>
      <c r="D7224" t="s">
        <v>8</v>
      </c>
      <c r="E7224" t="s">
        <v>8796</v>
      </c>
      <c r="F7224">
        <v>635</v>
      </c>
      <c r="G7224">
        <v>0.26500000000000001</v>
      </c>
      <c r="H7224">
        <v>0</v>
      </c>
      <c r="J7224" s="1" t="str">
        <f t="shared" si="113"/>
        <v>2024-06-27-22</v>
      </c>
    </row>
    <row r="7225" spans="1:10" x14ac:dyDescent="0.45">
      <c r="A7225">
        <v>7900857</v>
      </c>
      <c r="B7225" s="1">
        <v>45470.958333333336</v>
      </c>
      <c r="C7225" t="s">
        <v>7</v>
      </c>
      <c r="D7225" t="s">
        <v>8</v>
      </c>
      <c r="E7225" t="s">
        <v>8796</v>
      </c>
      <c r="F7225">
        <v>635</v>
      </c>
      <c r="G7225">
        <v>0.218</v>
      </c>
      <c r="H7225">
        <v>0</v>
      </c>
      <c r="J7225" s="1" t="str">
        <f t="shared" si="113"/>
        <v>2024-06-27-23</v>
      </c>
    </row>
    <row r="7226" spans="1:10" x14ac:dyDescent="0.45">
      <c r="A7226">
        <v>7902014</v>
      </c>
      <c r="B7226" s="1">
        <v>45471</v>
      </c>
      <c r="C7226" t="s">
        <v>7</v>
      </c>
      <c r="D7226" t="s">
        <v>8</v>
      </c>
      <c r="E7226" t="s">
        <v>8796</v>
      </c>
      <c r="F7226">
        <v>635</v>
      </c>
      <c r="G7226">
        <v>0.27100000000000002</v>
      </c>
      <c r="H7226">
        <v>0</v>
      </c>
      <c r="J7226" s="1" t="str">
        <f t="shared" si="113"/>
        <v>2024-06-28-00</v>
      </c>
    </row>
    <row r="7227" spans="1:10" x14ac:dyDescent="0.45">
      <c r="A7227">
        <v>7903669</v>
      </c>
      <c r="B7227" s="1">
        <v>45471.041666666664</v>
      </c>
      <c r="C7227" t="s">
        <v>7</v>
      </c>
      <c r="D7227" t="s">
        <v>8</v>
      </c>
      <c r="E7227" t="s">
        <v>8796</v>
      </c>
      <c r="F7227">
        <v>635</v>
      </c>
      <c r="G7227">
        <v>0.23799999999999999</v>
      </c>
      <c r="H7227">
        <v>0</v>
      </c>
      <c r="J7227" s="1" t="str">
        <f t="shared" si="113"/>
        <v>2024-06-28-01</v>
      </c>
    </row>
    <row r="7228" spans="1:10" x14ac:dyDescent="0.45">
      <c r="A7228">
        <v>7904643</v>
      </c>
      <c r="B7228" s="1">
        <v>45471.083333333336</v>
      </c>
      <c r="C7228" t="s">
        <v>7</v>
      </c>
      <c r="D7228" t="s">
        <v>8</v>
      </c>
      <c r="E7228" t="s">
        <v>8796</v>
      </c>
      <c r="F7228">
        <v>635</v>
      </c>
      <c r="G7228">
        <v>0.20799999999999999</v>
      </c>
      <c r="H7228">
        <v>1.2E-2</v>
      </c>
      <c r="J7228" s="1" t="str">
        <f t="shared" si="113"/>
        <v>2024-06-28-02</v>
      </c>
    </row>
    <row r="7229" spans="1:10" x14ac:dyDescent="0.45">
      <c r="A7229">
        <v>7905809</v>
      </c>
      <c r="B7229" s="1">
        <v>45471.125</v>
      </c>
      <c r="C7229" t="s">
        <v>7</v>
      </c>
      <c r="D7229" t="s">
        <v>8</v>
      </c>
      <c r="E7229" t="s">
        <v>8796</v>
      </c>
      <c r="F7229">
        <v>635</v>
      </c>
      <c r="G7229">
        <v>0.09</v>
      </c>
      <c r="H7229">
        <v>8.2000000000000003E-2</v>
      </c>
      <c r="J7229" s="1" t="str">
        <f t="shared" si="113"/>
        <v>2024-06-28-03</v>
      </c>
    </row>
    <row r="7230" spans="1:10" x14ac:dyDescent="0.45">
      <c r="A7230">
        <v>7906616</v>
      </c>
      <c r="B7230" s="1">
        <v>45471.166666666664</v>
      </c>
      <c r="C7230" t="s">
        <v>7</v>
      </c>
      <c r="D7230" t="s">
        <v>8</v>
      </c>
      <c r="E7230" t="s">
        <v>8796</v>
      </c>
      <c r="F7230">
        <v>635</v>
      </c>
      <c r="G7230">
        <v>2E-3</v>
      </c>
      <c r="H7230">
        <v>0.48699999999999999</v>
      </c>
      <c r="J7230" s="1" t="str">
        <f t="shared" si="113"/>
        <v>2024-06-28-04</v>
      </c>
    </row>
    <row r="7231" spans="1:10" x14ac:dyDescent="0.45">
      <c r="A7231">
        <v>7907986</v>
      </c>
      <c r="B7231" s="1">
        <v>45471.208333333336</v>
      </c>
      <c r="C7231" t="s">
        <v>7</v>
      </c>
      <c r="D7231" t="s">
        <v>8</v>
      </c>
      <c r="E7231" t="s">
        <v>8796</v>
      </c>
      <c r="F7231">
        <v>635</v>
      </c>
      <c r="G7231">
        <v>0.14899999999999999</v>
      </c>
      <c r="H7231">
        <v>1.262</v>
      </c>
      <c r="J7231" s="1" t="str">
        <f t="shared" si="113"/>
        <v>2024-06-28-05</v>
      </c>
    </row>
    <row r="7232" spans="1:10" x14ac:dyDescent="0.45">
      <c r="A7232">
        <v>7908972</v>
      </c>
      <c r="B7232" s="1">
        <v>45471.25</v>
      </c>
      <c r="C7232" t="s">
        <v>7</v>
      </c>
      <c r="D7232" t="s">
        <v>8</v>
      </c>
      <c r="E7232" t="s">
        <v>8796</v>
      </c>
      <c r="F7232">
        <v>635</v>
      </c>
      <c r="G7232">
        <v>0</v>
      </c>
      <c r="H7232">
        <v>2.2309999999999999</v>
      </c>
      <c r="J7232" s="1" t="str">
        <f t="shared" si="113"/>
        <v>2024-06-28-06</v>
      </c>
    </row>
    <row r="7233" spans="1:10" x14ac:dyDescent="0.45">
      <c r="A7233">
        <v>7910350</v>
      </c>
      <c r="B7233" s="1">
        <v>45471.291666666664</v>
      </c>
      <c r="C7233" t="s">
        <v>7</v>
      </c>
      <c r="D7233" t="s">
        <v>8</v>
      </c>
      <c r="E7233" t="s">
        <v>8796</v>
      </c>
      <c r="F7233">
        <v>635</v>
      </c>
      <c r="G7233">
        <v>0</v>
      </c>
      <c r="H7233">
        <v>2.8889999999999998</v>
      </c>
      <c r="J7233" s="1" t="str">
        <f t="shared" si="113"/>
        <v>2024-06-28-07</v>
      </c>
    </row>
    <row r="7234" spans="1:10" x14ac:dyDescent="0.45">
      <c r="A7234">
        <v>7911005</v>
      </c>
      <c r="B7234" s="1">
        <v>45471.333333333336</v>
      </c>
      <c r="C7234" t="s">
        <v>7</v>
      </c>
      <c r="D7234" t="s">
        <v>8</v>
      </c>
      <c r="E7234" t="s">
        <v>8796</v>
      </c>
      <c r="F7234">
        <v>635</v>
      </c>
      <c r="G7234">
        <v>0</v>
      </c>
      <c r="H7234">
        <v>3.5449999999999999</v>
      </c>
      <c r="J7234" s="1" t="str">
        <f t="shared" si="113"/>
        <v>2024-06-28-08</v>
      </c>
    </row>
    <row r="7235" spans="1:10" x14ac:dyDescent="0.45">
      <c r="A7235">
        <v>7912313</v>
      </c>
      <c r="B7235" s="1">
        <v>45471.375</v>
      </c>
      <c r="C7235" t="s">
        <v>7</v>
      </c>
      <c r="D7235" t="s">
        <v>8</v>
      </c>
      <c r="E7235" t="s">
        <v>8796</v>
      </c>
      <c r="F7235">
        <v>635</v>
      </c>
      <c r="G7235">
        <v>0.34100000000000003</v>
      </c>
      <c r="H7235">
        <v>3.363</v>
      </c>
      <c r="J7235" s="1" t="str">
        <f t="shared" ref="J7235:J7298" si="114">TEXT(YEAR(B7235),"0000")&amp;"-"&amp;TEXT(MONTH(B7235),"00")&amp;"-"&amp;TEXT(DAY(B7235),"00")&amp;"-"&amp;TEXT(HOUR(B7235),"00")</f>
        <v>2024-06-28-09</v>
      </c>
    </row>
    <row r="7236" spans="1:10" x14ac:dyDescent="0.45">
      <c r="A7236">
        <v>7913351</v>
      </c>
      <c r="B7236" s="1">
        <v>45471.416666666664</v>
      </c>
      <c r="C7236" t="s">
        <v>7</v>
      </c>
      <c r="D7236" t="s">
        <v>8</v>
      </c>
      <c r="E7236" t="s">
        <v>8796</v>
      </c>
      <c r="F7236">
        <v>635</v>
      </c>
      <c r="G7236">
        <v>0.10100000000000001</v>
      </c>
      <c r="H7236">
        <v>2.964</v>
      </c>
      <c r="J7236" s="1" t="str">
        <f t="shared" si="114"/>
        <v>2024-06-28-10</v>
      </c>
    </row>
    <row r="7237" spans="1:10" x14ac:dyDescent="0.45">
      <c r="A7237">
        <v>7914649</v>
      </c>
      <c r="B7237" s="1">
        <v>45471.458333333336</v>
      </c>
      <c r="C7237" t="s">
        <v>7</v>
      </c>
      <c r="D7237" t="s">
        <v>8</v>
      </c>
      <c r="E7237" t="s">
        <v>8796</v>
      </c>
      <c r="F7237">
        <v>635</v>
      </c>
      <c r="G7237">
        <v>0.40699999999999997</v>
      </c>
      <c r="H7237">
        <v>2.2959999999999998</v>
      </c>
      <c r="J7237" s="1" t="str">
        <f t="shared" si="114"/>
        <v>2024-06-28-11</v>
      </c>
    </row>
    <row r="7238" spans="1:10" x14ac:dyDescent="0.45">
      <c r="A7238">
        <v>7915783</v>
      </c>
      <c r="B7238" s="1">
        <v>45471.5</v>
      </c>
      <c r="C7238" t="s">
        <v>7</v>
      </c>
      <c r="D7238" t="s">
        <v>8</v>
      </c>
      <c r="E7238" t="s">
        <v>8796</v>
      </c>
      <c r="F7238">
        <v>635</v>
      </c>
      <c r="G7238">
        <v>0.46800000000000003</v>
      </c>
      <c r="H7238">
        <v>1.321</v>
      </c>
      <c r="J7238" s="1" t="str">
        <f t="shared" si="114"/>
        <v>2024-06-28-12</v>
      </c>
    </row>
    <row r="7239" spans="1:10" x14ac:dyDescent="0.45">
      <c r="A7239">
        <v>7916971</v>
      </c>
      <c r="B7239" s="1">
        <v>45471.541666666664</v>
      </c>
      <c r="C7239" t="s">
        <v>7</v>
      </c>
      <c r="D7239" t="s">
        <v>8</v>
      </c>
      <c r="E7239" t="s">
        <v>8796</v>
      </c>
      <c r="F7239">
        <v>635</v>
      </c>
      <c r="G7239">
        <v>0.45200000000000001</v>
      </c>
      <c r="H7239">
        <v>1.718</v>
      </c>
      <c r="J7239" s="1" t="str">
        <f t="shared" si="114"/>
        <v>2024-06-28-13</v>
      </c>
    </row>
    <row r="7240" spans="1:10" x14ac:dyDescent="0.45">
      <c r="A7240">
        <v>7917962</v>
      </c>
      <c r="B7240" s="1">
        <v>45471.583333333336</v>
      </c>
      <c r="C7240" t="s">
        <v>7</v>
      </c>
      <c r="D7240" t="s">
        <v>8</v>
      </c>
      <c r="E7240" t="s">
        <v>8796</v>
      </c>
      <c r="F7240">
        <v>635</v>
      </c>
      <c r="G7240">
        <v>9.5000000000000001E-2</v>
      </c>
      <c r="H7240">
        <v>1.016</v>
      </c>
      <c r="J7240" s="1" t="str">
        <f t="shared" si="114"/>
        <v>2024-06-28-14</v>
      </c>
    </row>
    <row r="7241" spans="1:10" x14ac:dyDescent="0.45">
      <c r="A7241">
        <v>7918406</v>
      </c>
      <c r="B7241" s="1">
        <v>45471.625</v>
      </c>
      <c r="C7241" t="s">
        <v>7</v>
      </c>
      <c r="D7241" t="s">
        <v>8</v>
      </c>
      <c r="E7241" t="s">
        <v>8796</v>
      </c>
      <c r="F7241">
        <v>635</v>
      </c>
      <c r="G7241">
        <v>4.1000000000000002E-2</v>
      </c>
      <c r="H7241">
        <v>1.262</v>
      </c>
      <c r="J7241" s="1" t="str">
        <f t="shared" si="114"/>
        <v>2024-06-28-15</v>
      </c>
    </row>
    <row r="7242" spans="1:10" x14ac:dyDescent="0.45">
      <c r="A7242">
        <v>7919738</v>
      </c>
      <c r="B7242" s="1">
        <v>45471.666666666664</v>
      </c>
      <c r="C7242" t="s">
        <v>7</v>
      </c>
      <c r="D7242" t="s">
        <v>8</v>
      </c>
      <c r="E7242" t="s">
        <v>8796</v>
      </c>
      <c r="F7242">
        <v>635</v>
      </c>
      <c r="G7242">
        <v>0.12</v>
      </c>
      <c r="H7242">
        <v>0.10199999999999999</v>
      </c>
      <c r="J7242" s="1" t="str">
        <f t="shared" si="114"/>
        <v>2024-06-28-16</v>
      </c>
    </row>
    <row r="7243" spans="1:10" x14ac:dyDescent="0.45">
      <c r="A7243">
        <v>7921245</v>
      </c>
      <c r="B7243" s="1">
        <v>45471.708333333336</v>
      </c>
      <c r="C7243" t="s">
        <v>7</v>
      </c>
      <c r="D7243" t="s">
        <v>8</v>
      </c>
      <c r="E7243" t="s">
        <v>8796</v>
      </c>
      <c r="F7243">
        <v>635</v>
      </c>
      <c r="G7243">
        <v>0.253</v>
      </c>
      <c r="H7243">
        <v>3.1E-2</v>
      </c>
      <c r="J7243" s="1" t="str">
        <f t="shared" si="114"/>
        <v>2024-06-28-17</v>
      </c>
    </row>
    <row r="7244" spans="1:10" x14ac:dyDescent="0.45">
      <c r="A7244">
        <v>7921923</v>
      </c>
      <c r="B7244" s="1">
        <v>45471.75</v>
      </c>
      <c r="C7244" t="s">
        <v>7</v>
      </c>
      <c r="D7244" t="s">
        <v>8</v>
      </c>
      <c r="E7244" t="s">
        <v>8796</v>
      </c>
      <c r="F7244">
        <v>635</v>
      </c>
      <c r="G7244">
        <v>0.32600000000000001</v>
      </c>
      <c r="H7244">
        <v>8.0000000000000002E-3</v>
      </c>
      <c r="J7244" s="1" t="str">
        <f t="shared" si="114"/>
        <v>2024-06-28-18</v>
      </c>
    </row>
    <row r="7245" spans="1:10" x14ac:dyDescent="0.45">
      <c r="A7245">
        <v>7923032</v>
      </c>
      <c r="B7245" s="1">
        <v>45471.791666666664</v>
      </c>
      <c r="C7245" t="s">
        <v>7</v>
      </c>
      <c r="D7245" t="s">
        <v>8</v>
      </c>
      <c r="E7245" t="s">
        <v>8796</v>
      </c>
      <c r="F7245">
        <v>635</v>
      </c>
      <c r="G7245">
        <v>0.38200000000000001</v>
      </c>
      <c r="H7245">
        <v>0</v>
      </c>
      <c r="J7245" s="1" t="str">
        <f t="shared" si="114"/>
        <v>2024-06-28-19</v>
      </c>
    </row>
    <row r="7246" spans="1:10" x14ac:dyDescent="0.45">
      <c r="A7246">
        <v>7923917</v>
      </c>
      <c r="B7246" s="1">
        <v>45471.833333333336</v>
      </c>
      <c r="C7246" t="s">
        <v>7</v>
      </c>
      <c r="D7246" t="s">
        <v>8</v>
      </c>
      <c r="E7246" t="s">
        <v>8796</v>
      </c>
      <c r="F7246">
        <v>635</v>
      </c>
      <c r="G7246">
        <v>0.33900000000000002</v>
      </c>
      <c r="H7246">
        <v>0</v>
      </c>
      <c r="J7246" s="1" t="str">
        <f t="shared" si="114"/>
        <v>2024-06-28-20</v>
      </c>
    </row>
    <row r="7247" spans="1:10" x14ac:dyDescent="0.45">
      <c r="A7247">
        <v>7924776</v>
      </c>
      <c r="B7247" s="1">
        <v>45471.875</v>
      </c>
      <c r="C7247" t="s">
        <v>7</v>
      </c>
      <c r="D7247" t="s">
        <v>8</v>
      </c>
      <c r="E7247" t="s">
        <v>8796</v>
      </c>
      <c r="F7247">
        <v>635</v>
      </c>
      <c r="G7247">
        <v>0.28799999999999998</v>
      </c>
      <c r="H7247">
        <v>0</v>
      </c>
      <c r="J7247" s="1" t="str">
        <f t="shared" si="114"/>
        <v>2024-06-28-21</v>
      </c>
    </row>
    <row r="7248" spans="1:10" x14ac:dyDescent="0.45">
      <c r="A7248">
        <v>7926868</v>
      </c>
      <c r="B7248" s="1">
        <v>45471.916666666664</v>
      </c>
      <c r="C7248" t="s">
        <v>7</v>
      </c>
      <c r="D7248" t="s">
        <v>8</v>
      </c>
      <c r="E7248" t="s">
        <v>8796</v>
      </c>
      <c r="F7248">
        <v>635</v>
      </c>
      <c r="G7248">
        <v>0.26600000000000001</v>
      </c>
      <c r="H7248">
        <v>0</v>
      </c>
      <c r="J7248" s="1" t="str">
        <f t="shared" si="114"/>
        <v>2024-06-28-22</v>
      </c>
    </row>
    <row r="7249" spans="1:10" x14ac:dyDescent="0.45">
      <c r="A7249">
        <v>7927277</v>
      </c>
      <c r="B7249" s="1">
        <v>45471.958333333336</v>
      </c>
      <c r="C7249" t="s">
        <v>7</v>
      </c>
      <c r="D7249" t="s">
        <v>8</v>
      </c>
      <c r="E7249" t="s">
        <v>8796</v>
      </c>
      <c r="F7249">
        <v>635</v>
      </c>
      <c r="G7249">
        <v>0.33700000000000002</v>
      </c>
      <c r="H7249">
        <v>0</v>
      </c>
      <c r="J7249" s="1" t="str">
        <f t="shared" si="114"/>
        <v>2024-06-28-23</v>
      </c>
    </row>
    <row r="7250" spans="1:10" x14ac:dyDescent="0.45">
      <c r="A7250">
        <v>7928566</v>
      </c>
      <c r="B7250" s="1">
        <v>45472</v>
      </c>
      <c r="C7250" t="s">
        <v>7</v>
      </c>
      <c r="D7250" t="s">
        <v>8</v>
      </c>
      <c r="E7250" t="s">
        <v>8796</v>
      </c>
      <c r="F7250">
        <v>635</v>
      </c>
      <c r="G7250">
        <v>0.30099999999999999</v>
      </c>
      <c r="H7250">
        <v>0</v>
      </c>
      <c r="J7250" s="1" t="str">
        <f t="shared" si="114"/>
        <v>2024-06-29-00</v>
      </c>
    </row>
    <row r="7251" spans="1:10" x14ac:dyDescent="0.45">
      <c r="A7251">
        <v>7929729</v>
      </c>
      <c r="B7251" s="1">
        <v>45472.041666666664</v>
      </c>
      <c r="C7251" t="s">
        <v>7</v>
      </c>
      <c r="D7251" t="s">
        <v>8</v>
      </c>
      <c r="E7251" t="s">
        <v>8796</v>
      </c>
      <c r="F7251">
        <v>635</v>
      </c>
      <c r="G7251">
        <v>0.22500000000000001</v>
      </c>
      <c r="H7251">
        <v>0</v>
      </c>
      <c r="J7251" s="1" t="str">
        <f t="shared" si="114"/>
        <v>2024-06-29-01</v>
      </c>
    </row>
    <row r="7252" spans="1:10" x14ac:dyDescent="0.45">
      <c r="A7252">
        <v>7930701</v>
      </c>
      <c r="B7252" s="1">
        <v>45472.083333333336</v>
      </c>
      <c r="C7252" t="s">
        <v>7</v>
      </c>
      <c r="D7252" t="s">
        <v>8</v>
      </c>
      <c r="E7252" t="s">
        <v>8796</v>
      </c>
      <c r="F7252">
        <v>635</v>
      </c>
      <c r="G7252">
        <v>0.3</v>
      </c>
      <c r="H7252">
        <v>1.2E-2</v>
      </c>
      <c r="J7252" s="1" t="str">
        <f t="shared" si="114"/>
        <v>2024-06-29-02</v>
      </c>
    </row>
    <row r="7253" spans="1:10" x14ac:dyDescent="0.45">
      <c r="A7253">
        <v>7932149</v>
      </c>
      <c r="B7253" s="1">
        <v>45472.125</v>
      </c>
      <c r="C7253" t="s">
        <v>7</v>
      </c>
      <c r="D7253" t="s">
        <v>8</v>
      </c>
      <c r="E7253" t="s">
        <v>8796</v>
      </c>
      <c r="F7253">
        <v>635</v>
      </c>
      <c r="G7253">
        <v>0.29599999999999999</v>
      </c>
      <c r="H7253">
        <v>8.7999999999999995E-2</v>
      </c>
      <c r="J7253" s="1" t="str">
        <f t="shared" si="114"/>
        <v>2024-06-29-03</v>
      </c>
    </row>
    <row r="7254" spans="1:10" x14ac:dyDescent="0.45">
      <c r="A7254">
        <v>7932377</v>
      </c>
      <c r="B7254" s="1">
        <v>45472.166666666664</v>
      </c>
      <c r="C7254" t="s">
        <v>7</v>
      </c>
      <c r="D7254" t="s">
        <v>8</v>
      </c>
      <c r="E7254" t="s">
        <v>8796</v>
      </c>
      <c r="F7254">
        <v>635</v>
      </c>
      <c r="G7254">
        <v>0.104</v>
      </c>
      <c r="H7254">
        <v>0.42499999999999999</v>
      </c>
      <c r="J7254" s="1" t="str">
        <f t="shared" si="114"/>
        <v>2024-06-29-04</v>
      </c>
    </row>
    <row r="7255" spans="1:10" x14ac:dyDescent="0.45">
      <c r="A7255">
        <v>7933608</v>
      </c>
      <c r="B7255" s="1">
        <v>45472.208333333336</v>
      </c>
      <c r="C7255" t="s">
        <v>7</v>
      </c>
      <c r="D7255" t="s">
        <v>8</v>
      </c>
      <c r="E7255" t="s">
        <v>8796</v>
      </c>
      <c r="F7255">
        <v>635</v>
      </c>
      <c r="G7255">
        <v>0</v>
      </c>
      <c r="H7255">
        <v>1.0900000000000001</v>
      </c>
      <c r="J7255" s="1" t="str">
        <f t="shared" si="114"/>
        <v>2024-06-29-05</v>
      </c>
    </row>
    <row r="7256" spans="1:10" x14ac:dyDescent="0.45">
      <c r="A7256">
        <v>7934921</v>
      </c>
      <c r="B7256" s="1">
        <v>45472.25</v>
      </c>
      <c r="C7256" t="s">
        <v>7</v>
      </c>
      <c r="D7256" t="s">
        <v>8</v>
      </c>
      <c r="E7256" t="s">
        <v>8796</v>
      </c>
      <c r="F7256">
        <v>635</v>
      </c>
      <c r="G7256">
        <v>0.14099999999999999</v>
      </c>
      <c r="H7256">
        <v>1.6220000000000001</v>
      </c>
      <c r="J7256" s="1" t="str">
        <f t="shared" si="114"/>
        <v>2024-06-29-06</v>
      </c>
    </row>
    <row r="7257" spans="1:10" x14ac:dyDescent="0.45">
      <c r="A7257">
        <v>7935803</v>
      </c>
      <c r="B7257" s="1">
        <v>45472.291666666664</v>
      </c>
      <c r="C7257" t="s">
        <v>7</v>
      </c>
      <c r="D7257" t="s">
        <v>8</v>
      </c>
      <c r="E7257" t="s">
        <v>8796</v>
      </c>
      <c r="F7257">
        <v>635</v>
      </c>
      <c r="G7257">
        <v>0.83199999999999996</v>
      </c>
      <c r="H7257">
        <v>2.0990000000000002</v>
      </c>
      <c r="J7257" s="1" t="str">
        <f t="shared" si="114"/>
        <v>2024-06-29-07</v>
      </c>
    </row>
    <row r="7258" spans="1:10" x14ac:dyDescent="0.45">
      <c r="A7258">
        <v>7936908</v>
      </c>
      <c r="B7258" s="1">
        <v>45472.333333333336</v>
      </c>
      <c r="C7258" t="s">
        <v>7</v>
      </c>
      <c r="D7258" t="s">
        <v>8</v>
      </c>
      <c r="E7258" t="s">
        <v>8796</v>
      </c>
      <c r="F7258">
        <v>635</v>
      </c>
      <c r="G7258">
        <v>0.34</v>
      </c>
      <c r="H7258">
        <v>2.6859999999999999</v>
      </c>
      <c r="J7258" s="1" t="str">
        <f t="shared" si="114"/>
        <v>2024-06-29-08</v>
      </c>
    </row>
    <row r="7259" spans="1:10" x14ac:dyDescent="0.45">
      <c r="A7259">
        <v>7938395</v>
      </c>
      <c r="B7259" s="1">
        <v>45472.375</v>
      </c>
      <c r="C7259" t="s">
        <v>7</v>
      </c>
      <c r="D7259" t="s">
        <v>8</v>
      </c>
      <c r="E7259" t="s">
        <v>8796</v>
      </c>
      <c r="F7259">
        <v>635</v>
      </c>
      <c r="G7259">
        <v>5.1999999999999998E-2</v>
      </c>
      <c r="H7259">
        <v>3.0750000000000002</v>
      </c>
      <c r="J7259" s="1" t="str">
        <f t="shared" si="114"/>
        <v>2024-06-29-09</v>
      </c>
    </row>
    <row r="7260" spans="1:10" x14ac:dyDescent="0.45">
      <c r="A7260">
        <v>7939193</v>
      </c>
      <c r="B7260" s="1">
        <v>45472.416666666664</v>
      </c>
      <c r="C7260" t="s">
        <v>7</v>
      </c>
      <c r="D7260" t="s">
        <v>8</v>
      </c>
      <c r="E7260" t="s">
        <v>8796</v>
      </c>
      <c r="F7260">
        <v>635</v>
      </c>
      <c r="G7260">
        <v>0.1</v>
      </c>
      <c r="H7260">
        <v>3.2789999999999999</v>
      </c>
      <c r="J7260" s="1" t="str">
        <f t="shared" si="114"/>
        <v>2024-06-29-10</v>
      </c>
    </row>
    <row r="7261" spans="1:10" x14ac:dyDescent="0.45">
      <c r="A7261">
        <v>7940666</v>
      </c>
      <c r="B7261" s="1">
        <v>45472.458333333336</v>
      </c>
      <c r="C7261" t="s">
        <v>7</v>
      </c>
      <c r="D7261" t="s">
        <v>8</v>
      </c>
      <c r="E7261" t="s">
        <v>8796</v>
      </c>
      <c r="F7261">
        <v>635</v>
      </c>
      <c r="G7261">
        <v>1.2999999999999999E-2</v>
      </c>
      <c r="H7261">
        <v>3.6909999999999998</v>
      </c>
      <c r="J7261" s="1" t="str">
        <f t="shared" si="114"/>
        <v>2024-06-29-11</v>
      </c>
    </row>
    <row r="7262" spans="1:10" x14ac:dyDescent="0.45">
      <c r="A7262">
        <v>7942171</v>
      </c>
      <c r="B7262" s="1">
        <v>45472.5</v>
      </c>
      <c r="C7262" t="s">
        <v>7</v>
      </c>
      <c r="D7262" t="s">
        <v>8</v>
      </c>
      <c r="E7262" t="s">
        <v>8796</v>
      </c>
      <c r="F7262">
        <v>635</v>
      </c>
      <c r="G7262">
        <v>0</v>
      </c>
      <c r="H7262">
        <v>3.9980000000000002</v>
      </c>
      <c r="J7262" s="1" t="str">
        <f t="shared" si="114"/>
        <v>2024-06-29-12</v>
      </c>
    </row>
    <row r="7263" spans="1:10" x14ac:dyDescent="0.45">
      <c r="A7263">
        <v>7943193</v>
      </c>
      <c r="B7263" s="1">
        <v>45472.541666666664</v>
      </c>
      <c r="C7263" t="s">
        <v>7</v>
      </c>
      <c r="D7263" t="s">
        <v>8</v>
      </c>
      <c r="E7263" t="s">
        <v>8796</v>
      </c>
      <c r="F7263">
        <v>635</v>
      </c>
      <c r="G7263">
        <v>0</v>
      </c>
      <c r="H7263">
        <v>3.4870000000000001</v>
      </c>
      <c r="J7263" s="1" t="str">
        <f t="shared" si="114"/>
        <v>2024-06-29-13</v>
      </c>
    </row>
    <row r="7264" spans="1:10" x14ac:dyDescent="0.45">
      <c r="A7264">
        <v>7943405</v>
      </c>
      <c r="B7264" s="1">
        <v>45472.583333333336</v>
      </c>
      <c r="C7264" t="s">
        <v>7</v>
      </c>
      <c r="D7264" t="s">
        <v>8</v>
      </c>
      <c r="E7264" t="s">
        <v>8796</v>
      </c>
      <c r="F7264">
        <v>635</v>
      </c>
      <c r="G7264">
        <v>6.9000000000000006E-2</v>
      </c>
      <c r="H7264">
        <v>2.605</v>
      </c>
      <c r="J7264" s="1" t="str">
        <f t="shared" si="114"/>
        <v>2024-06-29-14</v>
      </c>
    </row>
    <row r="7265" spans="1:10" x14ac:dyDescent="0.45">
      <c r="A7265">
        <v>7945205</v>
      </c>
      <c r="B7265" s="1">
        <v>45472.625</v>
      </c>
      <c r="C7265" t="s">
        <v>7</v>
      </c>
      <c r="D7265" t="s">
        <v>8</v>
      </c>
      <c r="E7265" t="s">
        <v>8796</v>
      </c>
      <c r="F7265">
        <v>635</v>
      </c>
      <c r="G7265">
        <v>0</v>
      </c>
      <c r="H7265">
        <v>1.829</v>
      </c>
      <c r="J7265" s="1" t="str">
        <f t="shared" si="114"/>
        <v>2024-06-29-15</v>
      </c>
    </row>
    <row r="7266" spans="1:10" x14ac:dyDescent="0.45">
      <c r="A7266">
        <v>7946155</v>
      </c>
      <c r="B7266" s="1">
        <v>45472.666666666664</v>
      </c>
      <c r="C7266" t="s">
        <v>7</v>
      </c>
      <c r="D7266" t="s">
        <v>8</v>
      </c>
      <c r="E7266" t="s">
        <v>8796</v>
      </c>
      <c r="F7266">
        <v>635</v>
      </c>
      <c r="G7266">
        <v>0.17100000000000001</v>
      </c>
      <c r="H7266">
        <v>0.70599999999999996</v>
      </c>
      <c r="J7266" s="1" t="str">
        <f t="shared" si="114"/>
        <v>2024-06-29-16</v>
      </c>
    </row>
    <row r="7267" spans="1:10" x14ac:dyDescent="0.45">
      <c r="A7267">
        <v>7947613</v>
      </c>
      <c r="B7267" s="1">
        <v>45472.708333333336</v>
      </c>
      <c r="C7267" t="s">
        <v>7</v>
      </c>
      <c r="D7267" t="s">
        <v>8</v>
      </c>
      <c r="E7267" t="s">
        <v>8796</v>
      </c>
      <c r="F7267">
        <v>635</v>
      </c>
      <c r="G7267">
        <v>0.188</v>
      </c>
      <c r="H7267">
        <v>0.125</v>
      </c>
      <c r="J7267" s="1" t="str">
        <f t="shared" si="114"/>
        <v>2024-06-29-17</v>
      </c>
    </row>
    <row r="7268" spans="1:10" x14ac:dyDescent="0.45">
      <c r="A7268">
        <v>7947879</v>
      </c>
      <c r="B7268" s="1">
        <v>45472.75</v>
      </c>
      <c r="C7268" t="s">
        <v>7</v>
      </c>
      <c r="D7268" t="s">
        <v>8</v>
      </c>
      <c r="E7268" t="s">
        <v>8796</v>
      </c>
      <c r="F7268">
        <v>635</v>
      </c>
      <c r="G7268">
        <v>0.28299999999999997</v>
      </c>
      <c r="H7268">
        <v>2.3E-2</v>
      </c>
      <c r="J7268" s="1" t="str">
        <f t="shared" si="114"/>
        <v>2024-06-29-18</v>
      </c>
    </row>
    <row r="7269" spans="1:10" x14ac:dyDescent="0.45">
      <c r="A7269">
        <v>7949184</v>
      </c>
      <c r="B7269" s="1">
        <v>45472.791666666664</v>
      </c>
      <c r="C7269" t="s">
        <v>7</v>
      </c>
      <c r="D7269" t="s">
        <v>8</v>
      </c>
      <c r="E7269" t="s">
        <v>8796</v>
      </c>
      <c r="F7269">
        <v>635</v>
      </c>
      <c r="G7269">
        <v>0.33900000000000002</v>
      </c>
      <c r="H7269">
        <v>0</v>
      </c>
      <c r="J7269" s="1" t="str">
        <f t="shared" si="114"/>
        <v>2024-06-29-19</v>
      </c>
    </row>
    <row r="7270" spans="1:10" x14ac:dyDescent="0.45">
      <c r="A7270">
        <v>7950993</v>
      </c>
      <c r="B7270" s="1">
        <v>45472.833333333336</v>
      </c>
      <c r="C7270" t="s">
        <v>7</v>
      </c>
      <c r="D7270" t="s">
        <v>8</v>
      </c>
      <c r="E7270" t="s">
        <v>8796</v>
      </c>
      <c r="F7270">
        <v>635</v>
      </c>
      <c r="G7270">
        <v>0.30299999999999999</v>
      </c>
      <c r="H7270">
        <v>0</v>
      </c>
      <c r="J7270" s="1" t="str">
        <f t="shared" si="114"/>
        <v>2024-06-29-20</v>
      </c>
    </row>
    <row r="7271" spans="1:10" x14ac:dyDescent="0.45">
      <c r="A7271">
        <v>7951860</v>
      </c>
      <c r="B7271" s="1">
        <v>45472.875</v>
      </c>
      <c r="C7271" t="s">
        <v>7</v>
      </c>
      <c r="D7271" t="s">
        <v>8</v>
      </c>
      <c r="E7271" t="s">
        <v>8796</v>
      </c>
      <c r="F7271">
        <v>635</v>
      </c>
      <c r="G7271">
        <v>0.185</v>
      </c>
      <c r="H7271">
        <v>0</v>
      </c>
      <c r="J7271" s="1" t="str">
        <f t="shared" si="114"/>
        <v>2024-06-29-21</v>
      </c>
    </row>
    <row r="7272" spans="1:10" x14ac:dyDescent="0.45">
      <c r="A7272">
        <v>7952363</v>
      </c>
      <c r="B7272" s="1">
        <v>45472.916666666664</v>
      </c>
      <c r="C7272" t="s">
        <v>7</v>
      </c>
      <c r="D7272" t="s">
        <v>8</v>
      </c>
      <c r="E7272" t="s">
        <v>8796</v>
      </c>
      <c r="F7272">
        <v>635</v>
      </c>
      <c r="G7272">
        <v>0.248</v>
      </c>
      <c r="H7272">
        <v>0</v>
      </c>
      <c r="J7272" s="1" t="str">
        <f t="shared" si="114"/>
        <v>2024-06-29-22</v>
      </c>
    </row>
    <row r="7273" spans="1:10" x14ac:dyDescent="0.45">
      <c r="A7273">
        <v>7953776</v>
      </c>
      <c r="B7273" s="1">
        <v>45472.958333333336</v>
      </c>
      <c r="C7273" t="s">
        <v>7</v>
      </c>
      <c r="D7273" t="s">
        <v>8</v>
      </c>
      <c r="E7273" t="s">
        <v>8796</v>
      </c>
      <c r="F7273">
        <v>635</v>
      </c>
      <c r="G7273">
        <v>0.215</v>
      </c>
      <c r="H7273">
        <v>0</v>
      </c>
      <c r="J7273" s="1" t="str">
        <f t="shared" si="114"/>
        <v>2024-06-29-23</v>
      </c>
    </row>
    <row r="7274" spans="1:10" x14ac:dyDescent="0.45">
      <c r="A7274">
        <v>7954883</v>
      </c>
      <c r="B7274" s="1">
        <v>45473</v>
      </c>
      <c r="C7274" t="s">
        <v>7</v>
      </c>
      <c r="D7274" t="s">
        <v>8</v>
      </c>
      <c r="E7274" t="s">
        <v>8796</v>
      </c>
      <c r="F7274">
        <v>635</v>
      </c>
      <c r="G7274">
        <v>0.216</v>
      </c>
      <c r="H7274">
        <v>0</v>
      </c>
      <c r="J7274" s="1" t="str">
        <f t="shared" si="114"/>
        <v>2024-06-30-00</v>
      </c>
    </row>
    <row r="7275" spans="1:10" x14ac:dyDescent="0.45">
      <c r="A7275">
        <v>7956020</v>
      </c>
      <c r="B7275" s="1">
        <v>45473.041666666664</v>
      </c>
      <c r="C7275" t="s">
        <v>7</v>
      </c>
      <c r="D7275" t="s">
        <v>8</v>
      </c>
      <c r="E7275" t="s">
        <v>8796</v>
      </c>
      <c r="F7275">
        <v>635</v>
      </c>
      <c r="G7275">
        <v>0.251</v>
      </c>
      <c r="H7275">
        <v>0</v>
      </c>
      <c r="J7275" s="1" t="str">
        <f t="shared" si="114"/>
        <v>2024-06-30-01</v>
      </c>
    </row>
    <row r="7276" spans="1:10" x14ac:dyDescent="0.45">
      <c r="A7276">
        <v>7956904</v>
      </c>
      <c r="B7276" s="1">
        <v>45473.083333333336</v>
      </c>
      <c r="C7276" t="s">
        <v>7</v>
      </c>
      <c r="D7276" t="s">
        <v>8</v>
      </c>
      <c r="E7276" t="s">
        <v>8796</v>
      </c>
      <c r="F7276">
        <v>635</v>
      </c>
      <c r="G7276">
        <v>0.159</v>
      </c>
      <c r="H7276">
        <v>1.0999999999999999E-2</v>
      </c>
      <c r="J7276" s="1" t="str">
        <f t="shared" si="114"/>
        <v>2024-06-30-02</v>
      </c>
    </row>
    <row r="7277" spans="1:10" x14ac:dyDescent="0.45">
      <c r="A7277">
        <v>7957709</v>
      </c>
      <c r="B7277" s="1">
        <v>45473.125</v>
      </c>
      <c r="C7277" t="s">
        <v>7</v>
      </c>
      <c r="D7277" t="s">
        <v>8</v>
      </c>
      <c r="E7277" t="s">
        <v>8796</v>
      </c>
      <c r="F7277">
        <v>635</v>
      </c>
      <c r="G7277">
        <v>0.376</v>
      </c>
      <c r="H7277">
        <v>5.7000000000000002E-2</v>
      </c>
      <c r="J7277" s="1" t="str">
        <f t="shared" si="114"/>
        <v>2024-06-30-03</v>
      </c>
    </row>
    <row r="7278" spans="1:10" x14ac:dyDescent="0.45">
      <c r="A7278">
        <v>7959124</v>
      </c>
      <c r="B7278" s="1">
        <v>45473.166666666664</v>
      </c>
      <c r="C7278" t="s">
        <v>7</v>
      </c>
      <c r="D7278" t="s">
        <v>8</v>
      </c>
      <c r="E7278" t="s">
        <v>8796</v>
      </c>
      <c r="F7278">
        <v>635</v>
      </c>
      <c r="G7278">
        <v>5.6000000000000001E-2</v>
      </c>
      <c r="H7278">
        <v>0.46700000000000003</v>
      </c>
      <c r="J7278" s="1" t="str">
        <f t="shared" si="114"/>
        <v>2024-06-30-04</v>
      </c>
    </row>
    <row r="7279" spans="1:10" x14ac:dyDescent="0.45">
      <c r="A7279">
        <v>7960510</v>
      </c>
      <c r="B7279" s="1">
        <v>45473.208333333336</v>
      </c>
      <c r="C7279" t="s">
        <v>7</v>
      </c>
      <c r="D7279" t="s">
        <v>8</v>
      </c>
      <c r="E7279" t="s">
        <v>8796</v>
      </c>
      <c r="F7279">
        <v>635</v>
      </c>
      <c r="G7279">
        <v>0</v>
      </c>
      <c r="H7279">
        <v>1.4630000000000001</v>
      </c>
      <c r="J7279" s="1" t="str">
        <f t="shared" si="114"/>
        <v>2024-06-30-05</v>
      </c>
    </row>
    <row r="7280" spans="1:10" x14ac:dyDescent="0.45">
      <c r="A7280">
        <v>7961323</v>
      </c>
      <c r="B7280" s="1">
        <v>45473.25</v>
      </c>
      <c r="C7280" t="s">
        <v>7</v>
      </c>
      <c r="D7280" t="s">
        <v>8</v>
      </c>
      <c r="E7280" t="s">
        <v>8796</v>
      </c>
      <c r="F7280">
        <v>635</v>
      </c>
      <c r="G7280">
        <v>4.9000000000000002E-2</v>
      </c>
      <c r="H7280">
        <v>2.1970000000000001</v>
      </c>
      <c r="J7280" s="1" t="str">
        <f t="shared" si="114"/>
        <v>2024-06-30-06</v>
      </c>
    </row>
    <row r="7281" spans="1:10" x14ac:dyDescent="0.45">
      <c r="A7281">
        <v>7962129</v>
      </c>
      <c r="B7281" s="1">
        <v>45473.291666666664</v>
      </c>
      <c r="C7281" t="s">
        <v>7</v>
      </c>
      <c r="D7281" t="s">
        <v>8</v>
      </c>
      <c r="E7281" t="s">
        <v>8796</v>
      </c>
      <c r="F7281">
        <v>635</v>
      </c>
      <c r="G7281">
        <v>1.9E-2</v>
      </c>
      <c r="H7281">
        <v>2.7290000000000001</v>
      </c>
      <c r="J7281" s="1" t="str">
        <f t="shared" si="114"/>
        <v>2024-06-30-07</v>
      </c>
    </row>
    <row r="7282" spans="1:10" x14ac:dyDescent="0.45">
      <c r="A7282">
        <v>7963662</v>
      </c>
      <c r="B7282" s="1">
        <v>45473.333333333336</v>
      </c>
      <c r="C7282" t="s">
        <v>7</v>
      </c>
      <c r="D7282" t="s">
        <v>8</v>
      </c>
      <c r="E7282" t="s">
        <v>8796</v>
      </c>
      <c r="F7282">
        <v>635</v>
      </c>
      <c r="G7282">
        <v>0.17899999999999999</v>
      </c>
      <c r="H7282">
        <v>2.3380000000000001</v>
      </c>
      <c r="J7282" s="1" t="str">
        <f t="shared" si="114"/>
        <v>2024-06-30-08</v>
      </c>
    </row>
    <row r="7283" spans="1:10" x14ac:dyDescent="0.45">
      <c r="A7283">
        <v>7964443</v>
      </c>
      <c r="B7283" s="1">
        <v>45473.375</v>
      </c>
      <c r="C7283" t="s">
        <v>7</v>
      </c>
      <c r="D7283" t="s">
        <v>8</v>
      </c>
      <c r="E7283" t="s">
        <v>8796</v>
      </c>
      <c r="F7283">
        <v>635</v>
      </c>
      <c r="G7283">
        <v>2.4E-2</v>
      </c>
      <c r="H7283">
        <v>3.5089999999999999</v>
      </c>
      <c r="J7283" s="1" t="str">
        <f t="shared" si="114"/>
        <v>2024-06-30-09</v>
      </c>
    </row>
    <row r="7284" spans="1:10" x14ac:dyDescent="0.45">
      <c r="A7284">
        <v>7965385</v>
      </c>
      <c r="B7284" s="1">
        <v>45473.416666666664</v>
      </c>
      <c r="C7284" t="s">
        <v>7</v>
      </c>
      <c r="D7284" t="s">
        <v>8</v>
      </c>
      <c r="E7284" t="s">
        <v>8796</v>
      </c>
      <c r="F7284">
        <v>635</v>
      </c>
      <c r="G7284">
        <v>0</v>
      </c>
      <c r="H7284">
        <v>3.9489999999999998</v>
      </c>
      <c r="J7284" s="1" t="str">
        <f t="shared" si="114"/>
        <v>2024-06-30-10</v>
      </c>
    </row>
    <row r="7285" spans="1:10" x14ac:dyDescent="0.45">
      <c r="A7285">
        <v>7966506</v>
      </c>
      <c r="B7285" s="1">
        <v>45473.458333333336</v>
      </c>
      <c r="C7285" t="s">
        <v>7</v>
      </c>
      <c r="D7285" t="s">
        <v>8</v>
      </c>
      <c r="E7285" t="s">
        <v>8796</v>
      </c>
      <c r="F7285">
        <v>635</v>
      </c>
      <c r="G7285">
        <v>0</v>
      </c>
      <c r="H7285">
        <v>4.03</v>
      </c>
      <c r="J7285" s="1" t="str">
        <f t="shared" si="114"/>
        <v>2024-06-30-11</v>
      </c>
    </row>
    <row r="7286" spans="1:10" x14ac:dyDescent="0.45">
      <c r="A7286">
        <v>7968256</v>
      </c>
      <c r="B7286" s="1">
        <v>45473.5</v>
      </c>
      <c r="C7286" t="s">
        <v>7</v>
      </c>
      <c r="D7286" t="s">
        <v>8</v>
      </c>
      <c r="E7286" t="s">
        <v>8796</v>
      </c>
      <c r="F7286">
        <v>635</v>
      </c>
      <c r="G7286">
        <v>0.23400000000000001</v>
      </c>
      <c r="H7286">
        <v>2.2559999999999998</v>
      </c>
      <c r="J7286" s="1" t="str">
        <f t="shared" si="114"/>
        <v>2024-06-30-12</v>
      </c>
    </row>
    <row r="7287" spans="1:10" x14ac:dyDescent="0.45">
      <c r="A7287">
        <v>7968559</v>
      </c>
      <c r="B7287" s="1">
        <v>45473.541666666664</v>
      </c>
      <c r="C7287" t="s">
        <v>7</v>
      </c>
      <c r="D7287" t="s">
        <v>8</v>
      </c>
      <c r="E7287" t="s">
        <v>8796</v>
      </c>
      <c r="F7287">
        <v>635</v>
      </c>
      <c r="G7287">
        <v>4.9000000000000002E-2</v>
      </c>
      <c r="H7287">
        <v>2.629</v>
      </c>
      <c r="J7287" s="1" t="str">
        <f t="shared" si="114"/>
        <v>2024-06-30-13</v>
      </c>
    </row>
    <row r="7288" spans="1:10" x14ac:dyDescent="0.45">
      <c r="A7288">
        <v>7970509</v>
      </c>
      <c r="B7288" s="1">
        <v>45473.583333333336</v>
      </c>
      <c r="C7288" t="s">
        <v>7</v>
      </c>
      <c r="D7288" t="s">
        <v>8</v>
      </c>
      <c r="E7288" t="s">
        <v>8796</v>
      </c>
      <c r="F7288">
        <v>635</v>
      </c>
      <c r="G7288">
        <v>0</v>
      </c>
      <c r="H7288">
        <v>2.1890000000000001</v>
      </c>
      <c r="J7288" s="1" t="str">
        <f t="shared" si="114"/>
        <v>2024-06-30-14</v>
      </c>
    </row>
    <row r="7289" spans="1:10" x14ac:dyDescent="0.45">
      <c r="A7289">
        <v>7971254</v>
      </c>
      <c r="B7289" s="1">
        <v>45473.625</v>
      </c>
      <c r="C7289" t="s">
        <v>7</v>
      </c>
      <c r="D7289" t="s">
        <v>8</v>
      </c>
      <c r="E7289" t="s">
        <v>8796</v>
      </c>
      <c r="F7289">
        <v>635</v>
      </c>
      <c r="G7289">
        <v>0</v>
      </c>
      <c r="H7289">
        <v>1.351</v>
      </c>
      <c r="J7289" s="1" t="str">
        <f t="shared" si="114"/>
        <v>2024-06-30-15</v>
      </c>
    </row>
    <row r="7290" spans="1:10" x14ac:dyDescent="0.45">
      <c r="A7290">
        <v>7972824</v>
      </c>
      <c r="B7290" s="1">
        <v>45473.666666666664</v>
      </c>
      <c r="C7290" t="s">
        <v>7</v>
      </c>
      <c r="D7290" t="s">
        <v>8</v>
      </c>
      <c r="E7290" t="s">
        <v>8796</v>
      </c>
      <c r="F7290">
        <v>635</v>
      </c>
      <c r="G7290">
        <v>4.0000000000000001E-3</v>
      </c>
      <c r="H7290">
        <v>0.54500000000000004</v>
      </c>
      <c r="J7290" s="1" t="str">
        <f t="shared" si="114"/>
        <v>2024-06-30-16</v>
      </c>
    </row>
    <row r="7291" spans="1:10" x14ac:dyDescent="0.45">
      <c r="A7291">
        <v>7973226</v>
      </c>
      <c r="B7291" s="1">
        <v>45473.708333333336</v>
      </c>
      <c r="C7291" t="s">
        <v>7</v>
      </c>
      <c r="D7291" t="s">
        <v>8</v>
      </c>
      <c r="E7291" t="s">
        <v>8796</v>
      </c>
      <c r="F7291">
        <v>635</v>
      </c>
      <c r="G7291">
        <v>0.25800000000000001</v>
      </c>
      <c r="H7291">
        <v>8.5999999999999993E-2</v>
      </c>
      <c r="J7291" s="1" t="str">
        <f t="shared" si="114"/>
        <v>2024-06-30-17</v>
      </c>
    </row>
    <row r="7292" spans="1:10" x14ac:dyDescent="0.45">
      <c r="A7292">
        <v>7974380</v>
      </c>
      <c r="B7292" s="1">
        <v>45473.75</v>
      </c>
      <c r="C7292" t="s">
        <v>7</v>
      </c>
      <c r="D7292" t="s">
        <v>8</v>
      </c>
      <c r="E7292" t="s">
        <v>8796</v>
      </c>
      <c r="F7292">
        <v>635</v>
      </c>
      <c r="G7292">
        <v>0.44700000000000001</v>
      </c>
      <c r="H7292">
        <v>8.9999999999999993E-3</v>
      </c>
      <c r="J7292" s="1" t="str">
        <f t="shared" si="114"/>
        <v>2024-06-30-18</v>
      </c>
    </row>
    <row r="7293" spans="1:10" x14ac:dyDescent="0.45">
      <c r="A7293">
        <v>7975447</v>
      </c>
      <c r="B7293" s="1">
        <v>45473.791666666664</v>
      </c>
      <c r="C7293" t="s">
        <v>7</v>
      </c>
      <c r="D7293" t="s">
        <v>8</v>
      </c>
      <c r="E7293" t="s">
        <v>8796</v>
      </c>
      <c r="F7293">
        <v>635</v>
      </c>
      <c r="G7293">
        <v>0.33500000000000002</v>
      </c>
      <c r="H7293">
        <v>0</v>
      </c>
      <c r="J7293" s="1" t="str">
        <f t="shared" si="114"/>
        <v>2024-06-30-19</v>
      </c>
    </row>
    <row r="7294" spans="1:10" x14ac:dyDescent="0.45">
      <c r="A7294">
        <v>7976437</v>
      </c>
      <c r="B7294" s="1">
        <v>45473.833333333336</v>
      </c>
      <c r="C7294" t="s">
        <v>7</v>
      </c>
      <c r="D7294" t="s">
        <v>8</v>
      </c>
      <c r="E7294" t="s">
        <v>8796</v>
      </c>
      <c r="F7294">
        <v>635</v>
      </c>
      <c r="G7294">
        <v>0.35399999999999998</v>
      </c>
      <c r="H7294">
        <v>0</v>
      </c>
      <c r="J7294" s="1" t="str">
        <f t="shared" si="114"/>
        <v>2024-06-30-20</v>
      </c>
    </row>
    <row r="7295" spans="1:10" x14ac:dyDescent="0.45">
      <c r="A7295">
        <v>7978173</v>
      </c>
      <c r="B7295" s="1">
        <v>45473.875</v>
      </c>
      <c r="C7295" t="s">
        <v>7</v>
      </c>
      <c r="D7295" t="s">
        <v>8</v>
      </c>
      <c r="E7295" t="s">
        <v>8796</v>
      </c>
      <c r="F7295">
        <v>635</v>
      </c>
      <c r="G7295">
        <v>0.27600000000000002</v>
      </c>
      <c r="H7295">
        <v>0</v>
      </c>
      <c r="J7295" s="1" t="str">
        <f t="shared" si="114"/>
        <v>2024-06-30-21</v>
      </c>
    </row>
    <row r="7296" spans="1:10" x14ac:dyDescent="0.45">
      <c r="A7296">
        <v>7979483</v>
      </c>
      <c r="B7296" s="1">
        <v>45473.916666666664</v>
      </c>
      <c r="C7296" t="s">
        <v>7</v>
      </c>
      <c r="D7296" t="s">
        <v>8</v>
      </c>
      <c r="E7296" t="s">
        <v>8796</v>
      </c>
      <c r="F7296">
        <v>635</v>
      </c>
      <c r="G7296">
        <v>0.20499999999999999</v>
      </c>
      <c r="H7296">
        <v>0</v>
      </c>
      <c r="J7296" s="1" t="str">
        <f t="shared" si="114"/>
        <v>2024-06-30-22</v>
      </c>
    </row>
    <row r="7297" spans="1:10" x14ac:dyDescent="0.45">
      <c r="A7297">
        <v>7979732</v>
      </c>
      <c r="B7297" s="1">
        <v>45473.958333333336</v>
      </c>
      <c r="C7297" t="s">
        <v>7</v>
      </c>
      <c r="D7297" t="s">
        <v>8</v>
      </c>
      <c r="E7297" t="s">
        <v>8796</v>
      </c>
      <c r="F7297">
        <v>635</v>
      </c>
      <c r="G7297">
        <v>0.26400000000000001</v>
      </c>
      <c r="H7297">
        <v>0</v>
      </c>
      <c r="J7297" s="1" t="str">
        <f t="shared" si="114"/>
        <v>2024-06-30-23</v>
      </c>
    </row>
    <row r="7298" spans="1:10" x14ac:dyDescent="0.45">
      <c r="A7298">
        <v>7981650</v>
      </c>
      <c r="B7298" s="1">
        <v>45474</v>
      </c>
      <c r="C7298" t="s">
        <v>7</v>
      </c>
      <c r="D7298" t="s">
        <v>8</v>
      </c>
      <c r="E7298" t="s">
        <v>8796</v>
      </c>
      <c r="F7298">
        <v>635</v>
      </c>
      <c r="G7298">
        <v>0.218</v>
      </c>
      <c r="H7298">
        <v>0</v>
      </c>
      <c r="J7298" s="1" t="str">
        <f t="shared" si="114"/>
        <v>2024-07-01-00</v>
      </c>
    </row>
    <row r="7299" spans="1:10" x14ac:dyDescent="0.45">
      <c r="A7299">
        <v>7982641</v>
      </c>
      <c r="B7299" s="1">
        <v>45474.041666666664</v>
      </c>
      <c r="C7299" t="s">
        <v>7</v>
      </c>
      <c r="D7299" t="s">
        <v>8</v>
      </c>
      <c r="E7299" t="s">
        <v>8796</v>
      </c>
      <c r="F7299">
        <v>635</v>
      </c>
      <c r="G7299">
        <v>0.23</v>
      </c>
      <c r="H7299">
        <v>0</v>
      </c>
      <c r="J7299" s="1" t="str">
        <f t="shared" ref="J7299:J7362" si="115">TEXT(YEAR(B7299),"0000")&amp;"-"&amp;TEXT(MONTH(B7299),"00")&amp;"-"&amp;TEXT(DAY(B7299),"00")&amp;"-"&amp;TEXT(HOUR(B7299),"00")</f>
        <v>2024-07-01-01</v>
      </c>
    </row>
    <row r="7300" spans="1:10" x14ac:dyDescent="0.45">
      <c r="A7300">
        <v>7982802</v>
      </c>
      <c r="B7300" s="1">
        <v>45474.083333333336</v>
      </c>
      <c r="C7300" t="s">
        <v>7</v>
      </c>
      <c r="D7300" t="s">
        <v>8</v>
      </c>
      <c r="E7300" t="s">
        <v>8796</v>
      </c>
      <c r="F7300">
        <v>635</v>
      </c>
      <c r="G7300">
        <v>0.22700000000000001</v>
      </c>
      <c r="H7300">
        <v>1E-3</v>
      </c>
      <c r="J7300" s="1" t="str">
        <f t="shared" si="115"/>
        <v>2024-07-01-02</v>
      </c>
    </row>
    <row r="7301" spans="1:10" x14ac:dyDescent="0.45">
      <c r="A7301">
        <v>7984036</v>
      </c>
      <c r="B7301" s="1">
        <v>45474.125</v>
      </c>
      <c r="C7301" t="s">
        <v>7</v>
      </c>
      <c r="D7301" t="s">
        <v>8</v>
      </c>
      <c r="E7301" t="s">
        <v>8796</v>
      </c>
      <c r="F7301">
        <v>635</v>
      </c>
      <c r="G7301">
        <v>0.13600000000000001</v>
      </c>
      <c r="H7301">
        <v>4.2999999999999997E-2</v>
      </c>
      <c r="J7301" s="1" t="str">
        <f t="shared" si="115"/>
        <v>2024-07-01-03</v>
      </c>
    </row>
    <row r="7302" spans="1:10" x14ac:dyDescent="0.45">
      <c r="A7302">
        <v>7985234</v>
      </c>
      <c r="B7302" s="1">
        <v>45474.166666666664</v>
      </c>
      <c r="C7302" t="s">
        <v>7</v>
      </c>
      <c r="D7302" t="s">
        <v>8</v>
      </c>
      <c r="E7302" t="s">
        <v>8796</v>
      </c>
      <c r="F7302">
        <v>635</v>
      </c>
      <c r="G7302">
        <v>0.11600000000000001</v>
      </c>
      <c r="H7302">
        <v>0.152</v>
      </c>
      <c r="J7302" s="1" t="str">
        <f t="shared" si="115"/>
        <v>2024-07-01-04</v>
      </c>
    </row>
    <row r="7303" spans="1:10" x14ac:dyDescent="0.45">
      <c r="A7303">
        <v>7986156</v>
      </c>
      <c r="B7303" s="1">
        <v>45474.208333333336</v>
      </c>
      <c r="C7303" t="s">
        <v>7</v>
      </c>
      <c r="D7303" t="s">
        <v>8</v>
      </c>
      <c r="E7303" t="s">
        <v>8796</v>
      </c>
      <c r="F7303">
        <v>635</v>
      </c>
      <c r="G7303">
        <v>0.14099999999999999</v>
      </c>
      <c r="H7303">
        <v>6.0000000000000001E-3</v>
      </c>
      <c r="J7303" s="1" t="str">
        <f t="shared" si="115"/>
        <v>2024-07-01-05</v>
      </c>
    </row>
    <row r="7304" spans="1:10" x14ac:dyDescent="0.45">
      <c r="A7304">
        <v>7988240</v>
      </c>
      <c r="B7304" s="1">
        <v>45474.25</v>
      </c>
      <c r="C7304" t="s">
        <v>7</v>
      </c>
      <c r="D7304" t="s">
        <v>8</v>
      </c>
      <c r="E7304" t="s">
        <v>8796</v>
      </c>
      <c r="F7304">
        <v>635</v>
      </c>
      <c r="G7304">
        <v>0.105</v>
      </c>
      <c r="H7304">
        <v>6.7000000000000004E-2</v>
      </c>
      <c r="J7304" s="1" t="str">
        <f t="shared" si="115"/>
        <v>2024-07-01-06</v>
      </c>
    </row>
    <row r="7305" spans="1:10" x14ac:dyDescent="0.45">
      <c r="A7305">
        <v>7988328</v>
      </c>
      <c r="B7305" s="1">
        <v>45474.291666666664</v>
      </c>
      <c r="C7305" t="s">
        <v>7</v>
      </c>
      <c r="D7305" t="s">
        <v>8</v>
      </c>
      <c r="E7305" t="s">
        <v>8796</v>
      </c>
      <c r="F7305">
        <v>635</v>
      </c>
      <c r="G7305">
        <v>0.06</v>
      </c>
      <c r="H7305">
        <v>0.123</v>
      </c>
      <c r="J7305" s="1" t="str">
        <f t="shared" si="115"/>
        <v>2024-07-01-07</v>
      </c>
    </row>
    <row r="7306" spans="1:10" x14ac:dyDescent="0.45">
      <c r="A7306">
        <v>7990016</v>
      </c>
      <c r="B7306" s="1">
        <v>45474.333333333336</v>
      </c>
      <c r="C7306" t="s">
        <v>7</v>
      </c>
      <c r="D7306" t="s">
        <v>8</v>
      </c>
      <c r="E7306" t="s">
        <v>8796</v>
      </c>
      <c r="F7306">
        <v>635</v>
      </c>
      <c r="G7306">
        <v>2.8000000000000001E-2</v>
      </c>
      <c r="H7306">
        <v>0.33</v>
      </c>
      <c r="J7306" s="1" t="str">
        <f t="shared" si="115"/>
        <v>2024-07-01-08</v>
      </c>
    </row>
    <row r="7307" spans="1:10" x14ac:dyDescent="0.45">
      <c r="A7307">
        <v>7991080</v>
      </c>
      <c r="B7307" s="1">
        <v>45474.375</v>
      </c>
      <c r="C7307" t="s">
        <v>7</v>
      </c>
      <c r="D7307" t="s">
        <v>8</v>
      </c>
      <c r="E7307" t="s">
        <v>8796</v>
      </c>
      <c r="F7307">
        <v>635</v>
      </c>
      <c r="G7307">
        <v>3.0000000000000001E-3</v>
      </c>
      <c r="H7307">
        <v>0.55300000000000005</v>
      </c>
      <c r="J7307" s="1" t="str">
        <f t="shared" si="115"/>
        <v>2024-07-01-09</v>
      </c>
    </row>
    <row r="7308" spans="1:10" x14ac:dyDescent="0.45">
      <c r="A7308">
        <v>7992194</v>
      </c>
      <c r="B7308" s="1">
        <v>45474.416666666664</v>
      </c>
      <c r="C7308" t="s">
        <v>7</v>
      </c>
      <c r="D7308" t="s">
        <v>8</v>
      </c>
      <c r="E7308" t="s">
        <v>8796</v>
      </c>
      <c r="F7308">
        <v>635</v>
      </c>
      <c r="G7308">
        <v>2E-3</v>
      </c>
      <c r="H7308">
        <v>0.59499999999999997</v>
      </c>
      <c r="J7308" s="1" t="str">
        <f t="shared" si="115"/>
        <v>2024-07-01-10</v>
      </c>
    </row>
    <row r="7309" spans="1:10" x14ac:dyDescent="0.45">
      <c r="A7309">
        <v>7993024</v>
      </c>
      <c r="B7309" s="1">
        <v>45474.458333333336</v>
      </c>
      <c r="C7309" t="s">
        <v>7</v>
      </c>
      <c r="D7309" t="s">
        <v>8</v>
      </c>
      <c r="E7309" t="s">
        <v>8796</v>
      </c>
      <c r="F7309">
        <v>635</v>
      </c>
      <c r="G7309">
        <v>7.8E-2</v>
      </c>
      <c r="H7309">
        <v>1.075</v>
      </c>
      <c r="J7309" s="1" t="str">
        <f t="shared" si="115"/>
        <v>2024-07-01-11</v>
      </c>
    </row>
    <row r="7310" spans="1:10" x14ac:dyDescent="0.45">
      <c r="A7310">
        <v>7994810</v>
      </c>
      <c r="B7310" s="1">
        <v>45474.5</v>
      </c>
      <c r="C7310" t="s">
        <v>7</v>
      </c>
      <c r="D7310" t="s">
        <v>8</v>
      </c>
      <c r="E7310" t="s">
        <v>8796</v>
      </c>
      <c r="F7310">
        <v>635</v>
      </c>
      <c r="G7310">
        <v>0.98199999999999998</v>
      </c>
      <c r="H7310">
        <v>0.83099999999999996</v>
      </c>
      <c r="J7310" s="1" t="str">
        <f t="shared" si="115"/>
        <v>2024-07-01-12</v>
      </c>
    </row>
    <row r="7311" spans="1:10" x14ac:dyDescent="0.45">
      <c r="A7311">
        <v>7995359</v>
      </c>
      <c r="B7311" s="1">
        <v>45474.541666666664</v>
      </c>
      <c r="C7311" t="s">
        <v>7</v>
      </c>
      <c r="D7311" t="s">
        <v>8</v>
      </c>
      <c r="E7311" t="s">
        <v>8796</v>
      </c>
      <c r="F7311">
        <v>635</v>
      </c>
      <c r="G7311">
        <v>0.77100000000000002</v>
      </c>
      <c r="H7311">
        <v>1.423</v>
      </c>
      <c r="J7311" s="1" t="str">
        <f t="shared" si="115"/>
        <v>2024-07-01-13</v>
      </c>
    </row>
    <row r="7312" spans="1:10" x14ac:dyDescent="0.45">
      <c r="A7312">
        <v>7997015</v>
      </c>
      <c r="B7312" s="1">
        <v>45474.583333333336</v>
      </c>
      <c r="C7312" t="s">
        <v>7</v>
      </c>
      <c r="D7312" t="s">
        <v>8</v>
      </c>
      <c r="E7312" t="s">
        <v>8796</v>
      </c>
      <c r="F7312">
        <v>635</v>
      </c>
      <c r="G7312">
        <v>0.34799999999999998</v>
      </c>
      <c r="H7312">
        <v>1.339</v>
      </c>
      <c r="J7312" s="1" t="str">
        <f t="shared" si="115"/>
        <v>2024-07-01-14</v>
      </c>
    </row>
    <row r="7313" spans="1:10" x14ac:dyDescent="0.45">
      <c r="A7313">
        <v>7997725</v>
      </c>
      <c r="B7313" s="1">
        <v>45474.625</v>
      </c>
      <c r="C7313" t="s">
        <v>7</v>
      </c>
      <c r="D7313" t="s">
        <v>8</v>
      </c>
      <c r="E7313" t="s">
        <v>8796</v>
      </c>
      <c r="F7313">
        <v>635</v>
      </c>
      <c r="G7313">
        <v>1.06</v>
      </c>
      <c r="H7313">
        <v>0.78500000000000003</v>
      </c>
      <c r="J7313" s="1" t="str">
        <f t="shared" si="115"/>
        <v>2024-07-01-15</v>
      </c>
    </row>
    <row r="7314" spans="1:10" x14ac:dyDescent="0.45">
      <c r="A7314">
        <v>7998172</v>
      </c>
      <c r="B7314" s="1">
        <v>45474.666666666664</v>
      </c>
      <c r="C7314" t="s">
        <v>7</v>
      </c>
      <c r="D7314" t="s">
        <v>8</v>
      </c>
      <c r="E7314" t="s">
        <v>8796</v>
      </c>
      <c r="F7314">
        <v>635</v>
      </c>
      <c r="G7314">
        <v>1.262</v>
      </c>
      <c r="H7314">
        <v>0.47599999999999998</v>
      </c>
      <c r="J7314" s="1" t="str">
        <f t="shared" si="115"/>
        <v>2024-07-01-16</v>
      </c>
    </row>
    <row r="7315" spans="1:10" x14ac:dyDescent="0.45">
      <c r="A7315">
        <v>8000129</v>
      </c>
      <c r="B7315" s="1">
        <v>45474.708333333336</v>
      </c>
      <c r="C7315" t="s">
        <v>7</v>
      </c>
      <c r="D7315" t="s">
        <v>8</v>
      </c>
      <c r="E7315" t="s">
        <v>8796</v>
      </c>
      <c r="F7315">
        <v>635</v>
      </c>
      <c r="G7315">
        <v>1.012</v>
      </c>
      <c r="H7315">
        <v>0.14799999999999999</v>
      </c>
      <c r="J7315" s="1" t="str">
        <f t="shared" si="115"/>
        <v>2024-07-01-17</v>
      </c>
    </row>
    <row r="7316" spans="1:10" x14ac:dyDescent="0.45">
      <c r="A7316">
        <v>8001377</v>
      </c>
      <c r="B7316" s="1">
        <v>45474.75</v>
      </c>
      <c r="C7316" t="s">
        <v>7</v>
      </c>
      <c r="D7316" t="s">
        <v>8</v>
      </c>
      <c r="E7316" t="s">
        <v>8796</v>
      </c>
      <c r="F7316">
        <v>635</v>
      </c>
      <c r="G7316">
        <v>0.22600000000000001</v>
      </c>
      <c r="H7316">
        <v>5.2999999999999999E-2</v>
      </c>
      <c r="J7316" s="1" t="str">
        <f t="shared" si="115"/>
        <v>2024-07-01-18</v>
      </c>
    </row>
    <row r="7317" spans="1:10" x14ac:dyDescent="0.45">
      <c r="A7317">
        <v>8002390</v>
      </c>
      <c r="B7317" s="1">
        <v>45474.791666666664</v>
      </c>
      <c r="C7317" t="s">
        <v>7</v>
      </c>
      <c r="D7317" t="s">
        <v>8</v>
      </c>
      <c r="E7317" t="s">
        <v>8796</v>
      </c>
      <c r="F7317">
        <v>635</v>
      </c>
      <c r="G7317">
        <v>0.33</v>
      </c>
      <c r="H7317">
        <v>3.0000000000000001E-3</v>
      </c>
      <c r="J7317" s="1" t="str">
        <f t="shared" si="115"/>
        <v>2024-07-01-19</v>
      </c>
    </row>
    <row r="7318" spans="1:10" x14ac:dyDescent="0.45">
      <c r="A7318">
        <v>8002573</v>
      </c>
      <c r="B7318" s="1">
        <v>45474.833333333336</v>
      </c>
      <c r="C7318" t="s">
        <v>7</v>
      </c>
      <c r="D7318" t="s">
        <v>8</v>
      </c>
      <c r="E7318" t="s">
        <v>8796</v>
      </c>
      <c r="F7318">
        <v>635</v>
      </c>
      <c r="G7318">
        <v>0.309</v>
      </c>
      <c r="H7318">
        <v>0</v>
      </c>
      <c r="J7318" s="1" t="str">
        <f t="shared" si="115"/>
        <v>2024-07-01-20</v>
      </c>
    </row>
    <row r="7319" spans="1:10" x14ac:dyDescent="0.45">
      <c r="A7319">
        <v>8004688</v>
      </c>
      <c r="B7319" s="1">
        <v>45474.875</v>
      </c>
      <c r="C7319" t="s">
        <v>7</v>
      </c>
      <c r="D7319" t="s">
        <v>8</v>
      </c>
      <c r="E7319" t="s">
        <v>8796</v>
      </c>
      <c r="F7319">
        <v>635</v>
      </c>
      <c r="G7319">
        <v>0.22800000000000001</v>
      </c>
      <c r="H7319">
        <v>0</v>
      </c>
      <c r="J7319" s="1" t="str">
        <f t="shared" si="115"/>
        <v>2024-07-01-21</v>
      </c>
    </row>
    <row r="7320" spans="1:10" x14ac:dyDescent="0.45">
      <c r="A7320">
        <v>8005017</v>
      </c>
      <c r="B7320" s="1">
        <v>45474.916666666664</v>
      </c>
      <c r="C7320" t="s">
        <v>7</v>
      </c>
      <c r="D7320" t="s">
        <v>8</v>
      </c>
      <c r="E7320" t="s">
        <v>8796</v>
      </c>
      <c r="F7320">
        <v>635</v>
      </c>
      <c r="G7320">
        <v>0.25</v>
      </c>
      <c r="H7320">
        <v>0</v>
      </c>
      <c r="J7320" s="1" t="str">
        <f t="shared" si="115"/>
        <v>2024-07-01-22</v>
      </c>
    </row>
    <row r="7321" spans="1:10" x14ac:dyDescent="0.45">
      <c r="A7321">
        <v>8006253</v>
      </c>
      <c r="B7321" s="1">
        <v>45474.958333333336</v>
      </c>
      <c r="C7321" t="s">
        <v>7</v>
      </c>
      <c r="D7321" t="s">
        <v>8</v>
      </c>
      <c r="E7321" t="s">
        <v>8796</v>
      </c>
      <c r="F7321">
        <v>635</v>
      </c>
      <c r="G7321">
        <v>0.22500000000000001</v>
      </c>
      <c r="H7321">
        <v>0</v>
      </c>
      <c r="J7321" s="1" t="str">
        <f t="shared" si="115"/>
        <v>2024-07-01-23</v>
      </c>
    </row>
    <row r="7322" spans="1:10" x14ac:dyDescent="0.45">
      <c r="A7322">
        <v>8007029</v>
      </c>
      <c r="B7322" s="1">
        <v>45475</v>
      </c>
      <c r="C7322" t="s">
        <v>7</v>
      </c>
      <c r="D7322" t="s">
        <v>8</v>
      </c>
      <c r="E7322" t="s">
        <v>8796</v>
      </c>
      <c r="F7322">
        <v>635</v>
      </c>
      <c r="G7322">
        <v>0.14799999999999999</v>
      </c>
      <c r="H7322">
        <v>0</v>
      </c>
      <c r="J7322" s="1" t="str">
        <f t="shared" si="115"/>
        <v>2024-07-02-00</v>
      </c>
    </row>
    <row r="7323" spans="1:10" x14ac:dyDescent="0.45">
      <c r="A7323">
        <v>8008061</v>
      </c>
      <c r="B7323" s="1">
        <v>45475.041666666664</v>
      </c>
      <c r="C7323" t="s">
        <v>7</v>
      </c>
      <c r="D7323" t="s">
        <v>8</v>
      </c>
      <c r="E7323" t="s">
        <v>8796</v>
      </c>
      <c r="F7323">
        <v>635</v>
      </c>
      <c r="G7323">
        <v>0.29199999999999998</v>
      </c>
      <c r="H7323">
        <v>0</v>
      </c>
      <c r="J7323" s="1" t="str">
        <f t="shared" si="115"/>
        <v>2024-07-02-01</v>
      </c>
    </row>
    <row r="7324" spans="1:10" x14ac:dyDescent="0.45">
      <c r="A7324">
        <v>8009973</v>
      </c>
      <c r="B7324" s="1">
        <v>45475.083333333336</v>
      </c>
      <c r="C7324" t="s">
        <v>7</v>
      </c>
      <c r="D7324" t="s">
        <v>8</v>
      </c>
      <c r="E7324" t="s">
        <v>8796</v>
      </c>
      <c r="F7324">
        <v>635</v>
      </c>
      <c r="G7324">
        <v>0.183</v>
      </c>
      <c r="H7324">
        <v>2.5000000000000001E-2</v>
      </c>
      <c r="J7324" s="1" t="str">
        <f t="shared" si="115"/>
        <v>2024-07-02-02</v>
      </c>
    </row>
    <row r="7325" spans="1:10" x14ac:dyDescent="0.45">
      <c r="A7325">
        <v>8011015</v>
      </c>
      <c r="B7325" s="1">
        <v>45475.125</v>
      </c>
      <c r="C7325" t="s">
        <v>7</v>
      </c>
      <c r="D7325" t="s">
        <v>8</v>
      </c>
      <c r="E7325" t="s">
        <v>8796</v>
      </c>
      <c r="F7325">
        <v>635</v>
      </c>
      <c r="G7325">
        <v>2.8000000000000001E-2</v>
      </c>
      <c r="H7325">
        <v>0.159</v>
      </c>
      <c r="J7325" s="1" t="str">
        <f t="shared" si="115"/>
        <v>2024-07-02-03</v>
      </c>
    </row>
    <row r="7326" spans="1:10" x14ac:dyDescent="0.45">
      <c r="A7326">
        <v>8011817</v>
      </c>
      <c r="B7326" s="1">
        <v>45475.166666666664</v>
      </c>
      <c r="C7326" t="s">
        <v>7</v>
      </c>
      <c r="D7326" t="s">
        <v>8</v>
      </c>
      <c r="E7326" t="s">
        <v>8796</v>
      </c>
      <c r="F7326">
        <v>635</v>
      </c>
      <c r="G7326">
        <v>7.4999999999999997E-2</v>
      </c>
      <c r="H7326">
        <v>0.39200000000000002</v>
      </c>
      <c r="J7326" s="1" t="str">
        <f t="shared" si="115"/>
        <v>2024-07-02-04</v>
      </c>
    </row>
    <row r="7327" spans="1:10" x14ac:dyDescent="0.45">
      <c r="A7327">
        <v>8012797</v>
      </c>
      <c r="B7327" s="1">
        <v>45475.208333333336</v>
      </c>
      <c r="C7327" t="s">
        <v>7</v>
      </c>
      <c r="D7327" t="s">
        <v>8</v>
      </c>
      <c r="E7327" t="s">
        <v>8796</v>
      </c>
      <c r="F7327">
        <v>635</v>
      </c>
      <c r="G7327">
        <v>3.5999999999999997E-2</v>
      </c>
      <c r="H7327">
        <v>0.38300000000000001</v>
      </c>
      <c r="J7327" s="1" t="str">
        <f t="shared" si="115"/>
        <v>2024-07-02-05</v>
      </c>
    </row>
    <row r="7328" spans="1:10" x14ac:dyDescent="0.45">
      <c r="A7328">
        <v>8013720</v>
      </c>
      <c r="B7328" s="1">
        <v>45475.25</v>
      </c>
      <c r="C7328" t="s">
        <v>7</v>
      </c>
      <c r="D7328" t="s">
        <v>8</v>
      </c>
      <c r="E7328" t="s">
        <v>8796</v>
      </c>
      <c r="F7328">
        <v>635</v>
      </c>
      <c r="G7328">
        <v>5.1999999999999998E-2</v>
      </c>
      <c r="H7328">
        <v>0.61099999999999999</v>
      </c>
      <c r="J7328" s="1" t="str">
        <f t="shared" si="115"/>
        <v>2024-07-02-06</v>
      </c>
    </row>
    <row r="7329" spans="1:10" x14ac:dyDescent="0.45">
      <c r="A7329">
        <v>8015190</v>
      </c>
      <c r="B7329" s="1">
        <v>45475.291666666664</v>
      </c>
      <c r="C7329" t="s">
        <v>7</v>
      </c>
      <c r="D7329" t="s">
        <v>8</v>
      </c>
      <c r="E7329" t="s">
        <v>8796</v>
      </c>
      <c r="F7329">
        <v>635</v>
      </c>
      <c r="G7329">
        <v>0.14000000000000001</v>
      </c>
      <c r="H7329">
        <v>0.312</v>
      </c>
      <c r="J7329" s="1" t="str">
        <f t="shared" si="115"/>
        <v>2024-07-02-07</v>
      </c>
    </row>
    <row r="7330" spans="1:10" x14ac:dyDescent="0.45">
      <c r="A7330">
        <v>8016025</v>
      </c>
      <c r="B7330" s="1">
        <v>45475.333333333336</v>
      </c>
      <c r="C7330" t="s">
        <v>7</v>
      </c>
      <c r="D7330" t="s">
        <v>8</v>
      </c>
      <c r="E7330" t="s">
        <v>8796</v>
      </c>
      <c r="F7330">
        <v>635</v>
      </c>
      <c r="G7330">
        <v>1.1850000000000001</v>
      </c>
      <c r="H7330">
        <v>0.19700000000000001</v>
      </c>
      <c r="J7330" s="1" t="str">
        <f t="shared" si="115"/>
        <v>2024-07-02-08</v>
      </c>
    </row>
    <row r="7331" spans="1:10" x14ac:dyDescent="0.45">
      <c r="A7331">
        <v>8017631</v>
      </c>
      <c r="B7331" s="1">
        <v>45475.375</v>
      </c>
      <c r="C7331" t="s">
        <v>7</v>
      </c>
      <c r="D7331" t="s">
        <v>8</v>
      </c>
      <c r="E7331" t="s">
        <v>8796</v>
      </c>
      <c r="F7331">
        <v>635</v>
      </c>
      <c r="G7331">
        <v>1.603</v>
      </c>
      <c r="H7331">
        <v>0.19800000000000001</v>
      </c>
      <c r="J7331" s="1" t="str">
        <f t="shared" si="115"/>
        <v>2024-07-02-09</v>
      </c>
    </row>
    <row r="7332" spans="1:10" x14ac:dyDescent="0.45">
      <c r="A7332">
        <v>8018821</v>
      </c>
      <c r="B7332" s="1">
        <v>45475.416666666664</v>
      </c>
      <c r="C7332" t="s">
        <v>7</v>
      </c>
      <c r="D7332" t="s">
        <v>8</v>
      </c>
      <c r="E7332" t="s">
        <v>8796</v>
      </c>
      <c r="F7332">
        <v>635</v>
      </c>
      <c r="G7332">
        <v>3.7999999999999999E-2</v>
      </c>
      <c r="H7332">
        <v>0.30599999999999999</v>
      </c>
      <c r="J7332" s="1" t="str">
        <f t="shared" si="115"/>
        <v>2024-07-02-10</v>
      </c>
    </row>
    <row r="7333" spans="1:10" x14ac:dyDescent="0.45">
      <c r="A7333">
        <v>8019608</v>
      </c>
      <c r="B7333" s="1">
        <v>45475.458333333336</v>
      </c>
      <c r="C7333" t="s">
        <v>7</v>
      </c>
      <c r="D7333" t="s">
        <v>8</v>
      </c>
      <c r="E7333" t="s">
        <v>8796</v>
      </c>
      <c r="F7333">
        <v>635</v>
      </c>
      <c r="G7333">
        <v>0.19900000000000001</v>
      </c>
      <c r="H7333">
        <v>9.1999999999999998E-2</v>
      </c>
      <c r="J7333" s="1" t="str">
        <f t="shared" si="115"/>
        <v>2024-07-02-11</v>
      </c>
    </row>
    <row r="7334" spans="1:10" x14ac:dyDescent="0.45">
      <c r="A7334">
        <v>8020236</v>
      </c>
      <c r="B7334" s="1">
        <v>45475.5</v>
      </c>
      <c r="C7334" t="s">
        <v>7</v>
      </c>
      <c r="D7334" t="s">
        <v>8</v>
      </c>
      <c r="E7334" t="s">
        <v>8796</v>
      </c>
      <c r="F7334">
        <v>635</v>
      </c>
      <c r="G7334">
        <v>8.8999999999999996E-2</v>
      </c>
      <c r="H7334">
        <v>0.36899999999999999</v>
      </c>
      <c r="J7334" s="1" t="str">
        <f t="shared" si="115"/>
        <v>2024-07-02-12</v>
      </c>
    </row>
    <row r="7335" spans="1:10" x14ac:dyDescent="0.45">
      <c r="A7335">
        <v>8021832</v>
      </c>
      <c r="B7335" s="1">
        <v>45475.541666666664</v>
      </c>
      <c r="C7335" t="s">
        <v>7</v>
      </c>
      <c r="D7335" t="s">
        <v>8</v>
      </c>
      <c r="E7335" t="s">
        <v>8796</v>
      </c>
      <c r="F7335">
        <v>635</v>
      </c>
      <c r="G7335">
        <v>0.504</v>
      </c>
      <c r="H7335">
        <v>0.39600000000000002</v>
      </c>
      <c r="J7335" s="1" t="str">
        <f t="shared" si="115"/>
        <v>2024-07-02-13</v>
      </c>
    </row>
    <row r="7336" spans="1:10" x14ac:dyDescent="0.45">
      <c r="A7336">
        <v>8023131</v>
      </c>
      <c r="B7336" s="1">
        <v>45475.583333333336</v>
      </c>
      <c r="C7336" t="s">
        <v>7</v>
      </c>
      <c r="D7336" t="s">
        <v>8</v>
      </c>
      <c r="E7336" t="s">
        <v>8796</v>
      </c>
      <c r="F7336">
        <v>635</v>
      </c>
      <c r="G7336">
        <v>5.6000000000000001E-2</v>
      </c>
      <c r="H7336">
        <v>0.216</v>
      </c>
      <c r="J7336" s="1" t="str">
        <f t="shared" si="115"/>
        <v>2024-07-02-14</v>
      </c>
    </row>
    <row r="7337" spans="1:10" x14ac:dyDescent="0.45">
      <c r="A7337">
        <v>8023426</v>
      </c>
      <c r="B7337" s="1">
        <v>45475.625</v>
      </c>
      <c r="C7337" t="s">
        <v>7</v>
      </c>
      <c r="D7337" t="s">
        <v>8</v>
      </c>
      <c r="E7337" t="s">
        <v>8796</v>
      </c>
      <c r="F7337">
        <v>635</v>
      </c>
      <c r="G7337">
        <v>0.24099999999999999</v>
      </c>
      <c r="H7337">
        <v>0.22600000000000001</v>
      </c>
      <c r="J7337" s="1" t="str">
        <f t="shared" si="115"/>
        <v>2024-07-02-15</v>
      </c>
    </row>
    <row r="7338" spans="1:10" x14ac:dyDescent="0.45">
      <c r="A7338">
        <v>8024504</v>
      </c>
      <c r="B7338" s="1">
        <v>45475.666666666664</v>
      </c>
      <c r="C7338" t="s">
        <v>7</v>
      </c>
      <c r="D7338" t="s">
        <v>8</v>
      </c>
      <c r="E7338" t="s">
        <v>8796</v>
      </c>
      <c r="F7338">
        <v>635</v>
      </c>
      <c r="G7338">
        <v>1.77</v>
      </c>
      <c r="H7338">
        <v>5.2999999999999999E-2</v>
      </c>
      <c r="J7338" s="1" t="str">
        <f t="shared" si="115"/>
        <v>2024-07-02-16</v>
      </c>
    </row>
    <row r="7339" spans="1:10" x14ac:dyDescent="0.45">
      <c r="A7339">
        <v>8026425</v>
      </c>
      <c r="B7339" s="1">
        <v>45475.708333333336</v>
      </c>
      <c r="C7339" t="s">
        <v>7</v>
      </c>
      <c r="D7339" t="s">
        <v>8</v>
      </c>
      <c r="E7339" t="s">
        <v>8796</v>
      </c>
      <c r="F7339">
        <v>635</v>
      </c>
      <c r="G7339">
        <v>1.8460000000000001</v>
      </c>
      <c r="H7339">
        <v>0</v>
      </c>
      <c r="J7339" s="1" t="str">
        <f t="shared" si="115"/>
        <v>2024-07-02-17</v>
      </c>
    </row>
    <row r="7340" spans="1:10" x14ac:dyDescent="0.45">
      <c r="A7340">
        <v>8026986</v>
      </c>
      <c r="B7340" s="1">
        <v>45475.75</v>
      </c>
      <c r="C7340" t="s">
        <v>7</v>
      </c>
      <c r="D7340" t="s">
        <v>8</v>
      </c>
      <c r="E7340" t="s">
        <v>8796</v>
      </c>
      <c r="F7340">
        <v>635</v>
      </c>
      <c r="G7340">
        <v>0.45600000000000002</v>
      </c>
      <c r="H7340">
        <v>0</v>
      </c>
      <c r="J7340" s="1" t="str">
        <f t="shared" si="115"/>
        <v>2024-07-02-18</v>
      </c>
    </row>
    <row r="7341" spans="1:10" x14ac:dyDescent="0.45">
      <c r="A7341">
        <v>8028659</v>
      </c>
      <c r="B7341" s="1">
        <v>45475.791666666664</v>
      </c>
      <c r="C7341" t="s">
        <v>7</v>
      </c>
      <c r="D7341" t="s">
        <v>8</v>
      </c>
      <c r="E7341" t="s">
        <v>8796</v>
      </c>
      <c r="F7341">
        <v>635</v>
      </c>
      <c r="G7341">
        <v>0.32800000000000001</v>
      </c>
      <c r="H7341">
        <v>0</v>
      </c>
      <c r="J7341" s="1" t="str">
        <f t="shared" si="115"/>
        <v>2024-07-02-19</v>
      </c>
    </row>
    <row r="7342" spans="1:10" x14ac:dyDescent="0.45">
      <c r="A7342">
        <v>8029383</v>
      </c>
      <c r="B7342" s="1">
        <v>45475.833333333336</v>
      </c>
      <c r="C7342" t="s">
        <v>7</v>
      </c>
      <c r="D7342" t="s">
        <v>8</v>
      </c>
      <c r="E7342" t="s">
        <v>8796</v>
      </c>
      <c r="F7342">
        <v>635</v>
      </c>
      <c r="G7342">
        <v>0.69799999999999995</v>
      </c>
      <c r="H7342">
        <v>0</v>
      </c>
      <c r="J7342" s="1" t="str">
        <f t="shared" si="115"/>
        <v>2024-07-02-20</v>
      </c>
    </row>
    <row r="7343" spans="1:10" x14ac:dyDescent="0.45">
      <c r="A7343">
        <v>8030464</v>
      </c>
      <c r="B7343" s="1">
        <v>45475.875</v>
      </c>
      <c r="C7343" t="s">
        <v>7</v>
      </c>
      <c r="D7343" t="s">
        <v>8</v>
      </c>
      <c r="E7343" t="s">
        <v>8796</v>
      </c>
      <c r="F7343">
        <v>635</v>
      </c>
      <c r="G7343">
        <v>0.315</v>
      </c>
      <c r="H7343">
        <v>0</v>
      </c>
      <c r="J7343" s="1" t="str">
        <f t="shared" si="115"/>
        <v>2024-07-02-21</v>
      </c>
    </row>
    <row r="7344" spans="1:10" x14ac:dyDescent="0.45">
      <c r="A7344">
        <v>8031848</v>
      </c>
      <c r="B7344" s="1">
        <v>45475.916666666664</v>
      </c>
      <c r="C7344" t="s">
        <v>7</v>
      </c>
      <c r="D7344" t="s">
        <v>8</v>
      </c>
      <c r="E7344" t="s">
        <v>8796</v>
      </c>
      <c r="F7344">
        <v>635</v>
      </c>
      <c r="G7344">
        <v>0.30599999999999999</v>
      </c>
      <c r="H7344">
        <v>0</v>
      </c>
      <c r="J7344" s="1" t="str">
        <f t="shared" si="115"/>
        <v>2024-07-02-22</v>
      </c>
    </row>
    <row r="7345" spans="1:10" x14ac:dyDescent="0.45">
      <c r="A7345">
        <v>8032141</v>
      </c>
      <c r="B7345" s="1">
        <v>45475.958333333336</v>
      </c>
      <c r="C7345" t="s">
        <v>7</v>
      </c>
      <c r="D7345" t="s">
        <v>8</v>
      </c>
      <c r="E7345" t="s">
        <v>8796</v>
      </c>
      <c r="F7345">
        <v>635</v>
      </c>
      <c r="G7345">
        <v>0.47699999999999998</v>
      </c>
      <c r="H7345">
        <v>0</v>
      </c>
      <c r="J7345" s="1" t="str">
        <f t="shared" si="115"/>
        <v>2024-07-02-23</v>
      </c>
    </row>
    <row r="7346" spans="1:10" x14ac:dyDescent="0.45">
      <c r="A7346">
        <v>8033511</v>
      </c>
      <c r="B7346" s="1">
        <v>45476</v>
      </c>
      <c r="C7346" t="s">
        <v>7</v>
      </c>
      <c r="D7346" t="s">
        <v>8</v>
      </c>
      <c r="E7346" t="s">
        <v>8796</v>
      </c>
      <c r="F7346">
        <v>635</v>
      </c>
      <c r="G7346">
        <v>0.311</v>
      </c>
      <c r="H7346">
        <v>0</v>
      </c>
      <c r="J7346" s="1" t="str">
        <f t="shared" si="115"/>
        <v>2024-07-03-00</v>
      </c>
    </row>
    <row r="7347" spans="1:10" x14ac:dyDescent="0.45">
      <c r="A7347">
        <v>8034698</v>
      </c>
      <c r="B7347" s="1">
        <v>45476.041666666664</v>
      </c>
      <c r="C7347" t="s">
        <v>7</v>
      </c>
      <c r="D7347" t="s">
        <v>8</v>
      </c>
      <c r="E7347" t="s">
        <v>8796</v>
      </c>
      <c r="F7347">
        <v>635</v>
      </c>
      <c r="G7347">
        <v>0.317</v>
      </c>
      <c r="H7347">
        <v>0</v>
      </c>
      <c r="J7347" s="1" t="str">
        <f t="shared" si="115"/>
        <v>2024-07-03-01</v>
      </c>
    </row>
    <row r="7348" spans="1:10" x14ac:dyDescent="0.45">
      <c r="A7348">
        <v>8035582</v>
      </c>
      <c r="B7348" s="1">
        <v>45476.083333333336</v>
      </c>
      <c r="C7348" t="s">
        <v>7</v>
      </c>
      <c r="D7348" t="s">
        <v>8</v>
      </c>
      <c r="E7348" t="s">
        <v>8796</v>
      </c>
      <c r="F7348">
        <v>635</v>
      </c>
      <c r="G7348">
        <v>0.432</v>
      </c>
      <c r="H7348">
        <v>0</v>
      </c>
      <c r="J7348" s="1" t="str">
        <f t="shared" si="115"/>
        <v>2024-07-03-02</v>
      </c>
    </row>
    <row r="7349" spans="1:10" x14ac:dyDescent="0.45">
      <c r="A7349">
        <v>8036708</v>
      </c>
      <c r="B7349" s="1">
        <v>45476.125</v>
      </c>
      <c r="C7349" t="s">
        <v>7</v>
      </c>
      <c r="D7349" t="s">
        <v>8</v>
      </c>
      <c r="E7349" t="s">
        <v>8796</v>
      </c>
      <c r="F7349">
        <v>635</v>
      </c>
      <c r="G7349">
        <v>0.443</v>
      </c>
      <c r="H7349">
        <v>8.9999999999999993E-3</v>
      </c>
      <c r="J7349" s="1" t="str">
        <f t="shared" si="115"/>
        <v>2024-07-03-03</v>
      </c>
    </row>
    <row r="7350" spans="1:10" x14ac:dyDescent="0.45">
      <c r="A7350">
        <v>8038438</v>
      </c>
      <c r="B7350" s="1">
        <v>45476.166666666664</v>
      </c>
      <c r="C7350" t="s">
        <v>7</v>
      </c>
      <c r="D7350" t="s">
        <v>8</v>
      </c>
      <c r="E7350" t="s">
        <v>8796</v>
      </c>
      <c r="F7350">
        <v>635</v>
      </c>
      <c r="G7350">
        <v>2.1000000000000001E-2</v>
      </c>
      <c r="H7350">
        <v>0.37</v>
      </c>
      <c r="J7350" s="1" t="str">
        <f t="shared" si="115"/>
        <v>2024-07-03-04</v>
      </c>
    </row>
    <row r="7351" spans="1:10" x14ac:dyDescent="0.45">
      <c r="A7351">
        <v>8038763</v>
      </c>
      <c r="B7351" s="1">
        <v>45476.208333333336</v>
      </c>
      <c r="C7351" t="s">
        <v>7</v>
      </c>
      <c r="D7351" t="s">
        <v>8</v>
      </c>
      <c r="E7351" t="s">
        <v>8796</v>
      </c>
      <c r="F7351">
        <v>635</v>
      </c>
      <c r="G7351">
        <v>1.2E-2</v>
      </c>
      <c r="H7351">
        <v>0.54900000000000004</v>
      </c>
      <c r="J7351" s="1" t="str">
        <f t="shared" si="115"/>
        <v>2024-07-03-05</v>
      </c>
    </row>
    <row r="7352" spans="1:10" x14ac:dyDescent="0.45">
      <c r="A7352">
        <v>8040447</v>
      </c>
      <c r="B7352" s="1">
        <v>45476.25</v>
      </c>
      <c r="C7352" t="s">
        <v>7</v>
      </c>
      <c r="D7352" t="s">
        <v>8</v>
      </c>
      <c r="E7352" t="s">
        <v>8796</v>
      </c>
      <c r="F7352">
        <v>635</v>
      </c>
      <c r="G7352">
        <v>0.17100000000000001</v>
      </c>
      <c r="H7352">
        <v>0.76900000000000002</v>
      </c>
      <c r="J7352" s="1" t="str">
        <f t="shared" si="115"/>
        <v>2024-07-03-06</v>
      </c>
    </row>
    <row r="7353" spans="1:10" x14ac:dyDescent="0.45">
      <c r="A7353">
        <v>8041162</v>
      </c>
      <c r="B7353" s="1">
        <v>45476.291666666664</v>
      </c>
      <c r="C7353" t="s">
        <v>7</v>
      </c>
      <c r="D7353" t="s">
        <v>8</v>
      </c>
      <c r="E7353" t="s">
        <v>8796</v>
      </c>
      <c r="F7353">
        <v>635</v>
      </c>
      <c r="G7353">
        <v>0.112</v>
      </c>
      <c r="H7353">
        <v>1.569</v>
      </c>
      <c r="J7353" s="1" t="str">
        <f t="shared" si="115"/>
        <v>2024-07-03-07</v>
      </c>
    </row>
    <row r="7354" spans="1:10" x14ac:dyDescent="0.45">
      <c r="A7354">
        <v>8042099</v>
      </c>
      <c r="B7354" s="1">
        <v>45476.333333333336</v>
      </c>
      <c r="C7354" t="s">
        <v>7</v>
      </c>
      <c r="D7354" t="s">
        <v>8</v>
      </c>
      <c r="E7354" t="s">
        <v>8796</v>
      </c>
      <c r="F7354">
        <v>635</v>
      </c>
      <c r="G7354">
        <v>0</v>
      </c>
      <c r="H7354">
        <v>1.3009999999999999</v>
      </c>
      <c r="J7354" s="1" t="str">
        <f t="shared" si="115"/>
        <v>2024-07-03-08</v>
      </c>
    </row>
    <row r="7355" spans="1:10" x14ac:dyDescent="0.45">
      <c r="A7355">
        <v>8044007</v>
      </c>
      <c r="B7355" s="1">
        <v>45476.375</v>
      </c>
      <c r="C7355" t="s">
        <v>7</v>
      </c>
      <c r="D7355" t="s">
        <v>8</v>
      </c>
      <c r="E7355" t="s">
        <v>8796</v>
      </c>
      <c r="F7355">
        <v>635</v>
      </c>
      <c r="G7355">
        <v>0</v>
      </c>
      <c r="H7355">
        <v>1.429</v>
      </c>
      <c r="J7355" s="1" t="str">
        <f t="shared" si="115"/>
        <v>2024-07-03-09</v>
      </c>
    </row>
    <row r="7356" spans="1:10" x14ac:dyDescent="0.45">
      <c r="A7356">
        <v>8044421</v>
      </c>
      <c r="B7356" s="1">
        <v>45476.416666666664</v>
      </c>
      <c r="C7356" t="s">
        <v>7</v>
      </c>
      <c r="D7356" t="s">
        <v>8</v>
      </c>
      <c r="E7356" t="s">
        <v>8796</v>
      </c>
      <c r="F7356">
        <v>635</v>
      </c>
      <c r="G7356">
        <v>0</v>
      </c>
      <c r="H7356">
        <v>2.8370000000000002</v>
      </c>
      <c r="J7356" s="1" t="str">
        <f t="shared" si="115"/>
        <v>2024-07-03-10</v>
      </c>
    </row>
    <row r="7357" spans="1:10" x14ac:dyDescent="0.45">
      <c r="A7357">
        <v>8045430</v>
      </c>
      <c r="B7357" s="1">
        <v>45476.458333333336</v>
      </c>
      <c r="C7357" t="s">
        <v>7</v>
      </c>
      <c r="D7357" t="s">
        <v>8</v>
      </c>
      <c r="E7357" t="s">
        <v>8796</v>
      </c>
      <c r="F7357">
        <v>635</v>
      </c>
      <c r="G7357">
        <v>8.7999999999999995E-2</v>
      </c>
      <c r="H7357">
        <v>2.669</v>
      </c>
      <c r="J7357" s="1" t="str">
        <f t="shared" si="115"/>
        <v>2024-07-03-11</v>
      </c>
    </row>
    <row r="7358" spans="1:10" x14ac:dyDescent="0.45">
      <c r="A7358">
        <v>8047318</v>
      </c>
      <c r="B7358" s="1">
        <v>45476.5</v>
      </c>
      <c r="C7358" t="s">
        <v>7</v>
      </c>
      <c r="D7358" t="s">
        <v>8</v>
      </c>
      <c r="E7358" t="s">
        <v>8796</v>
      </c>
      <c r="F7358">
        <v>635</v>
      </c>
      <c r="G7358">
        <v>0.11700000000000001</v>
      </c>
      <c r="H7358">
        <v>3.06</v>
      </c>
      <c r="J7358" s="1" t="str">
        <f t="shared" si="115"/>
        <v>2024-07-03-12</v>
      </c>
    </row>
    <row r="7359" spans="1:10" x14ac:dyDescent="0.45">
      <c r="A7359">
        <v>8047999</v>
      </c>
      <c r="B7359" s="1">
        <v>45476.541666666664</v>
      </c>
      <c r="C7359" t="s">
        <v>7</v>
      </c>
      <c r="D7359" t="s">
        <v>8</v>
      </c>
      <c r="E7359" t="s">
        <v>8796</v>
      </c>
      <c r="F7359">
        <v>635</v>
      </c>
      <c r="G7359">
        <v>5.1999999999999998E-2</v>
      </c>
      <c r="H7359">
        <v>2.2440000000000002</v>
      </c>
      <c r="J7359" s="1" t="str">
        <f t="shared" si="115"/>
        <v>2024-07-03-13</v>
      </c>
    </row>
    <row r="7360" spans="1:10" x14ac:dyDescent="0.45">
      <c r="A7360">
        <v>8049499</v>
      </c>
      <c r="B7360" s="1">
        <v>45476.583333333336</v>
      </c>
      <c r="C7360" t="s">
        <v>7</v>
      </c>
      <c r="D7360" t="s">
        <v>8</v>
      </c>
      <c r="E7360" t="s">
        <v>8796</v>
      </c>
      <c r="F7360">
        <v>635</v>
      </c>
      <c r="G7360">
        <v>1.07</v>
      </c>
      <c r="H7360">
        <v>0.67800000000000005</v>
      </c>
      <c r="J7360" s="1" t="str">
        <f t="shared" si="115"/>
        <v>2024-07-03-14</v>
      </c>
    </row>
    <row r="7361" spans="1:10" x14ac:dyDescent="0.45">
      <c r="A7361">
        <v>8050513</v>
      </c>
      <c r="B7361" s="1">
        <v>45476.625</v>
      </c>
      <c r="C7361" t="s">
        <v>7</v>
      </c>
      <c r="D7361" t="s">
        <v>8</v>
      </c>
      <c r="E7361" t="s">
        <v>8796</v>
      </c>
      <c r="F7361">
        <v>635</v>
      </c>
      <c r="G7361">
        <v>1.3180000000000001</v>
      </c>
      <c r="H7361">
        <v>0.32100000000000001</v>
      </c>
      <c r="J7361" s="1" t="str">
        <f t="shared" si="115"/>
        <v>2024-07-03-15</v>
      </c>
    </row>
    <row r="7362" spans="1:10" x14ac:dyDescent="0.45">
      <c r="A7362">
        <v>8051191</v>
      </c>
      <c r="B7362" s="1">
        <v>45476.666666666664</v>
      </c>
      <c r="C7362" t="s">
        <v>7</v>
      </c>
      <c r="D7362" t="s">
        <v>8</v>
      </c>
      <c r="E7362" t="s">
        <v>8796</v>
      </c>
      <c r="F7362">
        <v>635</v>
      </c>
      <c r="G7362">
        <v>0.55200000000000005</v>
      </c>
      <c r="H7362">
        <v>0.215</v>
      </c>
      <c r="J7362" s="1" t="str">
        <f t="shared" si="115"/>
        <v>2024-07-03-16</v>
      </c>
    </row>
    <row r="7363" spans="1:10" x14ac:dyDescent="0.45">
      <c r="A7363">
        <v>8052142</v>
      </c>
      <c r="B7363" s="1">
        <v>45476.708333333336</v>
      </c>
      <c r="C7363" t="s">
        <v>7</v>
      </c>
      <c r="D7363" t="s">
        <v>8</v>
      </c>
      <c r="E7363" t="s">
        <v>8796</v>
      </c>
      <c r="F7363">
        <v>635</v>
      </c>
      <c r="G7363">
        <v>0.13500000000000001</v>
      </c>
      <c r="H7363">
        <v>0.105</v>
      </c>
      <c r="J7363" s="1" t="str">
        <f t="shared" ref="J7363:J7426" si="116">TEXT(YEAR(B7363),"0000")&amp;"-"&amp;TEXT(MONTH(B7363),"00")&amp;"-"&amp;TEXT(DAY(B7363),"00")&amp;"-"&amp;TEXT(HOUR(B7363),"00")</f>
        <v>2024-07-03-17</v>
      </c>
    </row>
    <row r="7364" spans="1:10" x14ac:dyDescent="0.45">
      <c r="A7364">
        <v>8053125</v>
      </c>
      <c r="B7364" s="1">
        <v>45476.75</v>
      </c>
      <c r="C7364" t="s">
        <v>7</v>
      </c>
      <c r="D7364" t="s">
        <v>8</v>
      </c>
      <c r="E7364" t="s">
        <v>8796</v>
      </c>
      <c r="F7364">
        <v>635</v>
      </c>
      <c r="G7364">
        <v>0.223</v>
      </c>
      <c r="H7364">
        <v>1.7000000000000001E-2</v>
      </c>
      <c r="J7364" s="1" t="str">
        <f t="shared" si="116"/>
        <v>2024-07-03-18</v>
      </c>
    </row>
    <row r="7365" spans="1:10" x14ac:dyDescent="0.45">
      <c r="A7365">
        <v>8055031</v>
      </c>
      <c r="B7365" s="1">
        <v>45476.791666666664</v>
      </c>
      <c r="C7365" t="s">
        <v>7</v>
      </c>
      <c r="D7365" t="s">
        <v>8</v>
      </c>
      <c r="E7365" t="s">
        <v>8796</v>
      </c>
      <c r="F7365">
        <v>635</v>
      </c>
      <c r="G7365">
        <v>0.247</v>
      </c>
      <c r="H7365">
        <v>0</v>
      </c>
      <c r="J7365" s="1" t="str">
        <f t="shared" si="116"/>
        <v>2024-07-03-19</v>
      </c>
    </row>
    <row r="7366" spans="1:10" x14ac:dyDescent="0.45">
      <c r="A7366">
        <v>8055595</v>
      </c>
      <c r="B7366" s="1">
        <v>45476.833333333336</v>
      </c>
      <c r="C7366" t="s">
        <v>7</v>
      </c>
      <c r="D7366" t="s">
        <v>8</v>
      </c>
      <c r="E7366" t="s">
        <v>8796</v>
      </c>
      <c r="F7366">
        <v>635</v>
      </c>
      <c r="G7366">
        <v>0.184</v>
      </c>
      <c r="H7366">
        <v>0</v>
      </c>
      <c r="J7366" s="1" t="str">
        <f t="shared" si="116"/>
        <v>2024-07-03-20</v>
      </c>
    </row>
    <row r="7367" spans="1:10" x14ac:dyDescent="0.45">
      <c r="A7367">
        <v>8056424</v>
      </c>
      <c r="B7367" s="1">
        <v>45476.875</v>
      </c>
      <c r="C7367" t="s">
        <v>7</v>
      </c>
      <c r="D7367" t="s">
        <v>8</v>
      </c>
      <c r="E7367" t="s">
        <v>8796</v>
      </c>
      <c r="F7367">
        <v>635</v>
      </c>
      <c r="G7367">
        <v>0.10299999999999999</v>
      </c>
      <c r="H7367">
        <v>0</v>
      </c>
      <c r="J7367" s="1" t="str">
        <f t="shared" si="116"/>
        <v>2024-07-03-21</v>
      </c>
    </row>
    <row r="7368" spans="1:10" x14ac:dyDescent="0.45">
      <c r="A7368">
        <v>8057725</v>
      </c>
      <c r="B7368" s="1">
        <v>45476.916666666664</v>
      </c>
      <c r="C7368" t="s">
        <v>7</v>
      </c>
      <c r="D7368" t="s">
        <v>8</v>
      </c>
      <c r="E7368" t="s">
        <v>8796</v>
      </c>
      <c r="F7368">
        <v>635</v>
      </c>
      <c r="G7368">
        <v>0.25</v>
      </c>
      <c r="H7368">
        <v>0</v>
      </c>
      <c r="J7368" s="1" t="str">
        <f t="shared" si="116"/>
        <v>2024-07-03-22</v>
      </c>
    </row>
    <row r="7369" spans="1:10" x14ac:dyDescent="0.45">
      <c r="A7369">
        <v>8058590</v>
      </c>
      <c r="B7369" s="1">
        <v>45476.958333333336</v>
      </c>
      <c r="C7369" t="s">
        <v>7</v>
      </c>
      <c r="D7369" t="s">
        <v>8</v>
      </c>
      <c r="E7369" t="s">
        <v>8796</v>
      </c>
      <c r="F7369">
        <v>635</v>
      </c>
      <c r="G7369">
        <v>0.19600000000000001</v>
      </c>
      <c r="H7369">
        <v>0</v>
      </c>
      <c r="J7369" s="1" t="str">
        <f t="shared" si="116"/>
        <v>2024-07-03-23</v>
      </c>
    </row>
    <row r="7370" spans="1:10" x14ac:dyDescent="0.45">
      <c r="A7370">
        <v>8060493</v>
      </c>
      <c r="B7370" s="1">
        <v>45477</v>
      </c>
      <c r="C7370" t="s">
        <v>7</v>
      </c>
      <c r="D7370" t="s">
        <v>8</v>
      </c>
      <c r="E7370" t="s">
        <v>8796</v>
      </c>
      <c r="F7370">
        <v>635</v>
      </c>
      <c r="G7370">
        <v>0.45900000000000002</v>
      </c>
      <c r="H7370">
        <v>0</v>
      </c>
      <c r="J7370" s="1" t="str">
        <f t="shared" si="116"/>
        <v>2024-07-04-00</v>
      </c>
    </row>
    <row r="7371" spans="1:10" x14ac:dyDescent="0.45">
      <c r="A7371">
        <v>8061396</v>
      </c>
      <c r="B7371" s="1">
        <v>45477.041666666664</v>
      </c>
      <c r="C7371" t="s">
        <v>7</v>
      </c>
      <c r="D7371" t="s">
        <v>8</v>
      </c>
      <c r="E7371" t="s">
        <v>8796</v>
      </c>
      <c r="F7371">
        <v>635</v>
      </c>
      <c r="G7371">
        <v>1.5649999999999999</v>
      </c>
      <c r="H7371">
        <v>0</v>
      </c>
      <c r="J7371" s="1" t="str">
        <f t="shared" si="116"/>
        <v>2024-07-04-01</v>
      </c>
    </row>
    <row r="7372" spans="1:10" x14ac:dyDescent="0.45">
      <c r="A7372">
        <v>8061838</v>
      </c>
      <c r="B7372" s="1">
        <v>45477.083333333336</v>
      </c>
      <c r="C7372" t="s">
        <v>7</v>
      </c>
      <c r="D7372" t="s">
        <v>8</v>
      </c>
      <c r="E7372" t="s">
        <v>8796</v>
      </c>
      <c r="F7372">
        <v>635</v>
      </c>
      <c r="G7372">
        <v>1.5069999999999999</v>
      </c>
      <c r="H7372">
        <v>5.0000000000000001E-3</v>
      </c>
      <c r="J7372" s="1" t="str">
        <f t="shared" si="116"/>
        <v>2024-07-04-02</v>
      </c>
    </row>
    <row r="7373" spans="1:10" x14ac:dyDescent="0.45">
      <c r="A7373">
        <v>8062791</v>
      </c>
      <c r="B7373" s="1">
        <v>45477.125</v>
      </c>
      <c r="C7373" t="s">
        <v>7</v>
      </c>
      <c r="D7373" t="s">
        <v>8</v>
      </c>
      <c r="E7373" t="s">
        <v>8796</v>
      </c>
      <c r="F7373">
        <v>635</v>
      </c>
      <c r="G7373">
        <v>1.4279999999999999</v>
      </c>
      <c r="H7373">
        <v>9.2999999999999999E-2</v>
      </c>
      <c r="J7373" s="1" t="str">
        <f t="shared" si="116"/>
        <v>2024-07-04-03</v>
      </c>
    </row>
    <row r="7374" spans="1:10" x14ac:dyDescent="0.45">
      <c r="A7374">
        <v>8064339</v>
      </c>
      <c r="B7374" s="1">
        <v>45477.166666666664</v>
      </c>
      <c r="C7374" t="s">
        <v>7</v>
      </c>
      <c r="D7374" t="s">
        <v>8</v>
      </c>
      <c r="E7374" t="s">
        <v>8796</v>
      </c>
      <c r="F7374">
        <v>635</v>
      </c>
      <c r="G7374">
        <v>1.2569999999999999</v>
      </c>
      <c r="H7374">
        <v>0.378</v>
      </c>
      <c r="J7374" s="1" t="str">
        <f t="shared" si="116"/>
        <v>2024-07-04-04</v>
      </c>
    </row>
    <row r="7375" spans="1:10" x14ac:dyDescent="0.45">
      <c r="A7375">
        <v>8065454</v>
      </c>
      <c r="B7375" s="1">
        <v>45477.208333333336</v>
      </c>
      <c r="C7375" t="s">
        <v>7</v>
      </c>
      <c r="D7375" t="s">
        <v>8</v>
      </c>
      <c r="E7375" t="s">
        <v>8796</v>
      </c>
      <c r="F7375">
        <v>635</v>
      </c>
      <c r="G7375">
        <v>0.72099999999999997</v>
      </c>
      <c r="H7375">
        <v>1.1339999999999999</v>
      </c>
      <c r="J7375" s="1" t="str">
        <f t="shared" si="116"/>
        <v>2024-07-04-05</v>
      </c>
    </row>
    <row r="7376" spans="1:10" x14ac:dyDescent="0.45">
      <c r="A7376">
        <v>8066766</v>
      </c>
      <c r="B7376" s="1">
        <v>45477.25</v>
      </c>
      <c r="C7376" t="s">
        <v>7</v>
      </c>
      <c r="D7376" t="s">
        <v>8</v>
      </c>
      <c r="E7376" t="s">
        <v>8796</v>
      </c>
      <c r="F7376">
        <v>635</v>
      </c>
      <c r="G7376">
        <v>0</v>
      </c>
      <c r="H7376">
        <v>2.476</v>
      </c>
      <c r="J7376" s="1" t="str">
        <f t="shared" si="116"/>
        <v>2024-07-04-06</v>
      </c>
    </row>
    <row r="7377" spans="1:10" x14ac:dyDescent="0.45">
      <c r="A7377">
        <v>8067887</v>
      </c>
      <c r="B7377" s="1">
        <v>45477.291666666664</v>
      </c>
      <c r="C7377" t="s">
        <v>7</v>
      </c>
      <c r="D7377" t="s">
        <v>8</v>
      </c>
      <c r="E7377" t="s">
        <v>8796</v>
      </c>
      <c r="F7377">
        <v>635</v>
      </c>
      <c r="G7377">
        <v>0</v>
      </c>
      <c r="H7377">
        <v>3.1850000000000001</v>
      </c>
      <c r="J7377" s="1" t="str">
        <f t="shared" si="116"/>
        <v>2024-07-04-07</v>
      </c>
    </row>
    <row r="7378" spans="1:10" x14ac:dyDescent="0.45">
      <c r="A7378">
        <v>8069108</v>
      </c>
      <c r="B7378" s="1">
        <v>45477.333333333336</v>
      </c>
      <c r="C7378" t="s">
        <v>7</v>
      </c>
      <c r="D7378" t="s">
        <v>8</v>
      </c>
      <c r="E7378" t="s">
        <v>8796</v>
      </c>
      <c r="F7378">
        <v>635</v>
      </c>
      <c r="G7378">
        <v>1.482</v>
      </c>
      <c r="H7378">
        <v>0.34399999999999997</v>
      </c>
      <c r="J7378" s="1" t="str">
        <f t="shared" si="116"/>
        <v>2024-07-04-08</v>
      </c>
    </row>
    <row r="7379" spans="1:10" x14ac:dyDescent="0.45">
      <c r="A7379">
        <v>8070260</v>
      </c>
      <c r="B7379" s="1">
        <v>45477.375</v>
      </c>
      <c r="C7379" t="s">
        <v>7</v>
      </c>
      <c r="D7379" t="s">
        <v>8</v>
      </c>
      <c r="E7379" t="s">
        <v>8796</v>
      </c>
      <c r="F7379">
        <v>635</v>
      </c>
      <c r="G7379">
        <v>1.0209999999999999</v>
      </c>
      <c r="H7379">
        <v>0.91800000000000004</v>
      </c>
      <c r="J7379" s="1" t="str">
        <f t="shared" si="116"/>
        <v>2024-07-04-09</v>
      </c>
    </row>
    <row r="7380" spans="1:10" x14ac:dyDescent="0.45">
      <c r="A7380">
        <v>8070415</v>
      </c>
      <c r="B7380" s="1">
        <v>45477.416666666664</v>
      </c>
      <c r="C7380" t="s">
        <v>7</v>
      </c>
      <c r="D7380" t="s">
        <v>8</v>
      </c>
      <c r="E7380" t="s">
        <v>8796</v>
      </c>
      <c r="F7380">
        <v>635</v>
      </c>
      <c r="G7380">
        <v>1.0309999999999999</v>
      </c>
      <c r="H7380">
        <v>2.2480000000000002</v>
      </c>
      <c r="J7380" s="1" t="str">
        <f t="shared" si="116"/>
        <v>2024-07-04-10</v>
      </c>
    </row>
    <row r="7381" spans="1:10" x14ac:dyDescent="0.45">
      <c r="A7381">
        <v>8072197</v>
      </c>
      <c r="B7381" s="1">
        <v>45477.458333333336</v>
      </c>
      <c r="C7381" t="s">
        <v>7</v>
      </c>
      <c r="D7381" t="s">
        <v>8</v>
      </c>
      <c r="E7381" t="s">
        <v>8796</v>
      </c>
      <c r="F7381">
        <v>635</v>
      </c>
      <c r="G7381">
        <v>0.876</v>
      </c>
      <c r="H7381">
        <v>2.8530000000000002</v>
      </c>
      <c r="J7381" s="1" t="str">
        <f t="shared" si="116"/>
        <v>2024-07-04-11</v>
      </c>
    </row>
    <row r="7382" spans="1:10" x14ac:dyDescent="0.45">
      <c r="A7382">
        <v>8073021</v>
      </c>
      <c r="B7382" s="1">
        <v>45477.5</v>
      </c>
      <c r="C7382" t="s">
        <v>7</v>
      </c>
      <c r="D7382" t="s">
        <v>8</v>
      </c>
      <c r="E7382" t="s">
        <v>8796</v>
      </c>
      <c r="F7382">
        <v>635</v>
      </c>
      <c r="G7382">
        <v>0.499</v>
      </c>
      <c r="H7382">
        <v>2.1259999999999999</v>
      </c>
      <c r="J7382" s="1" t="str">
        <f t="shared" si="116"/>
        <v>2024-07-04-12</v>
      </c>
    </row>
    <row r="7383" spans="1:10" x14ac:dyDescent="0.45">
      <c r="A7383">
        <v>8074629</v>
      </c>
      <c r="B7383" s="1">
        <v>45477.541666666664</v>
      </c>
      <c r="C7383" t="s">
        <v>7</v>
      </c>
      <c r="D7383" t="s">
        <v>8</v>
      </c>
      <c r="E7383" t="s">
        <v>8796</v>
      </c>
      <c r="F7383">
        <v>635</v>
      </c>
      <c r="G7383">
        <v>1.5940000000000001</v>
      </c>
      <c r="H7383">
        <v>1.55</v>
      </c>
      <c r="J7383" s="1" t="str">
        <f t="shared" si="116"/>
        <v>2024-07-04-13</v>
      </c>
    </row>
    <row r="7384" spans="1:10" x14ac:dyDescent="0.45">
      <c r="A7384">
        <v>8075205</v>
      </c>
      <c r="B7384" s="1">
        <v>45477.583333333336</v>
      </c>
      <c r="C7384" t="s">
        <v>7</v>
      </c>
      <c r="D7384" t="s">
        <v>8</v>
      </c>
      <c r="E7384" t="s">
        <v>8796</v>
      </c>
      <c r="F7384">
        <v>635</v>
      </c>
      <c r="G7384">
        <v>2.0409999999999999</v>
      </c>
      <c r="H7384">
        <v>0.76100000000000001</v>
      </c>
      <c r="J7384" s="1" t="str">
        <f t="shared" si="116"/>
        <v>2024-07-04-14</v>
      </c>
    </row>
    <row r="7385" spans="1:10" x14ac:dyDescent="0.45">
      <c r="A7385">
        <v>8076481</v>
      </c>
      <c r="B7385" s="1">
        <v>45477.625</v>
      </c>
      <c r="C7385" t="s">
        <v>7</v>
      </c>
      <c r="D7385" t="s">
        <v>8</v>
      </c>
      <c r="E7385" t="s">
        <v>8796</v>
      </c>
      <c r="F7385">
        <v>635</v>
      </c>
      <c r="G7385">
        <v>2.1179999999999999</v>
      </c>
      <c r="H7385">
        <v>0.74</v>
      </c>
      <c r="J7385" s="1" t="str">
        <f t="shared" si="116"/>
        <v>2024-07-04-15</v>
      </c>
    </row>
    <row r="7386" spans="1:10" x14ac:dyDescent="0.45">
      <c r="A7386">
        <v>8077093</v>
      </c>
      <c r="B7386" s="1">
        <v>45477.666666666664</v>
      </c>
      <c r="C7386" t="s">
        <v>7</v>
      </c>
      <c r="D7386" t="s">
        <v>8</v>
      </c>
      <c r="E7386" t="s">
        <v>8796</v>
      </c>
      <c r="F7386">
        <v>635</v>
      </c>
      <c r="G7386">
        <v>5.8999999999999997E-2</v>
      </c>
      <c r="H7386">
        <v>0.38100000000000001</v>
      </c>
      <c r="J7386" s="1" t="str">
        <f t="shared" si="116"/>
        <v>2024-07-04-16</v>
      </c>
    </row>
    <row r="7387" spans="1:10" x14ac:dyDescent="0.45">
      <c r="A7387">
        <v>8079134</v>
      </c>
      <c r="B7387" s="1">
        <v>45477.708333333336</v>
      </c>
      <c r="C7387" t="s">
        <v>7</v>
      </c>
      <c r="D7387" t="s">
        <v>8</v>
      </c>
      <c r="E7387" t="s">
        <v>8796</v>
      </c>
      <c r="F7387">
        <v>635</v>
      </c>
      <c r="G7387">
        <v>0.115</v>
      </c>
      <c r="H7387">
        <v>0.109</v>
      </c>
      <c r="J7387" s="1" t="str">
        <f t="shared" si="116"/>
        <v>2024-07-04-17</v>
      </c>
    </row>
    <row r="7388" spans="1:10" x14ac:dyDescent="0.45">
      <c r="A7388">
        <v>8079866</v>
      </c>
      <c r="B7388" s="1">
        <v>45477.75</v>
      </c>
      <c r="C7388" t="s">
        <v>7</v>
      </c>
      <c r="D7388" t="s">
        <v>8</v>
      </c>
      <c r="E7388" t="s">
        <v>8796</v>
      </c>
      <c r="F7388">
        <v>635</v>
      </c>
      <c r="G7388">
        <v>0.23200000000000001</v>
      </c>
      <c r="H7388">
        <v>2.7E-2</v>
      </c>
      <c r="J7388" s="1" t="str">
        <f t="shared" si="116"/>
        <v>2024-07-04-18</v>
      </c>
    </row>
    <row r="7389" spans="1:10" x14ac:dyDescent="0.45">
      <c r="A7389">
        <v>8081106</v>
      </c>
      <c r="B7389" s="1">
        <v>45477.791666666664</v>
      </c>
      <c r="C7389" t="s">
        <v>7</v>
      </c>
      <c r="D7389" t="s">
        <v>8</v>
      </c>
      <c r="E7389" t="s">
        <v>8796</v>
      </c>
      <c r="F7389">
        <v>635</v>
      </c>
      <c r="G7389">
        <v>0.34100000000000003</v>
      </c>
      <c r="H7389">
        <v>0</v>
      </c>
      <c r="J7389" s="1" t="str">
        <f t="shared" si="116"/>
        <v>2024-07-04-19</v>
      </c>
    </row>
    <row r="7390" spans="1:10" x14ac:dyDescent="0.45">
      <c r="A7390">
        <v>8082291</v>
      </c>
      <c r="B7390" s="1">
        <v>45477.833333333336</v>
      </c>
      <c r="C7390" t="s">
        <v>7</v>
      </c>
      <c r="D7390" t="s">
        <v>8</v>
      </c>
      <c r="E7390" t="s">
        <v>8796</v>
      </c>
      <c r="F7390">
        <v>635</v>
      </c>
      <c r="G7390">
        <v>0.28199999999999997</v>
      </c>
      <c r="H7390">
        <v>0</v>
      </c>
      <c r="J7390" s="1" t="str">
        <f t="shared" si="116"/>
        <v>2024-07-04-20</v>
      </c>
    </row>
    <row r="7391" spans="1:10" x14ac:dyDescent="0.45">
      <c r="A7391">
        <v>8083122</v>
      </c>
      <c r="B7391" s="1">
        <v>45477.875</v>
      </c>
      <c r="C7391" t="s">
        <v>7</v>
      </c>
      <c r="D7391" t="s">
        <v>8</v>
      </c>
      <c r="E7391" t="s">
        <v>8796</v>
      </c>
      <c r="F7391">
        <v>635</v>
      </c>
      <c r="G7391">
        <v>0.22</v>
      </c>
      <c r="H7391">
        <v>0</v>
      </c>
      <c r="J7391" s="1" t="str">
        <f t="shared" si="116"/>
        <v>2024-07-04-21</v>
      </c>
    </row>
    <row r="7392" spans="1:10" x14ac:dyDescent="0.45">
      <c r="A7392">
        <v>8083629</v>
      </c>
      <c r="B7392" s="1">
        <v>45477.916666666664</v>
      </c>
      <c r="C7392" t="s">
        <v>7</v>
      </c>
      <c r="D7392" t="s">
        <v>8</v>
      </c>
      <c r="E7392" t="s">
        <v>8796</v>
      </c>
      <c r="F7392">
        <v>635</v>
      </c>
      <c r="G7392">
        <v>0.19400000000000001</v>
      </c>
      <c r="H7392">
        <v>0</v>
      </c>
      <c r="J7392" s="1" t="str">
        <f t="shared" si="116"/>
        <v>2024-07-04-22</v>
      </c>
    </row>
    <row r="7393" spans="1:10" x14ac:dyDescent="0.45">
      <c r="A7393">
        <v>8085489</v>
      </c>
      <c r="B7393" s="1">
        <v>45477.958333333336</v>
      </c>
      <c r="C7393" t="s">
        <v>7</v>
      </c>
      <c r="D7393" t="s">
        <v>8</v>
      </c>
      <c r="E7393" t="s">
        <v>8796</v>
      </c>
      <c r="F7393">
        <v>635</v>
      </c>
      <c r="G7393">
        <v>0.26100000000000001</v>
      </c>
      <c r="H7393">
        <v>0</v>
      </c>
      <c r="J7393" s="1" t="str">
        <f t="shared" si="116"/>
        <v>2024-07-04-23</v>
      </c>
    </row>
    <row r="7394" spans="1:10" x14ac:dyDescent="0.45">
      <c r="A7394">
        <v>8086113</v>
      </c>
      <c r="B7394" s="1">
        <v>45478</v>
      </c>
      <c r="C7394" t="s">
        <v>7</v>
      </c>
      <c r="D7394" t="s">
        <v>8</v>
      </c>
      <c r="E7394" t="s">
        <v>8796</v>
      </c>
      <c r="F7394">
        <v>635</v>
      </c>
      <c r="G7394">
        <v>9.2999999999999999E-2</v>
      </c>
      <c r="H7394">
        <v>0</v>
      </c>
      <c r="J7394" s="1" t="str">
        <f t="shared" si="116"/>
        <v>2024-07-05-00</v>
      </c>
    </row>
    <row r="7395" spans="1:10" x14ac:dyDescent="0.45">
      <c r="A7395">
        <v>8087761</v>
      </c>
      <c r="B7395" s="1">
        <v>45478.041666666664</v>
      </c>
      <c r="C7395" t="s">
        <v>7</v>
      </c>
      <c r="D7395" t="s">
        <v>8</v>
      </c>
      <c r="E7395" t="s">
        <v>8796</v>
      </c>
      <c r="F7395">
        <v>635</v>
      </c>
      <c r="G7395">
        <v>0.22</v>
      </c>
      <c r="H7395">
        <v>0</v>
      </c>
      <c r="J7395" s="1" t="str">
        <f t="shared" si="116"/>
        <v>2024-07-05-01</v>
      </c>
    </row>
    <row r="7396" spans="1:10" x14ac:dyDescent="0.45">
      <c r="A7396">
        <v>8088514</v>
      </c>
      <c r="B7396" s="1">
        <v>45478.083333333336</v>
      </c>
      <c r="C7396" t="s">
        <v>7</v>
      </c>
      <c r="D7396" t="s">
        <v>8</v>
      </c>
      <c r="E7396" t="s">
        <v>8796</v>
      </c>
      <c r="F7396">
        <v>635</v>
      </c>
      <c r="G7396">
        <v>0.215</v>
      </c>
      <c r="H7396">
        <v>1E-3</v>
      </c>
      <c r="J7396" s="1" t="str">
        <f t="shared" si="116"/>
        <v>2024-07-05-02</v>
      </c>
    </row>
    <row r="7397" spans="1:10" x14ac:dyDescent="0.45">
      <c r="A7397">
        <v>8089218</v>
      </c>
      <c r="B7397" s="1">
        <v>45478.125</v>
      </c>
      <c r="C7397" t="s">
        <v>7</v>
      </c>
      <c r="D7397" t="s">
        <v>8</v>
      </c>
      <c r="E7397" t="s">
        <v>8796</v>
      </c>
      <c r="F7397">
        <v>635</v>
      </c>
      <c r="G7397">
        <v>0.08</v>
      </c>
      <c r="H7397">
        <v>8.2000000000000003E-2</v>
      </c>
      <c r="J7397" s="1" t="str">
        <f t="shared" si="116"/>
        <v>2024-07-05-03</v>
      </c>
    </row>
    <row r="7398" spans="1:10" x14ac:dyDescent="0.45">
      <c r="A7398">
        <v>8090481</v>
      </c>
      <c r="B7398" s="1">
        <v>45478.166666666664</v>
      </c>
      <c r="C7398" t="s">
        <v>7</v>
      </c>
      <c r="D7398" t="s">
        <v>8</v>
      </c>
      <c r="E7398" t="s">
        <v>8796</v>
      </c>
      <c r="F7398">
        <v>635</v>
      </c>
      <c r="G7398">
        <v>8.0000000000000002E-3</v>
      </c>
      <c r="H7398">
        <v>0.505</v>
      </c>
      <c r="J7398" s="1" t="str">
        <f t="shared" si="116"/>
        <v>2024-07-05-04</v>
      </c>
    </row>
    <row r="7399" spans="1:10" x14ac:dyDescent="0.45">
      <c r="A7399">
        <v>8091721</v>
      </c>
      <c r="B7399" s="1">
        <v>45478.208333333336</v>
      </c>
      <c r="C7399" t="s">
        <v>7</v>
      </c>
      <c r="D7399" t="s">
        <v>8</v>
      </c>
      <c r="E7399" t="s">
        <v>8796</v>
      </c>
      <c r="F7399">
        <v>635</v>
      </c>
      <c r="G7399">
        <v>7.6999999999999999E-2</v>
      </c>
      <c r="H7399">
        <v>1.155</v>
      </c>
      <c r="J7399" s="1" t="str">
        <f t="shared" si="116"/>
        <v>2024-07-05-05</v>
      </c>
    </row>
    <row r="7400" spans="1:10" x14ac:dyDescent="0.45">
      <c r="A7400">
        <v>8092981</v>
      </c>
      <c r="B7400" s="1">
        <v>45478.25</v>
      </c>
      <c r="C7400" t="s">
        <v>7</v>
      </c>
      <c r="D7400" t="s">
        <v>8</v>
      </c>
      <c r="E7400" t="s">
        <v>8796</v>
      </c>
      <c r="F7400">
        <v>635</v>
      </c>
      <c r="G7400">
        <v>2E-3</v>
      </c>
      <c r="H7400">
        <v>2.2330000000000001</v>
      </c>
      <c r="J7400" s="1" t="str">
        <f t="shared" si="116"/>
        <v>2024-07-05-06</v>
      </c>
    </row>
    <row r="7401" spans="1:10" x14ac:dyDescent="0.45">
      <c r="A7401">
        <v>8093434</v>
      </c>
      <c r="B7401" s="1">
        <v>45478.291666666664</v>
      </c>
      <c r="C7401" t="s">
        <v>7</v>
      </c>
      <c r="D7401" t="s">
        <v>8</v>
      </c>
      <c r="E7401" t="s">
        <v>8796</v>
      </c>
      <c r="F7401">
        <v>635</v>
      </c>
      <c r="G7401">
        <v>2.5999999999999999E-2</v>
      </c>
      <c r="H7401">
        <v>2.7450000000000001</v>
      </c>
      <c r="J7401" s="1" t="str">
        <f t="shared" si="116"/>
        <v>2024-07-05-07</v>
      </c>
    </row>
    <row r="7402" spans="1:10" x14ac:dyDescent="0.45">
      <c r="A7402">
        <v>8095380</v>
      </c>
      <c r="B7402" s="1">
        <v>45478.333333333336</v>
      </c>
      <c r="C7402" t="s">
        <v>7</v>
      </c>
      <c r="D7402" t="s">
        <v>8</v>
      </c>
      <c r="E7402" t="s">
        <v>8796</v>
      </c>
      <c r="F7402">
        <v>635</v>
      </c>
      <c r="G7402">
        <v>0</v>
      </c>
      <c r="H7402">
        <v>2.7650000000000001</v>
      </c>
      <c r="J7402" s="1" t="str">
        <f t="shared" si="116"/>
        <v>2024-07-05-08</v>
      </c>
    </row>
    <row r="7403" spans="1:10" x14ac:dyDescent="0.45">
      <c r="A7403">
        <v>8095669</v>
      </c>
      <c r="B7403" s="1">
        <v>45478.375</v>
      </c>
      <c r="C7403" t="s">
        <v>7</v>
      </c>
      <c r="D7403" t="s">
        <v>8</v>
      </c>
      <c r="E7403" t="s">
        <v>8796</v>
      </c>
      <c r="F7403">
        <v>635</v>
      </c>
      <c r="G7403">
        <v>0</v>
      </c>
      <c r="H7403">
        <v>3.7559999999999998</v>
      </c>
      <c r="J7403" s="1" t="str">
        <f t="shared" si="116"/>
        <v>2024-07-05-09</v>
      </c>
    </row>
    <row r="7404" spans="1:10" x14ac:dyDescent="0.45">
      <c r="A7404">
        <v>8097488</v>
      </c>
      <c r="B7404" s="1">
        <v>45478.416666666664</v>
      </c>
      <c r="C7404" t="s">
        <v>7</v>
      </c>
      <c r="D7404" t="s">
        <v>8</v>
      </c>
      <c r="E7404" t="s">
        <v>8796</v>
      </c>
      <c r="F7404">
        <v>635</v>
      </c>
      <c r="G7404">
        <v>0</v>
      </c>
      <c r="H7404">
        <v>4.5049999999999999</v>
      </c>
      <c r="J7404" s="1" t="str">
        <f t="shared" si="116"/>
        <v>2024-07-05-10</v>
      </c>
    </row>
    <row r="7405" spans="1:10" x14ac:dyDescent="0.45">
      <c r="A7405">
        <v>8098688</v>
      </c>
      <c r="B7405" s="1">
        <v>45478.458333333336</v>
      </c>
      <c r="C7405" t="s">
        <v>7</v>
      </c>
      <c r="D7405" t="s">
        <v>8</v>
      </c>
      <c r="E7405" t="s">
        <v>8796</v>
      </c>
      <c r="F7405">
        <v>635</v>
      </c>
      <c r="G7405">
        <v>0</v>
      </c>
      <c r="H7405">
        <v>4.1230000000000002</v>
      </c>
      <c r="J7405" s="1" t="str">
        <f t="shared" si="116"/>
        <v>2024-07-05-11</v>
      </c>
    </row>
    <row r="7406" spans="1:10" x14ac:dyDescent="0.45">
      <c r="A7406">
        <v>8099918</v>
      </c>
      <c r="B7406" s="1">
        <v>45478.5</v>
      </c>
      <c r="C7406" t="s">
        <v>7</v>
      </c>
      <c r="D7406" t="s">
        <v>8</v>
      </c>
      <c r="E7406" t="s">
        <v>8796</v>
      </c>
      <c r="F7406">
        <v>635</v>
      </c>
      <c r="G7406">
        <v>0</v>
      </c>
      <c r="H7406">
        <v>4.1719999999999997</v>
      </c>
      <c r="J7406" s="1" t="str">
        <f t="shared" si="116"/>
        <v>2024-07-05-12</v>
      </c>
    </row>
    <row r="7407" spans="1:10" x14ac:dyDescent="0.45">
      <c r="A7407">
        <v>8100996</v>
      </c>
      <c r="B7407" s="1">
        <v>45478.541666666664</v>
      </c>
      <c r="C7407" t="s">
        <v>7</v>
      </c>
      <c r="D7407" t="s">
        <v>8</v>
      </c>
      <c r="E7407" t="s">
        <v>8796</v>
      </c>
      <c r="F7407">
        <v>635</v>
      </c>
      <c r="G7407">
        <v>0.57999999999999996</v>
      </c>
      <c r="H7407">
        <v>3.234</v>
      </c>
      <c r="J7407" s="1" t="str">
        <f t="shared" si="116"/>
        <v>2024-07-05-13</v>
      </c>
    </row>
    <row r="7408" spans="1:10" x14ac:dyDescent="0.45">
      <c r="A7408">
        <v>8102092</v>
      </c>
      <c r="B7408" s="1">
        <v>45478.583333333336</v>
      </c>
      <c r="C7408" t="s">
        <v>7</v>
      </c>
      <c r="D7408" t="s">
        <v>8</v>
      </c>
      <c r="E7408" t="s">
        <v>8796</v>
      </c>
      <c r="F7408">
        <v>635</v>
      </c>
      <c r="G7408">
        <v>0.60499999999999998</v>
      </c>
      <c r="H7408">
        <v>2.266</v>
      </c>
      <c r="J7408" s="1" t="str">
        <f t="shared" si="116"/>
        <v>2024-07-05-14</v>
      </c>
    </row>
    <row r="7409" spans="1:10" x14ac:dyDescent="0.45">
      <c r="A7409">
        <v>8103119</v>
      </c>
      <c r="B7409" s="1">
        <v>45478.625</v>
      </c>
      <c r="C7409" t="s">
        <v>7</v>
      </c>
      <c r="D7409" t="s">
        <v>8</v>
      </c>
      <c r="E7409" t="s">
        <v>8796</v>
      </c>
      <c r="F7409">
        <v>635</v>
      </c>
      <c r="G7409">
        <v>5.0000000000000001E-3</v>
      </c>
      <c r="H7409">
        <v>1.44</v>
      </c>
      <c r="J7409" s="1" t="str">
        <f t="shared" si="116"/>
        <v>2024-07-05-15</v>
      </c>
    </row>
    <row r="7410" spans="1:10" x14ac:dyDescent="0.45">
      <c r="A7410">
        <v>8104118</v>
      </c>
      <c r="B7410" s="1">
        <v>45478.666666666664</v>
      </c>
      <c r="C7410" t="s">
        <v>7</v>
      </c>
      <c r="D7410" t="s">
        <v>8</v>
      </c>
      <c r="E7410" t="s">
        <v>8796</v>
      </c>
      <c r="F7410">
        <v>635</v>
      </c>
      <c r="G7410">
        <v>9.7000000000000003E-2</v>
      </c>
      <c r="H7410">
        <v>0.95699999999999996</v>
      </c>
      <c r="J7410" s="1" t="str">
        <f t="shared" si="116"/>
        <v>2024-07-05-16</v>
      </c>
    </row>
    <row r="7411" spans="1:10" x14ac:dyDescent="0.45">
      <c r="A7411">
        <v>8105022</v>
      </c>
      <c r="B7411" s="1">
        <v>45478.708333333336</v>
      </c>
      <c r="C7411" t="s">
        <v>7</v>
      </c>
      <c r="D7411" t="s">
        <v>8</v>
      </c>
      <c r="E7411" t="s">
        <v>8796</v>
      </c>
      <c r="F7411">
        <v>635</v>
      </c>
      <c r="G7411">
        <v>4.1000000000000002E-2</v>
      </c>
      <c r="H7411">
        <v>0.187</v>
      </c>
      <c r="J7411" s="1" t="str">
        <f t="shared" si="116"/>
        <v>2024-07-05-17</v>
      </c>
    </row>
    <row r="7412" spans="1:10" x14ac:dyDescent="0.45">
      <c r="A7412">
        <v>8105797</v>
      </c>
      <c r="B7412" s="1">
        <v>45478.75</v>
      </c>
      <c r="C7412" t="s">
        <v>7</v>
      </c>
      <c r="D7412" t="s">
        <v>8</v>
      </c>
      <c r="E7412" t="s">
        <v>8796</v>
      </c>
      <c r="F7412">
        <v>635</v>
      </c>
      <c r="G7412">
        <v>0.316</v>
      </c>
      <c r="H7412">
        <v>1.6E-2</v>
      </c>
      <c r="J7412" s="1" t="str">
        <f t="shared" si="116"/>
        <v>2024-07-05-18</v>
      </c>
    </row>
    <row r="7413" spans="1:10" x14ac:dyDescent="0.45">
      <c r="A7413">
        <v>8107330</v>
      </c>
      <c r="B7413" s="1">
        <v>45478.791666666664</v>
      </c>
      <c r="C7413" t="s">
        <v>7</v>
      </c>
      <c r="D7413" t="s">
        <v>8</v>
      </c>
      <c r="E7413" t="s">
        <v>8796</v>
      </c>
      <c r="F7413">
        <v>635</v>
      </c>
      <c r="G7413">
        <v>0.24299999999999999</v>
      </c>
      <c r="H7413">
        <v>0</v>
      </c>
      <c r="J7413" s="1" t="str">
        <f t="shared" si="116"/>
        <v>2024-07-05-19</v>
      </c>
    </row>
    <row r="7414" spans="1:10" x14ac:dyDescent="0.45">
      <c r="A7414">
        <v>8108317</v>
      </c>
      <c r="B7414" s="1">
        <v>45478.833333333336</v>
      </c>
      <c r="C7414" t="s">
        <v>7</v>
      </c>
      <c r="D7414" t="s">
        <v>8</v>
      </c>
      <c r="E7414" t="s">
        <v>8796</v>
      </c>
      <c r="F7414">
        <v>635</v>
      </c>
      <c r="G7414">
        <v>0.193</v>
      </c>
      <c r="H7414">
        <v>0</v>
      </c>
      <c r="J7414" s="1" t="str">
        <f t="shared" si="116"/>
        <v>2024-07-05-20</v>
      </c>
    </row>
    <row r="7415" spans="1:10" x14ac:dyDescent="0.45">
      <c r="A7415">
        <v>8109362</v>
      </c>
      <c r="B7415" s="1">
        <v>45478.875</v>
      </c>
      <c r="C7415" t="s">
        <v>7</v>
      </c>
      <c r="D7415" t="s">
        <v>8</v>
      </c>
      <c r="E7415" t="s">
        <v>8796</v>
      </c>
      <c r="F7415">
        <v>635</v>
      </c>
      <c r="G7415">
        <v>0.20499999999999999</v>
      </c>
      <c r="H7415">
        <v>0</v>
      </c>
      <c r="J7415" s="1" t="str">
        <f t="shared" si="116"/>
        <v>2024-07-05-21</v>
      </c>
    </row>
    <row r="7416" spans="1:10" x14ac:dyDescent="0.45">
      <c r="A7416">
        <v>8110404</v>
      </c>
      <c r="B7416" s="1">
        <v>45478.916666666664</v>
      </c>
      <c r="C7416" t="s">
        <v>7</v>
      </c>
      <c r="D7416" t="s">
        <v>8</v>
      </c>
      <c r="E7416" t="s">
        <v>8796</v>
      </c>
      <c r="F7416">
        <v>635</v>
      </c>
      <c r="G7416">
        <v>0.187</v>
      </c>
      <c r="H7416">
        <v>0</v>
      </c>
      <c r="J7416" s="1" t="str">
        <f t="shared" si="116"/>
        <v>2024-07-05-22</v>
      </c>
    </row>
    <row r="7417" spans="1:10" x14ac:dyDescent="0.45">
      <c r="A7417">
        <v>8111232</v>
      </c>
      <c r="B7417" s="1">
        <v>45478.958333333336</v>
      </c>
      <c r="C7417" t="s">
        <v>7</v>
      </c>
      <c r="D7417" t="s">
        <v>8</v>
      </c>
      <c r="E7417" t="s">
        <v>8796</v>
      </c>
      <c r="F7417">
        <v>635</v>
      </c>
      <c r="G7417">
        <v>0.182</v>
      </c>
      <c r="H7417">
        <v>0</v>
      </c>
      <c r="J7417" s="1" t="str">
        <f t="shared" si="116"/>
        <v>2024-07-05-23</v>
      </c>
    </row>
    <row r="7418" spans="1:10" x14ac:dyDescent="0.45">
      <c r="A7418">
        <v>8112233</v>
      </c>
      <c r="B7418" s="1">
        <v>45479</v>
      </c>
      <c r="C7418" t="s">
        <v>7</v>
      </c>
      <c r="D7418" t="s">
        <v>8</v>
      </c>
      <c r="E7418" t="s">
        <v>8796</v>
      </c>
      <c r="F7418">
        <v>635</v>
      </c>
      <c r="G7418">
        <v>0.13400000000000001</v>
      </c>
      <c r="H7418">
        <v>0</v>
      </c>
      <c r="J7418" s="1" t="str">
        <f t="shared" si="116"/>
        <v>2024-07-06-00</v>
      </c>
    </row>
    <row r="7419" spans="1:10" x14ac:dyDescent="0.45">
      <c r="A7419">
        <v>8113853</v>
      </c>
      <c r="B7419" s="1">
        <v>45479.041666666664</v>
      </c>
      <c r="C7419" t="s">
        <v>7</v>
      </c>
      <c r="D7419" t="s">
        <v>8</v>
      </c>
      <c r="E7419" t="s">
        <v>8796</v>
      </c>
      <c r="F7419">
        <v>635</v>
      </c>
      <c r="G7419">
        <v>8.5000000000000006E-2</v>
      </c>
      <c r="H7419">
        <v>0</v>
      </c>
      <c r="J7419" s="1" t="str">
        <f t="shared" si="116"/>
        <v>2024-07-06-01</v>
      </c>
    </row>
    <row r="7420" spans="1:10" x14ac:dyDescent="0.45">
      <c r="A7420">
        <v>8114672</v>
      </c>
      <c r="B7420" s="1">
        <v>45479.083333333336</v>
      </c>
      <c r="C7420" t="s">
        <v>7</v>
      </c>
      <c r="D7420" t="s">
        <v>8</v>
      </c>
      <c r="E7420" t="s">
        <v>8796</v>
      </c>
      <c r="F7420">
        <v>635</v>
      </c>
      <c r="G7420">
        <v>0.23499999999999999</v>
      </c>
      <c r="H7420">
        <v>0.01</v>
      </c>
      <c r="J7420" s="1" t="str">
        <f t="shared" si="116"/>
        <v>2024-07-06-02</v>
      </c>
    </row>
    <row r="7421" spans="1:10" x14ac:dyDescent="0.45">
      <c r="A7421">
        <v>8115381</v>
      </c>
      <c r="B7421" s="1">
        <v>45479.125</v>
      </c>
      <c r="C7421" t="s">
        <v>7</v>
      </c>
      <c r="D7421" t="s">
        <v>8</v>
      </c>
      <c r="E7421" t="s">
        <v>8796</v>
      </c>
      <c r="F7421">
        <v>635</v>
      </c>
      <c r="G7421">
        <v>0.10299999999999999</v>
      </c>
      <c r="H7421">
        <v>0.1</v>
      </c>
      <c r="J7421" s="1" t="str">
        <f t="shared" si="116"/>
        <v>2024-07-06-03</v>
      </c>
    </row>
    <row r="7422" spans="1:10" x14ac:dyDescent="0.45">
      <c r="A7422">
        <v>8117285</v>
      </c>
      <c r="B7422" s="1">
        <v>45479.166666666664</v>
      </c>
      <c r="C7422" t="s">
        <v>7</v>
      </c>
      <c r="D7422" t="s">
        <v>8</v>
      </c>
      <c r="E7422" t="s">
        <v>8796</v>
      </c>
      <c r="F7422">
        <v>635</v>
      </c>
      <c r="G7422">
        <v>0</v>
      </c>
      <c r="H7422">
        <v>0.51300000000000001</v>
      </c>
      <c r="J7422" s="1" t="str">
        <f t="shared" si="116"/>
        <v>2024-07-06-04</v>
      </c>
    </row>
    <row r="7423" spans="1:10" x14ac:dyDescent="0.45">
      <c r="A7423">
        <v>8118091</v>
      </c>
      <c r="B7423" s="1">
        <v>45479.208333333336</v>
      </c>
      <c r="C7423" t="s">
        <v>7</v>
      </c>
      <c r="D7423" t="s">
        <v>8</v>
      </c>
      <c r="E7423" t="s">
        <v>8796</v>
      </c>
      <c r="F7423">
        <v>635</v>
      </c>
      <c r="G7423">
        <v>0.125</v>
      </c>
      <c r="H7423">
        <v>1.37</v>
      </c>
      <c r="J7423" s="1" t="str">
        <f t="shared" si="116"/>
        <v>2024-07-06-05</v>
      </c>
    </row>
    <row r="7424" spans="1:10" x14ac:dyDescent="0.45">
      <c r="A7424">
        <v>8119177</v>
      </c>
      <c r="B7424" s="1">
        <v>45479.25</v>
      </c>
      <c r="C7424" t="s">
        <v>7</v>
      </c>
      <c r="D7424" t="s">
        <v>8</v>
      </c>
      <c r="E7424" t="s">
        <v>8796</v>
      </c>
      <c r="F7424">
        <v>635</v>
      </c>
      <c r="G7424">
        <v>7.0000000000000001E-3</v>
      </c>
      <c r="H7424">
        <v>2.294</v>
      </c>
      <c r="J7424" s="1" t="str">
        <f t="shared" si="116"/>
        <v>2024-07-06-06</v>
      </c>
    </row>
    <row r="7425" spans="1:10" x14ac:dyDescent="0.45">
      <c r="A7425">
        <v>8119800</v>
      </c>
      <c r="B7425" s="1">
        <v>45479.291666666664</v>
      </c>
      <c r="C7425" t="s">
        <v>7</v>
      </c>
      <c r="D7425" t="s">
        <v>8</v>
      </c>
      <c r="E7425" t="s">
        <v>8796</v>
      </c>
      <c r="F7425">
        <v>635</v>
      </c>
      <c r="G7425">
        <v>4.7E-2</v>
      </c>
      <c r="H7425">
        <v>2.988</v>
      </c>
      <c r="J7425" s="1" t="str">
        <f t="shared" si="116"/>
        <v>2024-07-06-07</v>
      </c>
    </row>
    <row r="7426" spans="1:10" x14ac:dyDescent="0.45">
      <c r="A7426">
        <v>8120893</v>
      </c>
      <c r="B7426" s="1">
        <v>45479.333333333336</v>
      </c>
      <c r="C7426" t="s">
        <v>7</v>
      </c>
      <c r="D7426" t="s">
        <v>8</v>
      </c>
      <c r="E7426" t="s">
        <v>8796</v>
      </c>
      <c r="F7426">
        <v>635</v>
      </c>
      <c r="G7426">
        <v>0.52</v>
      </c>
      <c r="H7426">
        <v>3.0550000000000002</v>
      </c>
      <c r="J7426" s="1" t="str">
        <f t="shared" si="116"/>
        <v>2024-07-06-08</v>
      </c>
    </row>
    <row r="7427" spans="1:10" x14ac:dyDescent="0.45">
      <c r="A7427">
        <v>8122324</v>
      </c>
      <c r="B7427" s="1">
        <v>45479.375</v>
      </c>
      <c r="C7427" t="s">
        <v>7</v>
      </c>
      <c r="D7427" t="s">
        <v>8</v>
      </c>
      <c r="E7427" t="s">
        <v>8796</v>
      </c>
      <c r="F7427">
        <v>635</v>
      </c>
      <c r="G7427">
        <v>0.39</v>
      </c>
      <c r="H7427">
        <v>3.16</v>
      </c>
      <c r="J7427" s="1" t="str">
        <f t="shared" ref="J7427:J7490" si="117">TEXT(YEAR(B7427),"0000")&amp;"-"&amp;TEXT(MONTH(B7427),"00")&amp;"-"&amp;TEXT(DAY(B7427),"00")&amp;"-"&amp;TEXT(HOUR(B7427),"00")</f>
        <v>2024-07-06-09</v>
      </c>
    </row>
    <row r="7428" spans="1:10" x14ac:dyDescent="0.45">
      <c r="A7428">
        <v>8123110</v>
      </c>
      <c r="B7428" s="1">
        <v>45479.416666666664</v>
      </c>
      <c r="C7428" t="s">
        <v>7</v>
      </c>
      <c r="D7428" t="s">
        <v>8</v>
      </c>
      <c r="E7428" t="s">
        <v>8796</v>
      </c>
      <c r="F7428">
        <v>635</v>
      </c>
      <c r="G7428">
        <v>0</v>
      </c>
      <c r="H7428">
        <v>3.9470000000000001</v>
      </c>
      <c r="J7428" s="1" t="str">
        <f t="shared" si="117"/>
        <v>2024-07-06-10</v>
      </c>
    </row>
    <row r="7429" spans="1:10" x14ac:dyDescent="0.45">
      <c r="A7429">
        <v>8124194</v>
      </c>
      <c r="B7429" s="1">
        <v>45479.458333333336</v>
      </c>
      <c r="C7429" t="s">
        <v>7</v>
      </c>
      <c r="D7429" t="s">
        <v>8</v>
      </c>
      <c r="E7429" t="s">
        <v>8796</v>
      </c>
      <c r="F7429">
        <v>635</v>
      </c>
      <c r="G7429">
        <v>0</v>
      </c>
      <c r="H7429">
        <v>4.1260000000000003</v>
      </c>
      <c r="J7429" s="1" t="str">
        <f t="shared" si="117"/>
        <v>2024-07-06-11</v>
      </c>
    </row>
    <row r="7430" spans="1:10" x14ac:dyDescent="0.45">
      <c r="A7430">
        <v>8125946</v>
      </c>
      <c r="B7430" s="1">
        <v>45479.5</v>
      </c>
      <c r="C7430" t="s">
        <v>7</v>
      </c>
      <c r="D7430" t="s">
        <v>8</v>
      </c>
      <c r="E7430" t="s">
        <v>8796</v>
      </c>
      <c r="F7430">
        <v>635</v>
      </c>
      <c r="G7430">
        <v>0.17599999999999999</v>
      </c>
      <c r="H7430">
        <v>3.6440000000000001</v>
      </c>
      <c r="J7430" s="1" t="str">
        <f t="shared" si="117"/>
        <v>2024-07-06-12</v>
      </c>
    </row>
    <row r="7431" spans="1:10" x14ac:dyDescent="0.45">
      <c r="A7431">
        <v>8127113</v>
      </c>
      <c r="B7431" s="1">
        <v>45479.541666666664</v>
      </c>
      <c r="C7431" t="s">
        <v>7</v>
      </c>
      <c r="D7431" t="s">
        <v>8</v>
      </c>
      <c r="E7431" t="s">
        <v>8796</v>
      </c>
      <c r="F7431">
        <v>635</v>
      </c>
      <c r="G7431">
        <v>0</v>
      </c>
      <c r="H7431">
        <v>3.3330000000000002</v>
      </c>
      <c r="J7431" s="1" t="str">
        <f t="shared" si="117"/>
        <v>2024-07-06-13</v>
      </c>
    </row>
    <row r="7432" spans="1:10" x14ac:dyDescent="0.45">
      <c r="A7432">
        <v>8127619</v>
      </c>
      <c r="B7432" s="1">
        <v>45479.583333333336</v>
      </c>
      <c r="C7432" t="s">
        <v>7</v>
      </c>
      <c r="D7432" t="s">
        <v>8</v>
      </c>
      <c r="E7432" t="s">
        <v>8796</v>
      </c>
      <c r="F7432">
        <v>635</v>
      </c>
      <c r="G7432">
        <v>0</v>
      </c>
      <c r="H7432">
        <v>2.734</v>
      </c>
      <c r="J7432" s="1" t="str">
        <f t="shared" si="117"/>
        <v>2024-07-06-14</v>
      </c>
    </row>
    <row r="7433" spans="1:10" x14ac:dyDescent="0.45">
      <c r="A7433">
        <v>8128470</v>
      </c>
      <c r="B7433" s="1">
        <v>45479.625</v>
      </c>
      <c r="C7433" t="s">
        <v>7</v>
      </c>
      <c r="D7433" t="s">
        <v>8</v>
      </c>
      <c r="E7433" t="s">
        <v>8796</v>
      </c>
      <c r="F7433">
        <v>635</v>
      </c>
      <c r="G7433">
        <v>0</v>
      </c>
      <c r="H7433">
        <v>1.8560000000000001</v>
      </c>
      <c r="J7433" s="1" t="str">
        <f t="shared" si="117"/>
        <v>2024-07-06-15</v>
      </c>
    </row>
    <row r="7434" spans="1:10" x14ac:dyDescent="0.45">
      <c r="A7434">
        <v>8130541</v>
      </c>
      <c r="B7434" s="1">
        <v>45479.666666666664</v>
      </c>
      <c r="C7434" t="s">
        <v>7</v>
      </c>
      <c r="D7434" t="s">
        <v>8</v>
      </c>
      <c r="E7434" t="s">
        <v>8796</v>
      </c>
      <c r="F7434">
        <v>635</v>
      </c>
      <c r="G7434">
        <v>7.0000000000000001E-3</v>
      </c>
      <c r="H7434">
        <v>0.65100000000000002</v>
      </c>
      <c r="J7434" s="1" t="str">
        <f t="shared" si="117"/>
        <v>2024-07-06-16</v>
      </c>
    </row>
    <row r="7435" spans="1:10" x14ac:dyDescent="0.45">
      <c r="A7435">
        <v>8131628</v>
      </c>
      <c r="B7435" s="1">
        <v>45479.708333333336</v>
      </c>
      <c r="C7435" t="s">
        <v>7</v>
      </c>
      <c r="D7435" t="s">
        <v>8</v>
      </c>
      <c r="E7435" t="s">
        <v>8796</v>
      </c>
      <c r="F7435">
        <v>635</v>
      </c>
      <c r="G7435">
        <v>7.6999999999999999E-2</v>
      </c>
      <c r="H7435">
        <v>0.24099999999999999</v>
      </c>
      <c r="J7435" s="1" t="str">
        <f t="shared" si="117"/>
        <v>2024-07-06-17</v>
      </c>
    </row>
    <row r="7436" spans="1:10" x14ac:dyDescent="0.45">
      <c r="A7436">
        <v>8132698</v>
      </c>
      <c r="B7436" s="1">
        <v>45479.75</v>
      </c>
      <c r="C7436" t="s">
        <v>7</v>
      </c>
      <c r="D7436" t="s">
        <v>8</v>
      </c>
      <c r="E7436" t="s">
        <v>8796</v>
      </c>
      <c r="F7436">
        <v>635</v>
      </c>
      <c r="G7436">
        <v>0.30199999999999999</v>
      </c>
      <c r="H7436">
        <v>2.3E-2</v>
      </c>
      <c r="J7436" s="1" t="str">
        <f t="shared" si="117"/>
        <v>2024-07-06-18</v>
      </c>
    </row>
    <row r="7437" spans="1:10" x14ac:dyDescent="0.45">
      <c r="A7437">
        <v>8133360</v>
      </c>
      <c r="B7437" s="1">
        <v>45479.791666666664</v>
      </c>
      <c r="C7437" t="s">
        <v>7</v>
      </c>
      <c r="D7437" t="s">
        <v>8</v>
      </c>
      <c r="E7437" t="s">
        <v>8796</v>
      </c>
      <c r="F7437">
        <v>635</v>
      </c>
      <c r="G7437">
        <v>0.29299999999999998</v>
      </c>
      <c r="H7437">
        <v>0</v>
      </c>
      <c r="J7437" s="1" t="str">
        <f t="shared" si="117"/>
        <v>2024-07-06-19</v>
      </c>
    </row>
    <row r="7438" spans="1:10" x14ac:dyDescent="0.45">
      <c r="A7438">
        <v>8134764</v>
      </c>
      <c r="B7438" s="1">
        <v>45479.833333333336</v>
      </c>
      <c r="C7438" t="s">
        <v>7</v>
      </c>
      <c r="D7438" t="s">
        <v>8</v>
      </c>
      <c r="E7438" t="s">
        <v>8796</v>
      </c>
      <c r="F7438">
        <v>635</v>
      </c>
      <c r="G7438">
        <v>0.218</v>
      </c>
      <c r="H7438">
        <v>0</v>
      </c>
      <c r="J7438" s="1" t="str">
        <f t="shared" si="117"/>
        <v>2024-07-06-20</v>
      </c>
    </row>
    <row r="7439" spans="1:10" x14ac:dyDescent="0.45">
      <c r="A7439">
        <v>8135331</v>
      </c>
      <c r="B7439" s="1">
        <v>45479.875</v>
      </c>
      <c r="C7439" t="s">
        <v>7</v>
      </c>
      <c r="D7439" t="s">
        <v>8</v>
      </c>
      <c r="E7439" t="s">
        <v>8796</v>
      </c>
      <c r="F7439">
        <v>635</v>
      </c>
      <c r="G7439">
        <v>0.19500000000000001</v>
      </c>
      <c r="H7439">
        <v>0</v>
      </c>
      <c r="J7439" s="1" t="str">
        <f t="shared" si="117"/>
        <v>2024-07-06-21</v>
      </c>
    </row>
    <row r="7440" spans="1:10" x14ac:dyDescent="0.45">
      <c r="A7440">
        <v>8136717</v>
      </c>
      <c r="B7440" s="1">
        <v>45479.916666666664</v>
      </c>
      <c r="C7440" t="s">
        <v>7</v>
      </c>
      <c r="D7440" t="s">
        <v>8</v>
      </c>
      <c r="E7440" t="s">
        <v>8796</v>
      </c>
      <c r="F7440">
        <v>635</v>
      </c>
      <c r="G7440">
        <v>0.186</v>
      </c>
      <c r="H7440">
        <v>0</v>
      </c>
      <c r="J7440" s="1" t="str">
        <f t="shared" si="117"/>
        <v>2024-07-06-22</v>
      </c>
    </row>
    <row r="7441" spans="1:10" x14ac:dyDescent="0.45">
      <c r="A7441">
        <v>8137898</v>
      </c>
      <c r="B7441" s="1">
        <v>45479.958333333336</v>
      </c>
      <c r="C7441" t="s">
        <v>7</v>
      </c>
      <c r="D7441" t="s">
        <v>8</v>
      </c>
      <c r="E7441" t="s">
        <v>8796</v>
      </c>
      <c r="F7441">
        <v>635</v>
      </c>
      <c r="G7441">
        <v>0.13600000000000001</v>
      </c>
      <c r="H7441">
        <v>0</v>
      </c>
      <c r="J7441" s="1" t="str">
        <f t="shared" si="117"/>
        <v>2024-07-06-23</v>
      </c>
    </row>
    <row r="7442" spans="1:10" x14ac:dyDescent="0.45">
      <c r="A7442">
        <v>8138305</v>
      </c>
      <c r="B7442" s="1">
        <v>45480</v>
      </c>
      <c r="C7442" t="s">
        <v>7</v>
      </c>
      <c r="D7442" t="s">
        <v>8</v>
      </c>
      <c r="E7442" t="s">
        <v>8796</v>
      </c>
      <c r="F7442">
        <v>635</v>
      </c>
      <c r="G7442">
        <v>0.254</v>
      </c>
      <c r="H7442">
        <v>0</v>
      </c>
      <c r="J7442" s="1" t="str">
        <f t="shared" si="117"/>
        <v>2024-07-07-00</v>
      </c>
    </row>
    <row r="7443" spans="1:10" x14ac:dyDescent="0.45">
      <c r="A7443">
        <v>8139545</v>
      </c>
      <c r="B7443" s="1">
        <v>45480.041666666664</v>
      </c>
      <c r="C7443" t="s">
        <v>7</v>
      </c>
      <c r="D7443" t="s">
        <v>8</v>
      </c>
      <c r="E7443" t="s">
        <v>8796</v>
      </c>
      <c r="F7443">
        <v>635</v>
      </c>
      <c r="G7443">
        <v>0.309</v>
      </c>
      <c r="H7443">
        <v>0</v>
      </c>
      <c r="J7443" s="1" t="str">
        <f t="shared" si="117"/>
        <v>2024-07-07-01</v>
      </c>
    </row>
    <row r="7444" spans="1:10" x14ac:dyDescent="0.45">
      <c r="A7444">
        <v>8140853</v>
      </c>
      <c r="B7444" s="1">
        <v>45480.083333333336</v>
      </c>
      <c r="C7444" t="s">
        <v>7</v>
      </c>
      <c r="D7444" t="s">
        <v>8</v>
      </c>
      <c r="E7444" t="s">
        <v>8796</v>
      </c>
      <c r="F7444">
        <v>635</v>
      </c>
      <c r="G7444">
        <v>0.1</v>
      </c>
      <c r="H7444">
        <v>2.7E-2</v>
      </c>
      <c r="J7444" s="1" t="str">
        <f t="shared" si="117"/>
        <v>2024-07-07-02</v>
      </c>
    </row>
    <row r="7445" spans="1:10" x14ac:dyDescent="0.45">
      <c r="A7445">
        <v>8142510</v>
      </c>
      <c r="B7445" s="1">
        <v>45480.125</v>
      </c>
      <c r="C7445" t="s">
        <v>7</v>
      </c>
      <c r="D7445" t="s">
        <v>8</v>
      </c>
      <c r="E7445" t="s">
        <v>8796</v>
      </c>
      <c r="F7445">
        <v>635</v>
      </c>
      <c r="G7445">
        <v>0.255</v>
      </c>
      <c r="H7445">
        <v>0.06</v>
      </c>
      <c r="J7445" s="1" t="str">
        <f t="shared" si="117"/>
        <v>2024-07-07-03</v>
      </c>
    </row>
    <row r="7446" spans="1:10" x14ac:dyDescent="0.45">
      <c r="A7446">
        <v>8142708</v>
      </c>
      <c r="B7446" s="1">
        <v>45480.166666666664</v>
      </c>
      <c r="C7446" t="s">
        <v>7</v>
      </c>
      <c r="D7446" t="s">
        <v>8</v>
      </c>
      <c r="E7446" t="s">
        <v>8796</v>
      </c>
      <c r="F7446">
        <v>635</v>
      </c>
      <c r="G7446">
        <v>1.4999999999999999E-2</v>
      </c>
      <c r="H7446">
        <v>0.21099999999999999</v>
      </c>
      <c r="J7446" s="1" t="str">
        <f t="shared" si="117"/>
        <v>2024-07-07-04</v>
      </c>
    </row>
    <row r="7447" spans="1:10" x14ac:dyDescent="0.45">
      <c r="A7447">
        <v>8144453</v>
      </c>
      <c r="B7447" s="1">
        <v>45480.208333333336</v>
      </c>
      <c r="C7447" t="s">
        <v>7</v>
      </c>
      <c r="D7447" t="s">
        <v>8</v>
      </c>
      <c r="E7447" t="s">
        <v>8796</v>
      </c>
      <c r="F7447">
        <v>635</v>
      </c>
      <c r="G7447">
        <v>6.0999999999999999E-2</v>
      </c>
      <c r="H7447">
        <v>0.17399999999999999</v>
      </c>
      <c r="J7447" s="1" t="str">
        <f t="shared" si="117"/>
        <v>2024-07-07-05</v>
      </c>
    </row>
    <row r="7448" spans="1:10" x14ac:dyDescent="0.45">
      <c r="A7448">
        <v>8145637</v>
      </c>
      <c r="B7448" s="1">
        <v>45480.25</v>
      </c>
      <c r="C7448" t="s">
        <v>7</v>
      </c>
      <c r="D7448" t="s">
        <v>8</v>
      </c>
      <c r="E7448" t="s">
        <v>8796</v>
      </c>
      <c r="F7448">
        <v>635</v>
      </c>
      <c r="G7448">
        <v>7.2999999999999995E-2</v>
      </c>
      <c r="H7448">
        <v>0.17899999999999999</v>
      </c>
      <c r="J7448" s="1" t="str">
        <f t="shared" si="117"/>
        <v>2024-07-07-06</v>
      </c>
    </row>
    <row r="7449" spans="1:10" x14ac:dyDescent="0.45">
      <c r="A7449">
        <v>8146771</v>
      </c>
      <c r="B7449" s="1">
        <v>45480.291666666664</v>
      </c>
      <c r="C7449" t="s">
        <v>7</v>
      </c>
      <c r="D7449" t="s">
        <v>8</v>
      </c>
      <c r="E7449" t="s">
        <v>8796</v>
      </c>
      <c r="F7449">
        <v>635</v>
      </c>
      <c r="G7449">
        <v>8.9999999999999993E-3</v>
      </c>
      <c r="H7449">
        <v>0.54500000000000004</v>
      </c>
      <c r="J7449" s="1" t="str">
        <f t="shared" si="117"/>
        <v>2024-07-07-07</v>
      </c>
    </row>
    <row r="7450" spans="1:10" x14ac:dyDescent="0.45">
      <c r="A7450">
        <v>8147903</v>
      </c>
      <c r="B7450" s="1">
        <v>45480.333333333336</v>
      </c>
      <c r="C7450" t="s">
        <v>7</v>
      </c>
      <c r="D7450" t="s">
        <v>8</v>
      </c>
      <c r="E7450" t="s">
        <v>8796</v>
      </c>
      <c r="F7450">
        <v>635</v>
      </c>
      <c r="G7450">
        <v>1.2999999999999999E-2</v>
      </c>
      <c r="H7450">
        <v>0.34699999999999998</v>
      </c>
      <c r="J7450" s="1" t="str">
        <f t="shared" si="117"/>
        <v>2024-07-07-08</v>
      </c>
    </row>
    <row r="7451" spans="1:10" x14ac:dyDescent="0.45">
      <c r="A7451">
        <v>8148224</v>
      </c>
      <c r="B7451" s="1">
        <v>45480.375</v>
      </c>
      <c r="C7451" t="s">
        <v>7</v>
      </c>
      <c r="D7451" t="s">
        <v>8</v>
      </c>
      <c r="E7451" t="s">
        <v>8796</v>
      </c>
      <c r="F7451">
        <v>635</v>
      </c>
      <c r="G7451">
        <v>0</v>
      </c>
      <c r="H7451">
        <v>0.61899999999999999</v>
      </c>
      <c r="J7451" s="1" t="str">
        <f t="shared" si="117"/>
        <v>2024-07-07-09</v>
      </c>
    </row>
    <row r="7452" spans="1:10" x14ac:dyDescent="0.45">
      <c r="A7452">
        <v>8149641</v>
      </c>
      <c r="B7452" s="1">
        <v>45480.416666666664</v>
      </c>
      <c r="C7452" t="s">
        <v>7</v>
      </c>
      <c r="D7452" t="s">
        <v>8</v>
      </c>
      <c r="E7452" t="s">
        <v>8796</v>
      </c>
      <c r="F7452">
        <v>635</v>
      </c>
      <c r="G7452">
        <v>0</v>
      </c>
      <c r="H7452">
        <v>1.893</v>
      </c>
      <c r="J7452" s="1" t="str">
        <f t="shared" si="117"/>
        <v>2024-07-07-10</v>
      </c>
    </row>
    <row r="7453" spans="1:10" x14ac:dyDescent="0.45">
      <c r="A7453">
        <v>8151173</v>
      </c>
      <c r="B7453" s="1">
        <v>45480.458333333336</v>
      </c>
      <c r="C7453" t="s">
        <v>7</v>
      </c>
      <c r="D7453" t="s">
        <v>8</v>
      </c>
      <c r="E7453" t="s">
        <v>8796</v>
      </c>
      <c r="F7453">
        <v>635</v>
      </c>
      <c r="G7453">
        <v>0</v>
      </c>
      <c r="H7453">
        <v>2.855</v>
      </c>
      <c r="J7453" s="1" t="str">
        <f t="shared" si="117"/>
        <v>2024-07-07-11</v>
      </c>
    </row>
    <row r="7454" spans="1:10" x14ac:dyDescent="0.45">
      <c r="A7454">
        <v>8152133</v>
      </c>
      <c r="B7454" s="1">
        <v>45480.5</v>
      </c>
      <c r="C7454" t="s">
        <v>7</v>
      </c>
      <c r="D7454" t="s">
        <v>8</v>
      </c>
      <c r="E7454" t="s">
        <v>8796</v>
      </c>
      <c r="F7454">
        <v>635</v>
      </c>
      <c r="G7454">
        <v>0.26800000000000002</v>
      </c>
      <c r="H7454">
        <v>1.911</v>
      </c>
      <c r="J7454" s="1" t="str">
        <f t="shared" si="117"/>
        <v>2024-07-07-12</v>
      </c>
    </row>
    <row r="7455" spans="1:10" x14ac:dyDescent="0.45">
      <c r="A7455">
        <v>8152553</v>
      </c>
      <c r="B7455" s="1">
        <v>45480.541666666664</v>
      </c>
      <c r="C7455" t="s">
        <v>7</v>
      </c>
      <c r="D7455" t="s">
        <v>8</v>
      </c>
      <c r="E7455" t="s">
        <v>8796</v>
      </c>
      <c r="F7455">
        <v>635</v>
      </c>
      <c r="G7455">
        <v>0.374</v>
      </c>
      <c r="H7455">
        <v>2.4710000000000001</v>
      </c>
      <c r="J7455" s="1" t="str">
        <f t="shared" si="117"/>
        <v>2024-07-07-13</v>
      </c>
    </row>
    <row r="7456" spans="1:10" x14ac:dyDescent="0.45">
      <c r="A7456">
        <v>8154546</v>
      </c>
      <c r="B7456" s="1">
        <v>45480.583333333336</v>
      </c>
      <c r="C7456" t="s">
        <v>7</v>
      </c>
      <c r="D7456" t="s">
        <v>8</v>
      </c>
      <c r="E7456" t="s">
        <v>8796</v>
      </c>
      <c r="F7456">
        <v>635</v>
      </c>
      <c r="G7456">
        <v>0.41599999999999998</v>
      </c>
      <c r="H7456">
        <v>2.052</v>
      </c>
      <c r="J7456" s="1" t="str">
        <f t="shared" si="117"/>
        <v>2024-07-07-14</v>
      </c>
    </row>
    <row r="7457" spans="1:10" x14ac:dyDescent="0.45">
      <c r="A7457">
        <v>8155814</v>
      </c>
      <c r="B7457" s="1">
        <v>45480.625</v>
      </c>
      <c r="C7457" t="s">
        <v>7</v>
      </c>
      <c r="D7457" t="s">
        <v>8</v>
      </c>
      <c r="E7457" t="s">
        <v>8796</v>
      </c>
      <c r="F7457">
        <v>635</v>
      </c>
      <c r="G7457">
        <v>0.17799999999999999</v>
      </c>
      <c r="H7457">
        <v>1.6319999999999999</v>
      </c>
      <c r="J7457" s="1" t="str">
        <f t="shared" si="117"/>
        <v>2024-07-07-15</v>
      </c>
    </row>
    <row r="7458" spans="1:10" x14ac:dyDescent="0.45">
      <c r="A7458">
        <v>8156172</v>
      </c>
      <c r="B7458" s="1">
        <v>45480.666666666664</v>
      </c>
      <c r="C7458" t="s">
        <v>7</v>
      </c>
      <c r="D7458" t="s">
        <v>8</v>
      </c>
      <c r="E7458" t="s">
        <v>8796</v>
      </c>
      <c r="F7458">
        <v>635</v>
      </c>
      <c r="G7458">
        <v>2.1000000000000001E-2</v>
      </c>
      <c r="H7458">
        <v>0.45500000000000002</v>
      </c>
      <c r="J7458" s="1" t="str">
        <f t="shared" si="117"/>
        <v>2024-07-07-16</v>
      </c>
    </row>
    <row r="7459" spans="1:10" x14ac:dyDescent="0.45">
      <c r="A7459">
        <v>8157569</v>
      </c>
      <c r="B7459" s="1">
        <v>45480.708333333336</v>
      </c>
      <c r="C7459" t="s">
        <v>7</v>
      </c>
      <c r="D7459" t="s">
        <v>8</v>
      </c>
      <c r="E7459" t="s">
        <v>8796</v>
      </c>
      <c r="F7459">
        <v>635</v>
      </c>
      <c r="G7459">
        <v>0.19800000000000001</v>
      </c>
      <c r="H7459">
        <v>9.4E-2</v>
      </c>
      <c r="J7459" s="1" t="str">
        <f t="shared" si="117"/>
        <v>2024-07-07-17</v>
      </c>
    </row>
    <row r="7460" spans="1:10" x14ac:dyDescent="0.45">
      <c r="A7460">
        <v>8159035</v>
      </c>
      <c r="B7460" s="1">
        <v>45480.75</v>
      </c>
      <c r="C7460" t="s">
        <v>7</v>
      </c>
      <c r="D7460" t="s">
        <v>8</v>
      </c>
      <c r="E7460" t="s">
        <v>8796</v>
      </c>
      <c r="F7460">
        <v>635</v>
      </c>
      <c r="G7460">
        <v>0.42299999999999999</v>
      </c>
      <c r="H7460">
        <v>1.4999999999999999E-2</v>
      </c>
      <c r="J7460" s="1" t="str">
        <f t="shared" si="117"/>
        <v>2024-07-07-18</v>
      </c>
    </row>
    <row r="7461" spans="1:10" x14ac:dyDescent="0.45">
      <c r="A7461">
        <v>8159533</v>
      </c>
      <c r="B7461" s="1">
        <v>45480.791666666664</v>
      </c>
      <c r="C7461" t="s">
        <v>7</v>
      </c>
      <c r="D7461" t="s">
        <v>8</v>
      </c>
      <c r="E7461" t="s">
        <v>8796</v>
      </c>
      <c r="F7461">
        <v>635</v>
      </c>
      <c r="G7461">
        <v>0.33800000000000002</v>
      </c>
      <c r="H7461">
        <v>0</v>
      </c>
      <c r="J7461" s="1" t="str">
        <f t="shared" si="117"/>
        <v>2024-07-07-19</v>
      </c>
    </row>
    <row r="7462" spans="1:10" x14ac:dyDescent="0.45">
      <c r="A7462">
        <v>8160690</v>
      </c>
      <c r="B7462" s="1">
        <v>45480.833333333336</v>
      </c>
      <c r="C7462" t="s">
        <v>7</v>
      </c>
      <c r="D7462" t="s">
        <v>8</v>
      </c>
      <c r="E7462" t="s">
        <v>8796</v>
      </c>
      <c r="F7462">
        <v>635</v>
      </c>
      <c r="G7462">
        <v>0.16</v>
      </c>
      <c r="H7462">
        <v>0</v>
      </c>
      <c r="J7462" s="1" t="str">
        <f t="shared" si="117"/>
        <v>2024-07-07-20</v>
      </c>
    </row>
    <row r="7463" spans="1:10" x14ac:dyDescent="0.45">
      <c r="A7463">
        <v>8161460</v>
      </c>
      <c r="B7463" s="1">
        <v>45480.875</v>
      </c>
      <c r="C7463" t="s">
        <v>7</v>
      </c>
      <c r="D7463" t="s">
        <v>8</v>
      </c>
      <c r="E7463" t="s">
        <v>8796</v>
      </c>
      <c r="F7463">
        <v>635</v>
      </c>
      <c r="G7463">
        <v>0.188</v>
      </c>
      <c r="H7463">
        <v>0</v>
      </c>
      <c r="J7463" s="1" t="str">
        <f t="shared" si="117"/>
        <v>2024-07-07-21</v>
      </c>
    </row>
    <row r="7464" spans="1:10" x14ac:dyDescent="0.45">
      <c r="A7464">
        <v>8162565</v>
      </c>
      <c r="B7464" s="1">
        <v>45480.916666666664</v>
      </c>
      <c r="C7464" t="s">
        <v>7</v>
      </c>
      <c r="D7464" t="s">
        <v>8</v>
      </c>
      <c r="E7464" t="s">
        <v>8796</v>
      </c>
      <c r="F7464">
        <v>635</v>
      </c>
      <c r="G7464">
        <v>0.22600000000000001</v>
      </c>
      <c r="H7464">
        <v>0</v>
      </c>
      <c r="J7464" s="1" t="str">
        <f t="shared" si="117"/>
        <v>2024-07-07-22</v>
      </c>
    </row>
    <row r="7465" spans="1:10" x14ac:dyDescent="0.45">
      <c r="A7465">
        <v>8163640</v>
      </c>
      <c r="B7465" s="1">
        <v>45480.958333333336</v>
      </c>
      <c r="C7465" t="s">
        <v>7</v>
      </c>
      <c r="D7465" t="s">
        <v>8</v>
      </c>
      <c r="E7465" t="s">
        <v>8796</v>
      </c>
      <c r="F7465">
        <v>635</v>
      </c>
      <c r="G7465">
        <v>0.11899999999999999</v>
      </c>
      <c r="H7465">
        <v>0</v>
      </c>
      <c r="J7465" s="1" t="str">
        <f t="shared" si="117"/>
        <v>2024-07-07-23</v>
      </c>
    </row>
    <row r="7466" spans="1:10" x14ac:dyDescent="0.45">
      <c r="A7466">
        <v>8165521</v>
      </c>
      <c r="B7466" s="1">
        <v>45481</v>
      </c>
      <c r="C7466" t="s">
        <v>7</v>
      </c>
      <c r="D7466" t="s">
        <v>8</v>
      </c>
      <c r="E7466" t="s">
        <v>8796</v>
      </c>
      <c r="F7466">
        <v>635</v>
      </c>
      <c r="G7466">
        <v>0.16900000000000001</v>
      </c>
      <c r="H7466">
        <v>0</v>
      </c>
      <c r="J7466" s="1" t="str">
        <f t="shared" si="117"/>
        <v>2024-07-08-00</v>
      </c>
    </row>
    <row r="7467" spans="1:10" x14ac:dyDescent="0.45">
      <c r="A7467">
        <v>8165808</v>
      </c>
      <c r="B7467" s="1">
        <v>45481.041666666664</v>
      </c>
      <c r="C7467" t="s">
        <v>7</v>
      </c>
      <c r="D7467" t="s">
        <v>8</v>
      </c>
      <c r="E7467" t="s">
        <v>8796</v>
      </c>
      <c r="F7467">
        <v>635</v>
      </c>
      <c r="G7467">
        <v>0.224</v>
      </c>
      <c r="H7467">
        <v>0</v>
      </c>
      <c r="J7467" s="1" t="str">
        <f t="shared" si="117"/>
        <v>2024-07-08-01</v>
      </c>
    </row>
    <row r="7468" spans="1:10" x14ac:dyDescent="0.45">
      <c r="A7468">
        <v>8167261</v>
      </c>
      <c r="B7468" s="1">
        <v>45481.083333333336</v>
      </c>
      <c r="C7468" t="s">
        <v>7</v>
      </c>
      <c r="D7468" t="s">
        <v>8</v>
      </c>
      <c r="E7468" t="s">
        <v>8796</v>
      </c>
      <c r="F7468">
        <v>635</v>
      </c>
      <c r="G7468">
        <v>9.7000000000000003E-2</v>
      </c>
      <c r="H7468">
        <v>1.9E-2</v>
      </c>
      <c r="J7468" s="1" t="str">
        <f t="shared" si="117"/>
        <v>2024-07-08-02</v>
      </c>
    </row>
    <row r="7469" spans="1:10" x14ac:dyDescent="0.45">
      <c r="A7469">
        <v>8168076</v>
      </c>
      <c r="B7469" s="1">
        <v>45481.125</v>
      </c>
      <c r="C7469" t="s">
        <v>7</v>
      </c>
      <c r="D7469" t="s">
        <v>8</v>
      </c>
      <c r="E7469" t="s">
        <v>8796</v>
      </c>
      <c r="F7469">
        <v>635</v>
      </c>
      <c r="G7469">
        <v>7.0999999999999994E-2</v>
      </c>
      <c r="H7469">
        <v>0.13700000000000001</v>
      </c>
      <c r="J7469" s="1" t="str">
        <f t="shared" si="117"/>
        <v>2024-07-08-03</v>
      </c>
    </row>
    <row r="7470" spans="1:10" x14ac:dyDescent="0.45">
      <c r="A7470">
        <v>8169791</v>
      </c>
      <c r="B7470" s="1">
        <v>45481.166666666664</v>
      </c>
      <c r="C7470" t="s">
        <v>7</v>
      </c>
      <c r="D7470" t="s">
        <v>8</v>
      </c>
      <c r="E7470" t="s">
        <v>8796</v>
      </c>
      <c r="F7470">
        <v>635</v>
      </c>
      <c r="G7470">
        <v>0.125</v>
      </c>
      <c r="H7470">
        <v>0.29299999999999998</v>
      </c>
      <c r="J7470" s="1" t="str">
        <f t="shared" si="117"/>
        <v>2024-07-08-04</v>
      </c>
    </row>
    <row r="7471" spans="1:10" x14ac:dyDescent="0.45">
      <c r="A7471">
        <v>8170959</v>
      </c>
      <c r="B7471" s="1">
        <v>45481.208333333336</v>
      </c>
      <c r="C7471" t="s">
        <v>7</v>
      </c>
      <c r="D7471" t="s">
        <v>8</v>
      </c>
      <c r="E7471" t="s">
        <v>8796</v>
      </c>
      <c r="F7471">
        <v>635</v>
      </c>
      <c r="G7471">
        <v>0</v>
      </c>
      <c r="H7471">
        <v>1.107</v>
      </c>
      <c r="J7471" s="1" t="str">
        <f t="shared" si="117"/>
        <v>2024-07-08-05</v>
      </c>
    </row>
    <row r="7472" spans="1:10" x14ac:dyDescent="0.45">
      <c r="A7472">
        <v>8171268</v>
      </c>
      <c r="B7472" s="1">
        <v>45481.25</v>
      </c>
      <c r="C7472" t="s">
        <v>7</v>
      </c>
      <c r="D7472" t="s">
        <v>8</v>
      </c>
      <c r="E7472" t="s">
        <v>8796</v>
      </c>
      <c r="F7472">
        <v>635</v>
      </c>
      <c r="G7472">
        <v>0</v>
      </c>
      <c r="H7472">
        <v>2.347</v>
      </c>
      <c r="J7472" s="1" t="str">
        <f t="shared" si="117"/>
        <v>2024-07-08-06</v>
      </c>
    </row>
    <row r="7473" spans="1:10" x14ac:dyDescent="0.45">
      <c r="A7473">
        <v>8173195</v>
      </c>
      <c r="B7473" s="1">
        <v>45481.291666666664</v>
      </c>
      <c r="C7473" t="s">
        <v>7</v>
      </c>
      <c r="D7473" t="s">
        <v>8</v>
      </c>
      <c r="E7473" t="s">
        <v>8796</v>
      </c>
      <c r="F7473">
        <v>635</v>
      </c>
      <c r="G7473">
        <v>0</v>
      </c>
      <c r="H7473">
        <v>2.87</v>
      </c>
      <c r="J7473" s="1" t="str">
        <f t="shared" si="117"/>
        <v>2024-07-08-07</v>
      </c>
    </row>
    <row r="7474" spans="1:10" x14ac:dyDescent="0.45">
      <c r="A7474">
        <v>8173414</v>
      </c>
      <c r="B7474" s="1">
        <v>45481.333333333336</v>
      </c>
      <c r="C7474" t="s">
        <v>7</v>
      </c>
      <c r="D7474" t="s">
        <v>8</v>
      </c>
      <c r="E7474" t="s">
        <v>8796</v>
      </c>
      <c r="F7474">
        <v>635</v>
      </c>
      <c r="G7474">
        <v>0</v>
      </c>
      <c r="H7474">
        <v>3.6589999999999998</v>
      </c>
      <c r="J7474" s="1" t="str">
        <f t="shared" si="117"/>
        <v>2024-07-08-08</v>
      </c>
    </row>
    <row r="7475" spans="1:10" x14ac:dyDescent="0.45">
      <c r="A7475">
        <v>8175465</v>
      </c>
      <c r="B7475" s="1">
        <v>45481.375</v>
      </c>
      <c r="C7475" t="s">
        <v>7</v>
      </c>
      <c r="D7475" t="s">
        <v>8</v>
      </c>
      <c r="E7475" t="s">
        <v>8796</v>
      </c>
      <c r="F7475">
        <v>635</v>
      </c>
      <c r="G7475">
        <v>0</v>
      </c>
      <c r="H7475">
        <v>2.75</v>
      </c>
      <c r="J7475" s="1" t="str">
        <f t="shared" si="117"/>
        <v>2024-07-08-09</v>
      </c>
    </row>
    <row r="7476" spans="1:10" x14ac:dyDescent="0.45">
      <c r="A7476">
        <v>8175977</v>
      </c>
      <c r="B7476" s="1">
        <v>45481.416666666664</v>
      </c>
      <c r="C7476" t="s">
        <v>7</v>
      </c>
      <c r="D7476" t="s">
        <v>8</v>
      </c>
      <c r="E7476" t="s">
        <v>8796</v>
      </c>
      <c r="F7476">
        <v>635</v>
      </c>
      <c r="G7476">
        <v>0</v>
      </c>
      <c r="H7476">
        <v>2.4500000000000002</v>
      </c>
      <c r="J7476" s="1" t="str">
        <f t="shared" si="117"/>
        <v>2024-07-08-10</v>
      </c>
    </row>
    <row r="7477" spans="1:10" x14ac:dyDescent="0.45">
      <c r="A7477">
        <v>8177473</v>
      </c>
      <c r="B7477" s="1">
        <v>45481.458333333336</v>
      </c>
      <c r="C7477" t="s">
        <v>7</v>
      </c>
      <c r="D7477" t="s">
        <v>8</v>
      </c>
      <c r="E7477" t="s">
        <v>8796</v>
      </c>
      <c r="F7477">
        <v>635</v>
      </c>
      <c r="G7477">
        <v>0.48799999999999999</v>
      </c>
      <c r="H7477">
        <v>2.2770000000000001</v>
      </c>
      <c r="J7477" s="1" t="str">
        <f t="shared" si="117"/>
        <v>2024-07-08-11</v>
      </c>
    </row>
    <row r="7478" spans="1:10" x14ac:dyDescent="0.45">
      <c r="A7478">
        <v>8177874</v>
      </c>
      <c r="B7478" s="1">
        <v>45481.5</v>
      </c>
      <c r="C7478" t="s">
        <v>7</v>
      </c>
      <c r="D7478" t="s">
        <v>8</v>
      </c>
      <c r="E7478" t="s">
        <v>8796</v>
      </c>
      <c r="F7478">
        <v>635</v>
      </c>
      <c r="G7478">
        <v>1.7889999999999999</v>
      </c>
      <c r="H7478">
        <v>1.117</v>
      </c>
      <c r="J7478" s="1" t="str">
        <f t="shared" si="117"/>
        <v>2024-07-08-12</v>
      </c>
    </row>
    <row r="7479" spans="1:10" x14ac:dyDescent="0.45">
      <c r="A7479">
        <v>8178971</v>
      </c>
      <c r="B7479" s="1">
        <v>45481.541666666664</v>
      </c>
      <c r="C7479" t="s">
        <v>7</v>
      </c>
      <c r="D7479" t="s">
        <v>8</v>
      </c>
      <c r="E7479" t="s">
        <v>8796</v>
      </c>
      <c r="F7479">
        <v>635</v>
      </c>
      <c r="G7479">
        <v>1.8129999999999999</v>
      </c>
      <c r="H7479">
        <v>1.256</v>
      </c>
      <c r="J7479" s="1" t="str">
        <f t="shared" si="117"/>
        <v>2024-07-08-13</v>
      </c>
    </row>
    <row r="7480" spans="1:10" x14ac:dyDescent="0.45">
      <c r="A7480">
        <v>8180635</v>
      </c>
      <c r="B7480" s="1">
        <v>45481.583333333336</v>
      </c>
      <c r="C7480" t="s">
        <v>7</v>
      </c>
      <c r="D7480" t="s">
        <v>8</v>
      </c>
      <c r="E7480" t="s">
        <v>8796</v>
      </c>
      <c r="F7480">
        <v>635</v>
      </c>
      <c r="G7480">
        <v>1.5640000000000001</v>
      </c>
      <c r="H7480">
        <v>1.0409999999999999</v>
      </c>
      <c r="J7480" s="1" t="str">
        <f t="shared" si="117"/>
        <v>2024-07-08-14</v>
      </c>
    </row>
    <row r="7481" spans="1:10" x14ac:dyDescent="0.45">
      <c r="A7481">
        <v>8181357</v>
      </c>
      <c r="B7481" s="1">
        <v>45481.625</v>
      </c>
      <c r="C7481" t="s">
        <v>7</v>
      </c>
      <c r="D7481" t="s">
        <v>8</v>
      </c>
      <c r="E7481" t="s">
        <v>8796</v>
      </c>
      <c r="F7481">
        <v>635</v>
      </c>
      <c r="G7481">
        <v>1.2E-2</v>
      </c>
      <c r="H7481">
        <v>0.95499999999999996</v>
      </c>
      <c r="J7481" s="1" t="str">
        <f t="shared" si="117"/>
        <v>2024-07-08-15</v>
      </c>
    </row>
    <row r="7482" spans="1:10" x14ac:dyDescent="0.45">
      <c r="A7482">
        <v>8182978</v>
      </c>
      <c r="B7482" s="1">
        <v>45481.666666666664</v>
      </c>
      <c r="C7482" t="s">
        <v>7</v>
      </c>
      <c r="D7482" t="s">
        <v>8</v>
      </c>
      <c r="E7482" t="s">
        <v>8796</v>
      </c>
      <c r="F7482">
        <v>635</v>
      </c>
      <c r="G7482">
        <v>2.4E-2</v>
      </c>
      <c r="H7482">
        <v>0.40799999999999997</v>
      </c>
      <c r="J7482" s="1" t="str">
        <f t="shared" si="117"/>
        <v>2024-07-08-16</v>
      </c>
    </row>
    <row r="7483" spans="1:10" x14ac:dyDescent="0.45">
      <c r="A7483">
        <v>8183601</v>
      </c>
      <c r="B7483" s="1">
        <v>45481.708333333336</v>
      </c>
      <c r="C7483" t="s">
        <v>7</v>
      </c>
      <c r="D7483" t="s">
        <v>8</v>
      </c>
      <c r="E7483" t="s">
        <v>8796</v>
      </c>
      <c r="F7483">
        <v>635</v>
      </c>
      <c r="G7483">
        <v>0.104</v>
      </c>
      <c r="H7483">
        <v>0.14099999999999999</v>
      </c>
      <c r="J7483" s="1" t="str">
        <f t="shared" si="117"/>
        <v>2024-07-08-17</v>
      </c>
    </row>
    <row r="7484" spans="1:10" x14ac:dyDescent="0.45">
      <c r="A7484">
        <v>8184673</v>
      </c>
      <c r="B7484" s="1">
        <v>45481.75</v>
      </c>
      <c r="C7484" t="s">
        <v>7</v>
      </c>
      <c r="D7484" t="s">
        <v>8</v>
      </c>
      <c r="E7484" t="s">
        <v>8796</v>
      </c>
      <c r="F7484">
        <v>635</v>
      </c>
      <c r="G7484">
        <v>0.35199999999999998</v>
      </c>
      <c r="H7484">
        <v>8.9999999999999993E-3</v>
      </c>
      <c r="J7484" s="1" t="str">
        <f t="shared" si="117"/>
        <v>2024-07-08-18</v>
      </c>
    </row>
    <row r="7485" spans="1:10" x14ac:dyDescent="0.45">
      <c r="A7485">
        <v>8186021</v>
      </c>
      <c r="B7485" s="1">
        <v>45481.791666666664</v>
      </c>
      <c r="C7485" t="s">
        <v>7</v>
      </c>
      <c r="D7485" t="s">
        <v>8</v>
      </c>
      <c r="E7485" t="s">
        <v>8796</v>
      </c>
      <c r="F7485">
        <v>635</v>
      </c>
      <c r="G7485">
        <v>0.34200000000000003</v>
      </c>
      <c r="H7485">
        <v>0</v>
      </c>
      <c r="J7485" s="1" t="str">
        <f t="shared" si="117"/>
        <v>2024-07-08-19</v>
      </c>
    </row>
    <row r="7486" spans="1:10" x14ac:dyDescent="0.45">
      <c r="A7486">
        <v>8187222</v>
      </c>
      <c r="B7486" s="1">
        <v>45481.833333333336</v>
      </c>
      <c r="C7486" t="s">
        <v>7</v>
      </c>
      <c r="D7486" t="s">
        <v>8</v>
      </c>
      <c r="E7486" t="s">
        <v>8796</v>
      </c>
      <c r="F7486">
        <v>635</v>
      </c>
      <c r="G7486">
        <v>0.371</v>
      </c>
      <c r="H7486">
        <v>0</v>
      </c>
      <c r="J7486" s="1" t="str">
        <f t="shared" si="117"/>
        <v>2024-07-08-20</v>
      </c>
    </row>
    <row r="7487" spans="1:10" x14ac:dyDescent="0.45">
      <c r="A7487">
        <v>8187901</v>
      </c>
      <c r="B7487" s="1">
        <v>45481.875</v>
      </c>
      <c r="C7487" t="s">
        <v>7</v>
      </c>
      <c r="D7487" t="s">
        <v>8</v>
      </c>
      <c r="E7487" t="s">
        <v>8796</v>
      </c>
      <c r="F7487">
        <v>635</v>
      </c>
      <c r="G7487">
        <v>1.458</v>
      </c>
      <c r="H7487">
        <v>0</v>
      </c>
      <c r="J7487" s="1" t="str">
        <f t="shared" si="117"/>
        <v>2024-07-08-21</v>
      </c>
    </row>
    <row r="7488" spans="1:10" x14ac:dyDescent="0.45">
      <c r="A7488">
        <v>8188687</v>
      </c>
      <c r="B7488" s="1">
        <v>45481.916666666664</v>
      </c>
      <c r="C7488" t="s">
        <v>7</v>
      </c>
      <c r="D7488" t="s">
        <v>8</v>
      </c>
      <c r="E7488" t="s">
        <v>8796</v>
      </c>
      <c r="F7488">
        <v>635</v>
      </c>
      <c r="G7488">
        <v>1.4219999999999999</v>
      </c>
      <c r="H7488">
        <v>0</v>
      </c>
      <c r="J7488" s="1" t="str">
        <f t="shared" si="117"/>
        <v>2024-07-08-22</v>
      </c>
    </row>
    <row r="7489" spans="1:10" x14ac:dyDescent="0.45">
      <c r="A7489">
        <v>8190805</v>
      </c>
      <c r="B7489" s="1">
        <v>45481.958333333336</v>
      </c>
      <c r="C7489" t="s">
        <v>7</v>
      </c>
      <c r="D7489" t="s">
        <v>8</v>
      </c>
      <c r="E7489" t="s">
        <v>8796</v>
      </c>
      <c r="F7489">
        <v>635</v>
      </c>
      <c r="G7489">
        <v>1.5189999999999999</v>
      </c>
      <c r="H7489">
        <v>0</v>
      </c>
      <c r="J7489" s="1" t="str">
        <f t="shared" si="117"/>
        <v>2024-07-08-23</v>
      </c>
    </row>
    <row r="7490" spans="1:10" x14ac:dyDescent="0.45">
      <c r="A7490">
        <v>8191026</v>
      </c>
      <c r="B7490" s="1">
        <v>45482</v>
      </c>
      <c r="C7490" t="s">
        <v>7</v>
      </c>
      <c r="D7490" t="s">
        <v>8</v>
      </c>
      <c r="E7490" t="s">
        <v>8796</v>
      </c>
      <c r="F7490">
        <v>635</v>
      </c>
      <c r="G7490">
        <v>1.4830000000000001</v>
      </c>
      <c r="H7490">
        <v>0</v>
      </c>
      <c r="J7490" s="1" t="str">
        <f t="shared" si="117"/>
        <v>2024-07-09-00</v>
      </c>
    </row>
    <row r="7491" spans="1:10" x14ac:dyDescent="0.45">
      <c r="A7491">
        <v>8192765</v>
      </c>
      <c r="B7491" s="1">
        <v>45482.041666666664</v>
      </c>
      <c r="C7491" t="s">
        <v>7</v>
      </c>
      <c r="D7491" t="s">
        <v>8</v>
      </c>
      <c r="E7491" t="s">
        <v>8796</v>
      </c>
      <c r="F7491">
        <v>635</v>
      </c>
      <c r="G7491">
        <v>1.405</v>
      </c>
      <c r="H7491">
        <v>0</v>
      </c>
      <c r="J7491" s="1" t="str">
        <f t="shared" ref="J7491:J7554" si="118">TEXT(YEAR(B7491),"0000")&amp;"-"&amp;TEXT(MONTH(B7491),"00")&amp;"-"&amp;TEXT(DAY(B7491),"00")&amp;"-"&amp;TEXT(HOUR(B7491),"00")</f>
        <v>2024-07-09-01</v>
      </c>
    </row>
    <row r="7492" spans="1:10" x14ac:dyDescent="0.45">
      <c r="A7492">
        <v>8193924</v>
      </c>
      <c r="B7492" s="1">
        <v>45482.083333333336</v>
      </c>
      <c r="C7492" t="s">
        <v>7</v>
      </c>
      <c r="D7492" t="s">
        <v>8</v>
      </c>
      <c r="E7492" t="s">
        <v>8796</v>
      </c>
      <c r="F7492">
        <v>635</v>
      </c>
      <c r="G7492">
        <v>0.24</v>
      </c>
      <c r="H7492">
        <v>1.2999999999999999E-2</v>
      </c>
      <c r="J7492" s="1" t="str">
        <f t="shared" si="118"/>
        <v>2024-07-09-02</v>
      </c>
    </row>
    <row r="7493" spans="1:10" x14ac:dyDescent="0.45">
      <c r="A7493">
        <v>8194411</v>
      </c>
      <c r="B7493" s="1">
        <v>45482.125</v>
      </c>
      <c r="C7493" t="s">
        <v>7</v>
      </c>
      <c r="D7493" t="s">
        <v>8</v>
      </c>
      <c r="E7493" t="s">
        <v>8796</v>
      </c>
      <c r="F7493">
        <v>635</v>
      </c>
      <c r="G7493">
        <v>7.3999999999999996E-2</v>
      </c>
      <c r="H7493">
        <v>0.14399999999999999</v>
      </c>
      <c r="J7493" s="1" t="str">
        <f t="shared" si="118"/>
        <v>2024-07-09-03</v>
      </c>
    </row>
    <row r="7494" spans="1:10" x14ac:dyDescent="0.45">
      <c r="A7494">
        <v>8195520</v>
      </c>
      <c r="B7494" s="1">
        <v>45482.166666666664</v>
      </c>
      <c r="C7494" t="s">
        <v>7</v>
      </c>
      <c r="D7494" t="s">
        <v>8</v>
      </c>
      <c r="E7494" t="s">
        <v>8796</v>
      </c>
      <c r="F7494">
        <v>635</v>
      </c>
      <c r="G7494">
        <v>0</v>
      </c>
      <c r="H7494">
        <v>0.47299999999999998</v>
      </c>
      <c r="J7494" s="1" t="str">
        <f t="shared" si="118"/>
        <v>2024-07-09-04</v>
      </c>
    </row>
    <row r="7495" spans="1:10" x14ac:dyDescent="0.45">
      <c r="A7495">
        <v>8197005</v>
      </c>
      <c r="B7495" s="1">
        <v>45482.208333333336</v>
      </c>
      <c r="C7495" t="s">
        <v>7</v>
      </c>
      <c r="D7495" t="s">
        <v>8</v>
      </c>
      <c r="E7495" t="s">
        <v>8796</v>
      </c>
      <c r="F7495">
        <v>635</v>
      </c>
      <c r="G7495">
        <v>0.11600000000000001</v>
      </c>
      <c r="H7495">
        <v>1.0669999999999999</v>
      </c>
      <c r="J7495" s="1" t="str">
        <f t="shared" si="118"/>
        <v>2024-07-09-05</v>
      </c>
    </row>
    <row r="7496" spans="1:10" x14ac:dyDescent="0.45">
      <c r="A7496">
        <v>8197748</v>
      </c>
      <c r="B7496" s="1">
        <v>45482.25</v>
      </c>
      <c r="C7496" t="s">
        <v>7</v>
      </c>
      <c r="D7496" t="s">
        <v>8</v>
      </c>
      <c r="E7496" t="s">
        <v>8796</v>
      </c>
      <c r="F7496">
        <v>635</v>
      </c>
      <c r="G7496">
        <v>0</v>
      </c>
      <c r="H7496">
        <v>2.2229999999999999</v>
      </c>
      <c r="J7496" s="1" t="str">
        <f t="shared" si="118"/>
        <v>2024-07-09-06</v>
      </c>
    </row>
    <row r="7497" spans="1:10" x14ac:dyDescent="0.45">
      <c r="A7497">
        <v>8199152</v>
      </c>
      <c r="B7497" s="1">
        <v>45482.291666666664</v>
      </c>
      <c r="C7497" t="s">
        <v>7</v>
      </c>
      <c r="D7497" t="s">
        <v>8</v>
      </c>
      <c r="E7497" t="s">
        <v>8796</v>
      </c>
      <c r="F7497">
        <v>635</v>
      </c>
      <c r="G7497">
        <v>0</v>
      </c>
      <c r="H7497">
        <v>2.9430000000000001</v>
      </c>
      <c r="J7497" s="1" t="str">
        <f t="shared" si="118"/>
        <v>2024-07-09-07</v>
      </c>
    </row>
    <row r="7498" spans="1:10" x14ac:dyDescent="0.45">
      <c r="A7498">
        <v>8200577</v>
      </c>
      <c r="B7498" s="1">
        <v>45482.333333333336</v>
      </c>
      <c r="C7498" t="s">
        <v>7</v>
      </c>
      <c r="D7498" t="s">
        <v>8</v>
      </c>
      <c r="E7498" t="s">
        <v>8796</v>
      </c>
      <c r="F7498">
        <v>635</v>
      </c>
      <c r="G7498">
        <v>0</v>
      </c>
      <c r="H7498">
        <v>3.1389999999999998</v>
      </c>
      <c r="J7498" s="1" t="str">
        <f t="shared" si="118"/>
        <v>2024-07-09-08</v>
      </c>
    </row>
    <row r="7499" spans="1:10" x14ac:dyDescent="0.45">
      <c r="A7499">
        <v>8201333</v>
      </c>
      <c r="B7499" s="1">
        <v>45482.375</v>
      </c>
      <c r="C7499" t="s">
        <v>7</v>
      </c>
      <c r="D7499" t="s">
        <v>8</v>
      </c>
      <c r="E7499" t="s">
        <v>8796</v>
      </c>
      <c r="F7499">
        <v>635</v>
      </c>
      <c r="G7499">
        <v>0</v>
      </c>
      <c r="H7499">
        <v>4.1790000000000003</v>
      </c>
      <c r="J7499" s="1" t="str">
        <f t="shared" si="118"/>
        <v>2024-07-09-09</v>
      </c>
    </row>
    <row r="7500" spans="1:10" x14ac:dyDescent="0.45">
      <c r="A7500">
        <v>8202646</v>
      </c>
      <c r="B7500" s="1">
        <v>45482.416666666664</v>
      </c>
      <c r="C7500" t="s">
        <v>7</v>
      </c>
      <c r="D7500" t="s">
        <v>8</v>
      </c>
      <c r="E7500" t="s">
        <v>8796</v>
      </c>
      <c r="F7500">
        <v>635</v>
      </c>
      <c r="G7500">
        <v>0.23799999999999999</v>
      </c>
      <c r="H7500">
        <v>2.7170000000000001</v>
      </c>
      <c r="J7500" s="1" t="str">
        <f t="shared" si="118"/>
        <v>2024-07-09-10</v>
      </c>
    </row>
    <row r="7501" spans="1:10" x14ac:dyDescent="0.45">
      <c r="A7501">
        <v>8203373</v>
      </c>
      <c r="B7501" s="1">
        <v>45482.458333333336</v>
      </c>
      <c r="C7501" t="s">
        <v>7</v>
      </c>
      <c r="D7501" t="s">
        <v>8</v>
      </c>
      <c r="E7501" t="s">
        <v>8796</v>
      </c>
      <c r="F7501">
        <v>635</v>
      </c>
      <c r="G7501">
        <v>0.64200000000000002</v>
      </c>
      <c r="H7501">
        <v>3.3069999999999999</v>
      </c>
      <c r="J7501" s="1" t="str">
        <f t="shared" si="118"/>
        <v>2024-07-09-11</v>
      </c>
    </row>
    <row r="7502" spans="1:10" x14ac:dyDescent="0.45">
      <c r="A7502">
        <v>8204434</v>
      </c>
      <c r="B7502" s="1">
        <v>45482.5</v>
      </c>
      <c r="C7502" t="s">
        <v>7</v>
      </c>
      <c r="D7502" t="s">
        <v>8</v>
      </c>
      <c r="E7502" t="s">
        <v>8796</v>
      </c>
      <c r="F7502">
        <v>635</v>
      </c>
      <c r="G7502">
        <v>0</v>
      </c>
      <c r="H7502">
        <v>3.694</v>
      </c>
      <c r="J7502" s="1" t="str">
        <f t="shared" si="118"/>
        <v>2024-07-09-12</v>
      </c>
    </row>
    <row r="7503" spans="1:10" x14ac:dyDescent="0.45">
      <c r="A7503">
        <v>8205780</v>
      </c>
      <c r="B7503" s="1">
        <v>45482.541666666664</v>
      </c>
      <c r="C7503" t="s">
        <v>7</v>
      </c>
      <c r="D7503" t="s">
        <v>8</v>
      </c>
      <c r="E7503" t="s">
        <v>8796</v>
      </c>
      <c r="F7503">
        <v>635</v>
      </c>
      <c r="G7503">
        <v>0</v>
      </c>
      <c r="H7503">
        <v>2.6579999999999999</v>
      </c>
      <c r="J7503" s="1" t="str">
        <f t="shared" si="118"/>
        <v>2024-07-09-13</v>
      </c>
    </row>
    <row r="7504" spans="1:10" x14ac:dyDescent="0.45">
      <c r="A7504">
        <v>8206267</v>
      </c>
      <c r="B7504" s="1">
        <v>45482.583333333336</v>
      </c>
      <c r="C7504" t="s">
        <v>7</v>
      </c>
      <c r="D7504" t="s">
        <v>8</v>
      </c>
      <c r="E7504" t="s">
        <v>8796</v>
      </c>
      <c r="F7504">
        <v>635</v>
      </c>
      <c r="G7504">
        <v>0</v>
      </c>
      <c r="H7504">
        <v>1.8120000000000001</v>
      </c>
      <c r="J7504" s="1" t="str">
        <f t="shared" si="118"/>
        <v>2024-07-09-14</v>
      </c>
    </row>
    <row r="7505" spans="1:10" x14ac:dyDescent="0.45">
      <c r="A7505">
        <v>8207874</v>
      </c>
      <c r="B7505" s="1">
        <v>45482.625</v>
      </c>
      <c r="C7505" t="s">
        <v>7</v>
      </c>
      <c r="D7505" t="s">
        <v>8</v>
      </c>
      <c r="E7505" t="s">
        <v>8796</v>
      </c>
      <c r="F7505">
        <v>635</v>
      </c>
      <c r="G7505">
        <v>7.1999999999999995E-2</v>
      </c>
      <c r="H7505">
        <v>1.355</v>
      </c>
      <c r="J7505" s="1" t="str">
        <f t="shared" si="118"/>
        <v>2024-07-09-15</v>
      </c>
    </row>
    <row r="7506" spans="1:10" x14ac:dyDescent="0.45">
      <c r="A7506">
        <v>8209165</v>
      </c>
      <c r="B7506" s="1">
        <v>45482.666666666664</v>
      </c>
      <c r="C7506" t="s">
        <v>7</v>
      </c>
      <c r="D7506" t="s">
        <v>8</v>
      </c>
      <c r="E7506" t="s">
        <v>8796</v>
      </c>
      <c r="F7506">
        <v>635</v>
      </c>
      <c r="G7506">
        <v>0</v>
      </c>
      <c r="H7506">
        <v>0.57099999999999995</v>
      </c>
      <c r="J7506" s="1" t="str">
        <f t="shared" si="118"/>
        <v>2024-07-09-16</v>
      </c>
    </row>
    <row r="7507" spans="1:10" x14ac:dyDescent="0.45">
      <c r="A7507">
        <v>8210227</v>
      </c>
      <c r="B7507" s="1">
        <v>45482.708333333336</v>
      </c>
      <c r="C7507" t="s">
        <v>7</v>
      </c>
      <c r="D7507" t="s">
        <v>8</v>
      </c>
      <c r="E7507" t="s">
        <v>8796</v>
      </c>
      <c r="F7507">
        <v>635</v>
      </c>
      <c r="G7507">
        <v>8.5999999999999993E-2</v>
      </c>
      <c r="H7507">
        <v>0.14299999999999999</v>
      </c>
      <c r="J7507" s="1" t="str">
        <f t="shared" si="118"/>
        <v>2024-07-09-17</v>
      </c>
    </row>
    <row r="7508" spans="1:10" x14ac:dyDescent="0.45">
      <c r="A7508">
        <v>8211541</v>
      </c>
      <c r="B7508" s="1">
        <v>45482.75</v>
      </c>
      <c r="C7508" t="s">
        <v>7</v>
      </c>
      <c r="D7508" t="s">
        <v>8</v>
      </c>
      <c r="E7508" t="s">
        <v>8796</v>
      </c>
      <c r="F7508">
        <v>635</v>
      </c>
      <c r="G7508">
        <v>0.214</v>
      </c>
      <c r="H7508">
        <v>2.7E-2</v>
      </c>
      <c r="J7508" s="1" t="str">
        <f t="shared" si="118"/>
        <v>2024-07-09-18</v>
      </c>
    </row>
    <row r="7509" spans="1:10" x14ac:dyDescent="0.45">
      <c r="A7509">
        <v>8211891</v>
      </c>
      <c r="B7509" s="1">
        <v>45482.791666666664</v>
      </c>
      <c r="C7509" t="s">
        <v>7</v>
      </c>
      <c r="D7509" t="s">
        <v>8</v>
      </c>
      <c r="E7509" t="s">
        <v>8796</v>
      </c>
      <c r="F7509">
        <v>635</v>
      </c>
      <c r="G7509">
        <v>0.33700000000000002</v>
      </c>
      <c r="H7509">
        <v>1E-3</v>
      </c>
      <c r="J7509" s="1" t="str">
        <f t="shared" si="118"/>
        <v>2024-07-09-19</v>
      </c>
    </row>
    <row r="7510" spans="1:10" x14ac:dyDescent="0.45">
      <c r="A7510">
        <v>8213050</v>
      </c>
      <c r="B7510" s="1">
        <v>45482.833333333336</v>
      </c>
      <c r="C7510" t="s">
        <v>7</v>
      </c>
      <c r="D7510" t="s">
        <v>8</v>
      </c>
      <c r="E7510" t="s">
        <v>8796</v>
      </c>
      <c r="F7510">
        <v>635</v>
      </c>
      <c r="G7510">
        <v>0.32300000000000001</v>
      </c>
      <c r="H7510">
        <v>0</v>
      </c>
      <c r="J7510" s="1" t="str">
        <f t="shared" si="118"/>
        <v>2024-07-09-20</v>
      </c>
    </row>
    <row r="7511" spans="1:10" x14ac:dyDescent="0.45">
      <c r="A7511">
        <v>8214305</v>
      </c>
      <c r="B7511" s="1">
        <v>45482.875</v>
      </c>
      <c r="C7511" t="s">
        <v>7</v>
      </c>
      <c r="D7511" t="s">
        <v>8</v>
      </c>
      <c r="E7511" t="s">
        <v>8796</v>
      </c>
      <c r="F7511">
        <v>635</v>
      </c>
      <c r="G7511">
        <v>0.14199999999999999</v>
      </c>
      <c r="H7511">
        <v>0</v>
      </c>
      <c r="J7511" s="1" t="str">
        <f t="shared" si="118"/>
        <v>2024-07-09-21</v>
      </c>
    </row>
    <row r="7512" spans="1:10" x14ac:dyDescent="0.45">
      <c r="A7512">
        <v>8215598</v>
      </c>
      <c r="B7512" s="1">
        <v>45482.916666666664</v>
      </c>
      <c r="C7512" t="s">
        <v>7</v>
      </c>
      <c r="D7512" t="s">
        <v>8</v>
      </c>
      <c r="E7512" t="s">
        <v>8796</v>
      </c>
      <c r="F7512">
        <v>635</v>
      </c>
      <c r="G7512">
        <v>0.29699999999999999</v>
      </c>
      <c r="H7512">
        <v>0</v>
      </c>
      <c r="J7512" s="1" t="str">
        <f t="shared" si="118"/>
        <v>2024-07-09-22</v>
      </c>
    </row>
    <row r="7513" spans="1:10" x14ac:dyDescent="0.45">
      <c r="A7513">
        <v>8216623</v>
      </c>
      <c r="B7513" s="1">
        <v>45482.958333333336</v>
      </c>
      <c r="C7513" t="s">
        <v>7</v>
      </c>
      <c r="D7513" t="s">
        <v>8</v>
      </c>
      <c r="E7513" t="s">
        <v>8796</v>
      </c>
      <c r="F7513">
        <v>635</v>
      </c>
      <c r="G7513">
        <v>0.245</v>
      </c>
      <c r="H7513">
        <v>0</v>
      </c>
      <c r="J7513" s="1" t="str">
        <f t="shared" si="118"/>
        <v>2024-07-09-23</v>
      </c>
    </row>
    <row r="7514" spans="1:10" x14ac:dyDescent="0.45">
      <c r="A7514">
        <v>8217861</v>
      </c>
      <c r="B7514" s="1">
        <v>45483</v>
      </c>
      <c r="C7514" t="s">
        <v>7</v>
      </c>
      <c r="D7514" t="s">
        <v>8</v>
      </c>
      <c r="E7514" t="s">
        <v>8796</v>
      </c>
      <c r="F7514">
        <v>635</v>
      </c>
      <c r="G7514">
        <v>0.17199999999999999</v>
      </c>
      <c r="H7514">
        <v>0</v>
      </c>
      <c r="J7514" s="1" t="str">
        <f t="shared" si="118"/>
        <v>2024-07-10-00</v>
      </c>
    </row>
    <row r="7515" spans="1:10" x14ac:dyDescent="0.45">
      <c r="A7515">
        <v>8219096</v>
      </c>
      <c r="B7515" s="1">
        <v>45483.041666666664</v>
      </c>
      <c r="C7515" t="s">
        <v>7</v>
      </c>
      <c r="D7515" t="s">
        <v>8</v>
      </c>
      <c r="E7515" t="s">
        <v>8796</v>
      </c>
      <c r="F7515">
        <v>635</v>
      </c>
      <c r="G7515">
        <v>0.13900000000000001</v>
      </c>
      <c r="H7515">
        <v>0</v>
      </c>
      <c r="J7515" s="1" t="str">
        <f t="shared" si="118"/>
        <v>2024-07-10-01</v>
      </c>
    </row>
    <row r="7516" spans="1:10" x14ac:dyDescent="0.45">
      <c r="A7516">
        <v>8219462</v>
      </c>
      <c r="B7516" s="1">
        <v>45483.083333333336</v>
      </c>
      <c r="C7516" t="s">
        <v>7</v>
      </c>
      <c r="D7516" t="s">
        <v>8</v>
      </c>
      <c r="E7516" t="s">
        <v>8796</v>
      </c>
      <c r="F7516">
        <v>635</v>
      </c>
      <c r="G7516">
        <v>0.20100000000000001</v>
      </c>
      <c r="H7516">
        <v>0.02</v>
      </c>
      <c r="J7516" s="1" t="str">
        <f t="shared" si="118"/>
        <v>2024-07-10-02</v>
      </c>
    </row>
    <row r="7517" spans="1:10" x14ac:dyDescent="0.45">
      <c r="A7517">
        <v>8220479</v>
      </c>
      <c r="B7517" s="1">
        <v>45483.125</v>
      </c>
      <c r="C7517" t="s">
        <v>7</v>
      </c>
      <c r="D7517" t="s">
        <v>8</v>
      </c>
      <c r="E7517" t="s">
        <v>8796</v>
      </c>
      <c r="F7517">
        <v>635</v>
      </c>
      <c r="G7517">
        <v>0.29799999999999999</v>
      </c>
      <c r="H7517">
        <v>4.3999999999999997E-2</v>
      </c>
      <c r="J7517" s="1" t="str">
        <f t="shared" si="118"/>
        <v>2024-07-10-03</v>
      </c>
    </row>
    <row r="7518" spans="1:10" x14ac:dyDescent="0.45">
      <c r="A7518">
        <v>8222540</v>
      </c>
      <c r="B7518" s="1">
        <v>45483.166666666664</v>
      </c>
      <c r="C7518" t="s">
        <v>7</v>
      </c>
      <c r="D7518" t="s">
        <v>8</v>
      </c>
      <c r="E7518" t="s">
        <v>8796</v>
      </c>
      <c r="F7518">
        <v>635</v>
      </c>
      <c r="G7518">
        <v>0.1</v>
      </c>
      <c r="H7518">
        <v>6.7000000000000004E-2</v>
      </c>
      <c r="J7518" s="1" t="str">
        <f t="shared" si="118"/>
        <v>2024-07-10-04</v>
      </c>
    </row>
    <row r="7519" spans="1:10" x14ac:dyDescent="0.45">
      <c r="A7519">
        <v>8223028</v>
      </c>
      <c r="B7519" s="1">
        <v>45483.208333333336</v>
      </c>
      <c r="C7519" t="s">
        <v>7</v>
      </c>
      <c r="D7519" t="s">
        <v>8</v>
      </c>
      <c r="E7519" t="s">
        <v>8796</v>
      </c>
      <c r="F7519">
        <v>635</v>
      </c>
      <c r="G7519">
        <v>7.0000000000000001E-3</v>
      </c>
      <c r="H7519">
        <v>0.745</v>
      </c>
      <c r="J7519" s="1" t="str">
        <f t="shared" si="118"/>
        <v>2024-07-10-05</v>
      </c>
    </row>
    <row r="7520" spans="1:10" x14ac:dyDescent="0.45">
      <c r="A7520">
        <v>8224736</v>
      </c>
      <c r="B7520" s="1">
        <v>45483.25</v>
      </c>
      <c r="C7520" t="s">
        <v>7</v>
      </c>
      <c r="D7520" t="s">
        <v>8</v>
      </c>
      <c r="E7520" t="s">
        <v>8796</v>
      </c>
      <c r="F7520">
        <v>635</v>
      </c>
      <c r="G7520">
        <v>0</v>
      </c>
      <c r="H7520">
        <v>2.2589999999999999</v>
      </c>
      <c r="J7520" s="1" t="str">
        <f t="shared" si="118"/>
        <v>2024-07-10-06</v>
      </c>
    </row>
    <row r="7521" spans="1:10" x14ac:dyDescent="0.45">
      <c r="A7521">
        <v>8225410</v>
      </c>
      <c r="B7521" s="1">
        <v>45483.291666666664</v>
      </c>
      <c r="C7521" t="s">
        <v>7</v>
      </c>
      <c r="D7521" t="s">
        <v>8</v>
      </c>
      <c r="E7521" t="s">
        <v>8796</v>
      </c>
      <c r="F7521">
        <v>635</v>
      </c>
      <c r="G7521">
        <v>0</v>
      </c>
      <c r="H7521">
        <v>2.7469999999999999</v>
      </c>
      <c r="J7521" s="1" t="str">
        <f t="shared" si="118"/>
        <v>2024-07-10-07</v>
      </c>
    </row>
    <row r="7522" spans="1:10" x14ac:dyDescent="0.45">
      <c r="A7522">
        <v>8225964</v>
      </c>
      <c r="B7522" s="1">
        <v>45483.333333333336</v>
      </c>
      <c r="C7522" t="s">
        <v>7</v>
      </c>
      <c r="D7522" t="s">
        <v>8</v>
      </c>
      <c r="E7522" t="s">
        <v>8796</v>
      </c>
      <c r="F7522">
        <v>635</v>
      </c>
      <c r="G7522">
        <v>0</v>
      </c>
      <c r="H7522">
        <v>3.6440000000000001</v>
      </c>
      <c r="J7522" s="1" t="str">
        <f t="shared" si="118"/>
        <v>2024-07-10-08</v>
      </c>
    </row>
    <row r="7523" spans="1:10" x14ac:dyDescent="0.45">
      <c r="A7523">
        <v>8227845</v>
      </c>
      <c r="B7523" s="1">
        <v>45483.375</v>
      </c>
      <c r="C7523" t="s">
        <v>7</v>
      </c>
      <c r="D7523" t="s">
        <v>8</v>
      </c>
      <c r="E7523" t="s">
        <v>8796</v>
      </c>
      <c r="F7523">
        <v>635</v>
      </c>
      <c r="G7523">
        <v>0</v>
      </c>
      <c r="H7523">
        <v>4.0620000000000003</v>
      </c>
      <c r="J7523" s="1" t="str">
        <f t="shared" si="118"/>
        <v>2024-07-10-09</v>
      </c>
    </row>
    <row r="7524" spans="1:10" x14ac:dyDescent="0.45">
      <c r="A7524">
        <v>8228498</v>
      </c>
      <c r="B7524" s="1">
        <v>45483.416666666664</v>
      </c>
      <c r="C7524" t="s">
        <v>7</v>
      </c>
      <c r="D7524" t="s">
        <v>8</v>
      </c>
      <c r="E7524" t="s">
        <v>8796</v>
      </c>
      <c r="F7524">
        <v>635</v>
      </c>
      <c r="G7524">
        <v>0</v>
      </c>
      <c r="H7524">
        <v>4.3470000000000004</v>
      </c>
      <c r="J7524" s="1" t="str">
        <f t="shared" si="118"/>
        <v>2024-07-10-10</v>
      </c>
    </row>
    <row r="7525" spans="1:10" x14ac:dyDescent="0.45">
      <c r="A7525">
        <v>8229803</v>
      </c>
      <c r="B7525" s="1">
        <v>45483.458333333336</v>
      </c>
      <c r="C7525" t="s">
        <v>7</v>
      </c>
      <c r="D7525" t="s">
        <v>8</v>
      </c>
      <c r="E7525" t="s">
        <v>8796</v>
      </c>
      <c r="F7525">
        <v>635</v>
      </c>
      <c r="G7525">
        <v>0</v>
      </c>
      <c r="H7525">
        <v>4.2919999999999998</v>
      </c>
      <c r="J7525" s="1" t="str">
        <f t="shared" si="118"/>
        <v>2024-07-10-11</v>
      </c>
    </row>
    <row r="7526" spans="1:10" x14ac:dyDescent="0.45">
      <c r="A7526">
        <v>8230954</v>
      </c>
      <c r="B7526" s="1">
        <v>45483.5</v>
      </c>
      <c r="C7526" t="s">
        <v>7</v>
      </c>
      <c r="D7526" t="s">
        <v>8</v>
      </c>
      <c r="E7526" t="s">
        <v>8796</v>
      </c>
      <c r="F7526">
        <v>635</v>
      </c>
      <c r="G7526">
        <v>0</v>
      </c>
      <c r="H7526">
        <v>3.956</v>
      </c>
      <c r="J7526" s="1" t="str">
        <f t="shared" si="118"/>
        <v>2024-07-10-12</v>
      </c>
    </row>
    <row r="7527" spans="1:10" x14ac:dyDescent="0.45">
      <c r="A7527">
        <v>8231584</v>
      </c>
      <c r="B7527" s="1">
        <v>45483.541666666664</v>
      </c>
      <c r="C7527" t="s">
        <v>7</v>
      </c>
      <c r="D7527" t="s">
        <v>8</v>
      </c>
      <c r="E7527" t="s">
        <v>8796</v>
      </c>
      <c r="F7527">
        <v>635</v>
      </c>
      <c r="G7527">
        <v>5.1999999999999998E-2</v>
      </c>
      <c r="H7527">
        <v>3.1379999999999999</v>
      </c>
      <c r="J7527" s="1" t="str">
        <f t="shared" si="118"/>
        <v>2024-07-10-13</v>
      </c>
    </row>
    <row r="7528" spans="1:10" x14ac:dyDescent="0.45">
      <c r="A7528">
        <v>8233381</v>
      </c>
      <c r="B7528" s="1">
        <v>45483.583333333336</v>
      </c>
      <c r="C7528" t="s">
        <v>7</v>
      </c>
      <c r="D7528" t="s">
        <v>8</v>
      </c>
      <c r="E7528" t="s">
        <v>8796</v>
      </c>
      <c r="F7528">
        <v>635</v>
      </c>
      <c r="G7528">
        <v>0</v>
      </c>
      <c r="H7528">
        <v>2.4300000000000002</v>
      </c>
      <c r="J7528" s="1" t="str">
        <f t="shared" si="118"/>
        <v>2024-07-10-14</v>
      </c>
    </row>
    <row r="7529" spans="1:10" x14ac:dyDescent="0.45">
      <c r="A7529">
        <v>8234359</v>
      </c>
      <c r="B7529" s="1">
        <v>45483.625</v>
      </c>
      <c r="C7529" t="s">
        <v>7</v>
      </c>
      <c r="D7529" t="s">
        <v>8</v>
      </c>
      <c r="E7529" t="s">
        <v>8796</v>
      </c>
      <c r="F7529">
        <v>635</v>
      </c>
      <c r="G7529">
        <v>0</v>
      </c>
      <c r="H7529">
        <v>1.3939999999999999</v>
      </c>
      <c r="J7529" s="1" t="str">
        <f t="shared" si="118"/>
        <v>2024-07-10-15</v>
      </c>
    </row>
    <row r="7530" spans="1:10" x14ac:dyDescent="0.45">
      <c r="A7530">
        <v>8235187</v>
      </c>
      <c r="B7530" s="1">
        <v>45483.666666666664</v>
      </c>
      <c r="C7530" t="s">
        <v>7</v>
      </c>
      <c r="D7530" t="s">
        <v>8</v>
      </c>
      <c r="E7530" t="s">
        <v>8796</v>
      </c>
      <c r="F7530">
        <v>635</v>
      </c>
      <c r="G7530">
        <v>0.18099999999999999</v>
      </c>
      <c r="H7530">
        <v>0.52900000000000003</v>
      </c>
      <c r="J7530" s="1" t="str">
        <f t="shared" si="118"/>
        <v>2024-07-10-16</v>
      </c>
    </row>
    <row r="7531" spans="1:10" x14ac:dyDescent="0.45">
      <c r="A7531">
        <v>8236459</v>
      </c>
      <c r="B7531" s="1">
        <v>45483.708333333336</v>
      </c>
      <c r="C7531" t="s">
        <v>7</v>
      </c>
      <c r="D7531" t="s">
        <v>8</v>
      </c>
      <c r="E7531" t="s">
        <v>8796</v>
      </c>
      <c r="F7531">
        <v>635</v>
      </c>
      <c r="G7531">
        <v>0.152</v>
      </c>
      <c r="H7531">
        <v>0.104</v>
      </c>
      <c r="J7531" s="1" t="str">
        <f t="shared" si="118"/>
        <v>2024-07-10-17</v>
      </c>
    </row>
    <row r="7532" spans="1:10" x14ac:dyDescent="0.45">
      <c r="A7532">
        <v>8237537</v>
      </c>
      <c r="B7532" s="1">
        <v>45483.75</v>
      </c>
      <c r="C7532" t="s">
        <v>7</v>
      </c>
      <c r="D7532" t="s">
        <v>8</v>
      </c>
      <c r="E7532" t="s">
        <v>8796</v>
      </c>
      <c r="F7532">
        <v>635</v>
      </c>
      <c r="G7532">
        <v>0.371</v>
      </c>
      <c r="H7532">
        <v>1.9E-2</v>
      </c>
      <c r="J7532" s="1" t="str">
        <f t="shared" si="118"/>
        <v>2024-07-10-18</v>
      </c>
    </row>
    <row r="7533" spans="1:10" x14ac:dyDescent="0.45">
      <c r="A7533">
        <v>8238068</v>
      </c>
      <c r="B7533" s="1">
        <v>45483.791666666664</v>
      </c>
      <c r="C7533" t="s">
        <v>7</v>
      </c>
      <c r="D7533" t="s">
        <v>8</v>
      </c>
      <c r="E7533" t="s">
        <v>8796</v>
      </c>
      <c r="F7533">
        <v>635</v>
      </c>
      <c r="G7533">
        <v>0.32200000000000001</v>
      </c>
      <c r="H7533">
        <v>0</v>
      </c>
      <c r="J7533" s="1" t="str">
        <f t="shared" si="118"/>
        <v>2024-07-10-19</v>
      </c>
    </row>
    <row r="7534" spans="1:10" x14ac:dyDescent="0.45">
      <c r="A7534">
        <v>8240106</v>
      </c>
      <c r="B7534" s="1">
        <v>45483.833333333336</v>
      </c>
      <c r="C7534" t="s">
        <v>7</v>
      </c>
      <c r="D7534" t="s">
        <v>8</v>
      </c>
      <c r="E7534" t="s">
        <v>8796</v>
      </c>
      <c r="F7534">
        <v>635</v>
      </c>
      <c r="G7534">
        <v>0.36899999999999999</v>
      </c>
      <c r="H7534">
        <v>0</v>
      </c>
      <c r="J7534" s="1" t="str">
        <f t="shared" si="118"/>
        <v>2024-07-10-20</v>
      </c>
    </row>
    <row r="7535" spans="1:10" x14ac:dyDescent="0.45">
      <c r="A7535">
        <v>8240213</v>
      </c>
      <c r="B7535" s="1">
        <v>45483.875</v>
      </c>
      <c r="C7535" t="s">
        <v>7</v>
      </c>
      <c r="D7535" t="s">
        <v>8</v>
      </c>
      <c r="E7535" t="s">
        <v>8796</v>
      </c>
      <c r="F7535">
        <v>635</v>
      </c>
      <c r="G7535">
        <v>0.29599999999999999</v>
      </c>
      <c r="H7535">
        <v>0</v>
      </c>
      <c r="J7535" s="1" t="str">
        <f t="shared" si="118"/>
        <v>2024-07-10-21</v>
      </c>
    </row>
    <row r="7536" spans="1:10" x14ac:dyDescent="0.45">
      <c r="A7536">
        <v>8242007</v>
      </c>
      <c r="B7536" s="1">
        <v>45483.916666666664</v>
      </c>
      <c r="C7536" t="s">
        <v>7</v>
      </c>
      <c r="D7536" t="s">
        <v>8</v>
      </c>
      <c r="E7536" t="s">
        <v>8796</v>
      </c>
      <c r="F7536">
        <v>635</v>
      </c>
      <c r="G7536">
        <v>0.22800000000000001</v>
      </c>
      <c r="H7536">
        <v>0</v>
      </c>
      <c r="J7536" s="1" t="str">
        <f t="shared" si="118"/>
        <v>2024-07-10-22</v>
      </c>
    </row>
    <row r="7537" spans="1:10" x14ac:dyDescent="0.45">
      <c r="A7537">
        <v>8243035</v>
      </c>
      <c r="B7537" s="1">
        <v>45483.958333333336</v>
      </c>
      <c r="C7537" t="s">
        <v>7</v>
      </c>
      <c r="D7537" t="s">
        <v>8</v>
      </c>
      <c r="E7537" t="s">
        <v>8796</v>
      </c>
      <c r="F7537">
        <v>635</v>
      </c>
      <c r="G7537">
        <v>0.25600000000000001</v>
      </c>
      <c r="H7537">
        <v>0</v>
      </c>
      <c r="J7537" s="1" t="str">
        <f t="shared" si="118"/>
        <v>2024-07-10-23</v>
      </c>
    </row>
    <row r="7538" spans="1:10" x14ac:dyDescent="0.45">
      <c r="A7538">
        <v>8243674</v>
      </c>
      <c r="B7538" s="1">
        <v>45484</v>
      </c>
      <c r="C7538" t="s">
        <v>7</v>
      </c>
      <c r="D7538" t="s">
        <v>8</v>
      </c>
      <c r="E7538" t="s">
        <v>8796</v>
      </c>
      <c r="F7538">
        <v>635</v>
      </c>
      <c r="G7538">
        <v>0.249</v>
      </c>
      <c r="H7538">
        <v>0</v>
      </c>
      <c r="J7538" s="1" t="str">
        <f t="shared" si="118"/>
        <v>2024-07-11-00</v>
      </c>
    </row>
    <row r="7539" spans="1:10" x14ac:dyDescent="0.45">
      <c r="A7539">
        <v>8244899</v>
      </c>
      <c r="B7539" s="1">
        <v>45484.041666666664</v>
      </c>
      <c r="C7539" t="s">
        <v>7</v>
      </c>
      <c r="D7539" t="s">
        <v>8</v>
      </c>
      <c r="E7539" t="s">
        <v>8796</v>
      </c>
      <c r="F7539">
        <v>635</v>
      </c>
      <c r="G7539">
        <v>0.23899999999999999</v>
      </c>
      <c r="H7539">
        <v>0</v>
      </c>
      <c r="J7539" s="1" t="str">
        <f t="shared" si="118"/>
        <v>2024-07-11-01</v>
      </c>
    </row>
    <row r="7540" spans="1:10" x14ac:dyDescent="0.45">
      <c r="A7540">
        <v>8245641</v>
      </c>
      <c r="B7540" s="1">
        <v>45484.083333333336</v>
      </c>
      <c r="C7540" t="s">
        <v>7</v>
      </c>
      <c r="D7540" t="s">
        <v>8</v>
      </c>
      <c r="E7540" t="s">
        <v>8796</v>
      </c>
      <c r="F7540">
        <v>635</v>
      </c>
      <c r="G7540">
        <v>0.23799999999999999</v>
      </c>
      <c r="H7540">
        <v>1E-3</v>
      </c>
      <c r="J7540" s="1" t="str">
        <f t="shared" si="118"/>
        <v>2024-07-11-02</v>
      </c>
    </row>
    <row r="7541" spans="1:10" x14ac:dyDescent="0.45">
      <c r="A7541">
        <v>8246902</v>
      </c>
      <c r="B7541" s="1">
        <v>45484.125</v>
      </c>
      <c r="C7541" t="s">
        <v>7</v>
      </c>
      <c r="D7541" t="s">
        <v>8</v>
      </c>
      <c r="E7541" t="s">
        <v>8796</v>
      </c>
      <c r="F7541">
        <v>635</v>
      </c>
      <c r="G7541">
        <v>0.22600000000000001</v>
      </c>
      <c r="H7541">
        <v>0.03</v>
      </c>
      <c r="J7541" s="1" t="str">
        <f t="shared" si="118"/>
        <v>2024-07-11-03</v>
      </c>
    </row>
    <row r="7542" spans="1:10" x14ac:dyDescent="0.45">
      <c r="A7542">
        <v>8248572</v>
      </c>
      <c r="B7542" s="1">
        <v>45484.166666666664</v>
      </c>
      <c r="C7542" t="s">
        <v>7</v>
      </c>
      <c r="D7542" t="s">
        <v>8</v>
      </c>
      <c r="E7542" t="s">
        <v>8796</v>
      </c>
      <c r="F7542">
        <v>635</v>
      </c>
      <c r="G7542">
        <v>6.6000000000000003E-2</v>
      </c>
      <c r="H7542">
        <v>0.19400000000000001</v>
      </c>
      <c r="J7542" s="1" t="str">
        <f t="shared" si="118"/>
        <v>2024-07-11-04</v>
      </c>
    </row>
    <row r="7543" spans="1:10" x14ac:dyDescent="0.45">
      <c r="A7543">
        <v>8249689</v>
      </c>
      <c r="B7543" s="1">
        <v>45484.208333333336</v>
      </c>
      <c r="C7543" t="s">
        <v>7</v>
      </c>
      <c r="D7543" t="s">
        <v>8</v>
      </c>
      <c r="E7543" t="s">
        <v>8796</v>
      </c>
      <c r="F7543">
        <v>635</v>
      </c>
      <c r="G7543">
        <v>0.14699999999999999</v>
      </c>
      <c r="H7543">
        <v>0.11700000000000001</v>
      </c>
      <c r="J7543" s="1" t="str">
        <f t="shared" si="118"/>
        <v>2024-07-11-05</v>
      </c>
    </row>
    <row r="7544" spans="1:10" x14ac:dyDescent="0.45">
      <c r="A7544">
        <v>8250163</v>
      </c>
      <c r="B7544" s="1">
        <v>45484.25</v>
      </c>
      <c r="C7544" t="s">
        <v>7</v>
      </c>
      <c r="D7544" t="s">
        <v>8</v>
      </c>
      <c r="E7544" t="s">
        <v>8796</v>
      </c>
      <c r="F7544">
        <v>635</v>
      </c>
      <c r="G7544">
        <v>5.0000000000000001E-3</v>
      </c>
      <c r="H7544">
        <v>0.34300000000000003</v>
      </c>
      <c r="J7544" s="1" t="str">
        <f t="shared" si="118"/>
        <v>2024-07-11-06</v>
      </c>
    </row>
    <row r="7545" spans="1:10" x14ac:dyDescent="0.45">
      <c r="A7545">
        <v>8251573</v>
      </c>
      <c r="B7545" s="1">
        <v>45484.291666666664</v>
      </c>
      <c r="C7545" t="s">
        <v>7</v>
      </c>
      <c r="D7545" t="s">
        <v>8</v>
      </c>
      <c r="E7545" t="s">
        <v>8796</v>
      </c>
      <c r="F7545">
        <v>635</v>
      </c>
      <c r="G7545">
        <v>1.7999999999999999E-2</v>
      </c>
      <c r="H7545">
        <v>0.63600000000000001</v>
      </c>
      <c r="J7545" s="1" t="str">
        <f t="shared" si="118"/>
        <v>2024-07-11-07</v>
      </c>
    </row>
    <row r="7546" spans="1:10" x14ac:dyDescent="0.45">
      <c r="A7546">
        <v>8252310</v>
      </c>
      <c r="B7546" s="1">
        <v>45484.333333333336</v>
      </c>
      <c r="C7546" t="s">
        <v>7</v>
      </c>
      <c r="D7546" t="s">
        <v>8</v>
      </c>
      <c r="E7546" t="s">
        <v>8796</v>
      </c>
      <c r="F7546">
        <v>635</v>
      </c>
      <c r="G7546">
        <v>0.17699999999999999</v>
      </c>
      <c r="H7546">
        <v>2.31</v>
      </c>
      <c r="J7546" s="1" t="str">
        <f t="shared" si="118"/>
        <v>2024-07-11-08</v>
      </c>
    </row>
    <row r="7547" spans="1:10" x14ac:dyDescent="0.45">
      <c r="A7547">
        <v>8253887</v>
      </c>
      <c r="B7547" s="1">
        <v>45484.375</v>
      </c>
      <c r="C7547" t="s">
        <v>7</v>
      </c>
      <c r="D7547" t="s">
        <v>8</v>
      </c>
      <c r="E7547" t="s">
        <v>8796</v>
      </c>
      <c r="F7547">
        <v>635</v>
      </c>
      <c r="G7547">
        <v>0.248</v>
      </c>
      <c r="H7547">
        <v>1.49</v>
      </c>
      <c r="J7547" s="1" t="str">
        <f t="shared" si="118"/>
        <v>2024-07-11-09</v>
      </c>
    </row>
    <row r="7548" spans="1:10" x14ac:dyDescent="0.45">
      <c r="A7548">
        <v>8254460</v>
      </c>
      <c r="B7548" s="1">
        <v>45484.416666666664</v>
      </c>
      <c r="C7548" t="s">
        <v>7</v>
      </c>
      <c r="D7548" t="s">
        <v>8</v>
      </c>
      <c r="E7548" t="s">
        <v>8796</v>
      </c>
      <c r="F7548">
        <v>635</v>
      </c>
      <c r="G7548">
        <v>0</v>
      </c>
      <c r="H7548">
        <v>0</v>
      </c>
      <c r="J7548" s="1" t="str">
        <f t="shared" si="118"/>
        <v>2024-07-11-10</v>
      </c>
    </row>
    <row r="7549" spans="1:10" x14ac:dyDescent="0.45">
      <c r="A7549">
        <v>8255903</v>
      </c>
      <c r="B7549" s="1">
        <v>45484.458333333336</v>
      </c>
      <c r="C7549" t="s">
        <v>7</v>
      </c>
      <c r="D7549" t="s">
        <v>8</v>
      </c>
      <c r="E7549" t="s">
        <v>8796</v>
      </c>
      <c r="F7549">
        <v>635</v>
      </c>
      <c r="G7549">
        <v>0.11700000000000001</v>
      </c>
      <c r="H7549">
        <v>0.255</v>
      </c>
      <c r="J7549" s="1" t="str">
        <f t="shared" si="118"/>
        <v>2024-07-11-11</v>
      </c>
    </row>
    <row r="7550" spans="1:10" x14ac:dyDescent="0.45">
      <c r="A7550">
        <v>8256680</v>
      </c>
      <c r="B7550" s="1">
        <v>45484.5</v>
      </c>
      <c r="C7550" t="s">
        <v>7</v>
      </c>
      <c r="D7550" t="s">
        <v>8</v>
      </c>
      <c r="E7550" t="s">
        <v>8796</v>
      </c>
      <c r="F7550">
        <v>635</v>
      </c>
      <c r="G7550">
        <v>0.113</v>
      </c>
      <c r="H7550">
        <v>1.534</v>
      </c>
      <c r="J7550" s="1" t="str">
        <f t="shared" si="118"/>
        <v>2024-07-11-12</v>
      </c>
    </row>
    <row r="7551" spans="1:10" x14ac:dyDescent="0.45">
      <c r="A7551">
        <v>8257999</v>
      </c>
      <c r="B7551" s="1">
        <v>45484.541666666664</v>
      </c>
      <c r="C7551" t="s">
        <v>7</v>
      </c>
      <c r="D7551" t="s">
        <v>8</v>
      </c>
      <c r="E7551" t="s">
        <v>8796</v>
      </c>
      <c r="F7551">
        <v>635</v>
      </c>
      <c r="G7551">
        <v>8.3000000000000004E-2</v>
      </c>
      <c r="H7551">
        <v>0.29699999999999999</v>
      </c>
      <c r="J7551" s="1" t="str">
        <f t="shared" si="118"/>
        <v>2024-07-11-13</v>
      </c>
    </row>
    <row r="7552" spans="1:10" x14ac:dyDescent="0.45">
      <c r="A7552">
        <v>8259804</v>
      </c>
      <c r="B7552" s="1">
        <v>45484.583333333336</v>
      </c>
      <c r="C7552" t="s">
        <v>7</v>
      </c>
      <c r="D7552" t="s">
        <v>8</v>
      </c>
      <c r="E7552" t="s">
        <v>8796</v>
      </c>
      <c r="F7552">
        <v>635</v>
      </c>
      <c r="G7552">
        <v>7.9000000000000001E-2</v>
      </c>
      <c r="H7552">
        <v>1.302</v>
      </c>
      <c r="J7552" s="1" t="str">
        <f t="shared" si="118"/>
        <v>2024-07-11-14</v>
      </c>
    </row>
    <row r="7553" spans="1:10" x14ac:dyDescent="0.45">
      <c r="A7553">
        <v>8260924</v>
      </c>
      <c r="B7553" s="1">
        <v>45484.625</v>
      </c>
      <c r="C7553" t="s">
        <v>7</v>
      </c>
      <c r="D7553" t="s">
        <v>8</v>
      </c>
      <c r="E7553" t="s">
        <v>8796</v>
      </c>
      <c r="F7553">
        <v>635</v>
      </c>
      <c r="G7553">
        <v>2.1080000000000001</v>
      </c>
      <c r="H7553">
        <v>0.52</v>
      </c>
      <c r="J7553" s="1" t="str">
        <f t="shared" si="118"/>
        <v>2024-07-11-15</v>
      </c>
    </row>
    <row r="7554" spans="1:10" x14ac:dyDescent="0.45">
      <c r="A7554">
        <v>8261579</v>
      </c>
      <c r="B7554" s="1">
        <v>45484.666666666664</v>
      </c>
      <c r="C7554" t="s">
        <v>7</v>
      </c>
      <c r="D7554" t="s">
        <v>8</v>
      </c>
      <c r="E7554" t="s">
        <v>8796</v>
      </c>
      <c r="F7554">
        <v>635</v>
      </c>
      <c r="G7554">
        <v>0.189</v>
      </c>
      <c r="H7554">
        <v>0.14599999999999999</v>
      </c>
      <c r="J7554" s="1" t="str">
        <f t="shared" si="118"/>
        <v>2024-07-11-16</v>
      </c>
    </row>
    <row r="7555" spans="1:10" x14ac:dyDescent="0.45">
      <c r="A7555">
        <v>8262304</v>
      </c>
      <c r="B7555" s="1">
        <v>45484.708333333336</v>
      </c>
      <c r="C7555" t="s">
        <v>7</v>
      </c>
      <c r="D7555" t="s">
        <v>8</v>
      </c>
      <c r="E7555" t="s">
        <v>8796</v>
      </c>
      <c r="F7555">
        <v>635</v>
      </c>
      <c r="G7555">
        <v>0.246</v>
      </c>
      <c r="H7555">
        <v>3.4000000000000002E-2</v>
      </c>
      <c r="J7555" s="1" t="str">
        <f t="shared" ref="J7555:J7618" si="119">TEXT(YEAR(B7555),"0000")&amp;"-"&amp;TEXT(MONTH(B7555),"00")&amp;"-"&amp;TEXT(DAY(B7555),"00")&amp;"-"&amp;TEXT(HOUR(B7555),"00")</f>
        <v>2024-07-11-17</v>
      </c>
    </row>
    <row r="7556" spans="1:10" x14ac:dyDescent="0.45">
      <c r="A7556">
        <v>8263229</v>
      </c>
      <c r="B7556" s="1">
        <v>45484.75</v>
      </c>
      <c r="C7556" t="s">
        <v>7</v>
      </c>
      <c r="D7556" t="s">
        <v>8</v>
      </c>
      <c r="E7556" t="s">
        <v>8796</v>
      </c>
      <c r="F7556">
        <v>635</v>
      </c>
      <c r="G7556">
        <v>0.29399999999999998</v>
      </c>
      <c r="H7556">
        <v>2.7E-2</v>
      </c>
      <c r="J7556" s="1" t="str">
        <f t="shared" si="119"/>
        <v>2024-07-11-18</v>
      </c>
    </row>
    <row r="7557" spans="1:10" x14ac:dyDescent="0.45">
      <c r="A7557">
        <v>8264493</v>
      </c>
      <c r="B7557" s="1">
        <v>45484.791666666664</v>
      </c>
      <c r="C7557" t="s">
        <v>7</v>
      </c>
      <c r="D7557" t="s">
        <v>8</v>
      </c>
      <c r="E7557" t="s">
        <v>8796</v>
      </c>
      <c r="F7557">
        <v>635</v>
      </c>
      <c r="G7557">
        <v>0.32800000000000001</v>
      </c>
      <c r="H7557">
        <v>0</v>
      </c>
      <c r="J7557" s="1" t="str">
        <f t="shared" si="119"/>
        <v>2024-07-11-19</v>
      </c>
    </row>
    <row r="7558" spans="1:10" x14ac:dyDescent="0.45">
      <c r="A7558">
        <v>8265728</v>
      </c>
      <c r="B7558" s="1">
        <v>45484.833333333336</v>
      </c>
      <c r="C7558" t="s">
        <v>7</v>
      </c>
      <c r="D7558" t="s">
        <v>8</v>
      </c>
      <c r="E7558" t="s">
        <v>8796</v>
      </c>
      <c r="F7558">
        <v>635</v>
      </c>
      <c r="G7558">
        <v>0.191</v>
      </c>
      <c r="H7558">
        <v>0</v>
      </c>
      <c r="J7558" s="1" t="str">
        <f t="shared" si="119"/>
        <v>2024-07-11-20</v>
      </c>
    </row>
    <row r="7559" spans="1:10" x14ac:dyDescent="0.45">
      <c r="A7559">
        <v>8267024</v>
      </c>
      <c r="B7559" s="1">
        <v>45484.875</v>
      </c>
      <c r="C7559" t="s">
        <v>7</v>
      </c>
      <c r="D7559" t="s">
        <v>8</v>
      </c>
      <c r="E7559" t="s">
        <v>8796</v>
      </c>
      <c r="F7559">
        <v>635</v>
      </c>
      <c r="G7559">
        <v>0.19600000000000001</v>
      </c>
      <c r="H7559">
        <v>0</v>
      </c>
      <c r="J7559" s="1" t="str">
        <f t="shared" si="119"/>
        <v>2024-07-11-21</v>
      </c>
    </row>
    <row r="7560" spans="1:10" x14ac:dyDescent="0.45">
      <c r="A7560">
        <v>8268233</v>
      </c>
      <c r="B7560" s="1">
        <v>45484.916666666664</v>
      </c>
      <c r="C7560" t="s">
        <v>7</v>
      </c>
      <c r="D7560" t="s">
        <v>8</v>
      </c>
      <c r="E7560" t="s">
        <v>8796</v>
      </c>
      <c r="F7560">
        <v>635</v>
      </c>
      <c r="G7560">
        <v>0.20499999999999999</v>
      </c>
      <c r="H7560">
        <v>0</v>
      </c>
      <c r="J7560" s="1" t="str">
        <f t="shared" si="119"/>
        <v>2024-07-11-22</v>
      </c>
    </row>
    <row r="7561" spans="1:10" x14ac:dyDescent="0.45">
      <c r="A7561">
        <v>8269133</v>
      </c>
      <c r="B7561" s="1">
        <v>45484.958333333336</v>
      </c>
      <c r="C7561" t="s">
        <v>7</v>
      </c>
      <c r="D7561" t="s">
        <v>8</v>
      </c>
      <c r="E7561" t="s">
        <v>8796</v>
      </c>
      <c r="F7561">
        <v>635</v>
      </c>
      <c r="G7561">
        <v>0.127</v>
      </c>
      <c r="H7561">
        <v>0</v>
      </c>
      <c r="J7561" s="1" t="str">
        <f t="shared" si="119"/>
        <v>2024-07-11-23</v>
      </c>
    </row>
    <row r="7562" spans="1:10" x14ac:dyDescent="0.45">
      <c r="A7562">
        <v>8270650</v>
      </c>
      <c r="B7562" s="1">
        <v>45485</v>
      </c>
      <c r="C7562" t="s">
        <v>7</v>
      </c>
      <c r="D7562" t="s">
        <v>8</v>
      </c>
      <c r="E7562" t="s">
        <v>8796</v>
      </c>
      <c r="F7562">
        <v>635</v>
      </c>
      <c r="G7562">
        <v>0.129</v>
      </c>
      <c r="H7562">
        <v>0</v>
      </c>
      <c r="J7562" s="1" t="str">
        <f t="shared" si="119"/>
        <v>2024-07-12-00</v>
      </c>
    </row>
    <row r="7563" spans="1:10" x14ac:dyDescent="0.45">
      <c r="A7563">
        <v>8271609</v>
      </c>
      <c r="B7563" s="1">
        <v>45485.041666666664</v>
      </c>
      <c r="C7563" t="s">
        <v>7</v>
      </c>
      <c r="D7563" t="s">
        <v>8</v>
      </c>
      <c r="E7563" t="s">
        <v>8796</v>
      </c>
      <c r="F7563">
        <v>635</v>
      </c>
      <c r="G7563">
        <v>0.21099999999999999</v>
      </c>
      <c r="H7563">
        <v>0</v>
      </c>
      <c r="J7563" s="1" t="str">
        <f t="shared" si="119"/>
        <v>2024-07-12-01</v>
      </c>
    </row>
    <row r="7564" spans="1:10" x14ac:dyDescent="0.45">
      <c r="A7564">
        <v>8272307</v>
      </c>
      <c r="B7564" s="1">
        <v>45485.083333333336</v>
      </c>
      <c r="C7564" t="s">
        <v>7</v>
      </c>
      <c r="D7564" t="s">
        <v>8</v>
      </c>
      <c r="E7564" t="s">
        <v>8796</v>
      </c>
      <c r="F7564">
        <v>635</v>
      </c>
      <c r="G7564">
        <v>0.23699999999999999</v>
      </c>
      <c r="H7564">
        <v>0</v>
      </c>
      <c r="J7564" s="1" t="str">
        <f t="shared" si="119"/>
        <v>2024-07-12-02</v>
      </c>
    </row>
    <row r="7565" spans="1:10" x14ac:dyDescent="0.45">
      <c r="A7565">
        <v>8273246</v>
      </c>
      <c r="B7565" s="1">
        <v>45485.125</v>
      </c>
      <c r="C7565" t="s">
        <v>7</v>
      </c>
      <c r="D7565" t="s">
        <v>8</v>
      </c>
      <c r="E7565" t="s">
        <v>8796</v>
      </c>
      <c r="F7565">
        <v>635</v>
      </c>
      <c r="G7565">
        <v>0.252</v>
      </c>
      <c r="H7565">
        <v>2.4E-2</v>
      </c>
      <c r="J7565" s="1" t="str">
        <f t="shared" si="119"/>
        <v>2024-07-12-03</v>
      </c>
    </row>
    <row r="7566" spans="1:10" x14ac:dyDescent="0.45">
      <c r="A7566">
        <v>8275040</v>
      </c>
      <c r="B7566" s="1">
        <v>45485.166666666664</v>
      </c>
      <c r="C7566" t="s">
        <v>7</v>
      </c>
      <c r="D7566" t="s">
        <v>8</v>
      </c>
      <c r="E7566" t="s">
        <v>8796</v>
      </c>
      <c r="F7566">
        <v>635</v>
      </c>
      <c r="G7566">
        <v>5.2999999999999999E-2</v>
      </c>
      <c r="H7566">
        <v>0.20599999999999999</v>
      </c>
      <c r="J7566" s="1" t="str">
        <f t="shared" si="119"/>
        <v>2024-07-12-04</v>
      </c>
    </row>
    <row r="7567" spans="1:10" x14ac:dyDescent="0.45">
      <c r="A7567">
        <v>8276030</v>
      </c>
      <c r="B7567" s="1">
        <v>45485.208333333336</v>
      </c>
      <c r="C7567" t="s">
        <v>7</v>
      </c>
      <c r="D7567" t="s">
        <v>8</v>
      </c>
      <c r="E7567" t="s">
        <v>8796</v>
      </c>
      <c r="F7567">
        <v>635</v>
      </c>
      <c r="G7567">
        <v>9.1999999999999998E-2</v>
      </c>
      <c r="H7567">
        <v>0.316</v>
      </c>
      <c r="J7567" s="1" t="str">
        <f t="shared" si="119"/>
        <v>2024-07-12-05</v>
      </c>
    </row>
    <row r="7568" spans="1:10" x14ac:dyDescent="0.45">
      <c r="A7568">
        <v>8276602</v>
      </c>
      <c r="B7568" s="1">
        <v>45485.25</v>
      </c>
      <c r="C7568" t="s">
        <v>7</v>
      </c>
      <c r="D7568" t="s">
        <v>8</v>
      </c>
      <c r="E7568" t="s">
        <v>8796</v>
      </c>
      <c r="F7568">
        <v>635</v>
      </c>
      <c r="G7568">
        <v>0.45100000000000001</v>
      </c>
      <c r="H7568">
        <v>1.0469999999999999</v>
      </c>
      <c r="J7568" s="1" t="str">
        <f t="shared" si="119"/>
        <v>2024-07-12-06</v>
      </c>
    </row>
    <row r="7569" spans="1:10" x14ac:dyDescent="0.45">
      <c r="A7569">
        <v>8277439</v>
      </c>
      <c r="B7569" s="1">
        <v>45485.291666666664</v>
      </c>
      <c r="C7569" t="s">
        <v>7</v>
      </c>
      <c r="D7569" t="s">
        <v>8</v>
      </c>
      <c r="E7569" t="s">
        <v>8796</v>
      </c>
      <c r="F7569">
        <v>635</v>
      </c>
      <c r="G7569">
        <v>1.8220000000000001</v>
      </c>
      <c r="H7569">
        <v>0.93200000000000005</v>
      </c>
      <c r="J7569" s="1" t="str">
        <f t="shared" si="119"/>
        <v>2024-07-12-07</v>
      </c>
    </row>
    <row r="7570" spans="1:10" x14ac:dyDescent="0.45">
      <c r="A7570">
        <v>8278642</v>
      </c>
      <c r="B7570" s="1">
        <v>45485.333333333336</v>
      </c>
      <c r="C7570" t="s">
        <v>7</v>
      </c>
      <c r="D7570" t="s">
        <v>8</v>
      </c>
      <c r="E7570" t="s">
        <v>8796</v>
      </c>
      <c r="F7570">
        <v>635</v>
      </c>
      <c r="G7570">
        <v>0.75600000000000001</v>
      </c>
      <c r="H7570">
        <v>0.96899999999999997</v>
      </c>
      <c r="J7570" s="1" t="str">
        <f t="shared" si="119"/>
        <v>2024-07-12-08</v>
      </c>
    </row>
    <row r="7571" spans="1:10" x14ac:dyDescent="0.45">
      <c r="A7571">
        <v>8279965</v>
      </c>
      <c r="B7571" s="1">
        <v>45485.375</v>
      </c>
      <c r="C7571" t="s">
        <v>7</v>
      </c>
      <c r="D7571" t="s">
        <v>8</v>
      </c>
      <c r="E7571" t="s">
        <v>8796</v>
      </c>
      <c r="F7571">
        <v>635</v>
      </c>
      <c r="G7571">
        <v>0.45100000000000001</v>
      </c>
      <c r="H7571">
        <v>1.581</v>
      </c>
      <c r="J7571" s="1" t="str">
        <f t="shared" si="119"/>
        <v>2024-07-12-09</v>
      </c>
    </row>
    <row r="7572" spans="1:10" x14ac:dyDescent="0.45">
      <c r="A7572">
        <v>8281639</v>
      </c>
      <c r="B7572" s="1">
        <v>45485.416666666664</v>
      </c>
      <c r="C7572" t="s">
        <v>7</v>
      </c>
      <c r="D7572" t="s">
        <v>8</v>
      </c>
      <c r="E7572" t="s">
        <v>8796</v>
      </c>
      <c r="F7572">
        <v>635</v>
      </c>
      <c r="G7572">
        <v>1.0569999999999999</v>
      </c>
      <c r="H7572">
        <v>1.9690000000000001</v>
      </c>
      <c r="J7572" s="1" t="str">
        <f t="shared" si="119"/>
        <v>2024-07-12-10</v>
      </c>
    </row>
    <row r="7573" spans="1:10" x14ac:dyDescent="0.45">
      <c r="A7573">
        <v>8281766</v>
      </c>
      <c r="B7573" s="1">
        <v>45485.458333333336</v>
      </c>
      <c r="C7573" t="s">
        <v>7</v>
      </c>
      <c r="D7573" t="s">
        <v>8</v>
      </c>
      <c r="E7573" t="s">
        <v>8796</v>
      </c>
      <c r="F7573">
        <v>635</v>
      </c>
      <c r="G7573">
        <v>1.496</v>
      </c>
      <c r="H7573">
        <v>1.9379999999999999</v>
      </c>
      <c r="J7573" s="1" t="str">
        <f t="shared" si="119"/>
        <v>2024-07-12-11</v>
      </c>
    </row>
    <row r="7574" spans="1:10" x14ac:dyDescent="0.45">
      <c r="A7574">
        <v>8283156</v>
      </c>
      <c r="B7574" s="1">
        <v>45485.5</v>
      </c>
      <c r="C7574" t="s">
        <v>7</v>
      </c>
      <c r="D7574" t="s">
        <v>8</v>
      </c>
      <c r="E7574" t="s">
        <v>8796</v>
      </c>
      <c r="F7574">
        <v>635</v>
      </c>
      <c r="G7574">
        <v>1.071</v>
      </c>
      <c r="H7574">
        <v>2.41</v>
      </c>
      <c r="J7574" s="1" t="str">
        <f t="shared" si="119"/>
        <v>2024-07-12-12</v>
      </c>
    </row>
    <row r="7575" spans="1:10" x14ac:dyDescent="0.45">
      <c r="A7575">
        <v>8284562</v>
      </c>
      <c r="B7575" s="1">
        <v>45485.541666666664</v>
      </c>
      <c r="C7575" t="s">
        <v>7</v>
      </c>
      <c r="D7575" t="s">
        <v>8</v>
      </c>
      <c r="E7575" t="s">
        <v>8796</v>
      </c>
      <c r="F7575">
        <v>635</v>
      </c>
      <c r="G7575">
        <v>0</v>
      </c>
      <c r="H7575">
        <v>2.7629999999999999</v>
      </c>
      <c r="J7575" s="1" t="str">
        <f t="shared" si="119"/>
        <v>2024-07-12-13</v>
      </c>
    </row>
    <row r="7576" spans="1:10" x14ac:dyDescent="0.45">
      <c r="A7576">
        <v>8285275</v>
      </c>
      <c r="B7576" s="1">
        <v>45485.583333333336</v>
      </c>
      <c r="C7576" t="s">
        <v>7</v>
      </c>
      <c r="D7576" t="s">
        <v>8</v>
      </c>
      <c r="E7576" t="s">
        <v>8796</v>
      </c>
      <c r="F7576">
        <v>635</v>
      </c>
      <c r="G7576">
        <v>0</v>
      </c>
      <c r="H7576">
        <v>2.331</v>
      </c>
      <c r="J7576" s="1" t="str">
        <f t="shared" si="119"/>
        <v>2024-07-12-14</v>
      </c>
    </row>
    <row r="7577" spans="1:10" x14ac:dyDescent="0.45">
      <c r="A7577">
        <v>8286282</v>
      </c>
      <c r="B7577" s="1">
        <v>45485.625</v>
      </c>
      <c r="C7577" t="s">
        <v>7</v>
      </c>
      <c r="D7577" t="s">
        <v>8</v>
      </c>
      <c r="E7577" t="s">
        <v>8796</v>
      </c>
      <c r="F7577">
        <v>635</v>
      </c>
      <c r="G7577">
        <v>8.5999999999999993E-2</v>
      </c>
      <c r="H7577">
        <v>1.7689999999999999</v>
      </c>
      <c r="J7577" s="1" t="str">
        <f t="shared" si="119"/>
        <v>2024-07-12-15</v>
      </c>
    </row>
    <row r="7578" spans="1:10" x14ac:dyDescent="0.45">
      <c r="A7578">
        <v>8287811</v>
      </c>
      <c r="B7578" s="1">
        <v>45485.666666666664</v>
      </c>
      <c r="C7578" t="s">
        <v>7</v>
      </c>
      <c r="D7578" t="s">
        <v>8</v>
      </c>
      <c r="E7578" t="s">
        <v>8796</v>
      </c>
      <c r="F7578">
        <v>635</v>
      </c>
      <c r="G7578">
        <v>0</v>
      </c>
      <c r="H7578">
        <v>0.65400000000000003</v>
      </c>
      <c r="J7578" s="1" t="str">
        <f t="shared" si="119"/>
        <v>2024-07-12-16</v>
      </c>
    </row>
    <row r="7579" spans="1:10" x14ac:dyDescent="0.45">
      <c r="A7579">
        <v>8289183</v>
      </c>
      <c r="B7579" s="1">
        <v>45485.708333333336</v>
      </c>
      <c r="C7579" t="s">
        <v>7</v>
      </c>
      <c r="D7579" t="s">
        <v>8</v>
      </c>
      <c r="E7579" t="s">
        <v>8796</v>
      </c>
      <c r="F7579">
        <v>635</v>
      </c>
      <c r="G7579">
        <v>0.154</v>
      </c>
      <c r="H7579">
        <v>0.13200000000000001</v>
      </c>
      <c r="J7579" s="1" t="str">
        <f t="shared" si="119"/>
        <v>2024-07-12-17</v>
      </c>
    </row>
    <row r="7580" spans="1:10" x14ac:dyDescent="0.45">
      <c r="A7580">
        <v>8290039</v>
      </c>
      <c r="B7580" s="1">
        <v>45485.75</v>
      </c>
      <c r="C7580" t="s">
        <v>7</v>
      </c>
      <c r="D7580" t="s">
        <v>8</v>
      </c>
      <c r="E7580" t="s">
        <v>8796</v>
      </c>
      <c r="F7580">
        <v>635</v>
      </c>
      <c r="G7580">
        <v>0.25900000000000001</v>
      </c>
      <c r="H7580">
        <v>0.02</v>
      </c>
      <c r="J7580" s="1" t="str">
        <f t="shared" si="119"/>
        <v>2024-07-12-18</v>
      </c>
    </row>
    <row r="7581" spans="1:10" x14ac:dyDescent="0.45">
      <c r="A7581">
        <v>8291546</v>
      </c>
      <c r="B7581" s="1">
        <v>45485.791666666664</v>
      </c>
      <c r="C7581" t="s">
        <v>7</v>
      </c>
      <c r="D7581" t="s">
        <v>8</v>
      </c>
      <c r="E7581" t="s">
        <v>8796</v>
      </c>
      <c r="F7581">
        <v>635</v>
      </c>
      <c r="G7581">
        <v>0.30399999999999999</v>
      </c>
      <c r="H7581">
        <v>0</v>
      </c>
      <c r="J7581" s="1" t="str">
        <f t="shared" si="119"/>
        <v>2024-07-12-19</v>
      </c>
    </row>
    <row r="7582" spans="1:10" x14ac:dyDescent="0.45">
      <c r="A7582">
        <v>8292268</v>
      </c>
      <c r="B7582" s="1">
        <v>45485.833333333336</v>
      </c>
      <c r="C7582" t="s">
        <v>7</v>
      </c>
      <c r="D7582" t="s">
        <v>8</v>
      </c>
      <c r="E7582" t="s">
        <v>8796</v>
      </c>
      <c r="F7582">
        <v>635</v>
      </c>
      <c r="G7582">
        <v>0.24299999999999999</v>
      </c>
      <c r="H7582">
        <v>0</v>
      </c>
      <c r="J7582" s="1" t="str">
        <f t="shared" si="119"/>
        <v>2024-07-12-20</v>
      </c>
    </row>
    <row r="7583" spans="1:10" x14ac:dyDescent="0.45">
      <c r="A7583">
        <v>8293235</v>
      </c>
      <c r="B7583" s="1">
        <v>45485.875</v>
      </c>
      <c r="C7583" t="s">
        <v>7</v>
      </c>
      <c r="D7583" t="s">
        <v>8</v>
      </c>
      <c r="E7583" t="s">
        <v>8796</v>
      </c>
      <c r="F7583">
        <v>635</v>
      </c>
      <c r="G7583">
        <v>0.17299999999999999</v>
      </c>
      <c r="H7583">
        <v>0</v>
      </c>
      <c r="J7583" s="1" t="str">
        <f t="shared" si="119"/>
        <v>2024-07-12-21</v>
      </c>
    </row>
    <row r="7584" spans="1:10" x14ac:dyDescent="0.45">
      <c r="A7584">
        <v>8294578</v>
      </c>
      <c r="B7584" s="1">
        <v>45485.916666666664</v>
      </c>
      <c r="C7584" t="s">
        <v>7</v>
      </c>
      <c r="D7584" t="s">
        <v>8</v>
      </c>
      <c r="E7584" t="s">
        <v>8796</v>
      </c>
      <c r="F7584">
        <v>635</v>
      </c>
      <c r="G7584">
        <v>5.8000000000000003E-2</v>
      </c>
      <c r="H7584">
        <v>0</v>
      </c>
      <c r="J7584" s="1" t="str">
        <f t="shared" si="119"/>
        <v>2024-07-12-22</v>
      </c>
    </row>
    <row r="7585" spans="1:10" x14ac:dyDescent="0.45">
      <c r="A7585">
        <v>8295448</v>
      </c>
      <c r="B7585" s="1">
        <v>45485.958333333336</v>
      </c>
      <c r="C7585" t="s">
        <v>7</v>
      </c>
      <c r="D7585" t="s">
        <v>8</v>
      </c>
      <c r="E7585" t="s">
        <v>8796</v>
      </c>
      <c r="F7585">
        <v>635</v>
      </c>
      <c r="G7585">
        <v>0.19600000000000001</v>
      </c>
      <c r="H7585">
        <v>0</v>
      </c>
      <c r="J7585" s="1" t="str">
        <f t="shared" si="119"/>
        <v>2024-07-12-23</v>
      </c>
    </row>
    <row r="7586" spans="1:10" x14ac:dyDescent="0.45">
      <c r="A7586">
        <v>8296271</v>
      </c>
      <c r="B7586" s="1">
        <v>45486</v>
      </c>
      <c r="C7586" t="s">
        <v>7</v>
      </c>
      <c r="D7586" t="s">
        <v>8</v>
      </c>
      <c r="E7586" t="s">
        <v>8796</v>
      </c>
      <c r="F7586">
        <v>635</v>
      </c>
      <c r="G7586">
        <v>0.245</v>
      </c>
      <c r="H7586">
        <v>0</v>
      </c>
      <c r="J7586" s="1" t="str">
        <f t="shared" si="119"/>
        <v>2024-07-13-00</v>
      </c>
    </row>
    <row r="7587" spans="1:10" x14ac:dyDescent="0.45">
      <c r="A7587">
        <v>8297351</v>
      </c>
      <c r="B7587" s="1">
        <v>45486.041666666664</v>
      </c>
      <c r="C7587" t="s">
        <v>7</v>
      </c>
      <c r="D7587" t="s">
        <v>8</v>
      </c>
      <c r="E7587" t="s">
        <v>8796</v>
      </c>
      <c r="F7587">
        <v>635</v>
      </c>
      <c r="G7587">
        <v>0.29699999999999999</v>
      </c>
      <c r="H7587">
        <v>0</v>
      </c>
      <c r="J7587" s="1" t="str">
        <f t="shared" si="119"/>
        <v>2024-07-13-01</v>
      </c>
    </row>
    <row r="7588" spans="1:10" x14ac:dyDescent="0.45">
      <c r="A7588">
        <v>8298934</v>
      </c>
      <c r="B7588" s="1">
        <v>45486.083333333336</v>
      </c>
      <c r="C7588" t="s">
        <v>7</v>
      </c>
      <c r="D7588" t="s">
        <v>8</v>
      </c>
      <c r="E7588" t="s">
        <v>8796</v>
      </c>
      <c r="F7588">
        <v>635</v>
      </c>
      <c r="G7588">
        <v>0.23100000000000001</v>
      </c>
      <c r="H7588">
        <v>0</v>
      </c>
      <c r="J7588" s="1" t="str">
        <f t="shared" si="119"/>
        <v>2024-07-13-02</v>
      </c>
    </row>
    <row r="7589" spans="1:10" x14ac:dyDescent="0.45">
      <c r="A7589">
        <v>8299873</v>
      </c>
      <c r="B7589" s="1">
        <v>45486.125</v>
      </c>
      <c r="C7589" t="s">
        <v>7</v>
      </c>
      <c r="D7589" t="s">
        <v>8</v>
      </c>
      <c r="E7589" t="s">
        <v>8796</v>
      </c>
      <c r="F7589">
        <v>635</v>
      </c>
      <c r="G7589">
        <v>0.28299999999999997</v>
      </c>
      <c r="H7589">
        <v>5.0000000000000001E-3</v>
      </c>
      <c r="J7589" s="1" t="str">
        <f t="shared" si="119"/>
        <v>2024-07-13-03</v>
      </c>
    </row>
    <row r="7590" spans="1:10" x14ac:dyDescent="0.45">
      <c r="A7590">
        <v>8300899</v>
      </c>
      <c r="B7590" s="1">
        <v>45486.166666666664</v>
      </c>
      <c r="C7590" t="s">
        <v>7</v>
      </c>
      <c r="D7590" t="s">
        <v>8</v>
      </c>
      <c r="E7590" t="s">
        <v>8796</v>
      </c>
      <c r="F7590">
        <v>635</v>
      </c>
      <c r="G7590">
        <v>0.245</v>
      </c>
      <c r="H7590">
        <v>0</v>
      </c>
      <c r="J7590" s="1" t="str">
        <f t="shared" si="119"/>
        <v>2024-07-13-04</v>
      </c>
    </row>
    <row r="7591" spans="1:10" x14ac:dyDescent="0.45">
      <c r="A7591">
        <v>8301524</v>
      </c>
      <c r="B7591" s="1">
        <v>45486.208333333336</v>
      </c>
      <c r="C7591" t="s">
        <v>7</v>
      </c>
      <c r="D7591" t="s">
        <v>8</v>
      </c>
      <c r="E7591" t="s">
        <v>8796</v>
      </c>
      <c r="F7591">
        <v>635</v>
      </c>
      <c r="G7591">
        <v>0.30599999999999999</v>
      </c>
      <c r="H7591">
        <v>4.9000000000000002E-2</v>
      </c>
      <c r="J7591" s="1" t="str">
        <f t="shared" si="119"/>
        <v>2024-07-13-05</v>
      </c>
    </row>
    <row r="7592" spans="1:10" x14ac:dyDescent="0.45">
      <c r="A7592">
        <v>8302576</v>
      </c>
      <c r="B7592" s="1">
        <v>45486.25</v>
      </c>
      <c r="C7592" t="s">
        <v>7</v>
      </c>
      <c r="D7592" t="s">
        <v>8</v>
      </c>
      <c r="E7592" t="s">
        <v>8796</v>
      </c>
      <c r="F7592">
        <v>635</v>
      </c>
      <c r="G7592">
        <v>9.1999999999999998E-2</v>
      </c>
      <c r="H7592">
        <v>0.17599999999999999</v>
      </c>
      <c r="J7592" s="1" t="str">
        <f t="shared" si="119"/>
        <v>2024-07-13-06</v>
      </c>
    </row>
    <row r="7593" spans="1:10" x14ac:dyDescent="0.45">
      <c r="A7593">
        <v>8304347</v>
      </c>
      <c r="B7593" s="1">
        <v>45486.291666666664</v>
      </c>
      <c r="C7593" t="s">
        <v>7</v>
      </c>
      <c r="D7593" t="s">
        <v>8</v>
      </c>
      <c r="E7593" t="s">
        <v>8796</v>
      </c>
      <c r="F7593">
        <v>635</v>
      </c>
      <c r="G7593">
        <v>0.46899999999999997</v>
      </c>
      <c r="H7593">
        <v>0.32500000000000001</v>
      </c>
      <c r="J7593" s="1" t="str">
        <f t="shared" si="119"/>
        <v>2024-07-13-07</v>
      </c>
    </row>
    <row r="7594" spans="1:10" x14ac:dyDescent="0.45">
      <c r="A7594">
        <v>8305568</v>
      </c>
      <c r="B7594" s="1">
        <v>45486.333333333336</v>
      </c>
      <c r="C7594" t="s">
        <v>7</v>
      </c>
      <c r="D7594" t="s">
        <v>8</v>
      </c>
      <c r="E7594" t="s">
        <v>8796</v>
      </c>
      <c r="F7594">
        <v>635</v>
      </c>
      <c r="G7594">
        <v>6.2E-2</v>
      </c>
      <c r="H7594">
        <v>2.2679999999999998</v>
      </c>
      <c r="J7594" s="1" t="str">
        <f t="shared" si="119"/>
        <v>2024-07-13-08</v>
      </c>
    </row>
    <row r="7595" spans="1:10" x14ac:dyDescent="0.45">
      <c r="A7595">
        <v>8306797</v>
      </c>
      <c r="B7595" s="1">
        <v>45486.375</v>
      </c>
      <c r="C7595" t="s">
        <v>7</v>
      </c>
      <c r="D7595" t="s">
        <v>8</v>
      </c>
      <c r="E7595" t="s">
        <v>8796</v>
      </c>
      <c r="F7595">
        <v>635</v>
      </c>
      <c r="G7595">
        <v>0.626</v>
      </c>
      <c r="H7595">
        <v>1.3180000000000001</v>
      </c>
      <c r="J7595" s="1" t="str">
        <f t="shared" si="119"/>
        <v>2024-07-13-09</v>
      </c>
    </row>
    <row r="7596" spans="1:10" x14ac:dyDescent="0.45">
      <c r="A7596">
        <v>8307999</v>
      </c>
      <c r="B7596" s="1">
        <v>45486.416666666664</v>
      </c>
      <c r="C7596" t="s">
        <v>7</v>
      </c>
      <c r="D7596" t="s">
        <v>8</v>
      </c>
      <c r="E7596" t="s">
        <v>8796</v>
      </c>
      <c r="F7596">
        <v>635</v>
      </c>
      <c r="G7596">
        <v>8.4000000000000005E-2</v>
      </c>
      <c r="H7596">
        <v>1.3240000000000001</v>
      </c>
      <c r="J7596" s="1" t="str">
        <f t="shared" si="119"/>
        <v>2024-07-13-10</v>
      </c>
    </row>
    <row r="7597" spans="1:10" x14ac:dyDescent="0.45">
      <c r="A7597">
        <v>8308027</v>
      </c>
      <c r="B7597" s="1">
        <v>45486.458333333336</v>
      </c>
      <c r="C7597" t="s">
        <v>7</v>
      </c>
      <c r="D7597" t="s">
        <v>8</v>
      </c>
      <c r="E7597" t="s">
        <v>8796</v>
      </c>
      <c r="F7597">
        <v>635</v>
      </c>
      <c r="G7597">
        <v>1.6E-2</v>
      </c>
      <c r="H7597">
        <v>1.157</v>
      </c>
      <c r="J7597" s="1" t="str">
        <f t="shared" si="119"/>
        <v>2024-07-13-11</v>
      </c>
    </row>
    <row r="7598" spans="1:10" x14ac:dyDescent="0.45">
      <c r="A7598">
        <v>8309989</v>
      </c>
      <c r="B7598" s="1">
        <v>45486.5</v>
      </c>
      <c r="C7598" t="s">
        <v>7</v>
      </c>
      <c r="D7598" t="s">
        <v>8</v>
      </c>
      <c r="E7598" t="s">
        <v>8796</v>
      </c>
      <c r="F7598">
        <v>635</v>
      </c>
      <c r="G7598">
        <v>5.0000000000000001E-3</v>
      </c>
      <c r="H7598">
        <v>2.4420000000000002</v>
      </c>
      <c r="J7598" s="1" t="str">
        <f t="shared" si="119"/>
        <v>2024-07-13-12</v>
      </c>
    </row>
    <row r="7599" spans="1:10" x14ac:dyDescent="0.45">
      <c r="A7599">
        <v>8310825</v>
      </c>
      <c r="B7599" s="1">
        <v>45486.541666666664</v>
      </c>
      <c r="C7599" t="s">
        <v>7</v>
      </c>
      <c r="D7599" t="s">
        <v>8</v>
      </c>
      <c r="E7599" t="s">
        <v>8796</v>
      </c>
      <c r="F7599">
        <v>635</v>
      </c>
      <c r="G7599">
        <v>0</v>
      </c>
      <c r="H7599">
        <v>2.137</v>
      </c>
      <c r="J7599" s="1" t="str">
        <f t="shared" si="119"/>
        <v>2024-07-13-13</v>
      </c>
    </row>
    <row r="7600" spans="1:10" x14ac:dyDescent="0.45">
      <c r="A7600">
        <v>8311392</v>
      </c>
      <c r="B7600" s="1">
        <v>45486.583333333336</v>
      </c>
      <c r="C7600" t="s">
        <v>7</v>
      </c>
      <c r="D7600" t="s">
        <v>8</v>
      </c>
      <c r="E7600" t="s">
        <v>8796</v>
      </c>
      <c r="F7600">
        <v>635</v>
      </c>
      <c r="G7600">
        <v>0</v>
      </c>
      <c r="H7600">
        <v>1.843</v>
      </c>
      <c r="J7600" s="1" t="str">
        <f t="shared" si="119"/>
        <v>2024-07-13-14</v>
      </c>
    </row>
    <row r="7601" spans="1:10" x14ac:dyDescent="0.45">
      <c r="A7601">
        <v>8313356</v>
      </c>
      <c r="B7601" s="1">
        <v>45486.625</v>
      </c>
      <c r="C7601" t="s">
        <v>7</v>
      </c>
      <c r="D7601" t="s">
        <v>8</v>
      </c>
      <c r="E7601" t="s">
        <v>8796</v>
      </c>
      <c r="F7601">
        <v>635</v>
      </c>
      <c r="G7601">
        <v>2.1000000000000001E-2</v>
      </c>
      <c r="H7601">
        <v>0.97799999999999998</v>
      </c>
      <c r="J7601" s="1" t="str">
        <f t="shared" si="119"/>
        <v>2024-07-13-15</v>
      </c>
    </row>
    <row r="7602" spans="1:10" x14ac:dyDescent="0.45">
      <c r="A7602">
        <v>8313545</v>
      </c>
      <c r="B7602" s="1">
        <v>45486.666666666664</v>
      </c>
      <c r="C7602" t="s">
        <v>7</v>
      </c>
      <c r="D7602" t="s">
        <v>8</v>
      </c>
      <c r="E7602" t="s">
        <v>8796</v>
      </c>
      <c r="F7602">
        <v>635</v>
      </c>
      <c r="G7602">
        <v>1.6E-2</v>
      </c>
      <c r="H7602">
        <v>0.39600000000000002</v>
      </c>
      <c r="J7602" s="1" t="str">
        <f t="shared" si="119"/>
        <v>2024-07-13-16</v>
      </c>
    </row>
    <row r="7603" spans="1:10" x14ac:dyDescent="0.45">
      <c r="A7603">
        <v>8314710</v>
      </c>
      <c r="B7603" s="1">
        <v>45486.708333333336</v>
      </c>
      <c r="C7603" t="s">
        <v>7</v>
      </c>
      <c r="D7603" t="s">
        <v>8</v>
      </c>
      <c r="E7603" t="s">
        <v>8796</v>
      </c>
      <c r="F7603">
        <v>635</v>
      </c>
      <c r="G7603">
        <v>0.16200000000000001</v>
      </c>
      <c r="H7603">
        <v>0.11799999999999999</v>
      </c>
      <c r="J7603" s="1" t="str">
        <f t="shared" si="119"/>
        <v>2024-07-13-17</v>
      </c>
    </row>
    <row r="7604" spans="1:10" x14ac:dyDescent="0.45">
      <c r="A7604">
        <v>8315882</v>
      </c>
      <c r="B7604" s="1">
        <v>45486.75</v>
      </c>
      <c r="C7604" t="s">
        <v>7</v>
      </c>
      <c r="D7604" t="s">
        <v>8</v>
      </c>
      <c r="E7604" t="s">
        <v>8796</v>
      </c>
      <c r="F7604">
        <v>635</v>
      </c>
      <c r="G7604">
        <v>0.40400000000000003</v>
      </c>
      <c r="H7604">
        <v>1.2E-2</v>
      </c>
      <c r="J7604" s="1" t="str">
        <f t="shared" si="119"/>
        <v>2024-07-13-18</v>
      </c>
    </row>
    <row r="7605" spans="1:10" x14ac:dyDescent="0.45">
      <c r="A7605">
        <v>8317663</v>
      </c>
      <c r="B7605" s="1">
        <v>45486.791666666664</v>
      </c>
      <c r="C7605" t="s">
        <v>7</v>
      </c>
      <c r="D7605" t="s">
        <v>8</v>
      </c>
      <c r="E7605" t="s">
        <v>8796</v>
      </c>
      <c r="F7605">
        <v>635</v>
      </c>
      <c r="G7605">
        <v>0.36199999999999999</v>
      </c>
      <c r="H7605">
        <v>0</v>
      </c>
      <c r="J7605" s="1" t="str">
        <f t="shared" si="119"/>
        <v>2024-07-13-19</v>
      </c>
    </row>
    <row r="7606" spans="1:10" x14ac:dyDescent="0.45">
      <c r="A7606">
        <v>8318397</v>
      </c>
      <c r="B7606" s="1">
        <v>45486.833333333336</v>
      </c>
      <c r="C7606" t="s">
        <v>7</v>
      </c>
      <c r="D7606" t="s">
        <v>8</v>
      </c>
      <c r="E7606" t="s">
        <v>8796</v>
      </c>
      <c r="F7606">
        <v>635</v>
      </c>
      <c r="G7606">
        <v>0.29199999999999998</v>
      </c>
      <c r="H7606">
        <v>0</v>
      </c>
      <c r="J7606" s="1" t="str">
        <f t="shared" si="119"/>
        <v>2024-07-13-20</v>
      </c>
    </row>
    <row r="7607" spans="1:10" x14ac:dyDescent="0.45">
      <c r="A7607">
        <v>8319064</v>
      </c>
      <c r="B7607" s="1">
        <v>45486.875</v>
      </c>
      <c r="C7607" t="s">
        <v>7</v>
      </c>
      <c r="D7607" t="s">
        <v>8</v>
      </c>
      <c r="E7607" t="s">
        <v>8796</v>
      </c>
      <c r="F7607">
        <v>635</v>
      </c>
      <c r="G7607">
        <v>0.27200000000000002</v>
      </c>
      <c r="H7607">
        <v>0</v>
      </c>
      <c r="J7607" s="1" t="str">
        <f t="shared" si="119"/>
        <v>2024-07-13-21</v>
      </c>
    </row>
    <row r="7608" spans="1:10" x14ac:dyDescent="0.45">
      <c r="A7608">
        <v>8320571</v>
      </c>
      <c r="B7608" s="1">
        <v>45486.916666666664</v>
      </c>
      <c r="C7608" t="s">
        <v>7</v>
      </c>
      <c r="D7608" t="s">
        <v>8</v>
      </c>
      <c r="E7608" t="s">
        <v>8796</v>
      </c>
      <c r="F7608">
        <v>635</v>
      </c>
      <c r="G7608">
        <v>0.224</v>
      </c>
      <c r="H7608">
        <v>0</v>
      </c>
      <c r="J7608" s="1" t="str">
        <f t="shared" si="119"/>
        <v>2024-07-13-22</v>
      </c>
    </row>
    <row r="7609" spans="1:10" x14ac:dyDescent="0.45">
      <c r="A7609">
        <v>8321783</v>
      </c>
      <c r="B7609" s="1">
        <v>45486.958333333336</v>
      </c>
      <c r="C7609" t="s">
        <v>7</v>
      </c>
      <c r="D7609" t="s">
        <v>8</v>
      </c>
      <c r="E7609" t="s">
        <v>8796</v>
      </c>
      <c r="F7609">
        <v>635</v>
      </c>
      <c r="G7609">
        <v>0.25900000000000001</v>
      </c>
      <c r="H7609">
        <v>0</v>
      </c>
      <c r="J7609" s="1" t="str">
        <f t="shared" si="119"/>
        <v>2024-07-13-23</v>
      </c>
    </row>
    <row r="7610" spans="1:10" x14ac:dyDescent="0.45">
      <c r="A7610">
        <v>8322405</v>
      </c>
      <c r="B7610" s="1">
        <v>45487</v>
      </c>
      <c r="C7610" t="s">
        <v>7</v>
      </c>
      <c r="D7610" t="s">
        <v>8</v>
      </c>
      <c r="E7610" t="s">
        <v>8796</v>
      </c>
      <c r="F7610">
        <v>635</v>
      </c>
      <c r="G7610">
        <v>0.253</v>
      </c>
      <c r="H7610">
        <v>0</v>
      </c>
      <c r="J7610" s="1" t="str">
        <f t="shared" si="119"/>
        <v>2024-07-14-00</v>
      </c>
    </row>
    <row r="7611" spans="1:10" x14ac:dyDescent="0.45">
      <c r="A7611">
        <v>8324244</v>
      </c>
      <c r="B7611" s="1">
        <v>45487.041666666664</v>
      </c>
      <c r="C7611" t="s">
        <v>7</v>
      </c>
      <c r="D7611" t="s">
        <v>8</v>
      </c>
      <c r="E7611" t="s">
        <v>8796</v>
      </c>
      <c r="F7611">
        <v>635</v>
      </c>
      <c r="G7611">
        <v>0.186</v>
      </c>
      <c r="H7611">
        <v>0</v>
      </c>
      <c r="J7611" s="1" t="str">
        <f t="shared" si="119"/>
        <v>2024-07-14-01</v>
      </c>
    </row>
    <row r="7612" spans="1:10" x14ac:dyDescent="0.45">
      <c r="A7612">
        <v>8325381</v>
      </c>
      <c r="B7612" s="1">
        <v>45487.083333333336</v>
      </c>
      <c r="C7612" t="s">
        <v>7</v>
      </c>
      <c r="D7612" t="s">
        <v>8</v>
      </c>
      <c r="E7612" t="s">
        <v>8796</v>
      </c>
      <c r="F7612">
        <v>635</v>
      </c>
      <c r="G7612">
        <v>0.23</v>
      </c>
      <c r="H7612">
        <v>8.9999999999999993E-3</v>
      </c>
      <c r="J7612" s="1" t="str">
        <f t="shared" si="119"/>
        <v>2024-07-14-02</v>
      </c>
    </row>
    <row r="7613" spans="1:10" x14ac:dyDescent="0.45">
      <c r="A7613">
        <v>8325605</v>
      </c>
      <c r="B7613" s="1">
        <v>45487.125</v>
      </c>
      <c r="C7613" t="s">
        <v>7</v>
      </c>
      <c r="D7613" t="s">
        <v>8</v>
      </c>
      <c r="E7613" t="s">
        <v>8796</v>
      </c>
      <c r="F7613">
        <v>635</v>
      </c>
      <c r="G7613">
        <v>0.29699999999999999</v>
      </c>
      <c r="H7613">
        <v>5.6000000000000001E-2</v>
      </c>
      <c r="J7613" s="1" t="str">
        <f t="shared" si="119"/>
        <v>2024-07-14-03</v>
      </c>
    </row>
    <row r="7614" spans="1:10" x14ac:dyDescent="0.45">
      <c r="A7614">
        <v>8327422</v>
      </c>
      <c r="B7614" s="1">
        <v>45487.166666666664</v>
      </c>
      <c r="C7614" t="s">
        <v>7</v>
      </c>
      <c r="D7614" t="s">
        <v>8</v>
      </c>
      <c r="E7614" t="s">
        <v>8796</v>
      </c>
      <c r="F7614">
        <v>635</v>
      </c>
      <c r="G7614">
        <v>0</v>
      </c>
      <c r="H7614">
        <v>0.58799999999999997</v>
      </c>
      <c r="J7614" s="1" t="str">
        <f t="shared" si="119"/>
        <v>2024-07-14-04</v>
      </c>
    </row>
    <row r="7615" spans="1:10" x14ac:dyDescent="0.45">
      <c r="A7615">
        <v>8328586</v>
      </c>
      <c r="B7615" s="1">
        <v>45487.208333333336</v>
      </c>
      <c r="C7615" t="s">
        <v>7</v>
      </c>
      <c r="D7615" t="s">
        <v>8</v>
      </c>
      <c r="E7615" t="s">
        <v>8796</v>
      </c>
      <c r="F7615">
        <v>635</v>
      </c>
      <c r="G7615">
        <v>1.4999999999999999E-2</v>
      </c>
      <c r="H7615">
        <v>1.004</v>
      </c>
      <c r="J7615" s="1" t="str">
        <f t="shared" si="119"/>
        <v>2024-07-14-05</v>
      </c>
    </row>
    <row r="7616" spans="1:10" x14ac:dyDescent="0.45">
      <c r="A7616">
        <v>8329859</v>
      </c>
      <c r="B7616" s="1">
        <v>45487.25</v>
      </c>
      <c r="C7616" t="s">
        <v>7</v>
      </c>
      <c r="D7616" t="s">
        <v>8</v>
      </c>
      <c r="E7616" t="s">
        <v>8796</v>
      </c>
      <c r="F7616">
        <v>635</v>
      </c>
      <c r="G7616">
        <v>7.0000000000000001E-3</v>
      </c>
      <c r="H7616">
        <v>1.548</v>
      </c>
      <c r="J7616" s="1" t="str">
        <f t="shared" si="119"/>
        <v>2024-07-14-06</v>
      </c>
    </row>
    <row r="7617" spans="1:10" x14ac:dyDescent="0.45">
      <c r="A7617">
        <v>8330153</v>
      </c>
      <c r="B7617" s="1">
        <v>45487.291666666664</v>
      </c>
      <c r="C7617" t="s">
        <v>7</v>
      </c>
      <c r="D7617" t="s">
        <v>8</v>
      </c>
      <c r="E7617" t="s">
        <v>8796</v>
      </c>
      <c r="F7617">
        <v>635</v>
      </c>
      <c r="G7617">
        <v>0</v>
      </c>
      <c r="H7617">
        <v>2.8719999999999999</v>
      </c>
      <c r="J7617" s="1" t="str">
        <f t="shared" si="119"/>
        <v>2024-07-14-07</v>
      </c>
    </row>
    <row r="7618" spans="1:10" x14ac:dyDescent="0.45">
      <c r="A7618">
        <v>8331372</v>
      </c>
      <c r="B7618" s="1">
        <v>45487.333333333336</v>
      </c>
      <c r="C7618" t="s">
        <v>7</v>
      </c>
      <c r="D7618" t="s">
        <v>8</v>
      </c>
      <c r="E7618" t="s">
        <v>8796</v>
      </c>
      <c r="F7618">
        <v>635</v>
      </c>
      <c r="G7618">
        <v>0</v>
      </c>
      <c r="H7618">
        <v>3.52</v>
      </c>
      <c r="J7618" s="1" t="str">
        <f t="shared" si="119"/>
        <v>2024-07-14-08</v>
      </c>
    </row>
    <row r="7619" spans="1:10" x14ac:dyDescent="0.45">
      <c r="A7619">
        <v>8332588</v>
      </c>
      <c r="B7619" s="1">
        <v>45487.375</v>
      </c>
      <c r="C7619" t="s">
        <v>7</v>
      </c>
      <c r="D7619" t="s">
        <v>8</v>
      </c>
      <c r="E7619" t="s">
        <v>8796</v>
      </c>
      <c r="F7619">
        <v>635</v>
      </c>
      <c r="G7619">
        <v>0</v>
      </c>
      <c r="H7619">
        <v>3.9790000000000001</v>
      </c>
      <c r="J7619" s="1" t="str">
        <f t="shared" ref="J7619:J7682" si="120">TEXT(YEAR(B7619),"0000")&amp;"-"&amp;TEXT(MONTH(B7619),"00")&amp;"-"&amp;TEXT(DAY(B7619),"00")&amp;"-"&amp;TEXT(HOUR(B7619),"00")</f>
        <v>2024-07-14-09</v>
      </c>
    </row>
    <row r="7620" spans="1:10" x14ac:dyDescent="0.45">
      <c r="A7620">
        <v>8333817</v>
      </c>
      <c r="B7620" s="1">
        <v>45487.416666666664</v>
      </c>
      <c r="C7620" t="s">
        <v>7</v>
      </c>
      <c r="D7620" t="s">
        <v>8</v>
      </c>
      <c r="E7620" t="s">
        <v>8796</v>
      </c>
      <c r="F7620">
        <v>635</v>
      </c>
      <c r="G7620">
        <v>0</v>
      </c>
      <c r="H7620">
        <v>4.1360000000000001</v>
      </c>
      <c r="J7620" s="1" t="str">
        <f t="shared" si="120"/>
        <v>2024-07-14-10</v>
      </c>
    </row>
    <row r="7621" spans="1:10" x14ac:dyDescent="0.45">
      <c r="A7621">
        <v>8334657</v>
      </c>
      <c r="B7621" s="1">
        <v>45487.458333333336</v>
      </c>
      <c r="C7621" t="s">
        <v>7</v>
      </c>
      <c r="D7621" t="s">
        <v>8</v>
      </c>
      <c r="E7621" t="s">
        <v>8796</v>
      </c>
      <c r="F7621">
        <v>635</v>
      </c>
      <c r="G7621">
        <v>0.82799999999999996</v>
      </c>
      <c r="H7621">
        <v>2.7450000000000001</v>
      </c>
      <c r="J7621" s="1" t="str">
        <f t="shared" si="120"/>
        <v>2024-07-14-11</v>
      </c>
    </row>
    <row r="7622" spans="1:10" x14ac:dyDescent="0.45">
      <c r="A7622">
        <v>8336041</v>
      </c>
      <c r="B7622" s="1">
        <v>45487.5</v>
      </c>
      <c r="C7622" t="s">
        <v>7</v>
      </c>
      <c r="D7622" t="s">
        <v>8</v>
      </c>
      <c r="E7622" t="s">
        <v>8796</v>
      </c>
      <c r="F7622">
        <v>635</v>
      </c>
      <c r="G7622">
        <v>0.40500000000000003</v>
      </c>
      <c r="H7622">
        <v>3.2650000000000001</v>
      </c>
      <c r="J7622" s="1" t="str">
        <f t="shared" si="120"/>
        <v>2024-07-14-12</v>
      </c>
    </row>
    <row r="7623" spans="1:10" x14ac:dyDescent="0.45">
      <c r="A7623">
        <v>8336613</v>
      </c>
      <c r="B7623" s="1">
        <v>45487.541666666664</v>
      </c>
      <c r="C7623" t="s">
        <v>7</v>
      </c>
      <c r="D7623" t="s">
        <v>8</v>
      </c>
      <c r="E7623" t="s">
        <v>8796</v>
      </c>
      <c r="F7623">
        <v>635</v>
      </c>
      <c r="G7623">
        <v>0.38100000000000001</v>
      </c>
      <c r="H7623">
        <v>2.9079999999999999</v>
      </c>
      <c r="J7623" s="1" t="str">
        <f t="shared" si="120"/>
        <v>2024-07-14-13</v>
      </c>
    </row>
    <row r="7624" spans="1:10" x14ac:dyDescent="0.45">
      <c r="A7624">
        <v>8338170</v>
      </c>
      <c r="B7624" s="1">
        <v>45487.583333333336</v>
      </c>
      <c r="C7624" t="s">
        <v>7</v>
      </c>
      <c r="D7624" t="s">
        <v>8</v>
      </c>
      <c r="E7624" t="s">
        <v>8796</v>
      </c>
      <c r="F7624">
        <v>635</v>
      </c>
      <c r="G7624">
        <v>1.0999999999999999E-2</v>
      </c>
      <c r="H7624">
        <v>2.4609999999999999</v>
      </c>
      <c r="J7624" s="1" t="str">
        <f t="shared" si="120"/>
        <v>2024-07-14-14</v>
      </c>
    </row>
    <row r="7625" spans="1:10" x14ac:dyDescent="0.45">
      <c r="A7625">
        <v>8338737</v>
      </c>
      <c r="B7625" s="1">
        <v>45487.625</v>
      </c>
      <c r="C7625" t="s">
        <v>7</v>
      </c>
      <c r="D7625" t="s">
        <v>8</v>
      </c>
      <c r="E7625" t="s">
        <v>8796</v>
      </c>
      <c r="F7625">
        <v>635</v>
      </c>
      <c r="G7625">
        <v>3.5999999999999997E-2</v>
      </c>
      <c r="H7625">
        <v>1.7649999999999999</v>
      </c>
      <c r="J7625" s="1" t="str">
        <f t="shared" si="120"/>
        <v>2024-07-14-15</v>
      </c>
    </row>
    <row r="7626" spans="1:10" x14ac:dyDescent="0.45">
      <c r="A7626">
        <v>8339837</v>
      </c>
      <c r="B7626" s="1">
        <v>45487.666666666664</v>
      </c>
      <c r="C7626" t="s">
        <v>7</v>
      </c>
      <c r="D7626" t="s">
        <v>8</v>
      </c>
      <c r="E7626" t="s">
        <v>8796</v>
      </c>
      <c r="F7626">
        <v>635</v>
      </c>
      <c r="G7626">
        <v>9.6000000000000002E-2</v>
      </c>
      <c r="H7626">
        <v>0.61399999999999999</v>
      </c>
      <c r="J7626" s="1" t="str">
        <f t="shared" si="120"/>
        <v>2024-07-14-16</v>
      </c>
    </row>
    <row r="7627" spans="1:10" x14ac:dyDescent="0.45">
      <c r="A7627">
        <v>8341501</v>
      </c>
      <c r="B7627" s="1">
        <v>45487.708333333336</v>
      </c>
      <c r="C7627" t="s">
        <v>7</v>
      </c>
      <c r="D7627" t="s">
        <v>8</v>
      </c>
      <c r="E7627" t="s">
        <v>8796</v>
      </c>
      <c r="F7627">
        <v>635</v>
      </c>
      <c r="G7627">
        <v>0.14799999999999999</v>
      </c>
      <c r="H7627">
        <v>0.10199999999999999</v>
      </c>
      <c r="J7627" s="1" t="str">
        <f t="shared" si="120"/>
        <v>2024-07-14-17</v>
      </c>
    </row>
    <row r="7628" spans="1:10" x14ac:dyDescent="0.45">
      <c r="A7628">
        <v>8342859</v>
      </c>
      <c r="B7628" s="1">
        <v>45487.75</v>
      </c>
      <c r="C7628" t="s">
        <v>7</v>
      </c>
      <c r="D7628" t="s">
        <v>8</v>
      </c>
      <c r="E7628" t="s">
        <v>8796</v>
      </c>
      <c r="F7628">
        <v>635</v>
      </c>
      <c r="G7628">
        <v>0.41199999999999998</v>
      </c>
      <c r="H7628">
        <v>1.4E-2</v>
      </c>
      <c r="J7628" s="1" t="str">
        <f t="shared" si="120"/>
        <v>2024-07-14-18</v>
      </c>
    </row>
    <row r="7629" spans="1:10" x14ac:dyDescent="0.45">
      <c r="A7629">
        <v>8343066</v>
      </c>
      <c r="B7629" s="1">
        <v>45487.791666666664</v>
      </c>
      <c r="C7629" t="s">
        <v>7</v>
      </c>
      <c r="D7629" t="s">
        <v>8</v>
      </c>
      <c r="E7629" t="s">
        <v>8796</v>
      </c>
      <c r="F7629">
        <v>635</v>
      </c>
      <c r="G7629">
        <v>0.40799999999999997</v>
      </c>
      <c r="H7629">
        <v>0</v>
      </c>
      <c r="J7629" s="1" t="str">
        <f t="shared" si="120"/>
        <v>2024-07-14-19</v>
      </c>
    </row>
    <row r="7630" spans="1:10" x14ac:dyDescent="0.45">
      <c r="A7630">
        <v>8344515</v>
      </c>
      <c r="B7630" s="1">
        <v>45487.833333333336</v>
      </c>
      <c r="C7630" t="s">
        <v>7</v>
      </c>
      <c r="D7630" t="s">
        <v>8</v>
      </c>
      <c r="E7630" t="s">
        <v>8796</v>
      </c>
      <c r="F7630">
        <v>635</v>
      </c>
      <c r="G7630">
        <v>0.34699999999999998</v>
      </c>
      <c r="H7630">
        <v>0</v>
      </c>
      <c r="J7630" s="1" t="str">
        <f t="shared" si="120"/>
        <v>2024-07-14-20</v>
      </c>
    </row>
    <row r="7631" spans="1:10" x14ac:dyDescent="0.45">
      <c r="A7631">
        <v>8346193</v>
      </c>
      <c r="B7631" s="1">
        <v>45487.875</v>
      </c>
      <c r="C7631" t="s">
        <v>7</v>
      </c>
      <c r="D7631" t="s">
        <v>8</v>
      </c>
      <c r="E7631" t="s">
        <v>8796</v>
      </c>
      <c r="F7631">
        <v>635</v>
      </c>
      <c r="G7631">
        <v>0.33200000000000002</v>
      </c>
      <c r="H7631">
        <v>0</v>
      </c>
      <c r="J7631" s="1" t="str">
        <f t="shared" si="120"/>
        <v>2024-07-14-21</v>
      </c>
    </row>
    <row r="7632" spans="1:10" x14ac:dyDescent="0.45">
      <c r="A7632">
        <v>8346911</v>
      </c>
      <c r="B7632" s="1">
        <v>45487.916666666664</v>
      </c>
      <c r="C7632" t="s">
        <v>7</v>
      </c>
      <c r="D7632" t="s">
        <v>8</v>
      </c>
      <c r="E7632" t="s">
        <v>8796</v>
      </c>
      <c r="F7632">
        <v>635</v>
      </c>
      <c r="G7632">
        <v>0.19600000000000001</v>
      </c>
      <c r="H7632">
        <v>0</v>
      </c>
      <c r="J7632" s="1" t="str">
        <f t="shared" si="120"/>
        <v>2024-07-14-22</v>
      </c>
    </row>
    <row r="7633" spans="1:10" x14ac:dyDescent="0.45">
      <c r="A7633">
        <v>8347552</v>
      </c>
      <c r="B7633" s="1">
        <v>45487.958333333336</v>
      </c>
      <c r="C7633" t="s">
        <v>7</v>
      </c>
      <c r="D7633" t="s">
        <v>8</v>
      </c>
      <c r="E7633" t="s">
        <v>8796</v>
      </c>
      <c r="F7633">
        <v>635</v>
      </c>
      <c r="G7633">
        <v>0.14099999999999999</v>
      </c>
      <c r="H7633">
        <v>0</v>
      </c>
      <c r="J7633" s="1" t="str">
        <f t="shared" si="120"/>
        <v>2024-07-14-23</v>
      </c>
    </row>
    <row r="7634" spans="1:10" x14ac:dyDescent="0.45">
      <c r="A7634">
        <v>8348757</v>
      </c>
      <c r="B7634" s="1">
        <v>45488</v>
      </c>
      <c r="C7634" t="s">
        <v>7</v>
      </c>
      <c r="D7634" t="s">
        <v>8</v>
      </c>
      <c r="E7634" t="s">
        <v>8796</v>
      </c>
      <c r="F7634">
        <v>635</v>
      </c>
      <c r="G7634">
        <v>0.26300000000000001</v>
      </c>
      <c r="H7634">
        <v>0</v>
      </c>
      <c r="J7634" s="1" t="str">
        <f t="shared" si="120"/>
        <v>2024-07-15-00</v>
      </c>
    </row>
    <row r="7635" spans="1:10" x14ac:dyDescent="0.45">
      <c r="A7635">
        <v>8350298</v>
      </c>
      <c r="B7635" s="1">
        <v>45488.041666666664</v>
      </c>
      <c r="C7635" t="s">
        <v>7</v>
      </c>
      <c r="D7635" t="s">
        <v>8</v>
      </c>
      <c r="E7635" t="s">
        <v>8796</v>
      </c>
      <c r="F7635">
        <v>635</v>
      </c>
      <c r="G7635">
        <v>0.17199999999999999</v>
      </c>
      <c r="H7635">
        <v>0</v>
      </c>
      <c r="J7635" s="1" t="str">
        <f t="shared" si="120"/>
        <v>2024-07-15-01</v>
      </c>
    </row>
    <row r="7636" spans="1:10" x14ac:dyDescent="0.45">
      <c r="A7636">
        <v>8351072</v>
      </c>
      <c r="B7636" s="1">
        <v>45488.083333333336</v>
      </c>
      <c r="C7636" t="s">
        <v>7</v>
      </c>
      <c r="D7636" t="s">
        <v>8</v>
      </c>
      <c r="E7636" t="s">
        <v>8796</v>
      </c>
      <c r="F7636">
        <v>635</v>
      </c>
      <c r="G7636">
        <v>0.16600000000000001</v>
      </c>
      <c r="H7636">
        <v>4.0000000000000001E-3</v>
      </c>
      <c r="J7636" s="1" t="str">
        <f t="shared" si="120"/>
        <v>2024-07-15-02</v>
      </c>
    </row>
    <row r="7637" spans="1:10" x14ac:dyDescent="0.45">
      <c r="A7637">
        <v>8352391</v>
      </c>
      <c r="B7637" s="1">
        <v>45488.125</v>
      </c>
      <c r="C7637" t="s">
        <v>7</v>
      </c>
      <c r="D7637" t="s">
        <v>8</v>
      </c>
      <c r="E7637" t="s">
        <v>8796</v>
      </c>
      <c r="F7637">
        <v>635</v>
      </c>
      <c r="G7637">
        <v>0.123</v>
      </c>
      <c r="H7637">
        <v>5.8999999999999997E-2</v>
      </c>
      <c r="J7637" s="1" t="str">
        <f t="shared" si="120"/>
        <v>2024-07-15-03</v>
      </c>
    </row>
    <row r="7638" spans="1:10" x14ac:dyDescent="0.45">
      <c r="A7638">
        <v>8353165</v>
      </c>
      <c r="B7638" s="1">
        <v>45488.166666666664</v>
      </c>
      <c r="C7638" t="s">
        <v>7</v>
      </c>
      <c r="D7638" t="s">
        <v>8</v>
      </c>
      <c r="E7638" t="s">
        <v>8796</v>
      </c>
      <c r="F7638">
        <v>635</v>
      </c>
      <c r="G7638">
        <v>0.21</v>
      </c>
      <c r="H7638">
        <v>0.222</v>
      </c>
      <c r="J7638" s="1" t="str">
        <f t="shared" si="120"/>
        <v>2024-07-15-04</v>
      </c>
    </row>
    <row r="7639" spans="1:10" x14ac:dyDescent="0.45">
      <c r="A7639">
        <v>8354126</v>
      </c>
      <c r="B7639" s="1">
        <v>45488.208333333336</v>
      </c>
      <c r="C7639" t="s">
        <v>7</v>
      </c>
      <c r="D7639" t="s">
        <v>8</v>
      </c>
      <c r="E7639" t="s">
        <v>8796</v>
      </c>
      <c r="F7639">
        <v>635</v>
      </c>
      <c r="G7639">
        <v>7.0000000000000001E-3</v>
      </c>
      <c r="H7639">
        <v>0.32200000000000001</v>
      </c>
      <c r="J7639" s="1" t="str">
        <f t="shared" si="120"/>
        <v>2024-07-15-05</v>
      </c>
    </row>
    <row r="7640" spans="1:10" x14ac:dyDescent="0.45">
      <c r="A7640">
        <v>8355899</v>
      </c>
      <c r="B7640" s="1">
        <v>45488.25</v>
      </c>
      <c r="C7640" t="s">
        <v>7</v>
      </c>
      <c r="D7640" t="s">
        <v>8</v>
      </c>
      <c r="E7640" t="s">
        <v>8796</v>
      </c>
      <c r="F7640">
        <v>635</v>
      </c>
      <c r="G7640">
        <v>1.9E-2</v>
      </c>
      <c r="H7640">
        <v>0.624</v>
      </c>
      <c r="J7640" s="1" t="str">
        <f t="shared" si="120"/>
        <v>2024-07-15-06</v>
      </c>
    </row>
    <row r="7641" spans="1:10" x14ac:dyDescent="0.45">
      <c r="A7641">
        <v>8356353</v>
      </c>
      <c r="B7641" s="1">
        <v>45488.291666666664</v>
      </c>
      <c r="C7641" t="s">
        <v>7</v>
      </c>
      <c r="D7641" t="s">
        <v>8</v>
      </c>
      <c r="E7641" t="s">
        <v>8796</v>
      </c>
      <c r="F7641">
        <v>635</v>
      </c>
      <c r="G7641">
        <v>5.8000000000000003E-2</v>
      </c>
      <c r="H7641">
        <v>0.28299999999999997</v>
      </c>
      <c r="J7641" s="1" t="str">
        <f t="shared" si="120"/>
        <v>2024-07-15-07</v>
      </c>
    </row>
    <row r="7642" spans="1:10" x14ac:dyDescent="0.45">
      <c r="A7642">
        <v>8358310</v>
      </c>
      <c r="B7642" s="1">
        <v>45488.333333333336</v>
      </c>
      <c r="C7642" t="s">
        <v>7</v>
      </c>
      <c r="D7642" t="s">
        <v>8</v>
      </c>
      <c r="E7642" t="s">
        <v>8796</v>
      </c>
      <c r="F7642">
        <v>635</v>
      </c>
      <c r="G7642">
        <v>1.4999999999999999E-2</v>
      </c>
      <c r="H7642">
        <v>0.35299999999999998</v>
      </c>
      <c r="J7642" s="1" t="str">
        <f t="shared" si="120"/>
        <v>2024-07-15-08</v>
      </c>
    </row>
    <row r="7643" spans="1:10" x14ac:dyDescent="0.45">
      <c r="A7643">
        <v>8358924</v>
      </c>
      <c r="B7643" s="1">
        <v>45488.375</v>
      </c>
      <c r="C7643" t="s">
        <v>7</v>
      </c>
      <c r="D7643" t="s">
        <v>8</v>
      </c>
      <c r="E7643" t="s">
        <v>8796</v>
      </c>
      <c r="F7643">
        <v>635</v>
      </c>
      <c r="G7643">
        <v>0</v>
      </c>
      <c r="H7643">
        <v>3.3540000000000001</v>
      </c>
      <c r="J7643" s="1" t="str">
        <f t="shared" si="120"/>
        <v>2024-07-15-09</v>
      </c>
    </row>
    <row r="7644" spans="1:10" x14ac:dyDescent="0.45">
      <c r="A7644">
        <v>8359761</v>
      </c>
      <c r="B7644" s="1">
        <v>45488.416666666664</v>
      </c>
      <c r="C7644" t="s">
        <v>7</v>
      </c>
      <c r="D7644" t="s">
        <v>8</v>
      </c>
      <c r="E7644" t="s">
        <v>8796</v>
      </c>
      <c r="F7644">
        <v>635</v>
      </c>
      <c r="G7644">
        <v>0</v>
      </c>
      <c r="H7644">
        <v>2.6389999999999998</v>
      </c>
      <c r="J7644" s="1" t="str">
        <f t="shared" si="120"/>
        <v>2024-07-15-10</v>
      </c>
    </row>
    <row r="7645" spans="1:10" x14ac:dyDescent="0.45">
      <c r="A7645">
        <v>8361296</v>
      </c>
      <c r="B7645" s="1">
        <v>45488.458333333336</v>
      </c>
      <c r="C7645" t="s">
        <v>7</v>
      </c>
      <c r="D7645" t="s">
        <v>8</v>
      </c>
      <c r="E7645" t="s">
        <v>8796</v>
      </c>
      <c r="F7645">
        <v>635</v>
      </c>
      <c r="G7645">
        <v>0.14599999999999999</v>
      </c>
      <c r="H7645">
        <v>2.2759999999999998</v>
      </c>
      <c r="J7645" s="1" t="str">
        <f t="shared" si="120"/>
        <v>2024-07-15-11</v>
      </c>
    </row>
    <row r="7646" spans="1:10" x14ac:dyDescent="0.45">
      <c r="A7646">
        <v>8362447</v>
      </c>
      <c r="B7646" s="1">
        <v>45488.5</v>
      </c>
      <c r="C7646" t="s">
        <v>7</v>
      </c>
      <c r="D7646" t="s">
        <v>8</v>
      </c>
      <c r="E7646" t="s">
        <v>8796</v>
      </c>
      <c r="F7646">
        <v>635</v>
      </c>
      <c r="G7646">
        <v>1.9910000000000001</v>
      </c>
      <c r="H7646">
        <v>2.2970000000000002</v>
      </c>
      <c r="J7646" s="1" t="str">
        <f t="shared" si="120"/>
        <v>2024-07-15-12</v>
      </c>
    </row>
    <row r="7647" spans="1:10" x14ac:dyDescent="0.45">
      <c r="A7647">
        <v>8363137</v>
      </c>
      <c r="B7647" s="1">
        <v>45488.541666666664</v>
      </c>
      <c r="C7647" t="s">
        <v>7</v>
      </c>
      <c r="D7647" t="s">
        <v>8</v>
      </c>
      <c r="E7647" t="s">
        <v>8796</v>
      </c>
      <c r="F7647">
        <v>635</v>
      </c>
      <c r="G7647">
        <v>2.919</v>
      </c>
      <c r="H7647">
        <v>1.9910000000000001</v>
      </c>
      <c r="J7647" s="1" t="str">
        <f t="shared" si="120"/>
        <v>2024-07-15-13</v>
      </c>
    </row>
    <row r="7648" spans="1:10" x14ac:dyDescent="0.45">
      <c r="A7648">
        <v>8364178</v>
      </c>
      <c r="B7648" s="1">
        <v>45488.583333333336</v>
      </c>
      <c r="C7648" t="s">
        <v>7</v>
      </c>
      <c r="D7648" t="s">
        <v>8</v>
      </c>
      <c r="E7648" t="s">
        <v>8796</v>
      </c>
      <c r="F7648">
        <v>635</v>
      </c>
      <c r="G7648">
        <v>3.032</v>
      </c>
      <c r="H7648">
        <v>1.5940000000000001</v>
      </c>
      <c r="J7648" s="1" t="str">
        <f t="shared" si="120"/>
        <v>2024-07-15-14</v>
      </c>
    </row>
    <row r="7649" spans="1:10" x14ac:dyDescent="0.45">
      <c r="A7649">
        <v>8365425</v>
      </c>
      <c r="B7649" s="1">
        <v>45488.625</v>
      </c>
      <c r="C7649" t="s">
        <v>7</v>
      </c>
      <c r="D7649" t="s">
        <v>8</v>
      </c>
      <c r="E7649" t="s">
        <v>8796</v>
      </c>
      <c r="F7649">
        <v>635</v>
      </c>
      <c r="G7649">
        <v>1.8120000000000001</v>
      </c>
      <c r="H7649">
        <v>0.87</v>
      </c>
      <c r="J7649" s="1" t="str">
        <f t="shared" si="120"/>
        <v>2024-07-15-15</v>
      </c>
    </row>
    <row r="7650" spans="1:10" x14ac:dyDescent="0.45">
      <c r="A7650">
        <v>8366639</v>
      </c>
      <c r="B7650" s="1">
        <v>45488.666666666664</v>
      </c>
      <c r="C7650" t="s">
        <v>7</v>
      </c>
      <c r="D7650" t="s">
        <v>8</v>
      </c>
      <c r="E7650" t="s">
        <v>8796</v>
      </c>
      <c r="F7650">
        <v>635</v>
      </c>
      <c r="G7650">
        <v>8.0000000000000002E-3</v>
      </c>
      <c r="H7650">
        <v>0.68899999999999995</v>
      </c>
      <c r="J7650" s="1" t="str">
        <f t="shared" si="120"/>
        <v>2024-07-15-16</v>
      </c>
    </row>
    <row r="7651" spans="1:10" x14ac:dyDescent="0.45">
      <c r="A7651">
        <v>8367418</v>
      </c>
      <c r="B7651" s="1">
        <v>45488.708333333336</v>
      </c>
      <c r="C7651" t="s">
        <v>7</v>
      </c>
      <c r="D7651" t="s">
        <v>8</v>
      </c>
      <c r="E7651" t="s">
        <v>8796</v>
      </c>
      <c r="F7651">
        <v>635</v>
      </c>
      <c r="G7651">
        <v>0.38700000000000001</v>
      </c>
      <c r="H7651">
        <v>0.122</v>
      </c>
      <c r="J7651" s="1" t="str">
        <f t="shared" si="120"/>
        <v>2024-07-15-17</v>
      </c>
    </row>
    <row r="7652" spans="1:10" x14ac:dyDescent="0.45">
      <c r="A7652">
        <v>8368999</v>
      </c>
      <c r="B7652" s="1">
        <v>45488.75</v>
      </c>
      <c r="C7652" t="s">
        <v>7</v>
      </c>
      <c r="D7652" t="s">
        <v>8</v>
      </c>
      <c r="E7652" t="s">
        <v>8796</v>
      </c>
      <c r="F7652">
        <v>635</v>
      </c>
      <c r="G7652">
        <v>0.41499999999999998</v>
      </c>
      <c r="H7652">
        <v>2.1000000000000001E-2</v>
      </c>
      <c r="J7652" s="1" t="str">
        <f t="shared" si="120"/>
        <v>2024-07-15-18</v>
      </c>
    </row>
    <row r="7653" spans="1:10" x14ac:dyDescent="0.45">
      <c r="A7653">
        <v>8370045</v>
      </c>
      <c r="B7653" s="1">
        <v>45488.791666666664</v>
      </c>
      <c r="C7653" t="s">
        <v>7</v>
      </c>
      <c r="D7653" t="s">
        <v>8</v>
      </c>
      <c r="E7653" t="s">
        <v>8796</v>
      </c>
      <c r="F7653">
        <v>635</v>
      </c>
      <c r="G7653">
        <v>0.36</v>
      </c>
      <c r="H7653">
        <v>0</v>
      </c>
      <c r="J7653" s="1" t="str">
        <f t="shared" si="120"/>
        <v>2024-07-15-19</v>
      </c>
    </row>
    <row r="7654" spans="1:10" x14ac:dyDescent="0.45">
      <c r="A7654">
        <v>8370648</v>
      </c>
      <c r="B7654" s="1">
        <v>45488.833333333336</v>
      </c>
      <c r="C7654" t="s">
        <v>7</v>
      </c>
      <c r="D7654" t="s">
        <v>8</v>
      </c>
      <c r="E7654" t="s">
        <v>8796</v>
      </c>
      <c r="F7654">
        <v>635</v>
      </c>
      <c r="G7654">
        <v>0.28100000000000003</v>
      </c>
      <c r="H7654">
        <v>0</v>
      </c>
      <c r="J7654" s="1" t="str">
        <f t="shared" si="120"/>
        <v>2024-07-15-20</v>
      </c>
    </row>
    <row r="7655" spans="1:10" x14ac:dyDescent="0.45">
      <c r="A7655">
        <v>8372258</v>
      </c>
      <c r="B7655" s="1">
        <v>45488.875</v>
      </c>
      <c r="C7655" t="s">
        <v>7</v>
      </c>
      <c r="D7655" t="s">
        <v>8</v>
      </c>
      <c r="E7655" t="s">
        <v>8796</v>
      </c>
      <c r="F7655">
        <v>635</v>
      </c>
      <c r="G7655">
        <v>0.19800000000000001</v>
      </c>
      <c r="H7655">
        <v>0</v>
      </c>
      <c r="J7655" s="1" t="str">
        <f t="shared" si="120"/>
        <v>2024-07-15-21</v>
      </c>
    </row>
    <row r="7656" spans="1:10" x14ac:dyDescent="0.45">
      <c r="A7656">
        <v>8373665</v>
      </c>
      <c r="B7656" s="1">
        <v>45488.916666666664</v>
      </c>
      <c r="C7656" t="s">
        <v>7</v>
      </c>
      <c r="D7656" t="s">
        <v>8</v>
      </c>
      <c r="E7656" t="s">
        <v>8796</v>
      </c>
      <c r="F7656">
        <v>635</v>
      </c>
      <c r="G7656">
        <v>0.26200000000000001</v>
      </c>
      <c r="H7656">
        <v>0</v>
      </c>
      <c r="J7656" s="1" t="str">
        <f t="shared" si="120"/>
        <v>2024-07-15-22</v>
      </c>
    </row>
    <row r="7657" spans="1:10" x14ac:dyDescent="0.45">
      <c r="A7657">
        <v>8373795</v>
      </c>
      <c r="B7657" s="1">
        <v>45488.958333333336</v>
      </c>
      <c r="C7657" t="s">
        <v>7</v>
      </c>
      <c r="D7657" t="s">
        <v>8</v>
      </c>
      <c r="E7657" t="s">
        <v>8796</v>
      </c>
      <c r="F7657">
        <v>635</v>
      </c>
      <c r="G7657">
        <v>8.3000000000000004E-2</v>
      </c>
      <c r="H7657">
        <v>0</v>
      </c>
      <c r="J7657" s="1" t="str">
        <f t="shared" si="120"/>
        <v>2024-07-15-23</v>
      </c>
    </row>
    <row r="7658" spans="1:10" x14ac:dyDescent="0.45">
      <c r="A7658">
        <v>8374873</v>
      </c>
      <c r="B7658" s="1">
        <v>45489</v>
      </c>
      <c r="C7658" t="s">
        <v>7</v>
      </c>
      <c r="D7658" t="s">
        <v>8</v>
      </c>
      <c r="E7658" t="s">
        <v>8796</v>
      </c>
      <c r="F7658">
        <v>635</v>
      </c>
      <c r="G7658">
        <v>0.248</v>
      </c>
      <c r="H7658">
        <v>0</v>
      </c>
      <c r="J7658" s="1" t="str">
        <f t="shared" si="120"/>
        <v>2024-07-16-00</v>
      </c>
    </row>
    <row r="7659" spans="1:10" x14ac:dyDescent="0.45">
      <c r="A7659">
        <v>8376486</v>
      </c>
      <c r="B7659" s="1">
        <v>45489.041666666664</v>
      </c>
      <c r="C7659" t="s">
        <v>7</v>
      </c>
      <c r="D7659" t="s">
        <v>8</v>
      </c>
      <c r="E7659" t="s">
        <v>8796</v>
      </c>
      <c r="F7659">
        <v>635</v>
      </c>
      <c r="G7659">
        <v>0.29199999999999998</v>
      </c>
      <c r="H7659">
        <v>0</v>
      </c>
      <c r="J7659" s="1" t="str">
        <f t="shared" si="120"/>
        <v>2024-07-16-01</v>
      </c>
    </row>
    <row r="7660" spans="1:10" x14ac:dyDescent="0.45">
      <c r="A7660">
        <v>8377050</v>
      </c>
      <c r="B7660" s="1">
        <v>45489.083333333336</v>
      </c>
      <c r="C7660" t="s">
        <v>7</v>
      </c>
      <c r="D7660" t="s">
        <v>8</v>
      </c>
      <c r="E7660" t="s">
        <v>8796</v>
      </c>
      <c r="F7660">
        <v>635</v>
      </c>
      <c r="G7660">
        <v>0.218</v>
      </c>
      <c r="H7660">
        <v>6.0000000000000001E-3</v>
      </c>
      <c r="J7660" s="1" t="str">
        <f t="shared" si="120"/>
        <v>2024-07-16-02</v>
      </c>
    </row>
    <row r="7661" spans="1:10" x14ac:dyDescent="0.45">
      <c r="A7661">
        <v>8379069</v>
      </c>
      <c r="B7661" s="1">
        <v>45489.125</v>
      </c>
      <c r="C7661" t="s">
        <v>7</v>
      </c>
      <c r="D7661" t="s">
        <v>8</v>
      </c>
      <c r="E7661" t="s">
        <v>8796</v>
      </c>
      <c r="F7661">
        <v>635</v>
      </c>
      <c r="G7661">
        <v>9.0999999999999998E-2</v>
      </c>
      <c r="H7661">
        <v>6.9000000000000006E-2</v>
      </c>
      <c r="J7661" s="1" t="str">
        <f t="shared" si="120"/>
        <v>2024-07-16-03</v>
      </c>
    </row>
    <row r="7662" spans="1:10" x14ac:dyDescent="0.45">
      <c r="A7662">
        <v>8379557</v>
      </c>
      <c r="B7662" s="1">
        <v>45489.166666666664</v>
      </c>
      <c r="C7662" t="s">
        <v>7</v>
      </c>
      <c r="D7662" t="s">
        <v>8</v>
      </c>
      <c r="E7662" t="s">
        <v>8796</v>
      </c>
      <c r="F7662">
        <v>635</v>
      </c>
      <c r="G7662">
        <v>4.4999999999999998E-2</v>
      </c>
      <c r="H7662">
        <v>0.34499999999999997</v>
      </c>
      <c r="J7662" s="1" t="str">
        <f t="shared" si="120"/>
        <v>2024-07-16-04</v>
      </c>
    </row>
    <row r="7663" spans="1:10" x14ac:dyDescent="0.45">
      <c r="A7663">
        <v>8381377</v>
      </c>
      <c r="B7663" s="1">
        <v>45489.208333333336</v>
      </c>
      <c r="C7663" t="s">
        <v>7</v>
      </c>
      <c r="D7663" t="s">
        <v>8</v>
      </c>
      <c r="E7663" t="s">
        <v>8796</v>
      </c>
      <c r="F7663">
        <v>635</v>
      </c>
      <c r="G7663">
        <v>7.1999999999999995E-2</v>
      </c>
      <c r="H7663">
        <v>1.1870000000000001</v>
      </c>
      <c r="J7663" s="1" t="str">
        <f t="shared" si="120"/>
        <v>2024-07-16-05</v>
      </c>
    </row>
    <row r="7664" spans="1:10" x14ac:dyDescent="0.45">
      <c r="A7664">
        <v>8382161</v>
      </c>
      <c r="B7664" s="1">
        <v>45489.25</v>
      </c>
      <c r="C7664" t="s">
        <v>7</v>
      </c>
      <c r="D7664" t="s">
        <v>8</v>
      </c>
      <c r="E7664" t="s">
        <v>8796</v>
      </c>
      <c r="F7664">
        <v>635</v>
      </c>
      <c r="G7664">
        <v>0</v>
      </c>
      <c r="H7664">
        <v>1.915</v>
      </c>
      <c r="J7664" s="1" t="str">
        <f t="shared" si="120"/>
        <v>2024-07-16-06</v>
      </c>
    </row>
    <row r="7665" spans="1:10" x14ac:dyDescent="0.45">
      <c r="A7665">
        <v>8382836</v>
      </c>
      <c r="B7665" s="1">
        <v>45489.291666666664</v>
      </c>
      <c r="C7665" t="s">
        <v>7</v>
      </c>
      <c r="D7665" t="s">
        <v>8</v>
      </c>
      <c r="E7665" t="s">
        <v>8796</v>
      </c>
      <c r="F7665">
        <v>635</v>
      </c>
      <c r="G7665">
        <v>0</v>
      </c>
      <c r="H7665">
        <v>2.7559999999999998</v>
      </c>
      <c r="J7665" s="1" t="str">
        <f t="shared" si="120"/>
        <v>2024-07-16-07</v>
      </c>
    </row>
    <row r="7666" spans="1:10" x14ac:dyDescent="0.45">
      <c r="A7666">
        <v>8384140</v>
      </c>
      <c r="B7666" s="1">
        <v>45489.333333333336</v>
      </c>
      <c r="C7666" t="s">
        <v>7</v>
      </c>
      <c r="D7666" t="s">
        <v>8</v>
      </c>
      <c r="E7666" t="s">
        <v>8796</v>
      </c>
      <c r="F7666">
        <v>635</v>
      </c>
      <c r="G7666">
        <v>0</v>
      </c>
      <c r="H7666">
        <v>3.4369999999999998</v>
      </c>
      <c r="J7666" s="1" t="str">
        <f t="shared" si="120"/>
        <v>2024-07-16-08</v>
      </c>
    </row>
    <row r="7667" spans="1:10" x14ac:dyDescent="0.45">
      <c r="A7667">
        <v>8385308</v>
      </c>
      <c r="B7667" s="1">
        <v>45489.375</v>
      </c>
      <c r="C7667" t="s">
        <v>7</v>
      </c>
      <c r="D7667" t="s">
        <v>8</v>
      </c>
      <c r="E7667" t="s">
        <v>8796</v>
      </c>
      <c r="F7667">
        <v>635</v>
      </c>
      <c r="G7667">
        <v>1.4E-2</v>
      </c>
      <c r="H7667">
        <v>3.585</v>
      </c>
      <c r="J7667" s="1" t="str">
        <f t="shared" si="120"/>
        <v>2024-07-16-09</v>
      </c>
    </row>
    <row r="7668" spans="1:10" x14ac:dyDescent="0.45">
      <c r="A7668">
        <v>8386228</v>
      </c>
      <c r="B7668" s="1">
        <v>45489.416666666664</v>
      </c>
      <c r="C7668" t="s">
        <v>7</v>
      </c>
      <c r="D7668" t="s">
        <v>8</v>
      </c>
      <c r="E7668" t="s">
        <v>8796</v>
      </c>
      <c r="F7668">
        <v>635</v>
      </c>
      <c r="G7668">
        <v>0.19400000000000001</v>
      </c>
      <c r="H7668">
        <v>3.2040000000000002</v>
      </c>
      <c r="J7668" s="1" t="str">
        <f t="shared" si="120"/>
        <v>2024-07-16-10</v>
      </c>
    </row>
    <row r="7669" spans="1:10" x14ac:dyDescent="0.45">
      <c r="A7669">
        <v>8387923</v>
      </c>
      <c r="B7669" s="1">
        <v>45489.458333333336</v>
      </c>
      <c r="C7669" t="s">
        <v>7</v>
      </c>
      <c r="D7669" t="s">
        <v>8</v>
      </c>
      <c r="E7669" t="s">
        <v>8796</v>
      </c>
      <c r="F7669">
        <v>635</v>
      </c>
      <c r="G7669">
        <v>1.6E-2</v>
      </c>
      <c r="H7669">
        <v>2.831</v>
      </c>
      <c r="J7669" s="1" t="str">
        <f t="shared" si="120"/>
        <v>2024-07-16-11</v>
      </c>
    </row>
    <row r="7670" spans="1:10" x14ac:dyDescent="0.45">
      <c r="A7670">
        <v>8388574</v>
      </c>
      <c r="B7670" s="1">
        <v>45489.5</v>
      </c>
      <c r="C7670" t="s">
        <v>7</v>
      </c>
      <c r="D7670" t="s">
        <v>8</v>
      </c>
      <c r="E7670" t="s">
        <v>8796</v>
      </c>
      <c r="F7670">
        <v>635</v>
      </c>
      <c r="G7670">
        <v>0</v>
      </c>
      <c r="H7670">
        <v>3.2170000000000001</v>
      </c>
      <c r="J7670" s="1" t="str">
        <f t="shared" si="120"/>
        <v>2024-07-16-12</v>
      </c>
    </row>
    <row r="7671" spans="1:10" x14ac:dyDescent="0.45">
      <c r="A7671">
        <v>8389836</v>
      </c>
      <c r="B7671" s="1">
        <v>45489.541666666664</v>
      </c>
      <c r="C7671" t="s">
        <v>7</v>
      </c>
      <c r="D7671" t="s">
        <v>8</v>
      </c>
      <c r="E7671" t="s">
        <v>8796</v>
      </c>
      <c r="F7671">
        <v>635</v>
      </c>
      <c r="G7671">
        <v>0</v>
      </c>
      <c r="H7671">
        <v>2.7469999999999999</v>
      </c>
      <c r="J7671" s="1" t="str">
        <f t="shared" si="120"/>
        <v>2024-07-16-13</v>
      </c>
    </row>
    <row r="7672" spans="1:10" x14ac:dyDescent="0.45">
      <c r="A7672">
        <v>8390605</v>
      </c>
      <c r="B7672" s="1">
        <v>45489.583333333336</v>
      </c>
      <c r="C7672" t="s">
        <v>7</v>
      </c>
      <c r="D7672" t="s">
        <v>8</v>
      </c>
      <c r="E7672" t="s">
        <v>8796</v>
      </c>
      <c r="F7672">
        <v>635</v>
      </c>
      <c r="G7672">
        <v>0.504</v>
      </c>
      <c r="H7672">
        <v>2.145</v>
      </c>
      <c r="J7672" s="1" t="str">
        <f t="shared" si="120"/>
        <v>2024-07-16-14</v>
      </c>
    </row>
    <row r="7673" spans="1:10" x14ac:dyDescent="0.45">
      <c r="A7673">
        <v>8391973</v>
      </c>
      <c r="B7673" s="1">
        <v>45489.625</v>
      </c>
      <c r="C7673" t="s">
        <v>7</v>
      </c>
      <c r="D7673" t="s">
        <v>8</v>
      </c>
      <c r="E7673" t="s">
        <v>8796</v>
      </c>
      <c r="F7673">
        <v>635</v>
      </c>
      <c r="G7673">
        <v>0.312</v>
      </c>
      <c r="H7673">
        <v>1.1479999999999999</v>
      </c>
      <c r="J7673" s="1" t="str">
        <f t="shared" si="120"/>
        <v>2024-07-16-15</v>
      </c>
    </row>
    <row r="7674" spans="1:10" x14ac:dyDescent="0.45">
      <c r="A7674">
        <v>8393030</v>
      </c>
      <c r="B7674" s="1">
        <v>45489.666666666664</v>
      </c>
      <c r="C7674" t="s">
        <v>7</v>
      </c>
      <c r="D7674" t="s">
        <v>8</v>
      </c>
      <c r="E7674" t="s">
        <v>8796</v>
      </c>
      <c r="F7674">
        <v>635</v>
      </c>
      <c r="G7674">
        <v>7.0999999999999994E-2</v>
      </c>
      <c r="H7674">
        <v>0.19400000000000001</v>
      </c>
      <c r="J7674" s="1" t="str">
        <f t="shared" si="120"/>
        <v>2024-07-16-16</v>
      </c>
    </row>
    <row r="7675" spans="1:10" x14ac:dyDescent="0.45">
      <c r="A7675">
        <v>8393629</v>
      </c>
      <c r="B7675" s="1">
        <v>45489.708333333336</v>
      </c>
      <c r="C7675" t="s">
        <v>7</v>
      </c>
      <c r="D7675" t="s">
        <v>8</v>
      </c>
      <c r="E7675" t="s">
        <v>8796</v>
      </c>
      <c r="F7675">
        <v>635</v>
      </c>
      <c r="G7675">
        <v>0.28699999999999998</v>
      </c>
      <c r="H7675">
        <v>5.0999999999999997E-2</v>
      </c>
      <c r="J7675" s="1" t="str">
        <f t="shared" si="120"/>
        <v>2024-07-16-17</v>
      </c>
    </row>
    <row r="7676" spans="1:10" x14ac:dyDescent="0.45">
      <c r="A7676">
        <v>8395526</v>
      </c>
      <c r="B7676" s="1">
        <v>45489.75</v>
      </c>
      <c r="C7676" t="s">
        <v>7</v>
      </c>
      <c r="D7676" t="s">
        <v>8</v>
      </c>
      <c r="E7676" t="s">
        <v>8796</v>
      </c>
      <c r="F7676">
        <v>635</v>
      </c>
      <c r="G7676">
        <v>0.26800000000000002</v>
      </c>
      <c r="H7676">
        <v>0</v>
      </c>
      <c r="J7676" s="1" t="str">
        <f t="shared" si="120"/>
        <v>2024-07-16-18</v>
      </c>
    </row>
    <row r="7677" spans="1:10" x14ac:dyDescent="0.45">
      <c r="A7677">
        <v>8396349</v>
      </c>
      <c r="B7677" s="1">
        <v>45489.791666666664</v>
      </c>
      <c r="C7677" t="s">
        <v>7</v>
      </c>
      <c r="D7677" t="s">
        <v>8</v>
      </c>
      <c r="E7677" t="s">
        <v>8796</v>
      </c>
      <c r="F7677">
        <v>635</v>
      </c>
      <c r="G7677">
        <v>0.27100000000000002</v>
      </c>
      <c r="H7677">
        <v>0</v>
      </c>
      <c r="J7677" s="1" t="str">
        <f t="shared" si="120"/>
        <v>2024-07-16-19</v>
      </c>
    </row>
    <row r="7678" spans="1:10" x14ac:dyDescent="0.45">
      <c r="A7678">
        <v>8397146</v>
      </c>
      <c r="B7678" s="1">
        <v>45489.833333333336</v>
      </c>
      <c r="C7678" t="s">
        <v>7</v>
      </c>
      <c r="D7678" t="s">
        <v>8</v>
      </c>
      <c r="E7678" t="s">
        <v>8796</v>
      </c>
      <c r="F7678">
        <v>635</v>
      </c>
      <c r="G7678">
        <v>0.16200000000000001</v>
      </c>
      <c r="H7678">
        <v>0</v>
      </c>
      <c r="J7678" s="1" t="str">
        <f t="shared" si="120"/>
        <v>2024-07-16-20</v>
      </c>
    </row>
    <row r="7679" spans="1:10" x14ac:dyDescent="0.45">
      <c r="A7679">
        <v>8397833</v>
      </c>
      <c r="B7679" s="1">
        <v>45489.875</v>
      </c>
      <c r="C7679" t="s">
        <v>7</v>
      </c>
      <c r="D7679" t="s">
        <v>8</v>
      </c>
      <c r="E7679" t="s">
        <v>8796</v>
      </c>
      <c r="F7679">
        <v>635</v>
      </c>
      <c r="G7679">
        <v>0.23899999999999999</v>
      </c>
      <c r="H7679">
        <v>0</v>
      </c>
      <c r="J7679" s="1" t="str">
        <f t="shared" si="120"/>
        <v>2024-07-16-21</v>
      </c>
    </row>
    <row r="7680" spans="1:10" x14ac:dyDescent="0.45">
      <c r="A7680">
        <v>8399307</v>
      </c>
      <c r="B7680" s="1">
        <v>45489.916666666664</v>
      </c>
      <c r="C7680" t="s">
        <v>7</v>
      </c>
      <c r="D7680" t="s">
        <v>8</v>
      </c>
      <c r="E7680" t="s">
        <v>8796</v>
      </c>
      <c r="F7680">
        <v>635</v>
      </c>
      <c r="G7680">
        <v>0.29099999999999998</v>
      </c>
      <c r="H7680">
        <v>0</v>
      </c>
      <c r="J7680" s="1" t="str">
        <f t="shared" si="120"/>
        <v>2024-07-16-22</v>
      </c>
    </row>
    <row r="7681" spans="1:10" x14ac:dyDescent="0.45">
      <c r="A7681">
        <v>8400407</v>
      </c>
      <c r="B7681" s="1">
        <v>45489.958333333336</v>
      </c>
      <c r="C7681" t="s">
        <v>7</v>
      </c>
      <c r="D7681" t="s">
        <v>8</v>
      </c>
      <c r="E7681" t="s">
        <v>8796</v>
      </c>
      <c r="F7681">
        <v>635</v>
      </c>
      <c r="G7681">
        <v>0.217</v>
      </c>
      <c r="H7681">
        <v>0</v>
      </c>
      <c r="J7681" s="1" t="str">
        <f t="shared" si="120"/>
        <v>2024-07-16-23</v>
      </c>
    </row>
    <row r="7682" spans="1:10" x14ac:dyDescent="0.45">
      <c r="A7682">
        <v>8401897</v>
      </c>
      <c r="B7682" s="1">
        <v>45490</v>
      </c>
      <c r="C7682" t="s">
        <v>7</v>
      </c>
      <c r="D7682" t="s">
        <v>8</v>
      </c>
      <c r="E7682" t="s">
        <v>8796</v>
      </c>
      <c r="F7682">
        <v>635</v>
      </c>
      <c r="G7682">
        <v>0.27200000000000002</v>
      </c>
      <c r="H7682">
        <v>0</v>
      </c>
      <c r="J7682" s="1" t="str">
        <f t="shared" si="120"/>
        <v>2024-07-17-00</v>
      </c>
    </row>
    <row r="7683" spans="1:10" x14ac:dyDescent="0.45">
      <c r="A7683">
        <v>8402195</v>
      </c>
      <c r="B7683" s="1">
        <v>45490.041666666664</v>
      </c>
      <c r="C7683" t="s">
        <v>7</v>
      </c>
      <c r="D7683" t="s">
        <v>8</v>
      </c>
      <c r="E7683" t="s">
        <v>8796</v>
      </c>
      <c r="F7683">
        <v>635</v>
      </c>
      <c r="G7683">
        <v>0.20300000000000001</v>
      </c>
      <c r="H7683">
        <v>0</v>
      </c>
      <c r="J7683" s="1" t="str">
        <f t="shared" ref="J7683:J7746" si="121">TEXT(YEAR(B7683),"0000")&amp;"-"&amp;TEXT(MONTH(B7683),"00")&amp;"-"&amp;TEXT(DAY(B7683),"00")&amp;"-"&amp;TEXT(HOUR(B7683),"00")</f>
        <v>2024-07-17-01</v>
      </c>
    </row>
    <row r="7684" spans="1:10" x14ac:dyDescent="0.45">
      <c r="A7684">
        <v>8403782</v>
      </c>
      <c r="B7684" s="1">
        <v>45490.083333333336</v>
      </c>
      <c r="C7684" t="s">
        <v>7</v>
      </c>
      <c r="D7684" t="s">
        <v>8</v>
      </c>
      <c r="E7684" t="s">
        <v>8796</v>
      </c>
      <c r="F7684">
        <v>635</v>
      </c>
      <c r="G7684">
        <v>0.20599999999999999</v>
      </c>
      <c r="H7684">
        <v>5.0000000000000001E-3</v>
      </c>
      <c r="J7684" s="1" t="str">
        <f t="shared" si="121"/>
        <v>2024-07-17-02</v>
      </c>
    </row>
    <row r="7685" spans="1:10" x14ac:dyDescent="0.45">
      <c r="A7685">
        <v>8404676</v>
      </c>
      <c r="B7685" s="1">
        <v>45490.125</v>
      </c>
      <c r="C7685" t="s">
        <v>7</v>
      </c>
      <c r="D7685" t="s">
        <v>8</v>
      </c>
      <c r="E7685" t="s">
        <v>8796</v>
      </c>
      <c r="F7685">
        <v>635</v>
      </c>
      <c r="G7685">
        <v>0.32700000000000001</v>
      </c>
      <c r="H7685">
        <v>2.7E-2</v>
      </c>
      <c r="J7685" s="1" t="str">
        <f t="shared" si="121"/>
        <v>2024-07-17-03</v>
      </c>
    </row>
    <row r="7686" spans="1:10" x14ac:dyDescent="0.45">
      <c r="A7686">
        <v>8405842</v>
      </c>
      <c r="B7686" s="1">
        <v>45490.166666666664</v>
      </c>
      <c r="C7686" t="s">
        <v>7</v>
      </c>
      <c r="D7686" t="s">
        <v>8</v>
      </c>
      <c r="E7686" t="s">
        <v>8796</v>
      </c>
      <c r="F7686">
        <v>635</v>
      </c>
      <c r="G7686">
        <v>3.3000000000000002E-2</v>
      </c>
      <c r="H7686">
        <v>0.13400000000000001</v>
      </c>
      <c r="J7686" s="1" t="str">
        <f t="shared" si="121"/>
        <v>2024-07-17-04</v>
      </c>
    </row>
    <row r="7687" spans="1:10" x14ac:dyDescent="0.45">
      <c r="A7687">
        <v>8406586</v>
      </c>
      <c r="B7687" s="1">
        <v>45490.208333333336</v>
      </c>
      <c r="C7687" t="s">
        <v>7</v>
      </c>
      <c r="D7687" t="s">
        <v>8</v>
      </c>
      <c r="E7687" t="s">
        <v>8796</v>
      </c>
      <c r="F7687">
        <v>635</v>
      </c>
      <c r="G7687">
        <v>0.02</v>
      </c>
      <c r="H7687">
        <v>0.33600000000000002</v>
      </c>
      <c r="J7687" s="1" t="str">
        <f t="shared" si="121"/>
        <v>2024-07-17-05</v>
      </c>
    </row>
    <row r="7688" spans="1:10" x14ac:dyDescent="0.45">
      <c r="A7688">
        <v>8408684</v>
      </c>
      <c r="B7688" s="1">
        <v>45490.25</v>
      </c>
      <c r="C7688" t="s">
        <v>7</v>
      </c>
      <c r="D7688" t="s">
        <v>8</v>
      </c>
      <c r="E7688" t="s">
        <v>8796</v>
      </c>
      <c r="F7688">
        <v>635</v>
      </c>
      <c r="G7688">
        <v>0</v>
      </c>
      <c r="H7688">
        <v>1.087</v>
      </c>
      <c r="J7688" s="1" t="str">
        <f t="shared" si="121"/>
        <v>2024-07-17-06</v>
      </c>
    </row>
    <row r="7689" spans="1:10" x14ac:dyDescent="0.45">
      <c r="A7689">
        <v>8409484</v>
      </c>
      <c r="B7689" s="1">
        <v>45490.291666666664</v>
      </c>
      <c r="C7689" t="s">
        <v>7</v>
      </c>
      <c r="D7689" t="s">
        <v>8</v>
      </c>
      <c r="E7689" t="s">
        <v>8796</v>
      </c>
      <c r="F7689">
        <v>635</v>
      </c>
      <c r="G7689">
        <v>0</v>
      </c>
      <c r="H7689">
        <v>1.226</v>
      </c>
      <c r="J7689" s="1" t="str">
        <f t="shared" si="121"/>
        <v>2024-07-17-07</v>
      </c>
    </row>
    <row r="7690" spans="1:10" x14ac:dyDescent="0.45">
      <c r="A7690">
        <v>8410269</v>
      </c>
      <c r="B7690" s="1">
        <v>45490.333333333336</v>
      </c>
      <c r="C7690" t="s">
        <v>7</v>
      </c>
      <c r="D7690" t="s">
        <v>8</v>
      </c>
      <c r="E7690" t="s">
        <v>8796</v>
      </c>
      <c r="F7690">
        <v>635</v>
      </c>
      <c r="G7690">
        <v>0</v>
      </c>
      <c r="H7690">
        <v>2.1059999999999999</v>
      </c>
      <c r="J7690" s="1" t="str">
        <f t="shared" si="121"/>
        <v>2024-07-17-08</v>
      </c>
    </row>
    <row r="7691" spans="1:10" x14ac:dyDescent="0.45">
      <c r="A7691">
        <v>8411211</v>
      </c>
      <c r="B7691" s="1">
        <v>45490.375</v>
      </c>
      <c r="C7691" t="s">
        <v>7</v>
      </c>
      <c r="D7691" t="s">
        <v>8</v>
      </c>
      <c r="E7691" t="s">
        <v>8796</v>
      </c>
      <c r="F7691">
        <v>635</v>
      </c>
      <c r="G7691">
        <v>0</v>
      </c>
      <c r="H7691">
        <v>3.3180000000000001</v>
      </c>
      <c r="J7691" s="1" t="str">
        <f t="shared" si="121"/>
        <v>2024-07-17-09</v>
      </c>
    </row>
    <row r="7692" spans="1:10" x14ac:dyDescent="0.45">
      <c r="A7692">
        <v>8412515</v>
      </c>
      <c r="B7692" s="1">
        <v>45490.416666666664</v>
      </c>
      <c r="C7692" t="s">
        <v>7</v>
      </c>
      <c r="D7692" t="s">
        <v>8</v>
      </c>
      <c r="E7692" t="s">
        <v>8796</v>
      </c>
      <c r="F7692">
        <v>635</v>
      </c>
      <c r="G7692">
        <v>0</v>
      </c>
      <c r="H7692">
        <v>4.0460000000000003</v>
      </c>
      <c r="J7692" s="1" t="str">
        <f t="shared" si="121"/>
        <v>2024-07-17-10</v>
      </c>
    </row>
    <row r="7693" spans="1:10" x14ac:dyDescent="0.45">
      <c r="A7693">
        <v>8413178</v>
      </c>
      <c r="B7693" s="1">
        <v>45490.458333333336</v>
      </c>
      <c r="C7693" t="s">
        <v>7</v>
      </c>
      <c r="D7693" t="s">
        <v>8</v>
      </c>
      <c r="E7693" t="s">
        <v>8796</v>
      </c>
      <c r="F7693">
        <v>635</v>
      </c>
      <c r="G7693">
        <v>0</v>
      </c>
      <c r="H7693">
        <v>4.2839999999999998</v>
      </c>
      <c r="J7693" s="1" t="str">
        <f t="shared" si="121"/>
        <v>2024-07-17-11</v>
      </c>
    </row>
    <row r="7694" spans="1:10" x14ac:dyDescent="0.45">
      <c r="A7694">
        <v>8415033</v>
      </c>
      <c r="B7694" s="1">
        <v>45490.5</v>
      </c>
      <c r="C7694" t="s">
        <v>7</v>
      </c>
      <c r="D7694" t="s">
        <v>8</v>
      </c>
      <c r="E7694" t="s">
        <v>8796</v>
      </c>
      <c r="F7694">
        <v>635</v>
      </c>
      <c r="G7694">
        <v>0</v>
      </c>
      <c r="H7694">
        <v>3.9660000000000002</v>
      </c>
      <c r="J7694" s="1" t="str">
        <f t="shared" si="121"/>
        <v>2024-07-17-12</v>
      </c>
    </row>
    <row r="7695" spans="1:10" x14ac:dyDescent="0.45">
      <c r="A7695">
        <v>8416054</v>
      </c>
      <c r="B7695" s="1">
        <v>45490.541666666664</v>
      </c>
      <c r="C7695" t="s">
        <v>7</v>
      </c>
      <c r="D7695" t="s">
        <v>8</v>
      </c>
      <c r="E7695" t="s">
        <v>8796</v>
      </c>
      <c r="F7695">
        <v>635</v>
      </c>
      <c r="G7695">
        <v>0</v>
      </c>
      <c r="H7695">
        <v>3.4460000000000002</v>
      </c>
      <c r="J7695" s="1" t="str">
        <f t="shared" si="121"/>
        <v>2024-07-17-13</v>
      </c>
    </row>
    <row r="7696" spans="1:10" x14ac:dyDescent="0.45">
      <c r="A7696">
        <v>8417278</v>
      </c>
      <c r="B7696" s="1">
        <v>45490.583333333336</v>
      </c>
      <c r="C7696" t="s">
        <v>7</v>
      </c>
      <c r="D7696" t="s">
        <v>8</v>
      </c>
      <c r="E7696" t="s">
        <v>8796</v>
      </c>
      <c r="F7696">
        <v>635</v>
      </c>
      <c r="G7696">
        <v>1.484</v>
      </c>
      <c r="H7696">
        <v>1.796</v>
      </c>
      <c r="J7696" s="1" t="str">
        <f t="shared" si="121"/>
        <v>2024-07-17-14</v>
      </c>
    </row>
    <row r="7697" spans="1:10" x14ac:dyDescent="0.45">
      <c r="A7697">
        <v>8418554</v>
      </c>
      <c r="B7697" s="1">
        <v>45490.625</v>
      </c>
      <c r="C7697" t="s">
        <v>7</v>
      </c>
      <c r="D7697" t="s">
        <v>8</v>
      </c>
      <c r="E7697" t="s">
        <v>8796</v>
      </c>
      <c r="F7697">
        <v>635</v>
      </c>
      <c r="G7697">
        <v>1.48</v>
      </c>
      <c r="H7697">
        <v>1.0329999999999999</v>
      </c>
      <c r="J7697" s="1" t="str">
        <f t="shared" si="121"/>
        <v>2024-07-17-15</v>
      </c>
    </row>
    <row r="7698" spans="1:10" x14ac:dyDescent="0.45">
      <c r="A7698">
        <v>8418820</v>
      </c>
      <c r="B7698" s="1">
        <v>45490.666666666664</v>
      </c>
      <c r="C7698" t="s">
        <v>7</v>
      </c>
      <c r="D7698" t="s">
        <v>8</v>
      </c>
      <c r="E7698" t="s">
        <v>8796</v>
      </c>
      <c r="F7698">
        <v>635</v>
      </c>
      <c r="G7698">
        <v>0.247</v>
      </c>
      <c r="H7698">
        <v>0.55400000000000005</v>
      </c>
      <c r="J7698" s="1" t="str">
        <f t="shared" si="121"/>
        <v>2024-07-17-16</v>
      </c>
    </row>
    <row r="7699" spans="1:10" x14ac:dyDescent="0.45">
      <c r="A7699">
        <v>8419725</v>
      </c>
      <c r="B7699" s="1">
        <v>45490.708333333336</v>
      </c>
      <c r="C7699" t="s">
        <v>7</v>
      </c>
      <c r="D7699" t="s">
        <v>8</v>
      </c>
      <c r="E7699" t="s">
        <v>8796</v>
      </c>
      <c r="F7699">
        <v>635</v>
      </c>
      <c r="G7699">
        <v>0.20499999999999999</v>
      </c>
      <c r="H7699">
        <v>0.104</v>
      </c>
      <c r="J7699" s="1" t="str">
        <f t="shared" si="121"/>
        <v>2024-07-17-17</v>
      </c>
    </row>
    <row r="7700" spans="1:10" x14ac:dyDescent="0.45">
      <c r="A7700">
        <v>8421384</v>
      </c>
      <c r="B7700" s="1">
        <v>45490.75</v>
      </c>
      <c r="C7700" t="s">
        <v>7</v>
      </c>
      <c r="D7700" t="s">
        <v>8</v>
      </c>
      <c r="E7700" t="s">
        <v>8796</v>
      </c>
      <c r="F7700">
        <v>635</v>
      </c>
      <c r="G7700">
        <v>0.35399999999999998</v>
      </c>
      <c r="H7700">
        <v>3.5000000000000003E-2</v>
      </c>
      <c r="J7700" s="1" t="str">
        <f t="shared" si="121"/>
        <v>2024-07-17-18</v>
      </c>
    </row>
    <row r="7701" spans="1:10" x14ac:dyDescent="0.45">
      <c r="A7701">
        <v>8422141</v>
      </c>
      <c r="B7701" s="1">
        <v>45490.791666666664</v>
      </c>
      <c r="C7701" t="s">
        <v>7</v>
      </c>
      <c r="D7701" t="s">
        <v>8</v>
      </c>
      <c r="E7701" t="s">
        <v>8796</v>
      </c>
      <c r="F7701">
        <v>635</v>
      </c>
      <c r="G7701">
        <v>0.36199999999999999</v>
      </c>
      <c r="H7701">
        <v>0</v>
      </c>
      <c r="J7701" s="1" t="str">
        <f t="shared" si="121"/>
        <v>2024-07-17-19</v>
      </c>
    </row>
    <row r="7702" spans="1:10" x14ac:dyDescent="0.45">
      <c r="A7702">
        <v>8423091</v>
      </c>
      <c r="B7702" s="1">
        <v>45490.833333333336</v>
      </c>
      <c r="C7702" t="s">
        <v>7</v>
      </c>
      <c r="D7702" t="s">
        <v>8</v>
      </c>
      <c r="E7702" t="s">
        <v>8796</v>
      </c>
      <c r="F7702">
        <v>635</v>
      </c>
      <c r="G7702">
        <v>0.312</v>
      </c>
      <c r="H7702">
        <v>0</v>
      </c>
      <c r="J7702" s="1" t="str">
        <f t="shared" si="121"/>
        <v>2024-07-17-20</v>
      </c>
    </row>
    <row r="7703" spans="1:10" x14ac:dyDescent="0.45">
      <c r="A7703">
        <v>8424436</v>
      </c>
      <c r="B7703" s="1">
        <v>45490.875</v>
      </c>
      <c r="C7703" t="s">
        <v>7</v>
      </c>
      <c r="D7703" t="s">
        <v>8</v>
      </c>
      <c r="E7703" t="s">
        <v>8796</v>
      </c>
      <c r="F7703">
        <v>635</v>
      </c>
      <c r="G7703">
        <v>0.29299999999999998</v>
      </c>
      <c r="H7703">
        <v>0</v>
      </c>
      <c r="J7703" s="1" t="str">
        <f t="shared" si="121"/>
        <v>2024-07-17-21</v>
      </c>
    </row>
    <row r="7704" spans="1:10" x14ac:dyDescent="0.45">
      <c r="A7704">
        <v>8425817</v>
      </c>
      <c r="B7704" s="1">
        <v>45490.916666666664</v>
      </c>
      <c r="C7704" t="s">
        <v>7</v>
      </c>
      <c r="D7704" t="s">
        <v>8</v>
      </c>
      <c r="E7704" t="s">
        <v>8796</v>
      </c>
      <c r="F7704">
        <v>635</v>
      </c>
      <c r="G7704">
        <v>0.33800000000000002</v>
      </c>
      <c r="H7704">
        <v>0</v>
      </c>
      <c r="J7704" s="1" t="str">
        <f t="shared" si="121"/>
        <v>2024-07-17-22</v>
      </c>
    </row>
    <row r="7705" spans="1:10" x14ac:dyDescent="0.45">
      <c r="A7705">
        <v>8426466</v>
      </c>
      <c r="B7705" s="1">
        <v>45490.958333333336</v>
      </c>
      <c r="C7705" t="s">
        <v>7</v>
      </c>
      <c r="D7705" t="s">
        <v>8</v>
      </c>
      <c r="E7705" t="s">
        <v>8796</v>
      </c>
      <c r="F7705">
        <v>635</v>
      </c>
      <c r="G7705">
        <v>0.26</v>
      </c>
      <c r="H7705">
        <v>0</v>
      </c>
      <c r="J7705" s="1" t="str">
        <f t="shared" si="121"/>
        <v>2024-07-17-23</v>
      </c>
    </row>
    <row r="7706" spans="1:10" x14ac:dyDescent="0.45">
      <c r="A7706">
        <v>8427407</v>
      </c>
      <c r="B7706" s="1">
        <v>45491</v>
      </c>
      <c r="C7706" t="s">
        <v>7</v>
      </c>
      <c r="D7706" t="s">
        <v>8</v>
      </c>
      <c r="E7706" t="s">
        <v>8796</v>
      </c>
      <c r="F7706">
        <v>635</v>
      </c>
      <c r="G7706">
        <v>0.248</v>
      </c>
      <c r="H7706">
        <v>0</v>
      </c>
      <c r="J7706" s="1" t="str">
        <f t="shared" si="121"/>
        <v>2024-07-18-00</v>
      </c>
    </row>
    <row r="7707" spans="1:10" x14ac:dyDescent="0.45">
      <c r="A7707">
        <v>8429021</v>
      </c>
      <c r="B7707" s="1">
        <v>45491.041666666664</v>
      </c>
      <c r="C7707" t="s">
        <v>7</v>
      </c>
      <c r="D7707" t="s">
        <v>8</v>
      </c>
      <c r="E7707" t="s">
        <v>8796</v>
      </c>
      <c r="F7707">
        <v>635</v>
      </c>
      <c r="G7707">
        <v>0.184</v>
      </c>
      <c r="H7707">
        <v>0</v>
      </c>
      <c r="J7707" s="1" t="str">
        <f t="shared" si="121"/>
        <v>2024-07-18-01</v>
      </c>
    </row>
    <row r="7708" spans="1:10" x14ac:dyDescent="0.45">
      <c r="A7708">
        <v>8430492</v>
      </c>
      <c r="B7708" s="1">
        <v>45491.083333333336</v>
      </c>
      <c r="C7708" t="s">
        <v>7</v>
      </c>
      <c r="D7708" t="s">
        <v>8</v>
      </c>
      <c r="E7708" t="s">
        <v>8796</v>
      </c>
      <c r="F7708">
        <v>635</v>
      </c>
      <c r="G7708">
        <v>0.252</v>
      </c>
      <c r="H7708">
        <v>5.0000000000000001E-3</v>
      </c>
      <c r="J7708" s="1" t="str">
        <f t="shared" si="121"/>
        <v>2024-07-18-02</v>
      </c>
    </row>
    <row r="7709" spans="1:10" x14ac:dyDescent="0.45">
      <c r="A7709">
        <v>8431612</v>
      </c>
      <c r="B7709" s="1">
        <v>45491.125</v>
      </c>
      <c r="C7709" t="s">
        <v>7</v>
      </c>
      <c r="D7709" t="s">
        <v>8</v>
      </c>
      <c r="E7709" t="s">
        <v>8796</v>
      </c>
      <c r="F7709">
        <v>635</v>
      </c>
      <c r="G7709">
        <v>0.156</v>
      </c>
      <c r="H7709">
        <v>5.8999999999999997E-2</v>
      </c>
      <c r="J7709" s="1" t="str">
        <f t="shared" si="121"/>
        <v>2024-07-18-03</v>
      </c>
    </row>
    <row r="7710" spans="1:10" x14ac:dyDescent="0.45">
      <c r="A7710">
        <v>8432164</v>
      </c>
      <c r="B7710" s="1">
        <v>45491.166666666664</v>
      </c>
      <c r="C7710" t="s">
        <v>7</v>
      </c>
      <c r="D7710" t="s">
        <v>8</v>
      </c>
      <c r="E7710" t="s">
        <v>8796</v>
      </c>
      <c r="F7710">
        <v>635</v>
      </c>
      <c r="G7710">
        <v>0.104</v>
      </c>
      <c r="H7710">
        <v>0.17299999999999999</v>
      </c>
      <c r="J7710" s="1" t="str">
        <f t="shared" si="121"/>
        <v>2024-07-18-04</v>
      </c>
    </row>
    <row r="7711" spans="1:10" x14ac:dyDescent="0.45">
      <c r="A7711">
        <v>8433199</v>
      </c>
      <c r="B7711" s="1">
        <v>45491.208333333336</v>
      </c>
      <c r="C7711" t="s">
        <v>7</v>
      </c>
      <c r="D7711" t="s">
        <v>8</v>
      </c>
      <c r="E7711" t="s">
        <v>8796</v>
      </c>
      <c r="F7711">
        <v>635</v>
      </c>
      <c r="G7711">
        <v>0.23200000000000001</v>
      </c>
      <c r="H7711">
        <v>0.505</v>
      </c>
      <c r="J7711" s="1" t="str">
        <f t="shared" si="121"/>
        <v>2024-07-18-05</v>
      </c>
    </row>
    <row r="7712" spans="1:10" x14ac:dyDescent="0.45">
      <c r="A7712">
        <v>8434196</v>
      </c>
      <c r="B7712" s="1">
        <v>45491.25</v>
      </c>
      <c r="C7712" t="s">
        <v>7</v>
      </c>
      <c r="D7712" t="s">
        <v>8</v>
      </c>
      <c r="E7712" t="s">
        <v>8796</v>
      </c>
      <c r="F7712">
        <v>635</v>
      </c>
      <c r="G7712">
        <v>0</v>
      </c>
      <c r="H7712">
        <v>2.0249999999999999</v>
      </c>
      <c r="J7712" s="1" t="str">
        <f t="shared" si="121"/>
        <v>2024-07-18-06</v>
      </c>
    </row>
    <row r="7713" spans="1:10" x14ac:dyDescent="0.45">
      <c r="A7713">
        <v>8435958</v>
      </c>
      <c r="B7713" s="1">
        <v>45491.291666666664</v>
      </c>
      <c r="C7713" t="s">
        <v>7</v>
      </c>
      <c r="D7713" t="s">
        <v>8</v>
      </c>
      <c r="E7713" t="s">
        <v>8796</v>
      </c>
      <c r="F7713">
        <v>635</v>
      </c>
      <c r="G7713">
        <v>0</v>
      </c>
      <c r="H7713">
        <v>2.3639999999999999</v>
      </c>
      <c r="J7713" s="1" t="str">
        <f t="shared" si="121"/>
        <v>2024-07-18-07</v>
      </c>
    </row>
    <row r="7714" spans="1:10" x14ac:dyDescent="0.45">
      <c r="A7714">
        <v>8436149</v>
      </c>
      <c r="B7714" s="1">
        <v>45491.333333333336</v>
      </c>
      <c r="C7714" t="s">
        <v>7</v>
      </c>
      <c r="D7714" t="s">
        <v>8</v>
      </c>
      <c r="E7714" t="s">
        <v>8796</v>
      </c>
      <c r="F7714">
        <v>635</v>
      </c>
      <c r="G7714">
        <v>1E-3</v>
      </c>
      <c r="H7714">
        <v>1.962</v>
      </c>
      <c r="J7714" s="1" t="str">
        <f t="shared" si="121"/>
        <v>2024-07-18-08</v>
      </c>
    </row>
    <row r="7715" spans="1:10" x14ac:dyDescent="0.45">
      <c r="A7715">
        <v>8437514</v>
      </c>
      <c r="B7715" s="1">
        <v>45491.375</v>
      </c>
      <c r="C7715" t="s">
        <v>7</v>
      </c>
      <c r="D7715" t="s">
        <v>8</v>
      </c>
      <c r="E7715" t="s">
        <v>8796</v>
      </c>
      <c r="F7715">
        <v>635</v>
      </c>
      <c r="G7715">
        <v>0.151</v>
      </c>
      <c r="H7715">
        <v>2.919</v>
      </c>
      <c r="J7715" s="1" t="str">
        <f t="shared" si="121"/>
        <v>2024-07-18-09</v>
      </c>
    </row>
    <row r="7716" spans="1:10" x14ac:dyDescent="0.45">
      <c r="A7716">
        <v>8439093</v>
      </c>
      <c r="B7716" s="1">
        <v>45491.416666666664</v>
      </c>
      <c r="C7716" t="s">
        <v>7</v>
      </c>
      <c r="D7716" t="s">
        <v>8</v>
      </c>
      <c r="E7716" t="s">
        <v>8796</v>
      </c>
      <c r="F7716">
        <v>635</v>
      </c>
      <c r="G7716">
        <v>1.232</v>
      </c>
      <c r="H7716">
        <v>1.7250000000000001</v>
      </c>
      <c r="J7716" s="1" t="str">
        <f t="shared" si="121"/>
        <v>2024-07-18-10</v>
      </c>
    </row>
    <row r="7717" spans="1:10" x14ac:dyDescent="0.45">
      <c r="A7717">
        <v>8440377</v>
      </c>
      <c r="B7717" s="1">
        <v>45491.458333333336</v>
      </c>
      <c r="C7717" t="s">
        <v>7</v>
      </c>
      <c r="D7717" t="s">
        <v>8</v>
      </c>
      <c r="E7717" t="s">
        <v>8796</v>
      </c>
      <c r="F7717">
        <v>635</v>
      </c>
      <c r="G7717">
        <v>0.40899999999999997</v>
      </c>
      <c r="H7717">
        <v>2.2229999999999999</v>
      </c>
      <c r="J7717" s="1" t="str">
        <f t="shared" si="121"/>
        <v>2024-07-18-11</v>
      </c>
    </row>
    <row r="7718" spans="1:10" x14ac:dyDescent="0.45">
      <c r="A7718">
        <v>8440648</v>
      </c>
      <c r="B7718" s="1">
        <v>45491.5</v>
      </c>
      <c r="C7718" t="s">
        <v>7</v>
      </c>
      <c r="D7718" t="s">
        <v>8</v>
      </c>
      <c r="E7718" t="s">
        <v>8796</v>
      </c>
      <c r="F7718">
        <v>635</v>
      </c>
      <c r="G7718">
        <v>0.65200000000000002</v>
      </c>
      <c r="H7718">
        <v>1.8120000000000001</v>
      </c>
      <c r="J7718" s="1" t="str">
        <f t="shared" si="121"/>
        <v>2024-07-18-12</v>
      </c>
    </row>
    <row r="7719" spans="1:10" x14ac:dyDescent="0.45">
      <c r="A7719">
        <v>8442154</v>
      </c>
      <c r="B7719" s="1">
        <v>45491.541666666664</v>
      </c>
      <c r="C7719" t="s">
        <v>7</v>
      </c>
      <c r="D7719" t="s">
        <v>8</v>
      </c>
      <c r="E7719" t="s">
        <v>8796</v>
      </c>
      <c r="F7719">
        <v>635</v>
      </c>
      <c r="G7719">
        <v>9.0999999999999998E-2</v>
      </c>
      <c r="H7719">
        <v>2.254</v>
      </c>
      <c r="J7719" s="1" t="str">
        <f t="shared" si="121"/>
        <v>2024-07-18-13</v>
      </c>
    </row>
    <row r="7720" spans="1:10" x14ac:dyDescent="0.45">
      <c r="A7720">
        <v>8442905</v>
      </c>
      <c r="B7720" s="1">
        <v>45491.583333333336</v>
      </c>
      <c r="C7720" t="s">
        <v>7</v>
      </c>
      <c r="D7720" t="s">
        <v>8</v>
      </c>
      <c r="E7720" t="s">
        <v>8796</v>
      </c>
      <c r="F7720">
        <v>635</v>
      </c>
      <c r="G7720">
        <v>0</v>
      </c>
      <c r="H7720">
        <v>1.6639999999999999</v>
      </c>
      <c r="J7720" s="1" t="str">
        <f t="shared" si="121"/>
        <v>2024-07-18-14</v>
      </c>
    </row>
    <row r="7721" spans="1:10" x14ac:dyDescent="0.45">
      <c r="A7721">
        <v>8444030</v>
      </c>
      <c r="B7721" s="1">
        <v>45491.625</v>
      </c>
      <c r="C7721" t="s">
        <v>7</v>
      </c>
      <c r="D7721" t="s">
        <v>8</v>
      </c>
      <c r="E7721" t="s">
        <v>8796</v>
      </c>
      <c r="F7721">
        <v>635</v>
      </c>
      <c r="G7721">
        <v>0</v>
      </c>
      <c r="H7721">
        <v>1.1259999999999999</v>
      </c>
      <c r="J7721" s="1" t="str">
        <f t="shared" si="121"/>
        <v>2024-07-18-15</v>
      </c>
    </row>
    <row r="7722" spans="1:10" x14ac:dyDescent="0.45">
      <c r="A7722">
        <v>8445739</v>
      </c>
      <c r="B7722" s="1">
        <v>45491.666666666664</v>
      </c>
      <c r="C7722" t="s">
        <v>7</v>
      </c>
      <c r="D7722" t="s">
        <v>8</v>
      </c>
      <c r="E7722" t="s">
        <v>8796</v>
      </c>
      <c r="F7722">
        <v>635</v>
      </c>
      <c r="G7722">
        <v>0.01</v>
      </c>
      <c r="H7722">
        <v>0.378</v>
      </c>
      <c r="J7722" s="1" t="str">
        <f t="shared" si="121"/>
        <v>2024-07-18-16</v>
      </c>
    </row>
    <row r="7723" spans="1:10" x14ac:dyDescent="0.45">
      <c r="A7723">
        <v>8446408</v>
      </c>
      <c r="B7723" s="1">
        <v>45491.708333333336</v>
      </c>
      <c r="C7723" t="s">
        <v>7</v>
      </c>
      <c r="D7723" t="s">
        <v>8</v>
      </c>
      <c r="E7723" t="s">
        <v>8796</v>
      </c>
      <c r="F7723">
        <v>635</v>
      </c>
      <c r="G7723">
        <v>0.17499999999999999</v>
      </c>
      <c r="H7723">
        <v>5.1999999999999998E-2</v>
      </c>
      <c r="J7723" s="1" t="str">
        <f t="shared" si="121"/>
        <v>2024-07-18-17</v>
      </c>
    </row>
    <row r="7724" spans="1:10" x14ac:dyDescent="0.45">
      <c r="A7724">
        <v>8447282</v>
      </c>
      <c r="B7724" s="1">
        <v>45491.75</v>
      </c>
      <c r="C7724" t="s">
        <v>7</v>
      </c>
      <c r="D7724" t="s">
        <v>8</v>
      </c>
      <c r="E7724" t="s">
        <v>8796</v>
      </c>
      <c r="F7724">
        <v>635</v>
      </c>
      <c r="G7724">
        <v>0.25</v>
      </c>
      <c r="H7724">
        <v>0.01</v>
      </c>
      <c r="J7724" s="1" t="str">
        <f t="shared" si="121"/>
        <v>2024-07-18-18</v>
      </c>
    </row>
    <row r="7725" spans="1:10" x14ac:dyDescent="0.45">
      <c r="A7725">
        <v>8448642</v>
      </c>
      <c r="B7725" s="1">
        <v>45491.791666666664</v>
      </c>
      <c r="C7725" t="s">
        <v>7</v>
      </c>
      <c r="D7725" t="s">
        <v>8</v>
      </c>
      <c r="E7725" t="s">
        <v>8796</v>
      </c>
      <c r="F7725">
        <v>635</v>
      </c>
      <c r="G7725">
        <v>0.26800000000000002</v>
      </c>
      <c r="H7725">
        <v>0</v>
      </c>
      <c r="J7725" s="1" t="str">
        <f t="shared" si="121"/>
        <v>2024-07-18-19</v>
      </c>
    </row>
    <row r="7726" spans="1:10" x14ac:dyDescent="0.45">
      <c r="A7726">
        <v>8450258</v>
      </c>
      <c r="B7726" s="1">
        <v>45491.833333333336</v>
      </c>
      <c r="C7726" t="s">
        <v>7</v>
      </c>
      <c r="D7726" t="s">
        <v>8</v>
      </c>
      <c r="E7726" t="s">
        <v>8796</v>
      </c>
      <c r="F7726">
        <v>635</v>
      </c>
      <c r="G7726">
        <v>0.26600000000000001</v>
      </c>
      <c r="H7726">
        <v>0</v>
      </c>
      <c r="J7726" s="1" t="str">
        <f t="shared" si="121"/>
        <v>2024-07-18-20</v>
      </c>
    </row>
    <row r="7727" spans="1:10" x14ac:dyDescent="0.45">
      <c r="A7727">
        <v>8450896</v>
      </c>
      <c r="B7727" s="1">
        <v>45491.875</v>
      </c>
      <c r="C7727" t="s">
        <v>7</v>
      </c>
      <c r="D7727" t="s">
        <v>8</v>
      </c>
      <c r="E7727" t="s">
        <v>8796</v>
      </c>
      <c r="F7727">
        <v>635</v>
      </c>
      <c r="G7727">
        <v>0.115</v>
      </c>
      <c r="H7727">
        <v>0</v>
      </c>
      <c r="J7727" s="1" t="str">
        <f t="shared" si="121"/>
        <v>2024-07-18-21</v>
      </c>
    </row>
    <row r="7728" spans="1:10" x14ac:dyDescent="0.45">
      <c r="A7728">
        <v>8452199</v>
      </c>
      <c r="B7728" s="1">
        <v>45491.916666666664</v>
      </c>
      <c r="C7728" t="s">
        <v>7</v>
      </c>
      <c r="D7728" t="s">
        <v>8</v>
      </c>
      <c r="E7728" t="s">
        <v>8796</v>
      </c>
      <c r="F7728">
        <v>635</v>
      </c>
      <c r="G7728">
        <v>0.216</v>
      </c>
      <c r="H7728">
        <v>0</v>
      </c>
      <c r="J7728" s="1" t="str">
        <f t="shared" si="121"/>
        <v>2024-07-18-22</v>
      </c>
    </row>
    <row r="7729" spans="1:10" x14ac:dyDescent="0.45">
      <c r="A7729">
        <v>8453595</v>
      </c>
      <c r="B7729" s="1">
        <v>45491.958333333336</v>
      </c>
      <c r="C7729" t="s">
        <v>7</v>
      </c>
      <c r="D7729" t="s">
        <v>8</v>
      </c>
      <c r="E7729" t="s">
        <v>8796</v>
      </c>
      <c r="F7729">
        <v>635</v>
      </c>
      <c r="G7729">
        <v>0.25600000000000001</v>
      </c>
      <c r="H7729">
        <v>0</v>
      </c>
      <c r="J7729" s="1" t="str">
        <f t="shared" si="121"/>
        <v>2024-07-18-23</v>
      </c>
    </row>
    <row r="7730" spans="1:10" x14ac:dyDescent="0.45">
      <c r="A7730">
        <v>8454118</v>
      </c>
      <c r="B7730" s="1">
        <v>45492</v>
      </c>
      <c r="C7730" t="s">
        <v>7</v>
      </c>
      <c r="D7730" t="s">
        <v>8</v>
      </c>
      <c r="E7730" t="s">
        <v>8796</v>
      </c>
      <c r="F7730">
        <v>635</v>
      </c>
      <c r="G7730">
        <v>0.23300000000000001</v>
      </c>
      <c r="H7730">
        <v>0</v>
      </c>
      <c r="J7730" s="1" t="str">
        <f t="shared" si="121"/>
        <v>2024-07-19-00</v>
      </c>
    </row>
    <row r="7731" spans="1:10" x14ac:dyDescent="0.45">
      <c r="A7731">
        <v>8455353</v>
      </c>
      <c r="B7731" s="1">
        <v>45492.041666666664</v>
      </c>
      <c r="C7731" t="s">
        <v>7</v>
      </c>
      <c r="D7731" t="s">
        <v>8</v>
      </c>
      <c r="E7731" t="s">
        <v>8796</v>
      </c>
      <c r="F7731">
        <v>635</v>
      </c>
      <c r="G7731">
        <v>0.187</v>
      </c>
      <c r="H7731">
        <v>0</v>
      </c>
      <c r="J7731" s="1" t="str">
        <f t="shared" si="121"/>
        <v>2024-07-19-01</v>
      </c>
    </row>
    <row r="7732" spans="1:10" x14ac:dyDescent="0.45">
      <c r="A7732">
        <v>8455934</v>
      </c>
      <c r="B7732" s="1">
        <v>45492.083333333336</v>
      </c>
      <c r="C7732" t="s">
        <v>7</v>
      </c>
      <c r="D7732" t="s">
        <v>8</v>
      </c>
      <c r="E7732" t="s">
        <v>8796</v>
      </c>
      <c r="F7732">
        <v>635</v>
      </c>
      <c r="G7732">
        <v>0.14099999999999999</v>
      </c>
      <c r="H7732">
        <v>2E-3</v>
      </c>
      <c r="J7732" s="1" t="str">
        <f t="shared" si="121"/>
        <v>2024-07-19-02</v>
      </c>
    </row>
    <row r="7733" spans="1:10" x14ac:dyDescent="0.45">
      <c r="A7733">
        <v>8457979</v>
      </c>
      <c r="B7733" s="1">
        <v>45492.125</v>
      </c>
      <c r="C7733" t="s">
        <v>7</v>
      </c>
      <c r="D7733" t="s">
        <v>8</v>
      </c>
      <c r="E7733" t="s">
        <v>8796</v>
      </c>
      <c r="F7733">
        <v>635</v>
      </c>
      <c r="G7733">
        <v>0.156</v>
      </c>
      <c r="H7733">
        <v>4.5999999999999999E-2</v>
      </c>
      <c r="J7733" s="1" t="str">
        <f t="shared" si="121"/>
        <v>2024-07-19-03</v>
      </c>
    </row>
    <row r="7734" spans="1:10" x14ac:dyDescent="0.45">
      <c r="A7734">
        <v>8458547</v>
      </c>
      <c r="B7734" s="1">
        <v>45492.166666666664</v>
      </c>
      <c r="C7734" t="s">
        <v>7</v>
      </c>
      <c r="D7734" t="s">
        <v>8</v>
      </c>
      <c r="E7734" t="s">
        <v>8796</v>
      </c>
      <c r="F7734">
        <v>635</v>
      </c>
      <c r="G7734">
        <v>8.7999999999999995E-2</v>
      </c>
      <c r="H7734">
        <v>0.28699999999999998</v>
      </c>
      <c r="J7734" s="1" t="str">
        <f t="shared" si="121"/>
        <v>2024-07-19-04</v>
      </c>
    </row>
    <row r="7735" spans="1:10" x14ac:dyDescent="0.45">
      <c r="A7735">
        <v>8459371</v>
      </c>
      <c r="B7735" s="1">
        <v>45492.208333333336</v>
      </c>
      <c r="C7735" t="s">
        <v>7</v>
      </c>
      <c r="D7735" t="s">
        <v>8</v>
      </c>
      <c r="E7735" t="s">
        <v>8796</v>
      </c>
      <c r="F7735">
        <v>635</v>
      </c>
      <c r="G7735">
        <v>0.128</v>
      </c>
      <c r="H7735">
        <v>0.80300000000000005</v>
      </c>
      <c r="J7735" s="1" t="str">
        <f t="shared" si="121"/>
        <v>2024-07-19-05</v>
      </c>
    </row>
    <row r="7736" spans="1:10" x14ac:dyDescent="0.45">
      <c r="A7736">
        <v>8460392</v>
      </c>
      <c r="B7736" s="1">
        <v>45492.25</v>
      </c>
      <c r="C7736" t="s">
        <v>7</v>
      </c>
      <c r="D7736" t="s">
        <v>8</v>
      </c>
      <c r="E7736" t="s">
        <v>8796</v>
      </c>
      <c r="F7736">
        <v>635</v>
      </c>
      <c r="G7736">
        <v>0</v>
      </c>
      <c r="H7736">
        <v>1.4830000000000001</v>
      </c>
      <c r="J7736" s="1" t="str">
        <f t="shared" si="121"/>
        <v>2024-07-19-06</v>
      </c>
    </row>
    <row r="7737" spans="1:10" x14ac:dyDescent="0.45">
      <c r="A7737">
        <v>8461520</v>
      </c>
      <c r="B7737" s="1">
        <v>45492.291666666664</v>
      </c>
      <c r="C7737" t="s">
        <v>7</v>
      </c>
      <c r="D7737" t="s">
        <v>8</v>
      </c>
      <c r="E7737" t="s">
        <v>8796</v>
      </c>
      <c r="F7737">
        <v>635</v>
      </c>
      <c r="G7737">
        <v>0</v>
      </c>
      <c r="H7737">
        <v>2.577</v>
      </c>
      <c r="J7737" s="1" t="str">
        <f t="shared" si="121"/>
        <v>2024-07-19-07</v>
      </c>
    </row>
    <row r="7738" spans="1:10" x14ac:dyDescent="0.45">
      <c r="A7738">
        <v>8463205</v>
      </c>
      <c r="B7738" s="1">
        <v>45492.333333333336</v>
      </c>
      <c r="C7738" t="s">
        <v>7</v>
      </c>
      <c r="D7738" t="s">
        <v>8</v>
      </c>
      <c r="E7738" t="s">
        <v>8796</v>
      </c>
      <c r="F7738">
        <v>635</v>
      </c>
      <c r="G7738">
        <v>0</v>
      </c>
      <c r="H7738">
        <v>2.903</v>
      </c>
      <c r="J7738" s="1" t="str">
        <f t="shared" si="121"/>
        <v>2024-07-19-08</v>
      </c>
    </row>
    <row r="7739" spans="1:10" x14ac:dyDescent="0.45">
      <c r="A7739">
        <v>8464569</v>
      </c>
      <c r="B7739" s="1">
        <v>45492.375</v>
      </c>
      <c r="C7739" t="s">
        <v>7</v>
      </c>
      <c r="D7739" t="s">
        <v>8</v>
      </c>
      <c r="E7739" t="s">
        <v>8796</v>
      </c>
      <c r="F7739">
        <v>635</v>
      </c>
      <c r="G7739">
        <v>0.72799999999999998</v>
      </c>
      <c r="H7739">
        <v>2.6589999999999998</v>
      </c>
      <c r="J7739" s="1" t="str">
        <f t="shared" si="121"/>
        <v>2024-07-19-09</v>
      </c>
    </row>
    <row r="7740" spans="1:10" x14ac:dyDescent="0.45">
      <c r="A7740">
        <v>8464712</v>
      </c>
      <c r="B7740" s="1">
        <v>45492.416666666664</v>
      </c>
      <c r="C7740" t="s">
        <v>7</v>
      </c>
      <c r="D7740" t="s">
        <v>8</v>
      </c>
      <c r="E7740" t="s">
        <v>8796</v>
      </c>
      <c r="F7740">
        <v>635</v>
      </c>
      <c r="G7740">
        <v>1.649</v>
      </c>
      <c r="H7740">
        <v>2.468</v>
      </c>
      <c r="J7740" s="1" t="str">
        <f t="shared" si="121"/>
        <v>2024-07-19-10</v>
      </c>
    </row>
    <row r="7741" spans="1:10" x14ac:dyDescent="0.45">
      <c r="A7741">
        <v>8466788</v>
      </c>
      <c r="B7741" s="1">
        <v>45492.458333333336</v>
      </c>
      <c r="C7741" t="s">
        <v>7</v>
      </c>
      <c r="D7741" t="s">
        <v>8</v>
      </c>
      <c r="E7741" t="s">
        <v>8796</v>
      </c>
      <c r="F7741">
        <v>635</v>
      </c>
      <c r="G7741">
        <v>0</v>
      </c>
      <c r="H7741">
        <v>2.7090000000000001</v>
      </c>
      <c r="J7741" s="1" t="str">
        <f t="shared" si="121"/>
        <v>2024-07-19-11</v>
      </c>
    </row>
    <row r="7742" spans="1:10" x14ac:dyDescent="0.45">
      <c r="A7742">
        <v>8467154</v>
      </c>
      <c r="B7742" s="1">
        <v>45492.5</v>
      </c>
      <c r="C7742" t="s">
        <v>7</v>
      </c>
      <c r="D7742" t="s">
        <v>8</v>
      </c>
      <c r="E7742" t="s">
        <v>8796</v>
      </c>
      <c r="F7742">
        <v>635</v>
      </c>
      <c r="G7742">
        <v>0</v>
      </c>
      <c r="H7742">
        <v>1.7989999999999999</v>
      </c>
      <c r="J7742" s="1" t="str">
        <f t="shared" si="121"/>
        <v>2024-07-19-12</v>
      </c>
    </row>
    <row r="7743" spans="1:10" x14ac:dyDescent="0.45">
      <c r="A7743">
        <v>8468435</v>
      </c>
      <c r="B7743" s="1">
        <v>45492.541666666664</v>
      </c>
      <c r="C7743" t="s">
        <v>7</v>
      </c>
      <c r="D7743" t="s">
        <v>8</v>
      </c>
      <c r="E7743" t="s">
        <v>8796</v>
      </c>
      <c r="F7743">
        <v>635</v>
      </c>
      <c r="G7743">
        <v>0.63700000000000001</v>
      </c>
      <c r="H7743">
        <v>2.2890000000000001</v>
      </c>
      <c r="J7743" s="1" t="str">
        <f t="shared" si="121"/>
        <v>2024-07-19-13</v>
      </c>
    </row>
    <row r="7744" spans="1:10" x14ac:dyDescent="0.45">
      <c r="A7744">
        <v>8469893</v>
      </c>
      <c r="B7744" s="1">
        <v>45492.583333333336</v>
      </c>
      <c r="C7744" t="s">
        <v>7</v>
      </c>
      <c r="D7744" t="s">
        <v>8</v>
      </c>
      <c r="E7744" t="s">
        <v>8796</v>
      </c>
      <c r="F7744">
        <v>635</v>
      </c>
      <c r="G7744">
        <v>0</v>
      </c>
      <c r="H7744">
        <v>2.1709999999999998</v>
      </c>
      <c r="J7744" s="1" t="str">
        <f t="shared" si="121"/>
        <v>2024-07-19-14</v>
      </c>
    </row>
    <row r="7745" spans="1:10" x14ac:dyDescent="0.45">
      <c r="A7745">
        <v>8470292</v>
      </c>
      <c r="B7745" s="1">
        <v>45492.625</v>
      </c>
      <c r="C7745" t="s">
        <v>7</v>
      </c>
      <c r="D7745" t="s">
        <v>8</v>
      </c>
      <c r="E7745" t="s">
        <v>8796</v>
      </c>
      <c r="F7745">
        <v>635</v>
      </c>
      <c r="G7745">
        <v>0.17699999999999999</v>
      </c>
      <c r="H7745">
        <v>1.3009999999999999</v>
      </c>
      <c r="J7745" s="1" t="str">
        <f t="shared" si="121"/>
        <v>2024-07-19-15</v>
      </c>
    </row>
    <row r="7746" spans="1:10" x14ac:dyDescent="0.45">
      <c r="A7746">
        <v>8471241</v>
      </c>
      <c r="B7746" s="1">
        <v>45492.666666666664</v>
      </c>
      <c r="C7746" t="s">
        <v>7</v>
      </c>
      <c r="D7746" t="s">
        <v>8</v>
      </c>
      <c r="E7746" t="s">
        <v>8796</v>
      </c>
      <c r="F7746">
        <v>635</v>
      </c>
      <c r="G7746">
        <v>6.5000000000000002E-2</v>
      </c>
      <c r="H7746">
        <v>0.78900000000000003</v>
      </c>
      <c r="J7746" s="1" t="str">
        <f t="shared" si="121"/>
        <v>2024-07-19-16</v>
      </c>
    </row>
    <row r="7747" spans="1:10" x14ac:dyDescent="0.45">
      <c r="A7747">
        <v>8473324</v>
      </c>
      <c r="B7747" s="1">
        <v>45492.708333333336</v>
      </c>
      <c r="C7747" t="s">
        <v>7</v>
      </c>
      <c r="D7747" t="s">
        <v>8</v>
      </c>
      <c r="E7747" t="s">
        <v>8796</v>
      </c>
      <c r="F7747">
        <v>635</v>
      </c>
      <c r="G7747">
        <v>0.11600000000000001</v>
      </c>
      <c r="H7747">
        <v>0.20200000000000001</v>
      </c>
      <c r="J7747" s="1" t="str">
        <f t="shared" ref="J7747:J7810" si="122">TEXT(YEAR(B7747),"0000")&amp;"-"&amp;TEXT(MONTH(B7747),"00")&amp;"-"&amp;TEXT(DAY(B7747),"00")&amp;"-"&amp;TEXT(HOUR(B7747),"00")</f>
        <v>2024-07-19-17</v>
      </c>
    </row>
    <row r="7748" spans="1:10" x14ac:dyDescent="0.45">
      <c r="A7748">
        <v>8473614</v>
      </c>
      <c r="B7748" s="1">
        <v>45492.75</v>
      </c>
      <c r="C7748" t="s">
        <v>7</v>
      </c>
      <c r="D7748" t="s">
        <v>8</v>
      </c>
      <c r="E7748" t="s">
        <v>8796</v>
      </c>
      <c r="F7748">
        <v>635</v>
      </c>
      <c r="G7748">
        <v>0.41899999999999998</v>
      </c>
      <c r="H7748">
        <v>1.6E-2</v>
      </c>
      <c r="J7748" s="1" t="str">
        <f t="shared" si="122"/>
        <v>2024-07-19-18</v>
      </c>
    </row>
    <row r="7749" spans="1:10" x14ac:dyDescent="0.45">
      <c r="A7749">
        <v>8474744</v>
      </c>
      <c r="B7749" s="1">
        <v>45492.791666666664</v>
      </c>
      <c r="C7749" t="s">
        <v>7</v>
      </c>
      <c r="D7749" t="s">
        <v>8</v>
      </c>
      <c r="E7749" t="s">
        <v>8796</v>
      </c>
      <c r="F7749">
        <v>635</v>
      </c>
      <c r="G7749">
        <v>0.27900000000000003</v>
      </c>
      <c r="H7749">
        <v>0</v>
      </c>
      <c r="J7749" s="1" t="str">
        <f t="shared" si="122"/>
        <v>2024-07-19-19</v>
      </c>
    </row>
    <row r="7750" spans="1:10" x14ac:dyDescent="0.45">
      <c r="A7750">
        <v>8475859</v>
      </c>
      <c r="B7750" s="1">
        <v>45492.833333333336</v>
      </c>
      <c r="C7750" t="s">
        <v>7</v>
      </c>
      <c r="D7750" t="s">
        <v>8</v>
      </c>
      <c r="E7750" t="s">
        <v>8796</v>
      </c>
      <c r="F7750">
        <v>635</v>
      </c>
      <c r="G7750">
        <v>0.30199999999999999</v>
      </c>
      <c r="H7750">
        <v>0</v>
      </c>
      <c r="J7750" s="1" t="str">
        <f t="shared" si="122"/>
        <v>2024-07-19-20</v>
      </c>
    </row>
    <row r="7751" spans="1:10" x14ac:dyDescent="0.45">
      <c r="A7751">
        <v>8476812</v>
      </c>
      <c r="B7751" s="1">
        <v>45492.875</v>
      </c>
      <c r="C7751" t="s">
        <v>7</v>
      </c>
      <c r="D7751" t="s">
        <v>8</v>
      </c>
      <c r="E7751" t="s">
        <v>8796</v>
      </c>
      <c r="F7751">
        <v>635</v>
      </c>
      <c r="G7751">
        <v>0.3</v>
      </c>
      <c r="H7751">
        <v>0</v>
      </c>
      <c r="J7751" s="1" t="str">
        <f t="shared" si="122"/>
        <v>2024-07-19-21</v>
      </c>
    </row>
    <row r="7752" spans="1:10" x14ac:dyDescent="0.45">
      <c r="A7752">
        <v>8478179</v>
      </c>
      <c r="B7752" s="1">
        <v>45492.916666666664</v>
      </c>
      <c r="C7752" t="s">
        <v>7</v>
      </c>
      <c r="D7752" t="s">
        <v>8</v>
      </c>
      <c r="E7752" t="s">
        <v>8796</v>
      </c>
      <c r="F7752">
        <v>635</v>
      </c>
      <c r="G7752">
        <v>0.155</v>
      </c>
      <c r="H7752">
        <v>0</v>
      </c>
      <c r="J7752" s="1" t="str">
        <f t="shared" si="122"/>
        <v>2024-07-19-22</v>
      </c>
    </row>
    <row r="7753" spans="1:10" x14ac:dyDescent="0.45">
      <c r="A7753">
        <v>8478941</v>
      </c>
      <c r="B7753" s="1">
        <v>45492.958333333336</v>
      </c>
      <c r="C7753" t="s">
        <v>7</v>
      </c>
      <c r="D7753" t="s">
        <v>8</v>
      </c>
      <c r="E7753" t="s">
        <v>8796</v>
      </c>
      <c r="F7753">
        <v>635</v>
      </c>
      <c r="G7753">
        <v>0.13400000000000001</v>
      </c>
      <c r="H7753">
        <v>0</v>
      </c>
      <c r="J7753" s="1" t="str">
        <f t="shared" si="122"/>
        <v>2024-07-19-23</v>
      </c>
    </row>
    <row r="7754" spans="1:10" x14ac:dyDescent="0.45">
      <c r="A7754">
        <v>8480725</v>
      </c>
      <c r="B7754" s="1">
        <v>45493</v>
      </c>
      <c r="C7754" t="s">
        <v>7</v>
      </c>
      <c r="D7754" t="s">
        <v>8</v>
      </c>
      <c r="E7754" t="s">
        <v>8796</v>
      </c>
      <c r="F7754">
        <v>635</v>
      </c>
      <c r="G7754">
        <v>0.11799999999999999</v>
      </c>
      <c r="H7754">
        <v>0</v>
      </c>
      <c r="J7754" s="1" t="str">
        <f t="shared" si="122"/>
        <v>2024-07-20-00</v>
      </c>
    </row>
    <row r="7755" spans="1:10" x14ac:dyDescent="0.45">
      <c r="A7755">
        <v>8481964</v>
      </c>
      <c r="B7755" s="1">
        <v>45493.041666666664</v>
      </c>
      <c r="C7755" t="s">
        <v>7</v>
      </c>
      <c r="D7755" t="s">
        <v>8</v>
      </c>
      <c r="E7755" t="s">
        <v>8796</v>
      </c>
      <c r="F7755">
        <v>635</v>
      </c>
      <c r="G7755">
        <v>0.27200000000000002</v>
      </c>
      <c r="H7755">
        <v>0</v>
      </c>
      <c r="J7755" s="1" t="str">
        <f t="shared" si="122"/>
        <v>2024-07-20-01</v>
      </c>
    </row>
    <row r="7756" spans="1:10" x14ac:dyDescent="0.45">
      <c r="A7756">
        <v>8483077</v>
      </c>
      <c r="B7756" s="1">
        <v>45493.083333333336</v>
      </c>
      <c r="C7756" t="s">
        <v>7</v>
      </c>
      <c r="D7756" t="s">
        <v>8</v>
      </c>
      <c r="E7756" t="s">
        <v>8796</v>
      </c>
      <c r="F7756">
        <v>635</v>
      </c>
      <c r="G7756">
        <v>0.18099999999999999</v>
      </c>
      <c r="H7756">
        <v>1E-3</v>
      </c>
      <c r="J7756" s="1" t="str">
        <f t="shared" si="122"/>
        <v>2024-07-20-02</v>
      </c>
    </row>
    <row r="7757" spans="1:10" x14ac:dyDescent="0.45">
      <c r="A7757">
        <v>8483776</v>
      </c>
      <c r="B7757" s="1">
        <v>45493.125</v>
      </c>
      <c r="C7757" t="s">
        <v>7</v>
      </c>
      <c r="D7757" t="s">
        <v>8</v>
      </c>
      <c r="E7757" t="s">
        <v>8796</v>
      </c>
      <c r="F7757">
        <v>635</v>
      </c>
      <c r="G7757">
        <v>0.13900000000000001</v>
      </c>
      <c r="H7757">
        <v>3.6999999999999998E-2</v>
      </c>
      <c r="J7757" s="1" t="str">
        <f t="shared" si="122"/>
        <v>2024-07-20-03</v>
      </c>
    </row>
    <row r="7758" spans="1:10" x14ac:dyDescent="0.45">
      <c r="A7758">
        <v>8484637</v>
      </c>
      <c r="B7758" s="1">
        <v>45493.166666666664</v>
      </c>
      <c r="C7758" t="s">
        <v>7</v>
      </c>
      <c r="D7758" t="s">
        <v>8</v>
      </c>
      <c r="E7758" t="s">
        <v>8796</v>
      </c>
      <c r="F7758">
        <v>635</v>
      </c>
      <c r="G7758">
        <v>0.13900000000000001</v>
      </c>
      <c r="H7758">
        <v>0.312</v>
      </c>
      <c r="J7758" s="1" t="str">
        <f t="shared" si="122"/>
        <v>2024-07-20-04</v>
      </c>
    </row>
    <row r="7759" spans="1:10" x14ac:dyDescent="0.45">
      <c r="A7759">
        <v>8485593</v>
      </c>
      <c r="B7759" s="1">
        <v>45493.208333333336</v>
      </c>
      <c r="C7759" t="s">
        <v>7</v>
      </c>
      <c r="D7759" t="s">
        <v>8</v>
      </c>
      <c r="E7759" t="s">
        <v>8796</v>
      </c>
      <c r="F7759">
        <v>635</v>
      </c>
      <c r="G7759">
        <v>0</v>
      </c>
      <c r="H7759">
        <v>1.121</v>
      </c>
      <c r="J7759" s="1" t="str">
        <f t="shared" si="122"/>
        <v>2024-07-20-05</v>
      </c>
    </row>
    <row r="7760" spans="1:10" x14ac:dyDescent="0.45">
      <c r="A7760">
        <v>8487339</v>
      </c>
      <c r="B7760" s="1">
        <v>45493.25</v>
      </c>
      <c r="C7760" t="s">
        <v>7</v>
      </c>
      <c r="D7760" t="s">
        <v>8</v>
      </c>
      <c r="E7760" t="s">
        <v>8796</v>
      </c>
      <c r="F7760">
        <v>635</v>
      </c>
      <c r="G7760">
        <v>0</v>
      </c>
      <c r="H7760">
        <v>1.7669999999999999</v>
      </c>
      <c r="J7760" s="1" t="str">
        <f t="shared" si="122"/>
        <v>2024-07-20-06</v>
      </c>
    </row>
    <row r="7761" spans="1:10" x14ac:dyDescent="0.45">
      <c r="A7761">
        <v>8488491</v>
      </c>
      <c r="B7761" s="1">
        <v>45493.291666666664</v>
      </c>
      <c r="C7761" t="s">
        <v>7</v>
      </c>
      <c r="D7761" t="s">
        <v>8</v>
      </c>
      <c r="E7761" t="s">
        <v>8796</v>
      </c>
      <c r="F7761">
        <v>635</v>
      </c>
      <c r="G7761">
        <v>0</v>
      </c>
      <c r="H7761">
        <v>2.7909999999999999</v>
      </c>
      <c r="J7761" s="1" t="str">
        <f t="shared" si="122"/>
        <v>2024-07-20-07</v>
      </c>
    </row>
    <row r="7762" spans="1:10" x14ac:dyDescent="0.45">
      <c r="A7762">
        <v>8489190</v>
      </c>
      <c r="B7762" s="1">
        <v>45493.333333333336</v>
      </c>
      <c r="C7762" t="s">
        <v>7</v>
      </c>
      <c r="D7762" t="s">
        <v>8</v>
      </c>
      <c r="E7762" t="s">
        <v>8796</v>
      </c>
      <c r="F7762">
        <v>635</v>
      </c>
      <c r="G7762">
        <v>0</v>
      </c>
      <c r="H7762">
        <v>3.399</v>
      </c>
      <c r="J7762" s="1" t="str">
        <f t="shared" si="122"/>
        <v>2024-07-20-08</v>
      </c>
    </row>
    <row r="7763" spans="1:10" x14ac:dyDescent="0.45">
      <c r="A7763">
        <v>8490676</v>
      </c>
      <c r="B7763" s="1">
        <v>45493.375</v>
      </c>
      <c r="C7763" t="s">
        <v>7</v>
      </c>
      <c r="D7763" t="s">
        <v>8</v>
      </c>
      <c r="E7763" t="s">
        <v>8796</v>
      </c>
      <c r="F7763">
        <v>635</v>
      </c>
      <c r="G7763">
        <v>2.0739999999999998</v>
      </c>
      <c r="H7763">
        <v>2.88</v>
      </c>
      <c r="J7763" s="1" t="str">
        <f t="shared" si="122"/>
        <v>2024-07-20-09</v>
      </c>
    </row>
    <row r="7764" spans="1:10" x14ac:dyDescent="0.45">
      <c r="A7764">
        <v>8491933</v>
      </c>
      <c r="B7764" s="1">
        <v>45493.416666666664</v>
      </c>
      <c r="C7764" t="s">
        <v>7</v>
      </c>
      <c r="D7764" t="s">
        <v>8</v>
      </c>
      <c r="E7764" t="s">
        <v>8796</v>
      </c>
      <c r="F7764">
        <v>635</v>
      </c>
      <c r="G7764">
        <v>0.84599999999999997</v>
      </c>
      <c r="H7764">
        <v>3.5409999999999999</v>
      </c>
      <c r="J7764" s="1" t="str">
        <f t="shared" si="122"/>
        <v>2024-07-20-10</v>
      </c>
    </row>
    <row r="7765" spans="1:10" x14ac:dyDescent="0.45">
      <c r="A7765">
        <v>8492717</v>
      </c>
      <c r="B7765" s="1">
        <v>45493.458333333336</v>
      </c>
      <c r="C7765" t="s">
        <v>7</v>
      </c>
      <c r="D7765" t="s">
        <v>8</v>
      </c>
      <c r="E7765" t="s">
        <v>8796</v>
      </c>
      <c r="F7765">
        <v>635</v>
      </c>
      <c r="G7765">
        <v>0</v>
      </c>
      <c r="H7765">
        <v>4.0449999999999999</v>
      </c>
      <c r="J7765" s="1" t="str">
        <f t="shared" si="122"/>
        <v>2024-07-20-11</v>
      </c>
    </row>
    <row r="7766" spans="1:10" x14ac:dyDescent="0.45">
      <c r="A7766">
        <v>8493941</v>
      </c>
      <c r="B7766" s="1">
        <v>45493.5</v>
      </c>
      <c r="C7766" t="s">
        <v>7</v>
      </c>
      <c r="D7766" t="s">
        <v>8</v>
      </c>
      <c r="E7766" t="s">
        <v>8796</v>
      </c>
      <c r="F7766">
        <v>635</v>
      </c>
      <c r="G7766">
        <v>0</v>
      </c>
      <c r="H7766">
        <v>3.6850000000000001</v>
      </c>
      <c r="J7766" s="1" t="str">
        <f t="shared" si="122"/>
        <v>2024-07-20-12</v>
      </c>
    </row>
    <row r="7767" spans="1:10" x14ac:dyDescent="0.45">
      <c r="A7767">
        <v>8494914</v>
      </c>
      <c r="B7767" s="1">
        <v>45493.541666666664</v>
      </c>
      <c r="C7767" t="s">
        <v>7</v>
      </c>
      <c r="D7767" t="s">
        <v>8</v>
      </c>
      <c r="E7767" t="s">
        <v>8796</v>
      </c>
      <c r="F7767">
        <v>635</v>
      </c>
      <c r="G7767">
        <v>0</v>
      </c>
      <c r="H7767">
        <v>3.2370000000000001</v>
      </c>
      <c r="J7767" s="1" t="str">
        <f t="shared" si="122"/>
        <v>2024-07-20-13</v>
      </c>
    </row>
    <row r="7768" spans="1:10" x14ac:dyDescent="0.45">
      <c r="A7768">
        <v>8495537</v>
      </c>
      <c r="B7768" s="1">
        <v>45493.583333333336</v>
      </c>
      <c r="C7768" t="s">
        <v>7</v>
      </c>
      <c r="D7768" t="s">
        <v>8</v>
      </c>
      <c r="E7768" t="s">
        <v>8796</v>
      </c>
      <c r="F7768">
        <v>635</v>
      </c>
      <c r="G7768">
        <v>6.2E-2</v>
      </c>
      <c r="H7768">
        <v>2.5299999999999998</v>
      </c>
      <c r="J7768" s="1" t="str">
        <f t="shared" si="122"/>
        <v>2024-07-20-14</v>
      </c>
    </row>
    <row r="7769" spans="1:10" x14ac:dyDescent="0.45">
      <c r="A7769">
        <v>8496462</v>
      </c>
      <c r="B7769" s="1">
        <v>45493.625</v>
      </c>
      <c r="C7769" t="s">
        <v>7</v>
      </c>
      <c r="D7769" t="s">
        <v>8</v>
      </c>
      <c r="E7769" t="s">
        <v>8796</v>
      </c>
      <c r="F7769">
        <v>635</v>
      </c>
      <c r="G7769">
        <v>0.02</v>
      </c>
      <c r="H7769">
        <v>1.6619999999999999</v>
      </c>
      <c r="J7769" s="1" t="str">
        <f t="shared" si="122"/>
        <v>2024-07-20-15</v>
      </c>
    </row>
    <row r="7770" spans="1:10" x14ac:dyDescent="0.45">
      <c r="A7770">
        <v>8498064</v>
      </c>
      <c r="B7770" s="1">
        <v>45493.666666666664</v>
      </c>
      <c r="C7770" t="s">
        <v>7</v>
      </c>
      <c r="D7770" t="s">
        <v>8</v>
      </c>
      <c r="E7770" t="s">
        <v>8796</v>
      </c>
      <c r="F7770">
        <v>635</v>
      </c>
      <c r="G7770">
        <v>1.0999999999999999E-2</v>
      </c>
      <c r="H7770">
        <v>0.64300000000000002</v>
      </c>
      <c r="J7770" s="1" t="str">
        <f t="shared" si="122"/>
        <v>2024-07-20-16</v>
      </c>
    </row>
    <row r="7771" spans="1:10" x14ac:dyDescent="0.45">
      <c r="A7771">
        <v>8499028</v>
      </c>
      <c r="B7771" s="1">
        <v>45493.708333333336</v>
      </c>
      <c r="C7771" t="s">
        <v>7</v>
      </c>
      <c r="D7771" t="s">
        <v>8</v>
      </c>
      <c r="E7771" t="s">
        <v>8796</v>
      </c>
      <c r="F7771">
        <v>635</v>
      </c>
      <c r="G7771">
        <v>0.14499999999999999</v>
      </c>
      <c r="H7771">
        <v>0.12</v>
      </c>
      <c r="J7771" s="1" t="str">
        <f t="shared" si="122"/>
        <v>2024-07-20-17</v>
      </c>
    </row>
    <row r="7772" spans="1:10" x14ac:dyDescent="0.45">
      <c r="A7772">
        <v>8500475</v>
      </c>
      <c r="B7772" s="1">
        <v>45493.75</v>
      </c>
      <c r="C7772" t="s">
        <v>7</v>
      </c>
      <c r="D7772" t="s">
        <v>8</v>
      </c>
      <c r="E7772" t="s">
        <v>8796</v>
      </c>
      <c r="F7772">
        <v>635</v>
      </c>
      <c r="G7772">
        <v>0.35</v>
      </c>
      <c r="H7772">
        <v>1.4999999999999999E-2</v>
      </c>
      <c r="J7772" s="1" t="str">
        <f t="shared" si="122"/>
        <v>2024-07-20-18</v>
      </c>
    </row>
    <row r="7773" spans="1:10" x14ac:dyDescent="0.45">
      <c r="A7773">
        <v>8501790</v>
      </c>
      <c r="B7773" s="1">
        <v>45493.791666666664</v>
      </c>
      <c r="C7773" t="s">
        <v>7</v>
      </c>
      <c r="D7773" t="s">
        <v>8</v>
      </c>
      <c r="E7773" t="s">
        <v>8796</v>
      </c>
      <c r="F7773">
        <v>635</v>
      </c>
      <c r="G7773">
        <v>0.317</v>
      </c>
      <c r="H7773">
        <v>0</v>
      </c>
      <c r="J7773" s="1" t="str">
        <f t="shared" si="122"/>
        <v>2024-07-20-19</v>
      </c>
    </row>
    <row r="7774" spans="1:10" x14ac:dyDescent="0.45">
      <c r="A7774">
        <v>8502888</v>
      </c>
      <c r="B7774" s="1">
        <v>45493.833333333336</v>
      </c>
      <c r="C7774" t="s">
        <v>7</v>
      </c>
      <c r="D7774" t="s">
        <v>8</v>
      </c>
      <c r="E7774" t="s">
        <v>8796</v>
      </c>
      <c r="F7774">
        <v>635</v>
      </c>
      <c r="G7774">
        <v>0.34100000000000003</v>
      </c>
      <c r="H7774">
        <v>0</v>
      </c>
      <c r="J7774" s="1" t="str">
        <f t="shared" si="122"/>
        <v>2024-07-20-20</v>
      </c>
    </row>
    <row r="7775" spans="1:10" x14ac:dyDescent="0.45">
      <c r="A7775">
        <v>8502987</v>
      </c>
      <c r="B7775" s="1">
        <v>45493.875</v>
      </c>
      <c r="C7775" t="s">
        <v>7</v>
      </c>
      <c r="D7775" t="s">
        <v>8</v>
      </c>
      <c r="E7775" t="s">
        <v>8796</v>
      </c>
      <c r="F7775">
        <v>635</v>
      </c>
      <c r="G7775">
        <v>0.36</v>
      </c>
      <c r="H7775">
        <v>0</v>
      </c>
      <c r="J7775" s="1" t="str">
        <f t="shared" si="122"/>
        <v>2024-07-20-21</v>
      </c>
    </row>
    <row r="7776" spans="1:10" x14ac:dyDescent="0.45">
      <c r="A7776">
        <v>8504513</v>
      </c>
      <c r="B7776" s="1">
        <v>45493.916666666664</v>
      </c>
      <c r="C7776" t="s">
        <v>7</v>
      </c>
      <c r="D7776" t="s">
        <v>8</v>
      </c>
      <c r="E7776" t="s">
        <v>8796</v>
      </c>
      <c r="F7776">
        <v>635</v>
      </c>
      <c r="G7776">
        <v>0.21</v>
      </c>
      <c r="H7776">
        <v>0</v>
      </c>
      <c r="J7776" s="1" t="str">
        <f t="shared" si="122"/>
        <v>2024-07-20-22</v>
      </c>
    </row>
    <row r="7777" spans="1:10" x14ac:dyDescent="0.45">
      <c r="A7777">
        <v>8505760</v>
      </c>
      <c r="B7777" s="1">
        <v>45493.958333333336</v>
      </c>
      <c r="C7777" t="s">
        <v>7</v>
      </c>
      <c r="D7777" t="s">
        <v>8</v>
      </c>
      <c r="E7777" t="s">
        <v>8796</v>
      </c>
      <c r="F7777">
        <v>635</v>
      </c>
      <c r="G7777">
        <v>0.217</v>
      </c>
      <c r="H7777">
        <v>0</v>
      </c>
      <c r="J7777" s="1" t="str">
        <f t="shared" si="122"/>
        <v>2024-07-20-23</v>
      </c>
    </row>
    <row r="7778" spans="1:10" x14ac:dyDescent="0.45">
      <c r="A7778">
        <v>8507111</v>
      </c>
      <c r="B7778" s="1">
        <v>45494</v>
      </c>
      <c r="C7778" t="s">
        <v>7</v>
      </c>
      <c r="D7778" t="s">
        <v>8</v>
      </c>
      <c r="E7778" t="s">
        <v>8796</v>
      </c>
      <c r="F7778">
        <v>635</v>
      </c>
      <c r="G7778">
        <v>0.27900000000000003</v>
      </c>
      <c r="H7778">
        <v>0</v>
      </c>
      <c r="J7778" s="1" t="str">
        <f t="shared" si="122"/>
        <v>2024-07-21-00</v>
      </c>
    </row>
    <row r="7779" spans="1:10" x14ac:dyDescent="0.45">
      <c r="A7779">
        <v>8508373</v>
      </c>
      <c r="B7779" s="1">
        <v>45494.041666666664</v>
      </c>
      <c r="C7779" t="s">
        <v>7</v>
      </c>
      <c r="D7779" t="s">
        <v>8</v>
      </c>
      <c r="E7779" t="s">
        <v>8796</v>
      </c>
      <c r="F7779">
        <v>635</v>
      </c>
      <c r="G7779">
        <v>0.18</v>
      </c>
      <c r="H7779">
        <v>0</v>
      </c>
      <c r="J7779" s="1" t="str">
        <f t="shared" si="122"/>
        <v>2024-07-21-01</v>
      </c>
    </row>
    <row r="7780" spans="1:10" x14ac:dyDescent="0.45">
      <c r="A7780">
        <v>8508636</v>
      </c>
      <c r="B7780" s="1">
        <v>45494.083333333336</v>
      </c>
      <c r="C7780" t="s">
        <v>7</v>
      </c>
      <c r="D7780" t="s">
        <v>8</v>
      </c>
      <c r="E7780" t="s">
        <v>8796</v>
      </c>
      <c r="F7780">
        <v>635</v>
      </c>
      <c r="G7780">
        <v>0.11899999999999999</v>
      </c>
      <c r="H7780">
        <v>1E-3</v>
      </c>
      <c r="J7780" s="1" t="str">
        <f t="shared" si="122"/>
        <v>2024-07-21-02</v>
      </c>
    </row>
    <row r="7781" spans="1:10" x14ac:dyDescent="0.45">
      <c r="A7781">
        <v>8510337</v>
      </c>
      <c r="B7781" s="1">
        <v>45494.125</v>
      </c>
      <c r="C7781" t="s">
        <v>7</v>
      </c>
      <c r="D7781" t="s">
        <v>8</v>
      </c>
      <c r="E7781" t="s">
        <v>8796</v>
      </c>
      <c r="F7781">
        <v>635</v>
      </c>
      <c r="G7781">
        <v>0.20499999999999999</v>
      </c>
      <c r="H7781">
        <v>4.1000000000000002E-2</v>
      </c>
      <c r="J7781" s="1" t="str">
        <f t="shared" si="122"/>
        <v>2024-07-21-03</v>
      </c>
    </row>
    <row r="7782" spans="1:10" x14ac:dyDescent="0.45">
      <c r="A7782">
        <v>8510910</v>
      </c>
      <c r="B7782" s="1">
        <v>45494.166666666664</v>
      </c>
      <c r="C7782" t="s">
        <v>7</v>
      </c>
      <c r="D7782" t="s">
        <v>8</v>
      </c>
      <c r="E7782" t="s">
        <v>8796</v>
      </c>
      <c r="F7782">
        <v>635</v>
      </c>
      <c r="G7782">
        <v>6.0000000000000001E-3</v>
      </c>
      <c r="H7782">
        <v>0.40100000000000002</v>
      </c>
      <c r="J7782" s="1" t="str">
        <f t="shared" si="122"/>
        <v>2024-07-21-04</v>
      </c>
    </row>
    <row r="7783" spans="1:10" x14ac:dyDescent="0.45">
      <c r="A7783">
        <v>8512775</v>
      </c>
      <c r="B7783" s="1">
        <v>45494.208333333336</v>
      </c>
      <c r="C7783" t="s">
        <v>7</v>
      </c>
      <c r="D7783" t="s">
        <v>8</v>
      </c>
      <c r="E7783" t="s">
        <v>8796</v>
      </c>
      <c r="F7783">
        <v>635</v>
      </c>
      <c r="G7783">
        <v>0</v>
      </c>
      <c r="H7783">
        <v>1.2430000000000001</v>
      </c>
      <c r="J7783" s="1" t="str">
        <f t="shared" si="122"/>
        <v>2024-07-21-05</v>
      </c>
    </row>
    <row r="7784" spans="1:10" x14ac:dyDescent="0.45">
      <c r="A7784">
        <v>8513641</v>
      </c>
      <c r="B7784" s="1">
        <v>45494.25</v>
      </c>
      <c r="C7784" t="s">
        <v>7</v>
      </c>
      <c r="D7784" t="s">
        <v>8</v>
      </c>
      <c r="E7784" t="s">
        <v>8796</v>
      </c>
      <c r="F7784">
        <v>635</v>
      </c>
      <c r="G7784">
        <v>0</v>
      </c>
      <c r="H7784">
        <v>2.165</v>
      </c>
      <c r="J7784" s="1" t="str">
        <f t="shared" si="122"/>
        <v>2024-07-21-06</v>
      </c>
    </row>
    <row r="7785" spans="1:10" x14ac:dyDescent="0.45">
      <c r="A7785">
        <v>8514180</v>
      </c>
      <c r="B7785" s="1">
        <v>45494.291666666664</v>
      </c>
      <c r="C7785" t="s">
        <v>7</v>
      </c>
      <c r="D7785" t="s">
        <v>8</v>
      </c>
      <c r="E7785" t="s">
        <v>8796</v>
      </c>
      <c r="F7785">
        <v>635</v>
      </c>
      <c r="G7785">
        <v>0</v>
      </c>
      <c r="H7785">
        <v>3.085</v>
      </c>
      <c r="J7785" s="1" t="str">
        <f t="shared" si="122"/>
        <v>2024-07-21-07</v>
      </c>
    </row>
    <row r="7786" spans="1:10" x14ac:dyDescent="0.45">
      <c r="A7786">
        <v>8515980</v>
      </c>
      <c r="B7786" s="1">
        <v>45494.333333333336</v>
      </c>
      <c r="C7786" t="s">
        <v>7</v>
      </c>
      <c r="D7786" t="s">
        <v>8</v>
      </c>
      <c r="E7786" t="s">
        <v>8796</v>
      </c>
      <c r="F7786">
        <v>635</v>
      </c>
      <c r="G7786">
        <v>0</v>
      </c>
      <c r="H7786">
        <v>3.573</v>
      </c>
      <c r="J7786" s="1" t="str">
        <f t="shared" si="122"/>
        <v>2024-07-21-08</v>
      </c>
    </row>
    <row r="7787" spans="1:10" x14ac:dyDescent="0.45">
      <c r="A7787">
        <v>8516477</v>
      </c>
      <c r="B7787" s="1">
        <v>45494.375</v>
      </c>
      <c r="C7787" t="s">
        <v>7</v>
      </c>
      <c r="D7787" t="s">
        <v>8</v>
      </c>
      <c r="E7787" t="s">
        <v>8796</v>
      </c>
      <c r="F7787">
        <v>635</v>
      </c>
      <c r="G7787">
        <v>0</v>
      </c>
      <c r="H7787">
        <v>2.5019999999999998</v>
      </c>
      <c r="J7787" s="1" t="str">
        <f t="shared" si="122"/>
        <v>2024-07-21-09</v>
      </c>
    </row>
    <row r="7788" spans="1:10" x14ac:dyDescent="0.45">
      <c r="A7788">
        <v>8517302</v>
      </c>
      <c r="B7788" s="1">
        <v>45494.416666666664</v>
      </c>
      <c r="C7788" t="s">
        <v>7</v>
      </c>
      <c r="D7788" t="s">
        <v>8</v>
      </c>
      <c r="E7788" t="s">
        <v>8796</v>
      </c>
      <c r="F7788">
        <v>635</v>
      </c>
      <c r="G7788">
        <v>0</v>
      </c>
      <c r="H7788">
        <v>2.8919999999999999</v>
      </c>
      <c r="J7788" s="1" t="str">
        <f t="shared" si="122"/>
        <v>2024-07-21-10</v>
      </c>
    </row>
    <row r="7789" spans="1:10" x14ac:dyDescent="0.45">
      <c r="A7789">
        <v>8519032</v>
      </c>
      <c r="B7789" s="1">
        <v>45494.458333333336</v>
      </c>
      <c r="C7789" t="s">
        <v>7</v>
      </c>
      <c r="D7789" t="s">
        <v>8</v>
      </c>
      <c r="E7789" t="s">
        <v>8796</v>
      </c>
      <c r="F7789">
        <v>635</v>
      </c>
      <c r="G7789">
        <v>0</v>
      </c>
      <c r="H7789">
        <v>2.649</v>
      </c>
      <c r="J7789" s="1" t="str">
        <f t="shared" si="122"/>
        <v>2024-07-21-11</v>
      </c>
    </row>
    <row r="7790" spans="1:10" x14ac:dyDescent="0.45">
      <c r="A7790">
        <v>8519732</v>
      </c>
      <c r="B7790" s="1">
        <v>45494.5</v>
      </c>
      <c r="C7790" t="s">
        <v>7</v>
      </c>
      <c r="D7790" t="s">
        <v>8</v>
      </c>
      <c r="E7790" t="s">
        <v>8796</v>
      </c>
      <c r="F7790">
        <v>635</v>
      </c>
      <c r="G7790">
        <v>0.16500000000000001</v>
      </c>
      <c r="H7790">
        <v>2.7440000000000002</v>
      </c>
      <c r="J7790" s="1" t="str">
        <f t="shared" si="122"/>
        <v>2024-07-21-12</v>
      </c>
    </row>
    <row r="7791" spans="1:10" x14ac:dyDescent="0.45">
      <c r="A7791">
        <v>8521433</v>
      </c>
      <c r="B7791" s="1">
        <v>45494.541666666664</v>
      </c>
      <c r="C7791" t="s">
        <v>7</v>
      </c>
      <c r="D7791" t="s">
        <v>8</v>
      </c>
      <c r="E7791" t="s">
        <v>8796</v>
      </c>
      <c r="F7791">
        <v>635</v>
      </c>
      <c r="G7791">
        <v>0</v>
      </c>
      <c r="H7791">
        <v>3.331</v>
      </c>
      <c r="J7791" s="1" t="str">
        <f t="shared" si="122"/>
        <v>2024-07-21-13</v>
      </c>
    </row>
    <row r="7792" spans="1:10" x14ac:dyDescent="0.45">
      <c r="A7792">
        <v>8521886</v>
      </c>
      <c r="B7792" s="1">
        <v>45494.583333333336</v>
      </c>
      <c r="C7792" t="s">
        <v>7</v>
      </c>
      <c r="D7792" t="s">
        <v>8</v>
      </c>
      <c r="E7792" t="s">
        <v>8796</v>
      </c>
      <c r="F7792">
        <v>635</v>
      </c>
      <c r="G7792">
        <v>0.17899999999999999</v>
      </c>
      <c r="H7792">
        <v>2.4089999999999998</v>
      </c>
      <c r="J7792" s="1" t="str">
        <f t="shared" si="122"/>
        <v>2024-07-21-14</v>
      </c>
    </row>
    <row r="7793" spans="1:10" x14ac:dyDescent="0.45">
      <c r="A7793">
        <v>8523396</v>
      </c>
      <c r="B7793" s="1">
        <v>45494.625</v>
      </c>
      <c r="C7793" t="s">
        <v>7</v>
      </c>
      <c r="D7793" t="s">
        <v>8</v>
      </c>
      <c r="E7793" t="s">
        <v>8796</v>
      </c>
      <c r="F7793">
        <v>635</v>
      </c>
      <c r="G7793">
        <v>7.2999999999999995E-2</v>
      </c>
      <c r="H7793">
        <v>1.6459999999999999</v>
      </c>
      <c r="J7793" s="1" t="str">
        <f t="shared" si="122"/>
        <v>2024-07-21-15</v>
      </c>
    </row>
    <row r="7794" spans="1:10" x14ac:dyDescent="0.45">
      <c r="A7794">
        <v>8524317</v>
      </c>
      <c r="B7794" s="1">
        <v>45494.666666666664</v>
      </c>
      <c r="C7794" t="s">
        <v>7</v>
      </c>
      <c r="D7794" t="s">
        <v>8</v>
      </c>
      <c r="E7794" t="s">
        <v>8796</v>
      </c>
      <c r="F7794">
        <v>635</v>
      </c>
      <c r="G7794">
        <v>3.0000000000000001E-3</v>
      </c>
      <c r="H7794">
        <v>0.60499999999999998</v>
      </c>
      <c r="J7794" s="1" t="str">
        <f t="shared" si="122"/>
        <v>2024-07-21-16</v>
      </c>
    </row>
    <row r="7795" spans="1:10" x14ac:dyDescent="0.45">
      <c r="A7795">
        <v>8525668</v>
      </c>
      <c r="B7795" s="1">
        <v>45494.708333333336</v>
      </c>
      <c r="C7795" t="s">
        <v>7</v>
      </c>
      <c r="D7795" t="s">
        <v>8</v>
      </c>
      <c r="E7795" t="s">
        <v>8796</v>
      </c>
      <c r="F7795">
        <v>635</v>
      </c>
      <c r="G7795">
        <v>0.221</v>
      </c>
      <c r="H7795">
        <v>0.1</v>
      </c>
      <c r="J7795" s="1" t="str">
        <f t="shared" si="122"/>
        <v>2024-07-21-17</v>
      </c>
    </row>
    <row r="7796" spans="1:10" x14ac:dyDescent="0.45">
      <c r="A7796">
        <v>8526802</v>
      </c>
      <c r="B7796" s="1">
        <v>45494.75</v>
      </c>
      <c r="C7796" t="s">
        <v>7</v>
      </c>
      <c r="D7796" t="s">
        <v>8</v>
      </c>
      <c r="E7796" t="s">
        <v>8796</v>
      </c>
      <c r="F7796">
        <v>635</v>
      </c>
      <c r="G7796">
        <v>0.34100000000000003</v>
      </c>
      <c r="H7796">
        <v>1.0999999999999999E-2</v>
      </c>
      <c r="J7796" s="1" t="str">
        <f t="shared" si="122"/>
        <v>2024-07-21-18</v>
      </c>
    </row>
    <row r="7797" spans="1:10" x14ac:dyDescent="0.45">
      <c r="A7797">
        <v>8527096</v>
      </c>
      <c r="B7797" s="1">
        <v>45494.791666666664</v>
      </c>
      <c r="C7797" t="s">
        <v>7</v>
      </c>
      <c r="D7797" t="s">
        <v>8</v>
      </c>
      <c r="E7797" t="s">
        <v>8796</v>
      </c>
      <c r="F7797">
        <v>635</v>
      </c>
      <c r="G7797">
        <v>0.35499999999999998</v>
      </c>
      <c r="H7797">
        <v>0</v>
      </c>
      <c r="J7797" s="1" t="str">
        <f t="shared" si="122"/>
        <v>2024-07-21-19</v>
      </c>
    </row>
    <row r="7798" spans="1:10" x14ac:dyDescent="0.45">
      <c r="A7798">
        <v>8528439</v>
      </c>
      <c r="B7798" s="1">
        <v>45494.833333333336</v>
      </c>
      <c r="C7798" t="s">
        <v>7</v>
      </c>
      <c r="D7798" t="s">
        <v>8</v>
      </c>
      <c r="E7798" t="s">
        <v>8796</v>
      </c>
      <c r="F7798">
        <v>635</v>
      </c>
      <c r="G7798">
        <v>0.28599999999999998</v>
      </c>
      <c r="H7798">
        <v>0</v>
      </c>
      <c r="J7798" s="1" t="str">
        <f t="shared" si="122"/>
        <v>2024-07-21-20</v>
      </c>
    </row>
    <row r="7799" spans="1:10" x14ac:dyDescent="0.45">
      <c r="A7799">
        <v>8529907</v>
      </c>
      <c r="B7799" s="1">
        <v>45494.875</v>
      </c>
      <c r="C7799" t="s">
        <v>7</v>
      </c>
      <c r="D7799" t="s">
        <v>8</v>
      </c>
      <c r="E7799" t="s">
        <v>8796</v>
      </c>
      <c r="F7799">
        <v>635</v>
      </c>
      <c r="G7799">
        <v>0.13600000000000001</v>
      </c>
      <c r="H7799">
        <v>0</v>
      </c>
      <c r="J7799" s="1" t="str">
        <f t="shared" si="122"/>
        <v>2024-07-21-21</v>
      </c>
    </row>
    <row r="7800" spans="1:10" x14ac:dyDescent="0.45">
      <c r="A7800">
        <v>8531075</v>
      </c>
      <c r="B7800" s="1">
        <v>45494.916666666664</v>
      </c>
      <c r="C7800" t="s">
        <v>7</v>
      </c>
      <c r="D7800" t="s">
        <v>8</v>
      </c>
      <c r="E7800" t="s">
        <v>8796</v>
      </c>
      <c r="F7800">
        <v>635</v>
      </c>
      <c r="G7800">
        <v>0.14699999999999999</v>
      </c>
      <c r="H7800">
        <v>0</v>
      </c>
      <c r="J7800" s="1" t="str">
        <f t="shared" si="122"/>
        <v>2024-07-21-22</v>
      </c>
    </row>
    <row r="7801" spans="1:10" x14ac:dyDescent="0.45">
      <c r="A7801">
        <v>8531417</v>
      </c>
      <c r="B7801" s="1">
        <v>45494.958333333336</v>
      </c>
      <c r="C7801" t="s">
        <v>7</v>
      </c>
      <c r="D7801" t="s">
        <v>8</v>
      </c>
      <c r="E7801" t="s">
        <v>8796</v>
      </c>
      <c r="F7801">
        <v>635</v>
      </c>
      <c r="G7801">
        <v>0.153</v>
      </c>
      <c r="H7801">
        <v>0</v>
      </c>
      <c r="J7801" s="1" t="str">
        <f t="shared" si="122"/>
        <v>2024-07-21-23</v>
      </c>
    </row>
    <row r="7802" spans="1:10" x14ac:dyDescent="0.45">
      <c r="A7802">
        <v>8532601</v>
      </c>
      <c r="B7802" s="1">
        <v>45495</v>
      </c>
      <c r="C7802" t="s">
        <v>7</v>
      </c>
      <c r="D7802" t="s">
        <v>8</v>
      </c>
      <c r="E7802" t="s">
        <v>8796</v>
      </c>
      <c r="F7802">
        <v>635</v>
      </c>
      <c r="G7802">
        <v>0.121</v>
      </c>
      <c r="H7802">
        <v>0</v>
      </c>
      <c r="J7802" s="1" t="str">
        <f t="shared" si="122"/>
        <v>2024-07-22-00</v>
      </c>
    </row>
    <row r="7803" spans="1:10" x14ac:dyDescent="0.45">
      <c r="A7803">
        <v>8534674</v>
      </c>
      <c r="B7803" s="1">
        <v>45495.041666666664</v>
      </c>
      <c r="C7803" t="s">
        <v>7</v>
      </c>
      <c r="D7803" t="s">
        <v>8</v>
      </c>
      <c r="E7803" t="s">
        <v>8796</v>
      </c>
      <c r="F7803">
        <v>635</v>
      </c>
      <c r="G7803">
        <v>0.219</v>
      </c>
      <c r="H7803">
        <v>0</v>
      </c>
      <c r="J7803" s="1" t="str">
        <f t="shared" si="122"/>
        <v>2024-07-22-01</v>
      </c>
    </row>
    <row r="7804" spans="1:10" x14ac:dyDescent="0.45">
      <c r="A7804">
        <v>8534996</v>
      </c>
      <c r="B7804" s="1">
        <v>45495.083333333336</v>
      </c>
      <c r="C7804" t="s">
        <v>7</v>
      </c>
      <c r="D7804" t="s">
        <v>8</v>
      </c>
      <c r="E7804" t="s">
        <v>8796</v>
      </c>
      <c r="F7804">
        <v>635</v>
      </c>
      <c r="G7804">
        <v>0.254</v>
      </c>
      <c r="H7804">
        <v>1E-3</v>
      </c>
      <c r="J7804" s="1" t="str">
        <f t="shared" si="122"/>
        <v>2024-07-22-02</v>
      </c>
    </row>
    <row r="7805" spans="1:10" x14ac:dyDescent="0.45">
      <c r="A7805">
        <v>8536391</v>
      </c>
      <c r="B7805" s="1">
        <v>45495.125</v>
      </c>
      <c r="C7805" t="s">
        <v>7</v>
      </c>
      <c r="D7805" t="s">
        <v>8</v>
      </c>
      <c r="E7805" t="s">
        <v>8796</v>
      </c>
      <c r="F7805">
        <v>635</v>
      </c>
      <c r="G7805">
        <v>0.26500000000000001</v>
      </c>
      <c r="H7805">
        <v>3.4000000000000002E-2</v>
      </c>
      <c r="J7805" s="1" t="str">
        <f t="shared" si="122"/>
        <v>2024-07-22-03</v>
      </c>
    </row>
    <row r="7806" spans="1:10" x14ac:dyDescent="0.45">
      <c r="A7806">
        <v>8537058</v>
      </c>
      <c r="B7806" s="1">
        <v>45495.166666666664</v>
      </c>
      <c r="C7806" t="s">
        <v>7</v>
      </c>
      <c r="D7806" t="s">
        <v>8</v>
      </c>
      <c r="E7806" t="s">
        <v>8796</v>
      </c>
      <c r="F7806">
        <v>635</v>
      </c>
      <c r="G7806">
        <v>0.14299999999999999</v>
      </c>
      <c r="H7806">
        <v>0.29699999999999999</v>
      </c>
      <c r="J7806" s="1" t="str">
        <f t="shared" si="122"/>
        <v>2024-07-22-04</v>
      </c>
    </row>
    <row r="7807" spans="1:10" x14ac:dyDescent="0.45">
      <c r="A7807">
        <v>8538256</v>
      </c>
      <c r="B7807" s="1">
        <v>45495.208333333336</v>
      </c>
      <c r="C7807" t="s">
        <v>7</v>
      </c>
      <c r="D7807" t="s">
        <v>8</v>
      </c>
      <c r="E7807" t="s">
        <v>8796</v>
      </c>
      <c r="F7807">
        <v>635</v>
      </c>
      <c r="G7807">
        <v>0</v>
      </c>
      <c r="H7807">
        <v>1.1579999999999999</v>
      </c>
      <c r="J7807" s="1" t="str">
        <f t="shared" si="122"/>
        <v>2024-07-22-05</v>
      </c>
    </row>
    <row r="7808" spans="1:10" x14ac:dyDescent="0.45">
      <c r="A7808">
        <v>8539986</v>
      </c>
      <c r="B7808" s="1">
        <v>45495.25</v>
      </c>
      <c r="C7808" t="s">
        <v>7</v>
      </c>
      <c r="D7808" t="s">
        <v>8</v>
      </c>
      <c r="E7808" t="s">
        <v>8796</v>
      </c>
      <c r="F7808">
        <v>635</v>
      </c>
      <c r="G7808">
        <v>0</v>
      </c>
      <c r="H7808">
        <v>2.1059999999999999</v>
      </c>
      <c r="J7808" s="1" t="str">
        <f t="shared" si="122"/>
        <v>2024-07-22-06</v>
      </c>
    </row>
    <row r="7809" spans="1:10" x14ac:dyDescent="0.45">
      <c r="A7809">
        <v>8540419</v>
      </c>
      <c r="B7809" s="1">
        <v>45495.291666666664</v>
      </c>
      <c r="C7809" t="s">
        <v>7</v>
      </c>
      <c r="D7809" t="s">
        <v>8</v>
      </c>
      <c r="E7809" t="s">
        <v>8796</v>
      </c>
      <c r="F7809">
        <v>635</v>
      </c>
      <c r="G7809">
        <v>0</v>
      </c>
      <c r="H7809">
        <v>2.944</v>
      </c>
      <c r="J7809" s="1" t="str">
        <f t="shared" si="122"/>
        <v>2024-07-22-07</v>
      </c>
    </row>
    <row r="7810" spans="1:10" x14ac:dyDescent="0.45">
      <c r="A7810">
        <v>8541941</v>
      </c>
      <c r="B7810" s="1">
        <v>45495.333333333336</v>
      </c>
      <c r="C7810" t="s">
        <v>7</v>
      </c>
      <c r="D7810" t="s">
        <v>8</v>
      </c>
      <c r="E7810" t="s">
        <v>8796</v>
      </c>
      <c r="F7810">
        <v>635</v>
      </c>
      <c r="G7810">
        <v>0</v>
      </c>
      <c r="H7810">
        <v>3.617</v>
      </c>
      <c r="J7810" s="1" t="str">
        <f t="shared" si="122"/>
        <v>2024-07-22-08</v>
      </c>
    </row>
    <row r="7811" spans="1:10" x14ac:dyDescent="0.45">
      <c r="A7811">
        <v>8543295</v>
      </c>
      <c r="B7811" s="1">
        <v>45495.375</v>
      </c>
      <c r="C7811" t="s">
        <v>7</v>
      </c>
      <c r="D7811" t="s">
        <v>8</v>
      </c>
      <c r="E7811" t="s">
        <v>8796</v>
      </c>
      <c r="F7811">
        <v>635</v>
      </c>
      <c r="G7811">
        <v>0</v>
      </c>
      <c r="H7811">
        <v>3.5779999999999998</v>
      </c>
      <c r="J7811" s="1" t="str">
        <f t="shared" ref="J7811:J7874" si="123">TEXT(YEAR(B7811),"0000")&amp;"-"&amp;TEXT(MONTH(B7811),"00")&amp;"-"&amp;TEXT(DAY(B7811),"00")&amp;"-"&amp;TEXT(HOUR(B7811),"00")</f>
        <v>2024-07-22-09</v>
      </c>
    </row>
    <row r="7812" spans="1:10" x14ac:dyDescent="0.45">
      <c r="A7812">
        <v>8544391</v>
      </c>
      <c r="B7812" s="1">
        <v>45495.416666666664</v>
      </c>
      <c r="C7812" t="s">
        <v>7</v>
      </c>
      <c r="D7812" t="s">
        <v>8</v>
      </c>
      <c r="E7812" t="s">
        <v>8796</v>
      </c>
      <c r="F7812">
        <v>635</v>
      </c>
      <c r="G7812">
        <v>0</v>
      </c>
      <c r="H7812">
        <v>3.9220000000000002</v>
      </c>
      <c r="J7812" s="1" t="str">
        <f t="shared" si="123"/>
        <v>2024-07-22-10</v>
      </c>
    </row>
    <row r="7813" spans="1:10" x14ac:dyDescent="0.45">
      <c r="A7813">
        <v>8544838</v>
      </c>
      <c r="B7813" s="1">
        <v>45495.458333333336</v>
      </c>
      <c r="C7813" t="s">
        <v>7</v>
      </c>
      <c r="D7813" t="s">
        <v>8</v>
      </c>
      <c r="E7813" t="s">
        <v>8796</v>
      </c>
      <c r="F7813">
        <v>635</v>
      </c>
      <c r="G7813">
        <v>0.60699999999999998</v>
      </c>
      <c r="H7813">
        <v>3.2330000000000001</v>
      </c>
      <c r="J7813" s="1" t="str">
        <f t="shared" si="123"/>
        <v>2024-07-22-11</v>
      </c>
    </row>
    <row r="7814" spans="1:10" x14ac:dyDescent="0.45">
      <c r="A7814">
        <v>8545772</v>
      </c>
      <c r="B7814" s="1">
        <v>45495.5</v>
      </c>
      <c r="C7814" t="s">
        <v>7</v>
      </c>
      <c r="D7814" t="s">
        <v>8</v>
      </c>
      <c r="E7814" t="s">
        <v>8796</v>
      </c>
      <c r="F7814">
        <v>635</v>
      </c>
      <c r="G7814">
        <v>1.294</v>
      </c>
      <c r="H7814">
        <v>2.15</v>
      </c>
      <c r="J7814" s="1" t="str">
        <f t="shared" si="123"/>
        <v>2024-07-22-12</v>
      </c>
    </row>
    <row r="7815" spans="1:10" x14ac:dyDescent="0.45">
      <c r="A7815">
        <v>8547648</v>
      </c>
      <c r="B7815" s="1">
        <v>45495.541666666664</v>
      </c>
      <c r="C7815" t="s">
        <v>7</v>
      </c>
      <c r="D7815" t="s">
        <v>8</v>
      </c>
      <c r="E7815" t="s">
        <v>8796</v>
      </c>
      <c r="F7815">
        <v>635</v>
      </c>
      <c r="G7815">
        <v>1.5760000000000001</v>
      </c>
      <c r="H7815">
        <v>1.6359999999999999</v>
      </c>
      <c r="J7815" s="1" t="str">
        <f t="shared" si="123"/>
        <v>2024-07-22-13</v>
      </c>
    </row>
    <row r="7816" spans="1:10" x14ac:dyDescent="0.45">
      <c r="A7816">
        <v>8548863</v>
      </c>
      <c r="B7816" s="1">
        <v>45495.583333333336</v>
      </c>
      <c r="C7816" t="s">
        <v>7</v>
      </c>
      <c r="D7816" t="s">
        <v>8</v>
      </c>
      <c r="E7816" t="s">
        <v>8796</v>
      </c>
      <c r="F7816">
        <v>635</v>
      </c>
      <c r="G7816">
        <v>1.9930000000000001</v>
      </c>
      <c r="H7816">
        <v>0.92200000000000004</v>
      </c>
      <c r="J7816" s="1" t="str">
        <f t="shared" si="123"/>
        <v>2024-07-22-14</v>
      </c>
    </row>
    <row r="7817" spans="1:10" x14ac:dyDescent="0.45">
      <c r="A7817">
        <v>8549706</v>
      </c>
      <c r="B7817" s="1">
        <v>45495.625</v>
      </c>
      <c r="C7817" t="s">
        <v>7</v>
      </c>
      <c r="D7817" t="s">
        <v>8</v>
      </c>
      <c r="E7817" t="s">
        <v>8796</v>
      </c>
      <c r="F7817">
        <v>635</v>
      </c>
      <c r="G7817">
        <v>1.9550000000000001</v>
      </c>
      <c r="H7817">
        <v>0.81200000000000006</v>
      </c>
      <c r="J7817" s="1" t="str">
        <f t="shared" si="123"/>
        <v>2024-07-22-15</v>
      </c>
    </row>
    <row r="7818" spans="1:10" x14ac:dyDescent="0.45">
      <c r="A7818">
        <v>8550230</v>
      </c>
      <c r="B7818" s="1">
        <v>45495.666666666664</v>
      </c>
      <c r="C7818" t="s">
        <v>7</v>
      </c>
      <c r="D7818" t="s">
        <v>8</v>
      </c>
      <c r="E7818" t="s">
        <v>8796</v>
      </c>
      <c r="F7818">
        <v>635</v>
      </c>
      <c r="G7818">
        <v>4.7E-2</v>
      </c>
      <c r="H7818">
        <v>0.49</v>
      </c>
      <c r="J7818" s="1" t="str">
        <f t="shared" si="123"/>
        <v>2024-07-22-16</v>
      </c>
    </row>
    <row r="7819" spans="1:10" x14ac:dyDescent="0.45">
      <c r="A7819">
        <v>8551724</v>
      </c>
      <c r="B7819" s="1">
        <v>45495.708333333336</v>
      </c>
      <c r="C7819" t="s">
        <v>7</v>
      </c>
      <c r="D7819" t="s">
        <v>8</v>
      </c>
      <c r="E7819" t="s">
        <v>8796</v>
      </c>
      <c r="F7819">
        <v>635</v>
      </c>
      <c r="G7819">
        <v>0.20100000000000001</v>
      </c>
      <c r="H7819">
        <v>8.8999999999999996E-2</v>
      </c>
      <c r="J7819" s="1" t="str">
        <f t="shared" si="123"/>
        <v>2024-07-22-17</v>
      </c>
    </row>
    <row r="7820" spans="1:10" x14ac:dyDescent="0.45">
      <c r="A7820">
        <v>8552632</v>
      </c>
      <c r="B7820" s="1">
        <v>45495.75</v>
      </c>
      <c r="C7820" t="s">
        <v>7</v>
      </c>
      <c r="D7820" t="s">
        <v>8</v>
      </c>
      <c r="E7820" t="s">
        <v>8796</v>
      </c>
      <c r="F7820">
        <v>635</v>
      </c>
      <c r="G7820">
        <v>0.45500000000000002</v>
      </c>
      <c r="H7820">
        <v>1.4E-2</v>
      </c>
      <c r="J7820" s="1" t="str">
        <f t="shared" si="123"/>
        <v>2024-07-22-18</v>
      </c>
    </row>
    <row r="7821" spans="1:10" x14ac:dyDescent="0.45">
      <c r="A7821">
        <v>8554360</v>
      </c>
      <c r="B7821" s="1">
        <v>45495.791666666664</v>
      </c>
      <c r="C7821" t="s">
        <v>7</v>
      </c>
      <c r="D7821" t="s">
        <v>8</v>
      </c>
      <c r="E7821" t="s">
        <v>8796</v>
      </c>
      <c r="F7821">
        <v>635</v>
      </c>
      <c r="G7821">
        <v>0.34100000000000003</v>
      </c>
      <c r="H7821">
        <v>0</v>
      </c>
      <c r="J7821" s="1" t="str">
        <f t="shared" si="123"/>
        <v>2024-07-22-19</v>
      </c>
    </row>
    <row r="7822" spans="1:10" x14ac:dyDescent="0.45">
      <c r="A7822">
        <v>8554588</v>
      </c>
      <c r="B7822" s="1">
        <v>45495.833333333336</v>
      </c>
      <c r="C7822" t="s">
        <v>7</v>
      </c>
      <c r="D7822" t="s">
        <v>8</v>
      </c>
      <c r="E7822" t="s">
        <v>8796</v>
      </c>
      <c r="F7822">
        <v>635</v>
      </c>
      <c r="G7822">
        <v>0.30299999999999999</v>
      </c>
      <c r="H7822">
        <v>0</v>
      </c>
      <c r="J7822" s="1" t="str">
        <f t="shared" si="123"/>
        <v>2024-07-22-20</v>
      </c>
    </row>
    <row r="7823" spans="1:10" x14ac:dyDescent="0.45">
      <c r="A7823">
        <v>8555644</v>
      </c>
      <c r="B7823" s="1">
        <v>45495.875</v>
      </c>
      <c r="C7823" t="s">
        <v>7</v>
      </c>
      <c r="D7823" t="s">
        <v>8</v>
      </c>
      <c r="E7823" t="s">
        <v>8796</v>
      </c>
      <c r="F7823">
        <v>635</v>
      </c>
      <c r="G7823">
        <v>0.222</v>
      </c>
      <c r="H7823">
        <v>0</v>
      </c>
      <c r="J7823" s="1" t="str">
        <f t="shared" si="123"/>
        <v>2024-07-22-21</v>
      </c>
    </row>
    <row r="7824" spans="1:10" x14ac:dyDescent="0.45">
      <c r="A7824">
        <v>8556599</v>
      </c>
      <c r="B7824" s="1">
        <v>45495.916666666664</v>
      </c>
      <c r="C7824" t="s">
        <v>7</v>
      </c>
      <c r="D7824" t="s">
        <v>8</v>
      </c>
      <c r="E7824" t="s">
        <v>8796</v>
      </c>
      <c r="F7824">
        <v>635</v>
      </c>
      <c r="G7824">
        <v>0.16500000000000001</v>
      </c>
      <c r="H7824">
        <v>0</v>
      </c>
      <c r="J7824" s="1" t="str">
        <f t="shared" si="123"/>
        <v>2024-07-22-22</v>
      </c>
    </row>
    <row r="7825" spans="1:10" x14ac:dyDescent="0.45">
      <c r="A7825">
        <v>8558721</v>
      </c>
      <c r="B7825" s="1">
        <v>45495.958333333336</v>
      </c>
      <c r="C7825" t="s">
        <v>7</v>
      </c>
      <c r="D7825" t="s">
        <v>8</v>
      </c>
      <c r="E7825" t="s">
        <v>8796</v>
      </c>
      <c r="F7825">
        <v>635</v>
      </c>
      <c r="G7825">
        <v>0.14899999999999999</v>
      </c>
      <c r="H7825">
        <v>0</v>
      </c>
      <c r="J7825" s="1" t="str">
        <f t="shared" si="123"/>
        <v>2024-07-22-23</v>
      </c>
    </row>
    <row r="7826" spans="1:10" x14ac:dyDescent="0.45">
      <c r="A7826">
        <v>8559641</v>
      </c>
      <c r="B7826" s="1">
        <v>45496</v>
      </c>
      <c r="C7826" t="s">
        <v>7</v>
      </c>
      <c r="D7826" t="s">
        <v>8</v>
      </c>
      <c r="E7826" t="s">
        <v>8796</v>
      </c>
      <c r="F7826">
        <v>635</v>
      </c>
      <c r="G7826">
        <v>0.191</v>
      </c>
      <c r="H7826">
        <v>0</v>
      </c>
      <c r="J7826" s="1" t="str">
        <f t="shared" si="123"/>
        <v>2024-07-23-00</v>
      </c>
    </row>
    <row r="7827" spans="1:10" x14ac:dyDescent="0.45">
      <c r="A7827">
        <v>8559876</v>
      </c>
      <c r="B7827" s="1">
        <v>45496.041666666664</v>
      </c>
      <c r="C7827" t="s">
        <v>7</v>
      </c>
      <c r="D7827" t="s">
        <v>8</v>
      </c>
      <c r="E7827" t="s">
        <v>8796</v>
      </c>
      <c r="F7827">
        <v>635</v>
      </c>
      <c r="G7827">
        <v>0.216</v>
      </c>
      <c r="H7827">
        <v>0</v>
      </c>
      <c r="J7827" s="1" t="str">
        <f t="shared" si="123"/>
        <v>2024-07-23-01</v>
      </c>
    </row>
    <row r="7828" spans="1:10" x14ac:dyDescent="0.45">
      <c r="A7828">
        <v>8561180</v>
      </c>
      <c r="B7828" s="1">
        <v>45496.083333333336</v>
      </c>
      <c r="C7828" t="s">
        <v>7</v>
      </c>
      <c r="D7828" t="s">
        <v>8</v>
      </c>
      <c r="E7828" t="s">
        <v>8796</v>
      </c>
      <c r="F7828">
        <v>635</v>
      </c>
      <c r="G7828">
        <v>0.26100000000000001</v>
      </c>
      <c r="H7828">
        <v>0</v>
      </c>
      <c r="J7828" s="1" t="str">
        <f t="shared" si="123"/>
        <v>2024-07-23-02</v>
      </c>
    </row>
    <row r="7829" spans="1:10" x14ac:dyDescent="0.45">
      <c r="A7829">
        <v>8563052</v>
      </c>
      <c r="B7829" s="1">
        <v>45496.125</v>
      </c>
      <c r="C7829" t="s">
        <v>7</v>
      </c>
      <c r="D7829" t="s">
        <v>8</v>
      </c>
      <c r="E7829" t="s">
        <v>8796</v>
      </c>
      <c r="F7829">
        <v>635</v>
      </c>
      <c r="G7829">
        <v>0.193</v>
      </c>
      <c r="H7829">
        <v>8.0000000000000002E-3</v>
      </c>
      <c r="J7829" s="1" t="str">
        <f t="shared" si="123"/>
        <v>2024-07-23-03</v>
      </c>
    </row>
    <row r="7830" spans="1:10" x14ac:dyDescent="0.45">
      <c r="A7830">
        <v>8563457</v>
      </c>
      <c r="B7830" s="1">
        <v>45496.166666666664</v>
      </c>
      <c r="C7830" t="s">
        <v>7</v>
      </c>
      <c r="D7830" t="s">
        <v>8</v>
      </c>
      <c r="E7830" t="s">
        <v>8796</v>
      </c>
      <c r="F7830">
        <v>635</v>
      </c>
      <c r="G7830">
        <v>0.21299999999999999</v>
      </c>
      <c r="H7830">
        <v>1.6E-2</v>
      </c>
      <c r="J7830" s="1" t="str">
        <f t="shared" si="123"/>
        <v>2024-07-23-04</v>
      </c>
    </row>
    <row r="7831" spans="1:10" x14ac:dyDescent="0.45">
      <c r="A7831">
        <v>8564821</v>
      </c>
      <c r="B7831" s="1">
        <v>45496.208333333336</v>
      </c>
      <c r="C7831" t="s">
        <v>7</v>
      </c>
      <c r="D7831" t="s">
        <v>8</v>
      </c>
      <c r="E7831" t="s">
        <v>8796</v>
      </c>
      <c r="F7831">
        <v>635</v>
      </c>
      <c r="G7831">
        <v>0.218</v>
      </c>
      <c r="H7831">
        <v>0.245</v>
      </c>
      <c r="J7831" s="1" t="str">
        <f t="shared" si="123"/>
        <v>2024-07-23-05</v>
      </c>
    </row>
    <row r="7832" spans="1:10" x14ac:dyDescent="0.45">
      <c r="A7832">
        <v>8566170</v>
      </c>
      <c r="B7832" s="1">
        <v>45496.25</v>
      </c>
      <c r="C7832" t="s">
        <v>7</v>
      </c>
      <c r="D7832" t="s">
        <v>8</v>
      </c>
      <c r="E7832" t="s">
        <v>8796</v>
      </c>
      <c r="F7832">
        <v>635</v>
      </c>
      <c r="G7832">
        <v>1E-3</v>
      </c>
      <c r="H7832">
        <v>1.3740000000000001</v>
      </c>
      <c r="J7832" s="1" t="str">
        <f t="shared" si="123"/>
        <v>2024-07-23-06</v>
      </c>
    </row>
    <row r="7833" spans="1:10" x14ac:dyDescent="0.45">
      <c r="A7833">
        <v>8566959</v>
      </c>
      <c r="B7833" s="1">
        <v>45496.291666666664</v>
      </c>
      <c r="C7833" t="s">
        <v>7</v>
      </c>
      <c r="D7833" t="s">
        <v>8</v>
      </c>
      <c r="E7833" t="s">
        <v>8796</v>
      </c>
      <c r="F7833">
        <v>635</v>
      </c>
      <c r="G7833">
        <v>3.3000000000000002E-2</v>
      </c>
      <c r="H7833">
        <v>1.3080000000000001</v>
      </c>
      <c r="J7833" s="1" t="str">
        <f t="shared" si="123"/>
        <v>2024-07-23-07</v>
      </c>
    </row>
    <row r="7834" spans="1:10" x14ac:dyDescent="0.45">
      <c r="A7834">
        <v>8568098</v>
      </c>
      <c r="B7834" s="1">
        <v>45496.333333333336</v>
      </c>
      <c r="C7834" t="s">
        <v>7</v>
      </c>
      <c r="D7834" t="s">
        <v>8</v>
      </c>
      <c r="E7834" t="s">
        <v>8796</v>
      </c>
      <c r="F7834">
        <v>635</v>
      </c>
      <c r="G7834">
        <v>0</v>
      </c>
      <c r="H7834">
        <v>1.409</v>
      </c>
      <c r="J7834" s="1" t="str">
        <f t="shared" si="123"/>
        <v>2024-07-23-08</v>
      </c>
    </row>
    <row r="7835" spans="1:10" x14ac:dyDescent="0.45">
      <c r="A7835">
        <v>8569213</v>
      </c>
      <c r="B7835" s="1">
        <v>45496.375</v>
      </c>
      <c r="C7835" t="s">
        <v>7</v>
      </c>
      <c r="D7835" t="s">
        <v>8</v>
      </c>
      <c r="E7835" t="s">
        <v>8796</v>
      </c>
      <c r="F7835">
        <v>635</v>
      </c>
      <c r="G7835">
        <v>0</v>
      </c>
      <c r="H7835">
        <v>2.198</v>
      </c>
      <c r="J7835" s="1" t="str">
        <f t="shared" si="123"/>
        <v>2024-07-23-09</v>
      </c>
    </row>
    <row r="7836" spans="1:10" x14ac:dyDescent="0.45">
      <c r="A7836">
        <v>8570001</v>
      </c>
      <c r="B7836" s="1">
        <v>45496.416666666664</v>
      </c>
      <c r="C7836" t="s">
        <v>7</v>
      </c>
      <c r="D7836" t="s">
        <v>8</v>
      </c>
      <c r="E7836" t="s">
        <v>8796</v>
      </c>
      <c r="F7836">
        <v>635</v>
      </c>
      <c r="G7836">
        <v>0.432</v>
      </c>
      <c r="H7836">
        <v>2.1230000000000002</v>
      </c>
      <c r="J7836" s="1" t="str">
        <f t="shared" si="123"/>
        <v>2024-07-23-10</v>
      </c>
    </row>
    <row r="7837" spans="1:10" x14ac:dyDescent="0.45">
      <c r="A7837">
        <v>8571814</v>
      </c>
      <c r="B7837" s="1">
        <v>45496.458333333336</v>
      </c>
      <c r="C7837" t="s">
        <v>7</v>
      </c>
      <c r="D7837" t="s">
        <v>8</v>
      </c>
      <c r="E7837" t="s">
        <v>8796</v>
      </c>
      <c r="F7837">
        <v>635</v>
      </c>
      <c r="G7837">
        <v>0</v>
      </c>
      <c r="H7837">
        <v>2.1480000000000001</v>
      </c>
      <c r="J7837" s="1" t="str">
        <f t="shared" si="123"/>
        <v>2024-07-23-11</v>
      </c>
    </row>
    <row r="7838" spans="1:10" x14ac:dyDescent="0.45">
      <c r="A7838">
        <v>8572807</v>
      </c>
      <c r="B7838" s="1">
        <v>45496.5</v>
      </c>
      <c r="C7838" t="s">
        <v>7</v>
      </c>
      <c r="D7838" t="s">
        <v>8</v>
      </c>
      <c r="E7838" t="s">
        <v>8796</v>
      </c>
      <c r="F7838">
        <v>635</v>
      </c>
      <c r="G7838">
        <v>0.55200000000000005</v>
      </c>
      <c r="H7838">
        <v>1.3140000000000001</v>
      </c>
      <c r="J7838" s="1" t="str">
        <f t="shared" si="123"/>
        <v>2024-07-23-12</v>
      </c>
    </row>
    <row r="7839" spans="1:10" x14ac:dyDescent="0.45">
      <c r="A7839">
        <v>8573649</v>
      </c>
      <c r="B7839" s="1">
        <v>45496.541666666664</v>
      </c>
      <c r="C7839" t="s">
        <v>7</v>
      </c>
      <c r="D7839" t="s">
        <v>8</v>
      </c>
      <c r="E7839" t="s">
        <v>8796</v>
      </c>
      <c r="F7839">
        <v>635</v>
      </c>
      <c r="G7839">
        <v>0.79900000000000004</v>
      </c>
      <c r="H7839">
        <v>1.2290000000000001</v>
      </c>
      <c r="J7839" s="1" t="str">
        <f t="shared" si="123"/>
        <v>2024-07-23-13</v>
      </c>
    </row>
    <row r="7840" spans="1:10" x14ac:dyDescent="0.45">
      <c r="A7840">
        <v>8574297</v>
      </c>
      <c r="B7840" s="1">
        <v>45496.583333333336</v>
      </c>
      <c r="C7840" t="s">
        <v>7</v>
      </c>
      <c r="D7840" t="s">
        <v>8</v>
      </c>
      <c r="E7840" t="s">
        <v>8796</v>
      </c>
      <c r="F7840">
        <v>635</v>
      </c>
      <c r="G7840">
        <v>1.1879999999999999</v>
      </c>
      <c r="H7840">
        <v>0.61599999999999999</v>
      </c>
      <c r="J7840" s="1" t="str">
        <f t="shared" si="123"/>
        <v>2024-07-23-14</v>
      </c>
    </row>
    <row r="7841" spans="1:10" x14ac:dyDescent="0.45">
      <c r="A7841">
        <v>8575582</v>
      </c>
      <c r="B7841" s="1">
        <v>45496.625</v>
      </c>
      <c r="C7841" t="s">
        <v>7</v>
      </c>
      <c r="D7841" t="s">
        <v>8</v>
      </c>
      <c r="E7841" t="s">
        <v>8796</v>
      </c>
      <c r="F7841">
        <v>635</v>
      </c>
      <c r="G7841">
        <v>0.19400000000000001</v>
      </c>
      <c r="H7841">
        <v>0.316</v>
      </c>
      <c r="J7841" s="1" t="str">
        <f t="shared" si="123"/>
        <v>2024-07-23-15</v>
      </c>
    </row>
    <row r="7842" spans="1:10" x14ac:dyDescent="0.45">
      <c r="A7842">
        <v>8577159</v>
      </c>
      <c r="B7842" s="1">
        <v>45496.666666666664</v>
      </c>
      <c r="C7842" t="s">
        <v>7</v>
      </c>
      <c r="D7842" t="s">
        <v>8</v>
      </c>
      <c r="E7842" t="s">
        <v>8796</v>
      </c>
      <c r="F7842">
        <v>635</v>
      </c>
      <c r="G7842">
        <v>0.05</v>
      </c>
      <c r="H7842">
        <v>0.46400000000000002</v>
      </c>
      <c r="J7842" s="1" t="str">
        <f t="shared" si="123"/>
        <v>2024-07-23-16</v>
      </c>
    </row>
    <row r="7843" spans="1:10" x14ac:dyDescent="0.45">
      <c r="A7843">
        <v>8577963</v>
      </c>
      <c r="B7843" s="1">
        <v>45496.708333333336</v>
      </c>
      <c r="C7843" t="s">
        <v>7</v>
      </c>
      <c r="D7843" t="s">
        <v>8</v>
      </c>
      <c r="E7843" t="s">
        <v>8796</v>
      </c>
      <c r="F7843">
        <v>635</v>
      </c>
      <c r="G7843">
        <v>0.158</v>
      </c>
      <c r="H7843">
        <v>5.2999999999999999E-2</v>
      </c>
      <c r="J7843" s="1" t="str">
        <f t="shared" si="123"/>
        <v>2024-07-23-17</v>
      </c>
    </row>
    <row r="7844" spans="1:10" x14ac:dyDescent="0.45">
      <c r="A7844">
        <v>8578958</v>
      </c>
      <c r="B7844" s="1">
        <v>45496.75</v>
      </c>
      <c r="C7844" t="s">
        <v>7</v>
      </c>
      <c r="D7844" t="s">
        <v>8</v>
      </c>
      <c r="E7844" t="s">
        <v>8796</v>
      </c>
      <c r="F7844">
        <v>635</v>
      </c>
      <c r="G7844">
        <v>0.36</v>
      </c>
      <c r="H7844">
        <v>1.0999999999999999E-2</v>
      </c>
      <c r="J7844" s="1" t="str">
        <f t="shared" si="123"/>
        <v>2024-07-23-18</v>
      </c>
    </row>
    <row r="7845" spans="1:10" x14ac:dyDescent="0.45">
      <c r="A7845">
        <v>8580050</v>
      </c>
      <c r="B7845" s="1">
        <v>45496.791666666664</v>
      </c>
      <c r="C7845" t="s">
        <v>7</v>
      </c>
      <c r="D7845" t="s">
        <v>8</v>
      </c>
      <c r="E7845" t="s">
        <v>8796</v>
      </c>
      <c r="F7845">
        <v>635</v>
      </c>
      <c r="G7845">
        <v>0.215</v>
      </c>
      <c r="H7845">
        <v>0</v>
      </c>
      <c r="J7845" s="1" t="str">
        <f t="shared" si="123"/>
        <v>2024-07-23-19</v>
      </c>
    </row>
    <row r="7846" spans="1:10" x14ac:dyDescent="0.45">
      <c r="A7846">
        <v>8581498</v>
      </c>
      <c r="B7846" s="1">
        <v>45496.833333333336</v>
      </c>
      <c r="C7846" t="s">
        <v>7</v>
      </c>
      <c r="D7846" t="s">
        <v>8</v>
      </c>
      <c r="E7846" t="s">
        <v>8796</v>
      </c>
      <c r="F7846">
        <v>635</v>
      </c>
      <c r="G7846">
        <v>0.23799999999999999</v>
      </c>
      <c r="H7846">
        <v>0</v>
      </c>
      <c r="J7846" s="1" t="str">
        <f t="shared" si="123"/>
        <v>2024-07-23-20</v>
      </c>
    </row>
    <row r="7847" spans="1:10" x14ac:dyDescent="0.45">
      <c r="A7847">
        <v>8582475</v>
      </c>
      <c r="B7847" s="1">
        <v>45496.875</v>
      </c>
      <c r="C7847" t="s">
        <v>7</v>
      </c>
      <c r="D7847" t="s">
        <v>8</v>
      </c>
      <c r="E7847" t="s">
        <v>8796</v>
      </c>
      <c r="F7847">
        <v>635</v>
      </c>
      <c r="G7847">
        <v>0.26900000000000002</v>
      </c>
      <c r="H7847">
        <v>0</v>
      </c>
      <c r="J7847" s="1" t="str">
        <f t="shared" si="123"/>
        <v>2024-07-23-21</v>
      </c>
    </row>
    <row r="7848" spans="1:10" x14ac:dyDescent="0.45">
      <c r="A7848">
        <v>8583355</v>
      </c>
      <c r="B7848" s="1">
        <v>45496.916666666664</v>
      </c>
      <c r="C7848" t="s">
        <v>7</v>
      </c>
      <c r="D7848" t="s">
        <v>8</v>
      </c>
      <c r="E7848" t="s">
        <v>8796</v>
      </c>
      <c r="F7848">
        <v>635</v>
      </c>
      <c r="G7848">
        <v>0.23300000000000001</v>
      </c>
      <c r="H7848">
        <v>0</v>
      </c>
      <c r="J7848" s="1" t="str">
        <f t="shared" si="123"/>
        <v>2024-07-23-22</v>
      </c>
    </row>
    <row r="7849" spans="1:10" x14ac:dyDescent="0.45">
      <c r="A7849">
        <v>8584541</v>
      </c>
      <c r="B7849" s="1">
        <v>45496.958333333336</v>
      </c>
      <c r="C7849" t="s">
        <v>7</v>
      </c>
      <c r="D7849" t="s">
        <v>8</v>
      </c>
      <c r="E7849" t="s">
        <v>8796</v>
      </c>
      <c r="F7849">
        <v>635</v>
      </c>
      <c r="G7849">
        <v>0.19</v>
      </c>
      <c r="H7849">
        <v>0</v>
      </c>
      <c r="J7849" s="1" t="str">
        <f t="shared" si="123"/>
        <v>2024-07-23-23</v>
      </c>
    </row>
    <row r="7850" spans="1:10" x14ac:dyDescent="0.45">
      <c r="A7850">
        <v>8586046</v>
      </c>
      <c r="B7850" s="1">
        <v>45497</v>
      </c>
      <c r="C7850" t="s">
        <v>7</v>
      </c>
      <c r="D7850" t="s">
        <v>8</v>
      </c>
      <c r="E7850" t="s">
        <v>8796</v>
      </c>
      <c r="F7850">
        <v>635</v>
      </c>
      <c r="G7850">
        <v>0.217</v>
      </c>
      <c r="H7850">
        <v>0</v>
      </c>
      <c r="J7850" s="1" t="str">
        <f t="shared" si="123"/>
        <v>2024-07-24-00</v>
      </c>
    </row>
    <row r="7851" spans="1:10" x14ac:dyDescent="0.45">
      <c r="A7851">
        <v>8586440</v>
      </c>
      <c r="B7851" s="1">
        <v>45497.041666666664</v>
      </c>
      <c r="C7851" t="s">
        <v>7</v>
      </c>
      <c r="D7851" t="s">
        <v>8</v>
      </c>
      <c r="E7851" t="s">
        <v>8796</v>
      </c>
      <c r="F7851">
        <v>635</v>
      </c>
      <c r="G7851">
        <v>0.17599999999999999</v>
      </c>
      <c r="H7851">
        <v>0</v>
      </c>
      <c r="J7851" s="1" t="str">
        <f t="shared" si="123"/>
        <v>2024-07-24-01</v>
      </c>
    </row>
    <row r="7852" spans="1:10" x14ac:dyDescent="0.45">
      <c r="A7852">
        <v>8587300</v>
      </c>
      <c r="B7852" s="1">
        <v>45497.083333333336</v>
      </c>
      <c r="C7852" t="s">
        <v>7</v>
      </c>
      <c r="D7852" t="s">
        <v>8</v>
      </c>
      <c r="E7852" t="s">
        <v>8796</v>
      </c>
      <c r="F7852">
        <v>635</v>
      </c>
      <c r="G7852">
        <v>0.154</v>
      </c>
      <c r="H7852">
        <v>1E-3</v>
      </c>
      <c r="J7852" s="1" t="str">
        <f t="shared" si="123"/>
        <v>2024-07-24-02</v>
      </c>
    </row>
    <row r="7853" spans="1:10" x14ac:dyDescent="0.45">
      <c r="A7853">
        <v>8588718</v>
      </c>
      <c r="B7853" s="1">
        <v>45497.125</v>
      </c>
      <c r="C7853" t="s">
        <v>7</v>
      </c>
      <c r="D7853" t="s">
        <v>8</v>
      </c>
      <c r="E7853" t="s">
        <v>8796</v>
      </c>
      <c r="F7853">
        <v>635</v>
      </c>
      <c r="G7853">
        <v>0.25600000000000001</v>
      </c>
      <c r="H7853">
        <v>3.6999999999999998E-2</v>
      </c>
      <c r="J7853" s="1" t="str">
        <f t="shared" si="123"/>
        <v>2024-07-24-03</v>
      </c>
    </row>
    <row r="7854" spans="1:10" x14ac:dyDescent="0.45">
      <c r="A7854">
        <v>8589924</v>
      </c>
      <c r="B7854" s="1">
        <v>45497.166666666664</v>
      </c>
      <c r="C7854" t="s">
        <v>7</v>
      </c>
      <c r="D7854" t="s">
        <v>8</v>
      </c>
      <c r="E7854" t="s">
        <v>8796</v>
      </c>
      <c r="F7854">
        <v>635</v>
      </c>
      <c r="G7854">
        <v>3.4000000000000002E-2</v>
      </c>
      <c r="H7854">
        <v>0.39</v>
      </c>
      <c r="J7854" s="1" t="str">
        <f t="shared" si="123"/>
        <v>2024-07-24-04</v>
      </c>
    </row>
    <row r="7855" spans="1:10" x14ac:dyDescent="0.45">
      <c r="A7855">
        <v>8591555</v>
      </c>
      <c r="B7855" s="1">
        <v>45497.208333333336</v>
      </c>
      <c r="C7855" t="s">
        <v>7</v>
      </c>
      <c r="D7855" t="s">
        <v>8</v>
      </c>
      <c r="E7855" t="s">
        <v>8796</v>
      </c>
      <c r="F7855">
        <v>635</v>
      </c>
      <c r="G7855">
        <v>0</v>
      </c>
      <c r="H7855">
        <v>1.224</v>
      </c>
      <c r="J7855" s="1" t="str">
        <f t="shared" si="123"/>
        <v>2024-07-24-05</v>
      </c>
    </row>
    <row r="7856" spans="1:10" x14ac:dyDescent="0.45">
      <c r="A7856">
        <v>8592711</v>
      </c>
      <c r="B7856" s="1">
        <v>45497.25</v>
      </c>
      <c r="C7856" t="s">
        <v>7</v>
      </c>
      <c r="D7856" t="s">
        <v>8</v>
      </c>
      <c r="E7856" t="s">
        <v>8796</v>
      </c>
      <c r="F7856">
        <v>635</v>
      </c>
      <c r="G7856">
        <v>0</v>
      </c>
      <c r="H7856">
        <v>2.3639999999999999</v>
      </c>
      <c r="J7856" s="1" t="str">
        <f t="shared" si="123"/>
        <v>2024-07-24-06</v>
      </c>
    </row>
    <row r="7857" spans="1:10" x14ac:dyDescent="0.45">
      <c r="A7857">
        <v>8593163</v>
      </c>
      <c r="B7857" s="1">
        <v>45497.291666666664</v>
      </c>
      <c r="C7857" t="s">
        <v>7</v>
      </c>
      <c r="D7857" t="s">
        <v>8</v>
      </c>
      <c r="E7857" t="s">
        <v>8796</v>
      </c>
      <c r="F7857">
        <v>635</v>
      </c>
      <c r="G7857">
        <v>0</v>
      </c>
      <c r="H7857">
        <v>3.1709999999999998</v>
      </c>
      <c r="J7857" s="1" t="str">
        <f t="shared" si="123"/>
        <v>2024-07-24-07</v>
      </c>
    </row>
    <row r="7858" spans="1:10" x14ac:dyDescent="0.45">
      <c r="A7858">
        <v>8594604</v>
      </c>
      <c r="B7858" s="1">
        <v>45497.333333333336</v>
      </c>
      <c r="C7858" t="s">
        <v>7</v>
      </c>
      <c r="D7858" t="s">
        <v>8</v>
      </c>
      <c r="E7858" t="s">
        <v>8796</v>
      </c>
      <c r="F7858">
        <v>635</v>
      </c>
      <c r="G7858">
        <v>0</v>
      </c>
      <c r="H7858">
        <v>3.7959999999999998</v>
      </c>
      <c r="J7858" s="1" t="str">
        <f t="shared" si="123"/>
        <v>2024-07-24-08</v>
      </c>
    </row>
    <row r="7859" spans="1:10" x14ac:dyDescent="0.45">
      <c r="A7859">
        <v>8595006</v>
      </c>
      <c r="B7859" s="1">
        <v>45497.375</v>
      </c>
      <c r="C7859" t="s">
        <v>7</v>
      </c>
      <c r="D7859" t="s">
        <v>8</v>
      </c>
      <c r="E7859" t="s">
        <v>8796</v>
      </c>
      <c r="F7859">
        <v>635</v>
      </c>
      <c r="G7859">
        <v>0</v>
      </c>
      <c r="H7859">
        <v>4.1529999999999996</v>
      </c>
      <c r="J7859" s="1" t="str">
        <f t="shared" si="123"/>
        <v>2024-07-24-09</v>
      </c>
    </row>
    <row r="7860" spans="1:10" x14ac:dyDescent="0.45">
      <c r="A7860">
        <v>8596910</v>
      </c>
      <c r="B7860" s="1">
        <v>45497.416666666664</v>
      </c>
      <c r="C7860" t="s">
        <v>7</v>
      </c>
      <c r="D7860" t="s">
        <v>8</v>
      </c>
      <c r="E7860" t="s">
        <v>8796</v>
      </c>
      <c r="F7860">
        <v>635</v>
      </c>
      <c r="G7860">
        <v>0</v>
      </c>
      <c r="H7860">
        <v>4.2329999999999997</v>
      </c>
      <c r="J7860" s="1" t="str">
        <f t="shared" si="123"/>
        <v>2024-07-24-10</v>
      </c>
    </row>
    <row r="7861" spans="1:10" x14ac:dyDescent="0.45">
      <c r="A7861">
        <v>8597568</v>
      </c>
      <c r="B7861" s="1">
        <v>45497.458333333336</v>
      </c>
      <c r="C7861" t="s">
        <v>7</v>
      </c>
      <c r="D7861" t="s">
        <v>8</v>
      </c>
      <c r="E7861" t="s">
        <v>8796</v>
      </c>
      <c r="F7861">
        <v>635</v>
      </c>
      <c r="G7861">
        <v>0</v>
      </c>
      <c r="H7861">
        <v>4.1900000000000004</v>
      </c>
      <c r="J7861" s="1" t="str">
        <f t="shared" si="123"/>
        <v>2024-07-24-11</v>
      </c>
    </row>
    <row r="7862" spans="1:10" x14ac:dyDescent="0.45">
      <c r="A7862">
        <v>8598553</v>
      </c>
      <c r="B7862" s="1">
        <v>45497.5</v>
      </c>
      <c r="C7862" t="s">
        <v>7</v>
      </c>
      <c r="D7862" t="s">
        <v>8</v>
      </c>
      <c r="E7862" t="s">
        <v>8796</v>
      </c>
      <c r="F7862">
        <v>635</v>
      </c>
      <c r="G7862">
        <v>0</v>
      </c>
      <c r="H7862">
        <v>3.89</v>
      </c>
      <c r="J7862" s="1" t="str">
        <f t="shared" si="123"/>
        <v>2024-07-24-12</v>
      </c>
    </row>
    <row r="7863" spans="1:10" x14ac:dyDescent="0.45">
      <c r="A7863">
        <v>8600206</v>
      </c>
      <c r="B7863" s="1">
        <v>45497.541666666664</v>
      </c>
      <c r="C7863" t="s">
        <v>7</v>
      </c>
      <c r="D7863" t="s">
        <v>8</v>
      </c>
      <c r="E7863" t="s">
        <v>8796</v>
      </c>
      <c r="F7863">
        <v>635</v>
      </c>
      <c r="G7863">
        <v>0.15</v>
      </c>
      <c r="H7863">
        <v>3.2160000000000002</v>
      </c>
      <c r="J7863" s="1" t="str">
        <f t="shared" si="123"/>
        <v>2024-07-24-13</v>
      </c>
    </row>
    <row r="7864" spans="1:10" x14ac:dyDescent="0.45">
      <c r="A7864">
        <v>8600985</v>
      </c>
      <c r="B7864" s="1">
        <v>45497.583333333336</v>
      </c>
      <c r="C7864" t="s">
        <v>7</v>
      </c>
      <c r="D7864" t="s">
        <v>8</v>
      </c>
      <c r="E7864" t="s">
        <v>8796</v>
      </c>
      <c r="F7864">
        <v>635</v>
      </c>
      <c r="G7864">
        <v>0.627</v>
      </c>
      <c r="H7864">
        <v>1.589</v>
      </c>
      <c r="J7864" s="1" t="str">
        <f t="shared" si="123"/>
        <v>2024-07-24-14</v>
      </c>
    </row>
    <row r="7865" spans="1:10" x14ac:dyDescent="0.45">
      <c r="A7865">
        <v>8601482</v>
      </c>
      <c r="B7865" s="1">
        <v>45497.625</v>
      </c>
      <c r="C7865" t="s">
        <v>7</v>
      </c>
      <c r="D7865" t="s">
        <v>8</v>
      </c>
      <c r="E7865" t="s">
        <v>8796</v>
      </c>
      <c r="F7865">
        <v>635</v>
      </c>
      <c r="G7865">
        <v>7.0999999999999994E-2</v>
      </c>
      <c r="H7865">
        <v>1.4970000000000001</v>
      </c>
      <c r="J7865" s="1" t="str">
        <f t="shared" si="123"/>
        <v>2024-07-24-15</v>
      </c>
    </row>
    <row r="7866" spans="1:10" x14ac:dyDescent="0.45">
      <c r="A7866">
        <v>8602683</v>
      </c>
      <c r="B7866" s="1">
        <v>45497.666666666664</v>
      </c>
      <c r="C7866" t="s">
        <v>7</v>
      </c>
      <c r="D7866" t="s">
        <v>8</v>
      </c>
      <c r="E7866" t="s">
        <v>8796</v>
      </c>
      <c r="F7866">
        <v>635</v>
      </c>
      <c r="G7866">
        <v>8.9999999999999993E-3</v>
      </c>
      <c r="H7866">
        <v>0.78200000000000003</v>
      </c>
      <c r="J7866" s="1" t="str">
        <f t="shared" si="123"/>
        <v>2024-07-24-16</v>
      </c>
    </row>
    <row r="7867" spans="1:10" x14ac:dyDescent="0.45">
      <c r="A7867">
        <v>8603900</v>
      </c>
      <c r="B7867" s="1">
        <v>45497.708333333336</v>
      </c>
      <c r="C7867" t="s">
        <v>7</v>
      </c>
      <c r="D7867" t="s">
        <v>8</v>
      </c>
      <c r="E7867" t="s">
        <v>8796</v>
      </c>
      <c r="F7867">
        <v>635</v>
      </c>
      <c r="G7867">
        <v>0.155</v>
      </c>
      <c r="H7867">
        <v>0.10100000000000001</v>
      </c>
      <c r="J7867" s="1" t="str">
        <f t="shared" si="123"/>
        <v>2024-07-24-17</v>
      </c>
    </row>
    <row r="7868" spans="1:10" x14ac:dyDescent="0.45">
      <c r="A7868">
        <v>8605779</v>
      </c>
      <c r="B7868" s="1">
        <v>45497.75</v>
      </c>
      <c r="C7868" t="s">
        <v>7</v>
      </c>
      <c r="D7868" t="s">
        <v>8</v>
      </c>
      <c r="E7868" t="s">
        <v>8796</v>
      </c>
      <c r="F7868">
        <v>635</v>
      </c>
      <c r="G7868">
        <v>0.39100000000000001</v>
      </c>
      <c r="H7868">
        <v>1.0999999999999999E-2</v>
      </c>
      <c r="J7868" s="1" t="str">
        <f t="shared" si="123"/>
        <v>2024-07-24-18</v>
      </c>
    </row>
    <row r="7869" spans="1:10" x14ac:dyDescent="0.45">
      <c r="A7869">
        <v>8606312</v>
      </c>
      <c r="B7869" s="1">
        <v>45497.791666666664</v>
      </c>
      <c r="C7869" t="s">
        <v>7</v>
      </c>
      <c r="D7869" t="s">
        <v>8</v>
      </c>
      <c r="E7869" t="s">
        <v>8796</v>
      </c>
      <c r="F7869">
        <v>635</v>
      </c>
      <c r="G7869">
        <v>0.27900000000000003</v>
      </c>
      <c r="H7869">
        <v>0</v>
      </c>
      <c r="J7869" s="1" t="str">
        <f t="shared" si="123"/>
        <v>2024-07-24-19</v>
      </c>
    </row>
    <row r="7870" spans="1:10" x14ac:dyDescent="0.45">
      <c r="A7870">
        <v>8607570</v>
      </c>
      <c r="B7870" s="1">
        <v>45497.833333333336</v>
      </c>
      <c r="C7870" t="s">
        <v>7</v>
      </c>
      <c r="D7870" t="s">
        <v>8</v>
      </c>
      <c r="E7870" t="s">
        <v>8796</v>
      </c>
      <c r="F7870">
        <v>635</v>
      </c>
      <c r="G7870">
        <v>0.253</v>
      </c>
      <c r="H7870">
        <v>0</v>
      </c>
      <c r="J7870" s="1" t="str">
        <f t="shared" si="123"/>
        <v>2024-07-24-20</v>
      </c>
    </row>
    <row r="7871" spans="1:10" x14ac:dyDescent="0.45">
      <c r="A7871">
        <v>8608514</v>
      </c>
      <c r="B7871" s="1">
        <v>45497.875</v>
      </c>
      <c r="C7871" t="s">
        <v>7</v>
      </c>
      <c r="D7871" t="s">
        <v>8</v>
      </c>
      <c r="E7871" t="s">
        <v>8796</v>
      </c>
      <c r="F7871">
        <v>635</v>
      </c>
      <c r="G7871">
        <v>0.30599999999999999</v>
      </c>
      <c r="H7871">
        <v>0</v>
      </c>
      <c r="J7871" s="1" t="str">
        <f t="shared" si="123"/>
        <v>2024-07-24-21</v>
      </c>
    </row>
    <row r="7872" spans="1:10" x14ac:dyDescent="0.45">
      <c r="A7872">
        <v>8609769</v>
      </c>
      <c r="B7872" s="1">
        <v>45497.916666666664</v>
      </c>
      <c r="C7872" t="s">
        <v>7</v>
      </c>
      <c r="D7872" t="s">
        <v>8</v>
      </c>
      <c r="E7872" t="s">
        <v>8796</v>
      </c>
      <c r="F7872">
        <v>635</v>
      </c>
      <c r="G7872">
        <v>0.16700000000000001</v>
      </c>
      <c r="H7872">
        <v>0</v>
      </c>
      <c r="J7872" s="1" t="str">
        <f t="shared" si="123"/>
        <v>2024-07-24-22</v>
      </c>
    </row>
    <row r="7873" spans="1:10" x14ac:dyDescent="0.45">
      <c r="A7873">
        <v>8611132</v>
      </c>
      <c r="B7873" s="1">
        <v>45497.958333333336</v>
      </c>
      <c r="C7873" t="s">
        <v>7</v>
      </c>
      <c r="D7873" t="s">
        <v>8</v>
      </c>
      <c r="E7873" t="s">
        <v>8796</v>
      </c>
      <c r="F7873">
        <v>635</v>
      </c>
      <c r="G7873">
        <v>0.192</v>
      </c>
      <c r="H7873">
        <v>0</v>
      </c>
      <c r="J7873" s="1" t="str">
        <f t="shared" si="123"/>
        <v>2024-07-24-23</v>
      </c>
    </row>
    <row r="7874" spans="1:10" x14ac:dyDescent="0.45">
      <c r="A7874">
        <v>8611869</v>
      </c>
      <c r="B7874" s="1">
        <v>45498</v>
      </c>
      <c r="C7874" t="s">
        <v>7</v>
      </c>
      <c r="D7874" t="s">
        <v>8</v>
      </c>
      <c r="E7874" t="s">
        <v>8796</v>
      </c>
      <c r="F7874">
        <v>635</v>
      </c>
      <c r="G7874">
        <v>0.24099999999999999</v>
      </c>
      <c r="H7874">
        <v>0</v>
      </c>
      <c r="J7874" s="1" t="str">
        <f t="shared" si="123"/>
        <v>2024-07-25-00</v>
      </c>
    </row>
    <row r="7875" spans="1:10" x14ac:dyDescent="0.45">
      <c r="A7875">
        <v>8612736</v>
      </c>
      <c r="B7875" s="1">
        <v>45498.041666666664</v>
      </c>
      <c r="C7875" t="s">
        <v>7</v>
      </c>
      <c r="D7875" t="s">
        <v>8</v>
      </c>
      <c r="E7875" t="s">
        <v>8796</v>
      </c>
      <c r="F7875">
        <v>635</v>
      </c>
      <c r="G7875">
        <v>0.29299999999999998</v>
      </c>
      <c r="H7875">
        <v>0</v>
      </c>
      <c r="J7875" s="1" t="str">
        <f t="shared" ref="J7875:J7938" si="124">TEXT(YEAR(B7875),"0000")&amp;"-"&amp;TEXT(MONTH(B7875),"00")&amp;"-"&amp;TEXT(DAY(B7875),"00")&amp;"-"&amp;TEXT(HOUR(B7875),"00")</f>
        <v>2024-07-25-01</v>
      </c>
    </row>
    <row r="7876" spans="1:10" x14ac:dyDescent="0.45">
      <c r="A7876">
        <v>8614535</v>
      </c>
      <c r="B7876" s="1">
        <v>45498.083333333336</v>
      </c>
      <c r="C7876" t="s">
        <v>7</v>
      </c>
      <c r="D7876" t="s">
        <v>8</v>
      </c>
      <c r="E7876" t="s">
        <v>8796</v>
      </c>
      <c r="F7876">
        <v>635</v>
      </c>
      <c r="G7876">
        <v>0.153</v>
      </c>
      <c r="H7876">
        <v>0</v>
      </c>
      <c r="J7876" s="1" t="str">
        <f t="shared" si="124"/>
        <v>2024-07-25-02</v>
      </c>
    </row>
    <row r="7877" spans="1:10" x14ac:dyDescent="0.45">
      <c r="A7877">
        <v>8615209</v>
      </c>
      <c r="B7877" s="1">
        <v>45498.125</v>
      </c>
      <c r="C7877" t="s">
        <v>7</v>
      </c>
      <c r="D7877" t="s">
        <v>8</v>
      </c>
      <c r="E7877" t="s">
        <v>8796</v>
      </c>
      <c r="F7877">
        <v>635</v>
      </c>
      <c r="G7877">
        <v>0.14699999999999999</v>
      </c>
      <c r="H7877">
        <v>5.2999999999999999E-2</v>
      </c>
      <c r="J7877" s="1" t="str">
        <f t="shared" si="124"/>
        <v>2024-07-25-03</v>
      </c>
    </row>
    <row r="7878" spans="1:10" x14ac:dyDescent="0.45">
      <c r="A7878">
        <v>8616208</v>
      </c>
      <c r="B7878" s="1">
        <v>45498.166666666664</v>
      </c>
      <c r="C7878" t="s">
        <v>7</v>
      </c>
      <c r="D7878" t="s">
        <v>8</v>
      </c>
      <c r="E7878" t="s">
        <v>8796</v>
      </c>
      <c r="F7878">
        <v>635</v>
      </c>
      <c r="G7878">
        <v>2.4E-2</v>
      </c>
      <c r="H7878">
        <v>0.41299999999999998</v>
      </c>
      <c r="J7878" s="1" t="str">
        <f t="shared" si="124"/>
        <v>2024-07-25-04</v>
      </c>
    </row>
    <row r="7879" spans="1:10" x14ac:dyDescent="0.45">
      <c r="A7879">
        <v>8617178</v>
      </c>
      <c r="B7879" s="1">
        <v>45498.208333333336</v>
      </c>
      <c r="C7879" t="s">
        <v>7</v>
      </c>
      <c r="D7879" t="s">
        <v>8</v>
      </c>
      <c r="E7879" t="s">
        <v>8796</v>
      </c>
      <c r="F7879">
        <v>635</v>
      </c>
      <c r="G7879">
        <v>0.11600000000000001</v>
      </c>
      <c r="H7879">
        <v>1.2869999999999999</v>
      </c>
      <c r="J7879" s="1" t="str">
        <f t="shared" si="124"/>
        <v>2024-07-25-05</v>
      </c>
    </row>
    <row r="7880" spans="1:10" x14ac:dyDescent="0.45">
      <c r="A7880">
        <v>8618390</v>
      </c>
      <c r="B7880" s="1">
        <v>45498.25</v>
      </c>
      <c r="C7880" t="s">
        <v>7</v>
      </c>
      <c r="D7880" t="s">
        <v>8</v>
      </c>
      <c r="E7880" t="s">
        <v>8796</v>
      </c>
      <c r="F7880">
        <v>635</v>
      </c>
      <c r="G7880">
        <v>0</v>
      </c>
      <c r="H7880">
        <v>2.0449999999999999</v>
      </c>
      <c r="J7880" s="1" t="str">
        <f t="shared" si="124"/>
        <v>2024-07-25-06</v>
      </c>
    </row>
    <row r="7881" spans="1:10" x14ac:dyDescent="0.45">
      <c r="A7881">
        <v>8619420</v>
      </c>
      <c r="B7881" s="1">
        <v>45498.291666666664</v>
      </c>
      <c r="C7881" t="s">
        <v>7</v>
      </c>
      <c r="D7881" t="s">
        <v>8</v>
      </c>
      <c r="E7881" t="s">
        <v>8796</v>
      </c>
      <c r="F7881">
        <v>635</v>
      </c>
      <c r="G7881">
        <v>0</v>
      </c>
      <c r="H7881">
        <v>1.3049999999999999</v>
      </c>
      <c r="J7881" s="1" t="str">
        <f t="shared" si="124"/>
        <v>2024-07-25-07</v>
      </c>
    </row>
    <row r="7882" spans="1:10" x14ac:dyDescent="0.45">
      <c r="A7882">
        <v>8620449</v>
      </c>
      <c r="B7882" s="1">
        <v>45498.333333333336</v>
      </c>
      <c r="C7882" t="s">
        <v>7</v>
      </c>
      <c r="D7882" t="s">
        <v>8</v>
      </c>
      <c r="E7882" t="s">
        <v>8796</v>
      </c>
      <c r="F7882">
        <v>635</v>
      </c>
      <c r="G7882">
        <v>0</v>
      </c>
      <c r="H7882">
        <v>2.5539999999999998</v>
      </c>
      <c r="J7882" s="1" t="str">
        <f t="shared" si="124"/>
        <v>2024-07-25-08</v>
      </c>
    </row>
    <row r="7883" spans="1:10" x14ac:dyDescent="0.45">
      <c r="A7883">
        <v>8621230</v>
      </c>
      <c r="B7883" s="1">
        <v>45498.375</v>
      </c>
      <c r="C7883" t="s">
        <v>7</v>
      </c>
      <c r="D7883" t="s">
        <v>8</v>
      </c>
      <c r="E7883" t="s">
        <v>8796</v>
      </c>
      <c r="F7883">
        <v>635</v>
      </c>
      <c r="G7883">
        <v>0.67200000000000004</v>
      </c>
      <c r="H7883">
        <v>1.3879999999999999</v>
      </c>
      <c r="J7883" s="1" t="str">
        <f t="shared" si="124"/>
        <v>2024-07-25-09</v>
      </c>
    </row>
    <row r="7884" spans="1:10" x14ac:dyDescent="0.45">
      <c r="A7884">
        <v>8623316</v>
      </c>
      <c r="B7884" s="1">
        <v>45498.416666666664</v>
      </c>
      <c r="C7884" t="s">
        <v>7</v>
      </c>
      <c r="D7884" t="s">
        <v>8</v>
      </c>
      <c r="E7884" t="s">
        <v>8796</v>
      </c>
      <c r="F7884">
        <v>635</v>
      </c>
      <c r="G7884">
        <v>0</v>
      </c>
      <c r="H7884">
        <v>2.621</v>
      </c>
      <c r="J7884" s="1" t="str">
        <f t="shared" si="124"/>
        <v>2024-07-25-10</v>
      </c>
    </row>
    <row r="7885" spans="1:10" x14ac:dyDescent="0.45">
      <c r="A7885">
        <v>8624234</v>
      </c>
      <c r="B7885" s="1">
        <v>45498.458333333336</v>
      </c>
      <c r="C7885" t="s">
        <v>7</v>
      </c>
      <c r="D7885" t="s">
        <v>8</v>
      </c>
      <c r="E7885" t="s">
        <v>8796</v>
      </c>
      <c r="F7885">
        <v>635</v>
      </c>
      <c r="G7885">
        <v>0.24299999999999999</v>
      </c>
      <c r="H7885">
        <v>2.1970000000000001</v>
      </c>
      <c r="J7885" s="1" t="str">
        <f t="shared" si="124"/>
        <v>2024-07-25-11</v>
      </c>
    </row>
    <row r="7886" spans="1:10" x14ac:dyDescent="0.45">
      <c r="A7886">
        <v>8624626</v>
      </c>
      <c r="B7886" s="1">
        <v>45498.5</v>
      </c>
      <c r="C7886" t="s">
        <v>7</v>
      </c>
      <c r="D7886" t="s">
        <v>8</v>
      </c>
      <c r="E7886" t="s">
        <v>8796</v>
      </c>
      <c r="F7886">
        <v>635</v>
      </c>
      <c r="G7886">
        <v>0</v>
      </c>
      <c r="H7886">
        <v>1.6220000000000001</v>
      </c>
      <c r="J7886" s="1" t="str">
        <f t="shared" si="124"/>
        <v>2024-07-25-12</v>
      </c>
    </row>
    <row r="7887" spans="1:10" x14ac:dyDescent="0.45">
      <c r="A7887">
        <v>8626369</v>
      </c>
      <c r="B7887" s="1">
        <v>45498.541666666664</v>
      </c>
      <c r="C7887" t="s">
        <v>7</v>
      </c>
      <c r="D7887" t="s">
        <v>8</v>
      </c>
      <c r="E7887" t="s">
        <v>8796</v>
      </c>
      <c r="F7887">
        <v>635</v>
      </c>
      <c r="G7887">
        <v>0</v>
      </c>
      <c r="H7887">
        <v>2.0230000000000001</v>
      </c>
      <c r="J7887" s="1" t="str">
        <f t="shared" si="124"/>
        <v>2024-07-25-13</v>
      </c>
    </row>
    <row r="7888" spans="1:10" x14ac:dyDescent="0.45">
      <c r="A7888">
        <v>8627699</v>
      </c>
      <c r="B7888" s="1">
        <v>45498.583333333336</v>
      </c>
      <c r="C7888" t="s">
        <v>7</v>
      </c>
      <c r="D7888" t="s">
        <v>8</v>
      </c>
      <c r="E7888" t="s">
        <v>8796</v>
      </c>
      <c r="F7888">
        <v>635</v>
      </c>
      <c r="G7888">
        <v>0</v>
      </c>
      <c r="H7888">
        <v>0.95</v>
      </c>
      <c r="J7888" s="1" t="str">
        <f t="shared" si="124"/>
        <v>2024-07-25-14</v>
      </c>
    </row>
    <row r="7889" spans="1:10" x14ac:dyDescent="0.45">
      <c r="A7889">
        <v>8628271</v>
      </c>
      <c r="B7889" s="1">
        <v>45498.625</v>
      </c>
      <c r="C7889" t="s">
        <v>7</v>
      </c>
      <c r="D7889" t="s">
        <v>8</v>
      </c>
      <c r="E7889" t="s">
        <v>8796</v>
      </c>
      <c r="F7889">
        <v>635</v>
      </c>
      <c r="G7889">
        <v>0.27</v>
      </c>
      <c r="H7889">
        <v>0.372</v>
      </c>
      <c r="J7889" s="1" t="str">
        <f t="shared" si="124"/>
        <v>2024-07-25-15</v>
      </c>
    </row>
    <row r="7890" spans="1:10" x14ac:dyDescent="0.45">
      <c r="A7890">
        <v>8629902</v>
      </c>
      <c r="B7890" s="1">
        <v>45498.666666666664</v>
      </c>
      <c r="C7890" t="s">
        <v>7</v>
      </c>
      <c r="D7890" t="s">
        <v>8</v>
      </c>
      <c r="E7890" t="s">
        <v>8796</v>
      </c>
      <c r="F7890">
        <v>635</v>
      </c>
      <c r="G7890">
        <v>3.5000000000000003E-2</v>
      </c>
      <c r="H7890">
        <v>0.41299999999999998</v>
      </c>
      <c r="J7890" s="1" t="str">
        <f t="shared" si="124"/>
        <v>2024-07-25-16</v>
      </c>
    </row>
    <row r="7891" spans="1:10" x14ac:dyDescent="0.45">
      <c r="A7891">
        <v>8630825</v>
      </c>
      <c r="B7891" s="1">
        <v>45498.708333333336</v>
      </c>
      <c r="C7891" t="s">
        <v>7</v>
      </c>
      <c r="D7891" t="s">
        <v>8</v>
      </c>
      <c r="E7891" t="s">
        <v>8796</v>
      </c>
      <c r="F7891">
        <v>635</v>
      </c>
      <c r="G7891">
        <v>0.14299999999999999</v>
      </c>
      <c r="H7891">
        <v>0.15</v>
      </c>
      <c r="J7891" s="1" t="str">
        <f t="shared" si="124"/>
        <v>2024-07-25-17</v>
      </c>
    </row>
    <row r="7892" spans="1:10" x14ac:dyDescent="0.45">
      <c r="A7892">
        <v>8631737</v>
      </c>
      <c r="B7892" s="1">
        <v>45498.75</v>
      </c>
      <c r="C7892" t="s">
        <v>7</v>
      </c>
      <c r="D7892" t="s">
        <v>8</v>
      </c>
      <c r="E7892" t="s">
        <v>8796</v>
      </c>
      <c r="F7892">
        <v>635</v>
      </c>
      <c r="G7892">
        <v>0.17899999999999999</v>
      </c>
      <c r="H7892">
        <v>2.1999999999999999E-2</v>
      </c>
      <c r="J7892" s="1" t="str">
        <f t="shared" si="124"/>
        <v>2024-07-25-18</v>
      </c>
    </row>
    <row r="7893" spans="1:10" x14ac:dyDescent="0.45">
      <c r="A7893">
        <v>8632201</v>
      </c>
      <c r="B7893" s="1">
        <v>45498.791666666664</v>
      </c>
      <c r="C7893" t="s">
        <v>7</v>
      </c>
      <c r="D7893" t="s">
        <v>8</v>
      </c>
      <c r="E7893" t="s">
        <v>8796</v>
      </c>
      <c r="F7893">
        <v>635</v>
      </c>
      <c r="G7893">
        <v>0.30499999999999999</v>
      </c>
      <c r="H7893">
        <v>0</v>
      </c>
      <c r="J7893" s="1" t="str">
        <f t="shared" si="124"/>
        <v>2024-07-25-19</v>
      </c>
    </row>
    <row r="7894" spans="1:10" x14ac:dyDescent="0.45">
      <c r="A7894">
        <v>8634148</v>
      </c>
      <c r="B7894" s="1">
        <v>45498.833333333336</v>
      </c>
      <c r="C7894" t="s">
        <v>7</v>
      </c>
      <c r="D7894" t="s">
        <v>8</v>
      </c>
      <c r="E7894" t="s">
        <v>8796</v>
      </c>
      <c r="F7894">
        <v>635</v>
      </c>
      <c r="G7894">
        <v>0.224</v>
      </c>
      <c r="H7894">
        <v>0</v>
      </c>
      <c r="J7894" s="1" t="str">
        <f t="shared" si="124"/>
        <v>2024-07-25-20</v>
      </c>
    </row>
    <row r="7895" spans="1:10" x14ac:dyDescent="0.45">
      <c r="A7895">
        <v>8634969</v>
      </c>
      <c r="B7895" s="1">
        <v>45498.875</v>
      </c>
      <c r="C7895" t="s">
        <v>7</v>
      </c>
      <c r="D7895" t="s">
        <v>8</v>
      </c>
      <c r="E7895" t="s">
        <v>8796</v>
      </c>
      <c r="F7895">
        <v>635</v>
      </c>
      <c r="G7895">
        <v>0.23</v>
      </c>
      <c r="H7895">
        <v>0</v>
      </c>
      <c r="J7895" s="1" t="str">
        <f t="shared" si="124"/>
        <v>2024-07-25-21</v>
      </c>
    </row>
    <row r="7896" spans="1:10" x14ac:dyDescent="0.45">
      <c r="A7896">
        <v>8635436</v>
      </c>
      <c r="B7896" s="1">
        <v>45498.916666666664</v>
      </c>
      <c r="C7896" t="s">
        <v>7</v>
      </c>
      <c r="D7896" t="s">
        <v>8</v>
      </c>
      <c r="E7896" t="s">
        <v>8796</v>
      </c>
      <c r="F7896">
        <v>635</v>
      </c>
      <c r="G7896">
        <v>0.17199999999999999</v>
      </c>
      <c r="H7896">
        <v>0</v>
      </c>
      <c r="J7896" s="1" t="str">
        <f t="shared" si="124"/>
        <v>2024-07-25-22</v>
      </c>
    </row>
    <row r="7897" spans="1:10" x14ac:dyDescent="0.45">
      <c r="A7897">
        <v>8636700</v>
      </c>
      <c r="B7897" s="1">
        <v>45498.958333333336</v>
      </c>
      <c r="C7897" t="s">
        <v>7</v>
      </c>
      <c r="D7897" t="s">
        <v>8</v>
      </c>
      <c r="E7897" t="s">
        <v>8796</v>
      </c>
      <c r="F7897">
        <v>635</v>
      </c>
      <c r="G7897">
        <v>0.15</v>
      </c>
      <c r="H7897">
        <v>0</v>
      </c>
      <c r="J7897" s="1" t="str">
        <f t="shared" si="124"/>
        <v>2024-07-25-23</v>
      </c>
    </row>
    <row r="7898" spans="1:10" x14ac:dyDescent="0.45">
      <c r="A7898">
        <v>8637631</v>
      </c>
      <c r="B7898" s="1">
        <v>45499</v>
      </c>
      <c r="C7898" t="s">
        <v>7</v>
      </c>
      <c r="D7898" t="s">
        <v>8</v>
      </c>
      <c r="E7898" t="s">
        <v>8796</v>
      </c>
      <c r="F7898">
        <v>635</v>
      </c>
      <c r="G7898">
        <v>0.20100000000000001</v>
      </c>
      <c r="H7898">
        <v>0</v>
      </c>
      <c r="J7898" s="1" t="str">
        <f t="shared" si="124"/>
        <v>2024-07-26-00</v>
      </c>
    </row>
    <row r="7899" spans="1:10" x14ac:dyDescent="0.45">
      <c r="A7899">
        <v>8639303</v>
      </c>
      <c r="B7899" s="1">
        <v>45499.041666666664</v>
      </c>
      <c r="C7899" t="s">
        <v>7</v>
      </c>
      <c r="D7899" t="s">
        <v>8</v>
      </c>
      <c r="E7899" t="s">
        <v>8796</v>
      </c>
      <c r="F7899">
        <v>635</v>
      </c>
      <c r="G7899">
        <v>0.159</v>
      </c>
      <c r="H7899">
        <v>0</v>
      </c>
      <c r="J7899" s="1" t="str">
        <f t="shared" si="124"/>
        <v>2024-07-26-01</v>
      </c>
    </row>
    <row r="7900" spans="1:10" x14ac:dyDescent="0.45">
      <c r="A7900">
        <v>8640559</v>
      </c>
      <c r="B7900" s="1">
        <v>45499.083333333336</v>
      </c>
      <c r="C7900" t="s">
        <v>7</v>
      </c>
      <c r="D7900" t="s">
        <v>8</v>
      </c>
      <c r="E7900" t="s">
        <v>8796</v>
      </c>
      <c r="F7900">
        <v>635</v>
      </c>
      <c r="G7900">
        <v>0.17100000000000001</v>
      </c>
      <c r="H7900">
        <v>0</v>
      </c>
      <c r="J7900" s="1" t="str">
        <f t="shared" si="124"/>
        <v>2024-07-26-02</v>
      </c>
    </row>
    <row r="7901" spans="1:10" x14ac:dyDescent="0.45">
      <c r="A7901">
        <v>8641879</v>
      </c>
      <c r="B7901" s="1">
        <v>45499.125</v>
      </c>
      <c r="C7901" t="s">
        <v>7</v>
      </c>
      <c r="D7901" t="s">
        <v>8</v>
      </c>
      <c r="E7901" t="s">
        <v>8796</v>
      </c>
      <c r="F7901">
        <v>635</v>
      </c>
      <c r="G7901">
        <v>0.107</v>
      </c>
      <c r="H7901">
        <v>5.1999999999999998E-2</v>
      </c>
      <c r="J7901" s="1" t="str">
        <f t="shared" si="124"/>
        <v>2024-07-26-03</v>
      </c>
    </row>
    <row r="7902" spans="1:10" x14ac:dyDescent="0.45">
      <c r="A7902">
        <v>8642360</v>
      </c>
      <c r="B7902" s="1">
        <v>45499.166666666664</v>
      </c>
      <c r="C7902" t="s">
        <v>7</v>
      </c>
      <c r="D7902" t="s">
        <v>8</v>
      </c>
      <c r="E7902" t="s">
        <v>8796</v>
      </c>
      <c r="F7902">
        <v>635</v>
      </c>
      <c r="G7902">
        <v>0.01</v>
      </c>
      <c r="H7902">
        <v>0.505</v>
      </c>
      <c r="J7902" s="1" t="str">
        <f t="shared" si="124"/>
        <v>2024-07-26-04</v>
      </c>
    </row>
    <row r="7903" spans="1:10" x14ac:dyDescent="0.45">
      <c r="A7903">
        <v>8643291</v>
      </c>
      <c r="B7903" s="1">
        <v>45499.208333333336</v>
      </c>
      <c r="C7903" t="s">
        <v>7</v>
      </c>
      <c r="D7903" t="s">
        <v>8</v>
      </c>
      <c r="E7903" t="s">
        <v>8796</v>
      </c>
      <c r="F7903">
        <v>635</v>
      </c>
      <c r="G7903">
        <v>5.1999999999999998E-2</v>
      </c>
      <c r="H7903">
        <v>0.86499999999999999</v>
      </c>
      <c r="J7903" s="1" t="str">
        <f t="shared" si="124"/>
        <v>2024-07-26-05</v>
      </c>
    </row>
    <row r="7904" spans="1:10" x14ac:dyDescent="0.45">
      <c r="A7904">
        <v>8644740</v>
      </c>
      <c r="B7904" s="1">
        <v>45499.25</v>
      </c>
      <c r="C7904" t="s">
        <v>7</v>
      </c>
      <c r="D7904" t="s">
        <v>8</v>
      </c>
      <c r="E7904" t="s">
        <v>8796</v>
      </c>
      <c r="F7904">
        <v>635</v>
      </c>
      <c r="G7904">
        <v>0</v>
      </c>
      <c r="H7904">
        <v>0.82599999999999996</v>
      </c>
      <c r="J7904" s="1" t="str">
        <f t="shared" si="124"/>
        <v>2024-07-26-06</v>
      </c>
    </row>
    <row r="7905" spans="1:10" x14ac:dyDescent="0.45">
      <c r="A7905">
        <v>8645570</v>
      </c>
      <c r="B7905" s="1">
        <v>45499.291666666664</v>
      </c>
      <c r="C7905" t="s">
        <v>7</v>
      </c>
      <c r="D7905" t="s">
        <v>8</v>
      </c>
      <c r="E7905" t="s">
        <v>8796</v>
      </c>
      <c r="F7905">
        <v>635</v>
      </c>
      <c r="G7905">
        <v>8.9999999999999993E-3</v>
      </c>
      <c r="H7905">
        <v>1.3540000000000001</v>
      </c>
      <c r="J7905" s="1" t="str">
        <f t="shared" si="124"/>
        <v>2024-07-26-07</v>
      </c>
    </row>
    <row r="7906" spans="1:10" x14ac:dyDescent="0.45">
      <c r="A7906">
        <v>8646786</v>
      </c>
      <c r="B7906" s="1">
        <v>45499.333333333336</v>
      </c>
      <c r="C7906" t="s">
        <v>7</v>
      </c>
      <c r="D7906" t="s">
        <v>8</v>
      </c>
      <c r="E7906" t="s">
        <v>8796</v>
      </c>
      <c r="F7906">
        <v>635</v>
      </c>
      <c r="G7906">
        <v>0</v>
      </c>
      <c r="H7906">
        <v>3.0350000000000001</v>
      </c>
      <c r="J7906" s="1" t="str">
        <f t="shared" si="124"/>
        <v>2024-07-26-08</v>
      </c>
    </row>
    <row r="7907" spans="1:10" x14ac:dyDescent="0.45">
      <c r="A7907">
        <v>8647496</v>
      </c>
      <c r="B7907" s="1">
        <v>45499.375</v>
      </c>
      <c r="C7907" t="s">
        <v>7</v>
      </c>
      <c r="D7907" t="s">
        <v>8</v>
      </c>
      <c r="E7907" t="s">
        <v>8796</v>
      </c>
      <c r="F7907">
        <v>635</v>
      </c>
      <c r="G7907">
        <v>0</v>
      </c>
      <c r="H7907">
        <v>3.895</v>
      </c>
      <c r="J7907" s="1" t="str">
        <f t="shared" si="124"/>
        <v>2024-07-26-09</v>
      </c>
    </row>
    <row r="7908" spans="1:10" x14ac:dyDescent="0.45">
      <c r="A7908">
        <v>8649539</v>
      </c>
      <c r="B7908" s="1">
        <v>45499.416666666664</v>
      </c>
      <c r="C7908" t="s">
        <v>7</v>
      </c>
      <c r="D7908" t="s">
        <v>8</v>
      </c>
      <c r="E7908" t="s">
        <v>8796</v>
      </c>
      <c r="F7908">
        <v>635</v>
      </c>
      <c r="G7908">
        <v>0.183</v>
      </c>
      <c r="H7908">
        <v>3.9910000000000001</v>
      </c>
      <c r="J7908" s="1" t="str">
        <f t="shared" si="124"/>
        <v>2024-07-26-10</v>
      </c>
    </row>
    <row r="7909" spans="1:10" x14ac:dyDescent="0.45">
      <c r="A7909">
        <v>8650582</v>
      </c>
      <c r="B7909" s="1">
        <v>45499.458333333336</v>
      </c>
      <c r="C7909" t="s">
        <v>7</v>
      </c>
      <c r="D7909" t="s">
        <v>8</v>
      </c>
      <c r="E7909" t="s">
        <v>8796</v>
      </c>
      <c r="F7909">
        <v>635</v>
      </c>
      <c r="G7909">
        <v>0.20300000000000001</v>
      </c>
      <c r="H7909">
        <v>3.4289999999999998</v>
      </c>
      <c r="J7909" s="1" t="str">
        <f t="shared" si="124"/>
        <v>2024-07-26-11</v>
      </c>
    </row>
    <row r="7910" spans="1:10" x14ac:dyDescent="0.45">
      <c r="A7910">
        <v>8651043</v>
      </c>
      <c r="B7910" s="1">
        <v>45499.5</v>
      </c>
      <c r="C7910" t="s">
        <v>7</v>
      </c>
      <c r="D7910" t="s">
        <v>8</v>
      </c>
      <c r="E7910" t="s">
        <v>8796</v>
      </c>
      <c r="F7910">
        <v>635</v>
      </c>
      <c r="G7910">
        <v>0</v>
      </c>
      <c r="H7910">
        <v>3.7050000000000001</v>
      </c>
      <c r="J7910" s="1" t="str">
        <f t="shared" si="124"/>
        <v>2024-07-26-12</v>
      </c>
    </row>
    <row r="7911" spans="1:10" x14ac:dyDescent="0.45">
      <c r="A7911">
        <v>8652328</v>
      </c>
      <c r="B7911" s="1">
        <v>45499.541666666664</v>
      </c>
      <c r="C7911" t="s">
        <v>7</v>
      </c>
      <c r="D7911" t="s">
        <v>8</v>
      </c>
      <c r="E7911" t="s">
        <v>8796</v>
      </c>
      <c r="F7911">
        <v>635</v>
      </c>
      <c r="G7911">
        <v>0</v>
      </c>
      <c r="H7911">
        <v>3.125</v>
      </c>
      <c r="J7911" s="1" t="str">
        <f t="shared" si="124"/>
        <v>2024-07-26-13</v>
      </c>
    </row>
    <row r="7912" spans="1:10" x14ac:dyDescent="0.45">
      <c r="A7912">
        <v>8653663</v>
      </c>
      <c r="B7912" s="1">
        <v>45499.583333333336</v>
      </c>
      <c r="C7912" t="s">
        <v>7</v>
      </c>
      <c r="D7912" t="s">
        <v>8</v>
      </c>
      <c r="E7912" t="s">
        <v>8796</v>
      </c>
      <c r="F7912">
        <v>635</v>
      </c>
      <c r="G7912">
        <v>0.78600000000000003</v>
      </c>
      <c r="H7912">
        <v>1.7070000000000001</v>
      </c>
      <c r="J7912" s="1" t="str">
        <f t="shared" si="124"/>
        <v>2024-07-26-14</v>
      </c>
    </row>
    <row r="7913" spans="1:10" x14ac:dyDescent="0.45">
      <c r="A7913">
        <v>8654672</v>
      </c>
      <c r="B7913" s="1">
        <v>45499.625</v>
      </c>
      <c r="C7913" t="s">
        <v>7</v>
      </c>
      <c r="D7913" t="s">
        <v>8</v>
      </c>
      <c r="E7913" t="s">
        <v>8796</v>
      </c>
      <c r="F7913">
        <v>635</v>
      </c>
      <c r="G7913">
        <v>0.85099999999999998</v>
      </c>
      <c r="H7913">
        <v>1.2569999999999999</v>
      </c>
      <c r="J7913" s="1" t="str">
        <f t="shared" si="124"/>
        <v>2024-07-26-15</v>
      </c>
    </row>
    <row r="7914" spans="1:10" x14ac:dyDescent="0.45">
      <c r="A7914">
        <v>8655208</v>
      </c>
      <c r="B7914" s="1">
        <v>45499.666666666664</v>
      </c>
      <c r="C7914" t="s">
        <v>7</v>
      </c>
      <c r="D7914" t="s">
        <v>8</v>
      </c>
      <c r="E7914" t="s">
        <v>8796</v>
      </c>
      <c r="F7914">
        <v>635</v>
      </c>
      <c r="G7914">
        <v>7.0000000000000001E-3</v>
      </c>
      <c r="H7914">
        <v>0.70699999999999996</v>
      </c>
      <c r="J7914" s="1" t="str">
        <f t="shared" si="124"/>
        <v>2024-07-26-16</v>
      </c>
    </row>
    <row r="7915" spans="1:10" x14ac:dyDescent="0.45">
      <c r="A7915">
        <v>8656573</v>
      </c>
      <c r="B7915" s="1">
        <v>45499.708333333336</v>
      </c>
      <c r="C7915" t="s">
        <v>7</v>
      </c>
      <c r="D7915" t="s">
        <v>8</v>
      </c>
      <c r="E7915" t="s">
        <v>8796</v>
      </c>
      <c r="F7915">
        <v>635</v>
      </c>
      <c r="G7915">
        <v>0.13500000000000001</v>
      </c>
      <c r="H7915">
        <v>0.115</v>
      </c>
      <c r="J7915" s="1" t="str">
        <f t="shared" si="124"/>
        <v>2024-07-26-17</v>
      </c>
    </row>
    <row r="7916" spans="1:10" x14ac:dyDescent="0.45">
      <c r="A7916">
        <v>8658148</v>
      </c>
      <c r="B7916" s="1">
        <v>45499.75</v>
      </c>
      <c r="C7916" t="s">
        <v>7</v>
      </c>
      <c r="D7916" t="s">
        <v>8</v>
      </c>
      <c r="E7916" t="s">
        <v>8796</v>
      </c>
      <c r="F7916">
        <v>635</v>
      </c>
      <c r="G7916">
        <v>0.23200000000000001</v>
      </c>
      <c r="H7916">
        <v>8.0000000000000002E-3</v>
      </c>
      <c r="J7916" s="1" t="str">
        <f t="shared" si="124"/>
        <v>2024-07-26-18</v>
      </c>
    </row>
    <row r="7917" spans="1:10" x14ac:dyDescent="0.45">
      <c r="A7917">
        <v>8659457</v>
      </c>
      <c r="B7917" s="1">
        <v>45499.791666666664</v>
      </c>
      <c r="C7917" t="s">
        <v>7</v>
      </c>
      <c r="D7917" t="s">
        <v>8</v>
      </c>
      <c r="E7917" t="s">
        <v>8796</v>
      </c>
      <c r="F7917">
        <v>635</v>
      </c>
      <c r="G7917">
        <v>0.33</v>
      </c>
      <c r="H7917">
        <v>0</v>
      </c>
      <c r="J7917" s="1" t="str">
        <f t="shared" si="124"/>
        <v>2024-07-26-19</v>
      </c>
    </row>
    <row r="7918" spans="1:10" x14ac:dyDescent="0.45">
      <c r="A7918">
        <v>8660102</v>
      </c>
      <c r="B7918" s="1">
        <v>45499.833333333336</v>
      </c>
      <c r="C7918" t="s">
        <v>7</v>
      </c>
      <c r="D7918" t="s">
        <v>8</v>
      </c>
      <c r="E7918" t="s">
        <v>8796</v>
      </c>
      <c r="F7918">
        <v>635</v>
      </c>
      <c r="G7918">
        <v>0.25700000000000001</v>
      </c>
      <c r="H7918">
        <v>0</v>
      </c>
      <c r="J7918" s="1" t="str">
        <f t="shared" si="124"/>
        <v>2024-07-26-20</v>
      </c>
    </row>
    <row r="7919" spans="1:10" x14ac:dyDescent="0.45">
      <c r="A7919">
        <v>8661263</v>
      </c>
      <c r="B7919" s="1">
        <v>45499.875</v>
      </c>
      <c r="C7919" t="s">
        <v>7</v>
      </c>
      <c r="D7919" t="s">
        <v>8</v>
      </c>
      <c r="E7919" t="s">
        <v>8796</v>
      </c>
      <c r="F7919">
        <v>635</v>
      </c>
      <c r="G7919">
        <v>0.29399999999999998</v>
      </c>
      <c r="H7919">
        <v>0</v>
      </c>
      <c r="J7919" s="1" t="str">
        <f t="shared" si="124"/>
        <v>2024-07-26-21</v>
      </c>
    </row>
    <row r="7920" spans="1:10" x14ac:dyDescent="0.45">
      <c r="A7920">
        <v>8662061</v>
      </c>
      <c r="B7920" s="1">
        <v>45499.916666666664</v>
      </c>
      <c r="C7920" t="s">
        <v>7</v>
      </c>
      <c r="D7920" t="s">
        <v>8</v>
      </c>
      <c r="E7920" t="s">
        <v>8796</v>
      </c>
      <c r="F7920">
        <v>635</v>
      </c>
      <c r="G7920">
        <v>0.252</v>
      </c>
      <c r="H7920">
        <v>0</v>
      </c>
      <c r="J7920" s="1" t="str">
        <f t="shared" si="124"/>
        <v>2024-07-26-22</v>
      </c>
    </row>
    <row r="7921" spans="1:10" x14ac:dyDescent="0.45">
      <c r="A7921">
        <v>8663885</v>
      </c>
      <c r="B7921" s="1">
        <v>45499.958333333336</v>
      </c>
      <c r="C7921" t="s">
        <v>7</v>
      </c>
      <c r="D7921" t="s">
        <v>8</v>
      </c>
      <c r="E7921" t="s">
        <v>8796</v>
      </c>
      <c r="F7921">
        <v>635</v>
      </c>
      <c r="G7921">
        <v>0.158</v>
      </c>
      <c r="H7921">
        <v>0</v>
      </c>
      <c r="J7921" s="1" t="str">
        <f t="shared" si="124"/>
        <v>2024-07-26-23</v>
      </c>
    </row>
    <row r="7922" spans="1:10" x14ac:dyDescent="0.45">
      <c r="A7922">
        <v>8664975</v>
      </c>
      <c r="B7922" s="1">
        <v>45500</v>
      </c>
      <c r="C7922" t="s">
        <v>7</v>
      </c>
      <c r="D7922" t="s">
        <v>8</v>
      </c>
      <c r="E7922" t="s">
        <v>8796</v>
      </c>
      <c r="F7922">
        <v>635</v>
      </c>
      <c r="G7922">
        <v>0.121</v>
      </c>
      <c r="H7922">
        <v>0</v>
      </c>
      <c r="J7922" s="1" t="str">
        <f t="shared" si="124"/>
        <v>2024-07-27-00</v>
      </c>
    </row>
    <row r="7923" spans="1:10" x14ac:dyDescent="0.45">
      <c r="A7923">
        <v>8665750</v>
      </c>
      <c r="B7923" s="1">
        <v>45500.041666666664</v>
      </c>
      <c r="C7923" t="s">
        <v>7</v>
      </c>
      <c r="D7923" t="s">
        <v>8</v>
      </c>
      <c r="E7923" t="s">
        <v>8796</v>
      </c>
      <c r="F7923">
        <v>635</v>
      </c>
      <c r="G7923">
        <v>0.14499999999999999</v>
      </c>
      <c r="H7923">
        <v>0</v>
      </c>
      <c r="J7923" s="1" t="str">
        <f t="shared" si="124"/>
        <v>2024-07-27-01</v>
      </c>
    </row>
    <row r="7924" spans="1:10" x14ac:dyDescent="0.45">
      <c r="A7924">
        <v>8666598</v>
      </c>
      <c r="B7924" s="1">
        <v>45500.083333333336</v>
      </c>
      <c r="C7924" t="s">
        <v>7</v>
      </c>
      <c r="D7924" t="s">
        <v>8</v>
      </c>
      <c r="E7924" t="s">
        <v>8796</v>
      </c>
      <c r="F7924">
        <v>635</v>
      </c>
      <c r="G7924">
        <v>0.121</v>
      </c>
      <c r="H7924">
        <v>0</v>
      </c>
      <c r="J7924" s="1" t="str">
        <f t="shared" si="124"/>
        <v>2024-07-27-02</v>
      </c>
    </row>
    <row r="7925" spans="1:10" x14ac:dyDescent="0.45">
      <c r="A7925">
        <v>8667398</v>
      </c>
      <c r="B7925" s="1">
        <v>45500.125</v>
      </c>
      <c r="C7925" t="s">
        <v>7</v>
      </c>
      <c r="D7925" t="s">
        <v>8</v>
      </c>
      <c r="E7925" t="s">
        <v>8796</v>
      </c>
      <c r="F7925">
        <v>635</v>
      </c>
      <c r="G7925">
        <v>0.106</v>
      </c>
      <c r="H7925">
        <v>2.4E-2</v>
      </c>
      <c r="J7925" s="1" t="str">
        <f t="shared" si="124"/>
        <v>2024-07-27-03</v>
      </c>
    </row>
    <row r="7926" spans="1:10" x14ac:dyDescent="0.45">
      <c r="A7926">
        <v>8668416</v>
      </c>
      <c r="B7926" s="1">
        <v>45500.166666666664</v>
      </c>
      <c r="C7926" t="s">
        <v>7</v>
      </c>
      <c r="D7926" t="s">
        <v>8</v>
      </c>
      <c r="E7926" t="s">
        <v>8796</v>
      </c>
      <c r="F7926">
        <v>635</v>
      </c>
      <c r="G7926">
        <v>0.128</v>
      </c>
      <c r="H7926">
        <v>8.4000000000000005E-2</v>
      </c>
      <c r="J7926" s="1" t="str">
        <f t="shared" si="124"/>
        <v>2024-07-27-04</v>
      </c>
    </row>
    <row r="7927" spans="1:10" x14ac:dyDescent="0.45">
      <c r="A7927">
        <v>8670218</v>
      </c>
      <c r="B7927" s="1">
        <v>45500.208333333336</v>
      </c>
      <c r="C7927" t="s">
        <v>7</v>
      </c>
      <c r="D7927" t="s">
        <v>8</v>
      </c>
      <c r="E7927" t="s">
        <v>8796</v>
      </c>
      <c r="F7927">
        <v>635</v>
      </c>
      <c r="G7927">
        <v>0.10100000000000001</v>
      </c>
      <c r="H7927">
        <v>0.62</v>
      </c>
      <c r="J7927" s="1" t="str">
        <f t="shared" si="124"/>
        <v>2024-07-27-05</v>
      </c>
    </row>
    <row r="7928" spans="1:10" x14ac:dyDescent="0.45">
      <c r="A7928">
        <v>8671073</v>
      </c>
      <c r="B7928" s="1">
        <v>45500.25</v>
      </c>
      <c r="C7928" t="s">
        <v>7</v>
      </c>
      <c r="D7928" t="s">
        <v>8</v>
      </c>
      <c r="E7928" t="s">
        <v>8796</v>
      </c>
      <c r="F7928">
        <v>635</v>
      </c>
      <c r="G7928">
        <v>0</v>
      </c>
      <c r="H7928">
        <v>1.704</v>
      </c>
      <c r="J7928" s="1" t="str">
        <f t="shared" si="124"/>
        <v>2024-07-27-06</v>
      </c>
    </row>
    <row r="7929" spans="1:10" x14ac:dyDescent="0.45">
      <c r="A7929">
        <v>8671879</v>
      </c>
      <c r="B7929" s="1">
        <v>45500.291666666664</v>
      </c>
      <c r="C7929" t="s">
        <v>7</v>
      </c>
      <c r="D7929" t="s">
        <v>8</v>
      </c>
      <c r="E7929" t="s">
        <v>8796</v>
      </c>
      <c r="F7929">
        <v>635</v>
      </c>
      <c r="G7929">
        <v>0</v>
      </c>
      <c r="H7929">
        <v>2.3119999999999998</v>
      </c>
      <c r="J7929" s="1" t="str">
        <f t="shared" si="124"/>
        <v>2024-07-27-07</v>
      </c>
    </row>
    <row r="7930" spans="1:10" x14ac:dyDescent="0.45">
      <c r="A7930">
        <v>8673509</v>
      </c>
      <c r="B7930" s="1">
        <v>45500.333333333336</v>
      </c>
      <c r="C7930" t="s">
        <v>7</v>
      </c>
      <c r="D7930" t="s">
        <v>8</v>
      </c>
      <c r="E7930" t="s">
        <v>8796</v>
      </c>
      <c r="F7930">
        <v>635</v>
      </c>
      <c r="G7930">
        <v>0.39100000000000001</v>
      </c>
      <c r="H7930">
        <v>3.0209999999999999</v>
      </c>
      <c r="J7930" s="1" t="str">
        <f t="shared" si="124"/>
        <v>2024-07-27-08</v>
      </c>
    </row>
    <row r="7931" spans="1:10" x14ac:dyDescent="0.45">
      <c r="A7931">
        <v>8674177</v>
      </c>
      <c r="B7931" s="1">
        <v>45500.375</v>
      </c>
      <c r="C7931" t="s">
        <v>7</v>
      </c>
      <c r="D7931" t="s">
        <v>8</v>
      </c>
      <c r="E7931" t="s">
        <v>8796</v>
      </c>
      <c r="F7931">
        <v>635</v>
      </c>
      <c r="G7931">
        <v>1.5609999999999999</v>
      </c>
      <c r="H7931">
        <v>1.845</v>
      </c>
      <c r="J7931" s="1" t="str">
        <f t="shared" si="124"/>
        <v>2024-07-27-09</v>
      </c>
    </row>
    <row r="7932" spans="1:10" x14ac:dyDescent="0.45">
      <c r="A7932">
        <v>8675793</v>
      </c>
      <c r="B7932" s="1">
        <v>45500.416666666664</v>
      </c>
      <c r="C7932" t="s">
        <v>7</v>
      </c>
      <c r="D7932" t="s">
        <v>8</v>
      </c>
      <c r="E7932" t="s">
        <v>8796</v>
      </c>
      <c r="F7932">
        <v>635</v>
      </c>
      <c r="G7932">
        <v>0.03</v>
      </c>
      <c r="H7932">
        <v>2.5830000000000002</v>
      </c>
      <c r="J7932" s="1" t="str">
        <f t="shared" si="124"/>
        <v>2024-07-27-10</v>
      </c>
    </row>
    <row r="7933" spans="1:10" x14ac:dyDescent="0.45">
      <c r="A7933">
        <v>8676571</v>
      </c>
      <c r="B7933" s="1">
        <v>45500.458333333336</v>
      </c>
      <c r="C7933" t="s">
        <v>7</v>
      </c>
      <c r="D7933" t="s">
        <v>8</v>
      </c>
      <c r="E7933" t="s">
        <v>8796</v>
      </c>
      <c r="F7933">
        <v>635</v>
      </c>
      <c r="G7933">
        <v>3.1760000000000002</v>
      </c>
      <c r="H7933">
        <v>1.1040000000000001</v>
      </c>
      <c r="J7933" s="1" t="str">
        <f t="shared" si="124"/>
        <v>2024-07-27-11</v>
      </c>
    </row>
    <row r="7934" spans="1:10" x14ac:dyDescent="0.45">
      <c r="A7934">
        <v>8677822</v>
      </c>
      <c r="B7934" s="1">
        <v>45500.5</v>
      </c>
      <c r="C7934" t="s">
        <v>7</v>
      </c>
      <c r="D7934" t="s">
        <v>8</v>
      </c>
      <c r="E7934" t="s">
        <v>8796</v>
      </c>
      <c r="F7934">
        <v>635</v>
      </c>
      <c r="G7934">
        <v>0.27100000000000002</v>
      </c>
      <c r="H7934">
        <v>1.159</v>
      </c>
      <c r="J7934" s="1" t="str">
        <f t="shared" si="124"/>
        <v>2024-07-27-12</v>
      </c>
    </row>
    <row r="7935" spans="1:10" x14ac:dyDescent="0.45">
      <c r="A7935">
        <v>8678588</v>
      </c>
      <c r="B7935" s="1">
        <v>45500.541666666664</v>
      </c>
      <c r="C7935" t="s">
        <v>7</v>
      </c>
      <c r="D7935" t="s">
        <v>8</v>
      </c>
      <c r="E7935" t="s">
        <v>8796</v>
      </c>
      <c r="F7935">
        <v>635</v>
      </c>
      <c r="G7935">
        <v>0</v>
      </c>
      <c r="H7935">
        <v>1.6</v>
      </c>
      <c r="J7935" s="1" t="str">
        <f t="shared" si="124"/>
        <v>2024-07-27-13</v>
      </c>
    </row>
    <row r="7936" spans="1:10" x14ac:dyDescent="0.45">
      <c r="A7936">
        <v>8679383</v>
      </c>
      <c r="B7936" s="1">
        <v>45500.583333333336</v>
      </c>
      <c r="C7936" t="s">
        <v>7</v>
      </c>
      <c r="D7936" t="s">
        <v>8</v>
      </c>
      <c r="E7936" t="s">
        <v>8796</v>
      </c>
      <c r="F7936">
        <v>635</v>
      </c>
      <c r="G7936">
        <v>0</v>
      </c>
      <c r="H7936">
        <v>0.63900000000000001</v>
      </c>
      <c r="J7936" s="1" t="str">
        <f t="shared" si="124"/>
        <v>2024-07-27-14</v>
      </c>
    </row>
    <row r="7937" spans="1:10" x14ac:dyDescent="0.45">
      <c r="A7937">
        <v>8680847</v>
      </c>
      <c r="B7937" s="1">
        <v>45500.625</v>
      </c>
      <c r="C7937" t="s">
        <v>7</v>
      </c>
      <c r="D7937" t="s">
        <v>8</v>
      </c>
      <c r="E7937" t="s">
        <v>8796</v>
      </c>
      <c r="F7937">
        <v>635</v>
      </c>
      <c r="G7937">
        <v>0</v>
      </c>
      <c r="H7937">
        <v>0.52100000000000002</v>
      </c>
      <c r="J7937" s="1" t="str">
        <f t="shared" si="124"/>
        <v>2024-07-27-15</v>
      </c>
    </row>
    <row r="7938" spans="1:10" x14ac:dyDescent="0.45">
      <c r="A7938">
        <v>8681910</v>
      </c>
      <c r="B7938" s="1">
        <v>45500.666666666664</v>
      </c>
      <c r="C7938" t="s">
        <v>7</v>
      </c>
      <c r="D7938" t="s">
        <v>8</v>
      </c>
      <c r="E7938" t="s">
        <v>8796</v>
      </c>
      <c r="F7938">
        <v>635</v>
      </c>
      <c r="G7938">
        <v>6.3E-2</v>
      </c>
      <c r="H7938">
        <v>0.28299999999999997</v>
      </c>
      <c r="J7938" s="1" t="str">
        <f t="shared" si="124"/>
        <v>2024-07-27-16</v>
      </c>
    </row>
    <row r="7939" spans="1:10" x14ac:dyDescent="0.45">
      <c r="A7939">
        <v>8682658</v>
      </c>
      <c r="B7939" s="1">
        <v>45500.708333333336</v>
      </c>
      <c r="C7939" t="s">
        <v>7</v>
      </c>
      <c r="D7939" t="s">
        <v>8</v>
      </c>
      <c r="E7939" t="s">
        <v>8796</v>
      </c>
      <c r="F7939">
        <v>635</v>
      </c>
      <c r="G7939">
        <v>0.22</v>
      </c>
      <c r="H7939">
        <v>4.5999999999999999E-2</v>
      </c>
      <c r="J7939" s="1" t="str">
        <f t="shared" ref="J7939:J8002" si="125">TEXT(YEAR(B7939),"0000")&amp;"-"&amp;TEXT(MONTH(B7939),"00")&amp;"-"&amp;TEXT(DAY(B7939),"00")&amp;"-"&amp;TEXT(HOUR(B7939),"00")</f>
        <v>2024-07-27-17</v>
      </c>
    </row>
    <row r="7940" spans="1:10" x14ac:dyDescent="0.45">
      <c r="A7940">
        <v>8684012</v>
      </c>
      <c r="B7940" s="1">
        <v>45500.75</v>
      </c>
      <c r="C7940" t="s">
        <v>7</v>
      </c>
      <c r="D7940" t="s">
        <v>8</v>
      </c>
      <c r="E7940" t="s">
        <v>8796</v>
      </c>
      <c r="F7940">
        <v>635</v>
      </c>
      <c r="G7940">
        <v>0.28299999999999997</v>
      </c>
      <c r="H7940">
        <v>8.0000000000000002E-3</v>
      </c>
      <c r="J7940" s="1" t="str">
        <f t="shared" si="125"/>
        <v>2024-07-27-18</v>
      </c>
    </row>
    <row r="7941" spans="1:10" x14ac:dyDescent="0.45">
      <c r="A7941">
        <v>8685437</v>
      </c>
      <c r="B7941" s="1">
        <v>45500.791666666664</v>
      </c>
      <c r="C7941" t="s">
        <v>7</v>
      </c>
      <c r="D7941" t="s">
        <v>8</v>
      </c>
      <c r="E7941" t="s">
        <v>8796</v>
      </c>
      <c r="F7941">
        <v>635</v>
      </c>
      <c r="G7941">
        <v>0.28499999999999998</v>
      </c>
      <c r="H7941">
        <v>0</v>
      </c>
      <c r="J7941" s="1" t="str">
        <f t="shared" si="125"/>
        <v>2024-07-27-19</v>
      </c>
    </row>
    <row r="7942" spans="1:10" x14ac:dyDescent="0.45">
      <c r="A7942">
        <v>8686268</v>
      </c>
      <c r="B7942" s="1">
        <v>45500.833333333336</v>
      </c>
      <c r="C7942" t="s">
        <v>7</v>
      </c>
      <c r="D7942" t="s">
        <v>8</v>
      </c>
      <c r="E7942" t="s">
        <v>8796</v>
      </c>
      <c r="F7942">
        <v>635</v>
      </c>
      <c r="G7942">
        <v>0.28799999999999998</v>
      </c>
      <c r="H7942">
        <v>0</v>
      </c>
      <c r="J7942" s="1" t="str">
        <f t="shared" si="125"/>
        <v>2024-07-27-20</v>
      </c>
    </row>
    <row r="7943" spans="1:10" x14ac:dyDescent="0.45">
      <c r="A7943">
        <v>8687381</v>
      </c>
      <c r="B7943" s="1">
        <v>45500.875</v>
      </c>
      <c r="C7943" t="s">
        <v>7</v>
      </c>
      <c r="D7943" t="s">
        <v>8</v>
      </c>
      <c r="E7943" t="s">
        <v>8796</v>
      </c>
      <c r="F7943">
        <v>635</v>
      </c>
      <c r="G7943">
        <v>0.17499999999999999</v>
      </c>
      <c r="H7943">
        <v>0</v>
      </c>
      <c r="J7943" s="1" t="str">
        <f t="shared" si="125"/>
        <v>2024-07-27-21</v>
      </c>
    </row>
    <row r="7944" spans="1:10" x14ac:dyDescent="0.45">
      <c r="A7944">
        <v>8688290</v>
      </c>
      <c r="B7944" s="1">
        <v>45500.916666666664</v>
      </c>
      <c r="C7944" t="s">
        <v>7</v>
      </c>
      <c r="D7944" t="s">
        <v>8</v>
      </c>
      <c r="E7944" t="s">
        <v>8796</v>
      </c>
      <c r="F7944">
        <v>635</v>
      </c>
      <c r="G7944">
        <v>0.128</v>
      </c>
      <c r="H7944">
        <v>0</v>
      </c>
      <c r="J7944" s="1" t="str">
        <f t="shared" si="125"/>
        <v>2024-07-27-22</v>
      </c>
    </row>
    <row r="7945" spans="1:10" x14ac:dyDescent="0.45">
      <c r="A7945">
        <v>8689602</v>
      </c>
      <c r="B7945" s="1">
        <v>45500.958333333336</v>
      </c>
      <c r="C7945" t="s">
        <v>7</v>
      </c>
      <c r="D7945" t="s">
        <v>8</v>
      </c>
      <c r="E7945" t="s">
        <v>8796</v>
      </c>
      <c r="F7945">
        <v>635</v>
      </c>
      <c r="G7945">
        <v>0.24099999999999999</v>
      </c>
      <c r="H7945">
        <v>0</v>
      </c>
      <c r="J7945" s="1" t="str">
        <f t="shared" si="125"/>
        <v>2024-07-27-23</v>
      </c>
    </row>
    <row r="7946" spans="1:10" x14ac:dyDescent="0.45">
      <c r="A7946">
        <v>8690197</v>
      </c>
      <c r="B7946" s="1">
        <v>45501</v>
      </c>
      <c r="C7946" t="s">
        <v>7</v>
      </c>
      <c r="D7946" t="s">
        <v>8</v>
      </c>
      <c r="E7946" t="s">
        <v>8796</v>
      </c>
      <c r="F7946">
        <v>635</v>
      </c>
      <c r="G7946">
        <v>0.20799999999999999</v>
      </c>
      <c r="H7946">
        <v>0</v>
      </c>
      <c r="J7946" s="1" t="str">
        <f t="shared" si="125"/>
        <v>2024-07-28-00</v>
      </c>
    </row>
    <row r="7947" spans="1:10" x14ac:dyDescent="0.45">
      <c r="A7947">
        <v>8691888</v>
      </c>
      <c r="B7947" s="1">
        <v>45501.041666666664</v>
      </c>
      <c r="C7947" t="s">
        <v>7</v>
      </c>
      <c r="D7947" t="s">
        <v>8</v>
      </c>
      <c r="E7947" t="s">
        <v>8796</v>
      </c>
      <c r="F7947">
        <v>635</v>
      </c>
      <c r="G7947">
        <v>0.14299999999999999</v>
      </c>
      <c r="H7947">
        <v>0</v>
      </c>
      <c r="J7947" s="1" t="str">
        <f t="shared" si="125"/>
        <v>2024-07-28-01</v>
      </c>
    </row>
    <row r="7948" spans="1:10" x14ac:dyDescent="0.45">
      <c r="A7948">
        <v>8692630</v>
      </c>
      <c r="B7948" s="1">
        <v>45501.083333333336</v>
      </c>
      <c r="C7948" t="s">
        <v>7</v>
      </c>
      <c r="D7948" t="s">
        <v>8</v>
      </c>
      <c r="E7948" t="s">
        <v>8796</v>
      </c>
      <c r="F7948">
        <v>635</v>
      </c>
      <c r="G7948">
        <v>0.32600000000000001</v>
      </c>
      <c r="H7948">
        <v>0</v>
      </c>
      <c r="J7948" s="1" t="str">
        <f t="shared" si="125"/>
        <v>2024-07-28-02</v>
      </c>
    </row>
    <row r="7949" spans="1:10" x14ac:dyDescent="0.45">
      <c r="A7949">
        <v>8693783</v>
      </c>
      <c r="B7949" s="1">
        <v>45501.125</v>
      </c>
      <c r="C7949" t="s">
        <v>7</v>
      </c>
      <c r="D7949" t="s">
        <v>8</v>
      </c>
      <c r="E7949" t="s">
        <v>8796</v>
      </c>
      <c r="F7949">
        <v>635</v>
      </c>
      <c r="G7949">
        <v>0.34599999999999997</v>
      </c>
      <c r="H7949">
        <v>2.3E-2</v>
      </c>
      <c r="J7949" s="1" t="str">
        <f t="shared" si="125"/>
        <v>2024-07-28-03</v>
      </c>
    </row>
    <row r="7950" spans="1:10" x14ac:dyDescent="0.45">
      <c r="A7950">
        <v>8694854</v>
      </c>
      <c r="B7950" s="1">
        <v>45501.166666666664</v>
      </c>
      <c r="C7950" t="s">
        <v>7</v>
      </c>
      <c r="D7950" t="s">
        <v>8</v>
      </c>
      <c r="E7950" t="s">
        <v>8796</v>
      </c>
      <c r="F7950">
        <v>635</v>
      </c>
      <c r="G7950">
        <v>5.0999999999999997E-2</v>
      </c>
      <c r="H7950">
        <v>0.129</v>
      </c>
      <c r="J7950" s="1" t="str">
        <f t="shared" si="125"/>
        <v>2024-07-28-04</v>
      </c>
    </row>
    <row r="7951" spans="1:10" x14ac:dyDescent="0.45">
      <c r="A7951">
        <v>8695817</v>
      </c>
      <c r="B7951" s="1">
        <v>45501.208333333336</v>
      </c>
      <c r="C7951" t="s">
        <v>7</v>
      </c>
      <c r="D7951" t="s">
        <v>8</v>
      </c>
      <c r="E7951" t="s">
        <v>8796</v>
      </c>
      <c r="F7951">
        <v>635</v>
      </c>
      <c r="G7951">
        <v>2.1999999999999999E-2</v>
      </c>
      <c r="H7951">
        <v>0.38600000000000001</v>
      </c>
      <c r="J7951" s="1" t="str">
        <f t="shared" si="125"/>
        <v>2024-07-28-05</v>
      </c>
    </row>
    <row r="7952" spans="1:10" x14ac:dyDescent="0.45">
      <c r="A7952">
        <v>8697194</v>
      </c>
      <c r="B7952" s="1">
        <v>45501.25</v>
      </c>
      <c r="C7952" t="s">
        <v>7</v>
      </c>
      <c r="D7952" t="s">
        <v>8</v>
      </c>
      <c r="E7952" t="s">
        <v>8796</v>
      </c>
      <c r="F7952">
        <v>635</v>
      </c>
      <c r="G7952">
        <v>0</v>
      </c>
      <c r="H7952">
        <v>0.73699999999999999</v>
      </c>
      <c r="J7952" s="1" t="str">
        <f t="shared" si="125"/>
        <v>2024-07-28-06</v>
      </c>
    </row>
    <row r="7953" spans="1:10" x14ac:dyDescent="0.45">
      <c r="A7953">
        <v>8698377</v>
      </c>
      <c r="B7953" s="1">
        <v>45501.291666666664</v>
      </c>
      <c r="C7953" t="s">
        <v>7</v>
      </c>
      <c r="D7953" t="s">
        <v>8</v>
      </c>
      <c r="E7953" t="s">
        <v>8796</v>
      </c>
      <c r="F7953">
        <v>635</v>
      </c>
      <c r="G7953">
        <v>0</v>
      </c>
      <c r="H7953">
        <v>0.56899999999999995</v>
      </c>
      <c r="J7953" s="1" t="str">
        <f t="shared" si="125"/>
        <v>2024-07-28-07</v>
      </c>
    </row>
    <row r="7954" spans="1:10" x14ac:dyDescent="0.45">
      <c r="A7954">
        <v>8698923</v>
      </c>
      <c r="B7954" s="1">
        <v>45501.333333333336</v>
      </c>
      <c r="C7954" t="s">
        <v>7</v>
      </c>
      <c r="D7954" t="s">
        <v>8</v>
      </c>
      <c r="E7954" t="s">
        <v>8796</v>
      </c>
      <c r="F7954">
        <v>635</v>
      </c>
      <c r="G7954">
        <v>1.4E-2</v>
      </c>
      <c r="H7954">
        <v>0.371</v>
      </c>
      <c r="J7954" s="1" t="str">
        <f t="shared" si="125"/>
        <v>2024-07-28-08</v>
      </c>
    </row>
    <row r="7955" spans="1:10" x14ac:dyDescent="0.45">
      <c r="A7955">
        <v>8700668</v>
      </c>
      <c r="B7955" s="1">
        <v>45501.375</v>
      </c>
      <c r="C7955" t="s">
        <v>7</v>
      </c>
      <c r="D7955" t="s">
        <v>8</v>
      </c>
      <c r="E7955" t="s">
        <v>8796</v>
      </c>
      <c r="F7955">
        <v>635</v>
      </c>
      <c r="G7955">
        <v>7.0000000000000001E-3</v>
      </c>
      <c r="H7955">
        <v>0.65200000000000002</v>
      </c>
      <c r="J7955" s="1" t="str">
        <f t="shared" si="125"/>
        <v>2024-07-28-09</v>
      </c>
    </row>
    <row r="7956" spans="1:10" x14ac:dyDescent="0.45">
      <c r="A7956">
        <v>8701896</v>
      </c>
      <c r="B7956" s="1">
        <v>45501.416666666664</v>
      </c>
      <c r="C7956" t="s">
        <v>7</v>
      </c>
      <c r="D7956" t="s">
        <v>8</v>
      </c>
      <c r="E7956" t="s">
        <v>8796</v>
      </c>
      <c r="F7956">
        <v>635</v>
      </c>
      <c r="G7956">
        <v>2.8000000000000001E-2</v>
      </c>
      <c r="H7956">
        <v>0.28699999999999998</v>
      </c>
      <c r="J7956" s="1" t="str">
        <f t="shared" si="125"/>
        <v>2024-07-28-10</v>
      </c>
    </row>
    <row r="7957" spans="1:10" x14ac:dyDescent="0.45">
      <c r="A7957">
        <v>8702732</v>
      </c>
      <c r="B7957" s="1">
        <v>45501.458333333336</v>
      </c>
      <c r="C7957" t="s">
        <v>7</v>
      </c>
      <c r="D7957" t="s">
        <v>8</v>
      </c>
      <c r="E7957" t="s">
        <v>8796</v>
      </c>
      <c r="F7957">
        <v>635</v>
      </c>
      <c r="G7957">
        <v>6.6000000000000003E-2</v>
      </c>
      <c r="H7957">
        <v>0.128</v>
      </c>
      <c r="J7957" s="1" t="str">
        <f t="shared" si="125"/>
        <v>2024-07-28-11</v>
      </c>
    </row>
    <row r="7958" spans="1:10" x14ac:dyDescent="0.45">
      <c r="A7958">
        <v>8703618</v>
      </c>
      <c r="B7958" s="1">
        <v>45501.5</v>
      </c>
      <c r="C7958" t="s">
        <v>7</v>
      </c>
      <c r="D7958" t="s">
        <v>8</v>
      </c>
      <c r="E7958" t="s">
        <v>8796</v>
      </c>
      <c r="F7958">
        <v>635</v>
      </c>
      <c r="G7958">
        <v>0.53900000000000003</v>
      </c>
      <c r="H7958">
        <v>7.2999999999999995E-2</v>
      </c>
      <c r="J7958" s="1" t="str">
        <f t="shared" si="125"/>
        <v>2024-07-28-12</v>
      </c>
    </row>
    <row r="7959" spans="1:10" x14ac:dyDescent="0.45">
      <c r="A7959">
        <v>8704912</v>
      </c>
      <c r="B7959" s="1">
        <v>45501.541666666664</v>
      </c>
      <c r="C7959" t="s">
        <v>7</v>
      </c>
      <c r="D7959" t="s">
        <v>8</v>
      </c>
      <c r="E7959" t="s">
        <v>8796</v>
      </c>
      <c r="F7959">
        <v>635</v>
      </c>
      <c r="G7959">
        <v>0.28199999999999997</v>
      </c>
      <c r="H7959">
        <v>3.9E-2</v>
      </c>
      <c r="J7959" s="1" t="str">
        <f t="shared" si="125"/>
        <v>2024-07-28-13</v>
      </c>
    </row>
    <row r="7960" spans="1:10" x14ac:dyDescent="0.45">
      <c r="A7960">
        <v>8705873</v>
      </c>
      <c r="B7960" s="1">
        <v>45501.583333333336</v>
      </c>
      <c r="C7960" t="s">
        <v>7</v>
      </c>
      <c r="D7960" t="s">
        <v>8</v>
      </c>
      <c r="E7960" t="s">
        <v>8796</v>
      </c>
      <c r="F7960">
        <v>635</v>
      </c>
      <c r="G7960">
        <v>0.254</v>
      </c>
      <c r="H7960">
        <v>7.8E-2</v>
      </c>
      <c r="J7960" s="1" t="str">
        <f t="shared" si="125"/>
        <v>2024-07-28-14</v>
      </c>
    </row>
    <row r="7961" spans="1:10" x14ac:dyDescent="0.45">
      <c r="A7961">
        <v>8707125</v>
      </c>
      <c r="B7961" s="1">
        <v>45501.625</v>
      </c>
      <c r="C7961" t="s">
        <v>7</v>
      </c>
      <c r="D7961" t="s">
        <v>8</v>
      </c>
      <c r="E7961" t="s">
        <v>8796</v>
      </c>
      <c r="F7961">
        <v>635</v>
      </c>
      <c r="G7961">
        <v>0.46600000000000003</v>
      </c>
      <c r="H7961">
        <v>8.0000000000000002E-3</v>
      </c>
      <c r="J7961" s="1" t="str">
        <f t="shared" si="125"/>
        <v>2024-07-28-15</v>
      </c>
    </row>
    <row r="7962" spans="1:10" x14ac:dyDescent="0.45">
      <c r="A7962">
        <v>8708454</v>
      </c>
      <c r="B7962" s="1">
        <v>45501.666666666664</v>
      </c>
      <c r="C7962" t="s">
        <v>7</v>
      </c>
      <c r="D7962" t="s">
        <v>8</v>
      </c>
      <c r="E7962" t="s">
        <v>8796</v>
      </c>
      <c r="F7962">
        <v>635</v>
      </c>
      <c r="G7962">
        <v>0.308</v>
      </c>
      <c r="H7962">
        <v>3.0000000000000001E-3</v>
      </c>
      <c r="J7962" s="1" t="str">
        <f t="shared" si="125"/>
        <v>2024-07-28-16</v>
      </c>
    </row>
    <row r="7963" spans="1:10" x14ac:dyDescent="0.45">
      <c r="A7963">
        <v>8709819</v>
      </c>
      <c r="B7963" s="1">
        <v>45501.708333333336</v>
      </c>
      <c r="C7963" t="s">
        <v>7</v>
      </c>
      <c r="D7963" t="s">
        <v>8</v>
      </c>
      <c r="E7963" t="s">
        <v>8796</v>
      </c>
      <c r="F7963">
        <v>635</v>
      </c>
      <c r="G7963">
        <v>0.39700000000000002</v>
      </c>
      <c r="H7963">
        <v>0</v>
      </c>
      <c r="J7963" s="1" t="str">
        <f t="shared" si="125"/>
        <v>2024-07-28-17</v>
      </c>
    </row>
    <row r="7964" spans="1:10" x14ac:dyDescent="0.45">
      <c r="A7964">
        <v>8710732</v>
      </c>
      <c r="B7964" s="1">
        <v>45501.75</v>
      </c>
      <c r="C7964" t="s">
        <v>7</v>
      </c>
      <c r="D7964" t="s">
        <v>8</v>
      </c>
      <c r="E7964" t="s">
        <v>8796</v>
      </c>
      <c r="F7964">
        <v>635</v>
      </c>
      <c r="G7964">
        <v>0.316</v>
      </c>
      <c r="H7964">
        <v>0</v>
      </c>
      <c r="J7964" s="1" t="str">
        <f t="shared" si="125"/>
        <v>2024-07-28-18</v>
      </c>
    </row>
    <row r="7965" spans="1:10" x14ac:dyDescent="0.45">
      <c r="A7965">
        <v>8711013</v>
      </c>
      <c r="B7965" s="1">
        <v>45501.791666666664</v>
      </c>
      <c r="C7965" t="s">
        <v>7</v>
      </c>
      <c r="D7965" t="s">
        <v>8</v>
      </c>
      <c r="E7965" t="s">
        <v>8796</v>
      </c>
      <c r="F7965">
        <v>635</v>
      </c>
      <c r="G7965">
        <v>0.28000000000000003</v>
      </c>
      <c r="H7965">
        <v>0</v>
      </c>
      <c r="J7965" s="1" t="str">
        <f t="shared" si="125"/>
        <v>2024-07-28-19</v>
      </c>
    </row>
    <row r="7966" spans="1:10" x14ac:dyDescent="0.45">
      <c r="A7966">
        <v>8712268</v>
      </c>
      <c r="B7966" s="1">
        <v>45501.833333333336</v>
      </c>
      <c r="C7966" t="s">
        <v>7</v>
      </c>
      <c r="D7966" t="s">
        <v>8</v>
      </c>
      <c r="E7966" t="s">
        <v>8796</v>
      </c>
      <c r="F7966">
        <v>635</v>
      </c>
      <c r="G7966">
        <v>0.23599999999999999</v>
      </c>
      <c r="H7966">
        <v>0</v>
      </c>
      <c r="J7966" s="1" t="str">
        <f t="shared" si="125"/>
        <v>2024-07-28-20</v>
      </c>
    </row>
    <row r="7967" spans="1:10" x14ac:dyDescent="0.45">
      <c r="A7967">
        <v>8714168</v>
      </c>
      <c r="B7967" s="1">
        <v>45501.875</v>
      </c>
      <c r="C7967" t="s">
        <v>7</v>
      </c>
      <c r="D7967" t="s">
        <v>8</v>
      </c>
      <c r="E7967" t="s">
        <v>8796</v>
      </c>
      <c r="F7967">
        <v>635</v>
      </c>
      <c r="G7967">
        <v>0.16700000000000001</v>
      </c>
      <c r="H7967">
        <v>0</v>
      </c>
      <c r="J7967" s="1" t="str">
        <f t="shared" si="125"/>
        <v>2024-07-28-21</v>
      </c>
    </row>
    <row r="7968" spans="1:10" x14ac:dyDescent="0.45">
      <c r="A7968">
        <v>8715013</v>
      </c>
      <c r="B7968" s="1">
        <v>45501.916666666664</v>
      </c>
      <c r="C7968" t="s">
        <v>7</v>
      </c>
      <c r="D7968" t="s">
        <v>8</v>
      </c>
      <c r="E7968" t="s">
        <v>8796</v>
      </c>
      <c r="F7968">
        <v>635</v>
      </c>
      <c r="G7968">
        <v>0.16900000000000001</v>
      </c>
      <c r="H7968">
        <v>0</v>
      </c>
      <c r="J7968" s="1" t="str">
        <f t="shared" si="125"/>
        <v>2024-07-28-22</v>
      </c>
    </row>
    <row r="7969" spans="1:10" x14ac:dyDescent="0.45">
      <c r="A7969">
        <v>8715800</v>
      </c>
      <c r="B7969" s="1">
        <v>45501.958333333336</v>
      </c>
      <c r="C7969" t="s">
        <v>7</v>
      </c>
      <c r="D7969" t="s">
        <v>8</v>
      </c>
      <c r="E7969" t="s">
        <v>8796</v>
      </c>
      <c r="F7969">
        <v>635</v>
      </c>
      <c r="G7969">
        <v>0.255</v>
      </c>
      <c r="H7969">
        <v>0</v>
      </c>
      <c r="J7969" s="1" t="str">
        <f t="shared" si="125"/>
        <v>2024-07-28-23</v>
      </c>
    </row>
    <row r="7970" spans="1:10" x14ac:dyDescent="0.45">
      <c r="A7970">
        <v>8717469</v>
      </c>
      <c r="B7970" s="1">
        <v>45502</v>
      </c>
      <c r="C7970" t="s">
        <v>7</v>
      </c>
      <c r="D7970" t="s">
        <v>8</v>
      </c>
      <c r="E7970" t="s">
        <v>8796</v>
      </c>
      <c r="F7970">
        <v>635</v>
      </c>
      <c r="G7970">
        <v>0.20100000000000001</v>
      </c>
      <c r="H7970">
        <v>0</v>
      </c>
      <c r="J7970" s="1" t="str">
        <f t="shared" si="125"/>
        <v>2024-07-29-00</v>
      </c>
    </row>
    <row r="7971" spans="1:10" x14ac:dyDescent="0.45">
      <c r="A7971">
        <v>8717951</v>
      </c>
      <c r="B7971" s="1">
        <v>45502.041666666664</v>
      </c>
      <c r="C7971" t="s">
        <v>7</v>
      </c>
      <c r="D7971" t="s">
        <v>8</v>
      </c>
      <c r="E7971" t="s">
        <v>8796</v>
      </c>
      <c r="F7971">
        <v>635</v>
      </c>
      <c r="G7971">
        <v>0.25800000000000001</v>
      </c>
      <c r="H7971">
        <v>0</v>
      </c>
      <c r="J7971" s="1" t="str">
        <f t="shared" si="125"/>
        <v>2024-07-29-01</v>
      </c>
    </row>
    <row r="7972" spans="1:10" x14ac:dyDescent="0.45">
      <c r="A7972">
        <v>8718918</v>
      </c>
      <c r="B7972" s="1">
        <v>45502.083333333336</v>
      </c>
      <c r="C7972" t="s">
        <v>7</v>
      </c>
      <c r="D7972" t="s">
        <v>8</v>
      </c>
      <c r="E7972" t="s">
        <v>8796</v>
      </c>
      <c r="F7972">
        <v>635</v>
      </c>
      <c r="G7972">
        <v>0.224</v>
      </c>
      <c r="H7972">
        <v>0</v>
      </c>
      <c r="J7972" s="1" t="str">
        <f t="shared" si="125"/>
        <v>2024-07-29-02</v>
      </c>
    </row>
    <row r="7973" spans="1:10" x14ac:dyDescent="0.45">
      <c r="A7973">
        <v>8720699</v>
      </c>
      <c r="B7973" s="1">
        <v>45502.125</v>
      </c>
      <c r="C7973" t="s">
        <v>7</v>
      </c>
      <c r="D7973" t="s">
        <v>8</v>
      </c>
      <c r="E7973" t="s">
        <v>8796</v>
      </c>
      <c r="F7973">
        <v>635</v>
      </c>
      <c r="G7973">
        <v>0.124</v>
      </c>
      <c r="H7973">
        <v>2.7E-2</v>
      </c>
      <c r="J7973" s="1" t="str">
        <f t="shared" si="125"/>
        <v>2024-07-29-03</v>
      </c>
    </row>
    <row r="7974" spans="1:10" x14ac:dyDescent="0.45">
      <c r="A7974">
        <v>8721446</v>
      </c>
      <c r="B7974" s="1">
        <v>45502.166666666664</v>
      </c>
      <c r="C7974" t="s">
        <v>7</v>
      </c>
      <c r="D7974" t="s">
        <v>8</v>
      </c>
      <c r="E7974" t="s">
        <v>8796</v>
      </c>
      <c r="F7974">
        <v>635</v>
      </c>
      <c r="G7974">
        <v>0.30099999999999999</v>
      </c>
      <c r="H7974">
        <v>0.1</v>
      </c>
      <c r="J7974" s="1" t="str">
        <f t="shared" si="125"/>
        <v>2024-07-29-04</v>
      </c>
    </row>
    <row r="7975" spans="1:10" x14ac:dyDescent="0.45">
      <c r="A7975">
        <v>8722052</v>
      </c>
      <c r="B7975" s="1">
        <v>45502.208333333336</v>
      </c>
      <c r="C7975" t="s">
        <v>7</v>
      </c>
      <c r="D7975" t="s">
        <v>8</v>
      </c>
      <c r="E7975" t="s">
        <v>8796</v>
      </c>
      <c r="F7975">
        <v>635</v>
      </c>
      <c r="G7975">
        <v>3.5000000000000003E-2</v>
      </c>
      <c r="H7975">
        <v>0.53300000000000003</v>
      </c>
      <c r="J7975" s="1" t="str">
        <f t="shared" si="125"/>
        <v>2024-07-29-05</v>
      </c>
    </row>
    <row r="7976" spans="1:10" x14ac:dyDescent="0.45">
      <c r="A7976">
        <v>8723578</v>
      </c>
      <c r="B7976" s="1">
        <v>45502.25</v>
      </c>
      <c r="C7976" t="s">
        <v>7</v>
      </c>
      <c r="D7976" t="s">
        <v>8</v>
      </c>
      <c r="E7976" t="s">
        <v>8796</v>
      </c>
      <c r="F7976">
        <v>635</v>
      </c>
      <c r="G7976">
        <v>0</v>
      </c>
      <c r="H7976">
        <v>0.92200000000000004</v>
      </c>
      <c r="J7976" s="1" t="str">
        <f t="shared" si="125"/>
        <v>2024-07-29-06</v>
      </c>
    </row>
    <row r="7977" spans="1:10" x14ac:dyDescent="0.45">
      <c r="A7977">
        <v>8724889</v>
      </c>
      <c r="B7977" s="1">
        <v>45502.291666666664</v>
      </c>
      <c r="C7977" t="s">
        <v>7</v>
      </c>
      <c r="D7977" t="s">
        <v>8</v>
      </c>
      <c r="E7977" t="s">
        <v>8796</v>
      </c>
      <c r="F7977">
        <v>635</v>
      </c>
      <c r="G7977">
        <v>0</v>
      </c>
      <c r="H7977">
        <v>1.71</v>
      </c>
      <c r="J7977" s="1" t="str">
        <f t="shared" si="125"/>
        <v>2024-07-29-07</v>
      </c>
    </row>
    <row r="7978" spans="1:10" x14ac:dyDescent="0.45">
      <c r="A7978">
        <v>8725632</v>
      </c>
      <c r="B7978" s="1">
        <v>45502.333333333336</v>
      </c>
      <c r="C7978" t="s">
        <v>7</v>
      </c>
      <c r="D7978" t="s">
        <v>8</v>
      </c>
      <c r="E7978" t="s">
        <v>8796</v>
      </c>
      <c r="F7978">
        <v>635</v>
      </c>
      <c r="G7978">
        <v>0</v>
      </c>
      <c r="H7978">
        <v>2.286</v>
      </c>
      <c r="J7978" s="1" t="str">
        <f t="shared" si="125"/>
        <v>2024-07-29-08</v>
      </c>
    </row>
    <row r="7979" spans="1:10" x14ac:dyDescent="0.45">
      <c r="A7979">
        <v>8726536</v>
      </c>
      <c r="B7979" s="1">
        <v>45502.375</v>
      </c>
      <c r="C7979" t="s">
        <v>7</v>
      </c>
      <c r="D7979" t="s">
        <v>8</v>
      </c>
      <c r="E7979" t="s">
        <v>8796</v>
      </c>
      <c r="F7979">
        <v>635</v>
      </c>
      <c r="G7979">
        <v>0</v>
      </c>
      <c r="H7979">
        <v>1.851</v>
      </c>
      <c r="J7979" s="1" t="str">
        <f t="shared" si="125"/>
        <v>2024-07-29-09</v>
      </c>
    </row>
    <row r="7980" spans="1:10" x14ac:dyDescent="0.45">
      <c r="A7980">
        <v>8727779</v>
      </c>
      <c r="B7980" s="1">
        <v>45502.416666666664</v>
      </c>
      <c r="C7980" t="s">
        <v>7</v>
      </c>
      <c r="D7980" t="s">
        <v>8</v>
      </c>
      <c r="E7980" t="s">
        <v>8796</v>
      </c>
      <c r="F7980">
        <v>635</v>
      </c>
      <c r="G7980">
        <v>0</v>
      </c>
      <c r="H7980">
        <v>2.484</v>
      </c>
      <c r="J7980" s="1" t="str">
        <f t="shared" si="125"/>
        <v>2024-07-29-10</v>
      </c>
    </row>
    <row r="7981" spans="1:10" x14ac:dyDescent="0.45">
      <c r="A7981">
        <v>8728615</v>
      </c>
      <c r="B7981" s="1">
        <v>45502.458333333336</v>
      </c>
      <c r="C7981" t="s">
        <v>7</v>
      </c>
      <c r="D7981" t="s">
        <v>8</v>
      </c>
      <c r="E7981" t="s">
        <v>8796</v>
      </c>
      <c r="F7981">
        <v>635</v>
      </c>
      <c r="G7981">
        <v>0.186</v>
      </c>
      <c r="H7981">
        <v>1.484</v>
      </c>
      <c r="J7981" s="1" t="str">
        <f t="shared" si="125"/>
        <v>2024-07-29-11</v>
      </c>
    </row>
    <row r="7982" spans="1:10" x14ac:dyDescent="0.45">
      <c r="A7982">
        <v>8729826</v>
      </c>
      <c r="B7982" s="1">
        <v>45502.5</v>
      </c>
      <c r="C7982" t="s">
        <v>7</v>
      </c>
      <c r="D7982" t="s">
        <v>8</v>
      </c>
      <c r="E7982" t="s">
        <v>8796</v>
      </c>
      <c r="F7982">
        <v>635</v>
      </c>
      <c r="G7982">
        <v>1.1459999999999999</v>
      </c>
      <c r="H7982">
        <v>0.71</v>
      </c>
      <c r="J7982" s="1" t="str">
        <f t="shared" si="125"/>
        <v>2024-07-29-12</v>
      </c>
    </row>
    <row r="7983" spans="1:10" x14ac:dyDescent="0.45">
      <c r="A7983">
        <v>8730959</v>
      </c>
      <c r="B7983" s="1">
        <v>45502.541666666664</v>
      </c>
      <c r="C7983" t="s">
        <v>7</v>
      </c>
      <c r="D7983" t="s">
        <v>8</v>
      </c>
      <c r="E7983" t="s">
        <v>8796</v>
      </c>
      <c r="F7983">
        <v>635</v>
      </c>
      <c r="G7983">
        <v>1.1379999999999999</v>
      </c>
      <c r="H7983">
        <v>0.63600000000000001</v>
      </c>
      <c r="J7983" s="1" t="str">
        <f t="shared" si="125"/>
        <v>2024-07-29-13</v>
      </c>
    </row>
    <row r="7984" spans="1:10" x14ac:dyDescent="0.45">
      <c r="A7984">
        <v>8732517</v>
      </c>
      <c r="B7984" s="1">
        <v>45502.583333333336</v>
      </c>
      <c r="C7984" t="s">
        <v>7</v>
      </c>
      <c r="D7984" t="s">
        <v>8</v>
      </c>
      <c r="E7984" t="s">
        <v>8796</v>
      </c>
      <c r="F7984">
        <v>635</v>
      </c>
      <c r="G7984">
        <v>1.3680000000000001</v>
      </c>
      <c r="H7984">
        <v>0.19700000000000001</v>
      </c>
      <c r="J7984" s="1" t="str">
        <f t="shared" si="125"/>
        <v>2024-07-29-14</v>
      </c>
    </row>
    <row r="7985" spans="1:10" x14ac:dyDescent="0.45">
      <c r="A7985">
        <v>8733514</v>
      </c>
      <c r="B7985" s="1">
        <v>45502.625</v>
      </c>
      <c r="C7985" t="s">
        <v>7</v>
      </c>
      <c r="D7985" t="s">
        <v>8</v>
      </c>
      <c r="E7985" t="s">
        <v>8796</v>
      </c>
      <c r="F7985">
        <v>635</v>
      </c>
      <c r="G7985">
        <v>0.13800000000000001</v>
      </c>
      <c r="H7985">
        <v>0.28100000000000003</v>
      </c>
      <c r="J7985" s="1" t="str">
        <f t="shared" si="125"/>
        <v>2024-07-29-15</v>
      </c>
    </row>
    <row r="7986" spans="1:10" x14ac:dyDescent="0.45">
      <c r="A7986">
        <v>8734272</v>
      </c>
      <c r="B7986" s="1">
        <v>45502.666666666664</v>
      </c>
      <c r="C7986" t="s">
        <v>7</v>
      </c>
      <c r="D7986" t="s">
        <v>8</v>
      </c>
      <c r="E7986" t="s">
        <v>8796</v>
      </c>
      <c r="F7986">
        <v>635</v>
      </c>
      <c r="G7986">
        <v>0.191</v>
      </c>
      <c r="H7986">
        <v>0.16900000000000001</v>
      </c>
      <c r="J7986" s="1" t="str">
        <f t="shared" si="125"/>
        <v>2024-07-29-16</v>
      </c>
    </row>
    <row r="7987" spans="1:10" x14ac:dyDescent="0.45">
      <c r="A7987">
        <v>8735272</v>
      </c>
      <c r="B7987" s="1">
        <v>45502.708333333336</v>
      </c>
      <c r="C7987" t="s">
        <v>7</v>
      </c>
      <c r="D7987" t="s">
        <v>8</v>
      </c>
      <c r="E7987" t="s">
        <v>8796</v>
      </c>
      <c r="F7987">
        <v>635</v>
      </c>
      <c r="G7987">
        <v>0.28299999999999997</v>
      </c>
      <c r="H7987">
        <v>6.9000000000000006E-2</v>
      </c>
      <c r="J7987" s="1" t="str">
        <f t="shared" si="125"/>
        <v>2024-07-29-17</v>
      </c>
    </row>
    <row r="7988" spans="1:10" x14ac:dyDescent="0.45">
      <c r="A7988">
        <v>8736555</v>
      </c>
      <c r="B7988" s="1">
        <v>45502.75</v>
      </c>
      <c r="C7988" t="s">
        <v>7</v>
      </c>
      <c r="D7988" t="s">
        <v>8</v>
      </c>
      <c r="E7988" t="s">
        <v>8796</v>
      </c>
      <c r="F7988">
        <v>635</v>
      </c>
      <c r="G7988">
        <v>0.33500000000000002</v>
      </c>
      <c r="H7988">
        <v>8.0000000000000002E-3</v>
      </c>
      <c r="J7988" s="1" t="str">
        <f t="shared" si="125"/>
        <v>2024-07-29-18</v>
      </c>
    </row>
    <row r="7989" spans="1:10" x14ac:dyDescent="0.45">
      <c r="A7989">
        <v>8738096</v>
      </c>
      <c r="B7989" s="1">
        <v>45502.791666666664</v>
      </c>
      <c r="C7989" t="s">
        <v>7</v>
      </c>
      <c r="D7989" t="s">
        <v>8</v>
      </c>
      <c r="E7989" t="s">
        <v>8796</v>
      </c>
      <c r="F7989">
        <v>635</v>
      </c>
      <c r="G7989">
        <v>0.35199999999999998</v>
      </c>
      <c r="H7989">
        <v>0</v>
      </c>
      <c r="J7989" s="1" t="str">
        <f t="shared" si="125"/>
        <v>2024-07-29-19</v>
      </c>
    </row>
    <row r="7990" spans="1:10" x14ac:dyDescent="0.45">
      <c r="A7990">
        <v>8738765</v>
      </c>
      <c r="B7990" s="1">
        <v>45502.833333333336</v>
      </c>
      <c r="C7990" t="s">
        <v>7</v>
      </c>
      <c r="D7990" t="s">
        <v>8</v>
      </c>
      <c r="E7990" t="s">
        <v>8796</v>
      </c>
      <c r="F7990">
        <v>635</v>
      </c>
      <c r="G7990">
        <v>0.25900000000000001</v>
      </c>
      <c r="H7990">
        <v>0</v>
      </c>
      <c r="J7990" s="1" t="str">
        <f t="shared" si="125"/>
        <v>2024-07-29-20</v>
      </c>
    </row>
    <row r="7991" spans="1:10" x14ac:dyDescent="0.45">
      <c r="A7991">
        <v>8740200</v>
      </c>
      <c r="B7991" s="1">
        <v>45502.875</v>
      </c>
      <c r="C7991" t="s">
        <v>7</v>
      </c>
      <c r="D7991" t="s">
        <v>8</v>
      </c>
      <c r="E7991" t="s">
        <v>8796</v>
      </c>
      <c r="F7991">
        <v>635</v>
      </c>
      <c r="G7991">
        <v>0.33600000000000002</v>
      </c>
      <c r="H7991">
        <v>0</v>
      </c>
      <c r="J7991" s="1" t="str">
        <f t="shared" si="125"/>
        <v>2024-07-29-21</v>
      </c>
    </row>
    <row r="7992" spans="1:10" x14ac:dyDescent="0.45">
      <c r="A7992">
        <v>8740562</v>
      </c>
      <c r="B7992" s="1">
        <v>45502.916666666664</v>
      </c>
      <c r="C7992" t="s">
        <v>7</v>
      </c>
      <c r="D7992" t="s">
        <v>8</v>
      </c>
      <c r="E7992" t="s">
        <v>8796</v>
      </c>
      <c r="F7992">
        <v>635</v>
      </c>
      <c r="G7992">
        <v>0.25600000000000001</v>
      </c>
      <c r="H7992">
        <v>0</v>
      </c>
      <c r="J7992" s="1" t="str">
        <f t="shared" si="125"/>
        <v>2024-07-29-22</v>
      </c>
    </row>
    <row r="7993" spans="1:10" x14ac:dyDescent="0.45">
      <c r="A7993">
        <v>8742258</v>
      </c>
      <c r="B7993" s="1">
        <v>45502.958333333336</v>
      </c>
      <c r="C7993" t="s">
        <v>7</v>
      </c>
      <c r="D7993" t="s">
        <v>8</v>
      </c>
      <c r="E7993" t="s">
        <v>8796</v>
      </c>
      <c r="F7993">
        <v>635</v>
      </c>
      <c r="G7993">
        <v>0.23100000000000001</v>
      </c>
      <c r="H7993">
        <v>0</v>
      </c>
      <c r="J7993" s="1" t="str">
        <f t="shared" si="125"/>
        <v>2024-07-29-23</v>
      </c>
    </row>
    <row r="7994" spans="1:10" x14ac:dyDescent="0.45">
      <c r="A7994">
        <v>8743247</v>
      </c>
      <c r="B7994" s="1">
        <v>45503</v>
      </c>
      <c r="C7994" t="s">
        <v>7</v>
      </c>
      <c r="D7994" t="s">
        <v>8</v>
      </c>
      <c r="E7994" t="s">
        <v>8796</v>
      </c>
      <c r="F7994">
        <v>635</v>
      </c>
      <c r="G7994">
        <v>0.33900000000000002</v>
      </c>
      <c r="H7994">
        <v>0</v>
      </c>
      <c r="J7994" s="1" t="str">
        <f t="shared" si="125"/>
        <v>2024-07-30-00</v>
      </c>
    </row>
    <row r="7995" spans="1:10" x14ac:dyDescent="0.45">
      <c r="A7995">
        <v>8744594</v>
      </c>
      <c r="B7995" s="1">
        <v>45503.041666666664</v>
      </c>
      <c r="C7995" t="s">
        <v>7</v>
      </c>
      <c r="D7995" t="s">
        <v>8</v>
      </c>
      <c r="E7995" t="s">
        <v>8796</v>
      </c>
      <c r="F7995">
        <v>635</v>
      </c>
      <c r="G7995">
        <v>0.21299999999999999</v>
      </c>
      <c r="H7995">
        <v>0</v>
      </c>
      <c r="J7995" s="1" t="str">
        <f t="shared" si="125"/>
        <v>2024-07-30-01</v>
      </c>
    </row>
    <row r="7996" spans="1:10" x14ac:dyDescent="0.45">
      <c r="A7996">
        <v>8745105</v>
      </c>
      <c r="B7996" s="1">
        <v>45503.083333333336</v>
      </c>
      <c r="C7996" t="s">
        <v>7</v>
      </c>
      <c r="D7996" t="s">
        <v>8</v>
      </c>
      <c r="E7996" t="s">
        <v>8796</v>
      </c>
      <c r="F7996">
        <v>635</v>
      </c>
      <c r="G7996">
        <v>0.25600000000000001</v>
      </c>
      <c r="H7996">
        <v>0</v>
      </c>
      <c r="J7996" s="1" t="str">
        <f t="shared" si="125"/>
        <v>2024-07-30-02</v>
      </c>
    </row>
    <row r="7997" spans="1:10" x14ac:dyDescent="0.45">
      <c r="A7997">
        <v>8746359</v>
      </c>
      <c r="B7997" s="1">
        <v>45503.125</v>
      </c>
      <c r="C7997" t="s">
        <v>7</v>
      </c>
      <c r="D7997" t="s">
        <v>8</v>
      </c>
      <c r="E7997" t="s">
        <v>8796</v>
      </c>
      <c r="F7997">
        <v>635</v>
      </c>
      <c r="G7997">
        <v>0.154</v>
      </c>
      <c r="H7997">
        <v>3.1E-2</v>
      </c>
      <c r="J7997" s="1" t="str">
        <f t="shared" si="125"/>
        <v>2024-07-30-03</v>
      </c>
    </row>
    <row r="7998" spans="1:10" x14ac:dyDescent="0.45">
      <c r="A7998">
        <v>8747296</v>
      </c>
      <c r="B7998" s="1">
        <v>45503.166666666664</v>
      </c>
      <c r="C7998" t="s">
        <v>7</v>
      </c>
      <c r="D7998" t="s">
        <v>8</v>
      </c>
      <c r="E7998" t="s">
        <v>8796</v>
      </c>
      <c r="F7998">
        <v>635</v>
      </c>
      <c r="G7998">
        <v>0.04</v>
      </c>
      <c r="H7998">
        <v>0.24199999999999999</v>
      </c>
      <c r="J7998" s="1" t="str">
        <f t="shared" si="125"/>
        <v>2024-07-30-04</v>
      </c>
    </row>
    <row r="7999" spans="1:10" x14ac:dyDescent="0.45">
      <c r="A7999">
        <v>8748771</v>
      </c>
      <c r="B7999" s="1">
        <v>45503.208333333336</v>
      </c>
      <c r="C7999" t="s">
        <v>7</v>
      </c>
      <c r="D7999" t="s">
        <v>8</v>
      </c>
      <c r="E7999" t="s">
        <v>8796</v>
      </c>
      <c r="F7999">
        <v>635</v>
      </c>
      <c r="G7999">
        <v>8.6999999999999994E-2</v>
      </c>
      <c r="H7999">
        <v>0.98799999999999999</v>
      </c>
      <c r="J7999" s="1" t="str">
        <f t="shared" si="125"/>
        <v>2024-07-30-05</v>
      </c>
    </row>
    <row r="8000" spans="1:10" x14ac:dyDescent="0.45">
      <c r="A8000">
        <v>8749773</v>
      </c>
      <c r="B8000" s="1">
        <v>45503.25</v>
      </c>
      <c r="C8000" t="s">
        <v>7</v>
      </c>
      <c r="D8000" t="s">
        <v>8</v>
      </c>
      <c r="E8000" t="s">
        <v>8796</v>
      </c>
      <c r="F8000">
        <v>635</v>
      </c>
      <c r="G8000">
        <v>0</v>
      </c>
      <c r="H8000">
        <v>2.0720000000000001</v>
      </c>
      <c r="J8000" s="1" t="str">
        <f t="shared" si="125"/>
        <v>2024-07-30-06</v>
      </c>
    </row>
    <row r="8001" spans="1:10" x14ac:dyDescent="0.45">
      <c r="A8001">
        <v>8751090</v>
      </c>
      <c r="B8001" s="1">
        <v>45503.291666666664</v>
      </c>
      <c r="C8001" t="s">
        <v>7</v>
      </c>
      <c r="D8001" t="s">
        <v>8</v>
      </c>
      <c r="E8001" t="s">
        <v>8796</v>
      </c>
      <c r="F8001">
        <v>635</v>
      </c>
      <c r="G8001">
        <v>0.41499999999999998</v>
      </c>
      <c r="H8001">
        <v>2.569</v>
      </c>
      <c r="J8001" s="1" t="str">
        <f t="shared" si="125"/>
        <v>2024-07-30-07</v>
      </c>
    </row>
    <row r="8002" spans="1:10" x14ac:dyDescent="0.45">
      <c r="A8002">
        <v>8752118</v>
      </c>
      <c r="B8002" s="1">
        <v>45503.333333333336</v>
      </c>
      <c r="C8002" t="s">
        <v>7</v>
      </c>
      <c r="D8002" t="s">
        <v>8</v>
      </c>
      <c r="E8002" t="s">
        <v>8796</v>
      </c>
      <c r="F8002">
        <v>635</v>
      </c>
      <c r="G8002">
        <v>1.091</v>
      </c>
      <c r="H8002">
        <v>2.4590000000000001</v>
      </c>
      <c r="J8002" s="1" t="str">
        <f t="shared" si="125"/>
        <v>2024-07-30-08</v>
      </c>
    </row>
    <row r="8003" spans="1:10" x14ac:dyDescent="0.45">
      <c r="A8003">
        <v>8753227</v>
      </c>
      <c r="B8003" s="1">
        <v>45503.375</v>
      </c>
      <c r="C8003" t="s">
        <v>7</v>
      </c>
      <c r="D8003" t="s">
        <v>8</v>
      </c>
      <c r="E8003" t="s">
        <v>8796</v>
      </c>
      <c r="F8003">
        <v>635</v>
      </c>
      <c r="G8003">
        <v>1.0149999999999999</v>
      </c>
      <c r="H8003">
        <v>2.722</v>
      </c>
      <c r="J8003" s="1" t="str">
        <f t="shared" ref="J8003:J8066" si="126">TEXT(YEAR(B8003),"0000")&amp;"-"&amp;TEXT(MONTH(B8003),"00")&amp;"-"&amp;TEXT(DAY(B8003),"00")&amp;"-"&amp;TEXT(HOUR(B8003),"00")</f>
        <v>2024-07-30-09</v>
      </c>
    </row>
    <row r="8004" spans="1:10" x14ac:dyDescent="0.45">
      <c r="A8004">
        <v>8754050</v>
      </c>
      <c r="B8004" s="1">
        <v>45503.416666666664</v>
      </c>
      <c r="C8004" t="s">
        <v>7</v>
      </c>
      <c r="D8004" t="s">
        <v>8</v>
      </c>
      <c r="E8004" t="s">
        <v>8796</v>
      </c>
      <c r="F8004">
        <v>635</v>
      </c>
      <c r="G8004">
        <v>1.734</v>
      </c>
      <c r="H8004">
        <v>1.5760000000000001</v>
      </c>
      <c r="J8004" s="1" t="str">
        <f t="shared" si="126"/>
        <v>2024-07-30-10</v>
      </c>
    </row>
    <row r="8005" spans="1:10" x14ac:dyDescent="0.45">
      <c r="A8005">
        <v>8754749</v>
      </c>
      <c r="B8005" s="1">
        <v>45503.458333333336</v>
      </c>
      <c r="C8005" t="s">
        <v>7</v>
      </c>
      <c r="D8005" t="s">
        <v>8</v>
      </c>
      <c r="E8005" t="s">
        <v>8796</v>
      </c>
      <c r="F8005">
        <v>635</v>
      </c>
      <c r="G8005">
        <v>0.55300000000000005</v>
      </c>
      <c r="H8005">
        <v>3.2</v>
      </c>
      <c r="J8005" s="1" t="str">
        <f t="shared" si="126"/>
        <v>2024-07-30-11</v>
      </c>
    </row>
    <row r="8006" spans="1:10" x14ac:dyDescent="0.45">
      <c r="A8006">
        <v>8756229</v>
      </c>
      <c r="B8006" s="1">
        <v>45503.5</v>
      </c>
      <c r="C8006" t="s">
        <v>7</v>
      </c>
      <c r="D8006" t="s">
        <v>8</v>
      </c>
      <c r="E8006" t="s">
        <v>8796</v>
      </c>
      <c r="F8006">
        <v>635</v>
      </c>
      <c r="G8006">
        <v>0</v>
      </c>
      <c r="H8006">
        <v>3.8559999999999999</v>
      </c>
      <c r="J8006" s="1" t="str">
        <f t="shared" si="126"/>
        <v>2024-07-30-12</v>
      </c>
    </row>
    <row r="8007" spans="1:10" x14ac:dyDescent="0.45">
      <c r="A8007">
        <v>8757373</v>
      </c>
      <c r="B8007" s="1">
        <v>45503.541666666664</v>
      </c>
      <c r="C8007" t="s">
        <v>7</v>
      </c>
      <c r="D8007" t="s">
        <v>8</v>
      </c>
      <c r="E8007" t="s">
        <v>8796</v>
      </c>
      <c r="F8007">
        <v>635</v>
      </c>
      <c r="G8007">
        <v>0</v>
      </c>
      <c r="H8007">
        <v>3.2349999999999999</v>
      </c>
      <c r="J8007" s="1" t="str">
        <f t="shared" si="126"/>
        <v>2024-07-30-13</v>
      </c>
    </row>
    <row r="8008" spans="1:10" x14ac:dyDescent="0.45">
      <c r="A8008">
        <v>8758659</v>
      </c>
      <c r="B8008" s="1">
        <v>45503.583333333336</v>
      </c>
      <c r="C8008" t="s">
        <v>7</v>
      </c>
      <c r="D8008" t="s">
        <v>8</v>
      </c>
      <c r="E8008" t="s">
        <v>8796</v>
      </c>
      <c r="F8008">
        <v>635</v>
      </c>
      <c r="G8008">
        <v>0</v>
      </c>
      <c r="H8008">
        <v>2.4870000000000001</v>
      </c>
      <c r="J8008" s="1" t="str">
        <f t="shared" si="126"/>
        <v>2024-07-30-14</v>
      </c>
    </row>
    <row r="8009" spans="1:10" x14ac:dyDescent="0.45">
      <c r="A8009">
        <v>8759409</v>
      </c>
      <c r="B8009" s="1">
        <v>45503.625</v>
      </c>
      <c r="C8009" t="s">
        <v>7</v>
      </c>
      <c r="D8009" t="s">
        <v>8</v>
      </c>
      <c r="E8009" t="s">
        <v>8796</v>
      </c>
      <c r="F8009">
        <v>635</v>
      </c>
      <c r="G8009">
        <v>7.3999999999999996E-2</v>
      </c>
      <c r="H8009">
        <v>1.3340000000000001</v>
      </c>
      <c r="J8009" s="1" t="str">
        <f t="shared" si="126"/>
        <v>2024-07-30-15</v>
      </c>
    </row>
    <row r="8010" spans="1:10" x14ac:dyDescent="0.45">
      <c r="A8010">
        <v>8760289</v>
      </c>
      <c r="B8010" s="1">
        <v>45503.666666666664</v>
      </c>
      <c r="C8010" t="s">
        <v>7</v>
      </c>
      <c r="D8010" t="s">
        <v>8</v>
      </c>
      <c r="E8010" t="s">
        <v>8796</v>
      </c>
      <c r="F8010">
        <v>635</v>
      </c>
      <c r="G8010">
        <v>0.33700000000000002</v>
      </c>
      <c r="H8010">
        <v>0.72399999999999998</v>
      </c>
      <c r="J8010" s="1" t="str">
        <f t="shared" si="126"/>
        <v>2024-07-30-16</v>
      </c>
    </row>
    <row r="8011" spans="1:10" x14ac:dyDescent="0.45">
      <c r="A8011">
        <v>8761600</v>
      </c>
      <c r="B8011" s="1">
        <v>45503.708333333336</v>
      </c>
      <c r="C8011" t="s">
        <v>7</v>
      </c>
      <c r="D8011" t="s">
        <v>8</v>
      </c>
      <c r="E8011" t="s">
        <v>8796</v>
      </c>
      <c r="F8011">
        <v>635</v>
      </c>
      <c r="G8011">
        <v>7.0999999999999994E-2</v>
      </c>
      <c r="H8011">
        <v>0.121</v>
      </c>
      <c r="J8011" s="1" t="str">
        <f t="shared" si="126"/>
        <v>2024-07-30-17</v>
      </c>
    </row>
    <row r="8012" spans="1:10" x14ac:dyDescent="0.45">
      <c r="A8012">
        <v>8762512</v>
      </c>
      <c r="B8012" s="1">
        <v>45503.75</v>
      </c>
      <c r="C8012" t="s">
        <v>7</v>
      </c>
      <c r="D8012" t="s">
        <v>8</v>
      </c>
      <c r="E8012" t="s">
        <v>8796</v>
      </c>
      <c r="F8012">
        <v>635</v>
      </c>
      <c r="G8012">
        <v>0.32300000000000001</v>
      </c>
      <c r="H8012">
        <v>8.0000000000000002E-3</v>
      </c>
      <c r="J8012" s="1" t="str">
        <f t="shared" si="126"/>
        <v>2024-07-30-18</v>
      </c>
    </row>
    <row r="8013" spans="1:10" x14ac:dyDescent="0.45">
      <c r="A8013">
        <v>8763766</v>
      </c>
      <c r="B8013" s="1">
        <v>45503.791666666664</v>
      </c>
      <c r="C8013" t="s">
        <v>7</v>
      </c>
      <c r="D8013" t="s">
        <v>8</v>
      </c>
      <c r="E8013" t="s">
        <v>8796</v>
      </c>
      <c r="F8013">
        <v>635</v>
      </c>
      <c r="G8013">
        <v>0.36699999999999999</v>
      </c>
      <c r="H8013">
        <v>0</v>
      </c>
      <c r="J8013" s="1" t="str">
        <f t="shared" si="126"/>
        <v>2024-07-30-19</v>
      </c>
    </row>
    <row r="8014" spans="1:10" x14ac:dyDescent="0.45">
      <c r="A8014">
        <v>8764555</v>
      </c>
      <c r="B8014" s="1">
        <v>45503.833333333336</v>
      </c>
      <c r="C8014" t="s">
        <v>7</v>
      </c>
      <c r="D8014" t="s">
        <v>8</v>
      </c>
      <c r="E8014" t="s">
        <v>8796</v>
      </c>
      <c r="F8014">
        <v>635</v>
      </c>
      <c r="G8014">
        <v>0.159</v>
      </c>
      <c r="H8014">
        <v>0</v>
      </c>
      <c r="J8014" s="1" t="str">
        <f t="shared" si="126"/>
        <v>2024-07-30-20</v>
      </c>
    </row>
    <row r="8015" spans="1:10" x14ac:dyDescent="0.45">
      <c r="A8015">
        <v>8766540</v>
      </c>
      <c r="B8015" s="1">
        <v>45503.875</v>
      </c>
      <c r="C8015" t="s">
        <v>7</v>
      </c>
      <c r="D8015" t="s">
        <v>8</v>
      </c>
      <c r="E8015" t="s">
        <v>8796</v>
      </c>
      <c r="F8015">
        <v>635</v>
      </c>
      <c r="G8015">
        <v>0.20699999999999999</v>
      </c>
      <c r="H8015">
        <v>0</v>
      </c>
      <c r="J8015" s="1" t="str">
        <f t="shared" si="126"/>
        <v>2024-07-30-21</v>
      </c>
    </row>
    <row r="8016" spans="1:10" x14ac:dyDescent="0.45">
      <c r="A8016">
        <v>8767200</v>
      </c>
      <c r="B8016" s="1">
        <v>45503.916666666664</v>
      </c>
      <c r="C8016" t="s">
        <v>7</v>
      </c>
      <c r="D8016" t="s">
        <v>8</v>
      </c>
      <c r="E8016" t="s">
        <v>8796</v>
      </c>
      <c r="F8016">
        <v>635</v>
      </c>
      <c r="G8016">
        <v>0.13800000000000001</v>
      </c>
      <c r="H8016">
        <v>0</v>
      </c>
      <c r="J8016" s="1" t="str">
        <f t="shared" si="126"/>
        <v>2024-07-30-22</v>
      </c>
    </row>
    <row r="8017" spans="1:10" x14ac:dyDescent="0.45">
      <c r="A8017">
        <v>8768206</v>
      </c>
      <c r="B8017" s="1">
        <v>45503.958333333336</v>
      </c>
      <c r="C8017" t="s">
        <v>7</v>
      </c>
      <c r="D8017" t="s">
        <v>8</v>
      </c>
      <c r="E8017" t="s">
        <v>8796</v>
      </c>
      <c r="F8017">
        <v>635</v>
      </c>
      <c r="G8017">
        <v>0.111</v>
      </c>
      <c r="H8017">
        <v>0</v>
      </c>
      <c r="J8017" s="1" t="str">
        <f t="shared" si="126"/>
        <v>2024-07-30-23</v>
      </c>
    </row>
    <row r="8018" spans="1:10" x14ac:dyDescent="0.45">
      <c r="A8018">
        <v>8769922</v>
      </c>
      <c r="B8018" s="1">
        <v>45504</v>
      </c>
      <c r="C8018" t="s">
        <v>7</v>
      </c>
      <c r="D8018" t="s">
        <v>8</v>
      </c>
      <c r="E8018" t="s">
        <v>8796</v>
      </c>
      <c r="F8018">
        <v>635</v>
      </c>
      <c r="G8018">
        <v>0.17499999999999999</v>
      </c>
      <c r="H8018">
        <v>0</v>
      </c>
      <c r="J8018" s="1" t="str">
        <f t="shared" si="126"/>
        <v>2024-07-31-00</v>
      </c>
    </row>
    <row r="8019" spans="1:10" x14ac:dyDescent="0.45">
      <c r="A8019">
        <v>8770331</v>
      </c>
      <c r="B8019" s="1">
        <v>45504.041666666664</v>
      </c>
      <c r="C8019" t="s">
        <v>7</v>
      </c>
      <c r="D8019" t="s">
        <v>8</v>
      </c>
      <c r="E8019" t="s">
        <v>8796</v>
      </c>
      <c r="F8019">
        <v>635</v>
      </c>
      <c r="G8019">
        <v>0.112</v>
      </c>
      <c r="H8019">
        <v>0</v>
      </c>
      <c r="J8019" s="1" t="str">
        <f t="shared" si="126"/>
        <v>2024-07-31-01</v>
      </c>
    </row>
    <row r="8020" spans="1:10" x14ac:dyDescent="0.45">
      <c r="A8020">
        <v>8771293</v>
      </c>
      <c r="B8020" s="1">
        <v>45504.083333333336</v>
      </c>
      <c r="C8020" t="s">
        <v>7</v>
      </c>
      <c r="D8020" t="s">
        <v>8</v>
      </c>
      <c r="E8020" t="s">
        <v>8796</v>
      </c>
      <c r="F8020">
        <v>635</v>
      </c>
      <c r="G8020">
        <v>0.17499999999999999</v>
      </c>
      <c r="H8020">
        <v>0</v>
      </c>
      <c r="J8020" s="1" t="str">
        <f t="shared" si="126"/>
        <v>2024-07-31-02</v>
      </c>
    </row>
    <row r="8021" spans="1:10" x14ac:dyDescent="0.45">
      <c r="A8021">
        <v>8773231</v>
      </c>
      <c r="B8021" s="1">
        <v>45504.125</v>
      </c>
      <c r="C8021" t="s">
        <v>7</v>
      </c>
      <c r="D8021" t="s">
        <v>8</v>
      </c>
      <c r="E8021" t="s">
        <v>8796</v>
      </c>
      <c r="F8021">
        <v>635</v>
      </c>
      <c r="G8021">
        <v>0.189</v>
      </c>
      <c r="H8021">
        <v>4.5999999999999999E-2</v>
      </c>
      <c r="J8021" s="1" t="str">
        <f t="shared" si="126"/>
        <v>2024-07-31-03</v>
      </c>
    </row>
    <row r="8022" spans="1:10" x14ac:dyDescent="0.45">
      <c r="A8022">
        <v>8773375</v>
      </c>
      <c r="B8022" s="1">
        <v>45504.166666666664</v>
      </c>
      <c r="C8022" t="s">
        <v>7</v>
      </c>
      <c r="D8022" t="s">
        <v>8</v>
      </c>
      <c r="E8022" t="s">
        <v>8796</v>
      </c>
      <c r="F8022">
        <v>635</v>
      </c>
      <c r="G8022">
        <v>8.0000000000000002E-3</v>
      </c>
      <c r="H8022">
        <v>0.31</v>
      </c>
      <c r="J8022" s="1" t="str">
        <f t="shared" si="126"/>
        <v>2024-07-31-04</v>
      </c>
    </row>
    <row r="8023" spans="1:10" x14ac:dyDescent="0.45">
      <c r="A8023">
        <v>8775221</v>
      </c>
      <c r="B8023" s="1">
        <v>45504.208333333336</v>
      </c>
      <c r="C8023" t="s">
        <v>7</v>
      </c>
      <c r="D8023" t="s">
        <v>8</v>
      </c>
      <c r="E8023" t="s">
        <v>8796</v>
      </c>
      <c r="F8023">
        <v>635</v>
      </c>
      <c r="G8023">
        <v>0</v>
      </c>
      <c r="H8023">
        <v>0.86899999999999999</v>
      </c>
      <c r="J8023" s="1" t="str">
        <f t="shared" si="126"/>
        <v>2024-07-31-05</v>
      </c>
    </row>
    <row r="8024" spans="1:10" x14ac:dyDescent="0.45">
      <c r="A8024">
        <v>8776467</v>
      </c>
      <c r="B8024" s="1">
        <v>45504.25</v>
      </c>
      <c r="C8024" t="s">
        <v>7</v>
      </c>
      <c r="D8024" t="s">
        <v>8</v>
      </c>
      <c r="E8024" t="s">
        <v>8796</v>
      </c>
      <c r="F8024">
        <v>635</v>
      </c>
      <c r="G8024">
        <v>0</v>
      </c>
      <c r="H8024">
        <v>1.5389999999999999</v>
      </c>
      <c r="J8024" s="1" t="str">
        <f t="shared" si="126"/>
        <v>2024-07-31-06</v>
      </c>
    </row>
    <row r="8025" spans="1:10" x14ac:dyDescent="0.45">
      <c r="A8025">
        <v>8777288</v>
      </c>
      <c r="B8025" s="1">
        <v>45504.291666666664</v>
      </c>
      <c r="C8025" t="s">
        <v>7</v>
      </c>
      <c r="D8025" t="s">
        <v>8</v>
      </c>
      <c r="E8025" t="s">
        <v>8796</v>
      </c>
      <c r="F8025">
        <v>635</v>
      </c>
      <c r="G8025">
        <v>0</v>
      </c>
      <c r="H8025">
        <v>2.1760000000000002</v>
      </c>
      <c r="J8025" s="1" t="str">
        <f t="shared" si="126"/>
        <v>2024-07-31-07</v>
      </c>
    </row>
    <row r="8026" spans="1:10" x14ac:dyDescent="0.45">
      <c r="A8026">
        <v>8777812</v>
      </c>
      <c r="B8026" s="1">
        <v>45504.333333333336</v>
      </c>
      <c r="C8026" t="s">
        <v>7</v>
      </c>
      <c r="D8026" t="s">
        <v>8</v>
      </c>
      <c r="E8026" t="s">
        <v>8796</v>
      </c>
      <c r="F8026">
        <v>635</v>
      </c>
      <c r="G8026">
        <v>0</v>
      </c>
      <c r="H8026">
        <v>3.0910000000000002</v>
      </c>
      <c r="J8026" s="1" t="str">
        <f t="shared" si="126"/>
        <v>2024-07-31-08</v>
      </c>
    </row>
    <row r="8027" spans="1:10" x14ac:dyDescent="0.45">
      <c r="A8027">
        <v>8779488</v>
      </c>
      <c r="B8027" s="1">
        <v>45504.375</v>
      </c>
      <c r="C8027" t="s">
        <v>7</v>
      </c>
      <c r="D8027" t="s">
        <v>8</v>
      </c>
      <c r="E8027" t="s">
        <v>8796</v>
      </c>
      <c r="F8027">
        <v>635</v>
      </c>
      <c r="G8027">
        <v>0</v>
      </c>
      <c r="H8027">
        <v>3.9590000000000001</v>
      </c>
      <c r="J8027" s="1" t="str">
        <f t="shared" si="126"/>
        <v>2024-07-31-09</v>
      </c>
    </row>
    <row r="8028" spans="1:10" x14ac:dyDescent="0.45">
      <c r="A8028">
        <v>8779990</v>
      </c>
      <c r="B8028" s="1">
        <v>45504.416666666664</v>
      </c>
      <c r="C8028" t="s">
        <v>7</v>
      </c>
      <c r="D8028" t="s">
        <v>8</v>
      </c>
      <c r="E8028" t="s">
        <v>8796</v>
      </c>
      <c r="F8028">
        <v>635</v>
      </c>
      <c r="G8028">
        <v>0</v>
      </c>
      <c r="H8028">
        <v>4.0599999999999996</v>
      </c>
      <c r="J8028" s="1" t="str">
        <f t="shared" si="126"/>
        <v>2024-07-31-10</v>
      </c>
    </row>
    <row r="8029" spans="1:10" x14ac:dyDescent="0.45">
      <c r="A8029">
        <v>8781703</v>
      </c>
      <c r="B8029" s="1">
        <v>45504.458333333336</v>
      </c>
      <c r="C8029" t="s">
        <v>7</v>
      </c>
      <c r="D8029" t="s">
        <v>8</v>
      </c>
      <c r="E8029" t="s">
        <v>8796</v>
      </c>
      <c r="F8029">
        <v>635</v>
      </c>
      <c r="G8029">
        <v>0</v>
      </c>
      <c r="H8029">
        <v>4.1470000000000002</v>
      </c>
      <c r="J8029" s="1" t="str">
        <f t="shared" si="126"/>
        <v>2024-07-31-11</v>
      </c>
    </row>
    <row r="8030" spans="1:10" x14ac:dyDescent="0.45">
      <c r="A8030">
        <v>8782672</v>
      </c>
      <c r="B8030" s="1">
        <v>45504.5</v>
      </c>
      <c r="C8030" t="s">
        <v>7</v>
      </c>
      <c r="D8030" t="s">
        <v>8</v>
      </c>
      <c r="E8030" t="s">
        <v>8796</v>
      </c>
      <c r="F8030">
        <v>635</v>
      </c>
      <c r="G8030">
        <v>0</v>
      </c>
      <c r="H8030">
        <v>3.7970000000000002</v>
      </c>
      <c r="J8030" s="1" t="str">
        <f t="shared" si="126"/>
        <v>2024-07-31-12</v>
      </c>
    </row>
    <row r="8031" spans="1:10" x14ac:dyDescent="0.45">
      <c r="A8031">
        <v>8783361</v>
      </c>
      <c r="B8031" s="1">
        <v>45504.541666666664</v>
      </c>
      <c r="C8031" t="s">
        <v>7</v>
      </c>
      <c r="D8031" t="s">
        <v>8</v>
      </c>
      <c r="E8031" t="s">
        <v>8796</v>
      </c>
      <c r="F8031">
        <v>635</v>
      </c>
      <c r="G8031">
        <v>0</v>
      </c>
      <c r="H8031">
        <v>3.278</v>
      </c>
      <c r="J8031" s="1" t="str">
        <f t="shared" si="126"/>
        <v>2024-07-31-13</v>
      </c>
    </row>
    <row r="8032" spans="1:10" x14ac:dyDescent="0.45">
      <c r="A8032">
        <v>8785170</v>
      </c>
      <c r="B8032" s="1">
        <v>45504.583333333336</v>
      </c>
      <c r="C8032" t="s">
        <v>7</v>
      </c>
      <c r="D8032" t="s">
        <v>8</v>
      </c>
      <c r="E8032" t="s">
        <v>8796</v>
      </c>
      <c r="F8032">
        <v>635</v>
      </c>
      <c r="G8032">
        <v>0.745</v>
      </c>
      <c r="H8032">
        <v>1.75</v>
      </c>
      <c r="J8032" s="1" t="str">
        <f t="shared" si="126"/>
        <v>2024-07-31-14</v>
      </c>
    </row>
    <row r="8033" spans="1:10" x14ac:dyDescent="0.45">
      <c r="A8033">
        <v>8785798</v>
      </c>
      <c r="B8033" s="1">
        <v>45504.625</v>
      </c>
      <c r="C8033" t="s">
        <v>7</v>
      </c>
      <c r="D8033" t="s">
        <v>8</v>
      </c>
      <c r="E8033" t="s">
        <v>8796</v>
      </c>
      <c r="F8033">
        <v>635</v>
      </c>
      <c r="G8033">
        <v>0.155</v>
      </c>
      <c r="H8033">
        <v>1.2150000000000001</v>
      </c>
      <c r="J8033" s="1" t="str">
        <f t="shared" si="126"/>
        <v>2024-07-31-15</v>
      </c>
    </row>
    <row r="8034" spans="1:10" x14ac:dyDescent="0.45">
      <c r="A8034">
        <v>8786821</v>
      </c>
      <c r="B8034" s="1">
        <v>45504.666666666664</v>
      </c>
      <c r="C8034" t="s">
        <v>7</v>
      </c>
      <c r="D8034" t="s">
        <v>8</v>
      </c>
      <c r="E8034" t="s">
        <v>8796</v>
      </c>
      <c r="F8034">
        <v>635</v>
      </c>
      <c r="G8034">
        <v>6.7000000000000004E-2</v>
      </c>
      <c r="H8034">
        <v>0.35</v>
      </c>
      <c r="J8034" s="1" t="str">
        <f t="shared" si="126"/>
        <v>2024-07-31-16</v>
      </c>
    </row>
    <row r="8035" spans="1:10" x14ac:dyDescent="0.45">
      <c r="A8035">
        <v>8788057</v>
      </c>
      <c r="B8035" s="1">
        <v>45504.708333333336</v>
      </c>
      <c r="C8035" t="s">
        <v>7</v>
      </c>
      <c r="D8035" t="s">
        <v>8</v>
      </c>
      <c r="E8035" t="s">
        <v>8796</v>
      </c>
      <c r="F8035">
        <v>635</v>
      </c>
      <c r="G8035">
        <v>0.35299999999999998</v>
      </c>
      <c r="H8035">
        <v>5.7000000000000002E-2</v>
      </c>
      <c r="J8035" s="1" t="str">
        <f t="shared" si="126"/>
        <v>2024-07-31-17</v>
      </c>
    </row>
    <row r="8036" spans="1:10" x14ac:dyDescent="0.45">
      <c r="A8036">
        <v>8789270</v>
      </c>
      <c r="B8036" s="1">
        <v>45504.75</v>
      </c>
      <c r="C8036" t="s">
        <v>7</v>
      </c>
      <c r="D8036" t="s">
        <v>8</v>
      </c>
      <c r="E8036" t="s">
        <v>8796</v>
      </c>
      <c r="F8036">
        <v>635</v>
      </c>
      <c r="G8036">
        <v>0.30299999999999999</v>
      </c>
      <c r="H8036">
        <v>8.0000000000000002E-3</v>
      </c>
      <c r="J8036" s="1" t="str">
        <f t="shared" si="126"/>
        <v>2024-07-31-18</v>
      </c>
    </row>
    <row r="8037" spans="1:10" x14ac:dyDescent="0.45">
      <c r="A8037">
        <v>8790523</v>
      </c>
      <c r="B8037" s="1">
        <v>45504.791666666664</v>
      </c>
      <c r="C8037" t="s">
        <v>7</v>
      </c>
      <c r="D8037" t="s">
        <v>8</v>
      </c>
      <c r="E8037" t="s">
        <v>8796</v>
      </c>
      <c r="F8037">
        <v>635</v>
      </c>
      <c r="G8037">
        <v>0.45</v>
      </c>
      <c r="H8037">
        <v>0</v>
      </c>
      <c r="J8037" s="1" t="str">
        <f t="shared" si="126"/>
        <v>2024-07-31-19</v>
      </c>
    </row>
    <row r="8038" spans="1:10" x14ac:dyDescent="0.45">
      <c r="A8038">
        <v>8791034</v>
      </c>
      <c r="B8038" s="1">
        <v>45504.833333333336</v>
      </c>
      <c r="C8038" t="s">
        <v>7</v>
      </c>
      <c r="D8038" t="s">
        <v>8</v>
      </c>
      <c r="E8038" t="s">
        <v>8796</v>
      </c>
      <c r="F8038">
        <v>635</v>
      </c>
      <c r="G8038">
        <v>0.35199999999999998</v>
      </c>
      <c r="H8038">
        <v>0</v>
      </c>
      <c r="J8038" s="1" t="str">
        <f t="shared" si="126"/>
        <v>2024-07-31-20</v>
      </c>
    </row>
    <row r="8039" spans="1:10" x14ac:dyDescent="0.45">
      <c r="A8039">
        <v>8792721</v>
      </c>
      <c r="B8039" s="1">
        <v>45504.875</v>
      </c>
      <c r="C8039" t="s">
        <v>7</v>
      </c>
      <c r="D8039" t="s">
        <v>8</v>
      </c>
      <c r="E8039" t="s">
        <v>8796</v>
      </c>
      <c r="F8039">
        <v>635</v>
      </c>
      <c r="G8039">
        <v>0.23</v>
      </c>
      <c r="H8039">
        <v>0</v>
      </c>
      <c r="J8039" s="1" t="str">
        <f t="shared" si="126"/>
        <v>2024-07-31-21</v>
      </c>
    </row>
    <row r="8040" spans="1:10" x14ac:dyDescent="0.45">
      <c r="A8040">
        <v>8793250</v>
      </c>
      <c r="B8040" s="1">
        <v>45504.916666666664</v>
      </c>
      <c r="C8040" t="s">
        <v>7</v>
      </c>
      <c r="D8040" t="s">
        <v>8</v>
      </c>
      <c r="E8040" t="s">
        <v>8796</v>
      </c>
      <c r="F8040">
        <v>635</v>
      </c>
      <c r="G8040">
        <v>0.20599999999999999</v>
      </c>
      <c r="H8040">
        <v>0</v>
      </c>
      <c r="J8040" s="1" t="str">
        <f t="shared" si="126"/>
        <v>2024-07-31-22</v>
      </c>
    </row>
    <row r="8041" spans="1:10" x14ac:dyDescent="0.45">
      <c r="A8041">
        <v>8795017</v>
      </c>
      <c r="B8041" s="1">
        <v>45504.958333333336</v>
      </c>
      <c r="C8041" t="s">
        <v>7</v>
      </c>
      <c r="D8041" t="s">
        <v>8</v>
      </c>
      <c r="E8041" t="s">
        <v>8796</v>
      </c>
      <c r="F8041">
        <v>635</v>
      </c>
      <c r="G8041">
        <v>0.17899999999999999</v>
      </c>
      <c r="H8041">
        <v>0</v>
      </c>
      <c r="J8041" s="1" t="str">
        <f t="shared" si="126"/>
        <v>2024-07-31-23</v>
      </c>
    </row>
    <row r="8042" spans="1:10" x14ac:dyDescent="0.45">
      <c r="A8042">
        <v>8796065</v>
      </c>
      <c r="B8042" s="1">
        <v>45505</v>
      </c>
      <c r="C8042" t="s">
        <v>7</v>
      </c>
      <c r="D8042" t="s">
        <v>8</v>
      </c>
      <c r="E8042" t="s">
        <v>8796</v>
      </c>
      <c r="F8042">
        <v>635</v>
      </c>
      <c r="G8042">
        <v>0.11899999999999999</v>
      </c>
      <c r="H8042">
        <v>0</v>
      </c>
      <c r="J8042" s="1" t="str">
        <f t="shared" si="126"/>
        <v>2024-08-01-00</v>
      </c>
    </row>
    <row r="8043" spans="1:10" x14ac:dyDescent="0.45">
      <c r="A8043">
        <v>8796746</v>
      </c>
      <c r="B8043" s="1">
        <v>45505.041666666664</v>
      </c>
      <c r="C8043" t="s">
        <v>7</v>
      </c>
      <c r="D8043" t="s">
        <v>8</v>
      </c>
      <c r="E8043" t="s">
        <v>8796</v>
      </c>
      <c r="F8043">
        <v>635</v>
      </c>
      <c r="G8043">
        <v>0.26500000000000001</v>
      </c>
      <c r="H8043">
        <v>0</v>
      </c>
      <c r="J8043" s="1" t="str">
        <f t="shared" si="126"/>
        <v>2024-08-01-01</v>
      </c>
    </row>
    <row r="8044" spans="1:10" x14ac:dyDescent="0.45">
      <c r="A8044">
        <v>8798045</v>
      </c>
      <c r="B8044" s="1">
        <v>45505.083333333336</v>
      </c>
      <c r="C8044" t="s">
        <v>7</v>
      </c>
      <c r="D8044" t="s">
        <v>8</v>
      </c>
      <c r="E8044" t="s">
        <v>8796</v>
      </c>
      <c r="F8044">
        <v>635</v>
      </c>
      <c r="G8044">
        <v>0.17499999999999999</v>
      </c>
      <c r="H8044">
        <v>0</v>
      </c>
      <c r="J8044" s="1" t="str">
        <f t="shared" si="126"/>
        <v>2024-08-01-02</v>
      </c>
    </row>
    <row r="8045" spans="1:10" x14ac:dyDescent="0.45">
      <c r="A8045">
        <v>8799345</v>
      </c>
      <c r="B8045" s="1">
        <v>45505.125</v>
      </c>
      <c r="C8045" t="s">
        <v>7</v>
      </c>
      <c r="D8045" t="s">
        <v>8</v>
      </c>
      <c r="E8045" t="s">
        <v>8796</v>
      </c>
      <c r="F8045">
        <v>635</v>
      </c>
      <c r="G8045">
        <v>0.111</v>
      </c>
      <c r="H8045">
        <v>3.6999999999999998E-2</v>
      </c>
      <c r="J8045" s="1" t="str">
        <f t="shared" si="126"/>
        <v>2024-08-01-03</v>
      </c>
    </row>
    <row r="8046" spans="1:10" x14ac:dyDescent="0.45">
      <c r="A8046">
        <v>8800041</v>
      </c>
      <c r="B8046" s="1">
        <v>45505.166666666664</v>
      </c>
      <c r="C8046" t="s">
        <v>7</v>
      </c>
      <c r="D8046" t="s">
        <v>8</v>
      </c>
      <c r="E8046" t="s">
        <v>8796</v>
      </c>
      <c r="F8046">
        <v>635</v>
      </c>
      <c r="G8046">
        <v>7.6999999999999999E-2</v>
      </c>
      <c r="H8046">
        <v>0.25</v>
      </c>
      <c r="J8046" s="1" t="str">
        <f t="shared" si="126"/>
        <v>2024-08-01-04</v>
      </c>
    </row>
    <row r="8047" spans="1:10" x14ac:dyDescent="0.45">
      <c r="A8047">
        <v>8800832</v>
      </c>
      <c r="B8047" s="1">
        <v>45505.208333333336</v>
      </c>
      <c r="C8047" t="s">
        <v>7</v>
      </c>
      <c r="D8047" t="s">
        <v>8</v>
      </c>
      <c r="E8047" t="s">
        <v>8796</v>
      </c>
      <c r="F8047">
        <v>635</v>
      </c>
      <c r="G8047">
        <v>5.0999999999999997E-2</v>
      </c>
      <c r="H8047">
        <v>0.98899999999999999</v>
      </c>
      <c r="J8047" s="1" t="str">
        <f t="shared" si="126"/>
        <v>2024-08-01-05</v>
      </c>
    </row>
    <row r="8048" spans="1:10" x14ac:dyDescent="0.45">
      <c r="A8048">
        <v>8802252</v>
      </c>
      <c r="B8048" s="1">
        <v>45505.25</v>
      </c>
      <c r="C8048" t="s">
        <v>7</v>
      </c>
      <c r="D8048" t="s">
        <v>8</v>
      </c>
      <c r="E8048" t="s">
        <v>8796</v>
      </c>
      <c r="F8048">
        <v>635</v>
      </c>
      <c r="G8048">
        <v>0</v>
      </c>
      <c r="H8048">
        <v>2.0449999999999999</v>
      </c>
      <c r="J8048" s="1" t="str">
        <f t="shared" si="126"/>
        <v>2024-08-01-06</v>
      </c>
    </row>
    <row r="8049" spans="1:10" x14ac:dyDescent="0.45">
      <c r="A8049">
        <v>8803342</v>
      </c>
      <c r="B8049" s="1">
        <v>45505.291666666664</v>
      </c>
      <c r="C8049" t="s">
        <v>7</v>
      </c>
      <c r="D8049" t="s">
        <v>8</v>
      </c>
      <c r="E8049" t="s">
        <v>8796</v>
      </c>
      <c r="F8049">
        <v>635</v>
      </c>
      <c r="G8049">
        <v>0</v>
      </c>
      <c r="H8049">
        <v>2.7719999999999998</v>
      </c>
      <c r="J8049" s="1" t="str">
        <f t="shared" si="126"/>
        <v>2024-08-01-07</v>
      </c>
    </row>
    <row r="8050" spans="1:10" x14ac:dyDescent="0.45">
      <c r="A8050">
        <v>8804232</v>
      </c>
      <c r="B8050" s="1">
        <v>45505.333333333336</v>
      </c>
      <c r="C8050" t="s">
        <v>7</v>
      </c>
      <c r="D8050" t="s">
        <v>8</v>
      </c>
      <c r="E8050" t="s">
        <v>8796</v>
      </c>
      <c r="F8050">
        <v>635</v>
      </c>
      <c r="G8050">
        <v>0</v>
      </c>
      <c r="H8050">
        <v>3.613</v>
      </c>
      <c r="J8050" s="1" t="str">
        <f t="shared" si="126"/>
        <v>2024-08-01-08</v>
      </c>
    </row>
    <row r="8051" spans="1:10" x14ac:dyDescent="0.45">
      <c r="A8051">
        <v>8805268</v>
      </c>
      <c r="B8051" s="1">
        <v>45505.375</v>
      </c>
      <c r="C8051" t="s">
        <v>7</v>
      </c>
      <c r="D8051" t="s">
        <v>8</v>
      </c>
      <c r="E8051" t="s">
        <v>8796</v>
      </c>
      <c r="F8051">
        <v>635</v>
      </c>
      <c r="G8051">
        <v>0</v>
      </c>
      <c r="H8051">
        <v>4.0149999999999997</v>
      </c>
      <c r="J8051" s="1" t="str">
        <f t="shared" si="126"/>
        <v>2024-08-01-09</v>
      </c>
    </row>
    <row r="8052" spans="1:10" x14ac:dyDescent="0.45">
      <c r="A8052">
        <v>8807052</v>
      </c>
      <c r="B8052" s="1">
        <v>45505.416666666664</v>
      </c>
      <c r="C8052" t="s">
        <v>7</v>
      </c>
      <c r="D8052" t="s">
        <v>8</v>
      </c>
      <c r="E8052" t="s">
        <v>8796</v>
      </c>
      <c r="F8052">
        <v>635</v>
      </c>
      <c r="G8052">
        <v>5.5E-2</v>
      </c>
      <c r="H8052">
        <v>3.919</v>
      </c>
      <c r="J8052" s="1" t="str">
        <f t="shared" si="126"/>
        <v>2024-08-01-10</v>
      </c>
    </row>
    <row r="8053" spans="1:10" x14ac:dyDescent="0.45">
      <c r="A8053">
        <v>8807846</v>
      </c>
      <c r="B8053" s="1">
        <v>45505.458333333336</v>
      </c>
      <c r="C8053" t="s">
        <v>7</v>
      </c>
      <c r="D8053" t="s">
        <v>8</v>
      </c>
      <c r="E8053" t="s">
        <v>8796</v>
      </c>
      <c r="F8053">
        <v>635</v>
      </c>
      <c r="G8053">
        <v>0.217</v>
      </c>
      <c r="H8053">
        <v>3.669</v>
      </c>
      <c r="J8053" s="1" t="str">
        <f t="shared" si="126"/>
        <v>2024-08-01-11</v>
      </c>
    </row>
    <row r="8054" spans="1:10" x14ac:dyDescent="0.45">
      <c r="A8054">
        <v>8808528</v>
      </c>
      <c r="B8054" s="1">
        <v>45505.5</v>
      </c>
      <c r="C8054" t="s">
        <v>7</v>
      </c>
      <c r="D8054" t="s">
        <v>8</v>
      </c>
      <c r="E8054" t="s">
        <v>8796</v>
      </c>
      <c r="F8054">
        <v>635</v>
      </c>
      <c r="G8054">
        <v>1.6E-2</v>
      </c>
      <c r="H8054">
        <v>3.4209999999999998</v>
      </c>
      <c r="J8054" s="1" t="str">
        <f t="shared" si="126"/>
        <v>2024-08-01-12</v>
      </c>
    </row>
    <row r="8055" spans="1:10" x14ac:dyDescent="0.45">
      <c r="A8055">
        <v>8810200</v>
      </c>
      <c r="B8055" s="1">
        <v>45505.541666666664</v>
      </c>
      <c r="C8055" t="s">
        <v>7</v>
      </c>
      <c r="D8055" t="s">
        <v>8</v>
      </c>
      <c r="E8055" t="s">
        <v>8796</v>
      </c>
      <c r="F8055">
        <v>635</v>
      </c>
      <c r="G8055">
        <v>1.9E-2</v>
      </c>
      <c r="H8055">
        <v>3.1459999999999999</v>
      </c>
      <c r="J8055" s="1" t="str">
        <f t="shared" si="126"/>
        <v>2024-08-01-13</v>
      </c>
    </row>
    <row r="8056" spans="1:10" x14ac:dyDescent="0.45">
      <c r="A8056">
        <v>8811028</v>
      </c>
      <c r="B8056" s="1">
        <v>45505.583333333336</v>
      </c>
      <c r="C8056" t="s">
        <v>7</v>
      </c>
      <c r="D8056" t="s">
        <v>8</v>
      </c>
      <c r="E8056" t="s">
        <v>8796</v>
      </c>
      <c r="F8056">
        <v>635</v>
      </c>
      <c r="G8056">
        <v>0.01</v>
      </c>
      <c r="H8056">
        <v>2.2829999999999999</v>
      </c>
      <c r="J8056" s="1" t="str">
        <f t="shared" si="126"/>
        <v>2024-08-01-14</v>
      </c>
    </row>
    <row r="8057" spans="1:10" x14ac:dyDescent="0.45">
      <c r="A8057">
        <v>8811629</v>
      </c>
      <c r="B8057" s="1">
        <v>45505.625</v>
      </c>
      <c r="C8057" t="s">
        <v>7</v>
      </c>
      <c r="D8057" t="s">
        <v>8</v>
      </c>
      <c r="E8057" t="s">
        <v>8796</v>
      </c>
      <c r="F8057">
        <v>635</v>
      </c>
      <c r="G8057">
        <v>0</v>
      </c>
      <c r="H8057">
        <v>1.42</v>
      </c>
      <c r="J8057" s="1" t="str">
        <f t="shared" si="126"/>
        <v>2024-08-01-15</v>
      </c>
    </row>
    <row r="8058" spans="1:10" x14ac:dyDescent="0.45">
      <c r="A8058">
        <v>8812969</v>
      </c>
      <c r="B8058" s="1">
        <v>45505.666666666664</v>
      </c>
      <c r="C8058" t="s">
        <v>7</v>
      </c>
      <c r="D8058" t="s">
        <v>8</v>
      </c>
      <c r="E8058" t="s">
        <v>8796</v>
      </c>
      <c r="F8058">
        <v>635</v>
      </c>
      <c r="G8058">
        <v>1.2E-2</v>
      </c>
      <c r="H8058">
        <v>0.59399999999999997</v>
      </c>
      <c r="J8058" s="1" t="str">
        <f t="shared" si="126"/>
        <v>2024-08-01-16</v>
      </c>
    </row>
    <row r="8059" spans="1:10" x14ac:dyDescent="0.45">
      <c r="A8059">
        <v>8814644</v>
      </c>
      <c r="B8059" s="1">
        <v>45505.708333333336</v>
      </c>
      <c r="C8059" t="s">
        <v>7</v>
      </c>
      <c r="D8059" t="s">
        <v>8</v>
      </c>
      <c r="E8059" t="s">
        <v>8796</v>
      </c>
      <c r="F8059">
        <v>635</v>
      </c>
      <c r="G8059">
        <v>6.0999999999999999E-2</v>
      </c>
      <c r="H8059">
        <v>9.5000000000000001E-2</v>
      </c>
      <c r="J8059" s="1" t="str">
        <f t="shared" si="126"/>
        <v>2024-08-01-17</v>
      </c>
    </row>
    <row r="8060" spans="1:10" x14ac:dyDescent="0.45">
      <c r="A8060">
        <v>8815068</v>
      </c>
      <c r="B8060" s="1">
        <v>45505.75</v>
      </c>
      <c r="C8060" t="s">
        <v>7</v>
      </c>
      <c r="D8060" t="s">
        <v>8</v>
      </c>
      <c r="E8060" t="s">
        <v>8796</v>
      </c>
      <c r="F8060">
        <v>635</v>
      </c>
      <c r="G8060">
        <v>0.33600000000000002</v>
      </c>
      <c r="H8060">
        <v>3.0000000000000001E-3</v>
      </c>
      <c r="J8060" s="1" t="str">
        <f t="shared" si="126"/>
        <v>2024-08-01-18</v>
      </c>
    </row>
    <row r="8061" spans="1:10" x14ac:dyDescent="0.45">
      <c r="A8061">
        <v>8816299</v>
      </c>
      <c r="B8061" s="1">
        <v>45505.791666666664</v>
      </c>
      <c r="C8061" t="s">
        <v>7</v>
      </c>
      <c r="D8061" t="s">
        <v>8</v>
      </c>
      <c r="E8061" t="s">
        <v>8796</v>
      </c>
      <c r="F8061">
        <v>635</v>
      </c>
      <c r="G8061">
        <v>0.35099999999999998</v>
      </c>
      <c r="H8061">
        <v>0</v>
      </c>
      <c r="J8061" s="1" t="str">
        <f t="shared" si="126"/>
        <v>2024-08-01-19</v>
      </c>
    </row>
    <row r="8062" spans="1:10" x14ac:dyDescent="0.45">
      <c r="A8062">
        <v>8817751</v>
      </c>
      <c r="B8062" s="1">
        <v>45505.833333333336</v>
      </c>
      <c r="C8062" t="s">
        <v>7</v>
      </c>
      <c r="D8062" t="s">
        <v>8</v>
      </c>
      <c r="E8062" t="s">
        <v>8796</v>
      </c>
      <c r="F8062">
        <v>635</v>
      </c>
      <c r="G8062">
        <v>0.248</v>
      </c>
      <c r="H8062">
        <v>0</v>
      </c>
      <c r="J8062" s="1" t="str">
        <f t="shared" si="126"/>
        <v>2024-08-01-20</v>
      </c>
    </row>
    <row r="8063" spans="1:10" x14ac:dyDescent="0.45">
      <c r="A8063">
        <v>8819122</v>
      </c>
      <c r="B8063" s="1">
        <v>45505.875</v>
      </c>
      <c r="C8063" t="s">
        <v>7</v>
      </c>
      <c r="D8063" t="s">
        <v>8</v>
      </c>
      <c r="E8063" t="s">
        <v>8796</v>
      </c>
      <c r="F8063">
        <v>635</v>
      </c>
      <c r="G8063">
        <v>0.16500000000000001</v>
      </c>
      <c r="H8063">
        <v>0</v>
      </c>
      <c r="J8063" s="1" t="str">
        <f t="shared" si="126"/>
        <v>2024-08-01-21</v>
      </c>
    </row>
    <row r="8064" spans="1:10" x14ac:dyDescent="0.45">
      <c r="A8064">
        <v>8819347</v>
      </c>
      <c r="B8064" s="1">
        <v>45505.916666666664</v>
      </c>
      <c r="C8064" t="s">
        <v>7</v>
      </c>
      <c r="D8064" t="s">
        <v>8</v>
      </c>
      <c r="E8064" t="s">
        <v>8796</v>
      </c>
      <c r="F8064">
        <v>635</v>
      </c>
      <c r="G8064">
        <v>0.23499999999999999</v>
      </c>
      <c r="H8064">
        <v>0</v>
      </c>
      <c r="J8064" s="1" t="str">
        <f t="shared" si="126"/>
        <v>2024-08-01-22</v>
      </c>
    </row>
    <row r="8065" spans="1:10" x14ac:dyDescent="0.45">
      <c r="A8065">
        <v>8820712</v>
      </c>
      <c r="B8065" s="1">
        <v>45505.958333333336</v>
      </c>
      <c r="C8065" t="s">
        <v>7</v>
      </c>
      <c r="D8065" t="s">
        <v>8</v>
      </c>
      <c r="E8065" t="s">
        <v>8796</v>
      </c>
      <c r="F8065">
        <v>635</v>
      </c>
      <c r="G8065">
        <v>0.19</v>
      </c>
      <c r="H8065">
        <v>0</v>
      </c>
      <c r="J8065" s="1" t="str">
        <f t="shared" si="126"/>
        <v>2024-08-01-23</v>
      </c>
    </row>
    <row r="8066" spans="1:10" x14ac:dyDescent="0.45">
      <c r="A8066">
        <v>8822138</v>
      </c>
      <c r="B8066" s="1">
        <v>45506</v>
      </c>
      <c r="C8066" t="s">
        <v>7</v>
      </c>
      <c r="D8066" t="s">
        <v>8</v>
      </c>
      <c r="E8066" t="s">
        <v>8796</v>
      </c>
      <c r="F8066">
        <v>635</v>
      </c>
      <c r="G8066">
        <v>0.153</v>
      </c>
      <c r="H8066">
        <v>0</v>
      </c>
      <c r="J8066" s="1" t="str">
        <f t="shared" si="126"/>
        <v>2024-08-02-00</v>
      </c>
    </row>
    <row r="8067" spans="1:10" x14ac:dyDescent="0.45">
      <c r="A8067">
        <v>8823146</v>
      </c>
      <c r="B8067" s="1">
        <v>45506.041666666664</v>
      </c>
      <c r="C8067" t="s">
        <v>7</v>
      </c>
      <c r="D8067" t="s">
        <v>8</v>
      </c>
      <c r="E8067" t="s">
        <v>8796</v>
      </c>
      <c r="F8067">
        <v>635</v>
      </c>
      <c r="G8067">
        <v>0.17499999999999999</v>
      </c>
      <c r="H8067">
        <v>0</v>
      </c>
      <c r="J8067" s="1" t="str">
        <f t="shared" ref="J8067:J8130" si="127">TEXT(YEAR(B8067),"0000")&amp;"-"&amp;TEXT(MONTH(B8067),"00")&amp;"-"&amp;TEXT(DAY(B8067),"00")&amp;"-"&amp;TEXT(HOUR(B8067),"00")</f>
        <v>2024-08-02-01</v>
      </c>
    </row>
    <row r="8068" spans="1:10" x14ac:dyDescent="0.45">
      <c r="A8068">
        <v>8824273</v>
      </c>
      <c r="B8068" s="1">
        <v>45506.083333333336</v>
      </c>
      <c r="C8068" t="s">
        <v>7</v>
      </c>
      <c r="D8068" t="s">
        <v>8</v>
      </c>
      <c r="E8068" t="s">
        <v>8796</v>
      </c>
      <c r="F8068">
        <v>635</v>
      </c>
      <c r="G8068">
        <v>0.188</v>
      </c>
      <c r="H8068">
        <v>0</v>
      </c>
      <c r="J8068" s="1" t="str">
        <f t="shared" si="127"/>
        <v>2024-08-02-02</v>
      </c>
    </row>
    <row r="8069" spans="1:10" x14ac:dyDescent="0.45">
      <c r="A8069">
        <v>8825322</v>
      </c>
      <c r="B8069" s="1">
        <v>45506.125</v>
      </c>
      <c r="C8069" t="s">
        <v>7</v>
      </c>
      <c r="D8069" t="s">
        <v>8</v>
      </c>
      <c r="E8069" t="s">
        <v>8796</v>
      </c>
      <c r="F8069">
        <v>635</v>
      </c>
      <c r="G8069">
        <v>0.14199999999999999</v>
      </c>
      <c r="H8069">
        <v>0.03</v>
      </c>
      <c r="J8069" s="1" t="str">
        <f t="shared" si="127"/>
        <v>2024-08-02-03</v>
      </c>
    </row>
    <row r="8070" spans="1:10" x14ac:dyDescent="0.45">
      <c r="A8070">
        <v>8826455</v>
      </c>
      <c r="B8070" s="1">
        <v>45506.166666666664</v>
      </c>
      <c r="C8070" t="s">
        <v>7</v>
      </c>
      <c r="D8070" t="s">
        <v>8</v>
      </c>
      <c r="E8070" t="s">
        <v>8796</v>
      </c>
      <c r="F8070">
        <v>635</v>
      </c>
      <c r="G8070">
        <v>5.7000000000000002E-2</v>
      </c>
      <c r="H8070">
        <v>0.25600000000000001</v>
      </c>
      <c r="J8070" s="1" t="str">
        <f t="shared" si="127"/>
        <v>2024-08-02-04</v>
      </c>
    </row>
    <row r="8071" spans="1:10" x14ac:dyDescent="0.45">
      <c r="A8071">
        <v>8826966</v>
      </c>
      <c r="B8071" s="1">
        <v>45506.208333333336</v>
      </c>
      <c r="C8071" t="s">
        <v>7</v>
      </c>
      <c r="D8071" t="s">
        <v>8</v>
      </c>
      <c r="E8071" t="s">
        <v>8796</v>
      </c>
      <c r="F8071">
        <v>635</v>
      </c>
      <c r="G8071">
        <v>0</v>
      </c>
      <c r="H8071">
        <v>1.016</v>
      </c>
      <c r="J8071" s="1" t="str">
        <f t="shared" si="127"/>
        <v>2024-08-02-05</v>
      </c>
    </row>
    <row r="8072" spans="1:10" x14ac:dyDescent="0.45">
      <c r="A8072">
        <v>8828188</v>
      </c>
      <c r="B8072" s="1">
        <v>45506.25</v>
      </c>
      <c r="C8072" t="s">
        <v>7</v>
      </c>
      <c r="D8072" t="s">
        <v>8</v>
      </c>
      <c r="E8072" t="s">
        <v>8796</v>
      </c>
      <c r="F8072">
        <v>635</v>
      </c>
      <c r="G8072">
        <v>0</v>
      </c>
      <c r="H8072">
        <v>2.0779999999999998</v>
      </c>
      <c r="J8072" s="1" t="str">
        <f t="shared" si="127"/>
        <v>2024-08-02-06</v>
      </c>
    </row>
    <row r="8073" spans="1:10" x14ac:dyDescent="0.45">
      <c r="A8073">
        <v>8829362</v>
      </c>
      <c r="B8073" s="1">
        <v>45506.291666666664</v>
      </c>
      <c r="C8073" t="s">
        <v>7</v>
      </c>
      <c r="D8073" t="s">
        <v>8</v>
      </c>
      <c r="E8073" t="s">
        <v>8796</v>
      </c>
      <c r="F8073">
        <v>635</v>
      </c>
      <c r="G8073">
        <v>0.93400000000000005</v>
      </c>
      <c r="H8073">
        <v>2.129</v>
      </c>
      <c r="J8073" s="1" t="str">
        <f t="shared" si="127"/>
        <v>2024-08-02-07</v>
      </c>
    </row>
    <row r="8074" spans="1:10" x14ac:dyDescent="0.45">
      <c r="A8074">
        <v>8830220</v>
      </c>
      <c r="B8074" s="1">
        <v>45506.333333333336</v>
      </c>
      <c r="C8074" t="s">
        <v>7</v>
      </c>
      <c r="D8074" t="s">
        <v>8</v>
      </c>
      <c r="E8074" t="s">
        <v>8796</v>
      </c>
      <c r="F8074">
        <v>635</v>
      </c>
      <c r="G8074">
        <v>0.44</v>
      </c>
      <c r="H8074">
        <v>3.0979999999999999</v>
      </c>
      <c r="J8074" s="1" t="str">
        <f t="shared" si="127"/>
        <v>2024-08-02-08</v>
      </c>
    </row>
    <row r="8075" spans="1:10" x14ac:dyDescent="0.45">
      <c r="A8075">
        <v>8832196</v>
      </c>
      <c r="B8075" s="1">
        <v>45506.375</v>
      </c>
      <c r="C8075" t="s">
        <v>7</v>
      </c>
      <c r="D8075" t="s">
        <v>8</v>
      </c>
      <c r="E8075" t="s">
        <v>8796</v>
      </c>
      <c r="F8075">
        <v>635</v>
      </c>
      <c r="G8075">
        <v>0.98899999999999999</v>
      </c>
      <c r="H8075">
        <v>2.6379999999999999</v>
      </c>
      <c r="J8075" s="1" t="str">
        <f t="shared" si="127"/>
        <v>2024-08-02-09</v>
      </c>
    </row>
    <row r="8076" spans="1:10" x14ac:dyDescent="0.45">
      <c r="A8076">
        <v>8833269</v>
      </c>
      <c r="B8076" s="1">
        <v>45506.416666666664</v>
      </c>
      <c r="C8076" t="s">
        <v>7</v>
      </c>
      <c r="D8076" t="s">
        <v>8</v>
      </c>
      <c r="E8076" t="s">
        <v>8796</v>
      </c>
      <c r="F8076">
        <v>635</v>
      </c>
      <c r="G8076">
        <v>1.2250000000000001</v>
      </c>
      <c r="H8076">
        <v>2.2410000000000001</v>
      </c>
      <c r="J8076" s="1" t="str">
        <f t="shared" si="127"/>
        <v>2024-08-02-10</v>
      </c>
    </row>
    <row r="8077" spans="1:10" x14ac:dyDescent="0.45">
      <c r="A8077">
        <v>8833528</v>
      </c>
      <c r="B8077" s="1">
        <v>45506.458333333336</v>
      </c>
      <c r="C8077" t="s">
        <v>7</v>
      </c>
      <c r="D8077" t="s">
        <v>8</v>
      </c>
      <c r="E8077" t="s">
        <v>8796</v>
      </c>
      <c r="F8077">
        <v>635</v>
      </c>
      <c r="G8077">
        <v>0.10199999999999999</v>
      </c>
      <c r="H8077">
        <v>3.7040000000000002</v>
      </c>
      <c r="J8077" s="1" t="str">
        <f t="shared" si="127"/>
        <v>2024-08-02-11</v>
      </c>
    </row>
    <row r="8078" spans="1:10" x14ac:dyDescent="0.45">
      <c r="A8078">
        <v>8834945</v>
      </c>
      <c r="B8078" s="1">
        <v>45506.5</v>
      </c>
      <c r="C8078" t="s">
        <v>7</v>
      </c>
      <c r="D8078" t="s">
        <v>8</v>
      </c>
      <c r="E8078" t="s">
        <v>8796</v>
      </c>
      <c r="F8078">
        <v>635</v>
      </c>
      <c r="G8078">
        <v>0</v>
      </c>
      <c r="H8078">
        <v>3.6859999999999999</v>
      </c>
      <c r="J8078" s="1" t="str">
        <f t="shared" si="127"/>
        <v>2024-08-02-12</v>
      </c>
    </row>
    <row r="8079" spans="1:10" x14ac:dyDescent="0.45">
      <c r="A8079">
        <v>8835953</v>
      </c>
      <c r="B8079" s="1">
        <v>45506.541666666664</v>
      </c>
      <c r="C8079" t="s">
        <v>7</v>
      </c>
      <c r="D8079" t="s">
        <v>8</v>
      </c>
      <c r="E8079" t="s">
        <v>8796</v>
      </c>
      <c r="F8079">
        <v>635</v>
      </c>
      <c r="G8079">
        <v>0</v>
      </c>
      <c r="H8079">
        <v>3.1560000000000001</v>
      </c>
      <c r="J8079" s="1" t="str">
        <f t="shared" si="127"/>
        <v>2024-08-02-13</v>
      </c>
    </row>
    <row r="8080" spans="1:10" x14ac:dyDescent="0.45">
      <c r="A8080">
        <v>8837513</v>
      </c>
      <c r="B8080" s="1">
        <v>45506.583333333336</v>
      </c>
      <c r="C8080" t="s">
        <v>7</v>
      </c>
      <c r="D8080" t="s">
        <v>8</v>
      </c>
      <c r="E8080" t="s">
        <v>8796</v>
      </c>
      <c r="F8080">
        <v>635</v>
      </c>
      <c r="G8080">
        <v>0</v>
      </c>
      <c r="H8080">
        <v>2.5150000000000001</v>
      </c>
      <c r="J8080" s="1" t="str">
        <f t="shared" si="127"/>
        <v>2024-08-02-14</v>
      </c>
    </row>
    <row r="8081" spans="1:10" x14ac:dyDescent="0.45">
      <c r="A8081">
        <v>8837830</v>
      </c>
      <c r="B8081" s="1">
        <v>45506.625</v>
      </c>
      <c r="C8081" t="s">
        <v>7</v>
      </c>
      <c r="D8081" t="s">
        <v>8</v>
      </c>
      <c r="E8081" t="s">
        <v>8796</v>
      </c>
      <c r="F8081">
        <v>635</v>
      </c>
      <c r="G8081">
        <v>7.8E-2</v>
      </c>
      <c r="H8081">
        <v>1.0369999999999999</v>
      </c>
      <c r="J8081" s="1" t="str">
        <f t="shared" si="127"/>
        <v>2024-08-02-15</v>
      </c>
    </row>
    <row r="8082" spans="1:10" x14ac:dyDescent="0.45">
      <c r="A8082">
        <v>8839688</v>
      </c>
      <c r="B8082" s="1">
        <v>45506.666666666664</v>
      </c>
      <c r="C8082" t="s">
        <v>7</v>
      </c>
      <c r="D8082" t="s">
        <v>8</v>
      </c>
      <c r="E8082" t="s">
        <v>8796</v>
      </c>
      <c r="F8082">
        <v>635</v>
      </c>
      <c r="G8082">
        <v>0</v>
      </c>
      <c r="H8082">
        <v>0.50900000000000001</v>
      </c>
      <c r="J8082" s="1" t="str">
        <f t="shared" si="127"/>
        <v>2024-08-02-16</v>
      </c>
    </row>
    <row r="8083" spans="1:10" x14ac:dyDescent="0.45">
      <c r="A8083">
        <v>8840929</v>
      </c>
      <c r="B8083" s="1">
        <v>45506.708333333336</v>
      </c>
      <c r="C8083" t="s">
        <v>7</v>
      </c>
      <c r="D8083" t="s">
        <v>8</v>
      </c>
      <c r="E8083" t="s">
        <v>8796</v>
      </c>
      <c r="F8083">
        <v>635</v>
      </c>
      <c r="G8083">
        <v>0.10299999999999999</v>
      </c>
      <c r="H8083">
        <v>6.6000000000000003E-2</v>
      </c>
      <c r="J8083" s="1" t="str">
        <f t="shared" si="127"/>
        <v>2024-08-02-17</v>
      </c>
    </row>
    <row r="8084" spans="1:10" x14ac:dyDescent="0.45">
      <c r="A8084">
        <v>8841417</v>
      </c>
      <c r="B8084" s="1">
        <v>45506.75</v>
      </c>
      <c r="C8084" t="s">
        <v>7</v>
      </c>
      <c r="D8084" t="s">
        <v>8</v>
      </c>
      <c r="E8084" t="s">
        <v>8796</v>
      </c>
      <c r="F8084">
        <v>635</v>
      </c>
      <c r="G8084">
        <v>0.27700000000000002</v>
      </c>
      <c r="H8084">
        <v>1.0999999999999999E-2</v>
      </c>
      <c r="J8084" s="1" t="str">
        <f t="shared" si="127"/>
        <v>2024-08-02-18</v>
      </c>
    </row>
    <row r="8085" spans="1:10" x14ac:dyDescent="0.45">
      <c r="A8085">
        <v>8842223</v>
      </c>
      <c r="B8085" s="1">
        <v>45506.791666666664</v>
      </c>
      <c r="C8085" t="s">
        <v>7</v>
      </c>
      <c r="D8085" t="s">
        <v>8</v>
      </c>
      <c r="E8085" t="s">
        <v>8796</v>
      </c>
      <c r="F8085">
        <v>635</v>
      </c>
      <c r="G8085">
        <v>0.29099999999999998</v>
      </c>
      <c r="H8085">
        <v>0</v>
      </c>
      <c r="J8085" s="1" t="str">
        <f t="shared" si="127"/>
        <v>2024-08-02-19</v>
      </c>
    </row>
    <row r="8086" spans="1:10" x14ac:dyDescent="0.45">
      <c r="A8086">
        <v>8844282</v>
      </c>
      <c r="B8086" s="1">
        <v>45506.833333333336</v>
      </c>
      <c r="C8086" t="s">
        <v>7</v>
      </c>
      <c r="D8086" t="s">
        <v>8</v>
      </c>
      <c r="E8086" t="s">
        <v>8796</v>
      </c>
      <c r="F8086">
        <v>635</v>
      </c>
      <c r="G8086">
        <v>0.17100000000000001</v>
      </c>
      <c r="H8086">
        <v>0</v>
      </c>
      <c r="J8086" s="1" t="str">
        <f t="shared" si="127"/>
        <v>2024-08-02-20</v>
      </c>
    </row>
    <row r="8087" spans="1:10" x14ac:dyDescent="0.45">
      <c r="A8087">
        <v>8845150</v>
      </c>
      <c r="B8087" s="1">
        <v>45506.875</v>
      </c>
      <c r="C8087" t="s">
        <v>7</v>
      </c>
      <c r="D8087" t="s">
        <v>8</v>
      </c>
      <c r="E8087" t="s">
        <v>8796</v>
      </c>
      <c r="F8087">
        <v>635</v>
      </c>
      <c r="G8087">
        <v>0.20300000000000001</v>
      </c>
      <c r="H8087">
        <v>0</v>
      </c>
      <c r="J8087" s="1" t="str">
        <f t="shared" si="127"/>
        <v>2024-08-02-21</v>
      </c>
    </row>
    <row r="8088" spans="1:10" x14ac:dyDescent="0.45">
      <c r="A8088">
        <v>8845849</v>
      </c>
      <c r="B8088" s="1">
        <v>45506.916666666664</v>
      </c>
      <c r="C8088" t="s">
        <v>7</v>
      </c>
      <c r="D8088" t="s">
        <v>8</v>
      </c>
      <c r="E8088" t="s">
        <v>8796</v>
      </c>
      <c r="F8088">
        <v>635</v>
      </c>
      <c r="G8088">
        <v>0.22800000000000001</v>
      </c>
      <c r="H8088">
        <v>0</v>
      </c>
      <c r="J8088" s="1" t="str">
        <f t="shared" si="127"/>
        <v>2024-08-02-22</v>
      </c>
    </row>
    <row r="8089" spans="1:10" x14ac:dyDescent="0.45">
      <c r="A8089">
        <v>8846741</v>
      </c>
      <c r="B8089" s="1">
        <v>45506.958333333336</v>
      </c>
      <c r="C8089" t="s">
        <v>7</v>
      </c>
      <c r="D8089" t="s">
        <v>8</v>
      </c>
      <c r="E8089" t="s">
        <v>8796</v>
      </c>
      <c r="F8089">
        <v>635</v>
      </c>
      <c r="G8089">
        <v>0.1</v>
      </c>
      <c r="H8089">
        <v>0</v>
      </c>
      <c r="J8089" s="1" t="str">
        <f t="shared" si="127"/>
        <v>2024-08-02-23</v>
      </c>
    </row>
    <row r="8090" spans="1:10" x14ac:dyDescent="0.45">
      <c r="A8090">
        <v>8848012</v>
      </c>
      <c r="B8090" s="1">
        <v>45507</v>
      </c>
      <c r="C8090" t="s">
        <v>7</v>
      </c>
      <c r="D8090" t="s">
        <v>8</v>
      </c>
      <c r="E8090" t="s">
        <v>8796</v>
      </c>
      <c r="F8090">
        <v>635</v>
      </c>
      <c r="G8090">
        <v>0.182</v>
      </c>
      <c r="H8090">
        <v>0</v>
      </c>
      <c r="J8090" s="1" t="str">
        <f t="shared" si="127"/>
        <v>2024-08-03-00</v>
      </c>
    </row>
    <row r="8091" spans="1:10" x14ac:dyDescent="0.45">
      <c r="A8091">
        <v>8848931</v>
      </c>
      <c r="B8091" s="1">
        <v>45507.041666666664</v>
      </c>
      <c r="C8091" t="s">
        <v>7</v>
      </c>
      <c r="D8091" t="s">
        <v>8</v>
      </c>
      <c r="E8091" t="s">
        <v>8796</v>
      </c>
      <c r="F8091">
        <v>635</v>
      </c>
      <c r="G8091">
        <v>6.0999999999999999E-2</v>
      </c>
      <c r="H8091">
        <v>0</v>
      </c>
      <c r="J8091" s="1" t="str">
        <f t="shared" si="127"/>
        <v>2024-08-03-01</v>
      </c>
    </row>
    <row r="8092" spans="1:10" x14ac:dyDescent="0.45">
      <c r="A8092">
        <v>8850723</v>
      </c>
      <c r="B8092" s="1">
        <v>45507.083333333336</v>
      </c>
      <c r="C8092" t="s">
        <v>7</v>
      </c>
      <c r="D8092" t="s">
        <v>8</v>
      </c>
      <c r="E8092" t="s">
        <v>8796</v>
      </c>
      <c r="F8092">
        <v>635</v>
      </c>
      <c r="G8092">
        <v>0.224</v>
      </c>
      <c r="H8092">
        <v>0</v>
      </c>
      <c r="J8092" s="1" t="str">
        <f t="shared" si="127"/>
        <v>2024-08-03-02</v>
      </c>
    </row>
    <row r="8093" spans="1:10" x14ac:dyDescent="0.45">
      <c r="A8093">
        <v>8850969</v>
      </c>
      <c r="B8093" s="1">
        <v>45507.125</v>
      </c>
      <c r="C8093" t="s">
        <v>7</v>
      </c>
      <c r="D8093" t="s">
        <v>8</v>
      </c>
      <c r="E8093" t="s">
        <v>8796</v>
      </c>
      <c r="F8093">
        <v>635</v>
      </c>
      <c r="G8093">
        <v>0.13500000000000001</v>
      </c>
      <c r="H8093">
        <v>0.02</v>
      </c>
      <c r="J8093" s="1" t="str">
        <f t="shared" si="127"/>
        <v>2024-08-03-03</v>
      </c>
    </row>
    <row r="8094" spans="1:10" x14ac:dyDescent="0.45">
      <c r="A8094">
        <v>8852331</v>
      </c>
      <c r="B8094" s="1">
        <v>45507.166666666664</v>
      </c>
      <c r="C8094" t="s">
        <v>7</v>
      </c>
      <c r="D8094" t="s">
        <v>8</v>
      </c>
      <c r="E8094" t="s">
        <v>8796</v>
      </c>
      <c r="F8094">
        <v>635</v>
      </c>
      <c r="G8094">
        <v>3.3000000000000002E-2</v>
      </c>
      <c r="H8094">
        <v>0.25600000000000001</v>
      </c>
      <c r="J8094" s="1" t="str">
        <f t="shared" si="127"/>
        <v>2024-08-03-04</v>
      </c>
    </row>
    <row r="8095" spans="1:10" x14ac:dyDescent="0.45">
      <c r="A8095">
        <v>8854035</v>
      </c>
      <c r="B8095" s="1">
        <v>45507.208333333336</v>
      </c>
      <c r="C8095" t="s">
        <v>7</v>
      </c>
      <c r="D8095" t="s">
        <v>8</v>
      </c>
      <c r="E8095" t="s">
        <v>8796</v>
      </c>
      <c r="F8095">
        <v>635</v>
      </c>
      <c r="G8095">
        <v>3.7999999999999999E-2</v>
      </c>
      <c r="H8095">
        <v>1.0489999999999999</v>
      </c>
      <c r="J8095" s="1" t="str">
        <f t="shared" si="127"/>
        <v>2024-08-03-05</v>
      </c>
    </row>
    <row r="8096" spans="1:10" x14ac:dyDescent="0.45">
      <c r="A8096">
        <v>8855048</v>
      </c>
      <c r="B8096" s="1">
        <v>45507.25</v>
      </c>
      <c r="C8096" t="s">
        <v>7</v>
      </c>
      <c r="D8096" t="s">
        <v>8</v>
      </c>
      <c r="E8096" t="s">
        <v>8796</v>
      </c>
      <c r="F8096">
        <v>635</v>
      </c>
      <c r="G8096">
        <v>1.7000000000000001E-2</v>
      </c>
      <c r="H8096">
        <v>1.6759999999999999</v>
      </c>
      <c r="J8096" s="1" t="str">
        <f t="shared" si="127"/>
        <v>2024-08-03-06</v>
      </c>
    </row>
    <row r="8097" spans="1:10" x14ac:dyDescent="0.45">
      <c r="A8097">
        <v>8856339</v>
      </c>
      <c r="B8097" s="1">
        <v>45507.291666666664</v>
      </c>
      <c r="C8097" t="s">
        <v>7</v>
      </c>
      <c r="D8097" t="s">
        <v>8</v>
      </c>
      <c r="E8097" t="s">
        <v>8796</v>
      </c>
      <c r="F8097">
        <v>635</v>
      </c>
      <c r="G8097">
        <v>0</v>
      </c>
      <c r="H8097">
        <v>2.524</v>
      </c>
      <c r="J8097" s="1" t="str">
        <f t="shared" si="127"/>
        <v>2024-08-03-07</v>
      </c>
    </row>
    <row r="8098" spans="1:10" x14ac:dyDescent="0.45">
      <c r="A8098">
        <v>8856696</v>
      </c>
      <c r="B8098" s="1">
        <v>45507.333333333336</v>
      </c>
      <c r="C8098" t="s">
        <v>7</v>
      </c>
      <c r="D8098" t="s">
        <v>8</v>
      </c>
      <c r="E8098" t="s">
        <v>8796</v>
      </c>
      <c r="F8098">
        <v>635</v>
      </c>
      <c r="G8098">
        <v>0.19400000000000001</v>
      </c>
      <c r="H8098">
        <v>2.903</v>
      </c>
      <c r="J8098" s="1" t="str">
        <f t="shared" si="127"/>
        <v>2024-08-03-08</v>
      </c>
    </row>
    <row r="8099" spans="1:10" x14ac:dyDescent="0.45">
      <c r="A8099">
        <v>8858181</v>
      </c>
      <c r="B8099" s="1">
        <v>45507.375</v>
      </c>
      <c r="C8099" t="s">
        <v>7</v>
      </c>
      <c r="D8099" t="s">
        <v>8</v>
      </c>
      <c r="E8099" t="s">
        <v>8796</v>
      </c>
      <c r="F8099">
        <v>635</v>
      </c>
      <c r="G8099">
        <v>0.33200000000000002</v>
      </c>
      <c r="H8099">
        <v>3.0640000000000001</v>
      </c>
      <c r="J8099" s="1" t="str">
        <f t="shared" si="127"/>
        <v>2024-08-03-09</v>
      </c>
    </row>
    <row r="8100" spans="1:10" x14ac:dyDescent="0.45">
      <c r="A8100">
        <v>8859552</v>
      </c>
      <c r="B8100" s="1">
        <v>45507.416666666664</v>
      </c>
      <c r="C8100" t="s">
        <v>7</v>
      </c>
      <c r="D8100" t="s">
        <v>8</v>
      </c>
      <c r="E8100" t="s">
        <v>8796</v>
      </c>
      <c r="F8100">
        <v>635</v>
      </c>
      <c r="G8100">
        <v>0.22</v>
      </c>
      <c r="H8100">
        <v>2.9239999999999999</v>
      </c>
      <c r="J8100" s="1" t="str">
        <f t="shared" si="127"/>
        <v>2024-08-03-10</v>
      </c>
    </row>
    <row r="8101" spans="1:10" x14ac:dyDescent="0.45">
      <c r="A8101">
        <v>8859675</v>
      </c>
      <c r="B8101" s="1">
        <v>45507.458333333336</v>
      </c>
      <c r="C8101" t="s">
        <v>7</v>
      </c>
      <c r="D8101" t="s">
        <v>8</v>
      </c>
      <c r="E8101" t="s">
        <v>8796</v>
      </c>
      <c r="F8101">
        <v>635</v>
      </c>
      <c r="G8101">
        <v>0</v>
      </c>
      <c r="H8101">
        <v>3.258</v>
      </c>
      <c r="J8101" s="1" t="str">
        <f t="shared" si="127"/>
        <v>2024-08-03-11</v>
      </c>
    </row>
    <row r="8102" spans="1:10" x14ac:dyDescent="0.45">
      <c r="A8102">
        <v>8861620</v>
      </c>
      <c r="B8102" s="1">
        <v>45507.5</v>
      </c>
      <c r="C8102" t="s">
        <v>7</v>
      </c>
      <c r="D8102" t="s">
        <v>8</v>
      </c>
      <c r="E8102" t="s">
        <v>8796</v>
      </c>
      <c r="F8102">
        <v>635</v>
      </c>
      <c r="G8102">
        <v>5.8000000000000003E-2</v>
      </c>
      <c r="H8102">
        <v>2.9540000000000002</v>
      </c>
      <c r="J8102" s="1" t="str">
        <f t="shared" si="127"/>
        <v>2024-08-03-12</v>
      </c>
    </row>
    <row r="8103" spans="1:10" x14ac:dyDescent="0.45">
      <c r="A8103">
        <v>8862080</v>
      </c>
      <c r="B8103" s="1">
        <v>45507.541666666664</v>
      </c>
      <c r="C8103" t="s">
        <v>7</v>
      </c>
      <c r="D8103" t="s">
        <v>8</v>
      </c>
      <c r="E8103" t="s">
        <v>8796</v>
      </c>
      <c r="F8103">
        <v>635</v>
      </c>
      <c r="G8103">
        <v>8.1000000000000003E-2</v>
      </c>
      <c r="H8103">
        <v>1.6619999999999999</v>
      </c>
      <c r="J8103" s="1" t="str">
        <f t="shared" si="127"/>
        <v>2024-08-03-13</v>
      </c>
    </row>
    <row r="8104" spans="1:10" x14ac:dyDescent="0.45">
      <c r="A8104">
        <v>8862979</v>
      </c>
      <c r="B8104" s="1">
        <v>45507.583333333336</v>
      </c>
      <c r="C8104" t="s">
        <v>7</v>
      </c>
      <c r="D8104" t="s">
        <v>8</v>
      </c>
      <c r="E8104" t="s">
        <v>8796</v>
      </c>
      <c r="F8104">
        <v>635</v>
      </c>
      <c r="G8104">
        <v>0</v>
      </c>
      <c r="H8104">
        <v>2.1440000000000001</v>
      </c>
      <c r="J8104" s="1" t="str">
        <f t="shared" si="127"/>
        <v>2024-08-03-14</v>
      </c>
    </row>
    <row r="8105" spans="1:10" x14ac:dyDescent="0.45">
      <c r="A8105">
        <v>8864731</v>
      </c>
      <c r="B8105" s="1">
        <v>45507.625</v>
      </c>
      <c r="C8105" t="s">
        <v>7</v>
      </c>
      <c r="D8105" t="s">
        <v>8</v>
      </c>
      <c r="E8105" t="s">
        <v>8796</v>
      </c>
      <c r="F8105">
        <v>635</v>
      </c>
      <c r="G8105">
        <v>0</v>
      </c>
      <c r="H8105">
        <v>1.1859999999999999</v>
      </c>
      <c r="J8105" s="1" t="str">
        <f t="shared" si="127"/>
        <v>2024-08-03-15</v>
      </c>
    </row>
    <row r="8106" spans="1:10" x14ac:dyDescent="0.45">
      <c r="A8106">
        <v>8865591</v>
      </c>
      <c r="B8106" s="1">
        <v>45507.666666666664</v>
      </c>
      <c r="C8106" t="s">
        <v>7</v>
      </c>
      <c r="D8106" t="s">
        <v>8</v>
      </c>
      <c r="E8106" t="s">
        <v>8796</v>
      </c>
      <c r="F8106">
        <v>635</v>
      </c>
      <c r="G8106">
        <v>6.0000000000000001E-3</v>
      </c>
      <c r="H8106">
        <v>0.44600000000000001</v>
      </c>
      <c r="J8106" s="1" t="str">
        <f t="shared" si="127"/>
        <v>2024-08-03-16</v>
      </c>
    </row>
    <row r="8107" spans="1:10" x14ac:dyDescent="0.45">
      <c r="A8107">
        <v>8866239</v>
      </c>
      <c r="B8107" s="1">
        <v>45507.708333333336</v>
      </c>
      <c r="C8107" t="s">
        <v>7</v>
      </c>
      <c r="D8107" t="s">
        <v>8</v>
      </c>
      <c r="E8107" t="s">
        <v>8796</v>
      </c>
      <c r="F8107">
        <v>635</v>
      </c>
      <c r="G8107">
        <v>0.12</v>
      </c>
      <c r="H8107">
        <v>8.3000000000000004E-2</v>
      </c>
      <c r="J8107" s="1" t="str">
        <f t="shared" si="127"/>
        <v>2024-08-03-17</v>
      </c>
    </row>
    <row r="8108" spans="1:10" x14ac:dyDescent="0.45">
      <c r="A8108">
        <v>8867563</v>
      </c>
      <c r="B8108" s="1">
        <v>45507.75</v>
      </c>
      <c r="C8108" t="s">
        <v>7</v>
      </c>
      <c r="D8108" t="s">
        <v>8</v>
      </c>
      <c r="E8108" t="s">
        <v>8796</v>
      </c>
      <c r="F8108">
        <v>635</v>
      </c>
      <c r="G8108">
        <v>0.35199999999999998</v>
      </c>
      <c r="H8108">
        <v>0</v>
      </c>
      <c r="J8108" s="1" t="str">
        <f t="shared" si="127"/>
        <v>2024-08-03-18</v>
      </c>
    </row>
    <row r="8109" spans="1:10" x14ac:dyDescent="0.45">
      <c r="A8109">
        <v>8868534</v>
      </c>
      <c r="B8109" s="1">
        <v>45507.791666666664</v>
      </c>
      <c r="C8109" t="s">
        <v>7</v>
      </c>
      <c r="D8109" t="s">
        <v>8</v>
      </c>
      <c r="E8109" t="s">
        <v>8796</v>
      </c>
      <c r="F8109">
        <v>635</v>
      </c>
      <c r="G8109">
        <v>0.25800000000000001</v>
      </c>
      <c r="H8109">
        <v>0</v>
      </c>
      <c r="J8109" s="1" t="str">
        <f t="shared" si="127"/>
        <v>2024-08-03-19</v>
      </c>
    </row>
    <row r="8110" spans="1:10" x14ac:dyDescent="0.45">
      <c r="A8110">
        <v>8870290</v>
      </c>
      <c r="B8110" s="1">
        <v>45507.833333333336</v>
      </c>
      <c r="C8110" t="s">
        <v>7</v>
      </c>
      <c r="D8110" t="s">
        <v>8</v>
      </c>
      <c r="E8110" t="s">
        <v>8796</v>
      </c>
      <c r="F8110">
        <v>635</v>
      </c>
      <c r="G8110">
        <v>0.2</v>
      </c>
      <c r="H8110">
        <v>0</v>
      </c>
      <c r="J8110" s="1" t="str">
        <f t="shared" si="127"/>
        <v>2024-08-03-20</v>
      </c>
    </row>
    <row r="8111" spans="1:10" x14ac:dyDescent="0.45">
      <c r="A8111">
        <v>8871342</v>
      </c>
      <c r="B8111" s="1">
        <v>45507.875</v>
      </c>
      <c r="C8111" t="s">
        <v>7</v>
      </c>
      <c r="D8111" t="s">
        <v>8</v>
      </c>
      <c r="E8111" t="s">
        <v>8796</v>
      </c>
      <c r="F8111">
        <v>635</v>
      </c>
      <c r="G8111">
        <v>0.17</v>
      </c>
      <c r="H8111">
        <v>0</v>
      </c>
      <c r="J8111" s="1" t="str">
        <f t="shared" si="127"/>
        <v>2024-08-03-21</v>
      </c>
    </row>
    <row r="8112" spans="1:10" x14ac:dyDescent="0.45">
      <c r="A8112">
        <v>8872475</v>
      </c>
      <c r="B8112" s="1">
        <v>45507.916666666664</v>
      </c>
      <c r="C8112" t="s">
        <v>7</v>
      </c>
      <c r="D8112" t="s">
        <v>8</v>
      </c>
      <c r="E8112" t="s">
        <v>8796</v>
      </c>
      <c r="F8112">
        <v>635</v>
      </c>
      <c r="G8112">
        <v>0.12</v>
      </c>
      <c r="H8112">
        <v>0</v>
      </c>
      <c r="J8112" s="1" t="str">
        <f t="shared" si="127"/>
        <v>2024-08-03-22</v>
      </c>
    </row>
    <row r="8113" spans="1:10" x14ac:dyDescent="0.45">
      <c r="A8113">
        <v>8873836</v>
      </c>
      <c r="B8113" s="1">
        <v>45507.958333333336</v>
      </c>
      <c r="C8113" t="s">
        <v>7</v>
      </c>
      <c r="D8113" t="s">
        <v>8</v>
      </c>
      <c r="E8113" t="s">
        <v>8796</v>
      </c>
      <c r="F8113">
        <v>635</v>
      </c>
      <c r="G8113">
        <v>0.248</v>
      </c>
      <c r="H8113">
        <v>0</v>
      </c>
      <c r="J8113" s="1" t="str">
        <f t="shared" si="127"/>
        <v>2024-08-03-23</v>
      </c>
    </row>
    <row r="8114" spans="1:10" x14ac:dyDescent="0.45">
      <c r="A8114">
        <v>8874241</v>
      </c>
      <c r="B8114" s="1">
        <v>45508</v>
      </c>
      <c r="C8114" t="s">
        <v>7</v>
      </c>
      <c r="D8114" t="s">
        <v>8</v>
      </c>
      <c r="E8114" t="s">
        <v>8796</v>
      </c>
      <c r="F8114">
        <v>635</v>
      </c>
      <c r="G8114">
        <v>0.186</v>
      </c>
      <c r="H8114">
        <v>0</v>
      </c>
      <c r="J8114" s="1" t="str">
        <f t="shared" si="127"/>
        <v>2024-08-04-00</v>
      </c>
    </row>
    <row r="8115" spans="1:10" x14ac:dyDescent="0.45">
      <c r="A8115">
        <v>8874950</v>
      </c>
      <c r="B8115" s="1">
        <v>45508.041666666664</v>
      </c>
      <c r="C8115" t="s">
        <v>7</v>
      </c>
      <c r="D8115" t="s">
        <v>8</v>
      </c>
      <c r="E8115" t="s">
        <v>8796</v>
      </c>
      <c r="F8115">
        <v>635</v>
      </c>
      <c r="G8115">
        <v>0.26500000000000001</v>
      </c>
      <c r="H8115">
        <v>0</v>
      </c>
      <c r="J8115" s="1" t="str">
        <f t="shared" si="127"/>
        <v>2024-08-04-01</v>
      </c>
    </row>
    <row r="8116" spans="1:10" x14ac:dyDescent="0.45">
      <c r="A8116">
        <v>8876141</v>
      </c>
      <c r="B8116" s="1">
        <v>45508.083333333336</v>
      </c>
      <c r="C8116" t="s">
        <v>7</v>
      </c>
      <c r="D8116" t="s">
        <v>8</v>
      </c>
      <c r="E8116" t="s">
        <v>8796</v>
      </c>
      <c r="F8116">
        <v>635</v>
      </c>
      <c r="G8116">
        <v>0.11799999999999999</v>
      </c>
      <c r="H8116">
        <v>0</v>
      </c>
      <c r="J8116" s="1" t="str">
        <f t="shared" si="127"/>
        <v>2024-08-04-02</v>
      </c>
    </row>
    <row r="8117" spans="1:10" x14ac:dyDescent="0.45">
      <c r="A8117">
        <v>8878204</v>
      </c>
      <c r="B8117" s="1">
        <v>45508.125</v>
      </c>
      <c r="C8117" t="s">
        <v>7</v>
      </c>
      <c r="D8117" t="s">
        <v>8</v>
      </c>
      <c r="E8117" t="s">
        <v>8796</v>
      </c>
      <c r="F8117">
        <v>635</v>
      </c>
      <c r="G8117">
        <v>0.29299999999999998</v>
      </c>
      <c r="H8117">
        <v>6.0000000000000001E-3</v>
      </c>
      <c r="J8117" s="1" t="str">
        <f t="shared" si="127"/>
        <v>2024-08-04-03</v>
      </c>
    </row>
    <row r="8118" spans="1:10" x14ac:dyDescent="0.45">
      <c r="A8118">
        <v>8879295</v>
      </c>
      <c r="B8118" s="1">
        <v>45508.166666666664</v>
      </c>
      <c r="C8118" t="s">
        <v>7</v>
      </c>
      <c r="D8118" t="s">
        <v>8</v>
      </c>
      <c r="E8118" t="s">
        <v>8796</v>
      </c>
      <c r="F8118">
        <v>635</v>
      </c>
      <c r="G8118">
        <v>3.7999999999999999E-2</v>
      </c>
      <c r="H8118">
        <v>0.30099999999999999</v>
      </c>
      <c r="J8118" s="1" t="str">
        <f t="shared" si="127"/>
        <v>2024-08-04-04</v>
      </c>
    </row>
    <row r="8119" spans="1:10" x14ac:dyDescent="0.45">
      <c r="A8119">
        <v>8879834</v>
      </c>
      <c r="B8119" s="1">
        <v>45508.208333333336</v>
      </c>
      <c r="C8119" t="s">
        <v>7</v>
      </c>
      <c r="D8119" t="s">
        <v>8</v>
      </c>
      <c r="E8119" t="s">
        <v>8796</v>
      </c>
      <c r="F8119">
        <v>635</v>
      </c>
      <c r="G8119">
        <v>0</v>
      </c>
      <c r="H8119">
        <v>1.107</v>
      </c>
      <c r="J8119" s="1" t="str">
        <f t="shared" si="127"/>
        <v>2024-08-04-05</v>
      </c>
    </row>
    <row r="8120" spans="1:10" x14ac:dyDescent="0.45">
      <c r="A8120">
        <v>8881333</v>
      </c>
      <c r="B8120" s="1">
        <v>45508.25</v>
      </c>
      <c r="C8120" t="s">
        <v>7</v>
      </c>
      <c r="D8120" t="s">
        <v>8</v>
      </c>
      <c r="E8120" t="s">
        <v>8796</v>
      </c>
      <c r="F8120">
        <v>635</v>
      </c>
      <c r="G8120">
        <v>0</v>
      </c>
      <c r="H8120">
        <v>2.165</v>
      </c>
      <c r="J8120" s="1" t="str">
        <f t="shared" si="127"/>
        <v>2024-08-04-06</v>
      </c>
    </row>
    <row r="8121" spans="1:10" x14ac:dyDescent="0.45">
      <c r="A8121">
        <v>8881866</v>
      </c>
      <c r="B8121" s="1">
        <v>45508.291666666664</v>
      </c>
      <c r="C8121" t="s">
        <v>7</v>
      </c>
      <c r="D8121" t="s">
        <v>8</v>
      </c>
      <c r="E8121" t="s">
        <v>8796</v>
      </c>
      <c r="F8121">
        <v>635</v>
      </c>
      <c r="G8121">
        <v>0</v>
      </c>
      <c r="H8121">
        <v>2.81</v>
      </c>
      <c r="J8121" s="1" t="str">
        <f t="shared" si="127"/>
        <v>2024-08-04-07</v>
      </c>
    </row>
    <row r="8122" spans="1:10" x14ac:dyDescent="0.45">
      <c r="A8122">
        <v>8883502</v>
      </c>
      <c r="B8122" s="1">
        <v>45508.333333333336</v>
      </c>
      <c r="C8122" t="s">
        <v>7</v>
      </c>
      <c r="D8122" t="s">
        <v>8</v>
      </c>
      <c r="E8122" t="s">
        <v>8796</v>
      </c>
      <c r="F8122">
        <v>635</v>
      </c>
      <c r="G8122">
        <v>0</v>
      </c>
      <c r="H8122">
        <v>3.3650000000000002</v>
      </c>
      <c r="J8122" s="1" t="str">
        <f t="shared" si="127"/>
        <v>2024-08-04-08</v>
      </c>
    </row>
    <row r="8123" spans="1:10" x14ac:dyDescent="0.45">
      <c r="A8123">
        <v>8884004</v>
      </c>
      <c r="B8123" s="1">
        <v>45508.375</v>
      </c>
      <c r="C8123" t="s">
        <v>7</v>
      </c>
      <c r="D8123" t="s">
        <v>8</v>
      </c>
      <c r="E8123" t="s">
        <v>8796</v>
      </c>
      <c r="F8123">
        <v>635</v>
      </c>
      <c r="G8123">
        <v>0</v>
      </c>
      <c r="H8123">
        <v>2.9540000000000002</v>
      </c>
      <c r="J8123" s="1" t="str">
        <f t="shared" si="127"/>
        <v>2024-08-04-09</v>
      </c>
    </row>
    <row r="8124" spans="1:10" x14ac:dyDescent="0.45">
      <c r="A8124">
        <v>8884925</v>
      </c>
      <c r="B8124" s="1">
        <v>45508.416666666664</v>
      </c>
      <c r="C8124" t="s">
        <v>7</v>
      </c>
      <c r="D8124" t="s">
        <v>8</v>
      </c>
      <c r="E8124" t="s">
        <v>8796</v>
      </c>
      <c r="F8124">
        <v>635</v>
      </c>
      <c r="G8124">
        <v>0</v>
      </c>
      <c r="H8124">
        <v>3.9369999999999998</v>
      </c>
      <c r="J8124" s="1" t="str">
        <f t="shared" si="127"/>
        <v>2024-08-04-10</v>
      </c>
    </row>
    <row r="8125" spans="1:10" x14ac:dyDescent="0.45">
      <c r="A8125">
        <v>8886316</v>
      </c>
      <c r="B8125" s="1">
        <v>45508.458333333336</v>
      </c>
      <c r="C8125" t="s">
        <v>7</v>
      </c>
      <c r="D8125" t="s">
        <v>8</v>
      </c>
      <c r="E8125" t="s">
        <v>8796</v>
      </c>
      <c r="F8125">
        <v>635</v>
      </c>
      <c r="G8125">
        <v>0</v>
      </c>
      <c r="H8125">
        <v>4.1159999999999997</v>
      </c>
      <c r="J8125" s="1" t="str">
        <f t="shared" si="127"/>
        <v>2024-08-04-11</v>
      </c>
    </row>
    <row r="8126" spans="1:10" x14ac:dyDescent="0.45">
      <c r="A8126">
        <v>8887401</v>
      </c>
      <c r="B8126" s="1">
        <v>45508.5</v>
      </c>
      <c r="C8126" t="s">
        <v>7</v>
      </c>
      <c r="D8126" t="s">
        <v>8</v>
      </c>
      <c r="E8126" t="s">
        <v>8796</v>
      </c>
      <c r="F8126">
        <v>635</v>
      </c>
      <c r="G8126">
        <v>9.2999999999999999E-2</v>
      </c>
      <c r="H8126">
        <v>3.387</v>
      </c>
      <c r="J8126" s="1" t="str">
        <f t="shared" si="127"/>
        <v>2024-08-04-12</v>
      </c>
    </row>
    <row r="8127" spans="1:10" x14ac:dyDescent="0.45">
      <c r="A8127">
        <v>8888899</v>
      </c>
      <c r="B8127" s="1">
        <v>45508.541666666664</v>
      </c>
      <c r="C8127" t="s">
        <v>7</v>
      </c>
      <c r="D8127" t="s">
        <v>8</v>
      </c>
      <c r="E8127" t="s">
        <v>8796</v>
      </c>
      <c r="F8127">
        <v>635</v>
      </c>
      <c r="G8127">
        <v>0.72799999999999998</v>
      </c>
      <c r="H8127">
        <v>2.629</v>
      </c>
      <c r="J8127" s="1" t="str">
        <f t="shared" si="127"/>
        <v>2024-08-04-13</v>
      </c>
    </row>
    <row r="8128" spans="1:10" x14ac:dyDescent="0.45">
      <c r="A8128">
        <v>8889611</v>
      </c>
      <c r="B8128" s="1">
        <v>45508.583333333336</v>
      </c>
      <c r="C8128" t="s">
        <v>7</v>
      </c>
      <c r="D8128" t="s">
        <v>8</v>
      </c>
      <c r="E8128" t="s">
        <v>8796</v>
      </c>
      <c r="F8128">
        <v>635</v>
      </c>
      <c r="G8128">
        <v>1.19</v>
      </c>
      <c r="H8128">
        <v>1.4610000000000001</v>
      </c>
      <c r="J8128" s="1" t="str">
        <f t="shared" si="127"/>
        <v>2024-08-04-14</v>
      </c>
    </row>
    <row r="8129" spans="1:10" x14ac:dyDescent="0.45">
      <c r="A8129">
        <v>8890357</v>
      </c>
      <c r="B8129" s="1">
        <v>45508.625</v>
      </c>
      <c r="C8129" t="s">
        <v>7</v>
      </c>
      <c r="D8129" t="s">
        <v>8</v>
      </c>
      <c r="E8129" t="s">
        <v>8796</v>
      </c>
      <c r="F8129">
        <v>635</v>
      </c>
      <c r="G8129">
        <v>5.3999999999999999E-2</v>
      </c>
      <c r="H8129">
        <v>1.3540000000000001</v>
      </c>
      <c r="J8129" s="1" t="str">
        <f t="shared" si="127"/>
        <v>2024-08-04-15</v>
      </c>
    </row>
    <row r="8130" spans="1:10" x14ac:dyDescent="0.45">
      <c r="A8130">
        <v>8891858</v>
      </c>
      <c r="B8130" s="1">
        <v>45508.666666666664</v>
      </c>
      <c r="C8130" t="s">
        <v>7</v>
      </c>
      <c r="D8130" t="s">
        <v>8</v>
      </c>
      <c r="E8130" t="s">
        <v>8796</v>
      </c>
      <c r="F8130">
        <v>635</v>
      </c>
      <c r="G8130">
        <v>0.08</v>
      </c>
      <c r="H8130">
        <v>0.441</v>
      </c>
      <c r="J8130" s="1" t="str">
        <f t="shared" si="127"/>
        <v>2024-08-04-16</v>
      </c>
    </row>
    <row r="8131" spans="1:10" x14ac:dyDescent="0.45">
      <c r="A8131">
        <v>8893220</v>
      </c>
      <c r="B8131" s="1">
        <v>45508.708333333336</v>
      </c>
      <c r="C8131" t="s">
        <v>7</v>
      </c>
      <c r="D8131" t="s">
        <v>8</v>
      </c>
      <c r="E8131" t="s">
        <v>8796</v>
      </c>
      <c r="F8131">
        <v>635</v>
      </c>
      <c r="G8131">
        <v>0.21099999999999999</v>
      </c>
      <c r="H8131">
        <v>1.4E-2</v>
      </c>
      <c r="J8131" s="1" t="str">
        <f t="shared" ref="J8131:J8194" si="128">TEXT(YEAR(B8131),"0000")&amp;"-"&amp;TEXT(MONTH(B8131),"00")&amp;"-"&amp;TEXT(DAY(B8131),"00")&amp;"-"&amp;TEXT(HOUR(B8131),"00")</f>
        <v>2024-08-04-17</v>
      </c>
    </row>
    <row r="8132" spans="1:10" x14ac:dyDescent="0.45">
      <c r="A8132">
        <v>8894184</v>
      </c>
      <c r="B8132" s="1">
        <v>45508.75</v>
      </c>
      <c r="C8132" t="s">
        <v>7</v>
      </c>
      <c r="D8132" t="s">
        <v>8</v>
      </c>
      <c r="E8132" t="s">
        <v>8796</v>
      </c>
      <c r="F8132">
        <v>635</v>
      </c>
      <c r="G8132">
        <v>0.34899999999999998</v>
      </c>
      <c r="H8132">
        <v>0</v>
      </c>
      <c r="J8132" s="1" t="str">
        <f t="shared" si="128"/>
        <v>2024-08-04-18</v>
      </c>
    </row>
    <row r="8133" spans="1:10" x14ac:dyDescent="0.45">
      <c r="A8133">
        <v>8895517</v>
      </c>
      <c r="B8133" s="1">
        <v>45508.791666666664</v>
      </c>
      <c r="C8133" t="s">
        <v>7</v>
      </c>
      <c r="D8133" t="s">
        <v>8</v>
      </c>
      <c r="E8133" t="s">
        <v>8796</v>
      </c>
      <c r="F8133">
        <v>635</v>
      </c>
      <c r="G8133">
        <v>0.309</v>
      </c>
      <c r="H8133">
        <v>0</v>
      </c>
      <c r="J8133" s="1" t="str">
        <f t="shared" si="128"/>
        <v>2024-08-04-19</v>
      </c>
    </row>
    <row r="8134" spans="1:10" x14ac:dyDescent="0.45">
      <c r="A8134">
        <v>8895781</v>
      </c>
      <c r="B8134" s="1">
        <v>45508.833333333336</v>
      </c>
      <c r="C8134" t="s">
        <v>7</v>
      </c>
      <c r="D8134" t="s">
        <v>8</v>
      </c>
      <c r="E8134" t="s">
        <v>8796</v>
      </c>
      <c r="F8134">
        <v>635</v>
      </c>
      <c r="G8134">
        <v>0.27100000000000002</v>
      </c>
      <c r="H8134">
        <v>0</v>
      </c>
      <c r="J8134" s="1" t="str">
        <f t="shared" si="128"/>
        <v>2024-08-04-20</v>
      </c>
    </row>
    <row r="8135" spans="1:10" x14ac:dyDescent="0.45">
      <c r="A8135">
        <v>8897353</v>
      </c>
      <c r="B8135" s="1">
        <v>45508.875</v>
      </c>
      <c r="C8135" t="s">
        <v>7</v>
      </c>
      <c r="D8135" t="s">
        <v>8</v>
      </c>
      <c r="E8135" t="s">
        <v>8796</v>
      </c>
      <c r="F8135">
        <v>635</v>
      </c>
      <c r="G8135">
        <v>0.17</v>
      </c>
      <c r="H8135">
        <v>0</v>
      </c>
      <c r="J8135" s="1" t="str">
        <f t="shared" si="128"/>
        <v>2024-08-04-21</v>
      </c>
    </row>
    <row r="8136" spans="1:10" x14ac:dyDescent="0.45">
      <c r="A8136">
        <v>8898312</v>
      </c>
      <c r="B8136" s="1">
        <v>45508.916666666664</v>
      </c>
      <c r="C8136" t="s">
        <v>7</v>
      </c>
      <c r="D8136" t="s">
        <v>8</v>
      </c>
      <c r="E8136" t="s">
        <v>8796</v>
      </c>
      <c r="F8136">
        <v>635</v>
      </c>
      <c r="G8136">
        <v>0.155</v>
      </c>
      <c r="H8136">
        <v>0</v>
      </c>
      <c r="J8136" s="1" t="str">
        <f t="shared" si="128"/>
        <v>2024-08-04-22</v>
      </c>
    </row>
    <row r="8137" spans="1:10" x14ac:dyDescent="0.45">
      <c r="A8137">
        <v>8899473</v>
      </c>
      <c r="B8137" s="1">
        <v>45508.958333333336</v>
      </c>
      <c r="C8137" t="s">
        <v>7</v>
      </c>
      <c r="D8137" t="s">
        <v>8</v>
      </c>
      <c r="E8137" t="s">
        <v>8796</v>
      </c>
      <c r="F8137">
        <v>635</v>
      </c>
      <c r="G8137">
        <v>0.09</v>
      </c>
      <c r="H8137">
        <v>0</v>
      </c>
      <c r="J8137" s="1" t="str">
        <f t="shared" si="128"/>
        <v>2024-08-04-23</v>
      </c>
    </row>
    <row r="8138" spans="1:10" x14ac:dyDescent="0.45">
      <c r="A8138">
        <v>8900537</v>
      </c>
      <c r="B8138" s="1">
        <v>45509</v>
      </c>
      <c r="C8138" t="s">
        <v>7</v>
      </c>
      <c r="D8138" t="s">
        <v>8</v>
      </c>
      <c r="E8138" t="s">
        <v>8796</v>
      </c>
      <c r="F8138">
        <v>635</v>
      </c>
      <c r="G8138">
        <v>0.124</v>
      </c>
      <c r="H8138">
        <v>0</v>
      </c>
      <c r="J8138" s="1" t="str">
        <f t="shared" si="128"/>
        <v>2024-08-05-00</v>
      </c>
    </row>
    <row r="8139" spans="1:10" x14ac:dyDescent="0.45">
      <c r="A8139">
        <v>8901910</v>
      </c>
      <c r="B8139" s="1">
        <v>45509.041666666664</v>
      </c>
      <c r="C8139" t="s">
        <v>7</v>
      </c>
      <c r="D8139" t="s">
        <v>8</v>
      </c>
      <c r="E8139" t="s">
        <v>8796</v>
      </c>
      <c r="F8139">
        <v>635</v>
      </c>
      <c r="G8139">
        <v>0.151</v>
      </c>
      <c r="H8139">
        <v>0</v>
      </c>
      <c r="J8139" s="1" t="str">
        <f t="shared" si="128"/>
        <v>2024-08-05-01</v>
      </c>
    </row>
    <row r="8140" spans="1:10" x14ac:dyDescent="0.45">
      <c r="A8140">
        <v>8902534</v>
      </c>
      <c r="B8140" s="1">
        <v>45509.083333333336</v>
      </c>
      <c r="C8140" t="s">
        <v>7</v>
      </c>
      <c r="D8140" t="s">
        <v>8</v>
      </c>
      <c r="E8140" t="s">
        <v>8796</v>
      </c>
      <c r="F8140">
        <v>635</v>
      </c>
      <c r="G8140">
        <v>0.18</v>
      </c>
      <c r="H8140">
        <v>0</v>
      </c>
      <c r="J8140" s="1" t="str">
        <f t="shared" si="128"/>
        <v>2024-08-05-02</v>
      </c>
    </row>
    <row r="8141" spans="1:10" x14ac:dyDescent="0.45">
      <c r="A8141">
        <v>8903638</v>
      </c>
      <c r="B8141" s="1">
        <v>45509.125</v>
      </c>
      <c r="C8141" t="s">
        <v>7</v>
      </c>
      <c r="D8141" t="s">
        <v>8</v>
      </c>
      <c r="E8141" t="s">
        <v>8796</v>
      </c>
      <c r="F8141">
        <v>635</v>
      </c>
      <c r="G8141">
        <v>0.188</v>
      </c>
      <c r="H8141">
        <v>3.0000000000000001E-3</v>
      </c>
      <c r="J8141" s="1" t="str">
        <f t="shared" si="128"/>
        <v>2024-08-05-03</v>
      </c>
    </row>
    <row r="8142" spans="1:10" x14ac:dyDescent="0.45">
      <c r="A8142">
        <v>8905043</v>
      </c>
      <c r="B8142" s="1">
        <v>45509.166666666664</v>
      </c>
      <c r="C8142" t="s">
        <v>7</v>
      </c>
      <c r="D8142" t="s">
        <v>8</v>
      </c>
      <c r="E8142" t="s">
        <v>8796</v>
      </c>
      <c r="F8142">
        <v>635</v>
      </c>
      <c r="G8142">
        <v>0.16400000000000001</v>
      </c>
      <c r="H8142">
        <v>6.9000000000000006E-2</v>
      </c>
      <c r="J8142" s="1" t="str">
        <f t="shared" si="128"/>
        <v>2024-08-05-04</v>
      </c>
    </row>
    <row r="8143" spans="1:10" x14ac:dyDescent="0.45">
      <c r="A8143">
        <v>8906515</v>
      </c>
      <c r="B8143" s="1">
        <v>45509.208333333336</v>
      </c>
      <c r="C8143" t="s">
        <v>7</v>
      </c>
      <c r="D8143" t="s">
        <v>8</v>
      </c>
      <c r="E8143" t="s">
        <v>8796</v>
      </c>
      <c r="F8143">
        <v>635</v>
      </c>
      <c r="G8143">
        <v>5.7000000000000002E-2</v>
      </c>
      <c r="H8143">
        <v>5.6000000000000001E-2</v>
      </c>
      <c r="J8143" s="1" t="str">
        <f t="shared" si="128"/>
        <v>2024-08-05-05</v>
      </c>
    </row>
    <row r="8144" spans="1:10" x14ac:dyDescent="0.45">
      <c r="A8144">
        <v>8907296</v>
      </c>
      <c r="B8144" s="1">
        <v>45509.25</v>
      </c>
      <c r="C8144" t="s">
        <v>7</v>
      </c>
      <c r="D8144" t="s">
        <v>8</v>
      </c>
      <c r="E8144" t="s">
        <v>8796</v>
      </c>
      <c r="F8144">
        <v>635</v>
      </c>
      <c r="G8144">
        <v>8.0000000000000002E-3</v>
      </c>
      <c r="H8144">
        <v>0.40300000000000002</v>
      </c>
      <c r="J8144" s="1" t="str">
        <f t="shared" si="128"/>
        <v>2024-08-05-06</v>
      </c>
    </row>
    <row r="8145" spans="1:10" x14ac:dyDescent="0.45">
      <c r="A8145">
        <v>8908609</v>
      </c>
      <c r="B8145" s="1">
        <v>45509.291666666664</v>
      </c>
      <c r="C8145" t="s">
        <v>7</v>
      </c>
      <c r="D8145" t="s">
        <v>8</v>
      </c>
      <c r="E8145" t="s">
        <v>8796</v>
      </c>
      <c r="F8145">
        <v>635</v>
      </c>
      <c r="G8145">
        <v>0</v>
      </c>
      <c r="H8145">
        <v>1.1950000000000001</v>
      </c>
      <c r="J8145" s="1" t="str">
        <f t="shared" si="128"/>
        <v>2024-08-05-07</v>
      </c>
    </row>
    <row r="8146" spans="1:10" x14ac:dyDescent="0.45">
      <c r="A8146">
        <v>8909798</v>
      </c>
      <c r="B8146" s="1">
        <v>45509.333333333336</v>
      </c>
      <c r="C8146" t="s">
        <v>7</v>
      </c>
      <c r="D8146" t="s">
        <v>8</v>
      </c>
      <c r="E8146" t="s">
        <v>8796</v>
      </c>
      <c r="F8146">
        <v>635</v>
      </c>
      <c r="G8146">
        <v>0</v>
      </c>
      <c r="H8146">
        <v>1.6240000000000001</v>
      </c>
      <c r="J8146" s="1" t="str">
        <f t="shared" si="128"/>
        <v>2024-08-05-08</v>
      </c>
    </row>
    <row r="8147" spans="1:10" x14ac:dyDescent="0.45">
      <c r="A8147">
        <v>8909926</v>
      </c>
      <c r="B8147" s="1">
        <v>45509.375</v>
      </c>
      <c r="C8147" t="s">
        <v>7</v>
      </c>
      <c r="D8147" t="s">
        <v>8</v>
      </c>
      <c r="E8147" t="s">
        <v>8796</v>
      </c>
      <c r="F8147">
        <v>635</v>
      </c>
      <c r="G8147">
        <v>0</v>
      </c>
      <c r="H8147">
        <v>3.383</v>
      </c>
      <c r="J8147" s="1" t="str">
        <f t="shared" si="128"/>
        <v>2024-08-05-09</v>
      </c>
    </row>
    <row r="8148" spans="1:10" x14ac:dyDescent="0.45">
      <c r="A8148">
        <v>8911160</v>
      </c>
      <c r="B8148" s="1">
        <v>45509.416666666664</v>
      </c>
      <c r="C8148" t="s">
        <v>7</v>
      </c>
      <c r="D8148" t="s">
        <v>8</v>
      </c>
      <c r="E8148" t="s">
        <v>8796</v>
      </c>
      <c r="F8148">
        <v>635</v>
      </c>
      <c r="G8148">
        <v>0.113</v>
      </c>
      <c r="H8148">
        <v>1.996</v>
      </c>
      <c r="J8148" s="1" t="str">
        <f t="shared" si="128"/>
        <v>2024-08-05-10</v>
      </c>
    </row>
    <row r="8149" spans="1:10" x14ac:dyDescent="0.45">
      <c r="A8149">
        <v>8913134</v>
      </c>
      <c r="B8149" s="1">
        <v>45509.458333333336</v>
      </c>
      <c r="C8149" t="s">
        <v>7</v>
      </c>
      <c r="D8149" t="s">
        <v>8</v>
      </c>
      <c r="E8149" t="s">
        <v>8796</v>
      </c>
      <c r="F8149">
        <v>635</v>
      </c>
      <c r="G8149">
        <v>1.3460000000000001</v>
      </c>
      <c r="H8149">
        <v>1.0149999999999999</v>
      </c>
      <c r="J8149" s="1" t="str">
        <f t="shared" si="128"/>
        <v>2024-08-05-11</v>
      </c>
    </row>
    <row r="8150" spans="1:10" x14ac:dyDescent="0.45">
      <c r="A8150">
        <v>8913942</v>
      </c>
      <c r="B8150" s="1">
        <v>45509.5</v>
      </c>
      <c r="C8150" t="s">
        <v>7</v>
      </c>
      <c r="D8150" t="s">
        <v>8</v>
      </c>
      <c r="E8150" t="s">
        <v>8796</v>
      </c>
      <c r="F8150">
        <v>635</v>
      </c>
      <c r="G8150">
        <v>0.79300000000000004</v>
      </c>
      <c r="H8150">
        <v>1.1819999999999999</v>
      </c>
      <c r="J8150" s="1" t="str">
        <f t="shared" si="128"/>
        <v>2024-08-05-12</v>
      </c>
    </row>
    <row r="8151" spans="1:10" x14ac:dyDescent="0.45">
      <c r="A8151">
        <v>8914596</v>
      </c>
      <c r="B8151" s="1">
        <v>45509.541666666664</v>
      </c>
      <c r="C8151" t="s">
        <v>7</v>
      </c>
      <c r="D8151" t="s">
        <v>8</v>
      </c>
      <c r="E8151" t="s">
        <v>8796</v>
      </c>
      <c r="F8151">
        <v>635</v>
      </c>
      <c r="G8151">
        <v>1.1220000000000001</v>
      </c>
      <c r="H8151">
        <v>0.68700000000000006</v>
      </c>
      <c r="J8151" s="1" t="str">
        <f t="shared" si="128"/>
        <v>2024-08-05-13</v>
      </c>
    </row>
    <row r="8152" spans="1:10" x14ac:dyDescent="0.45">
      <c r="A8152">
        <v>8915510</v>
      </c>
      <c r="B8152" s="1">
        <v>45509.583333333336</v>
      </c>
      <c r="C8152" t="s">
        <v>7</v>
      </c>
      <c r="D8152" t="s">
        <v>8</v>
      </c>
      <c r="E8152" t="s">
        <v>8796</v>
      </c>
      <c r="F8152">
        <v>635</v>
      </c>
      <c r="G8152">
        <v>0.82099999999999995</v>
      </c>
      <c r="H8152">
        <v>1.2889999999999999</v>
      </c>
      <c r="J8152" s="1" t="str">
        <f t="shared" si="128"/>
        <v>2024-08-05-14</v>
      </c>
    </row>
    <row r="8153" spans="1:10" x14ac:dyDescent="0.45">
      <c r="A8153">
        <v>8917063</v>
      </c>
      <c r="B8153" s="1">
        <v>45509.625</v>
      </c>
      <c r="C8153" t="s">
        <v>7</v>
      </c>
      <c r="D8153" t="s">
        <v>8</v>
      </c>
      <c r="E8153" t="s">
        <v>8796</v>
      </c>
      <c r="F8153">
        <v>635</v>
      </c>
      <c r="G8153">
        <v>0.38100000000000001</v>
      </c>
      <c r="H8153">
        <v>0.43099999999999999</v>
      </c>
      <c r="J8153" s="1" t="str">
        <f t="shared" si="128"/>
        <v>2024-08-05-15</v>
      </c>
    </row>
    <row r="8154" spans="1:10" x14ac:dyDescent="0.45">
      <c r="A8154">
        <v>8917712</v>
      </c>
      <c r="B8154" s="1">
        <v>45509.666666666664</v>
      </c>
      <c r="C8154" t="s">
        <v>7</v>
      </c>
      <c r="D8154" t="s">
        <v>8</v>
      </c>
      <c r="E8154" t="s">
        <v>8796</v>
      </c>
      <c r="F8154">
        <v>635</v>
      </c>
      <c r="G8154">
        <v>1.4E-2</v>
      </c>
      <c r="H8154">
        <v>0.438</v>
      </c>
      <c r="J8154" s="1" t="str">
        <f t="shared" si="128"/>
        <v>2024-08-05-16</v>
      </c>
    </row>
    <row r="8155" spans="1:10" x14ac:dyDescent="0.45">
      <c r="A8155">
        <v>8918761</v>
      </c>
      <c r="B8155" s="1">
        <v>45509.708333333336</v>
      </c>
      <c r="C8155" t="s">
        <v>7</v>
      </c>
      <c r="D8155" t="s">
        <v>8</v>
      </c>
      <c r="E8155" t="s">
        <v>8796</v>
      </c>
      <c r="F8155">
        <v>635</v>
      </c>
      <c r="G8155">
        <v>0.21199999999999999</v>
      </c>
      <c r="H8155">
        <v>2.5999999999999999E-2</v>
      </c>
      <c r="J8155" s="1" t="str">
        <f t="shared" si="128"/>
        <v>2024-08-05-17</v>
      </c>
    </row>
    <row r="8156" spans="1:10" x14ac:dyDescent="0.45">
      <c r="A8156">
        <v>8919911</v>
      </c>
      <c r="B8156" s="1">
        <v>45509.75</v>
      </c>
      <c r="C8156" t="s">
        <v>7</v>
      </c>
      <c r="D8156" t="s">
        <v>8</v>
      </c>
      <c r="E8156" t="s">
        <v>8796</v>
      </c>
      <c r="F8156">
        <v>635</v>
      </c>
      <c r="G8156">
        <v>0.27500000000000002</v>
      </c>
      <c r="H8156">
        <v>0</v>
      </c>
      <c r="J8156" s="1" t="str">
        <f t="shared" si="128"/>
        <v>2024-08-05-18</v>
      </c>
    </row>
    <row r="8157" spans="1:10" x14ac:dyDescent="0.45">
      <c r="A8157">
        <v>8921520</v>
      </c>
      <c r="B8157" s="1">
        <v>45509.791666666664</v>
      </c>
      <c r="C8157" t="s">
        <v>7</v>
      </c>
      <c r="D8157" t="s">
        <v>8</v>
      </c>
      <c r="E8157" t="s">
        <v>8796</v>
      </c>
      <c r="F8157">
        <v>635</v>
      </c>
      <c r="G8157">
        <v>0.28999999999999998</v>
      </c>
      <c r="H8157">
        <v>0</v>
      </c>
      <c r="J8157" s="1" t="str">
        <f t="shared" si="128"/>
        <v>2024-08-05-19</v>
      </c>
    </row>
    <row r="8158" spans="1:10" x14ac:dyDescent="0.45">
      <c r="A8158">
        <v>8922081</v>
      </c>
      <c r="B8158" s="1">
        <v>45509.833333333336</v>
      </c>
      <c r="C8158" t="s">
        <v>7</v>
      </c>
      <c r="D8158" t="s">
        <v>8</v>
      </c>
      <c r="E8158" t="s">
        <v>8796</v>
      </c>
      <c r="F8158">
        <v>635</v>
      </c>
      <c r="G8158">
        <v>0.29799999999999999</v>
      </c>
      <c r="H8158">
        <v>0</v>
      </c>
      <c r="J8158" s="1" t="str">
        <f t="shared" si="128"/>
        <v>2024-08-05-20</v>
      </c>
    </row>
    <row r="8159" spans="1:10" x14ac:dyDescent="0.45">
      <c r="A8159">
        <v>8923348</v>
      </c>
      <c r="B8159" s="1">
        <v>45509.875</v>
      </c>
      <c r="C8159" t="s">
        <v>7</v>
      </c>
      <c r="D8159" t="s">
        <v>8</v>
      </c>
      <c r="E8159" t="s">
        <v>8796</v>
      </c>
      <c r="F8159">
        <v>635</v>
      </c>
      <c r="G8159">
        <v>0.13900000000000001</v>
      </c>
      <c r="H8159">
        <v>0</v>
      </c>
      <c r="J8159" s="1" t="str">
        <f t="shared" si="128"/>
        <v>2024-08-05-21</v>
      </c>
    </row>
    <row r="8160" spans="1:10" x14ac:dyDescent="0.45">
      <c r="A8160">
        <v>8924375</v>
      </c>
      <c r="B8160" s="1">
        <v>45509.916666666664</v>
      </c>
      <c r="C8160" t="s">
        <v>7</v>
      </c>
      <c r="D8160" t="s">
        <v>8</v>
      </c>
      <c r="E8160" t="s">
        <v>8796</v>
      </c>
      <c r="F8160">
        <v>635</v>
      </c>
      <c r="G8160">
        <v>0.21199999999999999</v>
      </c>
      <c r="H8160">
        <v>0</v>
      </c>
      <c r="J8160" s="1" t="str">
        <f t="shared" si="128"/>
        <v>2024-08-05-22</v>
      </c>
    </row>
    <row r="8161" spans="1:10" x14ac:dyDescent="0.45">
      <c r="A8161">
        <v>8926001</v>
      </c>
      <c r="B8161" s="1">
        <v>45509.958333333336</v>
      </c>
      <c r="C8161" t="s">
        <v>7</v>
      </c>
      <c r="D8161" t="s">
        <v>8</v>
      </c>
      <c r="E8161" t="s">
        <v>8796</v>
      </c>
      <c r="F8161">
        <v>635</v>
      </c>
      <c r="G8161">
        <v>0.187</v>
      </c>
      <c r="H8161">
        <v>0</v>
      </c>
      <c r="J8161" s="1" t="str">
        <f t="shared" si="128"/>
        <v>2024-08-05-23</v>
      </c>
    </row>
    <row r="8162" spans="1:10" x14ac:dyDescent="0.45">
      <c r="A8162">
        <v>8927138</v>
      </c>
      <c r="B8162" s="1">
        <v>45510</v>
      </c>
      <c r="C8162" t="s">
        <v>7</v>
      </c>
      <c r="D8162" t="s">
        <v>8</v>
      </c>
      <c r="E8162" t="s">
        <v>8796</v>
      </c>
      <c r="F8162">
        <v>635</v>
      </c>
      <c r="G8162">
        <v>9.4E-2</v>
      </c>
      <c r="H8162">
        <v>0</v>
      </c>
      <c r="J8162" s="1" t="str">
        <f t="shared" si="128"/>
        <v>2024-08-06-00</v>
      </c>
    </row>
    <row r="8163" spans="1:10" x14ac:dyDescent="0.45">
      <c r="A8163">
        <v>8927637</v>
      </c>
      <c r="B8163" s="1">
        <v>45510.041666666664</v>
      </c>
      <c r="C8163" t="s">
        <v>7</v>
      </c>
      <c r="D8163" t="s">
        <v>8</v>
      </c>
      <c r="E8163" t="s">
        <v>8796</v>
      </c>
      <c r="F8163">
        <v>635</v>
      </c>
      <c r="G8163">
        <v>0.127</v>
      </c>
      <c r="H8163">
        <v>0</v>
      </c>
      <c r="J8163" s="1" t="str">
        <f t="shared" si="128"/>
        <v>2024-08-06-01</v>
      </c>
    </row>
    <row r="8164" spans="1:10" x14ac:dyDescent="0.45">
      <c r="A8164">
        <v>8929252</v>
      </c>
      <c r="B8164" s="1">
        <v>45510.083333333336</v>
      </c>
      <c r="C8164" t="s">
        <v>7</v>
      </c>
      <c r="D8164" t="s">
        <v>8</v>
      </c>
      <c r="E8164" t="s">
        <v>8796</v>
      </c>
      <c r="F8164">
        <v>635</v>
      </c>
      <c r="G8164">
        <v>0.125</v>
      </c>
      <c r="H8164">
        <v>0</v>
      </c>
      <c r="J8164" s="1" t="str">
        <f t="shared" si="128"/>
        <v>2024-08-06-02</v>
      </c>
    </row>
    <row r="8165" spans="1:10" x14ac:dyDescent="0.45">
      <c r="A8165">
        <v>8930399</v>
      </c>
      <c r="B8165" s="1">
        <v>45510.125</v>
      </c>
      <c r="C8165" t="s">
        <v>7</v>
      </c>
      <c r="D8165" t="s">
        <v>8</v>
      </c>
      <c r="E8165" t="s">
        <v>8796</v>
      </c>
      <c r="F8165">
        <v>635</v>
      </c>
      <c r="G8165">
        <v>0.24</v>
      </c>
      <c r="H8165">
        <v>8.9999999999999993E-3</v>
      </c>
      <c r="J8165" s="1" t="str">
        <f t="shared" si="128"/>
        <v>2024-08-06-03</v>
      </c>
    </row>
    <row r="8166" spans="1:10" x14ac:dyDescent="0.45">
      <c r="A8166">
        <v>8930707</v>
      </c>
      <c r="B8166" s="1">
        <v>45510.166666666664</v>
      </c>
      <c r="C8166" t="s">
        <v>7</v>
      </c>
      <c r="D8166" t="s">
        <v>8</v>
      </c>
      <c r="E8166" t="s">
        <v>8796</v>
      </c>
      <c r="F8166">
        <v>635</v>
      </c>
      <c r="G8166">
        <v>9.0999999999999998E-2</v>
      </c>
      <c r="H8166">
        <v>0.23499999999999999</v>
      </c>
      <c r="J8166" s="1" t="str">
        <f t="shared" si="128"/>
        <v>2024-08-06-04</v>
      </c>
    </row>
    <row r="8167" spans="1:10" x14ac:dyDescent="0.45">
      <c r="A8167">
        <v>8932743</v>
      </c>
      <c r="B8167" s="1">
        <v>45510.208333333336</v>
      </c>
      <c r="C8167" t="s">
        <v>7</v>
      </c>
      <c r="D8167" t="s">
        <v>8</v>
      </c>
      <c r="E8167" t="s">
        <v>8796</v>
      </c>
      <c r="F8167">
        <v>635</v>
      </c>
      <c r="G8167">
        <v>5.0999999999999997E-2</v>
      </c>
      <c r="H8167">
        <v>1.0349999999999999</v>
      </c>
      <c r="J8167" s="1" t="str">
        <f t="shared" si="128"/>
        <v>2024-08-06-05</v>
      </c>
    </row>
    <row r="8168" spans="1:10" x14ac:dyDescent="0.45">
      <c r="A8168">
        <v>8933307</v>
      </c>
      <c r="B8168" s="1">
        <v>45510.25</v>
      </c>
      <c r="C8168" t="s">
        <v>7</v>
      </c>
      <c r="D8168" t="s">
        <v>8</v>
      </c>
      <c r="E8168" t="s">
        <v>8796</v>
      </c>
      <c r="F8168">
        <v>635</v>
      </c>
      <c r="G8168">
        <v>0</v>
      </c>
      <c r="H8168">
        <v>2.0430000000000001</v>
      </c>
      <c r="J8168" s="1" t="str">
        <f t="shared" si="128"/>
        <v>2024-08-06-06</v>
      </c>
    </row>
    <row r="8169" spans="1:10" x14ac:dyDescent="0.45">
      <c r="A8169">
        <v>8934151</v>
      </c>
      <c r="B8169" s="1">
        <v>45510.291666666664</v>
      </c>
      <c r="C8169" t="s">
        <v>7</v>
      </c>
      <c r="D8169" t="s">
        <v>8</v>
      </c>
      <c r="E8169" t="s">
        <v>8796</v>
      </c>
      <c r="F8169">
        <v>635</v>
      </c>
      <c r="G8169">
        <v>0.58799999999999997</v>
      </c>
      <c r="H8169">
        <v>2.3740000000000001</v>
      </c>
      <c r="J8169" s="1" t="str">
        <f t="shared" si="128"/>
        <v>2024-08-06-07</v>
      </c>
    </row>
    <row r="8170" spans="1:10" x14ac:dyDescent="0.45">
      <c r="A8170">
        <v>8935980</v>
      </c>
      <c r="B8170" s="1">
        <v>45510.333333333336</v>
      </c>
      <c r="C8170" t="s">
        <v>7</v>
      </c>
      <c r="D8170" t="s">
        <v>8</v>
      </c>
      <c r="E8170" t="s">
        <v>8796</v>
      </c>
      <c r="F8170">
        <v>635</v>
      </c>
      <c r="G8170">
        <v>1.2709999999999999</v>
      </c>
      <c r="H8170">
        <v>2.0699999999999998</v>
      </c>
      <c r="J8170" s="1" t="str">
        <f t="shared" si="128"/>
        <v>2024-08-06-08</v>
      </c>
    </row>
    <row r="8171" spans="1:10" x14ac:dyDescent="0.45">
      <c r="A8171">
        <v>8936124</v>
      </c>
      <c r="B8171" s="1">
        <v>45510.375</v>
      </c>
      <c r="C8171" t="s">
        <v>7</v>
      </c>
      <c r="D8171" t="s">
        <v>8</v>
      </c>
      <c r="E8171" t="s">
        <v>8796</v>
      </c>
      <c r="F8171">
        <v>635</v>
      </c>
      <c r="G8171">
        <v>1.8029999999999999</v>
      </c>
      <c r="H8171">
        <v>1.595</v>
      </c>
      <c r="J8171" s="1" t="str">
        <f t="shared" si="128"/>
        <v>2024-08-06-09</v>
      </c>
    </row>
    <row r="8172" spans="1:10" x14ac:dyDescent="0.45">
      <c r="A8172">
        <v>8937331</v>
      </c>
      <c r="B8172" s="1">
        <v>45510.416666666664</v>
      </c>
      <c r="C8172" t="s">
        <v>7</v>
      </c>
      <c r="D8172" t="s">
        <v>8</v>
      </c>
      <c r="E8172" t="s">
        <v>8796</v>
      </c>
      <c r="F8172">
        <v>635</v>
      </c>
      <c r="G8172">
        <v>1.7210000000000001</v>
      </c>
      <c r="H8172">
        <v>1.7250000000000001</v>
      </c>
      <c r="J8172" s="1" t="str">
        <f t="shared" si="128"/>
        <v>2024-08-06-10</v>
      </c>
    </row>
    <row r="8173" spans="1:10" x14ac:dyDescent="0.45">
      <c r="A8173">
        <v>8939094</v>
      </c>
      <c r="B8173" s="1">
        <v>45510.458333333336</v>
      </c>
      <c r="C8173" t="s">
        <v>7</v>
      </c>
      <c r="D8173" t="s">
        <v>8</v>
      </c>
      <c r="E8173" t="s">
        <v>8796</v>
      </c>
      <c r="F8173">
        <v>635</v>
      </c>
      <c r="G8173">
        <v>0</v>
      </c>
      <c r="H8173">
        <v>3.2749999999999999</v>
      </c>
      <c r="J8173" s="1" t="str">
        <f t="shared" si="128"/>
        <v>2024-08-06-11</v>
      </c>
    </row>
    <row r="8174" spans="1:10" x14ac:dyDescent="0.45">
      <c r="A8174">
        <v>8939900</v>
      </c>
      <c r="B8174" s="1">
        <v>45510.5</v>
      </c>
      <c r="C8174" t="s">
        <v>7</v>
      </c>
      <c r="D8174" t="s">
        <v>8</v>
      </c>
      <c r="E8174" t="s">
        <v>8796</v>
      </c>
      <c r="F8174">
        <v>635</v>
      </c>
      <c r="G8174">
        <v>0</v>
      </c>
      <c r="H8174">
        <v>3.637</v>
      </c>
      <c r="J8174" s="1" t="str">
        <f t="shared" si="128"/>
        <v>2024-08-06-12</v>
      </c>
    </row>
    <row r="8175" spans="1:10" x14ac:dyDescent="0.45">
      <c r="A8175">
        <v>8940735</v>
      </c>
      <c r="B8175" s="1">
        <v>45510.541666666664</v>
      </c>
      <c r="C8175" t="s">
        <v>7</v>
      </c>
      <c r="D8175" t="s">
        <v>8</v>
      </c>
      <c r="E8175" t="s">
        <v>8796</v>
      </c>
      <c r="F8175">
        <v>635</v>
      </c>
      <c r="G8175">
        <v>0</v>
      </c>
      <c r="H8175">
        <v>2.754</v>
      </c>
      <c r="J8175" s="1" t="str">
        <f t="shared" si="128"/>
        <v>2024-08-06-13</v>
      </c>
    </row>
    <row r="8176" spans="1:10" x14ac:dyDescent="0.45">
      <c r="A8176">
        <v>8942108</v>
      </c>
      <c r="B8176" s="1">
        <v>45510.583333333336</v>
      </c>
      <c r="C8176" t="s">
        <v>7</v>
      </c>
      <c r="D8176" t="s">
        <v>8</v>
      </c>
      <c r="E8176" t="s">
        <v>8796</v>
      </c>
      <c r="F8176">
        <v>635</v>
      </c>
      <c r="G8176">
        <v>0</v>
      </c>
      <c r="H8176">
        <v>2.383</v>
      </c>
      <c r="J8176" s="1" t="str">
        <f t="shared" si="128"/>
        <v>2024-08-06-14</v>
      </c>
    </row>
    <row r="8177" spans="1:10" x14ac:dyDescent="0.45">
      <c r="A8177">
        <v>8943159</v>
      </c>
      <c r="B8177" s="1">
        <v>45510.625</v>
      </c>
      <c r="C8177" t="s">
        <v>7</v>
      </c>
      <c r="D8177" t="s">
        <v>8</v>
      </c>
      <c r="E8177" t="s">
        <v>8796</v>
      </c>
      <c r="F8177">
        <v>635</v>
      </c>
      <c r="G8177">
        <v>0</v>
      </c>
      <c r="H8177">
        <v>1.4379999999999999</v>
      </c>
      <c r="J8177" s="1" t="str">
        <f t="shared" si="128"/>
        <v>2024-08-06-15</v>
      </c>
    </row>
    <row r="8178" spans="1:10" x14ac:dyDescent="0.45">
      <c r="A8178">
        <v>8944674</v>
      </c>
      <c r="B8178" s="1">
        <v>45510.666666666664</v>
      </c>
      <c r="C8178" t="s">
        <v>7</v>
      </c>
      <c r="D8178" t="s">
        <v>8</v>
      </c>
      <c r="E8178" t="s">
        <v>8796</v>
      </c>
      <c r="F8178">
        <v>635</v>
      </c>
      <c r="G8178">
        <v>1.9E-2</v>
      </c>
      <c r="H8178">
        <v>0.57299999999999995</v>
      </c>
      <c r="J8178" s="1" t="str">
        <f t="shared" si="128"/>
        <v>2024-08-06-16</v>
      </c>
    </row>
    <row r="8179" spans="1:10" x14ac:dyDescent="0.45">
      <c r="A8179">
        <v>8945116</v>
      </c>
      <c r="B8179" s="1">
        <v>45510.708333333336</v>
      </c>
      <c r="C8179" t="s">
        <v>7</v>
      </c>
      <c r="D8179" t="s">
        <v>8</v>
      </c>
      <c r="E8179" t="s">
        <v>8796</v>
      </c>
      <c r="F8179">
        <v>635</v>
      </c>
      <c r="G8179">
        <v>0.106</v>
      </c>
      <c r="H8179">
        <v>7.1999999999999995E-2</v>
      </c>
      <c r="J8179" s="1" t="str">
        <f t="shared" si="128"/>
        <v>2024-08-06-17</v>
      </c>
    </row>
    <row r="8180" spans="1:10" x14ac:dyDescent="0.45">
      <c r="A8180">
        <v>8946949</v>
      </c>
      <c r="B8180" s="1">
        <v>45510.75</v>
      </c>
      <c r="C8180" t="s">
        <v>7</v>
      </c>
      <c r="D8180" t="s">
        <v>8</v>
      </c>
      <c r="E8180" t="s">
        <v>8796</v>
      </c>
      <c r="F8180">
        <v>635</v>
      </c>
      <c r="G8180">
        <v>0.28100000000000003</v>
      </c>
      <c r="H8180">
        <v>3.0000000000000001E-3</v>
      </c>
      <c r="J8180" s="1" t="str">
        <f t="shared" si="128"/>
        <v>2024-08-06-18</v>
      </c>
    </row>
    <row r="8181" spans="1:10" x14ac:dyDescent="0.45">
      <c r="A8181">
        <v>8947032</v>
      </c>
      <c r="B8181" s="1">
        <v>45510.791666666664</v>
      </c>
      <c r="C8181" t="s">
        <v>7</v>
      </c>
      <c r="D8181" t="s">
        <v>8</v>
      </c>
      <c r="E8181" t="s">
        <v>8796</v>
      </c>
      <c r="F8181">
        <v>635</v>
      </c>
      <c r="G8181">
        <v>0.29499999999999998</v>
      </c>
      <c r="H8181">
        <v>0</v>
      </c>
      <c r="J8181" s="1" t="str">
        <f t="shared" si="128"/>
        <v>2024-08-06-19</v>
      </c>
    </row>
    <row r="8182" spans="1:10" x14ac:dyDescent="0.45">
      <c r="A8182">
        <v>8948342</v>
      </c>
      <c r="B8182" s="1">
        <v>45510.833333333336</v>
      </c>
      <c r="C8182" t="s">
        <v>7</v>
      </c>
      <c r="D8182" t="s">
        <v>8</v>
      </c>
      <c r="E8182" t="s">
        <v>8796</v>
      </c>
      <c r="F8182">
        <v>635</v>
      </c>
      <c r="G8182">
        <v>0.30499999999999999</v>
      </c>
      <c r="H8182">
        <v>0</v>
      </c>
      <c r="J8182" s="1" t="str">
        <f t="shared" si="128"/>
        <v>2024-08-06-20</v>
      </c>
    </row>
    <row r="8183" spans="1:10" x14ac:dyDescent="0.45">
      <c r="A8183">
        <v>8949371</v>
      </c>
      <c r="B8183" s="1">
        <v>45510.875</v>
      </c>
      <c r="C8183" t="s">
        <v>7</v>
      </c>
      <c r="D8183" t="s">
        <v>8</v>
      </c>
      <c r="E8183" t="s">
        <v>8796</v>
      </c>
      <c r="F8183">
        <v>635</v>
      </c>
      <c r="G8183">
        <v>0.30499999999999999</v>
      </c>
      <c r="H8183">
        <v>0</v>
      </c>
      <c r="J8183" s="1" t="str">
        <f t="shared" si="128"/>
        <v>2024-08-06-21</v>
      </c>
    </row>
    <row r="8184" spans="1:10" x14ac:dyDescent="0.45">
      <c r="A8184">
        <v>8951266</v>
      </c>
      <c r="B8184" s="1">
        <v>45510.916666666664</v>
      </c>
      <c r="C8184" t="s">
        <v>7</v>
      </c>
      <c r="D8184" t="s">
        <v>8</v>
      </c>
      <c r="E8184" t="s">
        <v>8796</v>
      </c>
      <c r="F8184">
        <v>635</v>
      </c>
      <c r="G8184">
        <v>0.157</v>
      </c>
      <c r="H8184">
        <v>0</v>
      </c>
      <c r="J8184" s="1" t="str">
        <f t="shared" si="128"/>
        <v>2024-08-06-22</v>
      </c>
    </row>
    <row r="8185" spans="1:10" x14ac:dyDescent="0.45">
      <c r="A8185">
        <v>8952327</v>
      </c>
      <c r="B8185" s="1">
        <v>45510.958333333336</v>
      </c>
      <c r="C8185" t="s">
        <v>7</v>
      </c>
      <c r="D8185" t="s">
        <v>8</v>
      </c>
      <c r="E8185" t="s">
        <v>8796</v>
      </c>
      <c r="F8185">
        <v>635</v>
      </c>
      <c r="G8185">
        <v>0.247</v>
      </c>
      <c r="H8185">
        <v>0</v>
      </c>
      <c r="J8185" s="1" t="str">
        <f t="shared" si="128"/>
        <v>2024-08-06-23</v>
      </c>
    </row>
    <row r="8186" spans="1:10" x14ac:dyDescent="0.45">
      <c r="A8186">
        <v>8952521</v>
      </c>
      <c r="B8186" s="1">
        <v>45511</v>
      </c>
      <c r="C8186" t="s">
        <v>7</v>
      </c>
      <c r="D8186" t="s">
        <v>8</v>
      </c>
      <c r="E8186" t="s">
        <v>8796</v>
      </c>
      <c r="F8186">
        <v>635</v>
      </c>
      <c r="G8186">
        <v>0.14599999999999999</v>
      </c>
      <c r="H8186">
        <v>0</v>
      </c>
      <c r="J8186" s="1" t="str">
        <f t="shared" si="128"/>
        <v>2024-08-07-00</v>
      </c>
    </row>
    <row r="8187" spans="1:10" x14ac:dyDescent="0.45">
      <c r="A8187">
        <v>8954322</v>
      </c>
      <c r="B8187" s="1">
        <v>45511.041666666664</v>
      </c>
      <c r="C8187" t="s">
        <v>7</v>
      </c>
      <c r="D8187" t="s">
        <v>8</v>
      </c>
      <c r="E8187" t="s">
        <v>8796</v>
      </c>
      <c r="F8187">
        <v>635</v>
      </c>
      <c r="G8187">
        <v>0.108</v>
      </c>
      <c r="H8187">
        <v>0</v>
      </c>
      <c r="J8187" s="1" t="str">
        <f t="shared" si="128"/>
        <v>2024-08-07-01</v>
      </c>
    </row>
    <row r="8188" spans="1:10" x14ac:dyDescent="0.45">
      <c r="A8188">
        <v>8955464</v>
      </c>
      <c r="B8188" s="1">
        <v>45511.083333333336</v>
      </c>
      <c r="C8188" t="s">
        <v>7</v>
      </c>
      <c r="D8188" t="s">
        <v>8</v>
      </c>
      <c r="E8188" t="s">
        <v>8796</v>
      </c>
      <c r="F8188">
        <v>635</v>
      </c>
      <c r="G8188">
        <v>0.224</v>
      </c>
      <c r="H8188">
        <v>0</v>
      </c>
      <c r="J8188" s="1" t="str">
        <f t="shared" si="128"/>
        <v>2024-08-07-02</v>
      </c>
    </row>
    <row r="8189" spans="1:10" x14ac:dyDescent="0.45">
      <c r="A8189">
        <v>8955948</v>
      </c>
      <c r="B8189" s="1">
        <v>45511.125</v>
      </c>
      <c r="C8189" t="s">
        <v>7</v>
      </c>
      <c r="D8189" t="s">
        <v>8</v>
      </c>
      <c r="E8189" t="s">
        <v>8796</v>
      </c>
      <c r="F8189">
        <v>635</v>
      </c>
      <c r="G8189">
        <v>0.249</v>
      </c>
      <c r="H8189">
        <v>5.0000000000000001E-3</v>
      </c>
      <c r="J8189" s="1" t="str">
        <f t="shared" si="128"/>
        <v>2024-08-07-03</v>
      </c>
    </row>
    <row r="8190" spans="1:10" x14ac:dyDescent="0.45">
      <c r="A8190">
        <v>8957024</v>
      </c>
      <c r="B8190" s="1">
        <v>45511.166666666664</v>
      </c>
      <c r="C8190" t="s">
        <v>7</v>
      </c>
      <c r="D8190" t="s">
        <v>8</v>
      </c>
      <c r="E8190" t="s">
        <v>8796</v>
      </c>
      <c r="F8190">
        <v>635</v>
      </c>
      <c r="G8190">
        <v>9.8000000000000004E-2</v>
      </c>
      <c r="H8190">
        <v>8.5999999999999993E-2</v>
      </c>
      <c r="J8190" s="1" t="str">
        <f t="shared" si="128"/>
        <v>2024-08-07-04</v>
      </c>
    </row>
    <row r="8191" spans="1:10" x14ac:dyDescent="0.45">
      <c r="A8191">
        <v>8958822</v>
      </c>
      <c r="B8191" s="1">
        <v>45511.208333333336</v>
      </c>
      <c r="C8191" t="s">
        <v>7</v>
      </c>
      <c r="D8191" t="s">
        <v>8</v>
      </c>
      <c r="E8191" t="s">
        <v>8796</v>
      </c>
      <c r="F8191">
        <v>635</v>
      </c>
      <c r="G8191">
        <v>2.1999999999999999E-2</v>
      </c>
      <c r="H8191">
        <v>0.36099999999999999</v>
      </c>
      <c r="J8191" s="1" t="str">
        <f t="shared" si="128"/>
        <v>2024-08-07-05</v>
      </c>
    </row>
    <row r="8192" spans="1:10" x14ac:dyDescent="0.45">
      <c r="A8192">
        <v>8959244</v>
      </c>
      <c r="B8192" s="1">
        <v>45511.25</v>
      </c>
      <c r="C8192" t="s">
        <v>7</v>
      </c>
      <c r="D8192" t="s">
        <v>8</v>
      </c>
      <c r="E8192" t="s">
        <v>8796</v>
      </c>
      <c r="F8192">
        <v>635</v>
      </c>
      <c r="G8192">
        <v>0</v>
      </c>
      <c r="H8192">
        <v>1.8580000000000001</v>
      </c>
      <c r="J8192" s="1" t="str">
        <f t="shared" si="128"/>
        <v>2024-08-07-06</v>
      </c>
    </row>
    <row r="8193" spans="1:10" x14ac:dyDescent="0.45">
      <c r="A8193">
        <v>8961101</v>
      </c>
      <c r="B8193" s="1">
        <v>45511.291666666664</v>
      </c>
      <c r="C8193" t="s">
        <v>7</v>
      </c>
      <c r="D8193" t="s">
        <v>8</v>
      </c>
      <c r="E8193" t="s">
        <v>8796</v>
      </c>
      <c r="F8193">
        <v>635</v>
      </c>
      <c r="G8193">
        <v>0</v>
      </c>
      <c r="H8193">
        <v>2.8359999999999999</v>
      </c>
      <c r="J8193" s="1" t="str">
        <f t="shared" si="128"/>
        <v>2024-08-07-07</v>
      </c>
    </row>
    <row r="8194" spans="1:10" x14ac:dyDescent="0.45">
      <c r="A8194">
        <v>8962149</v>
      </c>
      <c r="B8194" s="1">
        <v>45511.333333333336</v>
      </c>
      <c r="C8194" t="s">
        <v>7</v>
      </c>
      <c r="D8194" t="s">
        <v>8</v>
      </c>
      <c r="E8194" t="s">
        <v>8796</v>
      </c>
      <c r="F8194">
        <v>635</v>
      </c>
      <c r="G8194">
        <v>0</v>
      </c>
      <c r="H8194">
        <v>2.1160000000000001</v>
      </c>
      <c r="J8194" s="1" t="str">
        <f t="shared" si="128"/>
        <v>2024-08-07-08</v>
      </c>
    </row>
    <row r="8195" spans="1:10" x14ac:dyDescent="0.45">
      <c r="A8195">
        <v>8963103</v>
      </c>
      <c r="B8195" s="1">
        <v>45511.375</v>
      </c>
      <c r="C8195" t="s">
        <v>7</v>
      </c>
      <c r="D8195" t="s">
        <v>8</v>
      </c>
      <c r="E8195" t="s">
        <v>8796</v>
      </c>
      <c r="F8195">
        <v>635</v>
      </c>
      <c r="G8195">
        <v>0</v>
      </c>
      <c r="H8195">
        <v>2.9129999999999998</v>
      </c>
      <c r="J8195" s="1" t="str">
        <f t="shared" ref="J8195:J8258" si="129">TEXT(YEAR(B8195),"0000")&amp;"-"&amp;TEXT(MONTH(B8195),"00")&amp;"-"&amp;TEXT(DAY(B8195),"00")&amp;"-"&amp;TEXT(HOUR(B8195),"00")</f>
        <v>2024-08-07-09</v>
      </c>
    </row>
    <row r="8196" spans="1:10" x14ac:dyDescent="0.45">
      <c r="A8196">
        <v>8963904</v>
      </c>
      <c r="B8196" s="1">
        <v>45511.416666666664</v>
      </c>
      <c r="C8196" t="s">
        <v>7</v>
      </c>
      <c r="D8196" t="s">
        <v>8</v>
      </c>
      <c r="E8196" t="s">
        <v>8796</v>
      </c>
      <c r="F8196">
        <v>635</v>
      </c>
      <c r="G8196">
        <v>0</v>
      </c>
      <c r="H8196">
        <v>2.9660000000000002</v>
      </c>
      <c r="J8196" s="1" t="str">
        <f t="shared" si="129"/>
        <v>2024-08-07-10</v>
      </c>
    </row>
    <row r="8197" spans="1:10" x14ac:dyDescent="0.45">
      <c r="A8197">
        <v>8964593</v>
      </c>
      <c r="B8197" s="1">
        <v>45511.458333333336</v>
      </c>
      <c r="C8197" t="s">
        <v>7</v>
      </c>
      <c r="D8197" t="s">
        <v>8</v>
      </c>
      <c r="E8197" t="s">
        <v>8796</v>
      </c>
      <c r="F8197">
        <v>635</v>
      </c>
      <c r="G8197">
        <v>0</v>
      </c>
      <c r="H8197">
        <v>3.871</v>
      </c>
      <c r="J8197" s="1" t="str">
        <f t="shared" si="129"/>
        <v>2024-08-07-11</v>
      </c>
    </row>
    <row r="8198" spans="1:10" x14ac:dyDescent="0.45">
      <c r="A8198">
        <v>8966416</v>
      </c>
      <c r="B8198" s="1">
        <v>45511.5</v>
      </c>
      <c r="C8198" t="s">
        <v>7</v>
      </c>
      <c r="D8198" t="s">
        <v>8</v>
      </c>
      <c r="E8198" t="s">
        <v>8796</v>
      </c>
      <c r="F8198">
        <v>635</v>
      </c>
      <c r="G8198">
        <v>0</v>
      </c>
      <c r="H8198">
        <v>3.5310000000000001</v>
      </c>
      <c r="J8198" s="1" t="str">
        <f t="shared" si="129"/>
        <v>2024-08-07-12</v>
      </c>
    </row>
    <row r="8199" spans="1:10" x14ac:dyDescent="0.45">
      <c r="A8199">
        <v>8966981</v>
      </c>
      <c r="B8199" s="1">
        <v>45511.541666666664</v>
      </c>
      <c r="C8199" t="s">
        <v>7</v>
      </c>
      <c r="D8199" t="s">
        <v>8</v>
      </c>
      <c r="E8199" t="s">
        <v>8796</v>
      </c>
      <c r="F8199">
        <v>635</v>
      </c>
      <c r="G8199">
        <v>0</v>
      </c>
      <c r="H8199">
        <v>3.1819999999999999</v>
      </c>
      <c r="J8199" s="1" t="str">
        <f t="shared" si="129"/>
        <v>2024-08-07-13</v>
      </c>
    </row>
    <row r="8200" spans="1:10" x14ac:dyDescent="0.45">
      <c r="A8200">
        <v>8968676</v>
      </c>
      <c r="B8200" s="1">
        <v>45511.583333333336</v>
      </c>
      <c r="C8200" t="s">
        <v>7</v>
      </c>
      <c r="D8200" t="s">
        <v>8</v>
      </c>
      <c r="E8200" t="s">
        <v>8796</v>
      </c>
      <c r="F8200">
        <v>635</v>
      </c>
      <c r="G8200">
        <v>0</v>
      </c>
      <c r="H8200">
        <v>2.2850000000000001</v>
      </c>
      <c r="J8200" s="1" t="str">
        <f t="shared" si="129"/>
        <v>2024-08-07-14</v>
      </c>
    </row>
    <row r="8201" spans="1:10" x14ac:dyDescent="0.45">
      <c r="A8201">
        <v>8969380</v>
      </c>
      <c r="B8201" s="1">
        <v>45511.625</v>
      </c>
      <c r="C8201" t="s">
        <v>7</v>
      </c>
      <c r="D8201" t="s">
        <v>8</v>
      </c>
      <c r="E8201" t="s">
        <v>8796</v>
      </c>
      <c r="F8201">
        <v>635</v>
      </c>
      <c r="G8201">
        <v>6.8000000000000005E-2</v>
      </c>
      <c r="H8201">
        <v>1.6439999999999999</v>
      </c>
      <c r="J8201" s="1" t="str">
        <f t="shared" si="129"/>
        <v>2024-08-07-15</v>
      </c>
    </row>
    <row r="8202" spans="1:10" x14ac:dyDescent="0.45">
      <c r="A8202">
        <v>8971013</v>
      </c>
      <c r="B8202" s="1">
        <v>45511.666666666664</v>
      </c>
      <c r="C8202" t="s">
        <v>7</v>
      </c>
      <c r="D8202" t="s">
        <v>8</v>
      </c>
      <c r="E8202" t="s">
        <v>8796</v>
      </c>
      <c r="F8202">
        <v>635</v>
      </c>
      <c r="G8202">
        <v>5.0000000000000001E-3</v>
      </c>
      <c r="H8202">
        <v>0.41299999999999998</v>
      </c>
      <c r="J8202" s="1" t="str">
        <f t="shared" si="129"/>
        <v>2024-08-07-16</v>
      </c>
    </row>
    <row r="8203" spans="1:10" x14ac:dyDescent="0.45">
      <c r="A8203">
        <v>8971511</v>
      </c>
      <c r="B8203" s="1">
        <v>45511.708333333336</v>
      </c>
      <c r="C8203" t="s">
        <v>7</v>
      </c>
      <c r="D8203" t="s">
        <v>8</v>
      </c>
      <c r="E8203" t="s">
        <v>8796</v>
      </c>
      <c r="F8203">
        <v>635</v>
      </c>
      <c r="G8203">
        <v>0.255</v>
      </c>
      <c r="H8203">
        <v>6.0000000000000001E-3</v>
      </c>
      <c r="J8203" s="1" t="str">
        <f t="shared" si="129"/>
        <v>2024-08-07-17</v>
      </c>
    </row>
    <row r="8204" spans="1:10" x14ac:dyDescent="0.45">
      <c r="A8204">
        <v>8972874</v>
      </c>
      <c r="B8204" s="1">
        <v>45511.75</v>
      </c>
      <c r="C8204" t="s">
        <v>7</v>
      </c>
      <c r="D8204" t="s">
        <v>8</v>
      </c>
      <c r="E8204" t="s">
        <v>8796</v>
      </c>
      <c r="F8204">
        <v>635</v>
      </c>
      <c r="G8204">
        <v>0.33300000000000002</v>
      </c>
      <c r="H8204">
        <v>0</v>
      </c>
      <c r="J8204" s="1" t="str">
        <f t="shared" si="129"/>
        <v>2024-08-07-18</v>
      </c>
    </row>
    <row r="8205" spans="1:10" x14ac:dyDescent="0.45">
      <c r="A8205">
        <v>8973389</v>
      </c>
      <c r="B8205" s="1">
        <v>45511.791666666664</v>
      </c>
      <c r="C8205" t="s">
        <v>7</v>
      </c>
      <c r="D8205" t="s">
        <v>8</v>
      </c>
      <c r="E8205" t="s">
        <v>8796</v>
      </c>
      <c r="F8205">
        <v>635</v>
      </c>
      <c r="G8205">
        <v>0.375</v>
      </c>
      <c r="H8205">
        <v>0</v>
      </c>
      <c r="J8205" s="1" t="str">
        <f t="shared" si="129"/>
        <v>2024-08-07-19</v>
      </c>
    </row>
    <row r="8206" spans="1:10" x14ac:dyDescent="0.45">
      <c r="A8206">
        <v>8974633</v>
      </c>
      <c r="B8206" s="1">
        <v>45511.833333333336</v>
      </c>
      <c r="C8206" t="s">
        <v>7</v>
      </c>
      <c r="D8206" t="s">
        <v>8</v>
      </c>
      <c r="E8206" t="s">
        <v>8796</v>
      </c>
      <c r="F8206">
        <v>635</v>
      </c>
      <c r="G8206">
        <v>0.32800000000000001</v>
      </c>
      <c r="H8206">
        <v>0</v>
      </c>
      <c r="J8206" s="1" t="str">
        <f t="shared" si="129"/>
        <v>2024-08-07-20</v>
      </c>
    </row>
    <row r="8207" spans="1:10" x14ac:dyDescent="0.45">
      <c r="A8207">
        <v>8976266</v>
      </c>
      <c r="B8207" s="1">
        <v>45511.875</v>
      </c>
      <c r="C8207" t="s">
        <v>7</v>
      </c>
      <c r="D8207" t="s">
        <v>8</v>
      </c>
      <c r="E8207" t="s">
        <v>8796</v>
      </c>
      <c r="F8207">
        <v>635</v>
      </c>
      <c r="G8207">
        <v>0.21199999999999999</v>
      </c>
      <c r="H8207">
        <v>0</v>
      </c>
      <c r="J8207" s="1" t="str">
        <f t="shared" si="129"/>
        <v>2024-08-07-21</v>
      </c>
    </row>
    <row r="8208" spans="1:10" x14ac:dyDescent="0.45">
      <c r="A8208">
        <v>8977277</v>
      </c>
      <c r="B8208" s="1">
        <v>45511.916666666664</v>
      </c>
      <c r="C8208" t="s">
        <v>7</v>
      </c>
      <c r="D8208" t="s">
        <v>8</v>
      </c>
      <c r="E8208" t="s">
        <v>8796</v>
      </c>
      <c r="F8208">
        <v>635</v>
      </c>
      <c r="G8208">
        <v>0.19400000000000001</v>
      </c>
      <c r="H8208">
        <v>0</v>
      </c>
      <c r="J8208" s="1" t="str">
        <f t="shared" si="129"/>
        <v>2024-08-07-22</v>
      </c>
    </row>
    <row r="8209" spans="1:10" x14ac:dyDescent="0.45">
      <c r="A8209">
        <v>8977652</v>
      </c>
      <c r="B8209" s="1">
        <v>45511.958333333336</v>
      </c>
      <c r="C8209" t="s">
        <v>7</v>
      </c>
      <c r="D8209" t="s">
        <v>8</v>
      </c>
      <c r="E8209" t="s">
        <v>8796</v>
      </c>
      <c r="F8209">
        <v>635</v>
      </c>
      <c r="G8209">
        <v>0.16500000000000001</v>
      </c>
      <c r="H8209">
        <v>0</v>
      </c>
      <c r="J8209" s="1" t="str">
        <f t="shared" si="129"/>
        <v>2024-08-07-23</v>
      </c>
    </row>
    <row r="8210" spans="1:10" x14ac:dyDescent="0.45">
      <c r="A8210">
        <v>8979082</v>
      </c>
      <c r="B8210" s="1">
        <v>45512</v>
      </c>
      <c r="C8210" t="s">
        <v>7</v>
      </c>
      <c r="D8210" t="s">
        <v>8</v>
      </c>
      <c r="E8210" t="s">
        <v>8796</v>
      </c>
      <c r="F8210">
        <v>635</v>
      </c>
      <c r="G8210">
        <v>0.112</v>
      </c>
      <c r="H8210">
        <v>0</v>
      </c>
      <c r="J8210" s="1" t="str">
        <f t="shared" si="129"/>
        <v>2024-08-08-00</v>
      </c>
    </row>
    <row r="8211" spans="1:10" x14ac:dyDescent="0.45">
      <c r="A8211">
        <v>8979931</v>
      </c>
      <c r="B8211" s="1">
        <v>45512.041666666664</v>
      </c>
      <c r="C8211" t="s">
        <v>7</v>
      </c>
      <c r="D8211" t="s">
        <v>8</v>
      </c>
      <c r="E8211" t="s">
        <v>8796</v>
      </c>
      <c r="F8211">
        <v>635</v>
      </c>
      <c r="G8211">
        <v>0.14899999999999999</v>
      </c>
      <c r="H8211">
        <v>0</v>
      </c>
      <c r="J8211" s="1" t="str">
        <f t="shared" si="129"/>
        <v>2024-08-08-01</v>
      </c>
    </row>
    <row r="8212" spans="1:10" x14ac:dyDescent="0.45">
      <c r="A8212">
        <v>8981639</v>
      </c>
      <c r="B8212" s="1">
        <v>45512.083333333336</v>
      </c>
      <c r="C8212" t="s">
        <v>7</v>
      </c>
      <c r="D8212" t="s">
        <v>8</v>
      </c>
      <c r="E8212" t="s">
        <v>8796</v>
      </c>
      <c r="F8212">
        <v>635</v>
      </c>
      <c r="G8212">
        <v>0.182</v>
      </c>
      <c r="H8212">
        <v>0</v>
      </c>
      <c r="J8212" s="1" t="str">
        <f t="shared" si="129"/>
        <v>2024-08-08-02</v>
      </c>
    </row>
    <row r="8213" spans="1:10" x14ac:dyDescent="0.45">
      <c r="A8213">
        <v>8982112</v>
      </c>
      <c r="B8213" s="1">
        <v>45512.125</v>
      </c>
      <c r="C8213" t="s">
        <v>7</v>
      </c>
      <c r="D8213" t="s">
        <v>8</v>
      </c>
      <c r="E8213" t="s">
        <v>8796</v>
      </c>
      <c r="F8213">
        <v>635</v>
      </c>
      <c r="G8213">
        <v>0.161</v>
      </c>
      <c r="H8213">
        <v>0.01</v>
      </c>
      <c r="J8213" s="1" t="str">
        <f t="shared" si="129"/>
        <v>2024-08-08-03</v>
      </c>
    </row>
    <row r="8214" spans="1:10" x14ac:dyDescent="0.45">
      <c r="A8214">
        <v>8984116</v>
      </c>
      <c r="B8214" s="1">
        <v>45512.166666666664</v>
      </c>
      <c r="C8214" t="s">
        <v>7</v>
      </c>
      <c r="D8214" t="s">
        <v>8</v>
      </c>
      <c r="E8214" t="s">
        <v>8796</v>
      </c>
      <c r="F8214">
        <v>635</v>
      </c>
      <c r="G8214">
        <v>4.3999999999999997E-2</v>
      </c>
      <c r="H8214">
        <v>0.25</v>
      </c>
      <c r="J8214" s="1" t="str">
        <f t="shared" si="129"/>
        <v>2024-08-08-04</v>
      </c>
    </row>
    <row r="8215" spans="1:10" x14ac:dyDescent="0.45">
      <c r="A8215">
        <v>8985161</v>
      </c>
      <c r="B8215" s="1">
        <v>45512.208333333336</v>
      </c>
      <c r="C8215" t="s">
        <v>7</v>
      </c>
      <c r="D8215" t="s">
        <v>8</v>
      </c>
      <c r="E8215" t="s">
        <v>8796</v>
      </c>
      <c r="F8215">
        <v>635</v>
      </c>
      <c r="G8215">
        <v>0.16</v>
      </c>
      <c r="H8215">
        <v>0.58499999999999996</v>
      </c>
      <c r="J8215" s="1" t="str">
        <f t="shared" si="129"/>
        <v>2024-08-08-05</v>
      </c>
    </row>
    <row r="8216" spans="1:10" x14ac:dyDescent="0.45">
      <c r="A8216">
        <v>8986262</v>
      </c>
      <c r="B8216" s="1">
        <v>45512.25</v>
      </c>
      <c r="C8216" t="s">
        <v>7</v>
      </c>
      <c r="D8216" t="s">
        <v>8</v>
      </c>
      <c r="E8216" t="s">
        <v>8796</v>
      </c>
      <c r="F8216">
        <v>635</v>
      </c>
      <c r="G8216">
        <v>1E-3</v>
      </c>
      <c r="H8216">
        <v>1.46</v>
      </c>
      <c r="J8216" s="1" t="str">
        <f t="shared" si="129"/>
        <v>2024-08-08-06</v>
      </c>
    </row>
    <row r="8217" spans="1:10" x14ac:dyDescent="0.45">
      <c r="A8217">
        <v>8987245</v>
      </c>
      <c r="B8217" s="1">
        <v>45512.291666666664</v>
      </c>
      <c r="C8217" t="s">
        <v>7</v>
      </c>
      <c r="D8217" t="s">
        <v>8</v>
      </c>
      <c r="E8217" t="s">
        <v>8796</v>
      </c>
      <c r="F8217">
        <v>635</v>
      </c>
      <c r="G8217">
        <v>0</v>
      </c>
      <c r="H8217">
        <v>1.655</v>
      </c>
      <c r="J8217" s="1" t="str">
        <f t="shared" si="129"/>
        <v>2024-08-08-07</v>
      </c>
    </row>
    <row r="8218" spans="1:10" x14ac:dyDescent="0.45">
      <c r="A8218">
        <v>8987774</v>
      </c>
      <c r="B8218" s="1">
        <v>45512.333333333336</v>
      </c>
      <c r="C8218" t="s">
        <v>7</v>
      </c>
      <c r="D8218" t="s">
        <v>8</v>
      </c>
      <c r="E8218" t="s">
        <v>8796</v>
      </c>
      <c r="F8218">
        <v>635</v>
      </c>
      <c r="G8218">
        <v>0.27100000000000002</v>
      </c>
      <c r="H8218">
        <v>1.3640000000000001</v>
      </c>
      <c r="J8218" s="1" t="str">
        <f t="shared" si="129"/>
        <v>2024-08-08-08</v>
      </c>
    </row>
    <row r="8219" spans="1:10" x14ac:dyDescent="0.45">
      <c r="A8219">
        <v>8988741</v>
      </c>
      <c r="B8219" s="1">
        <v>45512.375</v>
      </c>
      <c r="C8219" t="s">
        <v>7</v>
      </c>
      <c r="D8219" t="s">
        <v>8</v>
      </c>
      <c r="E8219" t="s">
        <v>8796</v>
      </c>
      <c r="F8219">
        <v>635</v>
      </c>
      <c r="G8219">
        <v>0.10100000000000001</v>
      </c>
      <c r="H8219">
        <v>3.137</v>
      </c>
      <c r="J8219" s="1" t="str">
        <f t="shared" si="129"/>
        <v>2024-08-08-09</v>
      </c>
    </row>
    <row r="8220" spans="1:10" x14ac:dyDescent="0.45">
      <c r="A8220">
        <v>8989743</v>
      </c>
      <c r="B8220" s="1">
        <v>45512.416666666664</v>
      </c>
      <c r="C8220" t="s">
        <v>7</v>
      </c>
      <c r="D8220" t="s">
        <v>8</v>
      </c>
      <c r="E8220" t="s">
        <v>8796</v>
      </c>
      <c r="F8220">
        <v>635</v>
      </c>
      <c r="G8220">
        <v>0.61</v>
      </c>
      <c r="H8220">
        <v>2.46</v>
      </c>
      <c r="J8220" s="1" t="str">
        <f t="shared" si="129"/>
        <v>2024-08-08-10</v>
      </c>
    </row>
    <row r="8221" spans="1:10" x14ac:dyDescent="0.45">
      <c r="A8221">
        <v>8990827</v>
      </c>
      <c r="B8221" s="1">
        <v>45512.458333333336</v>
      </c>
      <c r="C8221" t="s">
        <v>7</v>
      </c>
      <c r="D8221" t="s">
        <v>8</v>
      </c>
      <c r="E8221" t="s">
        <v>8796</v>
      </c>
      <c r="F8221">
        <v>635</v>
      </c>
      <c r="G8221">
        <v>0</v>
      </c>
      <c r="H8221">
        <v>2.113</v>
      </c>
      <c r="J8221" s="1" t="str">
        <f t="shared" si="129"/>
        <v>2024-08-08-11</v>
      </c>
    </row>
    <row r="8222" spans="1:10" x14ac:dyDescent="0.45">
      <c r="A8222">
        <v>8992554</v>
      </c>
      <c r="B8222" s="1">
        <v>45512.5</v>
      </c>
      <c r="C8222" t="s">
        <v>7</v>
      </c>
      <c r="D8222" t="s">
        <v>8</v>
      </c>
      <c r="E8222" t="s">
        <v>8796</v>
      </c>
      <c r="F8222">
        <v>635</v>
      </c>
      <c r="G8222">
        <v>0</v>
      </c>
      <c r="H8222">
        <v>2.3660000000000001</v>
      </c>
      <c r="J8222" s="1" t="str">
        <f t="shared" si="129"/>
        <v>2024-08-08-12</v>
      </c>
    </row>
    <row r="8223" spans="1:10" x14ac:dyDescent="0.45">
      <c r="A8223">
        <v>8993210</v>
      </c>
      <c r="B8223" s="1">
        <v>45512.541666666664</v>
      </c>
      <c r="C8223" t="s">
        <v>7</v>
      </c>
      <c r="D8223" t="s">
        <v>8</v>
      </c>
      <c r="E8223" t="s">
        <v>8796</v>
      </c>
      <c r="F8223">
        <v>635</v>
      </c>
      <c r="G8223">
        <v>0</v>
      </c>
      <c r="H8223">
        <v>2.3220000000000001</v>
      </c>
      <c r="J8223" s="1" t="str">
        <f t="shared" si="129"/>
        <v>2024-08-08-13</v>
      </c>
    </row>
    <row r="8224" spans="1:10" x14ac:dyDescent="0.45">
      <c r="A8224">
        <v>8994175</v>
      </c>
      <c r="B8224" s="1">
        <v>45512.583333333336</v>
      </c>
      <c r="C8224" t="s">
        <v>7</v>
      </c>
      <c r="D8224" t="s">
        <v>8</v>
      </c>
      <c r="E8224" t="s">
        <v>8796</v>
      </c>
      <c r="F8224">
        <v>635</v>
      </c>
      <c r="G8224">
        <v>0</v>
      </c>
      <c r="H8224">
        <v>1.3460000000000001</v>
      </c>
      <c r="J8224" s="1" t="str">
        <f t="shared" si="129"/>
        <v>2024-08-08-14</v>
      </c>
    </row>
    <row r="8225" spans="1:10" x14ac:dyDescent="0.45">
      <c r="A8225">
        <v>8995331</v>
      </c>
      <c r="B8225" s="1">
        <v>45512.625</v>
      </c>
      <c r="C8225" t="s">
        <v>7</v>
      </c>
      <c r="D8225" t="s">
        <v>8</v>
      </c>
      <c r="E8225" t="s">
        <v>8796</v>
      </c>
      <c r="F8225">
        <v>635</v>
      </c>
      <c r="G8225">
        <v>0.06</v>
      </c>
      <c r="H8225">
        <v>1.357</v>
      </c>
      <c r="J8225" s="1" t="str">
        <f t="shared" si="129"/>
        <v>2024-08-08-15</v>
      </c>
    </row>
    <row r="8226" spans="1:10" x14ac:dyDescent="0.45">
      <c r="A8226">
        <v>8996862</v>
      </c>
      <c r="B8226" s="1">
        <v>45512.666666666664</v>
      </c>
      <c r="C8226" t="s">
        <v>7</v>
      </c>
      <c r="D8226" t="s">
        <v>8</v>
      </c>
      <c r="E8226" t="s">
        <v>8796</v>
      </c>
      <c r="F8226">
        <v>635</v>
      </c>
      <c r="G8226">
        <v>7.0000000000000001E-3</v>
      </c>
      <c r="H8226">
        <v>0.52400000000000002</v>
      </c>
      <c r="J8226" s="1" t="str">
        <f t="shared" si="129"/>
        <v>2024-08-08-16</v>
      </c>
    </row>
    <row r="8227" spans="1:10" x14ac:dyDescent="0.45">
      <c r="A8227">
        <v>8998330</v>
      </c>
      <c r="B8227" s="1">
        <v>45512.708333333336</v>
      </c>
      <c r="C8227" t="s">
        <v>7</v>
      </c>
      <c r="D8227" t="s">
        <v>8</v>
      </c>
      <c r="E8227" t="s">
        <v>8796</v>
      </c>
      <c r="F8227">
        <v>635</v>
      </c>
      <c r="G8227">
        <v>0.21099999999999999</v>
      </c>
      <c r="H8227">
        <v>1.6E-2</v>
      </c>
      <c r="J8227" s="1" t="str">
        <f t="shared" si="129"/>
        <v>2024-08-08-17</v>
      </c>
    </row>
    <row r="8228" spans="1:10" x14ac:dyDescent="0.45">
      <c r="A8228">
        <v>8998432</v>
      </c>
      <c r="B8228" s="1">
        <v>45512.75</v>
      </c>
      <c r="C8228" t="s">
        <v>7</v>
      </c>
      <c r="D8228" t="s">
        <v>8</v>
      </c>
      <c r="E8228" t="s">
        <v>8796</v>
      </c>
      <c r="F8228">
        <v>635</v>
      </c>
      <c r="G8228">
        <v>0.36199999999999999</v>
      </c>
      <c r="H8228">
        <v>0</v>
      </c>
      <c r="J8228" s="1" t="str">
        <f t="shared" si="129"/>
        <v>2024-08-08-18</v>
      </c>
    </row>
    <row r="8229" spans="1:10" x14ac:dyDescent="0.45">
      <c r="A8229">
        <v>9000423</v>
      </c>
      <c r="B8229" s="1">
        <v>45512.791666666664</v>
      </c>
      <c r="C8229" t="s">
        <v>7</v>
      </c>
      <c r="D8229" t="s">
        <v>8</v>
      </c>
      <c r="E8229" t="s">
        <v>8796</v>
      </c>
      <c r="F8229">
        <v>635</v>
      </c>
      <c r="G8229">
        <v>0.34899999999999998</v>
      </c>
      <c r="H8229">
        <v>0</v>
      </c>
      <c r="J8229" s="1" t="str">
        <f t="shared" si="129"/>
        <v>2024-08-08-19</v>
      </c>
    </row>
    <row r="8230" spans="1:10" x14ac:dyDescent="0.45">
      <c r="A8230">
        <v>9001265</v>
      </c>
      <c r="B8230" s="1">
        <v>45512.833333333336</v>
      </c>
      <c r="C8230" t="s">
        <v>7</v>
      </c>
      <c r="D8230" t="s">
        <v>8</v>
      </c>
      <c r="E8230" t="s">
        <v>8796</v>
      </c>
      <c r="F8230">
        <v>635</v>
      </c>
      <c r="G8230">
        <v>0.32700000000000001</v>
      </c>
      <c r="H8230">
        <v>0</v>
      </c>
      <c r="J8230" s="1" t="str">
        <f t="shared" si="129"/>
        <v>2024-08-08-20</v>
      </c>
    </row>
    <row r="8231" spans="1:10" x14ac:dyDescent="0.45">
      <c r="A8231">
        <v>9001870</v>
      </c>
      <c r="B8231" s="1">
        <v>45512.875</v>
      </c>
      <c r="C8231" t="s">
        <v>7</v>
      </c>
      <c r="D8231" t="s">
        <v>8</v>
      </c>
      <c r="E8231" t="s">
        <v>8796</v>
      </c>
      <c r="F8231">
        <v>635</v>
      </c>
      <c r="G8231">
        <v>0.28699999999999998</v>
      </c>
      <c r="H8231">
        <v>0</v>
      </c>
      <c r="J8231" s="1" t="str">
        <f t="shared" si="129"/>
        <v>2024-08-08-21</v>
      </c>
    </row>
    <row r="8232" spans="1:10" x14ac:dyDescent="0.45">
      <c r="A8232">
        <v>9003626</v>
      </c>
      <c r="B8232" s="1">
        <v>45512.916666666664</v>
      </c>
      <c r="C8232" t="s">
        <v>7</v>
      </c>
      <c r="D8232" t="s">
        <v>8</v>
      </c>
      <c r="E8232" t="s">
        <v>8796</v>
      </c>
      <c r="F8232">
        <v>635</v>
      </c>
      <c r="G8232">
        <v>0.30599999999999999</v>
      </c>
      <c r="H8232">
        <v>0</v>
      </c>
      <c r="J8232" s="1" t="str">
        <f t="shared" si="129"/>
        <v>2024-08-08-22</v>
      </c>
    </row>
    <row r="8233" spans="1:10" x14ac:dyDescent="0.45">
      <c r="A8233">
        <v>9004867</v>
      </c>
      <c r="B8233" s="1">
        <v>45512.958333333336</v>
      </c>
      <c r="C8233" t="s">
        <v>7</v>
      </c>
      <c r="D8233" t="s">
        <v>8</v>
      </c>
      <c r="E8233" t="s">
        <v>8796</v>
      </c>
      <c r="F8233">
        <v>635</v>
      </c>
      <c r="G8233">
        <v>0.29599999999999999</v>
      </c>
      <c r="H8233">
        <v>0</v>
      </c>
      <c r="J8233" s="1" t="str">
        <f t="shared" si="129"/>
        <v>2024-08-08-23</v>
      </c>
    </row>
    <row r="8234" spans="1:10" x14ac:dyDescent="0.45">
      <c r="A8234">
        <v>9005459</v>
      </c>
      <c r="B8234" s="1">
        <v>45513</v>
      </c>
      <c r="C8234" t="s">
        <v>7</v>
      </c>
      <c r="D8234" t="s">
        <v>8</v>
      </c>
      <c r="E8234" t="s">
        <v>8796</v>
      </c>
      <c r="F8234">
        <v>635</v>
      </c>
      <c r="G8234">
        <v>0.17299999999999999</v>
      </c>
      <c r="H8234">
        <v>0</v>
      </c>
      <c r="J8234" s="1" t="str">
        <f t="shared" si="129"/>
        <v>2024-08-09-00</v>
      </c>
    </row>
    <row r="8235" spans="1:10" x14ac:dyDescent="0.45">
      <c r="A8235">
        <v>9006028</v>
      </c>
      <c r="B8235" s="1">
        <v>45513.041666666664</v>
      </c>
      <c r="C8235" t="s">
        <v>7</v>
      </c>
      <c r="D8235" t="s">
        <v>8</v>
      </c>
      <c r="E8235" t="s">
        <v>8796</v>
      </c>
      <c r="F8235">
        <v>635</v>
      </c>
      <c r="G8235">
        <v>0.06</v>
      </c>
      <c r="H8235">
        <v>0</v>
      </c>
      <c r="J8235" s="1" t="str">
        <f t="shared" si="129"/>
        <v>2024-08-09-01</v>
      </c>
    </row>
    <row r="8236" spans="1:10" x14ac:dyDescent="0.45">
      <c r="A8236">
        <v>9007277</v>
      </c>
      <c r="B8236" s="1">
        <v>45513.083333333336</v>
      </c>
      <c r="C8236" t="s">
        <v>7</v>
      </c>
      <c r="D8236" t="s">
        <v>8</v>
      </c>
      <c r="E8236" t="s">
        <v>8796</v>
      </c>
      <c r="F8236">
        <v>635</v>
      </c>
      <c r="G8236">
        <v>0.185</v>
      </c>
      <c r="H8236">
        <v>0</v>
      </c>
      <c r="J8236" s="1" t="str">
        <f t="shared" si="129"/>
        <v>2024-08-09-02</v>
      </c>
    </row>
    <row r="8237" spans="1:10" x14ac:dyDescent="0.45">
      <c r="A8237">
        <v>9008410</v>
      </c>
      <c r="B8237" s="1">
        <v>45513.125</v>
      </c>
      <c r="C8237" t="s">
        <v>7</v>
      </c>
      <c r="D8237" t="s">
        <v>8</v>
      </c>
      <c r="E8237" t="s">
        <v>8796</v>
      </c>
      <c r="F8237">
        <v>635</v>
      </c>
      <c r="G8237">
        <v>0.216</v>
      </c>
      <c r="H8237">
        <v>0</v>
      </c>
      <c r="J8237" s="1" t="str">
        <f t="shared" si="129"/>
        <v>2024-08-09-03</v>
      </c>
    </row>
    <row r="8238" spans="1:10" x14ac:dyDescent="0.45">
      <c r="A8238">
        <v>9009340</v>
      </c>
      <c r="B8238" s="1">
        <v>45513.166666666664</v>
      </c>
      <c r="C8238" t="s">
        <v>7</v>
      </c>
      <c r="D8238" t="s">
        <v>8</v>
      </c>
      <c r="E8238" t="s">
        <v>8796</v>
      </c>
      <c r="F8238">
        <v>635</v>
      </c>
      <c r="G8238">
        <v>6.3E-2</v>
      </c>
      <c r="H8238">
        <v>0.27100000000000002</v>
      </c>
      <c r="J8238" s="1" t="str">
        <f t="shared" si="129"/>
        <v>2024-08-09-04</v>
      </c>
    </row>
    <row r="8239" spans="1:10" x14ac:dyDescent="0.45">
      <c r="A8239">
        <v>9011382</v>
      </c>
      <c r="B8239" s="1">
        <v>45513.208333333336</v>
      </c>
      <c r="C8239" t="s">
        <v>7</v>
      </c>
      <c r="D8239" t="s">
        <v>8</v>
      </c>
      <c r="E8239" t="s">
        <v>8796</v>
      </c>
      <c r="F8239">
        <v>635</v>
      </c>
      <c r="G8239">
        <v>0.111</v>
      </c>
      <c r="H8239">
        <v>0.432</v>
      </c>
      <c r="J8239" s="1" t="str">
        <f t="shared" si="129"/>
        <v>2024-08-09-05</v>
      </c>
    </row>
    <row r="8240" spans="1:10" x14ac:dyDescent="0.45">
      <c r="A8240">
        <v>9012009</v>
      </c>
      <c r="B8240" s="1">
        <v>45513.25</v>
      </c>
      <c r="C8240" t="s">
        <v>7</v>
      </c>
      <c r="D8240" t="s">
        <v>8</v>
      </c>
      <c r="E8240" t="s">
        <v>8796</v>
      </c>
      <c r="F8240">
        <v>635</v>
      </c>
      <c r="G8240">
        <v>0</v>
      </c>
      <c r="H8240">
        <v>1.4710000000000001</v>
      </c>
      <c r="J8240" s="1" t="str">
        <f t="shared" si="129"/>
        <v>2024-08-09-06</v>
      </c>
    </row>
    <row r="8241" spans="1:10" x14ac:dyDescent="0.45">
      <c r="A8241">
        <v>9013609</v>
      </c>
      <c r="B8241" s="1">
        <v>45513.291666666664</v>
      </c>
      <c r="C8241" t="s">
        <v>7</v>
      </c>
      <c r="D8241" t="s">
        <v>8</v>
      </c>
      <c r="E8241" t="s">
        <v>8796</v>
      </c>
      <c r="F8241">
        <v>635</v>
      </c>
      <c r="G8241">
        <v>0</v>
      </c>
      <c r="H8241">
        <v>2.2240000000000002</v>
      </c>
      <c r="J8241" s="1" t="str">
        <f t="shared" si="129"/>
        <v>2024-08-09-07</v>
      </c>
    </row>
    <row r="8242" spans="1:10" x14ac:dyDescent="0.45">
      <c r="A8242">
        <v>9014664</v>
      </c>
      <c r="B8242" s="1">
        <v>45513.333333333336</v>
      </c>
      <c r="C8242" t="s">
        <v>7</v>
      </c>
      <c r="D8242" t="s">
        <v>8</v>
      </c>
      <c r="E8242" t="s">
        <v>8796</v>
      </c>
      <c r="F8242">
        <v>635</v>
      </c>
      <c r="G8242">
        <v>0</v>
      </c>
      <c r="H8242">
        <v>2.96</v>
      </c>
      <c r="J8242" s="1" t="str">
        <f t="shared" si="129"/>
        <v>2024-08-09-08</v>
      </c>
    </row>
    <row r="8243" spans="1:10" x14ac:dyDescent="0.45">
      <c r="A8243">
        <v>9015614</v>
      </c>
      <c r="B8243" s="1">
        <v>45513.375</v>
      </c>
      <c r="C8243" t="s">
        <v>7</v>
      </c>
      <c r="D8243" t="s">
        <v>8</v>
      </c>
      <c r="E8243" t="s">
        <v>8796</v>
      </c>
      <c r="F8243">
        <v>635</v>
      </c>
      <c r="G8243">
        <v>0.39200000000000002</v>
      </c>
      <c r="H8243">
        <v>1.9079999999999999</v>
      </c>
      <c r="J8243" s="1" t="str">
        <f t="shared" si="129"/>
        <v>2024-08-09-09</v>
      </c>
    </row>
    <row r="8244" spans="1:10" x14ac:dyDescent="0.45">
      <c r="A8244">
        <v>9015834</v>
      </c>
      <c r="B8244" s="1">
        <v>45513.416666666664</v>
      </c>
      <c r="C8244" t="s">
        <v>7</v>
      </c>
      <c r="D8244" t="s">
        <v>8</v>
      </c>
      <c r="E8244" t="s">
        <v>8796</v>
      </c>
      <c r="F8244">
        <v>635</v>
      </c>
      <c r="G8244">
        <v>1.609</v>
      </c>
      <c r="H8244">
        <v>2.6179999999999999</v>
      </c>
      <c r="J8244" s="1" t="str">
        <f t="shared" si="129"/>
        <v>2024-08-09-10</v>
      </c>
    </row>
    <row r="8245" spans="1:10" x14ac:dyDescent="0.45">
      <c r="A8245">
        <v>9017172</v>
      </c>
      <c r="B8245" s="1">
        <v>45513.458333333336</v>
      </c>
      <c r="C8245" t="s">
        <v>7</v>
      </c>
      <c r="D8245" t="s">
        <v>8</v>
      </c>
      <c r="E8245" t="s">
        <v>8796</v>
      </c>
      <c r="F8245">
        <v>635</v>
      </c>
      <c r="G8245">
        <v>2.2759999999999998</v>
      </c>
      <c r="H8245">
        <v>1.986</v>
      </c>
      <c r="J8245" s="1" t="str">
        <f t="shared" si="129"/>
        <v>2024-08-09-11</v>
      </c>
    </row>
    <row r="8246" spans="1:10" x14ac:dyDescent="0.45">
      <c r="A8246">
        <v>9019093</v>
      </c>
      <c r="B8246" s="1">
        <v>45513.5</v>
      </c>
      <c r="C8246" t="s">
        <v>7</v>
      </c>
      <c r="D8246" t="s">
        <v>8</v>
      </c>
      <c r="E8246" t="s">
        <v>8796</v>
      </c>
      <c r="F8246">
        <v>635</v>
      </c>
      <c r="G8246">
        <v>9.2999999999999999E-2</v>
      </c>
      <c r="H8246">
        <v>3.2839999999999998</v>
      </c>
      <c r="J8246" s="1" t="str">
        <f t="shared" si="129"/>
        <v>2024-08-09-12</v>
      </c>
    </row>
    <row r="8247" spans="1:10" x14ac:dyDescent="0.45">
      <c r="A8247">
        <v>9019336</v>
      </c>
      <c r="B8247" s="1">
        <v>45513.541666666664</v>
      </c>
      <c r="C8247" t="s">
        <v>7</v>
      </c>
      <c r="D8247" t="s">
        <v>8</v>
      </c>
      <c r="E8247" t="s">
        <v>8796</v>
      </c>
      <c r="F8247">
        <v>635</v>
      </c>
      <c r="G8247">
        <v>0</v>
      </c>
      <c r="H8247">
        <v>2.8210000000000002</v>
      </c>
      <c r="J8247" s="1" t="str">
        <f t="shared" si="129"/>
        <v>2024-08-09-13</v>
      </c>
    </row>
    <row r="8248" spans="1:10" x14ac:dyDescent="0.45">
      <c r="A8248">
        <v>9021046</v>
      </c>
      <c r="B8248" s="1">
        <v>45513.583333333336</v>
      </c>
      <c r="C8248" t="s">
        <v>7</v>
      </c>
      <c r="D8248" t="s">
        <v>8</v>
      </c>
      <c r="E8248" t="s">
        <v>8796</v>
      </c>
      <c r="F8248">
        <v>635</v>
      </c>
      <c r="G8248">
        <v>0</v>
      </c>
      <c r="H8248">
        <v>2.3849999999999998</v>
      </c>
      <c r="J8248" s="1" t="str">
        <f t="shared" si="129"/>
        <v>2024-08-09-14</v>
      </c>
    </row>
    <row r="8249" spans="1:10" x14ac:dyDescent="0.45">
      <c r="A8249">
        <v>9021416</v>
      </c>
      <c r="B8249" s="1">
        <v>45513.625</v>
      </c>
      <c r="C8249" t="s">
        <v>7</v>
      </c>
      <c r="D8249" t="s">
        <v>8</v>
      </c>
      <c r="E8249" t="s">
        <v>8796</v>
      </c>
      <c r="F8249">
        <v>635</v>
      </c>
      <c r="G8249">
        <v>1E-3</v>
      </c>
      <c r="H8249">
        <v>1.143</v>
      </c>
      <c r="J8249" s="1" t="str">
        <f t="shared" si="129"/>
        <v>2024-08-09-15</v>
      </c>
    </row>
    <row r="8250" spans="1:10" x14ac:dyDescent="0.45">
      <c r="A8250">
        <v>9022845</v>
      </c>
      <c r="B8250" s="1">
        <v>45513.666666666664</v>
      </c>
      <c r="C8250" t="s">
        <v>7</v>
      </c>
      <c r="D8250" t="s">
        <v>8</v>
      </c>
      <c r="E8250" t="s">
        <v>8796</v>
      </c>
      <c r="F8250">
        <v>635</v>
      </c>
      <c r="G8250">
        <v>4.3999999999999997E-2</v>
      </c>
      <c r="H8250">
        <v>0.38800000000000001</v>
      </c>
      <c r="J8250" s="1" t="str">
        <f t="shared" si="129"/>
        <v>2024-08-09-16</v>
      </c>
    </row>
    <row r="8251" spans="1:10" x14ac:dyDescent="0.45">
      <c r="A8251">
        <v>9023920</v>
      </c>
      <c r="B8251" s="1">
        <v>45513.708333333336</v>
      </c>
      <c r="C8251" t="s">
        <v>7</v>
      </c>
      <c r="D8251" t="s">
        <v>8</v>
      </c>
      <c r="E8251" t="s">
        <v>8796</v>
      </c>
      <c r="F8251">
        <v>635</v>
      </c>
      <c r="G8251">
        <v>0.14899999999999999</v>
      </c>
      <c r="H8251">
        <v>0.03</v>
      </c>
      <c r="J8251" s="1" t="str">
        <f t="shared" si="129"/>
        <v>2024-08-09-17</v>
      </c>
    </row>
    <row r="8252" spans="1:10" x14ac:dyDescent="0.45">
      <c r="A8252">
        <v>9024593</v>
      </c>
      <c r="B8252" s="1">
        <v>45513.75</v>
      </c>
      <c r="C8252" t="s">
        <v>7</v>
      </c>
      <c r="D8252" t="s">
        <v>8</v>
      </c>
      <c r="E8252" t="s">
        <v>8796</v>
      </c>
      <c r="F8252">
        <v>635</v>
      </c>
      <c r="G8252">
        <v>0.253</v>
      </c>
      <c r="H8252">
        <v>0</v>
      </c>
      <c r="J8252" s="1" t="str">
        <f t="shared" si="129"/>
        <v>2024-08-09-18</v>
      </c>
    </row>
    <row r="8253" spans="1:10" x14ac:dyDescent="0.45">
      <c r="A8253">
        <v>9026200</v>
      </c>
      <c r="B8253" s="1">
        <v>45513.791666666664</v>
      </c>
      <c r="C8253" t="s">
        <v>7</v>
      </c>
      <c r="D8253" t="s">
        <v>8</v>
      </c>
      <c r="E8253" t="s">
        <v>8796</v>
      </c>
      <c r="F8253">
        <v>635</v>
      </c>
      <c r="G8253">
        <v>0.33800000000000002</v>
      </c>
      <c r="H8253">
        <v>0</v>
      </c>
      <c r="J8253" s="1" t="str">
        <f t="shared" si="129"/>
        <v>2024-08-09-19</v>
      </c>
    </row>
    <row r="8254" spans="1:10" x14ac:dyDescent="0.45">
      <c r="A8254">
        <v>9027174</v>
      </c>
      <c r="B8254" s="1">
        <v>45513.833333333336</v>
      </c>
      <c r="C8254" t="s">
        <v>7</v>
      </c>
      <c r="D8254" t="s">
        <v>8</v>
      </c>
      <c r="E8254" t="s">
        <v>8796</v>
      </c>
      <c r="F8254">
        <v>635</v>
      </c>
      <c r="G8254">
        <v>0.223</v>
      </c>
      <c r="H8254">
        <v>0</v>
      </c>
      <c r="J8254" s="1" t="str">
        <f t="shared" si="129"/>
        <v>2024-08-09-20</v>
      </c>
    </row>
    <row r="8255" spans="1:10" x14ac:dyDescent="0.45">
      <c r="A8255">
        <v>9028755</v>
      </c>
      <c r="B8255" s="1">
        <v>45513.875</v>
      </c>
      <c r="C8255" t="s">
        <v>7</v>
      </c>
      <c r="D8255" t="s">
        <v>8</v>
      </c>
      <c r="E8255" t="s">
        <v>8796</v>
      </c>
      <c r="F8255">
        <v>635</v>
      </c>
      <c r="G8255">
        <v>0.156</v>
      </c>
      <c r="H8255">
        <v>0</v>
      </c>
      <c r="J8255" s="1" t="str">
        <f t="shared" si="129"/>
        <v>2024-08-09-21</v>
      </c>
    </row>
    <row r="8256" spans="1:10" x14ac:dyDescent="0.45">
      <c r="A8256">
        <v>9029806</v>
      </c>
      <c r="B8256" s="1">
        <v>45513.916666666664</v>
      </c>
      <c r="C8256" t="s">
        <v>7</v>
      </c>
      <c r="D8256" t="s">
        <v>8</v>
      </c>
      <c r="E8256" t="s">
        <v>8796</v>
      </c>
      <c r="F8256">
        <v>635</v>
      </c>
      <c r="G8256">
        <v>0.13400000000000001</v>
      </c>
      <c r="H8256">
        <v>0</v>
      </c>
      <c r="J8256" s="1" t="str">
        <f t="shared" si="129"/>
        <v>2024-08-09-22</v>
      </c>
    </row>
    <row r="8257" spans="1:10" x14ac:dyDescent="0.45">
      <c r="A8257">
        <v>9030881</v>
      </c>
      <c r="B8257" s="1">
        <v>45513.958333333336</v>
      </c>
      <c r="C8257" t="s">
        <v>7</v>
      </c>
      <c r="D8257" t="s">
        <v>8</v>
      </c>
      <c r="E8257" t="s">
        <v>8796</v>
      </c>
      <c r="F8257">
        <v>635</v>
      </c>
      <c r="G8257">
        <v>0.14599999999999999</v>
      </c>
      <c r="H8257">
        <v>0</v>
      </c>
      <c r="J8257" s="1" t="str">
        <f t="shared" si="129"/>
        <v>2024-08-09-23</v>
      </c>
    </row>
    <row r="8258" spans="1:10" x14ac:dyDescent="0.45">
      <c r="A8258">
        <v>9031204</v>
      </c>
      <c r="B8258" s="1">
        <v>45514</v>
      </c>
      <c r="C8258" t="s">
        <v>7</v>
      </c>
      <c r="D8258" t="s">
        <v>8</v>
      </c>
      <c r="E8258" t="s">
        <v>8796</v>
      </c>
      <c r="F8258">
        <v>635</v>
      </c>
      <c r="G8258">
        <v>0.184</v>
      </c>
      <c r="H8258">
        <v>0</v>
      </c>
      <c r="J8258" s="1" t="str">
        <f t="shared" si="129"/>
        <v>2024-08-10-00</v>
      </c>
    </row>
    <row r="8259" spans="1:10" x14ac:dyDescent="0.45">
      <c r="A8259">
        <v>9032609</v>
      </c>
      <c r="B8259" s="1">
        <v>45514.041666666664</v>
      </c>
      <c r="C8259" t="s">
        <v>7</v>
      </c>
      <c r="D8259" t="s">
        <v>8</v>
      </c>
      <c r="E8259" t="s">
        <v>8796</v>
      </c>
      <c r="F8259">
        <v>635</v>
      </c>
      <c r="G8259">
        <v>0.18</v>
      </c>
      <c r="H8259">
        <v>0</v>
      </c>
      <c r="J8259" s="1" t="str">
        <f t="shared" ref="J8259:J8322" si="130">TEXT(YEAR(B8259),"0000")&amp;"-"&amp;TEXT(MONTH(B8259),"00")&amp;"-"&amp;TEXT(DAY(B8259),"00")&amp;"-"&amp;TEXT(HOUR(B8259),"00")</f>
        <v>2024-08-10-01</v>
      </c>
    </row>
    <row r="8260" spans="1:10" x14ac:dyDescent="0.45">
      <c r="A8260">
        <v>9034119</v>
      </c>
      <c r="B8260" s="1">
        <v>45514.083333333336</v>
      </c>
      <c r="C8260" t="s">
        <v>7</v>
      </c>
      <c r="D8260" t="s">
        <v>8</v>
      </c>
      <c r="E8260" t="s">
        <v>8796</v>
      </c>
      <c r="F8260">
        <v>635</v>
      </c>
      <c r="G8260">
        <v>0.23899999999999999</v>
      </c>
      <c r="H8260">
        <v>0</v>
      </c>
      <c r="J8260" s="1" t="str">
        <f t="shared" si="130"/>
        <v>2024-08-10-02</v>
      </c>
    </row>
    <row r="8261" spans="1:10" x14ac:dyDescent="0.45">
      <c r="A8261">
        <v>9034746</v>
      </c>
      <c r="B8261" s="1">
        <v>45514.125</v>
      </c>
      <c r="C8261" t="s">
        <v>7</v>
      </c>
      <c r="D8261" t="s">
        <v>8</v>
      </c>
      <c r="E8261" t="s">
        <v>8796</v>
      </c>
      <c r="F8261">
        <v>635</v>
      </c>
      <c r="G8261">
        <v>0.182</v>
      </c>
      <c r="H8261">
        <v>1.0999999999999999E-2</v>
      </c>
      <c r="J8261" s="1" t="str">
        <f t="shared" si="130"/>
        <v>2024-08-10-03</v>
      </c>
    </row>
    <row r="8262" spans="1:10" x14ac:dyDescent="0.45">
      <c r="A8262">
        <v>9035976</v>
      </c>
      <c r="B8262" s="1">
        <v>45514.166666666664</v>
      </c>
      <c r="C8262" t="s">
        <v>7</v>
      </c>
      <c r="D8262" t="s">
        <v>8</v>
      </c>
      <c r="E8262" t="s">
        <v>8796</v>
      </c>
      <c r="F8262">
        <v>635</v>
      </c>
      <c r="G8262">
        <v>9.8000000000000004E-2</v>
      </c>
      <c r="H8262">
        <v>0.22500000000000001</v>
      </c>
      <c r="J8262" s="1" t="str">
        <f t="shared" si="130"/>
        <v>2024-08-10-04</v>
      </c>
    </row>
    <row r="8263" spans="1:10" x14ac:dyDescent="0.45">
      <c r="A8263">
        <v>9036879</v>
      </c>
      <c r="B8263" s="1">
        <v>45514.208333333336</v>
      </c>
      <c r="C8263" t="s">
        <v>7</v>
      </c>
      <c r="D8263" t="s">
        <v>8</v>
      </c>
      <c r="E8263" t="s">
        <v>8796</v>
      </c>
      <c r="F8263">
        <v>635</v>
      </c>
      <c r="G8263">
        <v>0.10100000000000001</v>
      </c>
      <c r="H8263">
        <v>0.495</v>
      </c>
      <c r="J8263" s="1" t="str">
        <f t="shared" si="130"/>
        <v>2024-08-10-05</v>
      </c>
    </row>
    <row r="8264" spans="1:10" x14ac:dyDescent="0.45">
      <c r="A8264">
        <v>9037815</v>
      </c>
      <c r="B8264" s="1">
        <v>45514.25</v>
      </c>
      <c r="C8264" t="s">
        <v>7</v>
      </c>
      <c r="D8264" t="s">
        <v>8</v>
      </c>
      <c r="E8264" t="s">
        <v>8796</v>
      </c>
      <c r="F8264">
        <v>635</v>
      </c>
      <c r="G8264">
        <v>0</v>
      </c>
      <c r="H8264">
        <v>1.0209999999999999</v>
      </c>
      <c r="J8264" s="1" t="str">
        <f t="shared" si="130"/>
        <v>2024-08-10-06</v>
      </c>
    </row>
    <row r="8265" spans="1:10" x14ac:dyDescent="0.45">
      <c r="A8265">
        <v>9039540</v>
      </c>
      <c r="B8265" s="1">
        <v>45514.291666666664</v>
      </c>
      <c r="C8265" t="s">
        <v>7</v>
      </c>
      <c r="D8265" t="s">
        <v>8</v>
      </c>
      <c r="E8265" t="s">
        <v>8796</v>
      </c>
      <c r="F8265">
        <v>635</v>
      </c>
      <c r="G8265">
        <v>0</v>
      </c>
      <c r="H8265">
        <v>1.3680000000000001</v>
      </c>
      <c r="J8265" s="1" t="str">
        <f t="shared" si="130"/>
        <v>2024-08-10-07</v>
      </c>
    </row>
    <row r="8266" spans="1:10" x14ac:dyDescent="0.45">
      <c r="A8266">
        <v>9040235</v>
      </c>
      <c r="B8266" s="1">
        <v>45514.333333333336</v>
      </c>
      <c r="C8266" t="s">
        <v>7</v>
      </c>
      <c r="D8266" t="s">
        <v>8</v>
      </c>
      <c r="E8266" t="s">
        <v>8796</v>
      </c>
      <c r="F8266">
        <v>635</v>
      </c>
      <c r="G8266">
        <v>0</v>
      </c>
      <c r="H8266">
        <v>3.1760000000000002</v>
      </c>
      <c r="J8266" s="1" t="str">
        <f t="shared" si="130"/>
        <v>2024-08-10-08</v>
      </c>
    </row>
    <row r="8267" spans="1:10" x14ac:dyDescent="0.45">
      <c r="A8267">
        <v>9040953</v>
      </c>
      <c r="B8267" s="1">
        <v>45514.375</v>
      </c>
      <c r="C8267" t="s">
        <v>7</v>
      </c>
      <c r="D8267" t="s">
        <v>8</v>
      </c>
      <c r="E8267" t="s">
        <v>8796</v>
      </c>
      <c r="F8267">
        <v>635</v>
      </c>
      <c r="G8267">
        <v>1.7000000000000001E-2</v>
      </c>
      <c r="H8267">
        <v>3.161</v>
      </c>
      <c r="J8267" s="1" t="str">
        <f t="shared" si="130"/>
        <v>2024-08-10-09</v>
      </c>
    </row>
    <row r="8268" spans="1:10" x14ac:dyDescent="0.45">
      <c r="A8268">
        <v>9042929</v>
      </c>
      <c r="B8268" s="1">
        <v>45514.416666666664</v>
      </c>
      <c r="C8268" t="s">
        <v>7</v>
      </c>
      <c r="D8268" t="s">
        <v>8</v>
      </c>
      <c r="E8268" t="s">
        <v>8796</v>
      </c>
      <c r="F8268">
        <v>635</v>
      </c>
      <c r="G8268">
        <v>0.17100000000000001</v>
      </c>
      <c r="H8268">
        <v>3.351</v>
      </c>
      <c r="J8268" s="1" t="str">
        <f t="shared" si="130"/>
        <v>2024-08-10-10</v>
      </c>
    </row>
    <row r="8269" spans="1:10" x14ac:dyDescent="0.45">
      <c r="A8269">
        <v>9043424</v>
      </c>
      <c r="B8269" s="1">
        <v>45514.458333333336</v>
      </c>
      <c r="C8269" t="s">
        <v>7</v>
      </c>
      <c r="D8269" t="s">
        <v>8</v>
      </c>
      <c r="E8269" t="s">
        <v>8796</v>
      </c>
      <c r="F8269">
        <v>635</v>
      </c>
      <c r="G8269">
        <v>0.153</v>
      </c>
      <c r="H8269">
        <v>3.3109999999999999</v>
      </c>
      <c r="J8269" s="1" t="str">
        <f t="shared" si="130"/>
        <v>2024-08-10-11</v>
      </c>
    </row>
    <row r="8270" spans="1:10" x14ac:dyDescent="0.45">
      <c r="A8270">
        <v>9044912</v>
      </c>
      <c r="B8270" s="1">
        <v>45514.5</v>
      </c>
      <c r="C8270" t="s">
        <v>7</v>
      </c>
      <c r="D8270" t="s">
        <v>8</v>
      </c>
      <c r="E8270" t="s">
        <v>8796</v>
      </c>
      <c r="F8270">
        <v>635</v>
      </c>
      <c r="G8270">
        <v>0</v>
      </c>
      <c r="H8270">
        <v>2.5459999999999998</v>
      </c>
      <c r="J8270" s="1" t="str">
        <f t="shared" si="130"/>
        <v>2024-08-10-12</v>
      </c>
    </row>
    <row r="8271" spans="1:10" x14ac:dyDescent="0.45">
      <c r="A8271">
        <v>9045667</v>
      </c>
      <c r="B8271" s="1">
        <v>45514.541666666664</v>
      </c>
      <c r="C8271" t="s">
        <v>7</v>
      </c>
      <c r="D8271" t="s">
        <v>8</v>
      </c>
      <c r="E8271" t="s">
        <v>8796</v>
      </c>
      <c r="F8271">
        <v>635</v>
      </c>
      <c r="G8271">
        <v>7.0000000000000001E-3</v>
      </c>
      <c r="H8271">
        <v>2.1819999999999999</v>
      </c>
      <c r="J8271" s="1" t="str">
        <f t="shared" si="130"/>
        <v>2024-08-10-13</v>
      </c>
    </row>
    <row r="8272" spans="1:10" x14ac:dyDescent="0.45">
      <c r="A8272">
        <v>9046441</v>
      </c>
      <c r="B8272" s="1">
        <v>45514.583333333336</v>
      </c>
      <c r="C8272" t="s">
        <v>7</v>
      </c>
      <c r="D8272" t="s">
        <v>8</v>
      </c>
      <c r="E8272" t="s">
        <v>8796</v>
      </c>
      <c r="F8272">
        <v>635</v>
      </c>
      <c r="G8272">
        <v>7.2999999999999995E-2</v>
      </c>
      <c r="H8272">
        <v>2.452</v>
      </c>
      <c r="J8272" s="1" t="str">
        <f t="shared" si="130"/>
        <v>2024-08-10-14</v>
      </c>
    </row>
    <row r="8273" spans="1:10" x14ac:dyDescent="0.45">
      <c r="A8273">
        <v>9048272</v>
      </c>
      <c r="B8273" s="1">
        <v>45514.625</v>
      </c>
      <c r="C8273" t="s">
        <v>7</v>
      </c>
      <c r="D8273" t="s">
        <v>8</v>
      </c>
      <c r="E8273" t="s">
        <v>8796</v>
      </c>
      <c r="F8273">
        <v>635</v>
      </c>
      <c r="G8273">
        <v>0.438</v>
      </c>
      <c r="H8273">
        <v>1.3420000000000001</v>
      </c>
      <c r="J8273" s="1" t="str">
        <f t="shared" si="130"/>
        <v>2024-08-10-15</v>
      </c>
    </row>
    <row r="8274" spans="1:10" x14ac:dyDescent="0.45">
      <c r="A8274">
        <v>9048887</v>
      </c>
      <c r="B8274" s="1">
        <v>45514.666666666664</v>
      </c>
      <c r="C8274" t="s">
        <v>7</v>
      </c>
      <c r="D8274" t="s">
        <v>8</v>
      </c>
      <c r="E8274" t="s">
        <v>8796</v>
      </c>
      <c r="F8274">
        <v>635</v>
      </c>
      <c r="G8274">
        <v>1.9E-2</v>
      </c>
      <c r="H8274">
        <v>0.34599999999999997</v>
      </c>
      <c r="J8274" s="1" t="str">
        <f t="shared" si="130"/>
        <v>2024-08-10-16</v>
      </c>
    </row>
    <row r="8275" spans="1:10" x14ac:dyDescent="0.45">
      <c r="A8275">
        <v>9050335</v>
      </c>
      <c r="B8275" s="1">
        <v>45514.708333333336</v>
      </c>
      <c r="C8275" t="s">
        <v>7</v>
      </c>
      <c r="D8275" t="s">
        <v>8</v>
      </c>
      <c r="E8275" t="s">
        <v>8796</v>
      </c>
      <c r="F8275">
        <v>635</v>
      </c>
      <c r="G8275">
        <v>0.20499999999999999</v>
      </c>
      <c r="H8275">
        <v>3.7999999999999999E-2</v>
      </c>
      <c r="J8275" s="1" t="str">
        <f t="shared" si="130"/>
        <v>2024-08-10-17</v>
      </c>
    </row>
    <row r="8276" spans="1:10" x14ac:dyDescent="0.45">
      <c r="A8276">
        <v>9051294</v>
      </c>
      <c r="B8276" s="1">
        <v>45514.75</v>
      </c>
      <c r="C8276" t="s">
        <v>7</v>
      </c>
      <c r="D8276" t="s">
        <v>8</v>
      </c>
      <c r="E8276" t="s">
        <v>8796</v>
      </c>
      <c r="F8276">
        <v>635</v>
      </c>
      <c r="G8276">
        <v>0.29699999999999999</v>
      </c>
      <c r="H8276">
        <v>0</v>
      </c>
      <c r="J8276" s="1" t="str">
        <f t="shared" si="130"/>
        <v>2024-08-10-18</v>
      </c>
    </row>
    <row r="8277" spans="1:10" x14ac:dyDescent="0.45">
      <c r="A8277">
        <v>9052168</v>
      </c>
      <c r="B8277" s="1">
        <v>45514.791666666664</v>
      </c>
      <c r="C8277" t="s">
        <v>7</v>
      </c>
      <c r="D8277" t="s">
        <v>8</v>
      </c>
      <c r="E8277" t="s">
        <v>8796</v>
      </c>
      <c r="F8277">
        <v>635</v>
      </c>
      <c r="G8277">
        <v>0.32800000000000001</v>
      </c>
      <c r="H8277">
        <v>0</v>
      </c>
      <c r="J8277" s="1" t="str">
        <f t="shared" si="130"/>
        <v>2024-08-10-19</v>
      </c>
    </row>
    <row r="8278" spans="1:10" x14ac:dyDescent="0.45">
      <c r="A8278">
        <v>9053612</v>
      </c>
      <c r="B8278" s="1">
        <v>45514.833333333336</v>
      </c>
      <c r="C8278" t="s">
        <v>7</v>
      </c>
      <c r="D8278" t="s">
        <v>8</v>
      </c>
      <c r="E8278" t="s">
        <v>8796</v>
      </c>
      <c r="F8278">
        <v>635</v>
      </c>
      <c r="G8278">
        <v>0.249</v>
      </c>
      <c r="H8278">
        <v>0</v>
      </c>
      <c r="J8278" s="1" t="str">
        <f t="shared" si="130"/>
        <v>2024-08-10-20</v>
      </c>
    </row>
    <row r="8279" spans="1:10" x14ac:dyDescent="0.45">
      <c r="A8279">
        <v>9054598</v>
      </c>
      <c r="B8279" s="1">
        <v>45514.875</v>
      </c>
      <c r="C8279" t="s">
        <v>7</v>
      </c>
      <c r="D8279" t="s">
        <v>8</v>
      </c>
      <c r="E8279" t="s">
        <v>8796</v>
      </c>
      <c r="F8279">
        <v>635</v>
      </c>
      <c r="G8279">
        <v>0.22600000000000001</v>
      </c>
      <c r="H8279">
        <v>0</v>
      </c>
      <c r="J8279" s="1" t="str">
        <f t="shared" si="130"/>
        <v>2024-08-10-21</v>
      </c>
    </row>
    <row r="8280" spans="1:10" x14ac:dyDescent="0.45">
      <c r="A8280">
        <v>9055569</v>
      </c>
      <c r="B8280" s="1">
        <v>45514.916666666664</v>
      </c>
      <c r="C8280" t="s">
        <v>7</v>
      </c>
      <c r="D8280" t="s">
        <v>8</v>
      </c>
      <c r="E8280" t="s">
        <v>8796</v>
      </c>
      <c r="F8280">
        <v>635</v>
      </c>
      <c r="G8280">
        <v>0.32</v>
      </c>
      <c r="H8280">
        <v>0</v>
      </c>
      <c r="J8280" s="1" t="str">
        <f t="shared" si="130"/>
        <v>2024-08-10-22</v>
      </c>
    </row>
    <row r="8281" spans="1:10" x14ac:dyDescent="0.45">
      <c r="A8281">
        <v>9056299</v>
      </c>
      <c r="B8281" s="1">
        <v>45514.958333333336</v>
      </c>
      <c r="C8281" t="s">
        <v>7</v>
      </c>
      <c r="D8281" t="s">
        <v>8</v>
      </c>
      <c r="E8281" t="s">
        <v>8796</v>
      </c>
      <c r="F8281">
        <v>635</v>
      </c>
      <c r="G8281">
        <v>0.218</v>
      </c>
      <c r="H8281">
        <v>0</v>
      </c>
      <c r="J8281" s="1" t="str">
        <f t="shared" si="130"/>
        <v>2024-08-10-23</v>
      </c>
    </row>
    <row r="8282" spans="1:10" x14ac:dyDescent="0.45">
      <c r="A8282">
        <v>9058339</v>
      </c>
      <c r="B8282" s="1">
        <v>45515</v>
      </c>
      <c r="C8282" t="s">
        <v>7</v>
      </c>
      <c r="D8282" t="s">
        <v>8</v>
      </c>
      <c r="E8282" t="s">
        <v>8796</v>
      </c>
      <c r="F8282">
        <v>635</v>
      </c>
      <c r="G8282">
        <v>0.21099999999999999</v>
      </c>
      <c r="H8282">
        <v>0</v>
      </c>
      <c r="J8282" s="1" t="str">
        <f t="shared" si="130"/>
        <v>2024-08-11-00</v>
      </c>
    </row>
    <row r="8283" spans="1:10" x14ac:dyDescent="0.45">
      <c r="A8283">
        <v>9059064</v>
      </c>
      <c r="B8283" s="1">
        <v>45515.041666666664</v>
      </c>
      <c r="C8283" t="s">
        <v>7</v>
      </c>
      <c r="D8283" t="s">
        <v>8</v>
      </c>
      <c r="E8283" t="s">
        <v>8796</v>
      </c>
      <c r="F8283">
        <v>635</v>
      </c>
      <c r="G8283">
        <v>0.13300000000000001</v>
      </c>
      <c r="H8283">
        <v>0</v>
      </c>
      <c r="J8283" s="1" t="str">
        <f t="shared" si="130"/>
        <v>2024-08-11-01</v>
      </c>
    </row>
    <row r="8284" spans="1:10" x14ac:dyDescent="0.45">
      <c r="A8284">
        <v>9059662</v>
      </c>
      <c r="B8284" s="1">
        <v>45515.083333333336</v>
      </c>
      <c r="C8284" t="s">
        <v>7</v>
      </c>
      <c r="D8284" t="s">
        <v>8</v>
      </c>
      <c r="E8284" t="s">
        <v>8796</v>
      </c>
      <c r="F8284">
        <v>635</v>
      </c>
      <c r="G8284">
        <v>0.11</v>
      </c>
      <c r="H8284">
        <v>0</v>
      </c>
      <c r="J8284" s="1" t="str">
        <f t="shared" si="130"/>
        <v>2024-08-11-02</v>
      </c>
    </row>
    <row r="8285" spans="1:10" x14ac:dyDescent="0.45">
      <c r="A8285">
        <v>9061024</v>
      </c>
      <c r="B8285" s="1">
        <v>45515.125</v>
      </c>
      <c r="C8285" t="s">
        <v>7</v>
      </c>
      <c r="D8285" t="s">
        <v>8</v>
      </c>
      <c r="E8285" t="s">
        <v>8796</v>
      </c>
      <c r="F8285">
        <v>635</v>
      </c>
      <c r="G8285">
        <v>0.221</v>
      </c>
      <c r="H8285">
        <v>5.1999999999999998E-2</v>
      </c>
      <c r="J8285" s="1" t="str">
        <f t="shared" si="130"/>
        <v>2024-08-11-03</v>
      </c>
    </row>
    <row r="8286" spans="1:10" x14ac:dyDescent="0.45">
      <c r="A8286">
        <v>9062760</v>
      </c>
      <c r="B8286" s="1">
        <v>45515.166666666664</v>
      </c>
      <c r="C8286" t="s">
        <v>7</v>
      </c>
      <c r="D8286" t="s">
        <v>8</v>
      </c>
      <c r="E8286" t="s">
        <v>8796</v>
      </c>
      <c r="F8286">
        <v>635</v>
      </c>
      <c r="G8286">
        <v>4.2999999999999997E-2</v>
      </c>
      <c r="H8286">
        <v>0.27</v>
      </c>
      <c r="J8286" s="1" t="str">
        <f t="shared" si="130"/>
        <v>2024-08-11-04</v>
      </c>
    </row>
    <row r="8287" spans="1:10" x14ac:dyDescent="0.45">
      <c r="A8287">
        <v>9063110</v>
      </c>
      <c r="B8287" s="1">
        <v>45515.208333333336</v>
      </c>
      <c r="C8287" t="s">
        <v>7</v>
      </c>
      <c r="D8287" t="s">
        <v>8</v>
      </c>
      <c r="E8287" t="s">
        <v>8796</v>
      </c>
      <c r="F8287">
        <v>635</v>
      </c>
      <c r="G8287">
        <v>2E-3</v>
      </c>
      <c r="H8287">
        <v>1.0349999999999999</v>
      </c>
      <c r="J8287" s="1" t="str">
        <f t="shared" si="130"/>
        <v>2024-08-11-05</v>
      </c>
    </row>
    <row r="8288" spans="1:10" x14ac:dyDescent="0.45">
      <c r="A8288">
        <v>9064495</v>
      </c>
      <c r="B8288" s="1">
        <v>45515.25</v>
      </c>
      <c r="C8288" t="s">
        <v>7</v>
      </c>
      <c r="D8288" t="s">
        <v>8</v>
      </c>
      <c r="E8288" t="s">
        <v>8796</v>
      </c>
      <c r="F8288">
        <v>635</v>
      </c>
      <c r="G8288">
        <v>0</v>
      </c>
      <c r="H8288">
        <v>1.631</v>
      </c>
      <c r="J8288" s="1" t="str">
        <f t="shared" si="130"/>
        <v>2024-08-11-06</v>
      </c>
    </row>
    <row r="8289" spans="1:10" x14ac:dyDescent="0.45">
      <c r="A8289">
        <v>9065118</v>
      </c>
      <c r="B8289" s="1">
        <v>45515.291666666664</v>
      </c>
      <c r="C8289" t="s">
        <v>7</v>
      </c>
      <c r="D8289" t="s">
        <v>8</v>
      </c>
      <c r="E8289" t="s">
        <v>8796</v>
      </c>
      <c r="F8289">
        <v>635</v>
      </c>
      <c r="G8289">
        <v>0</v>
      </c>
      <c r="H8289">
        <v>2.5920000000000001</v>
      </c>
      <c r="J8289" s="1" t="str">
        <f t="shared" si="130"/>
        <v>2024-08-11-07</v>
      </c>
    </row>
    <row r="8290" spans="1:10" x14ac:dyDescent="0.45">
      <c r="A8290">
        <v>9067012</v>
      </c>
      <c r="B8290" s="1">
        <v>45515.333333333336</v>
      </c>
      <c r="C8290" t="s">
        <v>7</v>
      </c>
      <c r="D8290" t="s">
        <v>8</v>
      </c>
      <c r="E8290" t="s">
        <v>8796</v>
      </c>
      <c r="F8290">
        <v>635</v>
      </c>
      <c r="G8290">
        <v>0</v>
      </c>
      <c r="H8290">
        <v>1.88</v>
      </c>
      <c r="J8290" s="1" t="str">
        <f t="shared" si="130"/>
        <v>2024-08-11-08</v>
      </c>
    </row>
    <row r="8291" spans="1:10" x14ac:dyDescent="0.45">
      <c r="A8291">
        <v>9067979</v>
      </c>
      <c r="B8291" s="1">
        <v>45515.375</v>
      </c>
      <c r="C8291" t="s">
        <v>7</v>
      </c>
      <c r="D8291" t="s">
        <v>8</v>
      </c>
      <c r="E8291" t="s">
        <v>8796</v>
      </c>
      <c r="F8291">
        <v>635</v>
      </c>
      <c r="G8291">
        <v>0</v>
      </c>
      <c r="H8291">
        <v>2.9009999999999998</v>
      </c>
      <c r="J8291" s="1" t="str">
        <f t="shared" si="130"/>
        <v>2024-08-11-09</v>
      </c>
    </row>
    <row r="8292" spans="1:10" x14ac:dyDescent="0.45">
      <c r="A8292">
        <v>9068336</v>
      </c>
      <c r="B8292" s="1">
        <v>45515.416666666664</v>
      </c>
      <c r="C8292" t="s">
        <v>7</v>
      </c>
      <c r="D8292" t="s">
        <v>8</v>
      </c>
      <c r="E8292" t="s">
        <v>8796</v>
      </c>
      <c r="F8292">
        <v>635</v>
      </c>
      <c r="G8292">
        <v>0</v>
      </c>
      <c r="H8292">
        <v>2.6339999999999999</v>
      </c>
      <c r="J8292" s="1" t="str">
        <f t="shared" si="130"/>
        <v>2024-08-11-10</v>
      </c>
    </row>
    <row r="8293" spans="1:10" x14ac:dyDescent="0.45">
      <c r="A8293">
        <v>9070409</v>
      </c>
      <c r="B8293" s="1">
        <v>45515.458333333336</v>
      </c>
      <c r="C8293" t="s">
        <v>7</v>
      </c>
      <c r="D8293" t="s">
        <v>8</v>
      </c>
      <c r="E8293" t="s">
        <v>8796</v>
      </c>
      <c r="F8293">
        <v>635</v>
      </c>
      <c r="G8293">
        <v>0</v>
      </c>
      <c r="H8293">
        <v>3.3260000000000001</v>
      </c>
      <c r="J8293" s="1" t="str">
        <f t="shared" si="130"/>
        <v>2024-08-11-11</v>
      </c>
    </row>
    <row r="8294" spans="1:10" x14ac:dyDescent="0.45">
      <c r="A8294">
        <v>9071237</v>
      </c>
      <c r="B8294" s="1">
        <v>45515.5</v>
      </c>
      <c r="C8294" t="s">
        <v>7</v>
      </c>
      <c r="D8294" t="s">
        <v>8</v>
      </c>
      <c r="E8294" t="s">
        <v>8796</v>
      </c>
      <c r="F8294">
        <v>635</v>
      </c>
      <c r="G8294">
        <v>0.11</v>
      </c>
      <c r="H8294">
        <v>2.3039999999999998</v>
      </c>
      <c r="J8294" s="1" t="str">
        <f t="shared" si="130"/>
        <v>2024-08-11-12</v>
      </c>
    </row>
    <row r="8295" spans="1:10" x14ac:dyDescent="0.45">
      <c r="A8295">
        <v>9072530</v>
      </c>
      <c r="B8295" s="1">
        <v>45515.541666666664</v>
      </c>
      <c r="C8295" t="s">
        <v>7</v>
      </c>
      <c r="D8295" t="s">
        <v>8</v>
      </c>
      <c r="E8295" t="s">
        <v>8796</v>
      </c>
      <c r="F8295">
        <v>635</v>
      </c>
      <c r="G8295">
        <v>0.246</v>
      </c>
      <c r="H8295">
        <v>2.262</v>
      </c>
      <c r="J8295" s="1" t="str">
        <f t="shared" si="130"/>
        <v>2024-08-11-13</v>
      </c>
    </row>
    <row r="8296" spans="1:10" x14ac:dyDescent="0.45">
      <c r="A8296">
        <v>9072829</v>
      </c>
      <c r="B8296" s="1">
        <v>45515.583333333336</v>
      </c>
      <c r="C8296" t="s">
        <v>7</v>
      </c>
      <c r="D8296" t="s">
        <v>8</v>
      </c>
      <c r="E8296" t="s">
        <v>8796</v>
      </c>
      <c r="F8296">
        <v>635</v>
      </c>
      <c r="G8296">
        <v>1.252</v>
      </c>
      <c r="H8296">
        <v>1.244</v>
      </c>
      <c r="J8296" s="1" t="str">
        <f t="shared" si="130"/>
        <v>2024-08-11-14</v>
      </c>
    </row>
    <row r="8297" spans="1:10" x14ac:dyDescent="0.45">
      <c r="A8297">
        <v>9073948</v>
      </c>
      <c r="B8297" s="1">
        <v>45515.625</v>
      </c>
      <c r="C8297" t="s">
        <v>7</v>
      </c>
      <c r="D8297" t="s">
        <v>8</v>
      </c>
      <c r="E8297" t="s">
        <v>8796</v>
      </c>
      <c r="F8297">
        <v>635</v>
      </c>
      <c r="G8297">
        <v>9.4E-2</v>
      </c>
      <c r="H8297">
        <v>0.92</v>
      </c>
      <c r="J8297" s="1" t="str">
        <f t="shared" si="130"/>
        <v>2024-08-11-15</v>
      </c>
    </row>
    <row r="8298" spans="1:10" x14ac:dyDescent="0.45">
      <c r="A8298">
        <v>9075141</v>
      </c>
      <c r="B8298" s="1">
        <v>45515.666666666664</v>
      </c>
      <c r="C8298" t="s">
        <v>7</v>
      </c>
      <c r="D8298" t="s">
        <v>8</v>
      </c>
      <c r="E8298" t="s">
        <v>8796</v>
      </c>
      <c r="F8298">
        <v>635</v>
      </c>
      <c r="G8298">
        <v>1.9E-2</v>
      </c>
      <c r="H8298">
        <v>0.42399999999999999</v>
      </c>
      <c r="J8298" s="1" t="str">
        <f t="shared" si="130"/>
        <v>2024-08-11-16</v>
      </c>
    </row>
    <row r="8299" spans="1:10" x14ac:dyDescent="0.45">
      <c r="A8299">
        <v>9076955</v>
      </c>
      <c r="B8299" s="1">
        <v>45515.708333333336</v>
      </c>
      <c r="C8299" t="s">
        <v>7</v>
      </c>
      <c r="D8299" t="s">
        <v>8</v>
      </c>
      <c r="E8299" t="s">
        <v>8796</v>
      </c>
      <c r="F8299">
        <v>635</v>
      </c>
      <c r="G8299">
        <v>0.19</v>
      </c>
      <c r="H8299">
        <v>3.2000000000000001E-2</v>
      </c>
      <c r="J8299" s="1" t="str">
        <f t="shared" si="130"/>
        <v>2024-08-11-17</v>
      </c>
    </row>
    <row r="8300" spans="1:10" x14ac:dyDescent="0.45">
      <c r="A8300">
        <v>9077805</v>
      </c>
      <c r="B8300" s="1">
        <v>45515.75</v>
      </c>
      <c r="C8300" t="s">
        <v>7</v>
      </c>
      <c r="D8300" t="s">
        <v>8</v>
      </c>
      <c r="E8300" t="s">
        <v>8796</v>
      </c>
      <c r="F8300">
        <v>635</v>
      </c>
      <c r="G8300">
        <v>0.307</v>
      </c>
      <c r="H8300">
        <v>0</v>
      </c>
      <c r="J8300" s="1" t="str">
        <f t="shared" si="130"/>
        <v>2024-08-11-18</v>
      </c>
    </row>
    <row r="8301" spans="1:10" x14ac:dyDescent="0.45">
      <c r="A8301">
        <v>9078707</v>
      </c>
      <c r="B8301" s="1">
        <v>45515.791666666664</v>
      </c>
      <c r="C8301" t="s">
        <v>7</v>
      </c>
      <c r="D8301" t="s">
        <v>8</v>
      </c>
      <c r="E8301" t="s">
        <v>8796</v>
      </c>
      <c r="F8301">
        <v>635</v>
      </c>
      <c r="G8301">
        <v>0.29899999999999999</v>
      </c>
      <c r="H8301">
        <v>0</v>
      </c>
      <c r="J8301" s="1" t="str">
        <f t="shared" si="130"/>
        <v>2024-08-11-19</v>
      </c>
    </row>
    <row r="8302" spans="1:10" x14ac:dyDescent="0.45">
      <c r="A8302">
        <v>9080122</v>
      </c>
      <c r="B8302" s="1">
        <v>45515.833333333336</v>
      </c>
      <c r="C8302" t="s">
        <v>7</v>
      </c>
      <c r="D8302" t="s">
        <v>8</v>
      </c>
      <c r="E8302" t="s">
        <v>8796</v>
      </c>
      <c r="F8302">
        <v>635</v>
      </c>
      <c r="G8302">
        <v>0.191</v>
      </c>
      <c r="H8302">
        <v>0</v>
      </c>
      <c r="J8302" s="1" t="str">
        <f t="shared" si="130"/>
        <v>2024-08-11-20</v>
      </c>
    </row>
    <row r="8303" spans="1:10" x14ac:dyDescent="0.45">
      <c r="A8303">
        <v>9081102</v>
      </c>
      <c r="B8303" s="1">
        <v>45515.875</v>
      </c>
      <c r="C8303" t="s">
        <v>7</v>
      </c>
      <c r="D8303" t="s">
        <v>8</v>
      </c>
      <c r="E8303" t="s">
        <v>8796</v>
      </c>
      <c r="F8303">
        <v>635</v>
      </c>
      <c r="G8303">
        <v>0.13700000000000001</v>
      </c>
      <c r="H8303">
        <v>0</v>
      </c>
      <c r="J8303" s="1" t="str">
        <f t="shared" si="130"/>
        <v>2024-08-11-21</v>
      </c>
    </row>
    <row r="8304" spans="1:10" x14ac:dyDescent="0.45">
      <c r="A8304">
        <v>9081837</v>
      </c>
      <c r="B8304" s="1">
        <v>45515.916666666664</v>
      </c>
      <c r="C8304" t="s">
        <v>7</v>
      </c>
      <c r="D8304" t="s">
        <v>8</v>
      </c>
      <c r="E8304" t="s">
        <v>8796</v>
      </c>
      <c r="F8304">
        <v>635</v>
      </c>
      <c r="G8304">
        <v>0.13</v>
      </c>
      <c r="H8304">
        <v>0</v>
      </c>
      <c r="J8304" s="1" t="str">
        <f t="shared" si="130"/>
        <v>2024-08-11-22</v>
      </c>
    </row>
    <row r="8305" spans="1:10" x14ac:dyDescent="0.45">
      <c r="A8305">
        <v>9082874</v>
      </c>
      <c r="B8305" s="1">
        <v>45515.958333333336</v>
      </c>
      <c r="C8305" t="s">
        <v>7</v>
      </c>
      <c r="D8305" t="s">
        <v>8</v>
      </c>
      <c r="E8305" t="s">
        <v>8796</v>
      </c>
      <c r="F8305">
        <v>635</v>
      </c>
      <c r="G8305">
        <v>0.161</v>
      </c>
      <c r="H8305">
        <v>0</v>
      </c>
      <c r="J8305" s="1" t="str">
        <f t="shared" si="130"/>
        <v>2024-08-11-23</v>
      </c>
    </row>
    <row r="8306" spans="1:10" x14ac:dyDescent="0.45">
      <c r="A8306">
        <v>9083694</v>
      </c>
      <c r="B8306" s="1">
        <v>45516</v>
      </c>
      <c r="C8306" t="s">
        <v>7</v>
      </c>
      <c r="D8306" t="s">
        <v>8</v>
      </c>
      <c r="E8306" t="s">
        <v>8796</v>
      </c>
      <c r="F8306">
        <v>635</v>
      </c>
      <c r="G8306">
        <v>0.08</v>
      </c>
      <c r="H8306">
        <v>0</v>
      </c>
      <c r="J8306" s="1" t="str">
        <f t="shared" si="130"/>
        <v>2024-08-12-00</v>
      </c>
    </row>
    <row r="8307" spans="1:10" x14ac:dyDescent="0.45">
      <c r="A8307">
        <v>9084670</v>
      </c>
      <c r="B8307" s="1">
        <v>45516.041666666664</v>
      </c>
      <c r="C8307" t="s">
        <v>7</v>
      </c>
      <c r="D8307" t="s">
        <v>8</v>
      </c>
      <c r="E8307" t="s">
        <v>8796</v>
      </c>
      <c r="F8307">
        <v>635</v>
      </c>
      <c r="G8307">
        <v>0.22700000000000001</v>
      </c>
      <c r="H8307">
        <v>0</v>
      </c>
      <c r="J8307" s="1" t="str">
        <f t="shared" si="130"/>
        <v>2024-08-12-01</v>
      </c>
    </row>
    <row r="8308" spans="1:10" x14ac:dyDescent="0.45">
      <c r="A8308">
        <v>9085776</v>
      </c>
      <c r="B8308" s="1">
        <v>45516.083333333336</v>
      </c>
      <c r="C8308" t="s">
        <v>7</v>
      </c>
      <c r="D8308" t="s">
        <v>8</v>
      </c>
      <c r="E8308" t="s">
        <v>8796</v>
      </c>
      <c r="F8308">
        <v>635</v>
      </c>
      <c r="G8308">
        <v>0.21</v>
      </c>
      <c r="H8308">
        <v>0</v>
      </c>
      <c r="J8308" s="1" t="str">
        <f t="shared" si="130"/>
        <v>2024-08-12-02</v>
      </c>
    </row>
    <row r="8309" spans="1:10" x14ac:dyDescent="0.45">
      <c r="A8309">
        <v>9086930</v>
      </c>
      <c r="B8309" s="1">
        <v>45516.125</v>
      </c>
      <c r="C8309" t="s">
        <v>7</v>
      </c>
      <c r="D8309" t="s">
        <v>8</v>
      </c>
      <c r="E8309" t="s">
        <v>8796</v>
      </c>
      <c r="F8309">
        <v>635</v>
      </c>
      <c r="G8309">
        <v>0.09</v>
      </c>
      <c r="H8309">
        <v>1.4999999999999999E-2</v>
      </c>
      <c r="J8309" s="1" t="str">
        <f t="shared" si="130"/>
        <v>2024-08-12-03</v>
      </c>
    </row>
    <row r="8310" spans="1:10" x14ac:dyDescent="0.45">
      <c r="A8310">
        <v>9089026</v>
      </c>
      <c r="B8310" s="1">
        <v>45516.166666666664</v>
      </c>
      <c r="C8310" t="s">
        <v>7</v>
      </c>
      <c r="D8310" t="s">
        <v>8</v>
      </c>
      <c r="E8310" t="s">
        <v>8796</v>
      </c>
      <c r="F8310">
        <v>635</v>
      </c>
      <c r="G8310">
        <v>0.14899999999999999</v>
      </c>
      <c r="H8310">
        <v>0.187</v>
      </c>
      <c r="J8310" s="1" t="str">
        <f t="shared" si="130"/>
        <v>2024-08-12-04</v>
      </c>
    </row>
    <row r="8311" spans="1:10" x14ac:dyDescent="0.45">
      <c r="A8311">
        <v>9089090</v>
      </c>
      <c r="B8311" s="1">
        <v>45516.208333333336</v>
      </c>
      <c r="C8311" t="s">
        <v>7</v>
      </c>
      <c r="D8311" t="s">
        <v>8</v>
      </c>
      <c r="E8311" t="s">
        <v>8796</v>
      </c>
      <c r="F8311">
        <v>635</v>
      </c>
      <c r="G8311">
        <v>0</v>
      </c>
      <c r="H8311">
        <v>1.0720000000000001</v>
      </c>
      <c r="J8311" s="1" t="str">
        <f t="shared" si="130"/>
        <v>2024-08-12-05</v>
      </c>
    </row>
    <row r="8312" spans="1:10" x14ac:dyDescent="0.45">
      <c r="A8312">
        <v>9090880</v>
      </c>
      <c r="B8312" s="1">
        <v>45516.25</v>
      </c>
      <c r="C8312" t="s">
        <v>7</v>
      </c>
      <c r="D8312" t="s">
        <v>8</v>
      </c>
      <c r="E8312" t="s">
        <v>8796</v>
      </c>
      <c r="F8312">
        <v>635</v>
      </c>
      <c r="G8312">
        <v>0</v>
      </c>
      <c r="H8312">
        <v>1.8340000000000001</v>
      </c>
      <c r="J8312" s="1" t="str">
        <f t="shared" si="130"/>
        <v>2024-08-12-06</v>
      </c>
    </row>
    <row r="8313" spans="1:10" x14ac:dyDescent="0.45">
      <c r="A8313">
        <v>9092230</v>
      </c>
      <c r="B8313" s="1">
        <v>45516.291666666664</v>
      </c>
      <c r="C8313" t="s">
        <v>7</v>
      </c>
      <c r="D8313" t="s">
        <v>8</v>
      </c>
      <c r="E8313" t="s">
        <v>8796</v>
      </c>
      <c r="F8313">
        <v>635</v>
      </c>
      <c r="G8313">
        <v>0</v>
      </c>
      <c r="H8313">
        <v>1.7649999999999999</v>
      </c>
      <c r="J8313" s="1" t="str">
        <f t="shared" si="130"/>
        <v>2024-08-12-07</v>
      </c>
    </row>
    <row r="8314" spans="1:10" x14ac:dyDescent="0.45">
      <c r="A8314">
        <v>9093010</v>
      </c>
      <c r="B8314" s="1">
        <v>45516.333333333336</v>
      </c>
      <c r="C8314" t="s">
        <v>7</v>
      </c>
      <c r="D8314" t="s">
        <v>8</v>
      </c>
      <c r="E8314" t="s">
        <v>8796</v>
      </c>
      <c r="F8314">
        <v>635</v>
      </c>
      <c r="G8314">
        <v>0</v>
      </c>
      <c r="H8314">
        <v>2.7869999999999999</v>
      </c>
      <c r="J8314" s="1" t="str">
        <f t="shared" si="130"/>
        <v>2024-08-12-08</v>
      </c>
    </row>
    <row r="8315" spans="1:10" x14ac:dyDescent="0.45">
      <c r="A8315">
        <v>9094310</v>
      </c>
      <c r="B8315" s="1">
        <v>45516.375</v>
      </c>
      <c r="C8315" t="s">
        <v>7</v>
      </c>
      <c r="D8315" t="s">
        <v>8</v>
      </c>
      <c r="E8315" t="s">
        <v>8796</v>
      </c>
      <c r="F8315">
        <v>635</v>
      </c>
      <c r="G8315">
        <v>0</v>
      </c>
      <c r="H8315">
        <v>3.32</v>
      </c>
      <c r="J8315" s="1" t="str">
        <f t="shared" si="130"/>
        <v>2024-08-12-09</v>
      </c>
    </row>
    <row r="8316" spans="1:10" x14ac:dyDescent="0.45">
      <c r="A8316">
        <v>9094587</v>
      </c>
      <c r="B8316" s="1">
        <v>45516.416666666664</v>
      </c>
      <c r="C8316" t="s">
        <v>7</v>
      </c>
      <c r="D8316" t="s">
        <v>8</v>
      </c>
      <c r="E8316" t="s">
        <v>8796</v>
      </c>
      <c r="F8316">
        <v>635</v>
      </c>
      <c r="G8316">
        <v>0</v>
      </c>
      <c r="H8316">
        <v>3.4169999999999998</v>
      </c>
      <c r="J8316" s="1" t="str">
        <f t="shared" si="130"/>
        <v>2024-08-12-10</v>
      </c>
    </row>
    <row r="8317" spans="1:10" x14ac:dyDescent="0.45">
      <c r="A8317">
        <v>9096501</v>
      </c>
      <c r="B8317" s="1">
        <v>45516.458333333336</v>
      </c>
      <c r="C8317" t="s">
        <v>7</v>
      </c>
      <c r="D8317" t="s">
        <v>8</v>
      </c>
      <c r="E8317" t="s">
        <v>8796</v>
      </c>
      <c r="F8317">
        <v>635</v>
      </c>
      <c r="G8317">
        <v>0</v>
      </c>
      <c r="H8317">
        <v>3.6259999999999999</v>
      </c>
      <c r="J8317" s="1" t="str">
        <f t="shared" si="130"/>
        <v>2024-08-12-11</v>
      </c>
    </row>
    <row r="8318" spans="1:10" x14ac:dyDescent="0.45">
      <c r="A8318">
        <v>9097314</v>
      </c>
      <c r="B8318" s="1">
        <v>45516.5</v>
      </c>
      <c r="C8318" t="s">
        <v>7</v>
      </c>
      <c r="D8318" t="s">
        <v>8</v>
      </c>
      <c r="E8318" t="s">
        <v>8796</v>
      </c>
      <c r="F8318">
        <v>635</v>
      </c>
      <c r="G8318">
        <v>0.40300000000000002</v>
      </c>
      <c r="H8318">
        <v>2.5350000000000001</v>
      </c>
      <c r="J8318" s="1" t="str">
        <f t="shared" si="130"/>
        <v>2024-08-12-12</v>
      </c>
    </row>
    <row r="8319" spans="1:10" x14ac:dyDescent="0.45">
      <c r="A8319">
        <v>9098167</v>
      </c>
      <c r="B8319" s="1">
        <v>45516.541666666664</v>
      </c>
      <c r="C8319" t="s">
        <v>7</v>
      </c>
      <c r="D8319" t="s">
        <v>8</v>
      </c>
      <c r="E8319" t="s">
        <v>8796</v>
      </c>
      <c r="F8319">
        <v>635</v>
      </c>
      <c r="G8319">
        <v>1.67</v>
      </c>
      <c r="H8319">
        <v>1.3480000000000001</v>
      </c>
      <c r="J8319" s="1" t="str">
        <f t="shared" si="130"/>
        <v>2024-08-12-13</v>
      </c>
    </row>
    <row r="8320" spans="1:10" x14ac:dyDescent="0.45">
      <c r="A8320">
        <v>9099703</v>
      </c>
      <c r="B8320" s="1">
        <v>45516.583333333336</v>
      </c>
      <c r="C8320" t="s">
        <v>7</v>
      </c>
      <c r="D8320" t="s">
        <v>8</v>
      </c>
      <c r="E8320" t="s">
        <v>8796</v>
      </c>
      <c r="F8320">
        <v>635</v>
      </c>
      <c r="G8320">
        <v>1.782</v>
      </c>
      <c r="H8320">
        <v>1.2829999999999999</v>
      </c>
      <c r="J8320" s="1" t="str">
        <f t="shared" si="130"/>
        <v>2024-08-12-14</v>
      </c>
    </row>
    <row r="8321" spans="1:10" x14ac:dyDescent="0.45">
      <c r="A8321">
        <v>9100183</v>
      </c>
      <c r="B8321" s="1">
        <v>45516.625</v>
      </c>
      <c r="C8321" t="s">
        <v>7</v>
      </c>
      <c r="D8321" t="s">
        <v>8</v>
      </c>
      <c r="E8321" t="s">
        <v>8796</v>
      </c>
      <c r="F8321">
        <v>635</v>
      </c>
      <c r="G8321">
        <v>1.804</v>
      </c>
      <c r="H8321">
        <v>1.0489999999999999</v>
      </c>
      <c r="J8321" s="1" t="str">
        <f t="shared" si="130"/>
        <v>2024-08-12-15</v>
      </c>
    </row>
    <row r="8322" spans="1:10" x14ac:dyDescent="0.45">
      <c r="A8322">
        <v>9101940</v>
      </c>
      <c r="B8322" s="1">
        <v>45516.666666666664</v>
      </c>
      <c r="C8322" t="s">
        <v>7</v>
      </c>
      <c r="D8322" t="s">
        <v>8</v>
      </c>
      <c r="E8322" t="s">
        <v>8796</v>
      </c>
      <c r="F8322">
        <v>635</v>
      </c>
      <c r="G8322">
        <v>0.67400000000000004</v>
      </c>
      <c r="H8322">
        <v>0.38400000000000001</v>
      </c>
      <c r="J8322" s="1" t="str">
        <f t="shared" si="130"/>
        <v>2024-08-12-16</v>
      </c>
    </row>
    <row r="8323" spans="1:10" x14ac:dyDescent="0.45">
      <c r="A8323">
        <v>9102697</v>
      </c>
      <c r="B8323" s="1">
        <v>45516.708333333336</v>
      </c>
      <c r="C8323" t="s">
        <v>7</v>
      </c>
      <c r="D8323" t="s">
        <v>8</v>
      </c>
      <c r="E8323" t="s">
        <v>8796</v>
      </c>
      <c r="F8323">
        <v>635</v>
      </c>
      <c r="G8323">
        <v>0.51300000000000001</v>
      </c>
      <c r="H8323">
        <v>1.0999999999999999E-2</v>
      </c>
      <c r="J8323" s="1" t="str">
        <f t="shared" ref="J8323:J8386" si="131">TEXT(YEAR(B8323),"0000")&amp;"-"&amp;TEXT(MONTH(B8323),"00")&amp;"-"&amp;TEXT(DAY(B8323),"00")&amp;"-"&amp;TEXT(HOUR(B8323),"00")</f>
        <v>2024-08-12-17</v>
      </c>
    </row>
    <row r="8324" spans="1:10" x14ac:dyDescent="0.45">
      <c r="A8324">
        <v>9103764</v>
      </c>
      <c r="B8324" s="1">
        <v>45516.75</v>
      </c>
      <c r="C8324" t="s">
        <v>7</v>
      </c>
      <c r="D8324" t="s">
        <v>8</v>
      </c>
      <c r="E8324" t="s">
        <v>8796</v>
      </c>
      <c r="F8324">
        <v>635</v>
      </c>
      <c r="G8324">
        <v>0.35299999999999998</v>
      </c>
      <c r="H8324">
        <v>0</v>
      </c>
      <c r="J8324" s="1" t="str">
        <f t="shared" si="131"/>
        <v>2024-08-12-18</v>
      </c>
    </row>
    <row r="8325" spans="1:10" x14ac:dyDescent="0.45">
      <c r="A8325">
        <v>9104729</v>
      </c>
      <c r="B8325" s="1">
        <v>45516.791666666664</v>
      </c>
      <c r="C8325" t="s">
        <v>7</v>
      </c>
      <c r="D8325" t="s">
        <v>8</v>
      </c>
      <c r="E8325" t="s">
        <v>8796</v>
      </c>
      <c r="F8325">
        <v>635</v>
      </c>
      <c r="G8325">
        <v>0.30299999999999999</v>
      </c>
      <c r="H8325">
        <v>0</v>
      </c>
      <c r="J8325" s="1" t="str">
        <f t="shared" si="131"/>
        <v>2024-08-12-19</v>
      </c>
    </row>
    <row r="8326" spans="1:10" x14ac:dyDescent="0.45">
      <c r="A8326">
        <v>9105457</v>
      </c>
      <c r="B8326" s="1">
        <v>45516.833333333336</v>
      </c>
      <c r="C8326" t="s">
        <v>7</v>
      </c>
      <c r="D8326" t="s">
        <v>8</v>
      </c>
      <c r="E8326" t="s">
        <v>8796</v>
      </c>
      <c r="F8326">
        <v>635</v>
      </c>
      <c r="G8326">
        <v>0.26500000000000001</v>
      </c>
      <c r="H8326">
        <v>0</v>
      </c>
      <c r="J8326" s="1" t="str">
        <f t="shared" si="131"/>
        <v>2024-08-12-20</v>
      </c>
    </row>
    <row r="8327" spans="1:10" x14ac:dyDescent="0.45">
      <c r="A8327">
        <v>9107198</v>
      </c>
      <c r="B8327" s="1">
        <v>45516.875</v>
      </c>
      <c r="C8327" t="s">
        <v>7</v>
      </c>
      <c r="D8327" t="s">
        <v>8</v>
      </c>
      <c r="E8327" t="s">
        <v>8796</v>
      </c>
      <c r="F8327">
        <v>635</v>
      </c>
      <c r="G8327">
        <v>0.189</v>
      </c>
      <c r="H8327">
        <v>0</v>
      </c>
      <c r="J8327" s="1" t="str">
        <f t="shared" si="131"/>
        <v>2024-08-12-21</v>
      </c>
    </row>
    <row r="8328" spans="1:10" x14ac:dyDescent="0.45">
      <c r="A8328">
        <v>9108415</v>
      </c>
      <c r="B8328" s="1">
        <v>45516.916666666664</v>
      </c>
      <c r="C8328" t="s">
        <v>7</v>
      </c>
      <c r="D8328" t="s">
        <v>8</v>
      </c>
      <c r="E8328" t="s">
        <v>8796</v>
      </c>
      <c r="F8328">
        <v>635</v>
      </c>
      <c r="G8328">
        <v>0.14499999999999999</v>
      </c>
      <c r="H8328">
        <v>0</v>
      </c>
      <c r="J8328" s="1" t="str">
        <f t="shared" si="131"/>
        <v>2024-08-12-22</v>
      </c>
    </row>
    <row r="8329" spans="1:10" x14ac:dyDescent="0.45">
      <c r="A8329">
        <v>9109334</v>
      </c>
      <c r="B8329" s="1">
        <v>45516.958333333336</v>
      </c>
      <c r="C8329" t="s">
        <v>7</v>
      </c>
      <c r="D8329" t="s">
        <v>8</v>
      </c>
      <c r="E8329" t="s">
        <v>8796</v>
      </c>
      <c r="F8329">
        <v>635</v>
      </c>
      <c r="G8329">
        <v>0.127</v>
      </c>
      <c r="H8329">
        <v>0</v>
      </c>
      <c r="J8329" s="1" t="str">
        <f t="shared" si="131"/>
        <v>2024-08-12-23</v>
      </c>
    </row>
    <row r="8330" spans="1:10" x14ac:dyDescent="0.45">
      <c r="A8330">
        <v>9110627</v>
      </c>
      <c r="B8330" s="1">
        <v>45517</v>
      </c>
      <c r="C8330" t="s">
        <v>7</v>
      </c>
      <c r="D8330" t="s">
        <v>8</v>
      </c>
      <c r="E8330" t="s">
        <v>8796</v>
      </c>
      <c r="F8330">
        <v>635</v>
      </c>
      <c r="G8330">
        <v>0.17100000000000001</v>
      </c>
      <c r="H8330">
        <v>0</v>
      </c>
      <c r="J8330" s="1" t="str">
        <f t="shared" si="131"/>
        <v>2024-08-13-00</v>
      </c>
    </row>
    <row r="8331" spans="1:10" x14ac:dyDescent="0.45">
      <c r="A8331">
        <v>9110904</v>
      </c>
      <c r="B8331" s="1">
        <v>45517.041666666664</v>
      </c>
      <c r="C8331" t="s">
        <v>7</v>
      </c>
      <c r="D8331" t="s">
        <v>8</v>
      </c>
      <c r="E8331" t="s">
        <v>8796</v>
      </c>
      <c r="F8331">
        <v>635</v>
      </c>
      <c r="G8331">
        <v>0.23200000000000001</v>
      </c>
      <c r="H8331">
        <v>0</v>
      </c>
      <c r="J8331" s="1" t="str">
        <f t="shared" si="131"/>
        <v>2024-08-13-01</v>
      </c>
    </row>
    <row r="8332" spans="1:10" x14ac:dyDescent="0.45">
      <c r="A8332">
        <v>9112827</v>
      </c>
      <c r="B8332" s="1">
        <v>45517.083333333336</v>
      </c>
      <c r="C8332" t="s">
        <v>7</v>
      </c>
      <c r="D8332" t="s">
        <v>8</v>
      </c>
      <c r="E8332" t="s">
        <v>8796</v>
      </c>
      <c r="F8332">
        <v>635</v>
      </c>
      <c r="G8332">
        <v>0.13300000000000001</v>
      </c>
      <c r="H8332">
        <v>0</v>
      </c>
      <c r="J8332" s="1" t="str">
        <f t="shared" si="131"/>
        <v>2024-08-13-02</v>
      </c>
    </row>
    <row r="8333" spans="1:10" x14ac:dyDescent="0.45">
      <c r="A8333">
        <v>9113748</v>
      </c>
      <c r="B8333" s="1">
        <v>45517.125</v>
      </c>
      <c r="C8333" t="s">
        <v>7</v>
      </c>
      <c r="D8333" t="s">
        <v>8</v>
      </c>
      <c r="E8333" t="s">
        <v>8796</v>
      </c>
      <c r="F8333">
        <v>635</v>
      </c>
      <c r="G8333">
        <v>0.128</v>
      </c>
      <c r="H8333">
        <v>7.0000000000000001E-3</v>
      </c>
      <c r="J8333" s="1" t="str">
        <f t="shared" si="131"/>
        <v>2024-08-13-03</v>
      </c>
    </row>
    <row r="8334" spans="1:10" x14ac:dyDescent="0.45">
      <c r="A8334">
        <v>9114245</v>
      </c>
      <c r="B8334" s="1">
        <v>45517.166666666664</v>
      </c>
      <c r="C8334" t="s">
        <v>7</v>
      </c>
      <c r="D8334" t="s">
        <v>8</v>
      </c>
      <c r="E8334" t="s">
        <v>8796</v>
      </c>
      <c r="F8334">
        <v>635</v>
      </c>
      <c r="G8334">
        <v>0.16800000000000001</v>
      </c>
      <c r="H8334">
        <v>0.11600000000000001</v>
      </c>
      <c r="J8334" s="1" t="str">
        <f t="shared" si="131"/>
        <v>2024-08-13-04</v>
      </c>
    </row>
    <row r="8335" spans="1:10" x14ac:dyDescent="0.45">
      <c r="A8335">
        <v>9115446</v>
      </c>
      <c r="B8335" s="1">
        <v>45517.208333333336</v>
      </c>
      <c r="C8335" t="s">
        <v>7</v>
      </c>
      <c r="D8335" t="s">
        <v>8</v>
      </c>
      <c r="E8335" t="s">
        <v>8796</v>
      </c>
      <c r="F8335">
        <v>635</v>
      </c>
      <c r="G8335">
        <v>8.9999999999999993E-3</v>
      </c>
      <c r="H8335">
        <v>0.92100000000000004</v>
      </c>
      <c r="J8335" s="1" t="str">
        <f t="shared" si="131"/>
        <v>2024-08-13-05</v>
      </c>
    </row>
    <row r="8336" spans="1:10" x14ac:dyDescent="0.45">
      <c r="A8336">
        <v>9117032</v>
      </c>
      <c r="B8336" s="1">
        <v>45517.25</v>
      </c>
      <c r="C8336" t="s">
        <v>7</v>
      </c>
      <c r="D8336" t="s">
        <v>8</v>
      </c>
      <c r="E8336" t="s">
        <v>8796</v>
      </c>
      <c r="F8336">
        <v>635</v>
      </c>
      <c r="G8336">
        <v>0</v>
      </c>
      <c r="H8336">
        <v>2.0819999999999999</v>
      </c>
      <c r="J8336" s="1" t="str">
        <f t="shared" si="131"/>
        <v>2024-08-13-06</v>
      </c>
    </row>
    <row r="8337" spans="1:10" x14ac:dyDescent="0.45">
      <c r="A8337">
        <v>9117911</v>
      </c>
      <c r="B8337" s="1">
        <v>45517.291666666664</v>
      </c>
      <c r="C8337" t="s">
        <v>7</v>
      </c>
      <c r="D8337" t="s">
        <v>8</v>
      </c>
      <c r="E8337" t="s">
        <v>8796</v>
      </c>
      <c r="F8337">
        <v>635</v>
      </c>
      <c r="G8337">
        <v>0.93100000000000005</v>
      </c>
      <c r="H8337">
        <v>1.411</v>
      </c>
      <c r="J8337" s="1" t="str">
        <f t="shared" si="131"/>
        <v>2024-08-13-07</v>
      </c>
    </row>
    <row r="8338" spans="1:10" x14ac:dyDescent="0.45">
      <c r="A8338">
        <v>9118549</v>
      </c>
      <c r="B8338" s="1">
        <v>45517.333333333336</v>
      </c>
      <c r="C8338" t="s">
        <v>7</v>
      </c>
      <c r="D8338" t="s">
        <v>8</v>
      </c>
      <c r="E8338" t="s">
        <v>8796</v>
      </c>
      <c r="F8338">
        <v>635</v>
      </c>
      <c r="G8338">
        <v>1.5669999999999999</v>
      </c>
      <c r="H8338">
        <v>1.53</v>
      </c>
      <c r="J8338" s="1" t="str">
        <f t="shared" si="131"/>
        <v>2024-08-13-08</v>
      </c>
    </row>
    <row r="8339" spans="1:10" x14ac:dyDescent="0.45">
      <c r="A8339">
        <v>9120270</v>
      </c>
      <c r="B8339" s="1">
        <v>45517.375</v>
      </c>
      <c r="C8339" t="s">
        <v>7</v>
      </c>
      <c r="D8339" t="s">
        <v>8</v>
      </c>
      <c r="E8339" t="s">
        <v>8796</v>
      </c>
      <c r="F8339">
        <v>635</v>
      </c>
      <c r="G8339">
        <v>1.2669999999999999</v>
      </c>
      <c r="H8339">
        <v>1.4359999999999999</v>
      </c>
      <c r="J8339" s="1" t="str">
        <f t="shared" si="131"/>
        <v>2024-08-13-09</v>
      </c>
    </row>
    <row r="8340" spans="1:10" x14ac:dyDescent="0.45">
      <c r="A8340">
        <v>9121111</v>
      </c>
      <c r="B8340" s="1">
        <v>45517.416666666664</v>
      </c>
      <c r="C8340" t="s">
        <v>7</v>
      </c>
      <c r="D8340" t="s">
        <v>8</v>
      </c>
      <c r="E8340" t="s">
        <v>8796</v>
      </c>
      <c r="F8340">
        <v>635</v>
      </c>
      <c r="G8340">
        <v>0.22700000000000001</v>
      </c>
      <c r="H8340">
        <v>3.0859999999999999</v>
      </c>
      <c r="J8340" s="1" t="str">
        <f t="shared" si="131"/>
        <v>2024-08-13-10</v>
      </c>
    </row>
    <row r="8341" spans="1:10" x14ac:dyDescent="0.45">
      <c r="A8341">
        <v>9122025</v>
      </c>
      <c r="B8341" s="1">
        <v>45517.458333333336</v>
      </c>
      <c r="C8341" t="s">
        <v>7</v>
      </c>
      <c r="D8341" t="s">
        <v>8</v>
      </c>
      <c r="E8341" t="s">
        <v>8796</v>
      </c>
      <c r="F8341">
        <v>635</v>
      </c>
      <c r="G8341">
        <v>0.27700000000000002</v>
      </c>
      <c r="H8341">
        <v>1.91</v>
      </c>
      <c r="J8341" s="1" t="str">
        <f t="shared" si="131"/>
        <v>2024-08-13-11</v>
      </c>
    </row>
    <row r="8342" spans="1:10" x14ac:dyDescent="0.45">
      <c r="A8342">
        <v>9123208</v>
      </c>
      <c r="B8342" s="1">
        <v>45517.5</v>
      </c>
      <c r="C8342" t="s">
        <v>7</v>
      </c>
      <c r="D8342" t="s">
        <v>8</v>
      </c>
      <c r="E8342" t="s">
        <v>8796</v>
      </c>
      <c r="F8342">
        <v>635</v>
      </c>
      <c r="G8342">
        <v>0</v>
      </c>
      <c r="H8342">
        <v>3.5409999999999999</v>
      </c>
      <c r="J8342" s="1" t="str">
        <f t="shared" si="131"/>
        <v>2024-08-13-12</v>
      </c>
    </row>
    <row r="8343" spans="1:10" x14ac:dyDescent="0.45">
      <c r="A8343">
        <v>9124378</v>
      </c>
      <c r="B8343" s="1">
        <v>45517.541666666664</v>
      </c>
      <c r="C8343" t="s">
        <v>7</v>
      </c>
      <c r="D8343" t="s">
        <v>8</v>
      </c>
      <c r="E8343" t="s">
        <v>8796</v>
      </c>
      <c r="F8343">
        <v>635</v>
      </c>
      <c r="G8343">
        <v>0</v>
      </c>
      <c r="H8343">
        <v>3.0830000000000002</v>
      </c>
      <c r="J8343" s="1" t="str">
        <f t="shared" si="131"/>
        <v>2024-08-13-13</v>
      </c>
    </row>
    <row r="8344" spans="1:10" x14ac:dyDescent="0.45">
      <c r="A8344">
        <v>9125180</v>
      </c>
      <c r="B8344" s="1">
        <v>45517.583333333336</v>
      </c>
      <c r="C8344" t="s">
        <v>7</v>
      </c>
      <c r="D8344" t="s">
        <v>8</v>
      </c>
      <c r="E8344" t="s">
        <v>8796</v>
      </c>
      <c r="F8344">
        <v>635</v>
      </c>
      <c r="G8344">
        <v>0</v>
      </c>
      <c r="H8344">
        <v>2.2530000000000001</v>
      </c>
      <c r="J8344" s="1" t="str">
        <f t="shared" si="131"/>
        <v>2024-08-13-14</v>
      </c>
    </row>
    <row r="8345" spans="1:10" x14ac:dyDescent="0.45">
      <c r="A8345">
        <v>9126586</v>
      </c>
      <c r="B8345" s="1">
        <v>45517.625</v>
      </c>
      <c r="C8345" t="s">
        <v>7</v>
      </c>
      <c r="D8345" t="s">
        <v>8</v>
      </c>
      <c r="E8345" t="s">
        <v>8796</v>
      </c>
      <c r="F8345">
        <v>635</v>
      </c>
      <c r="G8345">
        <v>4.9000000000000002E-2</v>
      </c>
      <c r="H8345">
        <v>1.4339999999999999</v>
      </c>
      <c r="J8345" s="1" t="str">
        <f t="shared" si="131"/>
        <v>2024-08-13-15</v>
      </c>
    </row>
    <row r="8346" spans="1:10" x14ac:dyDescent="0.45">
      <c r="A8346">
        <v>9128293</v>
      </c>
      <c r="B8346" s="1">
        <v>45517.666666666664</v>
      </c>
      <c r="C8346" t="s">
        <v>7</v>
      </c>
      <c r="D8346" t="s">
        <v>8</v>
      </c>
      <c r="E8346" t="s">
        <v>8796</v>
      </c>
      <c r="F8346">
        <v>635</v>
      </c>
      <c r="G8346">
        <v>0.13700000000000001</v>
      </c>
      <c r="H8346">
        <v>0.51100000000000001</v>
      </c>
      <c r="J8346" s="1" t="str">
        <f t="shared" si="131"/>
        <v>2024-08-13-16</v>
      </c>
    </row>
    <row r="8347" spans="1:10" x14ac:dyDescent="0.45">
      <c r="A8347">
        <v>9129351</v>
      </c>
      <c r="B8347" s="1">
        <v>45517.708333333336</v>
      </c>
      <c r="C8347" t="s">
        <v>7</v>
      </c>
      <c r="D8347" t="s">
        <v>8</v>
      </c>
      <c r="E8347" t="s">
        <v>8796</v>
      </c>
      <c r="F8347">
        <v>635</v>
      </c>
      <c r="G8347">
        <v>0.20799999999999999</v>
      </c>
      <c r="H8347">
        <v>3.2000000000000001E-2</v>
      </c>
      <c r="J8347" s="1" t="str">
        <f t="shared" si="131"/>
        <v>2024-08-13-17</v>
      </c>
    </row>
    <row r="8348" spans="1:10" x14ac:dyDescent="0.45">
      <c r="A8348">
        <v>9129989</v>
      </c>
      <c r="B8348" s="1">
        <v>45517.75</v>
      </c>
      <c r="C8348" t="s">
        <v>7</v>
      </c>
      <c r="D8348" t="s">
        <v>8</v>
      </c>
      <c r="E8348" t="s">
        <v>8796</v>
      </c>
      <c r="F8348">
        <v>635</v>
      </c>
      <c r="G8348">
        <v>0.34100000000000003</v>
      </c>
      <c r="H8348">
        <v>0</v>
      </c>
      <c r="J8348" s="1" t="str">
        <f t="shared" si="131"/>
        <v>2024-08-13-18</v>
      </c>
    </row>
    <row r="8349" spans="1:10" x14ac:dyDescent="0.45">
      <c r="A8349">
        <v>9131577</v>
      </c>
      <c r="B8349" s="1">
        <v>45517.791666666664</v>
      </c>
      <c r="C8349" t="s">
        <v>7</v>
      </c>
      <c r="D8349" t="s">
        <v>8</v>
      </c>
      <c r="E8349" t="s">
        <v>8796</v>
      </c>
      <c r="F8349">
        <v>635</v>
      </c>
      <c r="G8349">
        <v>0.23300000000000001</v>
      </c>
      <c r="H8349">
        <v>0</v>
      </c>
      <c r="J8349" s="1" t="str">
        <f t="shared" si="131"/>
        <v>2024-08-13-19</v>
      </c>
    </row>
    <row r="8350" spans="1:10" x14ac:dyDescent="0.45">
      <c r="A8350">
        <v>9131854</v>
      </c>
      <c r="B8350" s="1">
        <v>45517.833333333336</v>
      </c>
      <c r="C8350" t="s">
        <v>7</v>
      </c>
      <c r="D8350" t="s">
        <v>8</v>
      </c>
      <c r="E8350" t="s">
        <v>8796</v>
      </c>
      <c r="F8350">
        <v>635</v>
      </c>
      <c r="G8350">
        <v>0.16600000000000001</v>
      </c>
      <c r="H8350">
        <v>0</v>
      </c>
      <c r="J8350" s="1" t="str">
        <f t="shared" si="131"/>
        <v>2024-08-13-20</v>
      </c>
    </row>
    <row r="8351" spans="1:10" x14ac:dyDescent="0.45">
      <c r="A8351">
        <v>9133118</v>
      </c>
      <c r="B8351" s="1">
        <v>45517.875</v>
      </c>
      <c r="C8351" t="s">
        <v>7</v>
      </c>
      <c r="D8351" t="s">
        <v>8</v>
      </c>
      <c r="E8351" t="s">
        <v>8796</v>
      </c>
      <c r="F8351">
        <v>635</v>
      </c>
      <c r="G8351">
        <v>0.26200000000000001</v>
      </c>
      <c r="H8351">
        <v>0</v>
      </c>
      <c r="J8351" s="1" t="str">
        <f t="shared" si="131"/>
        <v>2024-08-13-21</v>
      </c>
    </row>
    <row r="8352" spans="1:10" x14ac:dyDescent="0.45">
      <c r="A8352">
        <v>9134814</v>
      </c>
      <c r="B8352" s="1">
        <v>45517.916666666664</v>
      </c>
      <c r="C8352" t="s">
        <v>7</v>
      </c>
      <c r="D8352" t="s">
        <v>8</v>
      </c>
      <c r="E8352" t="s">
        <v>8796</v>
      </c>
      <c r="F8352">
        <v>635</v>
      </c>
      <c r="G8352">
        <v>0.14499999999999999</v>
      </c>
      <c r="H8352">
        <v>0</v>
      </c>
      <c r="J8352" s="1" t="str">
        <f t="shared" si="131"/>
        <v>2024-08-13-22</v>
      </c>
    </row>
    <row r="8353" spans="1:10" x14ac:dyDescent="0.45">
      <c r="A8353">
        <v>9135148</v>
      </c>
      <c r="B8353" s="1">
        <v>45517.958333333336</v>
      </c>
      <c r="C8353" t="s">
        <v>7</v>
      </c>
      <c r="D8353" t="s">
        <v>8</v>
      </c>
      <c r="E8353" t="s">
        <v>8796</v>
      </c>
      <c r="F8353">
        <v>635</v>
      </c>
      <c r="G8353">
        <v>0.154</v>
      </c>
      <c r="H8353">
        <v>0</v>
      </c>
      <c r="J8353" s="1" t="str">
        <f t="shared" si="131"/>
        <v>2024-08-13-23</v>
      </c>
    </row>
    <row r="8354" spans="1:10" x14ac:dyDescent="0.45">
      <c r="A8354">
        <v>9136186</v>
      </c>
      <c r="B8354" s="1">
        <v>45518</v>
      </c>
      <c r="C8354" t="s">
        <v>7</v>
      </c>
      <c r="D8354" t="s">
        <v>8</v>
      </c>
      <c r="E8354" t="s">
        <v>8796</v>
      </c>
      <c r="F8354">
        <v>635</v>
      </c>
      <c r="G8354">
        <v>9.8000000000000004E-2</v>
      </c>
      <c r="H8354">
        <v>0</v>
      </c>
      <c r="J8354" s="1" t="str">
        <f t="shared" si="131"/>
        <v>2024-08-14-00</v>
      </c>
    </row>
    <row r="8355" spans="1:10" x14ac:dyDescent="0.45">
      <c r="A8355">
        <v>9138164</v>
      </c>
      <c r="B8355" s="1">
        <v>45518.041666666664</v>
      </c>
      <c r="C8355" t="s">
        <v>7</v>
      </c>
      <c r="D8355" t="s">
        <v>8</v>
      </c>
      <c r="E8355" t="s">
        <v>8796</v>
      </c>
      <c r="F8355">
        <v>635</v>
      </c>
      <c r="G8355">
        <v>0.224</v>
      </c>
      <c r="H8355">
        <v>0</v>
      </c>
      <c r="J8355" s="1" t="str">
        <f t="shared" si="131"/>
        <v>2024-08-14-01</v>
      </c>
    </row>
    <row r="8356" spans="1:10" x14ac:dyDescent="0.45">
      <c r="A8356">
        <v>9138407</v>
      </c>
      <c r="B8356" s="1">
        <v>45518.083333333336</v>
      </c>
      <c r="C8356" t="s">
        <v>7</v>
      </c>
      <c r="D8356" t="s">
        <v>8</v>
      </c>
      <c r="E8356" t="s">
        <v>8796</v>
      </c>
      <c r="F8356">
        <v>635</v>
      </c>
      <c r="G8356">
        <v>0.191</v>
      </c>
      <c r="H8356">
        <v>0</v>
      </c>
      <c r="J8356" s="1" t="str">
        <f t="shared" si="131"/>
        <v>2024-08-14-02</v>
      </c>
    </row>
    <row r="8357" spans="1:10" x14ac:dyDescent="0.45">
      <c r="A8357">
        <v>9139916</v>
      </c>
      <c r="B8357" s="1">
        <v>45518.125</v>
      </c>
      <c r="C8357" t="s">
        <v>7</v>
      </c>
      <c r="D8357" t="s">
        <v>8</v>
      </c>
      <c r="E8357" t="s">
        <v>8796</v>
      </c>
      <c r="F8357">
        <v>635</v>
      </c>
      <c r="G8357">
        <v>0.26300000000000001</v>
      </c>
      <c r="H8357">
        <v>2E-3</v>
      </c>
      <c r="J8357" s="1" t="str">
        <f t="shared" si="131"/>
        <v>2024-08-14-03</v>
      </c>
    </row>
    <row r="8358" spans="1:10" x14ac:dyDescent="0.45">
      <c r="A8358">
        <v>9140500</v>
      </c>
      <c r="B8358" s="1">
        <v>45518.166666666664</v>
      </c>
      <c r="C8358" t="s">
        <v>7</v>
      </c>
      <c r="D8358" t="s">
        <v>8</v>
      </c>
      <c r="E8358" t="s">
        <v>8796</v>
      </c>
      <c r="F8358">
        <v>635</v>
      </c>
      <c r="G8358">
        <v>3.6999999999999998E-2</v>
      </c>
      <c r="H8358">
        <v>0.20799999999999999</v>
      </c>
      <c r="J8358" s="1" t="str">
        <f t="shared" si="131"/>
        <v>2024-08-14-04</v>
      </c>
    </row>
    <row r="8359" spans="1:10" x14ac:dyDescent="0.45">
      <c r="A8359">
        <v>9142277</v>
      </c>
      <c r="B8359" s="1">
        <v>45518.208333333336</v>
      </c>
      <c r="C8359" t="s">
        <v>7</v>
      </c>
      <c r="D8359" t="s">
        <v>8</v>
      </c>
      <c r="E8359" t="s">
        <v>8796</v>
      </c>
      <c r="F8359">
        <v>635</v>
      </c>
      <c r="G8359">
        <v>0</v>
      </c>
      <c r="H8359">
        <v>0.85899999999999999</v>
      </c>
      <c r="J8359" s="1" t="str">
        <f t="shared" si="131"/>
        <v>2024-08-14-05</v>
      </c>
    </row>
    <row r="8360" spans="1:10" x14ac:dyDescent="0.45">
      <c r="A8360">
        <v>9143444</v>
      </c>
      <c r="B8360" s="1">
        <v>45518.25</v>
      </c>
      <c r="C8360" t="s">
        <v>7</v>
      </c>
      <c r="D8360" t="s">
        <v>8</v>
      </c>
      <c r="E8360" t="s">
        <v>8796</v>
      </c>
      <c r="F8360">
        <v>635</v>
      </c>
      <c r="G8360">
        <v>0</v>
      </c>
      <c r="H8360">
        <v>1.8180000000000001</v>
      </c>
      <c r="J8360" s="1" t="str">
        <f t="shared" si="131"/>
        <v>2024-08-14-06</v>
      </c>
    </row>
    <row r="8361" spans="1:10" x14ac:dyDescent="0.45">
      <c r="A8361">
        <v>9143901</v>
      </c>
      <c r="B8361" s="1">
        <v>45518.291666666664</v>
      </c>
      <c r="C8361" t="s">
        <v>7</v>
      </c>
      <c r="D8361" t="s">
        <v>8</v>
      </c>
      <c r="E8361" t="s">
        <v>8796</v>
      </c>
      <c r="F8361">
        <v>635</v>
      </c>
      <c r="G8361">
        <v>0</v>
      </c>
      <c r="H8361">
        <v>2.847</v>
      </c>
      <c r="J8361" s="1" t="str">
        <f t="shared" si="131"/>
        <v>2024-08-14-07</v>
      </c>
    </row>
    <row r="8362" spans="1:10" x14ac:dyDescent="0.45">
      <c r="A8362">
        <v>9145164</v>
      </c>
      <c r="B8362" s="1">
        <v>45518.333333333336</v>
      </c>
      <c r="C8362" t="s">
        <v>7</v>
      </c>
      <c r="D8362" t="s">
        <v>8</v>
      </c>
      <c r="E8362" t="s">
        <v>8796</v>
      </c>
      <c r="F8362">
        <v>635</v>
      </c>
      <c r="G8362">
        <v>0</v>
      </c>
      <c r="H8362">
        <v>3.3759999999999999</v>
      </c>
      <c r="J8362" s="1" t="str">
        <f t="shared" si="131"/>
        <v>2024-08-14-08</v>
      </c>
    </row>
    <row r="8363" spans="1:10" x14ac:dyDescent="0.45">
      <c r="A8363">
        <v>9145967</v>
      </c>
      <c r="B8363" s="1">
        <v>45518.375</v>
      </c>
      <c r="C8363" t="s">
        <v>7</v>
      </c>
      <c r="D8363" t="s">
        <v>8</v>
      </c>
      <c r="E8363" t="s">
        <v>8796</v>
      </c>
      <c r="F8363">
        <v>635</v>
      </c>
      <c r="G8363">
        <v>0</v>
      </c>
      <c r="H8363">
        <v>3.8159999999999998</v>
      </c>
      <c r="J8363" s="1" t="str">
        <f t="shared" si="131"/>
        <v>2024-08-14-09</v>
      </c>
    </row>
    <row r="8364" spans="1:10" x14ac:dyDescent="0.45">
      <c r="A8364">
        <v>9147941</v>
      </c>
      <c r="B8364" s="1">
        <v>45518.416666666664</v>
      </c>
      <c r="C8364" t="s">
        <v>7</v>
      </c>
      <c r="D8364" t="s">
        <v>8</v>
      </c>
      <c r="E8364" t="s">
        <v>8796</v>
      </c>
      <c r="F8364">
        <v>635</v>
      </c>
      <c r="G8364">
        <v>0</v>
      </c>
      <c r="H8364">
        <v>3.8279999999999998</v>
      </c>
      <c r="J8364" s="1" t="str">
        <f t="shared" si="131"/>
        <v>2024-08-14-10</v>
      </c>
    </row>
    <row r="8365" spans="1:10" x14ac:dyDescent="0.45">
      <c r="A8365">
        <v>9148191</v>
      </c>
      <c r="B8365" s="1">
        <v>45518.458333333336</v>
      </c>
      <c r="C8365" t="s">
        <v>7</v>
      </c>
      <c r="D8365" t="s">
        <v>8</v>
      </c>
      <c r="E8365" t="s">
        <v>8796</v>
      </c>
      <c r="F8365">
        <v>635</v>
      </c>
      <c r="G8365">
        <v>0</v>
      </c>
      <c r="H8365">
        <v>3.8679999999999999</v>
      </c>
      <c r="J8365" s="1" t="str">
        <f t="shared" si="131"/>
        <v>2024-08-14-11</v>
      </c>
    </row>
    <row r="8366" spans="1:10" x14ac:dyDescent="0.45">
      <c r="A8366">
        <v>9149956</v>
      </c>
      <c r="B8366" s="1">
        <v>45518.5</v>
      </c>
      <c r="C8366" t="s">
        <v>7</v>
      </c>
      <c r="D8366" t="s">
        <v>8</v>
      </c>
      <c r="E8366" t="s">
        <v>8796</v>
      </c>
      <c r="F8366">
        <v>635</v>
      </c>
      <c r="G8366">
        <v>0</v>
      </c>
      <c r="H8366">
        <v>3.4980000000000002</v>
      </c>
      <c r="J8366" s="1" t="str">
        <f t="shared" si="131"/>
        <v>2024-08-14-12</v>
      </c>
    </row>
    <row r="8367" spans="1:10" x14ac:dyDescent="0.45">
      <c r="A8367">
        <v>9150884</v>
      </c>
      <c r="B8367" s="1">
        <v>45518.541666666664</v>
      </c>
      <c r="C8367" t="s">
        <v>7</v>
      </c>
      <c r="D8367" t="s">
        <v>8</v>
      </c>
      <c r="E8367" t="s">
        <v>8796</v>
      </c>
      <c r="F8367">
        <v>635</v>
      </c>
      <c r="G8367">
        <v>0.55500000000000005</v>
      </c>
      <c r="H8367">
        <v>2.82</v>
      </c>
      <c r="J8367" s="1" t="str">
        <f t="shared" si="131"/>
        <v>2024-08-14-13</v>
      </c>
    </row>
    <row r="8368" spans="1:10" x14ac:dyDescent="0.45">
      <c r="A8368">
        <v>9151838</v>
      </c>
      <c r="B8368" s="1">
        <v>45518.583333333336</v>
      </c>
      <c r="C8368" t="s">
        <v>7</v>
      </c>
      <c r="D8368" t="s">
        <v>8</v>
      </c>
      <c r="E8368" t="s">
        <v>8796</v>
      </c>
      <c r="F8368">
        <v>635</v>
      </c>
      <c r="G8368">
        <v>1.516</v>
      </c>
      <c r="H8368">
        <v>1.5169999999999999</v>
      </c>
      <c r="J8368" s="1" t="str">
        <f t="shared" si="131"/>
        <v>2024-08-14-14</v>
      </c>
    </row>
    <row r="8369" spans="1:10" x14ac:dyDescent="0.45">
      <c r="A8369">
        <v>9153210</v>
      </c>
      <c r="B8369" s="1">
        <v>45518.625</v>
      </c>
      <c r="C8369" t="s">
        <v>7</v>
      </c>
      <c r="D8369" t="s">
        <v>8</v>
      </c>
      <c r="E8369" t="s">
        <v>8796</v>
      </c>
      <c r="F8369">
        <v>635</v>
      </c>
      <c r="G8369">
        <v>0</v>
      </c>
      <c r="H8369">
        <v>1.171</v>
      </c>
      <c r="J8369" s="1" t="str">
        <f t="shared" si="131"/>
        <v>2024-08-14-15</v>
      </c>
    </row>
    <row r="8370" spans="1:10" x14ac:dyDescent="0.45">
      <c r="A8370">
        <v>9153663</v>
      </c>
      <c r="B8370" s="1">
        <v>45518.666666666664</v>
      </c>
      <c r="C8370" t="s">
        <v>7</v>
      </c>
      <c r="D8370" t="s">
        <v>8</v>
      </c>
      <c r="E8370" t="s">
        <v>8796</v>
      </c>
      <c r="F8370">
        <v>635</v>
      </c>
      <c r="G8370">
        <v>3.5000000000000003E-2</v>
      </c>
      <c r="H8370">
        <v>0.38400000000000001</v>
      </c>
      <c r="J8370" s="1" t="str">
        <f t="shared" si="131"/>
        <v>2024-08-14-16</v>
      </c>
    </row>
    <row r="8371" spans="1:10" x14ac:dyDescent="0.45">
      <c r="A8371">
        <v>9155148</v>
      </c>
      <c r="B8371" s="1">
        <v>45518.708333333336</v>
      </c>
      <c r="C8371" t="s">
        <v>7</v>
      </c>
      <c r="D8371" t="s">
        <v>8</v>
      </c>
      <c r="E8371" t="s">
        <v>8796</v>
      </c>
      <c r="F8371">
        <v>635</v>
      </c>
      <c r="G8371">
        <v>0.29799999999999999</v>
      </c>
      <c r="H8371">
        <v>3.5000000000000003E-2</v>
      </c>
      <c r="J8371" s="1" t="str">
        <f t="shared" si="131"/>
        <v>2024-08-14-17</v>
      </c>
    </row>
    <row r="8372" spans="1:10" x14ac:dyDescent="0.45">
      <c r="A8372">
        <v>9156765</v>
      </c>
      <c r="B8372" s="1">
        <v>45518.75</v>
      </c>
      <c r="C8372" t="s">
        <v>7</v>
      </c>
      <c r="D8372" t="s">
        <v>8</v>
      </c>
      <c r="E8372" t="s">
        <v>8796</v>
      </c>
      <c r="F8372">
        <v>635</v>
      </c>
      <c r="G8372">
        <v>0.36399999999999999</v>
      </c>
      <c r="H8372">
        <v>0</v>
      </c>
      <c r="J8372" s="1" t="str">
        <f t="shared" si="131"/>
        <v>2024-08-14-18</v>
      </c>
    </row>
    <row r="8373" spans="1:10" x14ac:dyDescent="0.45">
      <c r="A8373">
        <v>9156888</v>
      </c>
      <c r="B8373" s="1">
        <v>45518.791666666664</v>
      </c>
      <c r="C8373" t="s">
        <v>7</v>
      </c>
      <c r="D8373" t="s">
        <v>8</v>
      </c>
      <c r="E8373" t="s">
        <v>8796</v>
      </c>
      <c r="F8373">
        <v>635</v>
      </c>
      <c r="G8373">
        <v>0.30499999999999999</v>
      </c>
      <c r="H8373">
        <v>0</v>
      </c>
      <c r="J8373" s="1" t="str">
        <f t="shared" si="131"/>
        <v>2024-08-14-19</v>
      </c>
    </row>
    <row r="8374" spans="1:10" x14ac:dyDescent="0.45">
      <c r="A8374">
        <v>9158795</v>
      </c>
      <c r="B8374" s="1">
        <v>45518.833333333336</v>
      </c>
      <c r="C8374" t="s">
        <v>7</v>
      </c>
      <c r="D8374" t="s">
        <v>8</v>
      </c>
      <c r="E8374" t="s">
        <v>8796</v>
      </c>
      <c r="F8374">
        <v>635</v>
      </c>
      <c r="G8374">
        <v>0.22</v>
      </c>
      <c r="H8374">
        <v>0</v>
      </c>
      <c r="J8374" s="1" t="str">
        <f t="shared" si="131"/>
        <v>2024-08-14-20</v>
      </c>
    </row>
    <row r="8375" spans="1:10" x14ac:dyDescent="0.45">
      <c r="A8375">
        <v>9159316</v>
      </c>
      <c r="B8375" s="1">
        <v>45518.875</v>
      </c>
      <c r="C8375" t="s">
        <v>7</v>
      </c>
      <c r="D8375" t="s">
        <v>8</v>
      </c>
      <c r="E8375" t="s">
        <v>8796</v>
      </c>
      <c r="F8375">
        <v>635</v>
      </c>
      <c r="G8375">
        <v>0.23200000000000001</v>
      </c>
      <c r="H8375">
        <v>0</v>
      </c>
      <c r="J8375" s="1" t="str">
        <f t="shared" si="131"/>
        <v>2024-08-14-21</v>
      </c>
    </row>
    <row r="8376" spans="1:10" x14ac:dyDescent="0.45">
      <c r="A8376">
        <v>9161080</v>
      </c>
      <c r="B8376" s="1">
        <v>45518.916666666664</v>
      </c>
      <c r="C8376" t="s">
        <v>7</v>
      </c>
      <c r="D8376" t="s">
        <v>8</v>
      </c>
      <c r="E8376" t="s">
        <v>8796</v>
      </c>
      <c r="F8376">
        <v>635</v>
      </c>
      <c r="G8376">
        <v>0.20200000000000001</v>
      </c>
      <c r="H8376">
        <v>0</v>
      </c>
      <c r="J8376" s="1" t="str">
        <f t="shared" si="131"/>
        <v>2024-08-14-22</v>
      </c>
    </row>
    <row r="8377" spans="1:10" x14ac:dyDescent="0.45">
      <c r="A8377">
        <v>9161797</v>
      </c>
      <c r="B8377" s="1">
        <v>45518.958333333336</v>
      </c>
      <c r="C8377" t="s">
        <v>7</v>
      </c>
      <c r="D8377" t="s">
        <v>8</v>
      </c>
      <c r="E8377" t="s">
        <v>8796</v>
      </c>
      <c r="F8377">
        <v>635</v>
      </c>
      <c r="G8377">
        <v>0.19500000000000001</v>
      </c>
      <c r="H8377">
        <v>0</v>
      </c>
      <c r="J8377" s="1" t="str">
        <f t="shared" si="131"/>
        <v>2024-08-14-23</v>
      </c>
    </row>
    <row r="8378" spans="1:10" x14ac:dyDescent="0.45">
      <c r="A8378">
        <v>9162988</v>
      </c>
      <c r="B8378" s="1">
        <v>45519</v>
      </c>
      <c r="C8378" t="s">
        <v>7</v>
      </c>
      <c r="D8378" t="s">
        <v>8</v>
      </c>
      <c r="E8378" t="s">
        <v>8796</v>
      </c>
      <c r="F8378">
        <v>635</v>
      </c>
      <c r="G8378">
        <v>0.17299999999999999</v>
      </c>
      <c r="H8378">
        <v>0</v>
      </c>
      <c r="J8378" s="1" t="str">
        <f t="shared" si="131"/>
        <v>2024-08-15-00</v>
      </c>
    </row>
    <row r="8379" spans="1:10" x14ac:dyDescent="0.45">
      <c r="A8379">
        <v>9164119</v>
      </c>
      <c r="B8379" s="1">
        <v>45519.041666666664</v>
      </c>
      <c r="C8379" t="s">
        <v>7</v>
      </c>
      <c r="D8379" t="s">
        <v>8</v>
      </c>
      <c r="E8379" t="s">
        <v>8796</v>
      </c>
      <c r="F8379">
        <v>635</v>
      </c>
      <c r="G8379">
        <v>0.24199999999999999</v>
      </c>
      <c r="H8379">
        <v>0</v>
      </c>
      <c r="J8379" s="1" t="str">
        <f t="shared" si="131"/>
        <v>2024-08-15-01</v>
      </c>
    </row>
    <row r="8380" spans="1:10" x14ac:dyDescent="0.45">
      <c r="A8380">
        <v>9164587</v>
      </c>
      <c r="B8380" s="1">
        <v>45519.083333333336</v>
      </c>
      <c r="C8380" t="s">
        <v>7</v>
      </c>
      <c r="D8380" t="s">
        <v>8</v>
      </c>
      <c r="E8380" t="s">
        <v>8796</v>
      </c>
      <c r="F8380">
        <v>635</v>
      </c>
      <c r="G8380">
        <v>0.27100000000000002</v>
      </c>
      <c r="H8380">
        <v>0</v>
      </c>
      <c r="J8380" s="1" t="str">
        <f t="shared" si="131"/>
        <v>2024-08-15-02</v>
      </c>
    </row>
    <row r="8381" spans="1:10" x14ac:dyDescent="0.45">
      <c r="A8381">
        <v>9165577</v>
      </c>
      <c r="B8381" s="1">
        <v>45519.125</v>
      </c>
      <c r="C8381" t="s">
        <v>7</v>
      </c>
      <c r="D8381" t="s">
        <v>8</v>
      </c>
      <c r="E8381" t="s">
        <v>8796</v>
      </c>
      <c r="F8381">
        <v>635</v>
      </c>
      <c r="G8381">
        <v>7.6999999999999999E-2</v>
      </c>
      <c r="H8381">
        <v>1.6E-2</v>
      </c>
      <c r="J8381" s="1" t="str">
        <f t="shared" si="131"/>
        <v>2024-08-15-03</v>
      </c>
    </row>
    <row r="8382" spans="1:10" x14ac:dyDescent="0.45">
      <c r="A8382">
        <v>9166976</v>
      </c>
      <c r="B8382" s="1">
        <v>45519.166666666664</v>
      </c>
      <c r="C8382" t="s">
        <v>7</v>
      </c>
      <c r="D8382" t="s">
        <v>8</v>
      </c>
      <c r="E8382" t="s">
        <v>8796</v>
      </c>
      <c r="F8382">
        <v>635</v>
      </c>
      <c r="G8382">
        <v>0.312</v>
      </c>
      <c r="H8382">
        <v>0.183</v>
      </c>
      <c r="J8382" s="1" t="str">
        <f t="shared" si="131"/>
        <v>2024-08-15-04</v>
      </c>
    </row>
    <row r="8383" spans="1:10" x14ac:dyDescent="0.45">
      <c r="A8383">
        <v>9168228</v>
      </c>
      <c r="B8383" s="1">
        <v>45519.208333333336</v>
      </c>
      <c r="C8383" t="s">
        <v>7</v>
      </c>
      <c r="D8383" t="s">
        <v>8</v>
      </c>
      <c r="E8383" t="s">
        <v>8796</v>
      </c>
      <c r="F8383">
        <v>635</v>
      </c>
      <c r="G8383">
        <v>0</v>
      </c>
      <c r="H8383">
        <v>0.90200000000000002</v>
      </c>
      <c r="J8383" s="1" t="str">
        <f t="shared" si="131"/>
        <v>2024-08-15-05</v>
      </c>
    </row>
    <row r="8384" spans="1:10" x14ac:dyDescent="0.45">
      <c r="A8384">
        <v>9168980</v>
      </c>
      <c r="B8384" s="1">
        <v>45519.25</v>
      </c>
      <c r="C8384" t="s">
        <v>7</v>
      </c>
      <c r="D8384" t="s">
        <v>8</v>
      </c>
      <c r="E8384" t="s">
        <v>8796</v>
      </c>
      <c r="F8384">
        <v>635</v>
      </c>
      <c r="G8384">
        <v>0</v>
      </c>
      <c r="H8384">
        <v>1.883</v>
      </c>
      <c r="J8384" s="1" t="str">
        <f t="shared" si="131"/>
        <v>2024-08-15-06</v>
      </c>
    </row>
    <row r="8385" spans="1:10" x14ac:dyDescent="0.45">
      <c r="A8385">
        <v>9170802</v>
      </c>
      <c r="B8385" s="1">
        <v>45519.291666666664</v>
      </c>
      <c r="C8385" t="s">
        <v>7</v>
      </c>
      <c r="D8385" t="s">
        <v>8</v>
      </c>
      <c r="E8385" t="s">
        <v>8796</v>
      </c>
      <c r="F8385">
        <v>635</v>
      </c>
      <c r="G8385">
        <v>1.3340000000000001</v>
      </c>
      <c r="H8385">
        <v>1.9159999999999999</v>
      </c>
      <c r="J8385" s="1" t="str">
        <f t="shared" si="131"/>
        <v>2024-08-15-07</v>
      </c>
    </row>
    <row r="8386" spans="1:10" x14ac:dyDescent="0.45">
      <c r="A8386">
        <v>9171353</v>
      </c>
      <c r="B8386" s="1">
        <v>45519.333333333336</v>
      </c>
      <c r="C8386" t="s">
        <v>7</v>
      </c>
      <c r="D8386" t="s">
        <v>8</v>
      </c>
      <c r="E8386" t="s">
        <v>8796</v>
      </c>
      <c r="F8386">
        <v>635</v>
      </c>
      <c r="G8386">
        <v>1.0389999999999999</v>
      </c>
      <c r="H8386">
        <v>2.3820000000000001</v>
      </c>
      <c r="J8386" s="1" t="str">
        <f t="shared" si="131"/>
        <v>2024-08-15-08</v>
      </c>
    </row>
    <row r="8387" spans="1:10" x14ac:dyDescent="0.45">
      <c r="A8387">
        <v>9173184</v>
      </c>
      <c r="B8387" s="1">
        <v>45519.375</v>
      </c>
      <c r="C8387" t="s">
        <v>7</v>
      </c>
      <c r="D8387" t="s">
        <v>8</v>
      </c>
      <c r="E8387" t="s">
        <v>8796</v>
      </c>
      <c r="F8387">
        <v>635</v>
      </c>
      <c r="G8387">
        <v>1.1619999999999999</v>
      </c>
      <c r="H8387">
        <v>2.4159999999999999</v>
      </c>
      <c r="J8387" s="1" t="str">
        <f t="shared" ref="J8387:J8450" si="132">TEXT(YEAR(B8387),"0000")&amp;"-"&amp;TEXT(MONTH(B8387),"00")&amp;"-"&amp;TEXT(DAY(B8387),"00")&amp;"-"&amp;TEXT(HOUR(B8387),"00")</f>
        <v>2024-08-15-09</v>
      </c>
    </row>
    <row r="8388" spans="1:10" x14ac:dyDescent="0.45">
      <c r="A8388">
        <v>9173646</v>
      </c>
      <c r="B8388" s="1">
        <v>45519.416666666664</v>
      </c>
      <c r="C8388" t="s">
        <v>7</v>
      </c>
      <c r="D8388" t="s">
        <v>8</v>
      </c>
      <c r="E8388" t="s">
        <v>8796</v>
      </c>
      <c r="F8388">
        <v>635</v>
      </c>
      <c r="G8388">
        <v>1.3720000000000001</v>
      </c>
      <c r="H8388">
        <v>2.2879999999999998</v>
      </c>
      <c r="J8388" s="1" t="str">
        <f t="shared" si="132"/>
        <v>2024-08-15-10</v>
      </c>
    </row>
    <row r="8389" spans="1:10" x14ac:dyDescent="0.45">
      <c r="A8389">
        <v>9175193</v>
      </c>
      <c r="B8389" s="1">
        <v>45519.458333333336</v>
      </c>
      <c r="C8389" t="s">
        <v>7</v>
      </c>
      <c r="D8389" t="s">
        <v>8</v>
      </c>
      <c r="E8389" t="s">
        <v>8796</v>
      </c>
      <c r="F8389">
        <v>635</v>
      </c>
      <c r="G8389">
        <v>1.212</v>
      </c>
      <c r="H8389">
        <v>2.335</v>
      </c>
      <c r="J8389" s="1" t="str">
        <f t="shared" si="132"/>
        <v>2024-08-15-11</v>
      </c>
    </row>
    <row r="8390" spans="1:10" x14ac:dyDescent="0.45">
      <c r="A8390">
        <v>9175905</v>
      </c>
      <c r="B8390" s="1">
        <v>45519.5</v>
      </c>
      <c r="C8390" t="s">
        <v>7</v>
      </c>
      <c r="D8390" t="s">
        <v>8</v>
      </c>
      <c r="E8390" t="s">
        <v>8796</v>
      </c>
      <c r="F8390">
        <v>635</v>
      </c>
      <c r="G8390">
        <v>0</v>
      </c>
      <c r="H8390">
        <v>3.4649999999999999</v>
      </c>
      <c r="J8390" s="1" t="str">
        <f t="shared" si="132"/>
        <v>2024-08-15-12</v>
      </c>
    </row>
    <row r="8391" spans="1:10" x14ac:dyDescent="0.45">
      <c r="A8391">
        <v>9177489</v>
      </c>
      <c r="B8391" s="1">
        <v>45519.541666666664</v>
      </c>
      <c r="C8391" t="s">
        <v>7</v>
      </c>
      <c r="D8391" t="s">
        <v>8</v>
      </c>
      <c r="E8391" t="s">
        <v>8796</v>
      </c>
      <c r="F8391">
        <v>635</v>
      </c>
      <c r="G8391">
        <v>0</v>
      </c>
      <c r="H8391">
        <v>2.984</v>
      </c>
      <c r="J8391" s="1" t="str">
        <f t="shared" si="132"/>
        <v>2024-08-15-13</v>
      </c>
    </row>
    <row r="8392" spans="1:10" x14ac:dyDescent="0.45">
      <c r="A8392">
        <v>9178112</v>
      </c>
      <c r="B8392" s="1">
        <v>45519.583333333336</v>
      </c>
      <c r="C8392" t="s">
        <v>7</v>
      </c>
      <c r="D8392" t="s">
        <v>8</v>
      </c>
      <c r="E8392" t="s">
        <v>8796</v>
      </c>
      <c r="F8392">
        <v>635</v>
      </c>
      <c r="G8392">
        <v>0</v>
      </c>
      <c r="H8392">
        <v>2.1419999999999999</v>
      </c>
      <c r="J8392" s="1" t="str">
        <f t="shared" si="132"/>
        <v>2024-08-15-14</v>
      </c>
    </row>
    <row r="8393" spans="1:10" x14ac:dyDescent="0.45">
      <c r="A8393">
        <v>9179706</v>
      </c>
      <c r="B8393" s="1">
        <v>45519.625</v>
      </c>
      <c r="C8393" t="s">
        <v>7</v>
      </c>
      <c r="D8393" t="s">
        <v>8</v>
      </c>
      <c r="E8393" t="s">
        <v>8796</v>
      </c>
      <c r="F8393">
        <v>635</v>
      </c>
      <c r="G8393">
        <v>0.29899999999999999</v>
      </c>
      <c r="H8393">
        <v>1.0309999999999999</v>
      </c>
      <c r="J8393" s="1" t="str">
        <f t="shared" si="132"/>
        <v>2024-08-15-15</v>
      </c>
    </row>
    <row r="8394" spans="1:10" x14ac:dyDescent="0.45">
      <c r="A8394">
        <v>9180113</v>
      </c>
      <c r="B8394" s="1">
        <v>45519.666666666664</v>
      </c>
      <c r="C8394" t="s">
        <v>7</v>
      </c>
      <c r="D8394" t="s">
        <v>8</v>
      </c>
      <c r="E8394" t="s">
        <v>8796</v>
      </c>
      <c r="F8394">
        <v>635</v>
      </c>
      <c r="G8394">
        <v>2.7E-2</v>
      </c>
      <c r="H8394">
        <v>0.39700000000000002</v>
      </c>
      <c r="J8394" s="1" t="str">
        <f t="shared" si="132"/>
        <v>2024-08-15-16</v>
      </c>
    </row>
    <row r="8395" spans="1:10" x14ac:dyDescent="0.45">
      <c r="A8395">
        <v>9181745</v>
      </c>
      <c r="B8395" s="1">
        <v>45519.708333333336</v>
      </c>
      <c r="C8395" t="s">
        <v>7</v>
      </c>
      <c r="D8395" t="s">
        <v>8</v>
      </c>
      <c r="E8395" t="s">
        <v>8796</v>
      </c>
      <c r="F8395">
        <v>635</v>
      </c>
      <c r="G8395">
        <v>0.17</v>
      </c>
      <c r="H8395">
        <v>5.7000000000000002E-2</v>
      </c>
      <c r="J8395" s="1" t="str">
        <f t="shared" si="132"/>
        <v>2024-08-15-17</v>
      </c>
    </row>
    <row r="8396" spans="1:10" x14ac:dyDescent="0.45">
      <c r="A8396">
        <v>9182603</v>
      </c>
      <c r="B8396" s="1">
        <v>45519.75</v>
      </c>
      <c r="C8396" t="s">
        <v>7</v>
      </c>
      <c r="D8396" t="s">
        <v>8</v>
      </c>
      <c r="E8396" t="s">
        <v>8796</v>
      </c>
      <c r="F8396">
        <v>635</v>
      </c>
      <c r="G8396">
        <v>0.26800000000000002</v>
      </c>
      <c r="H8396">
        <v>0</v>
      </c>
      <c r="J8396" s="1" t="str">
        <f t="shared" si="132"/>
        <v>2024-08-15-18</v>
      </c>
    </row>
    <row r="8397" spans="1:10" x14ac:dyDescent="0.45">
      <c r="A8397">
        <v>9183612</v>
      </c>
      <c r="B8397" s="1">
        <v>45519.791666666664</v>
      </c>
      <c r="C8397" t="s">
        <v>7</v>
      </c>
      <c r="D8397" t="s">
        <v>8</v>
      </c>
      <c r="E8397" t="s">
        <v>8796</v>
      </c>
      <c r="F8397">
        <v>635</v>
      </c>
      <c r="G8397">
        <v>0.35299999999999998</v>
      </c>
      <c r="H8397">
        <v>0</v>
      </c>
      <c r="J8397" s="1" t="str">
        <f t="shared" si="132"/>
        <v>2024-08-15-19</v>
      </c>
    </row>
    <row r="8398" spans="1:10" x14ac:dyDescent="0.45">
      <c r="A8398">
        <v>9184500</v>
      </c>
      <c r="B8398" s="1">
        <v>45519.833333333336</v>
      </c>
      <c r="C8398" t="s">
        <v>7</v>
      </c>
      <c r="D8398" t="s">
        <v>8</v>
      </c>
      <c r="E8398" t="s">
        <v>8796</v>
      </c>
      <c r="F8398">
        <v>635</v>
      </c>
      <c r="G8398">
        <v>0.14899999999999999</v>
      </c>
      <c r="H8398">
        <v>0</v>
      </c>
      <c r="J8398" s="1" t="str">
        <f t="shared" si="132"/>
        <v>2024-08-15-20</v>
      </c>
    </row>
    <row r="8399" spans="1:10" x14ac:dyDescent="0.45">
      <c r="A8399">
        <v>9185898</v>
      </c>
      <c r="B8399" s="1">
        <v>45519.875</v>
      </c>
      <c r="C8399" t="s">
        <v>7</v>
      </c>
      <c r="D8399" t="s">
        <v>8</v>
      </c>
      <c r="E8399" t="s">
        <v>8796</v>
      </c>
      <c r="F8399">
        <v>635</v>
      </c>
      <c r="G8399">
        <v>0.107</v>
      </c>
      <c r="H8399">
        <v>0</v>
      </c>
      <c r="J8399" s="1" t="str">
        <f t="shared" si="132"/>
        <v>2024-08-15-21</v>
      </c>
    </row>
    <row r="8400" spans="1:10" x14ac:dyDescent="0.45">
      <c r="A8400">
        <v>9187372</v>
      </c>
      <c r="B8400" s="1">
        <v>45519.916666666664</v>
      </c>
      <c r="C8400" t="s">
        <v>7</v>
      </c>
      <c r="D8400" t="s">
        <v>8</v>
      </c>
      <c r="E8400" t="s">
        <v>8796</v>
      </c>
      <c r="F8400">
        <v>635</v>
      </c>
      <c r="G8400">
        <v>0.185</v>
      </c>
      <c r="H8400">
        <v>0</v>
      </c>
      <c r="J8400" s="1" t="str">
        <f t="shared" si="132"/>
        <v>2024-08-15-22</v>
      </c>
    </row>
    <row r="8401" spans="1:10" x14ac:dyDescent="0.45">
      <c r="A8401">
        <v>9188164</v>
      </c>
      <c r="B8401" s="1">
        <v>45519.958333333336</v>
      </c>
      <c r="C8401" t="s">
        <v>7</v>
      </c>
      <c r="D8401" t="s">
        <v>8</v>
      </c>
      <c r="E8401" t="s">
        <v>8796</v>
      </c>
      <c r="F8401">
        <v>635</v>
      </c>
      <c r="G8401">
        <v>0.14000000000000001</v>
      </c>
      <c r="H8401">
        <v>0</v>
      </c>
      <c r="J8401" s="1" t="str">
        <f t="shared" si="132"/>
        <v>2024-08-15-23</v>
      </c>
    </row>
    <row r="8402" spans="1:10" x14ac:dyDescent="0.45">
      <c r="A8402">
        <v>9188858</v>
      </c>
      <c r="B8402" s="1">
        <v>45520</v>
      </c>
      <c r="C8402" t="s">
        <v>7</v>
      </c>
      <c r="D8402" t="s">
        <v>8</v>
      </c>
      <c r="E8402" t="s">
        <v>8796</v>
      </c>
      <c r="F8402">
        <v>635</v>
      </c>
      <c r="G8402">
        <v>8.2000000000000003E-2</v>
      </c>
      <c r="H8402">
        <v>0</v>
      </c>
      <c r="J8402" s="1" t="str">
        <f t="shared" si="132"/>
        <v>2024-08-16-00</v>
      </c>
    </row>
    <row r="8403" spans="1:10" x14ac:dyDescent="0.45">
      <c r="A8403">
        <v>9190056</v>
      </c>
      <c r="B8403" s="1">
        <v>45520.041666666664</v>
      </c>
      <c r="C8403" t="s">
        <v>7</v>
      </c>
      <c r="D8403" t="s">
        <v>8</v>
      </c>
      <c r="E8403" t="s">
        <v>8796</v>
      </c>
      <c r="F8403">
        <v>635</v>
      </c>
      <c r="G8403">
        <v>9.2999999999999999E-2</v>
      </c>
      <c r="H8403">
        <v>0</v>
      </c>
      <c r="J8403" s="1" t="str">
        <f t="shared" si="132"/>
        <v>2024-08-16-01</v>
      </c>
    </row>
    <row r="8404" spans="1:10" x14ac:dyDescent="0.45">
      <c r="A8404">
        <v>9191593</v>
      </c>
      <c r="B8404" s="1">
        <v>45520.083333333336</v>
      </c>
      <c r="C8404" t="s">
        <v>7</v>
      </c>
      <c r="D8404" t="s">
        <v>8</v>
      </c>
      <c r="E8404" t="s">
        <v>8796</v>
      </c>
      <c r="F8404">
        <v>635</v>
      </c>
      <c r="G8404">
        <v>0.108</v>
      </c>
      <c r="H8404">
        <v>0</v>
      </c>
      <c r="J8404" s="1" t="str">
        <f t="shared" si="132"/>
        <v>2024-08-16-02</v>
      </c>
    </row>
    <row r="8405" spans="1:10" x14ac:dyDescent="0.45">
      <c r="A8405">
        <v>9192515</v>
      </c>
      <c r="B8405" s="1">
        <v>45520.125</v>
      </c>
      <c r="C8405" t="s">
        <v>7</v>
      </c>
      <c r="D8405" t="s">
        <v>8</v>
      </c>
      <c r="E8405" t="s">
        <v>8796</v>
      </c>
      <c r="F8405">
        <v>635</v>
      </c>
      <c r="G8405">
        <v>0.19900000000000001</v>
      </c>
      <c r="H8405">
        <v>3.0000000000000001E-3</v>
      </c>
      <c r="J8405" s="1" t="str">
        <f t="shared" si="132"/>
        <v>2024-08-16-03</v>
      </c>
    </row>
    <row r="8406" spans="1:10" x14ac:dyDescent="0.45">
      <c r="A8406">
        <v>9193930</v>
      </c>
      <c r="B8406" s="1">
        <v>45520.166666666664</v>
      </c>
      <c r="C8406" t="s">
        <v>7</v>
      </c>
      <c r="D8406" t="s">
        <v>8</v>
      </c>
      <c r="E8406" t="s">
        <v>8796</v>
      </c>
      <c r="F8406">
        <v>635</v>
      </c>
      <c r="G8406">
        <v>6.0999999999999999E-2</v>
      </c>
      <c r="H8406">
        <v>0.14099999999999999</v>
      </c>
      <c r="J8406" s="1" t="str">
        <f t="shared" si="132"/>
        <v>2024-08-16-04</v>
      </c>
    </row>
    <row r="8407" spans="1:10" x14ac:dyDescent="0.45">
      <c r="A8407">
        <v>9194041</v>
      </c>
      <c r="B8407" s="1">
        <v>45520.208333333336</v>
      </c>
      <c r="C8407" t="s">
        <v>7</v>
      </c>
      <c r="D8407" t="s">
        <v>8</v>
      </c>
      <c r="E8407" t="s">
        <v>8796</v>
      </c>
      <c r="F8407">
        <v>635</v>
      </c>
      <c r="G8407">
        <v>0.13400000000000001</v>
      </c>
      <c r="H8407">
        <v>0.52900000000000003</v>
      </c>
      <c r="J8407" s="1" t="str">
        <f t="shared" si="132"/>
        <v>2024-08-16-05</v>
      </c>
    </row>
    <row r="8408" spans="1:10" x14ac:dyDescent="0.45">
      <c r="A8408">
        <v>9195743</v>
      </c>
      <c r="B8408" s="1">
        <v>45520.25</v>
      </c>
      <c r="C8408" t="s">
        <v>7</v>
      </c>
      <c r="D8408" t="s">
        <v>8</v>
      </c>
      <c r="E8408" t="s">
        <v>8796</v>
      </c>
      <c r="F8408">
        <v>635</v>
      </c>
      <c r="G8408">
        <v>5.7000000000000002E-2</v>
      </c>
      <c r="H8408">
        <v>1.367</v>
      </c>
      <c r="J8408" s="1" t="str">
        <f t="shared" si="132"/>
        <v>2024-08-16-06</v>
      </c>
    </row>
    <row r="8409" spans="1:10" x14ac:dyDescent="0.45">
      <c r="A8409">
        <v>9196542</v>
      </c>
      <c r="B8409" s="1">
        <v>45520.291666666664</v>
      </c>
      <c r="C8409" t="s">
        <v>7</v>
      </c>
      <c r="D8409" t="s">
        <v>8</v>
      </c>
      <c r="E8409" t="s">
        <v>8796</v>
      </c>
      <c r="F8409">
        <v>635</v>
      </c>
      <c r="G8409">
        <v>0</v>
      </c>
      <c r="H8409">
        <v>1.972</v>
      </c>
      <c r="J8409" s="1" t="str">
        <f t="shared" si="132"/>
        <v>2024-08-16-07</v>
      </c>
    </row>
    <row r="8410" spans="1:10" x14ac:dyDescent="0.45">
      <c r="A8410">
        <v>9197509</v>
      </c>
      <c r="B8410" s="1">
        <v>45520.333333333336</v>
      </c>
      <c r="C8410" t="s">
        <v>7</v>
      </c>
      <c r="D8410" t="s">
        <v>8</v>
      </c>
      <c r="E8410" t="s">
        <v>8796</v>
      </c>
      <c r="F8410">
        <v>635</v>
      </c>
      <c r="G8410">
        <v>0</v>
      </c>
      <c r="H8410">
        <v>2.8420000000000001</v>
      </c>
      <c r="J8410" s="1" t="str">
        <f t="shared" si="132"/>
        <v>2024-08-16-08</v>
      </c>
    </row>
    <row r="8411" spans="1:10" x14ac:dyDescent="0.45">
      <c r="A8411">
        <v>9199342</v>
      </c>
      <c r="B8411" s="1">
        <v>45520.375</v>
      </c>
      <c r="C8411" t="s">
        <v>7</v>
      </c>
      <c r="D8411" t="s">
        <v>8</v>
      </c>
      <c r="E8411" t="s">
        <v>8796</v>
      </c>
      <c r="F8411">
        <v>635</v>
      </c>
      <c r="G8411">
        <v>0</v>
      </c>
      <c r="H8411">
        <v>3.26</v>
      </c>
      <c r="J8411" s="1" t="str">
        <f t="shared" si="132"/>
        <v>2024-08-16-09</v>
      </c>
    </row>
    <row r="8412" spans="1:10" x14ac:dyDescent="0.45">
      <c r="A8412">
        <v>9199696</v>
      </c>
      <c r="B8412" s="1">
        <v>45520.416666666664</v>
      </c>
      <c r="C8412" t="s">
        <v>7</v>
      </c>
      <c r="D8412" t="s">
        <v>8</v>
      </c>
      <c r="E8412" t="s">
        <v>8796</v>
      </c>
      <c r="F8412">
        <v>635</v>
      </c>
      <c r="G8412">
        <v>0</v>
      </c>
      <c r="H8412">
        <v>3.524</v>
      </c>
      <c r="J8412" s="1" t="str">
        <f t="shared" si="132"/>
        <v>2024-08-16-10</v>
      </c>
    </row>
    <row r="8413" spans="1:10" x14ac:dyDescent="0.45">
      <c r="A8413">
        <v>9200897</v>
      </c>
      <c r="B8413" s="1">
        <v>45520.458333333336</v>
      </c>
      <c r="C8413" t="s">
        <v>7</v>
      </c>
      <c r="D8413" t="s">
        <v>8</v>
      </c>
      <c r="E8413" t="s">
        <v>8796</v>
      </c>
      <c r="F8413">
        <v>635</v>
      </c>
      <c r="G8413">
        <v>0.56399999999999995</v>
      </c>
      <c r="H8413">
        <v>2.258</v>
      </c>
      <c r="J8413" s="1" t="str">
        <f t="shared" si="132"/>
        <v>2024-08-16-11</v>
      </c>
    </row>
    <row r="8414" spans="1:10" x14ac:dyDescent="0.45">
      <c r="A8414">
        <v>9201799</v>
      </c>
      <c r="B8414" s="1">
        <v>45520.5</v>
      </c>
      <c r="C8414" t="s">
        <v>7</v>
      </c>
      <c r="D8414" t="s">
        <v>8</v>
      </c>
      <c r="E8414" t="s">
        <v>8796</v>
      </c>
      <c r="F8414">
        <v>635</v>
      </c>
      <c r="G8414">
        <v>0</v>
      </c>
      <c r="H8414">
        <v>2.0630000000000002</v>
      </c>
      <c r="J8414" s="1" t="str">
        <f t="shared" si="132"/>
        <v>2024-08-16-12</v>
      </c>
    </row>
    <row r="8415" spans="1:10" x14ac:dyDescent="0.45">
      <c r="A8415">
        <v>9203447</v>
      </c>
      <c r="B8415" s="1">
        <v>45520.541666666664</v>
      </c>
      <c r="C8415" t="s">
        <v>7</v>
      </c>
      <c r="D8415" t="s">
        <v>8</v>
      </c>
      <c r="E8415" t="s">
        <v>8796</v>
      </c>
      <c r="F8415">
        <v>635</v>
      </c>
      <c r="G8415">
        <v>0</v>
      </c>
      <c r="H8415">
        <v>2.6819999999999999</v>
      </c>
      <c r="J8415" s="1" t="str">
        <f t="shared" si="132"/>
        <v>2024-08-16-13</v>
      </c>
    </row>
    <row r="8416" spans="1:10" x14ac:dyDescent="0.45">
      <c r="A8416">
        <v>9204250</v>
      </c>
      <c r="B8416" s="1">
        <v>45520.583333333336</v>
      </c>
      <c r="C8416" t="s">
        <v>7</v>
      </c>
      <c r="D8416" t="s">
        <v>8</v>
      </c>
      <c r="E8416" t="s">
        <v>8796</v>
      </c>
      <c r="F8416">
        <v>635</v>
      </c>
      <c r="G8416">
        <v>0</v>
      </c>
      <c r="H8416">
        <v>1.9339999999999999</v>
      </c>
      <c r="J8416" s="1" t="str">
        <f t="shared" si="132"/>
        <v>2024-08-16-14</v>
      </c>
    </row>
    <row r="8417" spans="1:10" x14ac:dyDescent="0.45">
      <c r="A8417">
        <v>9204975</v>
      </c>
      <c r="B8417" s="1">
        <v>45520.625</v>
      </c>
      <c r="C8417" t="s">
        <v>7</v>
      </c>
      <c r="D8417" t="s">
        <v>8</v>
      </c>
      <c r="E8417" t="s">
        <v>8796</v>
      </c>
      <c r="F8417">
        <v>635</v>
      </c>
      <c r="G8417">
        <v>0.52800000000000002</v>
      </c>
      <c r="H8417">
        <v>0.84499999999999997</v>
      </c>
      <c r="J8417" s="1" t="str">
        <f t="shared" si="132"/>
        <v>2024-08-16-15</v>
      </c>
    </row>
    <row r="8418" spans="1:10" x14ac:dyDescent="0.45">
      <c r="A8418">
        <v>9206403</v>
      </c>
      <c r="B8418" s="1">
        <v>45520.666666666664</v>
      </c>
      <c r="C8418" t="s">
        <v>7</v>
      </c>
      <c r="D8418" t="s">
        <v>8</v>
      </c>
      <c r="E8418" t="s">
        <v>8796</v>
      </c>
      <c r="F8418">
        <v>635</v>
      </c>
      <c r="G8418">
        <v>0.308</v>
      </c>
      <c r="H8418">
        <v>0.28599999999999998</v>
      </c>
      <c r="J8418" s="1" t="str">
        <f t="shared" si="132"/>
        <v>2024-08-16-16</v>
      </c>
    </row>
    <row r="8419" spans="1:10" x14ac:dyDescent="0.45">
      <c r="A8419">
        <v>9207151</v>
      </c>
      <c r="B8419" s="1">
        <v>45520.708333333336</v>
      </c>
      <c r="C8419" t="s">
        <v>7</v>
      </c>
      <c r="D8419" t="s">
        <v>8</v>
      </c>
      <c r="E8419" t="s">
        <v>8796</v>
      </c>
      <c r="F8419">
        <v>635</v>
      </c>
      <c r="G8419">
        <v>0.182</v>
      </c>
      <c r="H8419">
        <v>2.5000000000000001E-2</v>
      </c>
      <c r="J8419" s="1" t="str">
        <f t="shared" si="132"/>
        <v>2024-08-16-17</v>
      </c>
    </row>
    <row r="8420" spans="1:10" x14ac:dyDescent="0.45">
      <c r="A8420">
        <v>9209076</v>
      </c>
      <c r="B8420" s="1">
        <v>45520.75</v>
      </c>
      <c r="C8420" t="s">
        <v>7</v>
      </c>
      <c r="D8420" t="s">
        <v>8</v>
      </c>
      <c r="E8420" t="s">
        <v>8796</v>
      </c>
      <c r="F8420">
        <v>635</v>
      </c>
      <c r="G8420">
        <v>0.247</v>
      </c>
      <c r="H8420">
        <v>0</v>
      </c>
      <c r="J8420" s="1" t="str">
        <f t="shared" si="132"/>
        <v>2024-08-16-18</v>
      </c>
    </row>
    <row r="8421" spans="1:10" x14ac:dyDescent="0.45">
      <c r="A8421">
        <v>9209427</v>
      </c>
      <c r="B8421" s="1">
        <v>45520.791666666664</v>
      </c>
      <c r="C8421" t="s">
        <v>7</v>
      </c>
      <c r="D8421" t="s">
        <v>8</v>
      </c>
      <c r="E8421" t="s">
        <v>8796</v>
      </c>
      <c r="F8421">
        <v>635</v>
      </c>
      <c r="G8421">
        <v>0.26</v>
      </c>
      <c r="H8421">
        <v>0</v>
      </c>
      <c r="J8421" s="1" t="str">
        <f t="shared" si="132"/>
        <v>2024-08-16-19</v>
      </c>
    </row>
    <row r="8422" spans="1:10" x14ac:dyDescent="0.45">
      <c r="A8422">
        <v>9210508</v>
      </c>
      <c r="B8422" s="1">
        <v>45520.833333333336</v>
      </c>
      <c r="C8422" t="s">
        <v>7</v>
      </c>
      <c r="D8422" t="s">
        <v>8</v>
      </c>
      <c r="E8422" t="s">
        <v>8796</v>
      </c>
      <c r="F8422">
        <v>635</v>
      </c>
      <c r="G8422">
        <v>0.224</v>
      </c>
      <c r="H8422">
        <v>0</v>
      </c>
      <c r="J8422" s="1" t="str">
        <f t="shared" si="132"/>
        <v>2024-08-16-20</v>
      </c>
    </row>
    <row r="8423" spans="1:10" x14ac:dyDescent="0.45">
      <c r="A8423">
        <v>9211617</v>
      </c>
      <c r="B8423" s="1">
        <v>45520.875</v>
      </c>
      <c r="C8423" t="s">
        <v>7</v>
      </c>
      <c r="D8423" t="s">
        <v>8</v>
      </c>
      <c r="E8423" t="s">
        <v>8796</v>
      </c>
      <c r="F8423">
        <v>635</v>
      </c>
      <c r="G8423">
        <v>0.22900000000000001</v>
      </c>
      <c r="H8423">
        <v>0</v>
      </c>
      <c r="J8423" s="1" t="str">
        <f t="shared" si="132"/>
        <v>2024-08-16-21</v>
      </c>
    </row>
    <row r="8424" spans="1:10" x14ac:dyDescent="0.45">
      <c r="A8424">
        <v>9213472</v>
      </c>
      <c r="B8424" s="1">
        <v>45520.916666666664</v>
      </c>
      <c r="C8424" t="s">
        <v>7</v>
      </c>
      <c r="D8424" t="s">
        <v>8</v>
      </c>
      <c r="E8424" t="s">
        <v>8796</v>
      </c>
      <c r="F8424">
        <v>635</v>
      </c>
      <c r="G8424">
        <v>0.219</v>
      </c>
      <c r="H8424">
        <v>0</v>
      </c>
      <c r="J8424" s="1" t="str">
        <f t="shared" si="132"/>
        <v>2024-08-16-22</v>
      </c>
    </row>
    <row r="8425" spans="1:10" x14ac:dyDescent="0.45">
      <c r="A8425">
        <v>9214406</v>
      </c>
      <c r="B8425" s="1">
        <v>45520.958333333336</v>
      </c>
      <c r="C8425" t="s">
        <v>7</v>
      </c>
      <c r="D8425" t="s">
        <v>8</v>
      </c>
      <c r="E8425" t="s">
        <v>8796</v>
      </c>
      <c r="F8425">
        <v>635</v>
      </c>
      <c r="G8425">
        <v>0.19900000000000001</v>
      </c>
      <c r="H8425">
        <v>0</v>
      </c>
      <c r="J8425" s="1" t="str">
        <f t="shared" si="132"/>
        <v>2024-08-16-23</v>
      </c>
    </row>
    <row r="8426" spans="1:10" x14ac:dyDescent="0.45">
      <c r="A8426">
        <v>9215427</v>
      </c>
      <c r="B8426" s="1">
        <v>45521</v>
      </c>
      <c r="C8426" t="s">
        <v>7</v>
      </c>
      <c r="D8426" t="s">
        <v>8</v>
      </c>
      <c r="E8426" t="s">
        <v>8796</v>
      </c>
      <c r="F8426">
        <v>635</v>
      </c>
      <c r="G8426">
        <v>0.20799999999999999</v>
      </c>
      <c r="H8426">
        <v>0</v>
      </c>
      <c r="J8426" s="1" t="str">
        <f t="shared" si="132"/>
        <v>2024-08-17-00</v>
      </c>
    </row>
    <row r="8427" spans="1:10" x14ac:dyDescent="0.45">
      <c r="A8427">
        <v>9216502</v>
      </c>
      <c r="B8427" s="1">
        <v>45521.041666666664</v>
      </c>
      <c r="C8427" t="s">
        <v>7</v>
      </c>
      <c r="D8427" t="s">
        <v>8</v>
      </c>
      <c r="E8427" t="s">
        <v>8796</v>
      </c>
      <c r="F8427">
        <v>635</v>
      </c>
      <c r="G8427">
        <v>0.21299999999999999</v>
      </c>
      <c r="H8427">
        <v>0</v>
      </c>
      <c r="J8427" s="1" t="str">
        <f t="shared" si="132"/>
        <v>2024-08-17-01</v>
      </c>
    </row>
    <row r="8428" spans="1:10" x14ac:dyDescent="0.45">
      <c r="A8428">
        <v>9217349</v>
      </c>
      <c r="B8428" s="1">
        <v>45521.083333333336</v>
      </c>
      <c r="C8428" t="s">
        <v>7</v>
      </c>
      <c r="D8428" t="s">
        <v>8</v>
      </c>
      <c r="E8428" t="s">
        <v>8796</v>
      </c>
      <c r="F8428">
        <v>635</v>
      </c>
      <c r="G8428">
        <v>0.16</v>
      </c>
      <c r="H8428">
        <v>0</v>
      </c>
      <c r="J8428" s="1" t="str">
        <f t="shared" si="132"/>
        <v>2024-08-17-02</v>
      </c>
    </row>
    <row r="8429" spans="1:10" x14ac:dyDescent="0.45">
      <c r="A8429">
        <v>9218180</v>
      </c>
      <c r="B8429" s="1">
        <v>45521.125</v>
      </c>
      <c r="C8429" t="s">
        <v>7</v>
      </c>
      <c r="D8429" t="s">
        <v>8</v>
      </c>
      <c r="E8429" t="s">
        <v>8796</v>
      </c>
      <c r="F8429">
        <v>635</v>
      </c>
      <c r="G8429">
        <v>0.27500000000000002</v>
      </c>
      <c r="H8429">
        <v>0</v>
      </c>
      <c r="J8429" s="1" t="str">
        <f t="shared" si="132"/>
        <v>2024-08-17-03</v>
      </c>
    </row>
    <row r="8430" spans="1:10" x14ac:dyDescent="0.45">
      <c r="A8430">
        <v>9219534</v>
      </c>
      <c r="B8430" s="1">
        <v>45521.166666666664</v>
      </c>
      <c r="C8430" t="s">
        <v>7</v>
      </c>
      <c r="D8430" t="s">
        <v>8</v>
      </c>
      <c r="E8430" t="s">
        <v>8796</v>
      </c>
      <c r="F8430">
        <v>635</v>
      </c>
      <c r="G8430">
        <v>0.17100000000000001</v>
      </c>
      <c r="H8430">
        <v>3.9E-2</v>
      </c>
      <c r="J8430" s="1" t="str">
        <f t="shared" si="132"/>
        <v>2024-08-17-04</v>
      </c>
    </row>
    <row r="8431" spans="1:10" x14ac:dyDescent="0.45">
      <c r="A8431">
        <v>9221013</v>
      </c>
      <c r="B8431" s="1">
        <v>45521.208333333336</v>
      </c>
      <c r="C8431" t="s">
        <v>7</v>
      </c>
      <c r="D8431" t="s">
        <v>8</v>
      </c>
      <c r="E8431" t="s">
        <v>8796</v>
      </c>
      <c r="F8431">
        <v>635</v>
      </c>
      <c r="G8431">
        <v>0.20100000000000001</v>
      </c>
      <c r="H8431">
        <v>9.4E-2</v>
      </c>
      <c r="J8431" s="1" t="str">
        <f t="shared" si="132"/>
        <v>2024-08-17-05</v>
      </c>
    </row>
    <row r="8432" spans="1:10" x14ac:dyDescent="0.45">
      <c r="A8432">
        <v>9222272</v>
      </c>
      <c r="B8432" s="1">
        <v>45521.25</v>
      </c>
      <c r="C8432" t="s">
        <v>7</v>
      </c>
      <c r="D8432" t="s">
        <v>8</v>
      </c>
      <c r="E8432" t="s">
        <v>8796</v>
      </c>
      <c r="F8432">
        <v>635</v>
      </c>
      <c r="G8432">
        <v>3.0000000000000001E-3</v>
      </c>
      <c r="H8432">
        <v>0.33400000000000002</v>
      </c>
      <c r="J8432" s="1" t="str">
        <f t="shared" si="132"/>
        <v>2024-08-17-06</v>
      </c>
    </row>
    <row r="8433" spans="1:10" x14ac:dyDescent="0.45">
      <c r="A8433">
        <v>9223297</v>
      </c>
      <c r="B8433" s="1">
        <v>45521.291666666664</v>
      </c>
      <c r="C8433" t="s">
        <v>7</v>
      </c>
      <c r="D8433" t="s">
        <v>8</v>
      </c>
      <c r="E8433" t="s">
        <v>8796</v>
      </c>
      <c r="F8433">
        <v>635</v>
      </c>
      <c r="G8433">
        <v>0</v>
      </c>
      <c r="H8433">
        <v>1.538</v>
      </c>
      <c r="J8433" s="1" t="str">
        <f t="shared" si="132"/>
        <v>2024-08-17-07</v>
      </c>
    </row>
    <row r="8434" spans="1:10" x14ac:dyDescent="0.45">
      <c r="A8434">
        <v>9223571</v>
      </c>
      <c r="B8434" s="1">
        <v>45521.333333333336</v>
      </c>
      <c r="C8434" t="s">
        <v>7</v>
      </c>
      <c r="D8434" t="s">
        <v>8</v>
      </c>
      <c r="E8434" t="s">
        <v>8796</v>
      </c>
      <c r="F8434">
        <v>635</v>
      </c>
      <c r="G8434">
        <v>0.47699999999999998</v>
      </c>
      <c r="H8434">
        <v>2.2200000000000002</v>
      </c>
      <c r="J8434" s="1" t="str">
        <f t="shared" si="132"/>
        <v>2024-08-17-08</v>
      </c>
    </row>
    <row r="8435" spans="1:10" x14ac:dyDescent="0.45">
      <c r="A8435">
        <v>9225332</v>
      </c>
      <c r="B8435" s="1">
        <v>45521.375</v>
      </c>
      <c r="C8435" t="s">
        <v>7</v>
      </c>
      <c r="D8435" t="s">
        <v>8</v>
      </c>
      <c r="E8435" t="s">
        <v>8796</v>
      </c>
      <c r="F8435">
        <v>635</v>
      </c>
      <c r="G8435">
        <v>0.79800000000000004</v>
      </c>
      <c r="H8435">
        <v>2.35</v>
      </c>
      <c r="J8435" s="1" t="str">
        <f t="shared" si="132"/>
        <v>2024-08-17-09</v>
      </c>
    </row>
    <row r="8436" spans="1:10" x14ac:dyDescent="0.45">
      <c r="A8436">
        <v>9225840</v>
      </c>
      <c r="B8436" s="1">
        <v>45521.416666666664</v>
      </c>
      <c r="C8436" t="s">
        <v>7</v>
      </c>
      <c r="D8436" t="s">
        <v>8</v>
      </c>
      <c r="E8436" t="s">
        <v>8796</v>
      </c>
      <c r="F8436">
        <v>635</v>
      </c>
      <c r="G8436">
        <v>1.9E-2</v>
      </c>
      <c r="H8436">
        <v>3.0289999999999999</v>
      </c>
      <c r="J8436" s="1" t="str">
        <f t="shared" si="132"/>
        <v>2024-08-17-10</v>
      </c>
    </row>
    <row r="8437" spans="1:10" x14ac:dyDescent="0.45">
      <c r="A8437">
        <v>9227364</v>
      </c>
      <c r="B8437" s="1">
        <v>45521.458333333336</v>
      </c>
      <c r="C8437" t="s">
        <v>7</v>
      </c>
      <c r="D8437" t="s">
        <v>8</v>
      </c>
      <c r="E8437" t="s">
        <v>8796</v>
      </c>
      <c r="F8437">
        <v>635</v>
      </c>
      <c r="G8437">
        <v>0.10100000000000001</v>
      </c>
      <c r="H8437">
        <v>3.37</v>
      </c>
      <c r="J8437" s="1" t="str">
        <f t="shared" si="132"/>
        <v>2024-08-17-11</v>
      </c>
    </row>
    <row r="8438" spans="1:10" x14ac:dyDescent="0.45">
      <c r="A8438">
        <v>9228684</v>
      </c>
      <c r="B8438" s="1">
        <v>45521.5</v>
      </c>
      <c r="C8438" t="s">
        <v>7</v>
      </c>
      <c r="D8438" t="s">
        <v>8</v>
      </c>
      <c r="E8438" t="s">
        <v>8796</v>
      </c>
      <c r="F8438">
        <v>635</v>
      </c>
      <c r="G8438">
        <v>0</v>
      </c>
      <c r="H8438">
        <v>2.5790000000000002</v>
      </c>
      <c r="J8438" s="1" t="str">
        <f t="shared" si="132"/>
        <v>2024-08-17-12</v>
      </c>
    </row>
    <row r="8439" spans="1:10" x14ac:dyDescent="0.45">
      <c r="A8439">
        <v>9229675</v>
      </c>
      <c r="B8439" s="1">
        <v>45521.541666666664</v>
      </c>
      <c r="C8439" t="s">
        <v>7</v>
      </c>
      <c r="D8439" t="s">
        <v>8</v>
      </c>
      <c r="E8439" t="s">
        <v>8796</v>
      </c>
      <c r="F8439">
        <v>635</v>
      </c>
      <c r="G8439">
        <v>0</v>
      </c>
      <c r="H8439">
        <v>2.944</v>
      </c>
      <c r="J8439" s="1" t="str">
        <f t="shared" si="132"/>
        <v>2024-08-17-13</v>
      </c>
    </row>
    <row r="8440" spans="1:10" x14ac:dyDescent="0.45">
      <c r="A8440">
        <v>9230059</v>
      </c>
      <c r="B8440" s="1">
        <v>45521.583333333336</v>
      </c>
      <c r="C8440" t="s">
        <v>7</v>
      </c>
      <c r="D8440" t="s">
        <v>8</v>
      </c>
      <c r="E8440" t="s">
        <v>8796</v>
      </c>
      <c r="F8440">
        <v>635</v>
      </c>
      <c r="G8440">
        <v>0</v>
      </c>
      <c r="H8440">
        <v>1.6930000000000001</v>
      </c>
      <c r="J8440" s="1" t="str">
        <f t="shared" si="132"/>
        <v>2024-08-17-14</v>
      </c>
    </row>
    <row r="8441" spans="1:10" x14ac:dyDescent="0.45">
      <c r="A8441">
        <v>9231423</v>
      </c>
      <c r="B8441" s="1">
        <v>45521.625</v>
      </c>
      <c r="C8441" t="s">
        <v>7</v>
      </c>
      <c r="D8441" t="s">
        <v>8</v>
      </c>
      <c r="E8441" t="s">
        <v>8796</v>
      </c>
      <c r="F8441">
        <v>635</v>
      </c>
      <c r="G8441">
        <v>7.0000000000000001E-3</v>
      </c>
      <c r="H8441">
        <v>0.89600000000000002</v>
      </c>
      <c r="J8441" s="1" t="str">
        <f t="shared" si="132"/>
        <v>2024-08-17-15</v>
      </c>
    </row>
    <row r="8442" spans="1:10" x14ac:dyDescent="0.45">
      <c r="A8442">
        <v>9232256</v>
      </c>
      <c r="B8442" s="1">
        <v>45521.666666666664</v>
      </c>
      <c r="C8442" t="s">
        <v>7</v>
      </c>
      <c r="D8442" t="s">
        <v>8</v>
      </c>
      <c r="E8442" t="s">
        <v>8796</v>
      </c>
      <c r="F8442">
        <v>635</v>
      </c>
      <c r="G8442">
        <v>0.41299999999999998</v>
      </c>
      <c r="H8442">
        <v>0.26400000000000001</v>
      </c>
      <c r="J8442" s="1" t="str">
        <f t="shared" si="132"/>
        <v>2024-08-17-16</v>
      </c>
    </row>
    <row r="8443" spans="1:10" x14ac:dyDescent="0.45">
      <c r="A8443">
        <v>9233657</v>
      </c>
      <c r="B8443" s="1">
        <v>45521.708333333336</v>
      </c>
      <c r="C8443" t="s">
        <v>7</v>
      </c>
      <c r="D8443" t="s">
        <v>8</v>
      </c>
      <c r="E8443" t="s">
        <v>8796</v>
      </c>
      <c r="F8443">
        <v>635</v>
      </c>
      <c r="G8443">
        <v>0.314</v>
      </c>
      <c r="H8443">
        <v>1.4999999999999999E-2</v>
      </c>
      <c r="J8443" s="1" t="str">
        <f t="shared" si="132"/>
        <v>2024-08-17-17</v>
      </c>
    </row>
    <row r="8444" spans="1:10" x14ac:dyDescent="0.45">
      <c r="A8444">
        <v>9234669</v>
      </c>
      <c r="B8444" s="1">
        <v>45521.75</v>
      </c>
      <c r="C8444" t="s">
        <v>7</v>
      </c>
      <c r="D8444" t="s">
        <v>8</v>
      </c>
      <c r="E8444" t="s">
        <v>8796</v>
      </c>
      <c r="F8444">
        <v>635</v>
      </c>
      <c r="G8444">
        <v>0.44800000000000001</v>
      </c>
      <c r="H8444">
        <v>0</v>
      </c>
      <c r="J8444" s="1" t="str">
        <f t="shared" si="132"/>
        <v>2024-08-17-18</v>
      </c>
    </row>
    <row r="8445" spans="1:10" x14ac:dyDescent="0.45">
      <c r="A8445">
        <v>9236378</v>
      </c>
      <c r="B8445" s="1">
        <v>45521.791666666664</v>
      </c>
      <c r="C8445" t="s">
        <v>7</v>
      </c>
      <c r="D8445" t="s">
        <v>8</v>
      </c>
      <c r="E8445" t="s">
        <v>8796</v>
      </c>
      <c r="F8445">
        <v>635</v>
      </c>
      <c r="G8445">
        <v>0.33</v>
      </c>
      <c r="H8445">
        <v>0</v>
      </c>
      <c r="J8445" s="1" t="str">
        <f t="shared" si="132"/>
        <v>2024-08-17-19</v>
      </c>
    </row>
    <row r="8446" spans="1:10" x14ac:dyDescent="0.45">
      <c r="A8446">
        <v>9237554</v>
      </c>
      <c r="B8446" s="1">
        <v>45521.833333333336</v>
      </c>
      <c r="C8446" t="s">
        <v>7</v>
      </c>
      <c r="D8446" t="s">
        <v>8</v>
      </c>
      <c r="E8446" t="s">
        <v>8796</v>
      </c>
      <c r="F8446">
        <v>635</v>
      </c>
      <c r="G8446">
        <v>0.28999999999999998</v>
      </c>
      <c r="H8446">
        <v>0</v>
      </c>
      <c r="J8446" s="1" t="str">
        <f t="shared" si="132"/>
        <v>2024-08-17-20</v>
      </c>
    </row>
    <row r="8447" spans="1:10" x14ac:dyDescent="0.45">
      <c r="A8447">
        <v>9238011</v>
      </c>
      <c r="B8447" s="1">
        <v>45521.875</v>
      </c>
      <c r="C8447" t="s">
        <v>7</v>
      </c>
      <c r="D8447" t="s">
        <v>8</v>
      </c>
      <c r="E8447" t="s">
        <v>8796</v>
      </c>
      <c r="F8447">
        <v>635</v>
      </c>
      <c r="G8447">
        <v>0.27600000000000002</v>
      </c>
      <c r="H8447">
        <v>0</v>
      </c>
      <c r="J8447" s="1" t="str">
        <f t="shared" si="132"/>
        <v>2024-08-17-21</v>
      </c>
    </row>
    <row r="8448" spans="1:10" x14ac:dyDescent="0.45">
      <c r="A8448">
        <v>9239363</v>
      </c>
      <c r="B8448" s="1">
        <v>45521.916666666664</v>
      </c>
      <c r="C8448" t="s">
        <v>7</v>
      </c>
      <c r="D8448" t="s">
        <v>8</v>
      </c>
      <c r="E8448" t="s">
        <v>8796</v>
      </c>
      <c r="F8448">
        <v>635</v>
      </c>
      <c r="G8448">
        <v>0.104</v>
      </c>
      <c r="H8448">
        <v>0</v>
      </c>
      <c r="J8448" s="1" t="str">
        <f t="shared" si="132"/>
        <v>2024-08-17-22</v>
      </c>
    </row>
    <row r="8449" spans="1:10" x14ac:dyDescent="0.45">
      <c r="A8449">
        <v>9240668</v>
      </c>
      <c r="B8449" s="1">
        <v>45521.958333333336</v>
      </c>
      <c r="C8449" t="s">
        <v>7</v>
      </c>
      <c r="D8449" t="s">
        <v>8</v>
      </c>
      <c r="E8449" t="s">
        <v>8796</v>
      </c>
      <c r="F8449">
        <v>635</v>
      </c>
      <c r="G8449">
        <v>0.16300000000000001</v>
      </c>
      <c r="H8449">
        <v>0</v>
      </c>
      <c r="J8449" s="1" t="str">
        <f t="shared" si="132"/>
        <v>2024-08-17-23</v>
      </c>
    </row>
    <row r="8450" spans="1:10" x14ac:dyDescent="0.45">
      <c r="A8450">
        <v>9242070</v>
      </c>
      <c r="B8450" s="1">
        <v>45522</v>
      </c>
      <c r="C8450" t="s">
        <v>7</v>
      </c>
      <c r="D8450" t="s">
        <v>8</v>
      </c>
      <c r="E8450" t="s">
        <v>8796</v>
      </c>
      <c r="F8450">
        <v>635</v>
      </c>
      <c r="G8450">
        <v>0.128</v>
      </c>
      <c r="H8450">
        <v>0</v>
      </c>
      <c r="J8450" s="1" t="str">
        <f t="shared" si="132"/>
        <v>2024-08-18-00</v>
      </c>
    </row>
    <row r="8451" spans="1:10" x14ac:dyDescent="0.45">
      <c r="A8451">
        <v>9242509</v>
      </c>
      <c r="B8451" s="1">
        <v>45522.041666666664</v>
      </c>
      <c r="C8451" t="s">
        <v>7</v>
      </c>
      <c r="D8451" t="s">
        <v>8</v>
      </c>
      <c r="E8451" t="s">
        <v>8796</v>
      </c>
      <c r="F8451">
        <v>635</v>
      </c>
      <c r="G8451">
        <v>0.113</v>
      </c>
      <c r="H8451">
        <v>0</v>
      </c>
      <c r="J8451" s="1" t="str">
        <f t="shared" ref="J8451:J8514" si="133">TEXT(YEAR(B8451),"0000")&amp;"-"&amp;TEXT(MONTH(B8451),"00")&amp;"-"&amp;TEXT(DAY(B8451),"00")&amp;"-"&amp;TEXT(HOUR(B8451),"00")</f>
        <v>2024-08-18-01</v>
      </c>
    </row>
    <row r="8452" spans="1:10" x14ac:dyDescent="0.45">
      <c r="A8452">
        <v>9243209</v>
      </c>
      <c r="B8452" s="1">
        <v>45522.083333333336</v>
      </c>
      <c r="C8452" t="s">
        <v>7</v>
      </c>
      <c r="D8452" t="s">
        <v>8</v>
      </c>
      <c r="E8452" t="s">
        <v>8796</v>
      </c>
      <c r="F8452">
        <v>635</v>
      </c>
      <c r="G8452">
        <v>0.219</v>
      </c>
      <c r="H8452">
        <v>0</v>
      </c>
      <c r="J8452" s="1" t="str">
        <f t="shared" si="133"/>
        <v>2024-08-18-02</v>
      </c>
    </row>
    <row r="8453" spans="1:10" x14ac:dyDescent="0.45">
      <c r="A8453">
        <v>9245065</v>
      </c>
      <c r="B8453" s="1">
        <v>45522.125</v>
      </c>
      <c r="C8453" t="s">
        <v>7</v>
      </c>
      <c r="D8453" t="s">
        <v>8</v>
      </c>
      <c r="E8453" t="s">
        <v>8796</v>
      </c>
      <c r="F8453">
        <v>635</v>
      </c>
      <c r="G8453">
        <v>0.32400000000000001</v>
      </c>
      <c r="H8453">
        <v>0</v>
      </c>
      <c r="J8453" s="1" t="str">
        <f t="shared" si="133"/>
        <v>2024-08-18-03</v>
      </c>
    </row>
    <row r="8454" spans="1:10" x14ac:dyDescent="0.45">
      <c r="A8454">
        <v>9245392</v>
      </c>
      <c r="B8454" s="1">
        <v>45522.166666666664</v>
      </c>
      <c r="C8454" t="s">
        <v>7</v>
      </c>
      <c r="D8454" t="s">
        <v>8</v>
      </c>
      <c r="E8454" t="s">
        <v>8796</v>
      </c>
      <c r="F8454">
        <v>635</v>
      </c>
      <c r="G8454">
        <v>5.6000000000000001E-2</v>
      </c>
      <c r="H8454">
        <v>0.182</v>
      </c>
      <c r="J8454" s="1" t="str">
        <f t="shared" si="133"/>
        <v>2024-08-18-04</v>
      </c>
    </row>
    <row r="8455" spans="1:10" x14ac:dyDescent="0.45">
      <c r="A8455">
        <v>9247175</v>
      </c>
      <c r="B8455" s="1">
        <v>45522.208333333336</v>
      </c>
      <c r="C8455" t="s">
        <v>7</v>
      </c>
      <c r="D8455" t="s">
        <v>8</v>
      </c>
      <c r="E8455" t="s">
        <v>8796</v>
      </c>
      <c r="F8455">
        <v>635</v>
      </c>
      <c r="G8455">
        <v>0</v>
      </c>
      <c r="H8455">
        <v>0.86799999999999999</v>
      </c>
      <c r="J8455" s="1" t="str">
        <f t="shared" si="133"/>
        <v>2024-08-18-05</v>
      </c>
    </row>
    <row r="8456" spans="1:10" x14ac:dyDescent="0.45">
      <c r="A8456">
        <v>9247558</v>
      </c>
      <c r="B8456" s="1">
        <v>45522.25</v>
      </c>
      <c r="C8456" t="s">
        <v>7</v>
      </c>
      <c r="D8456" t="s">
        <v>8</v>
      </c>
      <c r="E8456" t="s">
        <v>8796</v>
      </c>
      <c r="F8456">
        <v>635</v>
      </c>
      <c r="G8456">
        <v>0</v>
      </c>
      <c r="H8456">
        <v>1.823</v>
      </c>
      <c r="J8456" s="1" t="str">
        <f t="shared" si="133"/>
        <v>2024-08-18-06</v>
      </c>
    </row>
    <row r="8457" spans="1:10" x14ac:dyDescent="0.45">
      <c r="A8457">
        <v>9249193</v>
      </c>
      <c r="B8457" s="1">
        <v>45522.291666666664</v>
      </c>
      <c r="C8457" t="s">
        <v>7</v>
      </c>
      <c r="D8457" t="s">
        <v>8</v>
      </c>
      <c r="E8457" t="s">
        <v>8796</v>
      </c>
      <c r="F8457">
        <v>635</v>
      </c>
      <c r="G8457">
        <v>0</v>
      </c>
      <c r="H8457">
        <v>2.7160000000000002</v>
      </c>
      <c r="J8457" s="1" t="str">
        <f t="shared" si="133"/>
        <v>2024-08-18-07</v>
      </c>
    </row>
    <row r="8458" spans="1:10" x14ac:dyDescent="0.45">
      <c r="A8458">
        <v>9250749</v>
      </c>
      <c r="B8458" s="1">
        <v>45522.333333333336</v>
      </c>
      <c r="C8458" t="s">
        <v>7</v>
      </c>
      <c r="D8458" t="s">
        <v>8</v>
      </c>
      <c r="E8458" t="s">
        <v>8796</v>
      </c>
      <c r="F8458">
        <v>635</v>
      </c>
      <c r="G8458">
        <v>0</v>
      </c>
      <c r="H8458">
        <v>3.3570000000000002</v>
      </c>
      <c r="J8458" s="1" t="str">
        <f t="shared" si="133"/>
        <v>2024-08-18-08</v>
      </c>
    </row>
    <row r="8459" spans="1:10" x14ac:dyDescent="0.45">
      <c r="A8459">
        <v>9251070</v>
      </c>
      <c r="B8459" s="1">
        <v>45522.375</v>
      </c>
      <c r="C8459" t="s">
        <v>7</v>
      </c>
      <c r="D8459" t="s">
        <v>8</v>
      </c>
      <c r="E8459" t="s">
        <v>8796</v>
      </c>
      <c r="F8459">
        <v>635</v>
      </c>
      <c r="G8459">
        <v>0</v>
      </c>
      <c r="H8459">
        <v>3.7189999999999999</v>
      </c>
      <c r="J8459" s="1" t="str">
        <f t="shared" si="133"/>
        <v>2024-08-18-09</v>
      </c>
    </row>
    <row r="8460" spans="1:10" x14ac:dyDescent="0.45">
      <c r="A8460">
        <v>9252122</v>
      </c>
      <c r="B8460" s="1">
        <v>45522.416666666664</v>
      </c>
      <c r="C8460" t="s">
        <v>7</v>
      </c>
      <c r="D8460" t="s">
        <v>8</v>
      </c>
      <c r="E8460" t="s">
        <v>8796</v>
      </c>
      <c r="F8460">
        <v>635</v>
      </c>
      <c r="G8460">
        <v>0</v>
      </c>
      <c r="H8460">
        <v>3.8730000000000002</v>
      </c>
      <c r="J8460" s="1" t="str">
        <f t="shared" si="133"/>
        <v>2024-08-18-10</v>
      </c>
    </row>
    <row r="8461" spans="1:10" x14ac:dyDescent="0.45">
      <c r="A8461">
        <v>9254092</v>
      </c>
      <c r="B8461" s="1">
        <v>45522.458333333336</v>
      </c>
      <c r="C8461" t="s">
        <v>7</v>
      </c>
      <c r="D8461" t="s">
        <v>8</v>
      </c>
      <c r="E8461" t="s">
        <v>8796</v>
      </c>
      <c r="F8461">
        <v>635</v>
      </c>
      <c r="G8461">
        <v>0</v>
      </c>
      <c r="H8461">
        <v>3.6680000000000001</v>
      </c>
      <c r="J8461" s="1" t="str">
        <f t="shared" si="133"/>
        <v>2024-08-18-11</v>
      </c>
    </row>
    <row r="8462" spans="1:10" x14ac:dyDescent="0.45">
      <c r="A8462">
        <v>9254664</v>
      </c>
      <c r="B8462" s="1">
        <v>45522.5</v>
      </c>
      <c r="C8462" t="s">
        <v>7</v>
      </c>
      <c r="D8462" t="s">
        <v>8</v>
      </c>
      <c r="E8462" t="s">
        <v>8796</v>
      </c>
      <c r="F8462">
        <v>635</v>
      </c>
      <c r="G8462">
        <v>0.35</v>
      </c>
      <c r="H8462">
        <v>1.8959999999999999</v>
      </c>
      <c r="J8462" s="1" t="str">
        <f t="shared" si="133"/>
        <v>2024-08-18-12</v>
      </c>
    </row>
    <row r="8463" spans="1:10" x14ac:dyDescent="0.45">
      <c r="A8463">
        <v>9255406</v>
      </c>
      <c r="B8463" s="1">
        <v>45522.541666666664</v>
      </c>
      <c r="C8463" t="s">
        <v>7</v>
      </c>
      <c r="D8463" t="s">
        <v>8</v>
      </c>
      <c r="E8463" t="s">
        <v>8796</v>
      </c>
      <c r="F8463">
        <v>635</v>
      </c>
      <c r="G8463">
        <v>0.43099999999999999</v>
      </c>
      <c r="H8463">
        <v>2.077</v>
      </c>
      <c r="J8463" s="1" t="str">
        <f t="shared" si="133"/>
        <v>2024-08-18-13</v>
      </c>
    </row>
    <row r="8464" spans="1:10" x14ac:dyDescent="0.45">
      <c r="A8464">
        <v>9256401</v>
      </c>
      <c r="B8464" s="1">
        <v>45522.583333333336</v>
      </c>
      <c r="C8464" t="s">
        <v>7</v>
      </c>
      <c r="D8464" t="s">
        <v>8</v>
      </c>
      <c r="E8464" t="s">
        <v>8796</v>
      </c>
      <c r="F8464">
        <v>635</v>
      </c>
      <c r="G8464">
        <v>1.31</v>
      </c>
      <c r="H8464">
        <v>1.258</v>
      </c>
      <c r="J8464" s="1" t="str">
        <f t="shared" si="133"/>
        <v>2024-08-18-14</v>
      </c>
    </row>
    <row r="8465" spans="1:10" x14ac:dyDescent="0.45">
      <c r="A8465">
        <v>9258282</v>
      </c>
      <c r="B8465" s="1">
        <v>45522.625</v>
      </c>
      <c r="C8465" t="s">
        <v>7</v>
      </c>
      <c r="D8465" t="s">
        <v>8</v>
      </c>
      <c r="E8465" t="s">
        <v>8796</v>
      </c>
      <c r="F8465">
        <v>635</v>
      </c>
      <c r="G8465">
        <v>0.11700000000000001</v>
      </c>
      <c r="H8465">
        <v>0.40899999999999997</v>
      </c>
      <c r="J8465" s="1" t="str">
        <f t="shared" si="133"/>
        <v>2024-08-18-15</v>
      </c>
    </row>
    <row r="8466" spans="1:10" x14ac:dyDescent="0.45">
      <c r="A8466">
        <v>9258981</v>
      </c>
      <c r="B8466" s="1">
        <v>45522.666666666664</v>
      </c>
      <c r="C8466" t="s">
        <v>7</v>
      </c>
      <c r="D8466" t="s">
        <v>8</v>
      </c>
      <c r="E8466" t="s">
        <v>8796</v>
      </c>
      <c r="F8466">
        <v>635</v>
      </c>
      <c r="G8466">
        <v>9.2999999999999999E-2</v>
      </c>
      <c r="H8466">
        <v>0.04</v>
      </c>
      <c r="J8466" s="1" t="str">
        <f t="shared" si="133"/>
        <v>2024-08-18-16</v>
      </c>
    </row>
    <row r="8467" spans="1:10" x14ac:dyDescent="0.45">
      <c r="A8467">
        <v>9260332</v>
      </c>
      <c r="B8467" s="1">
        <v>45522.708333333336</v>
      </c>
      <c r="C8467" t="s">
        <v>7</v>
      </c>
      <c r="D8467" t="s">
        <v>8</v>
      </c>
      <c r="E8467" t="s">
        <v>8796</v>
      </c>
      <c r="F8467">
        <v>635</v>
      </c>
      <c r="G8467">
        <v>0.27300000000000002</v>
      </c>
      <c r="H8467">
        <v>5.0000000000000001E-3</v>
      </c>
      <c r="J8467" s="1" t="str">
        <f t="shared" si="133"/>
        <v>2024-08-18-17</v>
      </c>
    </row>
    <row r="8468" spans="1:10" x14ac:dyDescent="0.45">
      <c r="A8468">
        <v>9260959</v>
      </c>
      <c r="B8468" s="1">
        <v>45522.75</v>
      </c>
      <c r="C8468" t="s">
        <v>7</v>
      </c>
      <c r="D8468" t="s">
        <v>8</v>
      </c>
      <c r="E8468" t="s">
        <v>8796</v>
      </c>
      <c r="F8468">
        <v>635</v>
      </c>
      <c r="G8468">
        <v>0.3</v>
      </c>
      <c r="H8468">
        <v>0</v>
      </c>
      <c r="J8468" s="1" t="str">
        <f t="shared" si="133"/>
        <v>2024-08-18-18</v>
      </c>
    </row>
    <row r="8469" spans="1:10" x14ac:dyDescent="0.45">
      <c r="A8469">
        <v>9262126</v>
      </c>
      <c r="B8469" s="1">
        <v>45522.791666666664</v>
      </c>
      <c r="C8469" t="s">
        <v>7</v>
      </c>
      <c r="D8469" t="s">
        <v>8</v>
      </c>
      <c r="E8469" t="s">
        <v>8796</v>
      </c>
      <c r="F8469">
        <v>635</v>
      </c>
      <c r="G8469">
        <v>0.27200000000000002</v>
      </c>
      <c r="H8469">
        <v>0</v>
      </c>
      <c r="J8469" s="1" t="str">
        <f t="shared" si="133"/>
        <v>2024-08-18-19</v>
      </c>
    </row>
    <row r="8470" spans="1:10" x14ac:dyDescent="0.45">
      <c r="A8470">
        <v>9263865</v>
      </c>
      <c r="B8470" s="1">
        <v>45522.833333333336</v>
      </c>
      <c r="C8470" t="s">
        <v>7</v>
      </c>
      <c r="D8470" t="s">
        <v>8</v>
      </c>
      <c r="E8470" t="s">
        <v>8796</v>
      </c>
      <c r="F8470">
        <v>635</v>
      </c>
      <c r="G8470">
        <v>0.23899999999999999</v>
      </c>
      <c r="H8470">
        <v>0</v>
      </c>
      <c r="J8470" s="1" t="str">
        <f t="shared" si="133"/>
        <v>2024-08-18-20</v>
      </c>
    </row>
    <row r="8471" spans="1:10" x14ac:dyDescent="0.45">
      <c r="A8471">
        <v>9264442</v>
      </c>
      <c r="B8471" s="1">
        <v>45522.875</v>
      </c>
      <c r="C8471" t="s">
        <v>7</v>
      </c>
      <c r="D8471" t="s">
        <v>8</v>
      </c>
      <c r="E8471" t="s">
        <v>8796</v>
      </c>
      <c r="F8471">
        <v>635</v>
      </c>
      <c r="G8471">
        <v>0.159</v>
      </c>
      <c r="H8471">
        <v>0</v>
      </c>
      <c r="J8471" s="1" t="str">
        <f t="shared" si="133"/>
        <v>2024-08-18-21</v>
      </c>
    </row>
    <row r="8472" spans="1:10" x14ac:dyDescent="0.45">
      <c r="A8472">
        <v>9265104</v>
      </c>
      <c r="B8472" s="1">
        <v>45522.916666666664</v>
      </c>
      <c r="C8472" t="s">
        <v>7</v>
      </c>
      <c r="D8472" t="s">
        <v>8</v>
      </c>
      <c r="E8472" t="s">
        <v>8796</v>
      </c>
      <c r="F8472">
        <v>635</v>
      </c>
      <c r="G8472">
        <v>0.221</v>
      </c>
      <c r="H8472">
        <v>0</v>
      </c>
      <c r="J8472" s="1" t="str">
        <f t="shared" si="133"/>
        <v>2024-08-18-22</v>
      </c>
    </row>
    <row r="8473" spans="1:10" x14ac:dyDescent="0.45">
      <c r="A8473">
        <v>9266136</v>
      </c>
      <c r="B8473" s="1">
        <v>45522.958333333336</v>
      </c>
      <c r="C8473" t="s">
        <v>7</v>
      </c>
      <c r="D8473" t="s">
        <v>8</v>
      </c>
      <c r="E8473" t="s">
        <v>8796</v>
      </c>
      <c r="F8473">
        <v>635</v>
      </c>
      <c r="G8473">
        <v>0.20300000000000001</v>
      </c>
      <c r="H8473">
        <v>0</v>
      </c>
      <c r="J8473" s="1" t="str">
        <f t="shared" si="133"/>
        <v>2024-08-18-23</v>
      </c>
    </row>
    <row r="8474" spans="1:10" x14ac:dyDescent="0.45">
      <c r="A8474">
        <v>9268263</v>
      </c>
      <c r="B8474" s="1">
        <v>45523</v>
      </c>
      <c r="C8474" t="s">
        <v>7</v>
      </c>
      <c r="D8474" t="s">
        <v>8</v>
      </c>
      <c r="E8474" t="s">
        <v>8796</v>
      </c>
      <c r="F8474">
        <v>635</v>
      </c>
      <c r="G8474">
        <v>0.10299999999999999</v>
      </c>
      <c r="H8474">
        <v>0</v>
      </c>
      <c r="J8474" s="1" t="str">
        <f t="shared" si="133"/>
        <v>2024-08-19-00</v>
      </c>
    </row>
    <row r="8475" spans="1:10" x14ac:dyDescent="0.45">
      <c r="A8475">
        <v>9268638</v>
      </c>
      <c r="B8475" s="1">
        <v>45523.041666666664</v>
      </c>
      <c r="C8475" t="s">
        <v>7</v>
      </c>
      <c r="D8475" t="s">
        <v>8</v>
      </c>
      <c r="E8475" t="s">
        <v>8796</v>
      </c>
      <c r="F8475">
        <v>635</v>
      </c>
      <c r="G8475">
        <v>0.28699999999999998</v>
      </c>
      <c r="H8475">
        <v>0</v>
      </c>
      <c r="J8475" s="1" t="str">
        <f t="shared" si="133"/>
        <v>2024-08-19-01</v>
      </c>
    </row>
    <row r="8476" spans="1:10" x14ac:dyDescent="0.45">
      <c r="A8476">
        <v>9270348</v>
      </c>
      <c r="B8476" s="1">
        <v>45523.083333333336</v>
      </c>
      <c r="C8476" t="s">
        <v>7</v>
      </c>
      <c r="D8476" t="s">
        <v>8</v>
      </c>
      <c r="E8476" t="s">
        <v>8796</v>
      </c>
      <c r="F8476">
        <v>635</v>
      </c>
      <c r="G8476">
        <v>0.34699999999999998</v>
      </c>
      <c r="H8476">
        <v>0</v>
      </c>
      <c r="J8476" s="1" t="str">
        <f t="shared" si="133"/>
        <v>2024-08-19-02</v>
      </c>
    </row>
    <row r="8477" spans="1:10" x14ac:dyDescent="0.45">
      <c r="A8477">
        <v>9270976</v>
      </c>
      <c r="B8477" s="1">
        <v>45523.125</v>
      </c>
      <c r="C8477" t="s">
        <v>7</v>
      </c>
      <c r="D8477" t="s">
        <v>8</v>
      </c>
      <c r="E8477" t="s">
        <v>8796</v>
      </c>
      <c r="F8477">
        <v>635</v>
      </c>
      <c r="G8477">
        <v>9.0999999999999998E-2</v>
      </c>
      <c r="H8477">
        <v>3.0000000000000001E-3</v>
      </c>
      <c r="J8477" s="1" t="str">
        <f t="shared" si="133"/>
        <v>2024-08-19-03</v>
      </c>
    </row>
    <row r="8478" spans="1:10" x14ac:dyDescent="0.45">
      <c r="A8478">
        <v>9272238</v>
      </c>
      <c r="B8478" s="1">
        <v>45523.166666666664</v>
      </c>
      <c r="C8478" t="s">
        <v>7</v>
      </c>
      <c r="D8478" t="s">
        <v>8</v>
      </c>
      <c r="E8478" t="s">
        <v>8796</v>
      </c>
      <c r="F8478">
        <v>635</v>
      </c>
      <c r="G8478">
        <v>0.20699999999999999</v>
      </c>
      <c r="H8478">
        <v>5.6000000000000001E-2</v>
      </c>
      <c r="J8478" s="1" t="str">
        <f t="shared" si="133"/>
        <v>2024-08-19-04</v>
      </c>
    </row>
    <row r="8479" spans="1:10" x14ac:dyDescent="0.45">
      <c r="A8479">
        <v>9272823</v>
      </c>
      <c r="B8479" s="1">
        <v>45523.208333333336</v>
      </c>
      <c r="C8479" t="s">
        <v>7</v>
      </c>
      <c r="D8479" t="s">
        <v>8</v>
      </c>
      <c r="E8479" t="s">
        <v>8796</v>
      </c>
      <c r="F8479">
        <v>635</v>
      </c>
      <c r="G8479">
        <v>1.2999999999999999E-2</v>
      </c>
      <c r="H8479">
        <v>0.33600000000000002</v>
      </c>
      <c r="J8479" s="1" t="str">
        <f t="shared" si="133"/>
        <v>2024-08-19-05</v>
      </c>
    </row>
    <row r="8480" spans="1:10" x14ac:dyDescent="0.45">
      <c r="A8480">
        <v>9274213</v>
      </c>
      <c r="B8480" s="1">
        <v>45523.25</v>
      </c>
      <c r="C8480" t="s">
        <v>7</v>
      </c>
      <c r="D8480" t="s">
        <v>8</v>
      </c>
      <c r="E8480" t="s">
        <v>8796</v>
      </c>
      <c r="F8480">
        <v>635</v>
      </c>
      <c r="G8480">
        <v>0</v>
      </c>
      <c r="H8480">
        <v>0.90700000000000003</v>
      </c>
      <c r="J8480" s="1" t="str">
        <f t="shared" si="133"/>
        <v>2024-08-19-06</v>
      </c>
    </row>
    <row r="8481" spans="1:10" x14ac:dyDescent="0.45">
      <c r="A8481">
        <v>9275345</v>
      </c>
      <c r="B8481" s="1">
        <v>45523.291666666664</v>
      </c>
      <c r="C8481" t="s">
        <v>7</v>
      </c>
      <c r="D8481" t="s">
        <v>8</v>
      </c>
      <c r="E8481" t="s">
        <v>8796</v>
      </c>
      <c r="F8481">
        <v>635</v>
      </c>
      <c r="G8481">
        <v>0</v>
      </c>
      <c r="H8481">
        <v>1.3320000000000001</v>
      </c>
      <c r="J8481" s="1" t="str">
        <f t="shared" si="133"/>
        <v>2024-08-19-07</v>
      </c>
    </row>
    <row r="8482" spans="1:10" x14ac:dyDescent="0.45">
      <c r="A8482">
        <v>9276296</v>
      </c>
      <c r="B8482" s="1">
        <v>45523.333333333336</v>
      </c>
      <c r="C8482" t="s">
        <v>7</v>
      </c>
      <c r="D8482" t="s">
        <v>8</v>
      </c>
      <c r="E8482" t="s">
        <v>8796</v>
      </c>
      <c r="F8482">
        <v>635</v>
      </c>
      <c r="G8482">
        <v>0</v>
      </c>
      <c r="H8482">
        <v>2.5720000000000001</v>
      </c>
      <c r="J8482" s="1" t="str">
        <f t="shared" si="133"/>
        <v>2024-08-19-08</v>
      </c>
    </row>
    <row r="8483" spans="1:10" x14ac:dyDescent="0.45">
      <c r="A8483">
        <v>9277069</v>
      </c>
      <c r="B8483" s="1">
        <v>45523.375</v>
      </c>
      <c r="C8483" t="s">
        <v>7</v>
      </c>
      <c r="D8483" t="s">
        <v>8</v>
      </c>
      <c r="E8483" t="s">
        <v>8796</v>
      </c>
      <c r="F8483">
        <v>635</v>
      </c>
      <c r="G8483">
        <v>0</v>
      </c>
      <c r="H8483">
        <v>3.0830000000000002</v>
      </c>
      <c r="J8483" s="1" t="str">
        <f t="shared" si="133"/>
        <v>2024-08-19-09</v>
      </c>
    </row>
    <row r="8484" spans="1:10" x14ac:dyDescent="0.45">
      <c r="A8484">
        <v>9278238</v>
      </c>
      <c r="B8484" s="1">
        <v>45523.416666666664</v>
      </c>
      <c r="C8484" t="s">
        <v>7</v>
      </c>
      <c r="D8484" t="s">
        <v>8</v>
      </c>
      <c r="E8484" t="s">
        <v>8796</v>
      </c>
      <c r="F8484">
        <v>635</v>
      </c>
      <c r="G8484">
        <v>0</v>
      </c>
      <c r="H8484">
        <v>2.7210000000000001</v>
      </c>
      <c r="J8484" s="1" t="str">
        <f t="shared" si="133"/>
        <v>2024-08-19-10</v>
      </c>
    </row>
    <row r="8485" spans="1:10" x14ac:dyDescent="0.45">
      <c r="A8485">
        <v>9279300</v>
      </c>
      <c r="B8485" s="1">
        <v>45523.458333333336</v>
      </c>
      <c r="C8485" t="s">
        <v>7</v>
      </c>
      <c r="D8485" t="s">
        <v>8</v>
      </c>
      <c r="E8485" t="s">
        <v>8796</v>
      </c>
      <c r="F8485">
        <v>635</v>
      </c>
      <c r="G8485">
        <v>0.372</v>
      </c>
      <c r="H8485">
        <v>2.6619999999999999</v>
      </c>
      <c r="J8485" s="1" t="str">
        <f t="shared" si="133"/>
        <v>2024-08-19-11</v>
      </c>
    </row>
    <row r="8486" spans="1:10" x14ac:dyDescent="0.45">
      <c r="A8486">
        <v>9280985</v>
      </c>
      <c r="B8486" s="1">
        <v>45523.5</v>
      </c>
      <c r="C8486" t="s">
        <v>7</v>
      </c>
      <c r="D8486" t="s">
        <v>8</v>
      </c>
      <c r="E8486" t="s">
        <v>8796</v>
      </c>
      <c r="F8486">
        <v>635</v>
      </c>
      <c r="G8486">
        <v>1.3640000000000001</v>
      </c>
      <c r="H8486">
        <v>1.9730000000000001</v>
      </c>
      <c r="J8486" s="1" t="str">
        <f t="shared" si="133"/>
        <v>2024-08-19-12</v>
      </c>
    </row>
    <row r="8487" spans="1:10" x14ac:dyDescent="0.45">
      <c r="A8487">
        <v>9281665</v>
      </c>
      <c r="B8487" s="1">
        <v>45523.541666666664</v>
      </c>
      <c r="C8487" t="s">
        <v>7</v>
      </c>
      <c r="D8487" t="s">
        <v>8</v>
      </c>
      <c r="E8487" t="s">
        <v>8796</v>
      </c>
      <c r="F8487">
        <v>635</v>
      </c>
      <c r="G8487">
        <v>0.34100000000000003</v>
      </c>
      <c r="H8487">
        <v>2.415</v>
      </c>
      <c r="J8487" s="1" t="str">
        <f t="shared" si="133"/>
        <v>2024-08-19-13</v>
      </c>
    </row>
    <row r="8488" spans="1:10" x14ac:dyDescent="0.45">
      <c r="A8488">
        <v>9282758</v>
      </c>
      <c r="B8488" s="1">
        <v>45523.583333333336</v>
      </c>
      <c r="C8488" t="s">
        <v>7</v>
      </c>
      <c r="D8488" t="s">
        <v>8</v>
      </c>
      <c r="E8488" t="s">
        <v>8796</v>
      </c>
      <c r="F8488">
        <v>635</v>
      </c>
      <c r="G8488">
        <v>0</v>
      </c>
      <c r="H8488">
        <v>1.5049999999999999</v>
      </c>
      <c r="J8488" s="1" t="str">
        <f t="shared" si="133"/>
        <v>2024-08-19-14</v>
      </c>
    </row>
    <row r="8489" spans="1:10" x14ac:dyDescent="0.45">
      <c r="A8489">
        <v>9283683</v>
      </c>
      <c r="B8489" s="1">
        <v>45523.625</v>
      </c>
      <c r="C8489" t="s">
        <v>7</v>
      </c>
      <c r="D8489" t="s">
        <v>8</v>
      </c>
      <c r="E8489" t="s">
        <v>8796</v>
      </c>
      <c r="F8489">
        <v>635</v>
      </c>
      <c r="G8489">
        <v>0.56000000000000005</v>
      </c>
      <c r="H8489">
        <v>0.9</v>
      </c>
      <c r="J8489" s="1" t="str">
        <f t="shared" si="133"/>
        <v>2024-08-19-15</v>
      </c>
    </row>
    <row r="8490" spans="1:10" x14ac:dyDescent="0.45">
      <c r="A8490">
        <v>9285658</v>
      </c>
      <c r="B8490" s="1">
        <v>45523.666666666664</v>
      </c>
      <c r="C8490" t="s">
        <v>7</v>
      </c>
      <c r="D8490" t="s">
        <v>8</v>
      </c>
      <c r="E8490" t="s">
        <v>8796</v>
      </c>
      <c r="F8490">
        <v>635</v>
      </c>
      <c r="G8490">
        <v>1.899</v>
      </c>
      <c r="H8490">
        <v>5.7000000000000002E-2</v>
      </c>
      <c r="J8490" s="1" t="str">
        <f t="shared" si="133"/>
        <v>2024-08-19-16</v>
      </c>
    </row>
    <row r="8491" spans="1:10" x14ac:dyDescent="0.45">
      <c r="A8491">
        <v>9285840</v>
      </c>
      <c r="B8491" s="1">
        <v>45523.708333333336</v>
      </c>
      <c r="C8491" t="s">
        <v>7</v>
      </c>
      <c r="D8491" t="s">
        <v>8</v>
      </c>
      <c r="E8491" t="s">
        <v>8796</v>
      </c>
      <c r="F8491">
        <v>635</v>
      </c>
      <c r="G8491">
        <v>1.9390000000000001</v>
      </c>
      <c r="H8491">
        <v>0</v>
      </c>
      <c r="J8491" s="1" t="str">
        <f t="shared" si="133"/>
        <v>2024-08-19-17</v>
      </c>
    </row>
    <row r="8492" spans="1:10" x14ac:dyDescent="0.45">
      <c r="A8492">
        <v>9287840</v>
      </c>
      <c r="B8492" s="1">
        <v>45523.75</v>
      </c>
      <c r="C8492" t="s">
        <v>7</v>
      </c>
      <c r="D8492" t="s">
        <v>8</v>
      </c>
      <c r="E8492" t="s">
        <v>8796</v>
      </c>
      <c r="F8492">
        <v>635</v>
      </c>
      <c r="G8492">
        <v>0.90800000000000003</v>
      </c>
      <c r="H8492">
        <v>0</v>
      </c>
      <c r="J8492" s="1" t="str">
        <f t="shared" si="133"/>
        <v>2024-08-19-18</v>
      </c>
    </row>
    <row r="8493" spans="1:10" x14ac:dyDescent="0.45">
      <c r="A8493">
        <v>9288626</v>
      </c>
      <c r="B8493" s="1">
        <v>45523.791666666664</v>
      </c>
      <c r="C8493" t="s">
        <v>7</v>
      </c>
      <c r="D8493" t="s">
        <v>8</v>
      </c>
      <c r="E8493" t="s">
        <v>8796</v>
      </c>
      <c r="F8493">
        <v>635</v>
      </c>
      <c r="G8493">
        <v>0.29899999999999999</v>
      </c>
      <c r="H8493">
        <v>0</v>
      </c>
      <c r="J8493" s="1" t="str">
        <f t="shared" si="133"/>
        <v>2024-08-19-19</v>
      </c>
    </row>
    <row r="8494" spans="1:10" x14ac:dyDescent="0.45">
      <c r="A8494">
        <v>9290121</v>
      </c>
      <c r="B8494" s="1">
        <v>45523.833333333336</v>
      </c>
      <c r="C8494" t="s">
        <v>7</v>
      </c>
      <c r="D8494" t="s">
        <v>8</v>
      </c>
      <c r="E8494" t="s">
        <v>8796</v>
      </c>
      <c r="F8494">
        <v>635</v>
      </c>
      <c r="G8494">
        <v>0.24</v>
      </c>
      <c r="H8494">
        <v>0</v>
      </c>
      <c r="J8494" s="1" t="str">
        <f t="shared" si="133"/>
        <v>2024-08-19-20</v>
      </c>
    </row>
    <row r="8495" spans="1:10" x14ac:dyDescent="0.45">
      <c r="A8495">
        <v>9290554</v>
      </c>
      <c r="B8495" s="1">
        <v>45523.875</v>
      </c>
      <c r="C8495" t="s">
        <v>7</v>
      </c>
      <c r="D8495" t="s">
        <v>8</v>
      </c>
      <c r="E8495" t="s">
        <v>8796</v>
      </c>
      <c r="F8495">
        <v>635</v>
      </c>
      <c r="G8495">
        <v>0.23</v>
      </c>
      <c r="H8495">
        <v>0</v>
      </c>
      <c r="J8495" s="1" t="str">
        <f t="shared" si="133"/>
        <v>2024-08-19-21</v>
      </c>
    </row>
    <row r="8496" spans="1:10" x14ac:dyDescent="0.45">
      <c r="A8496">
        <v>9292220</v>
      </c>
      <c r="B8496" s="1">
        <v>45523.916666666664</v>
      </c>
      <c r="C8496" t="s">
        <v>7</v>
      </c>
      <c r="D8496" t="s">
        <v>8</v>
      </c>
      <c r="E8496" t="s">
        <v>8796</v>
      </c>
      <c r="F8496">
        <v>635</v>
      </c>
      <c r="G8496">
        <v>0.23100000000000001</v>
      </c>
      <c r="H8496">
        <v>0</v>
      </c>
      <c r="J8496" s="1" t="str">
        <f t="shared" si="133"/>
        <v>2024-08-19-22</v>
      </c>
    </row>
    <row r="8497" spans="1:10" x14ac:dyDescent="0.45">
      <c r="A8497">
        <v>9292625</v>
      </c>
      <c r="B8497" s="1">
        <v>45523.958333333336</v>
      </c>
      <c r="C8497" t="s">
        <v>7</v>
      </c>
      <c r="D8497" t="s">
        <v>8</v>
      </c>
      <c r="E8497" t="s">
        <v>8796</v>
      </c>
      <c r="F8497">
        <v>635</v>
      </c>
      <c r="G8497">
        <v>0.185</v>
      </c>
      <c r="H8497">
        <v>0</v>
      </c>
      <c r="J8497" s="1" t="str">
        <f t="shared" si="133"/>
        <v>2024-08-19-23</v>
      </c>
    </row>
    <row r="8498" spans="1:10" x14ac:dyDescent="0.45">
      <c r="A8498">
        <v>9294120</v>
      </c>
      <c r="B8498" s="1">
        <v>45524</v>
      </c>
      <c r="C8498" t="s">
        <v>7</v>
      </c>
      <c r="D8498" t="s">
        <v>8</v>
      </c>
      <c r="E8498" t="s">
        <v>8796</v>
      </c>
      <c r="F8498">
        <v>635</v>
      </c>
      <c r="G8498">
        <v>0.24199999999999999</v>
      </c>
      <c r="H8498">
        <v>0</v>
      </c>
      <c r="J8498" s="1" t="str">
        <f t="shared" si="133"/>
        <v>2024-08-20-00</v>
      </c>
    </row>
    <row r="8499" spans="1:10" x14ac:dyDescent="0.45">
      <c r="A8499">
        <v>9294546</v>
      </c>
      <c r="B8499" s="1">
        <v>45524.041666666664</v>
      </c>
      <c r="C8499" t="s">
        <v>7</v>
      </c>
      <c r="D8499" t="s">
        <v>8</v>
      </c>
      <c r="E8499" t="s">
        <v>8796</v>
      </c>
      <c r="F8499">
        <v>635</v>
      </c>
      <c r="G8499">
        <v>0.21199999999999999</v>
      </c>
      <c r="H8499">
        <v>0</v>
      </c>
      <c r="J8499" s="1" t="str">
        <f t="shared" si="133"/>
        <v>2024-08-20-01</v>
      </c>
    </row>
    <row r="8500" spans="1:10" x14ac:dyDescent="0.45">
      <c r="A8500">
        <v>9296418</v>
      </c>
      <c r="B8500" s="1">
        <v>45524.083333333336</v>
      </c>
      <c r="C8500" t="s">
        <v>7</v>
      </c>
      <c r="D8500" t="s">
        <v>8</v>
      </c>
      <c r="E8500" t="s">
        <v>8796</v>
      </c>
      <c r="F8500">
        <v>635</v>
      </c>
      <c r="G8500">
        <v>0.19800000000000001</v>
      </c>
      <c r="H8500">
        <v>0</v>
      </c>
      <c r="J8500" s="1" t="str">
        <f t="shared" si="133"/>
        <v>2024-08-20-02</v>
      </c>
    </row>
    <row r="8501" spans="1:10" x14ac:dyDescent="0.45">
      <c r="A8501">
        <v>9297052</v>
      </c>
      <c r="B8501" s="1">
        <v>45524.125</v>
      </c>
      <c r="C8501" t="s">
        <v>7</v>
      </c>
      <c r="D8501" t="s">
        <v>8</v>
      </c>
      <c r="E8501" t="s">
        <v>8796</v>
      </c>
      <c r="F8501">
        <v>635</v>
      </c>
      <c r="G8501">
        <v>0.19600000000000001</v>
      </c>
      <c r="H8501">
        <v>4.0000000000000001E-3</v>
      </c>
      <c r="J8501" s="1" t="str">
        <f t="shared" si="133"/>
        <v>2024-08-20-03</v>
      </c>
    </row>
    <row r="8502" spans="1:10" x14ac:dyDescent="0.45">
      <c r="A8502">
        <v>9298507</v>
      </c>
      <c r="B8502" s="1">
        <v>45524.166666666664</v>
      </c>
      <c r="C8502" t="s">
        <v>7</v>
      </c>
      <c r="D8502" t="s">
        <v>8</v>
      </c>
      <c r="E8502" t="s">
        <v>8796</v>
      </c>
      <c r="F8502">
        <v>635</v>
      </c>
      <c r="G8502">
        <v>0.125</v>
      </c>
      <c r="H8502">
        <v>7.4999999999999997E-2</v>
      </c>
      <c r="J8502" s="1" t="str">
        <f t="shared" si="133"/>
        <v>2024-08-20-04</v>
      </c>
    </row>
    <row r="8503" spans="1:10" x14ac:dyDescent="0.45">
      <c r="A8503">
        <v>9299046</v>
      </c>
      <c r="B8503" s="1">
        <v>45524.208333333336</v>
      </c>
      <c r="C8503" t="s">
        <v>7</v>
      </c>
      <c r="D8503" t="s">
        <v>8</v>
      </c>
      <c r="E8503" t="s">
        <v>8796</v>
      </c>
      <c r="F8503">
        <v>635</v>
      </c>
      <c r="G8503">
        <v>0</v>
      </c>
      <c r="H8503">
        <v>0.77300000000000002</v>
      </c>
      <c r="J8503" s="1" t="str">
        <f t="shared" si="133"/>
        <v>2024-08-20-05</v>
      </c>
    </row>
    <row r="8504" spans="1:10" x14ac:dyDescent="0.45">
      <c r="A8504">
        <v>9300086</v>
      </c>
      <c r="B8504" s="1">
        <v>45524.25</v>
      </c>
      <c r="C8504" t="s">
        <v>7</v>
      </c>
      <c r="D8504" t="s">
        <v>8</v>
      </c>
      <c r="E8504" t="s">
        <v>8796</v>
      </c>
      <c r="F8504">
        <v>635</v>
      </c>
      <c r="G8504">
        <v>0</v>
      </c>
      <c r="H8504">
        <v>1.7889999999999999</v>
      </c>
      <c r="J8504" s="1" t="str">
        <f t="shared" si="133"/>
        <v>2024-08-20-06</v>
      </c>
    </row>
    <row r="8505" spans="1:10" x14ac:dyDescent="0.45">
      <c r="A8505">
        <v>9301422</v>
      </c>
      <c r="B8505" s="1">
        <v>45524.291666666664</v>
      </c>
      <c r="C8505" t="s">
        <v>7</v>
      </c>
      <c r="D8505" t="s">
        <v>8</v>
      </c>
      <c r="E8505" t="s">
        <v>8796</v>
      </c>
      <c r="F8505">
        <v>635</v>
      </c>
      <c r="G8505">
        <v>0.315</v>
      </c>
      <c r="H8505">
        <v>2.3620000000000001</v>
      </c>
      <c r="J8505" s="1" t="str">
        <f t="shared" si="133"/>
        <v>2024-08-20-07</v>
      </c>
    </row>
    <row r="8506" spans="1:10" x14ac:dyDescent="0.45">
      <c r="A8506">
        <v>9303147</v>
      </c>
      <c r="B8506" s="1">
        <v>45524.333333333336</v>
      </c>
      <c r="C8506" t="s">
        <v>7</v>
      </c>
      <c r="D8506" t="s">
        <v>8</v>
      </c>
      <c r="E8506" t="s">
        <v>8796</v>
      </c>
      <c r="F8506">
        <v>635</v>
      </c>
      <c r="G8506">
        <v>1.294</v>
      </c>
      <c r="H8506">
        <v>2.1259999999999999</v>
      </c>
      <c r="J8506" s="1" t="str">
        <f t="shared" si="133"/>
        <v>2024-08-20-08</v>
      </c>
    </row>
    <row r="8507" spans="1:10" x14ac:dyDescent="0.45">
      <c r="A8507">
        <v>9304104</v>
      </c>
      <c r="B8507" s="1">
        <v>45524.375</v>
      </c>
      <c r="C8507" t="s">
        <v>7</v>
      </c>
      <c r="D8507" t="s">
        <v>8</v>
      </c>
      <c r="E8507" t="s">
        <v>8796</v>
      </c>
      <c r="F8507">
        <v>635</v>
      </c>
      <c r="G8507">
        <v>0.54100000000000004</v>
      </c>
      <c r="H8507">
        <v>3.3660000000000001</v>
      </c>
      <c r="J8507" s="1" t="str">
        <f t="shared" si="133"/>
        <v>2024-08-20-09</v>
      </c>
    </row>
    <row r="8508" spans="1:10" x14ac:dyDescent="0.45">
      <c r="A8508">
        <v>9305368</v>
      </c>
      <c r="B8508" s="1">
        <v>45524.416666666664</v>
      </c>
      <c r="C8508" t="s">
        <v>7</v>
      </c>
      <c r="D8508" t="s">
        <v>8</v>
      </c>
      <c r="E8508" t="s">
        <v>8796</v>
      </c>
      <c r="F8508">
        <v>635</v>
      </c>
      <c r="G8508">
        <v>0.64400000000000002</v>
      </c>
      <c r="H8508">
        <v>2.5289999999999999</v>
      </c>
      <c r="J8508" s="1" t="str">
        <f t="shared" si="133"/>
        <v>2024-08-20-10</v>
      </c>
    </row>
    <row r="8509" spans="1:10" x14ac:dyDescent="0.45">
      <c r="A8509">
        <v>9305969</v>
      </c>
      <c r="B8509" s="1">
        <v>45524.458333333336</v>
      </c>
      <c r="C8509" t="s">
        <v>7</v>
      </c>
      <c r="D8509" t="s">
        <v>8</v>
      </c>
      <c r="E8509" t="s">
        <v>8796</v>
      </c>
      <c r="F8509">
        <v>635</v>
      </c>
      <c r="G8509">
        <v>2.1999999999999999E-2</v>
      </c>
      <c r="H8509">
        <v>3.4609999999999999</v>
      </c>
      <c r="J8509" s="1" t="str">
        <f t="shared" si="133"/>
        <v>2024-08-20-11</v>
      </c>
    </row>
    <row r="8510" spans="1:10" x14ac:dyDescent="0.45">
      <c r="A8510">
        <v>9306918</v>
      </c>
      <c r="B8510" s="1">
        <v>45524.5</v>
      </c>
      <c r="C8510" t="s">
        <v>7</v>
      </c>
      <c r="D8510" t="s">
        <v>8</v>
      </c>
      <c r="E8510" t="s">
        <v>8796</v>
      </c>
      <c r="F8510">
        <v>635</v>
      </c>
      <c r="G8510">
        <v>0</v>
      </c>
      <c r="H8510">
        <v>3.3570000000000002</v>
      </c>
      <c r="J8510" s="1" t="str">
        <f t="shared" si="133"/>
        <v>2024-08-20-12</v>
      </c>
    </row>
    <row r="8511" spans="1:10" x14ac:dyDescent="0.45">
      <c r="A8511">
        <v>9307748</v>
      </c>
      <c r="B8511" s="1">
        <v>45524.541666666664</v>
      </c>
      <c r="C8511" t="s">
        <v>7</v>
      </c>
      <c r="D8511" t="s">
        <v>8</v>
      </c>
      <c r="E8511" t="s">
        <v>8796</v>
      </c>
      <c r="F8511">
        <v>635</v>
      </c>
      <c r="G8511">
        <v>0</v>
      </c>
      <c r="H8511">
        <v>2.8090000000000002</v>
      </c>
      <c r="J8511" s="1" t="str">
        <f t="shared" si="133"/>
        <v>2024-08-20-13</v>
      </c>
    </row>
    <row r="8512" spans="1:10" x14ac:dyDescent="0.45">
      <c r="A8512">
        <v>9309635</v>
      </c>
      <c r="B8512" s="1">
        <v>45524.583333333336</v>
      </c>
      <c r="C8512" t="s">
        <v>7</v>
      </c>
      <c r="D8512" t="s">
        <v>8</v>
      </c>
      <c r="E8512" t="s">
        <v>8796</v>
      </c>
      <c r="F8512">
        <v>635</v>
      </c>
      <c r="G8512">
        <v>0</v>
      </c>
      <c r="H8512">
        <v>2.0449999999999999</v>
      </c>
      <c r="J8512" s="1" t="str">
        <f t="shared" si="133"/>
        <v>2024-08-20-14</v>
      </c>
    </row>
    <row r="8513" spans="1:10" x14ac:dyDescent="0.45">
      <c r="A8513">
        <v>9310454</v>
      </c>
      <c r="B8513" s="1">
        <v>45524.625</v>
      </c>
      <c r="C8513" t="s">
        <v>7</v>
      </c>
      <c r="D8513" t="s">
        <v>8</v>
      </c>
      <c r="E8513" t="s">
        <v>8796</v>
      </c>
      <c r="F8513">
        <v>635</v>
      </c>
      <c r="G8513">
        <v>0.215</v>
      </c>
      <c r="H8513">
        <v>1.1839999999999999</v>
      </c>
      <c r="J8513" s="1" t="str">
        <f t="shared" si="133"/>
        <v>2024-08-20-15</v>
      </c>
    </row>
    <row r="8514" spans="1:10" x14ac:dyDescent="0.45">
      <c r="A8514">
        <v>9311027</v>
      </c>
      <c r="B8514" s="1">
        <v>45524.666666666664</v>
      </c>
      <c r="C8514" t="s">
        <v>7</v>
      </c>
      <c r="D8514" t="s">
        <v>8</v>
      </c>
      <c r="E8514" t="s">
        <v>8796</v>
      </c>
      <c r="F8514">
        <v>635</v>
      </c>
      <c r="G8514">
        <v>6.4000000000000001E-2</v>
      </c>
      <c r="H8514">
        <v>0.20100000000000001</v>
      </c>
      <c r="J8514" s="1" t="str">
        <f t="shared" si="133"/>
        <v>2024-08-20-16</v>
      </c>
    </row>
    <row r="8515" spans="1:10" x14ac:dyDescent="0.45">
      <c r="A8515">
        <v>9312439</v>
      </c>
      <c r="B8515" s="1">
        <v>45524.708333333336</v>
      </c>
      <c r="C8515" t="s">
        <v>7</v>
      </c>
      <c r="D8515" t="s">
        <v>8</v>
      </c>
      <c r="E8515" t="s">
        <v>8796</v>
      </c>
      <c r="F8515">
        <v>635</v>
      </c>
      <c r="G8515">
        <v>0.22500000000000001</v>
      </c>
      <c r="H8515">
        <v>0.01</v>
      </c>
      <c r="J8515" s="1" t="str">
        <f t="shared" ref="J8515:J8578" si="134">TEXT(YEAR(B8515),"0000")&amp;"-"&amp;TEXT(MONTH(B8515),"00")&amp;"-"&amp;TEXT(DAY(B8515),"00")&amp;"-"&amp;TEXT(HOUR(B8515),"00")</f>
        <v>2024-08-20-17</v>
      </c>
    </row>
    <row r="8516" spans="1:10" x14ac:dyDescent="0.45">
      <c r="A8516">
        <v>9313341</v>
      </c>
      <c r="B8516" s="1">
        <v>45524.75</v>
      </c>
      <c r="C8516" t="s">
        <v>7</v>
      </c>
      <c r="D8516" t="s">
        <v>8</v>
      </c>
      <c r="E8516" t="s">
        <v>8796</v>
      </c>
      <c r="F8516">
        <v>635</v>
      </c>
      <c r="G8516">
        <v>0.25600000000000001</v>
      </c>
      <c r="H8516">
        <v>0</v>
      </c>
      <c r="J8516" s="1" t="str">
        <f t="shared" si="134"/>
        <v>2024-08-20-18</v>
      </c>
    </row>
    <row r="8517" spans="1:10" x14ac:dyDescent="0.45">
      <c r="A8517">
        <v>9315153</v>
      </c>
      <c r="B8517" s="1">
        <v>45524.791666666664</v>
      </c>
      <c r="C8517" t="s">
        <v>7</v>
      </c>
      <c r="D8517" t="s">
        <v>8</v>
      </c>
      <c r="E8517" t="s">
        <v>8796</v>
      </c>
      <c r="F8517">
        <v>635</v>
      </c>
      <c r="G8517">
        <v>0.245</v>
      </c>
      <c r="H8517">
        <v>0</v>
      </c>
      <c r="J8517" s="1" t="str">
        <f t="shared" si="134"/>
        <v>2024-08-20-19</v>
      </c>
    </row>
    <row r="8518" spans="1:10" x14ac:dyDescent="0.45">
      <c r="A8518">
        <v>9315853</v>
      </c>
      <c r="B8518" s="1">
        <v>45524.833333333336</v>
      </c>
      <c r="C8518" t="s">
        <v>7</v>
      </c>
      <c r="D8518" t="s">
        <v>8</v>
      </c>
      <c r="E8518" t="s">
        <v>8796</v>
      </c>
      <c r="F8518">
        <v>635</v>
      </c>
      <c r="G8518">
        <v>0.27</v>
      </c>
      <c r="H8518">
        <v>0</v>
      </c>
      <c r="J8518" s="1" t="str">
        <f t="shared" si="134"/>
        <v>2024-08-20-20</v>
      </c>
    </row>
    <row r="8519" spans="1:10" x14ac:dyDescent="0.45">
      <c r="A8519">
        <v>9316624</v>
      </c>
      <c r="B8519" s="1">
        <v>45524.875</v>
      </c>
      <c r="C8519" t="s">
        <v>7</v>
      </c>
      <c r="D8519" t="s">
        <v>8</v>
      </c>
      <c r="E8519" t="s">
        <v>8796</v>
      </c>
      <c r="F8519">
        <v>635</v>
      </c>
      <c r="G8519">
        <v>0.20499999999999999</v>
      </c>
      <c r="H8519">
        <v>0</v>
      </c>
      <c r="J8519" s="1" t="str">
        <f t="shared" si="134"/>
        <v>2024-08-20-21</v>
      </c>
    </row>
    <row r="8520" spans="1:10" x14ac:dyDescent="0.45">
      <c r="A8520">
        <v>9318534</v>
      </c>
      <c r="B8520" s="1">
        <v>45524.916666666664</v>
      </c>
      <c r="C8520" t="s">
        <v>7</v>
      </c>
      <c r="D8520" t="s">
        <v>8</v>
      </c>
      <c r="E8520" t="s">
        <v>8796</v>
      </c>
      <c r="F8520">
        <v>635</v>
      </c>
      <c r="G8520">
        <v>0.16200000000000001</v>
      </c>
      <c r="H8520">
        <v>0</v>
      </c>
      <c r="J8520" s="1" t="str">
        <f t="shared" si="134"/>
        <v>2024-08-20-22</v>
      </c>
    </row>
    <row r="8521" spans="1:10" x14ac:dyDescent="0.45">
      <c r="A8521">
        <v>9319324</v>
      </c>
      <c r="B8521" s="1">
        <v>45524.958333333336</v>
      </c>
      <c r="C8521" t="s">
        <v>7</v>
      </c>
      <c r="D8521" t="s">
        <v>8</v>
      </c>
      <c r="E8521" t="s">
        <v>8796</v>
      </c>
      <c r="F8521">
        <v>635</v>
      </c>
      <c r="G8521">
        <v>0.156</v>
      </c>
      <c r="H8521">
        <v>0</v>
      </c>
      <c r="J8521" s="1" t="str">
        <f t="shared" si="134"/>
        <v>2024-08-20-23</v>
      </c>
    </row>
    <row r="8522" spans="1:10" x14ac:dyDescent="0.45">
      <c r="A8522">
        <v>9320218</v>
      </c>
      <c r="B8522" s="1">
        <v>45525</v>
      </c>
      <c r="C8522" t="s">
        <v>7</v>
      </c>
      <c r="D8522" t="s">
        <v>8</v>
      </c>
      <c r="E8522" t="s">
        <v>8796</v>
      </c>
      <c r="F8522">
        <v>635</v>
      </c>
      <c r="G8522">
        <v>0.247</v>
      </c>
      <c r="H8522">
        <v>0</v>
      </c>
      <c r="J8522" s="1" t="str">
        <f t="shared" si="134"/>
        <v>2024-08-21-00</v>
      </c>
    </row>
    <row r="8523" spans="1:10" x14ac:dyDescent="0.45">
      <c r="A8523">
        <v>9321595</v>
      </c>
      <c r="B8523" s="1">
        <v>45525.041666666664</v>
      </c>
      <c r="C8523" t="s">
        <v>7</v>
      </c>
      <c r="D8523" t="s">
        <v>8</v>
      </c>
      <c r="E8523" t="s">
        <v>8796</v>
      </c>
      <c r="F8523">
        <v>635</v>
      </c>
      <c r="G8523">
        <v>0.33</v>
      </c>
      <c r="H8523">
        <v>0</v>
      </c>
      <c r="J8523" s="1" t="str">
        <f t="shared" si="134"/>
        <v>2024-08-21-01</v>
      </c>
    </row>
    <row r="8524" spans="1:10" x14ac:dyDescent="0.45">
      <c r="A8524">
        <v>9322115</v>
      </c>
      <c r="B8524" s="1">
        <v>45525.083333333336</v>
      </c>
      <c r="C8524" t="s">
        <v>7</v>
      </c>
      <c r="D8524" t="s">
        <v>8</v>
      </c>
      <c r="E8524" t="s">
        <v>8796</v>
      </c>
      <c r="F8524">
        <v>635</v>
      </c>
      <c r="G8524">
        <v>0.154</v>
      </c>
      <c r="H8524">
        <v>0</v>
      </c>
      <c r="J8524" s="1" t="str">
        <f t="shared" si="134"/>
        <v>2024-08-21-02</v>
      </c>
    </row>
    <row r="8525" spans="1:10" x14ac:dyDescent="0.45">
      <c r="A8525">
        <v>9323576</v>
      </c>
      <c r="B8525" s="1">
        <v>45525.125</v>
      </c>
      <c r="C8525" t="s">
        <v>7</v>
      </c>
      <c r="D8525" t="s">
        <v>8</v>
      </c>
      <c r="E8525" t="s">
        <v>8796</v>
      </c>
      <c r="F8525">
        <v>635</v>
      </c>
      <c r="G8525">
        <v>0.26</v>
      </c>
      <c r="H8525">
        <v>0</v>
      </c>
      <c r="J8525" s="1" t="str">
        <f t="shared" si="134"/>
        <v>2024-08-21-03</v>
      </c>
    </row>
    <row r="8526" spans="1:10" x14ac:dyDescent="0.45">
      <c r="A8526">
        <v>9324433</v>
      </c>
      <c r="B8526" s="1">
        <v>45525.166666666664</v>
      </c>
      <c r="C8526" t="s">
        <v>7</v>
      </c>
      <c r="D8526" t="s">
        <v>8</v>
      </c>
      <c r="E8526" t="s">
        <v>8796</v>
      </c>
      <c r="F8526">
        <v>635</v>
      </c>
      <c r="G8526">
        <v>0.113</v>
      </c>
      <c r="H8526">
        <v>3.3000000000000002E-2</v>
      </c>
      <c r="J8526" s="1" t="str">
        <f t="shared" si="134"/>
        <v>2024-08-21-04</v>
      </c>
    </row>
    <row r="8527" spans="1:10" x14ac:dyDescent="0.45">
      <c r="A8527">
        <v>9325991</v>
      </c>
      <c r="B8527" s="1">
        <v>45525.208333333336</v>
      </c>
      <c r="C8527" t="s">
        <v>7</v>
      </c>
      <c r="D8527" t="s">
        <v>8</v>
      </c>
      <c r="E8527" t="s">
        <v>8796</v>
      </c>
      <c r="F8527">
        <v>635</v>
      </c>
      <c r="G8527">
        <v>2.7E-2</v>
      </c>
      <c r="H8527">
        <v>0.254</v>
      </c>
      <c r="J8527" s="1" t="str">
        <f t="shared" si="134"/>
        <v>2024-08-21-05</v>
      </c>
    </row>
    <row r="8528" spans="1:10" x14ac:dyDescent="0.45">
      <c r="A8528">
        <v>9326555</v>
      </c>
      <c r="B8528" s="1">
        <v>45525.25</v>
      </c>
      <c r="C8528" t="s">
        <v>7</v>
      </c>
      <c r="D8528" t="s">
        <v>8</v>
      </c>
      <c r="E8528" t="s">
        <v>8796</v>
      </c>
      <c r="F8528">
        <v>635</v>
      </c>
      <c r="G8528">
        <v>0</v>
      </c>
      <c r="H8528">
        <v>0.55200000000000005</v>
      </c>
      <c r="J8528" s="1" t="str">
        <f t="shared" si="134"/>
        <v>2024-08-21-06</v>
      </c>
    </row>
    <row r="8529" spans="1:10" x14ac:dyDescent="0.45">
      <c r="A8529">
        <v>9328208</v>
      </c>
      <c r="B8529" s="1">
        <v>45525.291666666664</v>
      </c>
      <c r="C8529" t="s">
        <v>7</v>
      </c>
      <c r="D8529" t="s">
        <v>8</v>
      </c>
      <c r="E8529" t="s">
        <v>8796</v>
      </c>
      <c r="F8529">
        <v>635</v>
      </c>
      <c r="G8529">
        <v>0</v>
      </c>
      <c r="H8529">
        <v>1.1499999999999999</v>
      </c>
      <c r="J8529" s="1" t="str">
        <f t="shared" si="134"/>
        <v>2024-08-21-07</v>
      </c>
    </row>
    <row r="8530" spans="1:10" x14ac:dyDescent="0.45">
      <c r="A8530">
        <v>9329335</v>
      </c>
      <c r="B8530" s="1">
        <v>45525.333333333336</v>
      </c>
      <c r="C8530" t="s">
        <v>7</v>
      </c>
      <c r="D8530" t="s">
        <v>8</v>
      </c>
      <c r="E8530" t="s">
        <v>8796</v>
      </c>
      <c r="F8530">
        <v>635</v>
      </c>
      <c r="G8530">
        <v>1.2999999999999999E-2</v>
      </c>
      <c r="H8530">
        <v>0.63600000000000001</v>
      </c>
      <c r="J8530" s="1" t="str">
        <f t="shared" si="134"/>
        <v>2024-08-21-08</v>
      </c>
    </row>
    <row r="8531" spans="1:10" x14ac:dyDescent="0.45">
      <c r="A8531">
        <v>9330541</v>
      </c>
      <c r="B8531" s="1">
        <v>45525.375</v>
      </c>
      <c r="C8531" t="s">
        <v>7</v>
      </c>
      <c r="D8531" t="s">
        <v>8</v>
      </c>
      <c r="E8531" t="s">
        <v>8796</v>
      </c>
      <c r="F8531">
        <v>635</v>
      </c>
      <c r="G8531">
        <v>0</v>
      </c>
      <c r="H8531">
        <v>1.1200000000000001</v>
      </c>
      <c r="J8531" s="1" t="str">
        <f t="shared" si="134"/>
        <v>2024-08-21-09</v>
      </c>
    </row>
    <row r="8532" spans="1:10" x14ac:dyDescent="0.45">
      <c r="A8532">
        <v>9331421</v>
      </c>
      <c r="B8532" s="1">
        <v>45525.416666666664</v>
      </c>
      <c r="C8532" t="s">
        <v>7</v>
      </c>
      <c r="D8532" t="s">
        <v>8</v>
      </c>
      <c r="E8532" t="s">
        <v>8796</v>
      </c>
      <c r="F8532">
        <v>635</v>
      </c>
      <c r="G8532">
        <v>0</v>
      </c>
      <c r="H8532">
        <v>1.157</v>
      </c>
      <c r="J8532" s="1" t="str">
        <f t="shared" si="134"/>
        <v>2024-08-21-10</v>
      </c>
    </row>
    <row r="8533" spans="1:10" x14ac:dyDescent="0.45">
      <c r="A8533">
        <v>9332412</v>
      </c>
      <c r="B8533" s="1">
        <v>45525.458333333336</v>
      </c>
      <c r="C8533" t="s">
        <v>7</v>
      </c>
      <c r="D8533" t="s">
        <v>8</v>
      </c>
      <c r="E8533" t="s">
        <v>8796</v>
      </c>
      <c r="F8533">
        <v>635</v>
      </c>
      <c r="G8533">
        <v>0</v>
      </c>
      <c r="H8533">
        <v>1.746</v>
      </c>
      <c r="J8533" s="1" t="str">
        <f t="shared" si="134"/>
        <v>2024-08-21-11</v>
      </c>
    </row>
    <row r="8534" spans="1:10" x14ac:dyDescent="0.45">
      <c r="A8534">
        <v>9333431</v>
      </c>
      <c r="B8534" s="1">
        <v>45525.5</v>
      </c>
      <c r="C8534" t="s">
        <v>7</v>
      </c>
      <c r="D8534" t="s">
        <v>8</v>
      </c>
      <c r="E8534" t="s">
        <v>8796</v>
      </c>
      <c r="F8534">
        <v>635</v>
      </c>
      <c r="G8534">
        <v>3.7999999999999999E-2</v>
      </c>
      <c r="H8534">
        <v>0.56100000000000005</v>
      </c>
      <c r="J8534" s="1" t="str">
        <f t="shared" si="134"/>
        <v>2024-08-21-12</v>
      </c>
    </row>
    <row r="8535" spans="1:10" x14ac:dyDescent="0.45">
      <c r="A8535">
        <v>9334069</v>
      </c>
      <c r="B8535" s="1">
        <v>45525.541666666664</v>
      </c>
      <c r="C8535" t="s">
        <v>7</v>
      </c>
      <c r="D8535" t="s">
        <v>8</v>
      </c>
      <c r="E8535" t="s">
        <v>8796</v>
      </c>
      <c r="F8535">
        <v>635</v>
      </c>
      <c r="G8535">
        <v>9.6000000000000002E-2</v>
      </c>
      <c r="H8535">
        <v>0.10299999999999999</v>
      </c>
      <c r="J8535" s="1" t="str">
        <f t="shared" si="134"/>
        <v>2024-08-21-13</v>
      </c>
    </row>
    <row r="8536" spans="1:10" x14ac:dyDescent="0.45">
      <c r="A8536">
        <v>9335795</v>
      </c>
      <c r="B8536" s="1">
        <v>45525.583333333336</v>
      </c>
      <c r="C8536" t="s">
        <v>7</v>
      </c>
      <c r="D8536" t="s">
        <v>8</v>
      </c>
      <c r="E8536" t="s">
        <v>8796</v>
      </c>
      <c r="F8536">
        <v>635</v>
      </c>
      <c r="G8536">
        <v>0.13700000000000001</v>
      </c>
      <c r="H8536">
        <v>0.16300000000000001</v>
      </c>
      <c r="J8536" s="1" t="str">
        <f t="shared" si="134"/>
        <v>2024-08-21-14</v>
      </c>
    </row>
    <row r="8537" spans="1:10" x14ac:dyDescent="0.45">
      <c r="A8537">
        <v>9336696</v>
      </c>
      <c r="B8537" s="1">
        <v>45525.625</v>
      </c>
      <c r="C8537" t="s">
        <v>7</v>
      </c>
      <c r="D8537" t="s">
        <v>8</v>
      </c>
      <c r="E8537" t="s">
        <v>8796</v>
      </c>
      <c r="F8537">
        <v>635</v>
      </c>
      <c r="G8537">
        <v>0.26800000000000002</v>
      </c>
      <c r="H8537">
        <v>0.47499999999999998</v>
      </c>
      <c r="J8537" s="1" t="str">
        <f t="shared" si="134"/>
        <v>2024-08-21-15</v>
      </c>
    </row>
    <row r="8538" spans="1:10" x14ac:dyDescent="0.45">
      <c r="A8538">
        <v>9338166</v>
      </c>
      <c r="B8538" s="1">
        <v>45525.666666666664</v>
      </c>
      <c r="C8538" t="s">
        <v>7</v>
      </c>
      <c r="D8538" t="s">
        <v>8</v>
      </c>
      <c r="E8538" t="s">
        <v>8796</v>
      </c>
      <c r="F8538">
        <v>635</v>
      </c>
      <c r="G8538">
        <v>0.379</v>
      </c>
      <c r="H8538">
        <v>0</v>
      </c>
      <c r="J8538" s="1" t="str">
        <f t="shared" si="134"/>
        <v>2024-08-21-16</v>
      </c>
    </row>
    <row r="8539" spans="1:10" x14ac:dyDescent="0.45">
      <c r="A8539">
        <v>9338859</v>
      </c>
      <c r="B8539" s="1">
        <v>45525.708333333336</v>
      </c>
      <c r="C8539" t="s">
        <v>7</v>
      </c>
      <c r="D8539" t="s">
        <v>8</v>
      </c>
      <c r="E8539" t="s">
        <v>8796</v>
      </c>
      <c r="F8539">
        <v>635</v>
      </c>
      <c r="G8539">
        <v>0.34300000000000003</v>
      </c>
      <c r="H8539">
        <v>0</v>
      </c>
      <c r="J8539" s="1" t="str">
        <f t="shared" si="134"/>
        <v>2024-08-21-17</v>
      </c>
    </row>
    <row r="8540" spans="1:10" x14ac:dyDescent="0.45">
      <c r="A8540">
        <v>9340238</v>
      </c>
      <c r="B8540" s="1">
        <v>45525.75</v>
      </c>
      <c r="C8540" t="s">
        <v>7</v>
      </c>
      <c r="D8540" t="s">
        <v>8</v>
      </c>
      <c r="E8540" t="s">
        <v>8796</v>
      </c>
      <c r="F8540">
        <v>635</v>
      </c>
      <c r="G8540">
        <v>0.27600000000000002</v>
      </c>
      <c r="H8540">
        <v>0</v>
      </c>
      <c r="J8540" s="1" t="str">
        <f t="shared" si="134"/>
        <v>2024-08-21-18</v>
      </c>
    </row>
    <row r="8541" spans="1:10" x14ac:dyDescent="0.45">
      <c r="A8541">
        <v>9340705</v>
      </c>
      <c r="B8541" s="1">
        <v>45525.791666666664</v>
      </c>
      <c r="C8541" t="s">
        <v>7</v>
      </c>
      <c r="D8541" t="s">
        <v>8</v>
      </c>
      <c r="E8541" t="s">
        <v>8796</v>
      </c>
      <c r="F8541">
        <v>635</v>
      </c>
      <c r="G8541">
        <v>0.23300000000000001</v>
      </c>
      <c r="H8541">
        <v>0</v>
      </c>
      <c r="J8541" s="1" t="str">
        <f t="shared" si="134"/>
        <v>2024-08-21-19</v>
      </c>
    </row>
    <row r="8542" spans="1:10" x14ac:dyDescent="0.45">
      <c r="A8542">
        <v>9342623</v>
      </c>
      <c r="B8542" s="1">
        <v>45525.833333333336</v>
      </c>
      <c r="C8542" t="s">
        <v>7</v>
      </c>
      <c r="D8542" t="s">
        <v>8</v>
      </c>
      <c r="E8542" t="s">
        <v>8796</v>
      </c>
      <c r="F8542">
        <v>635</v>
      </c>
      <c r="G8542">
        <v>0.32500000000000001</v>
      </c>
      <c r="H8542">
        <v>0</v>
      </c>
      <c r="J8542" s="1" t="str">
        <f t="shared" si="134"/>
        <v>2024-08-21-20</v>
      </c>
    </row>
    <row r="8543" spans="1:10" x14ac:dyDescent="0.45">
      <c r="A8543">
        <v>9342796</v>
      </c>
      <c r="B8543" s="1">
        <v>45525.875</v>
      </c>
      <c r="C8543" t="s">
        <v>7</v>
      </c>
      <c r="D8543" t="s">
        <v>8</v>
      </c>
      <c r="E8543" t="s">
        <v>8796</v>
      </c>
      <c r="F8543">
        <v>635</v>
      </c>
      <c r="G8543">
        <v>1.5369999999999999</v>
      </c>
      <c r="H8543">
        <v>0</v>
      </c>
      <c r="J8543" s="1" t="str">
        <f t="shared" si="134"/>
        <v>2024-08-21-21</v>
      </c>
    </row>
    <row r="8544" spans="1:10" x14ac:dyDescent="0.45">
      <c r="A8544">
        <v>9343959</v>
      </c>
      <c r="B8544" s="1">
        <v>45525.916666666664</v>
      </c>
      <c r="C8544" t="s">
        <v>7</v>
      </c>
      <c r="D8544" t="s">
        <v>8</v>
      </c>
      <c r="E8544" t="s">
        <v>8796</v>
      </c>
      <c r="F8544">
        <v>635</v>
      </c>
      <c r="G8544">
        <v>1.5609999999999999</v>
      </c>
      <c r="H8544">
        <v>0</v>
      </c>
      <c r="J8544" s="1" t="str">
        <f t="shared" si="134"/>
        <v>2024-08-21-22</v>
      </c>
    </row>
    <row r="8545" spans="1:10" x14ac:dyDescent="0.45">
      <c r="A8545">
        <v>9344937</v>
      </c>
      <c r="B8545" s="1">
        <v>45525.958333333336</v>
      </c>
      <c r="C8545" t="s">
        <v>7</v>
      </c>
      <c r="D8545" t="s">
        <v>8</v>
      </c>
      <c r="E8545" t="s">
        <v>8796</v>
      </c>
      <c r="F8545">
        <v>635</v>
      </c>
      <c r="G8545">
        <v>1.5549999999999999</v>
      </c>
      <c r="H8545">
        <v>0</v>
      </c>
      <c r="J8545" s="1" t="str">
        <f t="shared" si="134"/>
        <v>2024-08-21-23</v>
      </c>
    </row>
    <row r="8546" spans="1:10" x14ac:dyDescent="0.45">
      <c r="A8546">
        <v>9346861</v>
      </c>
      <c r="B8546" s="1">
        <v>45526</v>
      </c>
      <c r="C8546" t="s">
        <v>7</v>
      </c>
      <c r="D8546" t="s">
        <v>8</v>
      </c>
      <c r="E8546" t="s">
        <v>8796</v>
      </c>
      <c r="F8546">
        <v>635</v>
      </c>
      <c r="G8546">
        <v>0.24099999999999999</v>
      </c>
      <c r="H8546">
        <v>0</v>
      </c>
      <c r="J8546" s="1" t="str">
        <f t="shared" si="134"/>
        <v>2024-08-22-00</v>
      </c>
    </row>
    <row r="8547" spans="1:10" x14ac:dyDescent="0.45">
      <c r="A8547">
        <v>9348037</v>
      </c>
      <c r="B8547" s="1">
        <v>45526.041666666664</v>
      </c>
      <c r="C8547" t="s">
        <v>7</v>
      </c>
      <c r="D8547" t="s">
        <v>8</v>
      </c>
      <c r="E8547" t="s">
        <v>8796</v>
      </c>
      <c r="F8547">
        <v>635</v>
      </c>
      <c r="G8547">
        <v>0.24399999999999999</v>
      </c>
      <c r="H8547">
        <v>0</v>
      </c>
      <c r="J8547" s="1" t="str">
        <f t="shared" si="134"/>
        <v>2024-08-22-01</v>
      </c>
    </row>
    <row r="8548" spans="1:10" x14ac:dyDescent="0.45">
      <c r="A8548">
        <v>9348838</v>
      </c>
      <c r="B8548" s="1">
        <v>45526.083333333336</v>
      </c>
      <c r="C8548" t="s">
        <v>7</v>
      </c>
      <c r="D8548" t="s">
        <v>8</v>
      </c>
      <c r="E8548" t="s">
        <v>8796</v>
      </c>
      <c r="F8548">
        <v>635</v>
      </c>
      <c r="G8548">
        <v>0.159</v>
      </c>
      <c r="H8548">
        <v>0</v>
      </c>
      <c r="J8548" s="1" t="str">
        <f t="shared" si="134"/>
        <v>2024-08-22-02</v>
      </c>
    </row>
    <row r="8549" spans="1:10" x14ac:dyDescent="0.45">
      <c r="A8549">
        <v>9349319</v>
      </c>
      <c r="B8549" s="1">
        <v>45526.125</v>
      </c>
      <c r="C8549" t="s">
        <v>7</v>
      </c>
      <c r="D8549" t="s">
        <v>8</v>
      </c>
      <c r="E8549" t="s">
        <v>8796</v>
      </c>
      <c r="F8549">
        <v>635</v>
      </c>
      <c r="G8549">
        <v>0.14399999999999999</v>
      </c>
      <c r="H8549">
        <v>0</v>
      </c>
      <c r="J8549" s="1" t="str">
        <f t="shared" si="134"/>
        <v>2024-08-22-03</v>
      </c>
    </row>
    <row r="8550" spans="1:10" x14ac:dyDescent="0.45">
      <c r="A8550">
        <v>9350898</v>
      </c>
      <c r="B8550" s="1">
        <v>45526.166666666664</v>
      </c>
      <c r="C8550" t="s">
        <v>7</v>
      </c>
      <c r="D8550" t="s">
        <v>8</v>
      </c>
      <c r="E8550" t="s">
        <v>8796</v>
      </c>
      <c r="F8550">
        <v>635</v>
      </c>
      <c r="G8550">
        <v>0.21199999999999999</v>
      </c>
      <c r="H8550">
        <v>0.13400000000000001</v>
      </c>
      <c r="J8550" s="1" t="str">
        <f t="shared" si="134"/>
        <v>2024-08-22-04</v>
      </c>
    </row>
    <row r="8551" spans="1:10" x14ac:dyDescent="0.45">
      <c r="A8551">
        <v>9351897</v>
      </c>
      <c r="B8551" s="1">
        <v>45526.208333333336</v>
      </c>
      <c r="C8551" t="s">
        <v>7</v>
      </c>
      <c r="D8551" t="s">
        <v>8</v>
      </c>
      <c r="E8551" t="s">
        <v>8796</v>
      </c>
      <c r="F8551">
        <v>635</v>
      </c>
      <c r="G8551">
        <v>0.13</v>
      </c>
      <c r="H8551">
        <v>0.56499999999999995</v>
      </c>
      <c r="J8551" s="1" t="str">
        <f t="shared" si="134"/>
        <v>2024-08-22-05</v>
      </c>
    </row>
    <row r="8552" spans="1:10" x14ac:dyDescent="0.45">
      <c r="A8552">
        <v>9353529</v>
      </c>
      <c r="B8552" s="1">
        <v>45526.25</v>
      </c>
      <c r="C8552" t="s">
        <v>7</v>
      </c>
      <c r="D8552" t="s">
        <v>8</v>
      </c>
      <c r="E8552" t="s">
        <v>8796</v>
      </c>
      <c r="F8552">
        <v>635</v>
      </c>
      <c r="G8552">
        <v>0</v>
      </c>
      <c r="H8552">
        <v>1.663</v>
      </c>
      <c r="J8552" s="1" t="str">
        <f t="shared" si="134"/>
        <v>2024-08-22-06</v>
      </c>
    </row>
    <row r="8553" spans="1:10" x14ac:dyDescent="0.45">
      <c r="A8553">
        <v>9354510</v>
      </c>
      <c r="B8553" s="1">
        <v>45526.291666666664</v>
      </c>
      <c r="C8553" t="s">
        <v>7</v>
      </c>
      <c r="D8553" t="s">
        <v>8</v>
      </c>
      <c r="E8553" t="s">
        <v>8796</v>
      </c>
      <c r="F8553">
        <v>635</v>
      </c>
      <c r="G8553">
        <v>0</v>
      </c>
      <c r="H8553">
        <v>1.411</v>
      </c>
      <c r="J8553" s="1" t="str">
        <f t="shared" si="134"/>
        <v>2024-08-22-07</v>
      </c>
    </row>
    <row r="8554" spans="1:10" x14ac:dyDescent="0.45">
      <c r="A8554">
        <v>9355160</v>
      </c>
      <c r="B8554" s="1">
        <v>45526.333333333336</v>
      </c>
      <c r="C8554" t="s">
        <v>7</v>
      </c>
      <c r="D8554" t="s">
        <v>8</v>
      </c>
      <c r="E8554" t="s">
        <v>8796</v>
      </c>
      <c r="F8554">
        <v>635</v>
      </c>
      <c r="G8554">
        <v>0</v>
      </c>
      <c r="H8554">
        <v>2.766</v>
      </c>
      <c r="J8554" s="1" t="str">
        <f t="shared" si="134"/>
        <v>2024-08-22-08</v>
      </c>
    </row>
    <row r="8555" spans="1:10" x14ac:dyDescent="0.45">
      <c r="A8555">
        <v>9356436</v>
      </c>
      <c r="B8555" s="1">
        <v>45526.375</v>
      </c>
      <c r="C8555" t="s">
        <v>7</v>
      </c>
      <c r="D8555" t="s">
        <v>8</v>
      </c>
      <c r="E8555" t="s">
        <v>8796</v>
      </c>
      <c r="F8555">
        <v>635</v>
      </c>
      <c r="G8555">
        <v>0</v>
      </c>
      <c r="H8555">
        <v>1.2569999999999999</v>
      </c>
      <c r="J8555" s="1" t="str">
        <f t="shared" si="134"/>
        <v>2024-08-22-09</v>
      </c>
    </row>
    <row r="8556" spans="1:10" x14ac:dyDescent="0.45">
      <c r="A8556">
        <v>9357680</v>
      </c>
      <c r="B8556" s="1">
        <v>45526.416666666664</v>
      </c>
      <c r="C8556" t="s">
        <v>7</v>
      </c>
      <c r="D8556" t="s">
        <v>8</v>
      </c>
      <c r="E8556" t="s">
        <v>8796</v>
      </c>
      <c r="F8556">
        <v>635</v>
      </c>
      <c r="G8556">
        <v>0</v>
      </c>
      <c r="H8556">
        <v>1.1870000000000001</v>
      </c>
      <c r="J8556" s="1" t="str">
        <f t="shared" si="134"/>
        <v>2024-08-22-10</v>
      </c>
    </row>
    <row r="8557" spans="1:10" x14ac:dyDescent="0.45">
      <c r="A8557">
        <v>9358274</v>
      </c>
      <c r="B8557" s="1">
        <v>45526.458333333336</v>
      </c>
      <c r="C8557" t="s">
        <v>7</v>
      </c>
      <c r="D8557" t="s">
        <v>8</v>
      </c>
      <c r="E8557" t="s">
        <v>8796</v>
      </c>
      <c r="F8557">
        <v>635</v>
      </c>
      <c r="G8557">
        <v>0</v>
      </c>
      <c r="H8557">
        <v>2.766</v>
      </c>
      <c r="J8557" s="1" t="str">
        <f t="shared" si="134"/>
        <v>2024-08-22-11</v>
      </c>
    </row>
    <row r="8558" spans="1:10" x14ac:dyDescent="0.45">
      <c r="A8558">
        <v>9359231</v>
      </c>
      <c r="B8558" s="1">
        <v>45526.5</v>
      </c>
      <c r="C8558" t="s">
        <v>7</v>
      </c>
      <c r="D8558" t="s">
        <v>8</v>
      </c>
      <c r="E8558" t="s">
        <v>8796</v>
      </c>
      <c r="F8558">
        <v>635</v>
      </c>
      <c r="G8558">
        <v>1.7999999999999999E-2</v>
      </c>
      <c r="H8558">
        <v>0.97799999999999998</v>
      </c>
      <c r="J8558" s="1" t="str">
        <f t="shared" si="134"/>
        <v>2024-08-22-12</v>
      </c>
    </row>
    <row r="8559" spans="1:10" x14ac:dyDescent="0.45">
      <c r="A8559">
        <v>9360991</v>
      </c>
      <c r="B8559" s="1">
        <v>45526.541666666664</v>
      </c>
      <c r="C8559" t="s">
        <v>7</v>
      </c>
      <c r="D8559" t="s">
        <v>8</v>
      </c>
      <c r="E8559" t="s">
        <v>8796</v>
      </c>
      <c r="F8559">
        <v>635</v>
      </c>
      <c r="G8559">
        <v>0</v>
      </c>
      <c r="H8559">
        <v>2.819</v>
      </c>
      <c r="J8559" s="1" t="str">
        <f t="shared" si="134"/>
        <v>2024-08-22-13</v>
      </c>
    </row>
    <row r="8560" spans="1:10" x14ac:dyDescent="0.45">
      <c r="A8560">
        <v>9361438</v>
      </c>
      <c r="B8560" s="1">
        <v>45526.583333333336</v>
      </c>
      <c r="C8560" t="s">
        <v>7</v>
      </c>
      <c r="D8560" t="s">
        <v>8</v>
      </c>
      <c r="E8560" t="s">
        <v>8796</v>
      </c>
      <c r="F8560">
        <v>635</v>
      </c>
      <c r="G8560">
        <v>1.7000000000000001E-2</v>
      </c>
      <c r="H8560">
        <v>0.56399999999999995</v>
      </c>
      <c r="J8560" s="1" t="str">
        <f t="shared" si="134"/>
        <v>2024-08-22-14</v>
      </c>
    </row>
    <row r="8561" spans="1:10" x14ac:dyDescent="0.45">
      <c r="A8561">
        <v>9362878</v>
      </c>
      <c r="B8561" s="1">
        <v>45526.625</v>
      </c>
      <c r="C8561" t="s">
        <v>7</v>
      </c>
      <c r="D8561" t="s">
        <v>8</v>
      </c>
      <c r="E8561" t="s">
        <v>8796</v>
      </c>
      <c r="F8561">
        <v>635</v>
      </c>
      <c r="G8561">
        <v>5.7000000000000002E-2</v>
      </c>
      <c r="H8561">
        <v>0.16300000000000001</v>
      </c>
      <c r="J8561" s="1" t="str">
        <f t="shared" si="134"/>
        <v>2024-08-22-15</v>
      </c>
    </row>
    <row r="8562" spans="1:10" x14ac:dyDescent="0.45">
      <c r="A8562">
        <v>9364417</v>
      </c>
      <c r="B8562" s="1">
        <v>45526.666666666664</v>
      </c>
      <c r="C8562" t="s">
        <v>7</v>
      </c>
      <c r="D8562" t="s">
        <v>8</v>
      </c>
      <c r="E8562" t="s">
        <v>8796</v>
      </c>
      <c r="F8562">
        <v>635</v>
      </c>
      <c r="G8562">
        <v>0.33400000000000002</v>
      </c>
      <c r="H8562">
        <v>3.9E-2</v>
      </c>
      <c r="J8562" s="1" t="str">
        <f t="shared" si="134"/>
        <v>2024-08-22-16</v>
      </c>
    </row>
    <row r="8563" spans="1:10" x14ac:dyDescent="0.45">
      <c r="A8563">
        <v>9364511</v>
      </c>
      <c r="B8563" s="1">
        <v>45526.708333333336</v>
      </c>
      <c r="C8563" t="s">
        <v>7</v>
      </c>
      <c r="D8563" t="s">
        <v>8</v>
      </c>
      <c r="E8563" t="s">
        <v>8796</v>
      </c>
      <c r="F8563">
        <v>635</v>
      </c>
      <c r="G8563">
        <v>0.375</v>
      </c>
      <c r="H8563">
        <v>0</v>
      </c>
      <c r="J8563" s="1" t="str">
        <f t="shared" si="134"/>
        <v>2024-08-22-17</v>
      </c>
    </row>
    <row r="8564" spans="1:10" x14ac:dyDescent="0.45">
      <c r="A8564">
        <v>9366408</v>
      </c>
      <c r="B8564" s="1">
        <v>45526.75</v>
      </c>
      <c r="C8564" t="s">
        <v>7</v>
      </c>
      <c r="D8564" t="s">
        <v>8</v>
      </c>
      <c r="E8564" t="s">
        <v>8796</v>
      </c>
      <c r="F8564">
        <v>635</v>
      </c>
      <c r="G8564">
        <v>0.32200000000000001</v>
      </c>
      <c r="H8564">
        <v>0</v>
      </c>
      <c r="J8564" s="1" t="str">
        <f t="shared" si="134"/>
        <v>2024-08-22-18</v>
      </c>
    </row>
    <row r="8565" spans="1:10" x14ac:dyDescent="0.45">
      <c r="A8565">
        <v>9367140</v>
      </c>
      <c r="B8565" s="1">
        <v>45526.791666666664</v>
      </c>
      <c r="C8565" t="s">
        <v>7</v>
      </c>
      <c r="D8565" t="s">
        <v>8</v>
      </c>
      <c r="E8565" t="s">
        <v>8796</v>
      </c>
      <c r="F8565">
        <v>635</v>
      </c>
      <c r="G8565">
        <v>0.26</v>
      </c>
      <c r="H8565">
        <v>0</v>
      </c>
      <c r="J8565" s="1" t="str">
        <f t="shared" si="134"/>
        <v>2024-08-22-19</v>
      </c>
    </row>
    <row r="8566" spans="1:10" x14ac:dyDescent="0.45">
      <c r="A8566">
        <v>9367971</v>
      </c>
      <c r="B8566" s="1">
        <v>45526.833333333336</v>
      </c>
      <c r="C8566" t="s">
        <v>7</v>
      </c>
      <c r="D8566" t="s">
        <v>8</v>
      </c>
      <c r="E8566" t="s">
        <v>8796</v>
      </c>
      <c r="F8566">
        <v>635</v>
      </c>
      <c r="G8566">
        <v>0.16200000000000001</v>
      </c>
      <c r="H8566">
        <v>0</v>
      </c>
      <c r="J8566" s="1" t="str">
        <f t="shared" si="134"/>
        <v>2024-08-22-20</v>
      </c>
    </row>
    <row r="8567" spans="1:10" x14ac:dyDescent="0.45">
      <c r="A8567">
        <v>9369171</v>
      </c>
      <c r="B8567" s="1">
        <v>45526.875</v>
      </c>
      <c r="C8567" t="s">
        <v>7</v>
      </c>
      <c r="D8567" t="s">
        <v>8</v>
      </c>
      <c r="E8567" t="s">
        <v>8796</v>
      </c>
      <c r="F8567">
        <v>635</v>
      </c>
      <c r="G8567">
        <v>1.202</v>
      </c>
      <c r="H8567">
        <v>0</v>
      </c>
      <c r="J8567" s="1" t="str">
        <f t="shared" si="134"/>
        <v>2024-08-22-21</v>
      </c>
    </row>
    <row r="8568" spans="1:10" x14ac:dyDescent="0.45">
      <c r="A8568">
        <v>9370854</v>
      </c>
      <c r="B8568" s="1">
        <v>45526.916666666664</v>
      </c>
      <c r="C8568" t="s">
        <v>7</v>
      </c>
      <c r="D8568" t="s">
        <v>8</v>
      </c>
      <c r="E8568" t="s">
        <v>8796</v>
      </c>
      <c r="F8568">
        <v>635</v>
      </c>
      <c r="G8568">
        <v>1.42</v>
      </c>
      <c r="H8568">
        <v>0</v>
      </c>
      <c r="J8568" s="1" t="str">
        <f t="shared" si="134"/>
        <v>2024-08-22-22</v>
      </c>
    </row>
    <row r="8569" spans="1:10" x14ac:dyDescent="0.45">
      <c r="A8569">
        <v>9372087</v>
      </c>
      <c r="B8569" s="1">
        <v>45526.958333333336</v>
      </c>
      <c r="C8569" t="s">
        <v>7</v>
      </c>
      <c r="D8569" t="s">
        <v>8</v>
      </c>
      <c r="E8569" t="s">
        <v>8796</v>
      </c>
      <c r="F8569">
        <v>635</v>
      </c>
      <c r="G8569">
        <v>1.488</v>
      </c>
      <c r="H8569">
        <v>0</v>
      </c>
      <c r="J8569" s="1" t="str">
        <f t="shared" si="134"/>
        <v>2024-08-22-23</v>
      </c>
    </row>
    <row r="8570" spans="1:10" x14ac:dyDescent="0.45">
      <c r="A8570">
        <v>9372917</v>
      </c>
      <c r="B8570" s="1">
        <v>45527</v>
      </c>
      <c r="C8570" t="s">
        <v>7</v>
      </c>
      <c r="D8570" t="s">
        <v>8</v>
      </c>
      <c r="E8570" t="s">
        <v>8796</v>
      </c>
      <c r="F8570">
        <v>635</v>
      </c>
      <c r="G8570">
        <v>1.54</v>
      </c>
      <c r="H8570">
        <v>0</v>
      </c>
      <c r="J8570" s="1" t="str">
        <f t="shared" si="134"/>
        <v>2024-08-23-00</v>
      </c>
    </row>
    <row r="8571" spans="1:10" x14ac:dyDescent="0.45">
      <c r="A8571">
        <v>9373583</v>
      </c>
      <c r="B8571" s="1">
        <v>45527.041666666664</v>
      </c>
      <c r="C8571" t="s">
        <v>7</v>
      </c>
      <c r="D8571" t="s">
        <v>8</v>
      </c>
      <c r="E8571" t="s">
        <v>8796</v>
      </c>
      <c r="F8571">
        <v>635</v>
      </c>
      <c r="G8571">
        <v>1.4830000000000001</v>
      </c>
      <c r="H8571">
        <v>0</v>
      </c>
      <c r="J8571" s="1" t="str">
        <f t="shared" si="134"/>
        <v>2024-08-23-01</v>
      </c>
    </row>
    <row r="8572" spans="1:10" x14ac:dyDescent="0.45">
      <c r="A8572">
        <v>9374590</v>
      </c>
      <c r="B8572" s="1">
        <v>45527.083333333336</v>
      </c>
      <c r="C8572" t="s">
        <v>7</v>
      </c>
      <c r="D8572" t="s">
        <v>8</v>
      </c>
      <c r="E8572" t="s">
        <v>8796</v>
      </c>
      <c r="F8572">
        <v>635</v>
      </c>
      <c r="G8572">
        <v>1.546</v>
      </c>
      <c r="H8572">
        <v>0</v>
      </c>
      <c r="J8572" s="1" t="str">
        <f t="shared" si="134"/>
        <v>2024-08-23-02</v>
      </c>
    </row>
    <row r="8573" spans="1:10" x14ac:dyDescent="0.45">
      <c r="A8573">
        <v>9375509</v>
      </c>
      <c r="B8573" s="1">
        <v>45527.125</v>
      </c>
      <c r="C8573" t="s">
        <v>7</v>
      </c>
      <c r="D8573" t="s">
        <v>8</v>
      </c>
      <c r="E8573" t="s">
        <v>8796</v>
      </c>
      <c r="F8573">
        <v>635</v>
      </c>
      <c r="G8573">
        <v>1.611</v>
      </c>
      <c r="H8573">
        <v>0</v>
      </c>
      <c r="J8573" s="1" t="str">
        <f t="shared" si="134"/>
        <v>2024-08-23-03</v>
      </c>
    </row>
    <row r="8574" spans="1:10" x14ac:dyDescent="0.45">
      <c r="A8574">
        <v>9377006</v>
      </c>
      <c r="B8574" s="1">
        <v>45527.166666666664</v>
      </c>
      <c r="C8574" t="s">
        <v>7</v>
      </c>
      <c r="D8574" t="s">
        <v>8</v>
      </c>
      <c r="E8574" t="s">
        <v>8796</v>
      </c>
      <c r="F8574">
        <v>635</v>
      </c>
      <c r="G8574">
        <v>0.115</v>
      </c>
      <c r="H8574">
        <v>2.5999999999999999E-2</v>
      </c>
      <c r="J8574" s="1" t="str">
        <f t="shared" si="134"/>
        <v>2024-08-23-04</v>
      </c>
    </row>
    <row r="8575" spans="1:10" x14ac:dyDescent="0.45">
      <c r="A8575">
        <v>9377907</v>
      </c>
      <c r="B8575" s="1">
        <v>45527.208333333336</v>
      </c>
      <c r="C8575" t="s">
        <v>7</v>
      </c>
      <c r="D8575" t="s">
        <v>8</v>
      </c>
      <c r="E8575" t="s">
        <v>8796</v>
      </c>
      <c r="F8575">
        <v>635</v>
      </c>
      <c r="G8575">
        <v>0.126</v>
      </c>
      <c r="H8575">
        <v>0.124</v>
      </c>
      <c r="J8575" s="1" t="str">
        <f t="shared" si="134"/>
        <v>2024-08-23-05</v>
      </c>
    </row>
    <row r="8576" spans="1:10" x14ac:dyDescent="0.45">
      <c r="A8576">
        <v>9378799</v>
      </c>
      <c r="B8576" s="1">
        <v>45527.25</v>
      </c>
      <c r="C8576" t="s">
        <v>7</v>
      </c>
      <c r="D8576" t="s">
        <v>8</v>
      </c>
      <c r="E8576" t="s">
        <v>8796</v>
      </c>
      <c r="F8576">
        <v>635</v>
      </c>
      <c r="G8576">
        <v>3.3000000000000002E-2</v>
      </c>
      <c r="H8576">
        <v>0.376</v>
      </c>
      <c r="J8576" s="1" t="str">
        <f t="shared" si="134"/>
        <v>2024-08-23-06</v>
      </c>
    </row>
    <row r="8577" spans="1:10" x14ac:dyDescent="0.45">
      <c r="A8577">
        <v>9380070</v>
      </c>
      <c r="B8577" s="1">
        <v>45527.291666666664</v>
      </c>
      <c r="C8577" t="s">
        <v>7</v>
      </c>
      <c r="D8577" t="s">
        <v>8</v>
      </c>
      <c r="E8577" t="s">
        <v>8796</v>
      </c>
      <c r="F8577">
        <v>635</v>
      </c>
      <c r="G8577">
        <v>1E-3</v>
      </c>
      <c r="H8577">
        <v>0.51600000000000001</v>
      </c>
      <c r="J8577" s="1" t="str">
        <f t="shared" si="134"/>
        <v>2024-08-23-07</v>
      </c>
    </row>
    <row r="8578" spans="1:10" x14ac:dyDescent="0.45">
      <c r="A8578">
        <v>9380957</v>
      </c>
      <c r="B8578" s="1">
        <v>45527.333333333336</v>
      </c>
      <c r="C8578" t="s">
        <v>7</v>
      </c>
      <c r="D8578" t="s">
        <v>8</v>
      </c>
      <c r="E8578" t="s">
        <v>8796</v>
      </c>
      <c r="F8578">
        <v>635</v>
      </c>
      <c r="G8578">
        <v>0</v>
      </c>
      <c r="H8578">
        <v>0.59</v>
      </c>
      <c r="J8578" s="1" t="str">
        <f t="shared" si="134"/>
        <v>2024-08-23-08</v>
      </c>
    </row>
    <row r="8579" spans="1:10" x14ac:dyDescent="0.45">
      <c r="A8579">
        <v>9382204</v>
      </c>
      <c r="B8579" s="1">
        <v>45527.375</v>
      </c>
      <c r="C8579" t="s">
        <v>7</v>
      </c>
      <c r="D8579" t="s">
        <v>8</v>
      </c>
      <c r="E8579" t="s">
        <v>8796</v>
      </c>
      <c r="F8579">
        <v>635</v>
      </c>
      <c r="G8579">
        <v>0.63300000000000001</v>
      </c>
      <c r="H8579">
        <v>0.89800000000000002</v>
      </c>
      <c r="J8579" s="1" t="str">
        <f t="shared" ref="J8579:J8642" si="135">TEXT(YEAR(B8579),"0000")&amp;"-"&amp;TEXT(MONTH(B8579),"00")&amp;"-"&amp;TEXT(DAY(B8579),"00")&amp;"-"&amp;TEXT(HOUR(B8579),"00")</f>
        <v>2024-08-23-09</v>
      </c>
    </row>
    <row r="8580" spans="1:10" x14ac:dyDescent="0.45">
      <c r="A8580">
        <v>9383110</v>
      </c>
      <c r="B8580" s="1">
        <v>45527.416666666664</v>
      </c>
      <c r="C8580" t="s">
        <v>7</v>
      </c>
      <c r="D8580" t="s">
        <v>8</v>
      </c>
      <c r="E8580" t="s">
        <v>8796</v>
      </c>
      <c r="F8580">
        <v>635</v>
      </c>
      <c r="G8580">
        <v>1.343</v>
      </c>
      <c r="H8580">
        <v>1.0049999999999999</v>
      </c>
      <c r="J8580" s="1" t="str">
        <f t="shared" si="135"/>
        <v>2024-08-23-10</v>
      </c>
    </row>
    <row r="8581" spans="1:10" x14ac:dyDescent="0.45">
      <c r="A8581">
        <v>9385257</v>
      </c>
      <c r="B8581" s="1">
        <v>45527.458333333336</v>
      </c>
      <c r="C8581" t="s">
        <v>7</v>
      </c>
      <c r="D8581" t="s">
        <v>8</v>
      </c>
      <c r="E8581" t="s">
        <v>8796</v>
      </c>
      <c r="F8581">
        <v>635</v>
      </c>
      <c r="G8581">
        <v>0.64200000000000002</v>
      </c>
      <c r="H8581">
        <v>1.6240000000000001</v>
      </c>
      <c r="J8581" s="1" t="str">
        <f t="shared" si="135"/>
        <v>2024-08-23-11</v>
      </c>
    </row>
    <row r="8582" spans="1:10" x14ac:dyDescent="0.45">
      <c r="A8582">
        <v>9386347</v>
      </c>
      <c r="B8582" s="1">
        <v>45527.5</v>
      </c>
      <c r="C8582" t="s">
        <v>7</v>
      </c>
      <c r="D8582" t="s">
        <v>8</v>
      </c>
      <c r="E8582" t="s">
        <v>8796</v>
      </c>
      <c r="F8582">
        <v>635</v>
      </c>
      <c r="G8582">
        <v>0.745</v>
      </c>
      <c r="H8582">
        <v>1.2490000000000001</v>
      </c>
      <c r="J8582" s="1" t="str">
        <f t="shared" si="135"/>
        <v>2024-08-23-12</v>
      </c>
    </row>
    <row r="8583" spans="1:10" x14ac:dyDescent="0.45">
      <c r="A8583">
        <v>9386385</v>
      </c>
      <c r="B8583" s="1">
        <v>45527.541666666664</v>
      </c>
      <c r="C8583" t="s">
        <v>7</v>
      </c>
      <c r="D8583" t="s">
        <v>8</v>
      </c>
      <c r="E8583" t="s">
        <v>8796</v>
      </c>
      <c r="F8583">
        <v>635</v>
      </c>
      <c r="G8583">
        <v>0.52700000000000002</v>
      </c>
      <c r="H8583">
        <v>0.52600000000000002</v>
      </c>
      <c r="J8583" s="1" t="str">
        <f t="shared" si="135"/>
        <v>2024-08-23-13</v>
      </c>
    </row>
    <row r="8584" spans="1:10" x14ac:dyDescent="0.45">
      <c r="A8584">
        <v>9388008</v>
      </c>
      <c r="B8584" s="1">
        <v>45527.583333333336</v>
      </c>
      <c r="C8584" t="s">
        <v>7</v>
      </c>
      <c r="D8584" t="s">
        <v>8</v>
      </c>
      <c r="E8584" t="s">
        <v>8796</v>
      </c>
      <c r="F8584">
        <v>635</v>
      </c>
      <c r="G8584">
        <v>3.6999999999999998E-2</v>
      </c>
      <c r="H8584">
        <v>0.51300000000000001</v>
      </c>
      <c r="J8584" s="1" t="str">
        <f t="shared" si="135"/>
        <v>2024-08-23-14</v>
      </c>
    </row>
    <row r="8585" spans="1:10" x14ac:dyDescent="0.45">
      <c r="A8585">
        <v>9388976</v>
      </c>
      <c r="B8585" s="1">
        <v>45527.625</v>
      </c>
      <c r="C8585" t="s">
        <v>7</v>
      </c>
      <c r="D8585" t="s">
        <v>8</v>
      </c>
      <c r="E8585" t="s">
        <v>8796</v>
      </c>
      <c r="F8585">
        <v>635</v>
      </c>
      <c r="G8585">
        <v>0.42799999999999999</v>
      </c>
      <c r="H8585">
        <v>0.22600000000000001</v>
      </c>
      <c r="J8585" s="1" t="str">
        <f t="shared" si="135"/>
        <v>2024-08-23-15</v>
      </c>
    </row>
    <row r="8586" spans="1:10" x14ac:dyDescent="0.45">
      <c r="A8586">
        <v>9390225</v>
      </c>
      <c r="B8586" s="1">
        <v>45527.666666666664</v>
      </c>
      <c r="C8586" t="s">
        <v>7</v>
      </c>
      <c r="D8586" t="s">
        <v>8</v>
      </c>
      <c r="E8586" t="s">
        <v>8796</v>
      </c>
      <c r="F8586">
        <v>635</v>
      </c>
      <c r="G8586">
        <v>0.124</v>
      </c>
      <c r="H8586">
        <v>7.0999999999999994E-2</v>
      </c>
      <c r="J8586" s="1" t="str">
        <f t="shared" si="135"/>
        <v>2024-08-23-16</v>
      </c>
    </row>
    <row r="8587" spans="1:10" x14ac:dyDescent="0.45">
      <c r="A8587">
        <v>9391232</v>
      </c>
      <c r="B8587" s="1">
        <v>45527.708333333336</v>
      </c>
      <c r="C8587" t="s">
        <v>7</v>
      </c>
      <c r="D8587" t="s">
        <v>8</v>
      </c>
      <c r="E8587" t="s">
        <v>8796</v>
      </c>
      <c r="F8587">
        <v>635</v>
      </c>
      <c r="G8587">
        <v>0.30199999999999999</v>
      </c>
      <c r="H8587">
        <v>3.0000000000000001E-3</v>
      </c>
      <c r="J8587" s="1" t="str">
        <f t="shared" si="135"/>
        <v>2024-08-23-17</v>
      </c>
    </row>
    <row r="8588" spans="1:10" x14ac:dyDescent="0.45">
      <c r="A8588">
        <v>9392225</v>
      </c>
      <c r="B8588" s="1">
        <v>45527.75</v>
      </c>
      <c r="C8588" t="s">
        <v>7</v>
      </c>
      <c r="D8588" t="s">
        <v>8</v>
      </c>
      <c r="E8588" t="s">
        <v>8796</v>
      </c>
      <c r="F8588">
        <v>635</v>
      </c>
      <c r="G8588">
        <v>0.23899999999999999</v>
      </c>
      <c r="H8588">
        <v>0</v>
      </c>
      <c r="J8588" s="1" t="str">
        <f t="shared" si="135"/>
        <v>2024-08-23-18</v>
      </c>
    </row>
    <row r="8589" spans="1:10" x14ac:dyDescent="0.45">
      <c r="A8589">
        <v>9393007</v>
      </c>
      <c r="B8589" s="1">
        <v>45527.791666666664</v>
      </c>
      <c r="C8589" t="s">
        <v>7</v>
      </c>
      <c r="D8589" t="s">
        <v>8</v>
      </c>
      <c r="E8589" t="s">
        <v>8796</v>
      </c>
      <c r="F8589">
        <v>635</v>
      </c>
      <c r="G8589">
        <v>0.23699999999999999</v>
      </c>
      <c r="H8589">
        <v>0</v>
      </c>
      <c r="J8589" s="1" t="str">
        <f t="shared" si="135"/>
        <v>2024-08-23-19</v>
      </c>
    </row>
    <row r="8590" spans="1:10" x14ac:dyDescent="0.45">
      <c r="A8590">
        <v>9394440</v>
      </c>
      <c r="B8590" s="1">
        <v>45527.833333333336</v>
      </c>
      <c r="C8590" t="s">
        <v>7</v>
      </c>
      <c r="D8590" t="s">
        <v>8</v>
      </c>
      <c r="E8590" t="s">
        <v>8796</v>
      </c>
      <c r="F8590">
        <v>635</v>
      </c>
      <c r="G8590">
        <v>0.41699999999999998</v>
      </c>
      <c r="H8590">
        <v>0</v>
      </c>
      <c r="J8590" s="1" t="str">
        <f t="shared" si="135"/>
        <v>2024-08-23-20</v>
      </c>
    </row>
    <row r="8591" spans="1:10" x14ac:dyDescent="0.45">
      <c r="A8591">
        <v>9396017</v>
      </c>
      <c r="B8591" s="1">
        <v>45527.875</v>
      </c>
      <c r="C8591" t="s">
        <v>7</v>
      </c>
      <c r="D8591" t="s">
        <v>8</v>
      </c>
      <c r="E8591" t="s">
        <v>8796</v>
      </c>
      <c r="F8591">
        <v>635</v>
      </c>
      <c r="G8591">
        <v>0.20499999999999999</v>
      </c>
      <c r="H8591">
        <v>0</v>
      </c>
      <c r="J8591" s="1" t="str">
        <f t="shared" si="135"/>
        <v>2024-08-23-21</v>
      </c>
    </row>
    <row r="8592" spans="1:10" x14ac:dyDescent="0.45">
      <c r="A8592">
        <v>9397183</v>
      </c>
      <c r="B8592" s="1">
        <v>45527.916666666664</v>
      </c>
      <c r="C8592" t="s">
        <v>7</v>
      </c>
      <c r="D8592" t="s">
        <v>8</v>
      </c>
      <c r="E8592" t="s">
        <v>8796</v>
      </c>
      <c r="F8592">
        <v>635</v>
      </c>
      <c r="G8592">
        <v>0.122</v>
      </c>
      <c r="H8592">
        <v>0</v>
      </c>
      <c r="J8592" s="1" t="str">
        <f t="shared" si="135"/>
        <v>2024-08-23-22</v>
      </c>
    </row>
    <row r="8593" spans="1:10" x14ac:dyDescent="0.45">
      <c r="A8593">
        <v>9397767</v>
      </c>
      <c r="B8593" s="1">
        <v>45527.958333333336</v>
      </c>
      <c r="C8593" t="s">
        <v>7</v>
      </c>
      <c r="D8593" t="s">
        <v>8</v>
      </c>
      <c r="E8593" t="s">
        <v>8796</v>
      </c>
      <c r="F8593">
        <v>635</v>
      </c>
      <c r="G8593">
        <v>0.14000000000000001</v>
      </c>
      <c r="H8593">
        <v>0</v>
      </c>
      <c r="J8593" s="1" t="str">
        <f t="shared" si="135"/>
        <v>2024-08-23-23</v>
      </c>
    </row>
    <row r="8594" spans="1:10" x14ac:dyDescent="0.45">
      <c r="A8594">
        <v>9398913</v>
      </c>
      <c r="B8594" s="1">
        <v>45528</v>
      </c>
      <c r="C8594" t="s">
        <v>7</v>
      </c>
      <c r="D8594" t="s">
        <v>8</v>
      </c>
      <c r="E8594" t="s">
        <v>8796</v>
      </c>
      <c r="F8594">
        <v>635</v>
      </c>
      <c r="G8594">
        <v>0.23799999999999999</v>
      </c>
      <c r="H8594">
        <v>0</v>
      </c>
      <c r="J8594" s="1" t="str">
        <f t="shared" si="135"/>
        <v>2024-08-24-00</v>
      </c>
    </row>
    <row r="8595" spans="1:10" x14ac:dyDescent="0.45">
      <c r="A8595">
        <v>9399474</v>
      </c>
      <c r="B8595" s="1">
        <v>45528.041666666664</v>
      </c>
      <c r="C8595" t="s">
        <v>7</v>
      </c>
      <c r="D8595" t="s">
        <v>8</v>
      </c>
      <c r="E8595" t="s">
        <v>8796</v>
      </c>
      <c r="F8595">
        <v>635</v>
      </c>
      <c r="G8595">
        <v>0.14199999999999999</v>
      </c>
      <c r="H8595">
        <v>0</v>
      </c>
      <c r="J8595" s="1" t="str">
        <f t="shared" si="135"/>
        <v>2024-08-24-01</v>
      </c>
    </row>
    <row r="8596" spans="1:10" x14ac:dyDescent="0.45">
      <c r="A8596">
        <v>9400994</v>
      </c>
      <c r="B8596" s="1">
        <v>45528.083333333336</v>
      </c>
      <c r="C8596" t="s">
        <v>7</v>
      </c>
      <c r="D8596" t="s">
        <v>8</v>
      </c>
      <c r="E8596" t="s">
        <v>8796</v>
      </c>
      <c r="F8596">
        <v>635</v>
      </c>
      <c r="G8596">
        <v>0.128</v>
      </c>
      <c r="H8596">
        <v>0</v>
      </c>
      <c r="J8596" s="1" t="str">
        <f t="shared" si="135"/>
        <v>2024-08-24-02</v>
      </c>
    </row>
    <row r="8597" spans="1:10" x14ac:dyDescent="0.45">
      <c r="A8597">
        <v>9402659</v>
      </c>
      <c r="B8597" s="1">
        <v>45528.125</v>
      </c>
      <c r="C8597" t="s">
        <v>7</v>
      </c>
      <c r="D8597" t="s">
        <v>8</v>
      </c>
      <c r="E8597" t="s">
        <v>8796</v>
      </c>
      <c r="F8597">
        <v>635</v>
      </c>
      <c r="G8597">
        <v>0.153</v>
      </c>
      <c r="H8597">
        <v>0</v>
      </c>
      <c r="J8597" s="1" t="str">
        <f t="shared" si="135"/>
        <v>2024-08-24-03</v>
      </c>
    </row>
    <row r="8598" spans="1:10" x14ac:dyDescent="0.45">
      <c r="A8598">
        <v>9403654</v>
      </c>
      <c r="B8598" s="1">
        <v>45528.166666666664</v>
      </c>
      <c r="C8598" t="s">
        <v>7</v>
      </c>
      <c r="D8598" t="s">
        <v>8</v>
      </c>
      <c r="E8598" t="s">
        <v>8796</v>
      </c>
      <c r="F8598">
        <v>635</v>
      </c>
      <c r="G8598">
        <v>0.14799999999999999</v>
      </c>
      <c r="H8598">
        <v>0.14099999999999999</v>
      </c>
      <c r="J8598" s="1" t="str">
        <f t="shared" si="135"/>
        <v>2024-08-24-04</v>
      </c>
    </row>
    <row r="8599" spans="1:10" x14ac:dyDescent="0.45">
      <c r="A8599">
        <v>9404348</v>
      </c>
      <c r="B8599" s="1">
        <v>45528.208333333336</v>
      </c>
      <c r="C8599" t="s">
        <v>7</v>
      </c>
      <c r="D8599" t="s">
        <v>8</v>
      </c>
      <c r="E8599" t="s">
        <v>8796</v>
      </c>
      <c r="F8599">
        <v>635</v>
      </c>
      <c r="G8599">
        <v>0.48599999999999999</v>
      </c>
      <c r="H8599">
        <v>0.35299999999999998</v>
      </c>
      <c r="J8599" s="1" t="str">
        <f t="shared" si="135"/>
        <v>2024-08-24-05</v>
      </c>
    </row>
    <row r="8600" spans="1:10" x14ac:dyDescent="0.45">
      <c r="A8600">
        <v>9405401</v>
      </c>
      <c r="B8600" s="1">
        <v>45528.25</v>
      </c>
      <c r="C8600" t="s">
        <v>7</v>
      </c>
      <c r="D8600" t="s">
        <v>8</v>
      </c>
      <c r="E8600" t="s">
        <v>8796</v>
      </c>
      <c r="F8600">
        <v>635</v>
      </c>
      <c r="G8600">
        <v>0</v>
      </c>
      <c r="H8600">
        <v>0.42099999999999999</v>
      </c>
      <c r="J8600" s="1" t="str">
        <f t="shared" si="135"/>
        <v>2024-08-24-06</v>
      </c>
    </row>
    <row r="8601" spans="1:10" x14ac:dyDescent="0.45">
      <c r="A8601">
        <v>9406104</v>
      </c>
      <c r="B8601" s="1">
        <v>45528.291666666664</v>
      </c>
      <c r="C8601" t="s">
        <v>7</v>
      </c>
      <c r="D8601" t="s">
        <v>8</v>
      </c>
      <c r="E8601" t="s">
        <v>8796</v>
      </c>
      <c r="F8601">
        <v>635</v>
      </c>
      <c r="G8601">
        <v>0</v>
      </c>
      <c r="H8601">
        <v>1.5389999999999999</v>
      </c>
      <c r="J8601" s="1" t="str">
        <f t="shared" si="135"/>
        <v>2024-08-24-07</v>
      </c>
    </row>
    <row r="8602" spans="1:10" x14ac:dyDescent="0.45">
      <c r="A8602">
        <v>9407389</v>
      </c>
      <c r="B8602" s="1">
        <v>45528.333333333336</v>
      </c>
      <c r="C8602" t="s">
        <v>7</v>
      </c>
      <c r="D8602" t="s">
        <v>8</v>
      </c>
      <c r="E8602" t="s">
        <v>8796</v>
      </c>
      <c r="F8602">
        <v>635</v>
      </c>
      <c r="G8602">
        <v>0</v>
      </c>
      <c r="H8602">
        <v>2.2160000000000002</v>
      </c>
      <c r="J8602" s="1" t="str">
        <f t="shared" si="135"/>
        <v>2024-08-24-08</v>
      </c>
    </row>
    <row r="8603" spans="1:10" x14ac:dyDescent="0.45">
      <c r="A8603">
        <v>9408293</v>
      </c>
      <c r="B8603" s="1">
        <v>45528.375</v>
      </c>
      <c r="C8603" t="s">
        <v>7</v>
      </c>
      <c r="D8603" t="s">
        <v>8</v>
      </c>
      <c r="E8603" t="s">
        <v>8796</v>
      </c>
      <c r="F8603">
        <v>635</v>
      </c>
      <c r="G8603">
        <v>0</v>
      </c>
      <c r="H8603">
        <v>3.57</v>
      </c>
      <c r="J8603" s="1" t="str">
        <f t="shared" si="135"/>
        <v>2024-08-24-09</v>
      </c>
    </row>
    <row r="8604" spans="1:10" x14ac:dyDescent="0.45">
      <c r="A8604">
        <v>9409324</v>
      </c>
      <c r="B8604" s="1">
        <v>45528.416666666664</v>
      </c>
      <c r="C8604" t="s">
        <v>7</v>
      </c>
      <c r="D8604" t="s">
        <v>8</v>
      </c>
      <c r="E8604" t="s">
        <v>8796</v>
      </c>
      <c r="F8604">
        <v>635</v>
      </c>
      <c r="G8604">
        <v>0.42099999999999999</v>
      </c>
      <c r="H8604">
        <v>3.093</v>
      </c>
      <c r="J8604" s="1" t="str">
        <f t="shared" si="135"/>
        <v>2024-08-24-10</v>
      </c>
    </row>
    <row r="8605" spans="1:10" x14ac:dyDescent="0.45">
      <c r="A8605">
        <v>9411483</v>
      </c>
      <c r="B8605" s="1">
        <v>45528.458333333336</v>
      </c>
      <c r="C8605" t="s">
        <v>7</v>
      </c>
      <c r="D8605" t="s">
        <v>8</v>
      </c>
      <c r="E8605" t="s">
        <v>8796</v>
      </c>
      <c r="F8605">
        <v>635</v>
      </c>
      <c r="G8605">
        <v>1.109</v>
      </c>
      <c r="H8605">
        <v>2.5499999999999998</v>
      </c>
      <c r="J8605" s="1" t="str">
        <f t="shared" si="135"/>
        <v>2024-08-24-11</v>
      </c>
    </row>
    <row r="8606" spans="1:10" x14ac:dyDescent="0.45">
      <c r="A8606">
        <v>9411974</v>
      </c>
      <c r="B8606" s="1">
        <v>45528.5</v>
      </c>
      <c r="C8606" t="s">
        <v>7</v>
      </c>
      <c r="D8606" t="s">
        <v>8</v>
      </c>
      <c r="E8606" t="s">
        <v>8796</v>
      </c>
      <c r="F8606">
        <v>635</v>
      </c>
      <c r="G8606">
        <v>0.89800000000000002</v>
      </c>
      <c r="H8606">
        <v>2.4889999999999999</v>
      </c>
      <c r="J8606" s="1" t="str">
        <f t="shared" si="135"/>
        <v>2024-08-24-12</v>
      </c>
    </row>
    <row r="8607" spans="1:10" x14ac:dyDescent="0.45">
      <c r="A8607">
        <v>9412886</v>
      </c>
      <c r="B8607" s="1">
        <v>45528.541666666664</v>
      </c>
      <c r="C8607" t="s">
        <v>7</v>
      </c>
      <c r="D8607" t="s">
        <v>8</v>
      </c>
      <c r="E8607" t="s">
        <v>8796</v>
      </c>
      <c r="F8607">
        <v>635</v>
      </c>
      <c r="G8607">
        <v>0</v>
      </c>
      <c r="H8607">
        <v>2.758</v>
      </c>
      <c r="J8607" s="1" t="str">
        <f t="shared" si="135"/>
        <v>2024-08-24-13</v>
      </c>
    </row>
    <row r="8608" spans="1:10" x14ac:dyDescent="0.45">
      <c r="A8608">
        <v>9414639</v>
      </c>
      <c r="B8608" s="1">
        <v>45528.583333333336</v>
      </c>
      <c r="C8608" t="s">
        <v>7</v>
      </c>
      <c r="D8608" t="s">
        <v>8</v>
      </c>
      <c r="E8608" t="s">
        <v>8796</v>
      </c>
      <c r="F8608">
        <v>635</v>
      </c>
      <c r="G8608">
        <v>0</v>
      </c>
      <c r="H8608">
        <v>2.0939999999999999</v>
      </c>
      <c r="J8608" s="1" t="str">
        <f t="shared" si="135"/>
        <v>2024-08-24-14</v>
      </c>
    </row>
    <row r="8609" spans="1:10" x14ac:dyDescent="0.45">
      <c r="A8609">
        <v>9415760</v>
      </c>
      <c r="B8609" s="1">
        <v>45528.625</v>
      </c>
      <c r="C8609" t="s">
        <v>7</v>
      </c>
      <c r="D8609" t="s">
        <v>8</v>
      </c>
      <c r="E8609" t="s">
        <v>8796</v>
      </c>
      <c r="F8609">
        <v>635</v>
      </c>
      <c r="G8609">
        <v>8.5999999999999993E-2</v>
      </c>
      <c r="H8609">
        <v>1.1519999999999999</v>
      </c>
      <c r="J8609" s="1" t="str">
        <f t="shared" si="135"/>
        <v>2024-08-24-15</v>
      </c>
    </row>
    <row r="8610" spans="1:10" x14ac:dyDescent="0.45">
      <c r="A8610">
        <v>9416130</v>
      </c>
      <c r="B8610" s="1">
        <v>45528.666666666664</v>
      </c>
      <c r="C8610" t="s">
        <v>7</v>
      </c>
      <c r="D8610" t="s">
        <v>8</v>
      </c>
      <c r="E8610" t="s">
        <v>8796</v>
      </c>
      <c r="F8610">
        <v>635</v>
      </c>
      <c r="G8610">
        <v>7.9000000000000001E-2</v>
      </c>
      <c r="H8610">
        <v>0.159</v>
      </c>
      <c r="J8610" s="1" t="str">
        <f t="shared" si="135"/>
        <v>2024-08-24-16</v>
      </c>
    </row>
    <row r="8611" spans="1:10" x14ac:dyDescent="0.45">
      <c r="A8611">
        <v>9417743</v>
      </c>
      <c r="B8611" s="1">
        <v>45528.708333333336</v>
      </c>
      <c r="C8611" t="s">
        <v>7</v>
      </c>
      <c r="D8611" t="s">
        <v>8</v>
      </c>
      <c r="E8611" t="s">
        <v>8796</v>
      </c>
      <c r="F8611">
        <v>635</v>
      </c>
      <c r="G8611">
        <v>0.215</v>
      </c>
      <c r="H8611">
        <v>6.0000000000000001E-3</v>
      </c>
      <c r="J8611" s="1" t="str">
        <f t="shared" si="135"/>
        <v>2024-08-24-17</v>
      </c>
    </row>
    <row r="8612" spans="1:10" x14ac:dyDescent="0.45">
      <c r="A8612">
        <v>9418422</v>
      </c>
      <c r="B8612" s="1">
        <v>45528.75</v>
      </c>
      <c r="C8612" t="s">
        <v>7</v>
      </c>
      <c r="D8612" t="s">
        <v>8</v>
      </c>
      <c r="E8612" t="s">
        <v>8796</v>
      </c>
      <c r="F8612">
        <v>635</v>
      </c>
      <c r="G8612">
        <v>0.24</v>
      </c>
      <c r="H8612">
        <v>0</v>
      </c>
      <c r="J8612" s="1" t="str">
        <f t="shared" si="135"/>
        <v>2024-08-24-18</v>
      </c>
    </row>
    <row r="8613" spans="1:10" x14ac:dyDescent="0.45">
      <c r="A8613">
        <v>9419200</v>
      </c>
      <c r="B8613" s="1">
        <v>45528.791666666664</v>
      </c>
      <c r="C8613" t="s">
        <v>7</v>
      </c>
      <c r="D8613" t="s">
        <v>8</v>
      </c>
      <c r="E8613" t="s">
        <v>8796</v>
      </c>
      <c r="F8613">
        <v>635</v>
      </c>
      <c r="G8613">
        <v>0.26700000000000002</v>
      </c>
      <c r="H8613">
        <v>0</v>
      </c>
      <c r="J8613" s="1" t="str">
        <f t="shared" si="135"/>
        <v>2024-08-24-19</v>
      </c>
    </row>
    <row r="8614" spans="1:10" x14ac:dyDescent="0.45">
      <c r="A8614">
        <v>9420658</v>
      </c>
      <c r="B8614" s="1">
        <v>45528.833333333336</v>
      </c>
      <c r="C8614" t="s">
        <v>7</v>
      </c>
      <c r="D8614" t="s">
        <v>8</v>
      </c>
      <c r="E8614" t="s">
        <v>8796</v>
      </c>
      <c r="F8614">
        <v>635</v>
      </c>
      <c r="G8614">
        <v>0.19900000000000001</v>
      </c>
      <c r="H8614">
        <v>0</v>
      </c>
      <c r="J8614" s="1" t="str">
        <f t="shared" si="135"/>
        <v>2024-08-24-20</v>
      </c>
    </row>
    <row r="8615" spans="1:10" x14ac:dyDescent="0.45">
      <c r="A8615">
        <v>9421659</v>
      </c>
      <c r="B8615" s="1">
        <v>45528.875</v>
      </c>
      <c r="C8615" t="s">
        <v>7</v>
      </c>
      <c r="D8615" t="s">
        <v>8</v>
      </c>
      <c r="E8615" t="s">
        <v>8796</v>
      </c>
      <c r="F8615">
        <v>635</v>
      </c>
      <c r="G8615">
        <v>0.14799999999999999</v>
      </c>
      <c r="H8615">
        <v>0</v>
      </c>
      <c r="J8615" s="1" t="str">
        <f t="shared" si="135"/>
        <v>2024-08-24-21</v>
      </c>
    </row>
    <row r="8616" spans="1:10" x14ac:dyDescent="0.45">
      <c r="A8616">
        <v>9422796</v>
      </c>
      <c r="B8616" s="1">
        <v>45528.916666666664</v>
      </c>
      <c r="C8616" t="s">
        <v>7</v>
      </c>
      <c r="D8616" t="s">
        <v>8</v>
      </c>
      <c r="E8616" t="s">
        <v>8796</v>
      </c>
      <c r="F8616">
        <v>635</v>
      </c>
      <c r="G8616">
        <v>0.152</v>
      </c>
      <c r="H8616">
        <v>0</v>
      </c>
      <c r="J8616" s="1" t="str">
        <f t="shared" si="135"/>
        <v>2024-08-24-22</v>
      </c>
    </row>
    <row r="8617" spans="1:10" x14ac:dyDescent="0.45">
      <c r="A8617">
        <v>9424419</v>
      </c>
      <c r="B8617" s="1">
        <v>45528.958333333336</v>
      </c>
      <c r="C8617" t="s">
        <v>7</v>
      </c>
      <c r="D8617" t="s">
        <v>8</v>
      </c>
      <c r="E8617" t="s">
        <v>8796</v>
      </c>
      <c r="F8617">
        <v>635</v>
      </c>
      <c r="G8617">
        <v>0.104</v>
      </c>
      <c r="H8617">
        <v>0</v>
      </c>
      <c r="J8617" s="1" t="str">
        <f t="shared" si="135"/>
        <v>2024-08-24-23</v>
      </c>
    </row>
    <row r="8618" spans="1:10" x14ac:dyDescent="0.45">
      <c r="A8618">
        <v>9425327</v>
      </c>
      <c r="B8618" s="1">
        <v>45529</v>
      </c>
      <c r="C8618" t="s">
        <v>7</v>
      </c>
      <c r="D8618" t="s">
        <v>8</v>
      </c>
      <c r="E8618" t="s">
        <v>8796</v>
      </c>
      <c r="F8618">
        <v>635</v>
      </c>
      <c r="G8618">
        <v>0.11600000000000001</v>
      </c>
      <c r="H8618">
        <v>0</v>
      </c>
      <c r="J8618" s="1" t="str">
        <f t="shared" si="135"/>
        <v>2024-08-25-00</v>
      </c>
    </row>
    <row r="8619" spans="1:10" x14ac:dyDescent="0.45">
      <c r="A8619">
        <v>9426330</v>
      </c>
      <c r="B8619" s="1">
        <v>45529.041666666664</v>
      </c>
      <c r="C8619" t="s">
        <v>7</v>
      </c>
      <c r="D8619" t="s">
        <v>8</v>
      </c>
      <c r="E8619" t="s">
        <v>8796</v>
      </c>
      <c r="F8619">
        <v>635</v>
      </c>
      <c r="G8619">
        <v>0.21099999999999999</v>
      </c>
      <c r="H8619">
        <v>0</v>
      </c>
      <c r="J8619" s="1" t="str">
        <f t="shared" si="135"/>
        <v>2024-08-25-01</v>
      </c>
    </row>
    <row r="8620" spans="1:10" x14ac:dyDescent="0.45">
      <c r="A8620">
        <v>9427658</v>
      </c>
      <c r="B8620" s="1">
        <v>45529.083333333336</v>
      </c>
      <c r="C8620" t="s">
        <v>7</v>
      </c>
      <c r="D8620" t="s">
        <v>8</v>
      </c>
      <c r="E8620" t="s">
        <v>8796</v>
      </c>
      <c r="F8620">
        <v>635</v>
      </c>
      <c r="G8620">
        <v>0.191</v>
      </c>
      <c r="H8620">
        <v>0</v>
      </c>
      <c r="J8620" s="1" t="str">
        <f t="shared" si="135"/>
        <v>2024-08-25-02</v>
      </c>
    </row>
    <row r="8621" spans="1:10" x14ac:dyDescent="0.45">
      <c r="A8621">
        <v>9428589</v>
      </c>
      <c r="B8621" s="1">
        <v>45529.125</v>
      </c>
      <c r="C8621" t="s">
        <v>7</v>
      </c>
      <c r="D8621" t="s">
        <v>8</v>
      </c>
      <c r="E8621" t="s">
        <v>8796</v>
      </c>
      <c r="F8621">
        <v>635</v>
      </c>
      <c r="G8621">
        <v>0.30299999999999999</v>
      </c>
      <c r="H8621">
        <v>1E-3</v>
      </c>
      <c r="J8621" s="1" t="str">
        <f t="shared" si="135"/>
        <v>2024-08-25-03</v>
      </c>
    </row>
    <row r="8622" spans="1:10" x14ac:dyDescent="0.45">
      <c r="A8622">
        <v>9429060</v>
      </c>
      <c r="B8622" s="1">
        <v>45529.166666666664</v>
      </c>
      <c r="C8622" t="s">
        <v>7</v>
      </c>
      <c r="D8622" t="s">
        <v>8</v>
      </c>
      <c r="E8622" t="s">
        <v>8796</v>
      </c>
      <c r="F8622">
        <v>635</v>
      </c>
      <c r="G8622">
        <v>6.9000000000000006E-2</v>
      </c>
      <c r="H8622">
        <v>0.122</v>
      </c>
      <c r="J8622" s="1" t="str">
        <f t="shared" si="135"/>
        <v>2024-08-25-04</v>
      </c>
    </row>
    <row r="8623" spans="1:10" x14ac:dyDescent="0.45">
      <c r="A8623">
        <v>9431002</v>
      </c>
      <c r="B8623" s="1">
        <v>45529.208333333336</v>
      </c>
      <c r="C8623" t="s">
        <v>7</v>
      </c>
      <c r="D8623" t="s">
        <v>8</v>
      </c>
      <c r="E8623" t="s">
        <v>8796</v>
      </c>
      <c r="F8623">
        <v>635</v>
      </c>
      <c r="G8623">
        <v>0</v>
      </c>
      <c r="H8623">
        <v>0.72699999999999998</v>
      </c>
      <c r="J8623" s="1" t="str">
        <f t="shared" si="135"/>
        <v>2024-08-25-05</v>
      </c>
    </row>
    <row r="8624" spans="1:10" x14ac:dyDescent="0.45">
      <c r="A8624">
        <v>9431502</v>
      </c>
      <c r="B8624" s="1">
        <v>45529.25</v>
      </c>
      <c r="C8624" t="s">
        <v>7</v>
      </c>
      <c r="D8624" t="s">
        <v>8</v>
      </c>
      <c r="E8624" t="s">
        <v>8796</v>
      </c>
      <c r="F8624">
        <v>635</v>
      </c>
      <c r="G8624">
        <v>0</v>
      </c>
      <c r="H8624">
        <v>1.5549999999999999</v>
      </c>
      <c r="J8624" s="1" t="str">
        <f t="shared" si="135"/>
        <v>2024-08-25-06</v>
      </c>
    </row>
    <row r="8625" spans="1:10" x14ac:dyDescent="0.45">
      <c r="A8625">
        <v>9432422</v>
      </c>
      <c r="B8625" s="1">
        <v>45529.291666666664</v>
      </c>
      <c r="C8625" t="s">
        <v>7</v>
      </c>
      <c r="D8625" t="s">
        <v>8</v>
      </c>
      <c r="E8625" t="s">
        <v>8796</v>
      </c>
      <c r="F8625">
        <v>635</v>
      </c>
      <c r="G8625">
        <v>0</v>
      </c>
      <c r="H8625">
        <v>2.3860000000000001</v>
      </c>
      <c r="J8625" s="1" t="str">
        <f t="shared" si="135"/>
        <v>2024-08-25-07</v>
      </c>
    </row>
    <row r="8626" spans="1:10" x14ac:dyDescent="0.45">
      <c r="A8626">
        <v>9434087</v>
      </c>
      <c r="B8626" s="1">
        <v>45529.333333333336</v>
      </c>
      <c r="C8626" t="s">
        <v>7</v>
      </c>
      <c r="D8626" t="s">
        <v>8</v>
      </c>
      <c r="E8626" t="s">
        <v>8796</v>
      </c>
      <c r="F8626">
        <v>635</v>
      </c>
      <c r="G8626">
        <v>0</v>
      </c>
      <c r="H8626">
        <v>3.0950000000000002</v>
      </c>
      <c r="J8626" s="1" t="str">
        <f t="shared" si="135"/>
        <v>2024-08-25-08</v>
      </c>
    </row>
    <row r="8627" spans="1:10" x14ac:dyDescent="0.45">
      <c r="A8627">
        <v>9434491</v>
      </c>
      <c r="B8627" s="1">
        <v>45529.375</v>
      </c>
      <c r="C8627" t="s">
        <v>7</v>
      </c>
      <c r="D8627" t="s">
        <v>8</v>
      </c>
      <c r="E8627" t="s">
        <v>8796</v>
      </c>
      <c r="F8627">
        <v>635</v>
      </c>
      <c r="G8627">
        <v>0</v>
      </c>
      <c r="H8627">
        <v>3.59</v>
      </c>
      <c r="J8627" s="1" t="str">
        <f t="shared" si="135"/>
        <v>2024-08-25-09</v>
      </c>
    </row>
    <row r="8628" spans="1:10" x14ac:dyDescent="0.45">
      <c r="A8628">
        <v>9435640</v>
      </c>
      <c r="B8628" s="1">
        <v>45529.416666666664</v>
      </c>
      <c r="C8628" t="s">
        <v>7</v>
      </c>
      <c r="D8628" t="s">
        <v>8</v>
      </c>
      <c r="E8628" t="s">
        <v>8796</v>
      </c>
      <c r="F8628">
        <v>635</v>
      </c>
      <c r="G8628">
        <v>0</v>
      </c>
      <c r="H8628">
        <v>3.48</v>
      </c>
      <c r="J8628" s="1" t="str">
        <f t="shared" si="135"/>
        <v>2024-08-25-10</v>
      </c>
    </row>
    <row r="8629" spans="1:10" x14ac:dyDescent="0.45">
      <c r="A8629">
        <v>9437648</v>
      </c>
      <c r="B8629" s="1">
        <v>45529.458333333336</v>
      </c>
      <c r="C8629" t="s">
        <v>7</v>
      </c>
      <c r="D8629" t="s">
        <v>8</v>
      </c>
      <c r="E8629" t="s">
        <v>8796</v>
      </c>
      <c r="F8629">
        <v>635</v>
      </c>
      <c r="G8629">
        <v>4.2999999999999997E-2</v>
      </c>
      <c r="H8629">
        <v>3.3</v>
      </c>
      <c r="J8629" s="1" t="str">
        <f t="shared" si="135"/>
        <v>2024-08-25-11</v>
      </c>
    </row>
    <row r="8630" spans="1:10" x14ac:dyDescent="0.45">
      <c r="A8630">
        <v>9438687</v>
      </c>
      <c r="B8630" s="1">
        <v>45529.5</v>
      </c>
      <c r="C8630" t="s">
        <v>7</v>
      </c>
      <c r="D8630" t="s">
        <v>8</v>
      </c>
      <c r="E8630" t="s">
        <v>8796</v>
      </c>
      <c r="F8630">
        <v>635</v>
      </c>
      <c r="G8630">
        <v>0.14799999999999999</v>
      </c>
      <c r="H8630">
        <v>2.7530000000000001</v>
      </c>
      <c r="J8630" s="1" t="str">
        <f t="shared" si="135"/>
        <v>2024-08-25-12</v>
      </c>
    </row>
    <row r="8631" spans="1:10" x14ac:dyDescent="0.45">
      <c r="A8631">
        <v>9439157</v>
      </c>
      <c r="B8631" s="1">
        <v>45529.541666666664</v>
      </c>
      <c r="C8631" t="s">
        <v>7</v>
      </c>
      <c r="D8631" t="s">
        <v>8</v>
      </c>
      <c r="E8631" t="s">
        <v>8796</v>
      </c>
      <c r="F8631">
        <v>635</v>
      </c>
      <c r="G8631">
        <v>0</v>
      </c>
      <c r="H8631">
        <v>1.649</v>
      </c>
      <c r="J8631" s="1" t="str">
        <f t="shared" si="135"/>
        <v>2024-08-25-13</v>
      </c>
    </row>
    <row r="8632" spans="1:10" x14ac:dyDescent="0.45">
      <c r="A8632">
        <v>9440375</v>
      </c>
      <c r="B8632" s="1">
        <v>45529.583333333336</v>
      </c>
      <c r="C8632" t="s">
        <v>7</v>
      </c>
      <c r="D8632" t="s">
        <v>8</v>
      </c>
      <c r="E8632" t="s">
        <v>8796</v>
      </c>
      <c r="F8632">
        <v>635</v>
      </c>
      <c r="G8632">
        <v>8.0000000000000002E-3</v>
      </c>
      <c r="H8632">
        <v>0.60899999999999999</v>
      </c>
      <c r="J8632" s="1" t="str">
        <f t="shared" si="135"/>
        <v>2024-08-25-14</v>
      </c>
    </row>
    <row r="8633" spans="1:10" x14ac:dyDescent="0.45">
      <c r="A8633">
        <v>9441901</v>
      </c>
      <c r="B8633" s="1">
        <v>45529.625</v>
      </c>
      <c r="C8633" t="s">
        <v>7</v>
      </c>
      <c r="D8633" t="s">
        <v>8</v>
      </c>
      <c r="E8633" t="s">
        <v>8796</v>
      </c>
      <c r="F8633">
        <v>635</v>
      </c>
      <c r="G8633">
        <v>6.6000000000000003E-2</v>
      </c>
      <c r="H8633">
        <v>0.14699999999999999</v>
      </c>
      <c r="J8633" s="1" t="str">
        <f t="shared" si="135"/>
        <v>2024-08-25-15</v>
      </c>
    </row>
    <row r="8634" spans="1:10" x14ac:dyDescent="0.45">
      <c r="A8634">
        <v>9442648</v>
      </c>
      <c r="B8634" s="1">
        <v>45529.666666666664</v>
      </c>
      <c r="C8634" t="s">
        <v>7</v>
      </c>
      <c r="D8634" t="s">
        <v>8</v>
      </c>
      <c r="E8634" t="s">
        <v>8796</v>
      </c>
      <c r="F8634">
        <v>635</v>
      </c>
      <c r="G8634">
        <v>0.40200000000000002</v>
      </c>
      <c r="H8634">
        <v>6.8000000000000005E-2</v>
      </c>
      <c r="J8634" s="1" t="str">
        <f t="shared" si="135"/>
        <v>2024-08-25-16</v>
      </c>
    </row>
    <row r="8635" spans="1:10" x14ac:dyDescent="0.45">
      <c r="A8635">
        <v>9443751</v>
      </c>
      <c r="B8635" s="1">
        <v>45529.708333333336</v>
      </c>
      <c r="C8635" t="s">
        <v>7</v>
      </c>
      <c r="D8635" t="s">
        <v>8</v>
      </c>
      <c r="E8635" t="s">
        <v>8796</v>
      </c>
      <c r="F8635">
        <v>635</v>
      </c>
      <c r="G8635">
        <v>0.255</v>
      </c>
      <c r="H8635">
        <v>3.0000000000000001E-3</v>
      </c>
      <c r="J8635" s="1" t="str">
        <f t="shared" si="135"/>
        <v>2024-08-25-17</v>
      </c>
    </row>
    <row r="8636" spans="1:10" x14ac:dyDescent="0.45">
      <c r="A8636">
        <v>9444893</v>
      </c>
      <c r="B8636" s="1">
        <v>45529.75</v>
      </c>
      <c r="C8636" t="s">
        <v>7</v>
      </c>
      <c r="D8636" t="s">
        <v>8</v>
      </c>
      <c r="E8636" t="s">
        <v>8796</v>
      </c>
      <c r="F8636">
        <v>635</v>
      </c>
      <c r="G8636">
        <v>0.23300000000000001</v>
      </c>
      <c r="H8636">
        <v>0</v>
      </c>
      <c r="J8636" s="1" t="str">
        <f t="shared" si="135"/>
        <v>2024-08-25-18</v>
      </c>
    </row>
    <row r="8637" spans="1:10" x14ac:dyDescent="0.45">
      <c r="A8637">
        <v>9445665</v>
      </c>
      <c r="B8637" s="1">
        <v>45529.791666666664</v>
      </c>
      <c r="C8637" t="s">
        <v>7</v>
      </c>
      <c r="D8637" t="s">
        <v>8</v>
      </c>
      <c r="E8637" t="s">
        <v>8796</v>
      </c>
      <c r="F8637">
        <v>635</v>
      </c>
      <c r="G8637">
        <v>0.20799999999999999</v>
      </c>
      <c r="H8637">
        <v>0</v>
      </c>
      <c r="J8637" s="1" t="str">
        <f t="shared" si="135"/>
        <v>2024-08-25-19</v>
      </c>
    </row>
    <row r="8638" spans="1:10" x14ac:dyDescent="0.45">
      <c r="A8638">
        <v>9446780</v>
      </c>
      <c r="B8638" s="1">
        <v>45529.833333333336</v>
      </c>
      <c r="C8638" t="s">
        <v>7</v>
      </c>
      <c r="D8638" t="s">
        <v>8</v>
      </c>
      <c r="E8638" t="s">
        <v>8796</v>
      </c>
      <c r="F8638">
        <v>635</v>
      </c>
      <c r="G8638">
        <v>0.251</v>
      </c>
      <c r="H8638">
        <v>0</v>
      </c>
      <c r="J8638" s="1" t="str">
        <f t="shared" si="135"/>
        <v>2024-08-25-20</v>
      </c>
    </row>
    <row r="8639" spans="1:10" x14ac:dyDescent="0.45">
      <c r="A8639">
        <v>9448620</v>
      </c>
      <c r="B8639" s="1">
        <v>45529.875</v>
      </c>
      <c r="C8639" t="s">
        <v>7</v>
      </c>
      <c r="D8639" t="s">
        <v>8</v>
      </c>
      <c r="E8639" t="s">
        <v>8796</v>
      </c>
      <c r="F8639">
        <v>635</v>
      </c>
      <c r="G8639">
        <v>0.20300000000000001</v>
      </c>
      <c r="H8639">
        <v>0</v>
      </c>
      <c r="J8639" s="1" t="str">
        <f t="shared" si="135"/>
        <v>2024-08-25-21</v>
      </c>
    </row>
    <row r="8640" spans="1:10" x14ac:dyDescent="0.45">
      <c r="A8640">
        <v>9449516</v>
      </c>
      <c r="B8640" s="1">
        <v>45529.916666666664</v>
      </c>
      <c r="C8640" t="s">
        <v>7</v>
      </c>
      <c r="D8640" t="s">
        <v>8</v>
      </c>
      <c r="E8640" t="s">
        <v>8796</v>
      </c>
      <c r="F8640">
        <v>635</v>
      </c>
      <c r="G8640">
        <v>0.20899999999999999</v>
      </c>
      <c r="H8640">
        <v>0</v>
      </c>
      <c r="J8640" s="1" t="str">
        <f t="shared" si="135"/>
        <v>2024-08-25-22</v>
      </c>
    </row>
    <row r="8641" spans="1:10" x14ac:dyDescent="0.45">
      <c r="A8641">
        <v>9449882</v>
      </c>
      <c r="B8641" s="1">
        <v>45529.958333333336</v>
      </c>
      <c r="C8641" t="s">
        <v>7</v>
      </c>
      <c r="D8641" t="s">
        <v>8</v>
      </c>
      <c r="E8641" t="s">
        <v>8796</v>
      </c>
      <c r="F8641">
        <v>635</v>
      </c>
      <c r="G8641">
        <v>0.21099999999999999</v>
      </c>
      <c r="H8641">
        <v>0</v>
      </c>
      <c r="J8641" s="1" t="str">
        <f t="shared" si="135"/>
        <v>2024-08-25-23</v>
      </c>
    </row>
    <row r="8642" spans="1:10" x14ac:dyDescent="0.45">
      <c r="A8642">
        <v>9450994</v>
      </c>
      <c r="B8642" s="1">
        <v>45530</v>
      </c>
      <c r="C8642" t="s">
        <v>7</v>
      </c>
      <c r="D8642" t="s">
        <v>8</v>
      </c>
      <c r="E8642" t="s">
        <v>8796</v>
      </c>
      <c r="F8642">
        <v>635</v>
      </c>
      <c r="G8642">
        <v>0.30099999999999999</v>
      </c>
      <c r="H8642">
        <v>0</v>
      </c>
      <c r="J8642" s="1" t="str">
        <f t="shared" si="135"/>
        <v>2024-08-26-00</v>
      </c>
    </row>
    <row r="8643" spans="1:10" x14ac:dyDescent="0.45">
      <c r="A8643">
        <v>9452374</v>
      </c>
      <c r="B8643" s="1">
        <v>45530.041666666664</v>
      </c>
      <c r="C8643" t="s">
        <v>7</v>
      </c>
      <c r="D8643" t="s">
        <v>8</v>
      </c>
      <c r="E8643" t="s">
        <v>8796</v>
      </c>
      <c r="F8643">
        <v>635</v>
      </c>
      <c r="G8643">
        <v>0.09</v>
      </c>
      <c r="H8643">
        <v>0</v>
      </c>
      <c r="J8643" s="1" t="str">
        <f t="shared" ref="J8643:J8706" si="136">TEXT(YEAR(B8643),"0000")&amp;"-"&amp;TEXT(MONTH(B8643),"00")&amp;"-"&amp;TEXT(DAY(B8643),"00")&amp;"-"&amp;TEXT(HOUR(B8643),"00")</f>
        <v>2024-08-26-01</v>
      </c>
    </row>
    <row r="8644" spans="1:10" x14ac:dyDescent="0.45">
      <c r="A8644">
        <v>9453881</v>
      </c>
      <c r="B8644" s="1">
        <v>45530.083333333336</v>
      </c>
      <c r="C8644" t="s">
        <v>7</v>
      </c>
      <c r="D8644" t="s">
        <v>8</v>
      </c>
      <c r="E8644" t="s">
        <v>8796</v>
      </c>
      <c r="F8644">
        <v>635</v>
      </c>
      <c r="G8644">
        <v>0.22900000000000001</v>
      </c>
      <c r="H8644">
        <v>0</v>
      </c>
      <c r="J8644" s="1" t="str">
        <f t="shared" si="136"/>
        <v>2024-08-26-02</v>
      </c>
    </row>
    <row r="8645" spans="1:10" x14ac:dyDescent="0.45">
      <c r="A8645">
        <v>9454266</v>
      </c>
      <c r="B8645" s="1">
        <v>45530.125</v>
      </c>
      <c r="C8645" t="s">
        <v>7</v>
      </c>
      <c r="D8645" t="s">
        <v>8</v>
      </c>
      <c r="E8645" t="s">
        <v>8796</v>
      </c>
      <c r="F8645">
        <v>635</v>
      </c>
      <c r="G8645">
        <v>0.14599999999999999</v>
      </c>
      <c r="H8645">
        <v>0</v>
      </c>
      <c r="J8645" s="1" t="str">
        <f t="shared" si="136"/>
        <v>2024-08-26-03</v>
      </c>
    </row>
    <row r="8646" spans="1:10" x14ac:dyDescent="0.45">
      <c r="A8646">
        <v>9455716</v>
      </c>
      <c r="B8646" s="1">
        <v>45530.166666666664</v>
      </c>
      <c r="C8646" t="s">
        <v>7</v>
      </c>
      <c r="D8646" t="s">
        <v>8</v>
      </c>
      <c r="E8646" t="s">
        <v>8796</v>
      </c>
      <c r="F8646">
        <v>635</v>
      </c>
      <c r="G8646">
        <v>0.22600000000000001</v>
      </c>
      <c r="H8646">
        <v>5.3999999999999999E-2</v>
      </c>
      <c r="J8646" s="1" t="str">
        <f t="shared" si="136"/>
        <v>2024-08-26-04</v>
      </c>
    </row>
    <row r="8647" spans="1:10" x14ac:dyDescent="0.45">
      <c r="A8647">
        <v>9457264</v>
      </c>
      <c r="B8647" s="1">
        <v>45530.208333333336</v>
      </c>
      <c r="C8647" t="s">
        <v>7</v>
      </c>
      <c r="D8647" t="s">
        <v>8</v>
      </c>
      <c r="E8647" t="s">
        <v>8796</v>
      </c>
      <c r="F8647">
        <v>635</v>
      </c>
      <c r="G8647">
        <v>1.9E-2</v>
      </c>
      <c r="H8647">
        <v>0.8</v>
      </c>
      <c r="J8647" s="1" t="str">
        <f t="shared" si="136"/>
        <v>2024-08-26-05</v>
      </c>
    </row>
    <row r="8648" spans="1:10" x14ac:dyDescent="0.45">
      <c r="A8648">
        <v>9458044</v>
      </c>
      <c r="B8648" s="1">
        <v>45530.25</v>
      </c>
      <c r="C8648" t="s">
        <v>7</v>
      </c>
      <c r="D8648" t="s">
        <v>8</v>
      </c>
      <c r="E8648" t="s">
        <v>8796</v>
      </c>
      <c r="F8648">
        <v>635</v>
      </c>
      <c r="G8648">
        <v>6.0000000000000001E-3</v>
      </c>
      <c r="H8648">
        <v>0.83</v>
      </c>
      <c r="J8648" s="1" t="str">
        <f t="shared" si="136"/>
        <v>2024-08-26-06</v>
      </c>
    </row>
    <row r="8649" spans="1:10" x14ac:dyDescent="0.45">
      <c r="A8649">
        <v>9459271</v>
      </c>
      <c r="B8649" s="1">
        <v>45530.291666666664</v>
      </c>
      <c r="C8649" t="s">
        <v>7</v>
      </c>
      <c r="D8649" t="s">
        <v>8</v>
      </c>
      <c r="E8649" t="s">
        <v>8796</v>
      </c>
      <c r="F8649">
        <v>635</v>
      </c>
      <c r="G8649">
        <v>0</v>
      </c>
      <c r="H8649">
        <v>1.708</v>
      </c>
      <c r="J8649" s="1" t="str">
        <f t="shared" si="136"/>
        <v>2024-08-26-07</v>
      </c>
    </row>
    <row r="8650" spans="1:10" x14ac:dyDescent="0.45">
      <c r="A8650">
        <v>9460405</v>
      </c>
      <c r="B8650" s="1">
        <v>45530.333333333336</v>
      </c>
      <c r="C8650" t="s">
        <v>7</v>
      </c>
      <c r="D8650" t="s">
        <v>8</v>
      </c>
      <c r="E8650" t="s">
        <v>8796</v>
      </c>
      <c r="F8650">
        <v>635</v>
      </c>
      <c r="G8650">
        <v>0</v>
      </c>
      <c r="H8650">
        <v>2.9129999999999998</v>
      </c>
      <c r="J8650" s="1" t="str">
        <f t="shared" si="136"/>
        <v>2024-08-26-08</v>
      </c>
    </row>
    <row r="8651" spans="1:10" x14ac:dyDescent="0.45">
      <c r="A8651">
        <v>9461566</v>
      </c>
      <c r="B8651" s="1">
        <v>45530.375</v>
      </c>
      <c r="C8651" t="s">
        <v>7</v>
      </c>
      <c r="D8651" t="s">
        <v>8</v>
      </c>
      <c r="E8651" t="s">
        <v>8796</v>
      </c>
      <c r="F8651">
        <v>635</v>
      </c>
      <c r="G8651">
        <v>0</v>
      </c>
      <c r="H8651">
        <v>3.298</v>
      </c>
      <c r="J8651" s="1" t="str">
        <f t="shared" si="136"/>
        <v>2024-08-26-09</v>
      </c>
    </row>
    <row r="8652" spans="1:10" x14ac:dyDescent="0.45">
      <c r="A8652">
        <v>9462317</v>
      </c>
      <c r="B8652" s="1">
        <v>45530.416666666664</v>
      </c>
      <c r="C8652" t="s">
        <v>7</v>
      </c>
      <c r="D8652" t="s">
        <v>8</v>
      </c>
      <c r="E8652" t="s">
        <v>8796</v>
      </c>
      <c r="F8652">
        <v>635</v>
      </c>
      <c r="G8652">
        <v>0</v>
      </c>
      <c r="H8652">
        <v>2.4209999999999998</v>
      </c>
      <c r="J8652" s="1" t="str">
        <f t="shared" si="136"/>
        <v>2024-08-26-10</v>
      </c>
    </row>
    <row r="8653" spans="1:10" x14ac:dyDescent="0.45">
      <c r="A8653">
        <v>9463173</v>
      </c>
      <c r="B8653" s="1">
        <v>45530.458333333336</v>
      </c>
      <c r="C8653" t="s">
        <v>7</v>
      </c>
      <c r="D8653" t="s">
        <v>8</v>
      </c>
      <c r="E8653" t="s">
        <v>8796</v>
      </c>
      <c r="F8653">
        <v>635</v>
      </c>
      <c r="G8653">
        <v>0.309</v>
      </c>
      <c r="H8653">
        <v>1.3540000000000001</v>
      </c>
      <c r="J8653" s="1" t="str">
        <f t="shared" si="136"/>
        <v>2024-08-26-11</v>
      </c>
    </row>
    <row r="8654" spans="1:10" x14ac:dyDescent="0.45">
      <c r="A8654">
        <v>9464529</v>
      </c>
      <c r="B8654" s="1">
        <v>45530.5</v>
      </c>
      <c r="C8654" t="s">
        <v>7</v>
      </c>
      <c r="D8654" t="s">
        <v>8</v>
      </c>
      <c r="E8654" t="s">
        <v>8796</v>
      </c>
      <c r="F8654">
        <v>635</v>
      </c>
      <c r="G8654">
        <v>0.185</v>
      </c>
      <c r="H8654">
        <v>1.1930000000000001</v>
      </c>
      <c r="J8654" s="1" t="str">
        <f t="shared" si="136"/>
        <v>2024-08-26-12</v>
      </c>
    </row>
    <row r="8655" spans="1:10" x14ac:dyDescent="0.45">
      <c r="A8655">
        <v>9466119</v>
      </c>
      <c r="B8655" s="1">
        <v>45530.541666666664</v>
      </c>
      <c r="C8655" t="s">
        <v>7</v>
      </c>
      <c r="D8655" t="s">
        <v>8</v>
      </c>
      <c r="E8655" t="s">
        <v>8796</v>
      </c>
      <c r="F8655">
        <v>635</v>
      </c>
      <c r="G8655">
        <v>1.9590000000000001</v>
      </c>
      <c r="H8655">
        <v>0.82</v>
      </c>
      <c r="J8655" s="1" t="str">
        <f t="shared" si="136"/>
        <v>2024-08-26-13</v>
      </c>
    </row>
    <row r="8656" spans="1:10" x14ac:dyDescent="0.45">
      <c r="A8656">
        <v>9466283</v>
      </c>
      <c r="B8656" s="1">
        <v>45530.583333333336</v>
      </c>
      <c r="C8656" t="s">
        <v>7</v>
      </c>
      <c r="D8656" t="s">
        <v>8</v>
      </c>
      <c r="E8656" t="s">
        <v>8796</v>
      </c>
      <c r="F8656">
        <v>635</v>
      </c>
      <c r="G8656">
        <v>2.0489999999999999</v>
      </c>
      <c r="H8656">
        <v>0.58399999999999996</v>
      </c>
      <c r="J8656" s="1" t="str">
        <f t="shared" si="136"/>
        <v>2024-08-26-14</v>
      </c>
    </row>
    <row r="8657" spans="1:10" x14ac:dyDescent="0.45">
      <c r="A8657">
        <v>9468065</v>
      </c>
      <c r="B8657" s="1">
        <v>45530.625</v>
      </c>
      <c r="C8657" t="s">
        <v>7</v>
      </c>
      <c r="D8657" t="s">
        <v>8</v>
      </c>
      <c r="E8657" t="s">
        <v>8796</v>
      </c>
      <c r="F8657">
        <v>635</v>
      </c>
      <c r="G8657">
        <v>0</v>
      </c>
      <c r="H8657">
        <v>0.90100000000000002</v>
      </c>
      <c r="J8657" s="1" t="str">
        <f t="shared" si="136"/>
        <v>2024-08-26-15</v>
      </c>
    </row>
    <row r="8658" spans="1:10" x14ac:dyDescent="0.45">
      <c r="A8658">
        <v>9469102</v>
      </c>
      <c r="B8658" s="1">
        <v>45530.666666666664</v>
      </c>
      <c r="C8658" t="s">
        <v>7</v>
      </c>
      <c r="D8658" t="s">
        <v>8</v>
      </c>
      <c r="E8658" t="s">
        <v>8796</v>
      </c>
      <c r="F8658">
        <v>635</v>
      </c>
      <c r="G8658">
        <v>0.10100000000000001</v>
      </c>
      <c r="H8658">
        <v>0.155</v>
      </c>
      <c r="J8658" s="1" t="str">
        <f t="shared" si="136"/>
        <v>2024-08-26-16</v>
      </c>
    </row>
    <row r="8659" spans="1:10" x14ac:dyDescent="0.45">
      <c r="A8659">
        <v>9469897</v>
      </c>
      <c r="B8659" s="1">
        <v>45530.708333333336</v>
      </c>
      <c r="C8659" t="s">
        <v>7</v>
      </c>
      <c r="D8659" t="s">
        <v>8</v>
      </c>
      <c r="E8659" t="s">
        <v>8796</v>
      </c>
      <c r="F8659">
        <v>635</v>
      </c>
      <c r="G8659">
        <v>0.37</v>
      </c>
      <c r="H8659">
        <v>4.0000000000000001E-3</v>
      </c>
      <c r="J8659" s="1" t="str">
        <f t="shared" si="136"/>
        <v>2024-08-26-17</v>
      </c>
    </row>
    <row r="8660" spans="1:10" x14ac:dyDescent="0.45">
      <c r="A8660">
        <v>9471605</v>
      </c>
      <c r="B8660" s="1">
        <v>45530.75</v>
      </c>
      <c r="C8660" t="s">
        <v>7</v>
      </c>
      <c r="D8660" t="s">
        <v>8</v>
      </c>
      <c r="E8660" t="s">
        <v>8796</v>
      </c>
      <c r="F8660">
        <v>635</v>
      </c>
      <c r="G8660">
        <v>0.35299999999999998</v>
      </c>
      <c r="H8660">
        <v>0</v>
      </c>
      <c r="J8660" s="1" t="str">
        <f t="shared" si="136"/>
        <v>2024-08-26-18</v>
      </c>
    </row>
    <row r="8661" spans="1:10" x14ac:dyDescent="0.45">
      <c r="A8661">
        <v>9471907</v>
      </c>
      <c r="B8661" s="1">
        <v>45530.791666666664</v>
      </c>
      <c r="C8661" t="s">
        <v>7</v>
      </c>
      <c r="D8661" t="s">
        <v>8</v>
      </c>
      <c r="E8661" t="s">
        <v>8796</v>
      </c>
      <c r="F8661">
        <v>635</v>
      </c>
      <c r="G8661">
        <v>0.314</v>
      </c>
      <c r="H8661">
        <v>0</v>
      </c>
      <c r="J8661" s="1" t="str">
        <f t="shared" si="136"/>
        <v>2024-08-26-19</v>
      </c>
    </row>
    <row r="8662" spans="1:10" x14ac:dyDescent="0.45">
      <c r="A8662">
        <v>9472732</v>
      </c>
      <c r="B8662" s="1">
        <v>45530.833333333336</v>
      </c>
      <c r="C8662" t="s">
        <v>7</v>
      </c>
      <c r="D8662" t="s">
        <v>8</v>
      </c>
      <c r="E8662" t="s">
        <v>8796</v>
      </c>
      <c r="F8662">
        <v>635</v>
      </c>
      <c r="G8662">
        <v>0.216</v>
      </c>
      <c r="H8662">
        <v>0</v>
      </c>
      <c r="J8662" s="1" t="str">
        <f t="shared" si="136"/>
        <v>2024-08-26-20</v>
      </c>
    </row>
    <row r="8663" spans="1:10" x14ac:dyDescent="0.45">
      <c r="A8663">
        <v>9473856</v>
      </c>
      <c r="B8663" s="1">
        <v>45530.875</v>
      </c>
      <c r="C8663" t="s">
        <v>7</v>
      </c>
      <c r="D8663" t="s">
        <v>8</v>
      </c>
      <c r="E8663" t="s">
        <v>8796</v>
      </c>
      <c r="F8663">
        <v>635</v>
      </c>
      <c r="G8663">
        <v>0.16200000000000001</v>
      </c>
      <c r="H8663">
        <v>0</v>
      </c>
      <c r="J8663" s="1" t="str">
        <f t="shared" si="136"/>
        <v>2024-08-26-21</v>
      </c>
    </row>
    <row r="8664" spans="1:10" x14ac:dyDescent="0.45">
      <c r="A8664">
        <v>9474952</v>
      </c>
      <c r="B8664" s="1">
        <v>45530.916666666664</v>
      </c>
      <c r="C8664" t="s">
        <v>7</v>
      </c>
      <c r="D8664" t="s">
        <v>8</v>
      </c>
      <c r="E8664" t="s">
        <v>8796</v>
      </c>
      <c r="F8664">
        <v>635</v>
      </c>
      <c r="G8664">
        <v>0.13600000000000001</v>
      </c>
      <c r="H8664">
        <v>0</v>
      </c>
      <c r="J8664" s="1" t="str">
        <f t="shared" si="136"/>
        <v>2024-08-26-22</v>
      </c>
    </row>
    <row r="8665" spans="1:10" x14ac:dyDescent="0.45">
      <c r="A8665">
        <v>9476735</v>
      </c>
      <c r="B8665" s="1">
        <v>45530.958333333336</v>
      </c>
      <c r="C8665" t="s">
        <v>7</v>
      </c>
      <c r="D8665" t="s">
        <v>8</v>
      </c>
      <c r="E8665" t="s">
        <v>8796</v>
      </c>
      <c r="F8665">
        <v>635</v>
      </c>
      <c r="G8665">
        <v>0.12</v>
      </c>
      <c r="H8665">
        <v>0</v>
      </c>
      <c r="J8665" s="1" t="str">
        <f t="shared" si="136"/>
        <v>2024-08-26-23</v>
      </c>
    </row>
    <row r="8666" spans="1:10" x14ac:dyDescent="0.45">
      <c r="A8666">
        <v>9477759</v>
      </c>
      <c r="B8666" s="1">
        <v>45531</v>
      </c>
      <c r="C8666" t="s">
        <v>7</v>
      </c>
      <c r="D8666" t="s">
        <v>8</v>
      </c>
      <c r="E8666" t="s">
        <v>8796</v>
      </c>
      <c r="F8666">
        <v>635</v>
      </c>
      <c r="G8666">
        <v>0.155</v>
      </c>
      <c r="H8666">
        <v>0</v>
      </c>
      <c r="J8666" s="1" t="str">
        <f t="shared" si="136"/>
        <v>2024-08-27-00</v>
      </c>
    </row>
    <row r="8667" spans="1:10" x14ac:dyDescent="0.45">
      <c r="A8667">
        <v>9479103</v>
      </c>
      <c r="B8667" s="1">
        <v>45531.041666666664</v>
      </c>
      <c r="C8667" t="s">
        <v>7</v>
      </c>
      <c r="D8667" t="s">
        <v>8</v>
      </c>
      <c r="E8667" t="s">
        <v>8796</v>
      </c>
      <c r="F8667">
        <v>635</v>
      </c>
      <c r="G8667">
        <v>1.258</v>
      </c>
      <c r="H8667">
        <v>0</v>
      </c>
      <c r="J8667" s="1" t="str">
        <f t="shared" si="136"/>
        <v>2024-08-27-01</v>
      </c>
    </row>
    <row r="8668" spans="1:10" x14ac:dyDescent="0.45">
      <c r="A8668">
        <v>9479605</v>
      </c>
      <c r="B8668" s="1">
        <v>45531.083333333336</v>
      </c>
      <c r="C8668" t="s">
        <v>7</v>
      </c>
      <c r="D8668" t="s">
        <v>8</v>
      </c>
      <c r="E8668" t="s">
        <v>8796</v>
      </c>
      <c r="F8668">
        <v>635</v>
      </c>
      <c r="G8668">
        <v>2.4420000000000002</v>
      </c>
      <c r="H8668">
        <v>0</v>
      </c>
      <c r="J8668" s="1" t="str">
        <f t="shared" si="136"/>
        <v>2024-08-27-02</v>
      </c>
    </row>
    <row r="8669" spans="1:10" x14ac:dyDescent="0.45">
      <c r="A8669">
        <v>9480954</v>
      </c>
      <c r="B8669" s="1">
        <v>45531.125</v>
      </c>
      <c r="C8669" t="s">
        <v>7</v>
      </c>
      <c r="D8669" t="s">
        <v>8</v>
      </c>
      <c r="E8669" t="s">
        <v>8796</v>
      </c>
      <c r="F8669">
        <v>635</v>
      </c>
      <c r="G8669">
        <v>2.4510000000000001</v>
      </c>
      <c r="H8669">
        <v>0</v>
      </c>
      <c r="J8669" s="1" t="str">
        <f t="shared" si="136"/>
        <v>2024-08-27-03</v>
      </c>
    </row>
    <row r="8670" spans="1:10" x14ac:dyDescent="0.45">
      <c r="A8670">
        <v>9482310</v>
      </c>
      <c r="B8670" s="1">
        <v>45531.166666666664</v>
      </c>
      <c r="C8670" t="s">
        <v>7</v>
      </c>
      <c r="D8670" t="s">
        <v>8</v>
      </c>
      <c r="E8670" t="s">
        <v>8796</v>
      </c>
      <c r="F8670">
        <v>635</v>
      </c>
      <c r="G8670">
        <v>0.22800000000000001</v>
      </c>
      <c r="H8670">
        <v>5.0999999999999997E-2</v>
      </c>
      <c r="J8670" s="1" t="str">
        <f t="shared" si="136"/>
        <v>2024-08-27-04</v>
      </c>
    </row>
    <row r="8671" spans="1:10" x14ac:dyDescent="0.45">
      <c r="A8671">
        <v>9483316</v>
      </c>
      <c r="B8671" s="1">
        <v>45531.208333333336</v>
      </c>
      <c r="C8671" t="s">
        <v>7</v>
      </c>
      <c r="D8671" t="s">
        <v>8</v>
      </c>
      <c r="E8671" t="s">
        <v>8796</v>
      </c>
      <c r="F8671">
        <v>635</v>
      </c>
      <c r="G8671">
        <v>8.7999999999999995E-2</v>
      </c>
      <c r="H8671">
        <v>0.65500000000000003</v>
      </c>
      <c r="J8671" s="1" t="str">
        <f t="shared" si="136"/>
        <v>2024-08-27-05</v>
      </c>
    </row>
    <row r="8672" spans="1:10" x14ac:dyDescent="0.45">
      <c r="A8672">
        <v>9484111</v>
      </c>
      <c r="B8672" s="1">
        <v>45531.25</v>
      </c>
      <c r="C8672" t="s">
        <v>7</v>
      </c>
      <c r="D8672" t="s">
        <v>8</v>
      </c>
      <c r="E8672" t="s">
        <v>8796</v>
      </c>
      <c r="F8672">
        <v>635</v>
      </c>
      <c r="G8672">
        <v>0</v>
      </c>
      <c r="H8672">
        <v>1.6279999999999999</v>
      </c>
      <c r="J8672" s="1" t="str">
        <f t="shared" si="136"/>
        <v>2024-08-27-06</v>
      </c>
    </row>
    <row r="8673" spans="1:10" x14ac:dyDescent="0.45">
      <c r="A8673">
        <v>9485754</v>
      </c>
      <c r="B8673" s="1">
        <v>45531.291666666664</v>
      </c>
      <c r="C8673" t="s">
        <v>7</v>
      </c>
      <c r="D8673" t="s">
        <v>8</v>
      </c>
      <c r="E8673" t="s">
        <v>8796</v>
      </c>
      <c r="F8673">
        <v>635</v>
      </c>
      <c r="G8673">
        <v>1.29</v>
      </c>
      <c r="H8673">
        <v>1.7250000000000001</v>
      </c>
      <c r="J8673" s="1" t="str">
        <f t="shared" si="136"/>
        <v>2024-08-27-07</v>
      </c>
    </row>
    <row r="8674" spans="1:10" x14ac:dyDescent="0.45">
      <c r="A8674">
        <v>9486087</v>
      </c>
      <c r="B8674" s="1">
        <v>45531.333333333336</v>
      </c>
      <c r="C8674" t="s">
        <v>7</v>
      </c>
      <c r="D8674" t="s">
        <v>8</v>
      </c>
      <c r="E8674" t="s">
        <v>8796</v>
      </c>
      <c r="F8674">
        <v>635</v>
      </c>
      <c r="G8674">
        <v>0.59099999999999997</v>
      </c>
      <c r="H8674">
        <v>2.5990000000000002</v>
      </c>
      <c r="J8674" s="1" t="str">
        <f t="shared" si="136"/>
        <v>2024-08-27-08</v>
      </c>
    </row>
    <row r="8675" spans="1:10" x14ac:dyDescent="0.45">
      <c r="A8675">
        <v>9487360</v>
      </c>
      <c r="B8675" s="1">
        <v>45531.375</v>
      </c>
      <c r="C8675" t="s">
        <v>7</v>
      </c>
      <c r="D8675" t="s">
        <v>8</v>
      </c>
      <c r="E8675" t="s">
        <v>8796</v>
      </c>
      <c r="F8675">
        <v>635</v>
      </c>
      <c r="G8675">
        <v>0</v>
      </c>
      <c r="H8675">
        <v>3.5350000000000001</v>
      </c>
      <c r="J8675" s="1" t="str">
        <f t="shared" si="136"/>
        <v>2024-08-27-09</v>
      </c>
    </row>
    <row r="8676" spans="1:10" x14ac:dyDescent="0.45">
      <c r="A8676">
        <v>9489084</v>
      </c>
      <c r="B8676" s="1">
        <v>45531.416666666664</v>
      </c>
      <c r="C8676" t="s">
        <v>7</v>
      </c>
      <c r="D8676" t="s">
        <v>8</v>
      </c>
      <c r="E8676" t="s">
        <v>8796</v>
      </c>
      <c r="F8676">
        <v>635</v>
      </c>
      <c r="G8676">
        <v>0.46</v>
      </c>
      <c r="H8676">
        <v>3.3010000000000002</v>
      </c>
      <c r="J8676" s="1" t="str">
        <f t="shared" si="136"/>
        <v>2024-08-27-10</v>
      </c>
    </row>
    <row r="8677" spans="1:10" x14ac:dyDescent="0.45">
      <c r="A8677">
        <v>9490000</v>
      </c>
      <c r="B8677" s="1">
        <v>45531.458333333336</v>
      </c>
      <c r="C8677" t="s">
        <v>7</v>
      </c>
      <c r="D8677" t="s">
        <v>8</v>
      </c>
      <c r="E8677" t="s">
        <v>8796</v>
      </c>
      <c r="F8677">
        <v>635</v>
      </c>
      <c r="G8677">
        <v>0.246</v>
      </c>
      <c r="H8677">
        <v>3.37</v>
      </c>
      <c r="J8677" s="1" t="str">
        <f t="shared" si="136"/>
        <v>2024-08-27-11</v>
      </c>
    </row>
    <row r="8678" spans="1:10" x14ac:dyDescent="0.45">
      <c r="A8678">
        <v>9491039</v>
      </c>
      <c r="B8678" s="1">
        <v>45531.5</v>
      </c>
      <c r="C8678" t="s">
        <v>7</v>
      </c>
      <c r="D8678" t="s">
        <v>8</v>
      </c>
      <c r="E8678" t="s">
        <v>8796</v>
      </c>
      <c r="F8678">
        <v>635</v>
      </c>
      <c r="G8678">
        <v>0</v>
      </c>
      <c r="H8678">
        <v>3.41</v>
      </c>
      <c r="J8678" s="1" t="str">
        <f t="shared" si="136"/>
        <v>2024-08-27-12</v>
      </c>
    </row>
    <row r="8679" spans="1:10" x14ac:dyDescent="0.45">
      <c r="A8679">
        <v>9492313</v>
      </c>
      <c r="B8679" s="1">
        <v>45531.541666666664</v>
      </c>
      <c r="C8679" t="s">
        <v>7</v>
      </c>
      <c r="D8679" t="s">
        <v>8</v>
      </c>
      <c r="E8679" t="s">
        <v>8796</v>
      </c>
      <c r="F8679">
        <v>635</v>
      </c>
      <c r="G8679">
        <v>0</v>
      </c>
      <c r="H8679">
        <v>2.7010000000000001</v>
      </c>
      <c r="J8679" s="1" t="str">
        <f t="shared" si="136"/>
        <v>2024-08-27-13</v>
      </c>
    </row>
    <row r="8680" spans="1:10" x14ac:dyDescent="0.45">
      <c r="A8680">
        <v>9492984</v>
      </c>
      <c r="B8680" s="1">
        <v>45531.583333333336</v>
      </c>
      <c r="C8680" t="s">
        <v>7</v>
      </c>
      <c r="D8680" t="s">
        <v>8</v>
      </c>
      <c r="E8680" t="s">
        <v>8796</v>
      </c>
      <c r="F8680">
        <v>635</v>
      </c>
      <c r="G8680">
        <v>0</v>
      </c>
      <c r="H8680">
        <v>1.9079999999999999</v>
      </c>
      <c r="J8680" s="1" t="str">
        <f t="shared" si="136"/>
        <v>2024-08-27-14</v>
      </c>
    </row>
    <row r="8681" spans="1:10" x14ac:dyDescent="0.45">
      <c r="A8681">
        <v>9493601</v>
      </c>
      <c r="B8681" s="1">
        <v>45531.625</v>
      </c>
      <c r="C8681" t="s">
        <v>7</v>
      </c>
      <c r="D8681" t="s">
        <v>8</v>
      </c>
      <c r="E8681" t="s">
        <v>8796</v>
      </c>
      <c r="F8681">
        <v>635</v>
      </c>
      <c r="G8681">
        <v>0</v>
      </c>
      <c r="H8681">
        <v>0.90800000000000003</v>
      </c>
      <c r="J8681" s="1" t="str">
        <f t="shared" si="136"/>
        <v>2024-08-27-15</v>
      </c>
    </row>
    <row r="8682" spans="1:10" x14ac:dyDescent="0.45">
      <c r="A8682">
        <v>9495070</v>
      </c>
      <c r="B8682" s="1">
        <v>45531.666666666664</v>
      </c>
      <c r="C8682" t="s">
        <v>7</v>
      </c>
      <c r="D8682" t="s">
        <v>8</v>
      </c>
      <c r="E8682" t="s">
        <v>8796</v>
      </c>
      <c r="F8682">
        <v>635</v>
      </c>
      <c r="G8682">
        <v>0.13600000000000001</v>
      </c>
      <c r="H8682">
        <v>0.13</v>
      </c>
      <c r="J8682" s="1" t="str">
        <f t="shared" si="136"/>
        <v>2024-08-27-16</v>
      </c>
    </row>
    <row r="8683" spans="1:10" x14ac:dyDescent="0.45">
      <c r="A8683">
        <v>9496196</v>
      </c>
      <c r="B8683" s="1">
        <v>45531.708333333336</v>
      </c>
      <c r="C8683" t="s">
        <v>7</v>
      </c>
      <c r="D8683" t="s">
        <v>8</v>
      </c>
      <c r="E8683" t="s">
        <v>8796</v>
      </c>
      <c r="F8683">
        <v>635</v>
      </c>
      <c r="G8683">
        <v>0.33400000000000002</v>
      </c>
      <c r="H8683">
        <v>0</v>
      </c>
      <c r="J8683" s="1" t="str">
        <f t="shared" si="136"/>
        <v>2024-08-27-17</v>
      </c>
    </row>
    <row r="8684" spans="1:10" x14ac:dyDescent="0.45">
      <c r="A8684">
        <v>9496943</v>
      </c>
      <c r="B8684" s="1">
        <v>45531.75</v>
      </c>
      <c r="C8684" t="s">
        <v>7</v>
      </c>
      <c r="D8684" t="s">
        <v>8</v>
      </c>
      <c r="E8684" t="s">
        <v>8796</v>
      </c>
      <c r="F8684">
        <v>635</v>
      </c>
      <c r="G8684">
        <v>0.309</v>
      </c>
      <c r="H8684">
        <v>0</v>
      </c>
      <c r="J8684" s="1" t="str">
        <f t="shared" si="136"/>
        <v>2024-08-27-18</v>
      </c>
    </row>
    <row r="8685" spans="1:10" x14ac:dyDescent="0.45">
      <c r="A8685">
        <v>9498750</v>
      </c>
      <c r="B8685" s="1">
        <v>45531.791666666664</v>
      </c>
      <c r="C8685" t="s">
        <v>7</v>
      </c>
      <c r="D8685" t="s">
        <v>8</v>
      </c>
      <c r="E8685" t="s">
        <v>8796</v>
      </c>
      <c r="F8685">
        <v>635</v>
      </c>
      <c r="G8685">
        <v>0.29799999999999999</v>
      </c>
      <c r="H8685">
        <v>0</v>
      </c>
      <c r="J8685" s="1" t="str">
        <f t="shared" si="136"/>
        <v>2024-08-27-19</v>
      </c>
    </row>
    <row r="8686" spans="1:10" x14ac:dyDescent="0.45">
      <c r="A8686">
        <v>9499540</v>
      </c>
      <c r="B8686" s="1">
        <v>45531.833333333336</v>
      </c>
      <c r="C8686" t="s">
        <v>7</v>
      </c>
      <c r="D8686" t="s">
        <v>8</v>
      </c>
      <c r="E8686" t="s">
        <v>8796</v>
      </c>
      <c r="F8686">
        <v>635</v>
      </c>
      <c r="G8686">
        <v>0.27200000000000002</v>
      </c>
      <c r="H8686">
        <v>0</v>
      </c>
      <c r="J8686" s="1" t="str">
        <f t="shared" si="136"/>
        <v>2024-08-27-20</v>
      </c>
    </row>
    <row r="8687" spans="1:10" x14ac:dyDescent="0.45">
      <c r="A8687">
        <v>9500942</v>
      </c>
      <c r="B8687" s="1">
        <v>45531.875</v>
      </c>
      <c r="C8687" t="s">
        <v>7</v>
      </c>
      <c r="D8687" t="s">
        <v>8</v>
      </c>
      <c r="E8687" t="s">
        <v>8796</v>
      </c>
      <c r="F8687">
        <v>635</v>
      </c>
      <c r="G8687">
        <v>0.214</v>
      </c>
      <c r="H8687">
        <v>0</v>
      </c>
      <c r="J8687" s="1" t="str">
        <f t="shared" si="136"/>
        <v>2024-08-27-21</v>
      </c>
    </row>
    <row r="8688" spans="1:10" x14ac:dyDescent="0.45">
      <c r="A8688">
        <v>9501361</v>
      </c>
      <c r="B8688" s="1">
        <v>45531.916666666664</v>
      </c>
      <c r="C8688" t="s">
        <v>7</v>
      </c>
      <c r="D8688" t="s">
        <v>8</v>
      </c>
      <c r="E8688" t="s">
        <v>8796</v>
      </c>
      <c r="F8688">
        <v>635</v>
      </c>
      <c r="G8688">
        <v>0.214</v>
      </c>
      <c r="H8688">
        <v>0</v>
      </c>
      <c r="J8688" s="1" t="str">
        <f t="shared" si="136"/>
        <v>2024-08-27-22</v>
      </c>
    </row>
    <row r="8689" spans="1:10" x14ac:dyDescent="0.45">
      <c r="A8689">
        <v>9503154</v>
      </c>
      <c r="B8689" s="1">
        <v>45531.958333333336</v>
      </c>
      <c r="C8689" t="s">
        <v>7</v>
      </c>
      <c r="D8689" t="s">
        <v>8</v>
      </c>
      <c r="E8689" t="s">
        <v>8796</v>
      </c>
      <c r="F8689">
        <v>635</v>
      </c>
      <c r="G8689">
        <v>0.19900000000000001</v>
      </c>
      <c r="H8689">
        <v>0</v>
      </c>
      <c r="J8689" s="1" t="str">
        <f t="shared" si="136"/>
        <v>2024-08-27-23</v>
      </c>
    </row>
    <row r="8690" spans="1:10" x14ac:dyDescent="0.45">
      <c r="A8690">
        <v>9503878</v>
      </c>
      <c r="B8690" s="1">
        <v>45532</v>
      </c>
      <c r="C8690" t="s">
        <v>7</v>
      </c>
      <c r="D8690" t="s">
        <v>8</v>
      </c>
      <c r="E8690" t="s">
        <v>8796</v>
      </c>
      <c r="F8690">
        <v>635</v>
      </c>
      <c r="G8690">
        <v>9.4E-2</v>
      </c>
      <c r="H8690">
        <v>0</v>
      </c>
      <c r="J8690" s="1" t="str">
        <f t="shared" si="136"/>
        <v>2024-08-28-00</v>
      </c>
    </row>
    <row r="8691" spans="1:10" x14ac:dyDescent="0.45">
      <c r="A8691">
        <v>9505257</v>
      </c>
      <c r="B8691" s="1">
        <v>45532.041666666664</v>
      </c>
      <c r="C8691" t="s">
        <v>7</v>
      </c>
      <c r="D8691" t="s">
        <v>8</v>
      </c>
      <c r="E8691" t="s">
        <v>8796</v>
      </c>
      <c r="F8691">
        <v>635</v>
      </c>
      <c r="G8691">
        <v>0.16400000000000001</v>
      </c>
      <c r="H8691">
        <v>0</v>
      </c>
      <c r="J8691" s="1" t="str">
        <f t="shared" si="136"/>
        <v>2024-08-28-01</v>
      </c>
    </row>
    <row r="8692" spans="1:10" x14ac:dyDescent="0.45">
      <c r="A8692">
        <v>9505525</v>
      </c>
      <c r="B8692" s="1">
        <v>45532.083333333336</v>
      </c>
      <c r="C8692" t="s">
        <v>7</v>
      </c>
      <c r="D8692" t="s">
        <v>8</v>
      </c>
      <c r="E8692" t="s">
        <v>8796</v>
      </c>
      <c r="F8692">
        <v>635</v>
      </c>
      <c r="G8692">
        <v>0.23799999999999999</v>
      </c>
      <c r="H8692">
        <v>0</v>
      </c>
      <c r="J8692" s="1" t="str">
        <f t="shared" si="136"/>
        <v>2024-08-28-02</v>
      </c>
    </row>
    <row r="8693" spans="1:10" x14ac:dyDescent="0.45">
      <c r="A8693">
        <v>9507431</v>
      </c>
      <c r="B8693" s="1">
        <v>45532.125</v>
      </c>
      <c r="C8693" t="s">
        <v>7</v>
      </c>
      <c r="D8693" t="s">
        <v>8</v>
      </c>
      <c r="E8693" t="s">
        <v>8796</v>
      </c>
      <c r="F8693">
        <v>635</v>
      </c>
      <c r="G8693">
        <v>0.17100000000000001</v>
      </c>
      <c r="H8693">
        <v>1E-3</v>
      </c>
      <c r="J8693" s="1" t="str">
        <f t="shared" si="136"/>
        <v>2024-08-28-03</v>
      </c>
    </row>
    <row r="8694" spans="1:10" x14ac:dyDescent="0.45">
      <c r="A8694">
        <v>9508003</v>
      </c>
      <c r="B8694" s="1">
        <v>45532.166666666664</v>
      </c>
      <c r="C8694" t="s">
        <v>7</v>
      </c>
      <c r="D8694" t="s">
        <v>8</v>
      </c>
      <c r="E8694" t="s">
        <v>8796</v>
      </c>
      <c r="F8694">
        <v>635</v>
      </c>
      <c r="G8694">
        <v>7.2999999999999995E-2</v>
      </c>
      <c r="H8694">
        <v>0.123</v>
      </c>
      <c r="J8694" s="1" t="str">
        <f t="shared" si="136"/>
        <v>2024-08-28-04</v>
      </c>
    </row>
    <row r="8695" spans="1:10" x14ac:dyDescent="0.45">
      <c r="A8695">
        <v>9509738</v>
      </c>
      <c r="B8695" s="1">
        <v>45532.208333333336</v>
      </c>
      <c r="C8695" t="s">
        <v>7</v>
      </c>
      <c r="D8695" t="s">
        <v>8</v>
      </c>
      <c r="E8695" t="s">
        <v>8796</v>
      </c>
      <c r="F8695">
        <v>635</v>
      </c>
      <c r="G8695">
        <v>0</v>
      </c>
      <c r="H8695">
        <v>0.71599999999999997</v>
      </c>
      <c r="J8695" s="1" t="str">
        <f t="shared" si="136"/>
        <v>2024-08-28-05</v>
      </c>
    </row>
    <row r="8696" spans="1:10" x14ac:dyDescent="0.45">
      <c r="A8696">
        <v>9510354</v>
      </c>
      <c r="B8696" s="1">
        <v>45532.25</v>
      </c>
      <c r="C8696" t="s">
        <v>7</v>
      </c>
      <c r="D8696" t="s">
        <v>8</v>
      </c>
      <c r="E8696" t="s">
        <v>8796</v>
      </c>
      <c r="F8696">
        <v>635</v>
      </c>
      <c r="G8696">
        <v>0</v>
      </c>
      <c r="H8696">
        <v>1.7090000000000001</v>
      </c>
      <c r="J8696" s="1" t="str">
        <f t="shared" si="136"/>
        <v>2024-08-28-06</v>
      </c>
    </row>
    <row r="8697" spans="1:10" x14ac:dyDescent="0.45">
      <c r="A8697">
        <v>9511910</v>
      </c>
      <c r="B8697" s="1">
        <v>45532.291666666664</v>
      </c>
      <c r="C8697" t="s">
        <v>7</v>
      </c>
      <c r="D8697" t="s">
        <v>8</v>
      </c>
      <c r="E8697" t="s">
        <v>8796</v>
      </c>
      <c r="F8697">
        <v>635</v>
      </c>
      <c r="G8697">
        <v>0</v>
      </c>
      <c r="H8697">
        <v>2.5630000000000002</v>
      </c>
      <c r="J8697" s="1" t="str">
        <f t="shared" si="136"/>
        <v>2024-08-28-07</v>
      </c>
    </row>
    <row r="8698" spans="1:10" x14ac:dyDescent="0.45">
      <c r="A8698">
        <v>9512579</v>
      </c>
      <c r="B8698" s="1">
        <v>45532.333333333336</v>
      </c>
      <c r="C8698" t="s">
        <v>7</v>
      </c>
      <c r="D8698" t="s">
        <v>8</v>
      </c>
      <c r="E8698" t="s">
        <v>8796</v>
      </c>
      <c r="F8698">
        <v>635</v>
      </c>
      <c r="G8698">
        <v>0</v>
      </c>
      <c r="H8698">
        <v>3.306</v>
      </c>
      <c r="J8698" s="1" t="str">
        <f t="shared" si="136"/>
        <v>2024-08-28-08</v>
      </c>
    </row>
    <row r="8699" spans="1:10" x14ac:dyDescent="0.45">
      <c r="A8699">
        <v>9514184</v>
      </c>
      <c r="B8699" s="1">
        <v>45532.375</v>
      </c>
      <c r="C8699" t="s">
        <v>7</v>
      </c>
      <c r="D8699" t="s">
        <v>8</v>
      </c>
      <c r="E8699" t="s">
        <v>8796</v>
      </c>
      <c r="F8699">
        <v>635</v>
      </c>
      <c r="G8699">
        <v>0</v>
      </c>
      <c r="H8699">
        <v>3.722</v>
      </c>
      <c r="J8699" s="1" t="str">
        <f t="shared" si="136"/>
        <v>2024-08-28-09</v>
      </c>
    </row>
    <row r="8700" spans="1:10" x14ac:dyDescent="0.45">
      <c r="A8700">
        <v>9515154</v>
      </c>
      <c r="B8700" s="1">
        <v>45532.416666666664</v>
      </c>
      <c r="C8700" t="s">
        <v>7</v>
      </c>
      <c r="D8700" t="s">
        <v>8</v>
      </c>
      <c r="E8700" t="s">
        <v>8796</v>
      </c>
      <c r="F8700">
        <v>635</v>
      </c>
      <c r="G8700">
        <v>0</v>
      </c>
      <c r="H8700">
        <v>3.97</v>
      </c>
      <c r="J8700" s="1" t="str">
        <f t="shared" si="136"/>
        <v>2024-08-28-10</v>
      </c>
    </row>
    <row r="8701" spans="1:10" x14ac:dyDescent="0.45">
      <c r="A8701">
        <v>9516246</v>
      </c>
      <c r="B8701" s="1">
        <v>45532.458333333336</v>
      </c>
      <c r="C8701" t="s">
        <v>7</v>
      </c>
      <c r="D8701" t="s">
        <v>8</v>
      </c>
      <c r="E8701" t="s">
        <v>8796</v>
      </c>
      <c r="F8701">
        <v>635</v>
      </c>
      <c r="G8701">
        <v>0</v>
      </c>
      <c r="H8701">
        <v>3.859</v>
      </c>
      <c r="J8701" s="1" t="str">
        <f t="shared" si="136"/>
        <v>2024-08-28-11</v>
      </c>
    </row>
    <row r="8702" spans="1:10" x14ac:dyDescent="0.45">
      <c r="A8702">
        <v>9516495</v>
      </c>
      <c r="B8702" s="1">
        <v>45532.5</v>
      </c>
      <c r="C8702" t="s">
        <v>7</v>
      </c>
      <c r="D8702" t="s">
        <v>8</v>
      </c>
      <c r="E8702" t="s">
        <v>8796</v>
      </c>
      <c r="F8702">
        <v>635</v>
      </c>
      <c r="G8702">
        <v>0</v>
      </c>
      <c r="H8702">
        <v>3.4750000000000001</v>
      </c>
      <c r="J8702" s="1" t="str">
        <f t="shared" si="136"/>
        <v>2024-08-28-12</v>
      </c>
    </row>
    <row r="8703" spans="1:10" x14ac:dyDescent="0.45">
      <c r="A8703">
        <v>9517744</v>
      </c>
      <c r="B8703" s="1">
        <v>45532.541666666664</v>
      </c>
      <c r="C8703" t="s">
        <v>7</v>
      </c>
      <c r="D8703" t="s">
        <v>8</v>
      </c>
      <c r="E8703" t="s">
        <v>8796</v>
      </c>
      <c r="F8703">
        <v>635</v>
      </c>
      <c r="G8703">
        <v>0.17199999999999999</v>
      </c>
      <c r="H8703">
        <v>2.6080000000000001</v>
      </c>
      <c r="J8703" s="1" t="str">
        <f t="shared" si="136"/>
        <v>2024-08-28-13</v>
      </c>
    </row>
    <row r="8704" spans="1:10" x14ac:dyDescent="0.45">
      <c r="A8704">
        <v>9519214</v>
      </c>
      <c r="B8704" s="1">
        <v>45532.583333333336</v>
      </c>
      <c r="C8704" t="s">
        <v>7</v>
      </c>
      <c r="D8704" t="s">
        <v>8</v>
      </c>
      <c r="E8704" t="s">
        <v>8796</v>
      </c>
      <c r="F8704">
        <v>635</v>
      </c>
      <c r="G8704">
        <v>0.34699999999999998</v>
      </c>
      <c r="H8704">
        <v>1.661</v>
      </c>
      <c r="J8704" s="1" t="str">
        <f t="shared" si="136"/>
        <v>2024-08-28-14</v>
      </c>
    </row>
    <row r="8705" spans="1:10" x14ac:dyDescent="0.45">
      <c r="A8705">
        <v>9520322</v>
      </c>
      <c r="B8705" s="1">
        <v>45532.625</v>
      </c>
      <c r="C8705" t="s">
        <v>7</v>
      </c>
      <c r="D8705" t="s">
        <v>8</v>
      </c>
      <c r="E8705" t="s">
        <v>8796</v>
      </c>
      <c r="F8705">
        <v>635</v>
      </c>
      <c r="G8705">
        <v>0</v>
      </c>
      <c r="H8705">
        <v>1.0229999999999999</v>
      </c>
      <c r="J8705" s="1" t="str">
        <f t="shared" si="136"/>
        <v>2024-08-28-15</v>
      </c>
    </row>
    <row r="8706" spans="1:10" x14ac:dyDescent="0.45">
      <c r="A8706">
        <v>9520970</v>
      </c>
      <c r="B8706" s="1">
        <v>45532.666666666664</v>
      </c>
      <c r="C8706" t="s">
        <v>7</v>
      </c>
      <c r="D8706" t="s">
        <v>8</v>
      </c>
      <c r="E8706" t="s">
        <v>8796</v>
      </c>
      <c r="F8706">
        <v>635</v>
      </c>
      <c r="G8706">
        <v>0.10199999999999999</v>
      </c>
      <c r="H8706">
        <v>0.26200000000000001</v>
      </c>
      <c r="J8706" s="1" t="str">
        <f t="shared" si="136"/>
        <v>2024-08-28-16</v>
      </c>
    </row>
    <row r="8707" spans="1:10" x14ac:dyDescent="0.45">
      <c r="A8707">
        <v>9521998</v>
      </c>
      <c r="B8707" s="1">
        <v>45532.708333333336</v>
      </c>
      <c r="C8707" t="s">
        <v>7</v>
      </c>
      <c r="D8707" t="s">
        <v>8</v>
      </c>
      <c r="E8707" t="s">
        <v>8796</v>
      </c>
      <c r="F8707">
        <v>635</v>
      </c>
      <c r="G8707">
        <v>0.33600000000000002</v>
      </c>
      <c r="H8707">
        <v>7.0000000000000001E-3</v>
      </c>
      <c r="J8707" s="1" t="str">
        <f t="shared" ref="J8707:J8770" si="137">TEXT(YEAR(B8707),"0000")&amp;"-"&amp;TEXT(MONTH(B8707),"00")&amp;"-"&amp;TEXT(DAY(B8707),"00")&amp;"-"&amp;TEXT(HOUR(B8707),"00")</f>
        <v>2024-08-28-17</v>
      </c>
    </row>
    <row r="8708" spans="1:10" x14ac:dyDescent="0.45">
      <c r="A8708">
        <v>9523992</v>
      </c>
      <c r="B8708" s="1">
        <v>45532.75</v>
      </c>
      <c r="C8708" t="s">
        <v>7</v>
      </c>
      <c r="D8708" t="s">
        <v>8</v>
      </c>
      <c r="E8708" t="s">
        <v>8796</v>
      </c>
      <c r="F8708">
        <v>635</v>
      </c>
      <c r="G8708">
        <v>0.371</v>
      </c>
      <c r="H8708">
        <v>0</v>
      </c>
      <c r="J8708" s="1" t="str">
        <f t="shared" si="137"/>
        <v>2024-08-28-18</v>
      </c>
    </row>
    <row r="8709" spans="1:10" x14ac:dyDescent="0.45">
      <c r="A8709">
        <v>9524077</v>
      </c>
      <c r="B8709" s="1">
        <v>45532.791666666664</v>
      </c>
      <c r="C8709" t="s">
        <v>7</v>
      </c>
      <c r="D8709" t="s">
        <v>8</v>
      </c>
      <c r="E8709" t="s">
        <v>8796</v>
      </c>
      <c r="F8709">
        <v>635</v>
      </c>
      <c r="G8709">
        <v>0.35</v>
      </c>
      <c r="H8709">
        <v>0</v>
      </c>
      <c r="J8709" s="1" t="str">
        <f t="shared" si="137"/>
        <v>2024-08-28-19</v>
      </c>
    </row>
    <row r="8710" spans="1:10" x14ac:dyDescent="0.45">
      <c r="A8710">
        <v>9526194</v>
      </c>
      <c r="B8710" s="1">
        <v>45532.833333333336</v>
      </c>
      <c r="C8710" t="s">
        <v>7</v>
      </c>
      <c r="D8710" t="s">
        <v>8</v>
      </c>
      <c r="E8710" t="s">
        <v>8796</v>
      </c>
      <c r="F8710">
        <v>635</v>
      </c>
      <c r="G8710">
        <v>0.33600000000000002</v>
      </c>
      <c r="H8710">
        <v>0</v>
      </c>
      <c r="J8710" s="1" t="str">
        <f t="shared" si="137"/>
        <v>2024-08-28-20</v>
      </c>
    </row>
    <row r="8711" spans="1:10" x14ac:dyDescent="0.45">
      <c r="A8711">
        <v>9527104</v>
      </c>
      <c r="B8711" s="1">
        <v>45532.875</v>
      </c>
      <c r="C8711" t="s">
        <v>7</v>
      </c>
      <c r="D8711" t="s">
        <v>8</v>
      </c>
      <c r="E8711" t="s">
        <v>8796</v>
      </c>
      <c r="F8711">
        <v>635</v>
      </c>
      <c r="G8711">
        <v>0.17399999999999999</v>
      </c>
      <c r="H8711">
        <v>0</v>
      </c>
      <c r="J8711" s="1" t="str">
        <f t="shared" si="137"/>
        <v>2024-08-28-21</v>
      </c>
    </row>
    <row r="8712" spans="1:10" x14ac:dyDescent="0.45">
      <c r="A8712">
        <v>9528406</v>
      </c>
      <c r="B8712" s="1">
        <v>45532.916666666664</v>
      </c>
      <c r="C8712" t="s">
        <v>7</v>
      </c>
      <c r="D8712" t="s">
        <v>8</v>
      </c>
      <c r="E8712" t="s">
        <v>8796</v>
      </c>
      <c r="F8712">
        <v>635</v>
      </c>
      <c r="G8712">
        <v>0.112</v>
      </c>
      <c r="H8712">
        <v>0</v>
      </c>
      <c r="J8712" s="1" t="str">
        <f t="shared" si="137"/>
        <v>2024-08-28-22</v>
      </c>
    </row>
    <row r="8713" spans="1:10" x14ac:dyDescent="0.45">
      <c r="A8713">
        <v>9528742</v>
      </c>
      <c r="B8713" s="1">
        <v>45532.958333333336</v>
      </c>
      <c r="C8713" t="s">
        <v>7</v>
      </c>
      <c r="D8713" t="s">
        <v>8</v>
      </c>
      <c r="E8713" t="s">
        <v>8796</v>
      </c>
      <c r="F8713">
        <v>635</v>
      </c>
      <c r="G8713">
        <v>0.16700000000000001</v>
      </c>
      <c r="H8713">
        <v>0</v>
      </c>
      <c r="J8713" s="1" t="str">
        <f t="shared" si="137"/>
        <v>2024-08-28-23</v>
      </c>
    </row>
    <row r="8714" spans="1:10" x14ac:dyDescent="0.45">
      <c r="A8714">
        <v>9529953</v>
      </c>
      <c r="B8714" s="1">
        <v>45533</v>
      </c>
      <c r="C8714" t="s">
        <v>7</v>
      </c>
      <c r="D8714" t="s">
        <v>8</v>
      </c>
      <c r="E8714" t="s">
        <v>8796</v>
      </c>
      <c r="F8714">
        <v>635</v>
      </c>
      <c r="G8714">
        <v>0.27100000000000002</v>
      </c>
      <c r="H8714">
        <v>0</v>
      </c>
      <c r="J8714" s="1" t="str">
        <f t="shared" si="137"/>
        <v>2024-08-29-00</v>
      </c>
    </row>
    <row r="8715" spans="1:10" x14ac:dyDescent="0.45">
      <c r="A8715">
        <v>9530749</v>
      </c>
      <c r="B8715" s="1">
        <v>45533.041666666664</v>
      </c>
      <c r="C8715" t="s">
        <v>7</v>
      </c>
      <c r="D8715" t="s">
        <v>8</v>
      </c>
      <c r="E8715" t="s">
        <v>8796</v>
      </c>
      <c r="F8715">
        <v>635</v>
      </c>
      <c r="G8715">
        <v>1.5269999999999999</v>
      </c>
      <c r="H8715">
        <v>0</v>
      </c>
      <c r="J8715" s="1" t="str">
        <f t="shared" si="137"/>
        <v>2024-08-29-01</v>
      </c>
    </row>
    <row r="8716" spans="1:10" x14ac:dyDescent="0.45">
      <c r="A8716">
        <v>9532802</v>
      </c>
      <c r="B8716" s="1">
        <v>45533.083333333336</v>
      </c>
      <c r="C8716" t="s">
        <v>7</v>
      </c>
      <c r="D8716" t="s">
        <v>8</v>
      </c>
      <c r="E8716" t="s">
        <v>8796</v>
      </c>
      <c r="F8716">
        <v>635</v>
      </c>
      <c r="G8716">
        <v>0.90200000000000002</v>
      </c>
      <c r="H8716">
        <v>0</v>
      </c>
      <c r="J8716" s="1" t="str">
        <f t="shared" si="137"/>
        <v>2024-08-29-02</v>
      </c>
    </row>
    <row r="8717" spans="1:10" x14ac:dyDescent="0.45">
      <c r="A8717">
        <v>9532985</v>
      </c>
      <c r="B8717" s="1">
        <v>45533.125</v>
      </c>
      <c r="C8717" t="s">
        <v>7</v>
      </c>
      <c r="D8717" t="s">
        <v>8</v>
      </c>
      <c r="E8717" t="s">
        <v>8796</v>
      </c>
      <c r="F8717">
        <v>635</v>
      </c>
      <c r="G8717">
        <v>0.245</v>
      </c>
      <c r="H8717">
        <v>0</v>
      </c>
      <c r="J8717" s="1" t="str">
        <f t="shared" si="137"/>
        <v>2024-08-29-03</v>
      </c>
    </row>
    <row r="8718" spans="1:10" x14ac:dyDescent="0.45">
      <c r="A8718">
        <v>9534233</v>
      </c>
      <c r="B8718" s="1">
        <v>45533.166666666664</v>
      </c>
      <c r="C8718" t="s">
        <v>7</v>
      </c>
      <c r="D8718" t="s">
        <v>8</v>
      </c>
      <c r="E8718" t="s">
        <v>8796</v>
      </c>
      <c r="F8718">
        <v>635</v>
      </c>
      <c r="G8718">
        <v>5.8999999999999997E-2</v>
      </c>
      <c r="H8718">
        <v>0.11</v>
      </c>
      <c r="J8718" s="1" t="str">
        <f t="shared" si="137"/>
        <v>2024-08-29-04</v>
      </c>
    </row>
    <row r="8719" spans="1:10" x14ac:dyDescent="0.45">
      <c r="A8719">
        <v>9535375</v>
      </c>
      <c r="B8719" s="1">
        <v>45533.208333333336</v>
      </c>
      <c r="C8719" t="s">
        <v>7</v>
      </c>
      <c r="D8719" t="s">
        <v>8</v>
      </c>
      <c r="E8719" t="s">
        <v>8796</v>
      </c>
      <c r="F8719">
        <v>635</v>
      </c>
      <c r="G8719">
        <v>0.151</v>
      </c>
      <c r="H8719">
        <v>0.51900000000000002</v>
      </c>
      <c r="J8719" s="1" t="str">
        <f t="shared" si="137"/>
        <v>2024-08-29-05</v>
      </c>
    </row>
    <row r="8720" spans="1:10" x14ac:dyDescent="0.45">
      <c r="A8720">
        <v>9536238</v>
      </c>
      <c r="B8720" s="1">
        <v>45533.25</v>
      </c>
      <c r="C8720" t="s">
        <v>7</v>
      </c>
      <c r="D8720" t="s">
        <v>8</v>
      </c>
      <c r="E8720" t="s">
        <v>8796</v>
      </c>
      <c r="F8720">
        <v>635</v>
      </c>
      <c r="G8720">
        <v>0.72599999999999998</v>
      </c>
      <c r="H8720">
        <v>1.1759999999999999</v>
      </c>
      <c r="J8720" s="1" t="str">
        <f t="shared" si="137"/>
        <v>2024-08-29-06</v>
      </c>
    </row>
    <row r="8721" spans="1:10" x14ac:dyDescent="0.45">
      <c r="A8721">
        <v>9537289</v>
      </c>
      <c r="B8721" s="1">
        <v>45533.291666666664</v>
      </c>
      <c r="C8721" t="s">
        <v>7</v>
      </c>
      <c r="D8721" t="s">
        <v>8</v>
      </c>
      <c r="E8721" t="s">
        <v>8796</v>
      </c>
      <c r="F8721">
        <v>635</v>
      </c>
      <c r="G8721">
        <v>3.5999999999999997E-2</v>
      </c>
      <c r="H8721">
        <v>2.2719999999999998</v>
      </c>
      <c r="J8721" s="1" t="str">
        <f t="shared" si="137"/>
        <v>2024-08-29-07</v>
      </c>
    </row>
    <row r="8722" spans="1:10" x14ac:dyDescent="0.45">
      <c r="A8722">
        <v>9538487</v>
      </c>
      <c r="B8722" s="1">
        <v>45533.333333333336</v>
      </c>
      <c r="C8722" t="s">
        <v>7</v>
      </c>
      <c r="D8722" t="s">
        <v>8</v>
      </c>
      <c r="E8722" t="s">
        <v>8796</v>
      </c>
      <c r="F8722">
        <v>635</v>
      </c>
      <c r="G8722">
        <v>0</v>
      </c>
      <c r="H8722">
        <v>3.0030000000000001</v>
      </c>
      <c r="J8722" s="1" t="str">
        <f t="shared" si="137"/>
        <v>2024-08-29-08</v>
      </c>
    </row>
    <row r="8723" spans="1:10" x14ac:dyDescent="0.45">
      <c r="A8723">
        <v>9539426</v>
      </c>
      <c r="B8723" s="1">
        <v>45533.375</v>
      </c>
      <c r="C8723" t="s">
        <v>7</v>
      </c>
      <c r="D8723" t="s">
        <v>8</v>
      </c>
      <c r="E8723" t="s">
        <v>8796</v>
      </c>
      <c r="F8723">
        <v>635</v>
      </c>
      <c r="G8723">
        <v>7.3999999999999996E-2</v>
      </c>
      <c r="H8723">
        <v>3.2850000000000001</v>
      </c>
      <c r="J8723" s="1" t="str">
        <f t="shared" si="137"/>
        <v>2024-08-29-09</v>
      </c>
    </row>
    <row r="8724" spans="1:10" x14ac:dyDescent="0.45">
      <c r="A8724">
        <v>9541483</v>
      </c>
      <c r="B8724" s="1">
        <v>45533.416666666664</v>
      </c>
      <c r="C8724" t="s">
        <v>7</v>
      </c>
      <c r="D8724" t="s">
        <v>8</v>
      </c>
      <c r="E8724" t="s">
        <v>8796</v>
      </c>
      <c r="F8724">
        <v>635</v>
      </c>
      <c r="G8724">
        <v>0.41399999999999998</v>
      </c>
      <c r="H8724">
        <v>3.2</v>
      </c>
      <c r="J8724" s="1" t="str">
        <f t="shared" si="137"/>
        <v>2024-08-29-10</v>
      </c>
    </row>
    <row r="8725" spans="1:10" x14ac:dyDescent="0.45">
      <c r="A8725">
        <v>9542141</v>
      </c>
      <c r="B8725" s="1">
        <v>45533.458333333336</v>
      </c>
      <c r="C8725" t="s">
        <v>7</v>
      </c>
      <c r="D8725" t="s">
        <v>8</v>
      </c>
      <c r="E8725" t="s">
        <v>8796</v>
      </c>
      <c r="F8725">
        <v>635</v>
      </c>
      <c r="G8725">
        <v>0.69299999999999995</v>
      </c>
      <c r="H8725">
        <v>2.8450000000000002</v>
      </c>
      <c r="J8725" s="1" t="str">
        <f t="shared" si="137"/>
        <v>2024-08-29-11</v>
      </c>
    </row>
    <row r="8726" spans="1:10" x14ac:dyDescent="0.45">
      <c r="A8726">
        <v>9542671</v>
      </c>
      <c r="B8726" s="1">
        <v>45533.5</v>
      </c>
      <c r="C8726" t="s">
        <v>7</v>
      </c>
      <c r="D8726" t="s">
        <v>8</v>
      </c>
      <c r="E8726" t="s">
        <v>8796</v>
      </c>
      <c r="F8726">
        <v>635</v>
      </c>
      <c r="G8726">
        <v>1.4319999999999999</v>
      </c>
      <c r="H8726">
        <v>2.1190000000000002</v>
      </c>
      <c r="J8726" s="1" t="str">
        <f t="shared" si="137"/>
        <v>2024-08-29-12</v>
      </c>
    </row>
    <row r="8727" spans="1:10" x14ac:dyDescent="0.45">
      <c r="A8727">
        <v>9544214</v>
      </c>
      <c r="B8727" s="1">
        <v>45533.541666666664</v>
      </c>
      <c r="C8727" t="s">
        <v>7</v>
      </c>
      <c r="D8727" t="s">
        <v>8</v>
      </c>
      <c r="E8727" t="s">
        <v>8796</v>
      </c>
      <c r="F8727">
        <v>635</v>
      </c>
      <c r="G8727">
        <v>0.29099999999999998</v>
      </c>
      <c r="H8727">
        <v>2.1179999999999999</v>
      </c>
      <c r="J8727" s="1" t="str">
        <f t="shared" si="137"/>
        <v>2024-08-29-13</v>
      </c>
    </row>
    <row r="8728" spans="1:10" x14ac:dyDescent="0.45">
      <c r="A8728">
        <v>9545124</v>
      </c>
      <c r="B8728" s="1">
        <v>45533.583333333336</v>
      </c>
      <c r="C8728" t="s">
        <v>7</v>
      </c>
      <c r="D8728" t="s">
        <v>8</v>
      </c>
      <c r="E8728" t="s">
        <v>8796</v>
      </c>
      <c r="F8728">
        <v>635</v>
      </c>
      <c r="G8728">
        <v>6.9000000000000006E-2</v>
      </c>
      <c r="H8728">
        <v>1.6870000000000001</v>
      </c>
      <c r="J8728" s="1" t="str">
        <f t="shared" si="137"/>
        <v>2024-08-29-14</v>
      </c>
    </row>
    <row r="8729" spans="1:10" x14ac:dyDescent="0.45">
      <c r="A8729">
        <v>9547014</v>
      </c>
      <c r="B8729" s="1">
        <v>45533.625</v>
      </c>
      <c r="C8729" t="s">
        <v>7</v>
      </c>
      <c r="D8729" t="s">
        <v>8</v>
      </c>
      <c r="E8729" t="s">
        <v>8796</v>
      </c>
      <c r="F8729">
        <v>635</v>
      </c>
      <c r="G8729">
        <v>0</v>
      </c>
      <c r="H8729">
        <v>0.81399999999999995</v>
      </c>
      <c r="J8729" s="1" t="str">
        <f t="shared" si="137"/>
        <v>2024-08-29-15</v>
      </c>
    </row>
    <row r="8730" spans="1:10" x14ac:dyDescent="0.45">
      <c r="A8730">
        <v>9547855</v>
      </c>
      <c r="B8730" s="1">
        <v>45533.666666666664</v>
      </c>
      <c r="C8730" t="s">
        <v>7</v>
      </c>
      <c r="D8730" t="s">
        <v>8</v>
      </c>
      <c r="E8730" t="s">
        <v>8796</v>
      </c>
      <c r="F8730">
        <v>635</v>
      </c>
      <c r="G8730">
        <v>0.111</v>
      </c>
      <c r="H8730">
        <v>0.13100000000000001</v>
      </c>
      <c r="J8730" s="1" t="str">
        <f t="shared" si="137"/>
        <v>2024-08-29-16</v>
      </c>
    </row>
    <row r="8731" spans="1:10" x14ac:dyDescent="0.45">
      <c r="A8731">
        <v>9549115</v>
      </c>
      <c r="B8731" s="1">
        <v>45533.708333333336</v>
      </c>
      <c r="C8731" t="s">
        <v>7</v>
      </c>
      <c r="D8731" t="s">
        <v>8</v>
      </c>
      <c r="E8731" t="s">
        <v>8796</v>
      </c>
      <c r="F8731">
        <v>635</v>
      </c>
      <c r="G8731">
        <v>0.26400000000000001</v>
      </c>
      <c r="H8731">
        <v>0</v>
      </c>
      <c r="J8731" s="1" t="str">
        <f t="shared" si="137"/>
        <v>2024-08-29-17</v>
      </c>
    </row>
    <row r="8732" spans="1:10" x14ac:dyDescent="0.45">
      <c r="A8732">
        <v>9549798</v>
      </c>
      <c r="B8732" s="1">
        <v>45533.75</v>
      </c>
      <c r="C8732" t="s">
        <v>7</v>
      </c>
      <c r="D8732" t="s">
        <v>8</v>
      </c>
      <c r="E8732" t="s">
        <v>8796</v>
      </c>
      <c r="F8732">
        <v>635</v>
      </c>
      <c r="G8732">
        <v>0.38100000000000001</v>
      </c>
      <c r="H8732">
        <v>0</v>
      </c>
      <c r="J8732" s="1" t="str">
        <f t="shared" si="137"/>
        <v>2024-08-29-18</v>
      </c>
    </row>
    <row r="8733" spans="1:10" x14ac:dyDescent="0.45">
      <c r="A8733">
        <v>9551105</v>
      </c>
      <c r="B8733" s="1">
        <v>45533.791666666664</v>
      </c>
      <c r="C8733" t="s">
        <v>7</v>
      </c>
      <c r="D8733" t="s">
        <v>8</v>
      </c>
      <c r="E8733" t="s">
        <v>8796</v>
      </c>
      <c r="F8733">
        <v>635</v>
      </c>
      <c r="G8733">
        <v>0.28699999999999998</v>
      </c>
      <c r="H8733">
        <v>0</v>
      </c>
      <c r="J8733" s="1" t="str">
        <f t="shared" si="137"/>
        <v>2024-08-29-19</v>
      </c>
    </row>
    <row r="8734" spans="1:10" x14ac:dyDescent="0.45">
      <c r="A8734">
        <v>9552446</v>
      </c>
      <c r="B8734" s="1">
        <v>45533.833333333336</v>
      </c>
      <c r="C8734" t="s">
        <v>7</v>
      </c>
      <c r="D8734" t="s">
        <v>8</v>
      </c>
      <c r="E8734" t="s">
        <v>8796</v>
      </c>
      <c r="F8734">
        <v>635</v>
      </c>
      <c r="G8734">
        <v>0.223</v>
      </c>
      <c r="H8734">
        <v>0</v>
      </c>
      <c r="J8734" s="1" t="str">
        <f t="shared" si="137"/>
        <v>2024-08-29-20</v>
      </c>
    </row>
    <row r="8735" spans="1:10" x14ac:dyDescent="0.45">
      <c r="A8735">
        <v>9552770</v>
      </c>
      <c r="B8735" s="1">
        <v>45533.875</v>
      </c>
      <c r="C8735" t="s">
        <v>7</v>
      </c>
      <c r="D8735" t="s">
        <v>8</v>
      </c>
      <c r="E8735" t="s">
        <v>8796</v>
      </c>
      <c r="F8735">
        <v>635</v>
      </c>
      <c r="G8735">
        <v>0.21099999999999999</v>
      </c>
      <c r="H8735">
        <v>0</v>
      </c>
      <c r="J8735" s="1" t="str">
        <f t="shared" si="137"/>
        <v>2024-08-29-21</v>
      </c>
    </row>
    <row r="8736" spans="1:10" x14ac:dyDescent="0.45">
      <c r="A8736">
        <v>9553911</v>
      </c>
      <c r="B8736" s="1">
        <v>45533.916666666664</v>
      </c>
      <c r="C8736" t="s">
        <v>7</v>
      </c>
      <c r="D8736" t="s">
        <v>8</v>
      </c>
      <c r="E8736" t="s">
        <v>8796</v>
      </c>
      <c r="F8736">
        <v>635</v>
      </c>
      <c r="G8736">
        <v>0.25800000000000001</v>
      </c>
      <c r="H8736">
        <v>0</v>
      </c>
      <c r="J8736" s="1" t="str">
        <f t="shared" si="137"/>
        <v>2024-08-29-22</v>
      </c>
    </row>
    <row r="8737" spans="1:10" x14ac:dyDescent="0.45">
      <c r="A8737">
        <v>9555046</v>
      </c>
      <c r="B8737" s="1">
        <v>45533.958333333336</v>
      </c>
      <c r="C8737" t="s">
        <v>7</v>
      </c>
      <c r="D8737" t="s">
        <v>8</v>
      </c>
      <c r="E8737" t="s">
        <v>8796</v>
      </c>
      <c r="F8737">
        <v>635</v>
      </c>
      <c r="G8737">
        <v>0.192</v>
      </c>
      <c r="H8737">
        <v>0</v>
      </c>
      <c r="J8737" s="1" t="str">
        <f t="shared" si="137"/>
        <v>2024-08-29-23</v>
      </c>
    </row>
    <row r="8738" spans="1:10" x14ac:dyDescent="0.45">
      <c r="A8738">
        <v>9555883</v>
      </c>
      <c r="B8738" s="1">
        <v>45534</v>
      </c>
      <c r="C8738" t="s">
        <v>7</v>
      </c>
      <c r="D8738" t="s">
        <v>8</v>
      </c>
      <c r="E8738" t="s">
        <v>8796</v>
      </c>
      <c r="F8738">
        <v>635</v>
      </c>
      <c r="G8738">
        <v>0.219</v>
      </c>
      <c r="H8738">
        <v>0</v>
      </c>
      <c r="J8738" s="1" t="str">
        <f t="shared" si="137"/>
        <v>2024-08-30-00</v>
      </c>
    </row>
    <row r="8739" spans="1:10" x14ac:dyDescent="0.45">
      <c r="A8739">
        <v>9557418</v>
      </c>
      <c r="B8739" s="1">
        <v>45534.041666666664</v>
      </c>
      <c r="C8739" t="s">
        <v>7</v>
      </c>
      <c r="D8739" t="s">
        <v>8</v>
      </c>
      <c r="E8739" t="s">
        <v>8796</v>
      </c>
      <c r="F8739">
        <v>635</v>
      </c>
      <c r="G8739">
        <v>0.21299999999999999</v>
      </c>
      <c r="H8739">
        <v>0</v>
      </c>
      <c r="J8739" s="1" t="str">
        <f t="shared" si="137"/>
        <v>2024-08-30-01</v>
      </c>
    </row>
    <row r="8740" spans="1:10" x14ac:dyDescent="0.45">
      <c r="A8740">
        <v>9558248</v>
      </c>
      <c r="B8740" s="1">
        <v>45534.083333333336</v>
      </c>
      <c r="C8740" t="s">
        <v>7</v>
      </c>
      <c r="D8740" t="s">
        <v>8</v>
      </c>
      <c r="E8740" t="s">
        <v>8796</v>
      </c>
      <c r="F8740">
        <v>635</v>
      </c>
      <c r="G8740">
        <v>0.14799999999999999</v>
      </c>
      <c r="H8740">
        <v>0</v>
      </c>
      <c r="J8740" s="1" t="str">
        <f t="shared" si="137"/>
        <v>2024-08-30-02</v>
      </c>
    </row>
    <row r="8741" spans="1:10" x14ac:dyDescent="0.45">
      <c r="A8741">
        <v>9559211</v>
      </c>
      <c r="B8741" s="1">
        <v>45534.125</v>
      </c>
      <c r="C8741" t="s">
        <v>7</v>
      </c>
      <c r="D8741" t="s">
        <v>8</v>
      </c>
      <c r="E8741" t="s">
        <v>8796</v>
      </c>
      <c r="F8741">
        <v>635</v>
      </c>
      <c r="G8741">
        <v>0.14000000000000001</v>
      </c>
      <c r="H8741">
        <v>3.0000000000000001E-3</v>
      </c>
      <c r="J8741" s="1" t="str">
        <f t="shared" si="137"/>
        <v>2024-08-30-03</v>
      </c>
    </row>
    <row r="8742" spans="1:10" x14ac:dyDescent="0.45">
      <c r="A8742">
        <v>9560763</v>
      </c>
      <c r="B8742" s="1">
        <v>45534.166666666664</v>
      </c>
      <c r="C8742" t="s">
        <v>7</v>
      </c>
      <c r="D8742" t="s">
        <v>8</v>
      </c>
      <c r="E8742" t="s">
        <v>8796</v>
      </c>
      <c r="F8742">
        <v>635</v>
      </c>
      <c r="G8742">
        <v>0.24099999999999999</v>
      </c>
      <c r="H8742">
        <v>7.0999999999999994E-2</v>
      </c>
      <c r="J8742" s="1" t="str">
        <f t="shared" si="137"/>
        <v>2024-08-30-04</v>
      </c>
    </row>
    <row r="8743" spans="1:10" x14ac:dyDescent="0.45">
      <c r="A8743">
        <v>9562035</v>
      </c>
      <c r="B8743" s="1">
        <v>45534.208333333336</v>
      </c>
      <c r="C8743" t="s">
        <v>7</v>
      </c>
      <c r="D8743" t="s">
        <v>8</v>
      </c>
      <c r="E8743" t="s">
        <v>8796</v>
      </c>
      <c r="F8743">
        <v>635</v>
      </c>
      <c r="G8743">
        <v>3.0000000000000001E-3</v>
      </c>
      <c r="H8743">
        <v>0.74299999999999999</v>
      </c>
      <c r="J8743" s="1" t="str">
        <f t="shared" si="137"/>
        <v>2024-08-30-05</v>
      </c>
    </row>
    <row r="8744" spans="1:10" x14ac:dyDescent="0.45">
      <c r="A8744">
        <v>9562750</v>
      </c>
      <c r="B8744" s="1">
        <v>45534.25</v>
      </c>
      <c r="C8744" t="s">
        <v>7</v>
      </c>
      <c r="D8744" t="s">
        <v>8</v>
      </c>
      <c r="E8744" t="s">
        <v>8796</v>
      </c>
      <c r="F8744">
        <v>635</v>
      </c>
      <c r="G8744">
        <v>1.0999999999999999E-2</v>
      </c>
      <c r="H8744">
        <v>0.97099999999999997</v>
      </c>
      <c r="J8744" s="1" t="str">
        <f t="shared" si="137"/>
        <v>2024-08-30-06</v>
      </c>
    </row>
    <row r="8745" spans="1:10" x14ac:dyDescent="0.45">
      <c r="A8745">
        <v>9563620</v>
      </c>
      <c r="B8745" s="1">
        <v>45534.291666666664</v>
      </c>
      <c r="C8745" t="s">
        <v>7</v>
      </c>
      <c r="D8745" t="s">
        <v>8</v>
      </c>
      <c r="E8745" t="s">
        <v>8796</v>
      </c>
      <c r="F8745">
        <v>635</v>
      </c>
      <c r="G8745">
        <v>0.85099999999999998</v>
      </c>
      <c r="H8745">
        <v>1.881</v>
      </c>
      <c r="J8745" s="1" t="str">
        <f t="shared" si="137"/>
        <v>2024-08-30-07</v>
      </c>
    </row>
    <row r="8746" spans="1:10" x14ac:dyDescent="0.45">
      <c r="A8746">
        <v>9565058</v>
      </c>
      <c r="B8746" s="1">
        <v>45534.333333333336</v>
      </c>
      <c r="C8746" t="s">
        <v>7</v>
      </c>
      <c r="D8746" t="s">
        <v>8</v>
      </c>
      <c r="E8746" t="s">
        <v>8796</v>
      </c>
      <c r="F8746">
        <v>635</v>
      </c>
      <c r="G8746">
        <v>0.77400000000000002</v>
      </c>
      <c r="H8746">
        <v>2.4860000000000002</v>
      </c>
      <c r="J8746" s="1" t="str">
        <f t="shared" si="137"/>
        <v>2024-08-30-08</v>
      </c>
    </row>
    <row r="8747" spans="1:10" x14ac:dyDescent="0.45">
      <c r="A8747">
        <v>9566580</v>
      </c>
      <c r="B8747" s="1">
        <v>45534.375</v>
      </c>
      <c r="C8747" t="s">
        <v>7</v>
      </c>
      <c r="D8747" t="s">
        <v>8</v>
      </c>
      <c r="E8747" t="s">
        <v>8796</v>
      </c>
      <c r="F8747">
        <v>635</v>
      </c>
      <c r="G8747">
        <v>0</v>
      </c>
      <c r="H8747">
        <v>3.371</v>
      </c>
      <c r="J8747" s="1" t="str">
        <f t="shared" si="137"/>
        <v>2024-08-30-09</v>
      </c>
    </row>
    <row r="8748" spans="1:10" x14ac:dyDescent="0.45">
      <c r="A8748">
        <v>9567029</v>
      </c>
      <c r="B8748" s="1">
        <v>45534.416666666664</v>
      </c>
      <c r="C8748" t="s">
        <v>7</v>
      </c>
      <c r="D8748" t="s">
        <v>8</v>
      </c>
      <c r="E8748" t="s">
        <v>8796</v>
      </c>
      <c r="F8748">
        <v>635</v>
      </c>
      <c r="G8748">
        <v>0.85299999999999998</v>
      </c>
      <c r="H8748">
        <v>2.3769999999999998</v>
      </c>
      <c r="J8748" s="1" t="str">
        <f t="shared" si="137"/>
        <v>2024-08-30-10</v>
      </c>
    </row>
    <row r="8749" spans="1:10" x14ac:dyDescent="0.45">
      <c r="A8749">
        <v>9568685</v>
      </c>
      <c r="B8749" s="1">
        <v>45534.458333333336</v>
      </c>
      <c r="C8749" t="s">
        <v>7</v>
      </c>
      <c r="D8749" t="s">
        <v>8</v>
      </c>
      <c r="E8749" t="s">
        <v>8796</v>
      </c>
      <c r="F8749">
        <v>635</v>
      </c>
      <c r="G8749">
        <v>1.413</v>
      </c>
      <c r="H8749">
        <v>1.903</v>
      </c>
      <c r="J8749" s="1" t="str">
        <f t="shared" si="137"/>
        <v>2024-08-30-11</v>
      </c>
    </row>
    <row r="8750" spans="1:10" x14ac:dyDescent="0.45">
      <c r="A8750">
        <v>9569291</v>
      </c>
      <c r="B8750" s="1">
        <v>45534.5</v>
      </c>
      <c r="C8750" t="s">
        <v>7</v>
      </c>
      <c r="D8750" t="s">
        <v>8</v>
      </c>
      <c r="E8750" t="s">
        <v>8796</v>
      </c>
      <c r="F8750">
        <v>635</v>
      </c>
      <c r="G8750">
        <v>0.60699999999999998</v>
      </c>
      <c r="H8750">
        <v>2.0550000000000002</v>
      </c>
      <c r="J8750" s="1" t="str">
        <f t="shared" si="137"/>
        <v>2024-08-30-12</v>
      </c>
    </row>
    <row r="8751" spans="1:10" x14ac:dyDescent="0.45">
      <c r="A8751">
        <v>9570326</v>
      </c>
      <c r="B8751" s="1">
        <v>45534.541666666664</v>
      </c>
      <c r="C8751" t="s">
        <v>7</v>
      </c>
      <c r="D8751" t="s">
        <v>8</v>
      </c>
      <c r="E8751" t="s">
        <v>8796</v>
      </c>
      <c r="F8751">
        <v>635</v>
      </c>
      <c r="G8751">
        <v>0</v>
      </c>
      <c r="H8751">
        <v>2.1709999999999998</v>
      </c>
      <c r="J8751" s="1" t="str">
        <f t="shared" si="137"/>
        <v>2024-08-30-13</v>
      </c>
    </row>
    <row r="8752" spans="1:10" x14ac:dyDescent="0.45">
      <c r="A8752">
        <v>9572073</v>
      </c>
      <c r="B8752" s="1">
        <v>45534.583333333336</v>
      </c>
      <c r="C8752" t="s">
        <v>7</v>
      </c>
      <c r="D8752" t="s">
        <v>8</v>
      </c>
      <c r="E8752" t="s">
        <v>8796</v>
      </c>
      <c r="F8752">
        <v>635</v>
      </c>
      <c r="G8752">
        <v>0</v>
      </c>
      <c r="H8752">
        <v>1.282</v>
      </c>
      <c r="J8752" s="1" t="str">
        <f t="shared" si="137"/>
        <v>2024-08-30-14</v>
      </c>
    </row>
    <row r="8753" spans="1:10" x14ac:dyDescent="0.45">
      <c r="A8753">
        <v>9572328</v>
      </c>
      <c r="B8753" s="1">
        <v>45534.625</v>
      </c>
      <c r="C8753" t="s">
        <v>7</v>
      </c>
      <c r="D8753" t="s">
        <v>8</v>
      </c>
      <c r="E8753" t="s">
        <v>8796</v>
      </c>
      <c r="F8753">
        <v>635</v>
      </c>
      <c r="G8753">
        <v>7.4999999999999997E-2</v>
      </c>
      <c r="H8753">
        <v>0.68500000000000005</v>
      </c>
      <c r="J8753" s="1" t="str">
        <f t="shared" si="137"/>
        <v>2024-08-30-15</v>
      </c>
    </row>
    <row r="8754" spans="1:10" x14ac:dyDescent="0.45">
      <c r="A8754">
        <v>9573648</v>
      </c>
      <c r="B8754" s="1">
        <v>45534.666666666664</v>
      </c>
      <c r="C8754" t="s">
        <v>7</v>
      </c>
      <c r="D8754" t="s">
        <v>8</v>
      </c>
      <c r="E8754" t="s">
        <v>8796</v>
      </c>
      <c r="F8754">
        <v>635</v>
      </c>
      <c r="G8754">
        <v>8.8999999999999996E-2</v>
      </c>
      <c r="H8754">
        <v>0.16900000000000001</v>
      </c>
      <c r="J8754" s="1" t="str">
        <f t="shared" si="137"/>
        <v>2024-08-30-16</v>
      </c>
    </row>
    <row r="8755" spans="1:10" x14ac:dyDescent="0.45">
      <c r="A8755">
        <v>9575018</v>
      </c>
      <c r="B8755" s="1">
        <v>45534.708333333336</v>
      </c>
      <c r="C8755" t="s">
        <v>7</v>
      </c>
      <c r="D8755" t="s">
        <v>8</v>
      </c>
      <c r="E8755" t="s">
        <v>8796</v>
      </c>
      <c r="F8755">
        <v>635</v>
      </c>
      <c r="G8755">
        <v>0.27900000000000003</v>
      </c>
      <c r="H8755">
        <v>1E-3</v>
      </c>
      <c r="J8755" s="1" t="str">
        <f t="shared" si="137"/>
        <v>2024-08-30-17</v>
      </c>
    </row>
    <row r="8756" spans="1:10" x14ac:dyDescent="0.45">
      <c r="A8756">
        <v>9576323</v>
      </c>
      <c r="B8756" s="1">
        <v>45534.75</v>
      </c>
      <c r="C8756" t="s">
        <v>7</v>
      </c>
      <c r="D8756" t="s">
        <v>8</v>
      </c>
      <c r="E8756" t="s">
        <v>8796</v>
      </c>
      <c r="F8756">
        <v>635</v>
      </c>
      <c r="G8756">
        <v>0.32600000000000001</v>
      </c>
      <c r="H8756">
        <v>0</v>
      </c>
      <c r="J8756" s="1" t="str">
        <f t="shared" si="137"/>
        <v>2024-08-30-18</v>
      </c>
    </row>
    <row r="8757" spans="1:10" x14ac:dyDescent="0.45">
      <c r="A8757">
        <v>9577430</v>
      </c>
      <c r="B8757" s="1">
        <v>45534.791666666664</v>
      </c>
      <c r="C8757" t="s">
        <v>7</v>
      </c>
      <c r="D8757" t="s">
        <v>8</v>
      </c>
      <c r="E8757" t="s">
        <v>8796</v>
      </c>
      <c r="F8757">
        <v>635</v>
      </c>
      <c r="G8757">
        <v>0.251</v>
      </c>
      <c r="H8757">
        <v>0</v>
      </c>
      <c r="J8757" s="1" t="str">
        <f t="shared" si="137"/>
        <v>2024-08-30-19</v>
      </c>
    </row>
    <row r="8758" spans="1:10" x14ac:dyDescent="0.45">
      <c r="A8758">
        <v>9578175</v>
      </c>
      <c r="B8758" s="1">
        <v>45534.833333333336</v>
      </c>
      <c r="C8758" t="s">
        <v>7</v>
      </c>
      <c r="D8758" t="s">
        <v>8</v>
      </c>
      <c r="E8758" t="s">
        <v>8796</v>
      </c>
      <c r="F8758">
        <v>635</v>
      </c>
      <c r="G8758">
        <v>0.26600000000000001</v>
      </c>
      <c r="H8758">
        <v>0</v>
      </c>
      <c r="J8758" s="1" t="str">
        <f t="shared" si="137"/>
        <v>2024-08-30-20</v>
      </c>
    </row>
    <row r="8759" spans="1:10" x14ac:dyDescent="0.45">
      <c r="A8759">
        <v>9579022</v>
      </c>
      <c r="B8759" s="1">
        <v>45534.875</v>
      </c>
      <c r="C8759" t="s">
        <v>7</v>
      </c>
      <c r="D8759" t="s">
        <v>8</v>
      </c>
      <c r="E8759" t="s">
        <v>8796</v>
      </c>
      <c r="F8759">
        <v>635</v>
      </c>
      <c r="G8759">
        <v>0.36</v>
      </c>
      <c r="H8759">
        <v>0</v>
      </c>
      <c r="J8759" s="1" t="str">
        <f t="shared" si="137"/>
        <v>2024-08-30-21</v>
      </c>
    </row>
    <row r="8760" spans="1:10" x14ac:dyDescent="0.45">
      <c r="A8760">
        <v>9580046</v>
      </c>
      <c r="B8760" s="1">
        <v>45534.916666666664</v>
      </c>
      <c r="C8760" t="s">
        <v>7</v>
      </c>
      <c r="D8760" t="s">
        <v>8</v>
      </c>
      <c r="E8760" t="s">
        <v>8796</v>
      </c>
      <c r="F8760">
        <v>635</v>
      </c>
      <c r="G8760">
        <v>0.24</v>
      </c>
      <c r="H8760">
        <v>0</v>
      </c>
      <c r="J8760" s="1" t="str">
        <f t="shared" si="137"/>
        <v>2024-08-30-22</v>
      </c>
    </row>
    <row r="8761" spans="1:10" x14ac:dyDescent="0.45">
      <c r="A8761">
        <v>9581952</v>
      </c>
      <c r="B8761" s="1">
        <v>45534.958333333336</v>
      </c>
      <c r="C8761" t="s">
        <v>7</v>
      </c>
      <c r="D8761" t="s">
        <v>8</v>
      </c>
      <c r="E8761" t="s">
        <v>8796</v>
      </c>
      <c r="F8761">
        <v>635</v>
      </c>
      <c r="G8761">
        <v>0.154</v>
      </c>
      <c r="H8761">
        <v>0</v>
      </c>
      <c r="J8761" s="1" t="str">
        <f t="shared" si="137"/>
        <v>2024-08-30-23</v>
      </c>
    </row>
    <row r="8762" spans="1:10" x14ac:dyDescent="0.45">
      <c r="A8762">
        <v>9582274</v>
      </c>
      <c r="B8762" s="1">
        <v>45535</v>
      </c>
      <c r="C8762" t="s">
        <v>7</v>
      </c>
      <c r="D8762" t="s">
        <v>8</v>
      </c>
      <c r="E8762" t="s">
        <v>8796</v>
      </c>
      <c r="F8762">
        <v>635</v>
      </c>
      <c r="G8762">
        <v>0.161</v>
      </c>
      <c r="H8762">
        <v>0</v>
      </c>
      <c r="J8762" s="1" t="str">
        <f t="shared" si="137"/>
        <v>2024-08-31-00</v>
      </c>
    </row>
    <row r="8763" spans="1:10" x14ac:dyDescent="0.45">
      <c r="A8763">
        <v>9583357</v>
      </c>
      <c r="B8763" s="1">
        <v>45535.041666666664</v>
      </c>
      <c r="C8763" t="s">
        <v>7</v>
      </c>
      <c r="D8763" t="s">
        <v>8</v>
      </c>
      <c r="E8763" t="s">
        <v>8796</v>
      </c>
      <c r="F8763">
        <v>635</v>
      </c>
      <c r="G8763">
        <v>0.11</v>
      </c>
      <c r="H8763">
        <v>0</v>
      </c>
      <c r="J8763" s="1" t="str">
        <f t="shared" si="137"/>
        <v>2024-08-31-01</v>
      </c>
    </row>
    <row r="8764" spans="1:10" x14ac:dyDescent="0.45">
      <c r="A8764">
        <v>9584487</v>
      </c>
      <c r="B8764" s="1">
        <v>45535.083333333336</v>
      </c>
      <c r="C8764" t="s">
        <v>7</v>
      </c>
      <c r="D8764" t="s">
        <v>8</v>
      </c>
      <c r="E8764" t="s">
        <v>8796</v>
      </c>
      <c r="F8764">
        <v>635</v>
      </c>
      <c r="G8764">
        <v>0.185</v>
      </c>
      <c r="H8764">
        <v>0</v>
      </c>
      <c r="J8764" s="1" t="str">
        <f t="shared" si="137"/>
        <v>2024-08-31-02</v>
      </c>
    </row>
    <row r="8765" spans="1:10" x14ac:dyDescent="0.45">
      <c r="A8765">
        <v>9585383</v>
      </c>
      <c r="B8765" s="1">
        <v>45535.125</v>
      </c>
      <c r="C8765" t="s">
        <v>7</v>
      </c>
      <c r="D8765" t="s">
        <v>8</v>
      </c>
      <c r="E8765" t="s">
        <v>8796</v>
      </c>
      <c r="F8765">
        <v>635</v>
      </c>
      <c r="G8765">
        <v>0.21099999999999999</v>
      </c>
      <c r="H8765">
        <v>0</v>
      </c>
      <c r="J8765" s="1" t="str">
        <f t="shared" si="137"/>
        <v>2024-08-31-03</v>
      </c>
    </row>
    <row r="8766" spans="1:10" x14ac:dyDescent="0.45">
      <c r="A8766">
        <v>9586446</v>
      </c>
      <c r="B8766" s="1">
        <v>45535.166666666664</v>
      </c>
      <c r="C8766" t="s">
        <v>7</v>
      </c>
      <c r="D8766" t="s">
        <v>8</v>
      </c>
      <c r="E8766" t="s">
        <v>8796</v>
      </c>
      <c r="F8766">
        <v>635</v>
      </c>
      <c r="G8766">
        <v>0.20499999999999999</v>
      </c>
      <c r="H8766">
        <v>3.0000000000000001E-3</v>
      </c>
      <c r="J8766" s="1" t="str">
        <f t="shared" si="137"/>
        <v>2024-08-31-04</v>
      </c>
    </row>
    <row r="8767" spans="1:10" x14ac:dyDescent="0.45">
      <c r="A8767">
        <v>9588088</v>
      </c>
      <c r="B8767" s="1">
        <v>45535.208333333336</v>
      </c>
      <c r="C8767" t="s">
        <v>7</v>
      </c>
      <c r="D8767" t="s">
        <v>8</v>
      </c>
      <c r="E8767" t="s">
        <v>8796</v>
      </c>
      <c r="F8767">
        <v>635</v>
      </c>
      <c r="G8767">
        <v>0.16200000000000001</v>
      </c>
      <c r="H8767">
        <v>8.5999999999999993E-2</v>
      </c>
      <c r="J8767" s="1" t="str">
        <f t="shared" si="137"/>
        <v>2024-08-31-05</v>
      </c>
    </row>
    <row r="8768" spans="1:10" x14ac:dyDescent="0.45">
      <c r="A8768">
        <v>9589137</v>
      </c>
      <c r="B8768" s="1">
        <v>45535.25</v>
      </c>
      <c r="C8768" t="s">
        <v>7</v>
      </c>
      <c r="D8768" t="s">
        <v>8</v>
      </c>
      <c r="E8768" t="s">
        <v>8796</v>
      </c>
      <c r="F8768">
        <v>635</v>
      </c>
      <c r="G8768">
        <v>2.3E-2</v>
      </c>
      <c r="H8768">
        <v>0.217</v>
      </c>
      <c r="J8768" s="1" t="str">
        <f t="shared" si="137"/>
        <v>2024-08-31-06</v>
      </c>
    </row>
    <row r="8769" spans="1:10" x14ac:dyDescent="0.45">
      <c r="A8769">
        <v>9590631</v>
      </c>
      <c r="B8769" s="1">
        <v>45535.291666666664</v>
      </c>
      <c r="C8769" t="s">
        <v>7</v>
      </c>
      <c r="D8769" t="s">
        <v>8</v>
      </c>
      <c r="E8769" t="s">
        <v>8796</v>
      </c>
      <c r="F8769">
        <v>635</v>
      </c>
      <c r="G8769">
        <v>0</v>
      </c>
      <c r="H8769">
        <v>0.97299999999999998</v>
      </c>
      <c r="J8769" s="1" t="str">
        <f t="shared" si="137"/>
        <v>2024-08-31-07</v>
      </c>
    </row>
    <row r="8770" spans="1:10" x14ac:dyDescent="0.45">
      <c r="A8770">
        <v>9590781</v>
      </c>
      <c r="B8770" s="1">
        <v>45535.333333333336</v>
      </c>
      <c r="C8770" t="s">
        <v>7</v>
      </c>
      <c r="D8770" t="s">
        <v>8</v>
      </c>
      <c r="E8770" t="s">
        <v>8796</v>
      </c>
      <c r="F8770">
        <v>635</v>
      </c>
      <c r="G8770">
        <v>0</v>
      </c>
      <c r="H8770">
        <v>3.0960000000000001</v>
      </c>
      <c r="J8770" s="1" t="str">
        <f t="shared" si="137"/>
        <v>2024-08-31-08</v>
      </c>
    </row>
    <row r="8771" spans="1:10" x14ac:dyDescent="0.45">
      <c r="A8771">
        <v>9592687</v>
      </c>
      <c r="B8771" s="1">
        <v>45535.375</v>
      </c>
      <c r="C8771" t="s">
        <v>7</v>
      </c>
      <c r="D8771" t="s">
        <v>8</v>
      </c>
      <c r="E8771" t="s">
        <v>8796</v>
      </c>
      <c r="F8771">
        <v>635</v>
      </c>
      <c r="G8771">
        <v>0.41899999999999998</v>
      </c>
      <c r="H8771">
        <v>2.6059999999999999</v>
      </c>
      <c r="J8771" s="1" t="str">
        <f t="shared" ref="J8771:J8785" si="138">TEXT(YEAR(B8771),"0000")&amp;"-"&amp;TEXT(MONTH(B8771),"00")&amp;"-"&amp;TEXT(DAY(B8771),"00")&amp;"-"&amp;TEXT(HOUR(B8771),"00")</f>
        <v>2024-08-31-09</v>
      </c>
    </row>
    <row r="8772" spans="1:10" x14ac:dyDescent="0.45">
      <c r="A8772">
        <v>9593725</v>
      </c>
      <c r="B8772" s="1">
        <v>45535.416666666664</v>
      </c>
      <c r="C8772" t="s">
        <v>7</v>
      </c>
      <c r="D8772" t="s">
        <v>8</v>
      </c>
      <c r="E8772" t="s">
        <v>8796</v>
      </c>
      <c r="F8772">
        <v>635</v>
      </c>
      <c r="G8772">
        <v>9.5000000000000001E-2</v>
      </c>
      <c r="H8772">
        <v>2.9780000000000002</v>
      </c>
      <c r="J8772" s="1" t="str">
        <f t="shared" si="138"/>
        <v>2024-08-31-10</v>
      </c>
    </row>
    <row r="8773" spans="1:10" x14ac:dyDescent="0.45">
      <c r="A8773">
        <v>9595110</v>
      </c>
      <c r="B8773" s="1">
        <v>45535.458333333336</v>
      </c>
      <c r="C8773" t="s">
        <v>7</v>
      </c>
      <c r="D8773" t="s">
        <v>8</v>
      </c>
      <c r="E8773" t="s">
        <v>8796</v>
      </c>
      <c r="F8773">
        <v>635</v>
      </c>
      <c r="G8773">
        <v>3.6999999999999998E-2</v>
      </c>
      <c r="H8773">
        <v>3.4889999999999999</v>
      </c>
      <c r="J8773" s="1" t="str">
        <f t="shared" si="138"/>
        <v>2024-08-31-11</v>
      </c>
    </row>
    <row r="8774" spans="1:10" x14ac:dyDescent="0.45">
      <c r="A8774">
        <v>9595549</v>
      </c>
      <c r="B8774" s="1">
        <v>45535.5</v>
      </c>
      <c r="C8774" t="s">
        <v>7</v>
      </c>
      <c r="D8774" t="s">
        <v>8</v>
      </c>
      <c r="E8774" t="s">
        <v>8796</v>
      </c>
      <c r="F8774">
        <v>635</v>
      </c>
      <c r="G8774">
        <v>0</v>
      </c>
      <c r="H8774">
        <v>2.371</v>
      </c>
      <c r="J8774" s="1" t="str">
        <f t="shared" si="138"/>
        <v>2024-08-31-12</v>
      </c>
    </row>
    <row r="8775" spans="1:10" x14ac:dyDescent="0.45">
      <c r="A8775">
        <v>9597010</v>
      </c>
      <c r="B8775" s="1">
        <v>45535.541666666664</v>
      </c>
      <c r="C8775" t="s">
        <v>7</v>
      </c>
      <c r="D8775" t="s">
        <v>8</v>
      </c>
      <c r="E8775" t="s">
        <v>8796</v>
      </c>
      <c r="F8775">
        <v>635</v>
      </c>
      <c r="G8775">
        <v>7.0000000000000001E-3</v>
      </c>
      <c r="H8775">
        <v>2.004</v>
      </c>
      <c r="J8775" s="1" t="str">
        <f t="shared" si="138"/>
        <v>2024-08-31-13</v>
      </c>
    </row>
    <row r="8776" spans="1:10" x14ac:dyDescent="0.45">
      <c r="A8776">
        <v>9597307</v>
      </c>
      <c r="B8776" s="1">
        <v>45535.583333333336</v>
      </c>
      <c r="C8776" t="s">
        <v>7</v>
      </c>
      <c r="D8776" t="s">
        <v>8</v>
      </c>
      <c r="E8776" t="s">
        <v>8796</v>
      </c>
      <c r="F8776">
        <v>635</v>
      </c>
      <c r="G8776">
        <v>0</v>
      </c>
      <c r="H8776">
        <v>2.0270000000000001</v>
      </c>
      <c r="J8776" s="1" t="str">
        <f t="shared" si="138"/>
        <v>2024-08-31-14</v>
      </c>
    </row>
    <row r="8777" spans="1:10" x14ac:dyDescent="0.45">
      <c r="A8777">
        <v>9598839</v>
      </c>
      <c r="B8777" s="1">
        <v>45535.625</v>
      </c>
      <c r="C8777" t="s">
        <v>7</v>
      </c>
      <c r="D8777" t="s">
        <v>8</v>
      </c>
      <c r="E8777" t="s">
        <v>8796</v>
      </c>
      <c r="F8777">
        <v>635</v>
      </c>
      <c r="G8777">
        <v>0.71</v>
      </c>
      <c r="H8777">
        <v>0.81399999999999995</v>
      </c>
      <c r="J8777" s="1" t="str">
        <f t="shared" si="138"/>
        <v>2024-08-31-15</v>
      </c>
    </row>
    <row r="8778" spans="1:10" x14ac:dyDescent="0.45">
      <c r="A8778">
        <v>9600020</v>
      </c>
      <c r="B8778" s="1">
        <v>45535.666666666664</v>
      </c>
      <c r="C8778" t="s">
        <v>7</v>
      </c>
      <c r="D8778" t="s">
        <v>8</v>
      </c>
      <c r="E8778" t="s">
        <v>8796</v>
      </c>
      <c r="F8778">
        <v>635</v>
      </c>
      <c r="G8778">
        <v>0.107</v>
      </c>
      <c r="H8778">
        <v>0.16800000000000001</v>
      </c>
      <c r="J8778" s="1" t="str">
        <f t="shared" si="138"/>
        <v>2024-08-31-16</v>
      </c>
    </row>
    <row r="8779" spans="1:10" x14ac:dyDescent="0.45">
      <c r="A8779">
        <v>9600779</v>
      </c>
      <c r="B8779" s="1">
        <v>45535.708333333336</v>
      </c>
      <c r="C8779" t="s">
        <v>7</v>
      </c>
      <c r="D8779" t="s">
        <v>8</v>
      </c>
      <c r="E8779" t="s">
        <v>8796</v>
      </c>
      <c r="F8779">
        <v>635</v>
      </c>
      <c r="G8779">
        <v>0.34799999999999998</v>
      </c>
      <c r="H8779">
        <v>0</v>
      </c>
      <c r="J8779" s="1" t="str">
        <f t="shared" si="138"/>
        <v>2024-08-31-17</v>
      </c>
    </row>
    <row r="8780" spans="1:10" x14ac:dyDescent="0.45">
      <c r="A8780">
        <v>9602546</v>
      </c>
      <c r="B8780" s="1">
        <v>45535.75</v>
      </c>
      <c r="C8780" t="s">
        <v>7</v>
      </c>
      <c r="D8780" t="s">
        <v>8</v>
      </c>
      <c r="E8780" t="s">
        <v>8796</v>
      </c>
      <c r="F8780">
        <v>635</v>
      </c>
      <c r="G8780">
        <v>0.24199999999999999</v>
      </c>
      <c r="H8780">
        <v>0</v>
      </c>
      <c r="J8780" s="1" t="str">
        <f t="shared" si="138"/>
        <v>2024-08-31-18</v>
      </c>
    </row>
    <row r="8781" spans="1:10" x14ac:dyDescent="0.45">
      <c r="A8781">
        <v>9603828</v>
      </c>
      <c r="B8781" s="1">
        <v>45535.791666666664</v>
      </c>
      <c r="C8781" t="s">
        <v>7</v>
      </c>
      <c r="D8781" t="s">
        <v>8</v>
      </c>
      <c r="E8781" t="s">
        <v>8796</v>
      </c>
      <c r="F8781">
        <v>635</v>
      </c>
      <c r="G8781">
        <v>0.158</v>
      </c>
      <c r="H8781">
        <v>0</v>
      </c>
      <c r="J8781" s="1" t="str">
        <f t="shared" si="138"/>
        <v>2024-08-31-19</v>
      </c>
    </row>
    <row r="8782" spans="1:10" x14ac:dyDescent="0.45">
      <c r="A8782">
        <v>9604043</v>
      </c>
      <c r="B8782" s="1">
        <v>45535.833333333336</v>
      </c>
      <c r="C8782" t="s">
        <v>7</v>
      </c>
      <c r="D8782" t="s">
        <v>8</v>
      </c>
      <c r="E8782" t="s">
        <v>8796</v>
      </c>
      <c r="F8782">
        <v>635</v>
      </c>
      <c r="G8782">
        <v>0.16800000000000001</v>
      </c>
      <c r="H8782">
        <v>0</v>
      </c>
      <c r="J8782" s="1" t="str">
        <f t="shared" si="138"/>
        <v>2024-08-31-20</v>
      </c>
    </row>
    <row r="8783" spans="1:10" x14ac:dyDescent="0.45">
      <c r="A8783">
        <v>9605440</v>
      </c>
      <c r="B8783" s="1">
        <v>45535.875</v>
      </c>
      <c r="C8783" t="s">
        <v>7</v>
      </c>
      <c r="D8783" t="s">
        <v>8</v>
      </c>
      <c r="E8783" t="s">
        <v>8796</v>
      </c>
      <c r="F8783">
        <v>635</v>
      </c>
      <c r="G8783">
        <v>0.113</v>
      </c>
      <c r="H8783">
        <v>0</v>
      </c>
      <c r="J8783" s="1" t="str">
        <f t="shared" si="138"/>
        <v>2024-08-31-21</v>
      </c>
    </row>
    <row r="8784" spans="1:10" x14ac:dyDescent="0.45">
      <c r="A8784">
        <v>9606933</v>
      </c>
      <c r="B8784" s="1">
        <v>45535.916666666664</v>
      </c>
      <c r="C8784" t="s">
        <v>7</v>
      </c>
      <c r="D8784" t="s">
        <v>8</v>
      </c>
      <c r="E8784" t="s">
        <v>8796</v>
      </c>
      <c r="F8784">
        <v>635</v>
      </c>
      <c r="G8784">
        <v>0.193</v>
      </c>
      <c r="H8784">
        <v>0</v>
      </c>
      <c r="J8784" s="1" t="str">
        <f t="shared" si="138"/>
        <v>2024-08-31-22</v>
      </c>
    </row>
    <row r="8785" spans="1:10" x14ac:dyDescent="0.45">
      <c r="A8785">
        <v>9608193</v>
      </c>
      <c r="B8785" s="1">
        <v>45535.958333333336</v>
      </c>
      <c r="C8785" t="s">
        <v>7</v>
      </c>
      <c r="D8785" t="s">
        <v>8</v>
      </c>
      <c r="E8785" t="s">
        <v>8796</v>
      </c>
      <c r="F8785">
        <v>635</v>
      </c>
      <c r="G8785">
        <v>0.20200000000000001</v>
      </c>
      <c r="H8785">
        <v>0</v>
      </c>
      <c r="J8785" s="1" t="str">
        <f t="shared" si="138"/>
        <v>2024-08-31-23</v>
      </c>
    </row>
  </sheetData>
  <autoFilter ref="A1:H8785" xr:uid="{3E4AEFC3-9A58-4027-9493-34118542FAA2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993F-5375-4EAA-A8DA-290E9AFC3389}">
  <sheetPr codeName="Sheet2"/>
  <dimension ref="A1:AG8767"/>
  <sheetViews>
    <sheetView tabSelected="1" zoomScale="110" zoomScaleNormal="110" workbookViewId="0">
      <pane xSplit="1" ySplit="5" topLeftCell="I6" activePane="bottomRight" state="frozen"/>
      <selection pane="topRight" activeCell="B1" sqref="B1"/>
      <selection pane="bottomLeft" activeCell="A6" sqref="A6"/>
      <selection pane="bottomRight" activeCell="S1" sqref="S1:S1048576"/>
    </sheetView>
  </sheetViews>
  <sheetFormatPr defaultRowHeight="14.25" x14ac:dyDescent="0.45"/>
  <cols>
    <col min="1" max="1" width="23.06640625" bestFit="1" customWidth="1"/>
    <col min="3" max="3" width="9.06640625" style="2"/>
    <col min="4" max="4" width="12.53125" bestFit="1" customWidth="1"/>
    <col min="6" max="6" width="9.06640625" style="2"/>
    <col min="7" max="7" width="9.265625" style="7" customWidth="1"/>
    <col min="8" max="8" width="9.06640625" style="7"/>
    <col min="9" max="9" width="11.06640625" style="7" customWidth="1"/>
    <col min="10" max="10" width="9.06640625" style="7"/>
    <col min="11" max="11" width="12.46484375" style="7" customWidth="1"/>
    <col min="12" max="12" width="11.33203125" style="7" customWidth="1"/>
    <col min="13" max="13" width="10.86328125" style="7" customWidth="1"/>
    <col min="14" max="14" width="9.06640625" style="7"/>
    <col min="15" max="15" width="9.265625" style="7" bestFit="1" customWidth="1"/>
    <col min="16" max="16" width="9.86328125" style="7" bestFit="1" customWidth="1"/>
    <col min="17" max="17" width="9.06640625" style="7" customWidth="1"/>
    <col min="18" max="18" width="9.06640625" customWidth="1"/>
    <col min="19" max="20" width="9.06640625" style="45" customWidth="1"/>
    <col min="21" max="21" width="10.46484375" style="45" bestFit="1" customWidth="1"/>
    <col min="22" max="22" width="13" style="45" bestFit="1" customWidth="1"/>
    <col min="23" max="23" width="9.06640625" style="2"/>
    <col min="24" max="24" width="14.59765625" bestFit="1" customWidth="1"/>
    <col min="25" max="25" width="13" customWidth="1"/>
    <col min="26" max="26" width="9.06640625" customWidth="1"/>
    <col min="27" max="27" width="13" customWidth="1"/>
    <col min="28" max="28" width="10.53125" customWidth="1"/>
    <col min="31" max="31" width="11.53125" bestFit="1" customWidth="1"/>
  </cols>
  <sheetData>
    <row r="1" spans="1:33" ht="30.75" customHeight="1" x14ac:dyDescent="0.45">
      <c r="B1" t="s">
        <v>8791</v>
      </c>
      <c r="E1" s="50" t="s">
        <v>8775</v>
      </c>
      <c r="G1" s="16" t="s">
        <v>8798</v>
      </c>
      <c r="H1" s="16" t="s">
        <v>8799</v>
      </c>
      <c r="I1" s="16" t="s">
        <v>8800</v>
      </c>
      <c r="J1" s="18" t="s">
        <v>8801</v>
      </c>
      <c r="K1" s="18" t="s">
        <v>8853</v>
      </c>
      <c r="L1" s="16" t="s">
        <v>8828</v>
      </c>
      <c r="M1" s="51" t="s">
        <v>8874</v>
      </c>
      <c r="N1" s="16" t="s">
        <v>8839</v>
      </c>
      <c r="O1"/>
      <c r="P1"/>
      <c r="Q1"/>
      <c r="X1" s="31"/>
      <c r="Y1" s="31" t="s">
        <v>8778</v>
      </c>
      <c r="Z1" s="31" t="s">
        <v>8797</v>
      </c>
      <c r="AA1" s="4"/>
      <c r="AB1" s="28" t="s">
        <v>8815</v>
      </c>
      <c r="AC1" s="29" t="s">
        <v>8816</v>
      </c>
      <c r="AD1" s="4"/>
    </row>
    <row r="2" spans="1:33" x14ac:dyDescent="0.45">
      <c r="B2" t="s">
        <v>8792</v>
      </c>
      <c r="E2" s="50"/>
      <c r="G2" s="10">
        <v>10</v>
      </c>
      <c r="H2" s="10">
        <v>20</v>
      </c>
      <c r="I2" s="14">
        <v>5</v>
      </c>
      <c r="J2" s="17">
        <v>0.9</v>
      </c>
      <c r="K2" s="43">
        <v>5</v>
      </c>
      <c r="L2" s="26">
        <v>1</v>
      </c>
      <c r="M2" s="10">
        <v>1</v>
      </c>
      <c r="N2" s="26">
        <v>1</v>
      </c>
      <c r="O2"/>
      <c r="P2"/>
      <c r="Q2" t="s">
        <v>8781</v>
      </c>
      <c r="R2">
        <f>COUNTIF(R6:R8766,"=No")</f>
        <v>0</v>
      </c>
      <c r="X2" s="31" t="s">
        <v>8811</v>
      </c>
      <c r="Y2" s="32">
        <f>MIN(E6:E8765)</f>
        <v>0</v>
      </c>
      <c r="Z2" s="32">
        <f>MIN(L6:L8765)</f>
        <v>0</v>
      </c>
      <c r="AA2" s="4" t="s">
        <v>8825</v>
      </c>
      <c r="AB2" s="30">
        <f>SUM(E6:E8765)</f>
        <v>4360.561000000007</v>
      </c>
      <c r="AC2" s="30">
        <f>SUM(L6:L8765)</f>
        <v>4419.3659999999882</v>
      </c>
      <c r="AD2" s="4" t="s">
        <v>8772</v>
      </c>
      <c r="AG2" s="34">
        <v>0</v>
      </c>
    </row>
    <row r="3" spans="1:33" x14ac:dyDescent="0.45">
      <c r="E3" s="50"/>
      <c r="G3" t="s">
        <v>8850</v>
      </c>
      <c r="H3"/>
      <c r="I3"/>
      <c r="J3"/>
      <c r="K3"/>
      <c r="L3"/>
      <c r="M3"/>
      <c r="N3"/>
      <c r="O3"/>
      <c r="P3"/>
      <c r="Q3" t="s">
        <v>8782</v>
      </c>
      <c r="R3">
        <f>COUNTIF(R6:R8766,"=Ok")</f>
        <v>365</v>
      </c>
      <c r="X3" s="31" t="s">
        <v>8812</v>
      </c>
      <c r="Y3" s="32">
        <f>MAX(E6:E8765)</f>
        <v>3.6070000000000002</v>
      </c>
      <c r="Z3" s="32">
        <f>MAX(L6:L8765)</f>
        <v>4.6680000000000001</v>
      </c>
      <c r="AA3" s="4" t="s">
        <v>8814</v>
      </c>
      <c r="AB3" s="30">
        <f>SUM(E6:E8765)/365</f>
        <v>11.946742465753443</v>
      </c>
      <c r="AC3" s="30">
        <f>SUM(L6:L8765)/365</f>
        <v>12.107852054794488</v>
      </c>
      <c r="AD3" s="4" t="s">
        <v>8772</v>
      </c>
      <c r="AG3" s="34">
        <v>1</v>
      </c>
    </row>
    <row r="4" spans="1:33" x14ac:dyDescent="0.45">
      <c r="E4" t="s">
        <v>8772</v>
      </c>
      <c r="G4" s="13" t="s">
        <v>8788</v>
      </c>
      <c r="H4" s="40" t="s">
        <v>8789</v>
      </c>
      <c r="I4" s="40" t="s">
        <v>8790</v>
      </c>
      <c r="J4" s="41" t="s">
        <v>8841</v>
      </c>
      <c r="K4" s="44"/>
      <c r="L4" s="13" t="s">
        <v>8842</v>
      </c>
      <c r="M4" s="13" t="s">
        <v>8843</v>
      </c>
      <c r="N4" s="13" t="s">
        <v>8844</v>
      </c>
      <c r="O4" s="13" t="s">
        <v>8845</v>
      </c>
      <c r="P4" s="13" t="s">
        <v>8846</v>
      </c>
      <c r="Q4" s="13" t="s">
        <v>8847</v>
      </c>
      <c r="R4" s="13" t="s">
        <v>8848</v>
      </c>
      <c r="S4" s="46" t="s">
        <v>8849</v>
      </c>
      <c r="T4" s="46"/>
      <c r="U4" s="46"/>
      <c r="V4" s="46"/>
      <c r="X4" s="33" t="s">
        <v>8813</v>
      </c>
      <c r="Y4" s="32">
        <f>AVERAGE(E6:E8765)</f>
        <v>0.49778093607306018</v>
      </c>
      <c r="Z4" s="32">
        <f>AVERAGE(L6:L8765)</f>
        <v>0.50449383561643701</v>
      </c>
      <c r="AA4" s="4" t="s">
        <v>8824</v>
      </c>
      <c r="AB4" s="30">
        <f>SUM(E6:E8765)/12</f>
        <v>363.38008333333391</v>
      </c>
      <c r="AC4" s="30">
        <f>SUM(L6:L8765)/12</f>
        <v>368.28049999999899</v>
      </c>
      <c r="AD4" s="4" t="s">
        <v>8772</v>
      </c>
    </row>
    <row r="5" spans="1:33" ht="27.4" customHeight="1" x14ac:dyDescent="0.45">
      <c r="A5" t="s">
        <v>9</v>
      </c>
      <c r="B5" t="s">
        <v>10</v>
      </c>
      <c r="E5" t="s">
        <v>8773</v>
      </c>
      <c r="G5" t="s">
        <v>8850</v>
      </c>
      <c r="H5" s="42" t="s">
        <v>8776</v>
      </c>
      <c r="I5" s="42" t="s">
        <v>8777</v>
      </c>
      <c r="J5" s="41" t="s">
        <v>8854</v>
      </c>
      <c r="K5" s="44"/>
      <c r="L5" t="s">
        <v>8797</v>
      </c>
      <c r="M5" t="s">
        <v>8823</v>
      </c>
      <c r="N5" t="s">
        <v>8871</v>
      </c>
      <c r="O5" t="s">
        <v>8771</v>
      </c>
      <c r="P5" t="s">
        <v>8779</v>
      </c>
      <c r="Q5" t="s">
        <v>8780</v>
      </c>
      <c r="S5" s="45" t="s">
        <v>8855</v>
      </c>
      <c r="T5" s="45" t="s">
        <v>8856</v>
      </c>
      <c r="U5" s="45" t="s">
        <v>8867</v>
      </c>
      <c r="V5" s="45" t="s">
        <v>8868</v>
      </c>
      <c r="X5" s="31"/>
    </row>
    <row r="6" spans="1:33" x14ac:dyDescent="0.45">
      <c r="A6" s="3" t="s">
        <v>11</v>
      </c>
      <c r="B6" s="4">
        <v>94.06</v>
      </c>
      <c r="D6" s="9" t="str">
        <f>VartojimasGamyba!J2</f>
        <v>2023-09-01-00</v>
      </c>
      <c r="E6" s="8">
        <f>VartojimasGamyba!G2</f>
        <v>0.124</v>
      </c>
      <c r="F6" s="11"/>
      <c r="G6" s="7">
        <f>I2+H6-I6</f>
        <v>4.862222222222222</v>
      </c>
      <c r="H6" s="7">
        <v>0</v>
      </c>
      <c r="I6" s="7">
        <v>0.13777777777777778</v>
      </c>
      <c r="J6" s="7">
        <v>0</v>
      </c>
      <c r="L6" s="7">
        <f>VartojimasGamyba!H2</f>
        <v>0</v>
      </c>
      <c r="M6" s="15">
        <f>E6+H6-I6*$J$2+J6-L6</f>
        <v>0</v>
      </c>
      <c r="N6" s="7">
        <f>M6*U6-J6*V6</f>
        <v>0</v>
      </c>
      <c r="O6" s="7">
        <f>(M6)*(B6+$Z$21)</f>
        <v>0</v>
      </c>
      <c r="R6" s="20" t="s">
        <v>8783</v>
      </c>
      <c r="S6" s="47">
        <f>M6+IF((L6-E6)&gt;0,(L6-E6),0)</f>
        <v>0</v>
      </c>
      <c r="T6" s="47">
        <f>IF(L6-E6&lt;0,0,L6-E6)</f>
        <v>0</v>
      </c>
      <c r="U6" s="47">
        <f>B6+$Z$21</f>
        <v>194.35000000000002</v>
      </c>
      <c r="V6" s="47">
        <f>B6+$Z$20</f>
        <v>82.48</v>
      </c>
      <c r="W6" s="11"/>
    </row>
    <row r="7" spans="1:33" x14ac:dyDescent="0.45">
      <c r="A7" s="4" t="s">
        <v>12</v>
      </c>
      <c r="B7" s="4">
        <v>98.9</v>
      </c>
      <c r="D7" s="9" t="str">
        <f>VartojimasGamyba!J3</f>
        <v>2023-09-01-01</v>
      </c>
      <c r="E7" s="8">
        <f>VartojimasGamyba!G3</f>
        <v>0.13900000000000001</v>
      </c>
      <c r="F7" s="11"/>
      <c r="G7" s="7">
        <f t="shared" ref="G7:G28" si="0">G6+H7-I7</f>
        <v>4.7077777777777774</v>
      </c>
      <c r="H7" s="7">
        <v>0</v>
      </c>
      <c r="I7" s="7">
        <v>0.15444444444444447</v>
      </c>
      <c r="J7" s="7">
        <v>0</v>
      </c>
      <c r="L7" s="7">
        <f>VartojimasGamyba!H3</f>
        <v>0</v>
      </c>
      <c r="M7" s="15">
        <f t="shared" ref="M7:M70" si="1">E7+H7-I7*$J$2+J7-L7</f>
        <v>0</v>
      </c>
      <c r="N7" s="7">
        <f t="shared" ref="N7:N70" si="2">M7*U7-J7*V7</f>
        <v>0</v>
      </c>
      <c r="O7" s="7">
        <f t="shared" ref="O7:O70" si="3">(M7)*(B7+$Z$21)</f>
        <v>0</v>
      </c>
      <c r="R7" s="7"/>
      <c r="S7" s="47">
        <f t="shared" ref="S7:S70" si="4">M7+IF((L7-E7)&gt;0,(L7-E7),0)</f>
        <v>0</v>
      </c>
      <c r="T7" s="47">
        <f t="shared" ref="T7:T70" si="5">IF(L7-E7&lt;0,0,L7-E7)</f>
        <v>0</v>
      </c>
      <c r="U7" s="47">
        <f t="shared" ref="U7:U70" si="6">B7+$Z$21</f>
        <v>199.19</v>
      </c>
      <c r="V7" s="47">
        <f t="shared" ref="V7:V70" si="7">B7+$Z$20</f>
        <v>87.320000000000007</v>
      </c>
      <c r="W7" s="11"/>
      <c r="X7" t="s">
        <v>8784</v>
      </c>
      <c r="Y7" s="24">
        <f>SUM(P6:P8767)/1000</f>
        <v>766.8523888100143</v>
      </c>
      <c r="Z7" t="s">
        <v>8774</v>
      </c>
      <c r="AA7" s="25" t="s">
        <v>8810</v>
      </c>
    </row>
    <row r="8" spans="1:33" x14ac:dyDescent="0.45">
      <c r="A8" s="4" t="s">
        <v>13</v>
      </c>
      <c r="B8" s="4">
        <v>95.97</v>
      </c>
      <c r="D8" s="9" t="str">
        <f>VartojimasGamyba!J4</f>
        <v>2023-09-01-02</v>
      </c>
      <c r="E8" s="8">
        <f>VartojimasGamyba!G4</f>
        <v>0.17599999999999999</v>
      </c>
      <c r="F8" s="11"/>
      <c r="G8" s="7">
        <f t="shared" si="0"/>
        <v>4.5122222222222215</v>
      </c>
      <c r="H8" s="7">
        <v>0</v>
      </c>
      <c r="I8" s="7">
        <v>0.19555555555555557</v>
      </c>
      <c r="J8" s="7">
        <v>0</v>
      </c>
      <c r="L8" s="7">
        <f>VartojimasGamyba!H4</f>
        <v>0</v>
      </c>
      <c r="M8" s="15">
        <f t="shared" si="1"/>
        <v>-2.7755575615628914E-17</v>
      </c>
      <c r="N8" s="7">
        <f t="shared" si="2"/>
        <v>-5.4473092703233303E-15</v>
      </c>
      <c r="O8" s="7">
        <f t="shared" si="3"/>
        <v>-5.4473092703233303E-15</v>
      </c>
      <c r="R8" s="7"/>
      <c r="S8" s="47">
        <f t="shared" si="4"/>
        <v>-2.7755575615628914E-17</v>
      </c>
      <c r="T8" s="47">
        <f t="shared" si="5"/>
        <v>0</v>
      </c>
      <c r="U8" s="47">
        <f t="shared" si="6"/>
        <v>196.26</v>
      </c>
      <c r="V8" s="47">
        <f t="shared" si="7"/>
        <v>84.39</v>
      </c>
      <c r="W8" s="11"/>
      <c r="X8" t="s">
        <v>8785</v>
      </c>
      <c r="Y8" s="24">
        <f>SUM(Q6:Q8767)/1000</f>
        <v>555.43359330312967</v>
      </c>
      <c r="Z8" t="s">
        <v>8774</v>
      </c>
      <c r="AA8" t="s">
        <v>8827</v>
      </c>
    </row>
    <row r="9" spans="1:33" x14ac:dyDescent="0.45">
      <c r="A9" s="4" t="s">
        <v>14</v>
      </c>
      <c r="B9" s="4">
        <v>93.29</v>
      </c>
      <c r="D9" s="9" t="str">
        <f>VartojimasGamyba!J5</f>
        <v>2023-09-01-03</v>
      </c>
      <c r="E9" s="8">
        <f>VartojimasGamyba!G5</f>
        <v>0.107</v>
      </c>
      <c r="F9" s="11"/>
      <c r="G9" s="7">
        <f t="shared" si="0"/>
        <v>4.3933333333333326</v>
      </c>
      <c r="H9" s="7">
        <v>0</v>
      </c>
      <c r="I9" s="7">
        <v>0.11888888888888888</v>
      </c>
      <c r="J9" s="7">
        <v>0</v>
      </c>
      <c r="L9" s="7">
        <f>VartojimasGamyba!H5</f>
        <v>0</v>
      </c>
      <c r="M9" s="15">
        <f t="shared" si="1"/>
        <v>0</v>
      </c>
      <c r="N9" s="7">
        <f t="shared" si="2"/>
        <v>0</v>
      </c>
      <c r="O9" s="7">
        <f t="shared" si="3"/>
        <v>0</v>
      </c>
      <c r="R9" s="7"/>
      <c r="S9" s="47">
        <f t="shared" si="4"/>
        <v>0</v>
      </c>
      <c r="T9" s="47">
        <f t="shared" si="5"/>
        <v>0</v>
      </c>
      <c r="U9" s="47">
        <f t="shared" si="6"/>
        <v>193.58</v>
      </c>
      <c r="V9" s="47">
        <f t="shared" si="7"/>
        <v>81.710000000000008</v>
      </c>
      <c r="W9" s="11"/>
      <c r="X9" s="25" t="s">
        <v>8817</v>
      </c>
      <c r="Y9" s="27">
        <f>SUMPRODUCT(B6:B8765,L6:L8765)*IF(AC2&gt;AB2,AB2/AC2,1)/1000-SUMPRODUCT(B6:B8765,E6:E8765)/1000</f>
        <v>-78.47728473860559</v>
      </c>
      <c r="Z9" s="25" t="s">
        <v>8774</v>
      </c>
      <c r="AA9" s="25" t="s">
        <v>8826</v>
      </c>
    </row>
    <row r="10" spans="1:33" x14ac:dyDescent="0.45">
      <c r="A10" s="4" t="s">
        <v>15</v>
      </c>
      <c r="B10" s="4">
        <v>92.64</v>
      </c>
      <c r="D10" s="9" t="str">
        <f>VartojimasGamyba!J6</f>
        <v>2023-09-01-04</v>
      </c>
      <c r="E10" s="8">
        <f>VartojimasGamyba!G6</f>
        <v>0.11899999999999999</v>
      </c>
      <c r="F10" s="11"/>
      <c r="G10" s="7">
        <f t="shared" si="0"/>
        <v>4.3322222222222218</v>
      </c>
      <c r="H10" s="7">
        <v>0</v>
      </c>
      <c r="I10" s="7">
        <v>6.1111111111111109E-2</v>
      </c>
      <c r="J10" s="7">
        <v>0</v>
      </c>
      <c r="L10" s="7">
        <f>VartojimasGamyba!H6</f>
        <v>6.4000000000000001E-2</v>
      </c>
      <c r="M10" s="15">
        <f t="shared" si="1"/>
        <v>0</v>
      </c>
      <c r="N10" s="7">
        <f t="shared" si="2"/>
        <v>0</v>
      </c>
      <c r="O10" s="7">
        <f t="shared" si="3"/>
        <v>0</v>
      </c>
      <c r="R10" s="7"/>
      <c r="S10" s="47">
        <f t="shared" si="4"/>
        <v>0</v>
      </c>
      <c r="T10" s="47">
        <f t="shared" si="5"/>
        <v>0</v>
      </c>
      <c r="U10" s="47">
        <f t="shared" si="6"/>
        <v>192.93</v>
      </c>
      <c r="V10" s="47">
        <f t="shared" si="7"/>
        <v>81.06</v>
      </c>
      <c r="W10" s="11"/>
    </row>
    <row r="11" spans="1:33" ht="18" x14ac:dyDescent="0.55000000000000004">
      <c r="A11" s="4" t="s">
        <v>16</v>
      </c>
      <c r="B11" s="4">
        <v>93.23</v>
      </c>
      <c r="D11" s="9" t="str">
        <f>VartojimasGamyba!J7</f>
        <v>2023-09-01-05</v>
      </c>
      <c r="E11" s="8">
        <f>VartojimasGamyba!G7</f>
        <v>8.5000000000000006E-2</v>
      </c>
      <c r="F11" s="11"/>
      <c r="G11" s="7">
        <f t="shared" si="0"/>
        <v>4.8972222222222221</v>
      </c>
      <c r="H11" s="7">
        <v>0.56500000000000006</v>
      </c>
      <c r="I11" s="7">
        <v>0</v>
      </c>
      <c r="J11" s="7">
        <v>0</v>
      </c>
      <c r="L11" s="7">
        <f>VartojimasGamyba!H7</f>
        <v>0.65</v>
      </c>
      <c r="M11" s="15">
        <f t="shared" si="1"/>
        <v>0</v>
      </c>
      <c r="N11" s="7">
        <f t="shared" si="2"/>
        <v>0</v>
      </c>
      <c r="O11" s="7">
        <f t="shared" si="3"/>
        <v>0</v>
      </c>
      <c r="R11" s="7"/>
      <c r="S11" s="47">
        <f t="shared" si="4"/>
        <v>0.56500000000000006</v>
      </c>
      <c r="T11" s="47">
        <f>IF(L11-E11&lt;0,0,L11-E11)</f>
        <v>0.56500000000000006</v>
      </c>
      <c r="U11" s="47">
        <f t="shared" si="6"/>
        <v>193.52</v>
      </c>
      <c r="V11" s="47">
        <f t="shared" si="7"/>
        <v>81.650000000000006</v>
      </c>
      <c r="W11" s="11"/>
      <c r="X11" s="48" t="s">
        <v>8809</v>
      </c>
      <c r="Y11" s="49">
        <f>Y8-Y7</f>
        <v>-211.41879550688463</v>
      </c>
      <c r="Z11" s="48" t="s">
        <v>8774</v>
      </c>
      <c r="AA11" s="25"/>
    </row>
    <row r="12" spans="1:33" x14ac:dyDescent="0.45">
      <c r="A12" s="4" t="s">
        <v>17</v>
      </c>
      <c r="B12" s="4">
        <v>96.67</v>
      </c>
      <c r="D12" s="9" t="str">
        <f>VartojimasGamyba!J8</f>
        <v>2023-09-01-06</v>
      </c>
      <c r="E12" s="8">
        <f>VartojimasGamyba!G8</f>
        <v>0</v>
      </c>
      <c r="F12" s="11"/>
      <c r="G12" s="7">
        <f t="shared" si="0"/>
        <v>6.0642222222222228</v>
      </c>
      <c r="H12" s="7">
        <v>1.1670000000000005</v>
      </c>
      <c r="I12" s="7">
        <v>0</v>
      </c>
      <c r="J12" s="7">
        <v>0</v>
      </c>
      <c r="L12" s="7">
        <f>VartojimasGamyba!H8</f>
        <v>1.167</v>
      </c>
      <c r="M12" s="15">
        <f t="shared" si="1"/>
        <v>0</v>
      </c>
      <c r="N12" s="7">
        <f t="shared" si="2"/>
        <v>0</v>
      </c>
      <c r="O12" s="7">
        <f t="shared" si="3"/>
        <v>0</v>
      </c>
      <c r="R12" s="7"/>
      <c r="S12" s="47">
        <f t="shared" si="4"/>
        <v>1.167</v>
      </c>
      <c r="T12" s="47">
        <f t="shared" si="5"/>
        <v>1.167</v>
      </c>
      <c r="U12" s="47">
        <f t="shared" si="6"/>
        <v>196.96</v>
      </c>
      <c r="V12" s="47">
        <f t="shared" si="7"/>
        <v>85.09</v>
      </c>
      <c r="W12" s="11"/>
    </row>
    <row r="13" spans="1:33" x14ac:dyDescent="0.45">
      <c r="A13" s="4" t="s">
        <v>18</v>
      </c>
      <c r="B13" s="4">
        <v>112.09</v>
      </c>
      <c r="D13" s="9" t="str">
        <f>VartojimasGamyba!J9</f>
        <v>2023-09-01-07</v>
      </c>
      <c r="E13" s="8">
        <f>VartojimasGamyba!G9</f>
        <v>5.0000000000000001E-3</v>
      </c>
      <c r="F13" s="11"/>
      <c r="G13" s="7">
        <f t="shared" si="0"/>
        <v>6.7252222222222233</v>
      </c>
      <c r="H13" s="7">
        <v>0.66100000000000014</v>
      </c>
      <c r="I13" s="7">
        <v>0</v>
      </c>
      <c r="J13" s="7">
        <v>0</v>
      </c>
      <c r="L13" s="7">
        <f>VartojimasGamyba!H9</f>
        <v>0.66600000000000004</v>
      </c>
      <c r="M13" s="15">
        <f t="shared" si="1"/>
        <v>0</v>
      </c>
      <c r="N13" s="7">
        <f t="shared" si="2"/>
        <v>0</v>
      </c>
      <c r="O13" s="7">
        <f t="shared" si="3"/>
        <v>0</v>
      </c>
      <c r="R13" s="7"/>
      <c r="S13" s="47">
        <f t="shared" si="4"/>
        <v>0.66100000000000003</v>
      </c>
      <c r="T13" s="47">
        <f t="shared" si="5"/>
        <v>0.66100000000000003</v>
      </c>
      <c r="U13" s="47">
        <f t="shared" si="6"/>
        <v>212.38</v>
      </c>
      <c r="V13" s="47">
        <f t="shared" si="7"/>
        <v>100.51</v>
      </c>
      <c r="W13" s="11"/>
      <c r="X13" s="36" t="s">
        <v>8818</v>
      </c>
      <c r="Y13" s="36" cm="1">
        <f t="array" ref="Y13">SUM(IF(P6:P8765&lt;&gt;Q6:Q8765,1,0))</f>
        <v>1460</v>
      </c>
      <c r="Z13" s="36" t="s">
        <v>8819</v>
      </c>
      <c r="AA13" s="36"/>
      <c r="AB13" s="36" t="s">
        <v>8831</v>
      </c>
      <c r="AC13" s="36"/>
      <c r="AD13" s="10">
        <v>4000</v>
      </c>
      <c r="AE13" s="36" t="s">
        <v>8832</v>
      </c>
    </row>
    <row r="14" spans="1:33" x14ac:dyDescent="0.45">
      <c r="A14" s="4" t="s">
        <v>19</v>
      </c>
      <c r="B14" s="4">
        <v>152.86000000000001</v>
      </c>
      <c r="D14" s="9" t="str">
        <f>VartojimasGamyba!J10</f>
        <v>2023-09-01-08</v>
      </c>
      <c r="E14" s="8">
        <f>VartojimasGamyba!G10</f>
        <v>0</v>
      </c>
      <c r="F14" s="11"/>
      <c r="G14" s="7">
        <f t="shared" si="0"/>
        <v>6.7252222222222233</v>
      </c>
      <c r="H14" s="7">
        <v>0</v>
      </c>
      <c r="I14" s="7">
        <v>0</v>
      </c>
      <c r="J14" s="7">
        <v>1.234</v>
      </c>
      <c r="L14" s="7">
        <f>VartojimasGamyba!H10</f>
        <v>1.234</v>
      </c>
      <c r="M14" s="15">
        <f t="shared" si="1"/>
        <v>0</v>
      </c>
      <c r="N14" s="7">
        <f t="shared" si="2"/>
        <v>-174.33951999999999</v>
      </c>
      <c r="O14" s="7">
        <f t="shared" si="3"/>
        <v>0</v>
      </c>
      <c r="R14" s="7"/>
      <c r="S14" s="47">
        <f t="shared" si="4"/>
        <v>1.234</v>
      </c>
      <c r="T14" s="47">
        <f t="shared" si="5"/>
        <v>1.234</v>
      </c>
      <c r="U14" s="47">
        <f t="shared" si="6"/>
        <v>253.15000000000003</v>
      </c>
      <c r="V14" s="47">
        <f t="shared" si="7"/>
        <v>141.28</v>
      </c>
      <c r="W14" s="11"/>
      <c r="X14" s="36" t="s">
        <v>8829</v>
      </c>
      <c r="Y14" s="37">
        <f>SUM(H6:H8765)/H2</f>
        <v>345.88520800000026</v>
      </c>
      <c r="Z14" s="36" t="s">
        <v>8830</v>
      </c>
      <c r="AA14" s="36"/>
      <c r="AB14" s="36"/>
      <c r="AC14" s="36"/>
      <c r="AD14" s="36"/>
      <c r="AE14" s="36"/>
    </row>
    <row r="15" spans="1:33" x14ac:dyDescent="0.45">
      <c r="A15" s="4" t="s">
        <v>20</v>
      </c>
      <c r="B15" s="4">
        <v>199.95</v>
      </c>
      <c r="D15" s="9" t="str">
        <f>VartojimasGamyba!J11</f>
        <v>2023-09-01-09</v>
      </c>
      <c r="E15" s="8">
        <f>VartojimasGamyba!G11</f>
        <v>0.18</v>
      </c>
      <c r="F15" s="11"/>
      <c r="G15" s="7">
        <f t="shared" si="0"/>
        <v>6.7252222222222233</v>
      </c>
      <c r="H15" s="7">
        <v>0</v>
      </c>
      <c r="I15" s="7">
        <v>0</v>
      </c>
      <c r="J15" s="7">
        <v>2.2169999999999996</v>
      </c>
      <c r="L15" s="7">
        <f>VartojimasGamyba!H11</f>
        <v>2.3969999999999998</v>
      </c>
      <c r="M15" s="15">
        <f t="shared" si="1"/>
        <v>0</v>
      </c>
      <c r="N15" s="7">
        <f t="shared" si="2"/>
        <v>-417.61628999999988</v>
      </c>
      <c r="O15" s="7">
        <f t="shared" si="3"/>
        <v>0</v>
      </c>
      <c r="R15" s="7"/>
      <c r="S15" s="47">
        <f t="shared" si="4"/>
        <v>2.2169999999999996</v>
      </c>
      <c r="T15" s="47">
        <f t="shared" si="5"/>
        <v>2.2169999999999996</v>
      </c>
      <c r="U15" s="47">
        <f t="shared" si="6"/>
        <v>300.24</v>
      </c>
      <c r="V15" s="47">
        <f t="shared" si="7"/>
        <v>188.36999999999998</v>
      </c>
      <c r="W15" s="11"/>
      <c r="X15" s="36" t="s">
        <v>8833</v>
      </c>
      <c r="Y15" s="38">
        <f>AD13/Y14</f>
        <v>11.564530391828717</v>
      </c>
      <c r="Z15" s="36" t="s">
        <v>8834</v>
      </c>
      <c r="AA15" s="36"/>
      <c r="AB15" s="36"/>
      <c r="AC15" s="36"/>
      <c r="AD15" s="36"/>
      <c r="AE15" s="36"/>
    </row>
    <row r="16" spans="1:33" x14ac:dyDescent="0.45">
      <c r="A16" s="4" t="s">
        <v>21</v>
      </c>
      <c r="B16" s="4">
        <v>160.82</v>
      </c>
      <c r="D16" s="9" t="str">
        <f>VartojimasGamyba!J12</f>
        <v>2023-09-01-10</v>
      </c>
      <c r="E16" s="8">
        <f>VartojimasGamyba!G12</f>
        <v>0.34699999999999998</v>
      </c>
      <c r="F16" s="11"/>
      <c r="G16" s="7">
        <f t="shared" si="0"/>
        <v>6.7252222222222233</v>
      </c>
      <c r="H16" s="7">
        <v>0</v>
      </c>
      <c r="I16" s="7">
        <v>0</v>
      </c>
      <c r="J16" s="7">
        <v>2.323</v>
      </c>
      <c r="L16" s="7">
        <f>VartojimasGamyba!H12</f>
        <v>2.67</v>
      </c>
      <c r="M16" s="15">
        <f t="shared" si="1"/>
        <v>0</v>
      </c>
      <c r="N16" s="7">
        <f t="shared" si="2"/>
        <v>-346.68451999999996</v>
      </c>
      <c r="O16" s="7">
        <f t="shared" si="3"/>
        <v>0</v>
      </c>
      <c r="R16" s="7"/>
      <c r="S16" s="47">
        <f t="shared" si="4"/>
        <v>2.323</v>
      </c>
      <c r="T16" s="47">
        <f t="shared" si="5"/>
        <v>2.323</v>
      </c>
      <c r="U16" s="47">
        <f t="shared" si="6"/>
        <v>261.11</v>
      </c>
      <c r="V16" s="47">
        <f t="shared" si="7"/>
        <v>149.23999999999998</v>
      </c>
      <c r="W16" s="11"/>
      <c r="X16" s="36" t="s">
        <v>8835</v>
      </c>
      <c r="Y16" s="39">
        <f>-Y7*Y15</f>
        <v>-8868.2877564398623</v>
      </c>
      <c r="Z16" s="36" t="s">
        <v>8836</v>
      </c>
      <c r="AA16" s="36"/>
      <c r="AB16" s="36"/>
      <c r="AC16" s="36"/>
      <c r="AD16" s="36"/>
      <c r="AE16" s="36"/>
    </row>
    <row r="17" spans="1:31" x14ac:dyDescent="0.45">
      <c r="A17" s="4" t="s">
        <v>22</v>
      </c>
      <c r="B17" s="4">
        <v>170.85</v>
      </c>
      <c r="D17" s="9" t="str">
        <f>VartojimasGamyba!J13</f>
        <v>2023-09-01-11</v>
      </c>
      <c r="E17" s="8">
        <f>VartojimasGamyba!G13</f>
        <v>9.7000000000000003E-2</v>
      </c>
      <c r="F17" s="11"/>
      <c r="G17" s="7">
        <f t="shared" si="0"/>
        <v>6.7252222222222233</v>
      </c>
      <c r="H17" s="7">
        <v>0</v>
      </c>
      <c r="I17" s="7">
        <v>-4.4408920985006262E-16</v>
      </c>
      <c r="J17" s="7">
        <v>1.655</v>
      </c>
      <c r="L17" s="7">
        <f>VartojimasGamyba!H13</f>
        <v>1.752</v>
      </c>
      <c r="M17" s="15">
        <f t="shared" si="1"/>
        <v>0</v>
      </c>
      <c r="N17" s="7">
        <f t="shared" si="2"/>
        <v>-263.59184999999997</v>
      </c>
      <c r="O17" s="7">
        <f t="shared" si="3"/>
        <v>0</v>
      </c>
      <c r="R17" s="7"/>
      <c r="S17" s="47">
        <f t="shared" si="4"/>
        <v>1.655</v>
      </c>
      <c r="T17" s="47">
        <f t="shared" si="5"/>
        <v>1.655</v>
      </c>
      <c r="U17" s="47">
        <f t="shared" si="6"/>
        <v>271.14</v>
      </c>
      <c r="V17" s="47">
        <f t="shared" si="7"/>
        <v>159.26999999999998</v>
      </c>
      <c r="W17" s="11"/>
    </row>
    <row r="18" spans="1:31" x14ac:dyDescent="0.45">
      <c r="A18" s="4" t="s">
        <v>23</v>
      </c>
      <c r="B18" s="4">
        <v>120</v>
      </c>
      <c r="D18" s="9" t="str">
        <f>VartojimasGamyba!J14</f>
        <v>2023-09-01-12</v>
      </c>
      <c r="E18" s="8">
        <f>VartojimasGamyba!G14</f>
        <v>2.5999999999999999E-2</v>
      </c>
      <c r="F18" s="11"/>
      <c r="G18" s="7">
        <f t="shared" si="0"/>
        <v>6.9001111111111122</v>
      </c>
      <c r="H18" s="7">
        <v>0.17488888888888876</v>
      </c>
      <c r="I18" s="7">
        <v>0</v>
      </c>
      <c r="J18" s="7">
        <v>0.67011111111111132</v>
      </c>
      <c r="L18" s="7">
        <f>VartojimasGamyba!H14</f>
        <v>0.871</v>
      </c>
      <c r="M18" s="15">
        <f t="shared" si="1"/>
        <v>0</v>
      </c>
      <c r="N18" s="7">
        <f t="shared" si="2"/>
        <v>-72.653446666666696</v>
      </c>
      <c r="O18" s="7">
        <f t="shared" si="3"/>
        <v>0</v>
      </c>
      <c r="R18" s="7"/>
      <c r="S18" s="47">
        <f t="shared" si="4"/>
        <v>0.84499999999999997</v>
      </c>
      <c r="T18" s="47">
        <f t="shared" si="5"/>
        <v>0.84499999999999997</v>
      </c>
      <c r="U18" s="47">
        <f t="shared" si="6"/>
        <v>220.29000000000002</v>
      </c>
      <c r="V18" s="47">
        <f t="shared" si="7"/>
        <v>108.42</v>
      </c>
      <c r="W18" s="11"/>
    </row>
    <row r="19" spans="1:31" x14ac:dyDescent="0.45">
      <c r="A19" s="4" t="s">
        <v>24</v>
      </c>
      <c r="B19" s="4">
        <v>92.02</v>
      </c>
      <c r="D19" s="9" t="str">
        <f>VartojimasGamyba!J15</f>
        <v>2023-09-01-13</v>
      </c>
      <c r="E19" s="8">
        <f>VartojimasGamyba!G15</f>
        <v>0.13200000000000001</v>
      </c>
      <c r="F19" s="11"/>
      <c r="G19" s="7">
        <f t="shared" si="0"/>
        <v>6.974111111111112</v>
      </c>
      <c r="H19" s="7">
        <v>7.3999999999999996E-2</v>
      </c>
      <c r="I19" s="7">
        <v>0</v>
      </c>
      <c r="J19" s="7">
        <v>0</v>
      </c>
      <c r="L19" s="7">
        <f>VartojimasGamyba!H15</f>
        <v>0.20599999999999999</v>
      </c>
      <c r="M19" s="15">
        <f t="shared" si="1"/>
        <v>0</v>
      </c>
      <c r="N19" s="7">
        <f t="shared" si="2"/>
        <v>0</v>
      </c>
      <c r="O19" s="7">
        <f t="shared" si="3"/>
        <v>0</v>
      </c>
      <c r="R19" s="7"/>
      <c r="S19" s="47">
        <f t="shared" si="4"/>
        <v>7.3999999999999982E-2</v>
      </c>
      <c r="T19" s="47">
        <f t="shared" si="5"/>
        <v>7.3999999999999982E-2</v>
      </c>
      <c r="U19" s="47">
        <f t="shared" si="6"/>
        <v>192.31</v>
      </c>
      <c r="V19" s="47">
        <f t="shared" si="7"/>
        <v>80.44</v>
      </c>
      <c r="W19" s="11"/>
    </row>
    <row r="20" spans="1:31" x14ac:dyDescent="0.45">
      <c r="A20" s="4" t="s">
        <v>25</v>
      </c>
      <c r="B20" s="4">
        <v>88.9</v>
      </c>
      <c r="D20" s="9" t="str">
        <f>VartojimasGamyba!J16</f>
        <v>2023-09-01-14</v>
      </c>
      <c r="E20" s="8">
        <f>VartojimasGamyba!G16</f>
        <v>7.5999999999999998E-2</v>
      </c>
      <c r="F20" s="11"/>
      <c r="G20" s="7">
        <f t="shared" si="0"/>
        <v>7.1111111111111125</v>
      </c>
      <c r="H20" s="7">
        <v>0.13700000000000007</v>
      </c>
      <c r="I20" s="7">
        <v>0</v>
      </c>
      <c r="J20" s="7">
        <v>0</v>
      </c>
      <c r="L20" s="7">
        <f>VartojimasGamyba!H16</f>
        <v>0.21299999999999999</v>
      </c>
      <c r="M20" s="15">
        <f t="shared" si="1"/>
        <v>0</v>
      </c>
      <c r="N20" s="7">
        <f t="shared" si="2"/>
        <v>0</v>
      </c>
      <c r="O20" s="7">
        <f t="shared" si="3"/>
        <v>0</v>
      </c>
      <c r="R20" s="7"/>
      <c r="S20" s="47">
        <f t="shared" si="4"/>
        <v>0.13700000000000001</v>
      </c>
      <c r="T20" s="47">
        <f t="shared" si="5"/>
        <v>0.13700000000000001</v>
      </c>
      <c r="U20" s="47">
        <f t="shared" si="6"/>
        <v>189.19</v>
      </c>
      <c r="V20" s="47">
        <f t="shared" si="7"/>
        <v>77.320000000000007</v>
      </c>
      <c r="W20" s="11"/>
      <c r="X20" s="55" t="s">
        <v>8868</v>
      </c>
      <c r="Y20" s="54" t="s">
        <v>8864</v>
      </c>
      <c r="Z20" s="10">
        <f>-0.01158*1000</f>
        <v>-11.58</v>
      </c>
      <c r="AA20" s="54" t="s">
        <v>8866</v>
      </c>
    </row>
    <row r="21" spans="1:31" x14ac:dyDescent="0.45">
      <c r="A21" s="4" t="s">
        <v>26</v>
      </c>
      <c r="B21" s="4">
        <v>88.82</v>
      </c>
      <c r="D21" s="9" t="str">
        <f>VartojimasGamyba!J17</f>
        <v>2023-09-01-15</v>
      </c>
      <c r="E21" s="8">
        <f>VartojimasGamyba!G17</f>
        <v>0.26</v>
      </c>
      <c r="F21" s="11"/>
      <c r="G21" s="7">
        <f t="shared" si="0"/>
        <v>6.8800000000000008</v>
      </c>
      <c r="H21" s="7">
        <v>0</v>
      </c>
      <c r="I21" s="7">
        <v>0.23111111111111132</v>
      </c>
      <c r="J21" s="7">
        <v>0</v>
      </c>
      <c r="L21" s="7">
        <f>VartojimasGamyba!H17</f>
        <v>5.1999999999999998E-2</v>
      </c>
      <c r="M21" s="15">
        <f t="shared" si="1"/>
        <v>-1.7347234759768071E-16</v>
      </c>
      <c r="N21" s="7">
        <f t="shared" si="2"/>
        <v>-3.2805355654197399E-14</v>
      </c>
      <c r="O21" s="7">
        <f t="shared" si="3"/>
        <v>-3.2805355654197399E-14</v>
      </c>
      <c r="R21" s="7"/>
      <c r="S21" s="47">
        <f t="shared" si="4"/>
        <v>-1.7347234759768071E-16</v>
      </c>
      <c r="T21" s="47">
        <f t="shared" si="5"/>
        <v>0</v>
      </c>
      <c r="U21" s="47">
        <f t="shared" si="6"/>
        <v>189.11</v>
      </c>
      <c r="V21" s="47">
        <f t="shared" si="7"/>
        <v>77.239999999999995</v>
      </c>
      <c r="W21" s="11"/>
      <c r="X21" s="55" t="s">
        <v>8867</v>
      </c>
      <c r="Y21" s="54" t="s">
        <v>8865</v>
      </c>
      <c r="Z21" s="10">
        <f>0.10029*1000</f>
        <v>100.29</v>
      </c>
      <c r="AA21" s="54" t="s">
        <v>8866</v>
      </c>
    </row>
    <row r="22" spans="1:31" x14ac:dyDescent="0.45">
      <c r="A22" s="4" t="s">
        <v>27</v>
      </c>
      <c r="B22" s="4">
        <v>91.59</v>
      </c>
      <c r="D22" s="9" t="str">
        <f>VartojimasGamyba!J18</f>
        <v>2023-09-01-16</v>
      </c>
      <c r="E22" s="8">
        <f>VartojimasGamyba!G18</f>
        <v>0.19900000000000001</v>
      </c>
      <c r="F22" s="11"/>
      <c r="G22" s="7">
        <f t="shared" si="0"/>
        <v>6.6588888888888897</v>
      </c>
      <c r="H22" s="7">
        <v>0</v>
      </c>
      <c r="I22" s="7">
        <v>0.22111111111111112</v>
      </c>
      <c r="J22" s="7">
        <v>0</v>
      </c>
      <c r="L22" s="7">
        <f>VartojimasGamyba!H18</f>
        <v>0</v>
      </c>
      <c r="M22" s="15">
        <f t="shared" si="1"/>
        <v>0</v>
      </c>
      <c r="N22" s="7">
        <f t="shared" si="2"/>
        <v>0</v>
      </c>
      <c r="O22" s="7">
        <f t="shared" si="3"/>
        <v>0</v>
      </c>
      <c r="R22" s="7"/>
      <c r="S22" s="47">
        <f t="shared" si="4"/>
        <v>0</v>
      </c>
      <c r="T22" s="47">
        <f t="shared" si="5"/>
        <v>0</v>
      </c>
      <c r="U22" s="47">
        <f t="shared" si="6"/>
        <v>191.88</v>
      </c>
      <c r="V22" s="47">
        <f t="shared" si="7"/>
        <v>80.010000000000005</v>
      </c>
      <c r="W22" s="11"/>
      <c r="X22" s="52"/>
    </row>
    <row r="23" spans="1:31" x14ac:dyDescent="0.45">
      <c r="A23" s="4" t="s">
        <v>28</v>
      </c>
      <c r="B23" s="4">
        <v>94.33</v>
      </c>
      <c r="D23" s="9" t="str">
        <f>VartojimasGamyba!J19</f>
        <v>2023-09-01-17</v>
      </c>
      <c r="E23" s="8">
        <f>VartojimasGamyba!G19</f>
        <v>0.2</v>
      </c>
      <c r="F23" s="11"/>
      <c r="G23" s="7">
        <f t="shared" si="0"/>
        <v>6.4366666666666674</v>
      </c>
      <c r="H23" s="7">
        <v>0</v>
      </c>
      <c r="I23" s="7">
        <v>0.22222222222222224</v>
      </c>
      <c r="J23" s="7">
        <v>0</v>
      </c>
      <c r="L23" s="7">
        <f>VartojimasGamyba!H19</f>
        <v>0</v>
      </c>
      <c r="M23" s="15">
        <f t="shared" si="1"/>
        <v>0</v>
      </c>
      <c r="N23" s="7">
        <f t="shared" si="2"/>
        <v>0</v>
      </c>
      <c r="O23" s="7">
        <f t="shared" si="3"/>
        <v>0</v>
      </c>
      <c r="R23" s="7"/>
      <c r="S23" s="47">
        <f t="shared" si="4"/>
        <v>0</v>
      </c>
      <c r="T23" s="47">
        <f t="shared" si="5"/>
        <v>0</v>
      </c>
      <c r="U23" s="47">
        <f t="shared" si="6"/>
        <v>194.62</v>
      </c>
      <c r="V23" s="47">
        <f t="shared" si="7"/>
        <v>82.75</v>
      </c>
      <c r="W23" s="11"/>
      <c r="X23" s="52"/>
    </row>
    <row r="24" spans="1:31" x14ac:dyDescent="0.45">
      <c r="A24" s="4" t="s">
        <v>29</v>
      </c>
      <c r="B24" s="4">
        <v>145.19999999999999</v>
      </c>
      <c r="D24" s="9" t="str">
        <f>VartojimasGamyba!J20</f>
        <v>2023-09-01-18</v>
      </c>
      <c r="E24" s="8">
        <f>VartojimasGamyba!G20</f>
        <v>0.24399999999999999</v>
      </c>
      <c r="F24" s="11"/>
      <c r="G24" s="7">
        <f t="shared" si="0"/>
        <v>6.1655555555555566</v>
      </c>
      <c r="H24" s="7">
        <v>0</v>
      </c>
      <c r="I24" s="7">
        <v>0.27111111111111114</v>
      </c>
      <c r="J24" s="7">
        <v>0</v>
      </c>
      <c r="L24" s="7">
        <f>VartojimasGamyba!H20</f>
        <v>0</v>
      </c>
      <c r="M24" s="15">
        <f t="shared" si="1"/>
        <v>-2.7755575615628914E-17</v>
      </c>
      <c r="N24" s="7">
        <f t="shared" si="2"/>
        <v>-6.8137162578807422E-15</v>
      </c>
      <c r="O24" s="7">
        <f t="shared" si="3"/>
        <v>-6.8137162578807422E-15</v>
      </c>
      <c r="R24" s="7"/>
      <c r="S24" s="47">
        <f t="shared" si="4"/>
        <v>-2.7755575615628914E-17</v>
      </c>
      <c r="T24" s="47">
        <f t="shared" si="5"/>
        <v>0</v>
      </c>
      <c r="U24" s="47">
        <f t="shared" si="6"/>
        <v>245.49</v>
      </c>
      <c r="V24" s="47">
        <f t="shared" si="7"/>
        <v>133.61999999999998</v>
      </c>
      <c r="W24" s="11"/>
    </row>
    <row r="25" spans="1:31" x14ac:dyDescent="0.45">
      <c r="A25" s="4" t="s">
        <v>30</v>
      </c>
      <c r="B25" s="4">
        <v>148.76</v>
      </c>
      <c r="D25" s="9" t="str">
        <f>VartojimasGamyba!J21</f>
        <v>2023-09-01-19</v>
      </c>
      <c r="E25" s="8">
        <f>VartojimasGamyba!G21</f>
        <v>0.26200000000000001</v>
      </c>
      <c r="F25" s="11"/>
      <c r="G25" s="7">
        <f t="shared" si="0"/>
        <v>5.8744444444444452</v>
      </c>
      <c r="H25" s="7">
        <v>0</v>
      </c>
      <c r="I25" s="7">
        <v>0.29111111111111115</v>
      </c>
      <c r="J25" s="7">
        <v>0</v>
      </c>
      <c r="L25" s="7">
        <f>VartojimasGamyba!H21</f>
        <v>0</v>
      </c>
      <c r="M25" s="15">
        <f t="shared" si="1"/>
        <v>-5.5511151231257827E-17</v>
      </c>
      <c r="N25" s="7">
        <f t="shared" si="2"/>
        <v>-1.3825052214144762E-14</v>
      </c>
      <c r="O25" s="7">
        <f t="shared" si="3"/>
        <v>-1.3825052214144762E-14</v>
      </c>
      <c r="R25" s="7"/>
      <c r="S25" s="47">
        <f t="shared" si="4"/>
        <v>-5.5511151231257827E-17</v>
      </c>
      <c r="T25" s="47">
        <f t="shared" si="5"/>
        <v>0</v>
      </c>
      <c r="U25" s="47">
        <f t="shared" si="6"/>
        <v>249.05</v>
      </c>
      <c r="V25" s="47">
        <f t="shared" si="7"/>
        <v>137.17999999999998</v>
      </c>
      <c r="W25" s="11"/>
      <c r="X25" s="53"/>
      <c r="AE25">
        <v>1.158E-2</v>
      </c>
    </row>
    <row r="26" spans="1:31" x14ac:dyDescent="0.45">
      <c r="A26" s="4" t="s">
        <v>31</v>
      </c>
      <c r="B26" s="4">
        <v>199.14</v>
      </c>
      <c r="D26" s="9" t="str">
        <f>VartojimasGamyba!J22</f>
        <v>2023-09-01-20</v>
      </c>
      <c r="E26" s="8">
        <f>VartojimasGamyba!G22</f>
        <v>0.17599999999999999</v>
      </c>
      <c r="F26" s="11"/>
      <c r="G26" s="7">
        <f t="shared" si="0"/>
        <v>5.6788888888888893</v>
      </c>
      <c r="H26" s="7">
        <v>0</v>
      </c>
      <c r="I26" s="7">
        <v>0.19555555555555554</v>
      </c>
      <c r="J26" s="7">
        <v>0</v>
      </c>
      <c r="L26" s="7">
        <f>VartojimasGamyba!H22</f>
        <v>0</v>
      </c>
      <c r="M26" s="15">
        <f t="shared" si="1"/>
        <v>0</v>
      </c>
      <c r="N26" s="7">
        <f t="shared" si="2"/>
        <v>0</v>
      </c>
      <c r="O26" s="7">
        <f t="shared" si="3"/>
        <v>0</v>
      </c>
      <c r="P26" s="7" t="s">
        <v>8873</v>
      </c>
      <c r="R26" s="7"/>
      <c r="S26" s="47">
        <f t="shared" si="4"/>
        <v>0</v>
      </c>
      <c r="T26" s="47">
        <f t="shared" si="5"/>
        <v>0</v>
      </c>
      <c r="U26" s="47">
        <f t="shared" si="6"/>
        <v>299.43</v>
      </c>
      <c r="V26" s="47">
        <f t="shared" si="7"/>
        <v>187.55999999999997</v>
      </c>
      <c r="W26" s="11"/>
      <c r="AE26">
        <f>AE25*1000</f>
        <v>11.58</v>
      </c>
    </row>
    <row r="27" spans="1:31" x14ac:dyDescent="0.45">
      <c r="A27" s="4" t="s">
        <v>32</v>
      </c>
      <c r="B27" s="4">
        <v>180.43</v>
      </c>
      <c r="D27" s="9" t="str">
        <f>VartojimasGamyba!J23</f>
        <v>2023-09-01-21</v>
      </c>
      <c r="E27" s="8">
        <f>VartojimasGamyba!G23</f>
        <v>0.23200000000000001</v>
      </c>
      <c r="F27" s="11"/>
      <c r="G27" s="7">
        <f t="shared" si="0"/>
        <v>5.4211111111111112</v>
      </c>
      <c r="H27" s="7">
        <v>0</v>
      </c>
      <c r="I27" s="7">
        <v>0.25777777777777783</v>
      </c>
      <c r="J27" s="7">
        <v>0</v>
      </c>
      <c r="L27" s="7">
        <f>VartojimasGamyba!H23</f>
        <v>0</v>
      </c>
      <c r="M27" s="15">
        <f t="shared" si="1"/>
        <v>-2.7755575615628914E-17</v>
      </c>
      <c r="N27" s="7">
        <f>M27*U27-J27*V27</f>
        <v>-7.7915451868193494E-15</v>
      </c>
      <c r="O27" s="7">
        <f t="shared" si="3"/>
        <v>-7.7915451868193494E-15</v>
      </c>
      <c r="P27" s="7">
        <f>SUM(N6:N29)</f>
        <v>-1274.8856266666667</v>
      </c>
      <c r="R27" s="7"/>
      <c r="S27" s="47">
        <f t="shared" si="4"/>
        <v>-2.7755575615628914E-17</v>
      </c>
      <c r="T27" s="47">
        <f t="shared" si="5"/>
        <v>0</v>
      </c>
      <c r="U27" s="47">
        <f t="shared" si="6"/>
        <v>280.72000000000003</v>
      </c>
      <c r="V27" s="47">
        <f t="shared" si="7"/>
        <v>168.85</v>
      </c>
      <c r="W27" s="11"/>
    </row>
    <row r="28" spans="1:31" x14ac:dyDescent="0.45">
      <c r="A28" s="4" t="s">
        <v>33</v>
      </c>
      <c r="B28" s="4">
        <v>131.96</v>
      </c>
      <c r="D28" s="9" t="str">
        <f>VartojimasGamyba!J24</f>
        <v>2023-09-01-22</v>
      </c>
      <c r="E28" s="8">
        <f>VartojimasGamyba!G24</f>
        <v>0.246</v>
      </c>
      <c r="F28" s="11"/>
      <c r="G28" s="7">
        <f t="shared" si="0"/>
        <v>5.1477777777777778</v>
      </c>
      <c r="H28" s="7">
        <v>0</v>
      </c>
      <c r="I28" s="7">
        <v>0.27333333333333332</v>
      </c>
      <c r="J28" s="7">
        <v>0</v>
      </c>
      <c r="L28" s="7">
        <f>VartojimasGamyba!H24</f>
        <v>0</v>
      </c>
      <c r="M28" s="15">
        <f t="shared" si="1"/>
        <v>0</v>
      </c>
      <c r="N28" s="7">
        <f t="shared" si="2"/>
        <v>0</v>
      </c>
      <c r="O28" s="7">
        <f t="shared" si="3"/>
        <v>0</v>
      </c>
      <c r="P28" s="7" t="s">
        <v>8872</v>
      </c>
      <c r="R28" s="7"/>
      <c r="S28" s="47">
        <f t="shared" si="4"/>
        <v>0</v>
      </c>
      <c r="T28" s="47">
        <f t="shared" si="5"/>
        <v>0</v>
      </c>
      <c r="U28" s="47">
        <f t="shared" si="6"/>
        <v>232.25</v>
      </c>
      <c r="V28" s="47">
        <f t="shared" si="7"/>
        <v>120.38000000000001</v>
      </c>
      <c r="W28" s="11"/>
    </row>
    <row r="29" spans="1:31" x14ac:dyDescent="0.45">
      <c r="A29" s="4" t="s">
        <v>34</v>
      </c>
      <c r="B29" s="4">
        <v>118.56</v>
      </c>
      <c r="D29" s="9" t="str">
        <f>VartojimasGamyba!J25</f>
        <v>2023-09-01-23</v>
      </c>
      <c r="E29" s="8">
        <f>VartojimasGamyba!G25</f>
        <v>0.13300000000000001</v>
      </c>
      <c r="F29" s="11"/>
      <c r="G29" s="7">
        <f>G28+H29-I29</f>
        <v>5</v>
      </c>
      <c r="H29" s="7">
        <v>0</v>
      </c>
      <c r="I29" s="7">
        <v>0.14777777777777779</v>
      </c>
      <c r="J29" s="7">
        <v>0</v>
      </c>
      <c r="L29" s="7">
        <f>VartojimasGamyba!H25</f>
        <v>0</v>
      </c>
      <c r="M29" s="15">
        <f t="shared" si="1"/>
        <v>0</v>
      </c>
      <c r="N29" s="7">
        <f t="shared" si="2"/>
        <v>0</v>
      </c>
      <c r="O29" s="7">
        <f t="shared" si="3"/>
        <v>0</v>
      </c>
      <c r="P29" s="7">
        <f>SUM(O6:O29)</f>
        <v>-6.6682978583365574E-14</v>
      </c>
      <c r="Q29" s="7">
        <f>SUMPRODUCT(B6:B29,E6:E29)+SUM(E6:E29)*$Z$21-SUMPRODUCT(B6:B29,L6:L29)+SUM(L6:L29)*ABS($Z$20)</f>
        <v>-839.91848000000005</v>
      </c>
      <c r="R29" s="7"/>
      <c r="S29" s="47">
        <f t="shared" si="4"/>
        <v>0</v>
      </c>
      <c r="T29" s="47">
        <f t="shared" si="5"/>
        <v>0</v>
      </c>
      <c r="U29" s="47">
        <f t="shared" si="6"/>
        <v>218.85000000000002</v>
      </c>
      <c r="V29" s="47">
        <f t="shared" si="7"/>
        <v>106.98</v>
      </c>
      <c r="W29" s="11">
        <f>IF(P29&lt;&gt;Q29,1,0)</f>
        <v>1</v>
      </c>
    </row>
    <row r="30" spans="1:31" x14ac:dyDescent="0.45">
      <c r="A30" s="5" t="s">
        <v>35</v>
      </c>
      <c r="B30" s="5">
        <v>89.22</v>
      </c>
      <c r="D30" s="1" t="str">
        <f>VartojimasGamyba!J26</f>
        <v>2023-09-02-00</v>
      </c>
      <c r="E30" s="7">
        <f>VartojimasGamyba!G26</f>
        <v>0.16500000000000001</v>
      </c>
      <c r="F30" s="11"/>
      <c r="G30" s="12">
        <f>G29+H30-I30</f>
        <v>4.8166666666666664</v>
      </c>
      <c r="H30" s="12">
        <v>0</v>
      </c>
      <c r="I30" s="12">
        <v>0.18333333333333335</v>
      </c>
      <c r="J30" s="12">
        <v>0</v>
      </c>
      <c r="K30" s="12"/>
      <c r="L30" s="12">
        <f>VartojimasGamyba!H26</f>
        <v>0</v>
      </c>
      <c r="M30" s="19">
        <f>E30+H30-I30*$J$2+J30-L30</f>
        <v>0</v>
      </c>
      <c r="N30" s="7">
        <f t="shared" si="2"/>
        <v>0</v>
      </c>
      <c r="O30" s="7">
        <f t="shared" si="3"/>
        <v>0</v>
      </c>
      <c r="R30" s="20" t="s">
        <v>8783</v>
      </c>
      <c r="S30" s="47">
        <f t="shared" si="4"/>
        <v>0</v>
      </c>
      <c r="T30" s="47">
        <f t="shared" si="5"/>
        <v>0</v>
      </c>
      <c r="U30" s="47">
        <f t="shared" si="6"/>
        <v>189.51</v>
      </c>
      <c r="V30" s="47">
        <f t="shared" si="7"/>
        <v>77.64</v>
      </c>
      <c r="W30" s="11"/>
    </row>
    <row r="31" spans="1:31" x14ac:dyDescent="0.45">
      <c r="A31" s="5" t="s">
        <v>36</v>
      </c>
      <c r="B31" s="5">
        <v>40</v>
      </c>
      <c r="D31" s="1" t="str">
        <f>VartojimasGamyba!J27</f>
        <v>2023-09-02-01</v>
      </c>
      <c r="E31" s="7">
        <f>VartojimasGamyba!G27</f>
        <v>0.121</v>
      </c>
      <c r="F31" s="11"/>
      <c r="G31" s="12">
        <f t="shared" ref="G31:G53" si="8">G30+H31-I31</f>
        <v>4.6822222222222223</v>
      </c>
      <c r="H31" s="12">
        <v>0</v>
      </c>
      <c r="I31" s="12">
        <v>0.13444444444444445</v>
      </c>
      <c r="J31" s="12">
        <v>0</v>
      </c>
      <c r="K31" s="12"/>
      <c r="L31" s="12">
        <f>VartojimasGamyba!H27</f>
        <v>0</v>
      </c>
      <c r="M31" s="19">
        <f>E31+H31-I31*$J$2+J31-L31</f>
        <v>-1.3877787807814457E-17</v>
      </c>
      <c r="N31" s="7">
        <f t="shared" si="2"/>
        <v>-1.9469148515582904E-15</v>
      </c>
      <c r="O31" s="7">
        <f t="shared" si="3"/>
        <v>-1.9469148515582904E-15</v>
      </c>
      <c r="R31" s="7"/>
      <c r="S31" s="47">
        <f t="shared" si="4"/>
        <v>-1.3877787807814457E-17</v>
      </c>
      <c r="T31" s="47">
        <f t="shared" si="5"/>
        <v>0</v>
      </c>
      <c r="U31" s="47">
        <f t="shared" si="6"/>
        <v>140.29000000000002</v>
      </c>
      <c r="V31" s="47">
        <f t="shared" si="7"/>
        <v>28.42</v>
      </c>
      <c r="W31" s="11"/>
    </row>
    <row r="32" spans="1:31" x14ac:dyDescent="0.45">
      <c r="A32" s="5" t="s">
        <v>37</v>
      </c>
      <c r="B32" s="5">
        <v>38.6</v>
      </c>
      <c r="D32" s="1" t="str">
        <f>VartojimasGamyba!J28</f>
        <v>2023-09-02-02</v>
      </c>
      <c r="E32" s="7">
        <f>VartojimasGamyba!G28</f>
        <v>0.16200000000000001</v>
      </c>
      <c r="F32" s="11"/>
      <c r="G32" s="12">
        <f t="shared" si="8"/>
        <v>4.5022222222222226</v>
      </c>
      <c r="H32" s="12">
        <v>0</v>
      </c>
      <c r="I32" s="12">
        <v>0.18000000000000002</v>
      </c>
      <c r="J32" s="12">
        <v>0</v>
      </c>
      <c r="K32" s="12"/>
      <c r="L32" s="12">
        <f>VartojimasGamyba!H28</f>
        <v>0</v>
      </c>
      <c r="M32" s="19">
        <f t="shared" si="1"/>
        <v>-2.7755575615628914E-17</v>
      </c>
      <c r="N32" s="7">
        <f t="shared" si="2"/>
        <v>-3.8549718972547002E-15</v>
      </c>
      <c r="O32" s="7">
        <f t="shared" si="3"/>
        <v>-3.8549718972547002E-15</v>
      </c>
      <c r="R32" s="7"/>
      <c r="S32" s="47">
        <f t="shared" si="4"/>
        <v>-2.7755575615628914E-17</v>
      </c>
      <c r="T32" s="47">
        <f t="shared" si="5"/>
        <v>0</v>
      </c>
      <c r="U32" s="47">
        <f t="shared" si="6"/>
        <v>138.89000000000001</v>
      </c>
      <c r="V32" s="47">
        <f t="shared" si="7"/>
        <v>27.020000000000003</v>
      </c>
      <c r="W32" s="11"/>
    </row>
    <row r="33" spans="1:23" x14ac:dyDescent="0.45">
      <c r="A33" s="5" t="s">
        <v>38</v>
      </c>
      <c r="B33" s="5">
        <v>34.96</v>
      </c>
      <c r="D33" s="1" t="str">
        <f>VartojimasGamyba!J29</f>
        <v>2023-09-02-03</v>
      </c>
      <c r="E33" s="7">
        <f>VartojimasGamyba!G29</f>
        <v>0.28799999999999998</v>
      </c>
      <c r="F33" s="11"/>
      <c r="G33" s="12">
        <f t="shared" si="8"/>
        <v>4.1822222222222223</v>
      </c>
      <c r="H33" s="12">
        <v>0</v>
      </c>
      <c r="I33" s="12">
        <v>0.32</v>
      </c>
      <c r="J33" s="12">
        <v>0</v>
      </c>
      <c r="K33" s="12"/>
      <c r="L33" s="12">
        <f>VartojimasGamyba!H29</f>
        <v>0</v>
      </c>
      <c r="M33" s="19">
        <f t="shared" si="1"/>
        <v>-5.5511151231257827E-17</v>
      </c>
      <c r="N33" s="7">
        <f t="shared" si="2"/>
        <v>-7.5078832040276211E-15</v>
      </c>
      <c r="O33" s="7">
        <f t="shared" si="3"/>
        <v>-7.5078832040276211E-15</v>
      </c>
      <c r="R33" s="7"/>
      <c r="S33" s="47">
        <f t="shared" si="4"/>
        <v>-5.5511151231257827E-17</v>
      </c>
      <c r="T33" s="47">
        <f t="shared" si="5"/>
        <v>0</v>
      </c>
      <c r="U33" s="47">
        <f t="shared" si="6"/>
        <v>135.25</v>
      </c>
      <c r="V33" s="47">
        <f t="shared" si="7"/>
        <v>23.380000000000003</v>
      </c>
      <c r="W33" s="11"/>
    </row>
    <row r="34" spans="1:23" x14ac:dyDescent="0.45">
      <c r="A34" s="5" t="s">
        <v>39</v>
      </c>
      <c r="B34" s="5">
        <v>32.33</v>
      </c>
      <c r="D34" s="1" t="str">
        <f>VartojimasGamyba!J30</f>
        <v>2023-09-02-04</v>
      </c>
      <c r="E34" s="7">
        <f>VartojimasGamyba!G30</f>
        <v>0.19800000000000001</v>
      </c>
      <c r="F34" s="11"/>
      <c r="G34" s="12">
        <f t="shared" si="8"/>
        <v>4.01</v>
      </c>
      <c r="H34" s="12">
        <v>0</v>
      </c>
      <c r="I34" s="12">
        <v>0.17222222222222222</v>
      </c>
      <c r="J34" s="12">
        <v>0</v>
      </c>
      <c r="K34" s="12"/>
      <c r="L34" s="12">
        <f>VartojimasGamyba!H30</f>
        <v>4.2999999999999997E-2</v>
      </c>
      <c r="M34" s="19">
        <f t="shared" si="1"/>
        <v>0</v>
      </c>
      <c r="N34" s="7">
        <f t="shared" si="2"/>
        <v>0</v>
      </c>
      <c r="O34" s="7">
        <f t="shared" si="3"/>
        <v>0</v>
      </c>
      <c r="R34" s="7"/>
      <c r="S34" s="47">
        <f t="shared" si="4"/>
        <v>0</v>
      </c>
      <c r="T34" s="47">
        <f t="shared" si="5"/>
        <v>0</v>
      </c>
      <c r="U34" s="47">
        <f t="shared" si="6"/>
        <v>132.62</v>
      </c>
      <c r="V34" s="47">
        <f t="shared" si="7"/>
        <v>20.75</v>
      </c>
      <c r="W34" s="11"/>
    </row>
    <row r="35" spans="1:23" x14ac:dyDescent="0.45">
      <c r="A35" s="5" t="s">
        <v>40</v>
      </c>
      <c r="B35" s="5">
        <v>35.229999999999997</v>
      </c>
      <c r="D35" s="1" t="str">
        <f>VartojimasGamyba!J31</f>
        <v>2023-09-02-05</v>
      </c>
      <c r="E35" s="7">
        <f>VartojimasGamyba!G31</f>
        <v>0.33500000000000002</v>
      </c>
      <c r="F35" s="11"/>
      <c r="G35" s="12">
        <f t="shared" si="8"/>
        <v>3.7055555555555553</v>
      </c>
      <c r="H35" s="12">
        <v>0</v>
      </c>
      <c r="I35" s="12">
        <v>0.30444444444444441</v>
      </c>
      <c r="J35" s="12">
        <v>0</v>
      </c>
      <c r="K35" s="12"/>
      <c r="L35" s="12">
        <f>VartojimasGamyba!H31</f>
        <v>6.0999999999999999E-2</v>
      </c>
      <c r="M35" s="19">
        <f t="shared" si="1"/>
        <v>5.5511151231257827E-17</v>
      </c>
      <c r="N35" s="7">
        <f t="shared" si="2"/>
        <v>7.5228712148600613E-15</v>
      </c>
      <c r="O35" s="7">
        <f t="shared" si="3"/>
        <v>7.5228712148600613E-15</v>
      </c>
      <c r="R35" s="7"/>
      <c r="S35" s="47">
        <f t="shared" si="4"/>
        <v>5.5511151231257827E-17</v>
      </c>
      <c r="T35" s="47">
        <f t="shared" si="5"/>
        <v>0</v>
      </c>
      <c r="U35" s="47">
        <f t="shared" si="6"/>
        <v>135.52000000000001</v>
      </c>
      <c r="V35" s="47">
        <f t="shared" si="7"/>
        <v>23.65</v>
      </c>
      <c r="W35" s="11"/>
    </row>
    <row r="36" spans="1:23" x14ac:dyDescent="0.45">
      <c r="A36" s="5" t="s">
        <v>41</v>
      </c>
      <c r="B36" s="5">
        <v>46.36</v>
      </c>
      <c r="D36" s="1" t="str">
        <f>VartojimasGamyba!J32</f>
        <v>2023-09-02-06</v>
      </c>
      <c r="E36" s="7">
        <f>VartojimasGamyba!G32</f>
        <v>0.08</v>
      </c>
      <c r="F36" s="11"/>
      <c r="G36" s="12">
        <f t="shared" si="8"/>
        <v>3.8825555555555553</v>
      </c>
      <c r="H36" s="12">
        <v>0.17699999999999999</v>
      </c>
      <c r="I36" s="12">
        <v>0</v>
      </c>
      <c r="J36" s="12">
        <v>0</v>
      </c>
      <c r="K36" s="12"/>
      <c r="L36" s="12">
        <f>VartojimasGamyba!H32</f>
        <v>0.25700000000000001</v>
      </c>
      <c r="M36" s="19">
        <f t="shared" si="1"/>
        <v>0</v>
      </c>
      <c r="N36" s="7">
        <f t="shared" si="2"/>
        <v>0</v>
      </c>
      <c r="O36" s="7">
        <f t="shared" si="3"/>
        <v>0</v>
      </c>
      <c r="R36" s="7"/>
      <c r="S36" s="47">
        <f t="shared" si="4"/>
        <v>0.17699999999999999</v>
      </c>
      <c r="T36" s="47">
        <f t="shared" si="5"/>
        <v>0.17699999999999999</v>
      </c>
      <c r="U36" s="47">
        <f t="shared" si="6"/>
        <v>146.65</v>
      </c>
      <c r="V36" s="47">
        <f t="shared" si="7"/>
        <v>34.78</v>
      </c>
      <c r="W36" s="11"/>
    </row>
    <row r="37" spans="1:23" x14ac:dyDescent="0.45">
      <c r="A37" s="5" t="s">
        <v>42</v>
      </c>
      <c r="B37" s="5">
        <v>72.56</v>
      </c>
      <c r="D37" s="1" t="str">
        <f>VartojimasGamyba!J33</f>
        <v>2023-09-02-07</v>
      </c>
      <c r="E37" s="7">
        <f>VartojimasGamyba!G33</f>
        <v>4.0000000000000001E-3</v>
      </c>
      <c r="F37" s="11"/>
      <c r="G37" s="12">
        <f t="shared" si="8"/>
        <v>4.8935555555555554</v>
      </c>
      <c r="H37" s="12">
        <v>1.0110000000000001</v>
      </c>
      <c r="I37" s="12">
        <v>0</v>
      </c>
      <c r="J37" s="12">
        <v>0</v>
      </c>
      <c r="K37" s="12"/>
      <c r="L37" s="12">
        <f>VartojimasGamyba!H33</f>
        <v>1.0149999999999999</v>
      </c>
      <c r="M37" s="19">
        <f t="shared" si="1"/>
        <v>0</v>
      </c>
      <c r="N37" s="7">
        <f t="shared" si="2"/>
        <v>0</v>
      </c>
      <c r="O37" s="7">
        <f t="shared" si="3"/>
        <v>0</v>
      </c>
      <c r="R37" s="7"/>
      <c r="S37" s="47">
        <f t="shared" si="4"/>
        <v>1.0109999999999999</v>
      </c>
      <c r="T37" s="47">
        <f t="shared" si="5"/>
        <v>1.0109999999999999</v>
      </c>
      <c r="U37" s="47">
        <f t="shared" si="6"/>
        <v>172.85000000000002</v>
      </c>
      <c r="V37" s="47">
        <f t="shared" si="7"/>
        <v>60.980000000000004</v>
      </c>
      <c r="W37" s="11"/>
    </row>
    <row r="38" spans="1:23" x14ac:dyDescent="0.45">
      <c r="A38" s="5" t="s">
        <v>43</v>
      </c>
      <c r="B38" s="5">
        <v>101.09</v>
      </c>
      <c r="D38" s="1" t="str">
        <f>VartojimasGamyba!J34</f>
        <v>2023-09-02-08</v>
      </c>
      <c r="E38" s="7">
        <f>VartojimasGamyba!G34</f>
        <v>0.61099999999999999</v>
      </c>
      <c r="F38" s="11"/>
      <c r="G38" s="12">
        <f t="shared" si="8"/>
        <v>4.8935555555555554</v>
      </c>
      <c r="H38" s="12">
        <v>5.5511151231257827E-17</v>
      </c>
      <c r="I38" s="12">
        <v>0</v>
      </c>
      <c r="J38" s="12">
        <v>0.34199999999999997</v>
      </c>
      <c r="K38" s="12"/>
      <c r="L38" s="12">
        <f>VartojimasGamyba!H34</f>
        <v>0.95299999999999996</v>
      </c>
      <c r="M38" s="19">
        <f t="shared" si="1"/>
        <v>0</v>
      </c>
      <c r="N38" s="7">
        <f t="shared" si="2"/>
        <v>-30.61242</v>
      </c>
      <c r="O38" s="7">
        <f t="shared" si="3"/>
        <v>0</v>
      </c>
      <c r="R38" s="7"/>
      <c r="S38" s="47">
        <f t="shared" si="4"/>
        <v>0.34199999999999997</v>
      </c>
      <c r="T38" s="47">
        <f t="shared" si="5"/>
        <v>0.34199999999999997</v>
      </c>
      <c r="U38" s="47">
        <f t="shared" si="6"/>
        <v>201.38</v>
      </c>
      <c r="V38" s="47">
        <f t="shared" si="7"/>
        <v>89.51</v>
      </c>
      <c r="W38" s="11"/>
    </row>
    <row r="39" spans="1:23" x14ac:dyDescent="0.45">
      <c r="A39" s="5" t="s">
        <v>44</v>
      </c>
      <c r="B39" s="5">
        <v>104.1</v>
      </c>
      <c r="D39" s="1" t="str">
        <f>VartojimasGamyba!J35</f>
        <v>2023-09-02-09</v>
      </c>
      <c r="E39" s="7">
        <f>VartojimasGamyba!G35</f>
        <v>0.34599999999999997</v>
      </c>
      <c r="F39" s="11"/>
      <c r="G39" s="12">
        <f t="shared" si="8"/>
        <v>4.8935555555555554</v>
      </c>
      <c r="H39" s="12">
        <v>0</v>
      </c>
      <c r="I39" s="12">
        <v>0</v>
      </c>
      <c r="J39" s="12">
        <v>1.964</v>
      </c>
      <c r="K39" s="12"/>
      <c r="L39" s="12">
        <f>VartojimasGamyba!H35</f>
        <v>2.31</v>
      </c>
      <c r="M39" s="19">
        <f t="shared" si="1"/>
        <v>0</v>
      </c>
      <c r="N39" s="7">
        <f t="shared" si="2"/>
        <v>-181.70927999999998</v>
      </c>
      <c r="O39" s="7">
        <f t="shared" si="3"/>
        <v>0</v>
      </c>
      <c r="R39" s="7"/>
      <c r="S39" s="47">
        <f t="shared" si="4"/>
        <v>1.964</v>
      </c>
      <c r="T39" s="47">
        <f t="shared" si="5"/>
        <v>1.964</v>
      </c>
      <c r="U39" s="47">
        <f t="shared" si="6"/>
        <v>204.39</v>
      </c>
      <c r="V39" s="47">
        <f t="shared" si="7"/>
        <v>92.52</v>
      </c>
      <c r="W39" s="11"/>
    </row>
    <row r="40" spans="1:23" x14ac:dyDescent="0.45">
      <c r="A40" s="5" t="s">
        <v>45</v>
      </c>
      <c r="B40" s="5">
        <v>113.09</v>
      </c>
      <c r="D40" s="1" t="str">
        <f>VartojimasGamyba!J36</f>
        <v>2023-09-02-10</v>
      </c>
      <c r="E40" s="7">
        <f>VartojimasGamyba!G36</f>
        <v>0</v>
      </c>
      <c r="F40" s="11"/>
      <c r="G40" s="12">
        <f t="shared" si="8"/>
        <v>4.8935555555555554</v>
      </c>
      <c r="H40" s="12">
        <v>0</v>
      </c>
      <c r="I40" s="12">
        <v>0</v>
      </c>
      <c r="J40" s="12">
        <v>2.0680000000000001</v>
      </c>
      <c r="K40" s="12"/>
      <c r="L40" s="12">
        <f>VartojimasGamyba!H36</f>
        <v>2.0680000000000001</v>
      </c>
      <c r="M40" s="19">
        <f t="shared" si="1"/>
        <v>0</v>
      </c>
      <c r="N40" s="7">
        <f t="shared" si="2"/>
        <v>-209.92268000000001</v>
      </c>
      <c r="O40" s="7">
        <f t="shared" si="3"/>
        <v>0</v>
      </c>
      <c r="R40" s="7"/>
      <c r="S40" s="47">
        <f t="shared" si="4"/>
        <v>2.0680000000000001</v>
      </c>
      <c r="T40" s="47">
        <f t="shared" si="5"/>
        <v>2.0680000000000001</v>
      </c>
      <c r="U40" s="47">
        <f t="shared" si="6"/>
        <v>213.38</v>
      </c>
      <c r="V40" s="47">
        <f t="shared" si="7"/>
        <v>101.51</v>
      </c>
      <c r="W40" s="11"/>
    </row>
    <row r="41" spans="1:23" x14ac:dyDescent="0.45">
      <c r="A41" s="5" t="s">
        <v>46</v>
      </c>
      <c r="B41" s="5">
        <v>89.77</v>
      </c>
      <c r="D41" s="1" t="str">
        <f>VartojimasGamyba!J37</f>
        <v>2023-09-02-11</v>
      </c>
      <c r="E41" s="7">
        <f>VartojimasGamyba!G37</f>
        <v>9.7000000000000003E-2</v>
      </c>
      <c r="F41" s="11"/>
      <c r="G41" s="12">
        <f t="shared" si="8"/>
        <v>4.8935555555555554</v>
      </c>
      <c r="H41" s="12">
        <v>0</v>
      </c>
      <c r="I41" s="12">
        <v>0</v>
      </c>
      <c r="J41" s="12">
        <v>1.9510000000000001</v>
      </c>
      <c r="K41" s="12"/>
      <c r="L41" s="12">
        <f>VartojimasGamyba!H37</f>
        <v>2.048</v>
      </c>
      <c r="M41" s="19">
        <f t="shared" si="1"/>
        <v>0</v>
      </c>
      <c r="N41" s="7">
        <f t="shared" si="2"/>
        <v>-152.54868999999999</v>
      </c>
      <c r="O41" s="7">
        <f t="shared" si="3"/>
        <v>0</v>
      </c>
      <c r="R41" s="7"/>
      <c r="S41" s="47">
        <f t="shared" si="4"/>
        <v>1.9510000000000001</v>
      </c>
      <c r="T41" s="47">
        <f t="shared" si="5"/>
        <v>1.9510000000000001</v>
      </c>
      <c r="U41" s="47">
        <f t="shared" si="6"/>
        <v>190.06</v>
      </c>
      <c r="V41" s="47">
        <f t="shared" si="7"/>
        <v>78.19</v>
      </c>
      <c r="W41" s="11"/>
    </row>
    <row r="42" spans="1:23" x14ac:dyDescent="0.45">
      <c r="A42" s="5" t="s">
        <v>47</v>
      </c>
      <c r="B42" s="5">
        <v>80</v>
      </c>
      <c r="D42" s="1" t="str">
        <f>VartojimasGamyba!J38</f>
        <v>2023-09-02-12</v>
      </c>
      <c r="E42" s="7">
        <f>VartojimasGamyba!G38</f>
        <v>4.0000000000000001E-3</v>
      </c>
      <c r="F42" s="11"/>
      <c r="G42" s="12">
        <f t="shared" si="8"/>
        <v>7.2777777777777786</v>
      </c>
      <c r="H42" s="12">
        <v>2.3842222222222227</v>
      </c>
      <c r="I42" s="12">
        <v>0</v>
      </c>
      <c r="J42" s="12">
        <v>0.62877777777777732</v>
      </c>
      <c r="K42" s="12"/>
      <c r="L42" s="12">
        <f>VartojimasGamyba!H38</f>
        <v>3.0169999999999999</v>
      </c>
      <c r="M42" s="19">
        <f t="shared" si="1"/>
        <v>0</v>
      </c>
      <c r="N42" s="7">
        <f t="shared" si="2"/>
        <v>-43.020975555555523</v>
      </c>
      <c r="O42" s="7">
        <f t="shared" si="3"/>
        <v>0</v>
      </c>
      <c r="R42" s="7"/>
      <c r="S42" s="47">
        <f t="shared" si="4"/>
        <v>3.0129999999999999</v>
      </c>
      <c r="T42" s="47">
        <f t="shared" si="5"/>
        <v>3.0129999999999999</v>
      </c>
      <c r="U42" s="47">
        <f t="shared" si="6"/>
        <v>180.29000000000002</v>
      </c>
      <c r="V42" s="47">
        <f t="shared" si="7"/>
        <v>68.42</v>
      </c>
      <c r="W42" s="11"/>
    </row>
    <row r="43" spans="1:23" x14ac:dyDescent="0.45">
      <c r="A43" s="5" t="s">
        <v>48</v>
      </c>
      <c r="B43" s="5">
        <v>118.63</v>
      </c>
      <c r="D43" s="1" t="str">
        <f>VartojimasGamyba!J39</f>
        <v>2023-09-02-13</v>
      </c>
      <c r="E43" s="7">
        <f>VartojimasGamyba!G39</f>
        <v>0.32200000000000001</v>
      </c>
      <c r="F43" s="11"/>
      <c r="G43" s="12">
        <f t="shared" si="8"/>
        <v>7.2777777777777786</v>
      </c>
      <c r="H43" s="12">
        <v>0</v>
      </c>
      <c r="I43" s="12">
        <v>-4.4408920985006262E-16</v>
      </c>
      <c r="J43" s="12">
        <v>1.506</v>
      </c>
      <c r="K43" s="12"/>
      <c r="L43" s="12">
        <f>VartojimasGamyba!H39</f>
        <v>1.8280000000000001</v>
      </c>
      <c r="M43" s="19">
        <f t="shared" si="1"/>
        <v>0</v>
      </c>
      <c r="N43" s="7">
        <f t="shared" si="2"/>
        <v>-161.21729999999999</v>
      </c>
      <c r="O43" s="7">
        <f t="shared" si="3"/>
        <v>0</v>
      </c>
      <c r="R43" s="7"/>
      <c r="S43" s="47">
        <f t="shared" si="4"/>
        <v>1.506</v>
      </c>
      <c r="T43" s="47">
        <f t="shared" si="5"/>
        <v>1.506</v>
      </c>
      <c r="U43" s="47">
        <f t="shared" si="6"/>
        <v>218.92000000000002</v>
      </c>
      <c r="V43" s="47">
        <f t="shared" si="7"/>
        <v>107.05</v>
      </c>
      <c r="W43" s="11"/>
    </row>
    <row r="44" spans="1:23" x14ac:dyDescent="0.45">
      <c r="A44" s="5" t="s">
        <v>49</v>
      </c>
      <c r="B44" s="5">
        <v>94.62</v>
      </c>
      <c r="D44" s="1" t="str">
        <f>VartojimasGamyba!J40</f>
        <v>2023-09-02-14</v>
      </c>
      <c r="E44" s="7">
        <f>VartojimasGamyba!G40</f>
        <v>0</v>
      </c>
      <c r="F44" s="11"/>
      <c r="G44" s="12">
        <f t="shared" si="8"/>
        <v>7.2777777777777786</v>
      </c>
      <c r="H44" s="12">
        <v>0</v>
      </c>
      <c r="I44" s="12">
        <v>0</v>
      </c>
      <c r="J44" s="12">
        <v>1.3380000000000001</v>
      </c>
      <c r="K44" s="12"/>
      <c r="L44" s="12">
        <f>VartojimasGamyba!H40</f>
        <v>1.3380000000000001</v>
      </c>
      <c r="M44" s="19">
        <f t="shared" si="1"/>
        <v>0</v>
      </c>
      <c r="N44" s="7">
        <f t="shared" si="2"/>
        <v>-111.10752000000001</v>
      </c>
      <c r="O44" s="7">
        <f t="shared" si="3"/>
        <v>0</v>
      </c>
      <c r="R44" s="7"/>
      <c r="S44" s="47">
        <f t="shared" si="4"/>
        <v>1.3380000000000001</v>
      </c>
      <c r="T44" s="47">
        <f t="shared" si="5"/>
        <v>1.3380000000000001</v>
      </c>
      <c r="U44" s="47">
        <f t="shared" si="6"/>
        <v>194.91000000000003</v>
      </c>
      <c r="V44" s="47">
        <f t="shared" si="7"/>
        <v>83.04</v>
      </c>
      <c r="W44" s="11"/>
    </row>
    <row r="45" spans="1:23" x14ac:dyDescent="0.45">
      <c r="A45" s="5" t="s">
        <v>50</v>
      </c>
      <c r="B45" s="5">
        <v>131.62</v>
      </c>
      <c r="D45" s="1" t="str">
        <f>VartojimasGamyba!J41</f>
        <v>2023-09-02-15</v>
      </c>
      <c r="E45" s="7">
        <f>VartojimasGamyba!G41</f>
        <v>0.32900000000000001</v>
      </c>
      <c r="F45" s="11"/>
      <c r="G45" s="12">
        <f t="shared" si="8"/>
        <v>7.2777777777777786</v>
      </c>
      <c r="H45" s="12">
        <v>6.9388939039072284E-18</v>
      </c>
      <c r="I45" s="12">
        <v>0</v>
      </c>
      <c r="J45" s="12">
        <v>4.0999999999999981E-2</v>
      </c>
      <c r="K45" s="12"/>
      <c r="L45" s="12">
        <f>VartojimasGamyba!H41</f>
        <v>0.37</v>
      </c>
      <c r="M45" s="19">
        <f t="shared" si="1"/>
        <v>0</v>
      </c>
      <c r="N45" s="7">
        <f t="shared" si="2"/>
        <v>-4.9216399999999982</v>
      </c>
      <c r="O45" s="7">
        <f t="shared" si="3"/>
        <v>0</v>
      </c>
      <c r="R45" s="7"/>
      <c r="S45" s="47">
        <f t="shared" si="4"/>
        <v>4.0999999999999981E-2</v>
      </c>
      <c r="T45" s="47">
        <f t="shared" si="5"/>
        <v>4.0999999999999981E-2</v>
      </c>
      <c r="U45" s="47">
        <f t="shared" si="6"/>
        <v>231.91000000000003</v>
      </c>
      <c r="V45" s="47">
        <f t="shared" si="7"/>
        <v>120.04</v>
      </c>
      <c r="W45" s="11"/>
    </row>
    <row r="46" spans="1:23" x14ac:dyDescent="0.45">
      <c r="A46" s="5" t="s">
        <v>51</v>
      </c>
      <c r="B46" s="5">
        <v>69.400000000000006</v>
      </c>
      <c r="D46" s="1" t="str">
        <f>VartojimasGamyba!J42</f>
        <v>2023-09-02-16</v>
      </c>
      <c r="E46" s="7">
        <f>VartojimasGamyba!G42</f>
        <v>0.215</v>
      </c>
      <c r="F46" s="11"/>
      <c r="G46" s="12">
        <f t="shared" si="8"/>
        <v>7.1400000000000006</v>
      </c>
      <c r="H46" s="12">
        <v>0</v>
      </c>
      <c r="I46" s="12">
        <v>0.13777777777777778</v>
      </c>
      <c r="J46" s="12">
        <v>0</v>
      </c>
      <c r="K46" s="12"/>
      <c r="L46" s="12">
        <f>VartojimasGamyba!H42</f>
        <v>9.0999999999999998E-2</v>
      </c>
      <c r="M46" s="19">
        <f t="shared" si="1"/>
        <v>0</v>
      </c>
      <c r="N46" s="7">
        <f t="shared" si="2"/>
        <v>0</v>
      </c>
      <c r="O46" s="7">
        <f t="shared" si="3"/>
        <v>0</v>
      </c>
      <c r="R46" s="7"/>
      <c r="S46" s="47">
        <f t="shared" si="4"/>
        <v>0</v>
      </c>
      <c r="T46" s="47">
        <f t="shared" si="5"/>
        <v>0</v>
      </c>
      <c r="U46" s="47">
        <f t="shared" si="6"/>
        <v>169.69</v>
      </c>
      <c r="V46" s="47">
        <f t="shared" si="7"/>
        <v>57.820000000000007</v>
      </c>
      <c r="W46" s="11"/>
    </row>
    <row r="47" spans="1:23" x14ac:dyDescent="0.45">
      <c r="A47" s="5" t="s">
        <v>52</v>
      </c>
      <c r="B47" s="5">
        <v>80.010000000000005</v>
      </c>
      <c r="D47" s="1" t="str">
        <f>VartojimasGamyba!J43</f>
        <v>2023-09-02-17</v>
      </c>
      <c r="E47" s="7">
        <f>VartojimasGamyba!G43</f>
        <v>0.27900000000000003</v>
      </c>
      <c r="F47" s="11"/>
      <c r="G47" s="12">
        <f t="shared" si="8"/>
        <v>6.8333333333333339</v>
      </c>
      <c r="H47" s="12">
        <v>0</v>
      </c>
      <c r="I47" s="12">
        <v>0.30666666666666664</v>
      </c>
      <c r="J47" s="12">
        <v>0</v>
      </c>
      <c r="K47" s="12"/>
      <c r="L47" s="12">
        <f>VartojimasGamyba!H43</f>
        <v>3.0000000000000001E-3</v>
      </c>
      <c r="M47" s="19">
        <f t="shared" si="1"/>
        <v>5.8113236445223038E-17</v>
      </c>
      <c r="N47" s="7">
        <f t="shared" si="2"/>
        <v>1.0477816531073714E-14</v>
      </c>
      <c r="O47" s="7">
        <f t="shared" si="3"/>
        <v>1.0477816531073714E-14</v>
      </c>
      <c r="R47" s="7"/>
      <c r="S47" s="47">
        <f t="shared" si="4"/>
        <v>5.8113236445223038E-17</v>
      </c>
      <c r="T47" s="47">
        <f t="shared" si="5"/>
        <v>0</v>
      </c>
      <c r="U47" s="47">
        <f t="shared" si="6"/>
        <v>180.3</v>
      </c>
      <c r="V47" s="47">
        <f t="shared" si="7"/>
        <v>68.430000000000007</v>
      </c>
      <c r="W47" s="11"/>
    </row>
    <row r="48" spans="1:23" x14ac:dyDescent="0.45">
      <c r="A48" s="5" t="s">
        <v>53</v>
      </c>
      <c r="B48" s="5">
        <v>115</v>
      </c>
      <c r="D48" s="1" t="str">
        <f>VartojimasGamyba!J44</f>
        <v>2023-09-02-18</v>
      </c>
      <c r="E48" s="7">
        <f>VartojimasGamyba!G44</f>
        <v>0.33800000000000002</v>
      </c>
      <c r="F48" s="11"/>
      <c r="G48" s="12">
        <f t="shared" si="8"/>
        <v>6.4577777777777783</v>
      </c>
      <c r="H48" s="12">
        <v>0</v>
      </c>
      <c r="I48" s="12">
        <v>0.37555555555555559</v>
      </c>
      <c r="J48" s="12">
        <v>0</v>
      </c>
      <c r="K48" s="12"/>
      <c r="L48" s="12">
        <f>VartojimasGamyba!H44</f>
        <v>0</v>
      </c>
      <c r="M48" s="19">
        <f t="shared" si="1"/>
        <v>0</v>
      </c>
      <c r="N48" s="7">
        <f t="shared" si="2"/>
        <v>0</v>
      </c>
      <c r="O48" s="7">
        <f t="shared" si="3"/>
        <v>0</v>
      </c>
      <c r="R48" s="7"/>
      <c r="S48" s="47">
        <f t="shared" si="4"/>
        <v>0</v>
      </c>
      <c r="T48" s="47">
        <f t="shared" si="5"/>
        <v>0</v>
      </c>
      <c r="U48" s="47">
        <f t="shared" si="6"/>
        <v>215.29000000000002</v>
      </c>
      <c r="V48" s="47">
        <f t="shared" si="7"/>
        <v>103.42</v>
      </c>
      <c r="W48" s="11"/>
    </row>
    <row r="49" spans="1:23" x14ac:dyDescent="0.45">
      <c r="A49" s="5" t="s">
        <v>54</v>
      </c>
      <c r="B49" s="5">
        <v>110</v>
      </c>
      <c r="D49" s="1" t="str">
        <f>VartojimasGamyba!J45</f>
        <v>2023-09-02-19</v>
      </c>
      <c r="E49" s="7">
        <f>VartojimasGamyba!G45</f>
        <v>0.26900000000000002</v>
      </c>
      <c r="F49" s="11"/>
      <c r="G49" s="12">
        <f t="shared" si="8"/>
        <v>6.1588888888888897</v>
      </c>
      <c r="H49" s="12">
        <v>0</v>
      </c>
      <c r="I49" s="12">
        <v>0.29888888888888893</v>
      </c>
      <c r="J49" s="12">
        <v>0</v>
      </c>
      <c r="K49" s="12"/>
      <c r="L49" s="12">
        <f>VartojimasGamyba!H45</f>
        <v>0</v>
      </c>
      <c r="M49" s="19">
        <f t="shared" si="1"/>
        <v>0</v>
      </c>
      <c r="N49" s="7">
        <f t="shared" si="2"/>
        <v>0</v>
      </c>
      <c r="O49" s="7">
        <f t="shared" si="3"/>
        <v>0</v>
      </c>
      <c r="R49" s="7"/>
      <c r="S49" s="47">
        <f t="shared" si="4"/>
        <v>0</v>
      </c>
      <c r="T49" s="47">
        <f t="shared" si="5"/>
        <v>0</v>
      </c>
      <c r="U49" s="47">
        <f t="shared" si="6"/>
        <v>210.29000000000002</v>
      </c>
      <c r="V49" s="47">
        <f t="shared" si="7"/>
        <v>98.42</v>
      </c>
      <c r="W49" s="11"/>
    </row>
    <row r="50" spans="1:23" x14ac:dyDescent="0.45">
      <c r="A50" s="5" t="s">
        <v>55</v>
      </c>
      <c r="B50" s="5">
        <v>127.51</v>
      </c>
      <c r="D50" s="1" t="str">
        <f>VartojimasGamyba!J46</f>
        <v>2023-09-02-20</v>
      </c>
      <c r="E50" s="7">
        <f>VartojimasGamyba!G46</f>
        <v>0.316</v>
      </c>
      <c r="F50" s="11"/>
      <c r="G50" s="12">
        <f t="shared" si="8"/>
        <v>5.8077777777777788</v>
      </c>
      <c r="H50" s="12">
        <v>0</v>
      </c>
      <c r="I50" s="12">
        <v>0.3511111111111111</v>
      </c>
      <c r="J50" s="12">
        <v>0</v>
      </c>
      <c r="K50" s="12"/>
      <c r="L50" s="12">
        <f>VartojimasGamyba!H46</f>
        <v>0</v>
      </c>
      <c r="M50" s="19">
        <f t="shared" si="1"/>
        <v>0</v>
      </c>
      <c r="N50" s="7">
        <f t="shared" si="2"/>
        <v>0</v>
      </c>
      <c r="O50" s="7">
        <f t="shared" si="3"/>
        <v>0</v>
      </c>
      <c r="P50" s="7" t="s">
        <v>8873</v>
      </c>
      <c r="R50" s="7"/>
      <c r="S50" s="47">
        <f t="shared" si="4"/>
        <v>0</v>
      </c>
      <c r="T50" s="47">
        <f t="shared" si="5"/>
        <v>0</v>
      </c>
      <c r="U50" s="47">
        <f t="shared" si="6"/>
        <v>227.8</v>
      </c>
      <c r="V50" s="47">
        <f t="shared" si="7"/>
        <v>115.93</v>
      </c>
      <c r="W50" s="11"/>
    </row>
    <row r="51" spans="1:23" x14ac:dyDescent="0.45">
      <c r="A51" s="5" t="s">
        <v>56</v>
      </c>
      <c r="B51" s="5">
        <v>133.06</v>
      </c>
      <c r="D51" s="1" t="str">
        <f>VartojimasGamyba!J47</f>
        <v>2023-09-02-21</v>
      </c>
      <c r="E51" s="7">
        <f>VartojimasGamyba!G47</f>
        <v>0.32900000000000001</v>
      </c>
      <c r="F51" s="11"/>
      <c r="G51" s="12">
        <f t="shared" si="8"/>
        <v>5.442222222222223</v>
      </c>
      <c r="H51" s="12">
        <v>0</v>
      </c>
      <c r="I51" s="12">
        <v>0.36555555555555558</v>
      </c>
      <c r="J51" s="12">
        <v>0</v>
      </c>
      <c r="K51" s="12"/>
      <c r="L51" s="12">
        <f>VartojimasGamyba!H47</f>
        <v>0</v>
      </c>
      <c r="M51" s="19">
        <f t="shared" si="1"/>
        <v>0</v>
      </c>
      <c r="N51" s="7">
        <f t="shared" si="2"/>
        <v>0</v>
      </c>
      <c r="O51" s="7">
        <f t="shared" si="3"/>
        <v>0</v>
      </c>
      <c r="P51" s="7">
        <f>SUM(N30:N53)</f>
        <v>-895.06050555555555</v>
      </c>
      <c r="R51" s="7"/>
      <c r="S51" s="47">
        <f t="shared" si="4"/>
        <v>0</v>
      </c>
      <c r="T51" s="47">
        <f t="shared" si="5"/>
        <v>0</v>
      </c>
      <c r="U51" s="47">
        <f t="shared" si="6"/>
        <v>233.35000000000002</v>
      </c>
      <c r="V51" s="47">
        <f t="shared" si="7"/>
        <v>121.48</v>
      </c>
      <c r="W51" s="11"/>
    </row>
    <row r="52" spans="1:23" x14ac:dyDescent="0.45">
      <c r="A52" s="5" t="s">
        <v>57</v>
      </c>
      <c r="B52" s="5">
        <v>115.34</v>
      </c>
      <c r="D52" s="1" t="str">
        <f>VartojimasGamyba!J48</f>
        <v>2023-09-02-22</v>
      </c>
      <c r="E52" s="7">
        <f>VartojimasGamyba!G48</f>
        <v>0.14399999999999999</v>
      </c>
      <c r="F52" s="11"/>
      <c r="G52" s="12">
        <f t="shared" si="8"/>
        <v>5.2822222222222228</v>
      </c>
      <c r="H52" s="12">
        <v>0</v>
      </c>
      <c r="I52" s="12">
        <v>0.16</v>
      </c>
      <c r="J52" s="12">
        <v>0</v>
      </c>
      <c r="K52" s="12"/>
      <c r="L52" s="12">
        <f>VartojimasGamyba!H48</f>
        <v>0</v>
      </c>
      <c r="M52" s="19">
        <f t="shared" si="1"/>
        <v>-2.7755575615628914E-17</v>
      </c>
      <c r="N52" s="7">
        <f t="shared" si="2"/>
        <v>-5.9849347699980625E-15</v>
      </c>
      <c r="O52" s="7">
        <f t="shared" si="3"/>
        <v>-5.9849347699980625E-15</v>
      </c>
      <c r="P52" s="7" t="s">
        <v>8872</v>
      </c>
      <c r="R52" s="7"/>
      <c r="S52" s="47">
        <f t="shared" si="4"/>
        <v>-2.7755575615628914E-17</v>
      </c>
      <c r="T52" s="47">
        <f t="shared" si="5"/>
        <v>0</v>
      </c>
      <c r="U52" s="47">
        <f t="shared" si="6"/>
        <v>215.63</v>
      </c>
      <c r="V52" s="47">
        <f t="shared" si="7"/>
        <v>103.76</v>
      </c>
      <c r="W52" s="11"/>
    </row>
    <row r="53" spans="1:23" x14ac:dyDescent="0.45">
      <c r="A53" s="5" t="s">
        <v>58</v>
      </c>
      <c r="B53" s="5">
        <v>105.64</v>
      </c>
      <c r="D53" s="1" t="str">
        <f>VartojimasGamyba!J49</f>
        <v>2023-09-02-23</v>
      </c>
      <c r="E53" s="7">
        <f>VartojimasGamyba!G49</f>
        <v>0.254</v>
      </c>
      <c r="F53" s="11"/>
      <c r="G53" s="12">
        <f t="shared" si="8"/>
        <v>5.0000000000000009</v>
      </c>
      <c r="H53" s="12">
        <v>0</v>
      </c>
      <c r="I53" s="12">
        <v>0.28222222222222226</v>
      </c>
      <c r="J53" s="12">
        <v>0</v>
      </c>
      <c r="K53" s="12"/>
      <c r="L53" s="12">
        <f>VartojimasGamyba!H49</f>
        <v>0</v>
      </c>
      <c r="M53" s="19">
        <f t="shared" si="1"/>
        <v>-5.5511151231257827E-17</v>
      </c>
      <c r="N53" s="7">
        <f t="shared" si="2"/>
        <v>-1.1431411373052925E-14</v>
      </c>
      <c r="O53" s="7">
        <f t="shared" si="3"/>
        <v>-1.1431411373052925E-14</v>
      </c>
      <c r="P53" s="7">
        <f>SUM(O30:O53)</f>
        <v>-1.2725428349957824E-14</v>
      </c>
      <c r="Q53" s="7">
        <f>SUMPRODUCT(B30:B53,E30:E53)+SUM(E30:E53)*$Z$21-SUMPRODUCT(B30:B53,L30:L53)+SUM(L30:L53)*ABS($Z$20)</f>
        <v>-303.62337999999988</v>
      </c>
      <c r="R53" s="7"/>
      <c r="S53" s="47">
        <f t="shared" si="4"/>
        <v>-5.5511151231257827E-17</v>
      </c>
      <c r="T53" s="47">
        <f t="shared" si="5"/>
        <v>0</v>
      </c>
      <c r="U53" s="47">
        <f t="shared" si="6"/>
        <v>205.93</v>
      </c>
      <c r="V53" s="47">
        <f t="shared" si="7"/>
        <v>94.06</v>
      </c>
      <c r="W53" s="11">
        <f>IF(P53&lt;&gt;Q53,1,0)</f>
        <v>1</v>
      </c>
    </row>
    <row r="54" spans="1:23" x14ac:dyDescent="0.45">
      <c r="A54" s="6" t="s">
        <v>59</v>
      </c>
      <c r="B54" s="6">
        <v>97.34</v>
      </c>
      <c r="D54" s="9" t="str">
        <f>VartojimasGamyba!J50</f>
        <v>2023-09-03-00</v>
      </c>
      <c r="E54" s="8">
        <f>VartojimasGamyba!G50</f>
        <v>0.17199999999999999</v>
      </c>
      <c r="F54" s="11"/>
      <c r="G54" s="7">
        <f>G53+H54-I54</f>
        <v>4.8088888888888892</v>
      </c>
      <c r="H54" s="7">
        <v>0</v>
      </c>
      <c r="I54" s="7">
        <v>0.19111111111111201</v>
      </c>
      <c r="J54" s="7">
        <v>0</v>
      </c>
      <c r="L54" s="7">
        <f>VartojimasGamyba!H50</f>
        <v>0</v>
      </c>
      <c r="M54" s="15">
        <f t="shared" si="1"/>
        <v>-8.3266726846886741E-16</v>
      </c>
      <c r="N54" s="7">
        <f t="shared" si="2"/>
        <v>-1.6456003226750226E-13</v>
      </c>
      <c r="O54" s="7">
        <f t="shared" si="3"/>
        <v>-1.6456003226750226E-13</v>
      </c>
      <c r="R54" s="20" t="s">
        <v>8783</v>
      </c>
      <c r="S54" s="47">
        <f t="shared" si="4"/>
        <v>-8.3266726846886741E-16</v>
      </c>
      <c r="T54" s="47">
        <f t="shared" si="5"/>
        <v>0</v>
      </c>
      <c r="U54" s="47">
        <f t="shared" si="6"/>
        <v>197.63</v>
      </c>
      <c r="V54" s="47">
        <f t="shared" si="7"/>
        <v>85.76</v>
      </c>
      <c r="W54" s="11"/>
    </row>
    <row r="55" spans="1:23" x14ac:dyDescent="0.45">
      <c r="A55" s="6" t="s">
        <v>60</v>
      </c>
      <c r="B55" s="6">
        <v>22.82</v>
      </c>
      <c r="D55" s="9" t="str">
        <f>VartojimasGamyba!J51</f>
        <v>2023-09-03-01</v>
      </c>
      <c r="E55" s="8">
        <f>VartojimasGamyba!G51</f>
        <v>0.23599999999999999</v>
      </c>
      <c r="F55" s="11"/>
      <c r="G55" s="7">
        <f t="shared" ref="G55:G77" si="9">G54+H55-I55</f>
        <v>4.5466666666666669</v>
      </c>
      <c r="H55" s="7">
        <v>0</v>
      </c>
      <c r="I55" s="7">
        <v>0.26222222222222225</v>
      </c>
      <c r="J55" s="7">
        <v>0</v>
      </c>
      <c r="L55" s="7">
        <f>VartojimasGamyba!H51</f>
        <v>0</v>
      </c>
      <c r="M55" s="15">
        <f t="shared" si="1"/>
        <v>-2.7755575615628914E-17</v>
      </c>
      <c r="N55" s="7">
        <f t="shared" si="2"/>
        <v>-3.4169889140400759E-15</v>
      </c>
      <c r="O55" s="7">
        <f t="shared" si="3"/>
        <v>-3.4169889140400759E-15</v>
      </c>
      <c r="R55" s="7"/>
      <c r="S55" s="47">
        <f t="shared" si="4"/>
        <v>-2.7755575615628914E-17</v>
      </c>
      <c r="T55" s="47">
        <f t="shared" si="5"/>
        <v>0</v>
      </c>
      <c r="U55" s="47">
        <f t="shared" si="6"/>
        <v>123.11000000000001</v>
      </c>
      <c r="V55" s="47">
        <f t="shared" si="7"/>
        <v>11.24</v>
      </c>
      <c r="W55" s="11"/>
    </row>
    <row r="56" spans="1:23" x14ac:dyDescent="0.45">
      <c r="A56" s="6" t="s">
        <v>61</v>
      </c>
      <c r="B56" s="6">
        <v>19.38</v>
      </c>
      <c r="D56" s="9" t="str">
        <f>VartojimasGamyba!J52</f>
        <v>2023-09-03-02</v>
      </c>
      <c r="E56" s="8">
        <f>VartojimasGamyba!G52</f>
        <v>0.18099999999999999</v>
      </c>
      <c r="F56" s="11"/>
      <c r="G56" s="7">
        <f t="shared" si="9"/>
        <v>4.3455555555555554</v>
      </c>
      <c r="H56" s="7">
        <v>0</v>
      </c>
      <c r="I56" s="7">
        <v>0.20111111111111113</v>
      </c>
      <c r="J56" s="7">
        <v>0</v>
      </c>
      <c r="L56" s="7">
        <f>VartojimasGamyba!H52</f>
        <v>0</v>
      </c>
      <c r="M56" s="15">
        <f t="shared" si="1"/>
        <v>-2.7755575615628914E-17</v>
      </c>
      <c r="N56" s="7">
        <f t="shared" si="2"/>
        <v>-3.3215097339223121E-15</v>
      </c>
      <c r="O56" s="7">
        <f t="shared" si="3"/>
        <v>-3.3215097339223121E-15</v>
      </c>
      <c r="R56" s="7"/>
      <c r="S56" s="47">
        <f t="shared" si="4"/>
        <v>-2.7755575615628914E-17</v>
      </c>
      <c r="T56" s="47">
        <f t="shared" si="5"/>
        <v>0</v>
      </c>
      <c r="U56" s="47">
        <f t="shared" si="6"/>
        <v>119.67</v>
      </c>
      <c r="V56" s="47">
        <f t="shared" si="7"/>
        <v>7.7999999999999989</v>
      </c>
      <c r="W56" s="11"/>
    </row>
    <row r="57" spans="1:23" x14ac:dyDescent="0.45">
      <c r="A57" s="6" t="s">
        <v>62</v>
      </c>
      <c r="B57" s="6">
        <v>19.2</v>
      </c>
      <c r="D57" s="9" t="str">
        <f>VartojimasGamyba!J53</f>
        <v>2023-09-03-03</v>
      </c>
      <c r="E57" s="8">
        <f>VartojimasGamyba!G53</f>
        <v>0.35299999999999998</v>
      </c>
      <c r="F57" s="11"/>
      <c r="G57" s="7">
        <f t="shared" si="9"/>
        <v>3.9533333333333331</v>
      </c>
      <c r="H57" s="7">
        <v>0</v>
      </c>
      <c r="I57" s="7">
        <v>0.39222222222222219</v>
      </c>
      <c r="J57" s="7">
        <v>0</v>
      </c>
      <c r="L57" s="7">
        <f>VartojimasGamyba!H53</f>
        <v>0</v>
      </c>
      <c r="M57" s="15">
        <f t="shared" si="1"/>
        <v>0</v>
      </c>
      <c r="N57" s="7">
        <f t="shared" si="2"/>
        <v>0</v>
      </c>
      <c r="O57" s="7">
        <f t="shared" si="3"/>
        <v>0</v>
      </c>
      <c r="R57" s="7"/>
      <c r="S57" s="47">
        <f t="shared" si="4"/>
        <v>0</v>
      </c>
      <c r="T57" s="47">
        <f t="shared" si="5"/>
        <v>0</v>
      </c>
      <c r="U57" s="47">
        <f t="shared" si="6"/>
        <v>119.49000000000001</v>
      </c>
      <c r="V57" s="47">
        <f t="shared" si="7"/>
        <v>7.6199999999999992</v>
      </c>
      <c r="W57" s="11"/>
    </row>
    <row r="58" spans="1:23" x14ac:dyDescent="0.45">
      <c r="A58" s="6" t="s">
        <v>63</v>
      </c>
      <c r="B58" s="6">
        <v>19.25</v>
      </c>
      <c r="D58" s="9" t="str">
        <f>VartojimasGamyba!J54</f>
        <v>2023-09-03-04</v>
      </c>
      <c r="E58" s="8">
        <f>VartojimasGamyba!G54</f>
        <v>6.3E-2</v>
      </c>
      <c r="F58" s="11"/>
      <c r="G58" s="7">
        <f t="shared" si="9"/>
        <v>3.9573333333333331</v>
      </c>
      <c r="H58" s="7">
        <v>4.0000000000000036E-3</v>
      </c>
      <c r="I58" s="7">
        <v>0</v>
      </c>
      <c r="J58" s="7">
        <v>0</v>
      </c>
      <c r="L58" s="7">
        <f>VartojimasGamyba!H54</f>
        <v>6.7000000000000004E-2</v>
      </c>
      <c r="M58" s="15">
        <f t="shared" si="1"/>
        <v>0</v>
      </c>
      <c r="N58" s="7">
        <f t="shared" si="2"/>
        <v>0</v>
      </c>
      <c r="O58" s="7">
        <f t="shared" si="3"/>
        <v>0</v>
      </c>
      <c r="R58" s="7"/>
      <c r="S58" s="47">
        <f t="shared" si="4"/>
        <v>4.0000000000000036E-3</v>
      </c>
      <c r="T58" s="47">
        <f t="shared" si="5"/>
        <v>4.0000000000000036E-3</v>
      </c>
      <c r="U58" s="47">
        <f t="shared" si="6"/>
        <v>119.54</v>
      </c>
      <c r="V58" s="47">
        <f t="shared" si="7"/>
        <v>7.67</v>
      </c>
      <c r="W58" s="11"/>
    </row>
    <row r="59" spans="1:23" x14ac:dyDescent="0.45">
      <c r="A59" s="6" t="s">
        <v>64</v>
      </c>
      <c r="B59" s="6">
        <v>19.579999999999998</v>
      </c>
      <c r="D59" s="9" t="str">
        <f>VartojimasGamyba!J55</f>
        <v>2023-09-03-05</v>
      </c>
      <c r="E59" s="8">
        <f>VartojimasGamyba!G55</f>
        <v>8.0000000000000002E-3</v>
      </c>
      <c r="F59" s="11"/>
      <c r="G59" s="7">
        <f t="shared" si="9"/>
        <v>4.4163333333333332</v>
      </c>
      <c r="H59" s="7">
        <v>0.45900000000000007</v>
      </c>
      <c r="I59" s="7">
        <v>0</v>
      </c>
      <c r="J59" s="7">
        <v>0</v>
      </c>
      <c r="L59" s="7">
        <f>VartojimasGamyba!H55</f>
        <v>0.46700000000000003</v>
      </c>
      <c r="M59" s="15">
        <f t="shared" si="1"/>
        <v>0</v>
      </c>
      <c r="N59" s="7">
        <f t="shared" si="2"/>
        <v>0</v>
      </c>
      <c r="O59" s="7">
        <f t="shared" si="3"/>
        <v>0</v>
      </c>
      <c r="R59" s="7"/>
      <c r="S59" s="47">
        <f t="shared" si="4"/>
        <v>0.45900000000000002</v>
      </c>
      <c r="T59" s="47">
        <f t="shared" si="5"/>
        <v>0.45900000000000002</v>
      </c>
      <c r="U59" s="47">
        <f t="shared" si="6"/>
        <v>119.87</v>
      </c>
      <c r="V59" s="47">
        <f t="shared" si="7"/>
        <v>7.9999999999999982</v>
      </c>
      <c r="W59" s="11"/>
    </row>
    <row r="60" spans="1:23" x14ac:dyDescent="0.45">
      <c r="A60" s="6" t="s">
        <v>65</v>
      </c>
      <c r="B60" s="6">
        <v>21.37</v>
      </c>
      <c r="D60" s="9" t="str">
        <f>VartojimasGamyba!J56</f>
        <v>2023-09-03-06</v>
      </c>
      <c r="E60" s="8">
        <f>VartojimasGamyba!G56</f>
        <v>6.0000000000000001E-3</v>
      </c>
      <c r="F60" s="11"/>
      <c r="G60" s="7">
        <f t="shared" si="9"/>
        <v>5.4653333333333336</v>
      </c>
      <c r="H60" s="7">
        <v>1.0489999999999999</v>
      </c>
      <c r="I60" s="7">
        <v>0</v>
      </c>
      <c r="J60" s="7">
        <v>0</v>
      </c>
      <c r="L60" s="7">
        <f>VartojimasGamyba!H56</f>
        <v>1.0549999999999999</v>
      </c>
      <c r="M60" s="15">
        <f t="shared" si="1"/>
        <v>0</v>
      </c>
      <c r="N60" s="7">
        <f t="shared" si="2"/>
        <v>0</v>
      </c>
      <c r="O60" s="7">
        <f t="shared" si="3"/>
        <v>0</v>
      </c>
      <c r="R60" s="7"/>
      <c r="S60" s="47">
        <f t="shared" si="4"/>
        <v>1.0489999999999999</v>
      </c>
      <c r="T60" s="47">
        <f t="shared" si="5"/>
        <v>1.0489999999999999</v>
      </c>
      <c r="U60" s="47">
        <f t="shared" si="6"/>
        <v>121.66000000000001</v>
      </c>
      <c r="V60" s="47">
        <f t="shared" si="7"/>
        <v>9.7900000000000009</v>
      </c>
      <c r="W60" s="11"/>
    </row>
    <row r="61" spans="1:23" x14ac:dyDescent="0.45">
      <c r="A61" s="6" t="s">
        <v>66</v>
      </c>
      <c r="B61" s="6">
        <v>97.37</v>
      </c>
      <c r="D61" s="9" t="str">
        <f>VartojimasGamyba!J57</f>
        <v>2023-09-03-07</v>
      </c>
      <c r="E61" s="8">
        <f>VartojimasGamyba!G57</f>
        <v>3.0000000000000001E-3</v>
      </c>
      <c r="F61" s="11"/>
      <c r="G61" s="7">
        <f t="shared" si="9"/>
        <v>5.4653333333333336</v>
      </c>
      <c r="H61" s="7">
        <v>0</v>
      </c>
      <c r="I61" s="7">
        <v>0</v>
      </c>
      <c r="J61" s="7">
        <v>2.0840000000000001</v>
      </c>
      <c r="L61" s="7">
        <f>VartojimasGamyba!H57</f>
        <v>2.0870000000000002</v>
      </c>
      <c r="M61" s="15">
        <f t="shared" si="1"/>
        <v>0</v>
      </c>
      <c r="N61" s="7">
        <f t="shared" si="2"/>
        <v>-178.78636000000003</v>
      </c>
      <c r="O61" s="7">
        <f t="shared" si="3"/>
        <v>0</v>
      </c>
      <c r="R61" s="7"/>
      <c r="S61" s="47">
        <f t="shared" si="4"/>
        <v>2.0840000000000001</v>
      </c>
      <c r="T61" s="47">
        <f t="shared" si="5"/>
        <v>2.0840000000000001</v>
      </c>
      <c r="U61" s="47">
        <f t="shared" si="6"/>
        <v>197.66000000000003</v>
      </c>
      <c r="V61" s="47">
        <f t="shared" si="7"/>
        <v>85.79</v>
      </c>
      <c r="W61" s="11"/>
    </row>
    <row r="62" spans="1:23" x14ac:dyDescent="0.45">
      <c r="A62" s="6" t="s">
        <v>67</v>
      </c>
      <c r="B62" s="6">
        <v>93.74</v>
      </c>
      <c r="D62" s="9" t="str">
        <f>VartojimasGamyba!J58</f>
        <v>2023-09-03-08</v>
      </c>
      <c r="E62" s="8">
        <f>VartojimasGamyba!G58</f>
        <v>0</v>
      </c>
      <c r="F62" s="11"/>
      <c r="G62" s="7">
        <f t="shared" si="9"/>
        <v>5.4653333333333336</v>
      </c>
      <c r="H62" s="7">
        <v>0</v>
      </c>
      <c r="I62" s="7">
        <v>0</v>
      </c>
      <c r="J62" s="7">
        <v>1.79</v>
      </c>
      <c r="L62" s="7">
        <f>VartojimasGamyba!H58</f>
        <v>1.79</v>
      </c>
      <c r="M62" s="15">
        <f t="shared" si="1"/>
        <v>0</v>
      </c>
      <c r="N62" s="7">
        <f t="shared" si="2"/>
        <v>-147.06639999999999</v>
      </c>
      <c r="O62" s="7">
        <f t="shared" si="3"/>
        <v>0</v>
      </c>
      <c r="R62" s="7"/>
      <c r="S62" s="47">
        <f t="shared" si="4"/>
        <v>1.79</v>
      </c>
      <c r="T62" s="47">
        <f t="shared" si="5"/>
        <v>1.79</v>
      </c>
      <c r="U62" s="47">
        <f t="shared" si="6"/>
        <v>194.03</v>
      </c>
      <c r="V62" s="47">
        <f t="shared" si="7"/>
        <v>82.16</v>
      </c>
      <c r="W62" s="11"/>
    </row>
    <row r="63" spans="1:23" x14ac:dyDescent="0.45">
      <c r="A63" s="6" t="s">
        <v>68</v>
      </c>
      <c r="B63" s="6">
        <v>89.27</v>
      </c>
      <c r="D63" s="9" t="str">
        <f>VartojimasGamyba!J59</f>
        <v>2023-09-03-09</v>
      </c>
      <c r="E63" s="8">
        <f>VartojimasGamyba!G59</f>
        <v>0</v>
      </c>
      <c r="F63" s="11"/>
      <c r="G63" s="7">
        <f t="shared" si="9"/>
        <v>5.4653333333333336</v>
      </c>
      <c r="H63" s="7">
        <v>0</v>
      </c>
      <c r="I63" s="7">
        <v>0</v>
      </c>
      <c r="J63" s="7">
        <v>2.343</v>
      </c>
      <c r="L63" s="7">
        <f>VartojimasGamyba!H59</f>
        <v>2.343</v>
      </c>
      <c r="M63" s="15">
        <f t="shared" si="1"/>
        <v>0</v>
      </c>
      <c r="N63" s="7">
        <f t="shared" si="2"/>
        <v>-182.02767</v>
      </c>
      <c r="O63" s="7">
        <f t="shared" si="3"/>
        <v>0</v>
      </c>
      <c r="R63" s="7"/>
      <c r="S63" s="47">
        <f t="shared" si="4"/>
        <v>2.343</v>
      </c>
      <c r="T63" s="47">
        <f t="shared" si="5"/>
        <v>2.343</v>
      </c>
      <c r="U63" s="47">
        <f t="shared" si="6"/>
        <v>189.56</v>
      </c>
      <c r="V63" s="47">
        <f t="shared" si="7"/>
        <v>77.69</v>
      </c>
      <c r="W63" s="11"/>
    </row>
    <row r="64" spans="1:23" x14ac:dyDescent="0.45">
      <c r="A64" s="6" t="s">
        <v>69</v>
      </c>
      <c r="B64" s="6">
        <v>82.6</v>
      </c>
      <c r="D64" s="9" t="str">
        <f>VartojimasGamyba!J60</f>
        <v>2023-09-03-10</v>
      </c>
      <c r="E64" s="8">
        <f>VartojimasGamyba!G60</f>
        <v>6.0000000000000001E-3</v>
      </c>
      <c r="F64" s="11"/>
      <c r="G64" s="7">
        <f t="shared" si="9"/>
        <v>5.4653333333333336</v>
      </c>
      <c r="H64" s="7">
        <v>0</v>
      </c>
      <c r="I64" s="7">
        <v>0</v>
      </c>
      <c r="J64" s="7">
        <v>1.704</v>
      </c>
      <c r="L64" s="7">
        <f>VartojimasGamyba!H60</f>
        <v>1.71</v>
      </c>
      <c r="M64" s="15">
        <f t="shared" si="1"/>
        <v>0</v>
      </c>
      <c r="N64" s="7">
        <f t="shared" si="2"/>
        <v>-121.01807999999998</v>
      </c>
      <c r="O64" s="7">
        <f t="shared" si="3"/>
        <v>0</v>
      </c>
      <c r="R64" s="7"/>
      <c r="S64" s="47">
        <f t="shared" si="4"/>
        <v>1.704</v>
      </c>
      <c r="T64" s="47">
        <f t="shared" si="5"/>
        <v>1.704</v>
      </c>
      <c r="U64" s="47">
        <f t="shared" si="6"/>
        <v>182.89</v>
      </c>
      <c r="V64" s="47">
        <f t="shared" si="7"/>
        <v>71.02</v>
      </c>
      <c r="W64" s="11"/>
    </row>
    <row r="65" spans="1:23" x14ac:dyDescent="0.45">
      <c r="A65" s="6" t="s">
        <v>70</v>
      </c>
      <c r="B65" s="6">
        <v>60.3</v>
      </c>
      <c r="D65" s="9" t="str">
        <f>VartojimasGamyba!J61</f>
        <v>2023-09-03-11</v>
      </c>
      <c r="E65" s="8">
        <f>VartojimasGamyba!G61</f>
        <v>0</v>
      </c>
      <c r="F65" s="11"/>
      <c r="G65" s="7">
        <f t="shared" si="9"/>
        <v>5.4653333333333336</v>
      </c>
      <c r="H65" s="7">
        <v>0</v>
      </c>
      <c r="I65" s="7">
        <v>0</v>
      </c>
      <c r="J65" s="7">
        <v>2.0590000000000002</v>
      </c>
      <c r="L65" s="7">
        <f>VartojimasGamyba!H61</f>
        <v>2.0590000000000002</v>
      </c>
      <c r="M65" s="15">
        <f t="shared" si="1"/>
        <v>0</v>
      </c>
      <c r="N65" s="7">
        <f t="shared" si="2"/>
        <v>-100.31448</v>
      </c>
      <c r="O65" s="7">
        <f t="shared" si="3"/>
        <v>0</v>
      </c>
      <c r="R65" s="7"/>
      <c r="S65" s="47">
        <f t="shared" si="4"/>
        <v>2.0590000000000002</v>
      </c>
      <c r="T65" s="47">
        <f t="shared" si="5"/>
        <v>2.0590000000000002</v>
      </c>
      <c r="U65" s="47">
        <f t="shared" si="6"/>
        <v>160.59</v>
      </c>
      <c r="V65" s="47">
        <f t="shared" si="7"/>
        <v>48.72</v>
      </c>
      <c r="W65" s="11"/>
    </row>
    <row r="66" spans="1:23" x14ac:dyDescent="0.45">
      <c r="A66" s="6" t="s">
        <v>71</v>
      </c>
      <c r="B66" s="6">
        <v>43.43</v>
      </c>
      <c r="D66" s="9" t="str">
        <f>VartojimasGamyba!J62</f>
        <v>2023-09-03-12</v>
      </c>
      <c r="E66" s="8">
        <f>VartojimasGamyba!G62</f>
        <v>0.59</v>
      </c>
      <c r="F66" s="11"/>
      <c r="G66" s="7">
        <f t="shared" si="9"/>
        <v>5.4653333333333336</v>
      </c>
      <c r="H66" s="7">
        <v>0</v>
      </c>
      <c r="I66" s="7">
        <v>0</v>
      </c>
      <c r="J66" s="7">
        <v>1.302</v>
      </c>
      <c r="L66" s="7">
        <f>VartojimasGamyba!H62</f>
        <v>1.8919999999999999</v>
      </c>
      <c r="M66" s="15">
        <f t="shared" si="1"/>
        <v>0</v>
      </c>
      <c r="N66" s="7">
        <f t="shared" si="2"/>
        <v>-41.468700000000005</v>
      </c>
      <c r="O66" s="7">
        <f t="shared" si="3"/>
        <v>0</v>
      </c>
      <c r="R66" s="7"/>
      <c r="S66" s="47">
        <f t="shared" si="4"/>
        <v>1.302</v>
      </c>
      <c r="T66" s="47">
        <f t="shared" si="5"/>
        <v>1.302</v>
      </c>
      <c r="U66" s="47">
        <f t="shared" si="6"/>
        <v>143.72</v>
      </c>
      <c r="V66" s="47">
        <f t="shared" si="7"/>
        <v>31.85</v>
      </c>
      <c r="W66" s="11"/>
    </row>
    <row r="67" spans="1:23" x14ac:dyDescent="0.45">
      <c r="A67" s="6" t="s">
        <v>72</v>
      </c>
      <c r="B67" s="6">
        <v>21.37</v>
      </c>
      <c r="D67" s="9" t="str">
        <f>VartojimasGamyba!J63</f>
        <v>2023-09-03-13</v>
      </c>
      <c r="E67" s="8">
        <f>VartojimasGamyba!G63</f>
        <v>0</v>
      </c>
      <c r="F67" s="11"/>
      <c r="G67" s="7">
        <f t="shared" si="9"/>
        <v>6.8988888888888891</v>
      </c>
      <c r="H67" s="7">
        <v>1.4335555555555557</v>
      </c>
      <c r="I67" s="7">
        <v>0</v>
      </c>
      <c r="J67" s="7">
        <v>0.13044444444444436</v>
      </c>
      <c r="L67" s="7">
        <f>VartojimasGamyba!H63</f>
        <v>1.5640000000000001</v>
      </c>
      <c r="M67" s="15">
        <f t="shared" si="1"/>
        <v>0</v>
      </c>
      <c r="N67" s="7">
        <f t="shared" si="2"/>
        <v>-1.2770511111111105</v>
      </c>
      <c r="O67" s="7">
        <f t="shared" si="3"/>
        <v>0</v>
      </c>
      <c r="R67" s="7"/>
      <c r="S67" s="47">
        <f t="shared" si="4"/>
        <v>1.5640000000000001</v>
      </c>
      <c r="T67" s="47">
        <f t="shared" si="5"/>
        <v>1.5640000000000001</v>
      </c>
      <c r="U67" s="47">
        <f t="shared" si="6"/>
        <v>121.66000000000001</v>
      </c>
      <c r="V67" s="47">
        <f t="shared" si="7"/>
        <v>9.7900000000000009</v>
      </c>
      <c r="W67" s="11"/>
    </row>
    <row r="68" spans="1:23" x14ac:dyDescent="0.45">
      <c r="A68" s="6" t="s">
        <v>73</v>
      </c>
      <c r="B68" s="6">
        <v>23.82</v>
      </c>
      <c r="D68" s="9" t="str">
        <f>VartojimasGamyba!J64</f>
        <v>2023-09-03-14</v>
      </c>
      <c r="E68" s="8">
        <f>VartojimasGamyba!G64</f>
        <v>5.0000000000000001E-3</v>
      </c>
      <c r="F68" s="11"/>
      <c r="G68" s="7">
        <f t="shared" si="9"/>
        <v>6.8988888888888891</v>
      </c>
      <c r="H68" s="7">
        <v>0</v>
      </c>
      <c r="I68" s="7">
        <v>0</v>
      </c>
      <c r="J68" s="7">
        <v>0.54700000000000004</v>
      </c>
      <c r="L68" s="7">
        <f>VartojimasGamyba!H64</f>
        <v>0.55200000000000005</v>
      </c>
      <c r="M68" s="15">
        <f t="shared" si="1"/>
        <v>0</v>
      </c>
      <c r="N68" s="7">
        <f t="shared" si="2"/>
        <v>-6.6952800000000003</v>
      </c>
      <c r="O68" s="7">
        <f t="shared" si="3"/>
        <v>0</v>
      </c>
      <c r="R68" s="7"/>
      <c r="S68" s="47">
        <f t="shared" si="4"/>
        <v>0.54700000000000004</v>
      </c>
      <c r="T68" s="47">
        <f t="shared" si="5"/>
        <v>0.54700000000000004</v>
      </c>
      <c r="U68" s="47">
        <f t="shared" si="6"/>
        <v>124.11000000000001</v>
      </c>
      <c r="V68" s="47">
        <f t="shared" si="7"/>
        <v>12.24</v>
      </c>
      <c r="W68" s="11"/>
    </row>
    <row r="69" spans="1:23" x14ac:dyDescent="0.45">
      <c r="A69" s="6" t="s">
        <v>74</v>
      </c>
      <c r="B69" s="6">
        <v>30.82</v>
      </c>
      <c r="D69" s="9" t="str">
        <f>VartojimasGamyba!J65</f>
        <v>2023-09-03-15</v>
      </c>
      <c r="E69" s="8">
        <f>VartojimasGamyba!G65</f>
        <v>0.193</v>
      </c>
      <c r="F69" s="11"/>
      <c r="G69" s="7">
        <f t="shared" si="9"/>
        <v>6.8988888888888891</v>
      </c>
      <c r="H69" s="7">
        <v>0</v>
      </c>
      <c r="I69" s="7">
        <v>5.2041704279304213E-18</v>
      </c>
      <c r="J69" s="7">
        <v>1.4999999999999986E-2</v>
      </c>
      <c r="L69" s="7">
        <f>VartojimasGamyba!H65</f>
        <v>0.20799999999999999</v>
      </c>
      <c r="M69" s="15">
        <f t="shared" si="1"/>
        <v>0</v>
      </c>
      <c r="N69" s="7">
        <f t="shared" si="2"/>
        <v>-0.28859999999999975</v>
      </c>
      <c r="O69" s="7">
        <f t="shared" si="3"/>
        <v>0</v>
      </c>
      <c r="R69" s="7"/>
      <c r="S69" s="47">
        <f t="shared" si="4"/>
        <v>1.4999999999999986E-2</v>
      </c>
      <c r="T69" s="47">
        <f t="shared" si="5"/>
        <v>1.4999999999999986E-2</v>
      </c>
      <c r="U69" s="47">
        <f t="shared" si="6"/>
        <v>131.11000000000001</v>
      </c>
      <c r="V69" s="47">
        <f t="shared" si="7"/>
        <v>19.240000000000002</v>
      </c>
      <c r="W69" s="11"/>
    </row>
    <row r="70" spans="1:23" x14ac:dyDescent="0.45">
      <c r="A70" s="6" t="s">
        <v>75</v>
      </c>
      <c r="B70" s="6">
        <v>40.479999999999997</v>
      </c>
      <c r="D70" s="9" t="str">
        <f>VartojimasGamyba!J66</f>
        <v>2023-09-03-16</v>
      </c>
      <c r="E70" s="8">
        <f>VartojimasGamyba!G66</f>
        <v>0.23499999999999999</v>
      </c>
      <c r="F70" s="11"/>
      <c r="G70" s="7">
        <f t="shared" si="9"/>
        <v>6.69</v>
      </c>
      <c r="H70" s="7">
        <v>0</v>
      </c>
      <c r="I70" s="7">
        <v>0.20888888888888885</v>
      </c>
      <c r="J70" s="7">
        <v>0</v>
      </c>
      <c r="L70" s="7">
        <f>VartojimasGamyba!H66</f>
        <v>4.7E-2</v>
      </c>
      <c r="M70" s="15">
        <f t="shared" si="1"/>
        <v>0</v>
      </c>
      <c r="N70" s="7">
        <f t="shared" si="2"/>
        <v>0</v>
      </c>
      <c r="O70" s="7">
        <f t="shared" si="3"/>
        <v>0</v>
      </c>
      <c r="R70" s="7"/>
      <c r="S70" s="47">
        <f t="shared" si="4"/>
        <v>0</v>
      </c>
      <c r="T70" s="47">
        <f t="shared" si="5"/>
        <v>0</v>
      </c>
      <c r="U70" s="47">
        <f t="shared" si="6"/>
        <v>140.77000000000001</v>
      </c>
      <c r="V70" s="47">
        <f t="shared" si="7"/>
        <v>28.9</v>
      </c>
      <c r="W70" s="11"/>
    </row>
    <row r="71" spans="1:23" x14ac:dyDescent="0.45">
      <c r="A71" s="6" t="s">
        <v>76</v>
      </c>
      <c r="B71" s="6">
        <v>53.66</v>
      </c>
      <c r="D71" s="9" t="str">
        <f>VartojimasGamyba!J67</f>
        <v>2023-09-03-17</v>
      </c>
      <c r="E71" s="8">
        <f>VartojimasGamyba!G67</f>
        <v>0.27100000000000002</v>
      </c>
      <c r="F71" s="11"/>
      <c r="G71" s="7">
        <f t="shared" si="9"/>
        <v>6.3888888888888893</v>
      </c>
      <c r="H71" s="7">
        <v>0</v>
      </c>
      <c r="I71" s="7">
        <v>0.30111111111111116</v>
      </c>
      <c r="J71" s="7">
        <v>0</v>
      </c>
      <c r="L71" s="7">
        <f>VartojimasGamyba!H67</f>
        <v>0</v>
      </c>
      <c r="M71" s="15">
        <f t="shared" ref="M71:M134" si="10">E71+H71-I71*$J$2+J71-L71</f>
        <v>-5.5511151231257827E-17</v>
      </c>
      <c r="N71" s="7">
        <f t="shared" ref="N71:N134" si="11">M71*U71-J71*V71</f>
        <v>-8.5459417320521418E-15</v>
      </c>
      <c r="O71" s="7">
        <f t="shared" ref="O71:O134" si="12">(M71)*(B71+$Z$21)</f>
        <v>-8.5459417320521418E-15</v>
      </c>
      <c r="R71" s="7"/>
      <c r="S71" s="47">
        <f t="shared" ref="S71:S134" si="13">M71+IF((L71-E71)&gt;0,(L71-E71),0)</f>
        <v>-5.5511151231257827E-17</v>
      </c>
      <c r="T71" s="47">
        <f t="shared" ref="T71:T134" si="14">IF(L71-E71&lt;0,0,L71-E71)</f>
        <v>0</v>
      </c>
      <c r="U71" s="47">
        <f t="shared" ref="U71:U134" si="15">B71+$Z$21</f>
        <v>153.94999999999999</v>
      </c>
      <c r="V71" s="47">
        <f t="shared" ref="V71:V134" si="16">B71+$Z$20</f>
        <v>42.08</v>
      </c>
      <c r="W71" s="11"/>
    </row>
    <row r="72" spans="1:23" x14ac:dyDescent="0.45">
      <c r="A72" s="6" t="s">
        <v>77</v>
      </c>
      <c r="B72" s="6">
        <v>93.82</v>
      </c>
      <c r="D72" s="9" t="str">
        <f>VartojimasGamyba!J68</f>
        <v>2023-09-03-18</v>
      </c>
      <c r="E72" s="8">
        <f>VartojimasGamyba!G68</f>
        <v>0.28799999999999998</v>
      </c>
      <c r="F72" s="11"/>
      <c r="G72" s="7">
        <f t="shared" si="9"/>
        <v>6.068888888888889</v>
      </c>
      <c r="H72" s="7">
        <v>0</v>
      </c>
      <c r="I72" s="7">
        <v>0.32</v>
      </c>
      <c r="J72" s="7">
        <v>0</v>
      </c>
      <c r="L72" s="7">
        <f>VartojimasGamyba!H68</f>
        <v>0</v>
      </c>
      <c r="M72" s="15">
        <f t="shared" si="10"/>
        <v>-5.5511151231257827E-17</v>
      </c>
      <c r="N72" s="7">
        <f t="shared" si="11"/>
        <v>-1.0775269565499458E-14</v>
      </c>
      <c r="O72" s="7">
        <f t="shared" si="12"/>
        <v>-1.0775269565499458E-14</v>
      </c>
      <c r="R72" s="7"/>
      <c r="S72" s="47">
        <f t="shared" si="13"/>
        <v>-5.5511151231257827E-17</v>
      </c>
      <c r="T72" s="47">
        <f t="shared" si="14"/>
        <v>0</v>
      </c>
      <c r="U72" s="47">
        <f t="shared" si="15"/>
        <v>194.11</v>
      </c>
      <c r="V72" s="47">
        <f t="shared" si="16"/>
        <v>82.24</v>
      </c>
      <c r="W72" s="11"/>
    </row>
    <row r="73" spans="1:23" x14ac:dyDescent="0.45">
      <c r="A73" s="6" t="s">
        <v>78</v>
      </c>
      <c r="B73" s="6">
        <v>109.24</v>
      </c>
      <c r="D73" s="9" t="str">
        <f>VartojimasGamyba!J69</f>
        <v>2023-09-03-19</v>
      </c>
      <c r="E73" s="8">
        <f>VartojimasGamyba!G69</f>
        <v>0.2</v>
      </c>
      <c r="F73" s="11"/>
      <c r="G73" s="7">
        <f t="shared" si="9"/>
        <v>5.8466666666666667</v>
      </c>
      <c r="H73" s="7">
        <v>0</v>
      </c>
      <c r="I73" s="7">
        <v>0.22222222222222224</v>
      </c>
      <c r="J73" s="7">
        <v>0</v>
      </c>
      <c r="L73" s="7">
        <f>VartojimasGamyba!H69</f>
        <v>0</v>
      </c>
      <c r="M73" s="15">
        <f t="shared" si="10"/>
        <v>0</v>
      </c>
      <c r="N73" s="7">
        <f t="shared" si="11"/>
        <v>0</v>
      </c>
      <c r="O73" s="7">
        <f t="shared" si="12"/>
        <v>0</v>
      </c>
      <c r="R73" s="7"/>
      <c r="S73" s="47">
        <f t="shared" si="13"/>
        <v>0</v>
      </c>
      <c r="T73" s="47">
        <f t="shared" si="14"/>
        <v>0</v>
      </c>
      <c r="U73" s="47">
        <f t="shared" si="15"/>
        <v>209.53</v>
      </c>
      <c r="V73" s="47">
        <f t="shared" si="16"/>
        <v>97.66</v>
      </c>
      <c r="W73" s="11"/>
    </row>
    <row r="74" spans="1:23" x14ac:dyDescent="0.45">
      <c r="A74" s="6" t="s">
        <v>79</v>
      </c>
      <c r="B74" s="6">
        <v>124.3</v>
      </c>
      <c r="D74" s="9" t="str">
        <f>VartojimasGamyba!J70</f>
        <v>2023-09-03-20</v>
      </c>
      <c r="E74" s="8">
        <f>VartojimasGamyba!G70</f>
        <v>0.23499999999999999</v>
      </c>
      <c r="F74" s="11"/>
      <c r="G74" s="7">
        <f t="shared" si="9"/>
        <v>5.5855555555555556</v>
      </c>
      <c r="H74" s="7">
        <v>0</v>
      </c>
      <c r="I74" s="7">
        <v>0.26111111111111107</v>
      </c>
      <c r="J74" s="7">
        <v>0</v>
      </c>
      <c r="L74" s="7">
        <f>VartojimasGamyba!H70</f>
        <v>0</v>
      </c>
      <c r="M74" s="15">
        <f t="shared" si="10"/>
        <v>2.7755575615628914E-17</v>
      </c>
      <c r="N74" s="7">
        <f t="shared" si="11"/>
        <v>6.2336247275140978E-15</v>
      </c>
      <c r="O74" s="7">
        <f t="shared" si="12"/>
        <v>6.2336247275140978E-15</v>
      </c>
      <c r="P74" s="7" t="s">
        <v>8873</v>
      </c>
      <c r="R74" s="7"/>
      <c r="S74" s="47">
        <f t="shared" si="13"/>
        <v>2.7755575615628914E-17</v>
      </c>
      <c r="T74" s="47">
        <f t="shared" si="14"/>
        <v>0</v>
      </c>
      <c r="U74" s="47">
        <f t="shared" si="15"/>
        <v>224.59</v>
      </c>
      <c r="V74" s="47">
        <f t="shared" si="16"/>
        <v>112.72</v>
      </c>
      <c r="W74" s="11"/>
    </row>
    <row r="75" spans="1:23" x14ac:dyDescent="0.45">
      <c r="A75" s="6" t="s">
        <v>80</v>
      </c>
      <c r="B75" s="6">
        <v>137.4</v>
      </c>
      <c r="D75" s="9" t="str">
        <f>VartojimasGamyba!J71</f>
        <v>2023-09-03-21</v>
      </c>
      <c r="E75" s="8">
        <f>VartojimasGamyba!G71</f>
        <v>0.21</v>
      </c>
      <c r="F75" s="11"/>
      <c r="G75" s="7">
        <f t="shared" si="9"/>
        <v>5.3522222222222222</v>
      </c>
      <c r="H75" s="7">
        <v>0</v>
      </c>
      <c r="I75" s="7">
        <v>0.23333333333333334</v>
      </c>
      <c r="J75" s="7">
        <v>0</v>
      </c>
      <c r="L75" s="7">
        <f>VartojimasGamyba!H71</f>
        <v>0</v>
      </c>
      <c r="M75" s="15">
        <f t="shared" si="10"/>
        <v>-2.7755575615628914E-17</v>
      </c>
      <c r="N75" s="7">
        <f t="shared" si="11"/>
        <v>-6.5972227680788364E-15</v>
      </c>
      <c r="O75" s="7">
        <f t="shared" si="12"/>
        <v>-6.5972227680788364E-15</v>
      </c>
      <c r="P75" s="7">
        <f>SUM(N54:N77)</f>
        <v>-778.94262111111129</v>
      </c>
      <c r="R75" s="7"/>
      <c r="S75" s="47">
        <f t="shared" si="13"/>
        <v>-2.7755575615628914E-17</v>
      </c>
      <c r="T75" s="47">
        <f t="shared" si="14"/>
        <v>0</v>
      </c>
      <c r="U75" s="47">
        <f t="shared" si="15"/>
        <v>237.69</v>
      </c>
      <c r="V75" s="47">
        <f t="shared" si="16"/>
        <v>125.82000000000001</v>
      </c>
      <c r="W75" s="11"/>
    </row>
    <row r="76" spans="1:23" x14ac:dyDescent="0.45">
      <c r="A76" s="6" t="s">
        <v>81</v>
      </c>
      <c r="B76" s="6">
        <v>118.94</v>
      </c>
      <c r="D76" s="9" t="str">
        <f>VartojimasGamyba!J72</f>
        <v>2023-09-03-22</v>
      </c>
      <c r="E76" s="8">
        <f>VartojimasGamyba!G72</f>
        <v>0.17599999999999999</v>
      </c>
      <c r="F76" s="11"/>
      <c r="G76" s="7">
        <f t="shared" si="9"/>
        <v>5.1566666666666663</v>
      </c>
      <c r="H76" s="7">
        <v>0</v>
      </c>
      <c r="I76" s="7">
        <v>0.19555555555555557</v>
      </c>
      <c r="J76" s="7">
        <v>0</v>
      </c>
      <c r="L76" s="7">
        <f>VartojimasGamyba!H72</f>
        <v>0</v>
      </c>
      <c r="M76" s="15">
        <f t="shared" si="10"/>
        <v>-2.7755575615628914E-17</v>
      </c>
      <c r="N76" s="7">
        <f t="shared" si="11"/>
        <v>-6.0848548422143272E-15</v>
      </c>
      <c r="O76" s="7">
        <f t="shared" si="12"/>
        <v>-6.0848548422143272E-15</v>
      </c>
      <c r="P76" s="7" t="s">
        <v>8872</v>
      </c>
      <c r="R76" s="7"/>
      <c r="S76" s="47">
        <f t="shared" si="13"/>
        <v>-2.7755575615628914E-17</v>
      </c>
      <c r="T76" s="47">
        <f t="shared" si="14"/>
        <v>0</v>
      </c>
      <c r="U76" s="47">
        <f t="shared" si="15"/>
        <v>219.23000000000002</v>
      </c>
      <c r="V76" s="47">
        <f t="shared" si="16"/>
        <v>107.36</v>
      </c>
      <c r="W76" s="11"/>
    </row>
    <row r="77" spans="1:23" x14ac:dyDescent="0.45">
      <c r="A77" s="6" t="s">
        <v>82</v>
      </c>
      <c r="B77" s="6">
        <v>109.59</v>
      </c>
      <c r="D77" s="9" t="str">
        <f>VartojimasGamyba!J73</f>
        <v>2023-09-03-23</v>
      </c>
      <c r="E77" s="8">
        <f>VartojimasGamyba!G73</f>
        <v>0.14099999999999999</v>
      </c>
      <c r="F77" s="11"/>
      <c r="G77" s="7">
        <f t="shared" si="9"/>
        <v>5</v>
      </c>
      <c r="H77" s="7">
        <v>0</v>
      </c>
      <c r="I77" s="7">
        <v>0.15666666666666665</v>
      </c>
      <c r="J77" s="7">
        <v>0</v>
      </c>
      <c r="L77" s="7">
        <f>VartojimasGamyba!H73</f>
        <v>0</v>
      </c>
      <c r="M77" s="15">
        <f t="shared" si="10"/>
        <v>0</v>
      </c>
      <c r="N77" s="7">
        <f t="shared" si="11"/>
        <v>0</v>
      </c>
      <c r="O77" s="7">
        <f t="shared" si="12"/>
        <v>0</v>
      </c>
      <c r="P77" s="7">
        <f>SUM(O54:O77)</f>
        <v>-1.970681950957953E-13</v>
      </c>
      <c r="Q77" s="7">
        <f>SUMPRODUCT(B54:B77,E54:E77)+SUM(E54:E77)*$Z$21-SUMPRODUCT(B54:B77,L54:L77)+SUM(L54:L77)*ABS($Z$20)</f>
        <v>-240.16468999999992</v>
      </c>
      <c r="R77" s="7"/>
      <c r="S77" s="47">
        <f t="shared" si="13"/>
        <v>0</v>
      </c>
      <c r="T77" s="47">
        <f t="shared" si="14"/>
        <v>0</v>
      </c>
      <c r="U77" s="47">
        <f t="shared" si="15"/>
        <v>209.88</v>
      </c>
      <c r="V77" s="47">
        <f t="shared" si="16"/>
        <v>98.01</v>
      </c>
      <c r="W77" s="11">
        <f>IF(P77&lt;&gt;Q77,1,0)</f>
        <v>1</v>
      </c>
    </row>
    <row r="78" spans="1:23" x14ac:dyDescent="0.45">
      <c r="A78" t="s">
        <v>83</v>
      </c>
      <c r="B78">
        <v>100.98</v>
      </c>
      <c r="D78" s="1" t="str">
        <f>VartojimasGamyba!J74</f>
        <v>2023-09-04-00</v>
      </c>
      <c r="E78" s="7">
        <f>VartojimasGamyba!G74</f>
        <v>0.104</v>
      </c>
      <c r="F78" s="11"/>
      <c r="G78" s="12">
        <f>G77+H78-I78</f>
        <v>4.8844444444444441</v>
      </c>
      <c r="H78" s="12">
        <v>0</v>
      </c>
      <c r="I78" s="12">
        <v>0.11555555555555555</v>
      </c>
      <c r="J78" s="12">
        <v>0</v>
      </c>
      <c r="K78" s="12"/>
      <c r="L78" s="12">
        <f>VartojimasGamyba!H74</f>
        <v>0</v>
      </c>
      <c r="M78" s="19">
        <f t="shared" si="10"/>
        <v>0</v>
      </c>
      <c r="N78" s="7">
        <f t="shared" si="11"/>
        <v>0</v>
      </c>
      <c r="O78" s="7">
        <f t="shared" si="12"/>
        <v>0</v>
      </c>
      <c r="R78" s="20" t="s">
        <v>8783</v>
      </c>
      <c r="S78" s="47">
        <f t="shared" si="13"/>
        <v>0</v>
      </c>
      <c r="T78" s="47">
        <f t="shared" si="14"/>
        <v>0</v>
      </c>
      <c r="U78" s="47">
        <f t="shared" si="15"/>
        <v>201.27</v>
      </c>
      <c r="V78" s="47">
        <f t="shared" si="16"/>
        <v>89.4</v>
      </c>
      <c r="W78" s="11"/>
    </row>
    <row r="79" spans="1:23" x14ac:dyDescent="0.45">
      <c r="A79" t="s">
        <v>84</v>
      </c>
      <c r="B79">
        <v>102.89</v>
      </c>
      <c r="D79" s="1" t="str">
        <f>VartojimasGamyba!J75</f>
        <v>2023-09-04-01</v>
      </c>
      <c r="E79" s="7">
        <f>VartojimasGamyba!G75</f>
        <v>0.19900000000000001</v>
      </c>
      <c r="F79" s="11"/>
      <c r="G79" s="12">
        <f t="shared" ref="G79:G101" si="17">G78+H79-I79</f>
        <v>4.6633333333333331</v>
      </c>
      <c r="H79" s="12">
        <v>0</v>
      </c>
      <c r="I79" s="12">
        <v>0.22111111111111112</v>
      </c>
      <c r="J79" s="12">
        <v>0</v>
      </c>
      <c r="K79" s="12"/>
      <c r="L79" s="12">
        <f>VartojimasGamyba!H75</f>
        <v>0</v>
      </c>
      <c r="M79" s="19">
        <f t="shared" si="10"/>
        <v>0</v>
      </c>
      <c r="N79" s="7">
        <f t="shared" si="11"/>
        <v>0</v>
      </c>
      <c r="O79" s="7">
        <f t="shared" si="12"/>
        <v>0</v>
      </c>
      <c r="R79" s="7"/>
      <c r="S79" s="47">
        <f t="shared" si="13"/>
        <v>0</v>
      </c>
      <c r="T79" s="47">
        <f t="shared" si="14"/>
        <v>0</v>
      </c>
      <c r="U79" s="47">
        <f t="shared" si="15"/>
        <v>203.18</v>
      </c>
      <c r="V79" s="47">
        <f t="shared" si="16"/>
        <v>91.31</v>
      </c>
      <c r="W79" s="11"/>
    </row>
    <row r="80" spans="1:23" x14ac:dyDescent="0.45">
      <c r="A80" t="s">
        <v>85</v>
      </c>
      <c r="B80">
        <v>102.9</v>
      </c>
      <c r="D80" s="1" t="str">
        <f>VartojimasGamyba!J76</f>
        <v>2023-09-04-02</v>
      </c>
      <c r="E80" s="7">
        <f>VartojimasGamyba!G76</f>
        <v>0.21</v>
      </c>
      <c r="F80" s="11"/>
      <c r="G80" s="12">
        <f t="shared" si="17"/>
        <v>4.43</v>
      </c>
      <c r="H80" s="12">
        <v>0</v>
      </c>
      <c r="I80" s="12">
        <v>0.23333333333333334</v>
      </c>
      <c r="J80" s="12">
        <v>0</v>
      </c>
      <c r="K80" s="12"/>
      <c r="L80" s="12">
        <f>VartojimasGamyba!H76</f>
        <v>0</v>
      </c>
      <c r="M80" s="19">
        <f t="shared" si="10"/>
        <v>-2.7755575615628914E-17</v>
      </c>
      <c r="N80" s="7">
        <f t="shared" si="11"/>
        <v>-5.6396554093396389E-15</v>
      </c>
      <c r="O80" s="7">
        <f t="shared" si="12"/>
        <v>-5.6396554093396389E-15</v>
      </c>
      <c r="R80" s="7"/>
      <c r="S80" s="47">
        <f t="shared" si="13"/>
        <v>-2.7755575615628914E-17</v>
      </c>
      <c r="T80" s="47">
        <f t="shared" si="14"/>
        <v>0</v>
      </c>
      <c r="U80" s="47">
        <f t="shared" si="15"/>
        <v>203.19</v>
      </c>
      <c r="V80" s="47">
        <f t="shared" si="16"/>
        <v>91.320000000000007</v>
      </c>
      <c r="W80" s="11"/>
    </row>
    <row r="81" spans="1:23" x14ac:dyDescent="0.45">
      <c r="A81" t="s">
        <v>86</v>
      </c>
      <c r="B81">
        <v>102.9</v>
      </c>
      <c r="D81" s="1" t="str">
        <f>VartojimasGamyba!J77</f>
        <v>2023-09-04-03</v>
      </c>
      <c r="E81" s="7">
        <f>VartojimasGamyba!G77</f>
        <v>9.7000000000000003E-2</v>
      </c>
      <c r="F81" s="11"/>
      <c r="G81" s="12">
        <f>G80+H81-I81</f>
        <v>4.322222222222222</v>
      </c>
      <c r="H81" s="12">
        <v>0</v>
      </c>
      <c r="I81" s="12">
        <v>0.10777777777777779</v>
      </c>
      <c r="J81" s="12">
        <v>0</v>
      </c>
      <c r="K81" s="12"/>
      <c r="L81" s="12">
        <f>VartojimasGamyba!H77</f>
        <v>0</v>
      </c>
      <c r="M81" s="19">
        <f t="shared" si="10"/>
        <v>-1.3877787807814457E-17</v>
      </c>
      <c r="N81" s="7">
        <f t="shared" si="11"/>
        <v>-2.8198277046698194E-15</v>
      </c>
      <c r="O81" s="7">
        <f t="shared" si="12"/>
        <v>-2.8198277046698194E-15</v>
      </c>
      <c r="R81" s="7"/>
      <c r="S81" s="47">
        <f t="shared" si="13"/>
        <v>-1.3877787807814457E-17</v>
      </c>
      <c r="T81" s="47">
        <f t="shared" si="14"/>
        <v>0</v>
      </c>
      <c r="U81" s="47">
        <f t="shared" si="15"/>
        <v>203.19</v>
      </c>
      <c r="V81" s="47">
        <f t="shared" si="16"/>
        <v>91.320000000000007</v>
      </c>
      <c r="W81" s="11"/>
    </row>
    <row r="82" spans="1:23" x14ac:dyDescent="0.45">
      <c r="A82" t="s">
        <v>87</v>
      </c>
      <c r="B82">
        <v>90.92</v>
      </c>
      <c r="D82" s="1" t="str">
        <f>VartojimasGamyba!J78</f>
        <v>2023-09-04-04</v>
      </c>
      <c r="E82" s="7">
        <f>VartojimasGamyba!G78</f>
        <v>0.36499999999999999</v>
      </c>
      <c r="F82" s="11"/>
      <c r="G82" s="12">
        <f t="shared" si="17"/>
        <v>3.9499999999999997</v>
      </c>
      <c r="H82" s="12">
        <v>0</v>
      </c>
      <c r="I82" s="12">
        <v>0.37222222222222218</v>
      </c>
      <c r="J82" s="12">
        <v>0</v>
      </c>
      <c r="K82" s="12"/>
      <c r="L82" s="12">
        <f>VartojimasGamyba!H78</f>
        <v>0.03</v>
      </c>
      <c r="M82" s="19">
        <f t="shared" si="10"/>
        <v>2.7755575615628914E-17</v>
      </c>
      <c r="N82" s="7">
        <f t="shared" si="11"/>
        <v>5.3071436134644048E-15</v>
      </c>
      <c r="O82" s="7">
        <f t="shared" si="12"/>
        <v>5.3071436134644048E-15</v>
      </c>
      <c r="R82" s="7"/>
      <c r="S82" s="47">
        <f t="shared" si="13"/>
        <v>2.7755575615628914E-17</v>
      </c>
      <c r="T82" s="47">
        <f t="shared" si="14"/>
        <v>0</v>
      </c>
      <c r="U82" s="47">
        <f t="shared" si="15"/>
        <v>191.21</v>
      </c>
      <c r="V82" s="47">
        <f t="shared" si="16"/>
        <v>79.34</v>
      </c>
      <c r="W82" s="11"/>
    </row>
    <row r="83" spans="1:23" x14ac:dyDescent="0.45">
      <c r="A83" t="s">
        <v>88</v>
      </c>
      <c r="B83">
        <v>102.9</v>
      </c>
      <c r="D83" s="1" t="str">
        <f>VartojimasGamyba!J79</f>
        <v>2023-09-04-05</v>
      </c>
      <c r="E83" s="7">
        <f>VartojimasGamyba!G79</f>
        <v>1.4999999999999999E-2</v>
      </c>
      <c r="F83" s="11"/>
      <c r="G83" s="12">
        <f t="shared" si="17"/>
        <v>4.2869999999999999</v>
      </c>
      <c r="H83" s="12">
        <v>0.33700000000000002</v>
      </c>
      <c r="I83" s="12">
        <v>0</v>
      </c>
      <c r="J83" s="12">
        <v>0</v>
      </c>
      <c r="K83" s="12"/>
      <c r="L83" s="12">
        <f>VartojimasGamyba!H79</f>
        <v>0.35199999999999998</v>
      </c>
      <c r="M83" s="19">
        <f t="shared" si="10"/>
        <v>0</v>
      </c>
      <c r="N83" s="7">
        <f t="shared" si="11"/>
        <v>0</v>
      </c>
      <c r="O83" s="7">
        <f t="shared" si="12"/>
        <v>0</v>
      </c>
      <c r="R83" s="7"/>
      <c r="S83" s="47">
        <f t="shared" si="13"/>
        <v>0.33699999999999997</v>
      </c>
      <c r="T83" s="47">
        <f t="shared" si="14"/>
        <v>0.33699999999999997</v>
      </c>
      <c r="U83" s="47">
        <f t="shared" si="15"/>
        <v>203.19</v>
      </c>
      <c r="V83" s="47">
        <f t="shared" si="16"/>
        <v>91.320000000000007</v>
      </c>
      <c r="W83" s="11"/>
    </row>
    <row r="84" spans="1:23" x14ac:dyDescent="0.45">
      <c r="A84" t="s">
        <v>89</v>
      </c>
      <c r="B84">
        <v>160.02000000000001</v>
      </c>
      <c r="D84" s="1" t="str">
        <f>VartojimasGamyba!J80</f>
        <v>2023-09-04-06</v>
      </c>
      <c r="E84" s="7">
        <f>VartojimasGamyba!G80</f>
        <v>0</v>
      </c>
      <c r="F84" s="11"/>
      <c r="G84" s="12">
        <f t="shared" si="17"/>
        <v>4.2869999999999999</v>
      </c>
      <c r="H84" s="12">
        <v>0</v>
      </c>
      <c r="I84" s="12">
        <v>0</v>
      </c>
      <c r="J84" s="12">
        <v>0.79700000000000004</v>
      </c>
      <c r="K84" s="12"/>
      <c r="L84" s="12">
        <f>VartojimasGamyba!H80</f>
        <v>0.79700000000000004</v>
      </c>
      <c r="M84" s="19">
        <f t="shared" si="10"/>
        <v>0</v>
      </c>
      <c r="N84" s="7">
        <f t="shared" si="11"/>
        <v>-118.30668</v>
      </c>
      <c r="O84" s="7">
        <f t="shared" si="12"/>
        <v>0</v>
      </c>
      <c r="R84" s="7"/>
      <c r="S84" s="47">
        <f t="shared" si="13"/>
        <v>0.79700000000000004</v>
      </c>
      <c r="T84" s="47">
        <f t="shared" si="14"/>
        <v>0.79700000000000004</v>
      </c>
      <c r="U84" s="47">
        <f t="shared" si="15"/>
        <v>260.31</v>
      </c>
      <c r="V84" s="47">
        <f t="shared" si="16"/>
        <v>148.44</v>
      </c>
      <c r="W84" s="11"/>
    </row>
    <row r="85" spans="1:23" x14ac:dyDescent="0.45">
      <c r="A85" t="s">
        <v>90</v>
      </c>
      <c r="B85">
        <v>160.07</v>
      </c>
      <c r="D85" s="1" t="str">
        <f>VartojimasGamyba!J81</f>
        <v>2023-09-04-07</v>
      </c>
      <c r="E85" s="7">
        <f>VartojimasGamyba!G81</f>
        <v>0</v>
      </c>
      <c r="F85" s="11"/>
      <c r="G85" s="12">
        <f t="shared" si="17"/>
        <v>4.2869999999999999</v>
      </c>
      <c r="H85" s="12">
        <v>0</v>
      </c>
      <c r="I85" s="12">
        <v>0</v>
      </c>
      <c r="J85" s="12">
        <v>1.5369999999999999</v>
      </c>
      <c r="K85" s="12"/>
      <c r="L85" s="12">
        <f>VartojimasGamyba!H81</f>
        <v>1.5369999999999999</v>
      </c>
      <c r="M85" s="19">
        <f t="shared" si="10"/>
        <v>0</v>
      </c>
      <c r="N85" s="7">
        <f t="shared" si="11"/>
        <v>-228.22912999999997</v>
      </c>
      <c r="O85" s="7">
        <f t="shared" si="12"/>
        <v>0</v>
      </c>
      <c r="R85" s="7"/>
      <c r="S85" s="47">
        <f t="shared" si="13"/>
        <v>1.5369999999999999</v>
      </c>
      <c r="T85" s="47">
        <f t="shared" si="14"/>
        <v>1.5369999999999999</v>
      </c>
      <c r="U85" s="47">
        <f t="shared" si="15"/>
        <v>260.36</v>
      </c>
      <c r="V85" s="47">
        <f t="shared" si="16"/>
        <v>148.48999999999998</v>
      </c>
      <c r="W85" s="11"/>
    </row>
    <row r="86" spans="1:23" x14ac:dyDescent="0.45">
      <c r="A86" t="s">
        <v>91</v>
      </c>
      <c r="B86">
        <v>250.05</v>
      </c>
      <c r="D86" s="1" t="str">
        <f>VartojimasGamyba!J82</f>
        <v>2023-09-04-08</v>
      </c>
      <c r="E86" s="7">
        <f>VartojimasGamyba!G82</f>
        <v>0</v>
      </c>
      <c r="F86" s="11"/>
      <c r="G86" s="12">
        <f t="shared" si="17"/>
        <v>4.2869999999999999</v>
      </c>
      <c r="H86" s="12">
        <v>0</v>
      </c>
      <c r="I86" s="12">
        <v>0</v>
      </c>
      <c r="J86" s="12">
        <v>2.278</v>
      </c>
      <c r="K86" s="12"/>
      <c r="L86" s="12">
        <f>VartojimasGamyba!H82</f>
        <v>2.278</v>
      </c>
      <c r="M86" s="19">
        <f t="shared" si="10"/>
        <v>0</v>
      </c>
      <c r="N86" s="7">
        <f t="shared" si="11"/>
        <v>-543.23465999999996</v>
      </c>
      <c r="O86" s="7">
        <f t="shared" si="12"/>
        <v>0</v>
      </c>
      <c r="R86" s="7"/>
      <c r="S86" s="47">
        <f t="shared" si="13"/>
        <v>2.278</v>
      </c>
      <c r="T86" s="47">
        <f t="shared" si="14"/>
        <v>2.278</v>
      </c>
      <c r="U86" s="47">
        <f t="shared" si="15"/>
        <v>350.34000000000003</v>
      </c>
      <c r="V86" s="47">
        <f t="shared" si="16"/>
        <v>238.47</v>
      </c>
      <c r="W86" s="11"/>
    </row>
    <row r="87" spans="1:23" x14ac:dyDescent="0.45">
      <c r="A87" t="s">
        <v>92</v>
      </c>
      <c r="B87">
        <v>250.09</v>
      </c>
      <c r="D87" s="1" t="str">
        <f>VartojimasGamyba!J83</f>
        <v>2023-09-04-09</v>
      </c>
      <c r="E87" s="7">
        <f>VartojimasGamyba!G83</f>
        <v>0</v>
      </c>
      <c r="F87" s="11"/>
      <c r="G87" s="12">
        <f t="shared" si="17"/>
        <v>4.2869999999999999</v>
      </c>
      <c r="H87" s="12">
        <v>1.1102230246251565E-16</v>
      </c>
      <c r="I87" s="12">
        <v>0</v>
      </c>
      <c r="J87" s="12">
        <v>2.6829999999999998</v>
      </c>
      <c r="K87" s="12"/>
      <c r="L87" s="12">
        <f>VartojimasGamyba!H83</f>
        <v>2.6829999999999998</v>
      </c>
      <c r="M87" s="19">
        <f t="shared" si="10"/>
        <v>0</v>
      </c>
      <c r="N87" s="7">
        <f t="shared" si="11"/>
        <v>-639.92232999999999</v>
      </c>
      <c r="O87" s="7">
        <f t="shared" si="12"/>
        <v>0</v>
      </c>
      <c r="R87" s="7"/>
      <c r="S87" s="47">
        <f t="shared" si="13"/>
        <v>2.6829999999999998</v>
      </c>
      <c r="T87" s="47">
        <f t="shared" si="14"/>
        <v>2.6829999999999998</v>
      </c>
      <c r="U87" s="47">
        <f t="shared" si="15"/>
        <v>350.38</v>
      </c>
      <c r="V87" s="47">
        <f t="shared" si="16"/>
        <v>238.51</v>
      </c>
      <c r="W87" s="11"/>
    </row>
    <row r="88" spans="1:23" x14ac:dyDescent="0.45">
      <c r="A88" t="s">
        <v>93</v>
      </c>
      <c r="B88">
        <v>150.09</v>
      </c>
      <c r="D88" s="1" t="str">
        <f>VartojimasGamyba!J84</f>
        <v>2023-09-04-10</v>
      </c>
      <c r="E88" s="7">
        <f>VartojimasGamyba!G84</f>
        <v>0.82399999999999995</v>
      </c>
      <c r="F88" s="11"/>
      <c r="G88" s="12">
        <f t="shared" si="17"/>
        <v>4.3172222222222221</v>
      </c>
      <c r="H88" s="12">
        <v>3.0222222222221734E-2</v>
      </c>
      <c r="I88" s="12">
        <v>0</v>
      </c>
      <c r="J88" s="12">
        <v>7.5777777777778374E-2</v>
      </c>
      <c r="K88" s="12"/>
      <c r="L88" s="12">
        <f>VartojimasGamyba!H84</f>
        <v>0.93</v>
      </c>
      <c r="M88" s="19">
        <f t="shared" si="10"/>
        <v>0</v>
      </c>
      <c r="N88" s="7">
        <f t="shared" si="11"/>
        <v>-10.495980000000081</v>
      </c>
      <c r="O88" s="7">
        <f t="shared" si="12"/>
        <v>0</v>
      </c>
      <c r="R88" s="7"/>
      <c r="S88" s="47">
        <f t="shared" si="13"/>
        <v>0.10600000000000009</v>
      </c>
      <c r="T88" s="47">
        <f t="shared" si="14"/>
        <v>0.10600000000000009</v>
      </c>
      <c r="U88" s="47">
        <f t="shared" si="15"/>
        <v>250.38</v>
      </c>
      <c r="V88" s="47">
        <f t="shared" si="16"/>
        <v>138.51</v>
      </c>
      <c r="W88" s="11"/>
    </row>
    <row r="89" spans="1:23" x14ac:dyDescent="0.45">
      <c r="A89" t="s">
        <v>94</v>
      </c>
      <c r="B89">
        <v>160</v>
      </c>
      <c r="D89" s="1" t="str">
        <f>VartojimasGamyba!J85</f>
        <v>2023-09-04-11</v>
      </c>
      <c r="E89" s="7">
        <f>VartojimasGamyba!G85</f>
        <v>0</v>
      </c>
      <c r="F89" s="11"/>
      <c r="G89" s="12">
        <f t="shared" si="17"/>
        <v>4.3172222222222221</v>
      </c>
      <c r="H89" s="12">
        <v>0</v>
      </c>
      <c r="I89" s="12">
        <v>0</v>
      </c>
      <c r="J89" s="12">
        <v>0.754</v>
      </c>
      <c r="K89" s="12"/>
      <c r="L89" s="12">
        <f>VartojimasGamyba!H85</f>
        <v>0.754</v>
      </c>
      <c r="M89" s="19">
        <f t="shared" si="10"/>
        <v>0</v>
      </c>
      <c r="N89" s="7">
        <f t="shared" si="11"/>
        <v>-111.90867999999999</v>
      </c>
      <c r="O89" s="7">
        <f t="shared" si="12"/>
        <v>0</v>
      </c>
      <c r="R89" s="7"/>
      <c r="S89" s="47">
        <f t="shared" si="13"/>
        <v>0.754</v>
      </c>
      <c r="T89" s="47">
        <f t="shared" si="14"/>
        <v>0.754</v>
      </c>
      <c r="U89" s="47">
        <f t="shared" si="15"/>
        <v>260.29000000000002</v>
      </c>
      <c r="V89" s="47">
        <f t="shared" si="16"/>
        <v>148.41999999999999</v>
      </c>
      <c r="W89" s="11"/>
    </row>
    <row r="90" spans="1:23" x14ac:dyDescent="0.45">
      <c r="A90" t="s">
        <v>95</v>
      </c>
      <c r="B90">
        <v>82.07</v>
      </c>
      <c r="D90" s="1" t="str">
        <f>VartojimasGamyba!J86</f>
        <v>2023-09-04-12</v>
      </c>
      <c r="E90" s="7">
        <f>VartojimasGamyba!G86</f>
        <v>0</v>
      </c>
      <c r="F90" s="11"/>
      <c r="G90" s="12">
        <f t="shared" si="17"/>
        <v>5.0602222222222224</v>
      </c>
      <c r="H90" s="12">
        <v>0.7430000000000001</v>
      </c>
      <c r="I90" s="12">
        <v>0</v>
      </c>
      <c r="J90" s="12">
        <v>0</v>
      </c>
      <c r="K90" s="12"/>
      <c r="L90" s="12">
        <f>VartojimasGamyba!H86</f>
        <v>0.74299999999999999</v>
      </c>
      <c r="M90" s="19">
        <f t="shared" si="10"/>
        <v>0</v>
      </c>
      <c r="N90" s="7">
        <f t="shared" si="11"/>
        <v>0</v>
      </c>
      <c r="O90" s="7">
        <f t="shared" si="12"/>
        <v>0</v>
      </c>
      <c r="R90" s="7"/>
      <c r="S90" s="47">
        <f t="shared" si="13"/>
        <v>0.74299999999999999</v>
      </c>
      <c r="T90" s="47">
        <f t="shared" si="14"/>
        <v>0.74299999999999999</v>
      </c>
      <c r="U90" s="47">
        <f t="shared" si="15"/>
        <v>182.36</v>
      </c>
      <c r="V90" s="47">
        <f t="shared" si="16"/>
        <v>70.489999999999995</v>
      </c>
      <c r="W90" s="11"/>
    </row>
    <row r="91" spans="1:23" x14ac:dyDescent="0.45">
      <c r="A91" t="s">
        <v>96</v>
      </c>
      <c r="B91">
        <v>137.71</v>
      </c>
      <c r="D91" s="1" t="str">
        <f>VartojimasGamyba!J87</f>
        <v>2023-09-04-13</v>
      </c>
      <c r="E91" s="7">
        <f>VartojimasGamyba!G87</f>
        <v>3.5999999999999997E-2</v>
      </c>
      <c r="F91" s="11"/>
      <c r="G91" s="12">
        <f t="shared" si="17"/>
        <v>5.2872222222222227</v>
      </c>
      <c r="H91" s="12">
        <v>0.22700000000000001</v>
      </c>
      <c r="I91" s="12">
        <v>0</v>
      </c>
      <c r="J91" s="12">
        <v>0</v>
      </c>
      <c r="K91" s="12"/>
      <c r="L91" s="12">
        <f>VartojimasGamyba!H87</f>
        <v>0.26300000000000001</v>
      </c>
      <c r="M91" s="19">
        <f t="shared" si="10"/>
        <v>0</v>
      </c>
      <c r="N91" s="7">
        <f t="shared" si="11"/>
        <v>0</v>
      </c>
      <c r="O91" s="7">
        <f t="shared" si="12"/>
        <v>0</v>
      </c>
      <c r="R91" s="7"/>
      <c r="S91" s="47">
        <f t="shared" si="13"/>
        <v>0.22700000000000001</v>
      </c>
      <c r="T91" s="47">
        <f t="shared" si="14"/>
        <v>0.22700000000000001</v>
      </c>
      <c r="U91" s="47">
        <f t="shared" si="15"/>
        <v>238</v>
      </c>
      <c r="V91" s="47">
        <f t="shared" si="16"/>
        <v>126.13000000000001</v>
      </c>
      <c r="W91" s="11"/>
    </row>
    <row r="92" spans="1:23" x14ac:dyDescent="0.45">
      <c r="A92" t="s">
        <v>97</v>
      </c>
      <c r="B92">
        <v>102.9</v>
      </c>
      <c r="D92" s="1" t="str">
        <f>VartojimasGamyba!J88</f>
        <v>2023-09-04-14</v>
      </c>
      <c r="E92" s="7">
        <f>VartojimasGamyba!G88</f>
        <v>1E-3</v>
      </c>
      <c r="F92" s="11"/>
      <c r="G92" s="12">
        <f t="shared" si="17"/>
        <v>6.3982222222222234</v>
      </c>
      <c r="H92" s="12">
        <v>1.1110000000000002</v>
      </c>
      <c r="I92" s="12">
        <v>0</v>
      </c>
      <c r="J92" s="12">
        <v>0</v>
      </c>
      <c r="K92" s="12"/>
      <c r="L92" s="12">
        <f>VartojimasGamyba!H88</f>
        <v>1.1120000000000001</v>
      </c>
      <c r="M92" s="19">
        <f t="shared" si="10"/>
        <v>0</v>
      </c>
      <c r="N92" s="7">
        <f t="shared" si="11"/>
        <v>0</v>
      </c>
      <c r="O92" s="7">
        <f t="shared" si="12"/>
        <v>0</v>
      </c>
      <c r="R92" s="7"/>
      <c r="S92" s="47">
        <f t="shared" si="13"/>
        <v>1.1110000000000002</v>
      </c>
      <c r="T92" s="47">
        <f t="shared" si="14"/>
        <v>1.1110000000000002</v>
      </c>
      <c r="U92" s="47">
        <f t="shared" si="15"/>
        <v>203.19</v>
      </c>
      <c r="V92" s="47">
        <f t="shared" si="16"/>
        <v>91.320000000000007</v>
      </c>
      <c r="W92" s="11"/>
    </row>
    <row r="93" spans="1:23" x14ac:dyDescent="0.45">
      <c r="A93" t="s">
        <v>98</v>
      </c>
      <c r="B93">
        <v>102.9</v>
      </c>
      <c r="D93" s="1" t="str">
        <f>VartojimasGamyba!J89</f>
        <v>2023-09-04-15</v>
      </c>
      <c r="E93" s="7">
        <f>VartojimasGamyba!G89</f>
        <v>0.22800000000000001</v>
      </c>
      <c r="F93" s="11"/>
      <c r="G93" s="12">
        <f t="shared" si="17"/>
        <v>6.4482222222222232</v>
      </c>
      <c r="H93" s="12">
        <v>5.0000000000000017E-2</v>
      </c>
      <c r="I93" s="12">
        <v>0</v>
      </c>
      <c r="J93" s="12">
        <v>0</v>
      </c>
      <c r="K93" s="12"/>
      <c r="L93" s="12">
        <f>VartojimasGamyba!H89</f>
        <v>0.27800000000000002</v>
      </c>
      <c r="M93" s="19">
        <f t="shared" si="10"/>
        <v>0</v>
      </c>
      <c r="N93" s="7">
        <f t="shared" si="11"/>
        <v>0</v>
      </c>
      <c r="O93" s="7">
        <f t="shared" si="12"/>
        <v>0</v>
      </c>
      <c r="R93" s="7"/>
      <c r="S93" s="47">
        <f t="shared" si="13"/>
        <v>5.0000000000000017E-2</v>
      </c>
      <c r="T93" s="47">
        <f t="shared" si="14"/>
        <v>5.0000000000000017E-2</v>
      </c>
      <c r="U93" s="47">
        <f t="shared" si="15"/>
        <v>203.19</v>
      </c>
      <c r="V93" s="47">
        <f t="shared" si="16"/>
        <v>91.320000000000007</v>
      </c>
      <c r="W93" s="11"/>
    </row>
    <row r="94" spans="1:23" x14ac:dyDescent="0.45">
      <c r="A94" t="s">
        <v>99</v>
      </c>
      <c r="B94">
        <v>120.99</v>
      </c>
      <c r="D94" s="1" t="str">
        <f>VartojimasGamyba!J90</f>
        <v>2023-09-04-16</v>
      </c>
      <c r="E94" s="7">
        <f>VartojimasGamyba!G90</f>
        <v>9.2999999999999999E-2</v>
      </c>
      <c r="F94" s="11"/>
      <c r="G94" s="12">
        <f t="shared" si="17"/>
        <v>6.4522222222222236</v>
      </c>
      <c r="H94" s="12">
        <v>4.0000000000000036E-3</v>
      </c>
      <c r="I94" s="12">
        <v>0</v>
      </c>
      <c r="J94" s="12">
        <v>0</v>
      </c>
      <c r="K94" s="12"/>
      <c r="L94" s="12">
        <f>VartojimasGamyba!H90</f>
        <v>9.7000000000000003E-2</v>
      </c>
      <c r="M94" s="19">
        <f t="shared" si="10"/>
        <v>0</v>
      </c>
      <c r="N94" s="7">
        <f t="shared" si="11"/>
        <v>0</v>
      </c>
      <c r="O94" s="7">
        <f t="shared" si="12"/>
        <v>0</v>
      </c>
      <c r="R94" s="7"/>
      <c r="S94" s="47">
        <f t="shared" si="13"/>
        <v>4.0000000000000036E-3</v>
      </c>
      <c r="T94" s="47">
        <f t="shared" si="14"/>
        <v>4.0000000000000036E-3</v>
      </c>
      <c r="U94" s="47">
        <f t="shared" si="15"/>
        <v>221.28</v>
      </c>
      <c r="V94" s="47">
        <f t="shared" si="16"/>
        <v>109.41</v>
      </c>
      <c r="W94" s="11"/>
    </row>
    <row r="95" spans="1:23" x14ac:dyDescent="0.45">
      <c r="A95" t="s">
        <v>100</v>
      </c>
      <c r="B95">
        <v>180.05</v>
      </c>
      <c r="D95" s="1" t="str">
        <f>VartojimasGamyba!J91</f>
        <v>2023-09-04-17</v>
      </c>
      <c r="E95" s="7">
        <f>VartojimasGamyba!G91</f>
        <v>0.245</v>
      </c>
      <c r="F95" s="11"/>
      <c r="G95" s="12">
        <f t="shared" si="17"/>
        <v>6.1800000000000015</v>
      </c>
      <c r="H95" s="12">
        <v>0</v>
      </c>
      <c r="I95" s="12">
        <v>0.27222222222222225</v>
      </c>
      <c r="J95" s="12">
        <v>0</v>
      </c>
      <c r="K95" s="12"/>
      <c r="L95" s="12">
        <f>VartojimasGamyba!H91</f>
        <v>0</v>
      </c>
      <c r="M95" s="19">
        <f t="shared" si="10"/>
        <v>-2.7755575615628914E-17</v>
      </c>
      <c r="N95" s="7">
        <f t="shared" si="11"/>
        <v>-7.7809980680854105E-15</v>
      </c>
      <c r="O95" s="7">
        <f t="shared" si="12"/>
        <v>-7.7809980680854105E-15</v>
      </c>
      <c r="R95" s="7"/>
      <c r="S95" s="47">
        <f t="shared" si="13"/>
        <v>-2.7755575615628914E-17</v>
      </c>
      <c r="T95" s="47">
        <f t="shared" si="14"/>
        <v>0</v>
      </c>
      <c r="U95" s="47">
        <f t="shared" si="15"/>
        <v>280.34000000000003</v>
      </c>
      <c r="V95" s="47">
        <f t="shared" si="16"/>
        <v>168.47</v>
      </c>
      <c r="W95" s="11"/>
    </row>
    <row r="96" spans="1:23" x14ac:dyDescent="0.45">
      <c r="A96" t="s">
        <v>101</v>
      </c>
      <c r="B96">
        <v>180.05</v>
      </c>
      <c r="D96" s="1" t="str">
        <f>VartojimasGamyba!J92</f>
        <v>2023-09-04-18</v>
      </c>
      <c r="E96" s="7">
        <f>VartojimasGamyba!G92</f>
        <v>0.192</v>
      </c>
      <c r="F96" s="11"/>
      <c r="G96" s="12">
        <f t="shared" si="17"/>
        <v>5.9666666666666686</v>
      </c>
      <c r="H96" s="12">
        <v>0</v>
      </c>
      <c r="I96" s="12">
        <v>0.21333333333333332</v>
      </c>
      <c r="J96" s="12">
        <v>0</v>
      </c>
      <c r="K96" s="12"/>
      <c r="L96" s="12">
        <f>VartojimasGamyba!H92</f>
        <v>0</v>
      </c>
      <c r="M96" s="19">
        <f t="shared" si="10"/>
        <v>0</v>
      </c>
      <c r="N96" s="7">
        <f t="shared" si="11"/>
        <v>0</v>
      </c>
      <c r="O96" s="7">
        <f t="shared" si="12"/>
        <v>0</v>
      </c>
      <c r="R96" s="7"/>
      <c r="S96" s="47">
        <f t="shared" si="13"/>
        <v>0</v>
      </c>
      <c r="T96" s="47">
        <f t="shared" si="14"/>
        <v>0</v>
      </c>
      <c r="U96" s="47">
        <f t="shared" si="15"/>
        <v>280.34000000000003</v>
      </c>
      <c r="V96" s="47">
        <f t="shared" si="16"/>
        <v>168.47</v>
      </c>
      <c r="W96" s="11"/>
    </row>
    <row r="97" spans="1:23" x14ac:dyDescent="0.45">
      <c r="A97" t="s">
        <v>102</v>
      </c>
      <c r="B97">
        <v>180.1</v>
      </c>
      <c r="D97" s="1" t="str">
        <f>VartojimasGamyba!J93</f>
        <v>2023-09-04-19</v>
      </c>
      <c r="E97" s="7">
        <f>VartojimasGamyba!G93</f>
        <v>0.28199999999999997</v>
      </c>
      <c r="F97" s="11"/>
      <c r="G97" s="12">
        <f t="shared" si="17"/>
        <v>5.6533333333333351</v>
      </c>
      <c r="H97" s="12">
        <v>0</v>
      </c>
      <c r="I97" s="12">
        <v>0.31333333333333335</v>
      </c>
      <c r="J97" s="12">
        <v>0</v>
      </c>
      <c r="K97" s="12"/>
      <c r="L97" s="12">
        <f>VartojimasGamyba!H93</f>
        <v>0</v>
      </c>
      <c r="M97" s="19">
        <f t="shared" si="10"/>
        <v>-5.5511151231257827E-17</v>
      </c>
      <c r="N97" s="7">
        <f t="shared" si="11"/>
        <v>-1.5564771693732381E-14</v>
      </c>
      <c r="O97" s="7">
        <f t="shared" si="12"/>
        <v>-1.5564771693732381E-14</v>
      </c>
      <c r="R97" s="7"/>
      <c r="S97" s="47">
        <f t="shared" si="13"/>
        <v>-5.5511151231257827E-17</v>
      </c>
      <c r="T97" s="47">
        <f t="shared" si="14"/>
        <v>0</v>
      </c>
      <c r="U97" s="47">
        <f t="shared" si="15"/>
        <v>280.39</v>
      </c>
      <c r="V97" s="47">
        <f t="shared" si="16"/>
        <v>168.51999999999998</v>
      </c>
      <c r="W97" s="11"/>
    </row>
    <row r="98" spans="1:23" x14ac:dyDescent="0.45">
      <c r="A98" t="s">
        <v>103</v>
      </c>
      <c r="B98">
        <v>250.08</v>
      </c>
      <c r="D98" s="1" t="str">
        <f>VartojimasGamyba!J94</f>
        <v>2023-09-04-20</v>
      </c>
      <c r="E98" s="7">
        <f>VartojimasGamyba!G94</f>
        <v>0.23300000000000001</v>
      </c>
      <c r="F98" s="11"/>
      <c r="G98" s="12">
        <f t="shared" si="17"/>
        <v>5.3944444444444466</v>
      </c>
      <c r="H98" s="12">
        <v>0</v>
      </c>
      <c r="I98" s="12">
        <v>0.25888888888888889</v>
      </c>
      <c r="J98" s="12">
        <v>0</v>
      </c>
      <c r="K98" s="12"/>
      <c r="L98" s="12">
        <f>VartojimasGamyba!H94</f>
        <v>0</v>
      </c>
      <c r="M98" s="19">
        <f t="shared" si="10"/>
        <v>0</v>
      </c>
      <c r="N98" s="7">
        <f t="shared" si="11"/>
        <v>0</v>
      </c>
      <c r="O98" s="7">
        <f t="shared" si="12"/>
        <v>0</v>
      </c>
      <c r="P98" s="7" t="s">
        <v>8873</v>
      </c>
      <c r="R98" s="7"/>
      <c r="S98" s="47">
        <f t="shared" si="13"/>
        <v>0</v>
      </c>
      <c r="T98" s="47">
        <f t="shared" si="14"/>
        <v>0</v>
      </c>
      <c r="U98" s="47">
        <f t="shared" si="15"/>
        <v>350.37</v>
      </c>
      <c r="V98" s="47">
        <f t="shared" si="16"/>
        <v>238.5</v>
      </c>
      <c r="W98" s="11"/>
    </row>
    <row r="99" spans="1:23" x14ac:dyDescent="0.45">
      <c r="A99" t="s">
        <v>104</v>
      </c>
      <c r="B99">
        <v>250.08</v>
      </c>
      <c r="D99" s="1" t="str">
        <f>VartojimasGamyba!J95</f>
        <v>2023-09-04-21</v>
      </c>
      <c r="E99" s="7">
        <f>VartojimasGamyba!G95</f>
        <v>0.11700000000000001</v>
      </c>
      <c r="F99" s="11"/>
      <c r="G99" s="12">
        <f t="shared" si="17"/>
        <v>5.2644444444444467</v>
      </c>
      <c r="H99" s="12">
        <v>0</v>
      </c>
      <c r="I99" s="12">
        <v>0.13</v>
      </c>
      <c r="J99" s="12">
        <v>0</v>
      </c>
      <c r="K99" s="12"/>
      <c r="L99" s="12">
        <f>VartojimasGamyba!H95</f>
        <v>0</v>
      </c>
      <c r="M99" s="19">
        <f t="shared" si="10"/>
        <v>0</v>
      </c>
      <c r="N99" s="7">
        <f t="shared" si="11"/>
        <v>0</v>
      </c>
      <c r="O99" s="7">
        <f t="shared" si="12"/>
        <v>0</v>
      </c>
      <c r="P99" s="7">
        <f>SUM(N78:N101)</f>
        <v>-1652.09746</v>
      </c>
      <c r="R99" s="7"/>
      <c r="S99" s="47">
        <f t="shared" si="13"/>
        <v>0</v>
      </c>
      <c r="T99" s="47">
        <f t="shared" si="14"/>
        <v>0</v>
      </c>
      <c r="U99" s="47">
        <f t="shared" si="15"/>
        <v>350.37</v>
      </c>
      <c r="V99" s="47">
        <f t="shared" si="16"/>
        <v>238.5</v>
      </c>
      <c r="W99" s="11"/>
    </row>
    <row r="100" spans="1:23" x14ac:dyDescent="0.45">
      <c r="A100" t="s">
        <v>105</v>
      </c>
      <c r="B100">
        <v>140.04</v>
      </c>
      <c r="D100" s="1" t="str">
        <f>VartojimasGamyba!J96</f>
        <v>2023-09-04-22</v>
      </c>
      <c r="E100" s="7">
        <f>VartojimasGamyba!G96</f>
        <v>0.104</v>
      </c>
      <c r="F100" s="11"/>
      <c r="G100" s="12">
        <f t="shared" si="17"/>
        <v>5.1488888888888908</v>
      </c>
      <c r="H100" s="12">
        <v>0</v>
      </c>
      <c r="I100" s="12">
        <v>0.11555555555555552</v>
      </c>
      <c r="J100" s="12">
        <v>0</v>
      </c>
      <c r="K100" s="12"/>
      <c r="L100" s="12">
        <f>VartojimasGamyba!H96</f>
        <v>0</v>
      </c>
      <c r="M100" s="19">
        <f t="shared" si="10"/>
        <v>2.7755575615628914E-17</v>
      </c>
      <c r="N100" s="7">
        <f t="shared" si="11"/>
        <v>6.6704974877040963E-15</v>
      </c>
      <c r="O100" s="7">
        <f t="shared" si="12"/>
        <v>6.6704974877040963E-15</v>
      </c>
      <c r="P100" s="7" t="s">
        <v>8872</v>
      </c>
      <c r="R100" s="7"/>
      <c r="S100" s="47">
        <f t="shared" si="13"/>
        <v>2.7755575615628914E-17</v>
      </c>
      <c r="T100" s="47">
        <f t="shared" si="14"/>
        <v>0</v>
      </c>
      <c r="U100" s="47">
        <f t="shared" si="15"/>
        <v>240.32999999999998</v>
      </c>
      <c r="V100" s="47">
        <f t="shared" si="16"/>
        <v>128.45999999999998</v>
      </c>
      <c r="W100" s="11"/>
    </row>
    <row r="101" spans="1:23" x14ac:dyDescent="0.45">
      <c r="A101" t="s">
        <v>106</v>
      </c>
      <c r="B101">
        <v>105.04</v>
      </c>
      <c r="D101" s="1" t="str">
        <f>VartojimasGamyba!J97</f>
        <v>2023-09-04-23</v>
      </c>
      <c r="E101" s="7">
        <f>VartojimasGamyba!G97</f>
        <v>0.13400000000000001</v>
      </c>
      <c r="F101" s="11"/>
      <c r="G101" s="12">
        <f t="shared" si="17"/>
        <v>5.0000000000000018</v>
      </c>
      <c r="H101" s="12">
        <v>0</v>
      </c>
      <c r="I101" s="12">
        <v>0.1488888888888889</v>
      </c>
      <c r="J101" s="12">
        <v>0</v>
      </c>
      <c r="K101" s="12"/>
      <c r="L101" s="12">
        <f>VartojimasGamyba!H97</f>
        <v>0</v>
      </c>
      <c r="M101" s="19">
        <f t="shared" si="10"/>
        <v>0</v>
      </c>
      <c r="N101" s="7">
        <f t="shared" si="11"/>
        <v>0</v>
      </c>
      <c r="O101" s="7">
        <f t="shared" si="12"/>
        <v>0</v>
      </c>
      <c r="P101" s="7">
        <f>SUM(O78:O101)</f>
        <v>-1.9827611774658749E-14</v>
      </c>
      <c r="Q101" s="7">
        <f>SUMPRODUCT(B78:B101,E78:E101)+SUM(E78:E101)*$Z$21-SUMPRODUCT(B78:B101,L78:L101)+SUM(L78:L101)*ABS($Z$20)</f>
        <v>-1172.7434500000004</v>
      </c>
      <c r="R101" s="7"/>
      <c r="S101" s="47">
        <f t="shared" si="13"/>
        <v>0</v>
      </c>
      <c r="T101" s="47">
        <f t="shared" si="14"/>
        <v>0</v>
      </c>
      <c r="U101" s="47">
        <f t="shared" si="15"/>
        <v>205.33</v>
      </c>
      <c r="V101" s="47">
        <f t="shared" si="16"/>
        <v>93.460000000000008</v>
      </c>
      <c r="W101" s="11">
        <f>IF(P101&lt;&gt;Q101,1,0)</f>
        <v>1</v>
      </c>
    </row>
    <row r="102" spans="1:23" x14ac:dyDescent="0.45">
      <c r="A102" t="s">
        <v>107</v>
      </c>
      <c r="B102">
        <v>95.54</v>
      </c>
      <c r="D102" s="9" t="str">
        <f>VartojimasGamyba!J98</f>
        <v>2023-09-05-00</v>
      </c>
      <c r="E102" s="8">
        <f>VartojimasGamyba!G98</f>
        <v>0.121</v>
      </c>
      <c r="F102" s="11"/>
      <c r="G102" s="7">
        <f>G101+H102-I102</f>
        <v>4.8655555555555576</v>
      </c>
      <c r="H102" s="7">
        <v>0</v>
      </c>
      <c r="I102" s="7">
        <v>0.13444444444444445</v>
      </c>
      <c r="J102" s="7">
        <v>0</v>
      </c>
      <c r="L102" s="7">
        <f>VartojimasGamyba!H98</f>
        <v>0</v>
      </c>
      <c r="M102" s="15">
        <f t="shared" si="10"/>
        <v>-1.3877787807814457E-17</v>
      </c>
      <c r="N102" s="7">
        <f t="shared" si="11"/>
        <v>-2.7176871864043052E-15</v>
      </c>
      <c r="O102" s="7">
        <f t="shared" si="12"/>
        <v>-2.7176871864043052E-15</v>
      </c>
      <c r="R102" s="20" t="s">
        <v>8783</v>
      </c>
      <c r="S102" s="47">
        <f t="shared" si="13"/>
        <v>-1.3877787807814457E-17</v>
      </c>
      <c r="T102" s="47">
        <f t="shared" si="14"/>
        <v>0</v>
      </c>
      <c r="U102" s="47">
        <f t="shared" si="15"/>
        <v>195.83</v>
      </c>
      <c r="V102" s="47">
        <f t="shared" si="16"/>
        <v>83.960000000000008</v>
      </c>
      <c r="W102" s="11"/>
    </row>
    <row r="103" spans="1:23" x14ac:dyDescent="0.45">
      <c r="A103" t="s">
        <v>108</v>
      </c>
      <c r="B103">
        <v>94.32</v>
      </c>
      <c r="D103" s="9" t="str">
        <f>VartojimasGamyba!J99</f>
        <v>2023-09-05-01</v>
      </c>
      <c r="E103" s="8">
        <f>VartojimasGamyba!G99</f>
        <v>0.159</v>
      </c>
      <c r="F103" s="11"/>
      <c r="G103" s="7">
        <f t="shared" ref="G103:G125" si="18">G102+H103-I103</f>
        <v>4.6888888888888909</v>
      </c>
      <c r="H103" s="7">
        <v>0</v>
      </c>
      <c r="I103" s="7">
        <v>0.17666666666666667</v>
      </c>
      <c r="J103" s="7">
        <v>0</v>
      </c>
      <c r="L103" s="7">
        <f>VartojimasGamyba!H99</f>
        <v>0</v>
      </c>
      <c r="M103" s="15">
        <f t="shared" si="10"/>
        <v>0</v>
      </c>
      <c r="N103" s="7">
        <f t="shared" si="11"/>
        <v>0</v>
      </c>
      <c r="O103" s="7">
        <f t="shared" si="12"/>
        <v>0</v>
      </c>
      <c r="R103" s="7"/>
      <c r="S103" s="47">
        <f t="shared" si="13"/>
        <v>0</v>
      </c>
      <c r="T103" s="47">
        <f t="shared" si="14"/>
        <v>0</v>
      </c>
      <c r="U103" s="47">
        <f t="shared" si="15"/>
        <v>194.61</v>
      </c>
      <c r="V103" s="47">
        <f t="shared" si="16"/>
        <v>82.74</v>
      </c>
      <c r="W103" s="11"/>
    </row>
    <row r="104" spans="1:23" x14ac:dyDescent="0.45">
      <c r="A104" t="s">
        <v>109</v>
      </c>
      <c r="B104">
        <v>91.66</v>
      </c>
      <c r="D104" s="9" t="str">
        <f>VartojimasGamyba!J100</f>
        <v>2023-09-05-02</v>
      </c>
      <c r="E104" s="8">
        <f>VartojimasGamyba!G100</f>
        <v>0.26100000000000001</v>
      </c>
      <c r="F104" s="11"/>
      <c r="G104" s="7">
        <f t="shared" si="18"/>
        <v>4.3988888888888908</v>
      </c>
      <c r="H104" s="7">
        <v>0</v>
      </c>
      <c r="I104" s="7">
        <v>0.29000000000000004</v>
      </c>
      <c r="J104" s="7">
        <v>0</v>
      </c>
      <c r="L104" s="7">
        <f>VartojimasGamyba!H100</f>
        <v>0</v>
      </c>
      <c r="M104" s="15">
        <f t="shared" si="10"/>
        <v>-5.5511151231257827E-17</v>
      </c>
      <c r="N104" s="7">
        <f t="shared" si="11"/>
        <v>-1.0655365478839939E-14</v>
      </c>
      <c r="O104" s="7">
        <f t="shared" si="12"/>
        <v>-1.0655365478839939E-14</v>
      </c>
      <c r="R104" s="7"/>
      <c r="S104" s="47">
        <f t="shared" si="13"/>
        <v>-5.5511151231257827E-17</v>
      </c>
      <c r="T104" s="47">
        <f t="shared" si="14"/>
        <v>0</v>
      </c>
      <c r="U104" s="47">
        <f t="shared" si="15"/>
        <v>191.95</v>
      </c>
      <c r="V104" s="47">
        <f t="shared" si="16"/>
        <v>80.08</v>
      </c>
      <c r="W104" s="11"/>
    </row>
    <row r="105" spans="1:23" x14ac:dyDescent="0.45">
      <c r="A105" t="s">
        <v>110</v>
      </c>
      <c r="B105">
        <v>91.05</v>
      </c>
      <c r="D105" s="9" t="str">
        <f>VartojimasGamyba!J101</f>
        <v>2023-09-05-03</v>
      </c>
      <c r="E105" s="8">
        <f>VartojimasGamyba!G101</f>
        <v>0.14299999999999999</v>
      </c>
      <c r="F105" s="11"/>
      <c r="G105" s="7">
        <f t="shared" si="18"/>
        <v>4.240000000000002</v>
      </c>
      <c r="H105" s="7">
        <v>0</v>
      </c>
      <c r="I105" s="7">
        <v>0.15888888888888889</v>
      </c>
      <c r="J105" s="7">
        <v>0</v>
      </c>
      <c r="L105" s="7">
        <f>VartojimasGamyba!H101</f>
        <v>0</v>
      </c>
      <c r="M105" s="15">
        <f t="shared" si="10"/>
        <v>0</v>
      </c>
      <c r="N105" s="7">
        <f t="shared" si="11"/>
        <v>0</v>
      </c>
      <c r="O105" s="7">
        <f t="shared" si="12"/>
        <v>0</v>
      </c>
      <c r="R105" s="7"/>
      <c r="S105" s="47">
        <f t="shared" si="13"/>
        <v>0</v>
      </c>
      <c r="T105" s="47">
        <f t="shared" si="14"/>
        <v>0</v>
      </c>
      <c r="U105" s="47">
        <f t="shared" si="15"/>
        <v>191.34</v>
      </c>
      <c r="V105" s="47">
        <f t="shared" si="16"/>
        <v>79.47</v>
      </c>
      <c r="W105" s="11"/>
    </row>
    <row r="106" spans="1:23" x14ac:dyDescent="0.45">
      <c r="A106" t="s">
        <v>111</v>
      </c>
      <c r="B106">
        <v>90.7</v>
      </c>
      <c r="D106" s="9" t="str">
        <f>VartojimasGamyba!J102</f>
        <v>2023-09-05-04</v>
      </c>
      <c r="E106" s="8">
        <f>VartojimasGamyba!G102</f>
        <v>0.23599999999999999</v>
      </c>
      <c r="F106" s="11"/>
      <c r="G106" s="7">
        <f t="shared" si="18"/>
        <v>3.9955555555555575</v>
      </c>
      <c r="H106" s="7">
        <v>0</v>
      </c>
      <c r="I106" s="7">
        <v>0.24444444444444441</v>
      </c>
      <c r="J106" s="7">
        <v>0</v>
      </c>
      <c r="L106" s="7">
        <f>VartojimasGamyba!H102</f>
        <v>1.6E-2</v>
      </c>
      <c r="M106" s="15">
        <f t="shared" si="10"/>
        <v>0</v>
      </c>
      <c r="N106" s="7">
        <f t="shared" si="11"/>
        <v>0</v>
      </c>
      <c r="O106" s="7">
        <f t="shared" si="12"/>
        <v>0</v>
      </c>
      <c r="R106" s="7"/>
      <c r="S106" s="47">
        <f t="shared" si="13"/>
        <v>0</v>
      </c>
      <c r="T106" s="47">
        <f t="shared" si="14"/>
        <v>0</v>
      </c>
      <c r="U106" s="47">
        <f t="shared" si="15"/>
        <v>190.99</v>
      </c>
      <c r="V106" s="47">
        <f t="shared" si="16"/>
        <v>79.12</v>
      </c>
      <c r="W106" s="11"/>
    </row>
    <row r="107" spans="1:23" x14ac:dyDescent="0.45">
      <c r="A107" t="s">
        <v>112</v>
      </c>
      <c r="B107">
        <v>90.69</v>
      </c>
      <c r="D107" s="9" t="str">
        <f>VartojimasGamyba!J103</f>
        <v>2023-09-05-05</v>
      </c>
      <c r="E107" s="8">
        <f>VartojimasGamyba!G103</f>
        <v>0.105</v>
      </c>
      <c r="F107" s="11"/>
      <c r="G107" s="7">
        <f t="shared" si="18"/>
        <v>3.9955555555555575</v>
      </c>
      <c r="H107" s="7">
        <v>0</v>
      </c>
      <c r="I107" s="7">
        <v>-1.3877787807814457E-17</v>
      </c>
      <c r="J107" s="7">
        <v>6.3000000000000014E-2</v>
      </c>
      <c r="L107" s="7">
        <f>VartojimasGamyba!H103</f>
        <v>0.16800000000000001</v>
      </c>
      <c r="M107" s="15">
        <f t="shared" si="10"/>
        <v>0</v>
      </c>
      <c r="N107" s="7">
        <f t="shared" si="11"/>
        <v>-4.9839300000000009</v>
      </c>
      <c r="O107" s="7">
        <f t="shared" si="12"/>
        <v>0</v>
      </c>
      <c r="R107" s="7"/>
      <c r="S107" s="47">
        <f t="shared" si="13"/>
        <v>6.3000000000000014E-2</v>
      </c>
      <c r="T107" s="47">
        <f t="shared" si="14"/>
        <v>6.3000000000000014E-2</v>
      </c>
      <c r="U107" s="47">
        <f t="shared" si="15"/>
        <v>190.98000000000002</v>
      </c>
      <c r="V107" s="47">
        <f t="shared" si="16"/>
        <v>79.11</v>
      </c>
      <c r="W107" s="11"/>
    </row>
    <row r="108" spans="1:23" x14ac:dyDescent="0.45">
      <c r="A108" t="s">
        <v>113</v>
      </c>
      <c r="B108">
        <v>95.33</v>
      </c>
      <c r="D108" s="9" t="str">
        <f>VartojimasGamyba!J104</f>
        <v>2023-09-05-06</v>
      </c>
      <c r="E108" s="8">
        <f>VartojimasGamyba!G104</f>
        <v>2.4E-2</v>
      </c>
      <c r="F108" s="11"/>
      <c r="G108" s="7">
        <f t="shared" si="18"/>
        <v>3.9955555555555575</v>
      </c>
      <c r="H108" s="7">
        <v>0</v>
      </c>
      <c r="I108" s="7">
        <v>-1.1102230246251565E-16</v>
      </c>
      <c r="J108" s="7">
        <v>0.39199999999999996</v>
      </c>
      <c r="L108" s="7">
        <f>VartojimasGamyba!H104</f>
        <v>0.41599999999999998</v>
      </c>
      <c r="M108" s="15">
        <f t="shared" si="10"/>
        <v>0</v>
      </c>
      <c r="N108" s="7">
        <f t="shared" si="11"/>
        <v>-32.83</v>
      </c>
      <c r="O108" s="7">
        <f t="shared" si="12"/>
        <v>0</v>
      </c>
      <c r="R108" s="7"/>
      <c r="S108" s="47">
        <f t="shared" si="13"/>
        <v>0.39199999999999996</v>
      </c>
      <c r="T108" s="47">
        <f t="shared" si="14"/>
        <v>0.39199999999999996</v>
      </c>
      <c r="U108" s="47">
        <f t="shared" si="15"/>
        <v>195.62</v>
      </c>
      <c r="V108" s="47">
        <f t="shared" si="16"/>
        <v>83.75</v>
      </c>
      <c r="W108" s="11"/>
    </row>
    <row r="109" spans="1:23" x14ac:dyDescent="0.45">
      <c r="A109" t="s">
        <v>114</v>
      </c>
      <c r="B109">
        <v>118.85</v>
      </c>
      <c r="D109" s="9" t="str">
        <f>VartojimasGamyba!J105</f>
        <v>2023-09-05-07</v>
      </c>
      <c r="E109" s="8">
        <f>VartojimasGamyba!G105</f>
        <v>0</v>
      </c>
      <c r="F109" s="11"/>
      <c r="G109" s="7">
        <f t="shared" si="18"/>
        <v>3.9955555555555575</v>
      </c>
      <c r="H109" s="7">
        <v>0</v>
      </c>
      <c r="I109" s="7">
        <v>0</v>
      </c>
      <c r="J109" s="7">
        <v>0.94099999999999995</v>
      </c>
      <c r="L109" s="7">
        <f>VartojimasGamyba!H105</f>
        <v>0.94099999999999995</v>
      </c>
      <c r="M109" s="15">
        <f t="shared" si="10"/>
        <v>0</v>
      </c>
      <c r="N109" s="7">
        <f t="shared" si="11"/>
        <v>-100.94107</v>
      </c>
      <c r="O109" s="7">
        <f t="shared" si="12"/>
        <v>0</v>
      </c>
      <c r="R109" s="7"/>
      <c r="S109" s="47">
        <f t="shared" si="13"/>
        <v>0.94099999999999995</v>
      </c>
      <c r="T109" s="47">
        <f t="shared" si="14"/>
        <v>0.94099999999999995</v>
      </c>
      <c r="U109" s="47">
        <f t="shared" si="15"/>
        <v>219.14</v>
      </c>
      <c r="V109" s="47">
        <f t="shared" si="16"/>
        <v>107.27</v>
      </c>
      <c r="W109" s="11"/>
    </row>
    <row r="110" spans="1:23" x14ac:dyDescent="0.45">
      <c r="A110" t="s">
        <v>115</v>
      </c>
      <c r="B110">
        <v>150.05000000000001</v>
      </c>
      <c r="D110" s="9" t="str">
        <f>VartojimasGamyba!J106</f>
        <v>2023-09-05-08</v>
      </c>
      <c r="E110" s="8">
        <f>VartojimasGamyba!G106</f>
        <v>0.57299999999999995</v>
      </c>
      <c r="F110" s="11"/>
      <c r="G110" s="7">
        <f t="shared" si="18"/>
        <v>3.9955555555555575</v>
      </c>
      <c r="H110" s="7">
        <v>0</v>
      </c>
      <c r="I110" s="7">
        <v>0</v>
      </c>
      <c r="J110" s="7">
        <v>0.43900000000000006</v>
      </c>
      <c r="L110" s="7">
        <f>VartojimasGamyba!H106</f>
        <v>1.012</v>
      </c>
      <c r="M110" s="15">
        <f t="shared" si="10"/>
        <v>0</v>
      </c>
      <c r="N110" s="7">
        <f t="shared" si="11"/>
        <v>-60.788330000000009</v>
      </c>
      <c r="O110" s="7">
        <f t="shared" si="12"/>
        <v>0</v>
      </c>
      <c r="R110" s="7"/>
      <c r="S110" s="47">
        <f t="shared" si="13"/>
        <v>0.43900000000000006</v>
      </c>
      <c r="T110" s="47">
        <f t="shared" si="14"/>
        <v>0.43900000000000006</v>
      </c>
      <c r="U110" s="47">
        <f t="shared" si="15"/>
        <v>250.34000000000003</v>
      </c>
      <c r="V110" s="47">
        <f t="shared" si="16"/>
        <v>138.47</v>
      </c>
      <c r="W110" s="11"/>
    </row>
    <row r="111" spans="1:23" x14ac:dyDescent="0.45">
      <c r="A111" t="s">
        <v>116</v>
      </c>
      <c r="B111">
        <v>150.05000000000001</v>
      </c>
      <c r="D111" s="9" t="str">
        <f>VartojimasGamyba!J107</f>
        <v>2023-09-05-09</v>
      </c>
      <c r="E111" s="8">
        <f>VartojimasGamyba!G107</f>
        <v>0.20899999999999999</v>
      </c>
      <c r="F111" s="11"/>
      <c r="G111" s="7">
        <f t="shared" si="18"/>
        <v>3.9955555555555575</v>
      </c>
      <c r="H111" s="7">
        <v>0</v>
      </c>
      <c r="I111" s="7">
        <v>0</v>
      </c>
      <c r="J111" s="7">
        <v>2.3769999999999998</v>
      </c>
      <c r="L111" s="7">
        <f>VartojimasGamyba!H107</f>
        <v>2.5859999999999999</v>
      </c>
      <c r="M111" s="15">
        <f t="shared" si="10"/>
        <v>0</v>
      </c>
      <c r="N111" s="7">
        <f t="shared" si="11"/>
        <v>-329.14318999999995</v>
      </c>
      <c r="O111" s="7">
        <f t="shared" si="12"/>
        <v>0</v>
      </c>
      <c r="R111" s="7"/>
      <c r="S111" s="47">
        <f t="shared" si="13"/>
        <v>2.3769999999999998</v>
      </c>
      <c r="T111" s="47">
        <f t="shared" si="14"/>
        <v>2.3769999999999998</v>
      </c>
      <c r="U111" s="47">
        <f t="shared" si="15"/>
        <v>250.34000000000003</v>
      </c>
      <c r="V111" s="47">
        <f t="shared" si="16"/>
        <v>138.47</v>
      </c>
      <c r="W111" s="11"/>
    </row>
    <row r="112" spans="1:23" x14ac:dyDescent="0.45">
      <c r="A112" t="s">
        <v>117</v>
      </c>
      <c r="B112">
        <v>130.83000000000001</v>
      </c>
      <c r="D112" s="9" t="str">
        <f>VartojimasGamyba!J108</f>
        <v>2023-09-05-10</v>
      </c>
      <c r="E112" s="8">
        <f>VartojimasGamyba!G108</f>
        <v>0.29399999999999998</v>
      </c>
      <c r="F112" s="11"/>
      <c r="G112" s="7">
        <f t="shared" si="18"/>
        <v>3.9955555555555575</v>
      </c>
      <c r="H112" s="7">
        <v>0</v>
      </c>
      <c r="I112" s="7">
        <v>0</v>
      </c>
      <c r="J112" s="7">
        <v>2.613</v>
      </c>
      <c r="L112" s="7">
        <f>VartojimasGamyba!H108</f>
        <v>2.907</v>
      </c>
      <c r="M112" s="15">
        <f t="shared" si="10"/>
        <v>0</v>
      </c>
      <c r="N112" s="7">
        <f t="shared" si="11"/>
        <v>-311.60025000000002</v>
      </c>
      <c r="O112" s="7">
        <f t="shared" si="12"/>
        <v>0</v>
      </c>
      <c r="R112" s="7"/>
      <c r="S112" s="47">
        <f t="shared" si="13"/>
        <v>2.613</v>
      </c>
      <c r="T112" s="47">
        <f t="shared" si="14"/>
        <v>2.613</v>
      </c>
      <c r="U112" s="47">
        <f t="shared" si="15"/>
        <v>231.12</v>
      </c>
      <c r="V112" s="47">
        <f t="shared" si="16"/>
        <v>119.25000000000001</v>
      </c>
      <c r="W112" s="11"/>
    </row>
    <row r="113" spans="1:23" x14ac:dyDescent="0.45">
      <c r="A113" t="s">
        <v>118</v>
      </c>
      <c r="B113">
        <v>88</v>
      </c>
      <c r="D113" s="9" t="str">
        <f>VartojimasGamyba!J109</f>
        <v>2023-09-05-11</v>
      </c>
      <c r="E113" s="8">
        <f>VartojimasGamyba!G109</f>
        <v>0</v>
      </c>
      <c r="F113" s="11"/>
      <c r="G113" s="7">
        <f t="shared" si="18"/>
        <v>3.9955555555555575</v>
      </c>
      <c r="H113" s="7">
        <v>0</v>
      </c>
      <c r="I113" s="7">
        <v>0</v>
      </c>
      <c r="J113" s="7">
        <v>3.3039999999999994</v>
      </c>
      <c r="L113" s="7">
        <f>VartojimasGamyba!H109</f>
        <v>3.3039999999999998</v>
      </c>
      <c r="M113" s="15">
        <f t="shared" si="10"/>
        <v>0</v>
      </c>
      <c r="N113" s="7">
        <f t="shared" si="11"/>
        <v>-252.49167999999995</v>
      </c>
      <c r="O113" s="7">
        <f t="shared" si="12"/>
        <v>0</v>
      </c>
      <c r="R113" s="7"/>
      <c r="S113" s="47">
        <f t="shared" si="13"/>
        <v>3.3039999999999998</v>
      </c>
      <c r="T113" s="47">
        <f t="shared" si="14"/>
        <v>3.3039999999999998</v>
      </c>
      <c r="U113" s="47">
        <f t="shared" si="15"/>
        <v>188.29000000000002</v>
      </c>
      <c r="V113" s="47">
        <f t="shared" si="16"/>
        <v>76.42</v>
      </c>
      <c r="W113" s="11"/>
    </row>
    <row r="114" spans="1:23" x14ac:dyDescent="0.45">
      <c r="A114" t="s">
        <v>119</v>
      </c>
      <c r="B114">
        <v>81.849999999999994</v>
      </c>
      <c r="D114" s="9" t="str">
        <f>VartojimasGamyba!J110</f>
        <v>2023-09-05-12</v>
      </c>
      <c r="E114" s="8">
        <f>VartojimasGamyba!G110</f>
        <v>0.24299999999999999</v>
      </c>
      <c r="F114" s="11"/>
      <c r="G114" s="7">
        <f t="shared" si="18"/>
        <v>4.9001111111111113</v>
      </c>
      <c r="H114" s="7">
        <v>0.90455555555555378</v>
      </c>
      <c r="I114" s="7">
        <v>0</v>
      </c>
      <c r="J114" s="7">
        <v>1.5484444444444465</v>
      </c>
      <c r="L114" s="7">
        <f>VartojimasGamyba!H110</f>
        <v>2.6960000000000002</v>
      </c>
      <c r="M114" s="15">
        <f t="shared" si="10"/>
        <v>0</v>
      </c>
      <c r="N114" s="7">
        <f t="shared" si="11"/>
        <v>-108.80919111111125</v>
      </c>
      <c r="O114" s="7">
        <f t="shared" si="12"/>
        <v>0</v>
      </c>
      <c r="R114" s="7"/>
      <c r="S114" s="47">
        <f t="shared" si="13"/>
        <v>2.4530000000000003</v>
      </c>
      <c r="T114" s="47">
        <f t="shared" si="14"/>
        <v>2.4530000000000003</v>
      </c>
      <c r="U114" s="47">
        <f t="shared" si="15"/>
        <v>182.14</v>
      </c>
      <c r="V114" s="47">
        <f t="shared" si="16"/>
        <v>70.27</v>
      </c>
      <c r="W114" s="11"/>
    </row>
    <row r="115" spans="1:23" x14ac:dyDescent="0.45">
      <c r="A115" t="s">
        <v>120</v>
      </c>
      <c r="B115">
        <v>120.59</v>
      </c>
      <c r="D115" s="9" t="str">
        <f>VartojimasGamyba!J111</f>
        <v>2023-09-05-13</v>
      </c>
      <c r="E115" s="8">
        <f>VartojimasGamyba!G111</f>
        <v>0</v>
      </c>
      <c r="F115" s="11"/>
      <c r="G115" s="7">
        <f t="shared" si="18"/>
        <v>4.9001111111111113</v>
      </c>
      <c r="H115" s="7">
        <v>0</v>
      </c>
      <c r="I115" s="7">
        <v>0</v>
      </c>
      <c r="J115" s="7">
        <v>2.1920000000000002</v>
      </c>
      <c r="L115" s="7">
        <f>VartojimasGamyba!H111</f>
        <v>2.1920000000000002</v>
      </c>
      <c r="M115" s="15">
        <f t="shared" si="10"/>
        <v>0</v>
      </c>
      <c r="N115" s="7">
        <f t="shared" si="11"/>
        <v>-238.94992000000002</v>
      </c>
      <c r="O115" s="7">
        <f t="shared" si="12"/>
        <v>0</v>
      </c>
      <c r="R115" s="7"/>
      <c r="S115" s="47">
        <f t="shared" si="13"/>
        <v>2.1920000000000002</v>
      </c>
      <c r="T115" s="47">
        <f t="shared" si="14"/>
        <v>2.1920000000000002</v>
      </c>
      <c r="U115" s="47">
        <f t="shared" si="15"/>
        <v>220.88</v>
      </c>
      <c r="V115" s="47">
        <f t="shared" si="16"/>
        <v>109.01</v>
      </c>
      <c r="W115" s="11"/>
    </row>
    <row r="116" spans="1:23" x14ac:dyDescent="0.45">
      <c r="A116" t="s">
        <v>121</v>
      </c>
      <c r="B116">
        <v>75.069999999999993</v>
      </c>
      <c r="D116" s="9" t="str">
        <f>VartojimasGamyba!J112</f>
        <v>2023-09-05-14</v>
      </c>
      <c r="E116" s="8">
        <f>VartojimasGamyba!G112</f>
        <v>0</v>
      </c>
      <c r="F116" s="11"/>
      <c r="G116" s="7">
        <f t="shared" si="18"/>
        <v>6.0521111111111114</v>
      </c>
      <c r="H116" s="7">
        <v>1.1519999999999999</v>
      </c>
      <c r="I116" s="7">
        <v>0</v>
      </c>
      <c r="J116" s="7">
        <v>0</v>
      </c>
      <c r="L116" s="7">
        <f>VartojimasGamyba!H112</f>
        <v>1.1519999999999999</v>
      </c>
      <c r="M116" s="15">
        <f t="shared" si="10"/>
        <v>0</v>
      </c>
      <c r="N116" s="7">
        <f t="shared" si="11"/>
        <v>0</v>
      </c>
      <c r="O116" s="7">
        <f t="shared" si="12"/>
        <v>0</v>
      </c>
      <c r="R116" s="7"/>
      <c r="S116" s="47">
        <f t="shared" si="13"/>
        <v>1.1519999999999999</v>
      </c>
      <c r="T116" s="47">
        <f t="shared" si="14"/>
        <v>1.1519999999999999</v>
      </c>
      <c r="U116" s="47">
        <f t="shared" si="15"/>
        <v>175.36</v>
      </c>
      <c r="V116" s="47">
        <f t="shared" si="16"/>
        <v>63.489999999999995</v>
      </c>
      <c r="W116" s="11"/>
    </row>
    <row r="117" spans="1:23" x14ac:dyDescent="0.45">
      <c r="A117" t="s">
        <v>122</v>
      </c>
      <c r="B117">
        <v>77.48</v>
      </c>
      <c r="D117" s="9" t="str">
        <f>VartojimasGamyba!J113</f>
        <v>2023-09-05-15</v>
      </c>
      <c r="E117" s="8">
        <f>VartojimasGamyba!G113</f>
        <v>1E-3</v>
      </c>
      <c r="F117" s="11"/>
      <c r="G117" s="7">
        <f t="shared" si="18"/>
        <v>6.7411111111111115</v>
      </c>
      <c r="H117" s="7">
        <v>0.68900000000000006</v>
      </c>
      <c r="I117" s="7">
        <v>0</v>
      </c>
      <c r="J117" s="7">
        <v>0</v>
      </c>
      <c r="L117" s="7">
        <f>VartojimasGamyba!H113</f>
        <v>0.69</v>
      </c>
      <c r="M117" s="15">
        <f t="shared" si="10"/>
        <v>0</v>
      </c>
      <c r="N117" s="7">
        <f t="shared" si="11"/>
        <v>0</v>
      </c>
      <c r="O117" s="7">
        <f t="shared" si="12"/>
        <v>0</v>
      </c>
      <c r="R117" s="7"/>
      <c r="S117" s="47">
        <f t="shared" si="13"/>
        <v>0.68899999999999995</v>
      </c>
      <c r="T117" s="47">
        <f t="shared" si="14"/>
        <v>0.68899999999999995</v>
      </c>
      <c r="U117" s="47">
        <f t="shared" si="15"/>
        <v>177.77</v>
      </c>
      <c r="V117" s="47">
        <f t="shared" si="16"/>
        <v>65.900000000000006</v>
      </c>
      <c r="W117" s="11"/>
    </row>
    <row r="118" spans="1:23" x14ac:dyDescent="0.45">
      <c r="A118" t="s">
        <v>123</v>
      </c>
      <c r="B118">
        <v>83</v>
      </c>
      <c r="D118" s="9" t="str">
        <f>VartojimasGamyba!J114</f>
        <v>2023-09-05-16</v>
      </c>
      <c r="E118" s="8">
        <f>VartojimasGamyba!G114</f>
        <v>0.29799999999999999</v>
      </c>
      <c r="F118" s="11"/>
      <c r="G118" s="7">
        <f t="shared" si="18"/>
        <v>6.5088888888888894</v>
      </c>
      <c r="H118" s="7">
        <v>0</v>
      </c>
      <c r="I118" s="7">
        <v>0.23222222222222222</v>
      </c>
      <c r="J118" s="7">
        <v>0</v>
      </c>
      <c r="L118" s="7">
        <f>VartojimasGamyba!H114</f>
        <v>8.8999999999999996E-2</v>
      </c>
      <c r="M118" s="15">
        <f t="shared" si="10"/>
        <v>0</v>
      </c>
      <c r="N118" s="7">
        <f t="shared" si="11"/>
        <v>0</v>
      </c>
      <c r="O118" s="7">
        <f t="shared" si="12"/>
        <v>0</v>
      </c>
      <c r="R118" s="7"/>
      <c r="S118" s="47">
        <f t="shared" si="13"/>
        <v>0</v>
      </c>
      <c r="T118" s="47">
        <f t="shared" si="14"/>
        <v>0</v>
      </c>
      <c r="U118" s="47">
        <f t="shared" si="15"/>
        <v>183.29000000000002</v>
      </c>
      <c r="V118" s="47">
        <f t="shared" si="16"/>
        <v>71.42</v>
      </c>
      <c r="W118" s="11"/>
    </row>
    <row r="119" spans="1:23" x14ac:dyDescent="0.45">
      <c r="A119" t="s">
        <v>124</v>
      </c>
      <c r="B119">
        <v>88.51</v>
      </c>
      <c r="D119" s="9" t="str">
        <f>VartojimasGamyba!J115</f>
        <v>2023-09-05-17</v>
      </c>
      <c r="E119" s="8">
        <f>VartojimasGamyba!G115</f>
        <v>0.27300000000000002</v>
      </c>
      <c r="F119" s="11"/>
      <c r="G119" s="7">
        <f t="shared" si="18"/>
        <v>6.206666666666667</v>
      </c>
      <c r="H119" s="7">
        <v>0</v>
      </c>
      <c r="I119" s="7">
        <v>0.30222222222222217</v>
      </c>
      <c r="J119" s="7">
        <v>0</v>
      </c>
      <c r="L119" s="7">
        <f>VartojimasGamyba!H115</f>
        <v>1E-3</v>
      </c>
      <c r="M119" s="15">
        <f t="shared" si="10"/>
        <v>5.6378512969246231E-17</v>
      </c>
      <c r="N119" s="7">
        <f t="shared" si="11"/>
        <v>1.0644263248593688E-14</v>
      </c>
      <c r="O119" s="7">
        <f t="shared" si="12"/>
        <v>1.0644263248593688E-14</v>
      </c>
      <c r="R119" s="7"/>
      <c r="S119" s="47">
        <f t="shared" si="13"/>
        <v>5.6378512969246231E-17</v>
      </c>
      <c r="T119" s="47">
        <f t="shared" si="14"/>
        <v>0</v>
      </c>
      <c r="U119" s="47">
        <f t="shared" si="15"/>
        <v>188.8</v>
      </c>
      <c r="V119" s="47">
        <f t="shared" si="16"/>
        <v>76.930000000000007</v>
      </c>
      <c r="W119" s="11"/>
    </row>
    <row r="120" spans="1:23" x14ac:dyDescent="0.45">
      <c r="A120" t="s">
        <v>125</v>
      </c>
      <c r="B120">
        <v>103.26</v>
      </c>
      <c r="D120" s="9" t="str">
        <f>VartojimasGamyba!J116</f>
        <v>2023-09-05-18</v>
      </c>
      <c r="E120" s="8">
        <f>VartojimasGamyba!G116</f>
        <v>0.19400000000000001</v>
      </c>
      <c r="F120" s="11"/>
      <c r="G120" s="7">
        <f t="shared" si="18"/>
        <v>5.9911111111111115</v>
      </c>
      <c r="H120" s="7">
        <v>0</v>
      </c>
      <c r="I120" s="7">
        <v>0.21555555555555556</v>
      </c>
      <c r="J120" s="7">
        <v>0</v>
      </c>
      <c r="L120" s="7">
        <f>VartojimasGamyba!H116</f>
        <v>0</v>
      </c>
      <c r="M120" s="15">
        <f t="shared" si="10"/>
        <v>0</v>
      </c>
      <c r="N120" s="7">
        <f t="shared" si="11"/>
        <v>0</v>
      </c>
      <c r="O120" s="7">
        <f t="shared" si="12"/>
        <v>0</v>
      </c>
      <c r="R120" s="7"/>
      <c r="S120" s="47">
        <f t="shared" si="13"/>
        <v>0</v>
      </c>
      <c r="T120" s="47">
        <f t="shared" si="14"/>
        <v>0</v>
      </c>
      <c r="U120" s="47">
        <f t="shared" si="15"/>
        <v>203.55</v>
      </c>
      <c r="V120" s="47">
        <f t="shared" si="16"/>
        <v>91.68</v>
      </c>
      <c r="W120" s="11"/>
    </row>
    <row r="121" spans="1:23" x14ac:dyDescent="0.45">
      <c r="A121" t="s">
        <v>126</v>
      </c>
      <c r="B121">
        <v>129.1</v>
      </c>
      <c r="D121" s="9" t="str">
        <f>VartojimasGamyba!J117</f>
        <v>2023-09-05-19</v>
      </c>
      <c r="E121" s="8">
        <f>VartojimasGamyba!G117</f>
        <v>0.223</v>
      </c>
      <c r="F121" s="11"/>
      <c r="G121" s="7">
        <f t="shared" si="18"/>
        <v>5.7433333333333341</v>
      </c>
      <c r="H121" s="7">
        <v>0</v>
      </c>
      <c r="I121" s="7">
        <v>0.24777777777777779</v>
      </c>
      <c r="J121" s="7">
        <v>0</v>
      </c>
      <c r="L121" s="7">
        <f>VartojimasGamyba!H117</f>
        <v>0</v>
      </c>
      <c r="M121" s="15">
        <f t="shared" si="10"/>
        <v>0</v>
      </c>
      <c r="N121" s="7">
        <f t="shared" si="11"/>
        <v>0</v>
      </c>
      <c r="O121" s="7">
        <f t="shared" si="12"/>
        <v>0</v>
      </c>
      <c r="R121" s="7"/>
      <c r="S121" s="47">
        <f t="shared" si="13"/>
        <v>0</v>
      </c>
      <c r="T121" s="47">
        <f t="shared" si="14"/>
        <v>0</v>
      </c>
      <c r="U121" s="47">
        <f t="shared" si="15"/>
        <v>229.39</v>
      </c>
      <c r="V121" s="47">
        <f t="shared" si="16"/>
        <v>117.52</v>
      </c>
      <c r="W121" s="11"/>
    </row>
    <row r="122" spans="1:23" x14ac:dyDescent="0.45">
      <c r="A122" t="s">
        <v>127</v>
      </c>
      <c r="B122">
        <v>183.4</v>
      </c>
      <c r="D122" s="9" t="str">
        <f>VartojimasGamyba!J118</f>
        <v>2023-09-05-20</v>
      </c>
      <c r="E122" s="8">
        <f>VartojimasGamyba!G118</f>
        <v>0.16200000000000001</v>
      </c>
      <c r="F122" s="11"/>
      <c r="G122" s="7">
        <f t="shared" si="18"/>
        <v>5.5633333333333344</v>
      </c>
      <c r="H122" s="7">
        <v>0</v>
      </c>
      <c r="I122" s="7">
        <v>0.18000000000000002</v>
      </c>
      <c r="J122" s="7">
        <v>0</v>
      </c>
      <c r="L122" s="7">
        <f>VartojimasGamyba!H118</f>
        <v>0</v>
      </c>
      <c r="M122" s="15">
        <f t="shared" si="10"/>
        <v>-2.7755575615628914E-17</v>
      </c>
      <c r="N122" s="7">
        <f t="shared" si="11"/>
        <v>-7.8739792463977664E-15</v>
      </c>
      <c r="O122" s="7">
        <f t="shared" si="12"/>
        <v>-7.8739792463977664E-15</v>
      </c>
      <c r="P122" s="7" t="s">
        <v>8873</v>
      </c>
      <c r="R122" s="7"/>
      <c r="S122" s="47">
        <f t="shared" si="13"/>
        <v>-2.7755575615628914E-17</v>
      </c>
      <c r="T122" s="47">
        <f t="shared" si="14"/>
        <v>0</v>
      </c>
      <c r="U122" s="47">
        <f t="shared" si="15"/>
        <v>283.69</v>
      </c>
      <c r="V122" s="47">
        <f t="shared" si="16"/>
        <v>171.82</v>
      </c>
      <c r="W122" s="11"/>
    </row>
    <row r="123" spans="1:23" x14ac:dyDescent="0.45">
      <c r="A123" t="s">
        <v>128</v>
      </c>
      <c r="B123">
        <v>155.28</v>
      </c>
      <c r="D123" s="9" t="str">
        <f>VartojimasGamyba!J119</f>
        <v>2023-09-05-21</v>
      </c>
      <c r="E123" s="8">
        <f>VartojimasGamyba!G119</f>
        <v>0.126</v>
      </c>
      <c r="F123" s="11"/>
      <c r="G123" s="7">
        <f t="shared" si="18"/>
        <v>5.4233333333333347</v>
      </c>
      <c r="H123" s="7">
        <v>0</v>
      </c>
      <c r="I123" s="7">
        <v>0.14000000000000001</v>
      </c>
      <c r="J123" s="7">
        <v>0</v>
      </c>
      <c r="L123" s="7">
        <f>VartojimasGamyba!H119</f>
        <v>0</v>
      </c>
      <c r="M123" s="15">
        <f t="shared" si="10"/>
        <v>-2.7755575615628914E-17</v>
      </c>
      <c r="N123" s="7">
        <f t="shared" si="11"/>
        <v>-7.0934924600862812E-15</v>
      </c>
      <c r="O123" s="7">
        <f t="shared" si="12"/>
        <v>-7.0934924600862812E-15</v>
      </c>
      <c r="P123" s="7">
        <f>SUM(N102:N125)</f>
        <v>-1440.537561111111</v>
      </c>
      <c r="R123" s="7"/>
      <c r="S123" s="47">
        <f t="shared" si="13"/>
        <v>-2.7755575615628914E-17</v>
      </c>
      <c r="T123" s="47">
        <f t="shared" si="14"/>
        <v>0</v>
      </c>
      <c r="U123" s="47">
        <f t="shared" si="15"/>
        <v>255.57</v>
      </c>
      <c r="V123" s="47">
        <f t="shared" si="16"/>
        <v>143.69999999999999</v>
      </c>
      <c r="W123" s="11"/>
    </row>
    <row r="124" spans="1:23" x14ac:dyDescent="0.45">
      <c r="A124" t="s">
        <v>129</v>
      </c>
      <c r="B124">
        <v>121.95</v>
      </c>
      <c r="D124" s="9" t="str">
        <f>VartojimasGamyba!J120</f>
        <v>2023-09-05-22</v>
      </c>
      <c r="E124" s="8">
        <f>VartojimasGamyba!G120</f>
        <v>0.25700000000000001</v>
      </c>
      <c r="F124" s="11"/>
      <c r="G124" s="7">
        <f t="shared" si="18"/>
        <v>5.1377777777777789</v>
      </c>
      <c r="H124" s="7">
        <v>0</v>
      </c>
      <c r="I124" s="7">
        <v>0.28555555555555556</v>
      </c>
      <c r="J124" s="7">
        <v>0</v>
      </c>
      <c r="L124" s="7">
        <f>VartojimasGamyba!H120</f>
        <v>0</v>
      </c>
      <c r="M124" s="15">
        <f t="shared" si="10"/>
        <v>0</v>
      </c>
      <c r="N124" s="7">
        <f t="shared" si="11"/>
        <v>0</v>
      </c>
      <c r="O124" s="7">
        <f t="shared" si="12"/>
        <v>0</v>
      </c>
      <c r="P124" s="7" t="s">
        <v>8872</v>
      </c>
      <c r="R124" s="7"/>
      <c r="S124" s="47">
        <f t="shared" si="13"/>
        <v>0</v>
      </c>
      <c r="T124" s="47">
        <f t="shared" si="14"/>
        <v>0</v>
      </c>
      <c r="U124" s="47">
        <f t="shared" si="15"/>
        <v>222.24</v>
      </c>
      <c r="V124" s="47">
        <f t="shared" si="16"/>
        <v>110.37</v>
      </c>
      <c r="W124" s="11"/>
    </row>
    <row r="125" spans="1:23" x14ac:dyDescent="0.45">
      <c r="A125" t="s">
        <v>130</v>
      </c>
      <c r="B125">
        <v>107.61</v>
      </c>
      <c r="D125" s="9" t="str">
        <f>VartojimasGamyba!J121</f>
        <v>2023-09-05-23</v>
      </c>
      <c r="E125" s="8">
        <f>VartojimasGamyba!G121</f>
        <v>0.124</v>
      </c>
      <c r="F125" s="11"/>
      <c r="G125" s="7">
        <f t="shared" si="18"/>
        <v>5.0000000000000009</v>
      </c>
      <c r="H125" s="7">
        <v>0</v>
      </c>
      <c r="I125" s="7">
        <v>0.13777777777777778</v>
      </c>
      <c r="J125" s="7">
        <v>0</v>
      </c>
      <c r="L125" s="7">
        <f>VartojimasGamyba!H121</f>
        <v>0</v>
      </c>
      <c r="M125" s="15">
        <f t="shared" si="10"/>
        <v>0</v>
      </c>
      <c r="N125" s="7">
        <f t="shared" si="11"/>
        <v>0</v>
      </c>
      <c r="O125" s="7">
        <f t="shared" si="12"/>
        <v>0</v>
      </c>
      <c r="P125" s="7">
        <f>SUM(O102:O125)</f>
        <v>-1.7696261123134606E-14</v>
      </c>
      <c r="Q125" s="7">
        <f>SUMPRODUCT(B102:B125,E102:E125)+SUM(E102:E125)*$Z$21-SUMPRODUCT(B102:B125,L102:L125)+SUM(L102:L125)*ABS($Z$20)</f>
        <v>-933.21286000000009</v>
      </c>
      <c r="R125" s="7"/>
      <c r="S125" s="47">
        <f t="shared" si="13"/>
        <v>0</v>
      </c>
      <c r="T125" s="47">
        <f t="shared" si="14"/>
        <v>0</v>
      </c>
      <c r="U125" s="47">
        <f t="shared" si="15"/>
        <v>207.9</v>
      </c>
      <c r="V125" s="47">
        <f t="shared" si="16"/>
        <v>96.03</v>
      </c>
      <c r="W125" s="11">
        <f>IF(P125&lt;&gt;Q125,1,0)</f>
        <v>1</v>
      </c>
    </row>
    <row r="126" spans="1:23" x14ac:dyDescent="0.45">
      <c r="A126" t="s">
        <v>131</v>
      </c>
      <c r="B126">
        <v>96.03</v>
      </c>
      <c r="D126" s="1" t="str">
        <f>VartojimasGamyba!J122</f>
        <v>2023-09-06-00</v>
      </c>
      <c r="E126" s="7">
        <f>VartojimasGamyba!G122</f>
        <v>0.10100000000000001</v>
      </c>
      <c r="F126" s="11"/>
      <c r="G126" s="12">
        <f>G125+H126-I126</f>
        <v>4.887777777777778</v>
      </c>
      <c r="H126" s="12">
        <v>0</v>
      </c>
      <c r="I126" s="12">
        <v>0.11222222222222313</v>
      </c>
      <c r="J126" s="12">
        <v>0</v>
      </c>
      <c r="K126" s="12"/>
      <c r="L126" s="12">
        <f>VartojimasGamyba!H122</f>
        <v>0</v>
      </c>
      <c r="M126" s="19">
        <f t="shared" si="10"/>
        <v>-8.0491169285323849E-16</v>
      </c>
      <c r="N126" s="7">
        <f t="shared" si="11"/>
        <v>-1.5802026354094777E-13</v>
      </c>
      <c r="O126" s="7">
        <f t="shared" si="12"/>
        <v>-1.5802026354094777E-13</v>
      </c>
      <c r="R126" s="20" t="s">
        <v>8783</v>
      </c>
      <c r="S126" s="47">
        <f t="shared" si="13"/>
        <v>-8.0491169285323849E-16</v>
      </c>
      <c r="T126" s="47">
        <f t="shared" si="14"/>
        <v>0</v>
      </c>
      <c r="U126" s="47">
        <f t="shared" si="15"/>
        <v>196.32</v>
      </c>
      <c r="V126" s="47">
        <f t="shared" si="16"/>
        <v>84.45</v>
      </c>
      <c r="W126" s="11"/>
    </row>
    <row r="127" spans="1:23" x14ac:dyDescent="0.45">
      <c r="A127" t="s">
        <v>132</v>
      </c>
      <c r="B127">
        <v>88.89</v>
      </c>
      <c r="D127" s="1" t="str">
        <f>VartojimasGamyba!J123</f>
        <v>2023-09-06-01</v>
      </c>
      <c r="E127" s="7">
        <f>VartojimasGamyba!G123</f>
        <v>0.157</v>
      </c>
      <c r="F127" s="11"/>
      <c r="G127" s="12">
        <f t="shared" ref="G127:G149" si="19">G126+H127-I127</f>
        <v>4.7133333333333338</v>
      </c>
      <c r="H127" s="12">
        <v>0</v>
      </c>
      <c r="I127" s="12">
        <v>0.17444444444444446</v>
      </c>
      <c r="J127" s="12">
        <v>0</v>
      </c>
      <c r="K127" s="12"/>
      <c r="L127" s="12">
        <f>VartojimasGamyba!H123</f>
        <v>0</v>
      </c>
      <c r="M127" s="19">
        <f t="shared" si="10"/>
        <v>-2.7755575615628914E-17</v>
      </c>
      <c r="N127" s="7">
        <f t="shared" si="11"/>
        <v>-5.250799794964678E-15</v>
      </c>
      <c r="O127" s="7">
        <f t="shared" si="12"/>
        <v>-5.250799794964678E-15</v>
      </c>
      <c r="R127" s="7"/>
      <c r="S127" s="47">
        <f t="shared" si="13"/>
        <v>-2.7755575615628914E-17</v>
      </c>
      <c r="T127" s="47">
        <f t="shared" si="14"/>
        <v>0</v>
      </c>
      <c r="U127" s="47">
        <f t="shared" si="15"/>
        <v>189.18</v>
      </c>
      <c r="V127" s="47">
        <f t="shared" si="16"/>
        <v>77.31</v>
      </c>
      <c r="W127" s="11"/>
    </row>
    <row r="128" spans="1:23" x14ac:dyDescent="0.45">
      <c r="A128" t="s">
        <v>133</v>
      </c>
      <c r="B128">
        <v>85.52</v>
      </c>
      <c r="D128" s="1" t="str">
        <f>VartojimasGamyba!J124</f>
        <v>2023-09-06-02</v>
      </c>
      <c r="E128" s="7">
        <f>VartojimasGamyba!G124</f>
        <v>0.104</v>
      </c>
      <c r="F128" s="11"/>
      <c r="G128" s="12">
        <f t="shared" si="19"/>
        <v>4.597777777777778</v>
      </c>
      <c r="H128" s="12">
        <v>0</v>
      </c>
      <c r="I128" s="12">
        <v>0.11555555555555555</v>
      </c>
      <c r="J128" s="12">
        <v>0</v>
      </c>
      <c r="K128" s="12"/>
      <c r="L128" s="12">
        <f>VartojimasGamyba!H124</f>
        <v>0</v>
      </c>
      <c r="M128" s="19">
        <f t="shared" si="10"/>
        <v>0</v>
      </c>
      <c r="N128" s="7">
        <f t="shared" si="11"/>
        <v>0</v>
      </c>
      <c r="O128" s="7">
        <f t="shared" si="12"/>
        <v>0</v>
      </c>
      <c r="R128" s="7"/>
      <c r="S128" s="47">
        <f t="shared" si="13"/>
        <v>0</v>
      </c>
      <c r="T128" s="47">
        <f t="shared" si="14"/>
        <v>0</v>
      </c>
      <c r="U128" s="47">
        <f t="shared" si="15"/>
        <v>185.81</v>
      </c>
      <c r="V128" s="47">
        <f t="shared" si="16"/>
        <v>73.94</v>
      </c>
      <c r="W128" s="11"/>
    </row>
    <row r="129" spans="1:23" x14ac:dyDescent="0.45">
      <c r="A129" t="s">
        <v>134</v>
      </c>
      <c r="B129">
        <v>91.28</v>
      </c>
      <c r="D129" s="1" t="str">
        <f>VartojimasGamyba!J125</f>
        <v>2023-09-06-03</v>
      </c>
      <c r="E129" s="7">
        <f>VartojimasGamyba!G125</f>
        <v>0.39800000000000002</v>
      </c>
      <c r="F129" s="11"/>
      <c r="G129" s="12">
        <f t="shared" si="19"/>
        <v>4.1555555555555559</v>
      </c>
      <c r="H129" s="12">
        <v>0</v>
      </c>
      <c r="I129" s="12">
        <v>0.44222222222222224</v>
      </c>
      <c r="J129" s="12">
        <v>0</v>
      </c>
      <c r="K129" s="12"/>
      <c r="L129" s="12">
        <f>VartojimasGamyba!H125</f>
        <v>0</v>
      </c>
      <c r="M129" s="19">
        <f t="shared" si="10"/>
        <v>0</v>
      </c>
      <c r="N129" s="7">
        <f t="shared" si="11"/>
        <v>0</v>
      </c>
      <c r="O129" s="7">
        <f t="shared" si="12"/>
        <v>0</v>
      </c>
      <c r="R129" s="7"/>
      <c r="S129" s="47">
        <f t="shared" si="13"/>
        <v>0</v>
      </c>
      <c r="T129" s="47">
        <f t="shared" si="14"/>
        <v>0</v>
      </c>
      <c r="U129" s="47">
        <f t="shared" si="15"/>
        <v>191.57</v>
      </c>
      <c r="V129" s="47">
        <f t="shared" si="16"/>
        <v>79.7</v>
      </c>
      <c r="W129" s="11"/>
    </row>
    <row r="130" spans="1:23" x14ac:dyDescent="0.45">
      <c r="A130" t="s">
        <v>135</v>
      </c>
      <c r="B130">
        <v>91.63</v>
      </c>
      <c r="D130" s="1" t="str">
        <f>VartojimasGamyba!J126</f>
        <v>2023-09-06-04</v>
      </c>
      <c r="E130" s="7">
        <f>VartojimasGamyba!G126</f>
        <v>0.114</v>
      </c>
      <c r="F130" s="11"/>
      <c r="G130" s="12">
        <f t="shared" si="19"/>
        <v>4.1077777777777778</v>
      </c>
      <c r="H130" s="12">
        <v>0</v>
      </c>
      <c r="I130" s="12">
        <v>4.777777777777778E-2</v>
      </c>
      <c r="J130" s="12">
        <v>0</v>
      </c>
      <c r="K130" s="12"/>
      <c r="L130" s="12">
        <f>VartojimasGamyba!H126</f>
        <v>7.0999999999999994E-2</v>
      </c>
      <c r="M130" s="19">
        <f t="shared" si="10"/>
        <v>0</v>
      </c>
      <c r="N130" s="7">
        <f t="shared" si="11"/>
        <v>0</v>
      </c>
      <c r="O130" s="7">
        <f t="shared" si="12"/>
        <v>0</v>
      </c>
      <c r="R130" s="7"/>
      <c r="S130" s="47">
        <f t="shared" si="13"/>
        <v>0</v>
      </c>
      <c r="T130" s="47">
        <f t="shared" si="14"/>
        <v>0</v>
      </c>
      <c r="U130" s="47">
        <f t="shared" si="15"/>
        <v>191.92000000000002</v>
      </c>
      <c r="V130" s="47">
        <f t="shared" si="16"/>
        <v>80.05</v>
      </c>
      <c r="W130" s="11"/>
    </row>
    <row r="131" spans="1:23" x14ac:dyDescent="0.45">
      <c r="A131" t="s">
        <v>136</v>
      </c>
      <c r="B131">
        <v>92.23</v>
      </c>
      <c r="D131" s="1" t="str">
        <f>VartojimasGamyba!J127</f>
        <v>2023-09-06-05</v>
      </c>
      <c r="E131" s="7">
        <f>VartojimasGamyba!G127</f>
        <v>1E-3</v>
      </c>
      <c r="F131" s="11"/>
      <c r="G131" s="12">
        <f t="shared" si="19"/>
        <v>4.1077777777777778</v>
      </c>
      <c r="H131" s="12">
        <v>0</v>
      </c>
      <c r="I131" s="12">
        <v>0</v>
      </c>
      <c r="J131" s="12">
        <v>0.66100000000000003</v>
      </c>
      <c r="K131" s="12"/>
      <c r="L131" s="12">
        <f>VartojimasGamyba!H127</f>
        <v>0.66200000000000003</v>
      </c>
      <c r="M131" s="19">
        <f t="shared" si="10"/>
        <v>0</v>
      </c>
      <c r="N131" s="7">
        <f t="shared" si="11"/>
        <v>-53.309650000000005</v>
      </c>
      <c r="O131" s="7">
        <f t="shared" si="12"/>
        <v>0</v>
      </c>
      <c r="R131" s="7"/>
      <c r="S131" s="47">
        <f t="shared" si="13"/>
        <v>0.66100000000000003</v>
      </c>
      <c r="T131" s="47">
        <f t="shared" si="14"/>
        <v>0.66100000000000003</v>
      </c>
      <c r="U131" s="47">
        <f t="shared" si="15"/>
        <v>192.52</v>
      </c>
      <c r="V131" s="47">
        <f t="shared" si="16"/>
        <v>80.650000000000006</v>
      </c>
      <c r="W131" s="11"/>
    </row>
    <row r="132" spans="1:23" x14ac:dyDescent="0.45">
      <c r="A132" t="s">
        <v>137</v>
      </c>
      <c r="B132">
        <v>102.38</v>
      </c>
      <c r="D132" s="1" t="str">
        <f>VartojimasGamyba!J128</f>
        <v>2023-09-06-06</v>
      </c>
      <c r="E132" s="7">
        <f>VartojimasGamyba!G128</f>
        <v>0</v>
      </c>
      <c r="F132" s="11"/>
      <c r="G132" s="12">
        <f t="shared" si="19"/>
        <v>4.1077777777777778</v>
      </c>
      <c r="H132" s="12">
        <v>0</v>
      </c>
      <c r="I132" s="12">
        <v>0</v>
      </c>
      <c r="J132" s="12">
        <v>1.5529999999999999</v>
      </c>
      <c r="K132" s="12"/>
      <c r="L132" s="12">
        <f>VartojimasGamyba!H128</f>
        <v>1.5529999999999999</v>
      </c>
      <c r="M132" s="19">
        <f t="shared" si="10"/>
        <v>0</v>
      </c>
      <c r="N132" s="7">
        <f t="shared" si="11"/>
        <v>-141.01239999999999</v>
      </c>
      <c r="O132" s="7">
        <f t="shared" si="12"/>
        <v>0</v>
      </c>
      <c r="R132" s="7"/>
      <c r="S132" s="47">
        <f t="shared" si="13"/>
        <v>1.5529999999999999</v>
      </c>
      <c r="T132" s="47">
        <f t="shared" si="14"/>
        <v>1.5529999999999999</v>
      </c>
      <c r="U132" s="47">
        <f t="shared" si="15"/>
        <v>202.67000000000002</v>
      </c>
      <c r="V132" s="47">
        <f t="shared" si="16"/>
        <v>90.8</v>
      </c>
      <c r="W132" s="11"/>
    </row>
    <row r="133" spans="1:23" x14ac:dyDescent="0.45">
      <c r="A133" t="s">
        <v>138</v>
      </c>
      <c r="B133">
        <v>124.02</v>
      </c>
      <c r="D133" s="1" t="str">
        <f>VartojimasGamyba!J129</f>
        <v>2023-09-06-07</v>
      </c>
      <c r="E133" s="7">
        <f>VartojimasGamyba!G129</f>
        <v>0</v>
      </c>
      <c r="F133" s="11"/>
      <c r="G133" s="12">
        <f t="shared" si="19"/>
        <v>4.1077777777777778</v>
      </c>
      <c r="H133" s="12">
        <v>1.1102230246251565E-16</v>
      </c>
      <c r="I133" s="12">
        <v>0</v>
      </c>
      <c r="J133" s="12">
        <v>2.4790000000000001</v>
      </c>
      <c r="K133" s="12"/>
      <c r="L133" s="12">
        <f>VartojimasGamyba!H129</f>
        <v>2.4790000000000001</v>
      </c>
      <c r="M133" s="19">
        <f t="shared" si="10"/>
        <v>0</v>
      </c>
      <c r="N133" s="7">
        <f t="shared" si="11"/>
        <v>-278.73876000000001</v>
      </c>
      <c r="O133" s="7">
        <f t="shared" si="12"/>
        <v>0</v>
      </c>
      <c r="R133" s="7"/>
      <c r="S133" s="47">
        <f t="shared" si="13"/>
        <v>2.4790000000000001</v>
      </c>
      <c r="T133" s="47">
        <f t="shared" si="14"/>
        <v>2.4790000000000001</v>
      </c>
      <c r="U133" s="47">
        <f t="shared" si="15"/>
        <v>224.31</v>
      </c>
      <c r="V133" s="47">
        <f t="shared" si="16"/>
        <v>112.44</v>
      </c>
      <c r="W133" s="11"/>
    </row>
    <row r="134" spans="1:23" x14ac:dyDescent="0.45">
      <c r="A134" t="s">
        <v>139</v>
      </c>
      <c r="B134">
        <v>190.07</v>
      </c>
      <c r="D134" s="1" t="str">
        <f>VartojimasGamyba!J130</f>
        <v>2023-09-06-08</v>
      </c>
      <c r="E134" s="7">
        <f>VartojimasGamyba!G130</f>
        <v>0</v>
      </c>
      <c r="F134" s="11"/>
      <c r="G134" s="12">
        <f t="shared" si="19"/>
        <v>4.1077777777777778</v>
      </c>
      <c r="H134" s="12">
        <v>0</v>
      </c>
      <c r="I134" s="12">
        <v>0</v>
      </c>
      <c r="J134" s="12">
        <v>3.028</v>
      </c>
      <c r="K134" s="12"/>
      <c r="L134" s="12">
        <f>VartojimasGamyba!H130</f>
        <v>3.028</v>
      </c>
      <c r="M134" s="19">
        <f t="shared" si="10"/>
        <v>0</v>
      </c>
      <c r="N134" s="7">
        <f t="shared" si="11"/>
        <v>-540.46771999999999</v>
      </c>
      <c r="O134" s="7">
        <f t="shared" si="12"/>
        <v>0</v>
      </c>
      <c r="R134" s="7"/>
      <c r="S134" s="47">
        <f t="shared" si="13"/>
        <v>3.028</v>
      </c>
      <c r="T134" s="47">
        <f t="shared" si="14"/>
        <v>3.028</v>
      </c>
      <c r="U134" s="47">
        <f t="shared" si="15"/>
        <v>290.36</v>
      </c>
      <c r="V134" s="47">
        <f t="shared" si="16"/>
        <v>178.48999999999998</v>
      </c>
      <c r="W134" s="11"/>
    </row>
    <row r="135" spans="1:23" x14ac:dyDescent="0.45">
      <c r="A135" t="s">
        <v>140</v>
      </c>
      <c r="B135">
        <v>150.08000000000001</v>
      </c>
      <c r="D135" s="1" t="str">
        <f>VartojimasGamyba!J131</f>
        <v>2023-09-06-09</v>
      </c>
      <c r="E135" s="7">
        <f>VartojimasGamyba!G131</f>
        <v>0</v>
      </c>
      <c r="F135" s="11"/>
      <c r="G135" s="12">
        <f t="shared" si="19"/>
        <v>4.1077777777777778</v>
      </c>
      <c r="H135" s="12">
        <v>0</v>
      </c>
      <c r="I135" s="12">
        <v>0</v>
      </c>
      <c r="J135" s="12">
        <v>3.3319999999999999</v>
      </c>
      <c r="K135" s="12"/>
      <c r="L135" s="12">
        <f>VartojimasGamyba!H131</f>
        <v>3.3319999999999999</v>
      </c>
      <c r="M135" s="19">
        <f t="shared" ref="M135:M198" si="20">E135+H135-I135*$J$2+J135-L135</f>
        <v>0</v>
      </c>
      <c r="N135" s="7">
        <f t="shared" ref="N135:N198" si="21">M135*U135-J135*V135</f>
        <v>-461.48199999999997</v>
      </c>
      <c r="O135" s="7">
        <f t="shared" ref="O135:O198" si="22">(M135)*(B135+$Z$21)</f>
        <v>0</v>
      </c>
      <c r="R135" s="7"/>
      <c r="S135" s="47">
        <f t="shared" ref="S135:S198" si="23">M135+IF((L135-E135)&gt;0,(L135-E135),0)</f>
        <v>3.3319999999999999</v>
      </c>
      <c r="T135" s="47">
        <f t="shared" ref="T135:T198" si="24">IF(L135-E135&lt;0,0,L135-E135)</f>
        <v>3.3319999999999999</v>
      </c>
      <c r="U135" s="47">
        <f t="shared" ref="U135:U198" si="25">B135+$Z$21</f>
        <v>250.37</v>
      </c>
      <c r="V135" s="47">
        <f t="shared" ref="V135:V198" si="26">B135+$Z$20</f>
        <v>138.5</v>
      </c>
      <c r="W135" s="11"/>
    </row>
    <row r="136" spans="1:23" x14ac:dyDescent="0.45">
      <c r="A136" t="s">
        <v>141</v>
      </c>
      <c r="B136">
        <v>102.1</v>
      </c>
      <c r="D136" s="1" t="str">
        <f>VartojimasGamyba!J132</f>
        <v>2023-09-06-10</v>
      </c>
      <c r="E136" s="7">
        <f>VartojimasGamyba!G132</f>
        <v>0</v>
      </c>
      <c r="F136" s="11"/>
      <c r="G136" s="12">
        <f t="shared" si="19"/>
        <v>4.1077777777777778</v>
      </c>
      <c r="H136" s="12">
        <v>0</v>
      </c>
      <c r="I136" s="12">
        <v>0</v>
      </c>
      <c r="J136" s="12">
        <v>3.286</v>
      </c>
      <c r="K136" s="12"/>
      <c r="L136" s="12">
        <f>VartojimasGamyba!H132</f>
        <v>3.286</v>
      </c>
      <c r="M136" s="19">
        <f t="shared" si="20"/>
        <v>0</v>
      </c>
      <c r="N136" s="7">
        <f t="shared" si="21"/>
        <v>-297.44871999999998</v>
      </c>
      <c r="O136" s="7">
        <f t="shared" si="22"/>
        <v>0</v>
      </c>
      <c r="R136" s="7"/>
      <c r="S136" s="47">
        <f t="shared" si="23"/>
        <v>3.286</v>
      </c>
      <c r="T136" s="47">
        <f t="shared" si="24"/>
        <v>3.286</v>
      </c>
      <c r="U136" s="47">
        <f t="shared" si="25"/>
        <v>202.39</v>
      </c>
      <c r="V136" s="47">
        <f t="shared" si="26"/>
        <v>90.52</v>
      </c>
      <c r="W136" s="11"/>
    </row>
    <row r="137" spans="1:23" x14ac:dyDescent="0.45">
      <c r="A137" t="s">
        <v>142</v>
      </c>
      <c r="B137">
        <v>88.65</v>
      </c>
      <c r="D137" s="1" t="str">
        <f>VartojimasGamyba!J133</f>
        <v>2023-09-06-11</v>
      </c>
      <c r="E137" s="7">
        <f>VartojimasGamyba!G133</f>
        <v>0</v>
      </c>
      <c r="F137" s="11"/>
      <c r="G137" s="12">
        <f t="shared" si="19"/>
        <v>4.1077777777777778</v>
      </c>
      <c r="H137" s="12">
        <v>0</v>
      </c>
      <c r="I137" s="12">
        <v>0</v>
      </c>
      <c r="J137" s="12">
        <v>1.2410000000000001</v>
      </c>
      <c r="K137" s="12"/>
      <c r="L137" s="12">
        <f>VartojimasGamyba!H133</f>
        <v>1.2410000000000001</v>
      </c>
      <c r="M137" s="19">
        <f t="shared" si="20"/>
        <v>0</v>
      </c>
      <c r="N137" s="7">
        <f t="shared" si="21"/>
        <v>-95.643870000000021</v>
      </c>
      <c r="O137" s="7">
        <f t="shared" si="22"/>
        <v>0</v>
      </c>
      <c r="R137" s="7"/>
      <c r="S137" s="47">
        <f t="shared" si="23"/>
        <v>1.2410000000000001</v>
      </c>
      <c r="T137" s="47">
        <f t="shared" si="24"/>
        <v>1.2410000000000001</v>
      </c>
      <c r="U137" s="47">
        <f t="shared" si="25"/>
        <v>188.94</v>
      </c>
      <c r="V137" s="47">
        <f t="shared" si="26"/>
        <v>77.070000000000007</v>
      </c>
      <c r="W137" s="11"/>
    </row>
    <row r="138" spans="1:23" x14ac:dyDescent="0.45">
      <c r="A138" t="s">
        <v>143</v>
      </c>
      <c r="B138">
        <v>82.1</v>
      </c>
      <c r="D138" s="1" t="str">
        <f>VartojimasGamyba!J134</f>
        <v>2023-09-06-12</v>
      </c>
      <c r="E138" s="7">
        <f>VartojimasGamyba!G134</f>
        <v>0.314</v>
      </c>
      <c r="F138" s="11"/>
      <c r="G138" s="12">
        <f t="shared" si="19"/>
        <v>4.1077777777777778</v>
      </c>
      <c r="H138" s="12">
        <v>0</v>
      </c>
      <c r="I138" s="12">
        <v>0</v>
      </c>
      <c r="J138" s="12">
        <v>1.645</v>
      </c>
      <c r="K138" s="12"/>
      <c r="L138" s="12">
        <f>VartojimasGamyba!H134</f>
        <v>1.9590000000000001</v>
      </c>
      <c r="M138" s="19">
        <f t="shared" si="20"/>
        <v>0</v>
      </c>
      <c r="N138" s="7">
        <f t="shared" si="21"/>
        <v>-116.00539999999999</v>
      </c>
      <c r="O138" s="7">
        <f t="shared" si="22"/>
        <v>0</v>
      </c>
      <c r="R138" s="7"/>
      <c r="S138" s="47">
        <f t="shared" si="23"/>
        <v>1.645</v>
      </c>
      <c r="T138" s="47">
        <f t="shared" si="24"/>
        <v>1.645</v>
      </c>
      <c r="U138" s="47">
        <f t="shared" si="25"/>
        <v>182.39</v>
      </c>
      <c r="V138" s="47">
        <f t="shared" si="26"/>
        <v>70.52</v>
      </c>
      <c r="W138" s="11"/>
    </row>
    <row r="139" spans="1:23" x14ac:dyDescent="0.45">
      <c r="A139" t="s">
        <v>144</v>
      </c>
      <c r="B139">
        <v>75.180000000000007</v>
      </c>
      <c r="D139" s="1" t="str">
        <f>VartojimasGamyba!J135</f>
        <v>2023-09-06-13</v>
      </c>
      <c r="E139" s="7">
        <f>VartojimasGamyba!G135</f>
        <v>0.24099999999999999</v>
      </c>
      <c r="F139" s="11"/>
      <c r="G139" s="12">
        <f t="shared" si="19"/>
        <v>5.7407777777777778</v>
      </c>
      <c r="H139" s="12">
        <v>1.633</v>
      </c>
      <c r="I139" s="12">
        <v>0</v>
      </c>
      <c r="J139" s="12">
        <v>0</v>
      </c>
      <c r="K139" s="12"/>
      <c r="L139" s="12">
        <f>VartojimasGamyba!H135</f>
        <v>1.8740000000000001</v>
      </c>
      <c r="M139" s="19">
        <f t="shared" si="20"/>
        <v>0</v>
      </c>
      <c r="N139" s="7">
        <f t="shared" si="21"/>
        <v>0</v>
      </c>
      <c r="O139" s="7">
        <f t="shared" si="22"/>
        <v>0</v>
      </c>
      <c r="R139" s="7"/>
      <c r="S139" s="47">
        <f t="shared" si="23"/>
        <v>1.633</v>
      </c>
      <c r="T139" s="47">
        <f t="shared" si="24"/>
        <v>1.633</v>
      </c>
      <c r="U139" s="47">
        <f t="shared" si="25"/>
        <v>175.47000000000003</v>
      </c>
      <c r="V139" s="47">
        <f t="shared" si="26"/>
        <v>63.600000000000009</v>
      </c>
      <c r="W139" s="11"/>
    </row>
    <row r="140" spans="1:23" x14ac:dyDescent="0.45">
      <c r="A140" t="s">
        <v>145</v>
      </c>
      <c r="B140">
        <v>73.599999999999994</v>
      </c>
      <c r="D140" s="1" t="str">
        <f>VartojimasGamyba!J136</f>
        <v>2023-09-06-14</v>
      </c>
      <c r="E140" s="7">
        <f>VartojimasGamyba!G136</f>
        <v>0</v>
      </c>
      <c r="F140" s="11"/>
      <c r="G140" s="12">
        <f t="shared" si="19"/>
        <v>6.7527777777777782</v>
      </c>
      <c r="H140" s="12">
        <v>1.012</v>
      </c>
      <c r="I140" s="12">
        <v>0</v>
      </c>
      <c r="J140" s="12">
        <v>0</v>
      </c>
      <c r="K140" s="12"/>
      <c r="L140" s="12">
        <f>VartojimasGamyba!H136</f>
        <v>1.012</v>
      </c>
      <c r="M140" s="19">
        <f t="shared" si="20"/>
        <v>0</v>
      </c>
      <c r="N140" s="7">
        <f t="shared" si="21"/>
        <v>0</v>
      </c>
      <c r="O140" s="7">
        <f t="shared" si="22"/>
        <v>0</v>
      </c>
      <c r="R140" s="7"/>
      <c r="S140" s="47">
        <f t="shared" si="23"/>
        <v>1.012</v>
      </c>
      <c r="T140" s="47">
        <f t="shared" si="24"/>
        <v>1.012</v>
      </c>
      <c r="U140" s="47">
        <f t="shared" si="25"/>
        <v>173.89</v>
      </c>
      <c r="V140" s="47">
        <f t="shared" si="26"/>
        <v>62.019999999999996</v>
      </c>
      <c r="W140" s="11"/>
    </row>
    <row r="141" spans="1:23" x14ac:dyDescent="0.45">
      <c r="A141" t="s">
        <v>146</v>
      </c>
      <c r="B141">
        <v>75.48</v>
      </c>
      <c r="D141" s="1" t="str">
        <f>VartojimasGamyba!J137</f>
        <v>2023-09-06-15</v>
      </c>
      <c r="E141" s="7">
        <f>VartojimasGamyba!G137</f>
        <v>5.0000000000000001E-3</v>
      </c>
      <c r="F141" s="11"/>
      <c r="G141" s="12">
        <f t="shared" si="19"/>
        <v>7.1222222222222227</v>
      </c>
      <c r="H141" s="12">
        <v>0.36944444444444435</v>
      </c>
      <c r="I141" s="12">
        <v>0</v>
      </c>
      <c r="J141" s="12">
        <v>9.7555555555555673E-2</v>
      </c>
      <c r="K141" s="12"/>
      <c r="L141" s="12">
        <f>VartojimasGamyba!H137</f>
        <v>0.47199999999999998</v>
      </c>
      <c r="M141" s="19">
        <f t="shared" si="20"/>
        <v>0</v>
      </c>
      <c r="N141" s="7">
        <f t="shared" si="21"/>
        <v>-6.2338000000000084</v>
      </c>
      <c r="O141" s="7">
        <f t="shared" si="22"/>
        <v>0</v>
      </c>
      <c r="R141" s="7"/>
      <c r="S141" s="47">
        <f t="shared" si="23"/>
        <v>0.46699999999999997</v>
      </c>
      <c r="T141" s="47">
        <f t="shared" si="24"/>
        <v>0.46699999999999997</v>
      </c>
      <c r="U141" s="47">
        <f t="shared" si="25"/>
        <v>175.77</v>
      </c>
      <c r="V141" s="47">
        <f t="shared" si="26"/>
        <v>63.900000000000006</v>
      </c>
      <c r="W141" s="11"/>
    </row>
    <row r="142" spans="1:23" x14ac:dyDescent="0.45">
      <c r="A142" t="s">
        <v>147</v>
      </c>
      <c r="B142">
        <v>120.97</v>
      </c>
      <c r="D142" s="1" t="str">
        <f>VartojimasGamyba!J138</f>
        <v>2023-09-06-16</v>
      </c>
      <c r="E142" s="7">
        <f>VartojimasGamyba!G138</f>
        <v>0.26300000000000001</v>
      </c>
      <c r="F142" s="11"/>
      <c r="G142" s="12">
        <f t="shared" si="19"/>
        <v>6.9044444444444446</v>
      </c>
      <c r="H142" s="12">
        <v>0</v>
      </c>
      <c r="I142" s="12">
        <v>0.21777777777777776</v>
      </c>
      <c r="J142" s="12">
        <v>0</v>
      </c>
      <c r="K142" s="12"/>
      <c r="L142" s="12">
        <f>VartojimasGamyba!H138</f>
        <v>6.7000000000000004E-2</v>
      </c>
      <c r="M142" s="19">
        <f t="shared" si="20"/>
        <v>0</v>
      </c>
      <c r="N142" s="7">
        <f t="shared" si="21"/>
        <v>0</v>
      </c>
      <c r="O142" s="7">
        <f t="shared" si="22"/>
        <v>0</v>
      </c>
      <c r="R142" s="7"/>
      <c r="S142" s="47">
        <f t="shared" si="23"/>
        <v>0</v>
      </c>
      <c r="T142" s="47">
        <f t="shared" si="24"/>
        <v>0</v>
      </c>
      <c r="U142" s="47">
        <f t="shared" si="25"/>
        <v>221.26</v>
      </c>
      <c r="V142" s="47">
        <f t="shared" si="26"/>
        <v>109.39</v>
      </c>
      <c r="W142" s="11"/>
    </row>
    <row r="143" spans="1:23" x14ac:dyDescent="0.45">
      <c r="A143" t="s">
        <v>148</v>
      </c>
      <c r="B143">
        <v>250.01</v>
      </c>
      <c r="D143" s="1" t="str">
        <f>VartojimasGamyba!J139</f>
        <v>2023-09-06-17</v>
      </c>
      <c r="E143" s="7">
        <f>VartojimasGamyba!G139</f>
        <v>0.32500000000000001</v>
      </c>
      <c r="F143" s="11"/>
      <c r="G143" s="12">
        <f t="shared" si="19"/>
        <v>6.543333333333333</v>
      </c>
      <c r="H143" s="12">
        <v>0</v>
      </c>
      <c r="I143" s="12">
        <v>0.36111111111111116</v>
      </c>
      <c r="J143" s="12">
        <v>0</v>
      </c>
      <c r="K143" s="12"/>
      <c r="L143" s="12">
        <f>VartojimasGamyba!H139</f>
        <v>0</v>
      </c>
      <c r="M143" s="19">
        <f t="shared" si="20"/>
        <v>-5.5511151231257827E-17</v>
      </c>
      <c r="N143" s="7">
        <f t="shared" si="21"/>
        <v>-1.9445556276309617E-14</v>
      </c>
      <c r="O143" s="7">
        <f t="shared" si="22"/>
        <v>-1.9445556276309617E-14</v>
      </c>
      <c r="R143" s="7"/>
      <c r="S143" s="47">
        <f t="shared" si="23"/>
        <v>-5.5511151231257827E-17</v>
      </c>
      <c r="T143" s="47">
        <f t="shared" si="24"/>
        <v>0</v>
      </c>
      <c r="U143" s="47">
        <f t="shared" si="25"/>
        <v>350.3</v>
      </c>
      <c r="V143" s="47">
        <f t="shared" si="26"/>
        <v>238.42999999999998</v>
      </c>
      <c r="W143" s="11"/>
    </row>
    <row r="144" spans="1:23" x14ac:dyDescent="0.45">
      <c r="A144" t="s">
        <v>149</v>
      </c>
      <c r="B144">
        <v>250.04</v>
      </c>
      <c r="D144" s="1" t="str">
        <f>VartojimasGamyba!J140</f>
        <v>2023-09-06-18</v>
      </c>
      <c r="E144" s="7">
        <f>VartojimasGamyba!G140</f>
        <v>0.34</v>
      </c>
      <c r="F144" s="11"/>
      <c r="G144" s="12">
        <f t="shared" si="19"/>
        <v>6.1655555555555548</v>
      </c>
      <c r="H144" s="12">
        <v>0</v>
      </c>
      <c r="I144" s="12">
        <v>0.37777777777777777</v>
      </c>
      <c r="J144" s="12">
        <v>0</v>
      </c>
      <c r="K144" s="12"/>
      <c r="L144" s="12">
        <f>VartojimasGamyba!H140</f>
        <v>0</v>
      </c>
      <c r="M144" s="19">
        <f t="shared" si="20"/>
        <v>0</v>
      </c>
      <c r="N144" s="7">
        <f t="shared" si="21"/>
        <v>0</v>
      </c>
      <c r="O144" s="7">
        <f t="shared" si="22"/>
        <v>0</v>
      </c>
      <c r="R144" s="7"/>
      <c r="S144" s="47">
        <f t="shared" si="23"/>
        <v>0</v>
      </c>
      <c r="T144" s="47">
        <f t="shared" si="24"/>
        <v>0</v>
      </c>
      <c r="U144" s="47">
        <f t="shared" si="25"/>
        <v>350.33</v>
      </c>
      <c r="V144" s="47">
        <f t="shared" si="26"/>
        <v>238.45999999999998</v>
      </c>
      <c r="W144" s="11"/>
    </row>
    <row r="145" spans="1:23" x14ac:dyDescent="0.45">
      <c r="A145" t="s">
        <v>150</v>
      </c>
      <c r="B145">
        <v>150.1</v>
      </c>
      <c r="D145" s="1" t="str">
        <f>VartojimasGamyba!J141</f>
        <v>2023-09-06-19</v>
      </c>
      <c r="E145" s="7">
        <f>VartojimasGamyba!G141</f>
        <v>0.34699999999999998</v>
      </c>
      <c r="F145" s="11"/>
      <c r="G145" s="12">
        <f t="shared" si="19"/>
        <v>5.7799999999999994</v>
      </c>
      <c r="H145" s="12">
        <v>0</v>
      </c>
      <c r="I145" s="12">
        <v>0.38555555555555554</v>
      </c>
      <c r="J145" s="12">
        <v>0</v>
      </c>
      <c r="K145" s="12"/>
      <c r="L145" s="12">
        <f>VartojimasGamyba!H141</f>
        <v>0</v>
      </c>
      <c r="M145" s="19">
        <f t="shared" si="20"/>
        <v>0</v>
      </c>
      <c r="N145" s="7">
        <f t="shared" si="21"/>
        <v>0</v>
      </c>
      <c r="O145" s="7">
        <f t="shared" si="22"/>
        <v>0</v>
      </c>
      <c r="R145" s="7"/>
      <c r="S145" s="47">
        <f t="shared" si="23"/>
        <v>0</v>
      </c>
      <c r="T145" s="47">
        <f t="shared" si="24"/>
        <v>0</v>
      </c>
      <c r="U145" s="47">
        <f t="shared" si="25"/>
        <v>250.39</v>
      </c>
      <c r="V145" s="47">
        <f t="shared" si="26"/>
        <v>138.51999999999998</v>
      </c>
      <c r="W145" s="11"/>
    </row>
    <row r="146" spans="1:23" x14ac:dyDescent="0.45">
      <c r="A146" t="s">
        <v>151</v>
      </c>
      <c r="B146">
        <v>250.06</v>
      </c>
      <c r="D146" s="1" t="str">
        <f>VartojimasGamyba!J142</f>
        <v>2023-09-06-20</v>
      </c>
      <c r="E146" s="7">
        <f>VartojimasGamyba!G142</f>
        <v>0.27700000000000002</v>
      </c>
      <c r="F146" s="11"/>
      <c r="G146" s="12">
        <f t="shared" si="19"/>
        <v>5.4722222222222214</v>
      </c>
      <c r="H146" s="12">
        <v>0</v>
      </c>
      <c r="I146" s="12">
        <v>0.30777777777777782</v>
      </c>
      <c r="J146" s="12">
        <v>0</v>
      </c>
      <c r="K146" s="12"/>
      <c r="L146" s="12">
        <f>VartojimasGamyba!H142</f>
        <v>0</v>
      </c>
      <c r="M146" s="19">
        <f t="shared" si="20"/>
        <v>0</v>
      </c>
      <c r="N146" s="7">
        <f t="shared" si="21"/>
        <v>0</v>
      </c>
      <c r="O146" s="7">
        <f t="shared" si="22"/>
        <v>0</v>
      </c>
      <c r="P146" s="7" t="s">
        <v>8873</v>
      </c>
      <c r="R146" s="7"/>
      <c r="S146" s="47">
        <f t="shared" si="23"/>
        <v>0</v>
      </c>
      <c r="T146" s="47">
        <f t="shared" si="24"/>
        <v>0</v>
      </c>
      <c r="U146" s="47">
        <f t="shared" si="25"/>
        <v>350.35</v>
      </c>
      <c r="V146" s="47">
        <f t="shared" si="26"/>
        <v>238.48</v>
      </c>
      <c r="W146" s="11"/>
    </row>
    <row r="147" spans="1:23" x14ac:dyDescent="0.45">
      <c r="A147" t="s">
        <v>152</v>
      </c>
      <c r="B147">
        <v>250.02</v>
      </c>
      <c r="D147" s="1" t="str">
        <f>VartojimasGamyba!J143</f>
        <v>2023-09-06-21</v>
      </c>
      <c r="E147" s="7">
        <f>VartojimasGamyba!G143</f>
        <v>0.152</v>
      </c>
      <c r="F147" s="11"/>
      <c r="G147" s="12">
        <f t="shared" si="19"/>
        <v>5.3033333333333328</v>
      </c>
      <c r="H147" s="12">
        <v>0</v>
      </c>
      <c r="I147" s="12">
        <v>0.16888888888888889</v>
      </c>
      <c r="J147" s="12">
        <v>0</v>
      </c>
      <c r="K147" s="12"/>
      <c r="L147" s="12">
        <f>VartojimasGamyba!H143</f>
        <v>0</v>
      </c>
      <c r="M147" s="19">
        <f t="shared" si="20"/>
        <v>0</v>
      </c>
      <c r="N147" s="7">
        <f t="shared" si="21"/>
        <v>0</v>
      </c>
      <c r="O147" s="7">
        <f t="shared" si="22"/>
        <v>0</v>
      </c>
      <c r="P147" s="7">
        <f>SUM(N126:N149)</f>
        <v>-1990.34232</v>
      </c>
      <c r="R147" s="7"/>
      <c r="S147" s="47">
        <f t="shared" si="23"/>
        <v>0</v>
      </c>
      <c r="T147" s="47">
        <f t="shared" si="24"/>
        <v>0</v>
      </c>
      <c r="U147" s="47">
        <f t="shared" si="25"/>
        <v>350.31</v>
      </c>
      <c r="V147" s="47">
        <f t="shared" si="26"/>
        <v>238.44</v>
      </c>
      <c r="W147" s="11"/>
    </row>
    <row r="148" spans="1:23" x14ac:dyDescent="0.45">
      <c r="A148" t="s">
        <v>153</v>
      </c>
      <c r="B148">
        <v>130.28</v>
      </c>
      <c r="D148" s="1" t="str">
        <f>VartojimasGamyba!J144</f>
        <v>2023-09-06-22</v>
      </c>
      <c r="E148" s="7">
        <f>VartojimasGamyba!G144</f>
        <v>0.108</v>
      </c>
      <c r="F148" s="11"/>
      <c r="G148" s="12">
        <f t="shared" si="19"/>
        <v>5.1833333333333327</v>
      </c>
      <c r="H148" s="12">
        <v>0</v>
      </c>
      <c r="I148" s="12">
        <v>0.12000000000000001</v>
      </c>
      <c r="J148" s="12">
        <v>0</v>
      </c>
      <c r="K148" s="12"/>
      <c r="L148" s="12">
        <f>VartojimasGamyba!H144</f>
        <v>0</v>
      </c>
      <c r="M148" s="19">
        <f t="shared" si="20"/>
        <v>-1.3877787807814457E-17</v>
      </c>
      <c r="N148" s="7">
        <f t="shared" si="21"/>
        <v>-3.1998015348477792E-15</v>
      </c>
      <c r="O148" s="7">
        <f t="shared" si="22"/>
        <v>-3.1998015348477792E-15</v>
      </c>
      <c r="P148" s="7" t="s">
        <v>8872</v>
      </c>
      <c r="R148" s="7"/>
      <c r="S148" s="47">
        <f t="shared" si="23"/>
        <v>-1.3877787807814457E-17</v>
      </c>
      <c r="T148" s="47">
        <f t="shared" si="24"/>
        <v>0</v>
      </c>
      <c r="U148" s="47">
        <f t="shared" si="25"/>
        <v>230.57</v>
      </c>
      <c r="V148" s="47">
        <f t="shared" si="26"/>
        <v>118.7</v>
      </c>
      <c r="W148" s="11"/>
    </row>
    <row r="149" spans="1:23" x14ac:dyDescent="0.45">
      <c r="A149" t="s">
        <v>154</v>
      </c>
      <c r="B149">
        <v>105.5</v>
      </c>
      <c r="D149" s="1" t="str">
        <f>VartojimasGamyba!J145</f>
        <v>2023-09-06-23</v>
      </c>
      <c r="E149" s="7">
        <f>VartojimasGamyba!G145</f>
        <v>0.16500000000000001</v>
      </c>
      <c r="F149" s="11"/>
      <c r="G149" s="12">
        <f t="shared" si="19"/>
        <v>4.9999999999999991</v>
      </c>
      <c r="H149" s="12">
        <v>0</v>
      </c>
      <c r="I149" s="12">
        <v>0.18333333333333335</v>
      </c>
      <c r="J149" s="12">
        <v>0</v>
      </c>
      <c r="K149" s="12"/>
      <c r="L149" s="12">
        <f>VartojimasGamyba!H145</f>
        <v>0</v>
      </c>
      <c r="M149" s="19">
        <f t="shared" si="20"/>
        <v>0</v>
      </c>
      <c r="N149" s="7">
        <f t="shared" si="21"/>
        <v>0</v>
      </c>
      <c r="O149" s="7">
        <f t="shared" si="22"/>
        <v>0</v>
      </c>
      <c r="P149" s="7">
        <f>SUM(O126:O149)</f>
        <v>-1.8591642114706986E-13</v>
      </c>
      <c r="Q149" s="7">
        <f>SUMPRODUCT(B126:B149,E126:E149)+SUM(E126:E149)*$Z$21-SUMPRODUCT(B126:B149,L126:L149)+SUM(L126:L149)*ABS($Z$20)</f>
        <v>-1376.6615199999999</v>
      </c>
      <c r="R149" s="7"/>
      <c r="S149" s="47">
        <f t="shared" si="23"/>
        <v>0</v>
      </c>
      <c r="T149" s="47">
        <f t="shared" si="24"/>
        <v>0</v>
      </c>
      <c r="U149" s="47">
        <f t="shared" si="25"/>
        <v>205.79000000000002</v>
      </c>
      <c r="V149" s="47">
        <f t="shared" si="26"/>
        <v>93.92</v>
      </c>
      <c r="W149" s="11">
        <f>IF(P149&lt;&gt;Q149,1,0)</f>
        <v>1</v>
      </c>
    </row>
    <row r="150" spans="1:23" x14ac:dyDescent="0.45">
      <c r="A150" t="s">
        <v>155</v>
      </c>
      <c r="B150">
        <v>95.72</v>
      </c>
      <c r="D150" s="9" t="str">
        <f>VartojimasGamyba!J146</f>
        <v>2023-09-07-00</v>
      </c>
      <c r="E150" s="8">
        <f>VartojimasGamyba!G146</f>
        <v>8.4000000000000005E-2</v>
      </c>
      <c r="F150" s="11"/>
      <c r="G150" s="7">
        <f>G149+H150-I150</f>
        <v>4.9066666666666654</v>
      </c>
      <c r="H150" s="7">
        <v>0</v>
      </c>
      <c r="I150" s="7">
        <v>9.3333333333333338E-2</v>
      </c>
      <c r="J150" s="7">
        <v>0</v>
      </c>
      <c r="L150" s="7">
        <f>VartojimasGamyba!H146</f>
        <v>0</v>
      </c>
      <c r="M150" s="15">
        <f t="shared" si="20"/>
        <v>0</v>
      </c>
      <c r="N150" s="7">
        <f t="shared" si="21"/>
        <v>0</v>
      </c>
      <c r="O150" s="7">
        <f t="shared" si="22"/>
        <v>0</v>
      </c>
      <c r="R150" s="20" t="s">
        <v>8783</v>
      </c>
      <c r="S150" s="47">
        <f t="shared" si="23"/>
        <v>0</v>
      </c>
      <c r="T150" s="47">
        <f t="shared" si="24"/>
        <v>0</v>
      </c>
      <c r="U150" s="47">
        <f t="shared" si="25"/>
        <v>196.01</v>
      </c>
      <c r="V150" s="47">
        <f t="shared" si="26"/>
        <v>84.14</v>
      </c>
      <c r="W150" s="11"/>
    </row>
    <row r="151" spans="1:23" x14ac:dyDescent="0.45">
      <c r="A151" t="s">
        <v>156</v>
      </c>
      <c r="B151">
        <v>95.42</v>
      </c>
      <c r="D151" s="9" t="str">
        <f>VartojimasGamyba!J147</f>
        <v>2023-09-07-01</v>
      </c>
      <c r="E151" s="8">
        <f>VartojimasGamyba!G147</f>
        <v>0.13900000000000001</v>
      </c>
      <c r="F151" s="11"/>
      <c r="G151" s="7">
        <f t="shared" ref="G151:G173" si="27">G150+H151-I151</f>
        <v>4.7522222222222208</v>
      </c>
      <c r="H151" s="7">
        <v>0</v>
      </c>
      <c r="I151" s="7">
        <v>0.15444444444444447</v>
      </c>
      <c r="J151" s="7">
        <v>0</v>
      </c>
      <c r="L151" s="7">
        <f>VartojimasGamyba!H147</f>
        <v>0</v>
      </c>
      <c r="M151" s="15">
        <f t="shared" si="20"/>
        <v>0</v>
      </c>
      <c r="N151" s="7">
        <f t="shared" si="21"/>
        <v>0</v>
      </c>
      <c r="O151" s="7">
        <f t="shared" si="22"/>
        <v>0</v>
      </c>
      <c r="R151" s="7"/>
      <c r="S151" s="47">
        <f t="shared" si="23"/>
        <v>0</v>
      </c>
      <c r="T151" s="47">
        <f t="shared" si="24"/>
        <v>0</v>
      </c>
      <c r="U151" s="47">
        <f t="shared" si="25"/>
        <v>195.71</v>
      </c>
      <c r="V151" s="47">
        <f t="shared" si="26"/>
        <v>83.84</v>
      </c>
      <c r="W151" s="11"/>
    </row>
    <row r="152" spans="1:23" x14ac:dyDescent="0.45">
      <c r="A152" t="s">
        <v>157</v>
      </c>
      <c r="B152">
        <v>91.37</v>
      </c>
      <c r="D152" s="9" t="str">
        <f>VartojimasGamyba!J148</f>
        <v>2023-09-07-02</v>
      </c>
      <c r="E152" s="8">
        <f>VartojimasGamyba!G148</f>
        <v>0.11799999999999999</v>
      </c>
      <c r="F152" s="11"/>
      <c r="G152" s="7">
        <f t="shared" si="27"/>
        <v>4.6211111111111096</v>
      </c>
      <c r="H152" s="7">
        <v>0</v>
      </c>
      <c r="I152" s="7">
        <v>0.13111111111111109</v>
      </c>
      <c r="J152" s="7">
        <v>0</v>
      </c>
      <c r="L152" s="7">
        <f>VartojimasGamyba!H148</f>
        <v>0</v>
      </c>
      <c r="M152" s="15">
        <f t="shared" si="20"/>
        <v>0</v>
      </c>
      <c r="N152" s="7">
        <f t="shared" si="21"/>
        <v>0</v>
      </c>
      <c r="O152" s="7">
        <f t="shared" si="22"/>
        <v>0</v>
      </c>
      <c r="R152" s="7"/>
      <c r="S152" s="47">
        <f t="shared" si="23"/>
        <v>0</v>
      </c>
      <c r="T152" s="47">
        <f t="shared" si="24"/>
        <v>0</v>
      </c>
      <c r="U152" s="47">
        <f t="shared" si="25"/>
        <v>191.66000000000003</v>
      </c>
      <c r="V152" s="47">
        <f t="shared" si="26"/>
        <v>79.790000000000006</v>
      </c>
      <c r="W152" s="11"/>
    </row>
    <row r="153" spans="1:23" x14ac:dyDescent="0.45">
      <c r="A153" t="s">
        <v>158</v>
      </c>
      <c r="B153">
        <v>89.19</v>
      </c>
      <c r="D153" s="9" t="str">
        <f>VartojimasGamyba!J149</f>
        <v>2023-09-07-03</v>
      </c>
      <c r="E153" s="8">
        <f>VartojimasGamyba!G149</f>
        <v>0.17399999999999999</v>
      </c>
      <c r="F153" s="11"/>
      <c r="G153" s="7">
        <f t="shared" si="27"/>
        <v>4.4277777777777763</v>
      </c>
      <c r="H153" s="7">
        <v>0</v>
      </c>
      <c r="I153" s="7">
        <v>0.19333333333333333</v>
      </c>
      <c r="J153" s="7">
        <v>0</v>
      </c>
      <c r="L153" s="7">
        <f>VartojimasGamyba!H149</f>
        <v>0</v>
      </c>
      <c r="M153" s="15">
        <f t="shared" si="20"/>
        <v>0</v>
      </c>
      <c r="N153" s="7">
        <f t="shared" si="21"/>
        <v>0</v>
      </c>
      <c r="O153" s="7">
        <f t="shared" si="22"/>
        <v>0</v>
      </c>
      <c r="R153" s="7"/>
      <c r="S153" s="47">
        <f t="shared" si="23"/>
        <v>0</v>
      </c>
      <c r="T153" s="47">
        <f t="shared" si="24"/>
        <v>0</v>
      </c>
      <c r="U153" s="47">
        <f t="shared" si="25"/>
        <v>189.48000000000002</v>
      </c>
      <c r="V153" s="47">
        <f t="shared" si="26"/>
        <v>77.61</v>
      </c>
      <c r="W153" s="11"/>
    </row>
    <row r="154" spans="1:23" x14ac:dyDescent="0.45">
      <c r="A154" t="s">
        <v>159</v>
      </c>
      <c r="B154">
        <v>101.8</v>
      </c>
      <c r="D154" s="9" t="str">
        <f>VartojimasGamyba!J150</f>
        <v>2023-09-07-04</v>
      </c>
      <c r="E154" s="8">
        <f>VartojimasGamyba!G150</f>
        <v>0.59099999999999997</v>
      </c>
      <c r="F154" s="11"/>
      <c r="G154" s="7">
        <f t="shared" si="27"/>
        <v>3.8188888888888877</v>
      </c>
      <c r="H154" s="7">
        <v>0</v>
      </c>
      <c r="I154" s="7">
        <v>0.6088888888888887</v>
      </c>
      <c r="J154" s="7">
        <v>0</v>
      </c>
      <c r="L154" s="7">
        <f>VartojimasGamyba!H150</f>
        <v>4.2999999999999997E-2</v>
      </c>
      <c r="M154" s="15">
        <f t="shared" si="20"/>
        <v>1.5265566588595902E-16</v>
      </c>
      <c r="N154" s="7">
        <f t="shared" si="21"/>
        <v>3.0850183518893463E-14</v>
      </c>
      <c r="O154" s="7">
        <f t="shared" si="22"/>
        <v>3.0850183518893463E-14</v>
      </c>
      <c r="R154" s="7"/>
      <c r="S154" s="47">
        <f t="shared" si="23"/>
        <v>1.5265566588595902E-16</v>
      </c>
      <c r="T154" s="47">
        <f t="shared" si="24"/>
        <v>0</v>
      </c>
      <c r="U154" s="47">
        <f t="shared" si="25"/>
        <v>202.09</v>
      </c>
      <c r="V154" s="47">
        <f t="shared" si="26"/>
        <v>90.22</v>
      </c>
      <c r="W154" s="11"/>
    </row>
    <row r="155" spans="1:23" x14ac:dyDescent="0.45">
      <c r="A155" t="s">
        <v>160</v>
      </c>
      <c r="B155">
        <v>87.44</v>
      </c>
      <c r="D155" s="9" t="str">
        <f>VartojimasGamyba!J151</f>
        <v>2023-09-07-05</v>
      </c>
      <c r="E155" s="8">
        <f>VartojimasGamyba!G151</f>
        <v>0.32200000000000001</v>
      </c>
      <c r="F155" s="11"/>
      <c r="G155" s="7">
        <f t="shared" si="27"/>
        <v>3.8188888888888886</v>
      </c>
      <c r="H155" s="7">
        <v>9.4368957093138306E-16</v>
      </c>
      <c r="I155" s="7">
        <v>0</v>
      </c>
      <c r="J155" s="7">
        <v>0.27999999999999997</v>
      </c>
      <c r="L155" s="7">
        <f>VartojimasGamyba!H151</f>
        <v>0.60199999999999998</v>
      </c>
      <c r="M155" s="15">
        <f t="shared" si="20"/>
        <v>9.9920072216264089E-16</v>
      </c>
      <c r="N155" s="7">
        <f t="shared" si="21"/>
        <v>-21.240799999999808</v>
      </c>
      <c r="O155" s="7">
        <f t="shared" si="22"/>
        <v>1.8757995157159259E-13</v>
      </c>
      <c r="R155" s="7"/>
      <c r="S155" s="47">
        <f t="shared" si="23"/>
        <v>0.28000000000000097</v>
      </c>
      <c r="T155" s="47">
        <f t="shared" si="24"/>
        <v>0.27999999999999997</v>
      </c>
      <c r="U155" s="47">
        <f t="shared" si="25"/>
        <v>187.73000000000002</v>
      </c>
      <c r="V155" s="47">
        <f t="shared" si="26"/>
        <v>75.86</v>
      </c>
      <c r="W155" s="11"/>
    </row>
    <row r="156" spans="1:23" x14ac:dyDescent="0.45">
      <c r="A156" t="s">
        <v>161</v>
      </c>
      <c r="B156">
        <v>227</v>
      </c>
      <c r="D156" s="9" t="str">
        <f>VartojimasGamyba!J152</f>
        <v>2023-09-07-06</v>
      </c>
      <c r="E156" s="8">
        <f>VartojimasGamyba!G152</f>
        <v>0</v>
      </c>
      <c r="F156" s="11"/>
      <c r="G156" s="7">
        <f t="shared" si="27"/>
        <v>3.818888888888889</v>
      </c>
      <c r="H156" s="7">
        <v>0</v>
      </c>
      <c r="I156" s="7">
        <v>-4.4408920985006262E-16</v>
      </c>
      <c r="J156" s="7">
        <v>1.542</v>
      </c>
      <c r="L156" s="7">
        <f>VartojimasGamyba!H152</f>
        <v>1.542</v>
      </c>
      <c r="M156" s="15">
        <f t="shared" si="20"/>
        <v>0</v>
      </c>
      <c r="N156" s="7">
        <f t="shared" si="21"/>
        <v>-332.17764</v>
      </c>
      <c r="O156" s="7">
        <f t="shared" si="22"/>
        <v>0</v>
      </c>
      <c r="R156" s="7"/>
      <c r="S156" s="47">
        <f t="shared" si="23"/>
        <v>1.542</v>
      </c>
      <c r="T156" s="47">
        <f t="shared" si="24"/>
        <v>1.542</v>
      </c>
      <c r="U156" s="47">
        <f t="shared" si="25"/>
        <v>327.29000000000002</v>
      </c>
      <c r="V156" s="47">
        <f t="shared" si="26"/>
        <v>215.42</v>
      </c>
      <c r="W156" s="11"/>
    </row>
    <row r="157" spans="1:23" x14ac:dyDescent="0.45">
      <c r="A157" t="s">
        <v>162</v>
      </c>
      <c r="B157">
        <v>150.03</v>
      </c>
      <c r="D157" s="9" t="str">
        <f>VartojimasGamyba!J153</f>
        <v>2023-09-07-07</v>
      </c>
      <c r="E157" s="8">
        <f>VartojimasGamyba!G153</f>
        <v>0</v>
      </c>
      <c r="F157" s="11"/>
      <c r="G157" s="7">
        <f t="shared" si="27"/>
        <v>3.818888888888889</v>
      </c>
      <c r="H157" s="7">
        <v>2.2204460492503131E-16</v>
      </c>
      <c r="I157" s="7">
        <v>0</v>
      </c>
      <c r="J157" s="7">
        <v>2.4710000000000001</v>
      </c>
      <c r="L157" s="7">
        <f>VartojimasGamyba!H153</f>
        <v>2.4710000000000001</v>
      </c>
      <c r="M157" s="15">
        <f t="shared" si="20"/>
        <v>0</v>
      </c>
      <c r="N157" s="7">
        <f t="shared" si="21"/>
        <v>-342.10994999999997</v>
      </c>
      <c r="O157" s="7">
        <f t="shared" si="22"/>
        <v>0</v>
      </c>
      <c r="R157" s="7"/>
      <c r="S157" s="47">
        <f t="shared" si="23"/>
        <v>2.4710000000000001</v>
      </c>
      <c r="T157" s="47">
        <f t="shared" si="24"/>
        <v>2.4710000000000001</v>
      </c>
      <c r="U157" s="47">
        <f t="shared" si="25"/>
        <v>250.32</v>
      </c>
      <c r="V157" s="47">
        <f t="shared" si="26"/>
        <v>138.44999999999999</v>
      </c>
      <c r="W157" s="11"/>
    </row>
    <row r="158" spans="1:23" x14ac:dyDescent="0.45">
      <c r="A158" t="s">
        <v>163</v>
      </c>
      <c r="B158">
        <v>356.24</v>
      </c>
      <c r="D158" s="9" t="str">
        <f>VartojimasGamyba!J154</f>
        <v>2023-09-07-08</v>
      </c>
      <c r="E158" s="8">
        <f>VartojimasGamyba!G154</f>
        <v>0</v>
      </c>
      <c r="F158" s="11"/>
      <c r="G158" s="7">
        <f t="shared" si="27"/>
        <v>3.818888888888889</v>
      </c>
      <c r="H158" s="7">
        <v>0</v>
      </c>
      <c r="I158" s="7">
        <v>0</v>
      </c>
      <c r="J158" s="7">
        <v>3.1669999999999998</v>
      </c>
      <c r="L158" s="7">
        <f>VartojimasGamyba!H154</f>
        <v>3.1669999999999998</v>
      </c>
      <c r="M158" s="15">
        <f t="shared" si="20"/>
        <v>0</v>
      </c>
      <c r="N158" s="7">
        <f t="shared" si="21"/>
        <v>-1091.5382199999999</v>
      </c>
      <c r="O158" s="7">
        <f t="shared" si="22"/>
        <v>0</v>
      </c>
      <c r="R158" s="7"/>
      <c r="S158" s="47">
        <f t="shared" si="23"/>
        <v>3.1669999999999998</v>
      </c>
      <c r="T158" s="47">
        <f t="shared" si="24"/>
        <v>3.1669999999999998</v>
      </c>
      <c r="U158" s="47">
        <f t="shared" si="25"/>
        <v>456.53000000000003</v>
      </c>
      <c r="V158" s="47">
        <f t="shared" si="26"/>
        <v>344.66</v>
      </c>
      <c r="W158" s="11"/>
    </row>
    <row r="159" spans="1:23" x14ac:dyDescent="0.45">
      <c r="A159" t="s">
        <v>164</v>
      </c>
      <c r="B159">
        <v>250.01</v>
      </c>
      <c r="D159" s="9" t="str">
        <f>VartojimasGamyba!J155</f>
        <v>2023-09-07-09</v>
      </c>
      <c r="E159" s="8">
        <f>VartojimasGamyba!G155</f>
        <v>0</v>
      </c>
      <c r="F159" s="11"/>
      <c r="G159" s="7">
        <f t="shared" si="27"/>
        <v>3.818888888888889</v>
      </c>
      <c r="H159" s="7">
        <v>0</v>
      </c>
      <c r="I159" s="7">
        <v>0</v>
      </c>
      <c r="J159" s="7">
        <v>3.4889999999999999</v>
      </c>
      <c r="L159" s="7">
        <f>VartojimasGamyba!H155</f>
        <v>3.4889999999999999</v>
      </c>
      <c r="M159" s="15">
        <f t="shared" si="20"/>
        <v>0</v>
      </c>
      <c r="N159" s="7">
        <f t="shared" si="21"/>
        <v>-831.88226999999995</v>
      </c>
      <c r="O159" s="7">
        <f t="shared" si="22"/>
        <v>0</v>
      </c>
      <c r="R159" s="7"/>
      <c r="S159" s="47">
        <f t="shared" si="23"/>
        <v>3.4889999999999999</v>
      </c>
      <c r="T159" s="47">
        <f t="shared" si="24"/>
        <v>3.4889999999999999</v>
      </c>
      <c r="U159" s="47">
        <f t="shared" si="25"/>
        <v>350.3</v>
      </c>
      <c r="V159" s="47">
        <f t="shared" si="26"/>
        <v>238.42999999999998</v>
      </c>
      <c r="W159" s="11"/>
    </row>
    <row r="160" spans="1:23" x14ac:dyDescent="0.45">
      <c r="A160" t="s">
        <v>165</v>
      </c>
      <c r="B160">
        <v>173.2</v>
      </c>
      <c r="D160" s="9" t="str">
        <f>VartojimasGamyba!J156</f>
        <v>2023-09-07-10</v>
      </c>
      <c r="E160" s="8">
        <f>VartojimasGamyba!G156</f>
        <v>0</v>
      </c>
      <c r="F160" s="11"/>
      <c r="G160" s="7">
        <f t="shared" si="27"/>
        <v>3.818888888888889</v>
      </c>
      <c r="H160" s="7">
        <v>2.2204460492503131E-16</v>
      </c>
      <c r="I160" s="7">
        <v>0</v>
      </c>
      <c r="J160" s="7">
        <v>3.5409999999999999</v>
      </c>
      <c r="L160" s="7">
        <f>VartojimasGamyba!H156</f>
        <v>3.5409999999999999</v>
      </c>
      <c r="M160" s="15">
        <f t="shared" si="20"/>
        <v>0</v>
      </c>
      <c r="N160" s="7">
        <f t="shared" si="21"/>
        <v>-572.2964199999999</v>
      </c>
      <c r="O160" s="7">
        <f t="shared" si="22"/>
        <v>0</v>
      </c>
      <c r="R160" s="7"/>
      <c r="S160" s="47">
        <f t="shared" si="23"/>
        <v>3.5409999999999999</v>
      </c>
      <c r="T160" s="47">
        <f t="shared" si="24"/>
        <v>3.5409999999999999</v>
      </c>
      <c r="U160" s="47">
        <f t="shared" si="25"/>
        <v>273.49</v>
      </c>
      <c r="V160" s="47">
        <f t="shared" si="26"/>
        <v>161.61999999999998</v>
      </c>
      <c r="W160" s="11"/>
    </row>
    <row r="161" spans="1:23" x14ac:dyDescent="0.45">
      <c r="A161" t="s">
        <v>166</v>
      </c>
      <c r="B161">
        <v>101.8</v>
      </c>
      <c r="D161" s="9" t="str">
        <f>VartojimasGamyba!J157</f>
        <v>2023-09-07-11</v>
      </c>
      <c r="E161" s="8">
        <f>VartojimasGamyba!G157</f>
        <v>6.2E-2</v>
      </c>
      <c r="F161" s="11"/>
      <c r="G161" s="7">
        <f t="shared" si="27"/>
        <v>3.818888888888889</v>
      </c>
      <c r="H161" s="7">
        <v>0</v>
      </c>
      <c r="I161" s="7">
        <v>0</v>
      </c>
      <c r="J161" s="7">
        <v>3.16</v>
      </c>
      <c r="L161" s="7">
        <f>VartojimasGamyba!H157</f>
        <v>3.222</v>
      </c>
      <c r="M161" s="15">
        <f t="shared" si="20"/>
        <v>0</v>
      </c>
      <c r="N161" s="7">
        <f t="shared" si="21"/>
        <v>-285.09520000000003</v>
      </c>
      <c r="O161" s="7">
        <f t="shared" si="22"/>
        <v>0</v>
      </c>
      <c r="R161" s="7"/>
      <c r="S161" s="47">
        <f t="shared" si="23"/>
        <v>3.16</v>
      </c>
      <c r="T161" s="47">
        <f t="shared" si="24"/>
        <v>3.16</v>
      </c>
      <c r="U161" s="47">
        <f t="shared" si="25"/>
        <v>202.09</v>
      </c>
      <c r="V161" s="47">
        <f t="shared" si="26"/>
        <v>90.22</v>
      </c>
      <c r="W161" s="11"/>
    </row>
    <row r="162" spans="1:23" x14ac:dyDescent="0.45">
      <c r="A162" t="s">
        <v>167</v>
      </c>
      <c r="B162">
        <v>70.61</v>
      </c>
      <c r="D162" s="9" t="str">
        <f>VartojimasGamyba!J158</f>
        <v>2023-09-07-12</v>
      </c>
      <c r="E162" s="8">
        <f>VartojimasGamyba!G158</f>
        <v>0</v>
      </c>
      <c r="F162" s="11"/>
      <c r="G162" s="7">
        <f t="shared" si="27"/>
        <v>3.818888888888889</v>
      </c>
      <c r="H162" s="7">
        <v>0</v>
      </c>
      <c r="I162" s="7">
        <v>0</v>
      </c>
      <c r="J162" s="7">
        <v>2.907</v>
      </c>
      <c r="L162" s="7">
        <f>VartojimasGamyba!H158</f>
        <v>2.907</v>
      </c>
      <c r="M162" s="15">
        <f t="shared" si="20"/>
        <v>0</v>
      </c>
      <c r="N162" s="7">
        <f t="shared" si="21"/>
        <v>-171.60021</v>
      </c>
      <c r="O162" s="7">
        <f t="shared" si="22"/>
        <v>0</v>
      </c>
      <c r="R162" s="7"/>
      <c r="S162" s="47">
        <f t="shared" si="23"/>
        <v>2.907</v>
      </c>
      <c r="T162" s="47">
        <f t="shared" si="24"/>
        <v>2.907</v>
      </c>
      <c r="U162" s="47">
        <f t="shared" si="25"/>
        <v>170.9</v>
      </c>
      <c r="V162" s="47">
        <f t="shared" si="26"/>
        <v>59.03</v>
      </c>
      <c r="W162" s="11"/>
    </row>
    <row r="163" spans="1:23" x14ac:dyDescent="0.45">
      <c r="A163" t="s">
        <v>168</v>
      </c>
      <c r="B163">
        <v>69.349999999999994</v>
      </c>
      <c r="D163" s="9" t="str">
        <f>VartojimasGamyba!J159</f>
        <v>2023-09-07-13</v>
      </c>
      <c r="E163" s="8">
        <f>VartojimasGamyba!G159</f>
        <v>0</v>
      </c>
      <c r="F163" s="11"/>
      <c r="G163" s="7">
        <f t="shared" si="27"/>
        <v>5.2881111111111103</v>
      </c>
      <c r="H163" s="7">
        <v>1.4692222222222213</v>
      </c>
      <c r="I163" s="7">
        <v>0</v>
      </c>
      <c r="J163" s="7">
        <v>0.81377777777777827</v>
      </c>
      <c r="L163" s="7">
        <f>VartojimasGamyba!H159</f>
        <v>2.2829999999999999</v>
      </c>
      <c r="M163" s="15">
        <f t="shared" si="20"/>
        <v>0</v>
      </c>
      <c r="N163" s="7">
        <f t="shared" si="21"/>
        <v>-47.011942222222245</v>
      </c>
      <c r="O163" s="7">
        <f t="shared" si="22"/>
        <v>0</v>
      </c>
      <c r="R163" s="7"/>
      <c r="S163" s="47">
        <f t="shared" si="23"/>
        <v>2.2829999999999999</v>
      </c>
      <c r="T163" s="47">
        <f t="shared" si="24"/>
        <v>2.2829999999999999</v>
      </c>
      <c r="U163" s="47">
        <f t="shared" si="25"/>
        <v>169.64</v>
      </c>
      <c r="V163" s="47">
        <f t="shared" si="26"/>
        <v>57.769999999999996</v>
      </c>
      <c r="W163" s="11"/>
    </row>
    <row r="164" spans="1:23" x14ac:dyDescent="0.45">
      <c r="A164" t="s">
        <v>169</v>
      </c>
      <c r="B164">
        <v>66.040000000000006</v>
      </c>
      <c r="D164" s="9" t="str">
        <f>VartojimasGamyba!J160</f>
        <v>2023-09-07-14</v>
      </c>
      <c r="E164" s="8">
        <f>VartojimasGamyba!G160</f>
        <v>0</v>
      </c>
      <c r="F164" s="11"/>
      <c r="G164" s="7">
        <f t="shared" si="27"/>
        <v>6.7411111111111106</v>
      </c>
      <c r="H164" s="7">
        <v>1.4530000000000001</v>
      </c>
      <c r="I164" s="7">
        <v>0</v>
      </c>
      <c r="J164" s="7">
        <v>0</v>
      </c>
      <c r="L164" s="7">
        <f>VartojimasGamyba!H160</f>
        <v>1.4530000000000001</v>
      </c>
      <c r="M164" s="15">
        <f t="shared" si="20"/>
        <v>0</v>
      </c>
      <c r="N164" s="7">
        <f t="shared" si="21"/>
        <v>0</v>
      </c>
      <c r="O164" s="7">
        <f t="shared" si="22"/>
        <v>0</v>
      </c>
      <c r="R164" s="7"/>
      <c r="S164" s="47">
        <f t="shared" si="23"/>
        <v>1.4530000000000001</v>
      </c>
      <c r="T164" s="47">
        <f t="shared" si="24"/>
        <v>1.4530000000000001</v>
      </c>
      <c r="U164" s="47">
        <f t="shared" si="25"/>
        <v>166.33</v>
      </c>
      <c r="V164" s="47">
        <f t="shared" si="26"/>
        <v>54.460000000000008</v>
      </c>
      <c r="W164" s="11"/>
    </row>
    <row r="165" spans="1:23" x14ac:dyDescent="0.45">
      <c r="A165" t="s">
        <v>170</v>
      </c>
      <c r="B165">
        <v>71.2</v>
      </c>
      <c r="D165" s="9" t="str">
        <f>VartojimasGamyba!J161</f>
        <v>2023-09-07-15</v>
      </c>
      <c r="E165" s="8">
        <f>VartojimasGamyba!G161</f>
        <v>0.08</v>
      </c>
      <c r="F165" s="11"/>
      <c r="G165" s="7">
        <f t="shared" si="27"/>
        <v>6.7411111111111106</v>
      </c>
      <c r="H165" s="7">
        <v>0</v>
      </c>
      <c r="I165" s="7">
        <v>0</v>
      </c>
      <c r="J165" s="7">
        <v>0.59100000000000008</v>
      </c>
      <c r="L165" s="7">
        <f>VartojimasGamyba!H161</f>
        <v>0.67100000000000004</v>
      </c>
      <c r="M165" s="15">
        <f t="shared" si="20"/>
        <v>0</v>
      </c>
      <c r="N165" s="7">
        <f t="shared" si="21"/>
        <v>-35.235420000000005</v>
      </c>
      <c r="O165" s="7">
        <f t="shared" si="22"/>
        <v>0</v>
      </c>
      <c r="R165" s="7"/>
      <c r="S165" s="47">
        <f t="shared" si="23"/>
        <v>0.59100000000000008</v>
      </c>
      <c r="T165" s="47">
        <f t="shared" si="24"/>
        <v>0.59100000000000008</v>
      </c>
      <c r="U165" s="47">
        <f t="shared" si="25"/>
        <v>171.49</v>
      </c>
      <c r="V165" s="47">
        <f t="shared" si="26"/>
        <v>59.620000000000005</v>
      </c>
      <c r="W165" s="11"/>
    </row>
    <row r="166" spans="1:23" x14ac:dyDescent="0.45">
      <c r="A166" t="s">
        <v>171</v>
      </c>
      <c r="B166">
        <v>106.54</v>
      </c>
      <c r="D166" s="9" t="str">
        <f>VartojimasGamyba!J162</f>
        <v>2023-09-07-16</v>
      </c>
      <c r="E166" s="8">
        <f>VartojimasGamyba!G162</f>
        <v>0.17599999999999999</v>
      </c>
      <c r="F166" s="11"/>
      <c r="G166" s="7">
        <f t="shared" si="27"/>
        <v>6.6544444444444437</v>
      </c>
      <c r="H166" s="7">
        <v>0</v>
      </c>
      <c r="I166" s="7">
        <v>8.6666666666666656E-2</v>
      </c>
      <c r="J166" s="7">
        <v>0</v>
      </c>
      <c r="L166" s="7">
        <f>VartojimasGamyba!H162</f>
        <v>9.8000000000000004E-2</v>
      </c>
      <c r="M166" s="15">
        <f t="shared" si="20"/>
        <v>0</v>
      </c>
      <c r="N166" s="7">
        <f t="shared" si="21"/>
        <v>0</v>
      </c>
      <c r="O166" s="7">
        <f t="shared" si="22"/>
        <v>0</v>
      </c>
      <c r="R166" s="7"/>
      <c r="S166" s="47">
        <f t="shared" si="23"/>
        <v>0</v>
      </c>
      <c r="T166" s="47">
        <f t="shared" si="24"/>
        <v>0</v>
      </c>
      <c r="U166" s="47">
        <f t="shared" si="25"/>
        <v>206.83</v>
      </c>
      <c r="V166" s="47">
        <f t="shared" si="26"/>
        <v>94.960000000000008</v>
      </c>
      <c r="W166" s="11"/>
    </row>
    <row r="167" spans="1:23" x14ac:dyDescent="0.45">
      <c r="A167" t="s">
        <v>172</v>
      </c>
      <c r="B167">
        <v>200.08</v>
      </c>
      <c r="D167" s="9" t="str">
        <f>VartojimasGamyba!J163</f>
        <v>2023-09-07-17</v>
      </c>
      <c r="E167" s="8">
        <f>VartojimasGamyba!G163</f>
        <v>0.27800000000000002</v>
      </c>
      <c r="F167" s="11"/>
      <c r="G167" s="7">
        <f t="shared" si="27"/>
        <v>6.3455555555555545</v>
      </c>
      <c r="H167" s="7">
        <v>0</v>
      </c>
      <c r="I167" s="7">
        <v>0.30888888888888894</v>
      </c>
      <c r="J167" s="7">
        <v>0</v>
      </c>
      <c r="L167" s="7">
        <f>VartojimasGamyba!H163</f>
        <v>0</v>
      </c>
      <c r="M167" s="15">
        <f t="shared" si="20"/>
        <v>0</v>
      </c>
      <c r="N167" s="7">
        <f t="shared" si="21"/>
        <v>0</v>
      </c>
      <c r="O167" s="7">
        <f t="shared" si="22"/>
        <v>0</v>
      </c>
      <c r="R167" s="7"/>
      <c r="S167" s="47">
        <f t="shared" si="23"/>
        <v>0</v>
      </c>
      <c r="T167" s="47">
        <f t="shared" si="24"/>
        <v>0</v>
      </c>
      <c r="U167" s="47">
        <f t="shared" si="25"/>
        <v>300.37</v>
      </c>
      <c r="V167" s="47">
        <f t="shared" si="26"/>
        <v>188.5</v>
      </c>
      <c r="W167" s="11"/>
    </row>
    <row r="168" spans="1:23" x14ac:dyDescent="0.45">
      <c r="A168" t="s">
        <v>173</v>
      </c>
      <c r="B168">
        <v>250.03</v>
      </c>
      <c r="D168" s="9" t="str">
        <f>VartojimasGamyba!J164</f>
        <v>2023-09-07-18</v>
      </c>
      <c r="E168" s="8">
        <f>VartojimasGamyba!G164</f>
        <v>0.28599999999999998</v>
      </c>
      <c r="F168" s="11"/>
      <c r="G168" s="7">
        <f t="shared" si="27"/>
        <v>6.0277777777777768</v>
      </c>
      <c r="H168" s="7">
        <v>0</v>
      </c>
      <c r="I168" s="7">
        <v>0.31777777777777777</v>
      </c>
      <c r="J168" s="7">
        <v>0</v>
      </c>
      <c r="L168" s="7">
        <f>VartojimasGamyba!H164</f>
        <v>0</v>
      </c>
      <c r="M168" s="15">
        <f t="shared" si="20"/>
        <v>0</v>
      </c>
      <c r="N168" s="7">
        <f t="shared" si="21"/>
        <v>0</v>
      </c>
      <c r="O168" s="7">
        <f t="shared" si="22"/>
        <v>0</v>
      </c>
      <c r="R168" s="7"/>
      <c r="S168" s="47">
        <f t="shared" si="23"/>
        <v>0</v>
      </c>
      <c r="T168" s="47">
        <f t="shared" si="24"/>
        <v>0</v>
      </c>
      <c r="U168" s="47">
        <f t="shared" si="25"/>
        <v>350.32</v>
      </c>
      <c r="V168" s="47">
        <f t="shared" si="26"/>
        <v>238.45</v>
      </c>
      <c r="W168" s="11"/>
    </row>
    <row r="169" spans="1:23" x14ac:dyDescent="0.45">
      <c r="A169" t="s">
        <v>174</v>
      </c>
      <c r="B169">
        <v>399.92</v>
      </c>
      <c r="D169" s="9" t="str">
        <f>VartojimasGamyba!J165</f>
        <v>2023-09-07-19</v>
      </c>
      <c r="E169" s="8">
        <f>VartojimasGamyba!G165</f>
        <v>0.22</v>
      </c>
      <c r="F169" s="11"/>
      <c r="G169" s="7">
        <f t="shared" si="27"/>
        <v>5.7833333333333323</v>
      </c>
      <c r="H169" s="7">
        <v>0</v>
      </c>
      <c r="I169" s="7">
        <v>0.24444444444444446</v>
      </c>
      <c r="J169" s="7">
        <v>0</v>
      </c>
      <c r="L169" s="7">
        <f>VartojimasGamyba!H165</f>
        <v>0</v>
      </c>
      <c r="M169" s="15">
        <f t="shared" si="20"/>
        <v>-2.7755575615628914E-17</v>
      </c>
      <c r="N169" s="7">
        <f t="shared" si="21"/>
        <v>-1.388361647869374E-14</v>
      </c>
      <c r="O169" s="7">
        <f t="shared" si="22"/>
        <v>-1.388361647869374E-14</v>
      </c>
      <c r="R169" s="7"/>
      <c r="S169" s="47">
        <f t="shared" si="23"/>
        <v>-2.7755575615628914E-17</v>
      </c>
      <c r="T169" s="47">
        <f t="shared" si="24"/>
        <v>0</v>
      </c>
      <c r="U169" s="47">
        <f t="shared" si="25"/>
        <v>500.21000000000004</v>
      </c>
      <c r="V169" s="47">
        <f t="shared" si="26"/>
        <v>388.34000000000003</v>
      </c>
      <c r="W169" s="11"/>
    </row>
    <row r="170" spans="1:23" x14ac:dyDescent="0.45">
      <c r="A170" t="s">
        <v>175</v>
      </c>
      <c r="B170">
        <v>364.35</v>
      </c>
      <c r="D170" s="9" t="str">
        <f>VartojimasGamyba!J166</f>
        <v>2023-09-07-20</v>
      </c>
      <c r="E170" s="8">
        <f>VartojimasGamyba!G166</f>
        <v>0.155</v>
      </c>
      <c r="F170" s="11"/>
      <c r="G170" s="7">
        <f t="shared" si="27"/>
        <v>5.6111111111111098</v>
      </c>
      <c r="H170" s="7">
        <v>0</v>
      </c>
      <c r="I170" s="7">
        <v>0.17222222222222222</v>
      </c>
      <c r="J170" s="7">
        <v>0</v>
      </c>
      <c r="L170" s="7">
        <f>VartojimasGamyba!H166</f>
        <v>0</v>
      </c>
      <c r="M170" s="15">
        <f t="shared" si="20"/>
        <v>0</v>
      </c>
      <c r="N170" s="7">
        <f t="shared" si="21"/>
        <v>0</v>
      </c>
      <c r="O170" s="7">
        <f t="shared" si="22"/>
        <v>0</v>
      </c>
      <c r="P170" s="7" t="s">
        <v>8873</v>
      </c>
      <c r="R170" s="7"/>
      <c r="S170" s="47">
        <f t="shared" si="23"/>
        <v>0</v>
      </c>
      <c r="T170" s="47">
        <f t="shared" si="24"/>
        <v>0</v>
      </c>
      <c r="U170" s="47">
        <f t="shared" si="25"/>
        <v>464.64000000000004</v>
      </c>
      <c r="V170" s="47">
        <f t="shared" si="26"/>
        <v>352.77000000000004</v>
      </c>
      <c r="W170" s="11"/>
    </row>
    <row r="171" spans="1:23" x14ac:dyDescent="0.45">
      <c r="A171" t="s">
        <v>176</v>
      </c>
      <c r="B171">
        <v>325.02</v>
      </c>
      <c r="D171" s="9" t="str">
        <f>VartojimasGamyba!J167</f>
        <v>2023-09-07-21</v>
      </c>
      <c r="E171" s="8">
        <f>VartojimasGamyba!G167</f>
        <v>0.14899999999999999</v>
      </c>
      <c r="F171" s="11"/>
      <c r="G171" s="7">
        <f t="shared" si="27"/>
        <v>5.4455555555555542</v>
      </c>
      <c r="H171" s="7">
        <v>0</v>
      </c>
      <c r="I171" s="7">
        <v>0.16555555555555557</v>
      </c>
      <c r="J171" s="7">
        <v>0</v>
      </c>
      <c r="L171" s="7">
        <f>VartojimasGamyba!H167</f>
        <v>0</v>
      </c>
      <c r="M171" s="15">
        <f t="shared" si="20"/>
        <v>-2.7755575615628914E-17</v>
      </c>
      <c r="N171" s="7">
        <f t="shared" si="21"/>
        <v>-1.1804723865083133E-14</v>
      </c>
      <c r="O171" s="7">
        <f t="shared" si="22"/>
        <v>-1.1804723865083133E-14</v>
      </c>
      <c r="P171" s="7">
        <f>SUM(N150:N173)</f>
        <v>-3730.1880722222222</v>
      </c>
      <c r="R171" s="7"/>
      <c r="S171" s="47">
        <f t="shared" si="23"/>
        <v>-2.7755575615628914E-17</v>
      </c>
      <c r="T171" s="47">
        <f t="shared" si="24"/>
        <v>0</v>
      </c>
      <c r="U171" s="47">
        <f t="shared" si="25"/>
        <v>425.31</v>
      </c>
      <c r="V171" s="47">
        <f t="shared" si="26"/>
        <v>313.44</v>
      </c>
      <c r="W171" s="11"/>
    </row>
    <row r="172" spans="1:23" x14ac:dyDescent="0.45">
      <c r="A172" t="s">
        <v>177</v>
      </c>
      <c r="B172">
        <v>250.08</v>
      </c>
      <c r="D172" s="9" t="str">
        <f>VartojimasGamyba!J168</f>
        <v>2023-09-07-22</v>
      </c>
      <c r="E172" s="8">
        <f>VartojimasGamyba!G168</f>
        <v>0.19900000000000001</v>
      </c>
      <c r="F172" s="11"/>
      <c r="G172" s="7">
        <f t="shared" si="27"/>
        <v>5.2244444444444431</v>
      </c>
      <c r="H172" s="7">
        <v>0</v>
      </c>
      <c r="I172" s="7">
        <v>0.22111111111111112</v>
      </c>
      <c r="J172" s="7">
        <v>0</v>
      </c>
      <c r="L172" s="7">
        <f>VartojimasGamyba!H168</f>
        <v>0</v>
      </c>
      <c r="M172" s="15">
        <f t="shared" si="20"/>
        <v>0</v>
      </c>
      <c r="N172" s="7">
        <f t="shared" si="21"/>
        <v>0</v>
      </c>
      <c r="O172" s="7">
        <f t="shared" si="22"/>
        <v>0</v>
      </c>
      <c r="P172" s="7" t="s">
        <v>8872</v>
      </c>
      <c r="R172" s="7"/>
      <c r="S172" s="47">
        <f t="shared" si="23"/>
        <v>0</v>
      </c>
      <c r="T172" s="47">
        <f t="shared" si="24"/>
        <v>0</v>
      </c>
      <c r="U172" s="47">
        <f t="shared" si="25"/>
        <v>350.37</v>
      </c>
      <c r="V172" s="47">
        <f t="shared" si="26"/>
        <v>238.5</v>
      </c>
      <c r="W172" s="11"/>
    </row>
    <row r="173" spans="1:23" x14ac:dyDescent="0.45">
      <c r="A173" t="s">
        <v>178</v>
      </c>
      <c r="B173">
        <v>101.4</v>
      </c>
      <c r="D173" s="9" t="str">
        <f>VartojimasGamyba!J169</f>
        <v>2023-09-07-23</v>
      </c>
      <c r="E173" s="8">
        <f>VartojimasGamyba!G169</f>
        <v>0.20200000000000001</v>
      </c>
      <c r="F173" s="11"/>
      <c r="G173" s="7">
        <f t="shared" si="27"/>
        <v>4.9999999999999982</v>
      </c>
      <c r="H173" s="7">
        <v>0</v>
      </c>
      <c r="I173" s="7">
        <v>0.22444444444444445</v>
      </c>
      <c r="J173" s="7">
        <v>0</v>
      </c>
      <c r="L173" s="7">
        <f>VartojimasGamyba!H169</f>
        <v>0</v>
      </c>
      <c r="M173" s="15">
        <f t="shared" si="20"/>
        <v>0</v>
      </c>
      <c r="N173" s="7">
        <f t="shared" si="21"/>
        <v>0</v>
      </c>
      <c r="O173" s="7">
        <f t="shared" si="22"/>
        <v>0</v>
      </c>
      <c r="P173" s="7">
        <f>SUM(O150:O173)</f>
        <v>1.9274179474670916E-13</v>
      </c>
      <c r="Q173" s="7">
        <f>SUMPRODUCT(B150:B173,E150:E173)+SUM(E150:E173)*$Z$21-SUMPRODUCT(B150:B173,L150:L173)+SUM(L150:L173)*ABS($Z$20)</f>
        <v>-3060.7861000000003</v>
      </c>
      <c r="R173" s="7"/>
      <c r="S173" s="47">
        <f t="shared" si="23"/>
        <v>0</v>
      </c>
      <c r="T173" s="47">
        <f t="shared" si="24"/>
        <v>0</v>
      </c>
      <c r="U173" s="47">
        <f t="shared" si="25"/>
        <v>201.69</v>
      </c>
      <c r="V173" s="47">
        <f t="shared" si="26"/>
        <v>89.820000000000007</v>
      </c>
      <c r="W173" s="11">
        <f>IF(P173&lt;&gt;Q173,1,0)</f>
        <v>1</v>
      </c>
    </row>
    <row r="174" spans="1:23" x14ac:dyDescent="0.45">
      <c r="A174" t="s">
        <v>179</v>
      </c>
      <c r="B174">
        <v>89.36</v>
      </c>
      <c r="D174" s="1" t="str">
        <f>VartojimasGamyba!J170</f>
        <v>2023-09-08-00</v>
      </c>
      <c r="E174" s="7">
        <f>VartojimasGamyba!G170</f>
        <v>0.106</v>
      </c>
      <c r="F174" s="11"/>
      <c r="G174" s="12">
        <f>G173+H174-I174</f>
        <v>4.8822222222222207</v>
      </c>
      <c r="H174" s="12">
        <v>0</v>
      </c>
      <c r="I174" s="12">
        <v>0.11777777777777777</v>
      </c>
      <c r="J174" s="12">
        <v>0</v>
      </c>
      <c r="K174" s="12"/>
      <c r="L174" s="12">
        <f>VartojimasGamyba!H170</f>
        <v>0</v>
      </c>
      <c r="M174" s="19">
        <f t="shared" si="20"/>
        <v>0</v>
      </c>
      <c r="N174" s="7">
        <f t="shared" si="21"/>
        <v>0</v>
      </c>
      <c r="O174" s="7">
        <f t="shared" si="22"/>
        <v>0</v>
      </c>
      <c r="R174" s="20" t="s">
        <v>8783</v>
      </c>
      <c r="S174" s="47">
        <f t="shared" si="23"/>
        <v>0</v>
      </c>
      <c r="T174" s="47">
        <f t="shared" si="24"/>
        <v>0</v>
      </c>
      <c r="U174" s="47">
        <f t="shared" si="25"/>
        <v>189.65</v>
      </c>
      <c r="V174" s="47">
        <f t="shared" si="26"/>
        <v>77.78</v>
      </c>
      <c r="W174" s="11"/>
    </row>
    <row r="175" spans="1:23" x14ac:dyDescent="0.45">
      <c r="A175" t="s">
        <v>180</v>
      </c>
      <c r="B175">
        <v>84.62</v>
      </c>
      <c r="D175" s="1" t="str">
        <f>VartojimasGamyba!J171</f>
        <v>2023-09-08-01</v>
      </c>
      <c r="E175" s="7">
        <f>VartojimasGamyba!G171</f>
        <v>0.16500000000000001</v>
      </c>
      <c r="F175" s="11"/>
      <c r="G175" s="12">
        <f t="shared" ref="G175:G197" si="28">G174+H175-I175</f>
        <v>4.6988888888888871</v>
      </c>
      <c r="H175" s="12">
        <v>0</v>
      </c>
      <c r="I175" s="12">
        <v>0.18333333333333335</v>
      </c>
      <c r="J175" s="12">
        <v>0</v>
      </c>
      <c r="K175" s="12"/>
      <c r="L175" s="12">
        <f>VartojimasGamyba!H171</f>
        <v>0</v>
      </c>
      <c r="M175" s="19">
        <f t="shared" si="20"/>
        <v>0</v>
      </c>
      <c r="N175" s="7">
        <f t="shared" si="21"/>
        <v>0</v>
      </c>
      <c r="O175" s="7">
        <f t="shared" si="22"/>
        <v>0</v>
      </c>
      <c r="R175" s="7"/>
      <c r="S175" s="47">
        <f t="shared" si="23"/>
        <v>0</v>
      </c>
      <c r="T175" s="47">
        <f t="shared" si="24"/>
        <v>0</v>
      </c>
      <c r="U175" s="47">
        <f t="shared" si="25"/>
        <v>184.91000000000003</v>
      </c>
      <c r="V175" s="47">
        <f t="shared" si="26"/>
        <v>73.040000000000006</v>
      </c>
      <c r="W175" s="11"/>
    </row>
    <row r="176" spans="1:23" x14ac:dyDescent="0.45">
      <c r="A176" t="s">
        <v>181</v>
      </c>
      <c r="B176">
        <v>81.52</v>
      </c>
      <c r="D176" s="1" t="str">
        <f>VartojimasGamyba!J172</f>
        <v>2023-09-08-02</v>
      </c>
      <c r="E176" s="7">
        <f>VartojimasGamyba!G172</f>
        <v>0.24199999999999999</v>
      </c>
      <c r="F176" s="11"/>
      <c r="G176" s="12">
        <f t="shared" si="28"/>
        <v>4.4299999999999979</v>
      </c>
      <c r="H176" s="12">
        <v>0</v>
      </c>
      <c r="I176" s="12">
        <v>0.2688888888888889</v>
      </c>
      <c r="J176" s="12">
        <v>0</v>
      </c>
      <c r="K176" s="12"/>
      <c r="L176" s="12">
        <f>VartojimasGamyba!H172</f>
        <v>0</v>
      </c>
      <c r="M176" s="19">
        <f t="shared" si="20"/>
        <v>-2.7755575615628914E-17</v>
      </c>
      <c r="N176" s="7">
        <f t="shared" si="21"/>
        <v>-5.0462412026774928E-15</v>
      </c>
      <c r="O176" s="7">
        <f t="shared" si="22"/>
        <v>-5.0462412026774928E-15</v>
      </c>
      <c r="R176" s="7"/>
      <c r="S176" s="47">
        <f t="shared" si="23"/>
        <v>-2.7755575615628914E-17</v>
      </c>
      <c r="T176" s="47">
        <f t="shared" si="24"/>
        <v>0</v>
      </c>
      <c r="U176" s="47">
        <f t="shared" si="25"/>
        <v>181.81</v>
      </c>
      <c r="V176" s="47">
        <f t="shared" si="26"/>
        <v>69.94</v>
      </c>
      <c r="W176" s="11"/>
    </row>
    <row r="177" spans="1:23" x14ac:dyDescent="0.45">
      <c r="A177" t="s">
        <v>182</v>
      </c>
      <c r="B177">
        <v>82.06</v>
      </c>
      <c r="D177" s="1" t="str">
        <f>VartojimasGamyba!J173</f>
        <v>2023-09-08-03</v>
      </c>
      <c r="E177" s="7">
        <f>VartojimasGamyba!G173</f>
        <v>0.23799999999999999</v>
      </c>
      <c r="F177" s="11"/>
      <c r="G177" s="12">
        <f t="shared" si="28"/>
        <v>4.1655555555555539</v>
      </c>
      <c r="H177" s="12">
        <v>0</v>
      </c>
      <c r="I177" s="12">
        <v>0.26444444444444443</v>
      </c>
      <c r="J177" s="12">
        <v>0</v>
      </c>
      <c r="K177" s="12"/>
      <c r="L177" s="12">
        <f>VartojimasGamyba!H173</f>
        <v>0</v>
      </c>
      <c r="M177" s="19">
        <f t="shared" si="20"/>
        <v>0</v>
      </c>
      <c r="N177" s="7">
        <f t="shared" si="21"/>
        <v>0</v>
      </c>
      <c r="O177" s="7">
        <f t="shared" si="22"/>
        <v>0</v>
      </c>
      <c r="R177" s="7"/>
      <c r="S177" s="47">
        <f t="shared" si="23"/>
        <v>0</v>
      </c>
      <c r="T177" s="47">
        <f t="shared" si="24"/>
        <v>0</v>
      </c>
      <c r="U177" s="47">
        <f t="shared" si="25"/>
        <v>182.35000000000002</v>
      </c>
      <c r="V177" s="47">
        <f t="shared" si="26"/>
        <v>70.48</v>
      </c>
      <c r="W177" s="11"/>
    </row>
    <row r="178" spans="1:23" x14ac:dyDescent="0.45">
      <c r="A178" t="s">
        <v>183</v>
      </c>
      <c r="B178">
        <v>82.1</v>
      </c>
      <c r="D178" s="1" t="str">
        <f>VartojimasGamyba!J174</f>
        <v>2023-09-08-04</v>
      </c>
      <c r="E178" s="7">
        <f>VartojimasGamyba!G174</f>
        <v>0.29699999999999999</v>
      </c>
      <c r="F178" s="11"/>
      <c r="G178" s="12">
        <f t="shared" si="28"/>
        <v>3.8911111111111096</v>
      </c>
      <c r="H178" s="12">
        <v>0</v>
      </c>
      <c r="I178" s="12">
        <v>0.27444444444444444</v>
      </c>
      <c r="J178" s="12">
        <v>0</v>
      </c>
      <c r="K178" s="12"/>
      <c r="L178" s="12">
        <f>VartojimasGamyba!H174</f>
        <v>0.05</v>
      </c>
      <c r="M178" s="19">
        <f t="shared" si="20"/>
        <v>0</v>
      </c>
      <c r="N178" s="7">
        <f t="shared" si="21"/>
        <v>0</v>
      </c>
      <c r="O178" s="7">
        <f t="shared" si="22"/>
        <v>0</v>
      </c>
      <c r="R178" s="7"/>
      <c r="S178" s="47">
        <f t="shared" si="23"/>
        <v>0</v>
      </c>
      <c r="T178" s="47">
        <f t="shared" si="24"/>
        <v>0</v>
      </c>
      <c r="U178" s="47">
        <f t="shared" si="25"/>
        <v>182.39</v>
      </c>
      <c r="V178" s="47">
        <f t="shared" si="26"/>
        <v>70.52</v>
      </c>
      <c r="W178" s="11"/>
    </row>
    <row r="179" spans="1:23" x14ac:dyDescent="0.45">
      <c r="A179" t="s">
        <v>184</v>
      </c>
      <c r="B179">
        <v>87.16</v>
      </c>
      <c r="D179" s="1" t="str">
        <f>VartojimasGamyba!J175</f>
        <v>2023-09-08-05</v>
      </c>
      <c r="E179" s="7">
        <f>VartojimasGamyba!G175</f>
        <v>2E-3</v>
      </c>
      <c r="F179" s="11"/>
      <c r="G179" s="12">
        <f t="shared" si="28"/>
        <v>4.2511111111111095</v>
      </c>
      <c r="H179" s="12">
        <v>0.36</v>
      </c>
      <c r="I179" s="12">
        <v>0</v>
      </c>
      <c r="J179" s="12">
        <v>0</v>
      </c>
      <c r="K179" s="12"/>
      <c r="L179" s="12">
        <f>VartojimasGamyba!H175</f>
        <v>0.36199999999999999</v>
      </c>
      <c r="M179" s="19">
        <f t="shared" si="20"/>
        <v>0</v>
      </c>
      <c r="N179" s="7">
        <f t="shared" si="21"/>
        <v>0</v>
      </c>
      <c r="O179" s="7">
        <f t="shared" si="22"/>
        <v>0</v>
      </c>
      <c r="R179" s="7"/>
      <c r="S179" s="47">
        <f t="shared" si="23"/>
        <v>0.36</v>
      </c>
      <c r="T179" s="47">
        <f t="shared" si="24"/>
        <v>0.36</v>
      </c>
      <c r="U179" s="47">
        <f t="shared" si="25"/>
        <v>187.45</v>
      </c>
      <c r="V179" s="47">
        <f t="shared" si="26"/>
        <v>75.58</v>
      </c>
      <c r="W179" s="11"/>
    </row>
    <row r="180" spans="1:23" x14ac:dyDescent="0.45">
      <c r="A180" t="s">
        <v>185</v>
      </c>
      <c r="B180">
        <v>93.26</v>
      </c>
      <c r="D180" s="1" t="str">
        <f>VartojimasGamyba!J176</f>
        <v>2023-09-08-06</v>
      </c>
      <c r="E180" s="7">
        <f>VartojimasGamyba!G176</f>
        <v>0</v>
      </c>
      <c r="F180" s="11"/>
      <c r="G180" s="12">
        <f t="shared" si="28"/>
        <v>5.3336666666666677</v>
      </c>
      <c r="H180" s="12">
        <v>1.0825555555555577</v>
      </c>
      <c r="I180" s="12">
        <v>0</v>
      </c>
      <c r="J180" s="12">
        <v>0.36444444444444235</v>
      </c>
      <c r="K180" s="12"/>
      <c r="L180" s="12">
        <f>VartojimasGamyba!H176</f>
        <v>1.4470000000000001</v>
      </c>
      <c r="M180" s="19">
        <f t="shared" si="20"/>
        <v>0</v>
      </c>
      <c r="N180" s="7">
        <f t="shared" si="21"/>
        <v>-29.767822222222055</v>
      </c>
      <c r="O180" s="7">
        <f t="shared" si="22"/>
        <v>0</v>
      </c>
      <c r="R180" s="7"/>
      <c r="S180" s="47">
        <f t="shared" si="23"/>
        <v>1.4470000000000001</v>
      </c>
      <c r="T180" s="47">
        <f t="shared" si="24"/>
        <v>1.4470000000000001</v>
      </c>
      <c r="U180" s="47">
        <f t="shared" si="25"/>
        <v>193.55</v>
      </c>
      <c r="V180" s="47">
        <f t="shared" si="26"/>
        <v>81.680000000000007</v>
      </c>
      <c r="W180" s="11"/>
    </row>
    <row r="181" spans="1:23" x14ac:dyDescent="0.45">
      <c r="A181" t="s">
        <v>186</v>
      </c>
      <c r="B181">
        <v>120.95</v>
      </c>
      <c r="D181" s="1" t="str">
        <f>VartojimasGamyba!J177</f>
        <v>2023-09-08-07</v>
      </c>
      <c r="E181" s="7">
        <f>VartojimasGamyba!G177</f>
        <v>0</v>
      </c>
      <c r="F181" s="11"/>
      <c r="G181" s="12">
        <f t="shared" si="28"/>
        <v>5.3336666666666677</v>
      </c>
      <c r="H181" s="12">
        <v>0</v>
      </c>
      <c r="I181" s="12">
        <v>0</v>
      </c>
      <c r="J181" s="12">
        <v>2.2829999999999999</v>
      </c>
      <c r="K181" s="12"/>
      <c r="L181" s="12">
        <f>VartojimasGamyba!H177</f>
        <v>2.2829999999999999</v>
      </c>
      <c r="M181" s="19">
        <f t="shared" si="20"/>
        <v>0</v>
      </c>
      <c r="N181" s="7">
        <f t="shared" si="21"/>
        <v>-249.69171</v>
      </c>
      <c r="O181" s="7">
        <f t="shared" si="22"/>
        <v>0</v>
      </c>
      <c r="R181" s="7"/>
      <c r="S181" s="47">
        <f t="shared" si="23"/>
        <v>2.2829999999999999</v>
      </c>
      <c r="T181" s="47">
        <f t="shared" si="24"/>
        <v>2.2829999999999999</v>
      </c>
      <c r="U181" s="47">
        <f t="shared" si="25"/>
        <v>221.24</v>
      </c>
      <c r="V181" s="47">
        <f t="shared" si="26"/>
        <v>109.37</v>
      </c>
      <c r="W181" s="11"/>
    </row>
    <row r="182" spans="1:23" x14ac:dyDescent="0.45">
      <c r="A182" t="s">
        <v>187</v>
      </c>
      <c r="B182">
        <v>212.5</v>
      </c>
      <c r="D182" s="1" t="str">
        <f>VartojimasGamyba!J178</f>
        <v>2023-09-08-08</v>
      </c>
      <c r="E182" s="7">
        <f>VartojimasGamyba!G178</f>
        <v>2.1999999999999999E-2</v>
      </c>
      <c r="F182" s="11"/>
      <c r="G182" s="12">
        <f t="shared" si="28"/>
        <v>5.3336666666666677</v>
      </c>
      <c r="H182" s="12">
        <v>0</v>
      </c>
      <c r="I182" s="12">
        <v>0</v>
      </c>
      <c r="J182" s="12">
        <v>2.7090000000000001</v>
      </c>
      <c r="K182" s="12"/>
      <c r="L182" s="12">
        <f>VartojimasGamyba!H178</f>
        <v>2.7309999999999999</v>
      </c>
      <c r="M182" s="19">
        <f t="shared" si="20"/>
        <v>0</v>
      </c>
      <c r="N182" s="7">
        <f t="shared" si="21"/>
        <v>-544.29228000000001</v>
      </c>
      <c r="O182" s="7">
        <f t="shared" si="22"/>
        <v>0</v>
      </c>
      <c r="R182" s="7"/>
      <c r="S182" s="47">
        <f t="shared" si="23"/>
        <v>2.7090000000000001</v>
      </c>
      <c r="T182" s="47">
        <f t="shared" si="24"/>
        <v>2.7090000000000001</v>
      </c>
      <c r="U182" s="47">
        <f t="shared" si="25"/>
        <v>312.79000000000002</v>
      </c>
      <c r="V182" s="47">
        <f t="shared" si="26"/>
        <v>200.92</v>
      </c>
      <c r="W182" s="11"/>
    </row>
    <row r="183" spans="1:23" x14ac:dyDescent="0.45">
      <c r="A183" t="s">
        <v>188</v>
      </c>
      <c r="B183">
        <v>220.06</v>
      </c>
      <c r="D183" s="1" t="str">
        <f>VartojimasGamyba!J179</f>
        <v>2023-09-08-09</v>
      </c>
      <c r="E183" s="7">
        <f>VartojimasGamyba!G179</f>
        <v>0.221</v>
      </c>
      <c r="F183" s="11"/>
      <c r="G183" s="12">
        <f t="shared" si="28"/>
        <v>5.3336666666666677</v>
      </c>
      <c r="H183" s="12">
        <v>0</v>
      </c>
      <c r="I183" s="12">
        <v>0</v>
      </c>
      <c r="J183" s="12">
        <v>2.7389999999999999</v>
      </c>
      <c r="K183" s="12"/>
      <c r="L183" s="12">
        <f>VartojimasGamyba!H179</f>
        <v>2.96</v>
      </c>
      <c r="M183" s="19">
        <f t="shared" si="20"/>
        <v>0</v>
      </c>
      <c r="N183" s="7">
        <f t="shared" si="21"/>
        <v>-571.02671999999995</v>
      </c>
      <c r="O183" s="7">
        <f t="shared" si="22"/>
        <v>0</v>
      </c>
      <c r="R183" s="7"/>
      <c r="S183" s="47">
        <f t="shared" si="23"/>
        <v>2.7389999999999999</v>
      </c>
      <c r="T183" s="47">
        <f t="shared" si="24"/>
        <v>2.7389999999999999</v>
      </c>
      <c r="U183" s="47">
        <f t="shared" si="25"/>
        <v>320.35000000000002</v>
      </c>
      <c r="V183" s="47">
        <f t="shared" si="26"/>
        <v>208.48</v>
      </c>
      <c r="W183" s="11"/>
    </row>
    <row r="184" spans="1:23" x14ac:dyDescent="0.45">
      <c r="A184" t="s">
        <v>189</v>
      </c>
      <c r="B184">
        <v>123.37</v>
      </c>
      <c r="D184" s="1" t="str">
        <f>VartojimasGamyba!J180</f>
        <v>2023-09-08-10</v>
      </c>
      <c r="E184" s="7">
        <f>VartojimasGamyba!G180</f>
        <v>0.39800000000000002</v>
      </c>
      <c r="F184" s="11"/>
      <c r="G184" s="12">
        <f t="shared" si="28"/>
        <v>5.3336666666666677</v>
      </c>
      <c r="H184" s="12">
        <v>0</v>
      </c>
      <c r="I184" s="12">
        <v>0</v>
      </c>
      <c r="J184" s="12">
        <v>2.2919999999999998</v>
      </c>
      <c r="K184" s="12"/>
      <c r="L184" s="12">
        <f>VartojimasGamyba!H180</f>
        <v>2.69</v>
      </c>
      <c r="M184" s="19">
        <f t="shared" si="20"/>
        <v>0</v>
      </c>
      <c r="N184" s="7">
        <f t="shared" si="21"/>
        <v>-256.22267999999997</v>
      </c>
      <c r="O184" s="7">
        <f t="shared" si="22"/>
        <v>0</v>
      </c>
      <c r="R184" s="7"/>
      <c r="S184" s="47">
        <f t="shared" si="23"/>
        <v>2.2919999999999998</v>
      </c>
      <c r="T184" s="47">
        <f t="shared" si="24"/>
        <v>2.2919999999999998</v>
      </c>
      <c r="U184" s="47">
        <f t="shared" si="25"/>
        <v>223.66000000000003</v>
      </c>
      <c r="V184" s="47">
        <f t="shared" si="26"/>
        <v>111.79</v>
      </c>
      <c r="W184" s="11"/>
    </row>
    <row r="185" spans="1:23" x14ac:dyDescent="0.45">
      <c r="A185" t="s">
        <v>190</v>
      </c>
      <c r="B185">
        <v>101.7</v>
      </c>
      <c r="D185" s="1" t="str">
        <f>VartojimasGamyba!J181</f>
        <v>2023-09-08-11</v>
      </c>
      <c r="E185" s="7">
        <f>VartojimasGamyba!G181</f>
        <v>1.6E-2</v>
      </c>
      <c r="F185" s="11"/>
      <c r="G185" s="12">
        <f t="shared" si="28"/>
        <v>5.3336666666666677</v>
      </c>
      <c r="H185" s="12">
        <v>0</v>
      </c>
      <c r="I185" s="12">
        <v>0</v>
      </c>
      <c r="J185" s="12">
        <v>2.5569999999999999</v>
      </c>
      <c r="K185" s="12"/>
      <c r="L185" s="12">
        <f>VartojimasGamyba!H181</f>
        <v>2.573</v>
      </c>
      <c r="M185" s="19">
        <f t="shared" si="20"/>
        <v>0</v>
      </c>
      <c r="N185" s="7">
        <f t="shared" si="21"/>
        <v>-230.43684000000002</v>
      </c>
      <c r="O185" s="7">
        <f t="shared" si="22"/>
        <v>0</v>
      </c>
      <c r="R185" s="7"/>
      <c r="S185" s="47">
        <f t="shared" si="23"/>
        <v>2.5569999999999999</v>
      </c>
      <c r="T185" s="47">
        <f t="shared" si="24"/>
        <v>2.5569999999999999</v>
      </c>
      <c r="U185" s="47">
        <f t="shared" si="25"/>
        <v>201.99</v>
      </c>
      <c r="V185" s="47">
        <f t="shared" si="26"/>
        <v>90.12</v>
      </c>
      <c r="W185" s="11"/>
    </row>
    <row r="186" spans="1:23" x14ac:dyDescent="0.45">
      <c r="A186" t="s">
        <v>191</v>
      </c>
      <c r="B186">
        <v>145.25</v>
      </c>
      <c r="D186" s="1" t="str">
        <f>VartojimasGamyba!J182</f>
        <v>2023-09-08-12</v>
      </c>
      <c r="E186" s="7">
        <f>VartojimasGamyba!G182</f>
        <v>0</v>
      </c>
      <c r="F186" s="11"/>
      <c r="G186" s="12">
        <f t="shared" si="28"/>
        <v>5.3336666666666677</v>
      </c>
      <c r="H186" s="12">
        <v>0</v>
      </c>
      <c r="I186" s="12">
        <v>0</v>
      </c>
      <c r="J186" s="12">
        <v>2.5680000000000001</v>
      </c>
      <c r="K186" s="12"/>
      <c r="L186" s="12">
        <f>VartojimasGamyba!H182</f>
        <v>2.5680000000000001</v>
      </c>
      <c r="M186" s="19">
        <f t="shared" si="20"/>
        <v>0</v>
      </c>
      <c r="N186" s="7">
        <f t="shared" si="21"/>
        <v>-343.26455999999996</v>
      </c>
      <c r="O186" s="7">
        <f t="shared" si="22"/>
        <v>0</v>
      </c>
      <c r="R186" s="7"/>
      <c r="S186" s="47">
        <f t="shared" si="23"/>
        <v>2.5680000000000001</v>
      </c>
      <c r="T186" s="47">
        <f t="shared" si="24"/>
        <v>2.5680000000000001</v>
      </c>
      <c r="U186" s="47">
        <f t="shared" si="25"/>
        <v>245.54000000000002</v>
      </c>
      <c r="V186" s="47">
        <f t="shared" si="26"/>
        <v>133.66999999999999</v>
      </c>
      <c r="W186" s="11"/>
    </row>
    <row r="187" spans="1:23" x14ac:dyDescent="0.45">
      <c r="A187" t="s">
        <v>192</v>
      </c>
      <c r="B187">
        <v>114.38</v>
      </c>
      <c r="D187" s="1" t="str">
        <f>VartojimasGamyba!J183</f>
        <v>2023-09-08-13</v>
      </c>
      <c r="E187" s="7">
        <f>VartojimasGamyba!G183</f>
        <v>7.5999999999999998E-2</v>
      </c>
      <c r="F187" s="11"/>
      <c r="G187" s="12">
        <f t="shared" si="28"/>
        <v>5.3336666666666677</v>
      </c>
      <c r="H187" s="12">
        <v>0</v>
      </c>
      <c r="I187" s="12">
        <v>0</v>
      </c>
      <c r="J187" s="12">
        <v>1.7269999999999999</v>
      </c>
      <c r="K187" s="12"/>
      <c r="L187" s="12">
        <f>VartojimasGamyba!H183</f>
        <v>1.8029999999999999</v>
      </c>
      <c r="M187" s="19">
        <f t="shared" si="20"/>
        <v>0</v>
      </c>
      <c r="N187" s="7">
        <f t="shared" si="21"/>
        <v>-177.53559999999999</v>
      </c>
      <c r="O187" s="7">
        <f t="shared" si="22"/>
        <v>0</v>
      </c>
      <c r="R187" s="7"/>
      <c r="S187" s="47">
        <f t="shared" si="23"/>
        <v>1.7269999999999999</v>
      </c>
      <c r="T187" s="47">
        <f t="shared" si="24"/>
        <v>1.7269999999999999</v>
      </c>
      <c r="U187" s="47">
        <f t="shared" si="25"/>
        <v>214.67000000000002</v>
      </c>
      <c r="V187" s="47">
        <f t="shared" si="26"/>
        <v>102.8</v>
      </c>
      <c r="W187" s="11"/>
    </row>
    <row r="188" spans="1:23" x14ac:dyDescent="0.45">
      <c r="A188" t="s">
        <v>193</v>
      </c>
      <c r="B188">
        <v>70.989999999999995</v>
      </c>
      <c r="D188" s="1" t="str">
        <f>VartojimasGamyba!J184</f>
        <v>2023-09-08-14</v>
      </c>
      <c r="E188" s="7">
        <f>VartojimasGamyba!G184</f>
        <v>0</v>
      </c>
      <c r="F188" s="11"/>
      <c r="G188" s="12">
        <f t="shared" si="28"/>
        <v>6.3606666666666678</v>
      </c>
      <c r="H188" s="12">
        <v>1.0269999999999999</v>
      </c>
      <c r="I188" s="12">
        <v>0</v>
      </c>
      <c r="J188" s="12">
        <v>0</v>
      </c>
      <c r="K188" s="12"/>
      <c r="L188" s="12">
        <f>VartojimasGamyba!H184</f>
        <v>1.0269999999999999</v>
      </c>
      <c r="M188" s="19">
        <f t="shared" si="20"/>
        <v>0</v>
      </c>
      <c r="N188" s="7">
        <f t="shared" si="21"/>
        <v>0</v>
      </c>
      <c r="O188" s="7">
        <f t="shared" si="22"/>
        <v>0</v>
      </c>
      <c r="R188" s="7"/>
      <c r="S188" s="47">
        <f t="shared" si="23"/>
        <v>1.0269999999999999</v>
      </c>
      <c r="T188" s="47">
        <f t="shared" si="24"/>
        <v>1.0269999999999999</v>
      </c>
      <c r="U188" s="47">
        <f t="shared" si="25"/>
        <v>171.28</v>
      </c>
      <c r="V188" s="47">
        <f t="shared" si="26"/>
        <v>59.41</v>
      </c>
      <c r="W188" s="11"/>
    </row>
    <row r="189" spans="1:23" x14ac:dyDescent="0.45">
      <c r="A189" t="s">
        <v>194</v>
      </c>
      <c r="B189">
        <v>72.599999999999994</v>
      </c>
      <c r="D189" s="1" t="str">
        <f>VartojimasGamyba!J185</f>
        <v>2023-09-08-15</v>
      </c>
      <c r="E189" s="7">
        <f>VartojimasGamyba!G185</f>
        <v>1E-3</v>
      </c>
      <c r="F189" s="11"/>
      <c r="G189" s="12">
        <f t="shared" si="28"/>
        <v>6.8066666666666675</v>
      </c>
      <c r="H189" s="12">
        <v>0.44600000000000006</v>
      </c>
      <c r="I189" s="12">
        <v>0</v>
      </c>
      <c r="J189" s="12">
        <v>0</v>
      </c>
      <c r="K189" s="12"/>
      <c r="L189" s="12">
        <f>VartojimasGamyba!H185</f>
        <v>0.44700000000000001</v>
      </c>
      <c r="M189" s="19">
        <f t="shared" si="20"/>
        <v>0</v>
      </c>
      <c r="N189" s="7">
        <f t="shared" si="21"/>
        <v>0</v>
      </c>
      <c r="O189" s="7">
        <f t="shared" si="22"/>
        <v>0</v>
      </c>
      <c r="R189" s="7"/>
      <c r="S189" s="47">
        <f t="shared" si="23"/>
        <v>0.44600000000000001</v>
      </c>
      <c r="T189" s="47">
        <f t="shared" si="24"/>
        <v>0.44600000000000001</v>
      </c>
      <c r="U189" s="47">
        <f t="shared" si="25"/>
        <v>172.89</v>
      </c>
      <c r="V189" s="47">
        <f t="shared" si="26"/>
        <v>61.019999999999996</v>
      </c>
      <c r="W189" s="11"/>
    </row>
    <row r="190" spans="1:23" x14ac:dyDescent="0.45">
      <c r="A190" t="s">
        <v>195</v>
      </c>
      <c r="B190">
        <v>80.23</v>
      </c>
      <c r="D190" s="1" t="str">
        <f>VartojimasGamyba!J186</f>
        <v>2023-09-08-16</v>
      </c>
      <c r="E190" s="7">
        <f>VartojimasGamyba!G186</f>
        <v>0.11899999999999999</v>
      </c>
      <c r="F190" s="11"/>
      <c r="G190" s="12">
        <f t="shared" si="28"/>
        <v>6.7766666666666673</v>
      </c>
      <c r="H190" s="12">
        <v>0</v>
      </c>
      <c r="I190" s="12">
        <v>2.9999999999999995E-2</v>
      </c>
      <c r="J190" s="12">
        <v>0</v>
      </c>
      <c r="K190" s="12"/>
      <c r="L190" s="12">
        <f>VartojimasGamyba!H186</f>
        <v>9.1999999999999998E-2</v>
      </c>
      <c r="M190" s="19">
        <f t="shared" si="20"/>
        <v>0</v>
      </c>
      <c r="N190" s="7">
        <f t="shared" si="21"/>
        <v>0</v>
      </c>
      <c r="O190" s="7">
        <f t="shared" si="22"/>
        <v>0</v>
      </c>
      <c r="R190" s="7"/>
      <c r="S190" s="47">
        <f t="shared" si="23"/>
        <v>0</v>
      </c>
      <c r="T190" s="47">
        <f t="shared" si="24"/>
        <v>0</v>
      </c>
      <c r="U190" s="47">
        <f t="shared" si="25"/>
        <v>180.52</v>
      </c>
      <c r="V190" s="47">
        <f t="shared" si="26"/>
        <v>68.650000000000006</v>
      </c>
      <c r="W190" s="11"/>
    </row>
    <row r="191" spans="1:23" x14ac:dyDescent="0.45">
      <c r="A191" t="s">
        <v>196</v>
      </c>
      <c r="B191">
        <v>88.41</v>
      </c>
      <c r="D191" s="1" t="str">
        <f>VartojimasGamyba!J187</f>
        <v>2023-09-08-17</v>
      </c>
      <c r="E191" s="7">
        <f>VartojimasGamyba!G187</f>
        <v>0.252</v>
      </c>
      <c r="F191" s="11"/>
      <c r="G191" s="12">
        <f t="shared" si="28"/>
        <v>6.496666666666667</v>
      </c>
      <c r="H191" s="12">
        <v>0</v>
      </c>
      <c r="I191" s="12">
        <v>0.28000000000000003</v>
      </c>
      <c r="J191" s="12">
        <v>0</v>
      </c>
      <c r="K191" s="12"/>
      <c r="L191" s="12">
        <f>VartojimasGamyba!H187</f>
        <v>0</v>
      </c>
      <c r="M191" s="19">
        <f t="shared" si="20"/>
        <v>-5.5511151231257827E-17</v>
      </c>
      <c r="N191" s="7">
        <f t="shared" si="21"/>
        <v>-1.0474954237338351E-14</v>
      </c>
      <c r="O191" s="7">
        <f t="shared" si="22"/>
        <v>-1.0474954237338351E-14</v>
      </c>
      <c r="R191" s="7"/>
      <c r="S191" s="47">
        <f t="shared" si="23"/>
        <v>-5.5511151231257827E-17</v>
      </c>
      <c r="T191" s="47">
        <f t="shared" si="24"/>
        <v>0</v>
      </c>
      <c r="U191" s="47">
        <f t="shared" si="25"/>
        <v>188.7</v>
      </c>
      <c r="V191" s="47">
        <f t="shared" si="26"/>
        <v>76.83</v>
      </c>
      <c r="W191" s="11"/>
    </row>
    <row r="192" spans="1:23" x14ac:dyDescent="0.45">
      <c r="A192" t="s">
        <v>197</v>
      </c>
      <c r="B192">
        <v>145.59</v>
      </c>
      <c r="D192" s="1" t="str">
        <f>VartojimasGamyba!J188</f>
        <v>2023-09-08-18</v>
      </c>
      <c r="E192" s="7">
        <f>VartojimasGamyba!G188</f>
        <v>0.29699999999999999</v>
      </c>
      <c r="F192" s="11"/>
      <c r="G192" s="12">
        <f t="shared" si="28"/>
        <v>6.166666666666667</v>
      </c>
      <c r="H192" s="12">
        <v>0</v>
      </c>
      <c r="I192" s="12">
        <v>0.33</v>
      </c>
      <c r="J192" s="12">
        <v>0</v>
      </c>
      <c r="K192" s="12"/>
      <c r="L192" s="12">
        <f>VartojimasGamyba!H188</f>
        <v>0</v>
      </c>
      <c r="M192" s="19">
        <f t="shared" si="20"/>
        <v>-5.5511151231257827E-17</v>
      </c>
      <c r="N192" s="7">
        <f t="shared" si="21"/>
        <v>-1.3649081864741674E-14</v>
      </c>
      <c r="O192" s="7">
        <f t="shared" si="22"/>
        <v>-1.3649081864741674E-14</v>
      </c>
      <c r="R192" s="7"/>
      <c r="S192" s="47">
        <f t="shared" si="23"/>
        <v>-5.5511151231257827E-17</v>
      </c>
      <c r="T192" s="47">
        <f t="shared" si="24"/>
        <v>0</v>
      </c>
      <c r="U192" s="47">
        <f t="shared" si="25"/>
        <v>245.88</v>
      </c>
      <c r="V192" s="47">
        <f t="shared" si="26"/>
        <v>134.01</v>
      </c>
      <c r="W192" s="11"/>
    </row>
    <row r="193" spans="1:23" x14ac:dyDescent="0.45">
      <c r="A193" t="s">
        <v>198</v>
      </c>
      <c r="B193">
        <v>169.82</v>
      </c>
      <c r="D193" s="1" t="str">
        <f>VartojimasGamyba!J189</f>
        <v>2023-09-08-19</v>
      </c>
      <c r="E193" s="7">
        <f>VartojimasGamyba!G189</f>
        <v>0.24199999999999999</v>
      </c>
      <c r="F193" s="11"/>
      <c r="G193" s="12">
        <f t="shared" si="28"/>
        <v>5.8977777777777778</v>
      </c>
      <c r="H193" s="12">
        <v>0</v>
      </c>
      <c r="I193" s="12">
        <v>0.2688888888888889</v>
      </c>
      <c r="J193" s="12">
        <v>0</v>
      </c>
      <c r="K193" s="12"/>
      <c r="L193" s="12">
        <f>VartojimasGamyba!H189</f>
        <v>0</v>
      </c>
      <c r="M193" s="19">
        <f t="shared" si="20"/>
        <v>-2.7755575615628914E-17</v>
      </c>
      <c r="N193" s="7">
        <f t="shared" si="21"/>
        <v>-7.4970585295375262E-15</v>
      </c>
      <c r="O193" s="7">
        <f t="shared" si="22"/>
        <v>-7.4970585295375262E-15</v>
      </c>
      <c r="R193" s="7"/>
      <c r="S193" s="47">
        <f t="shared" si="23"/>
        <v>-2.7755575615628914E-17</v>
      </c>
      <c r="T193" s="47">
        <f t="shared" si="24"/>
        <v>0</v>
      </c>
      <c r="U193" s="47">
        <f t="shared" si="25"/>
        <v>270.11</v>
      </c>
      <c r="V193" s="47">
        <f t="shared" si="26"/>
        <v>158.23999999999998</v>
      </c>
      <c r="W193" s="11"/>
    </row>
    <row r="194" spans="1:23" x14ac:dyDescent="0.45">
      <c r="A194" t="s">
        <v>199</v>
      </c>
      <c r="B194">
        <v>223.63</v>
      </c>
      <c r="D194" s="1" t="str">
        <f>VartojimasGamyba!J190</f>
        <v>2023-09-08-20</v>
      </c>
      <c r="E194" s="7">
        <f>VartojimasGamyba!G190</f>
        <v>0.27600000000000002</v>
      </c>
      <c r="F194" s="11"/>
      <c r="G194" s="12">
        <f t="shared" si="28"/>
        <v>5.5911111111111111</v>
      </c>
      <c r="H194" s="12">
        <v>0</v>
      </c>
      <c r="I194" s="12">
        <v>0.3066666666666667</v>
      </c>
      <c r="J194" s="12">
        <v>0</v>
      </c>
      <c r="K194" s="12"/>
      <c r="L194" s="12">
        <f>VartojimasGamyba!H190</f>
        <v>0</v>
      </c>
      <c r="M194" s="19">
        <f t="shared" si="20"/>
        <v>0</v>
      </c>
      <c r="N194" s="7">
        <f t="shared" si="21"/>
        <v>0</v>
      </c>
      <c r="O194" s="7">
        <f t="shared" si="22"/>
        <v>0</v>
      </c>
      <c r="P194" s="7" t="s">
        <v>8873</v>
      </c>
      <c r="R194" s="7"/>
      <c r="S194" s="47">
        <f t="shared" si="23"/>
        <v>0</v>
      </c>
      <c r="T194" s="47">
        <f t="shared" si="24"/>
        <v>0</v>
      </c>
      <c r="U194" s="47">
        <f t="shared" si="25"/>
        <v>323.92</v>
      </c>
      <c r="V194" s="47">
        <f t="shared" si="26"/>
        <v>212.04999999999998</v>
      </c>
      <c r="W194" s="11"/>
    </row>
    <row r="195" spans="1:23" x14ac:dyDescent="0.45">
      <c r="A195" t="s">
        <v>200</v>
      </c>
      <c r="B195">
        <v>193.7</v>
      </c>
      <c r="D195" s="1" t="str">
        <f>VartojimasGamyba!J191</f>
        <v>2023-09-08-21</v>
      </c>
      <c r="E195" s="7">
        <f>VartojimasGamyba!G191</f>
        <v>0.20100000000000001</v>
      </c>
      <c r="F195" s="11"/>
      <c r="G195" s="12">
        <f t="shared" si="28"/>
        <v>5.3677777777777775</v>
      </c>
      <c r="H195" s="12">
        <v>0</v>
      </c>
      <c r="I195" s="12">
        <v>0.22333333333333336</v>
      </c>
      <c r="J195" s="12">
        <v>0</v>
      </c>
      <c r="K195" s="12"/>
      <c r="L195" s="12">
        <f>VartojimasGamyba!H191</f>
        <v>0</v>
      </c>
      <c r="M195" s="19">
        <f t="shared" si="20"/>
        <v>0</v>
      </c>
      <c r="N195" s="7">
        <f t="shared" si="21"/>
        <v>0</v>
      </c>
      <c r="O195" s="7">
        <f t="shared" si="22"/>
        <v>0</v>
      </c>
      <c r="P195" s="7">
        <f>SUM(N174:N197)</f>
        <v>-2402.238212222222</v>
      </c>
      <c r="R195" s="7"/>
      <c r="S195" s="47">
        <f t="shared" si="23"/>
        <v>0</v>
      </c>
      <c r="T195" s="47">
        <f t="shared" si="24"/>
        <v>0</v>
      </c>
      <c r="U195" s="47">
        <f t="shared" si="25"/>
        <v>293.99</v>
      </c>
      <c r="V195" s="47">
        <f t="shared" si="26"/>
        <v>182.11999999999998</v>
      </c>
      <c r="W195" s="11"/>
    </row>
    <row r="196" spans="1:23" x14ac:dyDescent="0.45">
      <c r="A196" t="s">
        <v>201</v>
      </c>
      <c r="B196">
        <v>132.08000000000001</v>
      </c>
      <c r="D196" s="1" t="str">
        <f>VartojimasGamyba!J192</f>
        <v>2023-09-08-22</v>
      </c>
      <c r="E196" s="7">
        <f>VartojimasGamyba!G192</f>
        <v>0.14199999999999999</v>
      </c>
      <c r="F196" s="11"/>
      <c r="G196" s="12">
        <f t="shared" si="28"/>
        <v>5.21</v>
      </c>
      <c r="H196" s="12">
        <v>0</v>
      </c>
      <c r="I196" s="12">
        <v>0.15777777777777777</v>
      </c>
      <c r="J196" s="12">
        <v>0</v>
      </c>
      <c r="K196" s="12"/>
      <c r="L196" s="12">
        <f>VartojimasGamyba!H192</f>
        <v>0</v>
      </c>
      <c r="M196" s="19">
        <f t="shared" si="20"/>
        <v>0</v>
      </c>
      <c r="N196" s="7">
        <f t="shared" si="21"/>
        <v>0</v>
      </c>
      <c r="O196" s="7">
        <f t="shared" si="22"/>
        <v>0</v>
      </c>
      <c r="P196" s="7" t="s">
        <v>8872</v>
      </c>
      <c r="R196" s="7"/>
      <c r="S196" s="47">
        <f t="shared" si="23"/>
        <v>0</v>
      </c>
      <c r="T196" s="47">
        <f t="shared" si="24"/>
        <v>0</v>
      </c>
      <c r="U196" s="47">
        <f t="shared" si="25"/>
        <v>232.37</v>
      </c>
      <c r="V196" s="47">
        <f t="shared" si="26"/>
        <v>120.50000000000001</v>
      </c>
      <c r="W196" s="11"/>
    </row>
    <row r="197" spans="1:23" x14ac:dyDescent="0.45">
      <c r="A197" t="s">
        <v>202</v>
      </c>
      <c r="B197">
        <v>113.93</v>
      </c>
      <c r="D197" s="1" t="str">
        <f>VartojimasGamyba!J193</f>
        <v>2023-09-08-23</v>
      </c>
      <c r="E197" s="7">
        <f>VartojimasGamyba!G193</f>
        <v>0.189</v>
      </c>
      <c r="F197" s="11"/>
      <c r="G197" s="12">
        <f t="shared" si="28"/>
        <v>5</v>
      </c>
      <c r="H197" s="12">
        <v>0</v>
      </c>
      <c r="I197" s="12">
        <v>0.21000000000000002</v>
      </c>
      <c r="J197" s="12">
        <v>0</v>
      </c>
      <c r="K197" s="12"/>
      <c r="L197" s="12">
        <f>VartojimasGamyba!H193</f>
        <v>0</v>
      </c>
      <c r="M197" s="19">
        <f t="shared" si="20"/>
        <v>-2.7755575615628914E-17</v>
      </c>
      <c r="N197" s="7">
        <f t="shared" si="21"/>
        <v>-5.9457994083800266E-15</v>
      </c>
      <c r="O197" s="7">
        <f t="shared" si="22"/>
        <v>-5.9457994083800266E-15</v>
      </c>
      <c r="P197" s="7">
        <f>SUM(O174:O197)</f>
        <v>-4.261313524267507E-14</v>
      </c>
      <c r="Q197" s="7">
        <f>SUMPRODUCT(B174:B197,E174:E197)+SUM(E174:E197)*$Z$21-SUMPRODUCT(B174:B197,L174:L197)+SUM(L174:L197)*ABS($Z$20)</f>
        <v>-1912.0191300000001</v>
      </c>
      <c r="R197" s="7"/>
      <c r="S197" s="47">
        <f t="shared" si="23"/>
        <v>-2.7755575615628914E-17</v>
      </c>
      <c r="T197" s="47">
        <f t="shared" si="24"/>
        <v>0</v>
      </c>
      <c r="U197" s="47">
        <f t="shared" si="25"/>
        <v>214.22000000000003</v>
      </c>
      <c r="V197" s="47">
        <f t="shared" si="26"/>
        <v>102.35000000000001</v>
      </c>
      <c r="W197" s="11">
        <f>IF(P197&lt;&gt;Q197,1,0)</f>
        <v>1</v>
      </c>
    </row>
    <row r="198" spans="1:23" x14ac:dyDescent="0.45">
      <c r="A198" t="s">
        <v>203</v>
      </c>
      <c r="B198">
        <v>105.98</v>
      </c>
      <c r="D198" s="9" t="str">
        <f>VartojimasGamyba!J194</f>
        <v>2023-09-09-00</v>
      </c>
      <c r="E198" s="8">
        <f>VartojimasGamyba!G194</f>
        <v>0.156</v>
      </c>
      <c r="F198" s="11"/>
      <c r="G198" s="7">
        <f>G197+H198-I198</f>
        <v>4.8266666666666662</v>
      </c>
      <c r="H198" s="7">
        <v>0</v>
      </c>
      <c r="I198" s="7">
        <v>0.17333333333333334</v>
      </c>
      <c r="J198" s="7">
        <v>0</v>
      </c>
      <c r="L198" s="7">
        <f>VartojimasGamyba!H194</f>
        <v>0</v>
      </c>
      <c r="M198" s="15">
        <f t="shared" si="20"/>
        <v>0</v>
      </c>
      <c r="N198" s="7">
        <f t="shared" si="21"/>
        <v>0</v>
      </c>
      <c r="O198" s="7">
        <f t="shared" si="22"/>
        <v>0</v>
      </c>
      <c r="R198" s="20" t="s">
        <v>8783</v>
      </c>
      <c r="S198" s="47">
        <f t="shared" si="23"/>
        <v>0</v>
      </c>
      <c r="T198" s="47">
        <f t="shared" si="24"/>
        <v>0</v>
      </c>
      <c r="U198" s="47">
        <f t="shared" si="25"/>
        <v>206.27</v>
      </c>
      <c r="V198" s="47">
        <f t="shared" si="26"/>
        <v>94.4</v>
      </c>
      <c r="W198" s="11"/>
    </row>
    <row r="199" spans="1:23" x14ac:dyDescent="0.45">
      <c r="A199" t="s">
        <v>204</v>
      </c>
      <c r="B199">
        <v>105.2</v>
      </c>
      <c r="D199" s="9" t="str">
        <f>VartojimasGamyba!J195</f>
        <v>2023-09-09-01</v>
      </c>
      <c r="E199" s="8">
        <f>VartojimasGamyba!G195</f>
        <v>0.246</v>
      </c>
      <c r="F199" s="11"/>
      <c r="G199" s="7">
        <f t="shared" ref="G199:G221" si="29">G198+H199-I199</f>
        <v>4.5533333333333328</v>
      </c>
      <c r="H199" s="7">
        <v>0</v>
      </c>
      <c r="I199" s="7">
        <v>0.27333333333333332</v>
      </c>
      <c r="J199" s="7">
        <v>0</v>
      </c>
      <c r="L199" s="7">
        <f>VartojimasGamyba!H195</f>
        <v>0</v>
      </c>
      <c r="M199" s="15">
        <f t="shared" ref="M199:M262" si="30">E199+H199-I199*$J$2+J199-L199</f>
        <v>0</v>
      </c>
      <c r="N199" s="7">
        <f t="shared" ref="N199:N262" si="31">M199*U199-J199*V199</f>
        <v>0</v>
      </c>
      <c r="O199" s="7">
        <f t="shared" ref="O199:O262" si="32">(M199)*(B199+$Z$21)</f>
        <v>0</v>
      </c>
      <c r="R199" s="7"/>
      <c r="S199" s="47">
        <f t="shared" ref="S199:S262" si="33">M199+IF((L199-E199)&gt;0,(L199-E199),0)</f>
        <v>0</v>
      </c>
      <c r="T199" s="47">
        <f t="shared" ref="T199:T262" si="34">IF(L199-E199&lt;0,0,L199-E199)</f>
        <v>0</v>
      </c>
      <c r="U199" s="47">
        <f t="shared" ref="U199:U262" si="35">B199+$Z$21</f>
        <v>205.49</v>
      </c>
      <c r="V199" s="47">
        <f t="shared" ref="V199:V262" si="36">B199+$Z$20</f>
        <v>93.62</v>
      </c>
      <c r="W199" s="11"/>
    </row>
    <row r="200" spans="1:23" x14ac:dyDescent="0.45">
      <c r="A200" t="s">
        <v>205</v>
      </c>
      <c r="B200">
        <v>102.47</v>
      </c>
      <c r="D200" s="9" t="str">
        <f>VartojimasGamyba!J196</f>
        <v>2023-09-09-02</v>
      </c>
      <c r="E200" s="8">
        <f>VartojimasGamyba!G196</f>
        <v>0.16</v>
      </c>
      <c r="F200" s="11"/>
      <c r="G200" s="7">
        <f t="shared" si="29"/>
        <v>4.3755555555555548</v>
      </c>
      <c r="H200" s="7">
        <v>0</v>
      </c>
      <c r="I200" s="7">
        <v>0.17777777777777778</v>
      </c>
      <c r="J200" s="7">
        <v>0</v>
      </c>
      <c r="L200" s="7">
        <f>VartojimasGamyba!H196</f>
        <v>0</v>
      </c>
      <c r="M200" s="15">
        <f t="shared" si="30"/>
        <v>0</v>
      </c>
      <c r="N200" s="7">
        <f t="shared" si="31"/>
        <v>0</v>
      </c>
      <c r="O200" s="7">
        <f t="shared" si="32"/>
        <v>0</v>
      </c>
      <c r="R200" s="7"/>
      <c r="S200" s="47">
        <f t="shared" si="33"/>
        <v>0</v>
      </c>
      <c r="T200" s="47">
        <f t="shared" si="34"/>
        <v>0</v>
      </c>
      <c r="U200" s="47">
        <f t="shared" si="35"/>
        <v>202.76</v>
      </c>
      <c r="V200" s="47">
        <f t="shared" si="36"/>
        <v>90.89</v>
      </c>
      <c r="W200" s="11"/>
    </row>
    <row r="201" spans="1:23" x14ac:dyDescent="0.45">
      <c r="A201" t="s">
        <v>206</v>
      </c>
      <c r="B201">
        <v>100.01</v>
      </c>
      <c r="D201" s="9" t="str">
        <f>VartojimasGamyba!J197</f>
        <v>2023-09-09-03</v>
      </c>
      <c r="E201" s="8">
        <f>VartojimasGamyba!G197</f>
        <v>0.107</v>
      </c>
      <c r="F201" s="11"/>
      <c r="G201" s="7">
        <f t="shared" si="29"/>
        <v>4.2566666666666659</v>
      </c>
      <c r="H201" s="7">
        <v>0</v>
      </c>
      <c r="I201" s="7">
        <v>0.11888888888888888</v>
      </c>
      <c r="J201" s="7">
        <v>0</v>
      </c>
      <c r="L201" s="7">
        <f>VartojimasGamyba!H197</f>
        <v>0</v>
      </c>
      <c r="M201" s="15">
        <f t="shared" si="30"/>
        <v>0</v>
      </c>
      <c r="N201" s="7">
        <f t="shared" si="31"/>
        <v>0</v>
      </c>
      <c r="O201" s="7">
        <f t="shared" si="32"/>
        <v>0</v>
      </c>
      <c r="R201" s="7"/>
      <c r="S201" s="47">
        <f t="shared" si="33"/>
        <v>0</v>
      </c>
      <c r="T201" s="47">
        <f t="shared" si="34"/>
        <v>0</v>
      </c>
      <c r="U201" s="47">
        <f t="shared" si="35"/>
        <v>200.3</v>
      </c>
      <c r="V201" s="47">
        <f t="shared" si="36"/>
        <v>88.43</v>
      </c>
      <c r="W201" s="11"/>
    </row>
    <row r="202" spans="1:23" x14ac:dyDescent="0.45">
      <c r="A202" t="s">
        <v>207</v>
      </c>
      <c r="B202">
        <v>100</v>
      </c>
      <c r="D202" s="9" t="str">
        <f>VartojimasGamyba!J198</f>
        <v>2023-09-09-04</v>
      </c>
      <c r="E202" s="8">
        <f>VartojimasGamyba!G198</f>
        <v>0.189</v>
      </c>
      <c r="F202" s="11"/>
      <c r="G202" s="7">
        <f t="shared" si="29"/>
        <v>4.1711111111111103</v>
      </c>
      <c r="H202" s="7">
        <v>0</v>
      </c>
      <c r="I202" s="7">
        <v>8.5555555555555551E-2</v>
      </c>
      <c r="J202" s="7">
        <v>0</v>
      </c>
      <c r="L202" s="7">
        <f>VartojimasGamyba!H198</f>
        <v>0.112</v>
      </c>
      <c r="M202" s="15">
        <f t="shared" si="30"/>
        <v>0</v>
      </c>
      <c r="N202" s="7">
        <f t="shared" si="31"/>
        <v>0</v>
      </c>
      <c r="O202" s="7">
        <f t="shared" si="32"/>
        <v>0</v>
      </c>
      <c r="R202" s="7"/>
      <c r="S202" s="47">
        <f t="shared" si="33"/>
        <v>0</v>
      </c>
      <c r="T202" s="47">
        <f t="shared" si="34"/>
        <v>0</v>
      </c>
      <c r="U202" s="47">
        <f t="shared" si="35"/>
        <v>200.29000000000002</v>
      </c>
      <c r="V202" s="47">
        <f t="shared" si="36"/>
        <v>88.42</v>
      </c>
      <c r="W202" s="11"/>
    </row>
    <row r="203" spans="1:23" x14ac:dyDescent="0.45">
      <c r="A203" t="s">
        <v>208</v>
      </c>
      <c r="B203">
        <v>100.53</v>
      </c>
      <c r="D203" s="9" t="str">
        <f>VartojimasGamyba!J199</f>
        <v>2023-09-09-05</v>
      </c>
      <c r="E203" s="8">
        <f>VartojimasGamyba!G199</f>
        <v>1E-3</v>
      </c>
      <c r="F203" s="11"/>
      <c r="G203" s="7">
        <f t="shared" si="29"/>
        <v>4.1711111111111103</v>
      </c>
      <c r="H203" s="7">
        <v>0</v>
      </c>
      <c r="I203" s="7">
        <v>0</v>
      </c>
      <c r="J203" s="7">
        <v>0.73299999999999998</v>
      </c>
      <c r="L203" s="7">
        <f>VartojimasGamyba!H199</f>
        <v>0.73399999999999999</v>
      </c>
      <c r="M203" s="15">
        <f t="shared" si="30"/>
        <v>0</v>
      </c>
      <c r="N203" s="7">
        <f t="shared" si="31"/>
        <v>-65.20035</v>
      </c>
      <c r="O203" s="7">
        <f t="shared" si="32"/>
        <v>0</v>
      </c>
      <c r="R203" s="7"/>
      <c r="S203" s="47">
        <f t="shared" si="33"/>
        <v>0.73299999999999998</v>
      </c>
      <c r="T203" s="47">
        <f t="shared" si="34"/>
        <v>0.73299999999999998</v>
      </c>
      <c r="U203" s="47">
        <f t="shared" si="35"/>
        <v>200.82</v>
      </c>
      <c r="V203" s="47">
        <f t="shared" si="36"/>
        <v>88.95</v>
      </c>
      <c r="W203" s="11"/>
    </row>
    <row r="204" spans="1:23" x14ac:dyDescent="0.45">
      <c r="A204" t="s">
        <v>209</v>
      </c>
      <c r="B204">
        <v>143.99</v>
      </c>
      <c r="D204" s="9" t="str">
        <f>VartojimasGamyba!J200</f>
        <v>2023-09-09-06</v>
      </c>
      <c r="E204" s="8">
        <f>VartojimasGamyba!G200</f>
        <v>0</v>
      </c>
      <c r="F204" s="11"/>
      <c r="G204" s="7">
        <f t="shared" si="29"/>
        <v>4.1711111111111103</v>
      </c>
      <c r="H204" s="7">
        <v>0</v>
      </c>
      <c r="I204" s="7">
        <v>-2.2204460492503131E-16</v>
      </c>
      <c r="J204" s="7">
        <v>1.1839999999999999</v>
      </c>
      <c r="L204" s="7">
        <f>VartojimasGamyba!H200</f>
        <v>1.1839999999999999</v>
      </c>
      <c r="M204" s="15">
        <f t="shared" si="30"/>
        <v>0</v>
      </c>
      <c r="N204" s="7">
        <f t="shared" si="31"/>
        <v>-156.77343999999999</v>
      </c>
      <c r="O204" s="7">
        <f t="shared" si="32"/>
        <v>0</v>
      </c>
      <c r="R204" s="7"/>
      <c r="S204" s="47">
        <f t="shared" si="33"/>
        <v>1.1839999999999999</v>
      </c>
      <c r="T204" s="47">
        <f t="shared" si="34"/>
        <v>1.1839999999999999</v>
      </c>
      <c r="U204" s="47">
        <f t="shared" si="35"/>
        <v>244.28000000000003</v>
      </c>
      <c r="V204" s="47">
        <f t="shared" si="36"/>
        <v>132.41</v>
      </c>
      <c r="W204" s="11"/>
    </row>
    <row r="205" spans="1:23" x14ac:dyDescent="0.45">
      <c r="A205" t="s">
        <v>210</v>
      </c>
      <c r="B205">
        <v>103.79</v>
      </c>
      <c r="D205" s="9" t="str">
        <f>VartojimasGamyba!J201</f>
        <v>2023-09-09-07</v>
      </c>
      <c r="E205" s="8">
        <f>VartojimasGamyba!G201</f>
        <v>0</v>
      </c>
      <c r="F205" s="11"/>
      <c r="G205" s="7">
        <f t="shared" si="29"/>
        <v>4.1711111111111103</v>
      </c>
      <c r="H205" s="7">
        <v>2.2204460492503131E-16</v>
      </c>
      <c r="I205" s="7">
        <v>0</v>
      </c>
      <c r="J205" s="7">
        <v>1.927</v>
      </c>
      <c r="L205" s="7">
        <f>VartojimasGamyba!H201</f>
        <v>1.927</v>
      </c>
      <c r="M205" s="15">
        <f t="shared" si="30"/>
        <v>0</v>
      </c>
      <c r="N205" s="7">
        <f t="shared" si="31"/>
        <v>-177.68867000000003</v>
      </c>
      <c r="O205" s="7">
        <f t="shared" si="32"/>
        <v>0</v>
      </c>
      <c r="R205" s="7"/>
      <c r="S205" s="47">
        <f t="shared" si="33"/>
        <v>1.927</v>
      </c>
      <c r="T205" s="47">
        <f t="shared" si="34"/>
        <v>1.927</v>
      </c>
      <c r="U205" s="47">
        <f t="shared" si="35"/>
        <v>204.08</v>
      </c>
      <c r="V205" s="47">
        <f t="shared" si="36"/>
        <v>92.210000000000008</v>
      </c>
      <c r="W205" s="11"/>
    </row>
    <row r="206" spans="1:23" x14ac:dyDescent="0.45">
      <c r="A206" t="s">
        <v>211</v>
      </c>
      <c r="B206">
        <v>169.55</v>
      </c>
      <c r="D206" s="9" t="str">
        <f>VartojimasGamyba!J202</f>
        <v>2023-09-09-08</v>
      </c>
      <c r="E206" s="8">
        <f>VartojimasGamyba!G202</f>
        <v>0</v>
      </c>
      <c r="F206" s="11"/>
      <c r="G206" s="7">
        <f t="shared" si="29"/>
        <v>4.1711111111111103</v>
      </c>
      <c r="H206" s="7">
        <v>1.1102230246251565E-16</v>
      </c>
      <c r="I206" s="7">
        <v>0</v>
      </c>
      <c r="J206" s="7">
        <v>2.246</v>
      </c>
      <c r="L206" s="7">
        <f>VartojimasGamyba!H202</f>
        <v>2.246</v>
      </c>
      <c r="M206" s="15">
        <f t="shared" si="30"/>
        <v>0</v>
      </c>
      <c r="N206" s="7">
        <f t="shared" si="31"/>
        <v>-354.80061999999998</v>
      </c>
      <c r="O206" s="7">
        <f t="shared" si="32"/>
        <v>0</v>
      </c>
      <c r="R206" s="7"/>
      <c r="S206" s="47">
        <f t="shared" si="33"/>
        <v>2.246</v>
      </c>
      <c r="T206" s="47">
        <f t="shared" si="34"/>
        <v>2.246</v>
      </c>
      <c r="U206" s="47">
        <f t="shared" si="35"/>
        <v>269.84000000000003</v>
      </c>
      <c r="V206" s="47">
        <f t="shared" si="36"/>
        <v>157.97</v>
      </c>
      <c r="W206" s="11"/>
    </row>
    <row r="207" spans="1:23" x14ac:dyDescent="0.45">
      <c r="A207" t="s">
        <v>212</v>
      </c>
      <c r="B207">
        <v>139.91</v>
      </c>
      <c r="D207" s="9" t="str">
        <f>VartojimasGamyba!J203</f>
        <v>2023-09-09-09</v>
      </c>
      <c r="E207" s="8">
        <f>VartojimasGamyba!G203</f>
        <v>0.20100000000000001</v>
      </c>
      <c r="F207" s="11"/>
      <c r="G207" s="7">
        <f t="shared" si="29"/>
        <v>4.1711111111111103</v>
      </c>
      <c r="H207" s="7">
        <v>0</v>
      </c>
      <c r="I207" s="7">
        <v>0</v>
      </c>
      <c r="J207" s="7">
        <v>2.343</v>
      </c>
      <c r="L207" s="7">
        <f>VartojimasGamyba!H203</f>
        <v>2.544</v>
      </c>
      <c r="M207" s="15">
        <f t="shared" si="30"/>
        <v>0</v>
      </c>
      <c r="N207" s="7">
        <f t="shared" si="31"/>
        <v>-300.67718999999994</v>
      </c>
      <c r="O207" s="7">
        <f t="shared" si="32"/>
        <v>0</v>
      </c>
      <c r="R207" s="7"/>
      <c r="S207" s="47">
        <f t="shared" si="33"/>
        <v>2.343</v>
      </c>
      <c r="T207" s="47">
        <f t="shared" si="34"/>
        <v>2.343</v>
      </c>
      <c r="U207" s="47">
        <f t="shared" si="35"/>
        <v>240.2</v>
      </c>
      <c r="V207" s="47">
        <f t="shared" si="36"/>
        <v>128.32999999999998</v>
      </c>
      <c r="W207" s="11"/>
    </row>
    <row r="208" spans="1:23" x14ac:dyDescent="0.45">
      <c r="A208" t="s">
        <v>213</v>
      </c>
      <c r="B208">
        <v>89.77</v>
      </c>
      <c r="D208" s="9" t="str">
        <f>VartojimasGamyba!J204</f>
        <v>2023-09-09-10</v>
      </c>
      <c r="E208" s="8">
        <f>VartojimasGamyba!G204</f>
        <v>0.19400000000000001</v>
      </c>
      <c r="F208" s="11"/>
      <c r="G208" s="7">
        <f t="shared" si="29"/>
        <v>4.1711111111111103</v>
      </c>
      <c r="H208" s="7">
        <v>0</v>
      </c>
      <c r="I208" s="7">
        <v>0</v>
      </c>
      <c r="J208" s="7">
        <v>1.9740000000000002</v>
      </c>
      <c r="L208" s="7">
        <f>VartojimasGamyba!H204</f>
        <v>2.1680000000000001</v>
      </c>
      <c r="M208" s="15">
        <f t="shared" si="30"/>
        <v>0</v>
      </c>
      <c r="N208" s="7">
        <f t="shared" si="31"/>
        <v>-154.34706</v>
      </c>
      <c r="O208" s="7">
        <f t="shared" si="32"/>
        <v>0</v>
      </c>
      <c r="R208" s="7"/>
      <c r="S208" s="47">
        <f t="shared" si="33"/>
        <v>1.9740000000000002</v>
      </c>
      <c r="T208" s="47">
        <f t="shared" si="34"/>
        <v>1.9740000000000002</v>
      </c>
      <c r="U208" s="47">
        <f t="shared" si="35"/>
        <v>190.06</v>
      </c>
      <c r="V208" s="47">
        <f t="shared" si="36"/>
        <v>78.19</v>
      </c>
      <c r="W208" s="11"/>
    </row>
    <row r="209" spans="1:23" x14ac:dyDescent="0.45">
      <c r="A209" t="s">
        <v>214</v>
      </c>
      <c r="B209">
        <v>73.8</v>
      </c>
      <c r="D209" s="9" t="str">
        <f>VartojimasGamyba!J205</f>
        <v>2023-09-09-11</v>
      </c>
      <c r="E209" s="8">
        <f>VartojimasGamyba!G205</f>
        <v>0.03</v>
      </c>
      <c r="F209" s="11"/>
      <c r="G209" s="7">
        <f t="shared" si="29"/>
        <v>5.641333333333332</v>
      </c>
      <c r="H209" s="7">
        <v>1.4702222222222221</v>
      </c>
      <c r="I209" s="7">
        <v>0</v>
      </c>
      <c r="J209" s="7">
        <v>1.0087777777777778</v>
      </c>
      <c r="L209" s="7">
        <f>VartojimasGamyba!H205</f>
        <v>2.5089999999999999</v>
      </c>
      <c r="M209" s="15">
        <f t="shared" si="30"/>
        <v>0</v>
      </c>
      <c r="N209" s="7">
        <f t="shared" si="31"/>
        <v>-62.766153333333335</v>
      </c>
      <c r="O209" s="7">
        <f t="shared" si="32"/>
        <v>0</v>
      </c>
      <c r="R209" s="7"/>
      <c r="S209" s="47">
        <f t="shared" si="33"/>
        <v>2.4790000000000001</v>
      </c>
      <c r="T209" s="47">
        <f t="shared" si="34"/>
        <v>2.4790000000000001</v>
      </c>
      <c r="U209" s="47">
        <f t="shared" si="35"/>
        <v>174.09</v>
      </c>
      <c r="V209" s="47">
        <f t="shared" si="36"/>
        <v>62.22</v>
      </c>
      <c r="W209" s="11"/>
    </row>
    <row r="210" spans="1:23" x14ac:dyDescent="0.45">
      <c r="A210" t="s">
        <v>215</v>
      </c>
      <c r="B210">
        <v>150.07</v>
      </c>
      <c r="D210" s="9" t="str">
        <f>VartojimasGamyba!J206</f>
        <v>2023-09-09-12</v>
      </c>
      <c r="E210" s="8">
        <f>VartojimasGamyba!G206</f>
        <v>0</v>
      </c>
      <c r="F210" s="11"/>
      <c r="G210" s="7">
        <f t="shared" si="29"/>
        <v>5.641333333333332</v>
      </c>
      <c r="H210" s="7">
        <v>0</v>
      </c>
      <c r="I210" s="7">
        <v>0</v>
      </c>
      <c r="J210" s="7">
        <v>1.129</v>
      </c>
      <c r="L210" s="7">
        <f>VartojimasGamyba!H206</f>
        <v>1.129</v>
      </c>
      <c r="M210" s="15">
        <f t="shared" si="30"/>
        <v>0</v>
      </c>
      <c r="N210" s="7">
        <f t="shared" si="31"/>
        <v>-156.35520999999997</v>
      </c>
      <c r="O210" s="7">
        <f t="shared" si="32"/>
        <v>0</v>
      </c>
      <c r="R210" s="7"/>
      <c r="S210" s="47">
        <f t="shared" si="33"/>
        <v>1.129</v>
      </c>
      <c r="T210" s="47">
        <f t="shared" si="34"/>
        <v>1.129</v>
      </c>
      <c r="U210" s="47">
        <f t="shared" si="35"/>
        <v>250.36</v>
      </c>
      <c r="V210" s="47">
        <f t="shared" si="36"/>
        <v>138.48999999999998</v>
      </c>
      <c r="W210" s="11"/>
    </row>
    <row r="211" spans="1:23" x14ac:dyDescent="0.45">
      <c r="A211" t="s">
        <v>216</v>
      </c>
      <c r="B211">
        <v>40.01</v>
      </c>
      <c r="D211" s="9" t="str">
        <f>VartojimasGamyba!J207</f>
        <v>2023-09-09-13</v>
      </c>
      <c r="E211" s="8">
        <f>VartojimasGamyba!G207</f>
        <v>0</v>
      </c>
      <c r="F211" s="11"/>
      <c r="G211" s="7">
        <f t="shared" si="29"/>
        <v>6.9433333333333316</v>
      </c>
      <c r="H211" s="7">
        <v>1.302</v>
      </c>
      <c r="I211" s="7">
        <v>0</v>
      </c>
      <c r="J211" s="7">
        <v>0</v>
      </c>
      <c r="L211" s="7">
        <f>VartojimasGamyba!H207</f>
        <v>1.302</v>
      </c>
      <c r="M211" s="15">
        <f t="shared" si="30"/>
        <v>0</v>
      </c>
      <c r="N211" s="7">
        <f t="shared" si="31"/>
        <v>0</v>
      </c>
      <c r="O211" s="7">
        <f t="shared" si="32"/>
        <v>0</v>
      </c>
      <c r="R211" s="7"/>
      <c r="S211" s="47">
        <f t="shared" si="33"/>
        <v>1.302</v>
      </c>
      <c r="T211" s="47">
        <f t="shared" si="34"/>
        <v>1.302</v>
      </c>
      <c r="U211" s="47">
        <f t="shared" si="35"/>
        <v>140.30000000000001</v>
      </c>
      <c r="V211" s="47">
        <f t="shared" si="36"/>
        <v>28.43</v>
      </c>
      <c r="W211" s="11"/>
    </row>
    <row r="212" spans="1:23" x14ac:dyDescent="0.45">
      <c r="A212" t="s">
        <v>217</v>
      </c>
      <c r="B212">
        <v>40.01</v>
      </c>
      <c r="D212" s="9" t="str">
        <f>VartojimasGamyba!J208</f>
        <v>2023-09-09-14</v>
      </c>
      <c r="E212" s="8">
        <f>VartojimasGamyba!G208</f>
        <v>0.69299999999999995</v>
      </c>
      <c r="F212" s="11"/>
      <c r="G212" s="7">
        <f t="shared" si="29"/>
        <v>6.9077777777777758</v>
      </c>
      <c r="H212" s="7">
        <v>0</v>
      </c>
      <c r="I212" s="7">
        <v>3.5555555555555465E-2</v>
      </c>
      <c r="J212" s="7">
        <v>0</v>
      </c>
      <c r="L212" s="7">
        <f>VartojimasGamyba!H208</f>
        <v>0.66100000000000003</v>
      </c>
      <c r="M212" s="15">
        <f t="shared" si="30"/>
        <v>0</v>
      </c>
      <c r="N212" s="7">
        <f t="shared" si="31"/>
        <v>0</v>
      </c>
      <c r="O212" s="7">
        <f t="shared" si="32"/>
        <v>0</v>
      </c>
      <c r="R212" s="7"/>
      <c r="S212" s="47">
        <f t="shared" si="33"/>
        <v>0</v>
      </c>
      <c r="T212" s="47">
        <f t="shared" si="34"/>
        <v>0</v>
      </c>
      <c r="U212" s="47">
        <f t="shared" si="35"/>
        <v>140.30000000000001</v>
      </c>
      <c r="V212" s="47">
        <f t="shared" si="36"/>
        <v>28.43</v>
      </c>
      <c r="W212" s="11"/>
    </row>
    <row r="213" spans="1:23" x14ac:dyDescent="0.45">
      <c r="A213" t="s">
        <v>218</v>
      </c>
      <c r="B213">
        <v>150.05000000000001</v>
      </c>
      <c r="D213" s="9" t="str">
        <f>VartojimasGamyba!J209</f>
        <v>2023-09-09-15</v>
      </c>
      <c r="E213" s="8">
        <f>VartojimasGamyba!G209</f>
        <v>5.3999999999999999E-2</v>
      </c>
      <c r="F213" s="11"/>
      <c r="G213" s="7">
        <f t="shared" si="29"/>
        <v>6.9077777777777758</v>
      </c>
      <c r="H213" s="7">
        <v>0</v>
      </c>
      <c r="I213" s="7">
        <v>0</v>
      </c>
      <c r="J213" s="7">
        <v>0.122</v>
      </c>
      <c r="L213" s="7">
        <f>VartojimasGamyba!H209</f>
        <v>0.17599999999999999</v>
      </c>
      <c r="M213" s="15">
        <f t="shared" si="30"/>
        <v>0</v>
      </c>
      <c r="N213" s="7">
        <f t="shared" si="31"/>
        <v>-16.893339999999998</v>
      </c>
      <c r="O213" s="7">
        <f t="shared" si="32"/>
        <v>0</v>
      </c>
      <c r="R213" s="7"/>
      <c r="S213" s="47">
        <f t="shared" si="33"/>
        <v>0.122</v>
      </c>
      <c r="T213" s="47">
        <f t="shared" si="34"/>
        <v>0.122</v>
      </c>
      <c r="U213" s="47">
        <f t="shared" si="35"/>
        <v>250.34000000000003</v>
      </c>
      <c r="V213" s="47">
        <f t="shared" si="36"/>
        <v>138.47</v>
      </c>
      <c r="W213" s="11"/>
    </row>
    <row r="214" spans="1:23" x14ac:dyDescent="0.45">
      <c r="A214" t="s">
        <v>219</v>
      </c>
      <c r="B214">
        <v>150.03</v>
      </c>
      <c r="D214" s="9" t="str">
        <f>VartojimasGamyba!J210</f>
        <v>2023-09-09-16</v>
      </c>
      <c r="E214" s="8">
        <f>VartojimasGamyba!G210</f>
        <v>0.19500000000000001</v>
      </c>
      <c r="F214" s="11"/>
      <c r="G214" s="7">
        <f t="shared" si="29"/>
        <v>6.7099999999999982</v>
      </c>
      <c r="H214" s="7">
        <v>0</v>
      </c>
      <c r="I214" s="7">
        <v>0.19777777777777775</v>
      </c>
      <c r="J214" s="7">
        <v>0</v>
      </c>
      <c r="L214" s="7">
        <f>VartojimasGamyba!H210</f>
        <v>1.7000000000000001E-2</v>
      </c>
      <c r="M214" s="15">
        <f t="shared" si="30"/>
        <v>4.163336342344337E-17</v>
      </c>
      <c r="N214" s="7">
        <f t="shared" si="31"/>
        <v>1.0421663532156345E-14</v>
      </c>
      <c r="O214" s="7">
        <f t="shared" si="32"/>
        <v>1.0421663532156345E-14</v>
      </c>
      <c r="R214" s="7"/>
      <c r="S214" s="47">
        <f t="shared" si="33"/>
        <v>4.163336342344337E-17</v>
      </c>
      <c r="T214" s="47">
        <f t="shared" si="34"/>
        <v>0</v>
      </c>
      <c r="U214" s="47">
        <f t="shared" si="35"/>
        <v>250.32</v>
      </c>
      <c r="V214" s="47">
        <f t="shared" si="36"/>
        <v>138.44999999999999</v>
      </c>
      <c r="W214" s="11"/>
    </row>
    <row r="215" spans="1:23" x14ac:dyDescent="0.45">
      <c r="A215" t="s">
        <v>220</v>
      </c>
      <c r="B215">
        <v>100.1</v>
      </c>
      <c r="D215" s="9" t="str">
        <f>VartojimasGamyba!J211</f>
        <v>2023-09-09-17</v>
      </c>
      <c r="E215" s="8">
        <f>VartojimasGamyba!G211</f>
        <v>0.193</v>
      </c>
      <c r="F215" s="11"/>
      <c r="G215" s="7">
        <f t="shared" si="29"/>
        <v>6.495555555555554</v>
      </c>
      <c r="H215" s="7">
        <v>0</v>
      </c>
      <c r="I215" s="7">
        <v>0.21444444444444447</v>
      </c>
      <c r="J215" s="7">
        <v>0</v>
      </c>
      <c r="L215" s="7">
        <f>VartojimasGamyba!H211</f>
        <v>0</v>
      </c>
      <c r="M215" s="15">
        <f t="shared" si="30"/>
        <v>-2.7755575615628914E-17</v>
      </c>
      <c r="N215" s="7">
        <f t="shared" si="31"/>
        <v>-5.5619397976158776E-15</v>
      </c>
      <c r="O215" s="7">
        <f t="shared" si="32"/>
        <v>-5.5619397976158776E-15</v>
      </c>
      <c r="R215" s="7"/>
      <c r="S215" s="47">
        <f t="shared" si="33"/>
        <v>-2.7755575615628914E-17</v>
      </c>
      <c r="T215" s="47">
        <f t="shared" si="34"/>
        <v>0</v>
      </c>
      <c r="U215" s="47">
        <f t="shared" si="35"/>
        <v>200.39</v>
      </c>
      <c r="V215" s="47">
        <f t="shared" si="36"/>
        <v>88.52</v>
      </c>
      <c r="W215" s="11"/>
    </row>
    <row r="216" spans="1:23" x14ac:dyDescent="0.45">
      <c r="A216" t="s">
        <v>221</v>
      </c>
      <c r="B216">
        <v>220</v>
      </c>
      <c r="D216" s="9" t="str">
        <f>VartojimasGamyba!J212</f>
        <v>2023-09-09-18</v>
      </c>
      <c r="E216" s="8">
        <f>VartojimasGamyba!G212</f>
        <v>0.26500000000000001</v>
      </c>
      <c r="F216" s="11"/>
      <c r="G216" s="7">
        <f t="shared" si="29"/>
        <v>6.2011111111111097</v>
      </c>
      <c r="H216" s="7">
        <v>0</v>
      </c>
      <c r="I216" s="7">
        <v>0.29444444444444445</v>
      </c>
      <c r="J216" s="7">
        <v>0</v>
      </c>
      <c r="L216" s="7">
        <f>VartojimasGamyba!H212</f>
        <v>0</v>
      </c>
      <c r="M216" s="15">
        <f t="shared" si="30"/>
        <v>0</v>
      </c>
      <c r="N216" s="7">
        <f t="shared" si="31"/>
        <v>0</v>
      </c>
      <c r="O216" s="7">
        <f t="shared" si="32"/>
        <v>0</v>
      </c>
      <c r="R216" s="7"/>
      <c r="S216" s="47">
        <f t="shared" si="33"/>
        <v>0</v>
      </c>
      <c r="T216" s="47">
        <f t="shared" si="34"/>
        <v>0</v>
      </c>
      <c r="U216" s="47">
        <f t="shared" si="35"/>
        <v>320.29000000000002</v>
      </c>
      <c r="V216" s="47">
        <f t="shared" si="36"/>
        <v>208.42</v>
      </c>
      <c r="W216" s="11"/>
    </row>
    <row r="217" spans="1:23" x14ac:dyDescent="0.45">
      <c r="A217" t="s">
        <v>222</v>
      </c>
      <c r="B217">
        <v>121.22</v>
      </c>
      <c r="D217" s="9" t="str">
        <f>VartojimasGamyba!J213</f>
        <v>2023-09-09-19</v>
      </c>
      <c r="E217" s="8">
        <f>VartojimasGamyba!G213</f>
        <v>0.20100000000000001</v>
      </c>
      <c r="F217" s="11"/>
      <c r="G217" s="7">
        <f t="shared" si="29"/>
        <v>5.9777777777777761</v>
      </c>
      <c r="H217" s="7">
        <v>0</v>
      </c>
      <c r="I217" s="7">
        <v>0.22333333333333336</v>
      </c>
      <c r="J217" s="7">
        <v>0</v>
      </c>
      <c r="L217" s="7">
        <f>VartojimasGamyba!H213</f>
        <v>0</v>
      </c>
      <c r="M217" s="15">
        <f t="shared" si="30"/>
        <v>0</v>
      </c>
      <c r="N217" s="7">
        <f t="shared" si="31"/>
        <v>0</v>
      </c>
      <c r="O217" s="7">
        <f t="shared" si="32"/>
        <v>0</v>
      </c>
      <c r="R217" s="7"/>
      <c r="S217" s="47">
        <f t="shared" si="33"/>
        <v>0</v>
      </c>
      <c r="T217" s="47">
        <f t="shared" si="34"/>
        <v>0</v>
      </c>
      <c r="U217" s="47">
        <f t="shared" si="35"/>
        <v>221.51</v>
      </c>
      <c r="V217" s="47">
        <f t="shared" si="36"/>
        <v>109.64</v>
      </c>
      <c r="W217" s="11"/>
    </row>
    <row r="218" spans="1:23" x14ac:dyDescent="0.45">
      <c r="A218" t="s">
        <v>223</v>
      </c>
      <c r="B218">
        <v>211.76</v>
      </c>
      <c r="D218" s="9" t="str">
        <f>VartojimasGamyba!J214</f>
        <v>2023-09-09-20</v>
      </c>
      <c r="E218" s="8">
        <f>VartojimasGamyba!G214</f>
        <v>0.152</v>
      </c>
      <c r="F218" s="11"/>
      <c r="G218" s="7">
        <f t="shared" si="29"/>
        <v>5.8088888888888874</v>
      </c>
      <c r="H218" s="7">
        <v>0</v>
      </c>
      <c r="I218" s="7">
        <v>0.16888888888888889</v>
      </c>
      <c r="J218" s="7">
        <v>0</v>
      </c>
      <c r="L218" s="7">
        <f>VartojimasGamyba!H214</f>
        <v>0</v>
      </c>
      <c r="M218" s="15">
        <f t="shared" si="30"/>
        <v>0</v>
      </c>
      <c r="N218" s="7">
        <f t="shared" si="31"/>
        <v>0</v>
      </c>
      <c r="O218" s="7">
        <f t="shared" si="32"/>
        <v>0</v>
      </c>
      <c r="P218" s="7" t="s">
        <v>8873</v>
      </c>
      <c r="R218" s="7"/>
      <c r="S218" s="47">
        <f t="shared" si="33"/>
        <v>0</v>
      </c>
      <c r="T218" s="47">
        <f t="shared" si="34"/>
        <v>0</v>
      </c>
      <c r="U218" s="47">
        <f t="shared" si="35"/>
        <v>312.05</v>
      </c>
      <c r="V218" s="47">
        <f t="shared" si="36"/>
        <v>200.17999999999998</v>
      </c>
      <c r="W218" s="11"/>
    </row>
    <row r="219" spans="1:23" x14ac:dyDescent="0.45">
      <c r="A219" t="s">
        <v>224</v>
      </c>
      <c r="B219">
        <v>156.02000000000001</v>
      </c>
      <c r="D219" s="9" t="str">
        <f>VartojimasGamyba!J215</f>
        <v>2023-09-09-21</v>
      </c>
      <c r="E219" s="8">
        <f>VartojimasGamyba!G215</f>
        <v>0.27300000000000002</v>
      </c>
      <c r="F219" s="11"/>
      <c r="G219" s="7">
        <f t="shared" si="29"/>
        <v>5.5055555555555538</v>
      </c>
      <c r="H219" s="7">
        <v>0</v>
      </c>
      <c r="I219" s="7">
        <v>0.30333333333333334</v>
      </c>
      <c r="J219" s="7">
        <v>0</v>
      </c>
      <c r="L219" s="7">
        <f>VartojimasGamyba!H215</f>
        <v>0</v>
      </c>
      <c r="M219" s="15">
        <f t="shared" si="30"/>
        <v>0</v>
      </c>
      <c r="N219" s="7">
        <f t="shared" si="31"/>
        <v>0</v>
      </c>
      <c r="O219" s="7">
        <f t="shared" si="32"/>
        <v>0</v>
      </c>
      <c r="P219" s="7">
        <f>SUM(N198:N221)</f>
        <v>-1445.5020333333332</v>
      </c>
      <c r="R219" s="7"/>
      <c r="S219" s="47">
        <f t="shared" si="33"/>
        <v>0</v>
      </c>
      <c r="T219" s="47">
        <f t="shared" si="34"/>
        <v>0</v>
      </c>
      <c r="U219" s="47">
        <f t="shared" si="35"/>
        <v>256.31</v>
      </c>
      <c r="V219" s="47">
        <f t="shared" si="36"/>
        <v>144.44</v>
      </c>
      <c r="W219" s="11"/>
    </row>
    <row r="220" spans="1:23" x14ac:dyDescent="0.45">
      <c r="A220" t="s">
        <v>225</v>
      </c>
      <c r="B220">
        <v>131.78</v>
      </c>
      <c r="D220" s="9" t="str">
        <f>VartojimasGamyba!J216</f>
        <v>2023-09-09-22</v>
      </c>
      <c r="E220" s="8">
        <f>VartojimasGamyba!G216</f>
        <v>0.20499999999999999</v>
      </c>
      <c r="F220" s="11"/>
      <c r="G220" s="7">
        <f t="shared" si="29"/>
        <v>5.2777777777777759</v>
      </c>
      <c r="H220" s="7">
        <v>0</v>
      </c>
      <c r="I220" s="7">
        <v>0.22777777777777777</v>
      </c>
      <c r="J220" s="7">
        <v>0</v>
      </c>
      <c r="L220" s="7">
        <f>VartojimasGamyba!H216</f>
        <v>0</v>
      </c>
      <c r="M220" s="15">
        <f t="shared" si="30"/>
        <v>0</v>
      </c>
      <c r="N220" s="7">
        <f t="shared" si="31"/>
        <v>0</v>
      </c>
      <c r="O220" s="7">
        <f t="shared" si="32"/>
        <v>0</v>
      </c>
      <c r="P220" s="7" t="s">
        <v>8872</v>
      </c>
      <c r="R220" s="7"/>
      <c r="S220" s="47">
        <f t="shared" si="33"/>
        <v>0</v>
      </c>
      <c r="T220" s="47">
        <f t="shared" si="34"/>
        <v>0</v>
      </c>
      <c r="U220" s="47">
        <f t="shared" si="35"/>
        <v>232.07</v>
      </c>
      <c r="V220" s="47">
        <f t="shared" si="36"/>
        <v>120.2</v>
      </c>
      <c r="W220" s="11"/>
    </row>
    <row r="221" spans="1:23" x14ac:dyDescent="0.45">
      <c r="A221" t="s">
        <v>226</v>
      </c>
      <c r="B221">
        <v>110.9</v>
      </c>
      <c r="D221" s="9" t="str">
        <f>VartojimasGamyba!J217</f>
        <v>2023-09-09-23</v>
      </c>
      <c r="E221" s="8">
        <f>VartojimasGamyba!G217</f>
        <v>0.25</v>
      </c>
      <c r="F221" s="11"/>
      <c r="G221" s="7">
        <f t="shared" si="29"/>
        <v>4.9999999999999982</v>
      </c>
      <c r="H221" s="7">
        <v>0</v>
      </c>
      <c r="I221" s="7">
        <v>0.27777777777777779</v>
      </c>
      <c r="J221" s="7">
        <v>0</v>
      </c>
      <c r="L221" s="7">
        <f>VartojimasGamyba!H217</f>
        <v>0</v>
      </c>
      <c r="M221" s="15">
        <f t="shared" si="30"/>
        <v>0</v>
      </c>
      <c r="N221" s="7">
        <f t="shared" si="31"/>
        <v>0</v>
      </c>
      <c r="O221" s="7">
        <f t="shared" si="32"/>
        <v>0</v>
      </c>
      <c r="P221" s="7">
        <f>SUM(O198:O221)</f>
        <v>4.8597237345404674E-15</v>
      </c>
      <c r="Q221" s="7">
        <f>SUMPRODUCT(B198:B221,E198:E221)+SUM(E198:E221)*$Z$21-SUMPRODUCT(B198:B221,L198:L221)+SUM(L198:L221)*ABS($Z$20)</f>
        <v>-844.9972600000001</v>
      </c>
      <c r="R221" s="7"/>
      <c r="S221" s="47">
        <f t="shared" si="33"/>
        <v>0</v>
      </c>
      <c r="T221" s="47">
        <f t="shared" si="34"/>
        <v>0</v>
      </c>
      <c r="U221" s="47">
        <f t="shared" si="35"/>
        <v>211.19</v>
      </c>
      <c r="V221" s="47">
        <f t="shared" si="36"/>
        <v>99.320000000000007</v>
      </c>
      <c r="W221" s="11">
        <f>IF(P221&lt;&gt;Q221,1,0)</f>
        <v>1</v>
      </c>
    </row>
    <row r="222" spans="1:23" x14ac:dyDescent="0.45">
      <c r="A222" t="s">
        <v>227</v>
      </c>
      <c r="B222">
        <v>103.16</v>
      </c>
      <c r="D222" s="1" t="str">
        <f>VartojimasGamyba!J218</f>
        <v>2023-09-10-00</v>
      </c>
      <c r="E222" s="7">
        <f>VartojimasGamyba!G218</f>
        <v>0.20300000000000001</v>
      </c>
      <c r="F222" s="11"/>
      <c r="G222" s="12">
        <f>G221+H222-I222</f>
        <v>4.7744444444444429</v>
      </c>
      <c r="H222" s="12">
        <v>0</v>
      </c>
      <c r="I222" s="12">
        <v>0.22555555555555559</v>
      </c>
      <c r="J222" s="12">
        <v>0</v>
      </c>
      <c r="K222" s="12"/>
      <c r="L222" s="12">
        <f>VartojimasGamyba!H218</f>
        <v>0</v>
      </c>
      <c r="M222" s="19">
        <f t="shared" si="30"/>
        <v>-2.7755575615628914E-17</v>
      </c>
      <c r="N222" s="7">
        <f t="shared" si="31"/>
        <v>-5.6468718589997021E-15</v>
      </c>
      <c r="O222" s="7">
        <f t="shared" si="32"/>
        <v>-5.6468718589997021E-15</v>
      </c>
      <c r="R222" s="20" t="s">
        <v>8783</v>
      </c>
      <c r="S222" s="47">
        <f t="shared" si="33"/>
        <v>-2.7755575615628914E-17</v>
      </c>
      <c r="T222" s="47">
        <f t="shared" si="34"/>
        <v>0</v>
      </c>
      <c r="U222" s="47">
        <f t="shared" si="35"/>
        <v>203.45</v>
      </c>
      <c r="V222" s="47">
        <f t="shared" si="36"/>
        <v>91.58</v>
      </c>
      <c r="W222" s="11"/>
    </row>
    <row r="223" spans="1:23" x14ac:dyDescent="0.45">
      <c r="A223" t="s">
        <v>228</v>
      </c>
      <c r="B223">
        <v>105.85</v>
      </c>
      <c r="D223" s="1" t="str">
        <f>VartojimasGamyba!J219</f>
        <v>2023-09-10-01</v>
      </c>
      <c r="E223" s="7">
        <f>VartojimasGamyba!G219</f>
        <v>0.106</v>
      </c>
      <c r="F223" s="11"/>
      <c r="G223" s="12">
        <f t="shared" ref="G223:G245" si="37">G222+H223-I223</f>
        <v>4.6566666666666654</v>
      </c>
      <c r="H223" s="12">
        <v>0</v>
      </c>
      <c r="I223" s="12">
        <v>0.11777777777777779</v>
      </c>
      <c r="J223" s="12">
        <v>0</v>
      </c>
      <c r="K223" s="12"/>
      <c r="L223" s="12">
        <f>VartojimasGamyba!H219</f>
        <v>0</v>
      </c>
      <c r="M223" s="19">
        <f t="shared" si="30"/>
        <v>-1.3877787807814457E-17</v>
      </c>
      <c r="N223" s="7">
        <f t="shared" si="31"/>
        <v>-2.8607671787028719E-15</v>
      </c>
      <c r="O223" s="7">
        <f t="shared" si="32"/>
        <v>-2.8607671787028719E-15</v>
      </c>
      <c r="R223" s="7"/>
      <c r="S223" s="47">
        <f t="shared" si="33"/>
        <v>-1.3877787807814457E-17</v>
      </c>
      <c r="T223" s="47">
        <f t="shared" si="34"/>
        <v>0</v>
      </c>
      <c r="U223" s="47">
        <f t="shared" si="35"/>
        <v>206.14</v>
      </c>
      <c r="V223" s="47">
        <f t="shared" si="36"/>
        <v>94.27</v>
      </c>
      <c r="W223" s="11"/>
    </row>
    <row r="224" spans="1:23" x14ac:dyDescent="0.45">
      <c r="A224" t="s">
        <v>229</v>
      </c>
      <c r="B224">
        <v>103.96</v>
      </c>
      <c r="D224" s="1" t="str">
        <f>VartojimasGamyba!J220</f>
        <v>2023-09-10-02</v>
      </c>
      <c r="E224" s="7">
        <f>VartojimasGamyba!G220</f>
        <v>0.20799999999999999</v>
      </c>
      <c r="F224" s="11"/>
      <c r="G224" s="12">
        <f t="shared" si="37"/>
        <v>4.4255555555555546</v>
      </c>
      <c r="H224" s="12">
        <v>0</v>
      </c>
      <c r="I224" s="12">
        <v>0.2311111111111111</v>
      </c>
      <c r="J224" s="12">
        <v>0</v>
      </c>
      <c r="K224" s="12"/>
      <c r="L224" s="12">
        <f>VartojimasGamyba!H220</f>
        <v>0</v>
      </c>
      <c r="M224" s="19">
        <f t="shared" si="30"/>
        <v>0</v>
      </c>
      <c r="N224" s="7">
        <f t="shared" si="31"/>
        <v>0</v>
      </c>
      <c r="O224" s="7">
        <f t="shared" si="32"/>
        <v>0</v>
      </c>
      <c r="R224" s="7"/>
      <c r="S224" s="47">
        <f t="shared" si="33"/>
        <v>0</v>
      </c>
      <c r="T224" s="47">
        <f t="shared" si="34"/>
        <v>0</v>
      </c>
      <c r="U224" s="47">
        <f t="shared" si="35"/>
        <v>204.25</v>
      </c>
      <c r="V224" s="47">
        <f t="shared" si="36"/>
        <v>92.38</v>
      </c>
      <c r="W224" s="11"/>
    </row>
    <row r="225" spans="1:23" x14ac:dyDescent="0.45">
      <c r="A225" t="s">
        <v>230</v>
      </c>
      <c r="B225">
        <v>103.37</v>
      </c>
      <c r="D225" s="1" t="str">
        <f>VartojimasGamyba!J221</f>
        <v>2023-09-10-03</v>
      </c>
      <c r="E225" s="7">
        <f>VartojimasGamyba!G221</f>
        <v>0.3</v>
      </c>
      <c r="F225" s="11"/>
      <c r="G225" s="12">
        <f t="shared" si="37"/>
        <v>4.0922222222222215</v>
      </c>
      <c r="H225" s="12">
        <v>0</v>
      </c>
      <c r="I225" s="12">
        <v>0.33333333333333331</v>
      </c>
      <c r="J225" s="12">
        <v>0</v>
      </c>
      <c r="K225" s="12"/>
      <c r="L225" s="12">
        <f>VartojimasGamyba!H221</f>
        <v>0</v>
      </c>
      <c r="M225" s="19">
        <f t="shared" si="30"/>
        <v>0</v>
      </c>
      <c r="N225" s="7">
        <f t="shared" si="31"/>
        <v>0</v>
      </c>
      <c r="O225" s="7">
        <f t="shared" si="32"/>
        <v>0</v>
      </c>
      <c r="R225" s="7"/>
      <c r="S225" s="47">
        <f t="shared" si="33"/>
        <v>0</v>
      </c>
      <c r="T225" s="47">
        <f t="shared" si="34"/>
        <v>0</v>
      </c>
      <c r="U225" s="47">
        <f t="shared" si="35"/>
        <v>203.66000000000003</v>
      </c>
      <c r="V225" s="47">
        <f t="shared" si="36"/>
        <v>91.79</v>
      </c>
      <c r="W225" s="11"/>
    </row>
    <row r="226" spans="1:23" x14ac:dyDescent="0.45">
      <c r="A226" t="s">
        <v>231</v>
      </c>
      <c r="B226">
        <v>100.28</v>
      </c>
      <c r="D226" s="1" t="str">
        <f>VartojimasGamyba!J222</f>
        <v>2023-09-10-04</v>
      </c>
      <c r="E226" s="7">
        <f>VartojimasGamyba!G222</f>
        <v>9.2999999999999999E-2</v>
      </c>
      <c r="F226" s="11"/>
      <c r="G226" s="12">
        <f t="shared" si="37"/>
        <v>4.0255555555555551</v>
      </c>
      <c r="H226" s="12">
        <v>0</v>
      </c>
      <c r="I226" s="12">
        <v>6.6666666666666652E-2</v>
      </c>
      <c r="J226" s="12">
        <v>0</v>
      </c>
      <c r="K226" s="12"/>
      <c r="L226" s="12">
        <f>VartojimasGamyba!H222</f>
        <v>3.3000000000000002E-2</v>
      </c>
      <c r="M226" s="19">
        <f t="shared" si="30"/>
        <v>0</v>
      </c>
      <c r="N226" s="7">
        <f t="shared" si="31"/>
        <v>0</v>
      </c>
      <c r="O226" s="7">
        <f t="shared" si="32"/>
        <v>0</v>
      </c>
      <c r="R226" s="7"/>
      <c r="S226" s="47">
        <f t="shared" si="33"/>
        <v>0</v>
      </c>
      <c r="T226" s="47">
        <f t="shared" si="34"/>
        <v>0</v>
      </c>
      <c r="U226" s="47">
        <f t="shared" si="35"/>
        <v>200.57</v>
      </c>
      <c r="V226" s="47">
        <f t="shared" si="36"/>
        <v>88.7</v>
      </c>
      <c r="W226" s="11"/>
    </row>
    <row r="227" spans="1:23" x14ac:dyDescent="0.45">
      <c r="A227" t="s">
        <v>232</v>
      </c>
      <c r="B227">
        <v>99.09</v>
      </c>
      <c r="D227" s="1" t="str">
        <f>VartojimasGamyba!J223</f>
        <v>2023-09-10-05</v>
      </c>
      <c r="E227" s="7">
        <f>VartojimasGamyba!G223</f>
        <v>5.0000000000000001E-3</v>
      </c>
      <c r="F227" s="11"/>
      <c r="G227" s="12">
        <f t="shared" si="37"/>
        <v>4.0255555555555551</v>
      </c>
      <c r="H227" s="12">
        <v>0</v>
      </c>
      <c r="I227" s="12">
        <v>0</v>
      </c>
      <c r="J227" s="12">
        <v>0.26700000000000002</v>
      </c>
      <c r="K227" s="12"/>
      <c r="L227" s="12">
        <f>VartojimasGamyba!H223</f>
        <v>0.27200000000000002</v>
      </c>
      <c r="M227" s="19">
        <f t="shared" si="30"/>
        <v>0</v>
      </c>
      <c r="N227" s="7">
        <f t="shared" si="31"/>
        <v>-23.365170000000003</v>
      </c>
      <c r="O227" s="7">
        <f t="shared" si="32"/>
        <v>0</v>
      </c>
      <c r="R227" s="7"/>
      <c r="S227" s="47">
        <f t="shared" si="33"/>
        <v>0.26700000000000002</v>
      </c>
      <c r="T227" s="47">
        <f t="shared" si="34"/>
        <v>0.26700000000000002</v>
      </c>
      <c r="U227" s="47">
        <f t="shared" si="35"/>
        <v>199.38</v>
      </c>
      <c r="V227" s="47">
        <f t="shared" si="36"/>
        <v>87.51</v>
      </c>
      <c r="W227" s="11"/>
    </row>
    <row r="228" spans="1:23" x14ac:dyDescent="0.45">
      <c r="A228" t="s">
        <v>233</v>
      </c>
      <c r="B228">
        <v>97.86</v>
      </c>
      <c r="D228" s="1" t="str">
        <f>VartojimasGamyba!J224</f>
        <v>2023-09-10-06</v>
      </c>
      <c r="E228" s="7">
        <f>VartojimasGamyba!G224</f>
        <v>0</v>
      </c>
      <c r="F228" s="11"/>
      <c r="G228" s="12">
        <f t="shared" si="37"/>
        <v>4.0255555555555551</v>
      </c>
      <c r="H228" s="12">
        <v>0</v>
      </c>
      <c r="I228" s="12">
        <v>-2.2204460492503131E-16</v>
      </c>
      <c r="J228" s="12">
        <v>1.179</v>
      </c>
      <c r="K228" s="12"/>
      <c r="L228" s="12">
        <f>VartojimasGamyba!H224</f>
        <v>1.179</v>
      </c>
      <c r="M228" s="19">
        <f t="shared" si="30"/>
        <v>0</v>
      </c>
      <c r="N228" s="7">
        <f t="shared" si="31"/>
        <v>-101.72412</v>
      </c>
      <c r="O228" s="7">
        <f t="shared" si="32"/>
        <v>0</v>
      </c>
      <c r="R228" s="7"/>
      <c r="S228" s="47">
        <f t="shared" si="33"/>
        <v>1.179</v>
      </c>
      <c r="T228" s="47">
        <f t="shared" si="34"/>
        <v>1.179</v>
      </c>
      <c r="U228" s="47">
        <f t="shared" si="35"/>
        <v>198.15</v>
      </c>
      <c r="V228" s="47">
        <f t="shared" si="36"/>
        <v>86.28</v>
      </c>
      <c r="W228" s="11"/>
    </row>
    <row r="229" spans="1:23" x14ac:dyDescent="0.45">
      <c r="A229" t="s">
        <v>234</v>
      </c>
      <c r="B229">
        <v>98.71</v>
      </c>
      <c r="D229" s="1" t="str">
        <f>VartojimasGamyba!J225</f>
        <v>2023-09-10-07</v>
      </c>
      <c r="E229" s="7">
        <f>VartojimasGamyba!G225</f>
        <v>0</v>
      </c>
      <c r="F229" s="11"/>
      <c r="G229" s="12">
        <f t="shared" si="37"/>
        <v>4.0255555555555551</v>
      </c>
      <c r="H229" s="12">
        <v>0</v>
      </c>
      <c r="I229" s="12">
        <v>0</v>
      </c>
      <c r="J229" s="12">
        <v>2.0979999999999999</v>
      </c>
      <c r="K229" s="12"/>
      <c r="L229" s="12">
        <f>VartojimasGamyba!H225</f>
        <v>2.0979999999999999</v>
      </c>
      <c r="M229" s="19">
        <f t="shared" si="30"/>
        <v>0</v>
      </c>
      <c r="N229" s="7">
        <f t="shared" si="31"/>
        <v>-182.79873999999998</v>
      </c>
      <c r="O229" s="7">
        <f t="shared" si="32"/>
        <v>0</v>
      </c>
      <c r="R229" s="7"/>
      <c r="S229" s="47">
        <f t="shared" si="33"/>
        <v>2.0979999999999999</v>
      </c>
      <c r="T229" s="47">
        <f t="shared" si="34"/>
        <v>2.0979999999999999</v>
      </c>
      <c r="U229" s="47">
        <f t="shared" si="35"/>
        <v>199</v>
      </c>
      <c r="V229" s="47">
        <f t="shared" si="36"/>
        <v>87.13</v>
      </c>
      <c r="W229" s="11"/>
    </row>
    <row r="230" spans="1:23" x14ac:dyDescent="0.45">
      <c r="A230" t="s">
        <v>235</v>
      </c>
      <c r="B230">
        <v>99.1</v>
      </c>
      <c r="D230" s="1" t="str">
        <f>VartojimasGamyba!J226</f>
        <v>2023-09-10-08</v>
      </c>
      <c r="E230" s="7">
        <f>VartojimasGamyba!G226</f>
        <v>0</v>
      </c>
      <c r="F230" s="11"/>
      <c r="G230" s="12">
        <f t="shared" si="37"/>
        <v>4.0255555555555551</v>
      </c>
      <c r="H230" s="12">
        <v>0</v>
      </c>
      <c r="I230" s="12">
        <v>0</v>
      </c>
      <c r="J230" s="12">
        <v>2.7320000000000002</v>
      </c>
      <c r="K230" s="12"/>
      <c r="L230" s="12">
        <f>VartojimasGamyba!H226</f>
        <v>2.7320000000000002</v>
      </c>
      <c r="M230" s="19">
        <f t="shared" si="30"/>
        <v>0</v>
      </c>
      <c r="N230" s="7">
        <f t="shared" si="31"/>
        <v>-239.10464000000002</v>
      </c>
      <c r="O230" s="7">
        <f t="shared" si="32"/>
        <v>0</v>
      </c>
      <c r="R230" s="7"/>
      <c r="S230" s="47">
        <f t="shared" si="33"/>
        <v>2.7320000000000002</v>
      </c>
      <c r="T230" s="47">
        <f t="shared" si="34"/>
        <v>2.7320000000000002</v>
      </c>
      <c r="U230" s="47">
        <f t="shared" si="35"/>
        <v>199.39</v>
      </c>
      <c r="V230" s="47">
        <f t="shared" si="36"/>
        <v>87.52</v>
      </c>
      <c r="W230" s="11"/>
    </row>
    <row r="231" spans="1:23" x14ac:dyDescent="0.45">
      <c r="A231" t="s">
        <v>236</v>
      </c>
      <c r="B231">
        <v>93.27</v>
      </c>
      <c r="D231" s="1" t="str">
        <f>VartojimasGamyba!J227</f>
        <v>2023-09-10-09</v>
      </c>
      <c r="E231" s="7">
        <f>VartojimasGamyba!G227</f>
        <v>0</v>
      </c>
      <c r="F231" s="11"/>
      <c r="G231" s="12">
        <f t="shared" si="37"/>
        <v>4.0255555555555551</v>
      </c>
      <c r="H231" s="12">
        <v>0</v>
      </c>
      <c r="I231" s="12">
        <v>0</v>
      </c>
      <c r="J231" s="12">
        <v>3.2130000000000001</v>
      </c>
      <c r="K231" s="12"/>
      <c r="L231" s="12">
        <f>VartojimasGamyba!H227</f>
        <v>3.2130000000000001</v>
      </c>
      <c r="M231" s="19">
        <f t="shared" si="30"/>
        <v>0</v>
      </c>
      <c r="N231" s="7">
        <f t="shared" si="31"/>
        <v>-262.46996999999999</v>
      </c>
      <c r="O231" s="7">
        <f t="shared" si="32"/>
        <v>0</v>
      </c>
      <c r="R231" s="7"/>
      <c r="S231" s="47">
        <f t="shared" si="33"/>
        <v>3.2130000000000001</v>
      </c>
      <c r="T231" s="47">
        <f t="shared" si="34"/>
        <v>3.2130000000000001</v>
      </c>
      <c r="U231" s="47">
        <f t="shared" si="35"/>
        <v>193.56</v>
      </c>
      <c r="V231" s="47">
        <f t="shared" si="36"/>
        <v>81.69</v>
      </c>
      <c r="W231" s="11"/>
    </row>
    <row r="232" spans="1:23" x14ac:dyDescent="0.45">
      <c r="A232" t="s">
        <v>237</v>
      </c>
      <c r="B232">
        <v>52.7</v>
      </c>
      <c r="D232" s="1" t="str">
        <f>VartojimasGamyba!J228</f>
        <v>2023-09-10-10</v>
      </c>
      <c r="E232" s="7">
        <f>VartojimasGamyba!G228</f>
        <v>0</v>
      </c>
      <c r="F232" s="11"/>
      <c r="G232" s="12">
        <f t="shared" si="37"/>
        <v>4.0255555555555551</v>
      </c>
      <c r="H232" s="12">
        <v>0</v>
      </c>
      <c r="I232" s="12">
        <v>0</v>
      </c>
      <c r="J232" s="12">
        <v>3.4990000000000001</v>
      </c>
      <c r="K232" s="12"/>
      <c r="L232" s="12">
        <f>VartojimasGamyba!H228</f>
        <v>3.4990000000000001</v>
      </c>
      <c r="M232" s="19">
        <f t="shared" si="30"/>
        <v>0</v>
      </c>
      <c r="N232" s="7">
        <f t="shared" si="31"/>
        <v>-143.87888000000001</v>
      </c>
      <c r="O232" s="7">
        <f t="shared" si="32"/>
        <v>0</v>
      </c>
      <c r="R232" s="7"/>
      <c r="S232" s="47">
        <f t="shared" si="33"/>
        <v>3.4990000000000001</v>
      </c>
      <c r="T232" s="47">
        <f t="shared" si="34"/>
        <v>3.4990000000000001</v>
      </c>
      <c r="U232" s="47">
        <f t="shared" si="35"/>
        <v>152.99</v>
      </c>
      <c r="V232" s="47">
        <f t="shared" si="36"/>
        <v>41.120000000000005</v>
      </c>
      <c r="W232" s="11"/>
    </row>
    <row r="233" spans="1:23" x14ac:dyDescent="0.45">
      <c r="A233" t="s">
        <v>238</v>
      </c>
      <c r="B233">
        <v>140</v>
      </c>
      <c r="D233" s="1" t="str">
        <f>VartojimasGamyba!J229</f>
        <v>2023-09-10-11</v>
      </c>
      <c r="E233" s="7">
        <f>VartojimasGamyba!G229</f>
        <v>0</v>
      </c>
      <c r="F233" s="11"/>
      <c r="G233" s="12">
        <f t="shared" si="37"/>
        <v>4.0255555555555551</v>
      </c>
      <c r="H233" s="12">
        <v>0</v>
      </c>
      <c r="I233" s="12">
        <v>0</v>
      </c>
      <c r="J233" s="12">
        <v>3.2440000000000002</v>
      </c>
      <c r="K233" s="12"/>
      <c r="L233" s="12">
        <f>VartojimasGamyba!H229</f>
        <v>3.2440000000000002</v>
      </c>
      <c r="M233" s="19">
        <f t="shared" si="30"/>
        <v>0</v>
      </c>
      <c r="N233" s="7">
        <f t="shared" si="31"/>
        <v>-416.59447999999998</v>
      </c>
      <c r="O233" s="7">
        <f t="shared" si="32"/>
        <v>0</v>
      </c>
      <c r="R233" s="7"/>
      <c r="S233" s="47">
        <f t="shared" si="33"/>
        <v>3.2440000000000002</v>
      </c>
      <c r="T233" s="47">
        <f t="shared" si="34"/>
        <v>3.2440000000000002</v>
      </c>
      <c r="U233" s="47">
        <f t="shared" si="35"/>
        <v>240.29000000000002</v>
      </c>
      <c r="V233" s="47">
        <f t="shared" si="36"/>
        <v>128.41999999999999</v>
      </c>
      <c r="W233" s="11"/>
    </row>
    <row r="234" spans="1:23" x14ac:dyDescent="0.45">
      <c r="A234" t="s">
        <v>239</v>
      </c>
      <c r="B234">
        <v>18</v>
      </c>
      <c r="D234" s="1" t="str">
        <f>VartojimasGamyba!J230</f>
        <v>2023-09-10-12</v>
      </c>
      <c r="E234" s="7">
        <f>VartojimasGamyba!G230</f>
        <v>7.4999999999999997E-2</v>
      </c>
      <c r="F234" s="11"/>
      <c r="G234" s="12">
        <f t="shared" si="37"/>
        <v>5.5455555555555573</v>
      </c>
      <c r="H234" s="12">
        <v>1.520000000000002</v>
      </c>
      <c r="I234" s="12">
        <v>0</v>
      </c>
      <c r="J234" s="12">
        <v>0.17199999999999799</v>
      </c>
      <c r="K234" s="12"/>
      <c r="L234" s="12">
        <f>VartojimasGamyba!H230</f>
        <v>1.7669999999999999</v>
      </c>
      <c r="M234" s="19">
        <f t="shared" si="30"/>
        <v>0</v>
      </c>
      <c r="N234" s="7">
        <f t="shared" si="31"/>
        <v>-1.104239999999987</v>
      </c>
      <c r="O234" s="7">
        <f t="shared" si="32"/>
        <v>0</v>
      </c>
      <c r="R234" s="7"/>
      <c r="S234" s="47">
        <f t="shared" si="33"/>
        <v>1.6919999999999999</v>
      </c>
      <c r="T234" s="47">
        <f t="shared" si="34"/>
        <v>1.6919999999999999</v>
      </c>
      <c r="U234" s="47">
        <f t="shared" si="35"/>
        <v>118.29</v>
      </c>
      <c r="V234" s="47">
        <f t="shared" si="36"/>
        <v>6.42</v>
      </c>
      <c r="W234" s="11"/>
    </row>
    <row r="235" spans="1:23" x14ac:dyDescent="0.45">
      <c r="A235" t="s">
        <v>240</v>
      </c>
      <c r="B235">
        <v>8.2799999999999994</v>
      </c>
      <c r="D235" s="1" t="str">
        <f>VartojimasGamyba!J231</f>
        <v>2023-09-10-13</v>
      </c>
      <c r="E235" s="7">
        <f>VartojimasGamyba!G231</f>
        <v>0.71299999999999997</v>
      </c>
      <c r="F235" s="11"/>
      <c r="G235" s="12">
        <f t="shared" si="37"/>
        <v>5.959555555555557</v>
      </c>
      <c r="H235" s="12">
        <v>0.41400000000000003</v>
      </c>
      <c r="I235" s="12">
        <v>0</v>
      </c>
      <c r="J235" s="12">
        <v>0</v>
      </c>
      <c r="K235" s="12"/>
      <c r="L235" s="12">
        <f>VartojimasGamyba!H231</f>
        <v>1.127</v>
      </c>
      <c r="M235" s="19">
        <f t="shared" si="30"/>
        <v>0</v>
      </c>
      <c r="N235" s="7">
        <f t="shared" si="31"/>
        <v>0</v>
      </c>
      <c r="O235" s="7">
        <f t="shared" si="32"/>
        <v>0</v>
      </c>
      <c r="R235" s="7"/>
      <c r="S235" s="47">
        <f t="shared" si="33"/>
        <v>0.41400000000000003</v>
      </c>
      <c r="T235" s="47">
        <f t="shared" si="34"/>
        <v>0.41400000000000003</v>
      </c>
      <c r="U235" s="47">
        <f t="shared" si="35"/>
        <v>108.57000000000001</v>
      </c>
      <c r="V235" s="47">
        <f t="shared" si="36"/>
        <v>-3.3000000000000007</v>
      </c>
      <c r="W235" s="11"/>
    </row>
    <row r="236" spans="1:23" x14ac:dyDescent="0.45">
      <c r="A236" t="s">
        <v>241</v>
      </c>
      <c r="B236">
        <v>1.92</v>
      </c>
      <c r="D236" s="1" t="str">
        <f>VartojimasGamyba!J232</f>
        <v>2023-09-10-14</v>
      </c>
      <c r="E236" s="7">
        <f>VartojimasGamyba!G232</f>
        <v>0</v>
      </c>
      <c r="F236" s="11"/>
      <c r="G236" s="12">
        <f t="shared" si="37"/>
        <v>7.0215555555555573</v>
      </c>
      <c r="H236" s="12">
        <v>1.0620000000000001</v>
      </c>
      <c r="I236" s="12">
        <v>0</v>
      </c>
      <c r="J236" s="12">
        <v>0</v>
      </c>
      <c r="K236" s="12"/>
      <c r="L236" s="12">
        <f>VartojimasGamyba!H232</f>
        <v>1.0620000000000001</v>
      </c>
      <c r="M236" s="19">
        <f t="shared" si="30"/>
        <v>0</v>
      </c>
      <c r="N236" s="7">
        <f t="shared" si="31"/>
        <v>0</v>
      </c>
      <c r="O236" s="7">
        <f t="shared" si="32"/>
        <v>0</v>
      </c>
      <c r="R236" s="7"/>
      <c r="S236" s="47">
        <f t="shared" si="33"/>
        <v>1.0620000000000001</v>
      </c>
      <c r="T236" s="47">
        <f t="shared" si="34"/>
        <v>1.0620000000000001</v>
      </c>
      <c r="U236" s="47">
        <f t="shared" si="35"/>
        <v>102.21000000000001</v>
      </c>
      <c r="V236" s="47">
        <f t="shared" si="36"/>
        <v>-9.66</v>
      </c>
      <c r="W236" s="11"/>
    </row>
    <row r="237" spans="1:23" x14ac:dyDescent="0.45">
      <c r="A237" t="s">
        <v>242</v>
      </c>
      <c r="B237">
        <v>6.58</v>
      </c>
      <c r="D237" s="1" t="str">
        <f>VartojimasGamyba!J233</f>
        <v>2023-09-10-15</v>
      </c>
      <c r="E237" s="7">
        <f>VartojimasGamyba!G233</f>
        <v>5.0999999999999997E-2</v>
      </c>
      <c r="F237" s="11"/>
      <c r="G237" s="12">
        <f t="shared" si="37"/>
        <v>7.2555555555555573</v>
      </c>
      <c r="H237" s="12">
        <v>0.23399999999999999</v>
      </c>
      <c r="I237" s="12">
        <v>0</v>
      </c>
      <c r="J237" s="12">
        <v>0</v>
      </c>
      <c r="K237" s="12"/>
      <c r="L237" s="12">
        <f>VartojimasGamyba!H233</f>
        <v>0.28499999999999998</v>
      </c>
      <c r="M237" s="19">
        <f t="shared" si="30"/>
        <v>0</v>
      </c>
      <c r="N237" s="7">
        <f t="shared" si="31"/>
        <v>0</v>
      </c>
      <c r="O237" s="7">
        <f t="shared" si="32"/>
        <v>0</v>
      </c>
      <c r="R237" s="7"/>
      <c r="S237" s="47">
        <f t="shared" si="33"/>
        <v>0.23399999999999999</v>
      </c>
      <c r="T237" s="47">
        <f t="shared" si="34"/>
        <v>0.23399999999999999</v>
      </c>
      <c r="U237" s="47">
        <f t="shared" si="35"/>
        <v>106.87</v>
      </c>
      <c r="V237" s="47">
        <f t="shared" si="36"/>
        <v>-5</v>
      </c>
      <c r="W237" s="11"/>
    </row>
    <row r="238" spans="1:23" x14ac:dyDescent="0.45">
      <c r="A238" t="s">
        <v>243</v>
      </c>
      <c r="B238">
        <v>40.01</v>
      </c>
      <c r="D238" s="1" t="str">
        <f>VartojimasGamyba!J234</f>
        <v>2023-09-10-16</v>
      </c>
      <c r="E238" s="7">
        <f>VartojimasGamyba!G234</f>
        <v>0.27600000000000002</v>
      </c>
      <c r="F238" s="11"/>
      <c r="G238" s="12">
        <f t="shared" si="37"/>
        <v>7.0022222222222243</v>
      </c>
      <c r="H238" s="12">
        <v>0</v>
      </c>
      <c r="I238" s="12">
        <v>0.25333333333333341</v>
      </c>
      <c r="J238" s="12">
        <v>0</v>
      </c>
      <c r="K238" s="12"/>
      <c r="L238" s="12">
        <f>VartojimasGamyba!H234</f>
        <v>4.8000000000000001E-2</v>
      </c>
      <c r="M238" s="19">
        <f t="shared" si="30"/>
        <v>0</v>
      </c>
      <c r="N238" s="7">
        <f t="shared" si="31"/>
        <v>0</v>
      </c>
      <c r="O238" s="7">
        <f t="shared" si="32"/>
        <v>0</v>
      </c>
      <c r="R238" s="7"/>
      <c r="S238" s="47">
        <f t="shared" si="33"/>
        <v>0</v>
      </c>
      <c r="T238" s="47">
        <f t="shared" si="34"/>
        <v>0</v>
      </c>
      <c r="U238" s="47">
        <f t="shared" si="35"/>
        <v>140.30000000000001</v>
      </c>
      <c r="V238" s="47">
        <f t="shared" si="36"/>
        <v>28.43</v>
      </c>
      <c r="W238" s="11"/>
    </row>
    <row r="239" spans="1:23" x14ac:dyDescent="0.45">
      <c r="A239" t="s">
        <v>244</v>
      </c>
      <c r="B239">
        <v>79</v>
      </c>
      <c r="D239" s="1" t="str">
        <f>VartojimasGamyba!J235</f>
        <v>2023-09-10-17</v>
      </c>
      <c r="E239" s="7">
        <f>VartojimasGamyba!G235</f>
        <v>0.36099999999999999</v>
      </c>
      <c r="F239" s="11"/>
      <c r="G239" s="12">
        <f t="shared" si="37"/>
        <v>6.6011111111111136</v>
      </c>
      <c r="H239" s="12">
        <v>0</v>
      </c>
      <c r="I239" s="12">
        <v>0.40111111111111114</v>
      </c>
      <c r="J239" s="12">
        <v>0</v>
      </c>
      <c r="K239" s="12"/>
      <c r="L239" s="12">
        <f>VartojimasGamyba!H235</f>
        <v>0</v>
      </c>
      <c r="M239" s="19">
        <f t="shared" si="30"/>
        <v>-5.5511151231257827E-17</v>
      </c>
      <c r="N239" s="7">
        <f t="shared" si="31"/>
        <v>-9.9525943042522169E-15</v>
      </c>
      <c r="O239" s="7">
        <f t="shared" si="32"/>
        <v>-9.9525943042522169E-15</v>
      </c>
      <c r="R239" s="7"/>
      <c r="S239" s="47">
        <f t="shared" si="33"/>
        <v>-5.5511151231257827E-17</v>
      </c>
      <c r="T239" s="47">
        <f t="shared" si="34"/>
        <v>0</v>
      </c>
      <c r="U239" s="47">
        <f t="shared" si="35"/>
        <v>179.29000000000002</v>
      </c>
      <c r="V239" s="47">
        <f t="shared" si="36"/>
        <v>67.42</v>
      </c>
      <c r="W239" s="11"/>
    </row>
    <row r="240" spans="1:23" x14ac:dyDescent="0.45">
      <c r="A240" t="s">
        <v>245</v>
      </c>
      <c r="B240">
        <v>140.04</v>
      </c>
      <c r="D240" s="1" t="str">
        <f>VartojimasGamyba!J236</f>
        <v>2023-09-10-18</v>
      </c>
      <c r="E240" s="7">
        <f>VartojimasGamyba!G236</f>
        <v>0.33600000000000002</v>
      </c>
      <c r="F240" s="11"/>
      <c r="G240" s="12">
        <f t="shared" si="37"/>
        <v>6.2277777777777805</v>
      </c>
      <c r="H240" s="12">
        <v>0</v>
      </c>
      <c r="I240" s="12">
        <v>0.37333333333333335</v>
      </c>
      <c r="J240" s="12">
        <v>0</v>
      </c>
      <c r="K240" s="12"/>
      <c r="L240" s="12">
        <f>VartojimasGamyba!H236</f>
        <v>0</v>
      </c>
      <c r="M240" s="19">
        <f t="shared" si="30"/>
        <v>0</v>
      </c>
      <c r="N240" s="7">
        <f t="shared" si="31"/>
        <v>0</v>
      </c>
      <c r="O240" s="7">
        <f t="shared" si="32"/>
        <v>0</v>
      </c>
      <c r="R240" s="7"/>
      <c r="S240" s="47">
        <f t="shared" si="33"/>
        <v>0</v>
      </c>
      <c r="T240" s="47">
        <f t="shared" si="34"/>
        <v>0</v>
      </c>
      <c r="U240" s="47">
        <f t="shared" si="35"/>
        <v>240.32999999999998</v>
      </c>
      <c r="V240" s="47">
        <f t="shared" si="36"/>
        <v>128.45999999999998</v>
      </c>
      <c r="W240" s="11"/>
    </row>
    <row r="241" spans="1:23" x14ac:dyDescent="0.45">
      <c r="A241" t="s">
        <v>246</v>
      </c>
      <c r="B241">
        <v>139.97999999999999</v>
      </c>
      <c r="D241" s="1" t="str">
        <f>VartojimasGamyba!J237</f>
        <v>2023-09-10-19</v>
      </c>
      <c r="E241" s="7">
        <f>VartojimasGamyba!G237</f>
        <v>0.317</v>
      </c>
      <c r="F241" s="11"/>
      <c r="G241" s="12">
        <f t="shared" si="37"/>
        <v>5.8755555555555583</v>
      </c>
      <c r="H241" s="12">
        <v>0</v>
      </c>
      <c r="I241" s="12">
        <v>0.35222222222222227</v>
      </c>
      <c r="J241" s="12">
        <v>0</v>
      </c>
      <c r="K241" s="12"/>
      <c r="L241" s="12">
        <f>VartojimasGamyba!H237</f>
        <v>0</v>
      </c>
      <c r="M241" s="19">
        <f t="shared" si="30"/>
        <v>-5.5511151231257827E-17</v>
      </c>
      <c r="N241" s="7">
        <f t="shared" si="31"/>
        <v>-1.3337664306334317E-14</v>
      </c>
      <c r="O241" s="7">
        <f t="shared" si="32"/>
        <v>-1.3337664306334317E-14</v>
      </c>
      <c r="R241" s="7"/>
      <c r="S241" s="47">
        <f t="shared" si="33"/>
        <v>-5.5511151231257827E-17</v>
      </c>
      <c r="T241" s="47">
        <f t="shared" si="34"/>
        <v>0</v>
      </c>
      <c r="U241" s="47">
        <f t="shared" si="35"/>
        <v>240.26999999999998</v>
      </c>
      <c r="V241" s="47">
        <f t="shared" si="36"/>
        <v>128.39999999999998</v>
      </c>
      <c r="W241" s="11"/>
    </row>
    <row r="242" spans="1:23" x14ac:dyDescent="0.45">
      <c r="A242" t="s">
        <v>247</v>
      </c>
      <c r="B242">
        <v>152.15</v>
      </c>
      <c r="D242" s="1" t="str">
        <f>VartojimasGamyba!J238</f>
        <v>2023-09-10-20</v>
      </c>
      <c r="E242" s="7">
        <f>VartojimasGamyba!G238</f>
        <v>0.28100000000000003</v>
      </c>
      <c r="F242" s="11"/>
      <c r="G242" s="12">
        <f t="shared" si="37"/>
        <v>5.5633333333333361</v>
      </c>
      <c r="H242" s="12">
        <v>0</v>
      </c>
      <c r="I242" s="12">
        <v>0.31222222222222223</v>
      </c>
      <c r="J242" s="12">
        <v>0</v>
      </c>
      <c r="K242" s="12"/>
      <c r="L242" s="12">
        <f>VartojimasGamyba!H238</f>
        <v>0</v>
      </c>
      <c r="M242" s="19">
        <f t="shared" si="30"/>
        <v>0</v>
      </c>
      <c r="N242" s="7">
        <f t="shared" si="31"/>
        <v>0</v>
      </c>
      <c r="O242" s="7">
        <f t="shared" si="32"/>
        <v>0</v>
      </c>
      <c r="P242" s="7" t="s">
        <v>8873</v>
      </c>
      <c r="R242" s="7"/>
      <c r="S242" s="47">
        <f t="shared" si="33"/>
        <v>0</v>
      </c>
      <c r="T242" s="47">
        <f t="shared" si="34"/>
        <v>0</v>
      </c>
      <c r="U242" s="47">
        <f t="shared" si="35"/>
        <v>252.44</v>
      </c>
      <c r="V242" s="47">
        <f t="shared" si="36"/>
        <v>140.57</v>
      </c>
      <c r="W242" s="11"/>
    </row>
    <row r="243" spans="1:23" x14ac:dyDescent="0.45">
      <c r="A243" t="s">
        <v>248</v>
      </c>
      <c r="B243">
        <v>152.19</v>
      </c>
      <c r="D243" s="1" t="str">
        <f>VartojimasGamyba!J239</f>
        <v>2023-09-10-21</v>
      </c>
      <c r="E243" s="7">
        <f>VartojimasGamyba!G239</f>
        <v>0.14899999999999999</v>
      </c>
      <c r="F243" s="11"/>
      <c r="G243" s="12">
        <f t="shared" si="37"/>
        <v>5.3977777777777805</v>
      </c>
      <c r="H243" s="12">
        <v>0</v>
      </c>
      <c r="I243" s="12">
        <v>0.16555555555555557</v>
      </c>
      <c r="J243" s="12">
        <v>0</v>
      </c>
      <c r="K243" s="12"/>
      <c r="L243" s="12">
        <f>VartojimasGamyba!H239</f>
        <v>0</v>
      </c>
      <c r="M243" s="19">
        <f t="shared" si="30"/>
        <v>-2.7755575615628914E-17</v>
      </c>
      <c r="N243" s="7">
        <f t="shared" si="31"/>
        <v>-7.0077277314339886E-15</v>
      </c>
      <c r="O243" s="7">
        <f t="shared" si="32"/>
        <v>-7.0077277314339886E-15</v>
      </c>
      <c r="P243" s="7">
        <f>SUM(N222:N245)</f>
        <v>-1371.0402399999998</v>
      </c>
      <c r="R243" s="7"/>
      <c r="S243" s="47">
        <f t="shared" si="33"/>
        <v>-2.7755575615628914E-17</v>
      </c>
      <c r="T243" s="47">
        <f t="shared" si="34"/>
        <v>0</v>
      </c>
      <c r="U243" s="47">
        <f t="shared" si="35"/>
        <v>252.48000000000002</v>
      </c>
      <c r="V243" s="47">
        <f t="shared" si="36"/>
        <v>140.60999999999999</v>
      </c>
      <c r="W243" s="11"/>
    </row>
    <row r="244" spans="1:23" x14ac:dyDescent="0.45">
      <c r="A244" t="s">
        <v>249</v>
      </c>
      <c r="B244">
        <v>131.57</v>
      </c>
      <c r="D244" s="1" t="str">
        <f>VartojimasGamyba!J240</f>
        <v>2023-09-10-22</v>
      </c>
      <c r="E244" s="7">
        <f>VartojimasGamyba!G240</f>
        <v>0.17899999999999999</v>
      </c>
      <c r="F244" s="11"/>
      <c r="G244" s="12">
        <f t="shared" si="37"/>
        <v>5.1988888888888916</v>
      </c>
      <c r="H244" s="12">
        <v>0</v>
      </c>
      <c r="I244" s="12">
        <v>0.19888888888888889</v>
      </c>
      <c r="J244" s="12">
        <v>0</v>
      </c>
      <c r="K244" s="12"/>
      <c r="L244" s="12">
        <f>VartojimasGamyba!H240</f>
        <v>0</v>
      </c>
      <c r="M244" s="19">
        <f t="shared" si="30"/>
        <v>-2.7755575615628914E-17</v>
      </c>
      <c r="N244" s="7">
        <f t="shared" si="31"/>
        <v>-6.4354077622397203E-15</v>
      </c>
      <c r="O244" s="7">
        <f t="shared" si="32"/>
        <v>-6.4354077622397203E-15</v>
      </c>
      <c r="P244" s="7" t="s">
        <v>8872</v>
      </c>
      <c r="R244" s="7"/>
      <c r="S244" s="47">
        <f t="shared" si="33"/>
        <v>-2.7755575615628914E-17</v>
      </c>
      <c r="T244" s="47">
        <f t="shared" si="34"/>
        <v>0</v>
      </c>
      <c r="U244" s="47">
        <f t="shared" si="35"/>
        <v>231.86</v>
      </c>
      <c r="V244" s="47">
        <f t="shared" si="36"/>
        <v>119.99</v>
      </c>
      <c r="W244" s="11"/>
    </row>
    <row r="245" spans="1:23" x14ac:dyDescent="0.45">
      <c r="A245" t="s">
        <v>250</v>
      </c>
      <c r="B245">
        <v>113.93</v>
      </c>
      <c r="D245" s="1" t="str">
        <f>VartojimasGamyba!J241</f>
        <v>2023-09-10-23</v>
      </c>
      <c r="E245" s="7">
        <f>VartojimasGamyba!G241</f>
        <v>0.17899999999999999</v>
      </c>
      <c r="F245" s="11"/>
      <c r="G245" s="12">
        <f t="shared" si="37"/>
        <v>5.0000000000000027</v>
      </c>
      <c r="H245" s="12">
        <v>0</v>
      </c>
      <c r="I245" s="12">
        <v>0.19888888888888889</v>
      </c>
      <c r="J245" s="12">
        <v>0</v>
      </c>
      <c r="K245" s="12"/>
      <c r="L245" s="12">
        <f>VartojimasGamyba!H241</f>
        <v>0</v>
      </c>
      <c r="M245" s="19">
        <f t="shared" si="30"/>
        <v>-2.7755575615628914E-17</v>
      </c>
      <c r="N245" s="7">
        <f t="shared" si="31"/>
        <v>-5.9457994083800266E-15</v>
      </c>
      <c r="O245" s="7">
        <f t="shared" si="32"/>
        <v>-5.9457994083800266E-15</v>
      </c>
      <c r="P245" s="7">
        <f>SUM(O222:O245)</f>
        <v>-5.1186832550342844E-14</v>
      </c>
      <c r="Q245" s="7">
        <f>SUMPRODUCT(B222:B245,E222:E245)-SUMPRODUCT(B222:B245,L222:L245)</f>
        <v>-1266.1088400000001</v>
      </c>
      <c r="R245" s="7"/>
      <c r="S245" s="47">
        <f t="shared" si="33"/>
        <v>-2.7755575615628914E-17</v>
      </c>
      <c r="T245" s="47">
        <f t="shared" si="34"/>
        <v>0</v>
      </c>
      <c r="U245" s="47">
        <f t="shared" si="35"/>
        <v>214.22000000000003</v>
      </c>
      <c r="V245" s="47">
        <f t="shared" si="36"/>
        <v>102.35000000000001</v>
      </c>
      <c r="W245" s="11">
        <f>IF(P245&lt;&gt;Q245,1,0)</f>
        <v>1</v>
      </c>
    </row>
    <row r="246" spans="1:23" x14ac:dyDescent="0.45">
      <c r="A246" t="s">
        <v>251</v>
      </c>
      <c r="B246">
        <v>100.86</v>
      </c>
      <c r="D246" s="9" t="str">
        <f>VartojimasGamyba!J242</f>
        <v>2023-09-11-00</v>
      </c>
      <c r="E246" s="8">
        <f>VartojimasGamyba!G242</f>
        <v>0.17399999999999999</v>
      </c>
      <c r="F246" s="11"/>
      <c r="G246" s="7">
        <f>G245+H246-I246</f>
        <v>4.8066666666666693</v>
      </c>
      <c r="H246" s="7">
        <v>0</v>
      </c>
      <c r="I246" s="7">
        <v>0.19333333333333336</v>
      </c>
      <c r="J246" s="7">
        <v>0</v>
      </c>
      <c r="L246" s="7">
        <f>VartojimasGamyba!H242</f>
        <v>0</v>
      </c>
      <c r="M246" s="15">
        <f t="shared" si="30"/>
        <v>-2.7755575615628914E-17</v>
      </c>
      <c r="N246" s="7">
        <f t="shared" si="31"/>
        <v>-5.5830340350837561E-15</v>
      </c>
      <c r="O246" s="7">
        <f t="shared" si="32"/>
        <v>-5.5830340350837561E-15</v>
      </c>
      <c r="R246" s="20" t="s">
        <v>8783</v>
      </c>
      <c r="S246" s="47">
        <f t="shared" si="33"/>
        <v>-2.7755575615628914E-17</v>
      </c>
      <c r="T246" s="47">
        <f t="shared" si="34"/>
        <v>0</v>
      </c>
      <c r="U246" s="47">
        <f t="shared" si="35"/>
        <v>201.15</v>
      </c>
      <c r="V246" s="47">
        <f t="shared" si="36"/>
        <v>89.28</v>
      </c>
      <c r="W246" s="11"/>
    </row>
    <row r="247" spans="1:23" x14ac:dyDescent="0.45">
      <c r="A247" t="s">
        <v>252</v>
      </c>
      <c r="B247">
        <v>105</v>
      </c>
      <c r="D247" s="9" t="str">
        <f>VartojimasGamyba!J243</f>
        <v>2023-09-11-01</v>
      </c>
      <c r="E247" s="8">
        <f>VartojimasGamyba!G243</f>
        <v>0.12</v>
      </c>
      <c r="F247" s="11"/>
      <c r="G247" s="7">
        <f t="shared" ref="G247:G269" si="38">G246+H247-I247</f>
        <v>4.6733333333333356</v>
      </c>
      <c r="H247" s="7">
        <v>0</v>
      </c>
      <c r="I247" s="7">
        <v>0.13333333333333333</v>
      </c>
      <c r="J247" s="7">
        <v>0</v>
      </c>
      <c r="L247" s="7">
        <f>VartojimasGamyba!H243</f>
        <v>0</v>
      </c>
      <c r="M247" s="15">
        <f t="shared" si="30"/>
        <v>0</v>
      </c>
      <c r="N247" s="7">
        <f t="shared" si="31"/>
        <v>0</v>
      </c>
      <c r="O247" s="7">
        <f t="shared" si="32"/>
        <v>0</v>
      </c>
      <c r="R247" s="7"/>
      <c r="S247" s="47">
        <f t="shared" si="33"/>
        <v>0</v>
      </c>
      <c r="T247" s="47">
        <f t="shared" si="34"/>
        <v>0</v>
      </c>
      <c r="U247" s="47">
        <f t="shared" si="35"/>
        <v>205.29000000000002</v>
      </c>
      <c r="V247" s="47">
        <f t="shared" si="36"/>
        <v>93.42</v>
      </c>
      <c r="W247" s="11"/>
    </row>
    <row r="248" spans="1:23" x14ac:dyDescent="0.45">
      <c r="A248" t="s">
        <v>253</v>
      </c>
      <c r="B248">
        <v>97.35</v>
      </c>
      <c r="D248" s="9" t="str">
        <f>VartojimasGamyba!J244</f>
        <v>2023-09-11-02</v>
      </c>
      <c r="E248" s="8">
        <f>VartojimasGamyba!G244</f>
        <v>0.13500000000000001</v>
      </c>
      <c r="F248" s="11"/>
      <c r="G248" s="7">
        <f t="shared" si="38"/>
        <v>4.5233333333333352</v>
      </c>
      <c r="H248" s="7">
        <v>0</v>
      </c>
      <c r="I248" s="7">
        <v>0.15000000000000002</v>
      </c>
      <c r="J248" s="7">
        <v>0</v>
      </c>
      <c r="L248" s="7">
        <f>VartojimasGamyba!H244</f>
        <v>0</v>
      </c>
      <c r="M248" s="15">
        <f t="shared" si="30"/>
        <v>-2.7755575615628914E-17</v>
      </c>
      <c r="N248" s="7">
        <f t="shared" si="31"/>
        <v>-5.4856119646728981E-15</v>
      </c>
      <c r="O248" s="7">
        <f t="shared" si="32"/>
        <v>-5.4856119646728981E-15</v>
      </c>
      <c r="R248" s="7"/>
      <c r="S248" s="47">
        <f t="shared" si="33"/>
        <v>-2.7755575615628914E-17</v>
      </c>
      <c r="T248" s="47">
        <f t="shared" si="34"/>
        <v>0</v>
      </c>
      <c r="U248" s="47">
        <f t="shared" si="35"/>
        <v>197.64</v>
      </c>
      <c r="V248" s="47">
        <f t="shared" si="36"/>
        <v>85.77</v>
      </c>
      <c r="W248" s="11"/>
    </row>
    <row r="249" spans="1:23" x14ac:dyDescent="0.45">
      <c r="A249" t="s">
        <v>254</v>
      </c>
      <c r="B249">
        <v>96.03</v>
      </c>
      <c r="D249" s="9" t="str">
        <f>VartojimasGamyba!J245</f>
        <v>2023-09-11-03</v>
      </c>
      <c r="E249" s="8">
        <f>VartojimasGamyba!G245</f>
        <v>0.249</v>
      </c>
      <c r="F249" s="11"/>
      <c r="G249" s="7">
        <f t="shared" si="38"/>
        <v>4.2466666666666688</v>
      </c>
      <c r="H249" s="7">
        <v>0</v>
      </c>
      <c r="I249" s="7">
        <v>0.27666666666666667</v>
      </c>
      <c r="J249" s="7">
        <v>0</v>
      </c>
      <c r="L249" s="7">
        <f>VartojimasGamyba!H245</f>
        <v>0</v>
      </c>
      <c r="M249" s="15">
        <f t="shared" si="30"/>
        <v>0</v>
      </c>
      <c r="N249" s="7">
        <f t="shared" si="31"/>
        <v>0</v>
      </c>
      <c r="O249" s="7">
        <f t="shared" si="32"/>
        <v>0</v>
      </c>
      <c r="R249" s="7"/>
      <c r="S249" s="47">
        <f t="shared" si="33"/>
        <v>0</v>
      </c>
      <c r="T249" s="47">
        <f t="shared" si="34"/>
        <v>0</v>
      </c>
      <c r="U249" s="47">
        <f t="shared" si="35"/>
        <v>196.32</v>
      </c>
      <c r="V249" s="47">
        <f t="shared" si="36"/>
        <v>84.45</v>
      </c>
      <c r="W249" s="11"/>
    </row>
    <row r="250" spans="1:23" x14ac:dyDescent="0.45">
      <c r="A250" t="s">
        <v>255</v>
      </c>
      <c r="B250">
        <v>92.8</v>
      </c>
      <c r="D250" s="9" t="str">
        <f>VartojimasGamyba!J246</f>
        <v>2023-09-11-04</v>
      </c>
      <c r="E250" s="8">
        <f>VartojimasGamyba!G246</f>
        <v>0.29099999999999998</v>
      </c>
      <c r="F250" s="11"/>
      <c r="G250" s="7">
        <f t="shared" si="38"/>
        <v>4.049777777777777</v>
      </c>
      <c r="H250" s="7">
        <v>0</v>
      </c>
      <c r="I250" s="7">
        <v>0.1968888888888915</v>
      </c>
      <c r="J250" s="7">
        <v>0</v>
      </c>
      <c r="L250" s="7">
        <f>VartojimasGamyba!H246</f>
        <v>3.6999999999999998E-2</v>
      </c>
      <c r="M250" s="15">
        <f t="shared" si="30"/>
        <v>7.679999999999762E-2</v>
      </c>
      <c r="N250" s="7">
        <f t="shared" si="31"/>
        <v>14.829311999999542</v>
      </c>
      <c r="O250" s="7">
        <f t="shared" si="32"/>
        <v>14.829311999999542</v>
      </c>
      <c r="R250" s="7"/>
      <c r="S250" s="47">
        <f t="shared" si="33"/>
        <v>7.679999999999762E-2</v>
      </c>
      <c r="T250" s="47">
        <f t="shared" si="34"/>
        <v>0</v>
      </c>
      <c r="U250" s="47">
        <f t="shared" si="35"/>
        <v>193.09</v>
      </c>
      <c r="V250" s="47">
        <f t="shared" si="36"/>
        <v>81.22</v>
      </c>
      <c r="W250" s="11"/>
    </row>
    <row r="251" spans="1:23" x14ac:dyDescent="0.45">
      <c r="A251" t="s">
        <v>256</v>
      </c>
      <c r="B251">
        <v>94.15</v>
      </c>
      <c r="D251" s="9" t="str">
        <f>VartojimasGamyba!J247</f>
        <v>2023-09-11-05</v>
      </c>
      <c r="E251" s="8">
        <f>VartojimasGamyba!G247</f>
        <v>2.1999999999999999E-2</v>
      </c>
      <c r="F251" s="11"/>
      <c r="G251" s="7">
        <f t="shared" si="38"/>
        <v>4.4057777777777769</v>
      </c>
      <c r="H251" s="7">
        <v>0.35599999999999998</v>
      </c>
      <c r="I251" s="7">
        <v>0</v>
      </c>
      <c r="J251" s="7">
        <v>0</v>
      </c>
      <c r="L251" s="7">
        <f>VartojimasGamyba!H247</f>
        <v>0.378</v>
      </c>
      <c r="M251" s="15">
        <f t="shared" si="30"/>
        <v>0</v>
      </c>
      <c r="N251" s="7">
        <f t="shared" si="31"/>
        <v>0</v>
      </c>
      <c r="O251" s="7">
        <f t="shared" si="32"/>
        <v>0</v>
      </c>
      <c r="R251" s="7"/>
      <c r="S251" s="47">
        <f t="shared" si="33"/>
        <v>0.35599999999999998</v>
      </c>
      <c r="T251" s="47">
        <f t="shared" si="34"/>
        <v>0.35599999999999998</v>
      </c>
      <c r="U251" s="47">
        <f t="shared" si="35"/>
        <v>194.44</v>
      </c>
      <c r="V251" s="47">
        <f t="shared" si="36"/>
        <v>82.570000000000007</v>
      </c>
      <c r="W251" s="11"/>
    </row>
    <row r="252" spans="1:23" x14ac:dyDescent="0.45">
      <c r="A252" t="s">
        <v>257</v>
      </c>
      <c r="B252">
        <v>180</v>
      </c>
      <c r="D252" s="9" t="str">
        <f>VartojimasGamyba!J248</f>
        <v>2023-09-11-06</v>
      </c>
      <c r="E252" s="8">
        <f>VartojimasGamyba!G248</f>
        <v>0</v>
      </c>
      <c r="F252" s="11"/>
      <c r="G252" s="7">
        <f t="shared" si="38"/>
        <v>5.6867777777777775</v>
      </c>
      <c r="H252" s="7">
        <v>1.2810000000000004</v>
      </c>
      <c r="I252" s="7">
        <v>0</v>
      </c>
      <c r="J252" s="7">
        <v>0</v>
      </c>
      <c r="L252" s="7">
        <f>VartojimasGamyba!H248</f>
        <v>1.2809999999999999</v>
      </c>
      <c r="M252" s="15">
        <f t="shared" si="30"/>
        <v>0</v>
      </c>
      <c r="N252" s="7">
        <f t="shared" si="31"/>
        <v>0</v>
      </c>
      <c r="O252" s="7">
        <f t="shared" si="32"/>
        <v>0</v>
      </c>
      <c r="R252" s="7"/>
      <c r="S252" s="47">
        <f t="shared" si="33"/>
        <v>1.2809999999999999</v>
      </c>
      <c r="T252" s="47">
        <f t="shared" si="34"/>
        <v>1.2809999999999999</v>
      </c>
      <c r="U252" s="47">
        <f t="shared" si="35"/>
        <v>280.29000000000002</v>
      </c>
      <c r="V252" s="47">
        <f t="shared" si="36"/>
        <v>168.42</v>
      </c>
      <c r="W252" s="11"/>
    </row>
    <row r="253" spans="1:23" x14ac:dyDescent="0.45">
      <c r="A253" t="s">
        <v>258</v>
      </c>
      <c r="B253">
        <v>200.03</v>
      </c>
      <c r="D253" s="9" t="str">
        <f>VartojimasGamyba!J249</f>
        <v>2023-09-11-07</v>
      </c>
      <c r="E253" s="8">
        <f>VartojimasGamyba!G249</f>
        <v>0</v>
      </c>
      <c r="F253" s="11"/>
      <c r="G253" s="7">
        <f t="shared" si="38"/>
        <v>5.6867777777777775</v>
      </c>
      <c r="H253" s="7">
        <v>2.2204460492503131E-16</v>
      </c>
      <c r="I253" s="7">
        <v>0</v>
      </c>
      <c r="J253" s="7">
        <v>2.0089999999999999</v>
      </c>
      <c r="L253" s="7">
        <f>VartojimasGamyba!H249</f>
        <v>2.0089999999999999</v>
      </c>
      <c r="M253" s="15">
        <f t="shared" si="30"/>
        <v>0</v>
      </c>
      <c r="N253" s="7">
        <f t="shared" si="31"/>
        <v>-378.59604999999993</v>
      </c>
      <c r="O253" s="7">
        <f t="shared" si="32"/>
        <v>0</v>
      </c>
      <c r="R253" s="7"/>
      <c r="S253" s="47">
        <f t="shared" si="33"/>
        <v>2.0089999999999999</v>
      </c>
      <c r="T253" s="47">
        <f t="shared" si="34"/>
        <v>2.0089999999999999</v>
      </c>
      <c r="U253" s="47">
        <f t="shared" si="35"/>
        <v>300.32</v>
      </c>
      <c r="V253" s="47">
        <f t="shared" si="36"/>
        <v>188.45</v>
      </c>
      <c r="W253" s="11"/>
    </row>
    <row r="254" spans="1:23" x14ac:dyDescent="0.45">
      <c r="A254" t="s">
        <v>259</v>
      </c>
      <c r="B254">
        <v>279.92</v>
      </c>
      <c r="D254" s="9" t="str">
        <f>VartojimasGamyba!J250</f>
        <v>2023-09-11-08</v>
      </c>
      <c r="E254" s="8">
        <f>VartojimasGamyba!G250</f>
        <v>0</v>
      </c>
      <c r="F254" s="11"/>
      <c r="G254" s="7">
        <f t="shared" si="38"/>
        <v>5.6867777777777775</v>
      </c>
      <c r="H254" s="7">
        <v>0</v>
      </c>
      <c r="I254" s="7">
        <v>0</v>
      </c>
      <c r="J254" s="7">
        <v>2.6819999999999999</v>
      </c>
      <c r="L254" s="7">
        <f>VartojimasGamyba!H250</f>
        <v>2.6819999999999999</v>
      </c>
      <c r="M254" s="15">
        <f t="shared" si="30"/>
        <v>0</v>
      </c>
      <c r="N254" s="7">
        <f t="shared" si="31"/>
        <v>-719.68788000000006</v>
      </c>
      <c r="O254" s="7">
        <f t="shared" si="32"/>
        <v>0</v>
      </c>
      <c r="R254" s="7"/>
      <c r="S254" s="47">
        <f t="shared" si="33"/>
        <v>2.6819999999999999</v>
      </c>
      <c r="T254" s="47">
        <f t="shared" si="34"/>
        <v>2.6819999999999999</v>
      </c>
      <c r="U254" s="47">
        <f t="shared" si="35"/>
        <v>380.21000000000004</v>
      </c>
      <c r="V254" s="47">
        <f t="shared" si="36"/>
        <v>268.34000000000003</v>
      </c>
      <c r="W254" s="11"/>
    </row>
    <row r="255" spans="1:23" x14ac:dyDescent="0.45">
      <c r="A255" t="s">
        <v>260</v>
      </c>
      <c r="B255">
        <v>279.92</v>
      </c>
      <c r="D255" s="9" t="str">
        <f>VartojimasGamyba!J251</f>
        <v>2023-09-11-09</v>
      </c>
      <c r="E255" s="8">
        <f>VartojimasGamyba!G251</f>
        <v>0</v>
      </c>
      <c r="F255" s="11"/>
      <c r="G255" s="7">
        <f t="shared" si="38"/>
        <v>5.6867777777777775</v>
      </c>
      <c r="H255" s="7">
        <v>0</v>
      </c>
      <c r="I255" s="7">
        <v>0</v>
      </c>
      <c r="J255" s="7">
        <v>2.9929999999999999</v>
      </c>
      <c r="L255" s="7">
        <f>VartojimasGamyba!H251</f>
        <v>2.9929999999999999</v>
      </c>
      <c r="M255" s="15">
        <f t="shared" si="30"/>
        <v>0</v>
      </c>
      <c r="N255" s="7">
        <f t="shared" si="31"/>
        <v>-803.1416200000001</v>
      </c>
      <c r="O255" s="7">
        <f t="shared" si="32"/>
        <v>0</v>
      </c>
      <c r="R255" s="7"/>
      <c r="S255" s="47">
        <f t="shared" si="33"/>
        <v>2.9929999999999999</v>
      </c>
      <c r="T255" s="47">
        <f t="shared" si="34"/>
        <v>2.9929999999999999</v>
      </c>
      <c r="U255" s="47">
        <f t="shared" si="35"/>
        <v>380.21000000000004</v>
      </c>
      <c r="V255" s="47">
        <f t="shared" si="36"/>
        <v>268.34000000000003</v>
      </c>
      <c r="W255" s="11"/>
    </row>
    <row r="256" spans="1:23" x14ac:dyDescent="0.45">
      <c r="A256" t="s">
        <v>261</v>
      </c>
      <c r="B256">
        <v>300.08</v>
      </c>
      <c r="D256" s="9" t="str">
        <f>VartojimasGamyba!J252</f>
        <v>2023-09-11-10</v>
      </c>
      <c r="E256" s="8">
        <f>VartojimasGamyba!G252</f>
        <v>0</v>
      </c>
      <c r="F256" s="11"/>
      <c r="G256" s="7">
        <f t="shared" si="38"/>
        <v>5.6867777777777775</v>
      </c>
      <c r="H256" s="7">
        <v>0</v>
      </c>
      <c r="I256" s="7">
        <v>0</v>
      </c>
      <c r="J256" s="7">
        <v>3.0369999999999999</v>
      </c>
      <c r="L256" s="7">
        <f>VartojimasGamyba!H252</f>
        <v>3.0369999999999999</v>
      </c>
      <c r="M256" s="15">
        <f t="shared" si="30"/>
        <v>0</v>
      </c>
      <c r="N256" s="7">
        <f t="shared" si="31"/>
        <v>-876.17449999999997</v>
      </c>
      <c r="O256" s="7">
        <f t="shared" si="32"/>
        <v>0</v>
      </c>
      <c r="R256" s="7"/>
      <c r="S256" s="47">
        <f t="shared" si="33"/>
        <v>3.0369999999999999</v>
      </c>
      <c r="T256" s="47">
        <f t="shared" si="34"/>
        <v>3.0369999999999999</v>
      </c>
      <c r="U256" s="47">
        <f t="shared" si="35"/>
        <v>400.37</v>
      </c>
      <c r="V256" s="47">
        <f t="shared" si="36"/>
        <v>288.5</v>
      </c>
      <c r="W256" s="11"/>
    </row>
    <row r="257" spans="1:23" x14ac:dyDescent="0.45">
      <c r="A257" t="s">
        <v>262</v>
      </c>
      <c r="B257">
        <v>249.8</v>
      </c>
      <c r="D257" s="9" t="str">
        <f>VartojimasGamyba!J253</f>
        <v>2023-09-11-11</v>
      </c>
      <c r="E257" s="8">
        <f>VartojimasGamyba!G253</f>
        <v>0.29499999999999998</v>
      </c>
      <c r="F257" s="11"/>
      <c r="G257" s="7">
        <f t="shared" si="38"/>
        <v>5.6867777777777775</v>
      </c>
      <c r="H257" s="7">
        <v>0</v>
      </c>
      <c r="I257" s="7">
        <v>0</v>
      </c>
      <c r="J257" s="7">
        <v>2.2320000000000002</v>
      </c>
      <c r="L257" s="7">
        <f>VartojimasGamyba!H253</f>
        <v>2.5270000000000001</v>
      </c>
      <c r="M257" s="15">
        <f t="shared" si="30"/>
        <v>0</v>
      </c>
      <c r="N257" s="7">
        <f t="shared" si="31"/>
        <v>-531.70704000000001</v>
      </c>
      <c r="O257" s="7">
        <f t="shared" si="32"/>
        <v>0</v>
      </c>
      <c r="R257" s="7"/>
      <c r="S257" s="47">
        <f t="shared" si="33"/>
        <v>2.2320000000000002</v>
      </c>
      <c r="T257" s="47">
        <f t="shared" si="34"/>
        <v>2.2320000000000002</v>
      </c>
      <c r="U257" s="47">
        <f t="shared" si="35"/>
        <v>350.09000000000003</v>
      </c>
      <c r="V257" s="47">
        <f t="shared" si="36"/>
        <v>238.22</v>
      </c>
      <c r="W257" s="11"/>
    </row>
    <row r="258" spans="1:23" x14ac:dyDescent="0.45">
      <c r="A258" t="s">
        <v>263</v>
      </c>
      <c r="B258">
        <v>200.05</v>
      </c>
      <c r="D258" s="9" t="str">
        <f>VartojimasGamyba!J254</f>
        <v>2023-09-11-12</v>
      </c>
      <c r="E258" s="8">
        <f>VartojimasGamyba!G254</f>
        <v>0</v>
      </c>
      <c r="F258" s="11"/>
      <c r="G258" s="7">
        <f t="shared" si="38"/>
        <v>5.6867777777777775</v>
      </c>
      <c r="H258" s="7">
        <v>0</v>
      </c>
      <c r="I258" s="7">
        <v>0</v>
      </c>
      <c r="J258" s="7">
        <v>2.6560000000000001</v>
      </c>
      <c r="L258" s="7">
        <f>VartojimasGamyba!H254</f>
        <v>2.6560000000000001</v>
      </c>
      <c r="M258" s="15">
        <f t="shared" si="30"/>
        <v>0</v>
      </c>
      <c r="N258" s="7">
        <f t="shared" si="31"/>
        <v>-500.57632000000001</v>
      </c>
      <c r="O258" s="7">
        <f t="shared" si="32"/>
        <v>0</v>
      </c>
      <c r="R258" s="7"/>
      <c r="S258" s="47">
        <f t="shared" si="33"/>
        <v>2.6560000000000001</v>
      </c>
      <c r="T258" s="47">
        <f t="shared" si="34"/>
        <v>2.6560000000000001</v>
      </c>
      <c r="U258" s="47">
        <f t="shared" si="35"/>
        <v>300.34000000000003</v>
      </c>
      <c r="V258" s="47">
        <f t="shared" si="36"/>
        <v>188.47</v>
      </c>
      <c r="W258" s="11"/>
    </row>
    <row r="259" spans="1:23" x14ac:dyDescent="0.45">
      <c r="A259" t="s">
        <v>264</v>
      </c>
      <c r="B259">
        <v>200.04</v>
      </c>
      <c r="D259" s="9" t="str">
        <f>VartojimasGamyba!J255</f>
        <v>2023-09-11-13</v>
      </c>
      <c r="E259" s="8">
        <f>VartojimasGamyba!G255</f>
        <v>0</v>
      </c>
      <c r="F259" s="11"/>
      <c r="G259" s="7">
        <f t="shared" si="38"/>
        <v>5.6867777777777775</v>
      </c>
      <c r="H259" s="7">
        <v>0</v>
      </c>
      <c r="I259" s="7">
        <v>0</v>
      </c>
      <c r="J259" s="7">
        <v>1.9</v>
      </c>
      <c r="L259" s="7">
        <f>VartojimasGamyba!H255</f>
        <v>1.9</v>
      </c>
      <c r="M259" s="15">
        <f t="shared" si="30"/>
        <v>0</v>
      </c>
      <c r="N259" s="7">
        <f t="shared" si="31"/>
        <v>-358.07399999999996</v>
      </c>
      <c r="O259" s="7">
        <f t="shared" si="32"/>
        <v>0</v>
      </c>
      <c r="R259" s="7"/>
      <c r="S259" s="47">
        <f t="shared" si="33"/>
        <v>1.9</v>
      </c>
      <c r="T259" s="47">
        <f t="shared" si="34"/>
        <v>1.9</v>
      </c>
      <c r="U259" s="47">
        <f t="shared" si="35"/>
        <v>300.33</v>
      </c>
      <c r="V259" s="47">
        <f t="shared" si="36"/>
        <v>188.45999999999998</v>
      </c>
      <c r="W259" s="11"/>
    </row>
    <row r="260" spans="1:23" x14ac:dyDescent="0.45">
      <c r="A260" t="s">
        <v>265</v>
      </c>
      <c r="B260">
        <v>150.5</v>
      </c>
      <c r="D260" s="9" t="str">
        <f>VartojimasGamyba!J256</f>
        <v>2023-09-11-14</v>
      </c>
      <c r="E260" s="8">
        <f>VartojimasGamyba!G256</f>
        <v>0</v>
      </c>
      <c r="F260" s="11"/>
      <c r="G260" s="7">
        <f t="shared" si="38"/>
        <v>6.8487777777777774</v>
      </c>
      <c r="H260" s="7">
        <v>1.1619999999999999</v>
      </c>
      <c r="I260" s="7">
        <v>0</v>
      </c>
      <c r="J260" s="7">
        <v>0</v>
      </c>
      <c r="L260" s="7">
        <f>VartojimasGamyba!H256</f>
        <v>1.1619999999999999</v>
      </c>
      <c r="M260" s="15">
        <f t="shared" si="30"/>
        <v>0</v>
      </c>
      <c r="N260" s="7">
        <f t="shared" si="31"/>
        <v>0</v>
      </c>
      <c r="O260" s="7">
        <f t="shared" si="32"/>
        <v>0</v>
      </c>
      <c r="R260" s="7"/>
      <c r="S260" s="47">
        <f t="shared" si="33"/>
        <v>1.1619999999999999</v>
      </c>
      <c r="T260" s="47">
        <f t="shared" si="34"/>
        <v>1.1619999999999999</v>
      </c>
      <c r="U260" s="47">
        <f t="shared" si="35"/>
        <v>250.79000000000002</v>
      </c>
      <c r="V260" s="47">
        <f t="shared" si="36"/>
        <v>138.91999999999999</v>
      </c>
      <c r="W260" s="11"/>
    </row>
    <row r="261" spans="1:23" x14ac:dyDescent="0.45">
      <c r="A261" t="s">
        <v>266</v>
      </c>
      <c r="B261">
        <v>102.29</v>
      </c>
      <c r="D261" s="9" t="str">
        <f>VartojimasGamyba!J257</f>
        <v>2023-09-11-15</v>
      </c>
      <c r="E261" s="8">
        <f>VartojimasGamyba!G257</f>
        <v>2.1000000000000001E-2</v>
      </c>
      <c r="F261" s="11"/>
      <c r="G261" s="7">
        <f t="shared" si="38"/>
        <v>7.2377777777777776</v>
      </c>
      <c r="H261" s="7">
        <v>0.3889999999999999</v>
      </c>
      <c r="I261" s="7">
        <v>0</v>
      </c>
      <c r="J261" s="7">
        <v>0</v>
      </c>
      <c r="L261" s="7">
        <f>VartojimasGamyba!H257</f>
        <v>0.41</v>
      </c>
      <c r="M261" s="15">
        <f t="shared" si="30"/>
        <v>0</v>
      </c>
      <c r="N261" s="7">
        <f t="shared" si="31"/>
        <v>0</v>
      </c>
      <c r="O261" s="7">
        <f t="shared" si="32"/>
        <v>0</v>
      </c>
      <c r="R261" s="7"/>
      <c r="S261" s="47">
        <f t="shared" si="33"/>
        <v>0.38899999999999996</v>
      </c>
      <c r="T261" s="47">
        <f t="shared" si="34"/>
        <v>0.38899999999999996</v>
      </c>
      <c r="U261" s="47">
        <f t="shared" si="35"/>
        <v>202.58</v>
      </c>
      <c r="V261" s="47">
        <f t="shared" si="36"/>
        <v>90.710000000000008</v>
      </c>
      <c r="W261" s="11"/>
    </row>
    <row r="262" spans="1:23" x14ac:dyDescent="0.45">
      <c r="A262" t="s">
        <v>267</v>
      </c>
      <c r="B262">
        <v>92.53</v>
      </c>
      <c r="D262" s="9" t="str">
        <f>VartojimasGamyba!J258</f>
        <v>2023-09-11-16</v>
      </c>
      <c r="E262" s="8">
        <f>VartojimasGamyba!G258</f>
        <v>0.34300000000000003</v>
      </c>
      <c r="F262" s="11"/>
      <c r="G262" s="7">
        <f t="shared" si="38"/>
        <v>7.2377777777777776</v>
      </c>
      <c r="H262" s="7">
        <v>0</v>
      </c>
      <c r="I262" s="7">
        <v>0</v>
      </c>
      <c r="J262" s="7">
        <v>0</v>
      </c>
      <c r="L262" s="7">
        <f>VartojimasGamyba!H258</f>
        <v>4.3999999999999997E-2</v>
      </c>
      <c r="M262" s="15">
        <f t="shared" si="30"/>
        <v>0.29900000000000004</v>
      </c>
      <c r="N262" s="7">
        <f t="shared" si="31"/>
        <v>57.653180000000006</v>
      </c>
      <c r="O262" s="7">
        <f t="shared" si="32"/>
        <v>57.653180000000006</v>
      </c>
      <c r="R262" s="7"/>
      <c r="S262" s="47">
        <f t="shared" si="33"/>
        <v>0.29900000000000004</v>
      </c>
      <c r="T262" s="47">
        <f t="shared" si="34"/>
        <v>0</v>
      </c>
      <c r="U262" s="47">
        <f t="shared" si="35"/>
        <v>192.82</v>
      </c>
      <c r="V262" s="47">
        <f t="shared" si="36"/>
        <v>80.95</v>
      </c>
      <c r="W262" s="11"/>
    </row>
    <row r="263" spans="1:23" x14ac:dyDescent="0.45">
      <c r="A263" t="s">
        <v>268</v>
      </c>
      <c r="B263">
        <v>200.01</v>
      </c>
      <c r="D263" s="9" t="str">
        <f>VartojimasGamyba!J259</f>
        <v>2023-09-11-17</v>
      </c>
      <c r="E263" s="8">
        <f>VartojimasGamyba!G259</f>
        <v>0.33700000000000002</v>
      </c>
      <c r="F263" s="11"/>
      <c r="G263" s="7">
        <f t="shared" si="38"/>
        <v>6.8633333333333333</v>
      </c>
      <c r="H263" s="7">
        <v>0</v>
      </c>
      <c r="I263" s="7">
        <v>0.37444444444444447</v>
      </c>
      <c r="J263" s="7">
        <v>0</v>
      </c>
      <c r="L263" s="7">
        <f>VartojimasGamyba!H259</f>
        <v>0</v>
      </c>
      <c r="M263" s="15">
        <f t="shared" ref="M263:M326" si="39">E263+H263-I263*$J$2+J263-L263</f>
        <v>0</v>
      </c>
      <c r="N263" s="7">
        <f t="shared" ref="N263:N326" si="40">M263*U263-J263*V263</f>
        <v>0</v>
      </c>
      <c r="O263" s="7">
        <f t="shared" ref="O263:O326" si="41">(M263)*(B263+$Z$21)</f>
        <v>0</v>
      </c>
      <c r="R263" s="7"/>
      <c r="S263" s="47">
        <f t="shared" ref="S263:S326" si="42">M263+IF((L263-E263)&gt;0,(L263-E263),0)</f>
        <v>0</v>
      </c>
      <c r="T263" s="47">
        <f t="shared" ref="T263:T326" si="43">IF(L263-E263&lt;0,0,L263-E263)</f>
        <v>0</v>
      </c>
      <c r="U263" s="47">
        <f t="shared" ref="U263:U326" si="44">B263+$Z$21</f>
        <v>300.3</v>
      </c>
      <c r="V263" s="47">
        <f t="shared" ref="V263:V326" si="45">B263+$Z$20</f>
        <v>188.42999999999998</v>
      </c>
      <c r="W263" s="11"/>
    </row>
    <row r="264" spans="1:23" x14ac:dyDescent="0.45">
      <c r="A264" t="s">
        <v>269</v>
      </c>
      <c r="B264">
        <v>135.38</v>
      </c>
      <c r="D264" s="9" t="str">
        <f>VartojimasGamyba!J260</f>
        <v>2023-09-11-18</v>
      </c>
      <c r="E264" s="8">
        <f>VartojimasGamyba!G260</f>
        <v>0.33500000000000002</v>
      </c>
      <c r="F264" s="11"/>
      <c r="G264" s="7">
        <f t="shared" si="38"/>
        <v>6.4911111111111106</v>
      </c>
      <c r="H264" s="7">
        <v>0</v>
      </c>
      <c r="I264" s="7">
        <v>0.37222222222222229</v>
      </c>
      <c r="J264" s="7">
        <v>0</v>
      </c>
      <c r="L264" s="7">
        <f>VartojimasGamyba!H260</f>
        <v>0</v>
      </c>
      <c r="M264" s="15">
        <f t="shared" si="39"/>
        <v>-5.5511151231257827E-17</v>
      </c>
      <c r="N264" s="7">
        <f t="shared" si="40"/>
        <v>-1.3082313010670533E-14</v>
      </c>
      <c r="O264" s="7">
        <f t="shared" si="41"/>
        <v>-1.3082313010670533E-14</v>
      </c>
      <c r="R264" s="7"/>
      <c r="S264" s="47">
        <f t="shared" si="42"/>
        <v>-5.5511151231257827E-17</v>
      </c>
      <c r="T264" s="47">
        <f t="shared" si="43"/>
        <v>0</v>
      </c>
      <c r="U264" s="47">
        <f t="shared" si="44"/>
        <v>235.67000000000002</v>
      </c>
      <c r="V264" s="47">
        <f t="shared" si="45"/>
        <v>123.8</v>
      </c>
      <c r="W264" s="11"/>
    </row>
    <row r="265" spans="1:23" x14ac:dyDescent="0.45">
      <c r="A265" t="s">
        <v>270</v>
      </c>
      <c r="B265">
        <v>262.95999999999998</v>
      </c>
      <c r="D265" s="9" t="str">
        <f>VartojimasGamyba!J261</f>
        <v>2023-09-11-19</v>
      </c>
      <c r="E265" s="8">
        <f>VartojimasGamyba!G261</f>
        <v>0.318</v>
      </c>
      <c r="F265" s="11"/>
      <c r="G265" s="7">
        <f t="shared" si="38"/>
        <v>6.1377777777777771</v>
      </c>
      <c r="H265" s="7">
        <v>0</v>
      </c>
      <c r="I265" s="7">
        <v>0.35333333333333333</v>
      </c>
      <c r="J265" s="7">
        <v>0</v>
      </c>
      <c r="L265" s="7">
        <f>VartojimasGamyba!H261</f>
        <v>0</v>
      </c>
      <c r="M265" s="15">
        <f t="shared" si="39"/>
        <v>0</v>
      </c>
      <c r="N265" s="7">
        <f t="shared" si="40"/>
        <v>0</v>
      </c>
      <c r="O265" s="7">
        <f t="shared" si="41"/>
        <v>0</v>
      </c>
      <c r="R265" s="7"/>
      <c r="S265" s="47">
        <f t="shared" si="42"/>
        <v>0</v>
      </c>
      <c r="T265" s="47">
        <f t="shared" si="43"/>
        <v>0</v>
      </c>
      <c r="U265" s="47">
        <f t="shared" si="44"/>
        <v>363.25</v>
      </c>
      <c r="V265" s="47">
        <f t="shared" si="45"/>
        <v>251.37999999999997</v>
      </c>
      <c r="W265" s="11"/>
    </row>
    <row r="266" spans="1:23" x14ac:dyDescent="0.45">
      <c r="A266" t="s">
        <v>271</v>
      </c>
      <c r="B266">
        <v>468.82</v>
      </c>
      <c r="D266" s="9" t="str">
        <f>VartojimasGamyba!J262</f>
        <v>2023-09-11-20</v>
      </c>
      <c r="E266" s="8">
        <f>VartojimasGamyba!G262</f>
        <v>0.32700000000000001</v>
      </c>
      <c r="F266" s="11"/>
      <c r="G266" s="7">
        <f t="shared" si="38"/>
        <v>5.7744444444444438</v>
      </c>
      <c r="H266" s="7">
        <v>0</v>
      </c>
      <c r="I266" s="7">
        <v>0.3633333333333334</v>
      </c>
      <c r="J266" s="7">
        <v>0</v>
      </c>
      <c r="L266" s="7">
        <f>VartojimasGamyba!H262</f>
        <v>0</v>
      </c>
      <c r="M266" s="15">
        <f t="shared" si="39"/>
        <v>-5.5511151231257827E-17</v>
      </c>
      <c r="N266" s="7">
        <f t="shared" si="40"/>
        <v>-3.1591951277221143E-14</v>
      </c>
      <c r="O266" s="7">
        <f t="shared" si="41"/>
        <v>-3.1591951277221143E-14</v>
      </c>
      <c r="P266" s="7" t="s">
        <v>8873</v>
      </c>
      <c r="R266" s="7"/>
      <c r="S266" s="47">
        <f t="shared" si="42"/>
        <v>-5.5511151231257827E-17</v>
      </c>
      <c r="T266" s="47">
        <f t="shared" si="43"/>
        <v>0</v>
      </c>
      <c r="U266" s="47">
        <f t="shared" si="44"/>
        <v>569.11</v>
      </c>
      <c r="V266" s="47">
        <f t="shared" si="45"/>
        <v>457.24</v>
      </c>
      <c r="W266" s="11"/>
    </row>
    <row r="267" spans="1:23" x14ac:dyDescent="0.45">
      <c r="A267" t="s">
        <v>272</v>
      </c>
      <c r="B267">
        <v>325.08999999999997</v>
      </c>
      <c r="D267" s="9" t="str">
        <f>VartojimasGamyba!J263</f>
        <v>2023-09-11-21</v>
      </c>
      <c r="E267" s="8">
        <f>VartojimasGamyba!G263</f>
        <v>0.21299999999999999</v>
      </c>
      <c r="F267" s="11"/>
      <c r="G267" s="7">
        <f t="shared" si="38"/>
        <v>5.5377777777777775</v>
      </c>
      <c r="H267" s="7">
        <v>0</v>
      </c>
      <c r="I267" s="7">
        <v>0.23666666666666664</v>
      </c>
      <c r="J267" s="7">
        <v>0</v>
      </c>
      <c r="L267" s="7">
        <f>VartojimasGamyba!H263</f>
        <v>0</v>
      </c>
      <c r="M267" s="15">
        <f t="shared" si="39"/>
        <v>2.7755575615628914E-17</v>
      </c>
      <c r="N267" s="7">
        <f t="shared" si="40"/>
        <v>1.1806666755376227E-14</v>
      </c>
      <c r="O267" s="7">
        <f t="shared" si="41"/>
        <v>1.1806666755376227E-14</v>
      </c>
      <c r="P267" s="7">
        <f>SUM(N246:N269)</f>
        <v>-4095.4749180000003</v>
      </c>
      <c r="R267" s="7"/>
      <c r="S267" s="47">
        <f t="shared" si="42"/>
        <v>2.7755575615628914E-17</v>
      </c>
      <c r="T267" s="47">
        <f t="shared" si="43"/>
        <v>0</v>
      </c>
      <c r="U267" s="47">
        <f t="shared" si="44"/>
        <v>425.38</v>
      </c>
      <c r="V267" s="47">
        <f t="shared" si="45"/>
        <v>313.51</v>
      </c>
      <c r="W267" s="11"/>
    </row>
    <row r="268" spans="1:23" x14ac:dyDescent="0.45">
      <c r="A268" t="s">
        <v>273</v>
      </c>
      <c r="B268">
        <v>200.03</v>
      </c>
      <c r="D268" s="9" t="str">
        <f>VartojimasGamyba!J264</f>
        <v>2023-09-11-22</v>
      </c>
      <c r="E268" s="8">
        <f>VartojimasGamyba!G264</f>
        <v>0.25800000000000001</v>
      </c>
      <c r="F268" s="11"/>
      <c r="G268" s="7">
        <f t="shared" si="38"/>
        <v>5.2511111111111104</v>
      </c>
      <c r="H268" s="7">
        <v>0</v>
      </c>
      <c r="I268" s="7">
        <v>0.28666666666666668</v>
      </c>
      <c r="J268" s="7">
        <v>0</v>
      </c>
      <c r="L268" s="7">
        <f>VartojimasGamyba!H264</f>
        <v>0</v>
      </c>
      <c r="M268" s="15">
        <f t="shared" si="39"/>
        <v>0</v>
      </c>
      <c r="N268" s="7">
        <f t="shared" si="40"/>
        <v>0</v>
      </c>
      <c r="O268" s="7">
        <f t="shared" si="41"/>
        <v>0</v>
      </c>
      <c r="P268" s="7" t="s">
        <v>8872</v>
      </c>
      <c r="R268" s="7"/>
      <c r="S268" s="47">
        <f t="shared" si="42"/>
        <v>0</v>
      </c>
      <c r="T268" s="47">
        <f t="shared" si="43"/>
        <v>0</v>
      </c>
      <c r="U268" s="47">
        <f t="shared" si="44"/>
        <v>300.32</v>
      </c>
      <c r="V268" s="47">
        <f t="shared" si="45"/>
        <v>188.45</v>
      </c>
      <c r="W268" s="11"/>
    </row>
    <row r="269" spans="1:23" x14ac:dyDescent="0.45">
      <c r="A269" t="s">
        <v>274</v>
      </c>
      <c r="B269">
        <v>147.24</v>
      </c>
      <c r="D269" s="9" t="str">
        <f>VartojimasGamyba!J265</f>
        <v>2023-09-11-23</v>
      </c>
      <c r="E269" s="8">
        <f>VartojimasGamyba!G265</f>
        <v>0.22600000000000001</v>
      </c>
      <c r="F269" s="11"/>
      <c r="G269" s="7">
        <f t="shared" si="38"/>
        <v>4.9999999999999991</v>
      </c>
      <c r="H269" s="7">
        <v>0</v>
      </c>
      <c r="I269" s="7">
        <v>0.25111111111111112</v>
      </c>
      <c r="J269" s="7">
        <v>0</v>
      </c>
      <c r="L269" s="7">
        <f>VartojimasGamyba!H265</f>
        <v>0</v>
      </c>
      <c r="M269" s="15">
        <f t="shared" si="39"/>
        <v>0</v>
      </c>
      <c r="N269" s="7">
        <f t="shared" si="40"/>
        <v>0</v>
      </c>
      <c r="O269" s="7">
        <f t="shared" si="41"/>
        <v>0</v>
      </c>
      <c r="P269" s="7">
        <f>SUM(O246:O269)</f>
        <v>72.48249199999951</v>
      </c>
      <c r="Q269" s="7">
        <f>SUMPRODUCT(B246:B269,E246:E269)+SUM(E246:E269)*$Z$21-SUMPRODUCT(B246:B269,L246:L269)+SUM(L246:L269)*ABS($Z$20)</f>
        <v>-3615.2447300000008</v>
      </c>
      <c r="R269" s="7"/>
      <c r="S269" s="47">
        <f t="shared" si="42"/>
        <v>0</v>
      </c>
      <c r="T269" s="47">
        <f t="shared" si="43"/>
        <v>0</v>
      </c>
      <c r="U269" s="47">
        <f t="shared" si="44"/>
        <v>247.53000000000003</v>
      </c>
      <c r="V269" s="47">
        <f t="shared" si="45"/>
        <v>135.66</v>
      </c>
      <c r="W269" s="11">
        <f>IF(P269&lt;&gt;Q269,1,0)</f>
        <v>1</v>
      </c>
    </row>
    <row r="270" spans="1:23" x14ac:dyDescent="0.45">
      <c r="A270" t="s">
        <v>275</v>
      </c>
      <c r="B270">
        <v>119.94</v>
      </c>
      <c r="D270" s="1" t="str">
        <f>VartojimasGamyba!J266</f>
        <v>2023-09-12-00</v>
      </c>
      <c r="E270" s="7">
        <f>VartojimasGamyba!G266</f>
        <v>0.125</v>
      </c>
      <c r="F270" s="11"/>
      <c r="G270" s="12">
        <f>G269+H270-I270</f>
        <v>4.8611111111111098</v>
      </c>
      <c r="H270" s="12">
        <v>0</v>
      </c>
      <c r="I270" s="12">
        <v>0.1388888888888889</v>
      </c>
      <c r="J270" s="12">
        <v>0</v>
      </c>
      <c r="K270" s="12"/>
      <c r="L270" s="12">
        <f>VartojimasGamyba!H266</f>
        <v>0</v>
      </c>
      <c r="M270" s="19">
        <f t="shared" si="39"/>
        <v>0</v>
      </c>
      <c r="N270" s="7">
        <f t="shared" si="40"/>
        <v>0</v>
      </c>
      <c r="O270" s="7">
        <f t="shared" si="41"/>
        <v>0</v>
      </c>
      <c r="R270" s="20" t="s">
        <v>8783</v>
      </c>
      <c r="S270" s="47">
        <f t="shared" si="42"/>
        <v>0</v>
      </c>
      <c r="T270" s="47">
        <f t="shared" si="43"/>
        <v>0</v>
      </c>
      <c r="U270" s="47">
        <f t="shared" si="44"/>
        <v>220.23000000000002</v>
      </c>
      <c r="V270" s="47">
        <f t="shared" si="45"/>
        <v>108.36</v>
      </c>
      <c r="W270" s="11"/>
    </row>
    <row r="271" spans="1:23" x14ac:dyDescent="0.45">
      <c r="A271" t="s">
        <v>276</v>
      </c>
      <c r="B271">
        <v>106.23</v>
      </c>
      <c r="D271" s="1" t="str">
        <f>VartojimasGamyba!J267</f>
        <v>2023-09-12-01</v>
      </c>
      <c r="E271" s="7">
        <f>VartojimasGamyba!G267</f>
        <v>0.13800000000000001</v>
      </c>
      <c r="F271" s="11"/>
      <c r="G271" s="12">
        <f t="shared" ref="G271:G293" si="46">G270+H271-I271</f>
        <v>4.7077777777777765</v>
      </c>
      <c r="H271" s="12">
        <v>0</v>
      </c>
      <c r="I271" s="12">
        <v>0.15333333333333335</v>
      </c>
      <c r="J271" s="12">
        <v>0</v>
      </c>
      <c r="K271" s="12"/>
      <c r="L271" s="12">
        <f>VartojimasGamyba!H267</f>
        <v>0</v>
      </c>
      <c r="M271" s="19">
        <f t="shared" si="39"/>
        <v>0</v>
      </c>
      <c r="N271" s="7">
        <f t="shared" si="40"/>
        <v>0</v>
      </c>
      <c r="O271" s="7">
        <f t="shared" si="41"/>
        <v>0</v>
      </c>
      <c r="R271" s="7"/>
      <c r="S271" s="47">
        <f t="shared" si="42"/>
        <v>0</v>
      </c>
      <c r="T271" s="47">
        <f t="shared" si="43"/>
        <v>0</v>
      </c>
      <c r="U271" s="47">
        <f t="shared" si="44"/>
        <v>206.52</v>
      </c>
      <c r="V271" s="47">
        <f t="shared" si="45"/>
        <v>94.65</v>
      </c>
      <c r="W271" s="11"/>
    </row>
    <row r="272" spans="1:23" x14ac:dyDescent="0.45">
      <c r="A272" t="s">
        <v>277</v>
      </c>
      <c r="B272">
        <v>105.06</v>
      </c>
      <c r="D272" s="1" t="str">
        <f>VartojimasGamyba!J268</f>
        <v>2023-09-12-02</v>
      </c>
      <c r="E272" s="7">
        <f>VartojimasGamyba!G268</f>
        <v>0.14499999999999999</v>
      </c>
      <c r="F272" s="11"/>
      <c r="G272" s="12">
        <f t="shared" si="46"/>
        <v>4.5466666666666651</v>
      </c>
      <c r="H272" s="12">
        <v>0</v>
      </c>
      <c r="I272" s="12">
        <v>0.16111111111111109</v>
      </c>
      <c r="J272" s="12">
        <v>0</v>
      </c>
      <c r="K272" s="12"/>
      <c r="L272" s="12">
        <f>VartojimasGamyba!H268</f>
        <v>0</v>
      </c>
      <c r="M272" s="19">
        <f t="shared" si="39"/>
        <v>0</v>
      </c>
      <c r="N272" s="7">
        <f t="shared" si="40"/>
        <v>0</v>
      </c>
      <c r="O272" s="7">
        <f t="shared" si="41"/>
        <v>0</v>
      </c>
      <c r="R272" s="7"/>
      <c r="S272" s="47">
        <f t="shared" si="42"/>
        <v>0</v>
      </c>
      <c r="T272" s="47">
        <f t="shared" si="43"/>
        <v>0</v>
      </c>
      <c r="U272" s="47">
        <f t="shared" si="44"/>
        <v>205.35000000000002</v>
      </c>
      <c r="V272" s="47">
        <f t="shared" si="45"/>
        <v>93.48</v>
      </c>
      <c r="W272" s="11"/>
    </row>
    <row r="273" spans="1:23" x14ac:dyDescent="0.45">
      <c r="A273" t="s">
        <v>278</v>
      </c>
      <c r="B273">
        <v>105.24</v>
      </c>
      <c r="D273" s="1" t="str">
        <f>VartojimasGamyba!J269</f>
        <v>2023-09-12-03</v>
      </c>
      <c r="E273" s="7">
        <f>VartojimasGamyba!G269</f>
        <v>0.19900000000000001</v>
      </c>
      <c r="F273" s="11"/>
      <c r="G273" s="12">
        <f t="shared" si="46"/>
        <v>4.325555555555554</v>
      </c>
      <c r="H273" s="12">
        <v>0</v>
      </c>
      <c r="I273" s="12">
        <v>0.22111111111111112</v>
      </c>
      <c r="J273" s="12">
        <v>0</v>
      </c>
      <c r="K273" s="12"/>
      <c r="L273" s="12">
        <f>VartojimasGamyba!H269</f>
        <v>0</v>
      </c>
      <c r="M273" s="19">
        <f t="shared" si="39"/>
        <v>0</v>
      </c>
      <c r="N273" s="7">
        <f t="shared" si="40"/>
        <v>0</v>
      </c>
      <c r="O273" s="7">
        <f t="shared" si="41"/>
        <v>0</v>
      </c>
      <c r="R273" s="7"/>
      <c r="S273" s="47">
        <f t="shared" si="42"/>
        <v>0</v>
      </c>
      <c r="T273" s="47">
        <f t="shared" si="43"/>
        <v>0</v>
      </c>
      <c r="U273" s="47">
        <f t="shared" si="44"/>
        <v>205.53</v>
      </c>
      <c r="V273" s="47">
        <f t="shared" si="45"/>
        <v>93.66</v>
      </c>
      <c r="W273" s="11"/>
    </row>
    <row r="274" spans="1:23" x14ac:dyDescent="0.45">
      <c r="A274" t="s">
        <v>279</v>
      </c>
      <c r="B274">
        <v>105.07</v>
      </c>
      <c r="D274" s="1" t="str">
        <f>VartojimasGamyba!J270</f>
        <v>2023-09-12-04</v>
      </c>
      <c r="E274" s="7">
        <f>VartojimasGamyba!G270</f>
        <v>0.214</v>
      </c>
      <c r="F274" s="11"/>
      <c r="G274" s="12">
        <f t="shared" si="46"/>
        <v>4.1177777777777766</v>
      </c>
      <c r="H274" s="12">
        <v>0</v>
      </c>
      <c r="I274" s="12">
        <v>0.20777777777777776</v>
      </c>
      <c r="J274" s="12">
        <v>0</v>
      </c>
      <c r="K274" s="12"/>
      <c r="L274" s="12">
        <f>VartojimasGamyba!H270</f>
        <v>2.7E-2</v>
      </c>
      <c r="M274" s="19">
        <f t="shared" si="39"/>
        <v>0</v>
      </c>
      <c r="N274" s="7">
        <f t="shared" si="40"/>
        <v>0</v>
      </c>
      <c r="O274" s="7">
        <f t="shared" si="41"/>
        <v>0</v>
      </c>
      <c r="R274" s="7"/>
      <c r="S274" s="47">
        <f t="shared" si="42"/>
        <v>0</v>
      </c>
      <c r="T274" s="47">
        <f t="shared" si="43"/>
        <v>0</v>
      </c>
      <c r="U274" s="47">
        <f t="shared" si="44"/>
        <v>205.36</v>
      </c>
      <c r="V274" s="47">
        <f t="shared" si="45"/>
        <v>93.49</v>
      </c>
      <c r="W274" s="11"/>
    </row>
    <row r="275" spans="1:23" x14ac:dyDescent="0.45">
      <c r="A275" t="s">
        <v>280</v>
      </c>
      <c r="B275">
        <v>129.43</v>
      </c>
      <c r="D275" s="1" t="str">
        <f>VartojimasGamyba!J271</f>
        <v>2023-09-12-05</v>
      </c>
      <c r="E275" s="7">
        <f>VartojimasGamyba!G271</f>
        <v>7.1999999999999995E-2</v>
      </c>
      <c r="F275" s="11"/>
      <c r="G275" s="12">
        <f t="shared" si="46"/>
        <v>4.1177777777777775</v>
      </c>
      <c r="H275" s="12">
        <v>8.8817841970012523E-16</v>
      </c>
      <c r="I275" s="12">
        <v>0</v>
      </c>
      <c r="J275" s="12">
        <v>0.36899999999999999</v>
      </c>
      <c r="K275" s="12"/>
      <c r="L275" s="12">
        <f>VartojimasGamyba!H271</f>
        <v>0.441</v>
      </c>
      <c r="M275" s="19">
        <f t="shared" si="39"/>
        <v>8.8817841970012523E-16</v>
      </c>
      <c r="N275" s="7">
        <f t="shared" si="40"/>
        <v>-43.486649999999798</v>
      </c>
      <c r="O275" s="7">
        <f t="shared" si="41"/>
        <v>2.0403234657351279E-13</v>
      </c>
      <c r="R275" s="7"/>
      <c r="S275" s="47">
        <f t="shared" si="42"/>
        <v>0.36900000000000088</v>
      </c>
      <c r="T275" s="47">
        <f t="shared" si="43"/>
        <v>0.36899999999999999</v>
      </c>
      <c r="U275" s="47">
        <f t="shared" si="44"/>
        <v>229.72000000000003</v>
      </c>
      <c r="V275" s="47">
        <f t="shared" si="45"/>
        <v>117.85000000000001</v>
      </c>
      <c r="W275" s="11"/>
    </row>
    <row r="276" spans="1:23" x14ac:dyDescent="0.45">
      <c r="A276" t="s">
        <v>281</v>
      </c>
      <c r="B276">
        <v>115.55</v>
      </c>
      <c r="D276" s="1" t="str">
        <f>VartojimasGamyba!J272</f>
        <v>2023-09-12-06</v>
      </c>
      <c r="E276" s="7">
        <f>VartojimasGamyba!G272</f>
        <v>0</v>
      </c>
      <c r="F276" s="11"/>
      <c r="G276" s="12">
        <f t="shared" si="46"/>
        <v>4.1177777777777775</v>
      </c>
      <c r="H276" s="12">
        <v>0</v>
      </c>
      <c r="I276" s="12">
        <v>0</v>
      </c>
      <c r="J276" s="12">
        <v>1.27</v>
      </c>
      <c r="K276" s="12"/>
      <c r="L276" s="12">
        <f>VartojimasGamyba!H272</f>
        <v>1.27</v>
      </c>
      <c r="M276" s="19">
        <f t="shared" si="39"/>
        <v>0</v>
      </c>
      <c r="N276" s="7">
        <f t="shared" si="40"/>
        <v>-132.0419</v>
      </c>
      <c r="O276" s="7">
        <f t="shared" si="41"/>
        <v>0</v>
      </c>
      <c r="R276" s="7"/>
      <c r="S276" s="47">
        <f t="shared" si="42"/>
        <v>1.27</v>
      </c>
      <c r="T276" s="47">
        <f t="shared" si="43"/>
        <v>1.27</v>
      </c>
      <c r="U276" s="47">
        <f t="shared" si="44"/>
        <v>215.84</v>
      </c>
      <c r="V276" s="47">
        <f t="shared" si="45"/>
        <v>103.97</v>
      </c>
      <c r="W276" s="11"/>
    </row>
    <row r="277" spans="1:23" x14ac:dyDescent="0.45">
      <c r="A277" t="s">
        <v>282</v>
      </c>
      <c r="B277">
        <v>151.97</v>
      </c>
      <c r="D277" s="1" t="str">
        <f>VartojimasGamyba!J273</f>
        <v>2023-09-12-07</v>
      </c>
      <c r="E277" s="7">
        <f>VartojimasGamyba!G273</f>
        <v>0</v>
      </c>
      <c r="F277" s="11"/>
      <c r="G277" s="12">
        <f t="shared" si="46"/>
        <v>4.1177777777777775</v>
      </c>
      <c r="H277" s="12">
        <v>0</v>
      </c>
      <c r="I277" s="12">
        <v>0</v>
      </c>
      <c r="J277" s="12">
        <v>2.0009999999999999</v>
      </c>
      <c r="K277" s="12"/>
      <c r="L277" s="12">
        <f>VartojimasGamyba!H273</f>
        <v>2.0009999999999999</v>
      </c>
      <c r="M277" s="19">
        <f t="shared" si="39"/>
        <v>0</v>
      </c>
      <c r="N277" s="7">
        <f t="shared" si="40"/>
        <v>-280.92038999999994</v>
      </c>
      <c r="O277" s="7">
        <f t="shared" si="41"/>
        <v>0</v>
      </c>
      <c r="R277" s="7"/>
      <c r="S277" s="47">
        <f t="shared" si="42"/>
        <v>2.0009999999999999</v>
      </c>
      <c r="T277" s="47">
        <f t="shared" si="43"/>
        <v>2.0009999999999999</v>
      </c>
      <c r="U277" s="47">
        <f t="shared" si="44"/>
        <v>252.26</v>
      </c>
      <c r="V277" s="47">
        <f t="shared" si="45"/>
        <v>140.38999999999999</v>
      </c>
      <c r="W277" s="11"/>
    </row>
    <row r="278" spans="1:23" x14ac:dyDescent="0.45">
      <c r="A278" t="s">
        <v>283</v>
      </c>
      <c r="B278">
        <v>215.3</v>
      </c>
      <c r="D278" s="1" t="str">
        <f>VartojimasGamyba!J274</f>
        <v>2023-09-12-08</v>
      </c>
      <c r="E278" s="7">
        <f>VartojimasGamyba!G274</f>
        <v>0</v>
      </c>
      <c r="F278" s="11"/>
      <c r="G278" s="12">
        <f t="shared" si="46"/>
        <v>4.1177777777777775</v>
      </c>
      <c r="H278" s="12">
        <v>0</v>
      </c>
      <c r="I278" s="12">
        <v>0</v>
      </c>
      <c r="J278" s="12">
        <v>2.6379999999999999</v>
      </c>
      <c r="K278" s="12"/>
      <c r="L278" s="12">
        <f>VartojimasGamyba!H274</f>
        <v>2.6379999999999999</v>
      </c>
      <c r="M278" s="19">
        <f t="shared" si="39"/>
        <v>0</v>
      </c>
      <c r="N278" s="7">
        <f t="shared" si="40"/>
        <v>-537.41336000000001</v>
      </c>
      <c r="O278" s="7">
        <f t="shared" si="41"/>
        <v>0</v>
      </c>
      <c r="R278" s="7"/>
      <c r="S278" s="47">
        <f t="shared" si="42"/>
        <v>2.6379999999999999</v>
      </c>
      <c r="T278" s="47">
        <f t="shared" si="43"/>
        <v>2.6379999999999999</v>
      </c>
      <c r="U278" s="47">
        <f t="shared" si="44"/>
        <v>315.59000000000003</v>
      </c>
      <c r="V278" s="47">
        <f t="shared" si="45"/>
        <v>203.72</v>
      </c>
      <c r="W278" s="11"/>
    </row>
    <row r="279" spans="1:23" x14ac:dyDescent="0.45">
      <c r="A279" t="s">
        <v>284</v>
      </c>
      <c r="B279">
        <v>146.38999999999999</v>
      </c>
      <c r="D279" s="1" t="str">
        <f>VartojimasGamyba!J275</f>
        <v>2023-09-12-09</v>
      </c>
      <c r="E279" s="7">
        <f>VartojimasGamyba!G275</f>
        <v>0</v>
      </c>
      <c r="F279" s="11"/>
      <c r="G279" s="12">
        <f t="shared" si="46"/>
        <v>4.1177777777777775</v>
      </c>
      <c r="H279" s="12">
        <v>2.2204460492503131E-16</v>
      </c>
      <c r="I279" s="12">
        <v>0</v>
      </c>
      <c r="J279" s="12">
        <v>3.1480000000000001</v>
      </c>
      <c r="K279" s="12"/>
      <c r="L279" s="12">
        <f>VartojimasGamyba!H275</f>
        <v>3.1480000000000001</v>
      </c>
      <c r="M279" s="19">
        <f t="shared" si="39"/>
        <v>0</v>
      </c>
      <c r="N279" s="7">
        <f t="shared" si="40"/>
        <v>-424.38187999999991</v>
      </c>
      <c r="O279" s="7">
        <f t="shared" si="41"/>
        <v>0</v>
      </c>
      <c r="R279" s="7"/>
      <c r="S279" s="47">
        <f t="shared" si="42"/>
        <v>3.1480000000000001</v>
      </c>
      <c r="T279" s="47">
        <f t="shared" si="43"/>
        <v>3.1480000000000001</v>
      </c>
      <c r="U279" s="47">
        <f t="shared" si="44"/>
        <v>246.68</v>
      </c>
      <c r="V279" s="47">
        <f t="shared" si="45"/>
        <v>134.80999999999997</v>
      </c>
      <c r="W279" s="11"/>
    </row>
    <row r="280" spans="1:23" x14ac:dyDescent="0.45">
      <c r="A280" t="s">
        <v>285</v>
      </c>
      <c r="B280">
        <v>123.22</v>
      </c>
      <c r="D280" s="1" t="str">
        <f>VartojimasGamyba!J276</f>
        <v>2023-09-12-10</v>
      </c>
      <c r="E280" s="7">
        <f>VartojimasGamyba!G276</f>
        <v>0.27200000000000002</v>
      </c>
      <c r="F280" s="11"/>
      <c r="G280" s="12">
        <f t="shared" si="46"/>
        <v>4.1177777777777775</v>
      </c>
      <c r="H280" s="12">
        <v>0</v>
      </c>
      <c r="I280" s="12">
        <v>0</v>
      </c>
      <c r="J280" s="12">
        <v>2.3179999999999996</v>
      </c>
      <c r="K280" s="12"/>
      <c r="L280" s="12">
        <f>VartojimasGamyba!H276</f>
        <v>2.59</v>
      </c>
      <c r="M280" s="19">
        <f t="shared" si="39"/>
        <v>0</v>
      </c>
      <c r="N280" s="7">
        <f t="shared" si="40"/>
        <v>-258.78151999999994</v>
      </c>
      <c r="O280" s="7">
        <f t="shared" si="41"/>
        <v>0</v>
      </c>
      <c r="R280" s="7"/>
      <c r="S280" s="47">
        <f t="shared" si="42"/>
        <v>2.3179999999999996</v>
      </c>
      <c r="T280" s="47">
        <f t="shared" si="43"/>
        <v>2.3179999999999996</v>
      </c>
      <c r="U280" s="47">
        <f t="shared" si="44"/>
        <v>223.51</v>
      </c>
      <c r="V280" s="47">
        <f t="shared" si="45"/>
        <v>111.64</v>
      </c>
      <c r="W280" s="11"/>
    </row>
    <row r="281" spans="1:23" x14ac:dyDescent="0.45">
      <c r="A281" t="s">
        <v>286</v>
      </c>
      <c r="B281">
        <v>108.44</v>
      </c>
      <c r="D281" s="1" t="str">
        <f>VartojimasGamyba!J277</f>
        <v>2023-09-12-11</v>
      </c>
      <c r="E281" s="7">
        <f>VartojimasGamyba!G277</f>
        <v>0</v>
      </c>
      <c r="F281" s="11"/>
      <c r="G281" s="12">
        <f t="shared" si="46"/>
        <v>4.1895555555555557</v>
      </c>
      <c r="H281" s="12">
        <v>7.1777777777777718E-2</v>
      </c>
      <c r="I281" s="12">
        <v>0</v>
      </c>
      <c r="J281" s="12">
        <v>2.8532222222222221</v>
      </c>
      <c r="K281" s="12"/>
      <c r="L281" s="12">
        <f>VartojimasGamyba!H277</f>
        <v>2.9249999999999998</v>
      </c>
      <c r="M281" s="19">
        <f t="shared" si="39"/>
        <v>0</v>
      </c>
      <c r="N281" s="7">
        <f t="shared" si="40"/>
        <v>-276.36310444444445</v>
      </c>
      <c r="O281" s="7">
        <f t="shared" si="41"/>
        <v>0</v>
      </c>
      <c r="R281" s="7"/>
      <c r="S281" s="47">
        <f t="shared" si="42"/>
        <v>2.9249999999999998</v>
      </c>
      <c r="T281" s="47">
        <f t="shared" si="43"/>
        <v>2.9249999999999998</v>
      </c>
      <c r="U281" s="47">
        <f t="shared" si="44"/>
        <v>208.73000000000002</v>
      </c>
      <c r="V281" s="47">
        <f t="shared" si="45"/>
        <v>96.86</v>
      </c>
      <c r="W281" s="11"/>
    </row>
    <row r="282" spans="1:23" x14ac:dyDescent="0.45">
      <c r="A282" t="s">
        <v>287</v>
      </c>
      <c r="B282">
        <v>200</v>
      </c>
      <c r="D282" s="1" t="str">
        <f>VartojimasGamyba!J278</f>
        <v>2023-09-12-12</v>
      </c>
      <c r="E282" s="7">
        <f>VartojimasGamyba!G278</f>
        <v>0</v>
      </c>
      <c r="F282" s="11"/>
      <c r="G282" s="12">
        <f t="shared" si="46"/>
        <v>4.1895555555555557</v>
      </c>
      <c r="H282" s="12">
        <v>0</v>
      </c>
      <c r="I282" s="12">
        <v>0</v>
      </c>
      <c r="J282" s="12">
        <v>2.528</v>
      </c>
      <c r="K282" s="12"/>
      <c r="L282" s="12">
        <f>VartojimasGamyba!H278</f>
        <v>2.528</v>
      </c>
      <c r="M282" s="19">
        <f t="shared" si="39"/>
        <v>0</v>
      </c>
      <c r="N282" s="7">
        <f t="shared" si="40"/>
        <v>-476.32575999999995</v>
      </c>
      <c r="O282" s="7">
        <f t="shared" si="41"/>
        <v>0</v>
      </c>
      <c r="R282" s="7"/>
      <c r="S282" s="47">
        <f t="shared" si="42"/>
        <v>2.528</v>
      </c>
      <c r="T282" s="47">
        <f t="shared" si="43"/>
        <v>2.528</v>
      </c>
      <c r="U282" s="47">
        <f t="shared" si="44"/>
        <v>300.29000000000002</v>
      </c>
      <c r="V282" s="47">
        <f t="shared" si="45"/>
        <v>188.42</v>
      </c>
      <c r="W282" s="11"/>
    </row>
    <row r="283" spans="1:23" x14ac:dyDescent="0.45">
      <c r="A283" t="s">
        <v>288</v>
      </c>
      <c r="B283">
        <v>96.52</v>
      </c>
      <c r="D283" s="1" t="str">
        <f>VartojimasGamyba!J279</f>
        <v>2023-09-12-13</v>
      </c>
      <c r="E283" s="7">
        <f>VartojimasGamyba!G279</f>
        <v>0</v>
      </c>
      <c r="F283" s="11"/>
      <c r="G283" s="12">
        <f t="shared" si="46"/>
        <v>6.1275555555555563</v>
      </c>
      <c r="H283" s="12">
        <v>1.9380000000000006</v>
      </c>
      <c r="I283" s="12">
        <v>0</v>
      </c>
      <c r="J283" s="12">
        <v>0</v>
      </c>
      <c r="K283" s="12"/>
      <c r="L283" s="12">
        <f>VartojimasGamyba!H279</f>
        <v>1.9379999999999999</v>
      </c>
      <c r="M283" s="19">
        <f t="shared" si="39"/>
        <v>0</v>
      </c>
      <c r="N283" s="7">
        <f t="shared" si="40"/>
        <v>0</v>
      </c>
      <c r="O283" s="7">
        <f t="shared" si="41"/>
        <v>0</v>
      </c>
      <c r="R283" s="7"/>
      <c r="S283" s="47">
        <f t="shared" si="42"/>
        <v>1.9379999999999999</v>
      </c>
      <c r="T283" s="47">
        <f t="shared" si="43"/>
        <v>1.9379999999999999</v>
      </c>
      <c r="U283" s="47">
        <f t="shared" si="44"/>
        <v>196.81</v>
      </c>
      <c r="V283" s="47">
        <f t="shared" si="45"/>
        <v>84.94</v>
      </c>
      <c r="W283" s="11"/>
    </row>
    <row r="284" spans="1:23" x14ac:dyDescent="0.45">
      <c r="A284" t="s">
        <v>289</v>
      </c>
      <c r="B284">
        <v>93.86</v>
      </c>
      <c r="D284" s="1" t="str">
        <f>VartojimasGamyba!J280</f>
        <v>2023-09-12-14</v>
      </c>
      <c r="E284" s="7">
        <f>VartojimasGamyba!G280</f>
        <v>0</v>
      </c>
      <c r="F284" s="11"/>
      <c r="G284" s="12">
        <f t="shared" si="46"/>
        <v>7.2355555555555569</v>
      </c>
      <c r="H284" s="12">
        <v>1.1080000000000001</v>
      </c>
      <c r="I284" s="12">
        <v>0</v>
      </c>
      <c r="J284" s="12">
        <v>0</v>
      </c>
      <c r="K284" s="12"/>
      <c r="L284" s="12">
        <f>VartojimasGamyba!H280</f>
        <v>1.1080000000000001</v>
      </c>
      <c r="M284" s="19">
        <f t="shared" si="39"/>
        <v>0</v>
      </c>
      <c r="N284" s="7">
        <f t="shared" si="40"/>
        <v>0</v>
      </c>
      <c r="O284" s="7">
        <f t="shared" si="41"/>
        <v>0</v>
      </c>
      <c r="R284" s="7"/>
      <c r="S284" s="47">
        <f t="shared" si="42"/>
        <v>1.1080000000000001</v>
      </c>
      <c r="T284" s="47">
        <f t="shared" si="43"/>
        <v>1.1080000000000001</v>
      </c>
      <c r="U284" s="47">
        <f t="shared" si="44"/>
        <v>194.15</v>
      </c>
      <c r="V284" s="47">
        <f t="shared" si="45"/>
        <v>82.28</v>
      </c>
      <c r="W284" s="11"/>
    </row>
    <row r="285" spans="1:23" x14ac:dyDescent="0.45">
      <c r="A285" t="s">
        <v>290</v>
      </c>
      <c r="B285">
        <v>200</v>
      </c>
      <c r="D285" s="1" t="str">
        <f>VartojimasGamyba!J281</f>
        <v>2023-09-12-15</v>
      </c>
      <c r="E285" s="7">
        <f>VartojimasGamyba!G281</f>
        <v>2.1000000000000001E-2</v>
      </c>
      <c r="F285" s="11"/>
      <c r="G285" s="12">
        <f t="shared" si="46"/>
        <v>7.2355555555555569</v>
      </c>
      <c r="H285" s="12">
        <v>0</v>
      </c>
      <c r="I285" s="12">
        <v>0</v>
      </c>
      <c r="J285" s="12">
        <v>0.32699999999999996</v>
      </c>
      <c r="K285" s="12"/>
      <c r="L285" s="12">
        <f>VartojimasGamyba!H281</f>
        <v>0.34799999999999998</v>
      </c>
      <c r="M285" s="19">
        <f t="shared" si="39"/>
        <v>0</v>
      </c>
      <c r="N285" s="7">
        <f t="shared" si="40"/>
        <v>-61.613339999999987</v>
      </c>
      <c r="O285" s="7">
        <f t="shared" si="41"/>
        <v>0</v>
      </c>
      <c r="R285" s="7"/>
      <c r="S285" s="47">
        <f t="shared" si="42"/>
        <v>0.32699999999999996</v>
      </c>
      <c r="T285" s="47">
        <f t="shared" si="43"/>
        <v>0.32699999999999996</v>
      </c>
      <c r="U285" s="47">
        <f t="shared" si="44"/>
        <v>300.29000000000002</v>
      </c>
      <c r="V285" s="47">
        <f t="shared" si="45"/>
        <v>188.42</v>
      </c>
      <c r="W285" s="11"/>
    </row>
    <row r="286" spans="1:23" x14ac:dyDescent="0.45">
      <c r="A286" t="s">
        <v>291</v>
      </c>
      <c r="B286">
        <v>200.07</v>
      </c>
      <c r="D286" s="1" t="str">
        <f>VartojimasGamyba!J282</f>
        <v>2023-09-12-16</v>
      </c>
      <c r="E286" s="7">
        <f>VartojimasGamyba!G282</f>
        <v>0.222</v>
      </c>
      <c r="F286" s="11"/>
      <c r="G286" s="12">
        <f t="shared" si="46"/>
        <v>7.0355555555555567</v>
      </c>
      <c r="H286" s="12">
        <v>0</v>
      </c>
      <c r="I286" s="12">
        <v>0.2</v>
      </c>
      <c r="J286" s="12">
        <v>0</v>
      </c>
      <c r="K286" s="12"/>
      <c r="L286" s="12">
        <f>VartojimasGamyba!H282</f>
        <v>4.2000000000000003E-2</v>
      </c>
      <c r="M286" s="19">
        <f t="shared" si="39"/>
        <v>0</v>
      </c>
      <c r="N286" s="7">
        <f t="shared" si="40"/>
        <v>0</v>
      </c>
      <c r="O286" s="7">
        <f t="shared" si="41"/>
        <v>0</v>
      </c>
      <c r="R286" s="7"/>
      <c r="S286" s="47">
        <f t="shared" si="42"/>
        <v>0</v>
      </c>
      <c r="T286" s="47">
        <f t="shared" si="43"/>
        <v>0</v>
      </c>
      <c r="U286" s="47">
        <f t="shared" si="44"/>
        <v>300.36</v>
      </c>
      <c r="V286" s="47">
        <f t="shared" si="45"/>
        <v>188.48999999999998</v>
      </c>
      <c r="W286" s="11"/>
    </row>
    <row r="287" spans="1:23" x14ac:dyDescent="0.45">
      <c r="A287" t="s">
        <v>292</v>
      </c>
      <c r="B287">
        <v>200.09</v>
      </c>
      <c r="D287" s="1" t="str">
        <f>VartojimasGamyba!J283</f>
        <v>2023-09-12-17</v>
      </c>
      <c r="E287" s="7">
        <f>VartojimasGamyba!G283</f>
        <v>0.36499999999999999</v>
      </c>
      <c r="F287" s="11"/>
      <c r="G287" s="12">
        <f t="shared" si="46"/>
        <v>6.6300000000000008</v>
      </c>
      <c r="H287" s="12">
        <v>0</v>
      </c>
      <c r="I287" s="12">
        <v>0.40555555555555556</v>
      </c>
      <c r="J287" s="12">
        <v>0</v>
      </c>
      <c r="K287" s="12"/>
      <c r="L287" s="12">
        <f>VartojimasGamyba!H283</f>
        <v>0</v>
      </c>
      <c r="M287" s="19">
        <f t="shared" si="39"/>
        <v>0</v>
      </c>
      <c r="N287" s="7">
        <f t="shared" si="40"/>
        <v>0</v>
      </c>
      <c r="O287" s="7">
        <f t="shared" si="41"/>
        <v>0</v>
      </c>
      <c r="R287" s="7"/>
      <c r="S287" s="47">
        <f t="shared" si="42"/>
        <v>0</v>
      </c>
      <c r="T287" s="47">
        <f t="shared" si="43"/>
        <v>0</v>
      </c>
      <c r="U287" s="47">
        <f t="shared" si="44"/>
        <v>300.38</v>
      </c>
      <c r="V287" s="47">
        <f t="shared" si="45"/>
        <v>188.51</v>
      </c>
      <c r="W287" s="11"/>
    </row>
    <row r="288" spans="1:23" x14ac:dyDescent="0.45">
      <c r="A288" t="s">
        <v>293</v>
      </c>
      <c r="B288">
        <v>200.03</v>
      </c>
      <c r="D288" s="1" t="str">
        <f>VartojimasGamyba!J284</f>
        <v>2023-09-12-18</v>
      </c>
      <c r="E288" s="7">
        <f>VartojimasGamyba!G284</f>
        <v>0.32</v>
      </c>
      <c r="F288" s="11"/>
      <c r="G288" s="12">
        <f t="shared" si="46"/>
        <v>6.2744444444444456</v>
      </c>
      <c r="H288" s="12">
        <v>0</v>
      </c>
      <c r="I288" s="12">
        <v>0.35555555555555557</v>
      </c>
      <c r="J288" s="12">
        <v>0</v>
      </c>
      <c r="K288" s="12"/>
      <c r="L288" s="12">
        <f>VartojimasGamyba!H284</f>
        <v>0</v>
      </c>
      <c r="M288" s="19">
        <f t="shared" si="39"/>
        <v>0</v>
      </c>
      <c r="N288" s="7">
        <f t="shared" si="40"/>
        <v>0</v>
      </c>
      <c r="O288" s="7">
        <f t="shared" si="41"/>
        <v>0</v>
      </c>
      <c r="R288" s="7"/>
      <c r="S288" s="47">
        <f t="shared" si="42"/>
        <v>0</v>
      </c>
      <c r="T288" s="47">
        <f t="shared" si="43"/>
        <v>0</v>
      </c>
      <c r="U288" s="47">
        <f t="shared" si="44"/>
        <v>300.32</v>
      </c>
      <c r="V288" s="47">
        <f t="shared" si="45"/>
        <v>188.45</v>
      </c>
      <c r="W288" s="11"/>
    </row>
    <row r="289" spans="1:23" x14ac:dyDescent="0.45">
      <c r="A289" t="s">
        <v>294</v>
      </c>
      <c r="B289">
        <v>187.01</v>
      </c>
      <c r="D289" s="1" t="str">
        <f>VartojimasGamyba!J285</f>
        <v>2023-09-12-19</v>
      </c>
      <c r="E289" s="7">
        <f>VartojimasGamyba!G285</f>
        <v>0.40500000000000003</v>
      </c>
      <c r="F289" s="11"/>
      <c r="G289" s="12">
        <f t="shared" si="46"/>
        <v>5.8244444444444454</v>
      </c>
      <c r="H289" s="12">
        <v>0</v>
      </c>
      <c r="I289" s="12">
        <v>0.45000000000000007</v>
      </c>
      <c r="J289" s="12">
        <v>0</v>
      </c>
      <c r="K289" s="12"/>
      <c r="L289" s="12">
        <f>VartojimasGamyba!H285</f>
        <v>0</v>
      </c>
      <c r="M289" s="19">
        <f t="shared" si="39"/>
        <v>-5.5511151231257827E-17</v>
      </c>
      <c r="N289" s="7">
        <f t="shared" si="40"/>
        <v>-1.5948353748740374E-14</v>
      </c>
      <c r="O289" s="7">
        <f t="shared" si="41"/>
        <v>-1.5948353748740374E-14</v>
      </c>
      <c r="R289" s="7"/>
      <c r="S289" s="47">
        <f t="shared" si="42"/>
        <v>-5.5511151231257827E-17</v>
      </c>
      <c r="T289" s="47">
        <f t="shared" si="43"/>
        <v>0</v>
      </c>
      <c r="U289" s="47">
        <f t="shared" si="44"/>
        <v>287.3</v>
      </c>
      <c r="V289" s="47">
        <f t="shared" si="45"/>
        <v>175.42999999999998</v>
      </c>
      <c r="W289" s="11"/>
    </row>
    <row r="290" spans="1:23" x14ac:dyDescent="0.45">
      <c r="A290" t="s">
        <v>295</v>
      </c>
      <c r="B290">
        <v>276.95999999999998</v>
      </c>
      <c r="D290" s="1" t="str">
        <f>VartojimasGamyba!J286</f>
        <v>2023-09-12-20</v>
      </c>
      <c r="E290" s="7">
        <f>VartojimasGamyba!G286</f>
        <v>0.27200000000000002</v>
      </c>
      <c r="F290" s="11"/>
      <c r="G290" s="12">
        <f t="shared" si="46"/>
        <v>5.522222222222223</v>
      </c>
      <c r="H290" s="12">
        <v>0</v>
      </c>
      <c r="I290" s="12">
        <v>0.30222222222222228</v>
      </c>
      <c r="J290" s="12">
        <v>0</v>
      </c>
      <c r="K290" s="12"/>
      <c r="L290" s="12">
        <f>VartojimasGamyba!H286</f>
        <v>0</v>
      </c>
      <c r="M290" s="19">
        <f t="shared" si="39"/>
        <v>-5.5511151231257827E-17</v>
      </c>
      <c r="N290" s="7">
        <f t="shared" si="40"/>
        <v>-2.0941581801992015E-14</v>
      </c>
      <c r="O290" s="7">
        <f t="shared" si="41"/>
        <v>-2.0941581801992015E-14</v>
      </c>
      <c r="P290" s="7" t="s">
        <v>8873</v>
      </c>
      <c r="R290" s="7"/>
      <c r="S290" s="47">
        <f t="shared" si="42"/>
        <v>-5.5511151231257827E-17</v>
      </c>
      <c r="T290" s="47">
        <f t="shared" si="43"/>
        <v>0</v>
      </c>
      <c r="U290" s="47">
        <f t="shared" si="44"/>
        <v>377.25</v>
      </c>
      <c r="V290" s="47">
        <f t="shared" si="45"/>
        <v>265.38</v>
      </c>
      <c r="W290" s="11"/>
    </row>
    <row r="291" spans="1:23" x14ac:dyDescent="0.45">
      <c r="A291" t="s">
        <v>296</v>
      </c>
      <c r="B291">
        <v>184.4</v>
      </c>
      <c r="D291" s="1" t="str">
        <f>VartojimasGamyba!J287</f>
        <v>2023-09-12-21</v>
      </c>
      <c r="E291" s="7">
        <f>VartojimasGamyba!G287</f>
        <v>0.152</v>
      </c>
      <c r="F291" s="11"/>
      <c r="G291" s="12">
        <f t="shared" si="46"/>
        <v>5.3533333333333344</v>
      </c>
      <c r="H291" s="12">
        <v>0</v>
      </c>
      <c r="I291" s="12">
        <v>0.16888888888888889</v>
      </c>
      <c r="J291" s="12">
        <v>0</v>
      </c>
      <c r="K291" s="12"/>
      <c r="L291" s="12">
        <f>VartojimasGamyba!H287</f>
        <v>0</v>
      </c>
      <c r="M291" s="19">
        <f t="shared" si="39"/>
        <v>0</v>
      </c>
      <c r="N291" s="7">
        <f t="shared" si="40"/>
        <v>0</v>
      </c>
      <c r="O291" s="7">
        <f t="shared" si="41"/>
        <v>0</v>
      </c>
      <c r="P291" s="7">
        <f>SUM(N270:N293)</f>
        <v>-2491.3279044444439</v>
      </c>
      <c r="R291" s="7"/>
      <c r="S291" s="47">
        <f t="shared" si="42"/>
        <v>0</v>
      </c>
      <c r="T291" s="47">
        <f t="shared" si="43"/>
        <v>0</v>
      </c>
      <c r="U291" s="47">
        <f t="shared" si="44"/>
        <v>284.69</v>
      </c>
      <c r="V291" s="47">
        <f t="shared" si="45"/>
        <v>172.82</v>
      </c>
      <c r="W291" s="11"/>
    </row>
    <row r="292" spans="1:23" x14ac:dyDescent="0.45">
      <c r="A292" t="s">
        <v>297</v>
      </c>
      <c r="B292">
        <v>136.62</v>
      </c>
      <c r="D292" s="1" t="str">
        <f>VartojimasGamyba!J288</f>
        <v>2023-09-12-22</v>
      </c>
      <c r="E292" s="7">
        <f>VartojimasGamyba!G288</f>
        <v>0.13800000000000001</v>
      </c>
      <c r="F292" s="11"/>
      <c r="G292" s="12">
        <f t="shared" si="46"/>
        <v>5.2000000000000011</v>
      </c>
      <c r="H292" s="12">
        <v>0</v>
      </c>
      <c r="I292" s="12">
        <v>0.15333333333333335</v>
      </c>
      <c r="J292" s="12">
        <v>0</v>
      </c>
      <c r="K292" s="12"/>
      <c r="L292" s="12">
        <f>VartojimasGamyba!H288</f>
        <v>0</v>
      </c>
      <c r="M292" s="19">
        <f t="shared" si="39"/>
        <v>0</v>
      </c>
      <c r="N292" s="7">
        <f t="shared" si="40"/>
        <v>0</v>
      </c>
      <c r="O292" s="7">
        <f t="shared" si="41"/>
        <v>0</v>
      </c>
      <c r="P292" s="7" t="s">
        <v>8872</v>
      </c>
      <c r="R292" s="7"/>
      <c r="S292" s="47">
        <f t="shared" si="42"/>
        <v>0</v>
      </c>
      <c r="T292" s="47">
        <f t="shared" si="43"/>
        <v>0</v>
      </c>
      <c r="U292" s="47">
        <f t="shared" si="44"/>
        <v>236.91000000000003</v>
      </c>
      <c r="V292" s="47">
        <f t="shared" si="45"/>
        <v>125.04</v>
      </c>
      <c r="W292" s="11"/>
    </row>
    <row r="293" spans="1:23" x14ac:dyDescent="0.45">
      <c r="A293" t="s">
        <v>298</v>
      </c>
      <c r="B293">
        <v>115.55</v>
      </c>
      <c r="D293" s="1" t="str">
        <f>VartojimasGamyba!J289</f>
        <v>2023-09-12-23</v>
      </c>
      <c r="E293" s="7">
        <f>VartojimasGamyba!G289</f>
        <v>0.18</v>
      </c>
      <c r="F293" s="11"/>
      <c r="G293" s="12">
        <f t="shared" si="46"/>
        <v>5.0000000000000009</v>
      </c>
      <c r="H293" s="12">
        <v>0</v>
      </c>
      <c r="I293" s="12">
        <v>0.2</v>
      </c>
      <c r="J293" s="12">
        <v>0</v>
      </c>
      <c r="K293" s="12"/>
      <c r="L293" s="12">
        <f>VartojimasGamyba!H289</f>
        <v>0</v>
      </c>
      <c r="M293" s="19">
        <f t="shared" si="39"/>
        <v>-2.7755575615628914E-17</v>
      </c>
      <c r="N293" s="7">
        <f t="shared" si="40"/>
        <v>-5.9907634408773448E-15</v>
      </c>
      <c r="O293" s="7">
        <f t="shared" si="41"/>
        <v>-5.9907634408773448E-15</v>
      </c>
      <c r="P293" s="7">
        <f>SUM(O270:O293)</f>
        <v>1.6115164758190304E-13</v>
      </c>
      <c r="Q293" s="7">
        <f>SUMPRODUCT(B270:B293,E270:E293)-SUMPRODUCT(B270:B293,L270:L293)</f>
        <v>-2514.9754900000003</v>
      </c>
      <c r="R293" s="7"/>
      <c r="S293" s="47">
        <f t="shared" si="42"/>
        <v>-2.7755575615628914E-17</v>
      </c>
      <c r="T293" s="47">
        <f t="shared" si="43"/>
        <v>0</v>
      </c>
      <c r="U293" s="47">
        <f t="shared" si="44"/>
        <v>215.84</v>
      </c>
      <c r="V293" s="47">
        <f t="shared" si="45"/>
        <v>103.97</v>
      </c>
      <c r="W293" s="11">
        <f>IF(P293&lt;&gt;Q293,1,0)</f>
        <v>1</v>
      </c>
    </row>
    <row r="294" spans="1:23" x14ac:dyDescent="0.45">
      <c r="A294" t="s">
        <v>299</v>
      </c>
      <c r="B294">
        <v>93.77</v>
      </c>
      <c r="D294" s="9" t="str">
        <f>VartojimasGamyba!J290</f>
        <v>2023-09-13-00</v>
      </c>
      <c r="E294" s="8">
        <f>VartojimasGamyba!G290</f>
        <v>9.0999999999999998E-2</v>
      </c>
      <c r="F294" s="11"/>
      <c r="G294" s="7">
        <f>G293+H294-I294</f>
        <v>4.8988888888888891</v>
      </c>
      <c r="H294" s="7">
        <v>0</v>
      </c>
      <c r="I294" s="7">
        <v>0.101111111111112</v>
      </c>
      <c r="J294" s="7">
        <v>0</v>
      </c>
      <c r="L294" s="7">
        <f>VartojimasGamyba!H290</f>
        <v>0</v>
      </c>
      <c r="M294" s="15">
        <f t="shared" si="39"/>
        <v>-8.0491169285323849E-16</v>
      </c>
      <c r="N294" s="7">
        <f t="shared" si="40"/>
        <v>-1.5620116311509946E-13</v>
      </c>
      <c r="O294" s="7">
        <f t="shared" si="41"/>
        <v>-1.5620116311509946E-13</v>
      </c>
      <c r="R294" s="20" t="s">
        <v>8783</v>
      </c>
      <c r="S294" s="47">
        <f t="shared" si="42"/>
        <v>-8.0491169285323849E-16</v>
      </c>
      <c r="T294" s="47">
        <f t="shared" si="43"/>
        <v>0</v>
      </c>
      <c r="U294" s="47">
        <f t="shared" si="44"/>
        <v>194.06</v>
      </c>
      <c r="V294" s="47">
        <f t="shared" si="45"/>
        <v>82.19</v>
      </c>
      <c r="W294" s="11"/>
    </row>
    <row r="295" spans="1:23" x14ac:dyDescent="0.45">
      <c r="A295" t="s">
        <v>300</v>
      </c>
      <c r="B295">
        <v>106.45</v>
      </c>
      <c r="D295" s="9" t="str">
        <f>VartojimasGamyba!J291</f>
        <v>2023-09-13-01</v>
      </c>
      <c r="E295" s="8">
        <f>VartojimasGamyba!G291</f>
        <v>0.15</v>
      </c>
      <c r="F295" s="11"/>
      <c r="G295" s="7">
        <f t="shared" ref="G295:G317" si="47">G294+H295-I295</f>
        <v>4.7322222222222221</v>
      </c>
      <c r="H295" s="7">
        <v>0</v>
      </c>
      <c r="I295" s="7">
        <v>0.16666666666666666</v>
      </c>
      <c r="J295" s="7">
        <v>0</v>
      </c>
      <c r="L295" s="7">
        <f>VartojimasGamyba!H291</f>
        <v>0</v>
      </c>
      <c r="M295" s="15">
        <f t="shared" si="39"/>
        <v>0</v>
      </c>
      <c r="N295" s="7">
        <f t="shared" si="40"/>
        <v>0</v>
      </c>
      <c r="O295" s="7">
        <f t="shared" si="41"/>
        <v>0</v>
      </c>
      <c r="R295" s="7"/>
      <c r="S295" s="47">
        <f t="shared" si="42"/>
        <v>0</v>
      </c>
      <c r="T295" s="47">
        <f t="shared" si="43"/>
        <v>0</v>
      </c>
      <c r="U295" s="47">
        <f t="shared" si="44"/>
        <v>206.74</v>
      </c>
      <c r="V295" s="47">
        <f t="shared" si="45"/>
        <v>94.87</v>
      </c>
      <c r="W295" s="11"/>
    </row>
    <row r="296" spans="1:23" x14ac:dyDescent="0.45">
      <c r="A296" t="s">
        <v>301</v>
      </c>
      <c r="B296">
        <v>99.9</v>
      </c>
      <c r="D296" s="9" t="str">
        <f>VartojimasGamyba!J292</f>
        <v>2023-09-13-02</v>
      </c>
      <c r="E296" s="8">
        <f>VartojimasGamyba!G292</f>
        <v>0.15</v>
      </c>
      <c r="F296" s="11"/>
      <c r="G296" s="7">
        <f t="shared" si="47"/>
        <v>4.5655555555555551</v>
      </c>
      <c r="H296" s="7">
        <v>0</v>
      </c>
      <c r="I296" s="7">
        <v>0.16666666666666666</v>
      </c>
      <c r="J296" s="7">
        <v>0</v>
      </c>
      <c r="L296" s="7">
        <f>VartojimasGamyba!H292</f>
        <v>0</v>
      </c>
      <c r="M296" s="15">
        <f t="shared" si="39"/>
        <v>0</v>
      </c>
      <c r="N296" s="7">
        <f t="shared" si="40"/>
        <v>0</v>
      </c>
      <c r="O296" s="7">
        <f t="shared" si="41"/>
        <v>0</v>
      </c>
      <c r="R296" s="7"/>
      <c r="S296" s="47">
        <f t="shared" si="42"/>
        <v>0</v>
      </c>
      <c r="T296" s="47">
        <f t="shared" si="43"/>
        <v>0</v>
      </c>
      <c r="U296" s="47">
        <f t="shared" si="44"/>
        <v>200.19</v>
      </c>
      <c r="V296" s="47">
        <f t="shared" si="45"/>
        <v>88.320000000000007</v>
      </c>
      <c r="W296" s="11"/>
    </row>
    <row r="297" spans="1:23" x14ac:dyDescent="0.45">
      <c r="A297" t="s">
        <v>302</v>
      </c>
      <c r="B297">
        <v>100.48</v>
      </c>
      <c r="D297" s="9" t="str">
        <f>VartojimasGamyba!J293</f>
        <v>2023-09-13-03</v>
      </c>
      <c r="E297" s="8">
        <f>VartojimasGamyba!G293</f>
        <v>0.33</v>
      </c>
      <c r="F297" s="11"/>
      <c r="G297" s="7">
        <f t="shared" si="47"/>
        <v>4.198888888888888</v>
      </c>
      <c r="H297" s="7">
        <v>0</v>
      </c>
      <c r="I297" s="7">
        <v>0.3666666666666667</v>
      </c>
      <c r="J297" s="7">
        <v>0</v>
      </c>
      <c r="L297" s="7">
        <f>VartojimasGamyba!H293</f>
        <v>0</v>
      </c>
      <c r="M297" s="15">
        <f t="shared" si="39"/>
        <v>0</v>
      </c>
      <c r="N297" s="7">
        <f t="shared" si="40"/>
        <v>0</v>
      </c>
      <c r="O297" s="7">
        <f t="shared" si="41"/>
        <v>0</v>
      </c>
      <c r="R297" s="7"/>
      <c r="S297" s="47">
        <f t="shared" si="42"/>
        <v>0</v>
      </c>
      <c r="T297" s="47">
        <f t="shared" si="43"/>
        <v>0</v>
      </c>
      <c r="U297" s="47">
        <f t="shared" si="44"/>
        <v>200.77</v>
      </c>
      <c r="V297" s="47">
        <f t="shared" si="45"/>
        <v>88.9</v>
      </c>
      <c r="W297" s="11"/>
    </row>
    <row r="298" spans="1:23" x14ac:dyDescent="0.45">
      <c r="A298" t="s">
        <v>303</v>
      </c>
      <c r="B298">
        <v>100.98</v>
      </c>
      <c r="D298" s="9" t="str">
        <f>VartojimasGamyba!J294</f>
        <v>2023-09-13-04</v>
      </c>
      <c r="E298" s="8">
        <f>VartojimasGamyba!G294</f>
        <v>9.9000000000000005E-2</v>
      </c>
      <c r="F298" s="11"/>
      <c r="G298" s="7">
        <f t="shared" si="47"/>
        <v>4.1499999999999995</v>
      </c>
      <c r="H298" s="7">
        <v>0</v>
      </c>
      <c r="I298" s="7">
        <v>4.8888888888888885E-2</v>
      </c>
      <c r="J298" s="7">
        <v>0</v>
      </c>
      <c r="L298" s="7">
        <f>VartojimasGamyba!H294</f>
        <v>5.5E-2</v>
      </c>
      <c r="M298" s="15">
        <f t="shared" si="39"/>
        <v>0</v>
      </c>
      <c r="N298" s="7">
        <f t="shared" si="40"/>
        <v>0</v>
      </c>
      <c r="O298" s="7">
        <f t="shared" si="41"/>
        <v>0</v>
      </c>
      <c r="R298" s="7"/>
      <c r="S298" s="47">
        <f t="shared" si="42"/>
        <v>0</v>
      </c>
      <c r="T298" s="47">
        <f t="shared" si="43"/>
        <v>0</v>
      </c>
      <c r="U298" s="47">
        <f t="shared" si="44"/>
        <v>201.27</v>
      </c>
      <c r="V298" s="47">
        <f t="shared" si="45"/>
        <v>89.4</v>
      </c>
      <c r="W298" s="11"/>
    </row>
    <row r="299" spans="1:23" x14ac:dyDescent="0.45">
      <c r="A299" t="s">
        <v>304</v>
      </c>
      <c r="B299">
        <v>167.42</v>
      </c>
      <c r="D299" s="9" t="str">
        <f>VartojimasGamyba!J295</f>
        <v>2023-09-13-05</v>
      </c>
      <c r="E299" s="8">
        <f>VartojimasGamyba!G295</f>
        <v>0.02</v>
      </c>
      <c r="F299" s="11"/>
      <c r="G299" s="7">
        <f t="shared" si="47"/>
        <v>4.1499999999999995</v>
      </c>
      <c r="H299" s="7">
        <v>0</v>
      </c>
      <c r="I299" s="7">
        <v>0</v>
      </c>
      <c r="J299" s="7">
        <v>0.38200000000000001</v>
      </c>
      <c r="L299" s="7">
        <f>VartojimasGamyba!H295</f>
        <v>0.40200000000000002</v>
      </c>
      <c r="M299" s="15">
        <f t="shared" si="39"/>
        <v>0</v>
      </c>
      <c r="N299" s="7">
        <f t="shared" si="40"/>
        <v>-59.530879999999989</v>
      </c>
      <c r="O299" s="7">
        <f t="shared" si="41"/>
        <v>0</v>
      </c>
      <c r="R299" s="7"/>
      <c r="S299" s="47">
        <f t="shared" si="42"/>
        <v>0.38200000000000001</v>
      </c>
      <c r="T299" s="47">
        <f t="shared" si="43"/>
        <v>0.38200000000000001</v>
      </c>
      <c r="U299" s="47">
        <f t="shared" si="44"/>
        <v>267.70999999999998</v>
      </c>
      <c r="V299" s="47">
        <f t="shared" si="45"/>
        <v>155.83999999999997</v>
      </c>
      <c r="W299" s="11"/>
    </row>
    <row r="300" spans="1:23" x14ac:dyDescent="0.45">
      <c r="A300" t="s">
        <v>305</v>
      </c>
      <c r="B300">
        <v>105.82</v>
      </c>
      <c r="D300" s="9" t="str">
        <f>VartojimasGamyba!J296</f>
        <v>2023-09-13-06</v>
      </c>
      <c r="E300" s="8">
        <f>VartojimasGamyba!G296</f>
        <v>0</v>
      </c>
      <c r="F300" s="11"/>
      <c r="G300" s="7">
        <f t="shared" si="47"/>
        <v>5.407</v>
      </c>
      <c r="H300" s="7">
        <v>1.2570000000000003</v>
      </c>
      <c r="I300" s="7">
        <v>0</v>
      </c>
      <c r="J300" s="7">
        <v>0</v>
      </c>
      <c r="L300" s="7">
        <f>VartojimasGamyba!H296</f>
        <v>1.2569999999999999</v>
      </c>
      <c r="M300" s="15">
        <f t="shared" si="39"/>
        <v>0</v>
      </c>
      <c r="N300" s="7">
        <f t="shared" si="40"/>
        <v>0</v>
      </c>
      <c r="O300" s="7">
        <f t="shared" si="41"/>
        <v>0</v>
      </c>
      <c r="R300" s="7"/>
      <c r="S300" s="47">
        <f t="shared" si="42"/>
        <v>1.2569999999999999</v>
      </c>
      <c r="T300" s="47">
        <f t="shared" si="43"/>
        <v>1.2569999999999999</v>
      </c>
      <c r="U300" s="47">
        <f t="shared" si="44"/>
        <v>206.11</v>
      </c>
      <c r="V300" s="47">
        <f t="shared" si="45"/>
        <v>94.24</v>
      </c>
      <c r="W300" s="11"/>
    </row>
    <row r="301" spans="1:23" x14ac:dyDescent="0.45">
      <c r="A301" t="s">
        <v>306</v>
      </c>
      <c r="B301">
        <v>137.35</v>
      </c>
      <c r="D301" s="9" t="str">
        <f>VartojimasGamyba!J297</f>
        <v>2023-09-13-07</v>
      </c>
      <c r="E301" s="8">
        <f>VartojimasGamyba!G297</f>
        <v>0</v>
      </c>
      <c r="F301" s="11"/>
      <c r="G301" s="7">
        <f t="shared" si="47"/>
        <v>7.4470000000000001</v>
      </c>
      <c r="H301" s="7">
        <v>2.04</v>
      </c>
      <c r="I301" s="7">
        <v>0</v>
      </c>
      <c r="J301" s="7">
        <v>0</v>
      </c>
      <c r="L301" s="7">
        <f>VartojimasGamyba!H297</f>
        <v>2.04</v>
      </c>
      <c r="M301" s="15">
        <f t="shared" si="39"/>
        <v>0</v>
      </c>
      <c r="N301" s="7">
        <f t="shared" si="40"/>
        <v>0</v>
      </c>
      <c r="O301" s="7">
        <f t="shared" si="41"/>
        <v>0</v>
      </c>
      <c r="R301" s="7"/>
      <c r="S301" s="47">
        <f t="shared" si="42"/>
        <v>2.04</v>
      </c>
      <c r="T301" s="47">
        <f t="shared" si="43"/>
        <v>2.04</v>
      </c>
      <c r="U301" s="47">
        <f t="shared" si="44"/>
        <v>237.64</v>
      </c>
      <c r="V301" s="47">
        <f t="shared" si="45"/>
        <v>125.77</v>
      </c>
      <c r="W301" s="11"/>
    </row>
    <row r="302" spans="1:23" x14ac:dyDescent="0.45">
      <c r="A302" t="s">
        <v>307</v>
      </c>
      <c r="B302">
        <v>149.97</v>
      </c>
      <c r="D302" s="9" t="str">
        <f>VartojimasGamyba!J298</f>
        <v>2023-09-13-08</v>
      </c>
      <c r="E302" s="8">
        <f>VartojimasGamyba!G298</f>
        <v>0</v>
      </c>
      <c r="F302" s="11"/>
      <c r="G302" s="7">
        <f t="shared" si="47"/>
        <v>7.471222222222222</v>
      </c>
      <c r="H302" s="7">
        <v>2.4222222222222145E-2</v>
      </c>
      <c r="I302" s="7">
        <v>0</v>
      </c>
      <c r="J302" s="7">
        <v>2.7617777777777777</v>
      </c>
      <c r="L302" s="7">
        <f>VartojimasGamyba!H298</f>
        <v>2.786</v>
      </c>
      <c r="M302" s="15">
        <f t="shared" si="39"/>
        <v>0</v>
      </c>
      <c r="N302" s="7">
        <f t="shared" si="40"/>
        <v>-382.20242666666661</v>
      </c>
      <c r="O302" s="7">
        <f t="shared" si="41"/>
        <v>0</v>
      </c>
      <c r="R302" s="7"/>
      <c r="S302" s="47">
        <f t="shared" si="42"/>
        <v>2.786</v>
      </c>
      <c r="T302" s="47">
        <f t="shared" si="43"/>
        <v>2.786</v>
      </c>
      <c r="U302" s="47">
        <f t="shared" si="44"/>
        <v>250.26</v>
      </c>
      <c r="V302" s="47">
        <f t="shared" si="45"/>
        <v>138.38999999999999</v>
      </c>
      <c r="W302" s="11"/>
    </row>
    <row r="303" spans="1:23" x14ac:dyDescent="0.45">
      <c r="A303" t="s">
        <v>308</v>
      </c>
      <c r="B303">
        <v>200</v>
      </c>
      <c r="D303" s="9" t="str">
        <f>VartojimasGamyba!J299</f>
        <v>2023-09-13-09</v>
      </c>
      <c r="E303" s="8">
        <f>VartojimasGamyba!G299</f>
        <v>0</v>
      </c>
      <c r="F303" s="11"/>
      <c r="G303" s="7">
        <f t="shared" si="47"/>
        <v>7.471222222222222</v>
      </c>
      <c r="H303" s="7">
        <v>0</v>
      </c>
      <c r="I303" s="7">
        <v>0</v>
      </c>
      <c r="J303" s="7">
        <v>2.9809999999999999</v>
      </c>
      <c r="L303" s="7">
        <f>VartojimasGamyba!H299</f>
        <v>2.9809999999999999</v>
      </c>
      <c r="M303" s="15">
        <f t="shared" si="39"/>
        <v>0</v>
      </c>
      <c r="N303" s="7">
        <f t="shared" si="40"/>
        <v>-561.6800199999999</v>
      </c>
      <c r="O303" s="7">
        <f t="shared" si="41"/>
        <v>0</v>
      </c>
      <c r="R303" s="7"/>
      <c r="S303" s="47">
        <f t="shared" si="42"/>
        <v>2.9809999999999999</v>
      </c>
      <c r="T303" s="47">
        <f t="shared" si="43"/>
        <v>2.9809999999999999</v>
      </c>
      <c r="U303" s="47">
        <f t="shared" si="44"/>
        <v>300.29000000000002</v>
      </c>
      <c r="V303" s="47">
        <f t="shared" si="45"/>
        <v>188.42</v>
      </c>
      <c r="W303" s="11"/>
    </row>
    <row r="304" spans="1:23" x14ac:dyDescent="0.45">
      <c r="A304" t="s">
        <v>309</v>
      </c>
      <c r="B304">
        <v>170.15</v>
      </c>
      <c r="D304" s="9" t="str">
        <f>VartojimasGamyba!J300</f>
        <v>2023-09-13-10</v>
      </c>
      <c r="E304" s="8">
        <f>VartojimasGamyba!G300</f>
        <v>0</v>
      </c>
      <c r="F304" s="11"/>
      <c r="G304" s="7">
        <f t="shared" si="47"/>
        <v>7.471222222222222</v>
      </c>
      <c r="H304" s="7">
        <v>0</v>
      </c>
      <c r="I304" s="7">
        <v>0</v>
      </c>
      <c r="J304" s="7">
        <v>3.073</v>
      </c>
      <c r="L304" s="7">
        <f>VartojimasGamyba!H300</f>
        <v>3.073</v>
      </c>
      <c r="M304" s="15">
        <f t="shared" si="39"/>
        <v>0</v>
      </c>
      <c r="N304" s="7">
        <f t="shared" si="40"/>
        <v>-487.28560999999996</v>
      </c>
      <c r="O304" s="7">
        <f t="shared" si="41"/>
        <v>0</v>
      </c>
      <c r="R304" s="7"/>
      <c r="S304" s="47">
        <f t="shared" si="42"/>
        <v>3.073</v>
      </c>
      <c r="T304" s="47">
        <f t="shared" si="43"/>
        <v>3.073</v>
      </c>
      <c r="U304" s="47">
        <f t="shared" si="44"/>
        <v>270.44</v>
      </c>
      <c r="V304" s="47">
        <f t="shared" si="45"/>
        <v>158.57</v>
      </c>
      <c r="W304" s="11"/>
    </row>
    <row r="305" spans="1:23" x14ac:dyDescent="0.45">
      <c r="A305" t="s">
        <v>310</v>
      </c>
      <c r="B305">
        <v>200.06</v>
      </c>
      <c r="D305" s="9" t="str">
        <f>VartojimasGamyba!J301</f>
        <v>2023-09-13-11</v>
      </c>
      <c r="E305" s="8">
        <f>VartojimasGamyba!G301</f>
        <v>0</v>
      </c>
      <c r="F305" s="11"/>
      <c r="G305" s="7">
        <f t="shared" si="47"/>
        <v>7.471222222222222</v>
      </c>
      <c r="H305" s="7">
        <v>0</v>
      </c>
      <c r="I305" s="7">
        <v>0</v>
      </c>
      <c r="J305" s="7">
        <v>2.9860000000000002</v>
      </c>
      <c r="L305" s="7">
        <f>VartojimasGamyba!H301</f>
        <v>2.9860000000000002</v>
      </c>
      <c r="M305" s="15">
        <f t="shared" si="39"/>
        <v>0</v>
      </c>
      <c r="N305" s="7">
        <f t="shared" si="40"/>
        <v>-562.80128000000002</v>
      </c>
      <c r="O305" s="7">
        <f t="shared" si="41"/>
        <v>0</v>
      </c>
      <c r="R305" s="7"/>
      <c r="S305" s="47">
        <f t="shared" si="42"/>
        <v>2.9860000000000002</v>
      </c>
      <c r="T305" s="47">
        <f t="shared" si="43"/>
        <v>2.9860000000000002</v>
      </c>
      <c r="U305" s="47">
        <f t="shared" si="44"/>
        <v>300.35000000000002</v>
      </c>
      <c r="V305" s="47">
        <f t="shared" si="45"/>
        <v>188.48</v>
      </c>
      <c r="W305" s="11"/>
    </row>
    <row r="306" spans="1:23" x14ac:dyDescent="0.45">
      <c r="A306" t="s">
        <v>311</v>
      </c>
      <c r="B306">
        <v>200.01</v>
      </c>
      <c r="D306" s="9" t="str">
        <f>VartojimasGamyba!J302</f>
        <v>2023-09-13-12</v>
      </c>
      <c r="E306" s="8">
        <f>VartojimasGamyba!G302</f>
        <v>0</v>
      </c>
      <c r="F306" s="11"/>
      <c r="G306" s="7">
        <f t="shared" si="47"/>
        <v>7.471222222222222</v>
      </c>
      <c r="H306" s="7">
        <v>0</v>
      </c>
      <c r="I306" s="7">
        <v>0</v>
      </c>
      <c r="J306" s="7">
        <v>2.5379999999999998</v>
      </c>
      <c r="L306" s="7">
        <f>VartojimasGamyba!H302</f>
        <v>2.5379999999999998</v>
      </c>
      <c r="M306" s="15">
        <f t="shared" si="39"/>
        <v>0</v>
      </c>
      <c r="N306" s="7">
        <f t="shared" si="40"/>
        <v>-478.23533999999989</v>
      </c>
      <c r="O306" s="7">
        <f t="shared" si="41"/>
        <v>0</v>
      </c>
      <c r="R306" s="7"/>
      <c r="S306" s="47">
        <f t="shared" si="42"/>
        <v>2.5379999999999998</v>
      </c>
      <c r="T306" s="47">
        <f t="shared" si="43"/>
        <v>2.5379999999999998</v>
      </c>
      <c r="U306" s="47">
        <f t="shared" si="44"/>
        <v>300.3</v>
      </c>
      <c r="V306" s="47">
        <f t="shared" si="45"/>
        <v>188.42999999999998</v>
      </c>
      <c r="W306" s="11"/>
    </row>
    <row r="307" spans="1:23" x14ac:dyDescent="0.45">
      <c r="A307" t="s">
        <v>312</v>
      </c>
      <c r="B307">
        <v>150</v>
      </c>
      <c r="D307" s="9" t="str">
        <f>VartojimasGamyba!J303</f>
        <v>2023-09-13-13</v>
      </c>
      <c r="E307" s="8">
        <f>VartojimasGamyba!G303</f>
        <v>0</v>
      </c>
      <c r="F307" s="11"/>
      <c r="G307" s="7">
        <f t="shared" si="47"/>
        <v>7.471222222222222</v>
      </c>
      <c r="H307" s="7">
        <v>0</v>
      </c>
      <c r="I307" s="7">
        <v>0</v>
      </c>
      <c r="J307" s="7">
        <v>1.83</v>
      </c>
      <c r="L307" s="7">
        <f>VartojimasGamyba!H303</f>
        <v>1.83</v>
      </c>
      <c r="M307" s="15">
        <f t="shared" si="39"/>
        <v>0</v>
      </c>
      <c r="N307" s="7">
        <f t="shared" si="40"/>
        <v>-253.30859999999998</v>
      </c>
      <c r="O307" s="7">
        <f t="shared" si="41"/>
        <v>0</v>
      </c>
      <c r="R307" s="7"/>
      <c r="S307" s="47">
        <f t="shared" si="42"/>
        <v>1.83</v>
      </c>
      <c r="T307" s="47">
        <f t="shared" si="43"/>
        <v>1.83</v>
      </c>
      <c r="U307" s="47">
        <f t="shared" si="44"/>
        <v>250.29000000000002</v>
      </c>
      <c r="V307" s="47">
        <f t="shared" si="45"/>
        <v>138.41999999999999</v>
      </c>
      <c r="W307" s="11"/>
    </row>
    <row r="308" spans="1:23" x14ac:dyDescent="0.45">
      <c r="A308" t="s">
        <v>313</v>
      </c>
      <c r="B308">
        <v>119.99</v>
      </c>
      <c r="D308" s="9" t="str">
        <f>VartojimasGamyba!J304</f>
        <v>2023-09-13-14</v>
      </c>
      <c r="E308" s="8">
        <f>VartojimasGamyba!G304</f>
        <v>5.2999999999999999E-2</v>
      </c>
      <c r="F308" s="11"/>
      <c r="G308" s="7">
        <f t="shared" si="47"/>
        <v>7.9122222222222218</v>
      </c>
      <c r="H308" s="7">
        <v>0.441</v>
      </c>
      <c r="I308" s="7">
        <v>0</v>
      </c>
      <c r="J308" s="7">
        <v>0</v>
      </c>
      <c r="L308" s="7">
        <f>VartojimasGamyba!H304</f>
        <v>0.49399999999999999</v>
      </c>
      <c r="M308" s="15">
        <f t="shared" si="39"/>
        <v>0</v>
      </c>
      <c r="N308" s="7">
        <f t="shared" si="40"/>
        <v>0</v>
      </c>
      <c r="O308" s="7">
        <f t="shared" si="41"/>
        <v>0</v>
      </c>
      <c r="R308" s="7"/>
      <c r="S308" s="47">
        <f t="shared" si="42"/>
        <v>0.441</v>
      </c>
      <c r="T308" s="47">
        <f t="shared" si="43"/>
        <v>0.441</v>
      </c>
      <c r="U308" s="47">
        <f t="shared" si="44"/>
        <v>220.28</v>
      </c>
      <c r="V308" s="47">
        <f t="shared" si="45"/>
        <v>108.41</v>
      </c>
      <c r="W308" s="11"/>
    </row>
    <row r="309" spans="1:23" x14ac:dyDescent="0.45">
      <c r="A309" t="s">
        <v>314</v>
      </c>
      <c r="B309">
        <v>92.23</v>
      </c>
      <c r="D309" s="9" t="str">
        <f>VartojimasGamyba!J305</f>
        <v>2023-09-13-15</v>
      </c>
      <c r="E309" s="8">
        <f>VartojimasGamyba!G305</f>
        <v>0.46400000000000002</v>
      </c>
      <c r="F309" s="11"/>
      <c r="G309" s="7">
        <f t="shared" si="47"/>
        <v>7.6355555555555554</v>
      </c>
      <c r="H309" s="7">
        <v>0</v>
      </c>
      <c r="I309" s="7">
        <v>0.27666666666666673</v>
      </c>
      <c r="J309" s="7">
        <v>0</v>
      </c>
      <c r="L309" s="7">
        <f>VartojimasGamyba!H305</f>
        <v>0.215</v>
      </c>
      <c r="M309" s="15">
        <f t="shared" si="39"/>
        <v>0</v>
      </c>
      <c r="N309" s="7">
        <f t="shared" si="40"/>
        <v>0</v>
      </c>
      <c r="O309" s="7">
        <f t="shared" si="41"/>
        <v>0</v>
      </c>
      <c r="R309" s="7"/>
      <c r="S309" s="47">
        <f t="shared" si="42"/>
        <v>0</v>
      </c>
      <c r="T309" s="47">
        <f t="shared" si="43"/>
        <v>0</v>
      </c>
      <c r="U309" s="47">
        <f t="shared" si="44"/>
        <v>192.52</v>
      </c>
      <c r="V309" s="47">
        <f t="shared" si="45"/>
        <v>80.650000000000006</v>
      </c>
      <c r="W309" s="11"/>
    </row>
    <row r="310" spans="1:23" x14ac:dyDescent="0.45">
      <c r="A310" t="s">
        <v>315</v>
      </c>
      <c r="B310">
        <v>100.78</v>
      </c>
      <c r="D310" s="9" t="str">
        <f>VartojimasGamyba!J306</f>
        <v>2023-09-13-16</v>
      </c>
      <c r="E310" s="8">
        <f>VartojimasGamyba!G306</f>
        <v>0.40699999999999997</v>
      </c>
      <c r="F310" s="11"/>
      <c r="G310" s="7">
        <f t="shared" si="47"/>
        <v>7.1866666666666665</v>
      </c>
      <c r="H310" s="7">
        <v>0</v>
      </c>
      <c r="I310" s="7">
        <v>0.44888888888888878</v>
      </c>
      <c r="J310" s="7">
        <v>0</v>
      </c>
      <c r="L310" s="7">
        <f>VartojimasGamyba!H306</f>
        <v>3.0000000000000001E-3</v>
      </c>
      <c r="M310" s="15">
        <f t="shared" si="39"/>
        <v>5.8113236445223038E-17</v>
      </c>
      <c r="N310" s="7">
        <f t="shared" si="40"/>
        <v>1.1684828452040995E-14</v>
      </c>
      <c r="O310" s="7">
        <f t="shared" si="41"/>
        <v>1.1684828452040995E-14</v>
      </c>
      <c r="R310" s="7"/>
      <c r="S310" s="47">
        <f t="shared" si="42"/>
        <v>5.8113236445223038E-17</v>
      </c>
      <c r="T310" s="47">
        <f t="shared" si="43"/>
        <v>0</v>
      </c>
      <c r="U310" s="47">
        <f t="shared" si="44"/>
        <v>201.07</v>
      </c>
      <c r="V310" s="47">
        <f t="shared" si="45"/>
        <v>89.2</v>
      </c>
      <c r="W310" s="11"/>
    </row>
    <row r="311" spans="1:23" x14ac:dyDescent="0.45">
      <c r="A311" t="s">
        <v>316</v>
      </c>
      <c r="B311">
        <v>180.01</v>
      </c>
      <c r="D311" s="9" t="str">
        <f>VartojimasGamyba!J307</f>
        <v>2023-09-13-17</v>
      </c>
      <c r="E311" s="8">
        <f>VartojimasGamyba!G307</f>
        <v>0.36299999999999999</v>
      </c>
      <c r="F311" s="11"/>
      <c r="G311" s="7">
        <f t="shared" si="47"/>
        <v>6.7833333333333332</v>
      </c>
      <c r="H311" s="7">
        <v>0</v>
      </c>
      <c r="I311" s="7">
        <v>0.40333333333333332</v>
      </c>
      <c r="J311" s="7">
        <v>0</v>
      </c>
      <c r="L311" s="7">
        <f>VartojimasGamyba!H307</f>
        <v>0</v>
      </c>
      <c r="M311" s="15">
        <f t="shared" si="39"/>
        <v>0</v>
      </c>
      <c r="N311" s="7">
        <f t="shared" si="40"/>
        <v>0</v>
      </c>
      <c r="O311" s="7">
        <f t="shared" si="41"/>
        <v>0</v>
      </c>
      <c r="R311" s="7"/>
      <c r="S311" s="47">
        <f t="shared" si="42"/>
        <v>0</v>
      </c>
      <c r="T311" s="47">
        <f t="shared" si="43"/>
        <v>0</v>
      </c>
      <c r="U311" s="47">
        <f t="shared" si="44"/>
        <v>280.3</v>
      </c>
      <c r="V311" s="47">
        <f t="shared" si="45"/>
        <v>168.42999999999998</v>
      </c>
      <c r="W311" s="11"/>
    </row>
    <row r="312" spans="1:23" x14ac:dyDescent="0.45">
      <c r="A312" t="s">
        <v>317</v>
      </c>
      <c r="B312">
        <v>141</v>
      </c>
      <c r="D312" s="9" t="str">
        <f>VartojimasGamyba!J308</f>
        <v>2023-09-13-18</v>
      </c>
      <c r="E312" s="8">
        <f>VartojimasGamyba!G308</f>
        <v>0.33100000000000002</v>
      </c>
      <c r="F312" s="11"/>
      <c r="G312" s="7">
        <f t="shared" si="47"/>
        <v>6.4155555555555557</v>
      </c>
      <c r="H312" s="7">
        <v>0</v>
      </c>
      <c r="I312" s="7">
        <v>0.36777777777777776</v>
      </c>
      <c r="J312" s="7">
        <v>0</v>
      </c>
      <c r="L312" s="7">
        <f>VartojimasGamyba!H308</f>
        <v>0</v>
      </c>
      <c r="M312" s="15">
        <f t="shared" si="39"/>
        <v>0</v>
      </c>
      <c r="N312" s="7">
        <f t="shared" si="40"/>
        <v>0</v>
      </c>
      <c r="O312" s="7">
        <f t="shared" si="41"/>
        <v>0</v>
      </c>
      <c r="R312" s="7"/>
      <c r="S312" s="47">
        <f t="shared" si="42"/>
        <v>0</v>
      </c>
      <c r="T312" s="47">
        <f t="shared" si="43"/>
        <v>0</v>
      </c>
      <c r="U312" s="47">
        <f t="shared" si="44"/>
        <v>241.29000000000002</v>
      </c>
      <c r="V312" s="47">
        <f t="shared" si="45"/>
        <v>129.41999999999999</v>
      </c>
      <c r="W312" s="11"/>
    </row>
    <row r="313" spans="1:23" x14ac:dyDescent="0.45">
      <c r="A313" t="s">
        <v>318</v>
      </c>
      <c r="B313">
        <v>152.4</v>
      </c>
      <c r="D313" s="9" t="str">
        <f>VartojimasGamyba!J309</f>
        <v>2023-09-13-19</v>
      </c>
      <c r="E313" s="8">
        <f>VartojimasGamyba!G309</f>
        <v>0.33900000000000002</v>
      </c>
      <c r="F313" s="11"/>
      <c r="G313" s="7">
        <f t="shared" si="47"/>
        <v>6.0388888888888888</v>
      </c>
      <c r="H313" s="7">
        <v>0</v>
      </c>
      <c r="I313" s="7">
        <v>0.37666666666666671</v>
      </c>
      <c r="J313" s="7">
        <v>0</v>
      </c>
      <c r="L313" s="7">
        <f>VartojimasGamyba!H309</f>
        <v>0</v>
      </c>
      <c r="M313" s="15">
        <f t="shared" si="39"/>
        <v>0</v>
      </c>
      <c r="N313" s="7">
        <f t="shared" si="40"/>
        <v>0</v>
      </c>
      <c r="O313" s="7">
        <f t="shared" si="41"/>
        <v>0</v>
      </c>
      <c r="R313" s="7"/>
      <c r="S313" s="47">
        <f t="shared" si="42"/>
        <v>0</v>
      </c>
      <c r="T313" s="47">
        <f t="shared" si="43"/>
        <v>0</v>
      </c>
      <c r="U313" s="47">
        <f t="shared" si="44"/>
        <v>252.69</v>
      </c>
      <c r="V313" s="47">
        <f t="shared" si="45"/>
        <v>140.82</v>
      </c>
      <c r="W313" s="11"/>
    </row>
    <row r="314" spans="1:23" x14ac:dyDescent="0.45">
      <c r="A314" t="s">
        <v>319</v>
      </c>
      <c r="B314">
        <v>160.44999999999999</v>
      </c>
      <c r="D314" s="9" t="str">
        <f>VartojimasGamyba!J310</f>
        <v>2023-09-13-20</v>
      </c>
      <c r="E314" s="8">
        <f>VartojimasGamyba!G310</f>
        <v>0.25900000000000001</v>
      </c>
      <c r="F314" s="11"/>
      <c r="G314" s="7">
        <f t="shared" si="47"/>
        <v>5.7511111111111113</v>
      </c>
      <c r="H314" s="7">
        <v>0</v>
      </c>
      <c r="I314" s="7">
        <v>0.2877777777777778</v>
      </c>
      <c r="J314" s="7">
        <v>0</v>
      </c>
      <c r="L314" s="7">
        <f>VartojimasGamyba!H310</f>
        <v>0</v>
      </c>
      <c r="M314" s="15">
        <f t="shared" si="39"/>
        <v>0</v>
      </c>
      <c r="N314" s="7">
        <f t="shared" si="40"/>
        <v>0</v>
      </c>
      <c r="O314" s="7">
        <f t="shared" si="41"/>
        <v>0</v>
      </c>
      <c r="P314" s="7" t="s">
        <v>8873</v>
      </c>
      <c r="R314" s="7"/>
      <c r="S314" s="47">
        <f t="shared" si="42"/>
        <v>0</v>
      </c>
      <c r="T314" s="47">
        <f t="shared" si="43"/>
        <v>0</v>
      </c>
      <c r="U314" s="47">
        <f t="shared" si="44"/>
        <v>260.74</v>
      </c>
      <c r="V314" s="47">
        <f t="shared" si="45"/>
        <v>148.86999999999998</v>
      </c>
      <c r="W314" s="11"/>
    </row>
    <row r="315" spans="1:23" x14ac:dyDescent="0.45">
      <c r="A315" t="s">
        <v>320</v>
      </c>
      <c r="B315">
        <v>142</v>
      </c>
      <c r="D315" s="9" t="str">
        <f>VartojimasGamyba!J311</f>
        <v>2023-09-13-21</v>
      </c>
      <c r="E315" s="8">
        <f>VartojimasGamyba!G311</f>
        <v>0.25</v>
      </c>
      <c r="F315" s="11"/>
      <c r="G315" s="7">
        <f t="shared" si="47"/>
        <v>5.4733333333333336</v>
      </c>
      <c r="H315" s="7">
        <v>0</v>
      </c>
      <c r="I315" s="7">
        <v>0.27777777777777779</v>
      </c>
      <c r="J315" s="7">
        <v>0</v>
      </c>
      <c r="L315" s="7">
        <f>VartojimasGamyba!H311</f>
        <v>0</v>
      </c>
      <c r="M315" s="15">
        <f t="shared" si="39"/>
        <v>0</v>
      </c>
      <c r="N315" s="7">
        <f t="shared" si="40"/>
        <v>0</v>
      </c>
      <c r="O315" s="7">
        <f t="shared" si="41"/>
        <v>0</v>
      </c>
      <c r="P315" s="7">
        <f>SUM(N294:N317)</f>
        <v>-2785.0441566666664</v>
      </c>
      <c r="R315" s="7"/>
      <c r="S315" s="47">
        <f t="shared" si="42"/>
        <v>0</v>
      </c>
      <c r="T315" s="47">
        <f t="shared" si="43"/>
        <v>0</v>
      </c>
      <c r="U315" s="47">
        <f t="shared" si="44"/>
        <v>242.29000000000002</v>
      </c>
      <c r="V315" s="47">
        <f t="shared" si="45"/>
        <v>130.41999999999999</v>
      </c>
      <c r="W315" s="11"/>
    </row>
    <row r="316" spans="1:23" x14ac:dyDescent="0.45">
      <c r="A316" t="s">
        <v>321</v>
      </c>
      <c r="B316">
        <v>122.79</v>
      </c>
      <c r="D316" s="9" t="str">
        <f>VartojimasGamyba!J312</f>
        <v>2023-09-13-22</v>
      </c>
      <c r="E316" s="8">
        <f>VartojimasGamyba!G312</f>
        <v>0.251</v>
      </c>
      <c r="F316" s="11"/>
      <c r="G316" s="7">
        <f t="shared" si="47"/>
        <v>5.1944444444444446</v>
      </c>
      <c r="H316" s="7">
        <v>0</v>
      </c>
      <c r="I316" s="7">
        <v>0.27888888888888891</v>
      </c>
      <c r="J316" s="7">
        <v>0</v>
      </c>
      <c r="L316" s="7">
        <f>VartojimasGamyba!H312</f>
        <v>0</v>
      </c>
      <c r="M316" s="15">
        <f t="shared" si="39"/>
        <v>0</v>
      </c>
      <c r="N316" s="7">
        <f t="shared" si="40"/>
        <v>0</v>
      </c>
      <c r="O316" s="7">
        <f t="shared" si="41"/>
        <v>0</v>
      </c>
      <c r="P316" s="7" t="s">
        <v>8872</v>
      </c>
      <c r="R316" s="7"/>
      <c r="S316" s="47">
        <f t="shared" si="42"/>
        <v>0</v>
      </c>
      <c r="T316" s="47">
        <f t="shared" si="43"/>
        <v>0</v>
      </c>
      <c r="U316" s="47">
        <f t="shared" si="44"/>
        <v>223.08</v>
      </c>
      <c r="V316" s="47">
        <f t="shared" si="45"/>
        <v>111.21000000000001</v>
      </c>
      <c r="W316" s="11"/>
    </row>
    <row r="317" spans="1:23" x14ac:dyDescent="0.45">
      <c r="A317" t="s">
        <v>322</v>
      </c>
      <c r="B317">
        <v>106.41</v>
      </c>
      <c r="D317" s="9" t="str">
        <f>VartojimasGamyba!J313</f>
        <v>2023-09-13-23</v>
      </c>
      <c r="E317" s="8">
        <f>VartojimasGamyba!G313</f>
        <v>0.17499999999999999</v>
      </c>
      <c r="F317" s="11"/>
      <c r="G317" s="7">
        <f t="shared" si="47"/>
        <v>5</v>
      </c>
      <c r="H317" s="7">
        <v>0</v>
      </c>
      <c r="I317" s="7">
        <v>0.19444444444444445</v>
      </c>
      <c r="J317" s="7">
        <v>0</v>
      </c>
      <c r="L317" s="7">
        <f>VartojimasGamyba!H313</f>
        <v>0</v>
      </c>
      <c r="M317" s="15">
        <f t="shared" si="39"/>
        <v>-2.7755575615628914E-17</v>
      </c>
      <c r="N317" s="7">
        <f t="shared" si="40"/>
        <v>-5.7370774797504961E-15</v>
      </c>
      <c r="O317" s="7">
        <f t="shared" si="41"/>
        <v>-5.7370774797504961E-15</v>
      </c>
      <c r="P317" s="7">
        <f>SUM(O294:O317)</f>
        <v>-1.5025341214280895E-13</v>
      </c>
      <c r="Q317" s="7">
        <f>SUMPRODUCT(B294:B317,E294:E317)+SUM(E294:E317)*$Z$21-SUMPRODUCT(B294:B317,L294:L317)+SUM(L294:L317)*ABS($Z$20)</f>
        <v>-2402.0023000000001</v>
      </c>
      <c r="R317" s="7"/>
      <c r="S317" s="47">
        <f t="shared" si="42"/>
        <v>-2.7755575615628914E-17</v>
      </c>
      <c r="T317" s="47">
        <f t="shared" si="43"/>
        <v>0</v>
      </c>
      <c r="U317" s="47">
        <f t="shared" si="44"/>
        <v>206.7</v>
      </c>
      <c r="V317" s="47">
        <f t="shared" si="45"/>
        <v>94.83</v>
      </c>
      <c r="W317" s="11">
        <f>IF(P317&lt;&gt;Q317,1,0)</f>
        <v>1</v>
      </c>
    </row>
    <row r="318" spans="1:23" x14ac:dyDescent="0.45">
      <c r="A318" t="s">
        <v>323</v>
      </c>
      <c r="B318">
        <v>98.07</v>
      </c>
      <c r="D318" s="1" t="str">
        <f>VartojimasGamyba!J314</f>
        <v>2023-09-14-00</v>
      </c>
      <c r="E318" s="7">
        <f>VartojimasGamyba!G314</f>
        <v>0.16800000000000001</v>
      </c>
      <c r="F318" s="11"/>
      <c r="G318" s="12">
        <f>G317+H318-I318</f>
        <v>4.8133333333333335</v>
      </c>
      <c r="H318" s="12">
        <v>0</v>
      </c>
      <c r="I318" s="12">
        <v>0.18666666666666668</v>
      </c>
      <c r="J318" s="12">
        <v>0</v>
      </c>
      <c r="K318" s="12"/>
      <c r="L318" s="12">
        <f>VartojimasGamyba!H314</f>
        <v>0</v>
      </c>
      <c r="M318" s="19">
        <f t="shared" si="39"/>
        <v>0</v>
      </c>
      <c r="N318" s="7">
        <f t="shared" si="40"/>
        <v>0</v>
      </c>
      <c r="O318" s="7">
        <f t="shared" si="41"/>
        <v>0</v>
      </c>
      <c r="R318" s="20" t="s">
        <v>8783</v>
      </c>
      <c r="S318" s="47">
        <f t="shared" si="42"/>
        <v>0</v>
      </c>
      <c r="T318" s="47">
        <f t="shared" si="43"/>
        <v>0</v>
      </c>
      <c r="U318" s="47">
        <f t="shared" si="44"/>
        <v>198.36</v>
      </c>
      <c r="V318" s="47">
        <f t="shared" si="45"/>
        <v>86.49</v>
      </c>
      <c r="W318" s="11"/>
    </row>
    <row r="319" spans="1:23" x14ac:dyDescent="0.45">
      <c r="A319" t="s">
        <v>324</v>
      </c>
      <c r="B319">
        <v>96.3</v>
      </c>
      <c r="D319" s="1" t="str">
        <f>VartojimasGamyba!J315</f>
        <v>2023-09-14-01</v>
      </c>
      <c r="E319" s="7">
        <f>VartojimasGamyba!G315</f>
        <v>0.14799999999999999</v>
      </c>
      <c r="F319" s="11"/>
      <c r="G319" s="12">
        <f t="shared" ref="G319:G341" si="48">G318+H319-I319</f>
        <v>4.6488888888888891</v>
      </c>
      <c r="H319" s="12">
        <v>0</v>
      </c>
      <c r="I319" s="12">
        <v>0.16444444444444445</v>
      </c>
      <c r="J319" s="12">
        <v>0</v>
      </c>
      <c r="K319" s="12"/>
      <c r="L319" s="12">
        <f>VartojimasGamyba!H315</f>
        <v>0</v>
      </c>
      <c r="M319" s="19">
        <f t="shared" si="39"/>
        <v>-2.7755575615628914E-17</v>
      </c>
      <c r="N319" s="7">
        <f t="shared" si="40"/>
        <v>-5.4564686102764882E-15</v>
      </c>
      <c r="O319" s="7">
        <f t="shared" si="41"/>
        <v>-5.4564686102764882E-15</v>
      </c>
      <c r="R319" s="7"/>
      <c r="S319" s="47">
        <f t="shared" si="42"/>
        <v>-2.7755575615628914E-17</v>
      </c>
      <c r="T319" s="47">
        <f t="shared" si="43"/>
        <v>0</v>
      </c>
      <c r="U319" s="47">
        <f t="shared" si="44"/>
        <v>196.59</v>
      </c>
      <c r="V319" s="47">
        <f t="shared" si="45"/>
        <v>84.72</v>
      </c>
      <c r="W319" s="11"/>
    </row>
    <row r="320" spans="1:23" x14ac:dyDescent="0.45">
      <c r="A320" t="s">
        <v>325</v>
      </c>
      <c r="B320">
        <v>94.8</v>
      </c>
      <c r="D320" s="1" t="str">
        <f>VartojimasGamyba!J316</f>
        <v>2023-09-14-02</v>
      </c>
      <c r="E320" s="7">
        <f>VartojimasGamyba!G316</f>
        <v>0.107</v>
      </c>
      <c r="F320" s="11"/>
      <c r="G320" s="12">
        <f t="shared" si="48"/>
        <v>4.53</v>
      </c>
      <c r="H320" s="12">
        <v>0</v>
      </c>
      <c r="I320" s="12">
        <v>0.11888888888888889</v>
      </c>
      <c r="J320" s="12">
        <v>0</v>
      </c>
      <c r="K320" s="12"/>
      <c r="L320" s="12">
        <f>VartojimasGamyba!H316</f>
        <v>0</v>
      </c>
      <c r="M320" s="19">
        <f t="shared" si="39"/>
        <v>0</v>
      </c>
      <c r="N320" s="7">
        <f t="shared" si="40"/>
        <v>0</v>
      </c>
      <c r="O320" s="7">
        <f t="shared" si="41"/>
        <v>0</v>
      </c>
      <c r="R320" s="7"/>
      <c r="S320" s="47">
        <f t="shared" si="42"/>
        <v>0</v>
      </c>
      <c r="T320" s="47">
        <f t="shared" si="43"/>
        <v>0</v>
      </c>
      <c r="U320" s="47">
        <f t="shared" si="44"/>
        <v>195.09</v>
      </c>
      <c r="V320" s="47">
        <f t="shared" si="45"/>
        <v>83.22</v>
      </c>
      <c r="W320" s="11"/>
    </row>
    <row r="321" spans="1:23" x14ac:dyDescent="0.45">
      <c r="A321" t="s">
        <v>326</v>
      </c>
      <c r="B321">
        <v>98.06</v>
      </c>
      <c r="D321" s="1" t="str">
        <f>VartojimasGamyba!J317</f>
        <v>2023-09-14-03</v>
      </c>
      <c r="E321" s="7">
        <f>VartojimasGamyba!G317</f>
        <v>0.26500000000000001</v>
      </c>
      <c r="F321" s="11"/>
      <c r="G321" s="12">
        <f t="shared" si="48"/>
        <v>4.235555555555556</v>
      </c>
      <c r="H321" s="12">
        <v>0</v>
      </c>
      <c r="I321" s="12">
        <v>0.29444444444444445</v>
      </c>
      <c r="J321" s="12">
        <v>0</v>
      </c>
      <c r="K321" s="12"/>
      <c r="L321" s="12">
        <f>VartojimasGamyba!H317</f>
        <v>0</v>
      </c>
      <c r="M321" s="19">
        <f t="shared" si="39"/>
        <v>0</v>
      </c>
      <c r="N321" s="7">
        <f t="shared" si="40"/>
        <v>0</v>
      </c>
      <c r="O321" s="7">
        <f t="shared" si="41"/>
        <v>0</v>
      </c>
      <c r="R321" s="7"/>
      <c r="S321" s="47">
        <f t="shared" si="42"/>
        <v>0</v>
      </c>
      <c r="T321" s="47">
        <f t="shared" si="43"/>
        <v>0</v>
      </c>
      <c r="U321" s="47">
        <f t="shared" si="44"/>
        <v>198.35000000000002</v>
      </c>
      <c r="V321" s="47">
        <f t="shared" si="45"/>
        <v>86.48</v>
      </c>
      <c r="W321" s="11"/>
    </row>
    <row r="322" spans="1:23" x14ac:dyDescent="0.45">
      <c r="A322" t="s">
        <v>327</v>
      </c>
      <c r="B322">
        <v>99.34</v>
      </c>
      <c r="D322" s="1" t="str">
        <f>VartojimasGamyba!J318</f>
        <v>2023-09-14-04</v>
      </c>
      <c r="E322" s="7">
        <f>VartojimasGamyba!G318</f>
        <v>0.35799999999999998</v>
      </c>
      <c r="F322" s="11"/>
      <c r="G322" s="12">
        <f t="shared" si="48"/>
        <v>3.8377777777777782</v>
      </c>
      <c r="H322" s="12">
        <v>0</v>
      </c>
      <c r="I322" s="12">
        <v>0.39777777777777779</v>
      </c>
      <c r="J322" s="12">
        <v>0</v>
      </c>
      <c r="K322" s="12"/>
      <c r="L322" s="12">
        <f>VartojimasGamyba!H318</f>
        <v>0</v>
      </c>
      <c r="M322" s="19">
        <f t="shared" si="39"/>
        <v>-5.5511151231257827E-17</v>
      </c>
      <c r="N322" s="7">
        <f t="shared" si="40"/>
        <v>-1.1081691120296E-14</v>
      </c>
      <c r="O322" s="7">
        <f t="shared" si="41"/>
        <v>-1.1081691120296E-14</v>
      </c>
      <c r="R322" s="7"/>
      <c r="S322" s="47">
        <f t="shared" si="42"/>
        <v>-5.5511151231257827E-17</v>
      </c>
      <c r="T322" s="47">
        <f t="shared" si="43"/>
        <v>0</v>
      </c>
      <c r="U322" s="47">
        <f t="shared" si="44"/>
        <v>199.63</v>
      </c>
      <c r="V322" s="47">
        <f t="shared" si="45"/>
        <v>87.76</v>
      </c>
      <c r="W322" s="11"/>
    </row>
    <row r="323" spans="1:23" x14ac:dyDescent="0.45">
      <c r="A323" t="s">
        <v>328</v>
      </c>
      <c r="B323">
        <v>97.58</v>
      </c>
      <c r="D323" s="1" t="str">
        <f>VartojimasGamyba!J319</f>
        <v>2023-09-14-05</v>
      </c>
      <c r="E323" s="7">
        <f>VartojimasGamyba!G319</f>
        <v>9.7000000000000003E-2</v>
      </c>
      <c r="F323" s="11"/>
      <c r="G323" s="12">
        <f t="shared" si="48"/>
        <v>3.8377777777777782</v>
      </c>
      <c r="H323" s="12">
        <v>0</v>
      </c>
      <c r="I323" s="12">
        <v>0</v>
      </c>
      <c r="J323" s="12">
        <v>0.19499999999999998</v>
      </c>
      <c r="K323" s="12"/>
      <c r="L323" s="12">
        <f>VartojimasGamyba!H319</f>
        <v>0.29199999999999998</v>
      </c>
      <c r="M323" s="19">
        <f t="shared" si="39"/>
        <v>0</v>
      </c>
      <c r="N323" s="7">
        <f t="shared" si="40"/>
        <v>-16.77</v>
      </c>
      <c r="O323" s="7">
        <f t="shared" si="41"/>
        <v>0</v>
      </c>
      <c r="R323" s="7"/>
      <c r="S323" s="47">
        <f t="shared" si="42"/>
        <v>0.19499999999999998</v>
      </c>
      <c r="T323" s="47">
        <f t="shared" si="43"/>
        <v>0.19499999999999998</v>
      </c>
      <c r="U323" s="47">
        <f t="shared" si="44"/>
        <v>197.87</v>
      </c>
      <c r="V323" s="47">
        <f t="shared" si="45"/>
        <v>86</v>
      </c>
      <c r="W323" s="11"/>
    </row>
    <row r="324" spans="1:23" x14ac:dyDescent="0.45">
      <c r="A324" t="s">
        <v>329</v>
      </c>
      <c r="B324">
        <v>103.99</v>
      </c>
      <c r="D324" s="1" t="str">
        <f>VartojimasGamyba!J320</f>
        <v>2023-09-14-06</v>
      </c>
      <c r="E324" s="7">
        <f>VartojimasGamyba!G320</f>
        <v>0</v>
      </c>
      <c r="F324" s="11"/>
      <c r="G324" s="12">
        <f t="shared" si="48"/>
        <v>3.8377777777777782</v>
      </c>
      <c r="H324" s="12">
        <v>0</v>
      </c>
      <c r="I324" s="12">
        <v>-2.2204460492503131E-16</v>
      </c>
      <c r="J324" s="12">
        <v>1.2849999999999999</v>
      </c>
      <c r="K324" s="12"/>
      <c r="L324" s="12">
        <f>VartojimasGamyba!H320</f>
        <v>1.2849999999999999</v>
      </c>
      <c r="M324" s="19">
        <f t="shared" si="39"/>
        <v>0</v>
      </c>
      <c r="N324" s="7">
        <f t="shared" si="40"/>
        <v>-118.74684999999999</v>
      </c>
      <c r="O324" s="7">
        <f t="shared" si="41"/>
        <v>0</v>
      </c>
      <c r="R324" s="7"/>
      <c r="S324" s="47">
        <f t="shared" si="42"/>
        <v>1.2849999999999999</v>
      </c>
      <c r="T324" s="47">
        <f t="shared" si="43"/>
        <v>1.2849999999999999</v>
      </c>
      <c r="U324" s="47">
        <f t="shared" si="44"/>
        <v>204.28</v>
      </c>
      <c r="V324" s="47">
        <f t="shared" si="45"/>
        <v>92.41</v>
      </c>
      <c r="W324" s="11"/>
    </row>
    <row r="325" spans="1:23" x14ac:dyDescent="0.45">
      <c r="A325" t="s">
        <v>330</v>
      </c>
      <c r="B325">
        <v>139.88</v>
      </c>
      <c r="D325" s="1" t="str">
        <f>VartojimasGamyba!J321</f>
        <v>2023-09-14-07</v>
      </c>
      <c r="E325" s="7">
        <f>VartojimasGamyba!G321</f>
        <v>0</v>
      </c>
      <c r="F325" s="11"/>
      <c r="G325" s="12">
        <f t="shared" si="48"/>
        <v>3.8377777777777782</v>
      </c>
      <c r="H325" s="12">
        <v>0</v>
      </c>
      <c r="I325" s="12">
        <v>0</v>
      </c>
      <c r="J325" s="12">
        <v>2.145</v>
      </c>
      <c r="K325" s="12"/>
      <c r="L325" s="12">
        <f>VartojimasGamyba!H321</f>
        <v>2.145</v>
      </c>
      <c r="M325" s="19">
        <f t="shared" si="39"/>
        <v>0</v>
      </c>
      <c r="N325" s="7">
        <f t="shared" si="40"/>
        <v>-275.20349999999996</v>
      </c>
      <c r="O325" s="7">
        <f t="shared" si="41"/>
        <v>0</v>
      </c>
      <c r="R325" s="7"/>
      <c r="S325" s="47">
        <f t="shared" si="42"/>
        <v>2.145</v>
      </c>
      <c r="T325" s="47">
        <f t="shared" si="43"/>
        <v>2.145</v>
      </c>
      <c r="U325" s="47">
        <f t="shared" si="44"/>
        <v>240.17000000000002</v>
      </c>
      <c r="V325" s="47">
        <f t="shared" si="45"/>
        <v>128.29999999999998</v>
      </c>
      <c r="W325" s="11"/>
    </row>
    <row r="326" spans="1:23" x14ac:dyDescent="0.45">
      <c r="A326" t="s">
        <v>331</v>
      </c>
      <c r="B326">
        <v>178.36</v>
      </c>
      <c r="D326" s="1" t="str">
        <f>VartojimasGamyba!J322</f>
        <v>2023-09-14-08</v>
      </c>
      <c r="E326" s="7">
        <f>VartojimasGamyba!G322</f>
        <v>0</v>
      </c>
      <c r="F326" s="11"/>
      <c r="G326" s="12">
        <f t="shared" si="48"/>
        <v>3.8377777777777782</v>
      </c>
      <c r="H326" s="12">
        <v>0</v>
      </c>
      <c r="I326" s="12">
        <v>0</v>
      </c>
      <c r="J326" s="12">
        <v>2.7490000000000001</v>
      </c>
      <c r="K326" s="12"/>
      <c r="L326" s="12">
        <f>VartojimasGamyba!H322</f>
        <v>2.7490000000000001</v>
      </c>
      <c r="M326" s="19">
        <f t="shared" si="39"/>
        <v>0</v>
      </c>
      <c r="N326" s="7">
        <f t="shared" si="40"/>
        <v>-458.47822000000002</v>
      </c>
      <c r="O326" s="7">
        <f t="shared" si="41"/>
        <v>0</v>
      </c>
      <c r="R326" s="7"/>
      <c r="S326" s="47">
        <f t="shared" si="42"/>
        <v>2.7490000000000001</v>
      </c>
      <c r="T326" s="47">
        <f t="shared" si="43"/>
        <v>2.7490000000000001</v>
      </c>
      <c r="U326" s="47">
        <f t="shared" si="44"/>
        <v>278.65000000000003</v>
      </c>
      <c r="V326" s="47">
        <f t="shared" si="45"/>
        <v>166.78</v>
      </c>
      <c r="W326" s="11"/>
    </row>
    <row r="327" spans="1:23" x14ac:dyDescent="0.45">
      <c r="A327" t="s">
        <v>332</v>
      </c>
      <c r="B327">
        <v>155.09</v>
      </c>
      <c r="D327" s="1" t="str">
        <f>VartojimasGamyba!J323</f>
        <v>2023-09-14-09</v>
      </c>
      <c r="E327" s="7">
        <f>VartojimasGamyba!G323</f>
        <v>0</v>
      </c>
      <c r="F327" s="11"/>
      <c r="G327" s="12">
        <f t="shared" si="48"/>
        <v>3.8377777777777782</v>
      </c>
      <c r="H327" s="12">
        <v>0</v>
      </c>
      <c r="I327" s="12">
        <v>0</v>
      </c>
      <c r="J327" s="12">
        <v>2.7559999999999998</v>
      </c>
      <c r="K327" s="12"/>
      <c r="L327" s="12">
        <f>VartojimasGamyba!H323</f>
        <v>2.7559999999999998</v>
      </c>
      <c r="M327" s="19">
        <f t="shared" ref="M327:M390" si="49">E327+H327-I327*$J$2+J327-L327</f>
        <v>0</v>
      </c>
      <c r="N327" s="7">
        <f t="shared" ref="N327:N390" si="50">M327*U327-J327*V327</f>
        <v>-395.51355999999993</v>
      </c>
      <c r="O327" s="7">
        <f t="shared" ref="O327:O390" si="51">(M327)*(B327+$Z$21)</f>
        <v>0</v>
      </c>
      <c r="R327" s="7"/>
      <c r="S327" s="47">
        <f t="shared" ref="S327:S390" si="52">M327+IF((L327-E327)&gt;0,(L327-E327),0)</f>
        <v>2.7559999999999998</v>
      </c>
      <c r="T327" s="47">
        <f t="shared" ref="T327:T390" si="53">IF(L327-E327&lt;0,0,L327-E327)</f>
        <v>2.7559999999999998</v>
      </c>
      <c r="U327" s="47">
        <f t="shared" ref="U327:U390" si="54">B327+$Z$21</f>
        <v>255.38</v>
      </c>
      <c r="V327" s="47">
        <f t="shared" ref="V327:V390" si="55">B327+$Z$20</f>
        <v>143.51</v>
      </c>
      <c r="W327" s="11"/>
    </row>
    <row r="328" spans="1:23" x14ac:dyDescent="0.45">
      <c r="A328" t="s">
        <v>333</v>
      </c>
      <c r="B328">
        <v>118.08</v>
      </c>
      <c r="D328" s="1" t="str">
        <f>VartojimasGamyba!J324</f>
        <v>2023-09-14-10</v>
      </c>
      <c r="E328" s="7">
        <f>VartojimasGamyba!G324</f>
        <v>0</v>
      </c>
      <c r="F328" s="11"/>
      <c r="G328" s="12">
        <f t="shared" si="48"/>
        <v>3.8377777777777782</v>
      </c>
      <c r="H328" s="12">
        <v>0</v>
      </c>
      <c r="I328" s="12">
        <v>0</v>
      </c>
      <c r="J328" s="12">
        <v>3.27</v>
      </c>
      <c r="K328" s="12"/>
      <c r="L328" s="12">
        <f>VartojimasGamyba!H324</f>
        <v>3.27</v>
      </c>
      <c r="M328" s="19">
        <f t="shared" si="49"/>
        <v>0</v>
      </c>
      <c r="N328" s="7">
        <f t="shared" si="50"/>
        <v>-348.255</v>
      </c>
      <c r="O328" s="7">
        <f t="shared" si="51"/>
        <v>0</v>
      </c>
      <c r="R328" s="7"/>
      <c r="S328" s="47">
        <f t="shared" si="52"/>
        <v>3.27</v>
      </c>
      <c r="T328" s="47">
        <f t="shared" si="53"/>
        <v>3.27</v>
      </c>
      <c r="U328" s="47">
        <f t="shared" si="54"/>
        <v>218.37</v>
      </c>
      <c r="V328" s="47">
        <f t="shared" si="55"/>
        <v>106.5</v>
      </c>
      <c r="W328" s="11"/>
    </row>
    <row r="329" spans="1:23" x14ac:dyDescent="0.45">
      <c r="A329" t="s">
        <v>334</v>
      </c>
      <c r="B329">
        <v>96.82</v>
      </c>
      <c r="D329" s="1" t="str">
        <f>VartojimasGamyba!J325</f>
        <v>2023-09-14-11</v>
      </c>
      <c r="E329" s="7">
        <f>VartojimasGamyba!G325</f>
        <v>0.155</v>
      </c>
      <c r="F329" s="11"/>
      <c r="G329" s="12">
        <f t="shared" si="48"/>
        <v>3.8377777777777782</v>
      </c>
      <c r="H329" s="12">
        <v>0</v>
      </c>
      <c r="I329" s="12">
        <v>0</v>
      </c>
      <c r="J329" s="12">
        <v>3.0209999999999999</v>
      </c>
      <c r="K329" s="12"/>
      <c r="L329" s="12">
        <f>VartojimasGamyba!H325</f>
        <v>3.1760000000000002</v>
      </c>
      <c r="M329" s="19">
        <f t="shared" si="49"/>
        <v>0</v>
      </c>
      <c r="N329" s="7">
        <f t="shared" si="50"/>
        <v>-257.51004</v>
      </c>
      <c r="O329" s="7">
        <f t="shared" si="51"/>
        <v>0</v>
      </c>
      <c r="R329" s="7"/>
      <c r="S329" s="47">
        <f t="shared" si="52"/>
        <v>3.0210000000000004</v>
      </c>
      <c r="T329" s="47">
        <f t="shared" si="53"/>
        <v>3.0210000000000004</v>
      </c>
      <c r="U329" s="47">
        <f t="shared" si="54"/>
        <v>197.11</v>
      </c>
      <c r="V329" s="47">
        <f t="shared" si="55"/>
        <v>85.24</v>
      </c>
      <c r="W329" s="11"/>
    </row>
    <row r="330" spans="1:23" x14ac:dyDescent="0.45">
      <c r="A330" t="s">
        <v>335</v>
      </c>
      <c r="B330">
        <v>92.43</v>
      </c>
      <c r="D330" s="1" t="str">
        <f>VartojimasGamyba!J326</f>
        <v>2023-09-14-12</v>
      </c>
      <c r="E330" s="7">
        <f>VartojimasGamyba!G326</f>
        <v>0</v>
      </c>
      <c r="F330" s="11"/>
      <c r="G330" s="12">
        <f t="shared" si="48"/>
        <v>3.8377777777777782</v>
      </c>
      <c r="H330" s="12">
        <v>0</v>
      </c>
      <c r="I330" s="12">
        <v>0</v>
      </c>
      <c r="J330" s="12">
        <v>3.0259999999999998</v>
      </c>
      <c r="K330" s="12"/>
      <c r="L330" s="12">
        <f>VartojimasGamyba!H326</f>
        <v>3.0259999999999998</v>
      </c>
      <c r="M330" s="19">
        <f t="shared" si="49"/>
        <v>0</v>
      </c>
      <c r="N330" s="7">
        <f t="shared" si="50"/>
        <v>-244.65210000000002</v>
      </c>
      <c r="O330" s="7">
        <f t="shared" si="51"/>
        <v>0</v>
      </c>
      <c r="R330" s="7"/>
      <c r="S330" s="47">
        <f t="shared" si="52"/>
        <v>3.0259999999999998</v>
      </c>
      <c r="T330" s="47">
        <f t="shared" si="53"/>
        <v>3.0259999999999998</v>
      </c>
      <c r="U330" s="47">
        <f t="shared" si="54"/>
        <v>192.72000000000003</v>
      </c>
      <c r="V330" s="47">
        <f t="shared" si="55"/>
        <v>80.850000000000009</v>
      </c>
      <c r="W330" s="11"/>
    </row>
    <row r="331" spans="1:23" x14ac:dyDescent="0.45">
      <c r="A331" t="s">
        <v>336</v>
      </c>
      <c r="B331">
        <v>91.46</v>
      </c>
      <c r="D331" s="1" t="str">
        <f>VartojimasGamyba!J327</f>
        <v>2023-09-14-13</v>
      </c>
      <c r="E331" s="7">
        <f>VartojimasGamyba!G327</f>
        <v>0</v>
      </c>
      <c r="F331" s="11"/>
      <c r="G331" s="12">
        <f t="shared" si="48"/>
        <v>5.2767777777777782</v>
      </c>
      <c r="H331" s="12">
        <v>1.4389999999999998</v>
      </c>
      <c r="I331" s="12">
        <v>0</v>
      </c>
      <c r="J331" s="12">
        <v>0.74</v>
      </c>
      <c r="K331" s="12"/>
      <c r="L331" s="12">
        <f>VartojimasGamyba!H327</f>
        <v>2.1789999999999998</v>
      </c>
      <c r="M331" s="19">
        <f t="shared" si="49"/>
        <v>0</v>
      </c>
      <c r="N331" s="7">
        <f t="shared" si="50"/>
        <v>-59.111199999999997</v>
      </c>
      <c r="O331" s="7">
        <f t="shared" si="51"/>
        <v>0</v>
      </c>
      <c r="R331" s="7"/>
      <c r="S331" s="47">
        <f t="shared" si="52"/>
        <v>2.1789999999999998</v>
      </c>
      <c r="T331" s="47">
        <f t="shared" si="53"/>
        <v>2.1789999999999998</v>
      </c>
      <c r="U331" s="47">
        <f t="shared" si="54"/>
        <v>191.75</v>
      </c>
      <c r="V331" s="47">
        <f t="shared" si="55"/>
        <v>79.88</v>
      </c>
      <c r="W331" s="11"/>
    </row>
    <row r="332" spans="1:23" x14ac:dyDescent="0.45">
      <c r="A332" t="s">
        <v>337</v>
      </c>
      <c r="B332">
        <v>89.87</v>
      </c>
      <c r="D332" s="1" t="str">
        <f>VartojimasGamyba!J328</f>
        <v>2023-09-14-14</v>
      </c>
      <c r="E332" s="7">
        <f>VartojimasGamyba!G328</f>
        <v>3.0000000000000001E-3</v>
      </c>
      <c r="F332" s="11"/>
      <c r="G332" s="12">
        <f t="shared" si="48"/>
        <v>6.3947777777777786</v>
      </c>
      <c r="H332" s="12">
        <v>1.1180000000000001</v>
      </c>
      <c r="I332" s="12">
        <v>0</v>
      </c>
      <c r="J332" s="12">
        <v>0</v>
      </c>
      <c r="K332" s="12"/>
      <c r="L332" s="12">
        <f>VartojimasGamyba!H328</f>
        <v>1.121</v>
      </c>
      <c r="M332" s="19">
        <f t="shared" si="49"/>
        <v>0</v>
      </c>
      <c r="N332" s="7">
        <f t="shared" si="50"/>
        <v>0</v>
      </c>
      <c r="O332" s="7">
        <f t="shared" si="51"/>
        <v>0</v>
      </c>
      <c r="R332" s="7"/>
      <c r="S332" s="47">
        <f t="shared" si="52"/>
        <v>1.1180000000000001</v>
      </c>
      <c r="T332" s="47">
        <f t="shared" si="53"/>
        <v>1.1180000000000001</v>
      </c>
      <c r="U332" s="47">
        <f t="shared" si="54"/>
        <v>190.16000000000003</v>
      </c>
      <c r="V332" s="47">
        <f t="shared" si="55"/>
        <v>78.290000000000006</v>
      </c>
      <c r="W332" s="11"/>
    </row>
    <row r="333" spans="1:23" x14ac:dyDescent="0.45">
      <c r="A333" t="s">
        <v>338</v>
      </c>
      <c r="B333">
        <v>90.37</v>
      </c>
      <c r="D333" s="1" t="str">
        <f>VartojimasGamyba!J329</f>
        <v>2023-09-14-15</v>
      </c>
      <c r="E333" s="7">
        <f>VartojimasGamyba!G329</f>
        <v>2E-3</v>
      </c>
      <c r="F333" s="11"/>
      <c r="G333" s="12">
        <f t="shared" si="48"/>
        <v>6.9377777777777787</v>
      </c>
      <c r="H333" s="12">
        <v>0.54300000000000015</v>
      </c>
      <c r="I333" s="12">
        <v>0</v>
      </c>
      <c r="J333" s="12">
        <v>0</v>
      </c>
      <c r="K333" s="12"/>
      <c r="L333" s="12">
        <f>VartojimasGamyba!H329</f>
        <v>0.54500000000000004</v>
      </c>
      <c r="M333" s="19">
        <f t="shared" si="49"/>
        <v>0</v>
      </c>
      <c r="N333" s="7">
        <f t="shared" si="50"/>
        <v>0</v>
      </c>
      <c r="O333" s="7">
        <f t="shared" si="51"/>
        <v>0</v>
      </c>
      <c r="R333" s="7"/>
      <c r="S333" s="47">
        <f t="shared" si="52"/>
        <v>0.54300000000000004</v>
      </c>
      <c r="T333" s="47">
        <f t="shared" si="53"/>
        <v>0.54300000000000004</v>
      </c>
      <c r="U333" s="47">
        <f t="shared" si="54"/>
        <v>190.66000000000003</v>
      </c>
      <c r="V333" s="47">
        <f t="shared" si="55"/>
        <v>78.790000000000006</v>
      </c>
      <c r="W333" s="11"/>
    </row>
    <row r="334" spans="1:23" x14ac:dyDescent="0.45">
      <c r="A334" t="s">
        <v>339</v>
      </c>
      <c r="B334">
        <v>96.14</v>
      </c>
      <c r="D334" s="1" t="str">
        <f>VartojimasGamyba!J330</f>
        <v>2023-09-14-16</v>
      </c>
      <c r="E334" s="7">
        <f>VartojimasGamyba!G330</f>
        <v>0.33900000000000002</v>
      </c>
      <c r="F334" s="11"/>
      <c r="G334" s="12">
        <f t="shared" si="48"/>
        <v>6.594444444444445</v>
      </c>
      <c r="H334" s="12">
        <v>0</v>
      </c>
      <c r="I334" s="12">
        <v>0.34333333333333338</v>
      </c>
      <c r="J334" s="12">
        <v>0</v>
      </c>
      <c r="K334" s="12"/>
      <c r="L334" s="12">
        <f>VartojimasGamyba!H330</f>
        <v>0.03</v>
      </c>
      <c r="M334" s="19">
        <f t="shared" si="49"/>
        <v>-2.7755575615628914E-17</v>
      </c>
      <c r="N334" s="7">
        <f t="shared" si="50"/>
        <v>-5.4520277181779877E-15</v>
      </c>
      <c r="O334" s="7">
        <f t="shared" si="51"/>
        <v>-5.4520277181779877E-15</v>
      </c>
      <c r="R334" s="7"/>
      <c r="S334" s="47">
        <f t="shared" si="52"/>
        <v>-2.7755575615628914E-17</v>
      </c>
      <c r="T334" s="47">
        <f t="shared" si="53"/>
        <v>0</v>
      </c>
      <c r="U334" s="47">
        <f t="shared" si="54"/>
        <v>196.43</v>
      </c>
      <c r="V334" s="47">
        <f t="shared" si="55"/>
        <v>84.56</v>
      </c>
      <c r="W334" s="11"/>
    </row>
    <row r="335" spans="1:23" x14ac:dyDescent="0.45">
      <c r="A335" t="s">
        <v>340</v>
      </c>
      <c r="B335">
        <v>98.29</v>
      </c>
      <c r="D335" s="1" t="str">
        <f>VartojimasGamyba!J331</f>
        <v>2023-09-14-17</v>
      </c>
      <c r="E335" s="7">
        <f>VartojimasGamyba!G331</f>
        <v>0.28899999999999998</v>
      </c>
      <c r="F335" s="11"/>
      <c r="G335" s="12">
        <f t="shared" si="48"/>
        <v>6.2733333333333334</v>
      </c>
      <c r="H335" s="12">
        <v>0</v>
      </c>
      <c r="I335" s="12">
        <v>0.32111111111111112</v>
      </c>
      <c r="J335" s="12">
        <v>0</v>
      </c>
      <c r="K335" s="12"/>
      <c r="L335" s="12">
        <f>VartojimasGamyba!H331</f>
        <v>0</v>
      </c>
      <c r="M335" s="19">
        <f t="shared" si="49"/>
        <v>-5.5511151231257827E-17</v>
      </c>
      <c r="N335" s="7">
        <f t="shared" si="50"/>
        <v>-1.102340441150318E-14</v>
      </c>
      <c r="O335" s="7">
        <f t="shared" si="51"/>
        <v>-1.102340441150318E-14</v>
      </c>
      <c r="R335" s="7"/>
      <c r="S335" s="47">
        <f t="shared" si="52"/>
        <v>-5.5511151231257827E-17</v>
      </c>
      <c r="T335" s="47">
        <f t="shared" si="53"/>
        <v>0</v>
      </c>
      <c r="U335" s="47">
        <f t="shared" si="54"/>
        <v>198.58</v>
      </c>
      <c r="V335" s="47">
        <f t="shared" si="55"/>
        <v>86.710000000000008</v>
      </c>
      <c r="W335" s="11"/>
    </row>
    <row r="336" spans="1:23" x14ac:dyDescent="0.45">
      <c r="A336" t="s">
        <v>341</v>
      </c>
      <c r="B336">
        <v>145.91999999999999</v>
      </c>
      <c r="D336" s="1" t="str">
        <f>VartojimasGamyba!J332</f>
        <v>2023-09-14-18</v>
      </c>
      <c r="E336" s="7">
        <f>VartojimasGamyba!G332</f>
        <v>0.18</v>
      </c>
      <c r="F336" s="11"/>
      <c r="G336" s="12">
        <f t="shared" si="48"/>
        <v>6.0733333333333333</v>
      </c>
      <c r="H336" s="12">
        <v>0</v>
      </c>
      <c r="I336" s="12">
        <v>0.2</v>
      </c>
      <c r="J336" s="12">
        <v>0</v>
      </c>
      <c r="K336" s="12"/>
      <c r="L336" s="12">
        <f>VartojimasGamyba!H332</f>
        <v>0</v>
      </c>
      <c r="M336" s="19">
        <f t="shared" si="49"/>
        <v>-2.7755575615628914E-17</v>
      </c>
      <c r="N336" s="7">
        <f t="shared" si="50"/>
        <v>-6.8337002723239942E-15</v>
      </c>
      <c r="O336" s="7">
        <f t="shared" si="51"/>
        <v>-6.8337002723239942E-15</v>
      </c>
      <c r="R336" s="7"/>
      <c r="S336" s="47">
        <f t="shared" si="52"/>
        <v>-2.7755575615628914E-17</v>
      </c>
      <c r="T336" s="47">
        <f t="shared" si="53"/>
        <v>0</v>
      </c>
      <c r="U336" s="47">
        <f t="shared" si="54"/>
        <v>246.20999999999998</v>
      </c>
      <c r="V336" s="47">
        <f t="shared" si="55"/>
        <v>134.33999999999997</v>
      </c>
      <c r="W336" s="11"/>
    </row>
    <row r="337" spans="1:23" x14ac:dyDescent="0.45">
      <c r="A337" t="s">
        <v>342</v>
      </c>
      <c r="B337">
        <v>173.01</v>
      </c>
      <c r="D337" s="1" t="str">
        <f>VartojimasGamyba!J333</f>
        <v>2023-09-14-19</v>
      </c>
      <c r="E337" s="7">
        <f>VartojimasGamyba!G333</f>
        <v>0.252</v>
      </c>
      <c r="F337" s="11"/>
      <c r="G337" s="12">
        <f t="shared" si="48"/>
        <v>5.793333333333333</v>
      </c>
      <c r="H337" s="12">
        <v>0</v>
      </c>
      <c r="I337" s="12">
        <v>0.28000000000000003</v>
      </c>
      <c r="J337" s="12">
        <v>0</v>
      </c>
      <c r="K337" s="12"/>
      <c r="L337" s="12">
        <f>VartojimasGamyba!H333</f>
        <v>0</v>
      </c>
      <c r="M337" s="19">
        <f t="shared" si="49"/>
        <v>-5.5511151231257827E-17</v>
      </c>
      <c r="N337" s="7">
        <f t="shared" si="50"/>
        <v>-1.5171197631502765E-14</v>
      </c>
      <c r="O337" s="7">
        <f t="shared" si="51"/>
        <v>-1.5171197631502765E-14</v>
      </c>
      <c r="R337" s="7"/>
      <c r="S337" s="47">
        <f t="shared" si="52"/>
        <v>-5.5511151231257827E-17</v>
      </c>
      <c r="T337" s="47">
        <f t="shared" si="53"/>
        <v>0</v>
      </c>
      <c r="U337" s="47">
        <f t="shared" si="54"/>
        <v>273.3</v>
      </c>
      <c r="V337" s="47">
        <f t="shared" si="55"/>
        <v>161.42999999999998</v>
      </c>
      <c r="W337" s="11"/>
    </row>
    <row r="338" spans="1:23" x14ac:dyDescent="0.45">
      <c r="A338" t="s">
        <v>343</v>
      </c>
      <c r="B338">
        <v>230.28</v>
      </c>
      <c r="D338" s="1" t="str">
        <f>VartojimasGamyba!J334</f>
        <v>2023-09-14-20</v>
      </c>
      <c r="E338" s="7">
        <f>VartojimasGamyba!G334</f>
        <v>0.311</v>
      </c>
      <c r="F338" s="11"/>
      <c r="G338" s="12">
        <f t="shared" si="48"/>
        <v>5.4477777777777776</v>
      </c>
      <c r="H338" s="12">
        <v>0</v>
      </c>
      <c r="I338" s="12">
        <v>0.34555555555555556</v>
      </c>
      <c r="J338" s="12">
        <v>0</v>
      </c>
      <c r="K338" s="12"/>
      <c r="L338" s="12">
        <f>VartojimasGamyba!H334</f>
        <v>0</v>
      </c>
      <c r="M338" s="19">
        <f t="shared" si="49"/>
        <v>0</v>
      </c>
      <c r="N338" s="7">
        <f t="shared" si="50"/>
        <v>0</v>
      </c>
      <c r="O338" s="7">
        <f t="shared" si="51"/>
        <v>0</v>
      </c>
      <c r="P338" s="7" t="s">
        <v>8873</v>
      </c>
      <c r="R338" s="7"/>
      <c r="S338" s="47">
        <f t="shared" si="52"/>
        <v>0</v>
      </c>
      <c r="T338" s="47">
        <f t="shared" si="53"/>
        <v>0</v>
      </c>
      <c r="U338" s="47">
        <f t="shared" si="54"/>
        <v>330.57</v>
      </c>
      <c r="V338" s="47">
        <f t="shared" si="55"/>
        <v>218.7</v>
      </c>
      <c r="W338" s="11"/>
    </row>
    <row r="339" spans="1:23" x14ac:dyDescent="0.45">
      <c r="A339" t="s">
        <v>344</v>
      </c>
      <c r="B339">
        <v>185.8</v>
      </c>
      <c r="D339" s="1" t="str">
        <f>VartojimasGamyba!J335</f>
        <v>2023-09-14-21</v>
      </c>
      <c r="E339" s="7">
        <f>VartojimasGamyba!G335</f>
        <v>0.13600000000000001</v>
      </c>
      <c r="F339" s="11"/>
      <c r="G339" s="12">
        <f t="shared" si="48"/>
        <v>5.2966666666666669</v>
      </c>
      <c r="H339" s="12">
        <v>0</v>
      </c>
      <c r="I339" s="12">
        <v>0.15111111111111114</v>
      </c>
      <c r="J339" s="12">
        <v>0</v>
      </c>
      <c r="K339" s="12"/>
      <c r="L339" s="12">
        <f>VartojimasGamyba!H335</f>
        <v>0</v>
      </c>
      <c r="M339" s="19">
        <f t="shared" si="49"/>
        <v>-2.7755575615628914E-17</v>
      </c>
      <c r="N339" s="7">
        <f t="shared" si="50"/>
        <v>-7.9405926278752767E-15</v>
      </c>
      <c r="O339" s="7">
        <f t="shared" si="51"/>
        <v>-7.9405926278752767E-15</v>
      </c>
      <c r="P339" s="7">
        <f>SUM(N318:N341)</f>
        <v>-2174.2404700000002</v>
      </c>
      <c r="R339" s="7"/>
      <c r="S339" s="47">
        <f t="shared" si="52"/>
        <v>-2.7755575615628914E-17</v>
      </c>
      <c r="T339" s="47">
        <f t="shared" si="53"/>
        <v>0</v>
      </c>
      <c r="U339" s="47">
        <f t="shared" si="54"/>
        <v>286.09000000000003</v>
      </c>
      <c r="V339" s="47">
        <f t="shared" si="55"/>
        <v>174.22</v>
      </c>
      <c r="W339" s="11"/>
    </row>
    <row r="340" spans="1:23" x14ac:dyDescent="0.45">
      <c r="A340" t="s">
        <v>345</v>
      </c>
      <c r="B340">
        <v>134.88</v>
      </c>
      <c r="D340" s="1" t="str">
        <f>VartojimasGamyba!J336</f>
        <v>2023-09-14-22</v>
      </c>
      <c r="E340" s="7">
        <f>VartojimasGamyba!G336</f>
        <v>0.17899999999999999</v>
      </c>
      <c r="F340" s="11"/>
      <c r="G340" s="12">
        <f t="shared" si="48"/>
        <v>5.097777777777778</v>
      </c>
      <c r="H340" s="12">
        <v>0</v>
      </c>
      <c r="I340" s="12">
        <v>0.19888888888888889</v>
      </c>
      <c r="J340" s="12">
        <v>0</v>
      </c>
      <c r="K340" s="12"/>
      <c r="L340" s="12">
        <f>VartojimasGamyba!H336</f>
        <v>0</v>
      </c>
      <c r="M340" s="19">
        <f t="shared" si="49"/>
        <v>-2.7755575615628914E-17</v>
      </c>
      <c r="N340" s="7">
        <f t="shared" si="50"/>
        <v>-6.527278717527452E-15</v>
      </c>
      <c r="O340" s="7">
        <f t="shared" si="51"/>
        <v>-6.527278717527452E-15</v>
      </c>
      <c r="P340" s="7" t="s">
        <v>8872</v>
      </c>
      <c r="R340" s="7"/>
      <c r="S340" s="47">
        <f t="shared" si="52"/>
        <v>-2.7755575615628914E-17</v>
      </c>
      <c r="T340" s="47">
        <f t="shared" si="53"/>
        <v>0</v>
      </c>
      <c r="U340" s="47">
        <f t="shared" si="54"/>
        <v>235.17000000000002</v>
      </c>
      <c r="V340" s="47">
        <f t="shared" si="55"/>
        <v>123.3</v>
      </c>
      <c r="W340" s="11"/>
    </row>
    <row r="341" spans="1:23" x14ac:dyDescent="0.45">
      <c r="A341" t="s">
        <v>346</v>
      </c>
      <c r="B341">
        <v>114.14</v>
      </c>
      <c r="D341" s="1" t="str">
        <f>VartojimasGamyba!J337</f>
        <v>2023-09-14-23</v>
      </c>
      <c r="E341" s="7">
        <f>VartojimasGamyba!G337</f>
        <v>8.7999999999999995E-2</v>
      </c>
      <c r="F341" s="11"/>
      <c r="G341" s="12">
        <f t="shared" si="48"/>
        <v>5</v>
      </c>
      <c r="H341" s="12">
        <v>0</v>
      </c>
      <c r="I341" s="12">
        <v>9.7777777777777769E-2</v>
      </c>
      <c r="J341" s="12">
        <v>0</v>
      </c>
      <c r="K341" s="12"/>
      <c r="L341" s="12">
        <f>VartojimasGamyba!H337</f>
        <v>0</v>
      </c>
      <c r="M341" s="19">
        <f t="shared" si="49"/>
        <v>0</v>
      </c>
      <c r="N341" s="7">
        <f t="shared" si="50"/>
        <v>0</v>
      </c>
      <c r="O341" s="7">
        <f t="shared" si="51"/>
        <v>0</v>
      </c>
      <c r="P341" s="7">
        <f>SUM(O318:O341)</f>
        <v>-6.9486361109483147E-14</v>
      </c>
      <c r="Q341" s="7">
        <f>SUMPRODUCT(B318:B341,E318:E341)+SUM(E318:E341)*$Z$21-SUMPRODUCT(B318:B341,L318:L341)+SUM(L318:L341)*ABS($Z$20)</f>
        <v>-1746.1109000000001</v>
      </c>
      <c r="R341" s="7"/>
      <c r="S341" s="47">
        <f t="shared" si="52"/>
        <v>0</v>
      </c>
      <c r="T341" s="47">
        <f t="shared" si="53"/>
        <v>0</v>
      </c>
      <c r="U341" s="47">
        <f t="shared" si="54"/>
        <v>214.43</v>
      </c>
      <c r="V341" s="47">
        <f t="shared" si="55"/>
        <v>102.56</v>
      </c>
      <c r="W341" s="11">
        <f>IF(P341&lt;&gt;Q341,1,0)</f>
        <v>1</v>
      </c>
    </row>
    <row r="342" spans="1:23" x14ac:dyDescent="0.45">
      <c r="A342" t="s">
        <v>347</v>
      </c>
      <c r="B342">
        <v>99.37</v>
      </c>
      <c r="D342" s="9" t="str">
        <f>VartojimasGamyba!J338</f>
        <v>2023-09-15-00</v>
      </c>
      <c r="E342" s="8">
        <f>VartojimasGamyba!G338</f>
        <v>0.19</v>
      </c>
      <c r="F342" s="11"/>
      <c r="G342" s="7">
        <f>G341+H342-I342</f>
        <v>4.7888888888888888</v>
      </c>
      <c r="H342" s="7">
        <v>0</v>
      </c>
      <c r="I342" s="7">
        <v>0.21111111111111114</v>
      </c>
      <c r="J342" s="7">
        <v>0</v>
      </c>
      <c r="L342" s="7">
        <f>VartojimasGamyba!H338</f>
        <v>0</v>
      </c>
      <c r="M342" s="15">
        <f t="shared" si="49"/>
        <v>-2.7755575615628914E-17</v>
      </c>
      <c r="N342" s="7">
        <f t="shared" si="50"/>
        <v>-5.5416782274164696E-15</v>
      </c>
      <c r="O342" s="7">
        <f t="shared" si="51"/>
        <v>-5.5416782274164696E-15</v>
      </c>
      <c r="R342" s="20" t="s">
        <v>8783</v>
      </c>
      <c r="S342" s="47">
        <f t="shared" si="52"/>
        <v>-2.7755575615628914E-17</v>
      </c>
      <c r="T342" s="47">
        <f t="shared" si="53"/>
        <v>0</v>
      </c>
      <c r="U342" s="47">
        <f t="shared" si="54"/>
        <v>199.66000000000003</v>
      </c>
      <c r="V342" s="47">
        <f t="shared" si="55"/>
        <v>87.79</v>
      </c>
      <c r="W342" s="11"/>
    </row>
    <row r="343" spans="1:23" x14ac:dyDescent="0.45">
      <c r="A343" t="s">
        <v>348</v>
      </c>
      <c r="B343">
        <v>125.02</v>
      </c>
      <c r="D343" s="9" t="str">
        <f>VartojimasGamyba!J339</f>
        <v>2023-09-15-01</v>
      </c>
      <c r="E343" s="8">
        <f>VartojimasGamyba!G339</f>
        <v>0.16600000000000001</v>
      </c>
      <c r="F343" s="11"/>
      <c r="G343" s="7">
        <f t="shared" ref="G343:G365" si="56">G342+H343-I343</f>
        <v>4.6044444444444439</v>
      </c>
      <c r="H343" s="7">
        <v>0</v>
      </c>
      <c r="I343" s="7">
        <v>0.18444444444444447</v>
      </c>
      <c r="J343" s="7">
        <v>0</v>
      </c>
      <c r="L343" s="7">
        <f>VartojimasGamyba!H339</f>
        <v>0</v>
      </c>
      <c r="M343" s="15">
        <f t="shared" si="49"/>
        <v>-2.7755575615628914E-17</v>
      </c>
      <c r="N343" s="7">
        <f t="shared" si="50"/>
        <v>-6.2536087419573506E-15</v>
      </c>
      <c r="O343" s="7">
        <f t="shared" si="51"/>
        <v>-6.2536087419573506E-15</v>
      </c>
      <c r="R343" s="7"/>
      <c r="S343" s="47">
        <f t="shared" si="52"/>
        <v>-2.7755575615628914E-17</v>
      </c>
      <c r="T343" s="47">
        <f t="shared" si="53"/>
        <v>0</v>
      </c>
      <c r="U343" s="47">
        <f t="shared" si="54"/>
        <v>225.31</v>
      </c>
      <c r="V343" s="47">
        <f t="shared" si="55"/>
        <v>113.44</v>
      </c>
      <c r="W343" s="11"/>
    </row>
    <row r="344" spans="1:23" x14ac:dyDescent="0.45">
      <c r="A344" t="s">
        <v>349</v>
      </c>
      <c r="B344">
        <v>125.03</v>
      </c>
      <c r="D344" s="9" t="str">
        <f>VartojimasGamyba!J340</f>
        <v>2023-09-15-02</v>
      </c>
      <c r="E344" s="8">
        <f>VartojimasGamyba!G340</f>
        <v>0.10299999999999999</v>
      </c>
      <c r="F344" s="11"/>
      <c r="G344" s="7">
        <f t="shared" si="56"/>
        <v>4.4899999999999993</v>
      </c>
      <c r="H344" s="7">
        <v>0</v>
      </c>
      <c r="I344" s="7">
        <v>0.11444444444444445</v>
      </c>
      <c r="J344" s="7">
        <v>0</v>
      </c>
      <c r="L344" s="7">
        <f>VartojimasGamyba!H340</f>
        <v>0</v>
      </c>
      <c r="M344" s="15">
        <f t="shared" si="49"/>
        <v>-1.3877787807814457E-17</v>
      </c>
      <c r="N344" s="7">
        <f t="shared" si="50"/>
        <v>-3.1269431488567533E-15</v>
      </c>
      <c r="O344" s="7">
        <f t="shared" si="51"/>
        <v>-3.1269431488567533E-15</v>
      </c>
      <c r="R344" s="7"/>
      <c r="S344" s="47">
        <f t="shared" si="52"/>
        <v>-1.3877787807814457E-17</v>
      </c>
      <c r="T344" s="47">
        <f t="shared" si="53"/>
        <v>0</v>
      </c>
      <c r="U344" s="47">
        <f t="shared" si="54"/>
        <v>225.32</v>
      </c>
      <c r="V344" s="47">
        <f t="shared" si="55"/>
        <v>113.45</v>
      </c>
      <c r="W344" s="11"/>
    </row>
    <row r="345" spans="1:23" x14ac:dyDescent="0.45">
      <c r="A345" t="s">
        <v>350</v>
      </c>
      <c r="B345">
        <v>125.01</v>
      </c>
      <c r="D345" s="9" t="str">
        <f>VartojimasGamyba!J341</f>
        <v>2023-09-15-03</v>
      </c>
      <c r="E345" s="8">
        <f>VartojimasGamyba!G341</f>
        <v>0.16900000000000001</v>
      </c>
      <c r="F345" s="11"/>
      <c r="G345" s="7">
        <f t="shared" si="56"/>
        <v>4.3022222222222215</v>
      </c>
      <c r="H345" s="7">
        <v>0</v>
      </c>
      <c r="I345" s="7">
        <v>0.18777777777777779</v>
      </c>
      <c r="J345" s="7">
        <v>0</v>
      </c>
      <c r="L345" s="7">
        <f>VartojimasGamyba!H341</f>
        <v>0</v>
      </c>
      <c r="M345" s="15">
        <f t="shared" si="49"/>
        <v>0</v>
      </c>
      <c r="N345" s="7">
        <f t="shared" si="50"/>
        <v>0</v>
      </c>
      <c r="O345" s="7">
        <f t="shared" si="51"/>
        <v>0</v>
      </c>
      <c r="R345" s="7"/>
      <c r="S345" s="47">
        <f t="shared" si="52"/>
        <v>0</v>
      </c>
      <c r="T345" s="47">
        <f t="shared" si="53"/>
        <v>0</v>
      </c>
      <c r="U345" s="47">
        <f t="shared" si="54"/>
        <v>225.3</v>
      </c>
      <c r="V345" s="47">
        <f t="shared" si="55"/>
        <v>113.43</v>
      </c>
      <c r="W345" s="11"/>
    </row>
    <row r="346" spans="1:23" x14ac:dyDescent="0.45">
      <c r="A346" t="s">
        <v>351</v>
      </c>
      <c r="B346">
        <v>125</v>
      </c>
      <c r="D346" s="9" t="str">
        <f>VartojimasGamyba!J342</f>
        <v>2023-09-15-04</v>
      </c>
      <c r="E346" s="8">
        <f>VartojimasGamyba!G342</f>
        <v>0.13800000000000001</v>
      </c>
      <c r="F346" s="11"/>
      <c r="G346" s="7">
        <f t="shared" si="56"/>
        <v>4.1866666666666656</v>
      </c>
      <c r="H346" s="7">
        <v>0</v>
      </c>
      <c r="I346" s="7">
        <v>0.11555555555555556</v>
      </c>
      <c r="J346" s="7">
        <v>0</v>
      </c>
      <c r="L346" s="7">
        <f>VartojimasGamyba!H342</f>
        <v>3.4000000000000002E-2</v>
      </c>
      <c r="M346" s="15">
        <f t="shared" si="49"/>
        <v>0</v>
      </c>
      <c r="N346" s="7">
        <f t="shared" si="50"/>
        <v>0</v>
      </c>
      <c r="O346" s="7">
        <f t="shared" si="51"/>
        <v>0</v>
      </c>
      <c r="R346" s="7"/>
      <c r="S346" s="47">
        <f t="shared" si="52"/>
        <v>0</v>
      </c>
      <c r="T346" s="47">
        <f t="shared" si="53"/>
        <v>0</v>
      </c>
      <c r="U346" s="47">
        <f t="shared" si="54"/>
        <v>225.29000000000002</v>
      </c>
      <c r="V346" s="47">
        <f t="shared" si="55"/>
        <v>113.42</v>
      </c>
      <c r="W346" s="11"/>
    </row>
    <row r="347" spans="1:23" x14ac:dyDescent="0.45">
      <c r="A347" t="s">
        <v>352</v>
      </c>
      <c r="B347">
        <v>125.01</v>
      </c>
      <c r="D347" s="9" t="str">
        <f>VartojimasGamyba!J343</f>
        <v>2023-09-15-05</v>
      </c>
      <c r="E347" s="8">
        <f>VartojimasGamyba!G343</f>
        <v>0.27200000000000002</v>
      </c>
      <c r="F347" s="11"/>
      <c r="G347" s="7">
        <f t="shared" si="56"/>
        <v>4.352666666666666</v>
      </c>
      <c r="H347" s="7">
        <v>0.16599999999999998</v>
      </c>
      <c r="I347" s="7">
        <v>0</v>
      </c>
      <c r="J347" s="7">
        <v>0</v>
      </c>
      <c r="L347" s="7">
        <f>VartojimasGamyba!H343</f>
        <v>0.438</v>
      </c>
      <c r="M347" s="15">
        <f t="shared" si="49"/>
        <v>0</v>
      </c>
      <c r="N347" s="7">
        <f t="shared" si="50"/>
        <v>0</v>
      </c>
      <c r="O347" s="7">
        <f t="shared" si="51"/>
        <v>0</v>
      </c>
      <c r="R347" s="7"/>
      <c r="S347" s="47">
        <f t="shared" si="52"/>
        <v>0.16599999999999998</v>
      </c>
      <c r="T347" s="47">
        <f t="shared" si="53"/>
        <v>0.16599999999999998</v>
      </c>
      <c r="U347" s="47">
        <f t="shared" si="54"/>
        <v>225.3</v>
      </c>
      <c r="V347" s="47">
        <f t="shared" si="55"/>
        <v>113.43</v>
      </c>
      <c r="W347" s="11"/>
    </row>
    <row r="348" spans="1:23" x14ac:dyDescent="0.45">
      <c r="A348" t="s">
        <v>353</v>
      </c>
      <c r="B348">
        <v>200.06</v>
      </c>
      <c r="D348" s="9" t="str">
        <f>VartojimasGamyba!J344</f>
        <v>2023-09-15-06</v>
      </c>
      <c r="E348" s="8">
        <f>VartojimasGamyba!G344</f>
        <v>0</v>
      </c>
      <c r="F348" s="11"/>
      <c r="G348" s="7">
        <f t="shared" si="56"/>
        <v>4.352666666666666</v>
      </c>
      <c r="H348" s="7">
        <v>2.2204460492503131E-16</v>
      </c>
      <c r="I348" s="7">
        <v>0</v>
      </c>
      <c r="J348" s="7">
        <v>1.4670000000000001</v>
      </c>
      <c r="L348" s="7">
        <f>VartojimasGamyba!H344</f>
        <v>1.4670000000000001</v>
      </c>
      <c r="M348" s="15">
        <f t="shared" si="49"/>
        <v>0</v>
      </c>
      <c r="N348" s="7">
        <f t="shared" si="50"/>
        <v>-276.50015999999999</v>
      </c>
      <c r="O348" s="7">
        <f t="shared" si="51"/>
        <v>0</v>
      </c>
      <c r="R348" s="7"/>
      <c r="S348" s="47">
        <f t="shared" si="52"/>
        <v>1.4670000000000001</v>
      </c>
      <c r="T348" s="47">
        <f t="shared" si="53"/>
        <v>1.4670000000000001</v>
      </c>
      <c r="U348" s="47">
        <f t="shared" si="54"/>
        <v>300.35000000000002</v>
      </c>
      <c r="V348" s="47">
        <f t="shared" si="55"/>
        <v>188.48</v>
      </c>
      <c r="W348" s="11"/>
    </row>
    <row r="349" spans="1:23" x14ac:dyDescent="0.45">
      <c r="A349" t="s">
        <v>354</v>
      </c>
      <c r="B349">
        <v>249.8</v>
      </c>
      <c r="D349" s="9" t="str">
        <f>VartojimasGamyba!J345</f>
        <v>2023-09-15-07</v>
      </c>
      <c r="E349" s="8">
        <f>VartojimasGamyba!G345</f>
        <v>0</v>
      </c>
      <c r="F349" s="11"/>
      <c r="G349" s="7">
        <f t="shared" si="56"/>
        <v>4.352666666666666</v>
      </c>
      <c r="H349" s="7">
        <v>0</v>
      </c>
      <c r="I349" s="7">
        <v>0</v>
      </c>
      <c r="J349" s="7">
        <v>2.169</v>
      </c>
      <c r="L349" s="7">
        <f>VartojimasGamyba!H345</f>
        <v>2.169</v>
      </c>
      <c r="M349" s="15">
        <f t="shared" si="49"/>
        <v>0</v>
      </c>
      <c r="N349" s="7">
        <f t="shared" si="50"/>
        <v>-516.69917999999996</v>
      </c>
      <c r="O349" s="7">
        <f t="shared" si="51"/>
        <v>0</v>
      </c>
      <c r="R349" s="7"/>
      <c r="S349" s="47">
        <f t="shared" si="52"/>
        <v>2.169</v>
      </c>
      <c r="T349" s="47">
        <f t="shared" si="53"/>
        <v>2.169</v>
      </c>
      <c r="U349" s="47">
        <f t="shared" si="54"/>
        <v>350.09000000000003</v>
      </c>
      <c r="V349" s="47">
        <f t="shared" si="55"/>
        <v>238.22</v>
      </c>
      <c r="W349" s="11"/>
    </row>
    <row r="350" spans="1:23" x14ac:dyDescent="0.45">
      <c r="A350" t="s">
        <v>355</v>
      </c>
      <c r="B350">
        <v>250.09</v>
      </c>
      <c r="D350" s="9" t="str">
        <f>VartojimasGamyba!J346</f>
        <v>2023-09-15-08</v>
      </c>
      <c r="E350" s="8">
        <f>VartojimasGamyba!G346</f>
        <v>0.74199999999999999</v>
      </c>
      <c r="F350" s="11"/>
      <c r="G350" s="7">
        <f t="shared" si="56"/>
        <v>4.352666666666666</v>
      </c>
      <c r="H350" s="7">
        <v>0</v>
      </c>
      <c r="I350" s="7">
        <v>0</v>
      </c>
      <c r="J350" s="7">
        <v>1.9289999999999998</v>
      </c>
      <c r="L350" s="7">
        <f>VartojimasGamyba!H346</f>
        <v>2.6709999999999998</v>
      </c>
      <c r="M350" s="15">
        <f t="shared" si="49"/>
        <v>0</v>
      </c>
      <c r="N350" s="7">
        <f t="shared" si="50"/>
        <v>-460.08578999999992</v>
      </c>
      <c r="O350" s="7">
        <f t="shared" si="51"/>
        <v>0</v>
      </c>
      <c r="R350" s="7"/>
      <c r="S350" s="47">
        <f t="shared" si="52"/>
        <v>1.9289999999999998</v>
      </c>
      <c r="T350" s="47">
        <f t="shared" si="53"/>
        <v>1.9289999999999998</v>
      </c>
      <c r="U350" s="47">
        <f t="shared" si="54"/>
        <v>350.38</v>
      </c>
      <c r="V350" s="47">
        <f t="shared" si="55"/>
        <v>238.51</v>
      </c>
      <c r="W350" s="11"/>
    </row>
    <row r="351" spans="1:23" x14ac:dyDescent="0.45">
      <c r="A351" t="s">
        <v>356</v>
      </c>
      <c r="B351">
        <v>215.51</v>
      </c>
      <c r="D351" s="9" t="str">
        <f>VartojimasGamyba!J347</f>
        <v>2023-09-15-09</v>
      </c>
      <c r="E351" s="8">
        <f>VartojimasGamyba!G347</f>
        <v>0.45200000000000001</v>
      </c>
      <c r="F351" s="11"/>
      <c r="G351" s="7">
        <f t="shared" si="56"/>
        <v>4.352666666666666</v>
      </c>
      <c r="H351" s="7">
        <v>0</v>
      </c>
      <c r="I351" s="7">
        <v>0</v>
      </c>
      <c r="J351" s="7">
        <v>2.5230000000000001</v>
      </c>
      <c r="L351" s="7">
        <f>VartojimasGamyba!H347</f>
        <v>2.9750000000000001</v>
      </c>
      <c r="M351" s="15">
        <f t="shared" si="49"/>
        <v>0</v>
      </c>
      <c r="N351" s="7">
        <f t="shared" si="50"/>
        <v>-514.51539000000002</v>
      </c>
      <c r="O351" s="7">
        <f t="shared" si="51"/>
        <v>0</v>
      </c>
      <c r="R351" s="7"/>
      <c r="S351" s="47">
        <f t="shared" si="52"/>
        <v>2.5230000000000001</v>
      </c>
      <c r="T351" s="47">
        <f t="shared" si="53"/>
        <v>2.5230000000000001</v>
      </c>
      <c r="U351" s="47">
        <f t="shared" si="54"/>
        <v>315.8</v>
      </c>
      <c r="V351" s="47">
        <f t="shared" si="55"/>
        <v>203.92999999999998</v>
      </c>
      <c r="W351" s="11"/>
    </row>
    <row r="352" spans="1:23" x14ac:dyDescent="0.45">
      <c r="A352" t="s">
        <v>357</v>
      </c>
      <c r="B352">
        <v>249.79</v>
      </c>
      <c r="D352" s="9" t="str">
        <f>VartojimasGamyba!J348</f>
        <v>2023-09-15-10</v>
      </c>
      <c r="E352" s="8">
        <f>VartojimasGamyba!G348</f>
        <v>0</v>
      </c>
      <c r="F352" s="11"/>
      <c r="G352" s="7">
        <f t="shared" si="56"/>
        <v>4.352666666666666</v>
      </c>
      <c r="H352" s="7">
        <v>0</v>
      </c>
      <c r="I352" s="7">
        <v>0</v>
      </c>
      <c r="J352" s="7">
        <v>2.585</v>
      </c>
      <c r="L352" s="7">
        <f>VartojimasGamyba!H348</f>
        <v>2.585</v>
      </c>
      <c r="M352" s="15">
        <f t="shared" si="49"/>
        <v>0</v>
      </c>
      <c r="N352" s="7">
        <f t="shared" si="50"/>
        <v>-615.77284999999995</v>
      </c>
      <c r="O352" s="7">
        <f t="shared" si="51"/>
        <v>0</v>
      </c>
      <c r="R352" s="7"/>
      <c r="S352" s="47">
        <f t="shared" si="52"/>
        <v>2.585</v>
      </c>
      <c r="T352" s="47">
        <f t="shared" si="53"/>
        <v>2.585</v>
      </c>
      <c r="U352" s="47">
        <f t="shared" si="54"/>
        <v>350.08</v>
      </c>
      <c r="V352" s="47">
        <f t="shared" si="55"/>
        <v>238.20999999999998</v>
      </c>
      <c r="W352" s="11"/>
    </row>
    <row r="353" spans="1:23" x14ac:dyDescent="0.45">
      <c r="A353" t="s">
        <v>358</v>
      </c>
      <c r="B353">
        <v>249.99</v>
      </c>
      <c r="D353" s="9" t="str">
        <f>VartojimasGamyba!J349</f>
        <v>2023-09-15-11</v>
      </c>
      <c r="E353" s="8">
        <f>VartojimasGamyba!G349</f>
        <v>0</v>
      </c>
      <c r="F353" s="11"/>
      <c r="G353" s="7">
        <f t="shared" si="56"/>
        <v>4.352666666666666</v>
      </c>
      <c r="H353" s="7">
        <v>0</v>
      </c>
      <c r="I353" s="7">
        <v>0</v>
      </c>
      <c r="J353" s="7">
        <v>3.181</v>
      </c>
      <c r="L353" s="7">
        <f>VartojimasGamyba!H349</f>
        <v>3.181</v>
      </c>
      <c r="M353" s="15">
        <f t="shared" si="49"/>
        <v>0</v>
      </c>
      <c r="N353" s="7">
        <f t="shared" si="50"/>
        <v>-758.38220999999999</v>
      </c>
      <c r="O353" s="7">
        <f t="shared" si="51"/>
        <v>0</v>
      </c>
      <c r="R353" s="7"/>
      <c r="S353" s="47">
        <f t="shared" si="52"/>
        <v>3.181</v>
      </c>
      <c r="T353" s="47">
        <f t="shared" si="53"/>
        <v>3.181</v>
      </c>
      <c r="U353" s="47">
        <f t="shared" si="54"/>
        <v>350.28000000000003</v>
      </c>
      <c r="V353" s="47">
        <f t="shared" si="55"/>
        <v>238.41</v>
      </c>
      <c r="W353" s="11"/>
    </row>
    <row r="354" spans="1:23" x14ac:dyDescent="0.45">
      <c r="A354" t="s">
        <v>359</v>
      </c>
      <c r="B354">
        <v>143.79</v>
      </c>
      <c r="D354" s="9" t="str">
        <f>VartojimasGamyba!J350</f>
        <v>2023-09-15-12</v>
      </c>
      <c r="E354" s="8">
        <f>VartojimasGamyba!G350</f>
        <v>0</v>
      </c>
      <c r="F354" s="11"/>
      <c r="G354" s="7">
        <f t="shared" si="56"/>
        <v>4.7096666666666653</v>
      </c>
      <c r="H354" s="7">
        <v>0.35699999999999971</v>
      </c>
      <c r="I354" s="7">
        <v>0</v>
      </c>
      <c r="J354" s="7">
        <v>2.4890000000000008</v>
      </c>
      <c r="L354" s="7">
        <f>VartojimasGamyba!H350</f>
        <v>2.8460000000000001</v>
      </c>
      <c r="M354" s="15">
        <f t="shared" si="49"/>
        <v>0</v>
      </c>
      <c r="N354" s="7">
        <f t="shared" si="50"/>
        <v>-329.07069000000007</v>
      </c>
      <c r="O354" s="7">
        <f t="shared" si="51"/>
        <v>0</v>
      </c>
      <c r="R354" s="7"/>
      <c r="S354" s="47">
        <f t="shared" si="52"/>
        <v>2.8460000000000001</v>
      </c>
      <c r="T354" s="47">
        <f t="shared" si="53"/>
        <v>2.8460000000000001</v>
      </c>
      <c r="U354" s="47">
        <f t="shared" si="54"/>
        <v>244.07999999999998</v>
      </c>
      <c r="V354" s="47">
        <f t="shared" si="55"/>
        <v>132.20999999999998</v>
      </c>
      <c r="W354" s="11"/>
    </row>
    <row r="355" spans="1:23" x14ac:dyDescent="0.45">
      <c r="A355" t="s">
        <v>360</v>
      </c>
      <c r="B355">
        <v>79.400000000000006</v>
      </c>
      <c r="D355" s="9" t="str">
        <f>VartojimasGamyba!J351</f>
        <v>2023-09-15-13</v>
      </c>
      <c r="E355" s="8">
        <f>VartojimasGamyba!G351</f>
        <v>0.52900000000000003</v>
      </c>
      <c r="F355" s="11"/>
      <c r="G355" s="7">
        <f t="shared" si="56"/>
        <v>5.7416666666666654</v>
      </c>
      <c r="H355" s="7">
        <v>1.032</v>
      </c>
      <c r="I355" s="7">
        <v>0</v>
      </c>
      <c r="J355" s="7">
        <v>0</v>
      </c>
      <c r="L355" s="7">
        <f>VartojimasGamyba!H351</f>
        <v>1.5609999999999999</v>
      </c>
      <c r="M355" s="15">
        <f t="shared" si="49"/>
        <v>0</v>
      </c>
      <c r="N355" s="7">
        <f t="shared" si="50"/>
        <v>0</v>
      </c>
      <c r="O355" s="7">
        <f t="shared" si="51"/>
        <v>0</v>
      </c>
      <c r="R355" s="7"/>
      <c r="S355" s="47">
        <f t="shared" si="52"/>
        <v>1.032</v>
      </c>
      <c r="T355" s="47">
        <f t="shared" si="53"/>
        <v>1.032</v>
      </c>
      <c r="U355" s="47">
        <f t="shared" si="54"/>
        <v>179.69</v>
      </c>
      <c r="V355" s="47">
        <f t="shared" si="55"/>
        <v>67.820000000000007</v>
      </c>
      <c r="W355" s="11"/>
    </row>
    <row r="356" spans="1:23" x14ac:dyDescent="0.45">
      <c r="A356" t="s">
        <v>361</v>
      </c>
      <c r="B356">
        <v>65.290000000000006</v>
      </c>
      <c r="D356" s="9" t="str">
        <f>VartojimasGamyba!J352</f>
        <v>2023-09-15-14</v>
      </c>
      <c r="E356" s="8">
        <f>VartojimasGamyba!G352</f>
        <v>1.2999999999999999E-2</v>
      </c>
      <c r="F356" s="11"/>
      <c r="G356" s="7">
        <f t="shared" si="56"/>
        <v>7.0036666666666658</v>
      </c>
      <c r="H356" s="7">
        <v>1.262</v>
      </c>
      <c r="I356" s="7">
        <v>0</v>
      </c>
      <c r="J356" s="7">
        <v>0</v>
      </c>
      <c r="L356" s="7">
        <f>VartojimasGamyba!H352</f>
        <v>1.2749999999999999</v>
      </c>
      <c r="M356" s="15">
        <f t="shared" si="49"/>
        <v>0</v>
      </c>
      <c r="N356" s="7">
        <f t="shared" si="50"/>
        <v>0</v>
      </c>
      <c r="O356" s="7">
        <f t="shared" si="51"/>
        <v>0</v>
      </c>
      <c r="R356" s="7"/>
      <c r="S356" s="47">
        <f t="shared" si="52"/>
        <v>1.262</v>
      </c>
      <c r="T356" s="47">
        <f t="shared" si="53"/>
        <v>1.262</v>
      </c>
      <c r="U356" s="47">
        <f t="shared" si="54"/>
        <v>165.58</v>
      </c>
      <c r="V356" s="47">
        <f t="shared" si="55"/>
        <v>53.710000000000008</v>
      </c>
      <c r="W356" s="11"/>
    </row>
    <row r="357" spans="1:23" x14ac:dyDescent="0.45">
      <c r="A357" t="s">
        <v>362</v>
      </c>
      <c r="B357">
        <v>71.349999999999994</v>
      </c>
      <c r="D357" s="9" t="str">
        <f>VartojimasGamyba!J353</f>
        <v>2023-09-15-15</v>
      </c>
      <c r="E357" s="8">
        <f>VartojimasGamyba!G353</f>
        <v>3.9E-2</v>
      </c>
      <c r="F357" s="11"/>
      <c r="G357" s="7">
        <f t="shared" si="56"/>
        <v>7.2866666666666662</v>
      </c>
      <c r="H357" s="7">
        <v>0.28300000000000008</v>
      </c>
      <c r="I357" s="7">
        <v>0</v>
      </c>
      <c r="J357" s="7">
        <v>0</v>
      </c>
      <c r="L357" s="7">
        <f>VartojimasGamyba!H353</f>
        <v>0.32200000000000001</v>
      </c>
      <c r="M357" s="15">
        <f t="shared" si="49"/>
        <v>0</v>
      </c>
      <c r="N357" s="7">
        <f t="shared" si="50"/>
        <v>0</v>
      </c>
      <c r="O357" s="7">
        <f t="shared" si="51"/>
        <v>0</v>
      </c>
      <c r="R357" s="7"/>
      <c r="S357" s="47">
        <f t="shared" si="52"/>
        <v>0.28300000000000003</v>
      </c>
      <c r="T357" s="47">
        <f t="shared" si="53"/>
        <v>0.28300000000000003</v>
      </c>
      <c r="U357" s="47">
        <f t="shared" si="54"/>
        <v>171.64</v>
      </c>
      <c r="V357" s="47">
        <f t="shared" si="55"/>
        <v>59.769999999999996</v>
      </c>
      <c r="W357" s="11"/>
    </row>
    <row r="358" spans="1:23" x14ac:dyDescent="0.45">
      <c r="A358" t="s">
        <v>363</v>
      </c>
      <c r="B358">
        <v>85.61</v>
      </c>
      <c r="D358" s="9" t="str">
        <f>VartojimasGamyba!J354</f>
        <v>2023-09-15-16</v>
      </c>
      <c r="E358" s="8">
        <f>VartojimasGamyba!G354</f>
        <v>0.23200000000000001</v>
      </c>
      <c r="F358" s="11"/>
      <c r="G358" s="7">
        <f t="shared" si="56"/>
        <v>7.072222222222222</v>
      </c>
      <c r="H358" s="7">
        <v>0</v>
      </c>
      <c r="I358" s="7">
        <v>0.21444444444444441</v>
      </c>
      <c r="J358" s="7">
        <v>0</v>
      </c>
      <c r="L358" s="7">
        <f>VartojimasGamyba!H354</f>
        <v>3.9E-2</v>
      </c>
      <c r="M358" s="15">
        <f t="shared" si="49"/>
        <v>0</v>
      </c>
      <c r="N358" s="7">
        <f t="shared" si="50"/>
        <v>0</v>
      </c>
      <c r="O358" s="7">
        <f t="shared" si="51"/>
        <v>0</v>
      </c>
      <c r="R358" s="7"/>
      <c r="S358" s="47">
        <f t="shared" si="52"/>
        <v>0</v>
      </c>
      <c r="T358" s="47">
        <f t="shared" si="53"/>
        <v>0</v>
      </c>
      <c r="U358" s="47">
        <f t="shared" si="54"/>
        <v>185.9</v>
      </c>
      <c r="V358" s="47">
        <f t="shared" si="55"/>
        <v>74.03</v>
      </c>
      <c r="W358" s="11"/>
    </row>
    <row r="359" spans="1:23" x14ac:dyDescent="0.45">
      <c r="A359" t="s">
        <v>364</v>
      </c>
      <c r="B359">
        <v>93.4</v>
      </c>
      <c r="D359" s="9" t="str">
        <f>VartojimasGamyba!J355</f>
        <v>2023-09-15-17</v>
      </c>
      <c r="E359" s="8">
        <f>VartojimasGamyba!G355</f>
        <v>0.443</v>
      </c>
      <c r="F359" s="11"/>
      <c r="G359" s="7">
        <f t="shared" si="56"/>
        <v>6.58</v>
      </c>
      <c r="H359" s="7">
        <v>0</v>
      </c>
      <c r="I359" s="7">
        <v>0.49222222222222223</v>
      </c>
      <c r="J359" s="7">
        <v>0</v>
      </c>
      <c r="L359" s="7">
        <f>VartojimasGamyba!H355</f>
        <v>0</v>
      </c>
      <c r="M359" s="15">
        <f t="shared" si="49"/>
        <v>0</v>
      </c>
      <c r="N359" s="7">
        <f t="shared" si="50"/>
        <v>0</v>
      </c>
      <c r="O359" s="7">
        <f t="shared" si="51"/>
        <v>0</v>
      </c>
      <c r="R359" s="7"/>
      <c r="S359" s="47">
        <f t="shared" si="52"/>
        <v>0</v>
      </c>
      <c r="T359" s="47">
        <f t="shared" si="53"/>
        <v>0</v>
      </c>
      <c r="U359" s="47">
        <f t="shared" si="54"/>
        <v>193.69</v>
      </c>
      <c r="V359" s="47">
        <f t="shared" si="55"/>
        <v>81.820000000000007</v>
      </c>
      <c r="W359" s="11"/>
    </row>
    <row r="360" spans="1:23" x14ac:dyDescent="0.45">
      <c r="A360" t="s">
        <v>365</v>
      </c>
      <c r="B360">
        <v>174.64</v>
      </c>
      <c r="D360" s="9" t="str">
        <f>VartojimasGamyba!J356</f>
        <v>2023-09-15-18</v>
      </c>
      <c r="E360" s="8">
        <f>VartojimasGamyba!G356</f>
        <v>0.43099999999999999</v>
      </c>
      <c r="F360" s="11"/>
      <c r="G360" s="7">
        <f t="shared" si="56"/>
        <v>6.1011111111111109</v>
      </c>
      <c r="H360" s="7">
        <v>0</v>
      </c>
      <c r="I360" s="7">
        <v>0.47888888888888892</v>
      </c>
      <c r="J360" s="7">
        <v>0</v>
      </c>
      <c r="L360" s="7">
        <f>VartojimasGamyba!H356</f>
        <v>0</v>
      </c>
      <c r="M360" s="15">
        <f t="shared" si="49"/>
        <v>-5.5511151231257827E-17</v>
      </c>
      <c r="N360" s="7">
        <f t="shared" si="50"/>
        <v>-1.5261680808009715E-14</v>
      </c>
      <c r="O360" s="7">
        <f t="shared" si="51"/>
        <v>-1.5261680808009715E-14</v>
      </c>
      <c r="R360" s="7"/>
      <c r="S360" s="47">
        <f t="shared" si="52"/>
        <v>-5.5511151231257827E-17</v>
      </c>
      <c r="T360" s="47">
        <f t="shared" si="53"/>
        <v>0</v>
      </c>
      <c r="U360" s="47">
        <f t="shared" si="54"/>
        <v>274.93</v>
      </c>
      <c r="V360" s="47">
        <f t="shared" si="55"/>
        <v>163.05999999999997</v>
      </c>
      <c r="W360" s="11"/>
    </row>
    <row r="361" spans="1:23" x14ac:dyDescent="0.45">
      <c r="A361" t="s">
        <v>366</v>
      </c>
      <c r="B361">
        <v>200.04</v>
      </c>
      <c r="D361" s="9" t="str">
        <f>VartojimasGamyba!J357</f>
        <v>2023-09-15-19</v>
      </c>
      <c r="E361" s="8">
        <f>VartojimasGamyba!G357</f>
        <v>0.21299999999999999</v>
      </c>
      <c r="F361" s="11"/>
      <c r="G361" s="7">
        <f t="shared" si="56"/>
        <v>5.8644444444444446</v>
      </c>
      <c r="H361" s="7">
        <v>0</v>
      </c>
      <c r="I361" s="7">
        <v>0.23666666666666666</v>
      </c>
      <c r="J361" s="7">
        <v>0</v>
      </c>
      <c r="L361" s="7">
        <f>VartojimasGamyba!H357</f>
        <v>0</v>
      </c>
      <c r="M361" s="15">
        <f t="shared" si="49"/>
        <v>0</v>
      </c>
      <c r="N361" s="7">
        <f t="shared" si="50"/>
        <v>0</v>
      </c>
      <c r="O361" s="7">
        <f t="shared" si="51"/>
        <v>0</v>
      </c>
      <c r="R361" s="7"/>
      <c r="S361" s="47">
        <f t="shared" si="52"/>
        <v>0</v>
      </c>
      <c r="T361" s="47">
        <f t="shared" si="53"/>
        <v>0</v>
      </c>
      <c r="U361" s="47">
        <f t="shared" si="54"/>
        <v>300.33</v>
      </c>
      <c r="V361" s="47">
        <f t="shared" si="55"/>
        <v>188.45999999999998</v>
      </c>
      <c r="W361" s="11"/>
    </row>
    <row r="362" spans="1:23" x14ac:dyDescent="0.45">
      <c r="A362" t="s">
        <v>367</v>
      </c>
      <c r="B362">
        <v>200.07</v>
      </c>
      <c r="D362" s="9" t="str">
        <f>VartojimasGamyba!J358</f>
        <v>2023-09-15-20</v>
      </c>
      <c r="E362" s="8">
        <f>VartojimasGamyba!G358</f>
        <v>0.217</v>
      </c>
      <c r="F362" s="11"/>
      <c r="G362" s="7">
        <f t="shared" si="56"/>
        <v>5.6233333333333331</v>
      </c>
      <c r="H362" s="7">
        <v>0</v>
      </c>
      <c r="I362" s="7">
        <v>0.24111111111111111</v>
      </c>
      <c r="J362" s="7">
        <v>0</v>
      </c>
      <c r="L362" s="7">
        <f>VartojimasGamyba!H358</f>
        <v>0</v>
      </c>
      <c r="M362" s="15">
        <f t="shared" si="49"/>
        <v>0</v>
      </c>
      <c r="N362" s="7">
        <f t="shared" si="50"/>
        <v>0</v>
      </c>
      <c r="O362" s="7">
        <f t="shared" si="51"/>
        <v>0</v>
      </c>
      <c r="P362" s="7" t="s">
        <v>8873</v>
      </c>
      <c r="R362" s="7"/>
      <c r="S362" s="47">
        <f t="shared" si="52"/>
        <v>0</v>
      </c>
      <c r="T362" s="47">
        <f t="shared" si="53"/>
        <v>0</v>
      </c>
      <c r="U362" s="47">
        <f t="shared" si="54"/>
        <v>300.36</v>
      </c>
      <c r="V362" s="47">
        <f t="shared" si="55"/>
        <v>188.48999999999998</v>
      </c>
      <c r="W362" s="11"/>
    </row>
    <row r="363" spans="1:23" x14ac:dyDescent="0.45">
      <c r="A363" t="s">
        <v>368</v>
      </c>
      <c r="B363">
        <v>162.96</v>
      </c>
      <c r="D363" s="9" t="str">
        <f>VartojimasGamyba!J359</f>
        <v>2023-09-15-21</v>
      </c>
      <c r="E363" s="8">
        <f>VartojimasGamyba!G359</f>
        <v>0.29899999999999999</v>
      </c>
      <c r="F363" s="11"/>
      <c r="G363" s="7">
        <f t="shared" si="56"/>
        <v>5.2911111111111104</v>
      </c>
      <c r="H363" s="7">
        <v>0</v>
      </c>
      <c r="I363" s="7">
        <v>0.3322222222222222</v>
      </c>
      <c r="J363" s="7">
        <v>0</v>
      </c>
      <c r="L363" s="7">
        <f>VartojimasGamyba!H359</f>
        <v>0</v>
      </c>
      <c r="M363" s="15">
        <f t="shared" si="49"/>
        <v>0</v>
      </c>
      <c r="N363" s="7">
        <f t="shared" si="50"/>
        <v>0</v>
      </c>
      <c r="O363" s="7">
        <f t="shared" si="51"/>
        <v>0</v>
      </c>
      <c r="P363" s="7">
        <f>SUM(N342:N365)</f>
        <v>-3471.0262699999998</v>
      </c>
      <c r="R363" s="7"/>
      <c r="S363" s="47">
        <f t="shared" si="52"/>
        <v>0</v>
      </c>
      <c r="T363" s="47">
        <f t="shared" si="53"/>
        <v>0</v>
      </c>
      <c r="U363" s="47">
        <f t="shared" si="54"/>
        <v>263.25</v>
      </c>
      <c r="V363" s="47">
        <f t="shared" si="55"/>
        <v>151.38</v>
      </c>
      <c r="W363" s="11"/>
    </row>
    <row r="364" spans="1:23" x14ac:dyDescent="0.45">
      <c r="A364" t="s">
        <v>369</v>
      </c>
      <c r="B364">
        <v>122.02</v>
      </c>
      <c r="D364" s="9" t="str">
        <f>VartojimasGamyba!J360</f>
        <v>2023-09-15-22</v>
      </c>
      <c r="E364" s="8">
        <f>VartojimasGamyba!G360</f>
        <v>0.14099999999999999</v>
      </c>
      <c r="F364" s="11"/>
      <c r="G364" s="7">
        <f t="shared" si="56"/>
        <v>5.1344444444444441</v>
      </c>
      <c r="H364" s="7">
        <v>0</v>
      </c>
      <c r="I364" s="7">
        <v>0.15666666666666665</v>
      </c>
      <c r="J364" s="7">
        <v>0</v>
      </c>
      <c r="L364" s="7">
        <f>VartojimasGamyba!H360</f>
        <v>0</v>
      </c>
      <c r="M364" s="15">
        <f t="shared" si="49"/>
        <v>0</v>
      </c>
      <c r="N364" s="7">
        <f t="shared" si="50"/>
        <v>0</v>
      </c>
      <c r="O364" s="7">
        <f t="shared" si="51"/>
        <v>0</v>
      </c>
      <c r="P364" s="7" t="s">
        <v>8872</v>
      </c>
      <c r="R364" s="7"/>
      <c r="S364" s="47">
        <f t="shared" si="52"/>
        <v>0</v>
      </c>
      <c r="T364" s="47">
        <f t="shared" si="53"/>
        <v>0</v>
      </c>
      <c r="U364" s="47">
        <f t="shared" si="54"/>
        <v>222.31</v>
      </c>
      <c r="V364" s="47">
        <f t="shared" si="55"/>
        <v>110.44</v>
      </c>
      <c r="W364" s="11"/>
    </row>
    <row r="365" spans="1:23" x14ac:dyDescent="0.45">
      <c r="A365" t="s">
        <v>370</v>
      </c>
      <c r="B365">
        <v>102.54</v>
      </c>
      <c r="D365" s="9" t="str">
        <f>VartojimasGamyba!J361</f>
        <v>2023-09-15-23</v>
      </c>
      <c r="E365" s="8">
        <f>VartojimasGamyba!G361</f>
        <v>0.121</v>
      </c>
      <c r="F365" s="11"/>
      <c r="G365" s="7">
        <f t="shared" si="56"/>
        <v>5</v>
      </c>
      <c r="H365" s="7">
        <v>0</v>
      </c>
      <c r="I365" s="7">
        <v>0.13444444444444445</v>
      </c>
      <c r="J365" s="7">
        <v>0</v>
      </c>
      <c r="L365" s="7">
        <f>VartojimasGamyba!H361</f>
        <v>0</v>
      </c>
      <c r="M365" s="15">
        <f t="shared" si="49"/>
        <v>-1.3877787807814457E-17</v>
      </c>
      <c r="N365" s="7">
        <f t="shared" si="50"/>
        <v>-2.8148317010590064E-15</v>
      </c>
      <c r="O365" s="7">
        <f t="shared" si="51"/>
        <v>-2.8148317010590064E-15</v>
      </c>
      <c r="P365" s="7">
        <f>SUM(O342:O365)</f>
        <v>-3.2998742627299293E-14</v>
      </c>
      <c r="Q365" s="7">
        <f>SUMPRODUCT(B342:B365,E342:E365)+SUM(E342:E365)*$Z$21-SUMPRODUCT(B342:B365,L342:L365)+SUM(L342:L365)*ABS($Z$20)</f>
        <v>-2790.6002099999992</v>
      </c>
      <c r="R365" s="7"/>
      <c r="S365" s="47">
        <f t="shared" si="52"/>
        <v>-1.3877787807814457E-17</v>
      </c>
      <c r="T365" s="47">
        <f t="shared" si="53"/>
        <v>0</v>
      </c>
      <c r="U365" s="47">
        <f t="shared" si="54"/>
        <v>202.83</v>
      </c>
      <c r="V365" s="47">
        <f t="shared" si="55"/>
        <v>90.960000000000008</v>
      </c>
      <c r="W365" s="11">
        <f>IF(P365&lt;&gt;Q365,1,0)</f>
        <v>1</v>
      </c>
    </row>
    <row r="366" spans="1:23" x14ac:dyDescent="0.45">
      <c r="A366" t="s">
        <v>371</v>
      </c>
      <c r="B366">
        <v>95.77</v>
      </c>
      <c r="D366" s="1" t="str">
        <f>VartojimasGamyba!J362</f>
        <v>2023-09-16-00</v>
      </c>
      <c r="E366" s="7">
        <f>VartojimasGamyba!G362</f>
        <v>0.15</v>
      </c>
      <c r="F366" s="11"/>
      <c r="G366" s="12">
        <f>G365+H366-I366</f>
        <v>4.833333333333333</v>
      </c>
      <c r="H366" s="12">
        <v>0</v>
      </c>
      <c r="I366" s="12">
        <v>0.16666666666666666</v>
      </c>
      <c r="J366" s="12">
        <v>0</v>
      </c>
      <c r="K366" s="12"/>
      <c r="L366" s="12">
        <f>VartojimasGamyba!H362</f>
        <v>0</v>
      </c>
      <c r="M366" s="19">
        <f t="shared" si="49"/>
        <v>0</v>
      </c>
      <c r="N366" s="7">
        <f t="shared" si="50"/>
        <v>0</v>
      </c>
      <c r="O366" s="7">
        <f t="shared" si="51"/>
        <v>0</v>
      </c>
      <c r="R366" s="20" t="s">
        <v>8783</v>
      </c>
      <c r="S366" s="47">
        <f t="shared" si="52"/>
        <v>0</v>
      </c>
      <c r="T366" s="47">
        <f t="shared" si="53"/>
        <v>0</v>
      </c>
      <c r="U366" s="47">
        <f t="shared" si="54"/>
        <v>196.06</v>
      </c>
      <c r="V366" s="47">
        <f t="shared" si="55"/>
        <v>84.19</v>
      </c>
      <c r="W366" s="11"/>
    </row>
    <row r="367" spans="1:23" x14ac:dyDescent="0.45">
      <c r="A367" t="s">
        <v>372</v>
      </c>
      <c r="B367">
        <v>218.12</v>
      </c>
      <c r="D367" s="1" t="str">
        <f>VartojimasGamyba!J363</f>
        <v>2023-09-16-01</v>
      </c>
      <c r="E367" s="7">
        <f>VartojimasGamyba!G363</f>
        <v>0.19700000000000001</v>
      </c>
      <c r="F367" s="11"/>
      <c r="G367" s="12">
        <f t="shared" ref="G367:G389" si="57">G366+H367-I367</f>
        <v>4.6144444444444446</v>
      </c>
      <c r="H367" s="12">
        <v>0</v>
      </c>
      <c r="I367" s="12">
        <v>0.21888888888888891</v>
      </c>
      <c r="J367" s="12">
        <v>0</v>
      </c>
      <c r="K367" s="12"/>
      <c r="L367" s="12">
        <f>VartojimasGamyba!H363</f>
        <v>0</v>
      </c>
      <c r="M367" s="19">
        <f t="shared" si="49"/>
        <v>-2.7755575615628914E-17</v>
      </c>
      <c r="N367" s="7">
        <f t="shared" si="50"/>
        <v>-8.837652831772403E-15</v>
      </c>
      <c r="O367" s="7">
        <f t="shared" si="51"/>
        <v>-8.837652831772403E-15</v>
      </c>
      <c r="R367" s="7"/>
      <c r="S367" s="47">
        <f t="shared" si="52"/>
        <v>-2.7755575615628914E-17</v>
      </c>
      <c r="T367" s="47">
        <f t="shared" si="53"/>
        <v>0</v>
      </c>
      <c r="U367" s="47">
        <f t="shared" si="54"/>
        <v>318.41000000000003</v>
      </c>
      <c r="V367" s="47">
        <f t="shared" si="55"/>
        <v>206.54</v>
      </c>
      <c r="W367" s="11"/>
    </row>
    <row r="368" spans="1:23" x14ac:dyDescent="0.45">
      <c r="A368" t="s">
        <v>373</v>
      </c>
      <c r="B368">
        <v>94.02</v>
      </c>
      <c r="D368" s="1" t="str">
        <f>VartojimasGamyba!J364</f>
        <v>2023-09-16-02</v>
      </c>
      <c r="E368" s="7">
        <f>VartojimasGamyba!G364</f>
        <v>0.17599999999999999</v>
      </c>
      <c r="F368" s="11"/>
      <c r="G368" s="12">
        <f t="shared" si="57"/>
        <v>4.4188888888888886</v>
      </c>
      <c r="H368" s="12">
        <v>0</v>
      </c>
      <c r="I368" s="12">
        <v>0.19555555555555557</v>
      </c>
      <c r="J368" s="12">
        <v>0</v>
      </c>
      <c r="K368" s="12"/>
      <c r="L368" s="12">
        <f>VartojimasGamyba!H364</f>
        <v>0</v>
      </c>
      <c r="M368" s="19">
        <f t="shared" si="49"/>
        <v>-2.7755575615628914E-17</v>
      </c>
      <c r="N368" s="7">
        <f t="shared" si="50"/>
        <v>-5.3931858978728542E-15</v>
      </c>
      <c r="O368" s="7">
        <f t="shared" si="51"/>
        <v>-5.3931858978728542E-15</v>
      </c>
      <c r="R368" s="7"/>
      <c r="S368" s="47">
        <f t="shared" si="52"/>
        <v>-2.7755575615628914E-17</v>
      </c>
      <c r="T368" s="47">
        <f t="shared" si="53"/>
        <v>0</v>
      </c>
      <c r="U368" s="47">
        <f t="shared" si="54"/>
        <v>194.31</v>
      </c>
      <c r="V368" s="47">
        <f t="shared" si="55"/>
        <v>82.44</v>
      </c>
      <c r="W368" s="11"/>
    </row>
    <row r="369" spans="1:23" x14ac:dyDescent="0.45">
      <c r="A369" t="s">
        <v>374</v>
      </c>
      <c r="B369">
        <v>91.64</v>
      </c>
      <c r="D369" s="1" t="str">
        <f>VartojimasGamyba!J365</f>
        <v>2023-09-16-03</v>
      </c>
      <c r="E369" s="7">
        <f>VartojimasGamyba!G365</f>
        <v>8.2000000000000003E-2</v>
      </c>
      <c r="F369" s="11"/>
      <c r="G369" s="12">
        <f t="shared" si="57"/>
        <v>4.3277777777777775</v>
      </c>
      <c r="H369" s="12">
        <v>0</v>
      </c>
      <c r="I369" s="12">
        <v>9.1111111111111115E-2</v>
      </c>
      <c r="J369" s="12">
        <v>0</v>
      </c>
      <c r="K369" s="12"/>
      <c r="L369" s="12">
        <f>VartojimasGamyba!H365</f>
        <v>0</v>
      </c>
      <c r="M369" s="19">
        <f t="shared" si="49"/>
        <v>0</v>
      </c>
      <c r="N369" s="7">
        <f t="shared" si="50"/>
        <v>0</v>
      </c>
      <c r="O369" s="7">
        <f t="shared" si="51"/>
        <v>0</v>
      </c>
      <c r="R369" s="7"/>
      <c r="S369" s="47">
        <f t="shared" si="52"/>
        <v>0</v>
      </c>
      <c r="T369" s="47">
        <f t="shared" si="53"/>
        <v>0</v>
      </c>
      <c r="U369" s="47">
        <f t="shared" si="54"/>
        <v>191.93</v>
      </c>
      <c r="V369" s="47">
        <f t="shared" si="55"/>
        <v>80.06</v>
      </c>
      <c r="W369" s="11"/>
    </row>
    <row r="370" spans="1:23" x14ac:dyDescent="0.45">
      <c r="A370" t="s">
        <v>375</v>
      </c>
      <c r="B370">
        <v>89.93</v>
      </c>
      <c r="D370" s="1" t="str">
        <f>VartojimasGamyba!J366</f>
        <v>2023-09-16-04</v>
      </c>
      <c r="E370" s="7">
        <f>VartojimasGamyba!G366</f>
        <v>0.34300000000000003</v>
      </c>
      <c r="F370" s="11"/>
      <c r="G370" s="12">
        <f t="shared" si="57"/>
        <v>3.9633333333333329</v>
      </c>
      <c r="H370" s="12">
        <v>0</v>
      </c>
      <c r="I370" s="12">
        <v>0.3644444444444444</v>
      </c>
      <c r="J370" s="12">
        <v>0</v>
      </c>
      <c r="K370" s="12"/>
      <c r="L370" s="12">
        <f>VartojimasGamyba!H366</f>
        <v>1.4999999999999999E-2</v>
      </c>
      <c r="M370" s="19">
        <f t="shared" si="49"/>
        <v>6.9388939039072284E-17</v>
      </c>
      <c r="N370" s="7">
        <f t="shared" si="50"/>
        <v>1.3199163984012332E-14</v>
      </c>
      <c r="O370" s="7">
        <f t="shared" si="51"/>
        <v>1.3199163984012332E-14</v>
      </c>
      <c r="R370" s="7"/>
      <c r="S370" s="47">
        <f t="shared" si="52"/>
        <v>6.9388939039072284E-17</v>
      </c>
      <c r="T370" s="47">
        <f t="shared" si="53"/>
        <v>0</v>
      </c>
      <c r="U370" s="47">
        <f t="shared" si="54"/>
        <v>190.22000000000003</v>
      </c>
      <c r="V370" s="47">
        <f t="shared" si="55"/>
        <v>78.350000000000009</v>
      </c>
      <c r="W370" s="11"/>
    </row>
    <row r="371" spans="1:23" x14ac:dyDescent="0.45">
      <c r="A371" t="s">
        <v>376</v>
      </c>
      <c r="B371">
        <v>92.1</v>
      </c>
      <c r="D371" s="1" t="str">
        <f>VartojimasGamyba!J367</f>
        <v>2023-09-16-05</v>
      </c>
      <c r="E371" s="7">
        <f>VartojimasGamyba!G367</f>
        <v>0.10100000000000001</v>
      </c>
      <c r="F371" s="11"/>
      <c r="G371" s="12">
        <f t="shared" si="57"/>
        <v>3.9633333333333329</v>
      </c>
      <c r="H371" s="12">
        <v>0</v>
      </c>
      <c r="I371" s="12">
        <v>0</v>
      </c>
      <c r="J371" s="12">
        <v>0.26200000000000001</v>
      </c>
      <c r="K371" s="12"/>
      <c r="L371" s="12">
        <f>VartojimasGamyba!H367</f>
        <v>0.36299999999999999</v>
      </c>
      <c r="M371" s="19">
        <f t="shared" si="49"/>
        <v>0</v>
      </c>
      <c r="N371" s="7">
        <f t="shared" si="50"/>
        <v>-21.096239999999998</v>
      </c>
      <c r="O371" s="7">
        <f t="shared" si="51"/>
        <v>0</v>
      </c>
      <c r="R371" s="7"/>
      <c r="S371" s="47">
        <f t="shared" si="52"/>
        <v>0.26200000000000001</v>
      </c>
      <c r="T371" s="47">
        <f t="shared" si="53"/>
        <v>0.26200000000000001</v>
      </c>
      <c r="U371" s="47">
        <f t="shared" si="54"/>
        <v>192.39</v>
      </c>
      <c r="V371" s="47">
        <f t="shared" si="55"/>
        <v>80.52</v>
      </c>
      <c r="W371" s="11"/>
    </row>
    <row r="372" spans="1:23" x14ac:dyDescent="0.45">
      <c r="A372" t="s">
        <v>377</v>
      </c>
      <c r="B372">
        <v>91.6</v>
      </c>
      <c r="D372" s="1" t="str">
        <f>VartojimasGamyba!J368</f>
        <v>2023-09-16-06</v>
      </c>
      <c r="E372" s="7">
        <f>VartojimasGamyba!G368</f>
        <v>0</v>
      </c>
      <c r="F372" s="11"/>
      <c r="G372" s="12">
        <f t="shared" si="57"/>
        <v>3.9633333333333334</v>
      </c>
      <c r="H372" s="12">
        <v>0</v>
      </c>
      <c r="I372" s="12">
        <v>-4.4408920985006262E-16</v>
      </c>
      <c r="J372" s="12">
        <v>1.294</v>
      </c>
      <c r="K372" s="12"/>
      <c r="L372" s="12">
        <f>VartojimasGamyba!H368</f>
        <v>1.294</v>
      </c>
      <c r="M372" s="19">
        <f t="shared" si="49"/>
        <v>0</v>
      </c>
      <c r="N372" s="7">
        <f t="shared" si="50"/>
        <v>-103.54588</v>
      </c>
      <c r="O372" s="7">
        <f t="shared" si="51"/>
        <v>0</v>
      </c>
      <c r="R372" s="7"/>
      <c r="S372" s="47">
        <f t="shared" si="52"/>
        <v>1.294</v>
      </c>
      <c r="T372" s="47">
        <f t="shared" si="53"/>
        <v>1.294</v>
      </c>
      <c r="U372" s="47">
        <f t="shared" si="54"/>
        <v>191.89</v>
      </c>
      <c r="V372" s="47">
        <f t="shared" si="55"/>
        <v>80.02</v>
      </c>
      <c r="W372" s="11"/>
    </row>
    <row r="373" spans="1:23" x14ac:dyDescent="0.45">
      <c r="A373" t="s">
        <v>378</v>
      </c>
      <c r="B373">
        <v>250.06</v>
      </c>
      <c r="D373" s="1" t="str">
        <f>VartojimasGamyba!J369</f>
        <v>2023-09-16-07</v>
      </c>
      <c r="E373" s="7">
        <f>VartojimasGamyba!G369</f>
        <v>0</v>
      </c>
      <c r="F373" s="11"/>
      <c r="G373" s="12">
        <f t="shared" si="57"/>
        <v>3.9633333333333334</v>
      </c>
      <c r="H373" s="12">
        <v>0</v>
      </c>
      <c r="I373" s="12">
        <v>0</v>
      </c>
      <c r="J373" s="12">
        <v>2.109</v>
      </c>
      <c r="K373" s="12"/>
      <c r="L373" s="12">
        <f>VartojimasGamyba!H369</f>
        <v>2.109</v>
      </c>
      <c r="M373" s="19">
        <f t="shared" si="49"/>
        <v>0</v>
      </c>
      <c r="N373" s="7">
        <f t="shared" si="50"/>
        <v>-502.95432</v>
      </c>
      <c r="O373" s="7">
        <f t="shared" si="51"/>
        <v>0</v>
      </c>
      <c r="R373" s="7"/>
      <c r="S373" s="47">
        <f t="shared" si="52"/>
        <v>2.109</v>
      </c>
      <c r="T373" s="47">
        <f t="shared" si="53"/>
        <v>2.109</v>
      </c>
      <c r="U373" s="47">
        <f t="shared" si="54"/>
        <v>350.35</v>
      </c>
      <c r="V373" s="47">
        <f t="shared" si="55"/>
        <v>238.48</v>
      </c>
      <c r="W373" s="11"/>
    </row>
    <row r="374" spans="1:23" x14ac:dyDescent="0.45">
      <c r="A374" t="s">
        <v>379</v>
      </c>
      <c r="B374">
        <v>250.07</v>
      </c>
      <c r="D374" s="1" t="str">
        <f>VartojimasGamyba!J370</f>
        <v>2023-09-16-08</v>
      </c>
      <c r="E374" s="7">
        <f>VartojimasGamyba!G370</f>
        <v>0.79500000000000004</v>
      </c>
      <c r="F374" s="11"/>
      <c r="G374" s="12">
        <f t="shared" si="57"/>
        <v>3.9633333333333334</v>
      </c>
      <c r="H374" s="12">
        <v>0</v>
      </c>
      <c r="I374" s="12">
        <v>0</v>
      </c>
      <c r="J374" s="12">
        <v>1.5350000000000001</v>
      </c>
      <c r="K374" s="12"/>
      <c r="L374" s="12">
        <f>VartojimasGamyba!H370</f>
        <v>2.33</v>
      </c>
      <c r="M374" s="19">
        <f t="shared" si="49"/>
        <v>0</v>
      </c>
      <c r="N374" s="7">
        <f t="shared" si="50"/>
        <v>-366.08215000000001</v>
      </c>
      <c r="O374" s="7">
        <f t="shared" si="51"/>
        <v>0</v>
      </c>
      <c r="R374" s="7"/>
      <c r="S374" s="47">
        <f t="shared" si="52"/>
        <v>1.5350000000000001</v>
      </c>
      <c r="T374" s="47">
        <f t="shared" si="53"/>
        <v>1.5350000000000001</v>
      </c>
      <c r="U374" s="47">
        <f t="shared" si="54"/>
        <v>350.36</v>
      </c>
      <c r="V374" s="47">
        <f t="shared" si="55"/>
        <v>238.48999999999998</v>
      </c>
      <c r="W374" s="11"/>
    </row>
    <row r="375" spans="1:23" x14ac:dyDescent="0.45">
      <c r="A375" t="s">
        <v>380</v>
      </c>
      <c r="B375">
        <v>188.98</v>
      </c>
      <c r="D375" s="1" t="str">
        <f>VartojimasGamyba!J371</f>
        <v>2023-09-16-09</v>
      </c>
      <c r="E375" s="7">
        <f>VartojimasGamyba!G371</f>
        <v>0.223</v>
      </c>
      <c r="F375" s="11"/>
      <c r="G375" s="12">
        <f t="shared" si="57"/>
        <v>3.9633333333333334</v>
      </c>
      <c r="H375" s="12">
        <v>0</v>
      </c>
      <c r="I375" s="12">
        <v>0</v>
      </c>
      <c r="J375" s="12">
        <v>2.238</v>
      </c>
      <c r="K375" s="12"/>
      <c r="L375" s="12">
        <f>VartojimasGamyba!H371</f>
        <v>2.4609999999999999</v>
      </c>
      <c r="M375" s="19">
        <f t="shared" si="49"/>
        <v>0</v>
      </c>
      <c r="N375" s="7">
        <f t="shared" si="50"/>
        <v>-397.02119999999996</v>
      </c>
      <c r="O375" s="7">
        <f t="shared" si="51"/>
        <v>0</v>
      </c>
      <c r="R375" s="7"/>
      <c r="S375" s="47">
        <f t="shared" si="52"/>
        <v>2.238</v>
      </c>
      <c r="T375" s="47">
        <f t="shared" si="53"/>
        <v>2.238</v>
      </c>
      <c r="U375" s="47">
        <f t="shared" si="54"/>
        <v>289.27</v>
      </c>
      <c r="V375" s="47">
        <f t="shared" si="55"/>
        <v>177.39999999999998</v>
      </c>
      <c r="W375" s="11"/>
    </row>
    <row r="376" spans="1:23" x14ac:dyDescent="0.45">
      <c r="A376" t="s">
        <v>381</v>
      </c>
      <c r="B376">
        <v>90.79</v>
      </c>
      <c r="D376" s="1" t="str">
        <f>VartojimasGamyba!J372</f>
        <v>2023-09-16-10</v>
      </c>
      <c r="E376" s="7">
        <f>VartojimasGamyba!G372</f>
        <v>0</v>
      </c>
      <c r="F376" s="11"/>
      <c r="G376" s="12">
        <f t="shared" si="57"/>
        <v>3.9633333333333334</v>
      </c>
      <c r="H376" s="12">
        <v>0</v>
      </c>
      <c r="I376" s="12">
        <v>0</v>
      </c>
      <c r="J376" s="12">
        <v>3.387</v>
      </c>
      <c r="K376" s="12"/>
      <c r="L376" s="12">
        <f>VartojimasGamyba!H372</f>
        <v>3.387</v>
      </c>
      <c r="M376" s="19">
        <f t="shared" si="49"/>
        <v>0</v>
      </c>
      <c r="N376" s="7">
        <f t="shared" si="50"/>
        <v>-268.28427000000005</v>
      </c>
      <c r="O376" s="7">
        <f t="shared" si="51"/>
        <v>0</v>
      </c>
      <c r="R376" s="7"/>
      <c r="S376" s="47">
        <f t="shared" si="52"/>
        <v>3.387</v>
      </c>
      <c r="T376" s="47">
        <f t="shared" si="53"/>
        <v>3.387</v>
      </c>
      <c r="U376" s="47">
        <f t="shared" si="54"/>
        <v>191.08</v>
      </c>
      <c r="V376" s="47">
        <f t="shared" si="55"/>
        <v>79.210000000000008</v>
      </c>
      <c r="W376" s="11"/>
    </row>
    <row r="377" spans="1:23" x14ac:dyDescent="0.45">
      <c r="A377" t="s">
        <v>382</v>
      </c>
      <c r="B377">
        <v>79</v>
      </c>
      <c r="D377" s="1" t="str">
        <f>VartojimasGamyba!J373</f>
        <v>2023-09-16-11</v>
      </c>
      <c r="E377" s="7">
        <f>VartojimasGamyba!G373</f>
        <v>0</v>
      </c>
      <c r="F377" s="11"/>
      <c r="G377" s="12">
        <f t="shared" si="57"/>
        <v>3.9633333333333334</v>
      </c>
      <c r="H377" s="12">
        <v>0</v>
      </c>
      <c r="I377" s="12">
        <v>0</v>
      </c>
      <c r="J377" s="12">
        <v>3.0270000000000001</v>
      </c>
      <c r="K377" s="12"/>
      <c r="L377" s="12">
        <f>VartojimasGamyba!H373</f>
        <v>3.0270000000000001</v>
      </c>
      <c r="M377" s="19">
        <f t="shared" si="49"/>
        <v>0</v>
      </c>
      <c r="N377" s="7">
        <f t="shared" si="50"/>
        <v>-204.08034000000001</v>
      </c>
      <c r="O377" s="7">
        <f t="shared" si="51"/>
        <v>0</v>
      </c>
      <c r="R377" s="7"/>
      <c r="S377" s="47">
        <f t="shared" si="52"/>
        <v>3.0270000000000001</v>
      </c>
      <c r="T377" s="47">
        <f t="shared" si="53"/>
        <v>3.0270000000000001</v>
      </c>
      <c r="U377" s="47">
        <f t="shared" si="54"/>
        <v>179.29000000000002</v>
      </c>
      <c r="V377" s="47">
        <f t="shared" si="55"/>
        <v>67.42</v>
      </c>
      <c r="W377" s="11"/>
    </row>
    <row r="378" spans="1:23" x14ac:dyDescent="0.45">
      <c r="A378" t="s">
        <v>383</v>
      </c>
      <c r="B378">
        <v>75.02</v>
      </c>
      <c r="D378" s="1" t="str">
        <f>VartojimasGamyba!J374</f>
        <v>2023-09-16-12</v>
      </c>
      <c r="E378" s="7">
        <f>VartojimasGamyba!G374</f>
        <v>0</v>
      </c>
      <c r="F378" s="11"/>
      <c r="G378" s="12">
        <f t="shared" si="57"/>
        <v>4.7717777777777775</v>
      </c>
      <c r="H378" s="12">
        <v>0.80844444444444408</v>
      </c>
      <c r="I378" s="12">
        <v>0</v>
      </c>
      <c r="J378" s="12">
        <v>1.8555555555555561</v>
      </c>
      <c r="K378" s="12"/>
      <c r="L378" s="12">
        <f>VartojimasGamyba!H374</f>
        <v>2.6640000000000001</v>
      </c>
      <c r="M378" s="19">
        <f t="shared" si="49"/>
        <v>0</v>
      </c>
      <c r="N378" s="7">
        <f t="shared" si="50"/>
        <v>-117.71644444444448</v>
      </c>
      <c r="O378" s="7">
        <f t="shared" si="51"/>
        <v>0</v>
      </c>
      <c r="R378" s="7"/>
      <c r="S378" s="47">
        <f t="shared" si="52"/>
        <v>2.6640000000000001</v>
      </c>
      <c r="T378" s="47">
        <f t="shared" si="53"/>
        <v>2.6640000000000001</v>
      </c>
      <c r="U378" s="47">
        <f t="shared" si="54"/>
        <v>175.31</v>
      </c>
      <c r="V378" s="47">
        <f t="shared" si="55"/>
        <v>63.44</v>
      </c>
      <c r="W378" s="11"/>
    </row>
    <row r="379" spans="1:23" x14ac:dyDescent="0.45">
      <c r="A379" t="s">
        <v>384</v>
      </c>
      <c r="B379">
        <v>65.69</v>
      </c>
      <c r="D379" s="1" t="str">
        <f>VartojimasGamyba!J375</f>
        <v>2023-09-16-13</v>
      </c>
      <c r="E379" s="7">
        <f>VartojimasGamyba!G375</f>
        <v>9.0999999999999998E-2</v>
      </c>
      <c r="F379" s="11"/>
      <c r="G379" s="12">
        <f t="shared" si="57"/>
        <v>6.7187777777777775</v>
      </c>
      <c r="H379" s="12">
        <v>1.9469999999999998</v>
      </c>
      <c r="I379" s="12">
        <v>0</v>
      </c>
      <c r="J379" s="12">
        <v>0</v>
      </c>
      <c r="K379" s="12"/>
      <c r="L379" s="12">
        <f>VartojimasGamyba!H375</f>
        <v>2.0379999999999998</v>
      </c>
      <c r="M379" s="19">
        <f t="shared" si="49"/>
        <v>0</v>
      </c>
      <c r="N379" s="7">
        <f t="shared" si="50"/>
        <v>0</v>
      </c>
      <c r="O379" s="7">
        <f t="shared" si="51"/>
        <v>0</v>
      </c>
      <c r="R379" s="7"/>
      <c r="S379" s="47">
        <f t="shared" si="52"/>
        <v>1.9469999999999998</v>
      </c>
      <c r="T379" s="47">
        <f t="shared" si="53"/>
        <v>1.9469999999999998</v>
      </c>
      <c r="U379" s="47">
        <f t="shared" si="54"/>
        <v>165.98000000000002</v>
      </c>
      <c r="V379" s="47">
        <f t="shared" si="55"/>
        <v>54.11</v>
      </c>
      <c r="W379" s="11"/>
    </row>
    <row r="380" spans="1:23" x14ac:dyDescent="0.45">
      <c r="A380" t="s">
        <v>385</v>
      </c>
      <c r="B380">
        <v>90</v>
      </c>
      <c r="D380" s="1" t="str">
        <f>VartojimasGamyba!J376</f>
        <v>2023-09-16-14</v>
      </c>
      <c r="E380" s="7">
        <f>VartojimasGamyba!G376</f>
        <v>7.0000000000000001E-3</v>
      </c>
      <c r="F380" s="11"/>
      <c r="G380" s="12">
        <f t="shared" si="57"/>
        <v>6.7187777777777775</v>
      </c>
      <c r="H380" s="12">
        <v>0</v>
      </c>
      <c r="I380" s="12">
        <v>0</v>
      </c>
      <c r="J380" s="12">
        <v>1.1360000000000001</v>
      </c>
      <c r="K380" s="12"/>
      <c r="L380" s="12">
        <f>VartojimasGamyba!H376</f>
        <v>1.143</v>
      </c>
      <c r="M380" s="19">
        <f t="shared" si="49"/>
        <v>0</v>
      </c>
      <c r="N380" s="7">
        <f t="shared" si="50"/>
        <v>-89.085120000000018</v>
      </c>
      <c r="O380" s="7">
        <f t="shared" si="51"/>
        <v>0</v>
      </c>
      <c r="R380" s="7"/>
      <c r="S380" s="47">
        <f t="shared" si="52"/>
        <v>1.1360000000000001</v>
      </c>
      <c r="T380" s="47">
        <f t="shared" si="53"/>
        <v>1.1360000000000001</v>
      </c>
      <c r="U380" s="47">
        <f t="shared" si="54"/>
        <v>190.29000000000002</v>
      </c>
      <c r="V380" s="47">
        <f t="shared" si="55"/>
        <v>78.42</v>
      </c>
      <c r="W380" s="11"/>
    </row>
    <row r="381" spans="1:23" x14ac:dyDescent="0.45">
      <c r="A381" t="s">
        <v>386</v>
      </c>
      <c r="B381">
        <v>40.01</v>
      </c>
      <c r="D381" s="1" t="str">
        <f>VartojimasGamyba!J377</f>
        <v>2023-09-16-15</v>
      </c>
      <c r="E381" s="7">
        <f>VartojimasGamyba!G377</f>
        <v>2.5000000000000001E-2</v>
      </c>
      <c r="F381" s="11"/>
      <c r="G381" s="12">
        <f t="shared" si="57"/>
        <v>7.0377777777777775</v>
      </c>
      <c r="H381" s="12">
        <v>0.31900000000000001</v>
      </c>
      <c r="I381" s="12">
        <v>0</v>
      </c>
      <c r="J381" s="12">
        <v>0</v>
      </c>
      <c r="K381" s="12"/>
      <c r="L381" s="12">
        <f>VartojimasGamyba!H377</f>
        <v>0.34399999999999997</v>
      </c>
      <c r="M381" s="19">
        <f t="shared" si="49"/>
        <v>0</v>
      </c>
      <c r="N381" s="7">
        <f t="shared" si="50"/>
        <v>0</v>
      </c>
      <c r="O381" s="7">
        <f t="shared" si="51"/>
        <v>0</v>
      </c>
      <c r="R381" s="7"/>
      <c r="S381" s="47">
        <f t="shared" si="52"/>
        <v>0.31899999999999995</v>
      </c>
      <c r="T381" s="47">
        <f t="shared" si="53"/>
        <v>0.31899999999999995</v>
      </c>
      <c r="U381" s="47">
        <f t="shared" si="54"/>
        <v>140.30000000000001</v>
      </c>
      <c r="V381" s="47">
        <f t="shared" si="55"/>
        <v>28.43</v>
      </c>
      <c r="W381" s="11"/>
    </row>
    <row r="382" spans="1:23" x14ac:dyDescent="0.45">
      <c r="A382" t="s">
        <v>387</v>
      </c>
      <c r="B382">
        <v>90.07</v>
      </c>
      <c r="D382" s="1" t="str">
        <f>VartojimasGamyba!J378</f>
        <v>2023-09-16-16</v>
      </c>
      <c r="E382" s="7">
        <f>VartojimasGamyba!G378</f>
        <v>0.183</v>
      </c>
      <c r="F382" s="11"/>
      <c r="G382" s="12">
        <f t="shared" si="57"/>
        <v>6.8577777777777778</v>
      </c>
      <c r="H382" s="12">
        <v>0</v>
      </c>
      <c r="I382" s="12">
        <v>0.17999999999999997</v>
      </c>
      <c r="J382" s="12">
        <v>0</v>
      </c>
      <c r="K382" s="12"/>
      <c r="L382" s="12">
        <f>VartojimasGamyba!H378</f>
        <v>2.1000000000000001E-2</v>
      </c>
      <c r="M382" s="19">
        <f t="shared" si="49"/>
        <v>0</v>
      </c>
      <c r="N382" s="7">
        <f t="shared" si="50"/>
        <v>0</v>
      </c>
      <c r="O382" s="7">
        <f t="shared" si="51"/>
        <v>0</v>
      </c>
      <c r="R382" s="7"/>
      <c r="S382" s="47">
        <f t="shared" si="52"/>
        <v>0</v>
      </c>
      <c r="T382" s="47">
        <f t="shared" si="53"/>
        <v>0</v>
      </c>
      <c r="U382" s="47">
        <f t="shared" si="54"/>
        <v>190.36</v>
      </c>
      <c r="V382" s="47">
        <f t="shared" si="55"/>
        <v>78.489999999999995</v>
      </c>
      <c r="W382" s="11"/>
    </row>
    <row r="383" spans="1:23" x14ac:dyDescent="0.45">
      <c r="A383" t="s">
        <v>388</v>
      </c>
      <c r="B383">
        <v>250.05</v>
      </c>
      <c r="D383" s="1" t="str">
        <f>VartojimasGamyba!J379</f>
        <v>2023-09-16-17</v>
      </c>
      <c r="E383" s="7">
        <f>VartojimasGamyba!G379</f>
        <v>0.19400000000000001</v>
      </c>
      <c r="F383" s="11"/>
      <c r="G383" s="12">
        <f t="shared" si="57"/>
        <v>6.6422222222222222</v>
      </c>
      <c r="H383" s="12">
        <v>0</v>
      </c>
      <c r="I383" s="12">
        <v>0.21555555555555556</v>
      </c>
      <c r="J383" s="12">
        <v>0</v>
      </c>
      <c r="K383" s="12"/>
      <c r="L383" s="12">
        <f>VartojimasGamyba!H379</f>
        <v>0</v>
      </c>
      <c r="M383" s="19">
        <f t="shared" si="49"/>
        <v>0</v>
      </c>
      <c r="N383" s="7">
        <f t="shared" si="50"/>
        <v>0</v>
      </c>
      <c r="O383" s="7">
        <f t="shared" si="51"/>
        <v>0</v>
      </c>
      <c r="R383" s="7"/>
      <c r="S383" s="47">
        <f t="shared" si="52"/>
        <v>0</v>
      </c>
      <c r="T383" s="47">
        <f t="shared" si="53"/>
        <v>0</v>
      </c>
      <c r="U383" s="47">
        <f t="shared" si="54"/>
        <v>350.34000000000003</v>
      </c>
      <c r="V383" s="47">
        <f t="shared" si="55"/>
        <v>238.47</v>
      </c>
      <c r="W383" s="11"/>
    </row>
    <row r="384" spans="1:23" x14ac:dyDescent="0.45">
      <c r="A384" t="s">
        <v>389</v>
      </c>
      <c r="B384">
        <v>174.5</v>
      </c>
      <c r="D384" s="1" t="str">
        <f>VartojimasGamyba!J380</f>
        <v>2023-09-16-18</v>
      </c>
      <c r="E384" s="7">
        <f>VartojimasGamyba!G380</f>
        <v>0.318</v>
      </c>
      <c r="F384" s="11"/>
      <c r="G384" s="12">
        <f t="shared" si="57"/>
        <v>6.2888888888888888</v>
      </c>
      <c r="H384" s="12">
        <v>0</v>
      </c>
      <c r="I384" s="12">
        <v>0.35333333333333333</v>
      </c>
      <c r="J384" s="12">
        <v>0</v>
      </c>
      <c r="K384" s="12"/>
      <c r="L384" s="12">
        <f>VartojimasGamyba!H380</f>
        <v>0</v>
      </c>
      <c r="M384" s="19">
        <f t="shared" si="49"/>
        <v>0</v>
      </c>
      <c r="N384" s="7">
        <f t="shared" si="50"/>
        <v>0</v>
      </c>
      <c r="O384" s="7">
        <f t="shared" si="51"/>
        <v>0</v>
      </c>
      <c r="R384" s="7"/>
      <c r="S384" s="47">
        <f t="shared" si="52"/>
        <v>0</v>
      </c>
      <c r="T384" s="47">
        <f t="shared" si="53"/>
        <v>0</v>
      </c>
      <c r="U384" s="47">
        <f t="shared" si="54"/>
        <v>274.79000000000002</v>
      </c>
      <c r="V384" s="47">
        <f t="shared" si="55"/>
        <v>162.91999999999999</v>
      </c>
      <c r="W384" s="11"/>
    </row>
    <row r="385" spans="1:23" x14ac:dyDescent="0.45">
      <c r="A385" t="s">
        <v>390</v>
      </c>
      <c r="B385">
        <v>208.3</v>
      </c>
      <c r="D385" s="1" t="str">
        <f>VartojimasGamyba!J381</f>
        <v>2023-09-16-19</v>
      </c>
      <c r="E385" s="7">
        <f>VartojimasGamyba!G381</f>
        <v>0.307</v>
      </c>
      <c r="F385" s="11"/>
      <c r="G385" s="12">
        <f t="shared" si="57"/>
        <v>5.9477777777777776</v>
      </c>
      <c r="H385" s="12">
        <v>0</v>
      </c>
      <c r="I385" s="12">
        <v>0.34111111111111109</v>
      </c>
      <c r="J385" s="12">
        <v>0</v>
      </c>
      <c r="K385" s="12"/>
      <c r="L385" s="12">
        <f>VartojimasGamyba!H381</f>
        <v>0</v>
      </c>
      <c r="M385" s="19">
        <f t="shared" si="49"/>
        <v>0</v>
      </c>
      <c r="N385" s="7">
        <f t="shared" si="50"/>
        <v>0</v>
      </c>
      <c r="O385" s="7">
        <f t="shared" si="51"/>
        <v>0</v>
      </c>
      <c r="R385" s="7"/>
      <c r="S385" s="47">
        <f t="shared" si="52"/>
        <v>0</v>
      </c>
      <c r="T385" s="47">
        <f t="shared" si="53"/>
        <v>0</v>
      </c>
      <c r="U385" s="47">
        <f t="shared" si="54"/>
        <v>308.59000000000003</v>
      </c>
      <c r="V385" s="47">
        <f t="shared" si="55"/>
        <v>196.72</v>
      </c>
      <c r="W385" s="11"/>
    </row>
    <row r="386" spans="1:23" x14ac:dyDescent="0.45">
      <c r="A386" t="s">
        <v>391</v>
      </c>
      <c r="B386">
        <v>178.47</v>
      </c>
      <c r="D386" s="1" t="str">
        <f>VartojimasGamyba!J382</f>
        <v>2023-09-16-20</v>
      </c>
      <c r="E386" s="7">
        <f>VartojimasGamyba!G382</f>
        <v>0.19700000000000001</v>
      </c>
      <c r="F386" s="11"/>
      <c r="G386" s="12">
        <f t="shared" si="57"/>
        <v>5.7288888888888891</v>
      </c>
      <c r="H386" s="12">
        <v>0</v>
      </c>
      <c r="I386" s="12">
        <v>0.21888888888888891</v>
      </c>
      <c r="J386" s="12">
        <v>0</v>
      </c>
      <c r="K386" s="12"/>
      <c r="L386" s="12">
        <f>VartojimasGamyba!H382</f>
        <v>0</v>
      </c>
      <c r="M386" s="19">
        <f t="shared" si="49"/>
        <v>-2.7755575615628914E-17</v>
      </c>
      <c r="N386" s="7">
        <f t="shared" si="50"/>
        <v>-7.7371442586127157E-15</v>
      </c>
      <c r="O386" s="7">
        <f t="shared" si="51"/>
        <v>-7.7371442586127157E-15</v>
      </c>
      <c r="P386" s="7" t="s">
        <v>8873</v>
      </c>
      <c r="R386" s="7"/>
      <c r="S386" s="47">
        <f t="shared" si="52"/>
        <v>-2.7755575615628914E-17</v>
      </c>
      <c r="T386" s="47">
        <f t="shared" si="53"/>
        <v>0</v>
      </c>
      <c r="U386" s="47">
        <f t="shared" si="54"/>
        <v>278.76</v>
      </c>
      <c r="V386" s="47">
        <f t="shared" si="55"/>
        <v>166.89</v>
      </c>
      <c r="W386" s="11"/>
    </row>
    <row r="387" spans="1:23" x14ac:dyDescent="0.45">
      <c r="A387" t="s">
        <v>392</v>
      </c>
      <c r="B387">
        <v>142.63999999999999</v>
      </c>
      <c r="D387" s="1" t="str">
        <f>VartojimasGamyba!J383</f>
        <v>2023-09-16-21</v>
      </c>
      <c r="E387" s="7">
        <f>VartojimasGamyba!G383</f>
        <v>0.19900000000000001</v>
      </c>
      <c r="F387" s="11"/>
      <c r="G387" s="12">
        <f t="shared" si="57"/>
        <v>5.5077777777777781</v>
      </c>
      <c r="H387" s="12">
        <v>0</v>
      </c>
      <c r="I387" s="12">
        <v>0.22111111111111112</v>
      </c>
      <c r="J387" s="12">
        <v>0</v>
      </c>
      <c r="K387" s="12"/>
      <c r="L387" s="12">
        <f>VartojimasGamyba!H383</f>
        <v>0</v>
      </c>
      <c r="M387" s="19">
        <f t="shared" si="49"/>
        <v>0</v>
      </c>
      <c r="N387" s="7">
        <f t="shared" si="50"/>
        <v>0</v>
      </c>
      <c r="O387" s="7">
        <f t="shared" si="51"/>
        <v>0</v>
      </c>
      <c r="P387" s="7">
        <f>SUM(N366:N389)</f>
        <v>-2069.8659644444447</v>
      </c>
      <c r="R387" s="7"/>
      <c r="S387" s="47">
        <f t="shared" si="52"/>
        <v>0</v>
      </c>
      <c r="T387" s="47">
        <f t="shared" si="53"/>
        <v>0</v>
      </c>
      <c r="U387" s="47">
        <f t="shared" si="54"/>
        <v>242.93</v>
      </c>
      <c r="V387" s="47">
        <f t="shared" si="55"/>
        <v>131.05999999999997</v>
      </c>
      <c r="W387" s="11"/>
    </row>
    <row r="388" spans="1:23" x14ac:dyDescent="0.45">
      <c r="A388" t="s">
        <v>393</v>
      </c>
      <c r="B388">
        <v>117.28</v>
      </c>
      <c r="D388" s="1" t="str">
        <f>VartojimasGamyba!J384</f>
        <v>2023-09-16-22</v>
      </c>
      <c r="E388" s="7">
        <f>VartojimasGamyba!G384</f>
        <v>0.216</v>
      </c>
      <c r="F388" s="11"/>
      <c r="G388" s="12">
        <f t="shared" si="57"/>
        <v>5.2677777777777779</v>
      </c>
      <c r="H388" s="12">
        <v>0</v>
      </c>
      <c r="I388" s="12">
        <v>0.24000000000000002</v>
      </c>
      <c r="J388" s="12">
        <v>0</v>
      </c>
      <c r="K388" s="12"/>
      <c r="L388" s="12">
        <f>VartojimasGamyba!H384</f>
        <v>0</v>
      </c>
      <c r="M388" s="19">
        <f t="shared" si="49"/>
        <v>-2.7755575615628914E-17</v>
      </c>
      <c r="N388" s="7">
        <f t="shared" si="50"/>
        <v>-6.0387805866923825E-15</v>
      </c>
      <c r="O388" s="7">
        <f t="shared" si="51"/>
        <v>-6.0387805866923825E-15</v>
      </c>
      <c r="P388" s="7" t="s">
        <v>8872</v>
      </c>
      <c r="R388" s="7"/>
      <c r="S388" s="47">
        <f t="shared" si="52"/>
        <v>-2.7755575615628914E-17</v>
      </c>
      <c r="T388" s="47">
        <f t="shared" si="53"/>
        <v>0</v>
      </c>
      <c r="U388" s="47">
        <f t="shared" si="54"/>
        <v>217.57</v>
      </c>
      <c r="V388" s="47">
        <f t="shared" si="55"/>
        <v>105.7</v>
      </c>
      <c r="W388" s="11"/>
    </row>
    <row r="389" spans="1:23" x14ac:dyDescent="0.45">
      <c r="A389" t="s">
        <v>394</v>
      </c>
      <c r="B389">
        <v>105.03</v>
      </c>
      <c r="D389" s="1" t="str">
        <f>VartojimasGamyba!J385</f>
        <v>2023-09-16-23</v>
      </c>
      <c r="E389" s="7">
        <f>VartojimasGamyba!G385</f>
        <v>0.24099999999999999</v>
      </c>
      <c r="F389" s="11"/>
      <c r="G389" s="12">
        <f t="shared" si="57"/>
        <v>5</v>
      </c>
      <c r="H389" s="12">
        <v>0</v>
      </c>
      <c r="I389" s="12">
        <v>0.26777777777777767</v>
      </c>
      <c r="J389" s="12">
        <v>0</v>
      </c>
      <c r="K389" s="12"/>
      <c r="L389" s="12">
        <f>VartojimasGamyba!H385</f>
        <v>0</v>
      </c>
      <c r="M389" s="19">
        <f t="shared" si="49"/>
        <v>8.3266726846886741E-17</v>
      </c>
      <c r="N389" s="7">
        <f t="shared" si="50"/>
        <v>1.7096324356202787E-14</v>
      </c>
      <c r="O389" s="7">
        <f t="shared" si="51"/>
        <v>1.7096324356202787E-14</v>
      </c>
      <c r="P389" s="7">
        <f>SUM(O366:O389)</f>
        <v>2.2887247652647612E-15</v>
      </c>
      <c r="Q389" s="7">
        <f>SUMPRODUCT(B366:B389,E366:E389)+SUM(E366:E389)*$Z$21-SUMPRODUCT(B366:B389,L366:L389)+SUM(L366:L389)*ABS($Z$20)</f>
        <v>-1407.47975</v>
      </c>
      <c r="R389" s="7"/>
      <c r="S389" s="47">
        <f t="shared" si="52"/>
        <v>8.3266726846886741E-17</v>
      </c>
      <c r="T389" s="47">
        <f t="shared" si="53"/>
        <v>0</v>
      </c>
      <c r="U389" s="47">
        <f t="shared" si="54"/>
        <v>205.32</v>
      </c>
      <c r="V389" s="47">
        <f t="shared" si="55"/>
        <v>93.45</v>
      </c>
      <c r="W389" s="11">
        <f>IF(P389&lt;&gt;Q389,1,0)</f>
        <v>1</v>
      </c>
    </row>
    <row r="390" spans="1:23" x14ac:dyDescent="0.45">
      <c r="A390" t="s">
        <v>395</v>
      </c>
      <c r="B390">
        <v>99.8</v>
      </c>
      <c r="D390" s="9" t="str">
        <f>VartojimasGamyba!J386</f>
        <v>2023-09-17-00</v>
      </c>
      <c r="E390" s="8">
        <f>VartojimasGamyba!G386</f>
        <v>0.23499999999999999</v>
      </c>
      <c r="F390" s="11"/>
      <c r="G390" s="7">
        <f>G389+H390-I390</f>
        <v>4.7388888888888889</v>
      </c>
      <c r="H390" s="7">
        <v>0</v>
      </c>
      <c r="I390" s="7">
        <v>0.26111111111111113</v>
      </c>
      <c r="J390" s="7">
        <v>0</v>
      </c>
      <c r="L390" s="7">
        <f>VartojimasGamyba!H386</f>
        <v>0</v>
      </c>
      <c r="M390" s="15">
        <f t="shared" si="49"/>
        <v>-2.7755575615628914E-17</v>
      </c>
      <c r="N390" s="7">
        <f t="shared" si="50"/>
        <v>-5.5536131249311894E-15</v>
      </c>
      <c r="O390" s="7">
        <f t="shared" si="51"/>
        <v>-5.5536131249311894E-15</v>
      </c>
      <c r="R390" s="20" t="s">
        <v>8783</v>
      </c>
      <c r="S390" s="47">
        <f t="shared" si="52"/>
        <v>-2.7755575615628914E-17</v>
      </c>
      <c r="T390" s="47">
        <f t="shared" si="53"/>
        <v>0</v>
      </c>
      <c r="U390" s="47">
        <f t="shared" si="54"/>
        <v>200.09</v>
      </c>
      <c r="V390" s="47">
        <f t="shared" si="55"/>
        <v>88.22</v>
      </c>
      <c r="W390" s="11"/>
    </row>
    <row r="391" spans="1:23" x14ac:dyDescent="0.45">
      <c r="A391" t="s">
        <v>396</v>
      </c>
      <c r="B391">
        <v>108.99</v>
      </c>
      <c r="D391" s="9" t="str">
        <f>VartojimasGamyba!J387</f>
        <v>2023-09-17-01</v>
      </c>
      <c r="E391" s="8">
        <f>VartojimasGamyba!G387</f>
        <v>0.1</v>
      </c>
      <c r="F391" s="11"/>
      <c r="G391" s="7">
        <f t="shared" ref="G391:G413" si="58">G390+H391-I391</f>
        <v>4.6277777777777782</v>
      </c>
      <c r="H391" s="7">
        <v>0</v>
      </c>
      <c r="I391" s="7">
        <v>0.11111111111111112</v>
      </c>
      <c r="J391" s="7">
        <v>0</v>
      </c>
      <c r="L391" s="7">
        <f>VartojimasGamyba!H387</f>
        <v>0</v>
      </c>
      <c r="M391" s="15">
        <f t="shared" ref="M391:M454" si="59">E391+H391-I391*$J$2+J391-L391</f>
        <v>0</v>
      </c>
      <c r="N391" s="7">
        <f t="shared" ref="N391:N454" si="60">M391*U391-J391*V391</f>
        <v>0</v>
      </c>
      <c r="O391" s="7">
        <f t="shared" ref="O391:O454" si="61">(M391)*(B391+$Z$21)</f>
        <v>0</v>
      </c>
      <c r="R391" s="7"/>
      <c r="S391" s="47">
        <f t="shared" ref="S391:S454" si="62">M391+IF((L391-E391)&gt;0,(L391-E391),0)</f>
        <v>0</v>
      </c>
      <c r="T391" s="47">
        <f t="shared" ref="T391:T454" si="63">IF(L391-E391&lt;0,0,L391-E391)</f>
        <v>0</v>
      </c>
      <c r="U391" s="47">
        <f t="shared" ref="U391:U454" si="64">B391+$Z$21</f>
        <v>209.28</v>
      </c>
      <c r="V391" s="47">
        <f t="shared" ref="V391:V454" si="65">B391+$Z$20</f>
        <v>97.41</v>
      </c>
      <c r="W391" s="11"/>
    </row>
    <row r="392" spans="1:23" x14ac:dyDescent="0.45">
      <c r="A392" t="s">
        <v>397</v>
      </c>
      <c r="B392">
        <v>104.35</v>
      </c>
      <c r="D392" s="9" t="str">
        <f>VartojimasGamyba!J388</f>
        <v>2023-09-17-02</v>
      </c>
      <c r="E392" s="8">
        <f>VartojimasGamyba!G388</f>
        <v>0.183</v>
      </c>
      <c r="F392" s="11"/>
      <c r="G392" s="7">
        <f t="shared" si="58"/>
        <v>4.4244444444444451</v>
      </c>
      <c r="H392" s="7">
        <v>0</v>
      </c>
      <c r="I392" s="7">
        <v>0.20333333333333334</v>
      </c>
      <c r="J392" s="7">
        <v>0</v>
      </c>
      <c r="L392" s="7">
        <f>VartojimasGamyba!H388</f>
        <v>0</v>
      </c>
      <c r="M392" s="15">
        <f t="shared" si="59"/>
        <v>0</v>
      </c>
      <c r="N392" s="7">
        <f t="shared" si="60"/>
        <v>0</v>
      </c>
      <c r="O392" s="7">
        <f t="shared" si="61"/>
        <v>0</v>
      </c>
      <c r="R392" s="7"/>
      <c r="S392" s="47">
        <f t="shared" si="62"/>
        <v>0</v>
      </c>
      <c r="T392" s="47">
        <f t="shared" si="63"/>
        <v>0</v>
      </c>
      <c r="U392" s="47">
        <f t="shared" si="64"/>
        <v>204.64</v>
      </c>
      <c r="V392" s="47">
        <f t="shared" si="65"/>
        <v>92.77</v>
      </c>
      <c r="W392" s="11"/>
    </row>
    <row r="393" spans="1:23" x14ac:dyDescent="0.45">
      <c r="A393" t="s">
        <v>398</v>
      </c>
      <c r="B393">
        <v>103.81</v>
      </c>
      <c r="D393" s="9" t="str">
        <f>VartojimasGamyba!J389</f>
        <v>2023-09-17-03</v>
      </c>
      <c r="E393" s="8">
        <f>VartojimasGamyba!G389</f>
        <v>0.314</v>
      </c>
      <c r="F393" s="11"/>
      <c r="G393" s="7">
        <f t="shared" si="58"/>
        <v>4.0755555555555558</v>
      </c>
      <c r="H393" s="7">
        <v>0</v>
      </c>
      <c r="I393" s="7">
        <v>0.34888888888888892</v>
      </c>
      <c r="J393" s="7">
        <v>0</v>
      </c>
      <c r="L393" s="7">
        <f>VartojimasGamyba!H389</f>
        <v>0</v>
      </c>
      <c r="M393" s="15">
        <f t="shared" si="59"/>
        <v>-5.5511151231257827E-17</v>
      </c>
      <c r="N393" s="7">
        <f t="shared" si="60"/>
        <v>-1.1329825966299724E-14</v>
      </c>
      <c r="O393" s="7">
        <f t="shared" si="61"/>
        <v>-1.1329825966299724E-14</v>
      </c>
      <c r="R393" s="7"/>
      <c r="S393" s="47">
        <f t="shared" si="62"/>
        <v>-5.5511151231257827E-17</v>
      </c>
      <c r="T393" s="47">
        <f t="shared" si="63"/>
        <v>0</v>
      </c>
      <c r="U393" s="47">
        <f t="shared" si="64"/>
        <v>204.10000000000002</v>
      </c>
      <c r="V393" s="47">
        <f t="shared" si="65"/>
        <v>92.23</v>
      </c>
      <c r="W393" s="11"/>
    </row>
    <row r="394" spans="1:23" x14ac:dyDescent="0.45">
      <c r="A394" t="s">
        <v>399</v>
      </c>
      <c r="B394">
        <v>99.17</v>
      </c>
      <c r="D394" s="9" t="str">
        <f>VartojimasGamyba!J390</f>
        <v>2023-09-17-04</v>
      </c>
      <c r="E394" s="8">
        <f>VartojimasGamyba!G390</f>
        <v>0.16600000000000001</v>
      </c>
      <c r="F394" s="11"/>
      <c r="G394" s="7">
        <f t="shared" si="58"/>
        <v>3.9055555555555559</v>
      </c>
      <c r="H394" s="7">
        <v>0</v>
      </c>
      <c r="I394" s="7">
        <v>0.16999999999999996</v>
      </c>
      <c r="J394" s="7">
        <v>0</v>
      </c>
      <c r="L394" s="7">
        <f>VartojimasGamyba!H390</f>
        <v>1.2999999999999999E-2</v>
      </c>
      <c r="M394" s="15">
        <f t="shared" si="59"/>
        <v>3.9898639947466563E-17</v>
      </c>
      <c r="N394" s="7">
        <f t="shared" si="60"/>
        <v>7.9581827239216806E-15</v>
      </c>
      <c r="O394" s="7">
        <f t="shared" si="61"/>
        <v>7.9581827239216806E-15</v>
      </c>
      <c r="R394" s="7"/>
      <c r="S394" s="47">
        <f t="shared" si="62"/>
        <v>3.9898639947466563E-17</v>
      </c>
      <c r="T394" s="47">
        <f t="shared" si="63"/>
        <v>0</v>
      </c>
      <c r="U394" s="47">
        <f t="shared" si="64"/>
        <v>199.46</v>
      </c>
      <c r="V394" s="47">
        <f t="shared" si="65"/>
        <v>87.59</v>
      </c>
      <c r="W394" s="11"/>
    </row>
    <row r="395" spans="1:23" x14ac:dyDescent="0.45">
      <c r="A395" t="s">
        <v>400</v>
      </c>
      <c r="B395">
        <v>99.02</v>
      </c>
      <c r="D395" s="9" t="str">
        <f>VartojimasGamyba!J391</f>
        <v>2023-09-17-05</v>
      </c>
      <c r="E395" s="8">
        <f>VartojimasGamyba!G391</f>
        <v>4.9000000000000002E-2</v>
      </c>
      <c r="F395" s="11"/>
      <c r="G395" s="7">
        <f t="shared" si="58"/>
        <v>3.9055555555555559</v>
      </c>
      <c r="H395" s="7">
        <v>0</v>
      </c>
      <c r="I395" s="7">
        <v>0</v>
      </c>
      <c r="J395" s="7">
        <v>0.33600000000000002</v>
      </c>
      <c r="L395" s="7">
        <f>VartojimasGamyba!H391</f>
        <v>0.38500000000000001</v>
      </c>
      <c r="M395" s="15">
        <f t="shared" si="59"/>
        <v>0</v>
      </c>
      <c r="N395" s="7">
        <f t="shared" si="60"/>
        <v>-29.379840000000002</v>
      </c>
      <c r="O395" s="7">
        <f t="shared" si="61"/>
        <v>0</v>
      </c>
      <c r="R395" s="7"/>
      <c r="S395" s="47">
        <f t="shared" si="62"/>
        <v>0.33600000000000002</v>
      </c>
      <c r="T395" s="47">
        <f t="shared" si="63"/>
        <v>0.33600000000000002</v>
      </c>
      <c r="U395" s="47">
        <f t="shared" si="64"/>
        <v>199.31</v>
      </c>
      <c r="V395" s="47">
        <f t="shared" si="65"/>
        <v>87.44</v>
      </c>
      <c r="W395" s="11"/>
    </row>
    <row r="396" spans="1:23" x14ac:dyDescent="0.45">
      <c r="A396" t="s">
        <v>401</v>
      </c>
      <c r="B396">
        <v>98.16</v>
      </c>
      <c r="D396" s="9" t="str">
        <f>VartojimasGamyba!J392</f>
        <v>2023-09-17-06</v>
      </c>
      <c r="E396" s="8">
        <f>VartojimasGamyba!G392</f>
        <v>0</v>
      </c>
      <c r="F396" s="11"/>
      <c r="G396" s="7">
        <f t="shared" si="58"/>
        <v>3.9055555555555559</v>
      </c>
      <c r="H396" s="7">
        <v>0</v>
      </c>
      <c r="I396" s="7">
        <v>0</v>
      </c>
      <c r="J396" s="7">
        <v>1.3370000000000002</v>
      </c>
      <c r="L396" s="7">
        <f>VartojimasGamyba!H392</f>
        <v>1.337</v>
      </c>
      <c r="M396" s="15">
        <f t="shared" si="59"/>
        <v>0</v>
      </c>
      <c r="N396" s="7">
        <f t="shared" si="60"/>
        <v>-115.75746000000001</v>
      </c>
      <c r="O396" s="7">
        <f t="shared" si="61"/>
        <v>0</v>
      </c>
      <c r="R396" s="7"/>
      <c r="S396" s="47">
        <f t="shared" si="62"/>
        <v>1.337</v>
      </c>
      <c r="T396" s="47">
        <f t="shared" si="63"/>
        <v>1.337</v>
      </c>
      <c r="U396" s="47">
        <f t="shared" si="64"/>
        <v>198.45</v>
      </c>
      <c r="V396" s="47">
        <f t="shared" si="65"/>
        <v>86.58</v>
      </c>
      <c r="W396" s="11"/>
    </row>
    <row r="397" spans="1:23" x14ac:dyDescent="0.45">
      <c r="A397" t="s">
        <v>402</v>
      </c>
      <c r="B397">
        <v>97.85</v>
      </c>
      <c r="D397" s="9" t="str">
        <f>VartojimasGamyba!J393</f>
        <v>2023-09-17-07</v>
      </c>
      <c r="E397" s="8">
        <f>VartojimasGamyba!G393</f>
        <v>0</v>
      </c>
      <c r="F397" s="11"/>
      <c r="G397" s="7">
        <f t="shared" si="58"/>
        <v>3.9055555555555559</v>
      </c>
      <c r="H397" s="7">
        <v>0</v>
      </c>
      <c r="I397" s="7">
        <v>0</v>
      </c>
      <c r="J397" s="7">
        <v>2.0979999999999999</v>
      </c>
      <c r="L397" s="7">
        <f>VartojimasGamyba!H393</f>
        <v>2.0979999999999999</v>
      </c>
      <c r="M397" s="15">
        <f t="shared" si="59"/>
        <v>0</v>
      </c>
      <c r="N397" s="7">
        <f t="shared" si="60"/>
        <v>-180.99445999999998</v>
      </c>
      <c r="O397" s="7">
        <f t="shared" si="61"/>
        <v>0</v>
      </c>
      <c r="R397" s="7"/>
      <c r="S397" s="47">
        <f t="shared" si="62"/>
        <v>2.0979999999999999</v>
      </c>
      <c r="T397" s="47">
        <f t="shared" si="63"/>
        <v>2.0979999999999999</v>
      </c>
      <c r="U397" s="47">
        <f t="shared" si="64"/>
        <v>198.14</v>
      </c>
      <c r="V397" s="47">
        <f t="shared" si="65"/>
        <v>86.27</v>
      </c>
      <c r="W397" s="11"/>
    </row>
    <row r="398" spans="1:23" x14ac:dyDescent="0.45">
      <c r="A398" t="s">
        <v>403</v>
      </c>
      <c r="B398">
        <v>101.99</v>
      </c>
      <c r="D398" s="9" t="str">
        <f>VartojimasGamyba!J394</f>
        <v>2023-09-17-08</v>
      </c>
      <c r="E398" s="8">
        <f>VartojimasGamyba!G394</f>
        <v>0</v>
      </c>
      <c r="F398" s="11"/>
      <c r="G398" s="7">
        <f t="shared" si="58"/>
        <v>3.9055555555555559</v>
      </c>
      <c r="H398" s="7">
        <v>0</v>
      </c>
      <c r="I398" s="7">
        <v>0</v>
      </c>
      <c r="J398" s="7">
        <v>2.762</v>
      </c>
      <c r="L398" s="7">
        <f>VartojimasGamyba!H394</f>
        <v>2.762</v>
      </c>
      <c r="M398" s="15">
        <f t="shared" si="59"/>
        <v>0</v>
      </c>
      <c r="N398" s="7">
        <f t="shared" si="60"/>
        <v>-249.71241999999998</v>
      </c>
      <c r="O398" s="7">
        <f t="shared" si="61"/>
        <v>0</v>
      </c>
      <c r="R398" s="7"/>
      <c r="S398" s="47">
        <f t="shared" si="62"/>
        <v>2.762</v>
      </c>
      <c r="T398" s="47">
        <f t="shared" si="63"/>
        <v>2.762</v>
      </c>
      <c r="U398" s="47">
        <f t="shared" si="64"/>
        <v>202.28</v>
      </c>
      <c r="V398" s="47">
        <f t="shared" si="65"/>
        <v>90.41</v>
      </c>
      <c r="W398" s="11"/>
    </row>
    <row r="399" spans="1:23" x14ac:dyDescent="0.45">
      <c r="A399" t="s">
        <v>404</v>
      </c>
      <c r="B399">
        <v>92.91</v>
      </c>
      <c r="D399" s="9" t="str">
        <f>VartojimasGamyba!J395</f>
        <v>2023-09-17-09</v>
      </c>
      <c r="E399" s="8">
        <f>VartojimasGamyba!G395</f>
        <v>0</v>
      </c>
      <c r="F399" s="11"/>
      <c r="G399" s="7">
        <f t="shared" si="58"/>
        <v>6.2017777777777781</v>
      </c>
      <c r="H399" s="7">
        <v>2.2962222222222226</v>
      </c>
      <c r="I399" s="7">
        <v>0</v>
      </c>
      <c r="J399" s="7">
        <v>0.67677777777777726</v>
      </c>
      <c r="L399" s="7">
        <f>VartojimasGamyba!H395</f>
        <v>2.9729999999999999</v>
      </c>
      <c r="M399" s="15">
        <f t="shared" si="59"/>
        <v>0</v>
      </c>
      <c r="N399" s="7">
        <f t="shared" si="60"/>
        <v>-55.042336666666621</v>
      </c>
      <c r="O399" s="7">
        <f t="shared" si="61"/>
        <v>0</v>
      </c>
      <c r="R399" s="7"/>
      <c r="S399" s="47">
        <f t="shared" si="62"/>
        <v>2.9729999999999999</v>
      </c>
      <c r="T399" s="47">
        <f t="shared" si="63"/>
        <v>2.9729999999999999</v>
      </c>
      <c r="U399" s="47">
        <f t="shared" si="64"/>
        <v>193.2</v>
      </c>
      <c r="V399" s="47">
        <f t="shared" si="65"/>
        <v>81.33</v>
      </c>
      <c r="W399" s="11"/>
    </row>
    <row r="400" spans="1:23" x14ac:dyDescent="0.45">
      <c r="A400" t="s">
        <v>405</v>
      </c>
      <c r="B400">
        <v>82.36</v>
      </c>
      <c r="D400" s="9" t="str">
        <f>VartojimasGamyba!J396</f>
        <v>2023-09-17-10</v>
      </c>
      <c r="E400" s="8">
        <f>VartojimasGamyba!G396</f>
        <v>0</v>
      </c>
      <c r="F400" s="11"/>
      <c r="G400" s="7">
        <f t="shared" si="58"/>
        <v>8.7277777777777779</v>
      </c>
      <c r="H400" s="7">
        <v>2.5259999999999998</v>
      </c>
      <c r="I400" s="7">
        <v>0</v>
      </c>
      <c r="J400" s="7">
        <v>0</v>
      </c>
      <c r="L400" s="7">
        <f>VartojimasGamyba!H396</f>
        <v>2.5259999999999998</v>
      </c>
      <c r="M400" s="15">
        <f t="shared" si="59"/>
        <v>0</v>
      </c>
      <c r="N400" s="7">
        <f t="shared" si="60"/>
        <v>0</v>
      </c>
      <c r="O400" s="7">
        <f t="shared" si="61"/>
        <v>0</v>
      </c>
      <c r="R400" s="7"/>
      <c r="S400" s="47">
        <f t="shared" si="62"/>
        <v>2.5259999999999998</v>
      </c>
      <c r="T400" s="47">
        <f t="shared" si="63"/>
        <v>2.5259999999999998</v>
      </c>
      <c r="U400" s="47">
        <f t="shared" si="64"/>
        <v>182.65</v>
      </c>
      <c r="V400" s="47">
        <f t="shared" si="65"/>
        <v>70.78</v>
      </c>
      <c r="W400" s="11"/>
    </row>
    <row r="401" spans="1:23" x14ac:dyDescent="0.45">
      <c r="A401" t="s">
        <v>406</v>
      </c>
      <c r="B401">
        <v>99</v>
      </c>
      <c r="D401" s="9" t="str">
        <f>VartojimasGamyba!J397</f>
        <v>2023-09-17-11</v>
      </c>
      <c r="E401" s="8">
        <f>VartojimasGamyba!G397</f>
        <v>0</v>
      </c>
      <c r="F401" s="11"/>
      <c r="G401" s="7">
        <f t="shared" si="58"/>
        <v>8.7277777777777779</v>
      </c>
      <c r="H401" s="7">
        <v>0</v>
      </c>
      <c r="I401" s="7">
        <v>0</v>
      </c>
      <c r="J401" s="7">
        <v>2.6</v>
      </c>
      <c r="L401" s="7">
        <f>VartojimasGamyba!H397</f>
        <v>2.6</v>
      </c>
      <c r="M401" s="15">
        <f t="shared" si="59"/>
        <v>0</v>
      </c>
      <c r="N401" s="7">
        <f t="shared" si="60"/>
        <v>-227.292</v>
      </c>
      <c r="O401" s="7">
        <f t="shared" si="61"/>
        <v>0</v>
      </c>
      <c r="R401" s="7"/>
      <c r="S401" s="47">
        <f t="shared" si="62"/>
        <v>2.6</v>
      </c>
      <c r="T401" s="47">
        <f t="shared" si="63"/>
        <v>2.6</v>
      </c>
      <c r="U401" s="47">
        <f t="shared" si="64"/>
        <v>199.29000000000002</v>
      </c>
      <c r="V401" s="47">
        <f t="shared" si="65"/>
        <v>87.42</v>
      </c>
      <c r="W401" s="11"/>
    </row>
    <row r="402" spans="1:23" x14ac:dyDescent="0.45">
      <c r="A402" t="s">
        <v>407</v>
      </c>
      <c r="B402">
        <v>99.08</v>
      </c>
      <c r="D402" s="9" t="str">
        <f>VartojimasGamyba!J398</f>
        <v>2023-09-17-12</v>
      </c>
      <c r="E402" s="8">
        <f>VartojimasGamyba!G398</f>
        <v>0.30199999999999999</v>
      </c>
      <c r="F402" s="11"/>
      <c r="G402" s="7">
        <f t="shared" si="58"/>
        <v>8.7277777777777779</v>
      </c>
      <c r="H402" s="7">
        <v>0</v>
      </c>
      <c r="I402" s="7">
        <v>0</v>
      </c>
      <c r="J402" s="7">
        <v>2.0129999999999999</v>
      </c>
      <c r="L402" s="7">
        <f>VartojimasGamyba!H398</f>
        <v>2.3149999999999999</v>
      </c>
      <c r="M402" s="15">
        <f t="shared" si="59"/>
        <v>0</v>
      </c>
      <c r="N402" s="7">
        <f t="shared" si="60"/>
        <v>-176.13749999999999</v>
      </c>
      <c r="O402" s="7">
        <f t="shared" si="61"/>
        <v>0</v>
      </c>
      <c r="R402" s="7"/>
      <c r="S402" s="47">
        <f t="shared" si="62"/>
        <v>2.0129999999999999</v>
      </c>
      <c r="T402" s="47">
        <f t="shared" si="63"/>
        <v>2.0129999999999999</v>
      </c>
      <c r="U402" s="47">
        <f t="shared" si="64"/>
        <v>199.37</v>
      </c>
      <c r="V402" s="47">
        <f t="shared" si="65"/>
        <v>87.5</v>
      </c>
      <c r="W402" s="11"/>
    </row>
    <row r="403" spans="1:23" x14ac:dyDescent="0.45">
      <c r="A403" t="s">
        <v>408</v>
      </c>
      <c r="B403">
        <v>128.94999999999999</v>
      </c>
      <c r="D403" s="9" t="str">
        <f>VartojimasGamyba!J399</f>
        <v>2023-09-17-13</v>
      </c>
      <c r="E403" s="8">
        <f>VartojimasGamyba!G399</f>
        <v>0</v>
      </c>
      <c r="F403" s="11"/>
      <c r="G403" s="7">
        <f t="shared" si="58"/>
        <v>8.7277777777777779</v>
      </c>
      <c r="H403" s="7">
        <v>0</v>
      </c>
      <c r="I403" s="7">
        <v>-2.2204460492503131E-16</v>
      </c>
      <c r="J403" s="7">
        <v>1.58</v>
      </c>
      <c r="L403" s="7">
        <f>VartojimasGamyba!H399</f>
        <v>1.58</v>
      </c>
      <c r="M403" s="15">
        <f t="shared" si="59"/>
        <v>0</v>
      </c>
      <c r="N403" s="7">
        <f t="shared" si="60"/>
        <v>-185.44459999999998</v>
      </c>
      <c r="O403" s="7">
        <f t="shared" si="61"/>
        <v>0</v>
      </c>
      <c r="R403" s="7"/>
      <c r="S403" s="47">
        <f t="shared" si="62"/>
        <v>1.58</v>
      </c>
      <c r="T403" s="47">
        <f t="shared" si="63"/>
        <v>1.58</v>
      </c>
      <c r="U403" s="47">
        <f t="shared" si="64"/>
        <v>229.24</v>
      </c>
      <c r="V403" s="47">
        <f t="shared" si="65"/>
        <v>117.36999999999999</v>
      </c>
      <c r="W403" s="11"/>
    </row>
    <row r="404" spans="1:23" x14ac:dyDescent="0.45">
      <c r="A404" t="s">
        <v>409</v>
      </c>
      <c r="B404">
        <v>114.11</v>
      </c>
      <c r="D404" s="9" t="str">
        <f>VartojimasGamyba!J400</f>
        <v>2023-09-17-14</v>
      </c>
      <c r="E404" s="8">
        <f>VartojimasGamyba!G400</f>
        <v>0</v>
      </c>
      <c r="F404" s="11"/>
      <c r="G404" s="7">
        <f t="shared" si="58"/>
        <v>8.7277777777777779</v>
      </c>
      <c r="H404" s="7">
        <v>0</v>
      </c>
      <c r="I404" s="7">
        <v>-1.1102230246251565E-16</v>
      </c>
      <c r="J404" s="7">
        <v>0.82799999999999996</v>
      </c>
      <c r="L404" s="7">
        <f>VartojimasGamyba!H400</f>
        <v>0.82799999999999996</v>
      </c>
      <c r="M404" s="15">
        <f t="shared" si="59"/>
        <v>0</v>
      </c>
      <c r="N404" s="7">
        <f t="shared" si="60"/>
        <v>-84.894840000000002</v>
      </c>
      <c r="O404" s="7">
        <f t="shared" si="61"/>
        <v>0</v>
      </c>
      <c r="R404" s="7"/>
      <c r="S404" s="47">
        <f t="shared" si="62"/>
        <v>0.82799999999999996</v>
      </c>
      <c r="T404" s="47">
        <f t="shared" si="63"/>
        <v>0.82799999999999996</v>
      </c>
      <c r="U404" s="47">
        <f t="shared" si="64"/>
        <v>214.4</v>
      </c>
      <c r="V404" s="47">
        <f t="shared" si="65"/>
        <v>102.53</v>
      </c>
      <c r="W404" s="11"/>
    </row>
    <row r="405" spans="1:23" x14ac:dyDescent="0.45">
      <c r="A405" t="s">
        <v>410</v>
      </c>
      <c r="B405">
        <v>99.09</v>
      </c>
      <c r="D405" s="9" t="str">
        <f>VartojimasGamyba!J401</f>
        <v>2023-09-17-15</v>
      </c>
      <c r="E405" s="8">
        <f>VartojimasGamyba!G401</f>
        <v>6.6000000000000003E-2</v>
      </c>
      <c r="F405" s="11"/>
      <c r="G405" s="7">
        <f t="shared" si="58"/>
        <v>8.7277777777777779</v>
      </c>
      <c r="H405" s="7">
        <v>2.7755575615628914E-17</v>
      </c>
      <c r="I405" s="7">
        <v>0</v>
      </c>
      <c r="J405" s="7">
        <v>0.16300000000000001</v>
      </c>
      <c r="L405" s="7">
        <f>VartojimasGamyba!H401</f>
        <v>0.22900000000000001</v>
      </c>
      <c r="M405" s="15">
        <f t="shared" si="59"/>
        <v>0</v>
      </c>
      <c r="N405" s="7">
        <f t="shared" si="60"/>
        <v>-14.264130000000002</v>
      </c>
      <c r="O405" s="7">
        <f t="shared" si="61"/>
        <v>0</v>
      </c>
      <c r="R405" s="7"/>
      <c r="S405" s="47">
        <f t="shared" si="62"/>
        <v>0.16300000000000001</v>
      </c>
      <c r="T405" s="47">
        <f t="shared" si="63"/>
        <v>0.16300000000000001</v>
      </c>
      <c r="U405" s="47">
        <f t="shared" si="64"/>
        <v>199.38</v>
      </c>
      <c r="V405" s="47">
        <f t="shared" si="65"/>
        <v>87.51</v>
      </c>
      <c r="W405" s="11"/>
    </row>
    <row r="406" spans="1:23" x14ac:dyDescent="0.45">
      <c r="A406" t="s">
        <v>411</v>
      </c>
      <c r="B406">
        <v>78.02</v>
      </c>
      <c r="D406" s="9" t="str">
        <f>VartojimasGamyba!J402</f>
        <v>2023-09-17-16</v>
      </c>
      <c r="E406" s="8">
        <f>VartojimasGamyba!G402</f>
        <v>1.2270000000000001</v>
      </c>
      <c r="F406" s="11"/>
      <c r="G406" s="7">
        <f t="shared" si="58"/>
        <v>7.3866666666666667</v>
      </c>
      <c r="H406" s="7">
        <v>0</v>
      </c>
      <c r="I406" s="7">
        <v>1.3411111111111116</v>
      </c>
      <c r="J406" s="7">
        <v>0</v>
      </c>
      <c r="L406" s="7">
        <f>VartojimasGamyba!H402</f>
        <v>0.02</v>
      </c>
      <c r="M406" s="15">
        <f t="shared" si="59"/>
        <v>-4.2674197509029455E-16</v>
      </c>
      <c r="N406" s="7">
        <f t="shared" si="60"/>
        <v>-7.6092361578350424E-14</v>
      </c>
      <c r="O406" s="7">
        <f t="shared" si="61"/>
        <v>-7.6092361578350424E-14</v>
      </c>
      <c r="R406" s="7"/>
      <c r="S406" s="47">
        <f t="shared" si="62"/>
        <v>-4.2674197509029455E-16</v>
      </c>
      <c r="T406" s="47">
        <f t="shared" si="63"/>
        <v>0</v>
      </c>
      <c r="U406" s="47">
        <f t="shared" si="64"/>
        <v>178.31</v>
      </c>
      <c r="V406" s="47">
        <f t="shared" si="65"/>
        <v>66.44</v>
      </c>
      <c r="W406" s="11"/>
    </row>
    <row r="407" spans="1:23" x14ac:dyDescent="0.45">
      <c r="A407" t="s">
        <v>412</v>
      </c>
      <c r="B407">
        <v>78.05</v>
      </c>
      <c r="D407" s="9" t="str">
        <f>VartojimasGamyba!J403</f>
        <v>2023-09-17-17</v>
      </c>
      <c r="E407" s="8">
        <f>VartojimasGamyba!G403</f>
        <v>0.438</v>
      </c>
      <c r="F407" s="11"/>
      <c r="G407" s="7">
        <f t="shared" si="58"/>
        <v>6.9</v>
      </c>
      <c r="H407" s="7">
        <v>0</v>
      </c>
      <c r="I407" s="7">
        <v>0.48666666666666664</v>
      </c>
      <c r="J407" s="7">
        <v>0</v>
      </c>
      <c r="L407" s="7">
        <f>VartojimasGamyba!H403</f>
        <v>0</v>
      </c>
      <c r="M407" s="15">
        <f t="shared" si="59"/>
        <v>0</v>
      </c>
      <c r="N407" s="7">
        <f t="shared" si="60"/>
        <v>0</v>
      </c>
      <c r="O407" s="7">
        <f t="shared" si="61"/>
        <v>0</v>
      </c>
      <c r="R407" s="7"/>
      <c r="S407" s="47">
        <f t="shared" si="62"/>
        <v>0</v>
      </c>
      <c r="T407" s="47">
        <f t="shared" si="63"/>
        <v>0</v>
      </c>
      <c r="U407" s="47">
        <f t="shared" si="64"/>
        <v>178.34</v>
      </c>
      <c r="V407" s="47">
        <f t="shared" si="65"/>
        <v>66.47</v>
      </c>
      <c r="W407" s="11"/>
    </row>
    <row r="408" spans="1:23" x14ac:dyDescent="0.45">
      <c r="A408" t="s">
        <v>413</v>
      </c>
      <c r="B408">
        <v>189</v>
      </c>
      <c r="D408" s="9" t="str">
        <f>VartojimasGamyba!J404</f>
        <v>2023-09-17-18</v>
      </c>
      <c r="E408" s="8">
        <f>VartojimasGamyba!G404</f>
        <v>0.36699999999999999</v>
      </c>
      <c r="F408" s="11"/>
      <c r="G408" s="7">
        <f t="shared" si="58"/>
        <v>6.4922222222222228</v>
      </c>
      <c r="H408" s="7">
        <v>0</v>
      </c>
      <c r="I408" s="7">
        <v>0.40777777777777779</v>
      </c>
      <c r="J408" s="7">
        <v>0</v>
      </c>
      <c r="L408" s="7">
        <f>VartojimasGamyba!H404</f>
        <v>0</v>
      </c>
      <c r="M408" s="15">
        <f t="shared" si="59"/>
        <v>-5.5511151231257827E-17</v>
      </c>
      <c r="N408" s="7">
        <f t="shared" si="60"/>
        <v>-1.6058820939690578E-14</v>
      </c>
      <c r="O408" s="7">
        <f t="shared" si="61"/>
        <v>-1.6058820939690578E-14</v>
      </c>
      <c r="R408" s="7"/>
      <c r="S408" s="47">
        <f t="shared" si="62"/>
        <v>-5.5511151231257827E-17</v>
      </c>
      <c r="T408" s="47">
        <f t="shared" si="63"/>
        <v>0</v>
      </c>
      <c r="U408" s="47">
        <f t="shared" si="64"/>
        <v>289.29000000000002</v>
      </c>
      <c r="V408" s="47">
        <f t="shared" si="65"/>
        <v>177.42</v>
      </c>
      <c r="W408" s="11"/>
    </row>
    <row r="409" spans="1:23" x14ac:dyDescent="0.45">
      <c r="A409" t="s">
        <v>414</v>
      </c>
      <c r="B409">
        <v>131.41</v>
      </c>
      <c r="D409" s="9" t="str">
        <f>VartojimasGamyba!J405</f>
        <v>2023-09-17-19</v>
      </c>
      <c r="E409" s="8">
        <f>VartojimasGamyba!G405</f>
        <v>0.30099999999999999</v>
      </c>
      <c r="F409" s="11"/>
      <c r="G409" s="7">
        <f t="shared" si="58"/>
        <v>6.1577777777777785</v>
      </c>
      <c r="H409" s="7">
        <v>0</v>
      </c>
      <c r="I409" s="7">
        <v>0.33444444444444443</v>
      </c>
      <c r="J409" s="7">
        <v>0</v>
      </c>
      <c r="L409" s="7">
        <f>VartojimasGamyba!H405</f>
        <v>0</v>
      </c>
      <c r="M409" s="15">
        <f t="shared" si="59"/>
        <v>0</v>
      </c>
      <c r="N409" s="7">
        <f t="shared" si="60"/>
        <v>0</v>
      </c>
      <c r="O409" s="7">
        <f t="shared" si="61"/>
        <v>0</v>
      </c>
      <c r="R409" s="7"/>
      <c r="S409" s="47">
        <f t="shared" si="62"/>
        <v>0</v>
      </c>
      <c r="T409" s="47">
        <f t="shared" si="63"/>
        <v>0</v>
      </c>
      <c r="U409" s="47">
        <f t="shared" si="64"/>
        <v>231.7</v>
      </c>
      <c r="V409" s="47">
        <f t="shared" si="65"/>
        <v>119.83</v>
      </c>
      <c r="W409" s="11"/>
    </row>
    <row r="410" spans="1:23" x14ac:dyDescent="0.45">
      <c r="A410" t="s">
        <v>415</v>
      </c>
      <c r="B410">
        <v>250.03</v>
      </c>
      <c r="D410" s="9" t="str">
        <f>VartojimasGamyba!J406</f>
        <v>2023-09-17-20</v>
      </c>
      <c r="E410" s="8">
        <f>VartojimasGamyba!G406</f>
        <v>0.307</v>
      </c>
      <c r="F410" s="11"/>
      <c r="G410" s="7">
        <f t="shared" si="58"/>
        <v>5.8166666666666673</v>
      </c>
      <c r="H410" s="7">
        <v>0</v>
      </c>
      <c r="I410" s="7">
        <v>0.34111111111111114</v>
      </c>
      <c r="J410" s="7">
        <v>0</v>
      </c>
      <c r="L410" s="7">
        <f>VartojimasGamyba!H406</f>
        <v>0</v>
      </c>
      <c r="M410" s="15">
        <f t="shared" si="59"/>
        <v>-5.5511151231257827E-17</v>
      </c>
      <c r="N410" s="7">
        <f t="shared" si="60"/>
        <v>-1.9446666499334242E-14</v>
      </c>
      <c r="O410" s="7">
        <f t="shared" si="61"/>
        <v>-1.9446666499334242E-14</v>
      </c>
      <c r="P410" s="7" t="s">
        <v>8873</v>
      </c>
      <c r="R410" s="7"/>
      <c r="S410" s="47">
        <f t="shared" si="62"/>
        <v>-5.5511151231257827E-17</v>
      </c>
      <c r="T410" s="47">
        <f t="shared" si="63"/>
        <v>0</v>
      </c>
      <c r="U410" s="47">
        <f t="shared" si="64"/>
        <v>350.32</v>
      </c>
      <c r="V410" s="47">
        <f t="shared" si="65"/>
        <v>238.45</v>
      </c>
      <c r="W410" s="11"/>
    </row>
    <row r="411" spans="1:23" x14ac:dyDescent="0.45">
      <c r="A411" t="s">
        <v>416</v>
      </c>
      <c r="B411">
        <v>136.43</v>
      </c>
      <c r="D411" s="9" t="str">
        <f>VartojimasGamyba!J407</f>
        <v>2023-09-17-21</v>
      </c>
      <c r="E411" s="8">
        <f>VartojimasGamyba!G407</f>
        <v>0.317</v>
      </c>
      <c r="F411" s="11"/>
      <c r="G411" s="7">
        <f t="shared" si="58"/>
        <v>5.4644444444444451</v>
      </c>
      <c r="H411" s="7">
        <v>0</v>
      </c>
      <c r="I411" s="7">
        <v>0.35222222222222227</v>
      </c>
      <c r="J411" s="7">
        <v>0</v>
      </c>
      <c r="L411" s="7">
        <f>VartojimasGamyba!H407</f>
        <v>0</v>
      </c>
      <c r="M411" s="15">
        <f t="shared" si="59"/>
        <v>-5.5511151231257827E-17</v>
      </c>
      <c r="N411" s="7">
        <f t="shared" si="60"/>
        <v>-1.3140599719463354E-14</v>
      </c>
      <c r="O411" s="7">
        <f t="shared" si="61"/>
        <v>-1.3140599719463354E-14</v>
      </c>
      <c r="P411" s="7">
        <f>SUM(N390:N413)</f>
        <v>-1318.9195866666666</v>
      </c>
      <c r="R411" s="7"/>
      <c r="S411" s="47">
        <f t="shared" si="62"/>
        <v>-5.5511151231257827E-17</v>
      </c>
      <c r="T411" s="47">
        <f t="shared" si="63"/>
        <v>0</v>
      </c>
      <c r="U411" s="47">
        <f t="shared" si="64"/>
        <v>236.72000000000003</v>
      </c>
      <c r="V411" s="47">
        <f t="shared" si="65"/>
        <v>124.85000000000001</v>
      </c>
      <c r="W411" s="11"/>
    </row>
    <row r="412" spans="1:23" x14ac:dyDescent="0.45">
      <c r="A412" t="s">
        <v>417</v>
      </c>
      <c r="B412">
        <v>118.25</v>
      </c>
      <c r="D412" s="9" t="str">
        <f>VartojimasGamyba!J408</f>
        <v>2023-09-17-22</v>
      </c>
      <c r="E412" s="8">
        <f>VartojimasGamyba!G408</f>
        <v>0.20699999999999999</v>
      </c>
      <c r="F412" s="11"/>
      <c r="G412" s="7">
        <f t="shared" si="58"/>
        <v>5.2344444444444456</v>
      </c>
      <c r="H412" s="7">
        <v>0</v>
      </c>
      <c r="I412" s="7">
        <v>0.22999999999999998</v>
      </c>
      <c r="J412" s="7">
        <v>0</v>
      </c>
      <c r="L412" s="7">
        <f>VartojimasGamyba!H408</f>
        <v>0</v>
      </c>
      <c r="M412" s="15">
        <f t="shared" si="59"/>
        <v>0</v>
      </c>
      <c r="N412" s="7">
        <f t="shared" si="60"/>
        <v>0</v>
      </c>
      <c r="O412" s="7">
        <f t="shared" si="61"/>
        <v>0</v>
      </c>
      <c r="P412" s="7" t="s">
        <v>8872</v>
      </c>
      <c r="R412" s="7"/>
      <c r="S412" s="47">
        <f t="shared" si="62"/>
        <v>0</v>
      </c>
      <c r="T412" s="47">
        <f t="shared" si="63"/>
        <v>0</v>
      </c>
      <c r="U412" s="47">
        <f t="shared" si="64"/>
        <v>218.54000000000002</v>
      </c>
      <c r="V412" s="47">
        <f t="shared" si="65"/>
        <v>106.67</v>
      </c>
      <c r="W412" s="11"/>
    </row>
    <row r="413" spans="1:23" x14ac:dyDescent="0.45">
      <c r="A413" t="s">
        <v>418</v>
      </c>
      <c r="B413">
        <v>108.91</v>
      </c>
      <c r="D413" s="9" t="str">
        <f>VartojimasGamyba!J409</f>
        <v>2023-09-17-23</v>
      </c>
      <c r="E413" s="8">
        <f>VartojimasGamyba!G409</f>
        <v>0.21099999999999999</v>
      </c>
      <c r="F413" s="11"/>
      <c r="G413" s="7">
        <f t="shared" si="58"/>
        <v>5.0000000000000009</v>
      </c>
      <c r="H413" s="7">
        <v>0</v>
      </c>
      <c r="I413" s="7">
        <v>0.23444444444444446</v>
      </c>
      <c r="J413" s="7">
        <v>0</v>
      </c>
      <c r="L413" s="7">
        <f>VartojimasGamyba!H409</f>
        <v>0</v>
      </c>
      <c r="M413" s="15">
        <f t="shared" si="59"/>
        <v>-2.7755575615628914E-17</v>
      </c>
      <c r="N413" s="7">
        <f t="shared" si="60"/>
        <v>-5.8064664187895684E-15</v>
      </c>
      <c r="O413" s="7">
        <f t="shared" si="61"/>
        <v>-5.8064664187895684E-15</v>
      </c>
      <c r="P413" s="7">
        <f>SUM(O390:O413)</f>
        <v>-1.3947017152293739E-13</v>
      </c>
      <c r="Q413" s="7">
        <f>SUMPRODUCT(B390:B413,E390:E413)+SUM(E390:E413)*$Z$21-SUMPRODUCT(B390:B413,L390:L413)+SUM(L390:L413)*ABS($Z$20)</f>
        <v>-692.9053899999999</v>
      </c>
      <c r="R413" s="7"/>
      <c r="S413" s="47">
        <f t="shared" si="62"/>
        <v>-2.7755575615628914E-17</v>
      </c>
      <c r="T413" s="47">
        <f t="shared" si="63"/>
        <v>0</v>
      </c>
      <c r="U413" s="47">
        <f t="shared" si="64"/>
        <v>209.2</v>
      </c>
      <c r="V413" s="47">
        <f t="shared" si="65"/>
        <v>97.33</v>
      </c>
      <c r="W413" s="11">
        <f>IF(P413&lt;&gt;Q413,1,0)</f>
        <v>1</v>
      </c>
    </row>
    <row r="414" spans="1:23" x14ac:dyDescent="0.45">
      <c r="A414" t="s">
        <v>419</v>
      </c>
      <c r="B414">
        <v>99.18</v>
      </c>
      <c r="D414" s="1" t="str">
        <f>VartojimasGamyba!J410</f>
        <v>2023-09-18-00</v>
      </c>
      <c r="E414" s="7">
        <f>VartojimasGamyba!G410</f>
        <v>0.26500000000000001</v>
      </c>
      <c r="F414" s="11"/>
      <c r="G414" s="12">
        <f>G413+H414-I414</f>
        <v>4.7055555555555557</v>
      </c>
      <c r="H414" s="12">
        <v>0</v>
      </c>
      <c r="I414" s="12">
        <v>0.29444444444444534</v>
      </c>
      <c r="J414" s="12">
        <v>0</v>
      </c>
      <c r="K414" s="12"/>
      <c r="L414" s="12">
        <f>VartojimasGamyba!H410</f>
        <v>0</v>
      </c>
      <c r="M414" s="19">
        <f t="shared" si="59"/>
        <v>-7.7715611723760958E-16</v>
      </c>
      <c r="N414" s="7">
        <f t="shared" si="60"/>
        <v>-1.55019330705386E-13</v>
      </c>
      <c r="O414" s="7">
        <f t="shared" si="61"/>
        <v>-1.55019330705386E-13</v>
      </c>
      <c r="R414" s="20" t="s">
        <v>8783</v>
      </c>
      <c r="S414" s="47">
        <f t="shared" si="62"/>
        <v>-7.7715611723760958E-16</v>
      </c>
      <c r="T414" s="47">
        <f t="shared" si="63"/>
        <v>0</v>
      </c>
      <c r="U414" s="47">
        <f t="shared" si="64"/>
        <v>199.47000000000003</v>
      </c>
      <c r="V414" s="47">
        <f t="shared" si="65"/>
        <v>87.600000000000009</v>
      </c>
      <c r="W414" s="11"/>
    </row>
    <row r="415" spans="1:23" x14ac:dyDescent="0.45">
      <c r="A415" t="s">
        <v>420</v>
      </c>
      <c r="B415">
        <v>93.6</v>
      </c>
      <c r="D415" s="1" t="str">
        <f>VartojimasGamyba!J411</f>
        <v>2023-09-18-01</v>
      </c>
      <c r="E415" s="7">
        <f>VartojimasGamyba!G411</f>
        <v>0.18099999999999999</v>
      </c>
      <c r="F415" s="11"/>
      <c r="G415" s="12">
        <f t="shared" ref="G415:G437" si="66">G414+H415-I415</f>
        <v>4.5044444444444443</v>
      </c>
      <c r="H415" s="12">
        <v>0</v>
      </c>
      <c r="I415" s="12">
        <v>0.2011111111111111</v>
      </c>
      <c r="J415" s="12">
        <v>0</v>
      </c>
      <c r="K415" s="12"/>
      <c r="L415" s="12">
        <f>VartojimasGamyba!H411</f>
        <v>0</v>
      </c>
      <c r="M415" s="19">
        <f t="shared" si="59"/>
        <v>0</v>
      </c>
      <c r="N415" s="7">
        <f t="shared" si="60"/>
        <v>0</v>
      </c>
      <c r="O415" s="7">
        <f t="shared" si="61"/>
        <v>0</v>
      </c>
      <c r="R415" s="7"/>
      <c r="S415" s="47">
        <f t="shared" si="62"/>
        <v>0</v>
      </c>
      <c r="T415" s="47">
        <f t="shared" si="63"/>
        <v>0</v>
      </c>
      <c r="U415" s="47">
        <f t="shared" si="64"/>
        <v>193.89</v>
      </c>
      <c r="V415" s="47">
        <f t="shared" si="65"/>
        <v>82.02</v>
      </c>
      <c r="W415" s="11"/>
    </row>
    <row r="416" spans="1:23" x14ac:dyDescent="0.45">
      <c r="A416" t="s">
        <v>421</v>
      </c>
      <c r="B416">
        <v>88.06</v>
      </c>
      <c r="D416" s="1" t="str">
        <f>VartojimasGamyba!J412</f>
        <v>2023-09-18-02</v>
      </c>
      <c r="E416" s="7">
        <f>VartojimasGamyba!G412</f>
        <v>0.23699999999999999</v>
      </c>
      <c r="F416" s="11"/>
      <c r="G416" s="12">
        <f t="shared" si="66"/>
        <v>4.2411111111111106</v>
      </c>
      <c r="H416" s="12">
        <v>0</v>
      </c>
      <c r="I416" s="12">
        <v>0.26333333333333331</v>
      </c>
      <c r="J416" s="12">
        <v>0</v>
      </c>
      <c r="K416" s="12"/>
      <c r="L416" s="12">
        <f>VartojimasGamyba!H412</f>
        <v>0</v>
      </c>
      <c r="M416" s="19">
        <f t="shared" si="59"/>
        <v>0</v>
      </c>
      <c r="N416" s="7">
        <f t="shared" si="60"/>
        <v>0</v>
      </c>
      <c r="O416" s="7">
        <f t="shared" si="61"/>
        <v>0</v>
      </c>
      <c r="R416" s="7"/>
      <c r="S416" s="47">
        <f t="shared" si="62"/>
        <v>0</v>
      </c>
      <c r="T416" s="47">
        <f t="shared" si="63"/>
        <v>0</v>
      </c>
      <c r="U416" s="47">
        <f t="shared" si="64"/>
        <v>188.35000000000002</v>
      </c>
      <c r="V416" s="47">
        <f t="shared" si="65"/>
        <v>76.48</v>
      </c>
      <c r="W416" s="11"/>
    </row>
    <row r="417" spans="1:23" x14ac:dyDescent="0.45">
      <c r="A417" t="s">
        <v>422</v>
      </c>
      <c r="B417">
        <v>81.73</v>
      </c>
      <c r="D417" s="1" t="str">
        <f>VartojimasGamyba!J413</f>
        <v>2023-09-18-03</v>
      </c>
      <c r="E417" s="7">
        <f>VartojimasGamyba!G413</f>
        <v>0.23200000000000001</v>
      </c>
      <c r="F417" s="11"/>
      <c r="G417" s="12">
        <f t="shared" si="66"/>
        <v>3.9833333333333329</v>
      </c>
      <c r="H417" s="12">
        <v>0</v>
      </c>
      <c r="I417" s="12">
        <v>0.25777777777777783</v>
      </c>
      <c r="J417" s="12">
        <v>0</v>
      </c>
      <c r="K417" s="12"/>
      <c r="L417" s="12">
        <f>VartojimasGamyba!H413</f>
        <v>0</v>
      </c>
      <c r="M417" s="19">
        <f t="shared" si="59"/>
        <v>-2.7755575615628914E-17</v>
      </c>
      <c r="N417" s="7">
        <f t="shared" si="60"/>
        <v>-5.0520698735567751E-15</v>
      </c>
      <c r="O417" s="7">
        <f t="shared" si="61"/>
        <v>-5.0520698735567751E-15</v>
      </c>
      <c r="R417" s="7"/>
      <c r="S417" s="47">
        <f t="shared" si="62"/>
        <v>-2.7755575615628914E-17</v>
      </c>
      <c r="T417" s="47">
        <f t="shared" si="63"/>
        <v>0</v>
      </c>
      <c r="U417" s="47">
        <f t="shared" si="64"/>
        <v>182.02</v>
      </c>
      <c r="V417" s="47">
        <f t="shared" si="65"/>
        <v>70.150000000000006</v>
      </c>
      <c r="W417" s="11"/>
    </row>
    <row r="418" spans="1:23" x14ac:dyDescent="0.45">
      <c r="A418" t="s">
        <v>423</v>
      </c>
      <c r="B418">
        <v>84.22</v>
      </c>
      <c r="D418" s="1" t="str">
        <f>VartojimasGamyba!J414</f>
        <v>2023-09-18-04</v>
      </c>
      <c r="E418" s="7">
        <f>VartojimasGamyba!G414</f>
        <v>0.21099999999999999</v>
      </c>
      <c r="F418" s="11"/>
      <c r="G418" s="12">
        <f t="shared" si="66"/>
        <v>3.7744444444444443</v>
      </c>
      <c r="H418" s="12">
        <v>0</v>
      </c>
      <c r="I418" s="12">
        <v>0.20888888888888885</v>
      </c>
      <c r="J418" s="12">
        <v>0</v>
      </c>
      <c r="K418" s="12"/>
      <c r="L418" s="12">
        <f>VartojimasGamyba!H414</f>
        <v>2.3E-2</v>
      </c>
      <c r="M418" s="19">
        <f t="shared" si="59"/>
        <v>0</v>
      </c>
      <c r="N418" s="7">
        <f t="shared" si="60"/>
        <v>0</v>
      </c>
      <c r="O418" s="7">
        <f t="shared" si="61"/>
        <v>0</v>
      </c>
      <c r="R418" s="7"/>
      <c r="S418" s="47">
        <f t="shared" si="62"/>
        <v>0</v>
      </c>
      <c r="T418" s="47">
        <f t="shared" si="63"/>
        <v>0</v>
      </c>
      <c r="U418" s="47">
        <f t="shared" si="64"/>
        <v>184.51</v>
      </c>
      <c r="V418" s="47">
        <f t="shared" si="65"/>
        <v>72.64</v>
      </c>
      <c r="W418" s="11"/>
    </row>
    <row r="419" spans="1:23" x14ac:dyDescent="0.45">
      <c r="A419" t="s">
        <v>424</v>
      </c>
      <c r="B419">
        <v>85.84</v>
      </c>
      <c r="D419" s="1" t="str">
        <f>VartojimasGamyba!J415</f>
        <v>2023-09-18-05</v>
      </c>
      <c r="E419" s="7">
        <f>VartojimasGamyba!G415</f>
        <v>4.3999999999999997E-2</v>
      </c>
      <c r="F419" s="11"/>
      <c r="G419" s="12">
        <f t="shared" si="66"/>
        <v>3.7744444444444443</v>
      </c>
      <c r="H419" s="12">
        <v>0</v>
      </c>
      <c r="I419" s="12">
        <v>0</v>
      </c>
      <c r="J419" s="12">
        <v>0.192</v>
      </c>
      <c r="K419" s="12"/>
      <c r="L419" s="12">
        <f>VartojimasGamyba!H415</f>
        <v>0.23599999999999999</v>
      </c>
      <c r="M419" s="19">
        <f t="shared" si="59"/>
        <v>0</v>
      </c>
      <c r="N419" s="7">
        <f t="shared" si="60"/>
        <v>-14.257920000000002</v>
      </c>
      <c r="O419" s="7">
        <f t="shared" si="61"/>
        <v>0</v>
      </c>
      <c r="R419" s="7"/>
      <c r="S419" s="47">
        <f t="shared" si="62"/>
        <v>0.192</v>
      </c>
      <c r="T419" s="47">
        <f t="shared" si="63"/>
        <v>0.192</v>
      </c>
      <c r="U419" s="47">
        <f t="shared" si="64"/>
        <v>186.13</v>
      </c>
      <c r="V419" s="47">
        <f t="shared" si="65"/>
        <v>74.260000000000005</v>
      </c>
      <c r="W419" s="11"/>
    </row>
    <row r="420" spans="1:23" x14ac:dyDescent="0.45">
      <c r="A420" t="s">
        <v>425</v>
      </c>
      <c r="B420">
        <v>175.08</v>
      </c>
      <c r="D420" s="1" t="str">
        <f>VartojimasGamyba!J416</f>
        <v>2023-09-18-06</v>
      </c>
      <c r="E420" s="7">
        <f>VartojimasGamyba!G416</f>
        <v>0</v>
      </c>
      <c r="F420" s="11"/>
      <c r="G420" s="12">
        <f t="shared" si="66"/>
        <v>3.7744444444444447</v>
      </c>
      <c r="H420" s="12">
        <v>0</v>
      </c>
      <c r="I420" s="12">
        <v>-2.2204460492503131E-16</v>
      </c>
      <c r="J420" s="12">
        <v>1.258</v>
      </c>
      <c r="K420" s="12"/>
      <c r="L420" s="12">
        <f>VartojimasGamyba!H416</f>
        <v>1.258</v>
      </c>
      <c r="M420" s="19">
        <f t="shared" si="59"/>
        <v>0</v>
      </c>
      <c r="N420" s="7">
        <f t="shared" si="60"/>
        <v>-205.68299999999999</v>
      </c>
      <c r="O420" s="7">
        <f t="shared" si="61"/>
        <v>0</v>
      </c>
      <c r="R420" s="7"/>
      <c r="S420" s="47">
        <f t="shared" si="62"/>
        <v>1.258</v>
      </c>
      <c r="T420" s="47">
        <f t="shared" si="63"/>
        <v>1.258</v>
      </c>
      <c r="U420" s="47">
        <f t="shared" si="64"/>
        <v>275.37</v>
      </c>
      <c r="V420" s="47">
        <f t="shared" si="65"/>
        <v>163.5</v>
      </c>
      <c r="W420" s="11"/>
    </row>
    <row r="421" spans="1:23" x14ac:dyDescent="0.45">
      <c r="A421" t="s">
        <v>426</v>
      </c>
      <c r="B421">
        <v>145.16999999999999</v>
      </c>
      <c r="D421" s="1" t="str">
        <f>VartojimasGamyba!J417</f>
        <v>2023-09-18-07</v>
      </c>
      <c r="E421" s="7">
        <f>VartojimasGamyba!G417</f>
        <v>0</v>
      </c>
      <c r="F421" s="11"/>
      <c r="G421" s="12">
        <f t="shared" si="66"/>
        <v>3.7744444444444447</v>
      </c>
      <c r="H421" s="12">
        <v>0</v>
      </c>
      <c r="I421" s="12">
        <v>0</v>
      </c>
      <c r="J421" s="12">
        <v>1.1259999999999999</v>
      </c>
      <c r="K421" s="12"/>
      <c r="L421" s="12">
        <f>VartojimasGamyba!H417</f>
        <v>1.1259999999999999</v>
      </c>
      <c r="M421" s="19">
        <f t="shared" si="59"/>
        <v>0</v>
      </c>
      <c r="N421" s="7">
        <f t="shared" si="60"/>
        <v>-150.42233999999996</v>
      </c>
      <c r="O421" s="7">
        <f t="shared" si="61"/>
        <v>0</v>
      </c>
      <c r="R421" s="7"/>
      <c r="S421" s="47">
        <f t="shared" si="62"/>
        <v>1.1259999999999999</v>
      </c>
      <c r="T421" s="47">
        <f t="shared" si="63"/>
        <v>1.1259999999999999</v>
      </c>
      <c r="U421" s="47">
        <f t="shared" si="64"/>
        <v>245.45999999999998</v>
      </c>
      <c r="V421" s="47">
        <f t="shared" si="65"/>
        <v>133.58999999999997</v>
      </c>
      <c r="W421" s="11"/>
    </row>
    <row r="422" spans="1:23" x14ac:dyDescent="0.45">
      <c r="A422" t="s">
        <v>427</v>
      </c>
      <c r="B422">
        <v>300.08</v>
      </c>
      <c r="D422" s="1" t="str">
        <f>VartojimasGamyba!J418</f>
        <v>2023-09-18-08</v>
      </c>
      <c r="E422" s="7">
        <f>VartojimasGamyba!G418</f>
        <v>0</v>
      </c>
      <c r="F422" s="11"/>
      <c r="G422" s="12">
        <f t="shared" si="66"/>
        <v>3.7744444444444447</v>
      </c>
      <c r="H422" s="12">
        <v>0</v>
      </c>
      <c r="I422" s="12">
        <v>-2.2204460492503131E-16</v>
      </c>
      <c r="J422" s="12">
        <v>1.1439999999999999</v>
      </c>
      <c r="K422" s="12"/>
      <c r="L422" s="12">
        <f>VartojimasGamyba!H418</f>
        <v>1.1439999999999999</v>
      </c>
      <c r="M422" s="19">
        <f t="shared" si="59"/>
        <v>0</v>
      </c>
      <c r="N422" s="7">
        <f t="shared" si="60"/>
        <v>-330.04399999999998</v>
      </c>
      <c r="O422" s="7">
        <f t="shared" si="61"/>
        <v>0</v>
      </c>
      <c r="R422" s="7"/>
      <c r="S422" s="47">
        <f t="shared" si="62"/>
        <v>1.1439999999999999</v>
      </c>
      <c r="T422" s="47">
        <f t="shared" si="63"/>
        <v>1.1439999999999999</v>
      </c>
      <c r="U422" s="47">
        <f t="shared" si="64"/>
        <v>400.37</v>
      </c>
      <c r="V422" s="47">
        <f t="shared" si="65"/>
        <v>288.5</v>
      </c>
      <c r="W422" s="11"/>
    </row>
    <row r="423" spans="1:23" x14ac:dyDescent="0.45">
      <c r="A423" t="s">
        <v>428</v>
      </c>
      <c r="B423">
        <v>180.02</v>
      </c>
      <c r="D423" s="1" t="str">
        <f>VartojimasGamyba!J419</f>
        <v>2023-09-18-09</v>
      </c>
      <c r="E423" s="7">
        <f>VartojimasGamyba!G419</f>
        <v>0</v>
      </c>
      <c r="F423" s="11"/>
      <c r="G423" s="12">
        <f t="shared" si="66"/>
        <v>3.7744444444444447</v>
      </c>
      <c r="H423" s="12">
        <v>2.2204460492503131E-16</v>
      </c>
      <c r="I423" s="12">
        <v>0</v>
      </c>
      <c r="J423" s="12">
        <v>2.23</v>
      </c>
      <c r="K423" s="12"/>
      <c r="L423" s="12">
        <f>VartojimasGamyba!H419</f>
        <v>2.23</v>
      </c>
      <c r="M423" s="19">
        <f t="shared" si="59"/>
        <v>0</v>
      </c>
      <c r="N423" s="7">
        <f t="shared" si="60"/>
        <v>-375.62119999999999</v>
      </c>
      <c r="O423" s="7">
        <f t="shared" si="61"/>
        <v>0</v>
      </c>
      <c r="R423" s="7"/>
      <c r="S423" s="47">
        <f t="shared" si="62"/>
        <v>2.23</v>
      </c>
      <c r="T423" s="47">
        <f t="shared" si="63"/>
        <v>2.23</v>
      </c>
      <c r="U423" s="47">
        <f t="shared" si="64"/>
        <v>280.31</v>
      </c>
      <c r="V423" s="47">
        <f t="shared" si="65"/>
        <v>168.44</v>
      </c>
      <c r="W423" s="11"/>
    </row>
    <row r="424" spans="1:23" x14ac:dyDescent="0.45">
      <c r="A424" t="s">
        <v>429</v>
      </c>
      <c r="B424">
        <v>139.09</v>
      </c>
      <c r="D424" s="1" t="str">
        <f>VartojimasGamyba!J420</f>
        <v>2023-09-18-10</v>
      </c>
      <c r="E424" s="7">
        <f>VartojimasGamyba!G420</f>
        <v>0.60699999999999998</v>
      </c>
      <c r="F424" s="11"/>
      <c r="G424" s="12">
        <f t="shared" si="66"/>
        <v>3.7744444444444447</v>
      </c>
      <c r="H424" s="12">
        <v>0</v>
      </c>
      <c r="I424" s="12">
        <v>0</v>
      </c>
      <c r="J424" s="12">
        <v>2.1219999999999999</v>
      </c>
      <c r="K424" s="12"/>
      <c r="L424" s="12">
        <f>VartojimasGamyba!H420</f>
        <v>2.7290000000000001</v>
      </c>
      <c r="M424" s="19">
        <f t="shared" si="59"/>
        <v>0</v>
      </c>
      <c r="N424" s="7">
        <f t="shared" si="60"/>
        <v>-270.57621999999998</v>
      </c>
      <c r="O424" s="7">
        <f t="shared" si="61"/>
        <v>0</v>
      </c>
      <c r="R424" s="7"/>
      <c r="S424" s="47">
        <f t="shared" si="62"/>
        <v>2.1219999999999999</v>
      </c>
      <c r="T424" s="47">
        <f t="shared" si="63"/>
        <v>2.1219999999999999</v>
      </c>
      <c r="U424" s="47">
        <f t="shared" si="64"/>
        <v>239.38</v>
      </c>
      <c r="V424" s="47">
        <f t="shared" si="65"/>
        <v>127.51</v>
      </c>
      <c r="W424" s="11"/>
    </row>
    <row r="425" spans="1:23" x14ac:dyDescent="0.45">
      <c r="A425" t="s">
        <v>430</v>
      </c>
      <c r="B425">
        <v>139.03</v>
      </c>
      <c r="D425" s="1" t="str">
        <f>VartojimasGamyba!J421</f>
        <v>2023-09-18-11</v>
      </c>
      <c r="E425" s="7">
        <f>VartojimasGamyba!G421</f>
        <v>0</v>
      </c>
      <c r="F425" s="11"/>
      <c r="G425" s="12">
        <f t="shared" si="66"/>
        <v>3.7744444444444447</v>
      </c>
      <c r="H425" s="12">
        <v>0</v>
      </c>
      <c r="I425" s="12">
        <v>0</v>
      </c>
      <c r="J425" s="12">
        <v>2.6150000000000002</v>
      </c>
      <c r="K425" s="12"/>
      <c r="L425" s="12">
        <f>VartojimasGamyba!H421</f>
        <v>2.6150000000000002</v>
      </c>
      <c r="M425" s="19">
        <f t="shared" si="59"/>
        <v>0</v>
      </c>
      <c r="N425" s="7">
        <f t="shared" si="60"/>
        <v>-333.28175000000005</v>
      </c>
      <c r="O425" s="7">
        <f t="shared" si="61"/>
        <v>0</v>
      </c>
      <c r="R425" s="7"/>
      <c r="S425" s="47">
        <f t="shared" si="62"/>
        <v>2.6150000000000002</v>
      </c>
      <c r="T425" s="47">
        <f t="shared" si="63"/>
        <v>2.6150000000000002</v>
      </c>
      <c r="U425" s="47">
        <f t="shared" si="64"/>
        <v>239.32</v>
      </c>
      <c r="V425" s="47">
        <f t="shared" si="65"/>
        <v>127.45</v>
      </c>
      <c r="W425" s="11"/>
    </row>
    <row r="426" spans="1:23" x14ac:dyDescent="0.45">
      <c r="A426" t="s">
        <v>431</v>
      </c>
      <c r="B426">
        <v>74.3</v>
      </c>
      <c r="D426" s="1" t="str">
        <f>VartojimasGamyba!J422</f>
        <v>2023-09-18-12</v>
      </c>
      <c r="E426" s="7">
        <f>VartojimasGamyba!G422</f>
        <v>5.6000000000000001E-2</v>
      </c>
      <c r="F426" s="11"/>
      <c r="G426" s="12">
        <f t="shared" si="66"/>
        <v>6.0157777777777781</v>
      </c>
      <c r="H426" s="12">
        <v>2.241333333333333</v>
      </c>
      <c r="I426" s="12">
        <v>0</v>
      </c>
      <c r="J426" s="12">
        <v>2.4666666666667059E-2</v>
      </c>
      <c r="K426" s="12"/>
      <c r="L426" s="12">
        <f>VartojimasGamyba!H422</f>
        <v>2.3220000000000001</v>
      </c>
      <c r="M426" s="19">
        <f t="shared" si="59"/>
        <v>0</v>
      </c>
      <c r="N426" s="7">
        <f t="shared" si="60"/>
        <v>-1.5470933333333579</v>
      </c>
      <c r="O426" s="7">
        <f t="shared" si="61"/>
        <v>0</v>
      </c>
      <c r="R426" s="7"/>
      <c r="S426" s="47">
        <f t="shared" si="62"/>
        <v>2.266</v>
      </c>
      <c r="T426" s="47">
        <f t="shared" si="63"/>
        <v>2.266</v>
      </c>
      <c r="U426" s="47">
        <f t="shared" si="64"/>
        <v>174.59</v>
      </c>
      <c r="V426" s="47">
        <f t="shared" si="65"/>
        <v>62.72</v>
      </c>
      <c r="W426" s="11"/>
    </row>
    <row r="427" spans="1:23" x14ac:dyDescent="0.45">
      <c r="A427" t="s">
        <v>432</v>
      </c>
      <c r="B427">
        <v>128.94999999999999</v>
      </c>
      <c r="D427" s="1" t="str">
        <f>VartojimasGamyba!J423</f>
        <v>2023-09-18-13</v>
      </c>
      <c r="E427" s="7">
        <f>VartojimasGamyba!G423</f>
        <v>0</v>
      </c>
      <c r="F427" s="11"/>
      <c r="G427" s="12">
        <f t="shared" si="66"/>
        <v>6.0157777777777781</v>
      </c>
      <c r="H427" s="12">
        <v>0</v>
      </c>
      <c r="I427" s="12">
        <v>0</v>
      </c>
      <c r="J427" s="12">
        <v>1.6259999999999999</v>
      </c>
      <c r="K427" s="12"/>
      <c r="L427" s="12">
        <f>VartojimasGamyba!H423</f>
        <v>1.6259999999999999</v>
      </c>
      <c r="M427" s="19">
        <f t="shared" si="59"/>
        <v>0</v>
      </c>
      <c r="N427" s="7">
        <f t="shared" si="60"/>
        <v>-190.84361999999996</v>
      </c>
      <c r="O427" s="7">
        <f t="shared" si="61"/>
        <v>0</v>
      </c>
      <c r="R427" s="7"/>
      <c r="S427" s="47">
        <f t="shared" si="62"/>
        <v>1.6259999999999999</v>
      </c>
      <c r="T427" s="47">
        <f t="shared" si="63"/>
        <v>1.6259999999999999</v>
      </c>
      <c r="U427" s="47">
        <f t="shared" si="64"/>
        <v>229.24</v>
      </c>
      <c r="V427" s="47">
        <f t="shared" si="65"/>
        <v>117.36999999999999</v>
      </c>
      <c r="W427" s="11"/>
    </row>
    <row r="428" spans="1:23" x14ac:dyDescent="0.45">
      <c r="A428" t="s">
        <v>433</v>
      </c>
      <c r="B428">
        <v>40.01</v>
      </c>
      <c r="D428" s="1" t="str">
        <f>VartojimasGamyba!J424</f>
        <v>2023-09-18-14</v>
      </c>
      <c r="E428" s="7">
        <f>VartojimasGamyba!G424</f>
        <v>0</v>
      </c>
      <c r="F428" s="11"/>
      <c r="G428" s="12">
        <f t="shared" si="66"/>
        <v>6.9177777777777782</v>
      </c>
      <c r="H428" s="12">
        <v>0.90200000000000002</v>
      </c>
      <c r="I428" s="12">
        <v>0</v>
      </c>
      <c r="J428" s="12">
        <v>0</v>
      </c>
      <c r="K428" s="12"/>
      <c r="L428" s="12">
        <f>VartojimasGamyba!H424</f>
        <v>0.90200000000000002</v>
      </c>
      <c r="M428" s="19">
        <f t="shared" si="59"/>
        <v>0</v>
      </c>
      <c r="N428" s="7">
        <f t="shared" si="60"/>
        <v>0</v>
      </c>
      <c r="O428" s="7">
        <f t="shared" si="61"/>
        <v>0</v>
      </c>
      <c r="R428" s="7"/>
      <c r="S428" s="47">
        <f t="shared" si="62"/>
        <v>0.90200000000000002</v>
      </c>
      <c r="T428" s="47">
        <f t="shared" si="63"/>
        <v>0.90200000000000002</v>
      </c>
      <c r="U428" s="47">
        <f t="shared" si="64"/>
        <v>140.30000000000001</v>
      </c>
      <c r="V428" s="47">
        <f t="shared" si="65"/>
        <v>28.43</v>
      </c>
      <c r="W428" s="11"/>
    </row>
    <row r="429" spans="1:23" x14ac:dyDescent="0.45">
      <c r="A429" t="s">
        <v>434</v>
      </c>
      <c r="B429">
        <v>152.03</v>
      </c>
      <c r="D429" s="1" t="str">
        <f>VartojimasGamyba!J425</f>
        <v>2023-09-18-15</v>
      </c>
      <c r="E429" s="7">
        <f>VartojimasGamyba!G425</f>
        <v>0.253</v>
      </c>
      <c r="F429" s="11"/>
      <c r="G429" s="12">
        <f t="shared" si="66"/>
        <v>6.8622222222222229</v>
      </c>
      <c r="H429" s="12">
        <v>0</v>
      </c>
      <c r="I429" s="12">
        <v>5.5555555555555546E-2</v>
      </c>
      <c r="J429" s="12">
        <v>0</v>
      </c>
      <c r="K429" s="12"/>
      <c r="L429" s="12">
        <f>VartojimasGamyba!H425</f>
        <v>0.20300000000000001</v>
      </c>
      <c r="M429" s="19">
        <f t="shared" si="59"/>
        <v>0</v>
      </c>
      <c r="N429" s="7">
        <f t="shared" si="60"/>
        <v>0</v>
      </c>
      <c r="O429" s="7">
        <f t="shared" si="61"/>
        <v>0</v>
      </c>
      <c r="R429" s="7"/>
      <c r="S429" s="47">
        <f t="shared" si="62"/>
        <v>0</v>
      </c>
      <c r="T429" s="47">
        <f t="shared" si="63"/>
        <v>0</v>
      </c>
      <c r="U429" s="47">
        <f t="shared" si="64"/>
        <v>252.32</v>
      </c>
      <c r="V429" s="47">
        <f t="shared" si="65"/>
        <v>140.44999999999999</v>
      </c>
      <c r="W429" s="11"/>
    </row>
    <row r="430" spans="1:23" x14ac:dyDescent="0.45">
      <c r="A430" t="s">
        <v>435</v>
      </c>
      <c r="B430">
        <v>152.06</v>
      </c>
      <c r="D430" s="1" t="str">
        <f>VartojimasGamyba!J426</f>
        <v>2023-09-18-16</v>
      </c>
      <c r="E430" s="7">
        <f>VartojimasGamyba!G426</f>
        <v>0.317</v>
      </c>
      <c r="F430" s="11"/>
      <c r="G430" s="12">
        <f t="shared" si="66"/>
        <v>6.5244444444444447</v>
      </c>
      <c r="H430" s="12">
        <v>0</v>
      </c>
      <c r="I430" s="12">
        <v>0.33777777777777773</v>
      </c>
      <c r="J430" s="12">
        <v>0</v>
      </c>
      <c r="K430" s="12"/>
      <c r="L430" s="12">
        <f>VartojimasGamyba!H426</f>
        <v>1.2999999999999999E-2</v>
      </c>
      <c r="M430" s="19">
        <f t="shared" si="59"/>
        <v>0</v>
      </c>
      <c r="N430" s="7">
        <f t="shared" si="60"/>
        <v>0</v>
      </c>
      <c r="O430" s="7">
        <f t="shared" si="61"/>
        <v>0</v>
      </c>
      <c r="R430" s="7"/>
      <c r="S430" s="47">
        <f t="shared" si="62"/>
        <v>0</v>
      </c>
      <c r="T430" s="47">
        <f t="shared" si="63"/>
        <v>0</v>
      </c>
      <c r="U430" s="47">
        <f t="shared" si="64"/>
        <v>252.35000000000002</v>
      </c>
      <c r="V430" s="47">
        <f t="shared" si="65"/>
        <v>140.47999999999999</v>
      </c>
      <c r="W430" s="11"/>
    </row>
    <row r="431" spans="1:23" x14ac:dyDescent="0.45">
      <c r="A431" t="s">
        <v>436</v>
      </c>
      <c r="B431">
        <v>139.08000000000001</v>
      </c>
      <c r="D431" s="1" t="str">
        <f>VartojimasGamyba!J427</f>
        <v>2023-09-18-17</v>
      </c>
      <c r="E431" s="7">
        <f>VartojimasGamyba!G427</f>
        <v>0.19800000000000001</v>
      </c>
      <c r="F431" s="11"/>
      <c r="G431" s="12">
        <f t="shared" si="66"/>
        <v>6.304444444444445</v>
      </c>
      <c r="H431" s="12">
        <v>0</v>
      </c>
      <c r="I431" s="12">
        <v>0.22000000000000003</v>
      </c>
      <c r="J431" s="12">
        <v>0</v>
      </c>
      <c r="K431" s="12"/>
      <c r="L431" s="12">
        <f>VartojimasGamyba!H427</f>
        <v>0</v>
      </c>
      <c r="M431" s="19">
        <f t="shared" si="59"/>
        <v>-2.7755575615628914E-17</v>
      </c>
      <c r="N431" s="7">
        <f t="shared" si="60"/>
        <v>-6.6438521351130932E-15</v>
      </c>
      <c r="O431" s="7">
        <f t="shared" si="61"/>
        <v>-6.6438521351130932E-15</v>
      </c>
      <c r="R431" s="7"/>
      <c r="S431" s="47">
        <f t="shared" si="62"/>
        <v>-2.7755575615628914E-17</v>
      </c>
      <c r="T431" s="47">
        <f t="shared" si="63"/>
        <v>0</v>
      </c>
      <c r="U431" s="47">
        <f t="shared" si="64"/>
        <v>239.37</v>
      </c>
      <c r="V431" s="47">
        <f t="shared" si="65"/>
        <v>127.50000000000001</v>
      </c>
      <c r="W431" s="11"/>
    </row>
    <row r="432" spans="1:23" x14ac:dyDescent="0.45">
      <c r="A432" t="s">
        <v>437</v>
      </c>
      <c r="B432">
        <v>250.03</v>
      </c>
      <c r="D432" s="1" t="str">
        <f>VartojimasGamyba!J428</f>
        <v>2023-09-18-18</v>
      </c>
      <c r="E432" s="7">
        <f>VartojimasGamyba!G428</f>
        <v>0.25600000000000001</v>
      </c>
      <c r="F432" s="11"/>
      <c r="G432" s="12">
        <f t="shared" si="66"/>
        <v>6.0200000000000005</v>
      </c>
      <c r="H432" s="12">
        <v>0</v>
      </c>
      <c r="I432" s="12">
        <v>0.28444444444444444</v>
      </c>
      <c r="J432" s="12">
        <v>0</v>
      </c>
      <c r="K432" s="12"/>
      <c r="L432" s="12">
        <f>VartojimasGamyba!H428</f>
        <v>0</v>
      </c>
      <c r="M432" s="19">
        <f t="shared" si="59"/>
        <v>0</v>
      </c>
      <c r="N432" s="7">
        <f t="shared" si="60"/>
        <v>0</v>
      </c>
      <c r="O432" s="7">
        <f t="shared" si="61"/>
        <v>0</v>
      </c>
      <c r="R432" s="7"/>
      <c r="S432" s="47">
        <f t="shared" si="62"/>
        <v>0</v>
      </c>
      <c r="T432" s="47">
        <f t="shared" si="63"/>
        <v>0</v>
      </c>
      <c r="U432" s="47">
        <f t="shared" si="64"/>
        <v>350.32</v>
      </c>
      <c r="V432" s="47">
        <f t="shared" si="65"/>
        <v>238.45</v>
      </c>
      <c r="W432" s="11"/>
    </row>
    <row r="433" spans="1:23" x14ac:dyDescent="0.45">
      <c r="A433" t="s">
        <v>438</v>
      </c>
      <c r="B433">
        <v>250.07</v>
      </c>
      <c r="D433" s="1" t="str">
        <f>VartojimasGamyba!J429</f>
        <v>2023-09-18-19</v>
      </c>
      <c r="E433" s="7">
        <f>VartojimasGamyba!G429</f>
        <v>0.23200000000000001</v>
      </c>
      <c r="F433" s="11"/>
      <c r="G433" s="12">
        <f t="shared" si="66"/>
        <v>5.7622222222222224</v>
      </c>
      <c r="H433" s="12">
        <v>0</v>
      </c>
      <c r="I433" s="12">
        <v>0.25777777777777783</v>
      </c>
      <c r="J433" s="12">
        <v>0</v>
      </c>
      <c r="K433" s="12"/>
      <c r="L433" s="12">
        <f>VartojimasGamyba!H429</f>
        <v>0</v>
      </c>
      <c r="M433" s="19">
        <f t="shared" si="59"/>
        <v>-2.7755575615628914E-17</v>
      </c>
      <c r="N433" s="7">
        <f t="shared" si="60"/>
        <v>-9.7244434726917465E-15</v>
      </c>
      <c r="O433" s="7">
        <f t="shared" si="61"/>
        <v>-9.7244434726917465E-15</v>
      </c>
      <c r="R433" s="7"/>
      <c r="S433" s="47">
        <f t="shared" si="62"/>
        <v>-2.7755575615628914E-17</v>
      </c>
      <c r="T433" s="47">
        <f t="shared" si="63"/>
        <v>0</v>
      </c>
      <c r="U433" s="47">
        <f t="shared" si="64"/>
        <v>350.36</v>
      </c>
      <c r="V433" s="47">
        <f t="shared" si="65"/>
        <v>238.48999999999998</v>
      </c>
      <c r="W433" s="11"/>
    </row>
    <row r="434" spans="1:23" x14ac:dyDescent="0.45">
      <c r="A434" t="s">
        <v>439</v>
      </c>
      <c r="B434">
        <v>250.02</v>
      </c>
      <c r="D434" s="1" t="str">
        <f>VartojimasGamyba!J430</f>
        <v>2023-09-18-20</v>
      </c>
      <c r="E434" s="7">
        <f>VartojimasGamyba!G430</f>
        <v>0.18</v>
      </c>
      <c r="F434" s="11"/>
      <c r="G434" s="12">
        <f t="shared" si="66"/>
        <v>5.5622222222222222</v>
      </c>
      <c r="H434" s="12">
        <v>0</v>
      </c>
      <c r="I434" s="12">
        <v>0.2</v>
      </c>
      <c r="J434" s="12">
        <v>0</v>
      </c>
      <c r="K434" s="12"/>
      <c r="L434" s="12">
        <f>VartojimasGamyba!H430</f>
        <v>0</v>
      </c>
      <c r="M434" s="19">
        <f t="shared" si="59"/>
        <v>-2.7755575615628914E-17</v>
      </c>
      <c r="N434" s="7">
        <f t="shared" si="60"/>
        <v>-9.7230556939109648E-15</v>
      </c>
      <c r="O434" s="7">
        <f t="shared" si="61"/>
        <v>-9.7230556939109648E-15</v>
      </c>
      <c r="P434" s="7" t="s">
        <v>8873</v>
      </c>
      <c r="R434" s="7"/>
      <c r="S434" s="47">
        <f t="shared" si="62"/>
        <v>-2.7755575615628914E-17</v>
      </c>
      <c r="T434" s="47">
        <f t="shared" si="63"/>
        <v>0</v>
      </c>
      <c r="U434" s="47">
        <f t="shared" si="64"/>
        <v>350.31</v>
      </c>
      <c r="V434" s="47">
        <f t="shared" si="65"/>
        <v>238.44</v>
      </c>
      <c r="W434" s="11"/>
    </row>
    <row r="435" spans="1:23" x14ac:dyDescent="0.45">
      <c r="A435" t="s">
        <v>440</v>
      </c>
      <c r="B435">
        <v>139.05000000000001</v>
      </c>
      <c r="D435" s="1" t="str">
        <f>VartojimasGamyba!J431</f>
        <v>2023-09-18-21</v>
      </c>
      <c r="E435" s="7">
        <f>VartojimasGamyba!G431</f>
        <v>0.20200000000000001</v>
      </c>
      <c r="F435" s="11"/>
      <c r="G435" s="12">
        <f t="shared" si="66"/>
        <v>5.3377777777777773</v>
      </c>
      <c r="H435" s="12">
        <v>0</v>
      </c>
      <c r="I435" s="12">
        <v>0.22444444444444447</v>
      </c>
      <c r="J435" s="12">
        <v>0</v>
      </c>
      <c r="K435" s="12"/>
      <c r="L435" s="12">
        <f>VartojimasGamyba!H431</f>
        <v>0</v>
      </c>
      <c r="M435" s="19">
        <f t="shared" si="59"/>
        <v>-2.7755575615628914E-17</v>
      </c>
      <c r="N435" s="7">
        <f t="shared" si="60"/>
        <v>-6.643019467844625E-15</v>
      </c>
      <c r="O435" s="7">
        <f t="shared" si="61"/>
        <v>-6.643019467844625E-15</v>
      </c>
      <c r="P435" s="7">
        <f>SUM(N414:N437)</f>
        <v>-1872.2771433333332</v>
      </c>
      <c r="R435" s="7"/>
      <c r="S435" s="47">
        <f t="shared" si="62"/>
        <v>-2.7755575615628914E-17</v>
      </c>
      <c r="T435" s="47">
        <f t="shared" si="63"/>
        <v>0</v>
      </c>
      <c r="U435" s="47">
        <f t="shared" si="64"/>
        <v>239.34000000000003</v>
      </c>
      <c r="V435" s="47">
        <f t="shared" si="65"/>
        <v>127.47000000000001</v>
      </c>
      <c r="W435" s="11"/>
    </row>
    <row r="436" spans="1:23" x14ac:dyDescent="0.45">
      <c r="A436" t="s">
        <v>441</v>
      </c>
      <c r="B436">
        <v>108.31</v>
      </c>
      <c r="D436" s="1" t="str">
        <f>VartojimasGamyba!J432</f>
        <v>2023-09-18-22</v>
      </c>
      <c r="E436" s="7">
        <f>VartojimasGamyba!G432</f>
        <v>0.158</v>
      </c>
      <c r="F436" s="11"/>
      <c r="G436" s="12">
        <f t="shared" si="66"/>
        <v>5.1622222222222218</v>
      </c>
      <c r="H436" s="12">
        <v>0</v>
      </c>
      <c r="I436" s="12">
        <v>0.17555555555555558</v>
      </c>
      <c r="J436" s="12">
        <v>0</v>
      </c>
      <c r="K436" s="12"/>
      <c r="L436" s="12">
        <f>VartojimasGamyba!H432</f>
        <v>0</v>
      </c>
      <c r="M436" s="19">
        <f t="shared" si="59"/>
        <v>-2.7755575615628914E-17</v>
      </c>
      <c r="N436" s="7">
        <f t="shared" si="60"/>
        <v>-5.789813073420192E-15</v>
      </c>
      <c r="O436" s="7">
        <f t="shared" si="61"/>
        <v>-5.789813073420192E-15</v>
      </c>
      <c r="P436" s="7" t="s">
        <v>8872</v>
      </c>
      <c r="R436" s="7"/>
      <c r="S436" s="47">
        <f t="shared" si="62"/>
        <v>-2.7755575615628914E-17</v>
      </c>
      <c r="T436" s="47">
        <f t="shared" si="63"/>
        <v>0</v>
      </c>
      <c r="U436" s="47">
        <f t="shared" si="64"/>
        <v>208.60000000000002</v>
      </c>
      <c r="V436" s="47">
        <f t="shared" si="65"/>
        <v>96.73</v>
      </c>
      <c r="W436" s="11"/>
    </row>
    <row r="437" spans="1:23" x14ac:dyDescent="0.45">
      <c r="A437" t="s">
        <v>442</v>
      </c>
      <c r="B437">
        <v>93.08</v>
      </c>
      <c r="D437" s="1" t="str">
        <f>VartojimasGamyba!J433</f>
        <v>2023-09-18-23</v>
      </c>
      <c r="E437" s="7">
        <f>VartojimasGamyba!G433</f>
        <v>0.14599999999999999</v>
      </c>
      <c r="F437" s="11"/>
      <c r="G437" s="12">
        <f t="shared" si="66"/>
        <v>5</v>
      </c>
      <c r="H437" s="12">
        <v>0</v>
      </c>
      <c r="I437" s="12">
        <v>0.16222222222222221</v>
      </c>
      <c r="J437" s="12">
        <v>0</v>
      </c>
      <c r="K437" s="12"/>
      <c r="L437" s="12">
        <f>VartojimasGamyba!H433</f>
        <v>0</v>
      </c>
      <c r="M437" s="19">
        <f t="shared" si="59"/>
        <v>0</v>
      </c>
      <c r="N437" s="7">
        <f t="shared" si="60"/>
        <v>0</v>
      </c>
      <c r="O437" s="7">
        <f t="shared" si="61"/>
        <v>0</v>
      </c>
      <c r="P437" s="7">
        <f>SUM(O414:O437)</f>
        <v>-1.9859558442192342E-13</v>
      </c>
      <c r="Q437" s="7">
        <f>SUMPRODUCT(B414:B437,E414:E437)+SUM(E414:E437)*$Z$21-SUMPRODUCT(B414:B437,L414:L437)+SUM(L414:L437)*ABS($Z$20)</f>
        <v>-1242.8749</v>
      </c>
      <c r="R437" s="7"/>
      <c r="S437" s="47">
        <f t="shared" si="62"/>
        <v>0</v>
      </c>
      <c r="T437" s="47">
        <f t="shared" si="63"/>
        <v>0</v>
      </c>
      <c r="U437" s="47">
        <f t="shared" si="64"/>
        <v>193.37</v>
      </c>
      <c r="V437" s="47">
        <f t="shared" si="65"/>
        <v>81.5</v>
      </c>
      <c r="W437" s="11">
        <f>IF(P437&lt;&gt;Q437,1,0)</f>
        <v>1</v>
      </c>
    </row>
    <row r="438" spans="1:23" x14ac:dyDescent="0.45">
      <c r="A438" t="s">
        <v>443</v>
      </c>
      <c r="B438">
        <v>73.28</v>
      </c>
      <c r="D438" s="9" t="str">
        <f>VartojimasGamyba!J434</f>
        <v>2023-09-19-00</v>
      </c>
      <c r="E438" s="8">
        <f>VartojimasGamyba!G434</f>
        <v>0.122</v>
      </c>
      <c r="F438" s="11"/>
      <c r="G438" s="7">
        <f>G437+H438-I438</f>
        <v>4.8644444444444446</v>
      </c>
      <c r="H438" s="7">
        <v>0</v>
      </c>
      <c r="I438" s="7">
        <v>0.13555555555555557</v>
      </c>
      <c r="J438" s="7">
        <v>0</v>
      </c>
      <c r="L438" s="7">
        <f>VartojimasGamyba!H434</f>
        <v>0</v>
      </c>
      <c r="M438" s="15">
        <f t="shared" si="59"/>
        <v>-1.3877787807814457E-17</v>
      </c>
      <c r="N438" s="7">
        <f t="shared" si="60"/>
        <v>-2.4087676298023552E-15</v>
      </c>
      <c r="O438" s="7">
        <f t="shared" si="61"/>
        <v>-2.4087676298023552E-15</v>
      </c>
      <c r="R438" s="20" t="s">
        <v>8783</v>
      </c>
      <c r="S438" s="47">
        <f t="shared" si="62"/>
        <v>-1.3877787807814457E-17</v>
      </c>
      <c r="T438" s="47">
        <f t="shared" si="63"/>
        <v>0</v>
      </c>
      <c r="U438" s="47">
        <f t="shared" si="64"/>
        <v>173.57</v>
      </c>
      <c r="V438" s="47">
        <f t="shared" si="65"/>
        <v>61.7</v>
      </c>
      <c r="W438" s="11"/>
    </row>
    <row r="439" spans="1:23" x14ac:dyDescent="0.45">
      <c r="A439" t="s">
        <v>444</v>
      </c>
      <c r="B439">
        <v>0.67</v>
      </c>
      <c r="D439" s="9" t="str">
        <f>VartojimasGamyba!J435</f>
        <v>2023-09-19-01</v>
      </c>
      <c r="E439" s="8">
        <f>VartojimasGamyba!G435</f>
        <v>0.25</v>
      </c>
      <c r="F439" s="11"/>
      <c r="G439" s="7">
        <f t="shared" ref="G439:G461" si="67">G438+H439-I439</f>
        <v>7.2552222222222227</v>
      </c>
      <c r="H439" s="7">
        <v>2.3907777777777777</v>
      </c>
      <c r="I439" s="7">
        <v>0</v>
      </c>
      <c r="J439" s="7">
        <v>0</v>
      </c>
      <c r="L439" s="7">
        <f>VartojimasGamyba!H435</f>
        <v>0</v>
      </c>
      <c r="M439" s="15">
        <f t="shared" si="59"/>
        <v>2.6407777777777777</v>
      </c>
      <c r="N439" s="7">
        <f t="shared" si="60"/>
        <v>266.61292444444445</v>
      </c>
      <c r="O439" s="7">
        <f t="shared" si="61"/>
        <v>266.61292444444445</v>
      </c>
      <c r="R439" s="7"/>
      <c r="S439" s="47">
        <f t="shared" si="62"/>
        <v>2.6407777777777777</v>
      </c>
      <c r="T439" s="47">
        <f t="shared" si="63"/>
        <v>0</v>
      </c>
      <c r="U439" s="47">
        <f t="shared" si="64"/>
        <v>100.96000000000001</v>
      </c>
      <c r="V439" s="47">
        <f t="shared" si="65"/>
        <v>-10.91</v>
      </c>
      <c r="W439" s="11"/>
    </row>
    <row r="440" spans="1:23" x14ac:dyDescent="0.45">
      <c r="A440" t="s">
        <v>445</v>
      </c>
      <c r="B440">
        <v>3.07</v>
      </c>
      <c r="D440" s="9" t="str">
        <f>VartojimasGamyba!J436</f>
        <v>2023-09-19-02</v>
      </c>
      <c r="E440" s="8">
        <f>VartojimasGamyba!G436</f>
        <v>0.214</v>
      </c>
      <c r="F440" s="11"/>
      <c r="G440" s="7">
        <f t="shared" si="67"/>
        <v>7.2552222222222227</v>
      </c>
      <c r="H440" s="7">
        <v>0</v>
      </c>
      <c r="I440" s="7">
        <v>0</v>
      </c>
      <c r="J440" s="7">
        <v>0</v>
      </c>
      <c r="L440" s="7">
        <f>VartojimasGamyba!H436</f>
        <v>0</v>
      </c>
      <c r="M440" s="15">
        <f t="shared" si="59"/>
        <v>0.214</v>
      </c>
      <c r="N440" s="7">
        <f t="shared" si="60"/>
        <v>22.119039999999998</v>
      </c>
      <c r="O440" s="7">
        <f t="shared" si="61"/>
        <v>22.119039999999998</v>
      </c>
      <c r="R440" s="7"/>
      <c r="S440" s="47">
        <f t="shared" si="62"/>
        <v>0.214</v>
      </c>
      <c r="T440" s="47">
        <f t="shared" si="63"/>
        <v>0</v>
      </c>
      <c r="U440" s="47">
        <f t="shared" si="64"/>
        <v>103.36</v>
      </c>
      <c r="V440" s="47">
        <f t="shared" si="65"/>
        <v>-8.51</v>
      </c>
      <c r="W440" s="11"/>
    </row>
    <row r="441" spans="1:23" x14ac:dyDescent="0.45">
      <c r="A441" t="s">
        <v>446</v>
      </c>
      <c r="B441">
        <v>1.73</v>
      </c>
      <c r="D441" s="9" t="str">
        <f>VartojimasGamyba!J437</f>
        <v>2023-09-19-03</v>
      </c>
      <c r="E441" s="8">
        <f>VartojimasGamyba!G437</f>
        <v>0.114</v>
      </c>
      <c r="F441" s="11"/>
      <c r="G441" s="7">
        <f t="shared" si="67"/>
        <v>7.2552222222222227</v>
      </c>
      <c r="H441" s="7">
        <v>0</v>
      </c>
      <c r="I441" s="7">
        <v>0</v>
      </c>
      <c r="J441" s="7">
        <v>0</v>
      </c>
      <c r="L441" s="7">
        <f>VartojimasGamyba!H437</f>
        <v>0</v>
      </c>
      <c r="M441" s="15">
        <f t="shared" si="59"/>
        <v>0.114</v>
      </c>
      <c r="N441" s="7">
        <f t="shared" si="60"/>
        <v>11.630280000000001</v>
      </c>
      <c r="O441" s="7">
        <f t="shared" si="61"/>
        <v>11.630280000000001</v>
      </c>
      <c r="R441" s="7"/>
      <c r="S441" s="47">
        <f t="shared" si="62"/>
        <v>0.114</v>
      </c>
      <c r="T441" s="47">
        <f t="shared" si="63"/>
        <v>0</v>
      </c>
      <c r="U441" s="47">
        <f t="shared" si="64"/>
        <v>102.02000000000001</v>
      </c>
      <c r="V441" s="47">
        <f t="shared" si="65"/>
        <v>-9.85</v>
      </c>
      <c r="W441" s="11"/>
    </row>
    <row r="442" spans="1:23" x14ac:dyDescent="0.45">
      <c r="A442" t="s">
        <v>447</v>
      </c>
      <c r="B442">
        <v>1.75</v>
      </c>
      <c r="D442" s="9" t="str">
        <f>VartojimasGamyba!J438</f>
        <v>2023-09-19-04</v>
      </c>
      <c r="E442" s="8">
        <f>VartojimasGamyba!G438</f>
        <v>0.20499999999999999</v>
      </c>
      <c r="F442" s="11"/>
      <c r="G442" s="7">
        <f t="shared" si="67"/>
        <v>7.2552222222222227</v>
      </c>
      <c r="H442" s="7">
        <v>0</v>
      </c>
      <c r="I442" s="7">
        <v>0</v>
      </c>
      <c r="J442" s="7">
        <v>0</v>
      </c>
      <c r="L442" s="7">
        <f>VartojimasGamyba!H438</f>
        <v>8.0000000000000002E-3</v>
      </c>
      <c r="M442" s="15">
        <f t="shared" si="59"/>
        <v>0.19699999999999998</v>
      </c>
      <c r="N442" s="7">
        <f t="shared" si="60"/>
        <v>20.101879999999998</v>
      </c>
      <c r="O442" s="7">
        <f t="shared" si="61"/>
        <v>20.101879999999998</v>
      </c>
      <c r="R442" s="7"/>
      <c r="S442" s="47">
        <f t="shared" si="62"/>
        <v>0.19699999999999998</v>
      </c>
      <c r="T442" s="47">
        <f t="shared" si="63"/>
        <v>0</v>
      </c>
      <c r="U442" s="47">
        <f t="shared" si="64"/>
        <v>102.04</v>
      </c>
      <c r="V442" s="47">
        <f t="shared" si="65"/>
        <v>-9.83</v>
      </c>
      <c r="W442" s="11"/>
    </row>
    <row r="443" spans="1:23" x14ac:dyDescent="0.45">
      <c r="A443" t="s">
        <v>448</v>
      </c>
      <c r="B443">
        <v>27.76</v>
      </c>
      <c r="D443" s="9" t="str">
        <f>VartojimasGamyba!J439</f>
        <v>2023-09-19-05</v>
      </c>
      <c r="E443" s="8">
        <f>VartojimasGamyba!G439</f>
        <v>0.16200000000000001</v>
      </c>
      <c r="F443" s="11"/>
      <c r="G443" s="7">
        <f t="shared" si="67"/>
        <v>7.2662222222222228</v>
      </c>
      <c r="H443" s="7">
        <v>1.0999999999999984E-2</v>
      </c>
      <c r="I443" s="7">
        <v>0</v>
      </c>
      <c r="J443" s="7">
        <v>0</v>
      </c>
      <c r="L443" s="7">
        <f>VartojimasGamyba!H439</f>
        <v>0.17299999999999999</v>
      </c>
      <c r="M443" s="15">
        <f t="shared" si="59"/>
        <v>0</v>
      </c>
      <c r="N443" s="7">
        <f t="shared" si="60"/>
        <v>0</v>
      </c>
      <c r="O443" s="7">
        <f t="shared" si="61"/>
        <v>0</v>
      </c>
      <c r="R443" s="7"/>
      <c r="S443" s="47">
        <f t="shared" si="62"/>
        <v>1.0999999999999982E-2</v>
      </c>
      <c r="T443" s="47">
        <f t="shared" si="63"/>
        <v>1.0999999999999982E-2</v>
      </c>
      <c r="U443" s="47">
        <f t="shared" si="64"/>
        <v>128.05000000000001</v>
      </c>
      <c r="V443" s="47">
        <f t="shared" si="65"/>
        <v>16.18</v>
      </c>
      <c r="W443" s="11"/>
    </row>
    <row r="444" spans="1:23" x14ac:dyDescent="0.45">
      <c r="A444" t="s">
        <v>449</v>
      </c>
      <c r="B444">
        <v>88.27</v>
      </c>
      <c r="D444" s="9" t="str">
        <f>VartojimasGamyba!J440</f>
        <v>2023-09-19-06</v>
      </c>
      <c r="E444" s="8">
        <f>VartojimasGamyba!G440</f>
        <v>1.9E-2</v>
      </c>
      <c r="F444" s="11"/>
      <c r="G444" s="7">
        <f t="shared" si="67"/>
        <v>7.6012222222222228</v>
      </c>
      <c r="H444" s="7">
        <v>0.33500000000000002</v>
      </c>
      <c r="I444" s="7">
        <v>0</v>
      </c>
      <c r="J444" s="7">
        <v>0</v>
      </c>
      <c r="L444" s="7">
        <f>VartojimasGamyba!H440</f>
        <v>0.35399999999999998</v>
      </c>
      <c r="M444" s="15">
        <f t="shared" si="59"/>
        <v>0</v>
      </c>
      <c r="N444" s="7">
        <f t="shared" si="60"/>
        <v>0</v>
      </c>
      <c r="O444" s="7">
        <f t="shared" si="61"/>
        <v>0</v>
      </c>
      <c r="R444" s="7"/>
      <c r="S444" s="47">
        <f t="shared" si="62"/>
        <v>0.33499999999999996</v>
      </c>
      <c r="T444" s="47">
        <f t="shared" si="63"/>
        <v>0.33499999999999996</v>
      </c>
      <c r="U444" s="47">
        <f t="shared" si="64"/>
        <v>188.56</v>
      </c>
      <c r="V444" s="47">
        <f t="shared" si="65"/>
        <v>76.69</v>
      </c>
      <c r="W444" s="11"/>
    </row>
    <row r="445" spans="1:23" x14ac:dyDescent="0.45">
      <c r="A445" t="s">
        <v>450</v>
      </c>
      <c r="B445">
        <v>131.68</v>
      </c>
      <c r="D445" s="9" t="str">
        <f>VartojimasGamyba!J441</f>
        <v>2023-09-19-07</v>
      </c>
      <c r="E445" s="8">
        <f>VartojimasGamyba!G441</f>
        <v>1.6E-2</v>
      </c>
      <c r="F445" s="11"/>
      <c r="G445" s="7">
        <f t="shared" si="67"/>
        <v>7.6012222222222228</v>
      </c>
      <c r="H445" s="7">
        <v>0</v>
      </c>
      <c r="I445" s="7">
        <v>0</v>
      </c>
      <c r="J445" s="7">
        <v>0.45299999999999996</v>
      </c>
      <c r="L445" s="7">
        <f>VartojimasGamyba!H441</f>
        <v>0.46899999999999997</v>
      </c>
      <c r="M445" s="15">
        <f t="shared" si="59"/>
        <v>0</v>
      </c>
      <c r="N445" s="7">
        <f t="shared" si="60"/>
        <v>-54.405299999999997</v>
      </c>
      <c r="O445" s="7">
        <f t="shared" si="61"/>
        <v>0</v>
      </c>
      <c r="R445" s="7"/>
      <c r="S445" s="47">
        <f t="shared" si="62"/>
        <v>0.45299999999999996</v>
      </c>
      <c r="T445" s="47">
        <f t="shared" si="63"/>
        <v>0.45299999999999996</v>
      </c>
      <c r="U445" s="47">
        <f t="shared" si="64"/>
        <v>231.97000000000003</v>
      </c>
      <c r="V445" s="47">
        <f t="shared" si="65"/>
        <v>120.10000000000001</v>
      </c>
      <c r="W445" s="11"/>
    </row>
    <row r="446" spans="1:23" x14ac:dyDescent="0.45">
      <c r="A446" t="s">
        <v>451</v>
      </c>
      <c r="B446">
        <v>140.13999999999999</v>
      </c>
      <c r="D446" s="9" t="str">
        <f>VartojimasGamyba!J442</f>
        <v>2023-09-19-08</v>
      </c>
      <c r="E446" s="8">
        <f>VartojimasGamyba!G442</f>
        <v>1.2E-2</v>
      </c>
      <c r="F446" s="11"/>
      <c r="G446" s="7">
        <f t="shared" si="67"/>
        <v>7.6012222222222228</v>
      </c>
      <c r="H446" s="7">
        <v>0</v>
      </c>
      <c r="I446" s="7">
        <v>0</v>
      </c>
      <c r="J446" s="7">
        <v>0.28999999999999998</v>
      </c>
      <c r="L446" s="7">
        <f>VartojimasGamyba!H442</f>
        <v>0.30199999999999999</v>
      </c>
      <c r="M446" s="15">
        <f t="shared" si="59"/>
        <v>0</v>
      </c>
      <c r="N446" s="7">
        <f t="shared" si="60"/>
        <v>-37.282399999999988</v>
      </c>
      <c r="O446" s="7">
        <f t="shared" si="61"/>
        <v>0</v>
      </c>
      <c r="R446" s="7"/>
      <c r="S446" s="47">
        <f t="shared" si="62"/>
        <v>0.28999999999999998</v>
      </c>
      <c r="T446" s="47">
        <f t="shared" si="63"/>
        <v>0.28999999999999998</v>
      </c>
      <c r="U446" s="47">
        <f t="shared" si="64"/>
        <v>240.43</v>
      </c>
      <c r="V446" s="47">
        <f t="shared" si="65"/>
        <v>128.55999999999997</v>
      </c>
      <c r="W446" s="11"/>
    </row>
    <row r="447" spans="1:23" x14ac:dyDescent="0.45">
      <c r="A447" t="s">
        <v>452</v>
      </c>
      <c r="B447">
        <v>131.5</v>
      </c>
      <c r="D447" s="9" t="str">
        <f>VartojimasGamyba!J443</f>
        <v>2023-09-19-09</v>
      </c>
      <c r="E447" s="8">
        <f>VartojimasGamyba!G443</f>
        <v>0.129</v>
      </c>
      <c r="F447" s="11"/>
      <c r="G447" s="7">
        <f t="shared" si="67"/>
        <v>7.5212222222222227</v>
      </c>
      <c r="H447" s="7">
        <v>0</v>
      </c>
      <c r="I447" s="7">
        <v>0.08</v>
      </c>
      <c r="J447" s="7">
        <v>0</v>
      </c>
      <c r="L447" s="7">
        <f>VartojimasGamyba!H443</f>
        <v>5.7000000000000002E-2</v>
      </c>
      <c r="M447" s="15">
        <f t="shared" si="59"/>
        <v>0</v>
      </c>
      <c r="N447" s="7">
        <f t="shared" si="60"/>
        <v>0</v>
      </c>
      <c r="O447" s="7">
        <f t="shared" si="61"/>
        <v>0</v>
      </c>
      <c r="R447" s="7"/>
      <c r="S447" s="47">
        <f t="shared" si="62"/>
        <v>0</v>
      </c>
      <c r="T447" s="47">
        <f t="shared" si="63"/>
        <v>0</v>
      </c>
      <c r="U447" s="47">
        <f t="shared" si="64"/>
        <v>231.79000000000002</v>
      </c>
      <c r="V447" s="47">
        <f t="shared" si="65"/>
        <v>119.92</v>
      </c>
      <c r="W447" s="11"/>
    </row>
    <row r="448" spans="1:23" x14ac:dyDescent="0.45">
      <c r="A448" t="s">
        <v>453</v>
      </c>
      <c r="B448">
        <v>100.46</v>
      </c>
      <c r="D448" s="9" t="str">
        <f>VartojimasGamyba!J444</f>
        <v>2023-09-19-10</v>
      </c>
      <c r="E448" s="8">
        <f>VartojimasGamyba!G444</f>
        <v>1.153</v>
      </c>
      <c r="F448" s="11"/>
      <c r="G448" s="7">
        <f t="shared" si="67"/>
        <v>6.3901111111111106</v>
      </c>
      <c r="H448" s="7">
        <v>0</v>
      </c>
      <c r="I448" s="7">
        <v>1.1311111111111116</v>
      </c>
      <c r="J448" s="7">
        <v>0</v>
      </c>
      <c r="L448" s="7">
        <f>VartojimasGamyba!H444</f>
        <v>0.13500000000000001</v>
      </c>
      <c r="M448" s="15">
        <f t="shared" si="59"/>
        <v>-4.4408920985006262E-16</v>
      </c>
      <c r="N448" s="7">
        <f t="shared" si="60"/>
        <v>-8.915090887740007E-14</v>
      </c>
      <c r="O448" s="7">
        <f t="shared" si="61"/>
        <v>-8.915090887740007E-14</v>
      </c>
      <c r="R448" s="7"/>
      <c r="S448" s="47">
        <f t="shared" si="62"/>
        <v>-4.4408920985006262E-16</v>
      </c>
      <c r="T448" s="47">
        <f t="shared" si="63"/>
        <v>0</v>
      </c>
      <c r="U448" s="47">
        <f t="shared" si="64"/>
        <v>200.75</v>
      </c>
      <c r="V448" s="47">
        <f t="shared" si="65"/>
        <v>88.88</v>
      </c>
      <c r="W448" s="11"/>
    </row>
    <row r="449" spans="1:23" x14ac:dyDescent="0.45">
      <c r="A449" t="s">
        <v>454</v>
      </c>
      <c r="B449">
        <v>102.31</v>
      </c>
      <c r="D449" s="9" t="str">
        <f>VartojimasGamyba!J445</f>
        <v>2023-09-19-11</v>
      </c>
      <c r="E449" s="8">
        <f>VartojimasGamyba!G445</f>
        <v>0.30299999999999999</v>
      </c>
      <c r="F449" s="11"/>
      <c r="G449" s="7">
        <f t="shared" si="67"/>
        <v>6.2912222222222214</v>
      </c>
      <c r="H449" s="7">
        <v>0</v>
      </c>
      <c r="I449" s="7">
        <v>9.8888888888888887E-2</v>
      </c>
      <c r="J449" s="7">
        <v>0</v>
      </c>
      <c r="L449" s="7">
        <f>VartojimasGamyba!H445</f>
        <v>0.214</v>
      </c>
      <c r="M449" s="15">
        <f t="shared" si="59"/>
        <v>0</v>
      </c>
      <c r="N449" s="7">
        <f t="shared" si="60"/>
        <v>0</v>
      </c>
      <c r="O449" s="7">
        <f t="shared" si="61"/>
        <v>0</v>
      </c>
      <c r="R449" s="7"/>
      <c r="S449" s="47">
        <f t="shared" si="62"/>
        <v>0</v>
      </c>
      <c r="T449" s="47">
        <f t="shared" si="63"/>
        <v>0</v>
      </c>
      <c r="U449" s="47">
        <f t="shared" si="64"/>
        <v>202.60000000000002</v>
      </c>
      <c r="V449" s="47">
        <f t="shared" si="65"/>
        <v>90.73</v>
      </c>
      <c r="W449" s="11"/>
    </row>
    <row r="450" spans="1:23" x14ac:dyDescent="0.45">
      <c r="A450" t="s">
        <v>455</v>
      </c>
      <c r="B450">
        <v>95.74</v>
      </c>
      <c r="D450" s="9" t="str">
        <f>VartojimasGamyba!J446</f>
        <v>2023-09-19-12</v>
      </c>
      <c r="E450" s="8">
        <f>VartojimasGamyba!G446</f>
        <v>5.6000000000000001E-2</v>
      </c>
      <c r="F450" s="11"/>
      <c r="G450" s="7">
        <f t="shared" si="67"/>
        <v>6.5132222222222218</v>
      </c>
      <c r="H450" s="7">
        <v>0.22200000000000003</v>
      </c>
      <c r="I450" s="7">
        <v>0</v>
      </c>
      <c r="J450" s="7">
        <v>0</v>
      </c>
      <c r="L450" s="7">
        <f>VartojimasGamyba!H446</f>
        <v>0.27800000000000002</v>
      </c>
      <c r="M450" s="15">
        <f t="shared" si="59"/>
        <v>0</v>
      </c>
      <c r="N450" s="7">
        <f t="shared" si="60"/>
        <v>0</v>
      </c>
      <c r="O450" s="7">
        <f t="shared" si="61"/>
        <v>0</v>
      </c>
      <c r="R450" s="7"/>
      <c r="S450" s="47">
        <f t="shared" si="62"/>
        <v>0.22200000000000003</v>
      </c>
      <c r="T450" s="47">
        <f t="shared" si="63"/>
        <v>0.22200000000000003</v>
      </c>
      <c r="U450" s="47">
        <f t="shared" si="64"/>
        <v>196.03</v>
      </c>
      <c r="V450" s="47">
        <f t="shared" si="65"/>
        <v>84.16</v>
      </c>
      <c r="W450" s="11"/>
    </row>
    <row r="451" spans="1:23" x14ac:dyDescent="0.45">
      <c r="A451" t="s">
        <v>456</v>
      </c>
      <c r="B451">
        <v>94.86</v>
      </c>
      <c r="D451" s="9" t="str">
        <f>VartojimasGamyba!J447</f>
        <v>2023-09-19-13</v>
      </c>
      <c r="E451" s="8">
        <f>VartojimasGamyba!G447</f>
        <v>7.0000000000000001E-3</v>
      </c>
      <c r="F451" s="11"/>
      <c r="G451" s="7">
        <f t="shared" si="67"/>
        <v>7.2522222222222217</v>
      </c>
      <c r="H451" s="7">
        <v>0.7390000000000001</v>
      </c>
      <c r="I451" s="7">
        <v>0</v>
      </c>
      <c r="J451" s="7">
        <v>0</v>
      </c>
      <c r="L451" s="7">
        <f>VartojimasGamyba!H447</f>
        <v>0.746</v>
      </c>
      <c r="M451" s="15">
        <f t="shared" si="59"/>
        <v>0</v>
      </c>
      <c r="N451" s="7">
        <f t="shared" si="60"/>
        <v>0</v>
      </c>
      <c r="O451" s="7">
        <f t="shared" si="61"/>
        <v>0</v>
      </c>
      <c r="R451" s="7"/>
      <c r="S451" s="47">
        <f t="shared" si="62"/>
        <v>0.73899999999999999</v>
      </c>
      <c r="T451" s="47">
        <f t="shared" si="63"/>
        <v>0.73899999999999999</v>
      </c>
      <c r="U451" s="47">
        <f t="shared" si="64"/>
        <v>195.15</v>
      </c>
      <c r="V451" s="47">
        <f t="shared" si="65"/>
        <v>83.28</v>
      </c>
      <c r="W451" s="11"/>
    </row>
    <row r="452" spans="1:23" x14ac:dyDescent="0.45">
      <c r="A452" t="s">
        <v>457</v>
      </c>
      <c r="B452">
        <v>139.65</v>
      </c>
      <c r="D452" s="9" t="str">
        <f>VartojimasGamyba!J448</f>
        <v>2023-09-19-14</v>
      </c>
      <c r="E452" s="8">
        <f>VartojimasGamyba!G448</f>
        <v>6.0999999999999999E-2</v>
      </c>
      <c r="F452" s="11"/>
      <c r="G452" s="7">
        <f t="shared" si="67"/>
        <v>7.2522222222222217</v>
      </c>
      <c r="H452" s="7">
        <v>0</v>
      </c>
      <c r="I452" s="7">
        <v>0</v>
      </c>
      <c r="J452" s="7">
        <v>0.32700000000000001</v>
      </c>
      <c r="L452" s="7">
        <f>VartojimasGamyba!H448</f>
        <v>0.38800000000000001</v>
      </c>
      <c r="M452" s="15">
        <f t="shared" si="59"/>
        <v>0</v>
      </c>
      <c r="N452" s="7">
        <f t="shared" si="60"/>
        <v>-41.878889999999998</v>
      </c>
      <c r="O452" s="7">
        <f t="shared" si="61"/>
        <v>0</v>
      </c>
      <c r="R452" s="7"/>
      <c r="S452" s="47">
        <f t="shared" si="62"/>
        <v>0.32700000000000001</v>
      </c>
      <c r="T452" s="47">
        <f t="shared" si="63"/>
        <v>0.32700000000000001</v>
      </c>
      <c r="U452" s="47">
        <f t="shared" si="64"/>
        <v>239.94</v>
      </c>
      <c r="V452" s="47">
        <f t="shared" si="65"/>
        <v>128.07</v>
      </c>
      <c r="W452" s="11"/>
    </row>
    <row r="453" spans="1:23" x14ac:dyDescent="0.45">
      <c r="A453" t="s">
        <v>458</v>
      </c>
      <c r="B453">
        <v>73.8</v>
      </c>
      <c r="D453" s="9" t="str">
        <f>VartojimasGamyba!J449</f>
        <v>2023-09-19-15</v>
      </c>
      <c r="E453" s="8">
        <f>VartojimasGamyba!G449</f>
        <v>0.17299999999999999</v>
      </c>
      <c r="F453" s="11"/>
      <c r="G453" s="7">
        <f t="shared" si="67"/>
        <v>7.1733333333333329</v>
      </c>
      <c r="H453" s="7">
        <v>0</v>
      </c>
      <c r="I453" s="7">
        <v>7.8888888888888883E-2</v>
      </c>
      <c r="J453" s="7">
        <v>0</v>
      </c>
      <c r="L453" s="7">
        <f>VartojimasGamyba!H449</f>
        <v>0.10199999999999999</v>
      </c>
      <c r="M453" s="15">
        <f t="shared" si="59"/>
        <v>0</v>
      </c>
      <c r="N453" s="7">
        <f t="shared" si="60"/>
        <v>0</v>
      </c>
      <c r="O453" s="7">
        <f t="shared" si="61"/>
        <v>0</v>
      </c>
      <c r="R453" s="7"/>
      <c r="S453" s="47">
        <f t="shared" si="62"/>
        <v>0</v>
      </c>
      <c r="T453" s="47">
        <f t="shared" si="63"/>
        <v>0</v>
      </c>
      <c r="U453" s="47">
        <f t="shared" si="64"/>
        <v>174.09</v>
      </c>
      <c r="V453" s="47">
        <f t="shared" si="65"/>
        <v>62.22</v>
      </c>
      <c r="W453" s="11"/>
    </row>
    <row r="454" spans="1:23" x14ac:dyDescent="0.45">
      <c r="A454" t="s">
        <v>459</v>
      </c>
      <c r="B454">
        <v>85.15</v>
      </c>
      <c r="D454" s="9" t="str">
        <f>VartojimasGamyba!J450</f>
        <v>2023-09-19-16</v>
      </c>
      <c r="E454" s="8">
        <f>VartojimasGamyba!G450</f>
        <v>0.35399999999999998</v>
      </c>
      <c r="F454" s="11"/>
      <c r="G454" s="7">
        <f t="shared" si="67"/>
        <v>6.7911111111111104</v>
      </c>
      <c r="H454" s="7">
        <v>0</v>
      </c>
      <c r="I454" s="7">
        <v>0.38222222222222219</v>
      </c>
      <c r="J454" s="7">
        <v>0</v>
      </c>
      <c r="L454" s="7">
        <f>VartojimasGamyba!H450</f>
        <v>0.01</v>
      </c>
      <c r="M454" s="15">
        <f t="shared" si="59"/>
        <v>0</v>
      </c>
      <c r="N454" s="7">
        <f t="shared" si="60"/>
        <v>0</v>
      </c>
      <c r="O454" s="7">
        <f t="shared" si="61"/>
        <v>0</v>
      </c>
      <c r="R454" s="7"/>
      <c r="S454" s="47">
        <f t="shared" si="62"/>
        <v>0</v>
      </c>
      <c r="T454" s="47">
        <f t="shared" si="63"/>
        <v>0</v>
      </c>
      <c r="U454" s="47">
        <f t="shared" si="64"/>
        <v>185.44</v>
      </c>
      <c r="V454" s="47">
        <f t="shared" si="65"/>
        <v>73.570000000000007</v>
      </c>
      <c r="W454" s="11"/>
    </row>
    <row r="455" spans="1:23" x14ac:dyDescent="0.45">
      <c r="A455" t="s">
        <v>460</v>
      </c>
      <c r="B455">
        <v>102.43</v>
      </c>
      <c r="D455" s="9" t="str">
        <f>VartojimasGamyba!J451</f>
        <v>2023-09-19-17</v>
      </c>
      <c r="E455" s="8">
        <f>VartojimasGamyba!G451</f>
        <v>0.224</v>
      </c>
      <c r="F455" s="11"/>
      <c r="G455" s="7">
        <f t="shared" si="67"/>
        <v>6.5422222222222217</v>
      </c>
      <c r="H455" s="7">
        <v>0</v>
      </c>
      <c r="I455" s="7">
        <v>0.24888888888888891</v>
      </c>
      <c r="J455" s="7">
        <v>0</v>
      </c>
      <c r="L455" s="7">
        <f>VartojimasGamyba!H451</f>
        <v>0</v>
      </c>
      <c r="M455" s="15">
        <f t="shared" ref="M455:M518" si="68">E455+H455-I455*$J$2+J455-L455</f>
        <v>-2.7755575615628914E-17</v>
      </c>
      <c r="N455" s="7">
        <f t="shared" ref="N455:N518" si="69">M455*U455-J455*V455</f>
        <v>-5.6266102888002941E-15</v>
      </c>
      <c r="O455" s="7">
        <f t="shared" ref="O455:O518" si="70">(M455)*(B455+$Z$21)</f>
        <v>-5.6266102888002941E-15</v>
      </c>
      <c r="R455" s="7"/>
      <c r="S455" s="47">
        <f t="shared" ref="S455:S518" si="71">M455+IF((L455-E455)&gt;0,(L455-E455),0)</f>
        <v>-2.7755575615628914E-17</v>
      </c>
      <c r="T455" s="47">
        <f t="shared" ref="T455:T518" si="72">IF(L455-E455&lt;0,0,L455-E455)</f>
        <v>0</v>
      </c>
      <c r="U455" s="47">
        <f t="shared" ref="U455:U518" si="73">B455+$Z$21</f>
        <v>202.72000000000003</v>
      </c>
      <c r="V455" s="47">
        <f t="shared" ref="V455:V518" si="74">B455+$Z$20</f>
        <v>90.850000000000009</v>
      </c>
      <c r="W455" s="11"/>
    </row>
    <row r="456" spans="1:23" x14ac:dyDescent="0.45">
      <c r="A456" t="s">
        <v>461</v>
      </c>
      <c r="B456">
        <v>141.05000000000001</v>
      </c>
      <c r="D456" s="9" t="str">
        <f>VartojimasGamyba!J452</f>
        <v>2023-09-19-18</v>
      </c>
      <c r="E456" s="8">
        <f>VartojimasGamyba!G452</f>
        <v>0.19700000000000001</v>
      </c>
      <c r="F456" s="11"/>
      <c r="G456" s="7">
        <f t="shared" si="67"/>
        <v>6.3233333333333324</v>
      </c>
      <c r="H456" s="7">
        <v>0</v>
      </c>
      <c r="I456" s="7">
        <v>0.21888888888888891</v>
      </c>
      <c r="J456" s="7">
        <v>0</v>
      </c>
      <c r="L456" s="7">
        <f>VartojimasGamyba!H452</f>
        <v>0</v>
      </c>
      <c r="M456" s="15">
        <f t="shared" si="68"/>
        <v>-2.7755575615628914E-17</v>
      </c>
      <c r="N456" s="7">
        <f t="shared" si="69"/>
        <v>-6.6985306190758829E-15</v>
      </c>
      <c r="O456" s="7">
        <f t="shared" si="70"/>
        <v>-6.6985306190758829E-15</v>
      </c>
      <c r="R456" s="7"/>
      <c r="S456" s="47">
        <f t="shared" si="71"/>
        <v>-2.7755575615628914E-17</v>
      </c>
      <c r="T456" s="47">
        <f t="shared" si="72"/>
        <v>0</v>
      </c>
      <c r="U456" s="47">
        <f t="shared" si="73"/>
        <v>241.34000000000003</v>
      </c>
      <c r="V456" s="47">
        <f t="shared" si="74"/>
        <v>129.47</v>
      </c>
      <c r="W456" s="11"/>
    </row>
    <row r="457" spans="1:23" x14ac:dyDescent="0.45">
      <c r="A457" t="s">
        <v>462</v>
      </c>
      <c r="B457">
        <v>151.91</v>
      </c>
      <c r="D457" s="9" t="str">
        <f>VartojimasGamyba!J453</f>
        <v>2023-09-19-19</v>
      </c>
      <c r="E457" s="8">
        <f>VartojimasGamyba!G453</f>
        <v>0.248</v>
      </c>
      <c r="F457" s="11"/>
      <c r="G457" s="7">
        <f t="shared" si="67"/>
        <v>6.0477777777777764</v>
      </c>
      <c r="H457" s="7">
        <v>0</v>
      </c>
      <c r="I457" s="7">
        <v>0.27555555555555555</v>
      </c>
      <c r="J457" s="7">
        <v>0</v>
      </c>
      <c r="L457" s="7">
        <f>VartojimasGamyba!H453</f>
        <v>0</v>
      </c>
      <c r="M457" s="15">
        <f t="shared" si="68"/>
        <v>0</v>
      </c>
      <c r="N457" s="7">
        <f t="shared" si="69"/>
        <v>0</v>
      </c>
      <c r="O457" s="7">
        <f t="shared" si="70"/>
        <v>0</v>
      </c>
      <c r="R457" s="7"/>
      <c r="S457" s="47">
        <f t="shared" si="71"/>
        <v>0</v>
      </c>
      <c r="T457" s="47">
        <f t="shared" si="72"/>
        <v>0</v>
      </c>
      <c r="U457" s="47">
        <f t="shared" si="73"/>
        <v>252.2</v>
      </c>
      <c r="V457" s="47">
        <f t="shared" si="74"/>
        <v>140.32999999999998</v>
      </c>
      <c r="W457" s="11"/>
    </row>
    <row r="458" spans="1:23" x14ac:dyDescent="0.45">
      <c r="A458" t="s">
        <v>463</v>
      </c>
      <c r="B458">
        <v>170.1</v>
      </c>
      <c r="D458" s="9" t="str">
        <f>VartojimasGamyba!J454</f>
        <v>2023-09-19-20</v>
      </c>
      <c r="E458" s="8">
        <f>VartojimasGamyba!G454</f>
        <v>0.23400000000000001</v>
      </c>
      <c r="F458" s="11"/>
      <c r="G458" s="7">
        <f t="shared" si="67"/>
        <v>5.7877777777777766</v>
      </c>
      <c r="H458" s="7">
        <v>0</v>
      </c>
      <c r="I458" s="7">
        <v>0.26000000000000006</v>
      </c>
      <c r="J458" s="7">
        <v>0</v>
      </c>
      <c r="L458" s="7">
        <f>VartojimasGamyba!H454</f>
        <v>0</v>
      </c>
      <c r="M458" s="15">
        <f t="shared" si="68"/>
        <v>-5.5511151231257827E-17</v>
      </c>
      <c r="N458" s="7">
        <f t="shared" si="69"/>
        <v>-1.5009660181419803E-14</v>
      </c>
      <c r="O458" s="7">
        <f t="shared" si="70"/>
        <v>-1.5009660181419803E-14</v>
      </c>
      <c r="P458" s="7" t="s">
        <v>8873</v>
      </c>
      <c r="R458" s="7"/>
      <c r="S458" s="47">
        <f t="shared" si="71"/>
        <v>-5.5511151231257827E-17</v>
      </c>
      <c r="T458" s="47">
        <f t="shared" si="72"/>
        <v>0</v>
      </c>
      <c r="U458" s="47">
        <f t="shared" si="73"/>
        <v>270.39</v>
      </c>
      <c r="V458" s="47">
        <f t="shared" si="74"/>
        <v>158.51999999999998</v>
      </c>
      <c r="W458" s="11"/>
    </row>
    <row r="459" spans="1:23" x14ac:dyDescent="0.45">
      <c r="A459" t="s">
        <v>464</v>
      </c>
      <c r="B459">
        <v>165.51</v>
      </c>
      <c r="D459" s="9" t="str">
        <f>VartojimasGamyba!J455</f>
        <v>2023-09-19-21</v>
      </c>
      <c r="E459" s="8">
        <f>VartojimasGamyba!G455</f>
        <v>0.153</v>
      </c>
      <c r="F459" s="11"/>
      <c r="G459" s="7">
        <f t="shared" si="67"/>
        <v>5.6177777777777766</v>
      </c>
      <c r="H459" s="7">
        <v>0</v>
      </c>
      <c r="I459" s="7">
        <v>0.17</v>
      </c>
      <c r="J459" s="7">
        <v>0</v>
      </c>
      <c r="L459" s="7">
        <f>VartojimasGamyba!H455</f>
        <v>0</v>
      </c>
      <c r="M459" s="15">
        <f t="shared" si="68"/>
        <v>-2.7755575615628914E-17</v>
      </c>
      <c r="N459" s="7">
        <f t="shared" si="69"/>
        <v>-7.3774319986341655E-15</v>
      </c>
      <c r="O459" s="7">
        <f t="shared" si="70"/>
        <v>-7.3774319986341655E-15</v>
      </c>
      <c r="P459" s="7">
        <f>SUM(N438:N461)</f>
        <v>186.89753444444435</v>
      </c>
      <c r="R459" s="7"/>
      <c r="S459" s="47">
        <f t="shared" si="71"/>
        <v>-2.7755575615628914E-17</v>
      </c>
      <c r="T459" s="47">
        <f t="shared" si="72"/>
        <v>0</v>
      </c>
      <c r="U459" s="47">
        <f t="shared" si="73"/>
        <v>265.8</v>
      </c>
      <c r="V459" s="47">
        <f t="shared" si="74"/>
        <v>153.92999999999998</v>
      </c>
      <c r="W459" s="11"/>
    </row>
    <row r="460" spans="1:23" x14ac:dyDescent="0.45">
      <c r="A460" t="s">
        <v>465</v>
      </c>
      <c r="B460">
        <v>145.51</v>
      </c>
      <c r="D460" s="9" t="str">
        <f>VartojimasGamyba!J456</f>
        <v>2023-09-19-22</v>
      </c>
      <c r="E460" s="8">
        <f>VartojimasGamyba!G456</f>
        <v>0.371</v>
      </c>
      <c r="F460" s="11"/>
      <c r="G460" s="7">
        <f t="shared" si="67"/>
        <v>5.2055555555555548</v>
      </c>
      <c r="H460" s="7">
        <v>0</v>
      </c>
      <c r="I460" s="7">
        <v>0.41222222222222221</v>
      </c>
      <c r="J460" s="7">
        <v>0</v>
      </c>
      <c r="L460" s="7">
        <f>VartojimasGamyba!H456</f>
        <v>0</v>
      </c>
      <c r="M460" s="15">
        <f t="shared" si="68"/>
        <v>0</v>
      </c>
      <c r="N460" s="7">
        <f t="shared" si="69"/>
        <v>0</v>
      </c>
      <c r="O460" s="7">
        <f t="shared" si="70"/>
        <v>0</v>
      </c>
      <c r="P460" s="7" t="s">
        <v>8872</v>
      </c>
      <c r="R460" s="7"/>
      <c r="S460" s="47">
        <f t="shared" si="71"/>
        <v>0</v>
      </c>
      <c r="T460" s="47">
        <f t="shared" si="72"/>
        <v>0</v>
      </c>
      <c r="U460" s="47">
        <f t="shared" si="73"/>
        <v>245.8</v>
      </c>
      <c r="V460" s="47">
        <f t="shared" si="74"/>
        <v>133.92999999999998</v>
      </c>
      <c r="W460" s="11"/>
    </row>
    <row r="461" spans="1:23" x14ac:dyDescent="0.45">
      <c r="A461" t="s">
        <v>466</v>
      </c>
      <c r="B461">
        <v>103.93</v>
      </c>
      <c r="D461" s="9" t="str">
        <f>VartojimasGamyba!J457</f>
        <v>2023-09-19-23</v>
      </c>
      <c r="E461" s="8">
        <f>VartojimasGamyba!G457</f>
        <v>0.185</v>
      </c>
      <c r="F461" s="11"/>
      <c r="G461" s="7">
        <f t="shared" si="67"/>
        <v>4.9999999999999991</v>
      </c>
      <c r="H461" s="7">
        <v>0</v>
      </c>
      <c r="I461" s="7">
        <v>0.20555555555555557</v>
      </c>
      <c r="J461" s="7">
        <v>0</v>
      </c>
      <c r="L461" s="7">
        <f>VartojimasGamyba!H457</f>
        <v>0</v>
      </c>
      <c r="M461" s="15">
        <f t="shared" si="68"/>
        <v>-2.7755575615628914E-17</v>
      </c>
      <c r="N461" s="7">
        <f t="shared" si="69"/>
        <v>-5.6682436522237375E-15</v>
      </c>
      <c r="O461" s="7">
        <f t="shared" si="70"/>
        <v>-5.6682436522237375E-15</v>
      </c>
      <c r="P461" s="7">
        <f>SUM(O438:O461)</f>
        <v>320.46412444444434</v>
      </c>
      <c r="Q461" s="7">
        <f>SUMPRODUCT(B438:B461,E438:E461)+SUM(E438:E461)*$Z$21-SUMPRODUCT(B438:B461,L438:L461)+SUM(L438:L461)*ABS($Z$20)</f>
        <v>660.34546000000012</v>
      </c>
      <c r="R461" s="7"/>
      <c r="S461" s="47">
        <f t="shared" si="71"/>
        <v>-2.7755575615628914E-17</v>
      </c>
      <c r="T461" s="47">
        <f t="shared" si="72"/>
        <v>0</v>
      </c>
      <c r="U461" s="47">
        <f t="shared" si="73"/>
        <v>204.22000000000003</v>
      </c>
      <c r="V461" s="47">
        <f t="shared" si="74"/>
        <v>92.350000000000009</v>
      </c>
      <c r="W461" s="11">
        <f>IF(P461&lt;&gt;Q461,1,0)</f>
        <v>1</v>
      </c>
    </row>
    <row r="462" spans="1:23" x14ac:dyDescent="0.45">
      <c r="A462" t="s">
        <v>467</v>
      </c>
      <c r="B462">
        <v>85.15</v>
      </c>
      <c r="D462" s="1" t="str">
        <f>VartojimasGamyba!J458</f>
        <v>2023-09-20-00</v>
      </c>
      <c r="E462" s="7">
        <f>VartojimasGamyba!G458</f>
        <v>0.158</v>
      </c>
      <c r="F462" s="11"/>
      <c r="G462" s="12">
        <f>G461+H462-I462</f>
        <v>4.8244444444444436</v>
      </c>
      <c r="H462" s="12">
        <v>0</v>
      </c>
      <c r="I462" s="12">
        <v>0.17555555555555546</v>
      </c>
      <c r="J462" s="12">
        <v>0</v>
      </c>
      <c r="K462" s="12"/>
      <c r="L462" s="12">
        <f>VartojimasGamyba!H458</f>
        <v>0</v>
      </c>
      <c r="M462" s="19">
        <f t="shared" si="68"/>
        <v>8.3266726846886741E-17</v>
      </c>
      <c r="N462" s="7">
        <f t="shared" si="69"/>
        <v>1.5440981826486675E-14</v>
      </c>
      <c r="O462" s="7">
        <f t="shared" si="70"/>
        <v>1.5440981826486675E-14</v>
      </c>
      <c r="R462" s="20" t="s">
        <v>8783</v>
      </c>
      <c r="S462" s="47">
        <f t="shared" si="71"/>
        <v>8.3266726846886741E-17</v>
      </c>
      <c r="T462" s="47">
        <f t="shared" si="72"/>
        <v>0</v>
      </c>
      <c r="U462" s="47">
        <f t="shared" si="73"/>
        <v>185.44</v>
      </c>
      <c r="V462" s="47">
        <f t="shared" si="74"/>
        <v>73.570000000000007</v>
      </c>
      <c r="W462" s="11"/>
    </row>
    <row r="463" spans="1:23" x14ac:dyDescent="0.45">
      <c r="A463" t="s">
        <v>468</v>
      </c>
      <c r="B463">
        <v>96.82</v>
      </c>
      <c r="D463" s="1" t="str">
        <f>VartojimasGamyba!J459</f>
        <v>2023-09-20-01</v>
      </c>
      <c r="E463" s="7">
        <f>VartojimasGamyba!G459</f>
        <v>0.151</v>
      </c>
      <c r="F463" s="11"/>
      <c r="G463" s="12">
        <f t="shared" ref="G463:G485" si="75">G462+H463-I463</f>
        <v>4.6566666666666663</v>
      </c>
      <c r="H463" s="12">
        <v>0</v>
      </c>
      <c r="I463" s="12">
        <v>0.16777777777777778</v>
      </c>
      <c r="J463" s="12">
        <v>0</v>
      </c>
      <c r="K463" s="12"/>
      <c r="L463" s="12">
        <f>VartojimasGamyba!H459</f>
        <v>0</v>
      </c>
      <c r="M463" s="19">
        <f t="shared" si="68"/>
        <v>0</v>
      </c>
      <c r="N463" s="7">
        <f t="shared" si="69"/>
        <v>0</v>
      </c>
      <c r="O463" s="7">
        <f t="shared" si="70"/>
        <v>0</v>
      </c>
      <c r="R463" s="7"/>
      <c r="S463" s="47">
        <f t="shared" si="71"/>
        <v>0</v>
      </c>
      <c r="T463" s="47">
        <f t="shared" si="72"/>
        <v>0</v>
      </c>
      <c r="U463" s="47">
        <f t="shared" si="73"/>
        <v>197.11</v>
      </c>
      <c r="V463" s="47">
        <f t="shared" si="74"/>
        <v>85.24</v>
      </c>
      <c r="W463" s="11"/>
    </row>
    <row r="464" spans="1:23" x14ac:dyDescent="0.45">
      <c r="A464" t="s">
        <v>469</v>
      </c>
      <c r="B464">
        <v>88.61</v>
      </c>
      <c r="D464" s="1" t="str">
        <f>VartojimasGamyba!J460</f>
        <v>2023-09-20-02</v>
      </c>
      <c r="E464" s="7">
        <f>VartojimasGamyba!G460</f>
        <v>0.12</v>
      </c>
      <c r="F464" s="11"/>
      <c r="G464" s="12">
        <f t="shared" si="75"/>
        <v>4.5233333333333325</v>
      </c>
      <c r="H464" s="12">
        <v>0</v>
      </c>
      <c r="I464" s="12">
        <v>0.13333333333333333</v>
      </c>
      <c r="J464" s="12">
        <v>0</v>
      </c>
      <c r="K464" s="12"/>
      <c r="L464" s="12">
        <f>VartojimasGamyba!H460</f>
        <v>0</v>
      </c>
      <c r="M464" s="19">
        <f t="shared" si="68"/>
        <v>0</v>
      </c>
      <c r="N464" s="7">
        <f t="shared" si="69"/>
        <v>0</v>
      </c>
      <c r="O464" s="7">
        <f t="shared" si="70"/>
        <v>0</v>
      </c>
      <c r="R464" s="7"/>
      <c r="S464" s="47">
        <f t="shared" si="71"/>
        <v>0</v>
      </c>
      <c r="T464" s="47">
        <f t="shared" si="72"/>
        <v>0</v>
      </c>
      <c r="U464" s="47">
        <f t="shared" si="73"/>
        <v>188.9</v>
      </c>
      <c r="V464" s="47">
        <f t="shared" si="74"/>
        <v>77.03</v>
      </c>
      <c r="W464" s="11"/>
    </row>
    <row r="465" spans="1:23" x14ac:dyDescent="0.45">
      <c r="A465" t="s">
        <v>470</v>
      </c>
      <c r="B465">
        <v>81.08</v>
      </c>
      <c r="D465" s="1" t="str">
        <f>VartojimasGamyba!J461</f>
        <v>2023-09-20-03</v>
      </c>
      <c r="E465" s="7">
        <f>VartojimasGamyba!G461</f>
        <v>0.40500000000000003</v>
      </c>
      <c r="F465" s="11"/>
      <c r="G465" s="12">
        <f t="shared" si="75"/>
        <v>4.0733333333333324</v>
      </c>
      <c r="H465" s="12">
        <v>0</v>
      </c>
      <c r="I465" s="12">
        <v>0.45000000000000007</v>
      </c>
      <c r="J465" s="12">
        <v>0</v>
      </c>
      <c r="K465" s="12"/>
      <c r="L465" s="12">
        <f>VartojimasGamyba!H461</f>
        <v>0</v>
      </c>
      <c r="M465" s="19">
        <f t="shared" si="68"/>
        <v>-5.5511151231257827E-17</v>
      </c>
      <c r="N465" s="7">
        <f t="shared" si="69"/>
        <v>-1.0068057498813232E-14</v>
      </c>
      <c r="O465" s="7">
        <f t="shared" si="70"/>
        <v>-1.0068057498813232E-14</v>
      </c>
      <c r="R465" s="7"/>
      <c r="S465" s="47">
        <f t="shared" si="71"/>
        <v>-5.5511151231257827E-17</v>
      </c>
      <c r="T465" s="47">
        <f t="shared" si="72"/>
        <v>0</v>
      </c>
      <c r="U465" s="47">
        <f t="shared" si="73"/>
        <v>181.37</v>
      </c>
      <c r="V465" s="47">
        <f t="shared" si="74"/>
        <v>69.5</v>
      </c>
      <c r="W465" s="11"/>
    </row>
    <row r="466" spans="1:23" x14ac:dyDescent="0.45">
      <c r="A466" t="s">
        <v>471</v>
      </c>
      <c r="B466">
        <v>81.05</v>
      </c>
      <c r="D466" s="1" t="str">
        <f>VartojimasGamyba!J462</f>
        <v>2023-09-20-04</v>
      </c>
      <c r="E466" s="7">
        <f>VartojimasGamyba!G462</f>
        <v>0.113</v>
      </c>
      <c r="F466" s="11"/>
      <c r="G466" s="12">
        <f t="shared" si="75"/>
        <v>3.9611111111111099</v>
      </c>
      <c r="H466" s="12">
        <v>0</v>
      </c>
      <c r="I466" s="12">
        <v>0.11222222222222225</v>
      </c>
      <c r="J466" s="12">
        <v>0</v>
      </c>
      <c r="K466" s="12"/>
      <c r="L466" s="12">
        <f>VartojimasGamyba!H462</f>
        <v>1.2E-2</v>
      </c>
      <c r="M466" s="19">
        <f t="shared" si="68"/>
        <v>-3.1225022567582528E-17</v>
      </c>
      <c r="N466" s="7">
        <f t="shared" si="69"/>
        <v>-5.6623455924054154E-15</v>
      </c>
      <c r="O466" s="7">
        <f t="shared" si="70"/>
        <v>-5.6623455924054154E-15</v>
      </c>
      <c r="R466" s="7"/>
      <c r="S466" s="47">
        <f t="shared" si="71"/>
        <v>-3.1225022567582528E-17</v>
      </c>
      <c r="T466" s="47">
        <f t="shared" si="72"/>
        <v>0</v>
      </c>
      <c r="U466" s="47">
        <f t="shared" si="73"/>
        <v>181.34</v>
      </c>
      <c r="V466" s="47">
        <f t="shared" si="74"/>
        <v>69.47</v>
      </c>
      <c r="W466" s="11"/>
    </row>
    <row r="467" spans="1:23" x14ac:dyDescent="0.45">
      <c r="A467" t="s">
        <v>472</v>
      </c>
      <c r="B467">
        <v>81.099999999999994</v>
      </c>
      <c r="D467" s="1" t="str">
        <f>VartojimasGamyba!J463</f>
        <v>2023-09-20-05</v>
      </c>
      <c r="E467" s="7">
        <f>VartojimasGamyba!G463</f>
        <v>2.4E-2</v>
      </c>
      <c r="F467" s="11"/>
      <c r="G467" s="12">
        <f t="shared" si="75"/>
        <v>4.2721111111111112</v>
      </c>
      <c r="H467" s="12">
        <v>0.31100000000000094</v>
      </c>
      <c r="I467" s="12">
        <v>0</v>
      </c>
      <c r="J467" s="12">
        <v>0</v>
      </c>
      <c r="K467" s="12"/>
      <c r="L467" s="12">
        <f>VartojimasGamyba!H463</f>
        <v>0.33500000000000002</v>
      </c>
      <c r="M467" s="19">
        <f t="shared" si="68"/>
        <v>9.4368957093138306E-16</v>
      </c>
      <c r="N467" s="7">
        <f t="shared" si="69"/>
        <v>1.7117585127124355E-13</v>
      </c>
      <c r="O467" s="7">
        <f t="shared" si="70"/>
        <v>1.7117585127124355E-13</v>
      </c>
      <c r="R467" s="7"/>
      <c r="S467" s="47">
        <f t="shared" si="71"/>
        <v>0.31100000000000094</v>
      </c>
      <c r="T467" s="47">
        <f t="shared" si="72"/>
        <v>0.311</v>
      </c>
      <c r="U467" s="47">
        <f t="shared" si="73"/>
        <v>181.39</v>
      </c>
      <c r="V467" s="47">
        <f t="shared" si="74"/>
        <v>69.52</v>
      </c>
      <c r="W467" s="11"/>
    </row>
    <row r="468" spans="1:23" x14ac:dyDescent="0.45">
      <c r="A468" t="s">
        <v>473</v>
      </c>
      <c r="B468">
        <v>100.76</v>
      </c>
      <c r="D468" s="1" t="str">
        <f>VartojimasGamyba!J464</f>
        <v>2023-09-20-06</v>
      </c>
      <c r="E468" s="7">
        <f>VartojimasGamyba!G464</f>
        <v>0</v>
      </c>
      <c r="F468" s="11"/>
      <c r="G468" s="12">
        <f t="shared" si="75"/>
        <v>4.2721111111111112</v>
      </c>
      <c r="H468" s="12">
        <v>2.2204460492503131E-16</v>
      </c>
      <c r="I468" s="12">
        <v>0</v>
      </c>
      <c r="J468" s="12">
        <v>1.3879999999999999</v>
      </c>
      <c r="K468" s="12"/>
      <c r="L468" s="12">
        <f>VartojimasGamyba!H464</f>
        <v>1.3879999999999999</v>
      </c>
      <c r="M468" s="19">
        <f t="shared" si="68"/>
        <v>0</v>
      </c>
      <c r="N468" s="7">
        <f t="shared" si="69"/>
        <v>-123.78184</v>
      </c>
      <c r="O468" s="7">
        <f t="shared" si="70"/>
        <v>0</v>
      </c>
      <c r="R468" s="7"/>
      <c r="S468" s="47">
        <f t="shared" si="71"/>
        <v>1.3879999999999999</v>
      </c>
      <c r="T468" s="47">
        <f t="shared" si="72"/>
        <v>1.3879999999999999</v>
      </c>
      <c r="U468" s="47">
        <f t="shared" si="73"/>
        <v>201.05</v>
      </c>
      <c r="V468" s="47">
        <f t="shared" si="74"/>
        <v>89.18</v>
      </c>
      <c r="W468" s="11"/>
    </row>
    <row r="469" spans="1:23" x14ac:dyDescent="0.45">
      <c r="A469" t="s">
        <v>474</v>
      </c>
      <c r="B469">
        <v>124.77</v>
      </c>
      <c r="D469" s="1" t="str">
        <f>VartojimasGamyba!J465</f>
        <v>2023-09-20-07</v>
      </c>
      <c r="E469" s="7">
        <f>VartojimasGamyba!G465</f>
        <v>0</v>
      </c>
      <c r="F469" s="11"/>
      <c r="G469" s="12">
        <f t="shared" si="75"/>
        <v>4.2721111111111112</v>
      </c>
      <c r="H469" s="12">
        <v>0</v>
      </c>
      <c r="I469" s="12">
        <v>-2.2204460492503131E-16</v>
      </c>
      <c r="J469" s="12">
        <v>1.4379999999999999</v>
      </c>
      <c r="K469" s="12"/>
      <c r="L469" s="12">
        <f>VartojimasGamyba!H465</f>
        <v>1.4379999999999999</v>
      </c>
      <c r="M469" s="19">
        <f t="shared" si="68"/>
        <v>0</v>
      </c>
      <c r="N469" s="7">
        <f t="shared" si="69"/>
        <v>-162.76721999999998</v>
      </c>
      <c r="O469" s="7">
        <f t="shared" si="70"/>
        <v>0</v>
      </c>
      <c r="R469" s="7"/>
      <c r="S469" s="47">
        <f t="shared" si="71"/>
        <v>1.4379999999999999</v>
      </c>
      <c r="T469" s="47">
        <f t="shared" si="72"/>
        <v>1.4379999999999999</v>
      </c>
      <c r="U469" s="47">
        <f t="shared" si="73"/>
        <v>225.06</v>
      </c>
      <c r="V469" s="47">
        <f t="shared" si="74"/>
        <v>113.19</v>
      </c>
      <c r="W469" s="11"/>
    </row>
    <row r="470" spans="1:23" x14ac:dyDescent="0.45">
      <c r="A470" t="s">
        <v>475</v>
      </c>
      <c r="B470">
        <v>147.57</v>
      </c>
      <c r="D470" s="1" t="str">
        <f>VartojimasGamyba!J466</f>
        <v>2023-09-20-08</v>
      </c>
      <c r="E470" s="7">
        <f>VartojimasGamyba!G466</f>
        <v>0</v>
      </c>
      <c r="F470" s="11"/>
      <c r="G470" s="12">
        <f t="shared" si="75"/>
        <v>4.2721111111111112</v>
      </c>
      <c r="H470" s="12">
        <v>0</v>
      </c>
      <c r="I470" s="12">
        <v>0</v>
      </c>
      <c r="J470" s="12">
        <v>2.1309999999999998</v>
      </c>
      <c r="K470" s="12"/>
      <c r="L470" s="12">
        <f>VartojimasGamyba!H466</f>
        <v>2.1309999999999998</v>
      </c>
      <c r="M470" s="19">
        <f t="shared" si="68"/>
        <v>0</v>
      </c>
      <c r="N470" s="7">
        <f t="shared" si="69"/>
        <v>-289.79468999999995</v>
      </c>
      <c r="O470" s="7">
        <f t="shared" si="70"/>
        <v>0</v>
      </c>
      <c r="R470" s="7"/>
      <c r="S470" s="47">
        <f t="shared" si="71"/>
        <v>2.1309999999999998</v>
      </c>
      <c r="T470" s="47">
        <f t="shared" si="72"/>
        <v>2.1309999999999998</v>
      </c>
      <c r="U470" s="47">
        <f t="shared" si="73"/>
        <v>247.86</v>
      </c>
      <c r="V470" s="47">
        <f t="shared" si="74"/>
        <v>135.98999999999998</v>
      </c>
      <c r="W470" s="11"/>
    </row>
    <row r="471" spans="1:23" x14ac:dyDescent="0.45">
      <c r="A471" t="s">
        <v>476</v>
      </c>
      <c r="B471">
        <v>105.39</v>
      </c>
      <c r="D471" s="1" t="str">
        <f>VartojimasGamyba!J467</f>
        <v>2023-09-20-09</v>
      </c>
      <c r="E471" s="7">
        <f>VartojimasGamyba!G467</f>
        <v>0</v>
      </c>
      <c r="F471" s="11"/>
      <c r="G471" s="12">
        <f t="shared" si="75"/>
        <v>4.2721111111111112</v>
      </c>
      <c r="H471" s="12">
        <v>0</v>
      </c>
      <c r="I471" s="12">
        <v>0</v>
      </c>
      <c r="J471" s="12">
        <v>2.0030000000000001</v>
      </c>
      <c r="K471" s="12"/>
      <c r="L471" s="12">
        <f>VartojimasGamyba!H467</f>
        <v>2.0030000000000001</v>
      </c>
      <c r="M471" s="19">
        <f t="shared" si="68"/>
        <v>0</v>
      </c>
      <c r="N471" s="7">
        <f t="shared" si="69"/>
        <v>-187.90143</v>
      </c>
      <c r="O471" s="7">
        <f t="shared" si="70"/>
        <v>0</v>
      </c>
      <c r="R471" s="7"/>
      <c r="S471" s="47">
        <f t="shared" si="71"/>
        <v>2.0030000000000001</v>
      </c>
      <c r="T471" s="47">
        <f t="shared" si="72"/>
        <v>2.0030000000000001</v>
      </c>
      <c r="U471" s="47">
        <f t="shared" si="73"/>
        <v>205.68</v>
      </c>
      <c r="V471" s="47">
        <f t="shared" si="74"/>
        <v>93.81</v>
      </c>
      <c r="W471" s="11"/>
    </row>
    <row r="472" spans="1:23" x14ac:dyDescent="0.45">
      <c r="A472" t="s">
        <v>477</v>
      </c>
      <c r="B472">
        <v>89.84</v>
      </c>
      <c r="D472" s="1" t="str">
        <f>VartojimasGamyba!J468</f>
        <v>2023-09-20-10</v>
      </c>
      <c r="E472" s="7">
        <f>VartojimasGamyba!G468</f>
        <v>0</v>
      </c>
      <c r="F472" s="11"/>
      <c r="G472" s="12">
        <f t="shared" si="75"/>
        <v>5.9298888888888879</v>
      </c>
      <c r="H472" s="12">
        <v>1.6577777777777771</v>
      </c>
      <c r="I472" s="12">
        <v>0</v>
      </c>
      <c r="J472" s="12">
        <v>4.3222222222223078E-2</v>
      </c>
      <c r="K472" s="12"/>
      <c r="L472" s="12">
        <f>VartojimasGamyba!H468</f>
        <v>1.7010000000000001</v>
      </c>
      <c r="M472" s="19">
        <f t="shared" si="68"/>
        <v>0</v>
      </c>
      <c r="N472" s="7">
        <f t="shared" si="69"/>
        <v>-3.3825711111111785</v>
      </c>
      <c r="O472" s="7">
        <f t="shared" si="70"/>
        <v>0</v>
      </c>
      <c r="R472" s="7"/>
      <c r="S472" s="47">
        <f t="shared" si="71"/>
        <v>1.7010000000000001</v>
      </c>
      <c r="T472" s="47">
        <f t="shared" si="72"/>
        <v>1.7010000000000001</v>
      </c>
      <c r="U472" s="47">
        <f t="shared" si="73"/>
        <v>190.13</v>
      </c>
      <c r="V472" s="47">
        <f t="shared" si="74"/>
        <v>78.260000000000005</v>
      </c>
      <c r="W472" s="11"/>
    </row>
    <row r="473" spans="1:23" x14ac:dyDescent="0.45">
      <c r="A473" t="s">
        <v>478</v>
      </c>
      <c r="B473">
        <v>91.16</v>
      </c>
      <c r="D473" s="1" t="str">
        <f>VartojimasGamyba!J469</f>
        <v>2023-09-20-11</v>
      </c>
      <c r="E473" s="7">
        <f>VartojimasGamyba!G469</f>
        <v>0</v>
      </c>
      <c r="F473" s="11"/>
      <c r="G473" s="12">
        <f t="shared" si="75"/>
        <v>5.9298888888888879</v>
      </c>
      <c r="H473" s="12">
        <v>2.2204460492503131E-16</v>
      </c>
      <c r="I473" s="12">
        <v>0</v>
      </c>
      <c r="J473" s="12">
        <v>2.3140000000000001</v>
      </c>
      <c r="K473" s="12"/>
      <c r="L473" s="12">
        <f>VartojimasGamyba!H469</f>
        <v>2.3140000000000001</v>
      </c>
      <c r="M473" s="19">
        <f t="shared" si="68"/>
        <v>0</v>
      </c>
      <c r="N473" s="7">
        <f t="shared" si="69"/>
        <v>-184.14812000000001</v>
      </c>
      <c r="O473" s="7">
        <f t="shared" si="70"/>
        <v>0</v>
      </c>
      <c r="R473" s="7"/>
      <c r="S473" s="47">
        <f t="shared" si="71"/>
        <v>2.3140000000000001</v>
      </c>
      <c r="T473" s="47">
        <f t="shared" si="72"/>
        <v>2.3140000000000001</v>
      </c>
      <c r="U473" s="47">
        <f t="shared" si="73"/>
        <v>191.45</v>
      </c>
      <c r="V473" s="47">
        <f t="shared" si="74"/>
        <v>79.58</v>
      </c>
      <c r="W473" s="11"/>
    </row>
    <row r="474" spans="1:23" x14ac:dyDescent="0.45">
      <c r="A474" t="s">
        <v>479</v>
      </c>
      <c r="B474">
        <v>85</v>
      </c>
      <c r="D474" s="1" t="str">
        <f>VartojimasGamyba!J470</f>
        <v>2023-09-20-12</v>
      </c>
      <c r="E474" s="7">
        <f>VartojimasGamyba!G470</f>
        <v>0</v>
      </c>
      <c r="F474" s="11"/>
      <c r="G474" s="12">
        <f t="shared" si="75"/>
        <v>6.9198888888888881</v>
      </c>
      <c r="H474" s="12">
        <v>0.99</v>
      </c>
      <c r="I474" s="12">
        <v>0</v>
      </c>
      <c r="J474" s="12">
        <v>0</v>
      </c>
      <c r="K474" s="12"/>
      <c r="L474" s="12">
        <f>VartojimasGamyba!H470</f>
        <v>0.99</v>
      </c>
      <c r="M474" s="19">
        <f t="shared" si="68"/>
        <v>0</v>
      </c>
      <c r="N474" s="7">
        <f t="shared" si="69"/>
        <v>0</v>
      </c>
      <c r="O474" s="7">
        <f t="shared" si="70"/>
        <v>0</v>
      </c>
      <c r="R474" s="7"/>
      <c r="S474" s="47">
        <f t="shared" si="71"/>
        <v>0.99</v>
      </c>
      <c r="T474" s="47">
        <f t="shared" si="72"/>
        <v>0.99</v>
      </c>
      <c r="U474" s="47">
        <f t="shared" si="73"/>
        <v>185.29000000000002</v>
      </c>
      <c r="V474" s="47">
        <f t="shared" si="74"/>
        <v>73.42</v>
      </c>
      <c r="W474" s="11"/>
    </row>
    <row r="475" spans="1:23" x14ac:dyDescent="0.45">
      <c r="A475" t="s">
        <v>480</v>
      </c>
      <c r="B475">
        <v>132.91</v>
      </c>
      <c r="D475" s="1" t="str">
        <f>VartojimasGamyba!J471</f>
        <v>2023-09-20-13</v>
      </c>
      <c r="E475" s="7">
        <f>VartojimasGamyba!G471</f>
        <v>0.122</v>
      </c>
      <c r="F475" s="11"/>
      <c r="G475" s="12">
        <f t="shared" si="75"/>
        <v>6.9198888888888881</v>
      </c>
      <c r="H475" s="12">
        <v>0</v>
      </c>
      <c r="I475" s="12">
        <v>0</v>
      </c>
      <c r="J475" s="12">
        <v>0.67700000000000005</v>
      </c>
      <c r="K475" s="12"/>
      <c r="L475" s="12">
        <f>VartojimasGamyba!H471</f>
        <v>0.79900000000000004</v>
      </c>
      <c r="M475" s="19">
        <f t="shared" si="68"/>
        <v>0</v>
      </c>
      <c r="N475" s="7">
        <f t="shared" si="69"/>
        <v>-82.140410000000003</v>
      </c>
      <c r="O475" s="7">
        <f t="shared" si="70"/>
        <v>0</v>
      </c>
      <c r="R475" s="7"/>
      <c r="S475" s="47">
        <f t="shared" si="71"/>
        <v>0.67700000000000005</v>
      </c>
      <c r="T475" s="47">
        <f t="shared" si="72"/>
        <v>0.67700000000000005</v>
      </c>
      <c r="U475" s="47">
        <f t="shared" si="73"/>
        <v>233.2</v>
      </c>
      <c r="V475" s="47">
        <f t="shared" si="74"/>
        <v>121.33</v>
      </c>
      <c r="W475" s="11"/>
    </row>
    <row r="476" spans="1:23" x14ac:dyDescent="0.45">
      <c r="A476" t="s">
        <v>481</v>
      </c>
      <c r="B476">
        <v>88.62</v>
      </c>
      <c r="D476" s="1" t="str">
        <f>VartojimasGamyba!J472</f>
        <v>2023-09-20-14</v>
      </c>
      <c r="E476" s="7">
        <f>VartojimasGamyba!G472</f>
        <v>4.1000000000000002E-2</v>
      </c>
      <c r="F476" s="11"/>
      <c r="G476" s="12">
        <f t="shared" si="75"/>
        <v>7.2888888888888879</v>
      </c>
      <c r="H476" s="12">
        <v>0.36899999999999999</v>
      </c>
      <c r="I476" s="12">
        <v>0</v>
      </c>
      <c r="J476" s="12">
        <v>0</v>
      </c>
      <c r="K476" s="12"/>
      <c r="L476" s="12">
        <f>VartojimasGamyba!H472</f>
        <v>0.41</v>
      </c>
      <c r="M476" s="19">
        <f t="shared" si="68"/>
        <v>0</v>
      </c>
      <c r="N476" s="7">
        <f t="shared" si="69"/>
        <v>0</v>
      </c>
      <c r="O476" s="7">
        <f t="shared" si="70"/>
        <v>0</v>
      </c>
      <c r="R476" s="7"/>
      <c r="S476" s="47">
        <f t="shared" si="71"/>
        <v>0.36899999999999999</v>
      </c>
      <c r="T476" s="47">
        <f t="shared" si="72"/>
        <v>0.36899999999999999</v>
      </c>
      <c r="U476" s="47">
        <f t="shared" si="73"/>
        <v>188.91000000000003</v>
      </c>
      <c r="V476" s="47">
        <f t="shared" si="74"/>
        <v>77.040000000000006</v>
      </c>
      <c r="W476" s="11"/>
    </row>
    <row r="477" spans="1:23" x14ac:dyDescent="0.45">
      <c r="A477" t="s">
        <v>482</v>
      </c>
      <c r="B477">
        <v>90.31</v>
      </c>
      <c r="D477" s="1" t="str">
        <f>VartojimasGamyba!J473</f>
        <v>2023-09-20-15</v>
      </c>
      <c r="E477" s="7">
        <f>VartojimasGamyba!G473</f>
        <v>0.16500000000000001</v>
      </c>
      <c r="F477" s="11"/>
      <c r="G477" s="12">
        <f t="shared" si="75"/>
        <v>7.2888888888888879</v>
      </c>
      <c r="H477" s="12">
        <v>0</v>
      </c>
      <c r="I477" s="12">
        <v>0</v>
      </c>
      <c r="J477" s="12">
        <v>2.3999999999999994E-2</v>
      </c>
      <c r="K477" s="12"/>
      <c r="L477" s="12">
        <f>VartojimasGamyba!H473</f>
        <v>0.189</v>
      </c>
      <c r="M477" s="19">
        <f t="shared" si="68"/>
        <v>0</v>
      </c>
      <c r="N477" s="7">
        <f t="shared" si="69"/>
        <v>-1.8895199999999996</v>
      </c>
      <c r="O477" s="7">
        <f t="shared" si="70"/>
        <v>0</v>
      </c>
      <c r="R477" s="7"/>
      <c r="S477" s="47">
        <f t="shared" si="71"/>
        <v>2.3999999999999994E-2</v>
      </c>
      <c r="T477" s="47">
        <f t="shared" si="72"/>
        <v>2.3999999999999994E-2</v>
      </c>
      <c r="U477" s="47">
        <f t="shared" si="73"/>
        <v>190.60000000000002</v>
      </c>
      <c r="V477" s="47">
        <f t="shared" si="74"/>
        <v>78.73</v>
      </c>
      <c r="W477" s="11"/>
    </row>
    <row r="478" spans="1:23" x14ac:dyDescent="0.45">
      <c r="A478" t="s">
        <v>483</v>
      </c>
      <c r="B478">
        <v>95.88</v>
      </c>
      <c r="D478" s="1" t="str">
        <f>VartojimasGamyba!J474</f>
        <v>2023-09-20-16</v>
      </c>
      <c r="E478" s="7">
        <f>VartojimasGamyba!G474</f>
        <v>0.307</v>
      </c>
      <c r="F478" s="11"/>
      <c r="G478" s="12">
        <f t="shared" si="75"/>
        <v>6.9566666666666652</v>
      </c>
      <c r="H478" s="12">
        <v>0</v>
      </c>
      <c r="I478" s="12">
        <v>0.3322222222222222</v>
      </c>
      <c r="J478" s="12">
        <v>0</v>
      </c>
      <c r="K478" s="12"/>
      <c r="L478" s="12">
        <f>VartojimasGamyba!H474</f>
        <v>8.0000000000000002E-3</v>
      </c>
      <c r="M478" s="19">
        <f t="shared" si="68"/>
        <v>0</v>
      </c>
      <c r="N478" s="7">
        <f t="shared" si="69"/>
        <v>0</v>
      </c>
      <c r="O478" s="7">
        <f t="shared" si="70"/>
        <v>0</v>
      </c>
      <c r="R478" s="7"/>
      <c r="S478" s="47">
        <f t="shared" si="71"/>
        <v>0</v>
      </c>
      <c r="T478" s="47">
        <f t="shared" si="72"/>
        <v>0</v>
      </c>
      <c r="U478" s="47">
        <f t="shared" si="73"/>
        <v>196.17000000000002</v>
      </c>
      <c r="V478" s="47">
        <f t="shared" si="74"/>
        <v>84.3</v>
      </c>
      <c r="W478" s="11"/>
    </row>
    <row r="479" spans="1:23" x14ac:dyDescent="0.45">
      <c r="A479" t="s">
        <v>484</v>
      </c>
      <c r="B479">
        <v>135.01</v>
      </c>
      <c r="D479" s="1" t="str">
        <f>VartojimasGamyba!J475</f>
        <v>2023-09-20-17</v>
      </c>
      <c r="E479" s="7">
        <f>VartojimasGamyba!G475</f>
        <v>0.32900000000000001</v>
      </c>
      <c r="F479" s="11"/>
      <c r="G479" s="12">
        <f t="shared" si="75"/>
        <v>6.5911111111111094</v>
      </c>
      <c r="H479" s="12">
        <v>0</v>
      </c>
      <c r="I479" s="12">
        <v>0.36555555555555558</v>
      </c>
      <c r="J479" s="12">
        <v>0</v>
      </c>
      <c r="K479" s="12"/>
      <c r="L479" s="12">
        <f>VartojimasGamyba!H475</f>
        <v>0</v>
      </c>
      <c r="M479" s="19">
        <f t="shared" si="68"/>
        <v>0</v>
      </c>
      <c r="N479" s="7">
        <f t="shared" si="69"/>
        <v>0</v>
      </c>
      <c r="O479" s="7">
        <f t="shared" si="70"/>
        <v>0</v>
      </c>
      <c r="R479" s="7"/>
      <c r="S479" s="47">
        <f t="shared" si="71"/>
        <v>0</v>
      </c>
      <c r="T479" s="47">
        <f t="shared" si="72"/>
        <v>0</v>
      </c>
      <c r="U479" s="47">
        <f t="shared" si="73"/>
        <v>235.3</v>
      </c>
      <c r="V479" s="47">
        <f t="shared" si="74"/>
        <v>123.42999999999999</v>
      </c>
      <c r="W479" s="11"/>
    </row>
    <row r="480" spans="1:23" x14ac:dyDescent="0.45">
      <c r="A480" t="s">
        <v>485</v>
      </c>
      <c r="B480">
        <v>157.87</v>
      </c>
      <c r="D480" s="1" t="str">
        <f>VartojimasGamyba!J476</f>
        <v>2023-09-20-18</v>
      </c>
      <c r="E480" s="7">
        <f>VartojimasGamyba!G476</f>
        <v>0.33100000000000002</v>
      </c>
      <c r="F480" s="11"/>
      <c r="G480" s="12">
        <f t="shared" si="75"/>
        <v>6.2233333333333318</v>
      </c>
      <c r="H480" s="12">
        <v>0</v>
      </c>
      <c r="I480" s="12">
        <v>0.36777777777777776</v>
      </c>
      <c r="J480" s="12">
        <v>0</v>
      </c>
      <c r="K480" s="12"/>
      <c r="L480" s="12">
        <f>VartojimasGamyba!H476</f>
        <v>0</v>
      </c>
      <c r="M480" s="19">
        <f t="shared" si="68"/>
        <v>0</v>
      </c>
      <c r="N480" s="7">
        <f t="shared" si="69"/>
        <v>0</v>
      </c>
      <c r="O480" s="7">
        <f t="shared" si="70"/>
        <v>0</v>
      </c>
      <c r="R480" s="7"/>
      <c r="S480" s="47">
        <f t="shared" si="71"/>
        <v>0</v>
      </c>
      <c r="T480" s="47">
        <f t="shared" si="72"/>
        <v>0</v>
      </c>
      <c r="U480" s="47">
        <f t="shared" si="73"/>
        <v>258.16000000000003</v>
      </c>
      <c r="V480" s="47">
        <f t="shared" si="74"/>
        <v>146.29</v>
      </c>
      <c r="W480" s="11"/>
    </row>
    <row r="481" spans="1:23" x14ac:dyDescent="0.45">
      <c r="A481" t="s">
        <v>486</v>
      </c>
      <c r="B481">
        <v>172.12</v>
      </c>
      <c r="D481" s="1" t="str">
        <f>VartojimasGamyba!J477</f>
        <v>2023-09-20-19</v>
      </c>
      <c r="E481" s="7">
        <f>VartojimasGamyba!G477</f>
        <v>0.314</v>
      </c>
      <c r="F481" s="11"/>
      <c r="G481" s="12">
        <f t="shared" si="75"/>
        <v>5.8744444444444426</v>
      </c>
      <c r="H481" s="12">
        <v>0</v>
      </c>
      <c r="I481" s="12">
        <v>0.34888888888888892</v>
      </c>
      <c r="J481" s="12">
        <v>0</v>
      </c>
      <c r="K481" s="12"/>
      <c r="L481" s="12">
        <f>VartojimasGamyba!H477</f>
        <v>0</v>
      </c>
      <c r="M481" s="19">
        <f t="shared" si="68"/>
        <v>-5.5511151231257827E-17</v>
      </c>
      <c r="N481" s="7">
        <f t="shared" si="69"/>
        <v>-1.5121792706906946E-14</v>
      </c>
      <c r="O481" s="7">
        <f t="shared" si="70"/>
        <v>-1.5121792706906946E-14</v>
      </c>
      <c r="R481" s="7"/>
      <c r="S481" s="47">
        <f t="shared" si="71"/>
        <v>-5.5511151231257827E-17</v>
      </c>
      <c r="T481" s="47">
        <f t="shared" si="72"/>
        <v>0</v>
      </c>
      <c r="U481" s="47">
        <f t="shared" si="73"/>
        <v>272.41000000000003</v>
      </c>
      <c r="V481" s="47">
        <f t="shared" si="74"/>
        <v>160.54</v>
      </c>
      <c r="W481" s="11"/>
    </row>
    <row r="482" spans="1:23" x14ac:dyDescent="0.45">
      <c r="A482" t="s">
        <v>487</v>
      </c>
      <c r="B482">
        <v>195.22</v>
      </c>
      <c r="D482" s="1" t="str">
        <f>VartojimasGamyba!J478</f>
        <v>2023-09-20-20</v>
      </c>
      <c r="E482" s="7">
        <f>VartojimasGamyba!G478</f>
        <v>0.249</v>
      </c>
      <c r="F482" s="11"/>
      <c r="G482" s="12">
        <f t="shared" si="75"/>
        <v>5.5977777777777762</v>
      </c>
      <c r="H482" s="12">
        <v>0</v>
      </c>
      <c r="I482" s="12">
        <v>0.27666666666666667</v>
      </c>
      <c r="J482" s="12">
        <v>0</v>
      </c>
      <c r="K482" s="12"/>
      <c r="L482" s="12">
        <f>VartojimasGamyba!H478</f>
        <v>0</v>
      </c>
      <c r="M482" s="19">
        <f t="shared" si="68"/>
        <v>0</v>
      </c>
      <c r="N482" s="7">
        <f t="shared" si="69"/>
        <v>0</v>
      </c>
      <c r="O482" s="7">
        <f t="shared" si="70"/>
        <v>0</v>
      </c>
      <c r="P482" s="7" t="s">
        <v>8873</v>
      </c>
      <c r="R482" s="7"/>
      <c r="S482" s="47">
        <f t="shared" si="71"/>
        <v>0</v>
      </c>
      <c r="T482" s="47">
        <f t="shared" si="72"/>
        <v>0</v>
      </c>
      <c r="U482" s="47">
        <f t="shared" si="73"/>
        <v>295.51</v>
      </c>
      <c r="V482" s="47">
        <f t="shared" si="74"/>
        <v>183.64</v>
      </c>
      <c r="W482" s="11"/>
    </row>
    <row r="483" spans="1:23" x14ac:dyDescent="0.45">
      <c r="A483" t="s">
        <v>488</v>
      </c>
      <c r="B483">
        <v>179.02</v>
      </c>
      <c r="D483" s="1" t="str">
        <f>VartojimasGamyba!J479</f>
        <v>2023-09-20-21</v>
      </c>
      <c r="E483" s="7">
        <f>VartojimasGamyba!G479</f>
        <v>0.221</v>
      </c>
      <c r="F483" s="11"/>
      <c r="G483" s="12">
        <f t="shared" si="75"/>
        <v>5.3522222222222204</v>
      </c>
      <c r="H483" s="12">
        <v>0</v>
      </c>
      <c r="I483" s="12">
        <v>0.24555555555555558</v>
      </c>
      <c r="J483" s="12">
        <v>0</v>
      </c>
      <c r="K483" s="12"/>
      <c r="L483" s="12">
        <f>VartojimasGamyba!H479</f>
        <v>0</v>
      </c>
      <c r="M483" s="19">
        <f t="shared" si="68"/>
        <v>-2.7755575615628914E-17</v>
      </c>
      <c r="N483" s="7">
        <f t="shared" si="69"/>
        <v>-7.7524098252013119E-15</v>
      </c>
      <c r="O483" s="7">
        <f t="shared" si="70"/>
        <v>-7.7524098252013119E-15</v>
      </c>
      <c r="P483" s="7">
        <f>SUM(N462:N485)</f>
        <v>-1035.8058011111109</v>
      </c>
      <c r="R483" s="7"/>
      <c r="S483" s="47">
        <f t="shared" si="71"/>
        <v>-2.7755575615628914E-17</v>
      </c>
      <c r="T483" s="47">
        <f t="shared" si="72"/>
        <v>0</v>
      </c>
      <c r="U483" s="47">
        <f t="shared" si="73"/>
        <v>279.31</v>
      </c>
      <c r="V483" s="47">
        <f t="shared" si="74"/>
        <v>167.44</v>
      </c>
      <c r="W483" s="11"/>
    </row>
    <row r="484" spans="1:23" x14ac:dyDescent="0.45">
      <c r="A484" t="s">
        <v>489</v>
      </c>
      <c r="B484">
        <v>148.86000000000001</v>
      </c>
      <c r="D484" s="1" t="str">
        <f>VartojimasGamyba!J480</f>
        <v>2023-09-20-22</v>
      </c>
      <c r="E484" s="7">
        <f>VartojimasGamyba!G480</f>
        <v>0.14599999999999999</v>
      </c>
      <c r="F484" s="11"/>
      <c r="G484" s="12">
        <f t="shared" si="75"/>
        <v>5.1899999999999986</v>
      </c>
      <c r="H484" s="12">
        <v>0</v>
      </c>
      <c r="I484" s="12">
        <v>0.16222222222222221</v>
      </c>
      <c r="J484" s="12">
        <v>0</v>
      </c>
      <c r="K484" s="12"/>
      <c r="L484" s="12">
        <f>VartojimasGamyba!H480</f>
        <v>0</v>
      </c>
      <c r="M484" s="19">
        <f t="shared" si="68"/>
        <v>0</v>
      </c>
      <c r="N484" s="7">
        <f t="shared" si="69"/>
        <v>0</v>
      </c>
      <c r="O484" s="7">
        <f t="shared" si="70"/>
        <v>0</v>
      </c>
      <c r="P484" s="7" t="s">
        <v>8872</v>
      </c>
      <c r="R484" s="7"/>
      <c r="S484" s="47">
        <f t="shared" si="71"/>
        <v>0</v>
      </c>
      <c r="T484" s="47">
        <f t="shared" si="72"/>
        <v>0</v>
      </c>
      <c r="U484" s="47">
        <f t="shared" si="73"/>
        <v>249.15000000000003</v>
      </c>
      <c r="V484" s="47">
        <f t="shared" si="74"/>
        <v>137.28</v>
      </c>
      <c r="W484" s="11"/>
    </row>
    <row r="485" spans="1:23" x14ac:dyDescent="0.45">
      <c r="A485" t="s">
        <v>490</v>
      </c>
      <c r="B485">
        <v>107.57</v>
      </c>
      <c r="D485" s="1" t="str">
        <f>VartojimasGamyba!J481</f>
        <v>2023-09-20-23</v>
      </c>
      <c r="E485" s="7">
        <f>VartojimasGamyba!G481</f>
        <v>0.17100000000000001</v>
      </c>
      <c r="F485" s="11"/>
      <c r="G485" s="12">
        <f t="shared" si="75"/>
        <v>4.9999999999999982</v>
      </c>
      <c r="H485" s="12">
        <v>0</v>
      </c>
      <c r="I485" s="12">
        <v>0.19</v>
      </c>
      <c r="J485" s="12">
        <v>0</v>
      </c>
      <c r="K485" s="12"/>
      <c r="L485" s="12">
        <f>VartojimasGamyba!H481</f>
        <v>0</v>
      </c>
      <c r="M485" s="19">
        <f t="shared" si="68"/>
        <v>0</v>
      </c>
      <c r="N485" s="7">
        <f t="shared" si="69"/>
        <v>0</v>
      </c>
      <c r="O485" s="7">
        <f t="shared" si="70"/>
        <v>0</v>
      </c>
      <c r="P485" s="7">
        <f>SUM(O462:O485)</f>
        <v>1.4801222747440333E-13</v>
      </c>
      <c r="Q485" s="7">
        <f>SUMPRODUCT(B462:B485,E462:E485)+SUM(E462:E485)*$Z$21-SUMPRODUCT(B462:B485,L462:L485)+SUM(L462:L485)*ABS($Z$20)</f>
        <v>-558.87511999999992</v>
      </c>
      <c r="R485" s="7"/>
      <c r="S485" s="47">
        <f t="shared" si="71"/>
        <v>0</v>
      </c>
      <c r="T485" s="47">
        <f t="shared" si="72"/>
        <v>0</v>
      </c>
      <c r="U485" s="47">
        <f t="shared" si="73"/>
        <v>207.86</v>
      </c>
      <c r="V485" s="47">
        <f t="shared" si="74"/>
        <v>95.99</v>
      </c>
      <c r="W485" s="11">
        <f>IF(P485&lt;&gt;Q485,1,0)</f>
        <v>1</v>
      </c>
    </row>
    <row r="486" spans="1:23" x14ac:dyDescent="0.45">
      <c r="A486" t="s">
        <v>491</v>
      </c>
      <c r="B486">
        <v>98.29</v>
      </c>
      <c r="D486" s="9" t="str">
        <f>VartojimasGamyba!J482</f>
        <v>2023-09-21-00</v>
      </c>
      <c r="E486" s="8">
        <f>VartojimasGamyba!G482</f>
        <v>0.13300000000000001</v>
      </c>
      <c r="F486" s="11"/>
      <c r="G486" s="7">
        <f>G485+H486-I486</f>
        <v>4.8522222222222204</v>
      </c>
      <c r="H486" s="7">
        <v>0</v>
      </c>
      <c r="I486" s="7">
        <v>0.14777777777777779</v>
      </c>
      <c r="J486" s="7">
        <v>0</v>
      </c>
      <c r="L486" s="7">
        <f>VartojimasGamyba!H482</f>
        <v>0</v>
      </c>
      <c r="M486" s="15">
        <f t="shared" si="68"/>
        <v>0</v>
      </c>
      <c r="N486" s="7">
        <f t="shared" si="69"/>
        <v>0</v>
      </c>
      <c r="O486" s="7">
        <f t="shared" si="70"/>
        <v>0</v>
      </c>
      <c r="R486" s="20" t="s">
        <v>8783</v>
      </c>
      <c r="S486" s="47">
        <f t="shared" si="71"/>
        <v>0</v>
      </c>
      <c r="T486" s="47">
        <f t="shared" si="72"/>
        <v>0</v>
      </c>
      <c r="U486" s="47">
        <f t="shared" si="73"/>
        <v>198.58</v>
      </c>
      <c r="V486" s="47">
        <f t="shared" si="74"/>
        <v>86.710000000000008</v>
      </c>
      <c r="W486" s="11"/>
    </row>
    <row r="487" spans="1:23" x14ac:dyDescent="0.45">
      <c r="A487" t="s">
        <v>492</v>
      </c>
      <c r="B487">
        <v>75.739999999999995</v>
      </c>
      <c r="D487" s="9" t="str">
        <f>VartojimasGamyba!J483</f>
        <v>2023-09-21-01</v>
      </c>
      <c r="E487" s="8">
        <f>VartojimasGamyba!G483</f>
        <v>0.123</v>
      </c>
      <c r="F487" s="11"/>
      <c r="G487" s="7">
        <f t="shared" ref="G487:G509" si="76">G486+H487-I487</f>
        <v>4.7155555555555537</v>
      </c>
      <c r="H487" s="7">
        <v>0</v>
      </c>
      <c r="I487" s="7">
        <v>0.13666666666666666</v>
      </c>
      <c r="J487" s="7">
        <v>0</v>
      </c>
      <c r="L487" s="7">
        <f>VartojimasGamyba!H483</f>
        <v>0</v>
      </c>
      <c r="M487" s="15">
        <f t="shared" si="68"/>
        <v>0</v>
      </c>
      <c r="N487" s="7">
        <f t="shared" si="69"/>
        <v>0</v>
      </c>
      <c r="O487" s="7">
        <f t="shared" si="70"/>
        <v>0</v>
      </c>
      <c r="R487" s="7"/>
      <c r="S487" s="47">
        <f t="shared" si="71"/>
        <v>0</v>
      </c>
      <c r="T487" s="47">
        <f t="shared" si="72"/>
        <v>0</v>
      </c>
      <c r="U487" s="47">
        <f t="shared" si="73"/>
        <v>176.03</v>
      </c>
      <c r="V487" s="47">
        <f t="shared" si="74"/>
        <v>64.16</v>
      </c>
      <c r="W487" s="11"/>
    </row>
    <row r="488" spans="1:23" x14ac:dyDescent="0.45">
      <c r="A488" t="s">
        <v>493</v>
      </c>
      <c r="B488">
        <v>135.01</v>
      </c>
      <c r="D488" s="9" t="str">
        <f>VartojimasGamyba!J484</f>
        <v>2023-09-21-02</v>
      </c>
      <c r="E488" s="8">
        <f>VartojimasGamyba!G484</f>
        <v>0.24399999999999999</v>
      </c>
      <c r="F488" s="11"/>
      <c r="G488" s="7">
        <f t="shared" si="76"/>
        <v>4.4444444444444429</v>
      </c>
      <c r="H488" s="7">
        <v>0</v>
      </c>
      <c r="I488" s="7">
        <v>0.27111111111111114</v>
      </c>
      <c r="J488" s="7">
        <v>0</v>
      </c>
      <c r="L488" s="7">
        <f>VartojimasGamyba!H484</f>
        <v>0</v>
      </c>
      <c r="M488" s="15">
        <f t="shared" si="68"/>
        <v>-2.7755575615628914E-17</v>
      </c>
      <c r="N488" s="7">
        <f t="shared" si="69"/>
        <v>-6.5308869423574837E-15</v>
      </c>
      <c r="O488" s="7">
        <f t="shared" si="70"/>
        <v>-6.5308869423574837E-15</v>
      </c>
      <c r="R488" s="7"/>
      <c r="S488" s="47">
        <f t="shared" si="71"/>
        <v>-2.7755575615628914E-17</v>
      </c>
      <c r="T488" s="47">
        <f t="shared" si="72"/>
        <v>0</v>
      </c>
      <c r="U488" s="47">
        <f t="shared" si="73"/>
        <v>235.3</v>
      </c>
      <c r="V488" s="47">
        <f t="shared" si="74"/>
        <v>123.42999999999999</v>
      </c>
      <c r="W488" s="11"/>
    </row>
    <row r="489" spans="1:23" x14ac:dyDescent="0.45">
      <c r="A489" t="s">
        <v>494</v>
      </c>
      <c r="B489">
        <v>80.099999999999994</v>
      </c>
      <c r="D489" s="9" t="str">
        <f>VartojimasGamyba!J485</f>
        <v>2023-09-21-03</v>
      </c>
      <c r="E489" s="8">
        <f>VartojimasGamyba!G485</f>
        <v>0.152</v>
      </c>
      <c r="F489" s="11"/>
      <c r="G489" s="7">
        <f t="shared" si="76"/>
        <v>4.2755555555555542</v>
      </c>
      <c r="H489" s="7">
        <v>0</v>
      </c>
      <c r="I489" s="7">
        <v>0.16888888888888892</v>
      </c>
      <c r="J489" s="7">
        <v>0</v>
      </c>
      <c r="L489" s="7">
        <f>VartojimasGamyba!H485</f>
        <v>0</v>
      </c>
      <c r="M489" s="15">
        <f t="shared" si="68"/>
        <v>-2.7755575615628914E-17</v>
      </c>
      <c r="N489" s="7">
        <f t="shared" si="69"/>
        <v>-5.0068282853032993E-15</v>
      </c>
      <c r="O489" s="7">
        <f t="shared" si="70"/>
        <v>-5.0068282853032993E-15</v>
      </c>
      <c r="R489" s="7"/>
      <c r="S489" s="47">
        <f t="shared" si="71"/>
        <v>-2.7755575615628914E-17</v>
      </c>
      <c r="T489" s="47">
        <f t="shared" si="72"/>
        <v>0</v>
      </c>
      <c r="U489" s="47">
        <f t="shared" si="73"/>
        <v>180.39</v>
      </c>
      <c r="V489" s="47">
        <f t="shared" si="74"/>
        <v>68.52</v>
      </c>
      <c r="W489" s="11"/>
    </row>
    <row r="490" spans="1:23" x14ac:dyDescent="0.45">
      <c r="A490" t="s">
        <v>495</v>
      </c>
      <c r="B490">
        <v>135.01</v>
      </c>
      <c r="D490" s="9" t="str">
        <f>VartojimasGamyba!J486</f>
        <v>2023-09-21-04</v>
      </c>
      <c r="E490" s="8">
        <f>VartojimasGamyba!G486</f>
        <v>0.111</v>
      </c>
      <c r="F490" s="11"/>
      <c r="G490" s="7">
        <f t="shared" si="76"/>
        <v>4.1599999999999984</v>
      </c>
      <c r="H490" s="7">
        <v>0</v>
      </c>
      <c r="I490" s="7">
        <v>0.11555555555555554</v>
      </c>
      <c r="J490" s="7">
        <v>0</v>
      </c>
      <c r="L490" s="7">
        <f>VartojimasGamyba!H486</f>
        <v>7.0000000000000001E-3</v>
      </c>
      <c r="M490" s="15">
        <f t="shared" si="68"/>
        <v>1.9949319973733282E-17</v>
      </c>
      <c r="N490" s="7">
        <f t="shared" si="69"/>
        <v>4.6940749898194416E-15</v>
      </c>
      <c r="O490" s="7">
        <f t="shared" si="70"/>
        <v>4.6940749898194416E-15</v>
      </c>
      <c r="R490" s="7"/>
      <c r="S490" s="47">
        <f t="shared" si="71"/>
        <v>1.9949319973733282E-17</v>
      </c>
      <c r="T490" s="47">
        <f t="shared" si="72"/>
        <v>0</v>
      </c>
      <c r="U490" s="47">
        <f t="shared" si="73"/>
        <v>235.3</v>
      </c>
      <c r="V490" s="47">
        <f t="shared" si="74"/>
        <v>123.42999999999999</v>
      </c>
      <c r="W490" s="11"/>
    </row>
    <row r="491" spans="1:23" x14ac:dyDescent="0.45">
      <c r="A491" t="s">
        <v>496</v>
      </c>
      <c r="B491">
        <v>135.06</v>
      </c>
      <c r="D491" s="9" t="str">
        <f>VartojimasGamyba!J487</f>
        <v>2023-09-21-05</v>
      </c>
      <c r="E491" s="8">
        <f>VartojimasGamyba!G487</f>
        <v>0.27100000000000002</v>
      </c>
      <c r="F491" s="11"/>
      <c r="G491" s="7">
        <f t="shared" si="76"/>
        <v>4.1599999999999984</v>
      </c>
      <c r="H491" s="7">
        <v>0</v>
      </c>
      <c r="I491" s="7">
        <v>0</v>
      </c>
      <c r="J491" s="7">
        <v>0</v>
      </c>
      <c r="L491" s="7">
        <f>VartojimasGamyba!H487</f>
        <v>0.27100000000000002</v>
      </c>
      <c r="M491" s="15">
        <f t="shared" si="68"/>
        <v>0</v>
      </c>
      <c r="N491" s="7">
        <f t="shared" si="69"/>
        <v>0</v>
      </c>
      <c r="O491" s="7">
        <f t="shared" si="70"/>
        <v>0</v>
      </c>
      <c r="R491" s="7"/>
      <c r="S491" s="47">
        <f t="shared" si="71"/>
        <v>0</v>
      </c>
      <c r="T491" s="47">
        <f t="shared" si="72"/>
        <v>0</v>
      </c>
      <c r="U491" s="47">
        <f t="shared" si="73"/>
        <v>235.35000000000002</v>
      </c>
      <c r="V491" s="47">
        <f t="shared" si="74"/>
        <v>123.48</v>
      </c>
      <c r="W491" s="11"/>
    </row>
    <row r="492" spans="1:23" x14ac:dyDescent="0.45">
      <c r="A492" t="s">
        <v>497</v>
      </c>
      <c r="B492">
        <v>135.01</v>
      </c>
      <c r="D492" s="9" t="str">
        <f>VartojimasGamyba!J488</f>
        <v>2023-09-21-06</v>
      </c>
      <c r="E492" s="8">
        <f>VartojimasGamyba!G488</f>
        <v>0</v>
      </c>
      <c r="F492" s="11"/>
      <c r="G492" s="7">
        <f t="shared" si="76"/>
        <v>4.1599999999999984</v>
      </c>
      <c r="H492" s="7">
        <v>0</v>
      </c>
      <c r="I492" s="7">
        <v>-1.1102230246251565E-16</v>
      </c>
      <c r="J492" s="7">
        <v>0.91700000000000004</v>
      </c>
      <c r="L492" s="7">
        <f>VartojimasGamyba!H488</f>
        <v>0.91700000000000004</v>
      </c>
      <c r="M492" s="15">
        <f t="shared" si="68"/>
        <v>0</v>
      </c>
      <c r="N492" s="7">
        <f t="shared" si="69"/>
        <v>-113.18531</v>
      </c>
      <c r="O492" s="7">
        <f t="shared" si="70"/>
        <v>0</v>
      </c>
      <c r="R492" s="7"/>
      <c r="S492" s="47">
        <f t="shared" si="71"/>
        <v>0.91700000000000004</v>
      </c>
      <c r="T492" s="47">
        <f t="shared" si="72"/>
        <v>0.91700000000000004</v>
      </c>
      <c r="U492" s="47">
        <f t="shared" si="73"/>
        <v>235.3</v>
      </c>
      <c r="V492" s="47">
        <f t="shared" si="74"/>
        <v>123.42999999999999</v>
      </c>
      <c r="W492" s="11"/>
    </row>
    <row r="493" spans="1:23" x14ac:dyDescent="0.45">
      <c r="A493" t="s">
        <v>498</v>
      </c>
      <c r="B493">
        <v>150.06</v>
      </c>
      <c r="D493" s="9" t="str">
        <f>VartojimasGamyba!J489</f>
        <v>2023-09-21-07</v>
      </c>
      <c r="E493" s="8">
        <f>VartojimasGamyba!G489</f>
        <v>0</v>
      </c>
      <c r="F493" s="11"/>
      <c r="G493" s="7">
        <f t="shared" si="76"/>
        <v>4.1599999999999984</v>
      </c>
      <c r="H493" s="7">
        <v>0</v>
      </c>
      <c r="I493" s="7">
        <v>0</v>
      </c>
      <c r="J493" s="7">
        <v>1.4830000000000001</v>
      </c>
      <c r="L493" s="7">
        <f>VartojimasGamyba!H489</f>
        <v>1.4830000000000001</v>
      </c>
      <c r="M493" s="15">
        <f t="shared" si="68"/>
        <v>0</v>
      </c>
      <c r="N493" s="7">
        <f t="shared" si="69"/>
        <v>-205.36583999999999</v>
      </c>
      <c r="O493" s="7">
        <f t="shared" si="70"/>
        <v>0</v>
      </c>
      <c r="R493" s="7"/>
      <c r="S493" s="47">
        <f t="shared" si="71"/>
        <v>1.4830000000000001</v>
      </c>
      <c r="T493" s="47">
        <f t="shared" si="72"/>
        <v>1.4830000000000001</v>
      </c>
      <c r="U493" s="47">
        <f t="shared" si="73"/>
        <v>250.35000000000002</v>
      </c>
      <c r="V493" s="47">
        <f t="shared" si="74"/>
        <v>138.47999999999999</v>
      </c>
      <c r="W493" s="11"/>
    </row>
    <row r="494" spans="1:23" x14ac:dyDescent="0.45">
      <c r="A494" t="s">
        <v>499</v>
      </c>
      <c r="B494">
        <v>500</v>
      </c>
      <c r="D494" s="9" t="str">
        <f>VartojimasGamyba!J490</f>
        <v>2023-09-21-08</v>
      </c>
      <c r="E494" s="8">
        <f>VartojimasGamyba!G490</f>
        <v>0</v>
      </c>
      <c r="F494" s="11"/>
      <c r="G494" s="7">
        <f t="shared" si="76"/>
        <v>4.1599999999999984</v>
      </c>
      <c r="H494" s="7">
        <v>1.1102230246251565E-16</v>
      </c>
      <c r="I494" s="7">
        <v>0</v>
      </c>
      <c r="J494" s="7">
        <v>2.488</v>
      </c>
      <c r="L494" s="7">
        <f>VartojimasGamyba!H490</f>
        <v>2.488</v>
      </c>
      <c r="M494" s="15">
        <f t="shared" si="68"/>
        <v>0</v>
      </c>
      <c r="N494" s="7">
        <f t="shared" si="69"/>
        <v>-1215.18896</v>
      </c>
      <c r="O494" s="7">
        <f t="shared" si="70"/>
        <v>0</v>
      </c>
      <c r="R494" s="7"/>
      <c r="S494" s="47">
        <f t="shared" si="71"/>
        <v>2.488</v>
      </c>
      <c r="T494" s="47">
        <f t="shared" si="72"/>
        <v>2.488</v>
      </c>
      <c r="U494" s="47">
        <f t="shared" si="73"/>
        <v>600.29</v>
      </c>
      <c r="V494" s="47">
        <f t="shared" si="74"/>
        <v>488.42</v>
      </c>
      <c r="W494" s="11"/>
    </row>
    <row r="495" spans="1:23" x14ac:dyDescent="0.45">
      <c r="A495" t="s">
        <v>500</v>
      </c>
      <c r="B495">
        <v>311.25</v>
      </c>
      <c r="D495" s="9" t="str">
        <f>VartojimasGamyba!J491</f>
        <v>2023-09-21-09</v>
      </c>
      <c r="E495" s="8">
        <f>VartojimasGamyba!G491</f>
        <v>0</v>
      </c>
      <c r="F495" s="11"/>
      <c r="G495" s="7">
        <f t="shared" si="76"/>
        <v>4.1599999999999984</v>
      </c>
      <c r="H495" s="7">
        <v>0</v>
      </c>
      <c r="I495" s="7">
        <v>0</v>
      </c>
      <c r="J495" s="7">
        <v>2.8809999999999998</v>
      </c>
      <c r="L495" s="7">
        <f>VartojimasGamyba!H491</f>
        <v>2.8809999999999998</v>
      </c>
      <c r="M495" s="15">
        <f t="shared" si="68"/>
        <v>0</v>
      </c>
      <c r="N495" s="7">
        <f t="shared" si="69"/>
        <v>-863.34926999999993</v>
      </c>
      <c r="O495" s="7">
        <f t="shared" si="70"/>
        <v>0</v>
      </c>
      <c r="R495" s="7"/>
      <c r="S495" s="47">
        <f t="shared" si="71"/>
        <v>2.8809999999999998</v>
      </c>
      <c r="T495" s="47">
        <f t="shared" si="72"/>
        <v>2.8809999999999998</v>
      </c>
      <c r="U495" s="47">
        <f t="shared" si="73"/>
        <v>411.54</v>
      </c>
      <c r="V495" s="47">
        <f t="shared" si="74"/>
        <v>299.67</v>
      </c>
      <c r="W495" s="11"/>
    </row>
    <row r="496" spans="1:23" x14ac:dyDescent="0.45">
      <c r="A496" t="s">
        <v>501</v>
      </c>
      <c r="B496">
        <v>150.02000000000001</v>
      </c>
      <c r="D496" s="9" t="str">
        <f>VartojimasGamyba!J492</f>
        <v>2023-09-21-10</v>
      </c>
      <c r="E496" s="8">
        <f>VartojimasGamyba!G492</f>
        <v>0</v>
      </c>
      <c r="F496" s="11"/>
      <c r="G496" s="7">
        <f t="shared" si="76"/>
        <v>4.1599999999999984</v>
      </c>
      <c r="H496" s="7">
        <v>0</v>
      </c>
      <c r="I496" s="7">
        <v>0</v>
      </c>
      <c r="J496" s="7">
        <v>3.08</v>
      </c>
      <c r="L496" s="7">
        <f>VartojimasGamyba!H492</f>
        <v>3.08</v>
      </c>
      <c r="M496" s="15">
        <f t="shared" si="68"/>
        <v>0</v>
      </c>
      <c r="N496" s="7">
        <f t="shared" si="69"/>
        <v>-426.39519999999999</v>
      </c>
      <c r="O496" s="7">
        <f t="shared" si="70"/>
        <v>0</v>
      </c>
      <c r="R496" s="7"/>
      <c r="S496" s="47">
        <f t="shared" si="71"/>
        <v>3.08</v>
      </c>
      <c r="T496" s="47">
        <f t="shared" si="72"/>
        <v>3.08</v>
      </c>
      <c r="U496" s="47">
        <f t="shared" si="73"/>
        <v>250.31</v>
      </c>
      <c r="V496" s="47">
        <f t="shared" si="74"/>
        <v>138.44</v>
      </c>
      <c r="W496" s="11"/>
    </row>
    <row r="497" spans="1:23" x14ac:dyDescent="0.45">
      <c r="A497" t="s">
        <v>502</v>
      </c>
      <c r="B497">
        <v>93.15</v>
      </c>
      <c r="D497" s="9" t="str">
        <f>VartojimasGamyba!J493</f>
        <v>2023-09-21-11</v>
      </c>
      <c r="E497" s="8">
        <f>VartojimasGamyba!G493</f>
        <v>4.2999999999999997E-2</v>
      </c>
      <c r="F497" s="11"/>
      <c r="G497" s="7">
        <f t="shared" si="76"/>
        <v>4.1599999999999984</v>
      </c>
      <c r="H497" s="7">
        <v>0</v>
      </c>
      <c r="I497" s="7">
        <v>0</v>
      </c>
      <c r="J497" s="7">
        <v>2.637</v>
      </c>
      <c r="L497" s="7">
        <f>VartojimasGamyba!H493</f>
        <v>2.68</v>
      </c>
      <c r="M497" s="15">
        <f t="shared" si="68"/>
        <v>0</v>
      </c>
      <c r="N497" s="7">
        <f t="shared" si="69"/>
        <v>-215.10009000000002</v>
      </c>
      <c r="O497" s="7">
        <f t="shared" si="70"/>
        <v>0</v>
      </c>
      <c r="R497" s="7"/>
      <c r="S497" s="47">
        <f t="shared" si="71"/>
        <v>2.637</v>
      </c>
      <c r="T497" s="47">
        <f t="shared" si="72"/>
        <v>2.637</v>
      </c>
      <c r="U497" s="47">
        <f t="shared" si="73"/>
        <v>193.44</v>
      </c>
      <c r="V497" s="47">
        <f t="shared" si="74"/>
        <v>81.570000000000007</v>
      </c>
      <c r="W497" s="11"/>
    </row>
    <row r="498" spans="1:23" x14ac:dyDescent="0.45">
      <c r="A498" t="s">
        <v>503</v>
      </c>
      <c r="B498">
        <v>78.84</v>
      </c>
      <c r="D498" s="9" t="str">
        <f>VartojimasGamyba!J494</f>
        <v>2023-09-21-12</v>
      </c>
      <c r="E498" s="8">
        <f>VartojimasGamyba!G494</f>
        <v>0</v>
      </c>
      <c r="F498" s="11"/>
      <c r="G498" s="7">
        <f t="shared" si="76"/>
        <v>4.8653333333333331</v>
      </c>
      <c r="H498" s="7">
        <v>0.70533333333333492</v>
      </c>
      <c r="I498" s="7">
        <v>0</v>
      </c>
      <c r="J498" s="7">
        <v>1.7376666666666651</v>
      </c>
      <c r="L498" s="7">
        <f>VartojimasGamyba!H494</f>
        <v>2.4430000000000001</v>
      </c>
      <c r="M498" s="15">
        <f t="shared" si="68"/>
        <v>0</v>
      </c>
      <c r="N498" s="7">
        <f t="shared" si="69"/>
        <v>-116.8754599999999</v>
      </c>
      <c r="O498" s="7">
        <f t="shared" si="70"/>
        <v>0</v>
      </c>
      <c r="R498" s="7"/>
      <c r="S498" s="47">
        <f t="shared" si="71"/>
        <v>2.4430000000000001</v>
      </c>
      <c r="T498" s="47">
        <f t="shared" si="72"/>
        <v>2.4430000000000001</v>
      </c>
      <c r="U498" s="47">
        <f t="shared" si="73"/>
        <v>179.13</v>
      </c>
      <c r="V498" s="47">
        <f t="shared" si="74"/>
        <v>67.260000000000005</v>
      </c>
      <c r="W498" s="11"/>
    </row>
    <row r="499" spans="1:23" x14ac:dyDescent="0.45">
      <c r="A499" t="s">
        <v>504</v>
      </c>
      <c r="B499">
        <v>75.19</v>
      </c>
      <c r="D499" s="9" t="str">
        <f>VartojimasGamyba!J495</f>
        <v>2023-09-21-13</v>
      </c>
      <c r="E499" s="8">
        <f>VartojimasGamyba!G495</f>
        <v>0</v>
      </c>
      <c r="F499" s="11"/>
      <c r="G499" s="7">
        <f t="shared" si="76"/>
        <v>6.4703333333333326</v>
      </c>
      <c r="H499" s="7">
        <v>1.605</v>
      </c>
      <c r="I499" s="7">
        <v>0</v>
      </c>
      <c r="J499" s="7">
        <v>0</v>
      </c>
      <c r="L499" s="7">
        <f>VartojimasGamyba!H495</f>
        <v>1.605</v>
      </c>
      <c r="M499" s="15">
        <f t="shared" si="68"/>
        <v>0</v>
      </c>
      <c r="N499" s="7">
        <f t="shared" si="69"/>
        <v>0</v>
      </c>
      <c r="O499" s="7">
        <f t="shared" si="70"/>
        <v>0</v>
      </c>
      <c r="R499" s="7"/>
      <c r="S499" s="47">
        <f t="shared" si="71"/>
        <v>1.605</v>
      </c>
      <c r="T499" s="47">
        <f t="shared" si="72"/>
        <v>1.605</v>
      </c>
      <c r="U499" s="47">
        <f t="shared" si="73"/>
        <v>175.48000000000002</v>
      </c>
      <c r="V499" s="47">
        <f t="shared" si="74"/>
        <v>63.61</v>
      </c>
      <c r="W499" s="11"/>
    </row>
    <row r="500" spans="1:23" x14ac:dyDescent="0.45">
      <c r="A500" t="s">
        <v>505</v>
      </c>
      <c r="B500">
        <v>74.22</v>
      </c>
      <c r="D500" s="9" t="str">
        <f>VartojimasGamyba!J496</f>
        <v>2023-09-21-14</v>
      </c>
      <c r="E500" s="8">
        <f>VartojimasGamyba!G496</f>
        <v>0</v>
      </c>
      <c r="F500" s="11"/>
      <c r="G500" s="7">
        <f t="shared" si="76"/>
        <v>7.4333333333333327</v>
      </c>
      <c r="H500" s="7">
        <v>0.96299999999999997</v>
      </c>
      <c r="I500" s="7">
        <v>0</v>
      </c>
      <c r="J500" s="7">
        <v>0</v>
      </c>
      <c r="L500" s="7">
        <f>VartojimasGamyba!H496</f>
        <v>0.96299999999999997</v>
      </c>
      <c r="M500" s="15">
        <f t="shared" si="68"/>
        <v>0</v>
      </c>
      <c r="N500" s="7">
        <f t="shared" si="69"/>
        <v>0</v>
      </c>
      <c r="O500" s="7">
        <f t="shared" si="70"/>
        <v>0</v>
      </c>
      <c r="R500" s="7"/>
      <c r="S500" s="47">
        <f t="shared" si="71"/>
        <v>0.96299999999999997</v>
      </c>
      <c r="T500" s="47">
        <f t="shared" si="72"/>
        <v>0.96299999999999997</v>
      </c>
      <c r="U500" s="47">
        <f t="shared" si="73"/>
        <v>174.51</v>
      </c>
      <c r="V500" s="47">
        <f t="shared" si="74"/>
        <v>62.64</v>
      </c>
      <c r="W500" s="11"/>
    </row>
    <row r="501" spans="1:23" x14ac:dyDescent="0.45">
      <c r="A501" t="s">
        <v>506</v>
      </c>
      <c r="B501">
        <v>82.41</v>
      </c>
      <c r="D501" s="9" t="str">
        <f>VartojimasGamyba!J497</f>
        <v>2023-09-21-15</v>
      </c>
      <c r="E501" s="8">
        <f>VartojimasGamyba!G497</f>
        <v>0.36399999999999999</v>
      </c>
      <c r="F501" s="11"/>
      <c r="G501" s="7">
        <f t="shared" si="76"/>
        <v>7.3311111111111105</v>
      </c>
      <c r="H501" s="7">
        <v>0</v>
      </c>
      <c r="I501" s="7">
        <v>0.1022222222222222</v>
      </c>
      <c r="J501" s="7">
        <v>0</v>
      </c>
      <c r="L501" s="7">
        <f>VartojimasGamyba!H497</f>
        <v>0.27200000000000002</v>
      </c>
      <c r="M501" s="15">
        <f t="shared" si="68"/>
        <v>0</v>
      </c>
      <c r="N501" s="7">
        <f t="shared" si="69"/>
        <v>0</v>
      </c>
      <c r="O501" s="7">
        <f t="shared" si="70"/>
        <v>0</v>
      </c>
      <c r="R501" s="7"/>
      <c r="S501" s="47">
        <f t="shared" si="71"/>
        <v>0</v>
      </c>
      <c r="T501" s="47">
        <f t="shared" si="72"/>
        <v>0</v>
      </c>
      <c r="U501" s="47">
        <f t="shared" si="73"/>
        <v>182.7</v>
      </c>
      <c r="V501" s="47">
        <f t="shared" si="74"/>
        <v>70.83</v>
      </c>
      <c r="W501" s="11"/>
    </row>
    <row r="502" spans="1:23" x14ac:dyDescent="0.45">
      <c r="A502" t="s">
        <v>507</v>
      </c>
      <c r="B502">
        <v>150.01</v>
      </c>
      <c r="D502" s="9" t="str">
        <f>VartojimasGamyba!J498</f>
        <v>2023-09-21-16</v>
      </c>
      <c r="E502" s="8">
        <f>VartojimasGamyba!G498</f>
        <v>0.214</v>
      </c>
      <c r="F502" s="11"/>
      <c r="G502" s="7">
        <f t="shared" si="76"/>
        <v>7.1</v>
      </c>
      <c r="H502" s="7">
        <v>0</v>
      </c>
      <c r="I502" s="7">
        <v>0.23111111111111082</v>
      </c>
      <c r="J502" s="7">
        <v>0</v>
      </c>
      <c r="L502" s="7">
        <f>VartojimasGamyba!H498</f>
        <v>6.0000000000000001E-3</v>
      </c>
      <c r="M502" s="15">
        <f t="shared" si="68"/>
        <v>2.5500435096859064E-16</v>
      </c>
      <c r="N502" s="7">
        <f t="shared" si="69"/>
        <v>6.3827589047438235E-14</v>
      </c>
      <c r="O502" s="7">
        <f t="shared" si="70"/>
        <v>6.3827589047438235E-14</v>
      </c>
      <c r="R502" s="7"/>
      <c r="S502" s="47">
        <f t="shared" si="71"/>
        <v>2.5500435096859064E-16</v>
      </c>
      <c r="T502" s="47">
        <f t="shared" si="72"/>
        <v>0</v>
      </c>
      <c r="U502" s="47">
        <f t="shared" si="73"/>
        <v>250.3</v>
      </c>
      <c r="V502" s="47">
        <f t="shared" si="74"/>
        <v>138.42999999999998</v>
      </c>
      <c r="W502" s="11"/>
    </row>
    <row r="503" spans="1:23" x14ac:dyDescent="0.45">
      <c r="A503" t="s">
        <v>508</v>
      </c>
      <c r="B503">
        <v>150.09</v>
      </c>
      <c r="D503" s="9" t="str">
        <f>VartojimasGamyba!J499</f>
        <v>2023-09-21-17</v>
      </c>
      <c r="E503" s="8">
        <f>VartojimasGamyba!G499</f>
        <v>0.32900000000000001</v>
      </c>
      <c r="F503" s="11"/>
      <c r="G503" s="7">
        <f t="shared" si="76"/>
        <v>6.7344444444444438</v>
      </c>
      <c r="H503" s="7">
        <v>0</v>
      </c>
      <c r="I503" s="7">
        <v>0.36555555555555558</v>
      </c>
      <c r="J503" s="7">
        <v>0</v>
      </c>
      <c r="L503" s="7">
        <f>VartojimasGamyba!H499</f>
        <v>0</v>
      </c>
      <c r="M503" s="15">
        <f t="shared" si="68"/>
        <v>0</v>
      </c>
      <c r="N503" s="7">
        <f t="shared" si="69"/>
        <v>0</v>
      </c>
      <c r="O503" s="7">
        <f t="shared" si="70"/>
        <v>0</v>
      </c>
      <c r="R503" s="7"/>
      <c r="S503" s="47">
        <f t="shared" si="71"/>
        <v>0</v>
      </c>
      <c r="T503" s="47">
        <f t="shared" si="72"/>
        <v>0</v>
      </c>
      <c r="U503" s="47">
        <f t="shared" si="73"/>
        <v>250.38</v>
      </c>
      <c r="V503" s="47">
        <f t="shared" si="74"/>
        <v>138.51</v>
      </c>
      <c r="W503" s="11"/>
    </row>
    <row r="504" spans="1:23" x14ac:dyDescent="0.45">
      <c r="A504" t="s">
        <v>509</v>
      </c>
      <c r="B504">
        <v>400.04</v>
      </c>
      <c r="D504" s="9" t="str">
        <f>VartojimasGamyba!J500</f>
        <v>2023-09-21-18</v>
      </c>
      <c r="E504" s="8">
        <f>VartojimasGamyba!G500</f>
        <v>0.28399999999999997</v>
      </c>
      <c r="F504" s="11"/>
      <c r="G504" s="7">
        <f t="shared" si="76"/>
        <v>6.4188888888888886</v>
      </c>
      <c r="H504" s="7">
        <v>0</v>
      </c>
      <c r="I504" s="7">
        <v>0.31555555555555553</v>
      </c>
      <c r="J504" s="7">
        <v>0</v>
      </c>
      <c r="L504" s="7">
        <f>VartojimasGamyba!H500</f>
        <v>0</v>
      </c>
      <c r="M504" s="15">
        <f t="shared" si="68"/>
        <v>0</v>
      </c>
      <c r="N504" s="7">
        <f t="shared" si="69"/>
        <v>0</v>
      </c>
      <c r="O504" s="7">
        <f t="shared" si="70"/>
        <v>0</v>
      </c>
      <c r="R504" s="7"/>
      <c r="S504" s="47">
        <f t="shared" si="71"/>
        <v>0</v>
      </c>
      <c r="T504" s="47">
        <f t="shared" si="72"/>
        <v>0</v>
      </c>
      <c r="U504" s="47">
        <f t="shared" si="73"/>
        <v>500.33000000000004</v>
      </c>
      <c r="V504" s="47">
        <f t="shared" si="74"/>
        <v>388.46000000000004</v>
      </c>
      <c r="W504" s="11"/>
    </row>
    <row r="505" spans="1:23" x14ac:dyDescent="0.45">
      <c r="A505" t="s">
        <v>510</v>
      </c>
      <c r="B505">
        <v>188.07</v>
      </c>
      <c r="D505" s="9" t="str">
        <f>VartojimasGamyba!J501</f>
        <v>2023-09-21-19</v>
      </c>
      <c r="E505" s="8">
        <f>VartojimasGamyba!G501</f>
        <v>0.22800000000000001</v>
      </c>
      <c r="F505" s="11"/>
      <c r="G505" s="7">
        <f t="shared" si="76"/>
        <v>6.1655555555555557</v>
      </c>
      <c r="H505" s="7">
        <v>0</v>
      </c>
      <c r="I505" s="7">
        <v>0.25333333333333335</v>
      </c>
      <c r="J505" s="7">
        <v>0</v>
      </c>
      <c r="L505" s="7">
        <f>VartojimasGamyba!H501</f>
        <v>0</v>
      </c>
      <c r="M505" s="15">
        <f t="shared" si="68"/>
        <v>-2.7755575615628914E-17</v>
      </c>
      <c r="N505" s="7">
        <f t="shared" si="69"/>
        <v>-8.0035977845227539E-15</v>
      </c>
      <c r="O505" s="7">
        <f t="shared" si="70"/>
        <v>-8.0035977845227539E-15</v>
      </c>
      <c r="R505" s="7"/>
      <c r="S505" s="47">
        <f t="shared" si="71"/>
        <v>-2.7755575615628914E-17</v>
      </c>
      <c r="T505" s="47">
        <f t="shared" si="72"/>
        <v>0</v>
      </c>
      <c r="U505" s="47">
        <f t="shared" si="73"/>
        <v>288.36</v>
      </c>
      <c r="V505" s="47">
        <f t="shared" si="74"/>
        <v>176.48999999999998</v>
      </c>
      <c r="W505" s="11"/>
    </row>
    <row r="506" spans="1:23" x14ac:dyDescent="0.45">
      <c r="A506" t="s">
        <v>511</v>
      </c>
      <c r="B506">
        <v>266.77</v>
      </c>
      <c r="D506" s="9" t="str">
        <f>VartojimasGamyba!J502</f>
        <v>2023-09-21-20</v>
      </c>
      <c r="E506" s="8">
        <f>VartojimasGamyba!G502</f>
        <v>0.23400000000000001</v>
      </c>
      <c r="F506" s="11"/>
      <c r="G506" s="7">
        <f t="shared" si="76"/>
        <v>5.9055555555555559</v>
      </c>
      <c r="H506" s="7">
        <v>0</v>
      </c>
      <c r="I506" s="7">
        <v>0.26</v>
      </c>
      <c r="J506" s="7">
        <v>0</v>
      </c>
      <c r="L506" s="7">
        <f>VartojimasGamyba!H502</f>
        <v>0</v>
      </c>
      <c r="M506" s="15">
        <f t="shared" si="68"/>
        <v>0</v>
      </c>
      <c r="N506" s="7">
        <f t="shared" si="69"/>
        <v>0</v>
      </c>
      <c r="O506" s="7">
        <f t="shared" si="70"/>
        <v>0</v>
      </c>
      <c r="P506" s="7" t="s">
        <v>8873</v>
      </c>
      <c r="R506" s="7"/>
      <c r="S506" s="47">
        <f t="shared" si="71"/>
        <v>0</v>
      </c>
      <c r="T506" s="47">
        <f t="shared" si="72"/>
        <v>0</v>
      </c>
      <c r="U506" s="47">
        <f t="shared" si="73"/>
        <v>367.06</v>
      </c>
      <c r="V506" s="47">
        <f t="shared" si="74"/>
        <v>255.18999999999997</v>
      </c>
      <c r="W506" s="11"/>
    </row>
    <row r="507" spans="1:23" x14ac:dyDescent="0.45">
      <c r="A507" t="s">
        <v>512</v>
      </c>
      <c r="B507">
        <v>151.63</v>
      </c>
      <c r="D507" s="9" t="str">
        <f>VartojimasGamyba!J503</f>
        <v>2023-09-21-21</v>
      </c>
      <c r="E507" s="8">
        <f>VartojimasGamyba!G503</f>
        <v>0.192</v>
      </c>
      <c r="F507" s="11"/>
      <c r="G507" s="7">
        <f t="shared" si="76"/>
        <v>5.692222222222223</v>
      </c>
      <c r="H507" s="7">
        <v>0</v>
      </c>
      <c r="I507" s="7">
        <v>0.21333333333333335</v>
      </c>
      <c r="J507" s="7">
        <v>0</v>
      </c>
      <c r="L507" s="7">
        <f>VartojimasGamyba!H503</f>
        <v>0</v>
      </c>
      <c r="M507" s="15">
        <f t="shared" si="68"/>
        <v>0</v>
      </c>
      <c r="N507" s="7">
        <f t="shared" si="69"/>
        <v>0</v>
      </c>
      <c r="O507" s="7">
        <f t="shared" si="70"/>
        <v>0</v>
      </c>
      <c r="P507" s="7">
        <f>SUM(N486:N509)</f>
        <v>-3155.4601299999995</v>
      </c>
      <c r="R507" s="7"/>
      <c r="S507" s="47">
        <f t="shared" si="71"/>
        <v>0</v>
      </c>
      <c r="T507" s="47">
        <f t="shared" si="72"/>
        <v>0</v>
      </c>
      <c r="U507" s="47">
        <f t="shared" si="73"/>
        <v>251.92000000000002</v>
      </c>
      <c r="V507" s="47">
        <f t="shared" si="74"/>
        <v>140.04999999999998</v>
      </c>
      <c r="W507" s="11"/>
    </row>
    <row r="508" spans="1:23" x14ac:dyDescent="0.45">
      <c r="A508" t="s">
        <v>513</v>
      </c>
      <c r="B508">
        <v>114.8</v>
      </c>
      <c r="D508" s="9" t="str">
        <f>VartojimasGamyba!J504</f>
        <v>2023-09-21-22</v>
      </c>
      <c r="E508" s="8">
        <f>VartojimasGamyba!G504</f>
        <v>0.32600000000000001</v>
      </c>
      <c r="F508" s="11"/>
      <c r="G508" s="7">
        <f t="shared" si="76"/>
        <v>5.330000000000001</v>
      </c>
      <c r="H508" s="7">
        <v>0</v>
      </c>
      <c r="I508" s="7">
        <v>0.36222222222222228</v>
      </c>
      <c r="J508" s="7">
        <v>0</v>
      </c>
      <c r="L508" s="7">
        <f>VartojimasGamyba!H504</f>
        <v>0</v>
      </c>
      <c r="M508" s="15">
        <f t="shared" si="68"/>
        <v>-5.5511151231257827E-17</v>
      </c>
      <c r="N508" s="7">
        <f t="shared" si="69"/>
        <v>-1.1939893518331246E-14</v>
      </c>
      <c r="O508" s="7">
        <f t="shared" si="70"/>
        <v>-1.1939893518331246E-14</v>
      </c>
      <c r="P508" s="7" t="s">
        <v>8872</v>
      </c>
      <c r="R508" s="7"/>
      <c r="S508" s="47">
        <f t="shared" si="71"/>
        <v>-5.5511151231257827E-17</v>
      </c>
      <c r="T508" s="47">
        <f t="shared" si="72"/>
        <v>0</v>
      </c>
      <c r="U508" s="47">
        <f t="shared" si="73"/>
        <v>215.09</v>
      </c>
      <c r="V508" s="47">
        <f t="shared" si="74"/>
        <v>103.22</v>
      </c>
      <c r="W508" s="11"/>
    </row>
    <row r="509" spans="1:23" x14ac:dyDescent="0.45">
      <c r="A509" t="s">
        <v>514</v>
      </c>
      <c r="B509">
        <v>100.1</v>
      </c>
      <c r="D509" s="9" t="str">
        <f>VartojimasGamyba!J505</f>
        <v>2023-09-21-23</v>
      </c>
      <c r="E509" s="8">
        <f>VartojimasGamyba!G505</f>
        <v>0.29699999999999999</v>
      </c>
      <c r="F509" s="11"/>
      <c r="G509" s="7">
        <f t="shared" si="76"/>
        <v>5.0000000000000009</v>
      </c>
      <c r="H509" s="7">
        <v>0</v>
      </c>
      <c r="I509" s="7">
        <v>0.33</v>
      </c>
      <c r="J509" s="7">
        <v>0</v>
      </c>
      <c r="L509" s="7">
        <f>VartojimasGamyba!H505</f>
        <v>0</v>
      </c>
      <c r="M509" s="15">
        <f t="shared" si="68"/>
        <v>-5.5511151231257827E-17</v>
      </c>
      <c r="N509" s="7">
        <f t="shared" si="69"/>
        <v>-1.1123879595231755E-14</v>
      </c>
      <c r="O509" s="7">
        <f t="shared" si="70"/>
        <v>-1.1123879595231755E-14</v>
      </c>
      <c r="P509" s="7">
        <f>SUM(O486:O509)</f>
        <v>2.591657791151114E-14</v>
      </c>
      <c r="Q509" s="7">
        <f>SUMPRODUCT(B486:B509,E486:E509)+SUM(E486:E509)*$Z$21-SUMPRODUCT(B486:B509,L486:L509)+SUM(L486:L509)*ABS($Z$20)</f>
        <v>-2517.9591100000002</v>
      </c>
      <c r="R509" s="7"/>
      <c r="S509" s="47">
        <f t="shared" si="71"/>
        <v>-5.5511151231257827E-17</v>
      </c>
      <c r="T509" s="47">
        <f t="shared" si="72"/>
        <v>0</v>
      </c>
      <c r="U509" s="47">
        <f t="shared" si="73"/>
        <v>200.39</v>
      </c>
      <c r="V509" s="47">
        <f t="shared" si="74"/>
        <v>88.52</v>
      </c>
      <c r="W509" s="11">
        <f>IF(P509&lt;&gt;Q509,1,0)</f>
        <v>1</v>
      </c>
    </row>
    <row r="510" spans="1:23" x14ac:dyDescent="0.45">
      <c r="A510" t="s">
        <v>515</v>
      </c>
      <c r="B510">
        <v>94.75</v>
      </c>
      <c r="D510" s="1" t="str">
        <f>VartojimasGamyba!J506</f>
        <v>2023-09-22-00</v>
      </c>
      <c r="E510" s="7">
        <f>VartojimasGamyba!G506</f>
        <v>0.10299999999999999</v>
      </c>
      <c r="F510" s="11"/>
      <c r="G510" s="12">
        <f>G509+H510-I510</f>
        <v>4.8855555555555554</v>
      </c>
      <c r="H510" s="12">
        <v>0</v>
      </c>
      <c r="I510" s="12">
        <v>0.11444444444444533</v>
      </c>
      <c r="J510" s="12">
        <v>0</v>
      </c>
      <c r="K510" s="12"/>
      <c r="L510" s="12">
        <f>VartojimasGamyba!H506</f>
        <v>0</v>
      </c>
      <c r="M510" s="19">
        <f t="shared" si="68"/>
        <v>-8.0491169285323849E-16</v>
      </c>
      <c r="N510" s="7">
        <f t="shared" si="69"/>
        <v>-1.5698997657409566E-13</v>
      </c>
      <c r="O510" s="7">
        <f t="shared" si="70"/>
        <v>-1.5698997657409566E-13</v>
      </c>
      <c r="R510" s="20" t="s">
        <v>8783</v>
      </c>
      <c r="S510" s="47">
        <f t="shared" si="71"/>
        <v>-8.0491169285323849E-16</v>
      </c>
      <c r="T510" s="47">
        <f t="shared" si="72"/>
        <v>0</v>
      </c>
      <c r="U510" s="47">
        <f t="shared" si="73"/>
        <v>195.04000000000002</v>
      </c>
      <c r="V510" s="47">
        <f t="shared" si="74"/>
        <v>83.17</v>
      </c>
      <c r="W510" s="11"/>
    </row>
    <row r="511" spans="1:23" x14ac:dyDescent="0.45">
      <c r="A511" t="s">
        <v>516</v>
      </c>
      <c r="B511">
        <v>88.31</v>
      </c>
      <c r="D511" s="1" t="str">
        <f>VartojimasGamyba!J507</f>
        <v>2023-09-22-01</v>
      </c>
      <c r="E511" s="7">
        <f>VartojimasGamyba!G507</f>
        <v>0.20699999999999999</v>
      </c>
      <c r="F511" s="11"/>
      <c r="G511" s="12">
        <f t="shared" ref="G511:G533" si="77">G510+H511-I511</f>
        <v>4.655555555555555</v>
      </c>
      <c r="H511" s="12">
        <v>0</v>
      </c>
      <c r="I511" s="12">
        <v>0.22999999999999998</v>
      </c>
      <c r="J511" s="12">
        <v>0</v>
      </c>
      <c r="K511" s="12"/>
      <c r="L511" s="12">
        <f>VartojimasGamyba!H507</f>
        <v>0</v>
      </c>
      <c r="M511" s="19">
        <f t="shared" si="68"/>
        <v>0</v>
      </c>
      <c r="N511" s="7">
        <f t="shared" si="69"/>
        <v>0</v>
      </c>
      <c r="O511" s="7">
        <f t="shared" si="70"/>
        <v>0</v>
      </c>
      <c r="R511" s="7"/>
      <c r="S511" s="47">
        <f t="shared" si="71"/>
        <v>0</v>
      </c>
      <c r="T511" s="47">
        <f t="shared" si="72"/>
        <v>0</v>
      </c>
      <c r="U511" s="47">
        <f t="shared" si="73"/>
        <v>188.60000000000002</v>
      </c>
      <c r="V511" s="47">
        <f t="shared" si="74"/>
        <v>76.73</v>
      </c>
      <c r="W511" s="11"/>
    </row>
    <row r="512" spans="1:23" x14ac:dyDescent="0.45">
      <c r="A512" t="s">
        <v>517</v>
      </c>
      <c r="B512">
        <v>87.16</v>
      </c>
      <c r="D512" s="1" t="str">
        <f>VartojimasGamyba!J508</f>
        <v>2023-09-22-02</v>
      </c>
      <c r="E512" s="7">
        <f>VartojimasGamyba!G508</f>
        <v>0.34300000000000003</v>
      </c>
      <c r="F512" s="11"/>
      <c r="G512" s="12">
        <f t="shared" si="77"/>
        <v>4.2744444444444438</v>
      </c>
      <c r="H512" s="12">
        <v>0</v>
      </c>
      <c r="I512" s="12">
        <v>0.38111111111111118</v>
      </c>
      <c r="J512" s="12">
        <v>0</v>
      </c>
      <c r="K512" s="12"/>
      <c r="L512" s="12">
        <f>VartojimasGamyba!H508</f>
        <v>0</v>
      </c>
      <c r="M512" s="19">
        <f t="shared" si="68"/>
        <v>-5.5511151231257827E-17</v>
      </c>
      <c r="N512" s="7">
        <f t="shared" si="69"/>
        <v>-1.0405565298299279E-14</v>
      </c>
      <c r="O512" s="7">
        <f t="shared" si="70"/>
        <v>-1.0405565298299279E-14</v>
      </c>
      <c r="R512" s="7"/>
      <c r="S512" s="47">
        <f t="shared" si="71"/>
        <v>-5.5511151231257827E-17</v>
      </c>
      <c r="T512" s="47">
        <f t="shared" si="72"/>
        <v>0</v>
      </c>
      <c r="U512" s="47">
        <f t="shared" si="73"/>
        <v>187.45</v>
      </c>
      <c r="V512" s="47">
        <f t="shared" si="74"/>
        <v>75.58</v>
      </c>
      <c r="W512" s="11"/>
    </row>
    <row r="513" spans="1:23" x14ac:dyDescent="0.45">
      <c r="A513" t="s">
        <v>518</v>
      </c>
      <c r="B513">
        <v>85.61</v>
      </c>
      <c r="D513" s="1" t="str">
        <f>VartojimasGamyba!J509</f>
        <v>2023-09-22-03</v>
      </c>
      <c r="E513" s="7">
        <f>VartojimasGamyba!G509</f>
        <v>0.122</v>
      </c>
      <c r="F513" s="11"/>
      <c r="G513" s="12">
        <f t="shared" si="77"/>
        <v>4.1388888888888884</v>
      </c>
      <c r="H513" s="12">
        <v>0</v>
      </c>
      <c r="I513" s="12">
        <v>0.13555555555555557</v>
      </c>
      <c r="J513" s="12">
        <v>0</v>
      </c>
      <c r="K513" s="12"/>
      <c r="L513" s="12">
        <f>VartojimasGamyba!H509</f>
        <v>0</v>
      </c>
      <c r="M513" s="19">
        <f t="shared" si="68"/>
        <v>-1.3877787807814457E-17</v>
      </c>
      <c r="N513" s="7">
        <f t="shared" si="69"/>
        <v>-2.5798807534727076E-15</v>
      </c>
      <c r="O513" s="7">
        <f t="shared" si="70"/>
        <v>-2.5798807534727076E-15</v>
      </c>
      <c r="R513" s="7"/>
      <c r="S513" s="47">
        <f t="shared" si="71"/>
        <v>-1.3877787807814457E-17</v>
      </c>
      <c r="T513" s="47">
        <f t="shared" si="72"/>
        <v>0</v>
      </c>
      <c r="U513" s="47">
        <f t="shared" si="73"/>
        <v>185.9</v>
      </c>
      <c r="V513" s="47">
        <f t="shared" si="74"/>
        <v>74.03</v>
      </c>
      <c r="W513" s="11"/>
    </row>
    <row r="514" spans="1:23" x14ac:dyDescent="0.45">
      <c r="A514" t="s">
        <v>519</v>
      </c>
      <c r="B514">
        <v>84.29</v>
      </c>
      <c r="D514" s="1" t="str">
        <f>VartojimasGamyba!J510</f>
        <v>2023-09-22-04</v>
      </c>
      <c r="E514" s="7">
        <f>VartojimasGamyba!G510</f>
        <v>0.222</v>
      </c>
      <c r="F514" s="11"/>
      <c r="G514" s="12">
        <f t="shared" si="77"/>
        <v>3.8999999999999995</v>
      </c>
      <c r="H514" s="12">
        <v>0</v>
      </c>
      <c r="I514" s="12">
        <v>0.23888888888888885</v>
      </c>
      <c r="J514" s="12">
        <v>0</v>
      </c>
      <c r="K514" s="12"/>
      <c r="L514" s="12">
        <f>VartojimasGamyba!H510</f>
        <v>7.0000000000000001E-3</v>
      </c>
      <c r="M514" s="19">
        <f t="shared" si="68"/>
        <v>3.3827107781547738E-17</v>
      </c>
      <c r="N514" s="7">
        <f t="shared" si="69"/>
        <v>6.2438075543180822E-15</v>
      </c>
      <c r="O514" s="7">
        <f t="shared" si="70"/>
        <v>6.2438075543180822E-15</v>
      </c>
      <c r="R514" s="7"/>
      <c r="S514" s="47">
        <f t="shared" si="71"/>
        <v>3.3827107781547738E-17</v>
      </c>
      <c r="T514" s="47">
        <f t="shared" si="72"/>
        <v>0</v>
      </c>
      <c r="U514" s="47">
        <f t="shared" si="73"/>
        <v>184.58</v>
      </c>
      <c r="V514" s="47">
        <f t="shared" si="74"/>
        <v>72.710000000000008</v>
      </c>
      <c r="W514" s="11"/>
    </row>
    <row r="515" spans="1:23" x14ac:dyDescent="0.45">
      <c r="A515" t="s">
        <v>520</v>
      </c>
      <c r="B515">
        <v>85.19</v>
      </c>
      <c r="D515" s="1" t="str">
        <f>VartojimasGamyba!J511</f>
        <v>2023-09-22-05</v>
      </c>
      <c r="E515" s="7">
        <f>VartojimasGamyba!G511</f>
        <v>9.2999999999999999E-2</v>
      </c>
      <c r="F515" s="11"/>
      <c r="G515" s="12">
        <f t="shared" si="77"/>
        <v>4.0549999999999997</v>
      </c>
      <c r="H515" s="12">
        <v>0.155</v>
      </c>
      <c r="I515" s="12">
        <v>0</v>
      </c>
      <c r="J515" s="12">
        <v>0</v>
      </c>
      <c r="K515" s="12"/>
      <c r="L515" s="12">
        <f>VartojimasGamyba!H511</f>
        <v>0.248</v>
      </c>
      <c r="M515" s="19">
        <f t="shared" si="68"/>
        <v>0</v>
      </c>
      <c r="N515" s="7">
        <f t="shared" si="69"/>
        <v>0</v>
      </c>
      <c r="O515" s="7">
        <f t="shared" si="70"/>
        <v>0</v>
      </c>
      <c r="R515" s="7"/>
      <c r="S515" s="47">
        <f t="shared" si="71"/>
        <v>0.155</v>
      </c>
      <c r="T515" s="47">
        <f t="shared" si="72"/>
        <v>0.155</v>
      </c>
      <c r="U515" s="47">
        <f t="shared" si="73"/>
        <v>185.48000000000002</v>
      </c>
      <c r="V515" s="47">
        <f t="shared" si="74"/>
        <v>73.61</v>
      </c>
      <c r="W515" s="11"/>
    </row>
    <row r="516" spans="1:23" x14ac:dyDescent="0.45">
      <c r="A516" t="s">
        <v>521</v>
      </c>
      <c r="B516">
        <v>88.9</v>
      </c>
      <c r="D516" s="1" t="str">
        <f>VartojimasGamyba!J512</f>
        <v>2023-09-22-06</v>
      </c>
      <c r="E516" s="7">
        <f>VartojimasGamyba!G512</f>
        <v>0</v>
      </c>
      <c r="F516" s="11"/>
      <c r="G516" s="12">
        <f t="shared" si="77"/>
        <v>5.1499999999999995</v>
      </c>
      <c r="H516" s="12">
        <v>1.095</v>
      </c>
      <c r="I516" s="12">
        <v>0</v>
      </c>
      <c r="J516" s="12">
        <v>0</v>
      </c>
      <c r="K516" s="12"/>
      <c r="L516" s="12">
        <f>VartojimasGamyba!H512</f>
        <v>1.095</v>
      </c>
      <c r="M516" s="19">
        <f t="shared" si="68"/>
        <v>0</v>
      </c>
      <c r="N516" s="7">
        <f t="shared" si="69"/>
        <v>0</v>
      </c>
      <c r="O516" s="7">
        <f t="shared" si="70"/>
        <v>0</v>
      </c>
      <c r="R516" s="7"/>
      <c r="S516" s="47">
        <f t="shared" si="71"/>
        <v>1.095</v>
      </c>
      <c r="T516" s="47">
        <f t="shared" si="72"/>
        <v>1.095</v>
      </c>
      <c r="U516" s="47">
        <f t="shared" si="73"/>
        <v>189.19</v>
      </c>
      <c r="V516" s="47">
        <f t="shared" si="74"/>
        <v>77.320000000000007</v>
      </c>
      <c r="W516" s="11"/>
    </row>
    <row r="517" spans="1:23" x14ac:dyDescent="0.45">
      <c r="A517" t="s">
        <v>522</v>
      </c>
      <c r="B517">
        <v>108.4</v>
      </c>
      <c r="D517" s="1" t="str">
        <f>VartojimasGamyba!J513</f>
        <v>2023-09-22-07</v>
      </c>
      <c r="E517" s="7">
        <f>VartojimasGamyba!G513</f>
        <v>0</v>
      </c>
      <c r="F517" s="11"/>
      <c r="G517" s="12">
        <f t="shared" si="77"/>
        <v>5.1499999999999995</v>
      </c>
      <c r="H517" s="12">
        <v>2.2204460492503131E-16</v>
      </c>
      <c r="I517" s="12">
        <v>0</v>
      </c>
      <c r="J517" s="12">
        <v>1.754</v>
      </c>
      <c r="K517" s="12"/>
      <c r="L517" s="12">
        <f>VartojimasGamyba!H513</f>
        <v>1.754</v>
      </c>
      <c r="M517" s="19">
        <f t="shared" si="68"/>
        <v>0</v>
      </c>
      <c r="N517" s="7">
        <f t="shared" si="69"/>
        <v>-169.82228000000001</v>
      </c>
      <c r="O517" s="7">
        <f t="shared" si="70"/>
        <v>0</v>
      </c>
      <c r="R517" s="7"/>
      <c r="S517" s="47">
        <f t="shared" si="71"/>
        <v>1.754</v>
      </c>
      <c r="T517" s="47">
        <f t="shared" si="72"/>
        <v>1.754</v>
      </c>
      <c r="U517" s="47">
        <f t="shared" si="73"/>
        <v>208.69</v>
      </c>
      <c r="V517" s="47">
        <f t="shared" si="74"/>
        <v>96.820000000000007</v>
      </c>
      <c r="W517" s="11"/>
    </row>
    <row r="518" spans="1:23" x14ac:dyDescent="0.45">
      <c r="A518" t="s">
        <v>523</v>
      </c>
      <c r="B518">
        <v>135.96</v>
      </c>
      <c r="D518" s="1" t="str">
        <f>VartojimasGamyba!J514</f>
        <v>2023-09-22-08</v>
      </c>
      <c r="E518" s="7">
        <f>VartojimasGamyba!G514</f>
        <v>0</v>
      </c>
      <c r="F518" s="11"/>
      <c r="G518" s="12">
        <f t="shared" si="77"/>
        <v>5.1499999999999995</v>
      </c>
      <c r="H518" s="12">
        <v>0</v>
      </c>
      <c r="I518" s="12">
        <v>-2.2204460492503131E-16</v>
      </c>
      <c r="J518" s="12">
        <v>1.248</v>
      </c>
      <c r="K518" s="12"/>
      <c r="L518" s="12">
        <f>VartojimasGamyba!H514</f>
        <v>1.248</v>
      </c>
      <c r="M518" s="19">
        <f t="shared" si="68"/>
        <v>0</v>
      </c>
      <c r="N518" s="7">
        <f t="shared" si="69"/>
        <v>-155.22624000000002</v>
      </c>
      <c r="O518" s="7">
        <f t="shared" si="70"/>
        <v>0</v>
      </c>
      <c r="R518" s="7"/>
      <c r="S518" s="47">
        <f t="shared" si="71"/>
        <v>1.248</v>
      </c>
      <c r="T518" s="47">
        <f t="shared" si="72"/>
        <v>1.248</v>
      </c>
      <c r="U518" s="47">
        <f t="shared" si="73"/>
        <v>236.25</v>
      </c>
      <c r="V518" s="47">
        <f t="shared" si="74"/>
        <v>124.38000000000001</v>
      </c>
      <c r="W518" s="11"/>
    </row>
    <row r="519" spans="1:23" x14ac:dyDescent="0.45">
      <c r="A519" t="s">
        <v>524</v>
      </c>
      <c r="B519">
        <v>135.35</v>
      </c>
      <c r="D519" s="1" t="str">
        <f>VartojimasGamyba!J515</f>
        <v>2023-09-22-09</v>
      </c>
      <c r="E519" s="7">
        <f>VartojimasGamyba!G515</f>
        <v>0</v>
      </c>
      <c r="F519" s="11"/>
      <c r="G519" s="12">
        <f t="shared" si="77"/>
        <v>5.1499999999999995</v>
      </c>
      <c r="H519" s="12">
        <v>0</v>
      </c>
      <c r="I519" s="12">
        <v>0</v>
      </c>
      <c r="J519" s="12">
        <v>2.4209999999999998</v>
      </c>
      <c r="K519" s="12"/>
      <c r="L519" s="12">
        <f>VartojimasGamyba!H515</f>
        <v>2.4209999999999998</v>
      </c>
      <c r="M519" s="19">
        <f t="shared" ref="M519:M582" si="78">E519+H519-I519*$J$2+J519-L519</f>
        <v>0</v>
      </c>
      <c r="N519" s="7">
        <f t="shared" ref="N519:N582" si="79">M519*U519-J519*V519</f>
        <v>-299.64716999999996</v>
      </c>
      <c r="O519" s="7">
        <f t="shared" ref="O519:O582" si="80">(M519)*(B519+$Z$21)</f>
        <v>0</v>
      </c>
      <c r="R519" s="7"/>
      <c r="S519" s="47">
        <f t="shared" ref="S519:S582" si="81">M519+IF((L519-E519)&gt;0,(L519-E519),0)</f>
        <v>2.4209999999999998</v>
      </c>
      <c r="T519" s="47">
        <f t="shared" ref="T519:T582" si="82">IF(L519-E519&lt;0,0,L519-E519)</f>
        <v>2.4209999999999998</v>
      </c>
      <c r="U519" s="47">
        <f t="shared" ref="U519:U582" si="83">B519+$Z$21</f>
        <v>235.64</v>
      </c>
      <c r="V519" s="47">
        <f t="shared" ref="V519:V582" si="84">B519+$Z$20</f>
        <v>123.77</v>
      </c>
      <c r="W519" s="11"/>
    </row>
    <row r="520" spans="1:23" x14ac:dyDescent="0.45">
      <c r="A520" t="s">
        <v>525</v>
      </c>
      <c r="B520">
        <v>107.18</v>
      </c>
      <c r="D520" s="1" t="str">
        <f>VartojimasGamyba!J516</f>
        <v>2023-09-22-10</v>
      </c>
      <c r="E520" s="7">
        <f>VartojimasGamyba!G516</f>
        <v>0.78300000000000003</v>
      </c>
      <c r="F520" s="11"/>
      <c r="G520" s="12">
        <f t="shared" si="77"/>
        <v>5.1499999999999995</v>
      </c>
      <c r="H520" s="12">
        <v>0</v>
      </c>
      <c r="I520" s="12">
        <v>0</v>
      </c>
      <c r="J520" s="12">
        <v>1.5569999999999999</v>
      </c>
      <c r="K520" s="12"/>
      <c r="L520" s="12">
        <f>VartojimasGamyba!H516</f>
        <v>2.34</v>
      </c>
      <c r="M520" s="19">
        <f t="shared" si="78"/>
        <v>0</v>
      </c>
      <c r="N520" s="7">
        <f t="shared" si="79"/>
        <v>-148.8492</v>
      </c>
      <c r="O520" s="7">
        <f t="shared" si="80"/>
        <v>0</v>
      </c>
      <c r="R520" s="7"/>
      <c r="S520" s="47">
        <f t="shared" si="81"/>
        <v>1.5569999999999999</v>
      </c>
      <c r="T520" s="47">
        <f t="shared" si="82"/>
        <v>1.5569999999999999</v>
      </c>
      <c r="U520" s="47">
        <f t="shared" si="83"/>
        <v>207.47000000000003</v>
      </c>
      <c r="V520" s="47">
        <f t="shared" si="84"/>
        <v>95.600000000000009</v>
      </c>
      <c r="W520" s="11"/>
    </row>
    <row r="521" spans="1:23" x14ac:dyDescent="0.45">
      <c r="A521" t="s">
        <v>526</v>
      </c>
      <c r="B521">
        <v>99.64</v>
      </c>
      <c r="D521" s="1" t="str">
        <f>VartojimasGamyba!J517</f>
        <v>2023-09-22-11</v>
      </c>
      <c r="E521" s="7">
        <f>VartojimasGamyba!G517</f>
        <v>0</v>
      </c>
      <c r="F521" s="11"/>
      <c r="G521" s="12">
        <f t="shared" si="77"/>
        <v>6.8384444444444439</v>
      </c>
      <c r="H521" s="12">
        <v>1.6884444444444442</v>
      </c>
      <c r="I521" s="12">
        <v>0</v>
      </c>
      <c r="J521" s="12">
        <v>0.95755555555555527</v>
      </c>
      <c r="K521" s="12"/>
      <c r="L521" s="12">
        <f>VartojimasGamyba!H517</f>
        <v>2.6459999999999999</v>
      </c>
      <c r="M521" s="19">
        <f t="shared" si="78"/>
        <v>0</v>
      </c>
      <c r="N521" s="7">
        <f t="shared" si="79"/>
        <v>-84.322342222222204</v>
      </c>
      <c r="O521" s="7">
        <f t="shared" si="80"/>
        <v>0</v>
      </c>
      <c r="R521" s="7"/>
      <c r="S521" s="47">
        <f t="shared" si="81"/>
        <v>2.6459999999999999</v>
      </c>
      <c r="T521" s="47">
        <f t="shared" si="82"/>
        <v>2.6459999999999999</v>
      </c>
      <c r="U521" s="47">
        <f t="shared" si="83"/>
        <v>199.93</v>
      </c>
      <c r="V521" s="47">
        <f t="shared" si="84"/>
        <v>88.06</v>
      </c>
      <c r="W521" s="11"/>
    </row>
    <row r="522" spans="1:23" x14ac:dyDescent="0.45">
      <c r="A522" t="s">
        <v>527</v>
      </c>
      <c r="B522">
        <v>90.93</v>
      </c>
      <c r="D522" s="1" t="str">
        <f>VartojimasGamyba!J518</f>
        <v>2023-09-22-12</v>
      </c>
      <c r="E522" s="7">
        <f>VartojimasGamyba!G518</f>
        <v>0.36899999999999999</v>
      </c>
      <c r="F522" s="11"/>
      <c r="G522" s="12">
        <f t="shared" si="77"/>
        <v>7.514444444444444</v>
      </c>
      <c r="H522" s="12">
        <v>0.67599999999999993</v>
      </c>
      <c r="I522" s="12">
        <v>0</v>
      </c>
      <c r="J522" s="12">
        <v>0</v>
      </c>
      <c r="K522" s="12"/>
      <c r="L522" s="12">
        <f>VartojimasGamyba!H518</f>
        <v>1.0449999999999999</v>
      </c>
      <c r="M522" s="19">
        <f t="shared" si="78"/>
        <v>0</v>
      </c>
      <c r="N522" s="7">
        <f t="shared" si="79"/>
        <v>0</v>
      </c>
      <c r="O522" s="7">
        <f t="shared" si="80"/>
        <v>0</v>
      </c>
      <c r="R522" s="7"/>
      <c r="S522" s="47">
        <f t="shared" si="81"/>
        <v>0.67599999999999993</v>
      </c>
      <c r="T522" s="47">
        <f t="shared" si="82"/>
        <v>0.67599999999999993</v>
      </c>
      <c r="U522" s="47">
        <f t="shared" si="83"/>
        <v>191.22000000000003</v>
      </c>
      <c r="V522" s="47">
        <f t="shared" si="84"/>
        <v>79.350000000000009</v>
      </c>
      <c r="W522" s="11"/>
    </row>
    <row r="523" spans="1:23" x14ac:dyDescent="0.45">
      <c r="A523" t="s">
        <v>528</v>
      </c>
      <c r="B523">
        <v>100.5</v>
      </c>
      <c r="D523" s="1" t="str">
        <f>VartojimasGamyba!J519</f>
        <v>2023-09-22-13</v>
      </c>
      <c r="E523" s="7">
        <f>VartojimasGamyba!G519</f>
        <v>9.9000000000000005E-2</v>
      </c>
      <c r="F523" s="11"/>
      <c r="G523" s="12">
        <f t="shared" si="77"/>
        <v>7.514444444444444</v>
      </c>
      <c r="H523" s="12">
        <v>0</v>
      </c>
      <c r="I523" s="12">
        <v>0</v>
      </c>
      <c r="J523" s="12">
        <v>0.19399999999999998</v>
      </c>
      <c r="K523" s="12"/>
      <c r="L523" s="12">
        <f>VartojimasGamyba!H519</f>
        <v>0.29299999999999998</v>
      </c>
      <c r="M523" s="19">
        <f t="shared" si="78"/>
        <v>0</v>
      </c>
      <c r="N523" s="7">
        <f t="shared" si="79"/>
        <v>-17.25048</v>
      </c>
      <c r="O523" s="7">
        <f t="shared" si="80"/>
        <v>0</v>
      </c>
      <c r="R523" s="7"/>
      <c r="S523" s="47">
        <f t="shared" si="81"/>
        <v>0.19399999999999998</v>
      </c>
      <c r="T523" s="47">
        <f t="shared" si="82"/>
        <v>0.19399999999999998</v>
      </c>
      <c r="U523" s="47">
        <f t="shared" si="83"/>
        <v>200.79000000000002</v>
      </c>
      <c r="V523" s="47">
        <f t="shared" si="84"/>
        <v>88.92</v>
      </c>
      <c r="W523" s="11"/>
    </row>
    <row r="524" spans="1:23" x14ac:dyDescent="0.45">
      <c r="A524" t="s">
        <v>529</v>
      </c>
      <c r="B524">
        <v>78.42</v>
      </c>
      <c r="D524" s="1" t="str">
        <f>VartojimasGamyba!J520</f>
        <v>2023-09-22-14</v>
      </c>
      <c r="E524" s="7">
        <f>VartojimasGamyba!G520</f>
        <v>0.13100000000000001</v>
      </c>
      <c r="F524" s="11"/>
      <c r="G524" s="12">
        <f t="shared" si="77"/>
        <v>7.4644444444444442</v>
      </c>
      <c r="H524" s="12">
        <v>0</v>
      </c>
      <c r="I524" s="12">
        <v>5.0000000000000017E-2</v>
      </c>
      <c r="J524" s="12">
        <v>0</v>
      </c>
      <c r="K524" s="12"/>
      <c r="L524" s="12">
        <f>VartojimasGamyba!H520</f>
        <v>8.5999999999999993E-2</v>
      </c>
      <c r="M524" s="19">
        <f t="shared" si="78"/>
        <v>0</v>
      </c>
      <c r="N524" s="7">
        <f t="shared" si="79"/>
        <v>0</v>
      </c>
      <c r="O524" s="7">
        <f t="shared" si="80"/>
        <v>0</v>
      </c>
      <c r="R524" s="7"/>
      <c r="S524" s="47">
        <f t="shared" si="81"/>
        <v>0</v>
      </c>
      <c r="T524" s="47">
        <f t="shared" si="82"/>
        <v>0</v>
      </c>
      <c r="U524" s="47">
        <f t="shared" si="83"/>
        <v>178.71</v>
      </c>
      <c r="V524" s="47">
        <f t="shared" si="84"/>
        <v>66.84</v>
      </c>
      <c r="W524" s="11"/>
    </row>
    <row r="525" spans="1:23" x14ac:dyDescent="0.45">
      <c r="A525" t="s">
        <v>530</v>
      </c>
      <c r="B525">
        <v>77.290000000000006</v>
      </c>
      <c r="D525" s="1" t="str">
        <f>VartojimasGamyba!J521</f>
        <v>2023-09-22-15</v>
      </c>
      <c r="E525" s="7">
        <f>VartojimasGamyba!G521</f>
        <v>0.121</v>
      </c>
      <c r="F525" s="11"/>
      <c r="G525" s="12">
        <f t="shared" si="77"/>
        <v>7.3466666666666667</v>
      </c>
      <c r="H525" s="12">
        <v>0</v>
      </c>
      <c r="I525" s="12">
        <v>0.11777777777777775</v>
      </c>
      <c r="J525" s="12">
        <v>0</v>
      </c>
      <c r="K525" s="12"/>
      <c r="L525" s="12">
        <f>VartojimasGamyba!H521</f>
        <v>1.4999999999999999E-2</v>
      </c>
      <c r="M525" s="19">
        <f t="shared" si="78"/>
        <v>2.7755575615628914E-17</v>
      </c>
      <c r="N525" s="7">
        <f t="shared" si="79"/>
        <v>4.9288351178233828E-15</v>
      </c>
      <c r="O525" s="7">
        <f t="shared" si="80"/>
        <v>4.9288351178233828E-15</v>
      </c>
      <c r="R525" s="7"/>
      <c r="S525" s="47">
        <f t="shared" si="81"/>
        <v>2.7755575615628914E-17</v>
      </c>
      <c r="T525" s="47">
        <f t="shared" si="82"/>
        <v>0</v>
      </c>
      <c r="U525" s="47">
        <f t="shared" si="83"/>
        <v>177.58</v>
      </c>
      <c r="V525" s="47">
        <f t="shared" si="84"/>
        <v>65.710000000000008</v>
      </c>
      <c r="W525" s="11"/>
    </row>
    <row r="526" spans="1:23" x14ac:dyDescent="0.45">
      <c r="A526" t="s">
        <v>531</v>
      </c>
      <c r="B526">
        <v>84.01</v>
      </c>
      <c r="D526" s="1" t="str">
        <f>VartojimasGamyba!J522</f>
        <v>2023-09-22-16</v>
      </c>
      <c r="E526" s="7">
        <f>VartojimasGamyba!G522</f>
        <v>0.251</v>
      </c>
      <c r="F526" s="11"/>
      <c r="G526" s="12">
        <f t="shared" si="77"/>
        <v>7.0677777777777777</v>
      </c>
      <c r="H526" s="12">
        <v>0</v>
      </c>
      <c r="I526" s="12">
        <v>0.27888888888888891</v>
      </c>
      <c r="J526" s="12">
        <v>0</v>
      </c>
      <c r="K526" s="12"/>
      <c r="L526" s="12">
        <f>VartojimasGamyba!H522</f>
        <v>0</v>
      </c>
      <c r="M526" s="19">
        <f t="shared" si="78"/>
        <v>0</v>
      </c>
      <c r="N526" s="7">
        <f t="shared" si="79"/>
        <v>0</v>
      </c>
      <c r="O526" s="7">
        <f t="shared" si="80"/>
        <v>0</v>
      </c>
      <c r="R526" s="7"/>
      <c r="S526" s="47">
        <f t="shared" si="81"/>
        <v>0</v>
      </c>
      <c r="T526" s="47">
        <f t="shared" si="82"/>
        <v>0</v>
      </c>
      <c r="U526" s="47">
        <f t="shared" si="83"/>
        <v>184.3</v>
      </c>
      <c r="V526" s="47">
        <f t="shared" si="84"/>
        <v>72.430000000000007</v>
      </c>
      <c r="W526" s="11"/>
    </row>
    <row r="527" spans="1:23" x14ac:dyDescent="0.45">
      <c r="A527" t="s">
        <v>532</v>
      </c>
      <c r="B527">
        <v>108.08</v>
      </c>
      <c r="D527" s="1" t="str">
        <f>VartojimasGamyba!J523</f>
        <v>2023-09-22-17</v>
      </c>
      <c r="E527" s="7">
        <f>VartojimasGamyba!G523</f>
        <v>0.214</v>
      </c>
      <c r="F527" s="11"/>
      <c r="G527" s="12">
        <f t="shared" si="77"/>
        <v>6.83</v>
      </c>
      <c r="H527" s="12">
        <v>0</v>
      </c>
      <c r="I527" s="12">
        <v>0.23777777777777778</v>
      </c>
      <c r="J527" s="12">
        <v>0</v>
      </c>
      <c r="K527" s="12"/>
      <c r="L527" s="12">
        <f>VartojimasGamyba!H523</f>
        <v>0</v>
      </c>
      <c r="M527" s="19">
        <f t="shared" si="78"/>
        <v>0</v>
      </c>
      <c r="N527" s="7">
        <f t="shared" si="79"/>
        <v>0</v>
      </c>
      <c r="O527" s="7">
        <f t="shared" si="80"/>
        <v>0</v>
      </c>
      <c r="R527" s="7"/>
      <c r="S527" s="47">
        <f t="shared" si="81"/>
        <v>0</v>
      </c>
      <c r="T527" s="47">
        <f t="shared" si="82"/>
        <v>0</v>
      </c>
      <c r="U527" s="47">
        <f t="shared" si="83"/>
        <v>208.37</v>
      </c>
      <c r="V527" s="47">
        <f t="shared" si="84"/>
        <v>96.5</v>
      </c>
      <c r="W527" s="11"/>
    </row>
    <row r="528" spans="1:23" x14ac:dyDescent="0.45">
      <c r="A528" t="s">
        <v>533</v>
      </c>
      <c r="B528">
        <v>150.02000000000001</v>
      </c>
      <c r="D528" s="1" t="str">
        <f>VartojimasGamyba!J524</f>
        <v>2023-09-22-18</v>
      </c>
      <c r="E528" s="7">
        <f>VartojimasGamyba!G524</f>
        <v>0.27100000000000002</v>
      </c>
      <c r="F528" s="11"/>
      <c r="G528" s="12">
        <f t="shared" si="77"/>
        <v>6.528888888888889</v>
      </c>
      <c r="H528" s="12">
        <v>0</v>
      </c>
      <c r="I528" s="12">
        <v>0.30111111111111116</v>
      </c>
      <c r="J528" s="12">
        <v>0</v>
      </c>
      <c r="K528" s="12"/>
      <c r="L528" s="12">
        <f>VartojimasGamyba!H524</f>
        <v>0</v>
      </c>
      <c r="M528" s="19">
        <f t="shared" si="78"/>
        <v>-5.5511151231257827E-17</v>
      </c>
      <c r="N528" s="7">
        <f t="shared" si="79"/>
        <v>-1.3894996264696147E-14</v>
      </c>
      <c r="O528" s="7">
        <f t="shared" si="80"/>
        <v>-1.3894996264696147E-14</v>
      </c>
      <c r="R528" s="7"/>
      <c r="S528" s="47">
        <f t="shared" si="81"/>
        <v>-5.5511151231257827E-17</v>
      </c>
      <c r="T528" s="47">
        <f t="shared" si="82"/>
        <v>0</v>
      </c>
      <c r="U528" s="47">
        <f t="shared" si="83"/>
        <v>250.31</v>
      </c>
      <c r="V528" s="47">
        <f t="shared" si="84"/>
        <v>138.44</v>
      </c>
      <c r="W528" s="11"/>
    </row>
    <row r="529" spans="1:23" x14ac:dyDescent="0.45">
      <c r="A529" t="s">
        <v>534</v>
      </c>
      <c r="B529">
        <v>135.1</v>
      </c>
      <c r="D529" s="1" t="str">
        <f>VartojimasGamyba!J525</f>
        <v>2023-09-22-19</v>
      </c>
      <c r="E529" s="7">
        <f>VartojimasGamyba!G525</f>
        <v>0.42899999999999999</v>
      </c>
      <c r="F529" s="11"/>
      <c r="G529" s="12">
        <f t="shared" si="77"/>
        <v>6.0522222222222224</v>
      </c>
      <c r="H529" s="12">
        <v>0</v>
      </c>
      <c r="I529" s="12">
        <v>0.47666666666666668</v>
      </c>
      <c r="J529" s="12">
        <v>0</v>
      </c>
      <c r="K529" s="12"/>
      <c r="L529" s="12">
        <f>VartojimasGamyba!H525</f>
        <v>0</v>
      </c>
      <c r="M529" s="19">
        <f t="shared" si="78"/>
        <v>-5.5511151231257827E-17</v>
      </c>
      <c r="N529" s="7">
        <f t="shared" si="79"/>
        <v>-1.3066769888325779E-14</v>
      </c>
      <c r="O529" s="7">
        <f t="shared" si="80"/>
        <v>-1.3066769888325779E-14</v>
      </c>
      <c r="R529" s="7"/>
      <c r="S529" s="47">
        <f t="shared" si="81"/>
        <v>-5.5511151231257827E-17</v>
      </c>
      <c r="T529" s="47">
        <f t="shared" si="82"/>
        <v>0</v>
      </c>
      <c r="U529" s="47">
        <f t="shared" si="83"/>
        <v>235.39</v>
      </c>
      <c r="V529" s="47">
        <f t="shared" si="84"/>
        <v>123.52</v>
      </c>
      <c r="W529" s="11"/>
    </row>
    <row r="530" spans="1:23" x14ac:dyDescent="0.45">
      <c r="A530" t="s">
        <v>535</v>
      </c>
      <c r="B530">
        <v>158.19999999999999</v>
      </c>
      <c r="D530" s="1" t="str">
        <f>VartojimasGamyba!J526</f>
        <v>2023-09-22-20</v>
      </c>
      <c r="E530" s="7">
        <f>VartojimasGamyba!G526</f>
        <v>0.27700000000000002</v>
      </c>
      <c r="F530" s="11"/>
      <c r="G530" s="12">
        <f t="shared" si="77"/>
        <v>5.7444444444444445</v>
      </c>
      <c r="H530" s="12">
        <v>0</v>
      </c>
      <c r="I530" s="12">
        <v>0.30777777777777782</v>
      </c>
      <c r="J530" s="12">
        <v>0</v>
      </c>
      <c r="K530" s="12"/>
      <c r="L530" s="12">
        <f>VartojimasGamyba!H526</f>
        <v>0</v>
      </c>
      <c r="M530" s="19">
        <f t="shared" si="78"/>
        <v>0</v>
      </c>
      <c r="N530" s="7">
        <f t="shared" si="79"/>
        <v>0</v>
      </c>
      <c r="O530" s="7">
        <f t="shared" si="80"/>
        <v>0</v>
      </c>
      <c r="P530" s="7" t="s">
        <v>8873</v>
      </c>
      <c r="R530" s="7"/>
      <c r="S530" s="47">
        <f t="shared" si="81"/>
        <v>0</v>
      </c>
      <c r="T530" s="47">
        <f t="shared" si="82"/>
        <v>0</v>
      </c>
      <c r="U530" s="47">
        <f t="shared" si="83"/>
        <v>258.49</v>
      </c>
      <c r="V530" s="47">
        <f t="shared" si="84"/>
        <v>146.61999999999998</v>
      </c>
      <c r="W530" s="11"/>
    </row>
    <row r="531" spans="1:23" x14ac:dyDescent="0.45">
      <c r="A531" t="s">
        <v>536</v>
      </c>
      <c r="B531">
        <v>139.57</v>
      </c>
      <c r="D531" s="1" t="str">
        <f>VartojimasGamyba!J527</f>
        <v>2023-09-22-21</v>
      </c>
      <c r="E531" s="7">
        <f>VartojimasGamyba!G527</f>
        <v>0.33100000000000002</v>
      </c>
      <c r="F531" s="11"/>
      <c r="G531" s="12">
        <f t="shared" si="77"/>
        <v>5.3766666666666669</v>
      </c>
      <c r="H531" s="12">
        <v>0</v>
      </c>
      <c r="I531" s="12">
        <v>0.36777777777777781</v>
      </c>
      <c r="J531" s="12">
        <v>0</v>
      </c>
      <c r="K531" s="12"/>
      <c r="L531" s="12">
        <f>VartojimasGamyba!H527</f>
        <v>0</v>
      </c>
      <c r="M531" s="19">
        <f t="shared" si="78"/>
        <v>0</v>
      </c>
      <c r="N531" s="7">
        <f t="shared" si="79"/>
        <v>0</v>
      </c>
      <c r="O531" s="7">
        <f t="shared" si="80"/>
        <v>0</v>
      </c>
      <c r="P531" s="7">
        <f>SUM(N510:N533)</f>
        <v>-875.11771222222239</v>
      </c>
      <c r="R531" s="7"/>
      <c r="S531" s="47">
        <f t="shared" si="81"/>
        <v>0</v>
      </c>
      <c r="T531" s="47">
        <f t="shared" si="82"/>
        <v>0</v>
      </c>
      <c r="U531" s="47">
        <f t="shared" si="83"/>
        <v>239.86</v>
      </c>
      <c r="V531" s="47">
        <f t="shared" si="84"/>
        <v>127.99</v>
      </c>
      <c r="W531" s="11"/>
    </row>
    <row r="532" spans="1:23" x14ac:dyDescent="0.45">
      <c r="A532" t="s">
        <v>537</v>
      </c>
      <c r="B532">
        <v>123.98</v>
      </c>
      <c r="D532" s="1" t="str">
        <f>VartojimasGamyba!J528</f>
        <v>2023-09-22-22</v>
      </c>
      <c r="E532" s="7">
        <f>VartojimasGamyba!G528</f>
        <v>0.21199999999999999</v>
      </c>
      <c r="F532" s="11"/>
      <c r="G532" s="12">
        <f t="shared" si="77"/>
        <v>5.141111111111111</v>
      </c>
      <c r="H532" s="12">
        <v>0</v>
      </c>
      <c r="I532" s="12">
        <v>0.23555555555555555</v>
      </c>
      <c r="J532" s="12">
        <v>0</v>
      </c>
      <c r="K532" s="12"/>
      <c r="L532" s="12">
        <f>VartojimasGamyba!H528</f>
        <v>0</v>
      </c>
      <c r="M532" s="19">
        <f t="shared" si="78"/>
        <v>0</v>
      </c>
      <c r="N532" s="7">
        <f t="shared" si="79"/>
        <v>0</v>
      </c>
      <c r="O532" s="7">
        <f t="shared" si="80"/>
        <v>0</v>
      </c>
      <c r="P532" s="7" t="s">
        <v>8872</v>
      </c>
      <c r="R532" s="7"/>
      <c r="S532" s="47">
        <f t="shared" si="81"/>
        <v>0</v>
      </c>
      <c r="T532" s="47">
        <f t="shared" si="82"/>
        <v>0</v>
      </c>
      <c r="U532" s="47">
        <f t="shared" si="83"/>
        <v>224.27</v>
      </c>
      <c r="V532" s="47">
        <f t="shared" si="84"/>
        <v>112.4</v>
      </c>
      <c r="W532" s="11"/>
    </row>
    <row r="533" spans="1:23" x14ac:dyDescent="0.45">
      <c r="A533" t="s">
        <v>538</v>
      </c>
      <c r="B533">
        <v>105.93</v>
      </c>
      <c r="D533" s="1" t="str">
        <f>VartojimasGamyba!J529</f>
        <v>2023-09-22-23</v>
      </c>
      <c r="E533" s="7">
        <f>VartojimasGamyba!G529</f>
        <v>0.127</v>
      </c>
      <c r="F533" s="11"/>
      <c r="G533" s="12">
        <f t="shared" si="77"/>
        <v>5</v>
      </c>
      <c r="H533" s="12">
        <v>0</v>
      </c>
      <c r="I533" s="12">
        <v>0.14111111111111113</v>
      </c>
      <c r="J533" s="12">
        <v>0</v>
      </c>
      <c r="K533" s="12"/>
      <c r="L533" s="12">
        <f>VartojimasGamyba!H529</f>
        <v>0</v>
      </c>
      <c r="M533" s="19">
        <f t="shared" si="78"/>
        <v>-2.7755575615628914E-17</v>
      </c>
      <c r="N533" s="7">
        <f t="shared" si="79"/>
        <v>-5.7237548034549953E-15</v>
      </c>
      <c r="O533" s="7">
        <f t="shared" si="80"/>
        <v>-5.7237548034549953E-15</v>
      </c>
      <c r="P533" s="7">
        <f>SUM(O510:O533)</f>
        <v>-1.9148830091020309E-13</v>
      </c>
      <c r="Q533" s="7">
        <f>SUMPRODUCT(B510:B533,E510:E533)+SUM(E510:E533)*$Z$21-SUMPRODUCT(B510:B533,L510:L533)+SUM(L510:L533)*ABS($Z$20)</f>
        <v>-314.03046999999992</v>
      </c>
      <c r="R533" s="7"/>
      <c r="S533" s="47">
        <f t="shared" si="81"/>
        <v>-2.7755575615628914E-17</v>
      </c>
      <c r="T533" s="47">
        <f t="shared" si="82"/>
        <v>0</v>
      </c>
      <c r="U533" s="47">
        <f t="shared" si="83"/>
        <v>206.22000000000003</v>
      </c>
      <c r="V533" s="47">
        <f t="shared" si="84"/>
        <v>94.350000000000009</v>
      </c>
      <c r="W533" s="11">
        <f>IF(P533&lt;&gt;Q533,1,0)</f>
        <v>1</v>
      </c>
    </row>
    <row r="534" spans="1:23" x14ac:dyDescent="0.45">
      <c r="A534" t="s">
        <v>539</v>
      </c>
      <c r="B534">
        <v>103.06</v>
      </c>
      <c r="D534" s="9" t="str">
        <f>VartojimasGamyba!J530</f>
        <v>2023-09-23-00</v>
      </c>
      <c r="E534" s="8">
        <f>VartojimasGamyba!G530</f>
        <v>0.27400000000000002</v>
      </c>
      <c r="F534" s="11"/>
      <c r="G534" s="7">
        <f>G533+H534-I534</f>
        <v>5</v>
      </c>
      <c r="H534" s="7">
        <v>0</v>
      </c>
      <c r="I534" s="7">
        <v>0</v>
      </c>
      <c r="J534" s="7">
        <v>0</v>
      </c>
      <c r="L534" s="7">
        <f>VartojimasGamyba!H530</f>
        <v>0</v>
      </c>
      <c r="M534" s="15">
        <f t="shared" si="78"/>
        <v>0.27400000000000002</v>
      </c>
      <c r="N534" s="7">
        <f t="shared" si="79"/>
        <v>55.717900000000007</v>
      </c>
      <c r="O534" s="7">
        <f t="shared" si="80"/>
        <v>55.717900000000007</v>
      </c>
      <c r="R534" s="20" t="s">
        <v>8783</v>
      </c>
      <c r="S534" s="47">
        <f t="shared" si="81"/>
        <v>0.27400000000000002</v>
      </c>
      <c r="T534" s="47">
        <f t="shared" si="82"/>
        <v>0</v>
      </c>
      <c r="U534" s="47">
        <f t="shared" si="83"/>
        <v>203.35000000000002</v>
      </c>
      <c r="V534" s="47">
        <f t="shared" si="84"/>
        <v>91.48</v>
      </c>
      <c r="W534" s="11"/>
    </row>
    <row r="535" spans="1:23" x14ac:dyDescent="0.45">
      <c r="A535" t="s">
        <v>540</v>
      </c>
      <c r="B535">
        <v>109.04</v>
      </c>
      <c r="D535" s="9" t="str">
        <f>VartojimasGamyba!J531</f>
        <v>2023-09-23-01</v>
      </c>
      <c r="E535" s="8">
        <f>VartojimasGamyba!G531</f>
        <v>0.17</v>
      </c>
      <c r="F535" s="11"/>
      <c r="G535" s="7">
        <f t="shared" ref="G535:G557" si="85">G534+H535-I535</f>
        <v>4.8111111111111109</v>
      </c>
      <c r="H535" s="7">
        <v>0</v>
      </c>
      <c r="I535" s="7">
        <v>0.18888888888888891</v>
      </c>
      <c r="J535" s="7">
        <v>0</v>
      </c>
      <c r="L535" s="7">
        <f>VartojimasGamyba!H531</f>
        <v>0</v>
      </c>
      <c r="M535" s="15">
        <f t="shared" si="78"/>
        <v>0</v>
      </c>
      <c r="N535" s="7">
        <f t="shared" si="79"/>
        <v>0</v>
      </c>
      <c r="O535" s="7">
        <f t="shared" si="80"/>
        <v>0</v>
      </c>
      <c r="R535" s="7"/>
      <c r="S535" s="47">
        <f t="shared" si="81"/>
        <v>0</v>
      </c>
      <c r="T535" s="47">
        <f t="shared" si="82"/>
        <v>0</v>
      </c>
      <c r="U535" s="47">
        <f t="shared" si="83"/>
        <v>209.33</v>
      </c>
      <c r="V535" s="47">
        <f t="shared" si="84"/>
        <v>97.460000000000008</v>
      </c>
      <c r="W535" s="11"/>
    </row>
    <row r="536" spans="1:23" x14ac:dyDescent="0.45">
      <c r="A536" t="s">
        <v>541</v>
      </c>
      <c r="B536">
        <v>101.27</v>
      </c>
      <c r="D536" s="9" t="str">
        <f>VartojimasGamyba!J532</f>
        <v>2023-09-23-02</v>
      </c>
      <c r="E536" s="8">
        <f>VartojimasGamyba!G532</f>
        <v>0.121</v>
      </c>
      <c r="F536" s="11"/>
      <c r="G536" s="7">
        <f t="shared" si="85"/>
        <v>4.8111111111111109</v>
      </c>
      <c r="H536" s="7">
        <v>0</v>
      </c>
      <c r="I536" s="7">
        <v>0</v>
      </c>
      <c r="J536" s="7">
        <v>0</v>
      </c>
      <c r="L536" s="7">
        <f>VartojimasGamyba!H532</f>
        <v>0</v>
      </c>
      <c r="M536" s="15">
        <f t="shared" si="78"/>
        <v>0.121</v>
      </c>
      <c r="N536" s="7">
        <f t="shared" si="79"/>
        <v>24.388760000000001</v>
      </c>
      <c r="O536" s="7">
        <f t="shared" si="80"/>
        <v>24.388760000000001</v>
      </c>
      <c r="R536" s="7"/>
      <c r="S536" s="47">
        <f t="shared" si="81"/>
        <v>0.121</v>
      </c>
      <c r="T536" s="47">
        <f t="shared" si="82"/>
        <v>0</v>
      </c>
      <c r="U536" s="47">
        <f t="shared" si="83"/>
        <v>201.56</v>
      </c>
      <c r="V536" s="47">
        <f t="shared" si="84"/>
        <v>89.69</v>
      </c>
      <c r="W536" s="11"/>
    </row>
    <row r="537" spans="1:23" x14ac:dyDescent="0.45">
      <c r="A537" t="s">
        <v>542</v>
      </c>
      <c r="B537">
        <v>97.05</v>
      </c>
      <c r="D537" s="9" t="str">
        <f>VartojimasGamyba!J533</f>
        <v>2023-09-23-03</v>
      </c>
      <c r="E537" s="8">
        <f>VartojimasGamyba!G533</f>
        <v>0.21199999999999999</v>
      </c>
      <c r="F537" s="11"/>
      <c r="G537" s="7">
        <f t="shared" si="85"/>
        <v>4.8111111111111109</v>
      </c>
      <c r="H537" s="7">
        <v>0</v>
      </c>
      <c r="I537" s="7">
        <v>0</v>
      </c>
      <c r="J537" s="7">
        <v>0</v>
      </c>
      <c r="L537" s="7">
        <f>VartojimasGamyba!H533</f>
        <v>0</v>
      </c>
      <c r="M537" s="15">
        <f t="shared" si="78"/>
        <v>0.21199999999999999</v>
      </c>
      <c r="N537" s="7">
        <f t="shared" si="79"/>
        <v>41.836080000000003</v>
      </c>
      <c r="O537" s="7">
        <f t="shared" si="80"/>
        <v>41.836080000000003</v>
      </c>
      <c r="R537" s="7"/>
      <c r="S537" s="47">
        <f t="shared" si="81"/>
        <v>0.21199999999999999</v>
      </c>
      <c r="T537" s="47">
        <f t="shared" si="82"/>
        <v>0</v>
      </c>
      <c r="U537" s="47">
        <f t="shared" si="83"/>
        <v>197.34</v>
      </c>
      <c r="V537" s="47">
        <f t="shared" si="84"/>
        <v>85.47</v>
      </c>
      <c r="W537" s="11"/>
    </row>
    <row r="538" spans="1:23" x14ac:dyDescent="0.45">
      <c r="A538" t="s">
        <v>543</v>
      </c>
      <c r="B538">
        <v>91.72</v>
      </c>
      <c r="D538" s="9" t="str">
        <f>VartojimasGamyba!J534</f>
        <v>2023-09-23-04</v>
      </c>
      <c r="E538" s="8">
        <f>VartojimasGamyba!G534</f>
        <v>0.307</v>
      </c>
      <c r="F538" s="11"/>
      <c r="G538" s="7">
        <f t="shared" si="85"/>
        <v>4.8111111111111109</v>
      </c>
      <c r="H538" s="7">
        <v>0</v>
      </c>
      <c r="I538" s="7">
        <v>0</v>
      </c>
      <c r="J538" s="7">
        <v>0</v>
      </c>
      <c r="L538" s="7">
        <f>VartojimasGamyba!H534</f>
        <v>0</v>
      </c>
      <c r="M538" s="15">
        <f t="shared" si="78"/>
        <v>0.307</v>
      </c>
      <c r="N538" s="7">
        <f t="shared" si="79"/>
        <v>58.947069999999997</v>
      </c>
      <c r="O538" s="7">
        <f t="shared" si="80"/>
        <v>58.947069999999997</v>
      </c>
      <c r="R538" s="7"/>
      <c r="S538" s="47">
        <f t="shared" si="81"/>
        <v>0.307</v>
      </c>
      <c r="T538" s="47">
        <f t="shared" si="82"/>
        <v>0</v>
      </c>
      <c r="U538" s="47">
        <f t="shared" si="83"/>
        <v>192.01</v>
      </c>
      <c r="V538" s="47">
        <f t="shared" si="84"/>
        <v>80.14</v>
      </c>
      <c r="W538" s="11"/>
    </row>
    <row r="539" spans="1:23" x14ac:dyDescent="0.45">
      <c r="A539" t="s">
        <v>544</v>
      </c>
      <c r="B539">
        <v>89.38</v>
      </c>
      <c r="D539" s="9" t="str">
        <f>VartojimasGamyba!J535</f>
        <v>2023-09-23-05</v>
      </c>
      <c r="E539" s="8">
        <f>VartojimasGamyba!G535</f>
        <v>0.13900000000000001</v>
      </c>
      <c r="F539" s="11"/>
      <c r="G539" s="7">
        <f t="shared" si="85"/>
        <v>4.8111111111111109</v>
      </c>
      <c r="H539" s="7">
        <v>0</v>
      </c>
      <c r="I539" s="7">
        <v>0</v>
      </c>
      <c r="J539" s="7">
        <v>0</v>
      </c>
      <c r="L539" s="7">
        <f>VartojimasGamyba!H535</f>
        <v>1.6E-2</v>
      </c>
      <c r="M539" s="15">
        <f t="shared" si="78"/>
        <v>0.12300000000000001</v>
      </c>
      <c r="N539" s="7">
        <f t="shared" si="79"/>
        <v>23.329410000000003</v>
      </c>
      <c r="O539" s="7">
        <f t="shared" si="80"/>
        <v>23.329410000000003</v>
      </c>
      <c r="R539" s="7"/>
      <c r="S539" s="47">
        <f t="shared" si="81"/>
        <v>0.12300000000000001</v>
      </c>
      <c r="T539" s="47">
        <f t="shared" si="82"/>
        <v>0</v>
      </c>
      <c r="U539" s="47">
        <f t="shared" si="83"/>
        <v>189.67000000000002</v>
      </c>
      <c r="V539" s="47">
        <f t="shared" si="84"/>
        <v>77.8</v>
      </c>
      <c r="W539" s="11"/>
    </row>
    <row r="540" spans="1:23" x14ac:dyDescent="0.45">
      <c r="A540" t="s">
        <v>545</v>
      </c>
      <c r="B540">
        <v>91.78</v>
      </c>
      <c r="D540" s="9" t="str">
        <f>VartojimasGamyba!J536</f>
        <v>2023-09-23-06</v>
      </c>
      <c r="E540" s="8">
        <f>VartojimasGamyba!G536</f>
        <v>7.0999999999999994E-2</v>
      </c>
      <c r="F540" s="11"/>
      <c r="G540" s="7">
        <f t="shared" si="85"/>
        <v>4.8121111111111112</v>
      </c>
      <c r="H540" s="7">
        <v>1.0000000000000009E-3</v>
      </c>
      <c r="I540" s="7">
        <v>0</v>
      </c>
      <c r="J540" s="7">
        <v>0</v>
      </c>
      <c r="L540" s="7">
        <f>VartojimasGamyba!H536</f>
        <v>7.1999999999999995E-2</v>
      </c>
      <c r="M540" s="15">
        <f t="shared" si="78"/>
        <v>0</v>
      </c>
      <c r="N540" s="7">
        <f t="shared" si="79"/>
        <v>0</v>
      </c>
      <c r="O540" s="7">
        <f t="shared" si="80"/>
        <v>0</v>
      </c>
      <c r="R540" s="7"/>
      <c r="S540" s="47">
        <f t="shared" si="81"/>
        <v>1.0000000000000009E-3</v>
      </c>
      <c r="T540" s="47">
        <f t="shared" si="82"/>
        <v>1.0000000000000009E-3</v>
      </c>
      <c r="U540" s="47">
        <f t="shared" si="83"/>
        <v>192.07</v>
      </c>
      <c r="V540" s="47">
        <f t="shared" si="84"/>
        <v>80.2</v>
      </c>
      <c r="W540" s="11"/>
    </row>
    <row r="541" spans="1:23" x14ac:dyDescent="0.45">
      <c r="A541" t="s">
        <v>546</v>
      </c>
      <c r="B541">
        <v>98.88</v>
      </c>
      <c r="D541" s="9" t="str">
        <f>VartojimasGamyba!J537</f>
        <v>2023-09-23-07</v>
      </c>
      <c r="E541" s="8">
        <f>VartojimasGamyba!G537</f>
        <v>0.13700000000000001</v>
      </c>
      <c r="F541" s="11"/>
      <c r="G541" s="7">
        <f t="shared" si="85"/>
        <v>4.8121111111111112</v>
      </c>
      <c r="H541" s="7">
        <v>0</v>
      </c>
      <c r="I541" s="7">
        <v>0</v>
      </c>
      <c r="J541" s="7">
        <v>0</v>
      </c>
      <c r="L541" s="7">
        <f>VartojimasGamyba!H537</f>
        <v>1.4999999999999999E-2</v>
      </c>
      <c r="M541" s="15">
        <f t="shared" si="78"/>
        <v>0.12200000000000001</v>
      </c>
      <c r="N541" s="7">
        <f t="shared" si="79"/>
        <v>24.298740000000006</v>
      </c>
      <c r="O541" s="7">
        <f t="shared" si="80"/>
        <v>24.298740000000006</v>
      </c>
      <c r="R541" s="7"/>
      <c r="S541" s="47">
        <f t="shared" si="81"/>
        <v>0.12200000000000001</v>
      </c>
      <c r="T541" s="47">
        <f t="shared" si="82"/>
        <v>0</v>
      </c>
      <c r="U541" s="47">
        <f t="shared" si="83"/>
        <v>199.17000000000002</v>
      </c>
      <c r="V541" s="47">
        <f t="shared" si="84"/>
        <v>87.3</v>
      </c>
      <c r="W541" s="11"/>
    </row>
    <row r="542" spans="1:23" x14ac:dyDescent="0.45">
      <c r="A542" t="s">
        <v>547</v>
      </c>
      <c r="B542">
        <v>107.2</v>
      </c>
      <c r="D542" s="9" t="str">
        <f>VartojimasGamyba!J538</f>
        <v>2023-09-23-08</v>
      </c>
      <c r="E542" s="8">
        <f>VartojimasGamyba!G538</f>
        <v>8.0000000000000002E-3</v>
      </c>
      <c r="F542" s="11"/>
      <c r="G542" s="7">
        <f t="shared" si="85"/>
        <v>5.0581111111111117</v>
      </c>
      <c r="H542" s="7">
        <v>0.246</v>
      </c>
      <c r="I542" s="7">
        <v>0</v>
      </c>
      <c r="J542" s="7">
        <v>0</v>
      </c>
      <c r="L542" s="7">
        <f>VartojimasGamyba!H538</f>
        <v>0.254</v>
      </c>
      <c r="M542" s="15">
        <f t="shared" si="78"/>
        <v>0</v>
      </c>
      <c r="N542" s="7">
        <f t="shared" si="79"/>
        <v>0</v>
      </c>
      <c r="O542" s="7">
        <f t="shared" si="80"/>
        <v>0</v>
      </c>
      <c r="R542" s="7"/>
      <c r="S542" s="47">
        <f t="shared" si="81"/>
        <v>0.246</v>
      </c>
      <c r="T542" s="47">
        <f t="shared" si="82"/>
        <v>0.246</v>
      </c>
      <c r="U542" s="47">
        <f t="shared" si="83"/>
        <v>207.49</v>
      </c>
      <c r="V542" s="47">
        <f t="shared" si="84"/>
        <v>95.62</v>
      </c>
      <c r="W542" s="11"/>
    </row>
    <row r="543" spans="1:23" x14ac:dyDescent="0.45">
      <c r="A543" t="s">
        <v>548</v>
      </c>
      <c r="B543">
        <v>109.99</v>
      </c>
      <c r="D543" s="9" t="str">
        <f>VartojimasGamyba!J539</f>
        <v>2023-09-23-09</v>
      </c>
      <c r="E543" s="8">
        <f>VartojimasGamyba!G539</f>
        <v>0.57099999999999995</v>
      </c>
      <c r="F543" s="11"/>
      <c r="G543" s="7">
        <f t="shared" si="85"/>
        <v>4.8958888888888898</v>
      </c>
      <c r="H543" s="7">
        <v>0</v>
      </c>
      <c r="I543" s="7">
        <v>0.16222222222222218</v>
      </c>
      <c r="J543" s="7">
        <v>0</v>
      </c>
      <c r="L543" s="7">
        <f>VartojimasGamyba!H539</f>
        <v>0.42499999999999999</v>
      </c>
      <c r="M543" s="15">
        <f t="shared" si="78"/>
        <v>0</v>
      </c>
      <c r="N543" s="7">
        <f t="shared" si="79"/>
        <v>0</v>
      </c>
      <c r="O543" s="7">
        <f t="shared" si="80"/>
        <v>0</v>
      </c>
      <c r="R543" s="7"/>
      <c r="S543" s="47">
        <f t="shared" si="81"/>
        <v>0</v>
      </c>
      <c r="T543" s="47">
        <f t="shared" si="82"/>
        <v>0</v>
      </c>
      <c r="U543" s="47">
        <f t="shared" si="83"/>
        <v>210.28</v>
      </c>
      <c r="V543" s="47">
        <f t="shared" si="84"/>
        <v>98.41</v>
      </c>
      <c r="W543" s="11"/>
    </row>
    <row r="544" spans="1:23" x14ac:dyDescent="0.45">
      <c r="A544" t="s">
        <v>549</v>
      </c>
      <c r="B544">
        <v>104.68</v>
      </c>
      <c r="D544" s="9" t="str">
        <f>VartojimasGamyba!J540</f>
        <v>2023-09-23-10</v>
      </c>
      <c r="E544" s="8">
        <f>VartojimasGamyba!G540</f>
        <v>0.24199999999999999</v>
      </c>
      <c r="F544" s="11"/>
      <c r="G544" s="7">
        <f t="shared" si="85"/>
        <v>5.6778888888888899</v>
      </c>
      <c r="H544" s="7">
        <v>0.78200000000000003</v>
      </c>
      <c r="I544" s="7">
        <v>0</v>
      </c>
      <c r="J544" s="7">
        <v>0</v>
      </c>
      <c r="L544" s="7">
        <f>VartojimasGamyba!H540</f>
        <v>1.024</v>
      </c>
      <c r="M544" s="15">
        <f t="shared" si="78"/>
        <v>0</v>
      </c>
      <c r="N544" s="7">
        <f t="shared" si="79"/>
        <v>0</v>
      </c>
      <c r="O544" s="7">
        <f t="shared" si="80"/>
        <v>0</v>
      </c>
      <c r="R544" s="7"/>
      <c r="S544" s="47">
        <f t="shared" si="81"/>
        <v>0.78200000000000003</v>
      </c>
      <c r="T544" s="47">
        <f t="shared" si="82"/>
        <v>0.78200000000000003</v>
      </c>
      <c r="U544" s="47">
        <f t="shared" si="83"/>
        <v>204.97000000000003</v>
      </c>
      <c r="V544" s="47">
        <f t="shared" si="84"/>
        <v>93.100000000000009</v>
      </c>
      <c r="W544" s="11"/>
    </row>
    <row r="545" spans="1:23" x14ac:dyDescent="0.45">
      <c r="A545" t="s">
        <v>550</v>
      </c>
      <c r="B545">
        <v>90.75</v>
      </c>
      <c r="D545" s="9" t="str">
        <f>VartojimasGamyba!J541</f>
        <v>2023-09-23-11</v>
      </c>
      <c r="E545" s="8">
        <f>VartojimasGamyba!G541</f>
        <v>0.154</v>
      </c>
      <c r="F545" s="11"/>
      <c r="G545" s="7">
        <f t="shared" si="85"/>
        <v>5.8408888888888901</v>
      </c>
      <c r="H545" s="7">
        <v>0.16300000000000003</v>
      </c>
      <c r="I545" s="7">
        <v>0</v>
      </c>
      <c r="J545" s="7">
        <v>0</v>
      </c>
      <c r="L545" s="7">
        <f>VartojimasGamyba!H541</f>
        <v>0.317</v>
      </c>
      <c r="M545" s="15">
        <f t="shared" si="78"/>
        <v>0</v>
      </c>
      <c r="N545" s="7">
        <f t="shared" si="79"/>
        <v>0</v>
      </c>
      <c r="O545" s="7">
        <f t="shared" si="80"/>
        <v>0</v>
      </c>
      <c r="R545" s="7"/>
      <c r="S545" s="47">
        <f t="shared" si="81"/>
        <v>0.16300000000000001</v>
      </c>
      <c r="T545" s="47">
        <f t="shared" si="82"/>
        <v>0.16300000000000001</v>
      </c>
      <c r="U545" s="47">
        <f t="shared" si="83"/>
        <v>191.04000000000002</v>
      </c>
      <c r="V545" s="47">
        <f t="shared" si="84"/>
        <v>79.17</v>
      </c>
      <c r="W545" s="11"/>
    </row>
    <row r="546" spans="1:23" x14ac:dyDescent="0.45">
      <c r="A546" t="s">
        <v>551</v>
      </c>
      <c r="B546">
        <v>84.9</v>
      </c>
      <c r="D546" s="9" t="str">
        <f>VartojimasGamyba!J542</f>
        <v>2023-09-23-12</v>
      </c>
      <c r="E546" s="8">
        <f>VartojimasGamyba!G542</f>
        <v>7.5999999999999998E-2</v>
      </c>
      <c r="F546" s="11"/>
      <c r="G546" s="7">
        <f t="shared" si="85"/>
        <v>6.4401111111111122</v>
      </c>
      <c r="H546" s="7">
        <v>0.59922222222222221</v>
      </c>
      <c r="I546" s="7">
        <v>0</v>
      </c>
      <c r="J546" s="7">
        <v>0</v>
      </c>
      <c r="L546" s="7">
        <f>VartojimasGamyba!H542</f>
        <v>0.377</v>
      </c>
      <c r="M546" s="15">
        <f t="shared" si="78"/>
        <v>0.29822222222222217</v>
      </c>
      <c r="N546" s="7">
        <f t="shared" si="79"/>
        <v>55.227773333333325</v>
      </c>
      <c r="O546" s="7">
        <f t="shared" si="80"/>
        <v>55.227773333333325</v>
      </c>
      <c r="R546" s="7"/>
      <c r="S546" s="47">
        <f t="shared" si="81"/>
        <v>0.5992222222222221</v>
      </c>
      <c r="T546" s="47">
        <f t="shared" si="82"/>
        <v>0.30099999999999999</v>
      </c>
      <c r="U546" s="47">
        <f t="shared" si="83"/>
        <v>185.19</v>
      </c>
      <c r="V546" s="47">
        <f t="shared" si="84"/>
        <v>73.320000000000007</v>
      </c>
      <c r="W546" s="11"/>
    </row>
    <row r="547" spans="1:23" x14ac:dyDescent="0.45">
      <c r="A547" t="s">
        <v>552</v>
      </c>
      <c r="B547">
        <v>103.67</v>
      </c>
      <c r="D547" s="9" t="str">
        <f>VartojimasGamyba!J543</f>
        <v>2023-09-23-13</v>
      </c>
      <c r="E547" s="8">
        <f>VartojimasGamyba!G543</f>
        <v>2.1999999999999999E-2</v>
      </c>
      <c r="F547" s="11"/>
      <c r="G547" s="7">
        <f t="shared" si="85"/>
        <v>7.0241111111111119</v>
      </c>
      <c r="H547" s="7">
        <v>0.58399999999999996</v>
      </c>
      <c r="I547" s="7">
        <v>0</v>
      </c>
      <c r="J547" s="7">
        <v>0</v>
      </c>
      <c r="L547" s="7">
        <f>VartojimasGamyba!H543</f>
        <v>0.60599999999999998</v>
      </c>
      <c r="M547" s="15">
        <f t="shared" si="78"/>
        <v>0</v>
      </c>
      <c r="N547" s="7">
        <f t="shared" si="79"/>
        <v>0</v>
      </c>
      <c r="O547" s="7">
        <f t="shared" si="80"/>
        <v>0</v>
      </c>
      <c r="R547" s="7"/>
      <c r="S547" s="47">
        <f t="shared" si="81"/>
        <v>0.58399999999999996</v>
      </c>
      <c r="T547" s="47">
        <f t="shared" si="82"/>
        <v>0.58399999999999996</v>
      </c>
      <c r="U547" s="47">
        <f t="shared" si="83"/>
        <v>203.96</v>
      </c>
      <c r="V547" s="47">
        <f t="shared" si="84"/>
        <v>92.09</v>
      </c>
      <c r="W547" s="11"/>
    </row>
    <row r="548" spans="1:23" x14ac:dyDescent="0.45">
      <c r="A548" t="s">
        <v>553</v>
      </c>
      <c r="B548">
        <v>145.16</v>
      </c>
      <c r="D548" s="9" t="str">
        <f>VartojimasGamyba!J544</f>
        <v>2023-09-23-14</v>
      </c>
      <c r="E548" s="8">
        <f>VartojimasGamyba!G544</f>
        <v>9.0999999999999998E-2</v>
      </c>
      <c r="F548" s="11"/>
      <c r="G548" s="7">
        <f t="shared" si="85"/>
        <v>7.1511111111111116</v>
      </c>
      <c r="H548" s="7">
        <v>0.127</v>
      </c>
      <c r="I548" s="7">
        <v>0</v>
      </c>
      <c r="J548" s="7">
        <v>0</v>
      </c>
      <c r="L548" s="7">
        <f>VartojimasGamyba!H544</f>
        <v>0.218</v>
      </c>
      <c r="M548" s="15">
        <f t="shared" si="78"/>
        <v>0</v>
      </c>
      <c r="N548" s="7">
        <f t="shared" si="79"/>
        <v>0</v>
      </c>
      <c r="O548" s="7">
        <f t="shared" si="80"/>
        <v>0</v>
      </c>
      <c r="R548" s="7"/>
      <c r="S548" s="47">
        <f t="shared" si="81"/>
        <v>0.127</v>
      </c>
      <c r="T548" s="47">
        <f t="shared" si="82"/>
        <v>0.127</v>
      </c>
      <c r="U548" s="47">
        <f t="shared" si="83"/>
        <v>245.45</v>
      </c>
      <c r="V548" s="47">
        <f t="shared" si="84"/>
        <v>133.57999999999998</v>
      </c>
      <c r="W548" s="11"/>
    </row>
    <row r="549" spans="1:23" x14ac:dyDescent="0.45">
      <c r="A549" t="s">
        <v>554</v>
      </c>
      <c r="B549">
        <v>180.02</v>
      </c>
      <c r="D549" s="9" t="str">
        <f>VartojimasGamyba!J545</f>
        <v>2023-09-23-15</v>
      </c>
      <c r="E549" s="8">
        <f>VartojimasGamyba!G545</f>
        <v>0.19700000000000001</v>
      </c>
      <c r="F549" s="11"/>
      <c r="G549" s="7">
        <f t="shared" si="85"/>
        <v>6.996666666666667</v>
      </c>
      <c r="H549" s="7">
        <v>0</v>
      </c>
      <c r="I549" s="7">
        <v>0.15444444444444447</v>
      </c>
      <c r="J549" s="7">
        <v>0</v>
      </c>
      <c r="L549" s="7">
        <f>VartojimasGamyba!H545</f>
        <v>5.8000000000000003E-2</v>
      </c>
      <c r="M549" s="15">
        <f t="shared" si="78"/>
        <v>0</v>
      </c>
      <c r="N549" s="7">
        <f t="shared" si="79"/>
        <v>0</v>
      </c>
      <c r="O549" s="7">
        <f t="shared" si="80"/>
        <v>0</v>
      </c>
      <c r="R549" s="7"/>
      <c r="S549" s="47">
        <f t="shared" si="81"/>
        <v>0</v>
      </c>
      <c r="T549" s="47">
        <f t="shared" si="82"/>
        <v>0</v>
      </c>
      <c r="U549" s="47">
        <f t="shared" si="83"/>
        <v>280.31</v>
      </c>
      <c r="V549" s="47">
        <f t="shared" si="84"/>
        <v>168.44</v>
      </c>
      <c r="W549" s="11"/>
    </row>
    <row r="550" spans="1:23" x14ac:dyDescent="0.45">
      <c r="A550" t="s">
        <v>555</v>
      </c>
      <c r="B550">
        <v>114.21</v>
      </c>
      <c r="D550" s="9" t="str">
        <f>VartojimasGamyba!J546</f>
        <v>2023-09-23-16</v>
      </c>
      <c r="E550" s="8">
        <f>VartojimasGamyba!G546</f>
        <v>0.38900000000000001</v>
      </c>
      <c r="F550" s="11"/>
      <c r="G550" s="7">
        <f t="shared" si="85"/>
        <v>6.5666666666666673</v>
      </c>
      <c r="H550" s="7">
        <v>0</v>
      </c>
      <c r="I550" s="7">
        <v>0.43</v>
      </c>
      <c r="J550" s="7">
        <v>0</v>
      </c>
      <c r="L550" s="7">
        <f>VartojimasGamyba!H546</f>
        <v>2E-3</v>
      </c>
      <c r="M550" s="15">
        <f t="shared" si="78"/>
        <v>0</v>
      </c>
      <c r="N550" s="7">
        <f t="shared" si="79"/>
        <v>0</v>
      </c>
      <c r="O550" s="7">
        <f t="shared" si="80"/>
        <v>0</v>
      </c>
      <c r="R550" s="7"/>
      <c r="S550" s="47">
        <f t="shared" si="81"/>
        <v>0</v>
      </c>
      <c r="T550" s="47">
        <f t="shared" si="82"/>
        <v>0</v>
      </c>
      <c r="U550" s="47">
        <f t="shared" si="83"/>
        <v>214.5</v>
      </c>
      <c r="V550" s="47">
        <f t="shared" si="84"/>
        <v>102.63</v>
      </c>
      <c r="W550" s="11"/>
    </row>
    <row r="551" spans="1:23" x14ac:dyDescent="0.45">
      <c r="A551" t="s">
        <v>556</v>
      </c>
      <c r="B551">
        <v>129.02000000000001</v>
      </c>
      <c r="D551" s="9" t="str">
        <f>VartojimasGamyba!J547</f>
        <v>2023-09-23-17</v>
      </c>
      <c r="E551" s="8">
        <f>VartojimasGamyba!G547</f>
        <v>0.30499999999999999</v>
      </c>
      <c r="F551" s="11"/>
      <c r="G551" s="7">
        <f t="shared" si="85"/>
        <v>6.2277777777777787</v>
      </c>
      <c r="H551" s="7">
        <v>0</v>
      </c>
      <c r="I551" s="7">
        <v>0.33888888888888885</v>
      </c>
      <c r="J551" s="7">
        <v>0</v>
      </c>
      <c r="L551" s="7">
        <f>VartojimasGamyba!H547</f>
        <v>0</v>
      </c>
      <c r="M551" s="15">
        <f t="shared" si="78"/>
        <v>0</v>
      </c>
      <c r="N551" s="7">
        <f t="shared" si="79"/>
        <v>0</v>
      </c>
      <c r="O551" s="7">
        <f t="shared" si="80"/>
        <v>0</v>
      </c>
      <c r="R551" s="7"/>
      <c r="S551" s="47">
        <f t="shared" si="81"/>
        <v>0</v>
      </c>
      <c r="T551" s="47">
        <f t="shared" si="82"/>
        <v>0</v>
      </c>
      <c r="U551" s="47">
        <f t="shared" si="83"/>
        <v>229.31</v>
      </c>
      <c r="V551" s="47">
        <f t="shared" si="84"/>
        <v>117.44000000000001</v>
      </c>
      <c r="W551" s="11"/>
    </row>
    <row r="552" spans="1:23" x14ac:dyDescent="0.45">
      <c r="A552" t="s">
        <v>557</v>
      </c>
      <c r="B552">
        <v>132.76</v>
      </c>
      <c r="D552" s="9" t="str">
        <f>VartojimasGamyba!J548</f>
        <v>2023-09-23-18</v>
      </c>
      <c r="E552" s="8">
        <f>VartojimasGamyba!G548</f>
        <v>0.27800000000000002</v>
      </c>
      <c r="F552" s="11"/>
      <c r="G552" s="7">
        <f t="shared" si="85"/>
        <v>5.9188888888888895</v>
      </c>
      <c r="H552" s="7">
        <v>0</v>
      </c>
      <c r="I552" s="7">
        <v>0.30888888888888894</v>
      </c>
      <c r="J552" s="7">
        <v>0</v>
      </c>
      <c r="L552" s="7">
        <f>VartojimasGamyba!H548</f>
        <v>0</v>
      </c>
      <c r="M552" s="15">
        <f t="shared" si="78"/>
        <v>0</v>
      </c>
      <c r="N552" s="7">
        <f t="shared" si="79"/>
        <v>0</v>
      </c>
      <c r="O552" s="7">
        <f t="shared" si="80"/>
        <v>0</v>
      </c>
      <c r="R552" s="7"/>
      <c r="S552" s="47">
        <f t="shared" si="81"/>
        <v>0</v>
      </c>
      <c r="T552" s="47">
        <f t="shared" si="82"/>
        <v>0</v>
      </c>
      <c r="U552" s="47">
        <f t="shared" si="83"/>
        <v>233.05</v>
      </c>
      <c r="V552" s="47">
        <f t="shared" si="84"/>
        <v>121.17999999999999</v>
      </c>
      <c r="W552" s="11"/>
    </row>
    <row r="553" spans="1:23" x14ac:dyDescent="0.45">
      <c r="A553" t="s">
        <v>558</v>
      </c>
      <c r="B553">
        <v>136.4</v>
      </c>
      <c r="D553" s="9" t="str">
        <f>VartojimasGamyba!J549</f>
        <v>2023-09-23-19</v>
      </c>
      <c r="E553" s="8">
        <f>VartojimasGamyba!G549</f>
        <v>0.246</v>
      </c>
      <c r="F553" s="11"/>
      <c r="G553" s="7">
        <f t="shared" si="85"/>
        <v>5.6455555555555561</v>
      </c>
      <c r="H553" s="7">
        <v>0</v>
      </c>
      <c r="I553" s="7">
        <v>0.27333333333333332</v>
      </c>
      <c r="J553" s="7">
        <v>0</v>
      </c>
      <c r="L553" s="7">
        <f>VartojimasGamyba!H549</f>
        <v>0</v>
      </c>
      <c r="M553" s="15">
        <f t="shared" si="78"/>
        <v>0</v>
      </c>
      <c r="N553" s="7">
        <f t="shared" si="79"/>
        <v>0</v>
      </c>
      <c r="O553" s="7">
        <f t="shared" si="80"/>
        <v>0</v>
      </c>
      <c r="R553" s="7"/>
      <c r="S553" s="47">
        <f t="shared" si="81"/>
        <v>0</v>
      </c>
      <c r="T553" s="47">
        <f t="shared" si="82"/>
        <v>0</v>
      </c>
      <c r="U553" s="47">
        <f t="shared" si="83"/>
        <v>236.69</v>
      </c>
      <c r="V553" s="47">
        <f t="shared" si="84"/>
        <v>124.82000000000001</v>
      </c>
      <c r="W553" s="11"/>
    </row>
    <row r="554" spans="1:23" x14ac:dyDescent="0.45">
      <c r="A554" t="s">
        <v>559</v>
      </c>
      <c r="B554">
        <v>155.97</v>
      </c>
      <c r="D554" s="9" t="str">
        <f>VartojimasGamyba!J550</f>
        <v>2023-09-23-20</v>
      </c>
      <c r="E554" s="8">
        <f>VartojimasGamyba!G550</f>
        <v>9.9000000000000005E-2</v>
      </c>
      <c r="F554" s="11"/>
      <c r="G554" s="7">
        <f t="shared" si="85"/>
        <v>5.5355555555555558</v>
      </c>
      <c r="H554" s="7">
        <v>0</v>
      </c>
      <c r="I554" s="7">
        <v>0.11000000000000001</v>
      </c>
      <c r="J554" s="7">
        <v>0</v>
      </c>
      <c r="L554" s="7">
        <f>VartojimasGamyba!H550</f>
        <v>0</v>
      </c>
      <c r="M554" s="15">
        <f t="shared" si="78"/>
        <v>-1.3877787807814457E-17</v>
      </c>
      <c r="N554" s="7">
        <f t="shared" si="79"/>
        <v>-3.5563219036305326E-15</v>
      </c>
      <c r="O554" s="7">
        <f t="shared" si="80"/>
        <v>-3.5563219036305326E-15</v>
      </c>
      <c r="P554" s="7" t="s">
        <v>8873</v>
      </c>
      <c r="R554" s="7"/>
      <c r="S554" s="47">
        <f t="shared" si="81"/>
        <v>-1.3877787807814457E-17</v>
      </c>
      <c r="T554" s="47">
        <f t="shared" si="82"/>
        <v>0</v>
      </c>
      <c r="U554" s="47">
        <f t="shared" si="83"/>
        <v>256.26</v>
      </c>
      <c r="V554" s="47">
        <f t="shared" si="84"/>
        <v>144.38999999999999</v>
      </c>
      <c r="W554" s="11"/>
    </row>
    <row r="555" spans="1:23" x14ac:dyDescent="0.45">
      <c r="A555" t="s">
        <v>560</v>
      </c>
      <c r="B555">
        <v>145</v>
      </c>
      <c r="D555" s="9" t="str">
        <f>VartojimasGamyba!J551</f>
        <v>2023-09-23-21</v>
      </c>
      <c r="E555" s="8">
        <f>VartojimasGamyba!G551</f>
        <v>0.115</v>
      </c>
      <c r="F555" s="11"/>
      <c r="G555" s="7">
        <f t="shared" si="85"/>
        <v>5.4077777777777776</v>
      </c>
      <c r="H555" s="7">
        <v>0</v>
      </c>
      <c r="I555" s="7">
        <v>0.1277777777777778</v>
      </c>
      <c r="J555" s="7">
        <v>0</v>
      </c>
      <c r="L555" s="7">
        <f>VartojimasGamyba!H551</f>
        <v>0</v>
      </c>
      <c r="M555" s="15">
        <f t="shared" si="78"/>
        <v>-1.3877787807814457E-17</v>
      </c>
      <c r="N555" s="7">
        <f t="shared" si="79"/>
        <v>-3.4040825713788084E-15</v>
      </c>
      <c r="O555" s="7">
        <f t="shared" si="80"/>
        <v>-3.4040825713788084E-15</v>
      </c>
      <c r="P555" s="7">
        <f>SUM(N534:N557)</f>
        <v>283.74573333333336</v>
      </c>
      <c r="R555" s="7"/>
      <c r="S555" s="47">
        <f t="shared" si="81"/>
        <v>-1.3877787807814457E-17</v>
      </c>
      <c r="T555" s="47">
        <f t="shared" si="82"/>
        <v>0</v>
      </c>
      <c r="U555" s="47">
        <f t="shared" si="83"/>
        <v>245.29000000000002</v>
      </c>
      <c r="V555" s="47">
        <f t="shared" si="84"/>
        <v>133.41999999999999</v>
      </c>
      <c r="W555" s="11"/>
    </row>
    <row r="556" spans="1:23" x14ac:dyDescent="0.45">
      <c r="A556" t="s">
        <v>561</v>
      </c>
      <c r="B556">
        <v>129.02000000000001</v>
      </c>
      <c r="D556" s="9" t="str">
        <f>VartojimasGamyba!J552</f>
        <v>2023-09-23-22</v>
      </c>
      <c r="E556" s="8">
        <f>VartojimasGamyba!G552</f>
        <v>0.17699999999999999</v>
      </c>
      <c r="F556" s="11"/>
      <c r="G556" s="7">
        <f t="shared" si="85"/>
        <v>5.2111111111111112</v>
      </c>
      <c r="H556" s="7">
        <v>0</v>
      </c>
      <c r="I556" s="7">
        <v>0.19666666666666666</v>
      </c>
      <c r="J556" s="7">
        <v>0</v>
      </c>
      <c r="L556" s="7">
        <f>VartojimasGamyba!H552</f>
        <v>0</v>
      </c>
      <c r="M556" s="15">
        <f t="shared" si="78"/>
        <v>0</v>
      </c>
      <c r="N556" s="7">
        <f t="shared" si="79"/>
        <v>0</v>
      </c>
      <c r="O556" s="7">
        <f t="shared" si="80"/>
        <v>0</v>
      </c>
      <c r="P556" s="7" t="s">
        <v>8872</v>
      </c>
      <c r="R556" s="7"/>
      <c r="S556" s="47">
        <f t="shared" si="81"/>
        <v>0</v>
      </c>
      <c r="T556" s="47">
        <f t="shared" si="82"/>
        <v>0</v>
      </c>
      <c r="U556" s="47">
        <f t="shared" si="83"/>
        <v>229.31</v>
      </c>
      <c r="V556" s="47">
        <f t="shared" si="84"/>
        <v>117.44000000000001</v>
      </c>
      <c r="W556" s="11"/>
    </row>
    <row r="557" spans="1:23" x14ac:dyDescent="0.45">
      <c r="A557" t="s">
        <v>562</v>
      </c>
      <c r="B557">
        <v>106.92</v>
      </c>
      <c r="D557" s="9" t="str">
        <f>VartojimasGamyba!J553</f>
        <v>2023-09-23-23</v>
      </c>
      <c r="E557" s="8">
        <f>VartojimasGamyba!G553</f>
        <v>0.19</v>
      </c>
      <c r="F557" s="11"/>
      <c r="G557" s="7">
        <f t="shared" si="85"/>
        <v>5</v>
      </c>
      <c r="H557" s="7">
        <v>0</v>
      </c>
      <c r="I557" s="7">
        <v>0.21111111111111111</v>
      </c>
      <c r="J557" s="7">
        <v>0</v>
      </c>
      <c r="L557" s="7">
        <f>VartojimasGamyba!H553</f>
        <v>0</v>
      </c>
      <c r="M557" s="15">
        <f t="shared" si="78"/>
        <v>0</v>
      </c>
      <c r="N557" s="7">
        <f t="shared" si="79"/>
        <v>0</v>
      </c>
      <c r="O557" s="7">
        <f t="shared" si="80"/>
        <v>0</v>
      </c>
      <c r="P557" s="7">
        <f>SUM(O534:O557)</f>
        <v>283.74573333333336</v>
      </c>
      <c r="Q557" s="7">
        <f>SUMPRODUCT(B534:B557,E534:E557)+SUM(E534:E557)*$Z$21-SUMPRODUCT(B534:B557,L534:L557)+SUM(L534:L557)*ABS($Z$20)</f>
        <v>673.14900999999998</v>
      </c>
      <c r="R557" s="7"/>
      <c r="S557" s="47">
        <f t="shared" si="81"/>
        <v>0</v>
      </c>
      <c r="T557" s="47">
        <f t="shared" si="82"/>
        <v>0</v>
      </c>
      <c r="U557" s="47">
        <f t="shared" si="83"/>
        <v>207.21</v>
      </c>
      <c r="V557" s="47">
        <f t="shared" si="84"/>
        <v>95.34</v>
      </c>
      <c r="W557" s="11">
        <f>IF(P557&lt;&gt;Q557,1,0)</f>
        <v>1</v>
      </c>
    </row>
    <row r="558" spans="1:23" x14ac:dyDescent="0.45">
      <c r="A558" t="s">
        <v>563</v>
      </c>
      <c r="B558">
        <v>100.09</v>
      </c>
      <c r="D558" s="1" t="str">
        <f>VartojimasGamyba!J554</f>
        <v>2023-09-24-00</v>
      </c>
      <c r="E558" s="7">
        <f>VartojimasGamyba!G554</f>
        <v>0.19</v>
      </c>
      <c r="F558" s="11"/>
      <c r="G558" s="12">
        <f>G557+H558-I558</f>
        <v>3.8100000000000023</v>
      </c>
      <c r="H558" s="12">
        <v>8.8100000000000023</v>
      </c>
      <c r="I558" s="12">
        <v>10</v>
      </c>
      <c r="J558" s="12">
        <v>0</v>
      </c>
      <c r="K558" s="12"/>
      <c r="L558" s="12">
        <f>VartojimasGamyba!H554</f>
        <v>0</v>
      </c>
      <c r="M558" s="19">
        <f t="shared" si="78"/>
        <v>1.7763568394002505E-15</v>
      </c>
      <c r="N558" s="7">
        <f t="shared" si="79"/>
        <v>3.5594638347902218E-13</v>
      </c>
      <c r="O558" s="7">
        <f t="shared" si="80"/>
        <v>3.5594638347902218E-13</v>
      </c>
      <c r="R558" s="20" t="s">
        <v>8783</v>
      </c>
      <c r="S558" s="47">
        <f t="shared" si="81"/>
        <v>1.7763568394002505E-15</v>
      </c>
      <c r="T558" s="47">
        <f t="shared" si="82"/>
        <v>0</v>
      </c>
      <c r="U558" s="47">
        <f t="shared" si="83"/>
        <v>200.38</v>
      </c>
      <c r="V558" s="47">
        <f t="shared" si="84"/>
        <v>88.51</v>
      </c>
      <c r="W558" s="11"/>
    </row>
    <row r="559" spans="1:23" x14ac:dyDescent="0.45">
      <c r="A559" t="s">
        <v>564</v>
      </c>
      <c r="B559">
        <v>98.71</v>
      </c>
      <c r="D559" s="1" t="str">
        <f>VartojimasGamyba!J555</f>
        <v>2023-09-24-01</v>
      </c>
      <c r="E559" s="7">
        <f>VartojimasGamyba!G555</f>
        <v>0.13</v>
      </c>
      <c r="F559" s="11"/>
      <c r="G559" s="12">
        <f t="shared" ref="G559:G581" si="86">G558+H559-I559</f>
        <v>2.6800000000000033</v>
      </c>
      <c r="H559" s="12">
        <v>8.870000000000001</v>
      </c>
      <c r="I559" s="12">
        <v>10</v>
      </c>
      <c r="J559" s="12">
        <v>0</v>
      </c>
      <c r="K559" s="12"/>
      <c r="L559" s="12">
        <f>VartojimasGamyba!H555</f>
        <v>0</v>
      </c>
      <c r="M559" s="19">
        <f t="shared" si="78"/>
        <v>1.7763568394002505E-15</v>
      </c>
      <c r="N559" s="7">
        <f t="shared" si="79"/>
        <v>3.5349501104064984E-13</v>
      </c>
      <c r="O559" s="7">
        <f t="shared" si="80"/>
        <v>3.5349501104064984E-13</v>
      </c>
      <c r="R559" s="7"/>
      <c r="S559" s="47">
        <f t="shared" si="81"/>
        <v>1.7763568394002505E-15</v>
      </c>
      <c r="T559" s="47">
        <f t="shared" si="82"/>
        <v>0</v>
      </c>
      <c r="U559" s="47">
        <f t="shared" si="83"/>
        <v>199</v>
      </c>
      <c r="V559" s="47">
        <f t="shared" si="84"/>
        <v>87.13</v>
      </c>
      <c r="W559" s="11"/>
    </row>
    <row r="560" spans="1:23" x14ac:dyDescent="0.45">
      <c r="A560" t="s">
        <v>565</v>
      </c>
      <c r="B560">
        <v>1.7</v>
      </c>
      <c r="D560" s="1" t="str">
        <f>VartojimasGamyba!J556</f>
        <v>2023-09-24-02</v>
      </c>
      <c r="E560" s="7">
        <f>VartojimasGamyba!G556</f>
        <v>0.19400000000000001</v>
      </c>
      <c r="F560" s="11"/>
      <c r="G560" s="12">
        <f t="shared" si="86"/>
        <v>2.4644444444444478</v>
      </c>
      <c r="H560" s="12">
        <v>0</v>
      </c>
      <c r="I560" s="12">
        <v>0.21555555555555558</v>
      </c>
      <c r="J560" s="12">
        <v>0</v>
      </c>
      <c r="K560" s="12"/>
      <c r="L560" s="12">
        <f>VartojimasGamyba!H556</f>
        <v>0</v>
      </c>
      <c r="M560" s="19">
        <f t="shared" si="78"/>
        <v>-2.7755575615628914E-17</v>
      </c>
      <c r="N560" s="7">
        <f t="shared" si="79"/>
        <v>-2.8307911570379931E-15</v>
      </c>
      <c r="O560" s="7">
        <f t="shared" si="80"/>
        <v>-2.8307911570379931E-15</v>
      </c>
      <c r="R560" s="7"/>
      <c r="S560" s="47">
        <f t="shared" si="81"/>
        <v>-2.7755575615628914E-17</v>
      </c>
      <c r="T560" s="47">
        <f t="shared" si="82"/>
        <v>0</v>
      </c>
      <c r="U560" s="47">
        <f t="shared" si="83"/>
        <v>101.99000000000001</v>
      </c>
      <c r="V560" s="47">
        <f t="shared" si="84"/>
        <v>-9.8800000000000008</v>
      </c>
      <c r="W560" s="11"/>
    </row>
    <row r="561" spans="1:23" x14ac:dyDescent="0.45">
      <c r="A561" t="s">
        <v>566</v>
      </c>
      <c r="B561">
        <v>1.36</v>
      </c>
      <c r="D561" s="1" t="str">
        <f>VartojimasGamyba!J557</f>
        <v>2023-09-24-03</v>
      </c>
      <c r="E561" s="7">
        <f>VartojimasGamyba!G557</f>
        <v>0.40600000000000003</v>
      </c>
      <c r="F561" s="11"/>
      <c r="G561" s="12">
        <f t="shared" si="86"/>
        <v>2.0133333333333367</v>
      </c>
      <c r="H561" s="12">
        <v>0</v>
      </c>
      <c r="I561" s="12">
        <v>0.45111111111111113</v>
      </c>
      <c r="J561" s="12">
        <v>0</v>
      </c>
      <c r="K561" s="12"/>
      <c r="L561" s="12">
        <f>VartojimasGamyba!H557</f>
        <v>0</v>
      </c>
      <c r="M561" s="19">
        <f t="shared" si="78"/>
        <v>0</v>
      </c>
      <c r="N561" s="7">
        <f t="shared" si="79"/>
        <v>0</v>
      </c>
      <c r="O561" s="7">
        <f t="shared" si="80"/>
        <v>0</v>
      </c>
      <c r="R561" s="7"/>
      <c r="S561" s="47">
        <f t="shared" si="81"/>
        <v>0</v>
      </c>
      <c r="T561" s="47">
        <f t="shared" si="82"/>
        <v>0</v>
      </c>
      <c r="U561" s="47">
        <f t="shared" si="83"/>
        <v>101.65</v>
      </c>
      <c r="V561" s="47">
        <f t="shared" si="84"/>
        <v>-10.220000000000001</v>
      </c>
      <c r="W561" s="11"/>
    </row>
    <row r="562" spans="1:23" x14ac:dyDescent="0.45">
      <c r="A562" t="s">
        <v>567</v>
      </c>
      <c r="B562">
        <v>1.04</v>
      </c>
      <c r="D562" s="1" t="str">
        <f>VartojimasGamyba!J558</f>
        <v>2023-09-24-04</v>
      </c>
      <c r="E562" s="7">
        <f>VartojimasGamyba!G558</f>
        <v>5.8999999999999997E-2</v>
      </c>
      <c r="F562" s="11"/>
      <c r="G562" s="12">
        <f t="shared" si="86"/>
        <v>1.9500000000000035</v>
      </c>
      <c r="H562" s="12">
        <v>0</v>
      </c>
      <c r="I562" s="12">
        <v>6.3333333333333325E-2</v>
      </c>
      <c r="J562" s="12">
        <v>0</v>
      </c>
      <c r="K562" s="12"/>
      <c r="L562" s="12">
        <f>VartojimasGamyba!H558</f>
        <v>2E-3</v>
      </c>
      <c r="M562" s="19">
        <f t="shared" si="78"/>
        <v>0</v>
      </c>
      <c r="N562" s="7">
        <f t="shared" si="79"/>
        <v>0</v>
      </c>
      <c r="O562" s="7">
        <f t="shared" si="80"/>
        <v>0</v>
      </c>
      <c r="R562" s="7"/>
      <c r="S562" s="47">
        <f t="shared" si="81"/>
        <v>0</v>
      </c>
      <c r="T562" s="47">
        <f t="shared" si="82"/>
        <v>0</v>
      </c>
      <c r="U562" s="47">
        <f t="shared" si="83"/>
        <v>101.33000000000001</v>
      </c>
      <c r="V562" s="47">
        <f t="shared" si="84"/>
        <v>-10.54</v>
      </c>
      <c r="W562" s="11"/>
    </row>
    <row r="563" spans="1:23" x14ac:dyDescent="0.45">
      <c r="A563" t="s">
        <v>568</v>
      </c>
      <c r="B563">
        <v>0.94</v>
      </c>
      <c r="D563" s="1" t="str">
        <f>VartojimasGamyba!J559</f>
        <v>2023-09-24-05</v>
      </c>
      <c r="E563" s="7">
        <f>VartojimasGamyba!G559</f>
        <v>6.4000000000000001E-2</v>
      </c>
      <c r="F563" s="11"/>
      <c r="G563" s="12">
        <f t="shared" si="86"/>
        <v>2.0660000000000034</v>
      </c>
      <c r="H563" s="12">
        <v>0.11600000000000005</v>
      </c>
      <c r="I563" s="12">
        <v>0</v>
      </c>
      <c r="J563" s="12">
        <v>0</v>
      </c>
      <c r="K563" s="12"/>
      <c r="L563" s="12">
        <f>VartojimasGamyba!H559</f>
        <v>0.18</v>
      </c>
      <c r="M563" s="19">
        <f t="shared" si="78"/>
        <v>0</v>
      </c>
      <c r="N563" s="7">
        <f t="shared" si="79"/>
        <v>0</v>
      </c>
      <c r="O563" s="7">
        <f t="shared" si="80"/>
        <v>0</v>
      </c>
      <c r="R563" s="7"/>
      <c r="S563" s="47">
        <f t="shared" si="81"/>
        <v>0.11599999999999999</v>
      </c>
      <c r="T563" s="47">
        <f t="shared" si="82"/>
        <v>0.11599999999999999</v>
      </c>
      <c r="U563" s="47">
        <f t="shared" si="83"/>
        <v>101.23</v>
      </c>
      <c r="V563" s="47">
        <f t="shared" si="84"/>
        <v>-10.64</v>
      </c>
      <c r="W563" s="11"/>
    </row>
    <row r="564" spans="1:23" x14ac:dyDescent="0.45">
      <c r="A564" t="s">
        <v>569</v>
      </c>
      <c r="B564">
        <v>1.18</v>
      </c>
      <c r="D564" s="1" t="str">
        <f>VartojimasGamyba!J560</f>
        <v>2023-09-24-06</v>
      </c>
      <c r="E564" s="7">
        <f>VartojimasGamyba!G560</f>
        <v>4.0000000000000001E-3</v>
      </c>
      <c r="F564" s="11"/>
      <c r="G564" s="12">
        <f t="shared" si="86"/>
        <v>2.8710000000000035</v>
      </c>
      <c r="H564" s="12">
        <v>0.80500000000000016</v>
      </c>
      <c r="I564" s="12">
        <v>0</v>
      </c>
      <c r="J564" s="12">
        <v>0</v>
      </c>
      <c r="K564" s="12"/>
      <c r="L564" s="12">
        <f>VartojimasGamyba!H560</f>
        <v>0.80900000000000005</v>
      </c>
      <c r="M564" s="19">
        <f t="shared" si="78"/>
        <v>0</v>
      </c>
      <c r="N564" s="7">
        <f t="shared" si="79"/>
        <v>0</v>
      </c>
      <c r="O564" s="7">
        <f t="shared" si="80"/>
        <v>0</v>
      </c>
      <c r="R564" s="7"/>
      <c r="S564" s="47">
        <f t="shared" si="81"/>
        <v>0.80500000000000005</v>
      </c>
      <c r="T564" s="47">
        <f t="shared" si="82"/>
        <v>0.80500000000000005</v>
      </c>
      <c r="U564" s="47">
        <f t="shared" si="83"/>
        <v>101.47000000000001</v>
      </c>
      <c r="V564" s="47">
        <f t="shared" si="84"/>
        <v>-10.4</v>
      </c>
      <c r="W564" s="11"/>
    </row>
    <row r="565" spans="1:23" x14ac:dyDescent="0.45">
      <c r="A565" t="s">
        <v>570</v>
      </c>
      <c r="B565">
        <v>78.66</v>
      </c>
      <c r="D565" s="1" t="str">
        <f>VartojimasGamyba!J561</f>
        <v>2023-09-24-07</v>
      </c>
      <c r="E565" s="7">
        <f>VartojimasGamyba!G561</f>
        <v>0</v>
      </c>
      <c r="F565" s="11"/>
      <c r="G565" s="12">
        <f t="shared" si="86"/>
        <v>1.8710000000000058</v>
      </c>
      <c r="H565" s="12">
        <v>9.0000000000000018</v>
      </c>
      <c r="I565" s="12">
        <v>10</v>
      </c>
      <c r="J565" s="12">
        <v>1.78</v>
      </c>
      <c r="K565" s="12"/>
      <c r="L565" s="12">
        <f>VartojimasGamyba!H561</f>
        <v>1.78</v>
      </c>
      <c r="M565" s="19">
        <f t="shared" si="78"/>
        <v>1.7763568394002505E-15</v>
      </c>
      <c r="N565" s="7">
        <f t="shared" si="79"/>
        <v>-119.40239999999969</v>
      </c>
      <c r="O565" s="7">
        <f t="shared" si="80"/>
        <v>3.178790564106748E-13</v>
      </c>
      <c r="R565" s="7"/>
      <c r="S565" s="47">
        <f t="shared" si="81"/>
        <v>1.7800000000000018</v>
      </c>
      <c r="T565" s="47">
        <f t="shared" si="82"/>
        <v>1.78</v>
      </c>
      <c r="U565" s="47">
        <f t="shared" si="83"/>
        <v>178.95</v>
      </c>
      <c r="V565" s="47">
        <f t="shared" si="84"/>
        <v>67.08</v>
      </c>
      <c r="W565" s="11"/>
    </row>
    <row r="566" spans="1:23" x14ac:dyDescent="0.45">
      <c r="A566" t="s">
        <v>571</v>
      </c>
      <c r="B566">
        <v>10.08</v>
      </c>
      <c r="D566" s="1" t="str">
        <f>VartojimasGamyba!J562</f>
        <v>2023-09-24-08</v>
      </c>
      <c r="E566" s="7">
        <f>VartojimasGamyba!G562</f>
        <v>0</v>
      </c>
      <c r="F566" s="11"/>
      <c r="G566" s="12">
        <f t="shared" si="86"/>
        <v>3.4916666666666711</v>
      </c>
      <c r="H566" s="12">
        <v>3.7140000000000155</v>
      </c>
      <c r="I566" s="12">
        <v>2.0933333333333501</v>
      </c>
      <c r="J566" s="12">
        <v>0</v>
      </c>
      <c r="K566" s="12"/>
      <c r="L566" s="12">
        <f>VartojimasGamyba!H562</f>
        <v>1.83</v>
      </c>
      <c r="M566" s="19">
        <f t="shared" si="78"/>
        <v>0</v>
      </c>
      <c r="N566" s="7">
        <f t="shared" si="79"/>
        <v>0</v>
      </c>
      <c r="O566" s="7">
        <f t="shared" si="80"/>
        <v>0</v>
      </c>
      <c r="R566" s="7"/>
      <c r="S566" s="47">
        <f t="shared" si="81"/>
        <v>1.83</v>
      </c>
      <c r="T566" s="47">
        <f t="shared" si="82"/>
        <v>1.83</v>
      </c>
      <c r="U566" s="47">
        <f t="shared" si="83"/>
        <v>110.37</v>
      </c>
      <c r="V566" s="47">
        <f t="shared" si="84"/>
        <v>-1.5</v>
      </c>
      <c r="W566" s="11"/>
    </row>
    <row r="567" spans="1:23" x14ac:dyDescent="0.45">
      <c r="A567" t="s">
        <v>572</v>
      </c>
      <c r="B567">
        <v>40.01</v>
      </c>
      <c r="D567" s="1" t="str">
        <f>VartojimasGamyba!J563</f>
        <v>2023-09-24-09</v>
      </c>
      <c r="E567" s="7">
        <f>VartojimasGamyba!G563</f>
        <v>0</v>
      </c>
      <c r="F567" s="11"/>
      <c r="G567" s="12">
        <f t="shared" si="86"/>
        <v>3.4916666666666711</v>
      </c>
      <c r="H567" s="12">
        <v>0</v>
      </c>
      <c r="I567" s="12">
        <v>0</v>
      </c>
      <c r="J567" s="12">
        <v>2.258</v>
      </c>
      <c r="K567" s="12"/>
      <c r="L567" s="12">
        <f>VartojimasGamyba!H563</f>
        <v>2.258</v>
      </c>
      <c r="M567" s="19">
        <f t="shared" si="78"/>
        <v>0</v>
      </c>
      <c r="N567" s="7">
        <f t="shared" si="79"/>
        <v>-64.194940000000003</v>
      </c>
      <c r="O567" s="7">
        <f t="shared" si="80"/>
        <v>0</v>
      </c>
      <c r="R567" s="7"/>
      <c r="S567" s="47">
        <f t="shared" si="81"/>
        <v>2.258</v>
      </c>
      <c r="T567" s="47">
        <f t="shared" si="82"/>
        <v>2.258</v>
      </c>
      <c r="U567" s="47">
        <f t="shared" si="83"/>
        <v>140.30000000000001</v>
      </c>
      <c r="V567" s="47">
        <f t="shared" si="84"/>
        <v>28.43</v>
      </c>
      <c r="W567" s="11"/>
    </row>
    <row r="568" spans="1:23" x14ac:dyDescent="0.45">
      <c r="A568" t="s">
        <v>573</v>
      </c>
      <c r="B568">
        <v>10.06</v>
      </c>
      <c r="D568" s="1" t="str">
        <f>VartojimasGamyba!J564</f>
        <v>2023-09-24-10</v>
      </c>
      <c r="E568" s="7">
        <f>VartojimasGamyba!G564</f>
        <v>6.0000000000000001E-3</v>
      </c>
      <c r="F568" s="11"/>
      <c r="G568" s="12">
        <f t="shared" si="86"/>
        <v>4.7726666666666713</v>
      </c>
      <c r="H568" s="12">
        <v>1.2809999999999999</v>
      </c>
      <c r="I568" s="12">
        <v>0</v>
      </c>
      <c r="J568" s="12">
        <v>0</v>
      </c>
      <c r="K568" s="12"/>
      <c r="L568" s="12">
        <f>VartojimasGamyba!H564</f>
        <v>1.2869999999999999</v>
      </c>
      <c r="M568" s="19">
        <f t="shared" si="78"/>
        <v>0</v>
      </c>
      <c r="N568" s="7">
        <f t="shared" si="79"/>
        <v>0</v>
      </c>
      <c r="O568" s="7">
        <f t="shared" si="80"/>
        <v>0</v>
      </c>
      <c r="R568" s="7"/>
      <c r="S568" s="47">
        <f t="shared" si="81"/>
        <v>1.2809999999999999</v>
      </c>
      <c r="T568" s="47">
        <f t="shared" si="82"/>
        <v>1.2809999999999999</v>
      </c>
      <c r="U568" s="47">
        <f t="shared" si="83"/>
        <v>110.35000000000001</v>
      </c>
      <c r="V568" s="47">
        <f t="shared" si="84"/>
        <v>-1.5199999999999996</v>
      </c>
      <c r="W568" s="11"/>
    </row>
    <row r="569" spans="1:23" x14ac:dyDescent="0.45">
      <c r="A569" t="s">
        <v>574</v>
      </c>
      <c r="B569">
        <v>1.06</v>
      </c>
      <c r="D569" s="1" t="str">
        <f>VartojimasGamyba!J565</f>
        <v>2023-09-24-11</v>
      </c>
      <c r="E569" s="7">
        <f>VartojimasGamyba!G565</f>
        <v>0</v>
      </c>
      <c r="F569" s="11"/>
      <c r="G569" s="12">
        <f t="shared" si="86"/>
        <v>5.8476666666666715</v>
      </c>
      <c r="H569" s="12">
        <v>1.075</v>
      </c>
      <c r="I569" s="12">
        <v>0</v>
      </c>
      <c r="J569" s="12">
        <v>0</v>
      </c>
      <c r="K569" s="12"/>
      <c r="L569" s="12">
        <f>VartojimasGamyba!H565</f>
        <v>1.075</v>
      </c>
      <c r="M569" s="19">
        <f t="shared" si="78"/>
        <v>0</v>
      </c>
      <c r="N569" s="7">
        <f t="shared" si="79"/>
        <v>0</v>
      </c>
      <c r="O569" s="7">
        <f t="shared" si="80"/>
        <v>0</v>
      </c>
      <c r="R569" s="7"/>
      <c r="S569" s="47">
        <f t="shared" si="81"/>
        <v>1.075</v>
      </c>
      <c r="T569" s="47">
        <f t="shared" si="82"/>
        <v>1.075</v>
      </c>
      <c r="U569" s="47">
        <f t="shared" si="83"/>
        <v>101.35000000000001</v>
      </c>
      <c r="V569" s="47">
        <f t="shared" si="84"/>
        <v>-10.52</v>
      </c>
      <c r="W569" s="11"/>
    </row>
    <row r="570" spans="1:23" x14ac:dyDescent="0.45">
      <c r="A570" t="s">
        <v>575</v>
      </c>
      <c r="B570">
        <v>0.85</v>
      </c>
      <c r="D570" s="1" t="str">
        <f>VartojimasGamyba!J566</f>
        <v>2023-09-24-12</v>
      </c>
      <c r="E570" s="7">
        <f>VartojimasGamyba!G566</f>
        <v>0.80200000000000005</v>
      </c>
      <c r="F570" s="11"/>
      <c r="G570" s="12">
        <f t="shared" si="86"/>
        <v>6.1176666666666719</v>
      </c>
      <c r="H570" s="12">
        <v>0.27</v>
      </c>
      <c r="I570" s="12">
        <v>0</v>
      </c>
      <c r="J570" s="12">
        <v>0</v>
      </c>
      <c r="K570" s="12"/>
      <c r="L570" s="12">
        <f>VartojimasGamyba!H566</f>
        <v>1.0720000000000001</v>
      </c>
      <c r="M570" s="19">
        <f t="shared" si="78"/>
        <v>0</v>
      </c>
      <c r="N570" s="7">
        <f t="shared" si="79"/>
        <v>0</v>
      </c>
      <c r="O570" s="7">
        <f t="shared" si="80"/>
        <v>0</v>
      </c>
      <c r="R570" s="7"/>
      <c r="S570" s="47">
        <f t="shared" si="81"/>
        <v>0.27</v>
      </c>
      <c r="T570" s="47">
        <f t="shared" si="82"/>
        <v>0.27</v>
      </c>
      <c r="U570" s="47">
        <f t="shared" si="83"/>
        <v>101.14</v>
      </c>
      <c r="V570" s="47">
        <f t="shared" si="84"/>
        <v>-10.73</v>
      </c>
      <c r="W570" s="11"/>
    </row>
    <row r="571" spans="1:23" x14ac:dyDescent="0.45">
      <c r="A571" t="s">
        <v>576</v>
      </c>
      <c r="B571">
        <v>-0.03</v>
      </c>
      <c r="D571" s="1" t="str">
        <f>VartojimasGamyba!J567</f>
        <v>2023-09-24-13</v>
      </c>
      <c r="E571" s="7">
        <f>VartojimasGamyba!G567</f>
        <v>0.879</v>
      </c>
      <c r="F571" s="11"/>
      <c r="G571" s="12">
        <f t="shared" si="86"/>
        <v>5.9976666666666718</v>
      </c>
      <c r="H571" s="12">
        <v>0</v>
      </c>
      <c r="I571" s="12">
        <v>0.11999999999999997</v>
      </c>
      <c r="J571" s="12">
        <v>0</v>
      </c>
      <c r="K571" s="12"/>
      <c r="L571" s="12">
        <f>VartojimasGamyba!H567</f>
        <v>0.77100000000000002</v>
      </c>
      <c r="M571" s="19">
        <f t="shared" si="78"/>
        <v>0</v>
      </c>
      <c r="N571" s="7">
        <f t="shared" si="79"/>
        <v>0</v>
      </c>
      <c r="O571" s="7">
        <f t="shared" si="80"/>
        <v>0</v>
      </c>
      <c r="R571" s="7"/>
      <c r="S571" s="47">
        <f t="shared" si="81"/>
        <v>0</v>
      </c>
      <c r="T571" s="47">
        <f t="shared" si="82"/>
        <v>0</v>
      </c>
      <c r="U571" s="47">
        <f t="shared" si="83"/>
        <v>100.26</v>
      </c>
      <c r="V571" s="47">
        <f t="shared" si="84"/>
        <v>-11.61</v>
      </c>
      <c r="W571" s="11"/>
    </row>
    <row r="572" spans="1:23" x14ac:dyDescent="0.45">
      <c r="A572" t="s">
        <v>577</v>
      </c>
      <c r="B572">
        <v>-2.62</v>
      </c>
      <c r="D572" s="1" t="str">
        <f>VartojimasGamyba!J568</f>
        <v>2023-09-24-14</v>
      </c>
      <c r="E572" s="7">
        <f>VartojimasGamyba!G568</f>
        <v>1.2E-2</v>
      </c>
      <c r="F572" s="11"/>
      <c r="G572" s="12">
        <f t="shared" si="86"/>
        <v>6.7106666666666719</v>
      </c>
      <c r="H572" s="12">
        <v>0.71299999999999997</v>
      </c>
      <c r="I572" s="12">
        <v>0</v>
      </c>
      <c r="J572" s="12">
        <v>0</v>
      </c>
      <c r="K572" s="12"/>
      <c r="L572" s="12">
        <f>VartojimasGamyba!H568</f>
        <v>0.72499999999999998</v>
      </c>
      <c r="M572" s="19">
        <f t="shared" si="78"/>
        <v>0</v>
      </c>
      <c r="N572" s="7">
        <f t="shared" si="79"/>
        <v>0</v>
      </c>
      <c r="O572" s="7">
        <f t="shared" si="80"/>
        <v>0</v>
      </c>
      <c r="R572" s="7"/>
      <c r="S572" s="47">
        <f t="shared" si="81"/>
        <v>0.71299999999999997</v>
      </c>
      <c r="T572" s="47">
        <f t="shared" si="82"/>
        <v>0.71299999999999997</v>
      </c>
      <c r="U572" s="47">
        <f t="shared" si="83"/>
        <v>97.67</v>
      </c>
      <c r="V572" s="47">
        <f t="shared" si="84"/>
        <v>-14.2</v>
      </c>
      <c r="W572" s="11"/>
    </row>
    <row r="573" spans="1:23" x14ac:dyDescent="0.45">
      <c r="A573" t="s">
        <v>578</v>
      </c>
      <c r="B573">
        <v>-1.98</v>
      </c>
      <c r="D573" s="1" t="str">
        <f>VartojimasGamyba!J569</f>
        <v>2023-09-24-15</v>
      </c>
      <c r="E573" s="7">
        <f>VartojimasGamyba!G569</f>
        <v>5.3999999999999999E-2</v>
      </c>
      <c r="F573" s="11"/>
      <c r="G573" s="12">
        <f t="shared" si="86"/>
        <v>6.8666666666666716</v>
      </c>
      <c r="H573" s="12">
        <v>0.156</v>
      </c>
      <c r="I573" s="12">
        <v>0</v>
      </c>
      <c r="J573" s="12">
        <v>0</v>
      </c>
      <c r="K573" s="12"/>
      <c r="L573" s="12">
        <f>VartojimasGamyba!H569</f>
        <v>0.21</v>
      </c>
      <c r="M573" s="19">
        <f t="shared" si="78"/>
        <v>0</v>
      </c>
      <c r="N573" s="7">
        <f t="shared" si="79"/>
        <v>0</v>
      </c>
      <c r="O573" s="7">
        <f t="shared" si="80"/>
        <v>0</v>
      </c>
      <c r="R573" s="7"/>
      <c r="S573" s="47">
        <f t="shared" si="81"/>
        <v>0.156</v>
      </c>
      <c r="T573" s="47">
        <f t="shared" si="82"/>
        <v>0.156</v>
      </c>
      <c r="U573" s="47">
        <f t="shared" si="83"/>
        <v>98.31</v>
      </c>
      <c r="V573" s="47">
        <f t="shared" si="84"/>
        <v>-13.56</v>
      </c>
      <c r="W573" s="11"/>
    </row>
    <row r="574" spans="1:23" x14ac:dyDescent="0.45">
      <c r="A574" t="s">
        <v>579</v>
      </c>
      <c r="B574">
        <v>-0.03</v>
      </c>
      <c r="D574" s="1" t="str">
        <f>VartojimasGamyba!J570</f>
        <v>2023-09-24-16</v>
      </c>
      <c r="E574" s="7">
        <f>VartojimasGamyba!G570</f>
        <v>0.26200000000000001</v>
      </c>
      <c r="F574" s="11"/>
      <c r="G574" s="12">
        <f t="shared" si="86"/>
        <v>6.5788888888888941</v>
      </c>
      <c r="H574" s="12">
        <v>0</v>
      </c>
      <c r="I574" s="12">
        <v>0.28777777777777774</v>
      </c>
      <c r="J574" s="12">
        <v>0</v>
      </c>
      <c r="K574" s="12"/>
      <c r="L574" s="12">
        <f>VartojimasGamyba!H570</f>
        <v>3.0000000000000001E-3</v>
      </c>
      <c r="M574" s="19">
        <f t="shared" si="78"/>
        <v>5.8113236445223038E-17</v>
      </c>
      <c r="N574" s="7">
        <f t="shared" si="79"/>
        <v>5.8264330859980618E-15</v>
      </c>
      <c r="O574" s="7">
        <f t="shared" si="80"/>
        <v>5.8264330859980618E-15</v>
      </c>
      <c r="R574" s="7"/>
      <c r="S574" s="47">
        <f t="shared" si="81"/>
        <v>5.8113236445223038E-17</v>
      </c>
      <c r="T574" s="47">
        <f t="shared" si="82"/>
        <v>0</v>
      </c>
      <c r="U574" s="47">
        <f t="shared" si="83"/>
        <v>100.26</v>
      </c>
      <c r="V574" s="47">
        <f t="shared" si="84"/>
        <v>-11.61</v>
      </c>
      <c r="W574" s="11"/>
    </row>
    <row r="575" spans="1:23" x14ac:dyDescent="0.45">
      <c r="A575" t="s">
        <v>580</v>
      </c>
      <c r="B575">
        <v>5.21</v>
      </c>
      <c r="D575" s="1" t="str">
        <f>VartojimasGamyba!J571</f>
        <v>2023-09-24-17</v>
      </c>
      <c r="E575" s="7">
        <f>VartojimasGamyba!G571</f>
        <v>0.32</v>
      </c>
      <c r="F575" s="11"/>
      <c r="G575" s="12">
        <f t="shared" si="86"/>
        <v>6.2233333333333389</v>
      </c>
      <c r="H575" s="12">
        <v>0</v>
      </c>
      <c r="I575" s="12">
        <v>0.35555555555555557</v>
      </c>
      <c r="J575" s="12">
        <v>0</v>
      </c>
      <c r="K575" s="12"/>
      <c r="L575" s="12">
        <f>VartojimasGamyba!H571</f>
        <v>0</v>
      </c>
      <c r="M575" s="19">
        <f t="shared" si="78"/>
        <v>0</v>
      </c>
      <c r="N575" s="7">
        <f t="shared" si="79"/>
        <v>0</v>
      </c>
      <c r="O575" s="7">
        <f t="shared" si="80"/>
        <v>0</v>
      </c>
      <c r="R575" s="7"/>
      <c r="S575" s="47">
        <f t="shared" si="81"/>
        <v>0</v>
      </c>
      <c r="T575" s="47">
        <f t="shared" si="82"/>
        <v>0</v>
      </c>
      <c r="U575" s="47">
        <f t="shared" si="83"/>
        <v>105.5</v>
      </c>
      <c r="V575" s="47">
        <f t="shared" si="84"/>
        <v>-6.37</v>
      </c>
      <c r="W575" s="11"/>
    </row>
    <row r="576" spans="1:23" x14ac:dyDescent="0.45">
      <c r="A576" t="s">
        <v>581</v>
      </c>
      <c r="B576">
        <v>102.64</v>
      </c>
      <c r="D576" s="1" t="str">
        <f>VartojimasGamyba!J572</f>
        <v>2023-09-24-18</v>
      </c>
      <c r="E576" s="7">
        <f>VartojimasGamyba!G572</f>
        <v>0.19900000000000001</v>
      </c>
      <c r="F576" s="11"/>
      <c r="G576" s="12">
        <f t="shared" si="86"/>
        <v>6.0022222222222279</v>
      </c>
      <c r="H576" s="12">
        <v>0</v>
      </c>
      <c r="I576" s="12">
        <v>0.22111111111111112</v>
      </c>
      <c r="J576" s="12">
        <v>0</v>
      </c>
      <c r="K576" s="12"/>
      <c r="L576" s="12">
        <f>VartojimasGamyba!H572</f>
        <v>0</v>
      </c>
      <c r="M576" s="19">
        <f t="shared" si="78"/>
        <v>0</v>
      </c>
      <c r="N576" s="7">
        <f t="shared" si="79"/>
        <v>0</v>
      </c>
      <c r="O576" s="7">
        <f t="shared" si="80"/>
        <v>0</v>
      </c>
      <c r="R576" s="7"/>
      <c r="S576" s="47">
        <f t="shared" si="81"/>
        <v>0</v>
      </c>
      <c r="T576" s="47">
        <f t="shared" si="82"/>
        <v>0</v>
      </c>
      <c r="U576" s="47">
        <f t="shared" si="83"/>
        <v>202.93</v>
      </c>
      <c r="V576" s="47">
        <f t="shared" si="84"/>
        <v>91.06</v>
      </c>
      <c r="W576" s="11"/>
    </row>
    <row r="577" spans="1:23" x14ac:dyDescent="0.45">
      <c r="A577" t="s">
        <v>582</v>
      </c>
      <c r="B577">
        <v>135.41</v>
      </c>
      <c r="D577" s="1" t="str">
        <f>VartojimasGamyba!J573</f>
        <v>2023-09-24-19</v>
      </c>
      <c r="E577" s="7">
        <f>VartojimasGamyba!G573</f>
        <v>0.20599999999999999</v>
      </c>
      <c r="F577" s="11"/>
      <c r="G577" s="12">
        <f t="shared" si="86"/>
        <v>5.7733333333333388</v>
      </c>
      <c r="H577" s="12">
        <v>0</v>
      </c>
      <c r="I577" s="12">
        <v>0.22888888888888886</v>
      </c>
      <c r="J577" s="12">
        <v>0</v>
      </c>
      <c r="K577" s="12"/>
      <c r="L577" s="12">
        <f>VartojimasGamyba!H573</f>
        <v>0</v>
      </c>
      <c r="M577" s="19">
        <f t="shared" si="78"/>
        <v>0</v>
      </c>
      <c r="N577" s="7">
        <f t="shared" si="79"/>
        <v>0</v>
      </c>
      <c r="O577" s="7">
        <f t="shared" si="80"/>
        <v>0</v>
      </c>
      <c r="R577" s="7"/>
      <c r="S577" s="47">
        <f t="shared" si="81"/>
        <v>0</v>
      </c>
      <c r="T577" s="47">
        <f t="shared" si="82"/>
        <v>0</v>
      </c>
      <c r="U577" s="47">
        <f t="shared" si="83"/>
        <v>235.7</v>
      </c>
      <c r="V577" s="47">
        <f t="shared" si="84"/>
        <v>123.83</v>
      </c>
      <c r="W577" s="11"/>
    </row>
    <row r="578" spans="1:23" x14ac:dyDescent="0.45">
      <c r="A578" t="s">
        <v>583</v>
      </c>
      <c r="B578">
        <v>157.29</v>
      </c>
      <c r="D578" s="1" t="str">
        <f>VartojimasGamyba!J574</f>
        <v>2023-09-24-20</v>
      </c>
      <c r="E578" s="7">
        <f>VartojimasGamyba!G574</f>
        <v>0.17599999999999999</v>
      </c>
      <c r="F578" s="11"/>
      <c r="G578" s="12">
        <f t="shared" si="86"/>
        <v>5.5777777777777828</v>
      </c>
      <c r="H578" s="12">
        <v>0</v>
      </c>
      <c r="I578" s="12">
        <v>0.19555555555555554</v>
      </c>
      <c r="J578" s="12">
        <v>0</v>
      </c>
      <c r="K578" s="12"/>
      <c r="L578" s="12">
        <f>VartojimasGamyba!H574</f>
        <v>0</v>
      </c>
      <c r="M578" s="19">
        <f t="shared" si="78"/>
        <v>0</v>
      </c>
      <c r="N578" s="7">
        <f t="shared" si="79"/>
        <v>0</v>
      </c>
      <c r="O578" s="7">
        <f t="shared" si="80"/>
        <v>0</v>
      </c>
      <c r="P578" s="7" t="s">
        <v>8873</v>
      </c>
      <c r="R578" s="7"/>
      <c r="S578" s="47">
        <f t="shared" si="81"/>
        <v>0</v>
      </c>
      <c r="T578" s="47">
        <f t="shared" si="82"/>
        <v>0</v>
      </c>
      <c r="U578" s="47">
        <f t="shared" si="83"/>
        <v>257.58</v>
      </c>
      <c r="V578" s="47">
        <f t="shared" si="84"/>
        <v>145.70999999999998</v>
      </c>
      <c r="W578" s="11"/>
    </row>
    <row r="579" spans="1:23" x14ac:dyDescent="0.45">
      <c r="A579" t="s">
        <v>584</v>
      </c>
      <c r="B579">
        <v>134.97999999999999</v>
      </c>
      <c r="D579" s="1" t="str">
        <f>VartojimasGamyba!J575</f>
        <v>2023-09-24-21</v>
      </c>
      <c r="E579" s="7">
        <f>VartojimasGamyba!G575</f>
        <v>0.189</v>
      </c>
      <c r="F579" s="11"/>
      <c r="G579" s="12">
        <f t="shared" si="86"/>
        <v>5.3677777777777829</v>
      </c>
      <c r="H579" s="12">
        <v>0</v>
      </c>
      <c r="I579" s="12">
        <v>0.21000000000000002</v>
      </c>
      <c r="J579" s="12">
        <v>0</v>
      </c>
      <c r="K579" s="12"/>
      <c r="L579" s="12">
        <f>VartojimasGamyba!H575</f>
        <v>0</v>
      </c>
      <c r="M579" s="19">
        <f t="shared" si="78"/>
        <v>-2.7755575615628914E-17</v>
      </c>
      <c r="N579" s="7">
        <f t="shared" si="79"/>
        <v>-6.530054275089014E-15</v>
      </c>
      <c r="O579" s="7">
        <f t="shared" si="80"/>
        <v>-6.530054275089014E-15</v>
      </c>
      <c r="P579" s="7">
        <f>SUM(N558:N581)</f>
        <v>-183.59733999999898</v>
      </c>
      <c r="R579" s="7"/>
      <c r="S579" s="47">
        <f t="shared" si="81"/>
        <v>-2.7755575615628914E-17</v>
      </c>
      <c r="T579" s="47">
        <f t="shared" si="82"/>
        <v>0</v>
      </c>
      <c r="U579" s="47">
        <f t="shared" si="83"/>
        <v>235.26999999999998</v>
      </c>
      <c r="V579" s="47">
        <f t="shared" si="84"/>
        <v>123.39999999999999</v>
      </c>
      <c r="W579" s="11"/>
    </row>
    <row r="580" spans="1:23" x14ac:dyDescent="0.45">
      <c r="A580" t="s">
        <v>585</v>
      </c>
      <c r="B580">
        <v>105</v>
      </c>
      <c r="D580" s="1" t="str">
        <f>VartojimasGamyba!J576</f>
        <v>2023-09-24-22</v>
      </c>
      <c r="E580" s="7">
        <f>VartojimasGamyba!G576</f>
        <v>0.17299999999999999</v>
      </c>
      <c r="F580" s="11"/>
      <c r="G580" s="12">
        <f t="shared" si="86"/>
        <v>5.1755555555555608</v>
      </c>
      <c r="H580" s="12">
        <v>0</v>
      </c>
      <c r="I580" s="12">
        <v>0.19222222222222221</v>
      </c>
      <c r="J580" s="12">
        <v>0</v>
      </c>
      <c r="K580" s="12"/>
      <c r="L580" s="12">
        <f>VartojimasGamyba!H576</f>
        <v>0</v>
      </c>
      <c r="M580" s="19">
        <f t="shared" si="78"/>
        <v>0</v>
      </c>
      <c r="N580" s="7">
        <f t="shared" si="79"/>
        <v>0</v>
      </c>
      <c r="O580" s="7">
        <f t="shared" si="80"/>
        <v>0</v>
      </c>
      <c r="P580" s="7" t="s">
        <v>8872</v>
      </c>
      <c r="R580" s="7"/>
      <c r="S580" s="47">
        <f t="shared" si="81"/>
        <v>0</v>
      </c>
      <c r="T580" s="47">
        <f t="shared" si="82"/>
        <v>0</v>
      </c>
      <c r="U580" s="47">
        <f t="shared" si="83"/>
        <v>205.29000000000002</v>
      </c>
      <c r="V580" s="47">
        <f t="shared" si="84"/>
        <v>93.42</v>
      </c>
      <c r="W580" s="11"/>
    </row>
    <row r="581" spans="1:23" x14ac:dyDescent="0.45">
      <c r="A581" t="s">
        <v>586</v>
      </c>
      <c r="B581">
        <v>97.8</v>
      </c>
      <c r="D581" s="1" t="str">
        <f>VartojimasGamyba!J577</f>
        <v>2023-09-24-23</v>
      </c>
      <c r="E581" s="7">
        <f>VartojimasGamyba!G577</f>
        <v>0.158</v>
      </c>
      <c r="F581" s="11"/>
      <c r="G581" s="12">
        <f t="shared" si="86"/>
        <v>5.0000000000000053</v>
      </c>
      <c r="H581" s="12">
        <v>0</v>
      </c>
      <c r="I581" s="12">
        <v>0.17555555555555558</v>
      </c>
      <c r="J581" s="12">
        <v>0</v>
      </c>
      <c r="K581" s="12"/>
      <c r="L581" s="12">
        <f>VartojimasGamyba!H577</f>
        <v>0</v>
      </c>
      <c r="M581" s="19">
        <f t="shared" si="78"/>
        <v>-2.7755575615628914E-17</v>
      </c>
      <c r="N581" s="7">
        <f t="shared" si="79"/>
        <v>-5.4981019736999316E-15</v>
      </c>
      <c r="O581" s="7">
        <f t="shared" si="80"/>
        <v>-5.4981019736999316E-15</v>
      </c>
      <c r="P581" s="7">
        <f>SUM(O558:O581)</f>
        <v>1.018287936610518E-12</v>
      </c>
      <c r="Q581" s="7">
        <f>SUMPRODUCT(B558:B581,E558:E581)+SUM(E558:E581)*$Z$21-SUMPRODUCT(B558:B581,L558:L581)+SUM(L558:L581)*ABS($Z$20)</f>
        <v>496.21989999999994</v>
      </c>
      <c r="R581" s="7"/>
      <c r="S581" s="47">
        <f t="shared" si="81"/>
        <v>-2.7755575615628914E-17</v>
      </c>
      <c r="T581" s="47">
        <f t="shared" si="82"/>
        <v>0</v>
      </c>
      <c r="U581" s="47">
        <f t="shared" si="83"/>
        <v>198.09</v>
      </c>
      <c r="V581" s="47">
        <f t="shared" si="84"/>
        <v>86.22</v>
      </c>
      <c r="W581" s="11">
        <f>IF(P581&lt;&gt;Q581,1,0)</f>
        <v>1</v>
      </c>
    </row>
    <row r="582" spans="1:23" x14ac:dyDescent="0.45">
      <c r="A582" t="s">
        <v>587</v>
      </c>
      <c r="B582">
        <v>40</v>
      </c>
      <c r="D582" s="9" t="str">
        <f>VartojimasGamyba!J578</f>
        <v>2023-09-25-00</v>
      </c>
      <c r="E582" s="8">
        <f>VartojimasGamyba!G578</f>
        <v>7.5999999999999998E-2</v>
      </c>
      <c r="F582" s="11"/>
      <c r="G582" s="7">
        <f>G581+H582-I582</f>
        <v>4.915555555555561</v>
      </c>
      <c r="H582" s="7">
        <v>0</v>
      </c>
      <c r="I582" s="7">
        <v>8.4444444444444433E-2</v>
      </c>
      <c r="J582" s="7">
        <v>0</v>
      </c>
      <c r="L582" s="7">
        <f>VartojimasGamyba!H578</f>
        <v>0</v>
      </c>
      <c r="M582" s="15">
        <f t="shared" si="78"/>
        <v>0</v>
      </c>
      <c r="N582" s="7">
        <f t="shared" si="79"/>
        <v>0</v>
      </c>
      <c r="O582" s="7">
        <f t="shared" si="80"/>
        <v>0</v>
      </c>
      <c r="R582" s="20" t="s">
        <v>8783</v>
      </c>
      <c r="S582" s="47">
        <f t="shared" si="81"/>
        <v>0</v>
      </c>
      <c r="T582" s="47">
        <f t="shared" si="82"/>
        <v>0</v>
      </c>
      <c r="U582" s="47">
        <f t="shared" si="83"/>
        <v>140.29000000000002</v>
      </c>
      <c r="V582" s="47">
        <f t="shared" si="84"/>
        <v>28.42</v>
      </c>
      <c r="W582" s="11"/>
    </row>
    <row r="583" spans="1:23" x14ac:dyDescent="0.45">
      <c r="A583" t="s">
        <v>588</v>
      </c>
      <c r="B583">
        <v>34.630000000000003</v>
      </c>
      <c r="D583" s="9" t="str">
        <f>VartojimasGamyba!J579</f>
        <v>2023-09-25-01</v>
      </c>
      <c r="E583" s="8">
        <f>VartojimasGamyba!G579</f>
        <v>0.22500000000000001</v>
      </c>
      <c r="F583" s="11"/>
      <c r="G583" s="7">
        <f t="shared" ref="G583:G605" si="87">G582+H583-I583</f>
        <v>4.665555555555561</v>
      </c>
      <c r="H583" s="7">
        <v>0</v>
      </c>
      <c r="I583" s="7">
        <v>0.25</v>
      </c>
      <c r="J583" s="7">
        <v>0</v>
      </c>
      <c r="L583" s="7">
        <f>VartojimasGamyba!H579</f>
        <v>0</v>
      </c>
      <c r="M583" s="15">
        <f t="shared" ref="M583:M646" si="88">E583+H583-I583*$J$2+J583-L583</f>
        <v>0</v>
      </c>
      <c r="N583" s="7">
        <f t="shared" ref="N583:N646" si="89">M583*U583-J583*V583</f>
        <v>0</v>
      </c>
      <c r="O583" s="7">
        <f t="shared" ref="O583:O646" si="90">(M583)*(B583+$Z$21)</f>
        <v>0</v>
      </c>
      <c r="R583" s="7"/>
      <c r="S583" s="47">
        <f t="shared" ref="S583:S646" si="91">M583+IF((L583-E583)&gt;0,(L583-E583),0)</f>
        <v>0</v>
      </c>
      <c r="T583" s="47">
        <f t="shared" ref="T583:T646" si="92">IF(L583-E583&lt;0,0,L583-E583)</f>
        <v>0</v>
      </c>
      <c r="U583" s="47">
        <f t="shared" ref="U583:U646" si="93">B583+$Z$21</f>
        <v>134.92000000000002</v>
      </c>
      <c r="V583" s="47">
        <f t="shared" ref="V583:V646" si="94">B583+$Z$20</f>
        <v>23.050000000000004</v>
      </c>
      <c r="W583" s="11"/>
    </row>
    <row r="584" spans="1:23" x14ac:dyDescent="0.45">
      <c r="A584" t="s">
        <v>589</v>
      </c>
      <c r="B584">
        <v>10</v>
      </c>
      <c r="D584" s="9" t="str">
        <f>VartojimasGamyba!J580</f>
        <v>2023-09-25-02</v>
      </c>
      <c r="E584" s="8">
        <f>VartojimasGamyba!G580</f>
        <v>0.14199999999999999</v>
      </c>
      <c r="F584" s="11"/>
      <c r="G584" s="7">
        <f t="shared" si="87"/>
        <v>4.5077777777777834</v>
      </c>
      <c r="H584" s="7">
        <v>0</v>
      </c>
      <c r="I584" s="7">
        <v>0.15777777777777777</v>
      </c>
      <c r="J584" s="7">
        <v>0</v>
      </c>
      <c r="L584" s="7">
        <f>VartojimasGamyba!H580</f>
        <v>0</v>
      </c>
      <c r="M584" s="15">
        <f t="shared" si="88"/>
        <v>0</v>
      </c>
      <c r="N584" s="7">
        <f t="shared" si="89"/>
        <v>0</v>
      </c>
      <c r="O584" s="7">
        <f t="shared" si="90"/>
        <v>0</v>
      </c>
      <c r="R584" s="7"/>
      <c r="S584" s="47">
        <f t="shared" si="91"/>
        <v>0</v>
      </c>
      <c r="T584" s="47">
        <f t="shared" si="92"/>
        <v>0</v>
      </c>
      <c r="U584" s="47">
        <f t="shared" si="93"/>
        <v>110.29</v>
      </c>
      <c r="V584" s="47">
        <f t="shared" si="94"/>
        <v>-1.58</v>
      </c>
      <c r="W584" s="11"/>
    </row>
    <row r="585" spans="1:23" x14ac:dyDescent="0.45">
      <c r="A585" t="s">
        <v>590</v>
      </c>
      <c r="B585">
        <v>1.0900000000000001</v>
      </c>
      <c r="D585" s="9" t="str">
        <f>VartojimasGamyba!J581</f>
        <v>2023-09-25-03</v>
      </c>
      <c r="E585" s="8">
        <f>VartojimasGamyba!G581</f>
        <v>0.215</v>
      </c>
      <c r="F585" s="11"/>
      <c r="G585" s="7">
        <f t="shared" si="87"/>
        <v>4.2688888888888945</v>
      </c>
      <c r="H585" s="7">
        <v>0</v>
      </c>
      <c r="I585" s="7">
        <v>0.2388888888888889</v>
      </c>
      <c r="J585" s="7">
        <v>0</v>
      </c>
      <c r="L585" s="7">
        <f>VartojimasGamyba!H581</f>
        <v>0</v>
      </c>
      <c r="M585" s="15">
        <f t="shared" si="88"/>
        <v>-2.7755575615628914E-17</v>
      </c>
      <c r="N585" s="7">
        <f t="shared" si="89"/>
        <v>-2.8138602559124595E-15</v>
      </c>
      <c r="O585" s="7">
        <f t="shared" si="90"/>
        <v>-2.8138602559124595E-15</v>
      </c>
      <c r="R585" s="7"/>
      <c r="S585" s="47">
        <f t="shared" si="91"/>
        <v>-2.7755575615628914E-17</v>
      </c>
      <c r="T585" s="47">
        <f t="shared" si="92"/>
        <v>0</v>
      </c>
      <c r="U585" s="47">
        <f t="shared" si="93"/>
        <v>101.38000000000001</v>
      </c>
      <c r="V585" s="47">
        <f t="shared" si="94"/>
        <v>-10.49</v>
      </c>
      <c r="W585" s="11"/>
    </row>
    <row r="586" spans="1:23" x14ac:dyDescent="0.45">
      <c r="A586" t="s">
        <v>591</v>
      </c>
      <c r="B586">
        <v>0.08</v>
      </c>
      <c r="D586" s="9" t="str">
        <f>VartojimasGamyba!J582</f>
        <v>2023-09-25-04</v>
      </c>
      <c r="E586" s="8">
        <f>VartojimasGamyba!G582</f>
        <v>0.57399999999999995</v>
      </c>
      <c r="F586" s="11"/>
      <c r="G586" s="7">
        <f t="shared" si="87"/>
        <v>3.6322222222222278</v>
      </c>
      <c r="H586" s="7">
        <v>0</v>
      </c>
      <c r="I586" s="7">
        <v>0.6366666666666666</v>
      </c>
      <c r="J586" s="7">
        <v>0</v>
      </c>
      <c r="L586" s="7">
        <f>VartojimasGamyba!H582</f>
        <v>1E-3</v>
      </c>
      <c r="M586" s="15">
        <f t="shared" si="88"/>
        <v>0</v>
      </c>
      <c r="N586" s="7">
        <f t="shared" si="89"/>
        <v>0</v>
      </c>
      <c r="O586" s="7">
        <f t="shared" si="90"/>
        <v>0</v>
      </c>
      <c r="R586" s="7"/>
      <c r="S586" s="47">
        <f t="shared" si="91"/>
        <v>0</v>
      </c>
      <c r="T586" s="47">
        <f t="shared" si="92"/>
        <v>0</v>
      </c>
      <c r="U586" s="47">
        <f t="shared" si="93"/>
        <v>100.37</v>
      </c>
      <c r="V586" s="47">
        <f t="shared" si="94"/>
        <v>-11.5</v>
      </c>
      <c r="W586" s="11"/>
    </row>
    <row r="587" spans="1:23" x14ac:dyDescent="0.45">
      <c r="A587" t="s">
        <v>592</v>
      </c>
      <c r="B587">
        <v>0.49</v>
      </c>
      <c r="D587" s="9" t="str">
        <f>VartojimasGamyba!J583</f>
        <v>2023-09-25-05</v>
      </c>
      <c r="E587" s="8">
        <f>VartojimasGamyba!G583</f>
        <v>3.6999999999999998E-2</v>
      </c>
      <c r="F587" s="11"/>
      <c r="G587" s="7">
        <f t="shared" si="87"/>
        <v>3.723222222222228</v>
      </c>
      <c r="H587" s="7">
        <v>9.1000000000000011E-2</v>
      </c>
      <c r="I587" s="7">
        <v>0</v>
      </c>
      <c r="J587" s="7">
        <v>0</v>
      </c>
      <c r="L587" s="7">
        <f>VartojimasGamyba!H583</f>
        <v>0.128</v>
      </c>
      <c r="M587" s="15">
        <f t="shared" si="88"/>
        <v>0</v>
      </c>
      <c r="N587" s="7">
        <f t="shared" si="89"/>
        <v>0</v>
      </c>
      <c r="O587" s="7">
        <f t="shared" si="90"/>
        <v>0</v>
      </c>
      <c r="R587" s="7"/>
      <c r="S587" s="47">
        <f t="shared" si="91"/>
        <v>9.0999999999999998E-2</v>
      </c>
      <c r="T587" s="47">
        <f t="shared" si="92"/>
        <v>9.0999999999999998E-2</v>
      </c>
      <c r="U587" s="47">
        <f t="shared" si="93"/>
        <v>100.78</v>
      </c>
      <c r="V587" s="47">
        <f t="shared" si="94"/>
        <v>-11.09</v>
      </c>
      <c r="W587" s="11"/>
    </row>
    <row r="588" spans="1:23" x14ac:dyDescent="0.45">
      <c r="A588" t="s">
        <v>593</v>
      </c>
      <c r="B588">
        <v>50.2</v>
      </c>
      <c r="D588" s="9" t="str">
        <f>VartojimasGamyba!J584</f>
        <v>2023-09-25-06</v>
      </c>
      <c r="E588" s="8">
        <f>VartojimasGamyba!G584</f>
        <v>6.0000000000000001E-3</v>
      </c>
      <c r="F588" s="11"/>
      <c r="G588" s="7">
        <f t="shared" si="87"/>
        <v>4.0032222222222282</v>
      </c>
      <c r="H588" s="7">
        <v>0.27999999999999997</v>
      </c>
      <c r="I588" s="7">
        <v>0</v>
      </c>
      <c r="J588" s="7">
        <v>0</v>
      </c>
      <c r="L588" s="7">
        <f>VartojimasGamyba!H584</f>
        <v>0.28599999999999998</v>
      </c>
      <c r="M588" s="15">
        <f t="shared" si="88"/>
        <v>0</v>
      </c>
      <c r="N588" s="7">
        <f t="shared" si="89"/>
        <v>0</v>
      </c>
      <c r="O588" s="7">
        <f t="shared" si="90"/>
        <v>0</v>
      </c>
      <c r="R588" s="7"/>
      <c r="S588" s="47">
        <f t="shared" si="91"/>
        <v>0.27999999999999997</v>
      </c>
      <c r="T588" s="47">
        <f t="shared" si="92"/>
        <v>0.27999999999999997</v>
      </c>
      <c r="U588" s="47">
        <f t="shared" si="93"/>
        <v>150.49</v>
      </c>
      <c r="V588" s="47">
        <f t="shared" si="94"/>
        <v>38.620000000000005</v>
      </c>
      <c r="W588" s="11"/>
    </row>
    <row r="589" spans="1:23" x14ac:dyDescent="0.45">
      <c r="A589" t="s">
        <v>594</v>
      </c>
      <c r="B589">
        <v>108.48</v>
      </c>
      <c r="D589" s="9" t="str">
        <f>VartojimasGamyba!J585</f>
        <v>2023-09-25-07</v>
      </c>
      <c r="E589" s="8">
        <f>VartojimasGamyba!G585</f>
        <v>6.0000000000000001E-3</v>
      </c>
      <c r="F589" s="11"/>
      <c r="G589" s="7">
        <f t="shared" si="87"/>
        <v>4.0032222222222282</v>
      </c>
      <c r="H589" s="7">
        <v>0</v>
      </c>
      <c r="I589" s="7">
        <v>0</v>
      </c>
      <c r="J589" s="7">
        <v>0.65900000000000003</v>
      </c>
      <c r="L589" s="7">
        <f>VartojimasGamyba!H585</f>
        <v>0.66500000000000004</v>
      </c>
      <c r="M589" s="15">
        <f t="shared" si="88"/>
        <v>0</v>
      </c>
      <c r="N589" s="7">
        <f t="shared" si="89"/>
        <v>-63.85710000000001</v>
      </c>
      <c r="O589" s="7">
        <f t="shared" si="90"/>
        <v>0</v>
      </c>
      <c r="R589" s="7"/>
      <c r="S589" s="47">
        <f t="shared" si="91"/>
        <v>0.65900000000000003</v>
      </c>
      <c r="T589" s="47">
        <f t="shared" si="92"/>
        <v>0.65900000000000003</v>
      </c>
      <c r="U589" s="47">
        <f t="shared" si="93"/>
        <v>208.77</v>
      </c>
      <c r="V589" s="47">
        <f t="shared" si="94"/>
        <v>96.9</v>
      </c>
      <c r="W589" s="11"/>
    </row>
    <row r="590" spans="1:23" x14ac:dyDescent="0.45">
      <c r="A590" t="s">
        <v>595</v>
      </c>
      <c r="B590">
        <v>139.15</v>
      </c>
      <c r="D590" s="9" t="str">
        <f>VartojimasGamyba!J586</f>
        <v>2023-09-25-08</v>
      </c>
      <c r="E590" s="8">
        <f>VartojimasGamyba!G586</f>
        <v>0</v>
      </c>
      <c r="F590" s="11"/>
      <c r="G590" s="7">
        <f t="shared" si="87"/>
        <v>4.0032222222222291</v>
      </c>
      <c r="H590" s="7">
        <v>0</v>
      </c>
      <c r="I590" s="7">
        <v>-4.4408920985006262E-16</v>
      </c>
      <c r="J590" s="7">
        <v>1.8720000000000001</v>
      </c>
      <c r="L590" s="7">
        <f>VartojimasGamyba!H586</f>
        <v>1.8720000000000001</v>
      </c>
      <c r="M590" s="15">
        <f t="shared" si="88"/>
        <v>0</v>
      </c>
      <c r="N590" s="7">
        <f t="shared" si="89"/>
        <v>-238.81104000000002</v>
      </c>
      <c r="O590" s="7">
        <f t="shared" si="90"/>
        <v>0</v>
      </c>
      <c r="R590" s="7"/>
      <c r="S590" s="47">
        <f t="shared" si="91"/>
        <v>1.8720000000000001</v>
      </c>
      <c r="T590" s="47">
        <f t="shared" si="92"/>
        <v>1.8720000000000001</v>
      </c>
      <c r="U590" s="47">
        <f t="shared" si="93"/>
        <v>239.44</v>
      </c>
      <c r="V590" s="47">
        <f t="shared" si="94"/>
        <v>127.57000000000001</v>
      </c>
      <c r="W590" s="11"/>
    </row>
    <row r="591" spans="1:23" x14ac:dyDescent="0.45">
      <c r="A591" t="s">
        <v>596</v>
      </c>
      <c r="B591">
        <v>143</v>
      </c>
      <c r="D591" s="9" t="str">
        <f>VartojimasGamyba!J587</f>
        <v>2023-09-25-09</v>
      </c>
      <c r="E591" s="8">
        <f>VartojimasGamyba!G587</f>
        <v>2.3E-2</v>
      </c>
      <c r="F591" s="11"/>
      <c r="G591" s="7">
        <f t="shared" si="87"/>
        <v>4.0032222222222291</v>
      </c>
      <c r="H591" s="7">
        <v>2.7755575615628914E-16</v>
      </c>
      <c r="I591" s="7">
        <v>0</v>
      </c>
      <c r="J591" s="7">
        <v>1.6480000000000001</v>
      </c>
      <c r="L591" s="7">
        <f>VartojimasGamyba!H587</f>
        <v>1.671</v>
      </c>
      <c r="M591" s="15">
        <f t="shared" si="88"/>
        <v>0</v>
      </c>
      <c r="N591" s="7">
        <f t="shared" si="89"/>
        <v>-216.58016000000001</v>
      </c>
      <c r="O591" s="7">
        <f t="shared" si="90"/>
        <v>0</v>
      </c>
      <c r="R591" s="7"/>
      <c r="S591" s="47">
        <f t="shared" si="91"/>
        <v>1.6480000000000001</v>
      </c>
      <c r="T591" s="47">
        <f t="shared" si="92"/>
        <v>1.6480000000000001</v>
      </c>
      <c r="U591" s="47">
        <f t="shared" si="93"/>
        <v>243.29000000000002</v>
      </c>
      <c r="V591" s="47">
        <f t="shared" si="94"/>
        <v>131.41999999999999</v>
      </c>
      <c r="W591" s="11"/>
    </row>
    <row r="592" spans="1:23" x14ac:dyDescent="0.45">
      <c r="A592" t="s">
        <v>597</v>
      </c>
      <c r="B592">
        <v>118.32</v>
      </c>
      <c r="D592" s="9" t="str">
        <f>VartojimasGamyba!J588</f>
        <v>2023-09-25-10</v>
      </c>
      <c r="E592" s="8">
        <f>VartojimasGamyba!G588</f>
        <v>0.251</v>
      </c>
      <c r="F592" s="11"/>
      <c r="G592" s="7">
        <f t="shared" si="87"/>
        <v>4.0032222222222291</v>
      </c>
      <c r="H592" s="7">
        <v>0</v>
      </c>
      <c r="I592" s="7">
        <v>0</v>
      </c>
      <c r="J592" s="7">
        <v>2.6659999999999999</v>
      </c>
      <c r="L592" s="7">
        <f>VartojimasGamyba!H588</f>
        <v>2.9169999999999998</v>
      </c>
      <c r="M592" s="15">
        <f t="shared" si="88"/>
        <v>0</v>
      </c>
      <c r="N592" s="7">
        <f t="shared" si="89"/>
        <v>-284.56883999999997</v>
      </c>
      <c r="O592" s="7">
        <f t="shared" si="90"/>
        <v>0</v>
      </c>
      <c r="R592" s="7"/>
      <c r="S592" s="47">
        <f t="shared" si="91"/>
        <v>2.6659999999999999</v>
      </c>
      <c r="T592" s="47">
        <f t="shared" si="92"/>
        <v>2.6659999999999999</v>
      </c>
      <c r="U592" s="47">
        <f t="shared" si="93"/>
        <v>218.61</v>
      </c>
      <c r="V592" s="47">
        <f t="shared" si="94"/>
        <v>106.74</v>
      </c>
      <c r="W592" s="11"/>
    </row>
    <row r="593" spans="1:23" x14ac:dyDescent="0.45">
      <c r="A593" t="s">
        <v>598</v>
      </c>
      <c r="B593">
        <v>94.17</v>
      </c>
      <c r="D593" s="9" t="str">
        <f>VartojimasGamyba!J589</f>
        <v>2023-09-25-11</v>
      </c>
      <c r="E593" s="8">
        <f>VartojimasGamyba!G589</f>
        <v>0</v>
      </c>
      <c r="F593" s="11"/>
      <c r="G593" s="7">
        <f t="shared" si="87"/>
        <v>4.0032222222222291</v>
      </c>
      <c r="H593" s="7">
        <v>0</v>
      </c>
      <c r="I593" s="7">
        <v>0</v>
      </c>
      <c r="J593" s="7">
        <v>2.835</v>
      </c>
      <c r="L593" s="7">
        <f>VartojimasGamyba!H589</f>
        <v>2.835</v>
      </c>
      <c r="M593" s="15">
        <f t="shared" si="88"/>
        <v>0</v>
      </c>
      <c r="N593" s="7">
        <f t="shared" si="89"/>
        <v>-234.14265</v>
      </c>
      <c r="O593" s="7">
        <f t="shared" si="90"/>
        <v>0</v>
      </c>
      <c r="R593" s="7"/>
      <c r="S593" s="47">
        <f t="shared" si="91"/>
        <v>2.835</v>
      </c>
      <c r="T593" s="47">
        <f t="shared" si="92"/>
        <v>2.835</v>
      </c>
      <c r="U593" s="47">
        <f t="shared" si="93"/>
        <v>194.46</v>
      </c>
      <c r="V593" s="47">
        <f t="shared" si="94"/>
        <v>82.59</v>
      </c>
      <c r="W593" s="11"/>
    </row>
    <row r="594" spans="1:23" x14ac:dyDescent="0.45">
      <c r="A594" t="s">
        <v>599</v>
      </c>
      <c r="B594">
        <v>89.01</v>
      </c>
      <c r="D594" s="9" t="str">
        <f>VartojimasGamyba!J590</f>
        <v>2023-09-25-12</v>
      </c>
      <c r="E594" s="8">
        <f>VartojimasGamyba!G590</f>
        <v>0</v>
      </c>
      <c r="F594" s="11"/>
      <c r="G594" s="7">
        <f t="shared" si="87"/>
        <v>5.6115555555555563</v>
      </c>
      <c r="H594" s="7">
        <v>1.6083333333333272</v>
      </c>
      <c r="I594" s="7">
        <v>0</v>
      </c>
      <c r="J594" s="7">
        <v>0.72266666666667323</v>
      </c>
      <c r="L594" s="7">
        <f>VartojimasGamyba!H590</f>
        <v>2.331</v>
      </c>
      <c r="M594" s="15">
        <f t="shared" si="88"/>
        <v>0</v>
      </c>
      <c r="N594" s="7">
        <f t="shared" si="89"/>
        <v>-55.956080000000512</v>
      </c>
      <c r="O594" s="7">
        <f t="shared" si="90"/>
        <v>0</v>
      </c>
      <c r="R594" s="7"/>
      <c r="S594" s="47">
        <f t="shared" si="91"/>
        <v>2.331</v>
      </c>
      <c r="T594" s="47">
        <f t="shared" si="92"/>
        <v>2.331</v>
      </c>
      <c r="U594" s="47">
        <f t="shared" si="93"/>
        <v>189.3</v>
      </c>
      <c r="V594" s="47">
        <f t="shared" si="94"/>
        <v>77.430000000000007</v>
      </c>
      <c r="W594" s="11"/>
    </row>
    <row r="595" spans="1:23" x14ac:dyDescent="0.45">
      <c r="A595" t="s">
        <v>600</v>
      </c>
      <c r="B595">
        <v>76.89</v>
      </c>
      <c r="D595" s="9" t="str">
        <f>VartojimasGamyba!J591</f>
        <v>2023-09-25-13</v>
      </c>
      <c r="E595" s="8">
        <f>VartojimasGamyba!G591</f>
        <v>0</v>
      </c>
      <c r="F595" s="11"/>
      <c r="G595" s="7">
        <f t="shared" si="87"/>
        <v>7.153555555555557</v>
      </c>
      <c r="H595" s="7">
        <v>1.5420000000000005</v>
      </c>
      <c r="I595" s="7">
        <v>0</v>
      </c>
      <c r="J595" s="7">
        <v>0</v>
      </c>
      <c r="L595" s="7">
        <f>VartojimasGamyba!H591</f>
        <v>1.542</v>
      </c>
      <c r="M595" s="15">
        <f t="shared" si="88"/>
        <v>0</v>
      </c>
      <c r="N595" s="7">
        <f t="shared" si="89"/>
        <v>0</v>
      </c>
      <c r="O595" s="7">
        <f t="shared" si="90"/>
        <v>0</v>
      </c>
      <c r="R595" s="7"/>
      <c r="S595" s="47">
        <f t="shared" si="91"/>
        <v>1.542</v>
      </c>
      <c r="T595" s="47">
        <f t="shared" si="92"/>
        <v>1.542</v>
      </c>
      <c r="U595" s="47">
        <f t="shared" si="93"/>
        <v>177.18</v>
      </c>
      <c r="V595" s="47">
        <f t="shared" si="94"/>
        <v>65.31</v>
      </c>
      <c r="W595" s="11"/>
    </row>
    <row r="596" spans="1:23" x14ac:dyDescent="0.45">
      <c r="A596" t="s">
        <v>601</v>
      </c>
      <c r="B596">
        <v>76.11</v>
      </c>
      <c r="D596" s="9" t="str">
        <f>VartojimasGamyba!J592</f>
        <v>2023-09-25-14</v>
      </c>
      <c r="E596" s="8">
        <f>VartojimasGamyba!G592</f>
        <v>0.111</v>
      </c>
      <c r="F596" s="11"/>
      <c r="G596" s="7">
        <f t="shared" si="87"/>
        <v>7.8155555555555569</v>
      </c>
      <c r="H596" s="7">
        <v>0.66200000000000003</v>
      </c>
      <c r="I596" s="7">
        <v>0</v>
      </c>
      <c r="J596" s="7">
        <v>0</v>
      </c>
      <c r="L596" s="7">
        <f>VartojimasGamyba!H592</f>
        <v>0.77300000000000002</v>
      </c>
      <c r="M596" s="15">
        <f t="shared" si="88"/>
        <v>0</v>
      </c>
      <c r="N596" s="7">
        <f t="shared" si="89"/>
        <v>0</v>
      </c>
      <c r="O596" s="7">
        <f t="shared" si="90"/>
        <v>0</v>
      </c>
      <c r="R596" s="7"/>
      <c r="S596" s="47">
        <f t="shared" si="91"/>
        <v>0.66200000000000003</v>
      </c>
      <c r="T596" s="47">
        <f t="shared" si="92"/>
        <v>0.66200000000000003</v>
      </c>
      <c r="U596" s="47">
        <f t="shared" si="93"/>
        <v>176.4</v>
      </c>
      <c r="V596" s="47">
        <f t="shared" si="94"/>
        <v>64.53</v>
      </c>
      <c r="W596" s="11"/>
    </row>
    <row r="597" spans="1:23" x14ac:dyDescent="0.45">
      <c r="A597" t="s">
        <v>602</v>
      </c>
      <c r="B597">
        <v>84.09</v>
      </c>
      <c r="D597" s="9" t="str">
        <f>VartojimasGamyba!J593</f>
        <v>2023-09-25-15</v>
      </c>
      <c r="E597" s="8">
        <f>VartojimasGamyba!G593</f>
        <v>0.96</v>
      </c>
      <c r="F597" s="11"/>
      <c r="G597" s="7">
        <f t="shared" si="87"/>
        <v>6.9188888888888904</v>
      </c>
      <c r="H597" s="7">
        <v>0</v>
      </c>
      <c r="I597" s="7">
        <v>0.89666666666666661</v>
      </c>
      <c r="J597" s="7">
        <v>0</v>
      </c>
      <c r="L597" s="7">
        <f>VartojimasGamyba!H593</f>
        <v>0.153</v>
      </c>
      <c r="M597" s="15">
        <f t="shared" si="88"/>
        <v>0</v>
      </c>
      <c r="N597" s="7">
        <f t="shared" si="89"/>
        <v>0</v>
      </c>
      <c r="O597" s="7">
        <f t="shared" si="90"/>
        <v>0</v>
      </c>
      <c r="R597" s="7"/>
      <c r="S597" s="47">
        <f t="shared" si="91"/>
        <v>0</v>
      </c>
      <c r="T597" s="47">
        <f t="shared" si="92"/>
        <v>0</v>
      </c>
      <c r="U597" s="47">
        <f t="shared" si="93"/>
        <v>184.38</v>
      </c>
      <c r="V597" s="47">
        <f t="shared" si="94"/>
        <v>72.510000000000005</v>
      </c>
      <c r="W597" s="11"/>
    </row>
    <row r="598" spans="1:23" x14ac:dyDescent="0.45">
      <c r="A598" t="s">
        <v>603</v>
      </c>
      <c r="B598">
        <v>92.06</v>
      </c>
      <c r="D598" s="9" t="str">
        <f>VartojimasGamyba!J594</f>
        <v>2023-09-25-16</v>
      </c>
      <c r="E598" s="8">
        <f>VartojimasGamyba!G594</f>
        <v>0.11799999999999999</v>
      </c>
      <c r="F598" s="11"/>
      <c r="G598" s="7">
        <f t="shared" si="87"/>
        <v>6.7922222222222235</v>
      </c>
      <c r="H598" s="7">
        <v>0</v>
      </c>
      <c r="I598" s="7">
        <v>0.12666666666666665</v>
      </c>
      <c r="J598" s="7">
        <v>0</v>
      </c>
      <c r="L598" s="7">
        <f>VartojimasGamyba!H594</f>
        <v>4.0000000000000001E-3</v>
      </c>
      <c r="M598" s="15">
        <f t="shared" si="88"/>
        <v>0</v>
      </c>
      <c r="N598" s="7">
        <f t="shared" si="89"/>
        <v>0</v>
      </c>
      <c r="O598" s="7">
        <f t="shared" si="90"/>
        <v>0</v>
      </c>
      <c r="R598" s="7"/>
      <c r="S598" s="47">
        <f t="shared" si="91"/>
        <v>0</v>
      </c>
      <c r="T598" s="47">
        <f t="shared" si="92"/>
        <v>0</v>
      </c>
      <c r="U598" s="47">
        <f t="shared" si="93"/>
        <v>192.35000000000002</v>
      </c>
      <c r="V598" s="47">
        <f t="shared" si="94"/>
        <v>80.48</v>
      </c>
      <c r="W598" s="11"/>
    </row>
    <row r="599" spans="1:23" x14ac:dyDescent="0.45">
      <c r="A599" t="s">
        <v>604</v>
      </c>
      <c r="B599">
        <v>97.46</v>
      </c>
      <c r="D599" s="9" t="str">
        <f>VartojimasGamyba!J595</f>
        <v>2023-09-25-17</v>
      </c>
      <c r="E599" s="8">
        <f>VartojimasGamyba!G595</f>
        <v>0.34399999999999997</v>
      </c>
      <c r="F599" s="11"/>
      <c r="G599" s="7">
        <f t="shared" si="87"/>
        <v>6.410000000000001</v>
      </c>
      <c r="H599" s="7">
        <v>0</v>
      </c>
      <c r="I599" s="7">
        <v>0.38222222222222219</v>
      </c>
      <c r="J599" s="7">
        <v>0</v>
      </c>
      <c r="L599" s="7">
        <f>VartojimasGamyba!H595</f>
        <v>0</v>
      </c>
      <c r="M599" s="15">
        <f t="shared" si="88"/>
        <v>0</v>
      </c>
      <c r="N599" s="7">
        <f t="shared" si="89"/>
        <v>0</v>
      </c>
      <c r="O599" s="7">
        <f t="shared" si="90"/>
        <v>0</v>
      </c>
      <c r="R599" s="7"/>
      <c r="S599" s="47">
        <f t="shared" si="91"/>
        <v>0</v>
      </c>
      <c r="T599" s="47">
        <f t="shared" si="92"/>
        <v>0</v>
      </c>
      <c r="U599" s="47">
        <f t="shared" si="93"/>
        <v>197.75</v>
      </c>
      <c r="V599" s="47">
        <f t="shared" si="94"/>
        <v>85.88</v>
      </c>
      <c r="W599" s="11"/>
    </row>
    <row r="600" spans="1:23" x14ac:dyDescent="0.45">
      <c r="A600" t="s">
        <v>605</v>
      </c>
      <c r="B600">
        <v>126.11</v>
      </c>
      <c r="D600" s="9" t="str">
        <f>VartojimasGamyba!J596</f>
        <v>2023-09-25-18</v>
      </c>
      <c r="E600" s="8">
        <f>VartojimasGamyba!G596</f>
        <v>0.217</v>
      </c>
      <c r="F600" s="11"/>
      <c r="G600" s="7">
        <f t="shared" si="87"/>
        <v>6.1688888888888895</v>
      </c>
      <c r="H600" s="7">
        <v>0</v>
      </c>
      <c r="I600" s="7">
        <v>0.24111111111111111</v>
      </c>
      <c r="J600" s="7">
        <v>0</v>
      </c>
      <c r="L600" s="7">
        <f>VartojimasGamyba!H596</f>
        <v>0</v>
      </c>
      <c r="M600" s="15">
        <f t="shared" si="88"/>
        <v>0</v>
      </c>
      <c r="N600" s="7">
        <f t="shared" si="89"/>
        <v>0</v>
      </c>
      <c r="O600" s="7">
        <f t="shared" si="90"/>
        <v>0</v>
      </c>
      <c r="R600" s="7"/>
      <c r="S600" s="47">
        <f t="shared" si="91"/>
        <v>0</v>
      </c>
      <c r="T600" s="47">
        <f t="shared" si="92"/>
        <v>0</v>
      </c>
      <c r="U600" s="47">
        <f t="shared" si="93"/>
        <v>226.4</v>
      </c>
      <c r="V600" s="47">
        <f t="shared" si="94"/>
        <v>114.53</v>
      </c>
      <c r="W600" s="11"/>
    </row>
    <row r="601" spans="1:23" x14ac:dyDescent="0.45">
      <c r="A601" t="s">
        <v>606</v>
      </c>
      <c r="B601">
        <v>196</v>
      </c>
      <c r="D601" s="9" t="str">
        <f>VartojimasGamyba!J597</f>
        <v>2023-09-25-19</v>
      </c>
      <c r="E601" s="8">
        <f>VartojimasGamyba!G597</f>
        <v>0.313</v>
      </c>
      <c r="F601" s="11"/>
      <c r="G601" s="7">
        <f t="shared" si="87"/>
        <v>5.8211111111111116</v>
      </c>
      <c r="H601" s="7">
        <v>0</v>
      </c>
      <c r="I601" s="7">
        <v>0.3477777777777778</v>
      </c>
      <c r="J601" s="7">
        <v>0</v>
      </c>
      <c r="L601" s="7">
        <f>VartojimasGamyba!H597</f>
        <v>0</v>
      </c>
      <c r="M601" s="15">
        <f t="shared" si="88"/>
        <v>0</v>
      </c>
      <c r="N601" s="7">
        <f t="shared" si="89"/>
        <v>0</v>
      </c>
      <c r="O601" s="7">
        <f t="shared" si="90"/>
        <v>0</v>
      </c>
      <c r="R601" s="7"/>
      <c r="S601" s="47">
        <f t="shared" si="91"/>
        <v>0</v>
      </c>
      <c r="T601" s="47">
        <f t="shared" si="92"/>
        <v>0</v>
      </c>
      <c r="U601" s="47">
        <f t="shared" si="93"/>
        <v>296.29000000000002</v>
      </c>
      <c r="V601" s="47">
        <f t="shared" si="94"/>
        <v>184.42</v>
      </c>
      <c r="W601" s="11"/>
    </row>
    <row r="602" spans="1:23" x14ac:dyDescent="0.45">
      <c r="A602" t="s">
        <v>607</v>
      </c>
      <c r="B602">
        <v>365.57</v>
      </c>
      <c r="D602" s="9" t="str">
        <f>VartojimasGamyba!J598</f>
        <v>2023-09-25-20</v>
      </c>
      <c r="E602" s="8">
        <f>VartojimasGamyba!G598</f>
        <v>0.22700000000000001</v>
      </c>
      <c r="F602" s="11"/>
      <c r="G602" s="7">
        <f t="shared" si="87"/>
        <v>5.568888888888889</v>
      </c>
      <c r="H602" s="7">
        <v>0</v>
      </c>
      <c r="I602" s="7">
        <v>0.25222222222222224</v>
      </c>
      <c r="J602" s="7">
        <v>0</v>
      </c>
      <c r="L602" s="7">
        <f>VartojimasGamyba!H598</f>
        <v>0</v>
      </c>
      <c r="M602" s="15">
        <f t="shared" si="88"/>
        <v>0</v>
      </c>
      <c r="N602" s="7">
        <f t="shared" si="89"/>
        <v>0</v>
      </c>
      <c r="O602" s="7">
        <f t="shared" si="90"/>
        <v>0</v>
      </c>
      <c r="P602" s="7" t="s">
        <v>8873</v>
      </c>
      <c r="R602" s="7"/>
      <c r="S602" s="47">
        <f t="shared" si="91"/>
        <v>0</v>
      </c>
      <c r="T602" s="47">
        <f t="shared" si="92"/>
        <v>0</v>
      </c>
      <c r="U602" s="47">
        <f t="shared" si="93"/>
        <v>465.86</v>
      </c>
      <c r="V602" s="47">
        <f t="shared" si="94"/>
        <v>353.99</v>
      </c>
      <c r="W602" s="11"/>
    </row>
    <row r="603" spans="1:23" x14ac:dyDescent="0.45">
      <c r="A603" t="s">
        <v>608</v>
      </c>
      <c r="B603">
        <v>209.79</v>
      </c>
      <c r="D603" s="9" t="str">
        <f>VartojimasGamyba!J599</f>
        <v>2023-09-25-21</v>
      </c>
      <c r="E603" s="8">
        <f>VartojimasGamyba!G599</f>
        <v>0.123</v>
      </c>
      <c r="F603" s="11"/>
      <c r="G603" s="7">
        <f t="shared" si="87"/>
        <v>5.4322222222222223</v>
      </c>
      <c r="H603" s="7">
        <v>0</v>
      </c>
      <c r="I603" s="7">
        <v>0.13666666666666666</v>
      </c>
      <c r="J603" s="7">
        <v>0</v>
      </c>
      <c r="L603" s="7">
        <f>VartojimasGamyba!H599</f>
        <v>0</v>
      </c>
      <c r="M603" s="15">
        <f t="shared" si="88"/>
        <v>0</v>
      </c>
      <c r="N603" s="7">
        <f t="shared" si="89"/>
        <v>0</v>
      </c>
      <c r="O603" s="7">
        <f t="shared" si="90"/>
        <v>0</v>
      </c>
      <c r="P603" s="7">
        <f>SUM(N582:N605)</f>
        <v>-1093.9158700000007</v>
      </c>
      <c r="R603" s="7"/>
      <c r="S603" s="47">
        <f t="shared" si="91"/>
        <v>0</v>
      </c>
      <c r="T603" s="47">
        <f t="shared" si="92"/>
        <v>0</v>
      </c>
      <c r="U603" s="47">
        <f t="shared" si="93"/>
        <v>310.08</v>
      </c>
      <c r="V603" s="47">
        <f t="shared" si="94"/>
        <v>198.20999999999998</v>
      </c>
      <c r="W603" s="11"/>
    </row>
    <row r="604" spans="1:23" x14ac:dyDescent="0.45">
      <c r="A604" t="s">
        <v>609</v>
      </c>
      <c r="B604">
        <v>136.13999999999999</v>
      </c>
      <c r="D604" s="9" t="str">
        <f>VartojimasGamyba!J600</f>
        <v>2023-09-25-22</v>
      </c>
      <c r="E604" s="8">
        <f>VartojimasGamyba!G600</f>
        <v>0.215</v>
      </c>
      <c r="F604" s="11"/>
      <c r="G604" s="7">
        <f t="shared" si="87"/>
        <v>5.1933333333333334</v>
      </c>
      <c r="H604" s="7">
        <v>0</v>
      </c>
      <c r="I604" s="7">
        <v>0.2388888888888889</v>
      </c>
      <c r="J604" s="7">
        <v>0</v>
      </c>
      <c r="L604" s="7">
        <f>VartojimasGamyba!H600</f>
        <v>0</v>
      </c>
      <c r="M604" s="15">
        <f t="shared" si="88"/>
        <v>-2.7755575615628914E-17</v>
      </c>
      <c r="N604" s="7">
        <f t="shared" si="89"/>
        <v>-6.5622507428031442E-15</v>
      </c>
      <c r="O604" s="7">
        <f t="shared" si="90"/>
        <v>-6.5622507428031442E-15</v>
      </c>
      <c r="P604" s="7" t="s">
        <v>8872</v>
      </c>
      <c r="R604" s="7"/>
      <c r="S604" s="47">
        <f t="shared" si="91"/>
        <v>-2.7755575615628914E-17</v>
      </c>
      <c r="T604" s="47">
        <f t="shared" si="92"/>
        <v>0</v>
      </c>
      <c r="U604" s="47">
        <f t="shared" si="93"/>
        <v>236.43</v>
      </c>
      <c r="V604" s="47">
        <f t="shared" si="94"/>
        <v>124.55999999999999</v>
      </c>
      <c r="W604" s="11"/>
    </row>
    <row r="605" spans="1:23" x14ac:dyDescent="0.45">
      <c r="A605" t="s">
        <v>610</v>
      </c>
      <c r="B605">
        <v>123.07</v>
      </c>
      <c r="D605" s="9" t="str">
        <f>VartojimasGamyba!J601</f>
        <v>2023-09-25-23</v>
      </c>
      <c r="E605" s="8">
        <f>VartojimasGamyba!G601</f>
        <v>0.17399999999999999</v>
      </c>
      <c r="F605" s="11"/>
      <c r="G605" s="7">
        <f t="shared" si="87"/>
        <v>5</v>
      </c>
      <c r="H605" s="7">
        <v>0</v>
      </c>
      <c r="I605" s="7">
        <v>0.19333333333333333</v>
      </c>
      <c r="J605" s="7">
        <v>0</v>
      </c>
      <c r="L605" s="7">
        <f>VartojimasGamyba!H601</f>
        <v>0</v>
      </c>
      <c r="M605" s="15">
        <f t="shared" si="88"/>
        <v>0</v>
      </c>
      <c r="N605" s="7">
        <f t="shared" si="89"/>
        <v>0</v>
      </c>
      <c r="O605" s="7">
        <f t="shared" si="90"/>
        <v>0</v>
      </c>
      <c r="P605" s="7">
        <f>SUM(O582:O605)</f>
        <v>-9.3761109987156033E-15</v>
      </c>
      <c r="Q605" s="7">
        <f>SUMPRODUCT(B582:B605,E582:E605)+SUM(E582:E605)*$Z$21-SUMPRODUCT(B582:B605,L582:L605)+SUM(L582:L605)*ABS($Z$20)</f>
        <v>-555.26116000000002</v>
      </c>
      <c r="R605" s="7"/>
      <c r="S605" s="47">
        <f t="shared" si="91"/>
        <v>0</v>
      </c>
      <c r="T605" s="47">
        <f t="shared" si="92"/>
        <v>0</v>
      </c>
      <c r="U605" s="47">
        <f t="shared" si="93"/>
        <v>223.36</v>
      </c>
      <c r="V605" s="47">
        <f t="shared" si="94"/>
        <v>111.49</v>
      </c>
      <c r="W605" s="11">
        <f>IF(P605&lt;&gt;Q605,1,0)</f>
        <v>1</v>
      </c>
    </row>
    <row r="606" spans="1:23" x14ac:dyDescent="0.45">
      <c r="A606" t="s">
        <v>611</v>
      </c>
      <c r="B606">
        <v>4.58</v>
      </c>
      <c r="D606" s="1" t="str">
        <f>VartojimasGamyba!J602</f>
        <v>2023-09-26-00</v>
      </c>
      <c r="E606" s="7">
        <f>VartojimasGamyba!G602</f>
        <v>0.157</v>
      </c>
      <c r="F606" s="11"/>
      <c r="G606" s="12">
        <f>G605+H606-I606</f>
        <v>4.8255555555555558</v>
      </c>
      <c r="H606" s="12">
        <v>0</v>
      </c>
      <c r="I606" s="12">
        <v>0.17444444444444449</v>
      </c>
      <c r="J606" s="12">
        <v>0</v>
      </c>
      <c r="K606" s="12"/>
      <c r="L606" s="12">
        <f>VartojimasGamyba!H602</f>
        <v>0</v>
      </c>
      <c r="M606" s="19">
        <f t="shared" si="88"/>
        <v>-2.7755575615628914E-17</v>
      </c>
      <c r="N606" s="7">
        <f t="shared" si="89"/>
        <v>-2.9107272148110043E-15</v>
      </c>
      <c r="O606" s="7">
        <f t="shared" si="90"/>
        <v>-2.9107272148110043E-15</v>
      </c>
      <c r="R606" s="20" t="s">
        <v>8783</v>
      </c>
      <c r="S606" s="47">
        <f t="shared" si="91"/>
        <v>-2.7755575615628914E-17</v>
      </c>
      <c r="T606" s="47">
        <f t="shared" si="92"/>
        <v>0</v>
      </c>
      <c r="U606" s="47">
        <f t="shared" si="93"/>
        <v>104.87</v>
      </c>
      <c r="V606" s="47">
        <f t="shared" si="94"/>
        <v>-7</v>
      </c>
      <c r="W606" s="11"/>
    </row>
    <row r="607" spans="1:23" x14ac:dyDescent="0.45">
      <c r="A607" t="s">
        <v>612</v>
      </c>
      <c r="B607">
        <v>104.19</v>
      </c>
      <c r="D607" s="1" t="str">
        <f>VartojimasGamyba!J603</f>
        <v>2023-09-26-01</v>
      </c>
      <c r="E607" s="7">
        <f>VartojimasGamyba!G603</f>
        <v>0.109</v>
      </c>
      <c r="F607" s="11"/>
      <c r="G607" s="12">
        <f t="shared" ref="G607:G629" si="95">G606+H607-I607</f>
        <v>4.7044444444444444</v>
      </c>
      <c r="H607" s="12">
        <v>0</v>
      </c>
      <c r="I607" s="12">
        <v>0.12111111111111111</v>
      </c>
      <c r="J607" s="12">
        <v>0</v>
      </c>
      <c r="K607" s="12"/>
      <c r="L607" s="12">
        <f>VartojimasGamyba!H603</f>
        <v>0</v>
      </c>
      <c r="M607" s="19">
        <f t="shared" si="88"/>
        <v>0</v>
      </c>
      <c r="N607" s="7">
        <f t="shared" si="89"/>
        <v>0</v>
      </c>
      <c r="O607" s="7">
        <f t="shared" si="90"/>
        <v>0</v>
      </c>
      <c r="R607" s="7"/>
      <c r="S607" s="47">
        <f t="shared" si="91"/>
        <v>0</v>
      </c>
      <c r="T607" s="47">
        <f t="shared" si="92"/>
        <v>0</v>
      </c>
      <c r="U607" s="47">
        <f t="shared" si="93"/>
        <v>204.48000000000002</v>
      </c>
      <c r="V607" s="47">
        <f t="shared" si="94"/>
        <v>92.61</v>
      </c>
      <c r="W607" s="11"/>
    </row>
    <row r="608" spans="1:23" x14ac:dyDescent="0.45">
      <c r="A608" t="s">
        <v>613</v>
      </c>
      <c r="B608">
        <v>89.02</v>
      </c>
      <c r="D608" s="1" t="str">
        <f>VartojimasGamyba!J604</f>
        <v>2023-09-26-02</v>
      </c>
      <c r="E608" s="7">
        <f>VartojimasGamyba!G604</f>
        <v>0.115</v>
      </c>
      <c r="F608" s="11"/>
      <c r="G608" s="12">
        <f t="shared" si="95"/>
        <v>4.5766666666666662</v>
      </c>
      <c r="H608" s="12">
        <v>0</v>
      </c>
      <c r="I608" s="12">
        <v>0.1277777777777778</v>
      </c>
      <c r="J608" s="12">
        <v>0</v>
      </c>
      <c r="K608" s="12"/>
      <c r="L608" s="12">
        <f>VartojimasGamyba!H604</f>
        <v>0</v>
      </c>
      <c r="M608" s="19">
        <f t="shared" si="88"/>
        <v>-1.3877787807814457E-17</v>
      </c>
      <c r="N608" s="7">
        <f t="shared" si="89"/>
        <v>-2.6272040098973548E-15</v>
      </c>
      <c r="O608" s="7">
        <f t="shared" si="90"/>
        <v>-2.6272040098973548E-15</v>
      </c>
      <c r="R608" s="7"/>
      <c r="S608" s="47">
        <f t="shared" si="91"/>
        <v>-1.3877787807814457E-17</v>
      </c>
      <c r="T608" s="47">
        <f t="shared" si="92"/>
        <v>0</v>
      </c>
      <c r="U608" s="47">
        <f t="shared" si="93"/>
        <v>189.31</v>
      </c>
      <c r="V608" s="47">
        <f t="shared" si="94"/>
        <v>77.44</v>
      </c>
      <c r="W608" s="11"/>
    </row>
    <row r="609" spans="1:23" x14ac:dyDescent="0.45">
      <c r="A609" t="s">
        <v>614</v>
      </c>
      <c r="B609">
        <v>34.79</v>
      </c>
      <c r="D609" s="1" t="str">
        <f>VartojimasGamyba!J605</f>
        <v>2023-09-26-03</v>
      </c>
      <c r="E609" s="7">
        <f>VartojimasGamyba!G605</f>
        <v>0.19400000000000001</v>
      </c>
      <c r="F609" s="11"/>
      <c r="G609" s="12">
        <f t="shared" si="95"/>
        <v>4.3611111111111107</v>
      </c>
      <c r="H609" s="12">
        <v>0</v>
      </c>
      <c r="I609" s="12">
        <v>0.21555555555555558</v>
      </c>
      <c r="J609" s="12">
        <v>0</v>
      </c>
      <c r="K609" s="12"/>
      <c r="L609" s="12">
        <f>VartojimasGamyba!H605</f>
        <v>0</v>
      </c>
      <c r="M609" s="19">
        <f t="shared" si="88"/>
        <v>-2.7755575615628914E-17</v>
      </c>
      <c r="N609" s="7">
        <f t="shared" si="89"/>
        <v>-3.749223154159154E-15</v>
      </c>
      <c r="O609" s="7">
        <f t="shared" si="90"/>
        <v>-3.749223154159154E-15</v>
      </c>
      <c r="R609" s="7"/>
      <c r="S609" s="47">
        <f t="shared" si="91"/>
        <v>-2.7755575615628914E-17</v>
      </c>
      <c r="T609" s="47">
        <f t="shared" si="92"/>
        <v>0</v>
      </c>
      <c r="U609" s="47">
        <f t="shared" si="93"/>
        <v>135.08000000000001</v>
      </c>
      <c r="V609" s="47">
        <f t="shared" si="94"/>
        <v>23.21</v>
      </c>
      <c r="W609" s="11"/>
    </row>
    <row r="610" spans="1:23" x14ac:dyDescent="0.45">
      <c r="A610" t="s">
        <v>615</v>
      </c>
      <c r="B610">
        <v>89.09</v>
      </c>
      <c r="D610" s="1" t="str">
        <f>VartojimasGamyba!J606</f>
        <v>2023-09-26-04</v>
      </c>
      <c r="E610" s="7">
        <f>VartojimasGamyba!G606</f>
        <v>0.193</v>
      </c>
      <c r="F610" s="11"/>
      <c r="G610" s="12">
        <f t="shared" si="95"/>
        <v>4.152222222222222</v>
      </c>
      <c r="H610" s="12">
        <v>0</v>
      </c>
      <c r="I610" s="12">
        <v>0.20888888888888885</v>
      </c>
      <c r="J610" s="12">
        <v>0</v>
      </c>
      <c r="K610" s="12"/>
      <c r="L610" s="12">
        <f>VartojimasGamyba!H606</f>
        <v>5.0000000000000001E-3</v>
      </c>
      <c r="M610" s="19">
        <f t="shared" si="88"/>
        <v>3.2092384305570931E-17</v>
      </c>
      <c r="N610" s="7">
        <f t="shared" si="89"/>
        <v>6.0776557397890225E-15</v>
      </c>
      <c r="O610" s="7">
        <f t="shared" si="90"/>
        <v>6.0776557397890225E-15</v>
      </c>
      <c r="R610" s="7"/>
      <c r="S610" s="47">
        <f t="shared" si="91"/>
        <v>3.2092384305570931E-17</v>
      </c>
      <c r="T610" s="47">
        <f t="shared" si="92"/>
        <v>0</v>
      </c>
      <c r="U610" s="47">
        <f t="shared" si="93"/>
        <v>189.38</v>
      </c>
      <c r="V610" s="47">
        <f t="shared" si="94"/>
        <v>77.510000000000005</v>
      </c>
      <c r="W610" s="11"/>
    </row>
    <row r="611" spans="1:23" x14ac:dyDescent="0.45">
      <c r="A611" t="s">
        <v>616</v>
      </c>
      <c r="B611">
        <v>104.43</v>
      </c>
      <c r="D611" s="1" t="str">
        <f>VartojimasGamyba!J607</f>
        <v>2023-09-26-05</v>
      </c>
      <c r="E611" s="7">
        <f>VartojimasGamyba!G607</f>
        <v>0.123</v>
      </c>
      <c r="F611" s="11"/>
      <c r="G611" s="12">
        <f t="shared" si="95"/>
        <v>4.152222222222222</v>
      </c>
      <c r="H611" s="12">
        <v>1.3877787807814457E-17</v>
      </c>
      <c r="I611" s="12">
        <v>0</v>
      </c>
      <c r="J611" s="12">
        <v>0.09</v>
      </c>
      <c r="K611" s="12"/>
      <c r="L611" s="12">
        <f>VartojimasGamyba!H607</f>
        <v>0.21299999999999999</v>
      </c>
      <c r="M611" s="19">
        <f t="shared" si="88"/>
        <v>0</v>
      </c>
      <c r="N611" s="7">
        <f t="shared" si="89"/>
        <v>-8.3565000000000005</v>
      </c>
      <c r="O611" s="7">
        <f t="shared" si="90"/>
        <v>0</v>
      </c>
      <c r="R611" s="7"/>
      <c r="S611" s="47">
        <f t="shared" si="91"/>
        <v>0.09</v>
      </c>
      <c r="T611" s="47">
        <f t="shared" si="92"/>
        <v>0.09</v>
      </c>
      <c r="U611" s="47">
        <f t="shared" si="93"/>
        <v>204.72000000000003</v>
      </c>
      <c r="V611" s="47">
        <f t="shared" si="94"/>
        <v>92.850000000000009</v>
      </c>
      <c r="W611" s="11"/>
    </row>
    <row r="612" spans="1:23" x14ac:dyDescent="0.45">
      <c r="A612" t="s">
        <v>617</v>
      </c>
      <c r="B612">
        <v>107.99</v>
      </c>
      <c r="D612" s="1" t="str">
        <f>VartojimasGamyba!J608</f>
        <v>2023-09-26-06</v>
      </c>
      <c r="E612" s="7">
        <f>VartojimasGamyba!G608</f>
        <v>0</v>
      </c>
      <c r="F612" s="11"/>
      <c r="G612" s="12">
        <f t="shared" si="95"/>
        <v>4.152222222222222</v>
      </c>
      <c r="H612" s="12">
        <v>0</v>
      </c>
      <c r="I612" s="12">
        <v>0</v>
      </c>
      <c r="J612" s="12">
        <v>1.1110000000000002</v>
      </c>
      <c r="K612" s="12"/>
      <c r="L612" s="12">
        <f>VartojimasGamyba!H608</f>
        <v>1.111</v>
      </c>
      <c r="M612" s="19">
        <f t="shared" si="88"/>
        <v>0</v>
      </c>
      <c r="N612" s="7">
        <f t="shared" si="89"/>
        <v>-107.11151000000001</v>
      </c>
      <c r="O612" s="7">
        <f t="shared" si="90"/>
        <v>0</v>
      </c>
      <c r="R612" s="7"/>
      <c r="S612" s="47">
        <f t="shared" si="91"/>
        <v>1.111</v>
      </c>
      <c r="T612" s="47">
        <f t="shared" si="92"/>
        <v>1.111</v>
      </c>
      <c r="U612" s="47">
        <f t="shared" si="93"/>
        <v>208.28</v>
      </c>
      <c r="V612" s="47">
        <f t="shared" si="94"/>
        <v>96.41</v>
      </c>
      <c r="W612" s="11"/>
    </row>
    <row r="613" spans="1:23" x14ac:dyDescent="0.45">
      <c r="A613" t="s">
        <v>618</v>
      </c>
      <c r="B613">
        <v>150.72</v>
      </c>
      <c r="D613" s="1" t="str">
        <f>VartojimasGamyba!J609</f>
        <v>2023-09-26-07</v>
      </c>
      <c r="E613" s="7">
        <f>VartojimasGamyba!G609</f>
        <v>0</v>
      </c>
      <c r="F613" s="11"/>
      <c r="G613" s="12">
        <f t="shared" si="95"/>
        <v>4.152222222222222</v>
      </c>
      <c r="H613" s="12">
        <v>0</v>
      </c>
      <c r="I613" s="12">
        <v>0</v>
      </c>
      <c r="J613" s="12">
        <v>0.98299999999999998</v>
      </c>
      <c r="K613" s="12"/>
      <c r="L613" s="12">
        <f>VartojimasGamyba!H609</f>
        <v>0.98299999999999998</v>
      </c>
      <c r="M613" s="19">
        <f t="shared" si="88"/>
        <v>0</v>
      </c>
      <c r="N613" s="7">
        <f t="shared" si="89"/>
        <v>-136.77461999999997</v>
      </c>
      <c r="O613" s="7">
        <f t="shared" si="90"/>
        <v>0</v>
      </c>
      <c r="R613" s="7"/>
      <c r="S613" s="47">
        <f t="shared" si="91"/>
        <v>0.98299999999999998</v>
      </c>
      <c r="T613" s="47">
        <f t="shared" si="92"/>
        <v>0.98299999999999998</v>
      </c>
      <c r="U613" s="47">
        <f t="shared" si="93"/>
        <v>251.01</v>
      </c>
      <c r="V613" s="47">
        <f t="shared" si="94"/>
        <v>139.13999999999999</v>
      </c>
      <c r="W613" s="11"/>
    </row>
    <row r="614" spans="1:23" x14ac:dyDescent="0.45">
      <c r="A614" t="s">
        <v>619</v>
      </c>
      <c r="B614">
        <v>258.14</v>
      </c>
      <c r="D614" s="1" t="str">
        <f>VartojimasGamyba!J610</f>
        <v>2023-09-26-08</v>
      </c>
      <c r="E614" s="7">
        <f>VartojimasGamyba!G610</f>
        <v>0</v>
      </c>
      <c r="F614" s="11"/>
      <c r="G614" s="12">
        <f t="shared" si="95"/>
        <v>4.152222222222222</v>
      </c>
      <c r="H614" s="12">
        <v>0</v>
      </c>
      <c r="I614" s="12">
        <v>0</v>
      </c>
      <c r="J614" s="12">
        <v>0.79300000000000004</v>
      </c>
      <c r="K614" s="12"/>
      <c r="L614" s="12">
        <f>VartojimasGamyba!H610</f>
        <v>0.79300000000000004</v>
      </c>
      <c r="M614" s="19">
        <f t="shared" si="88"/>
        <v>0</v>
      </c>
      <c r="N614" s="7">
        <f t="shared" si="89"/>
        <v>-195.52207999999999</v>
      </c>
      <c r="O614" s="7">
        <f t="shared" si="90"/>
        <v>0</v>
      </c>
      <c r="R614" s="7"/>
      <c r="S614" s="47">
        <f t="shared" si="91"/>
        <v>0.79300000000000004</v>
      </c>
      <c r="T614" s="47">
        <f t="shared" si="92"/>
        <v>0.79300000000000004</v>
      </c>
      <c r="U614" s="47">
        <f t="shared" si="93"/>
        <v>358.43</v>
      </c>
      <c r="V614" s="47">
        <f t="shared" si="94"/>
        <v>246.55999999999997</v>
      </c>
      <c r="W614" s="11"/>
    </row>
    <row r="615" spans="1:23" x14ac:dyDescent="0.45">
      <c r="A615" t="s">
        <v>620</v>
      </c>
      <c r="B615">
        <v>159.56</v>
      </c>
      <c r="D615" s="1" t="str">
        <f>VartojimasGamyba!J611</f>
        <v>2023-09-26-09</v>
      </c>
      <c r="E615" s="7">
        <f>VartojimasGamyba!G611</f>
        <v>0</v>
      </c>
      <c r="F615" s="11"/>
      <c r="G615" s="12">
        <f t="shared" si="95"/>
        <v>4.152222222222222</v>
      </c>
      <c r="H615" s="12">
        <v>0</v>
      </c>
      <c r="I615" s="12">
        <v>0</v>
      </c>
      <c r="J615" s="12">
        <v>0.75800000000000001</v>
      </c>
      <c r="K615" s="12"/>
      <c r="L615" s="12">
        <f>VartojimasGamyba!H611</f>
        <v>0.75800000000000001</v>
      </c>
      <c r="M615" s="19">
        <f t="shared" si="88"/>
        <v>0</v>
      </c>
      <c r="N615" s="7">
        <f t="shared" si="89"/>
        <v>-112.16883999999999</v>
      </c>
      <c r="O615" s="7">
        <f t="shared" si="90"/>
        <v>0</v>
      </c>
      <c r="R615" s="7"/>
      <c r="S615" s="47">
        <f t="shared" si="91"/>
        <v>0.75800000000000001</v>
      </c>
      <c r="T615" s="47">
        <f t="shared" si="92"/>
        <v>0.75800000000000001</v>
      </c>
      <c r="U615" s="47">
        <f t="shared" si="93"/>
        <v>259.85000000000002</v>
      </c>
      <c r="V615" s="47">
        <f t="shared" si="94"/>
        <v>147.97999999999999</v>
      </c>
      <c r="W615" s="11"/>
    </row>
    <row r="616" spans="1:23" x14ac:dyDescent="0.45">
      <c r="A616" t="s">
        <v>621</v>
      </c>
      <c r="B616">
        <v>116.62</v>
      </c>
      <c r="D616" s="1" t="str">
        <f>VartojimasGamyba!J612</f>
        <v>2023-09-26-10</v>
      </c>
      <c r="E616" s="7">
        <f>VartojimasGamyba!G612</f>
        <v>0.65100000000000002</v>
      </c>
      <c r="F616" s="11"/>
      <c r="G616" s="12">
        <f t="shared" si="95"/>
        <v>4.152222222222222</v>
      </c>
      <c r="H616" s="12">
        <v>1.1102230246251565E-16</v>
      </c>
      <c r="I616" s="12">
        <v>0</v>
      </c>
      <c r="J616" s="12">
        <v>0.7589999999999999</v>
      </c>
      <c r="K616" s="12"/>
      <c r="L616" s="12">
        <f>VartojimasGamyba!H612</f>
        <v>1.41</v>
      </c>
      <c r="M616" s="19">
        <f t="shared" si="88"/>
        <v>0</v>
      </c>
      <c r="N616" s="7">
        <f t="shared" si="89"/>
        <v>-79.725359999999995</v>
      </c>
      <c r="O616" s="7">
        <f t="shared" si="90"/>
        <v>0</v>
      </c>
      <c r="R616" s="7"/>
      <c r="S616" s="47">
        <f t="shared" si="91"/>
        <v>0.7589999999999999</v>
      </c>
      <c r="T616" s="47">
        <f t="shared" si="92"/>
        <v>0.7589999999999999</v>
      </c>
      <c r="U616" s="47">
        <f t="shared" si="93"/>
        <v>216.91000000000003</v>
      </c>
      <c r="V616" s="47">
        <f t="shared" si="94"/>
        <v>105.04</v>
      </c>
      <c r="W616" s="11"/>
    </row>
    <row r="617" spans="1:23" x14ac:dyDescent="0.45">
      <c r="A617" t="s">
        <v>622</v>
      </c>
      <c r="B617">
        <v>100.41</v>
      </c>
      <c r="D617" s="1" t="str">
        <f>VartojimasGamyba!J613</f>
        <v>2023-09-26-11</v>
      </c>
      <c r="E617" s="7">
        <f>VartojimasGamyba!G613</f>
        <v>0.311</v>
      </c>
      <c r="F617" s="11"/>
      <c r="G617" s="12">
        <f t="shared" si="95"/>
        <v>5.3736666666666668</v>
      </c>
      <c r="H617" s="12">
        <v>1.221444444444445</v>
      </c>
      <c r="I617" s="12">
        <v>0</v>
      </c>
      <c r="J617" s="12">
        <v>0.44455555555555581</v>
      </c>
      <c r="K617" s="12"/>
      <c r="L617" s="12">
        <f>VartojimasGamyba!H613</f>
        <v>1.9770000000000001</v>
      </c>
      <c r="M617" s="19">
        <f t="shared" si="88"/>
        <v>0</v>
      </c>
      <c r="N617" s="7">
        <f t="shared" si="89"/>
        <v>-39.489870000000025</v>
      </c>
      <c r="O617" s="7">
        <f t="shared" si="90"/>
        <v>0</v>
      </c>
      <c r="R617" s="7"/>
      <c r="S617" s="47">
        <f t="shared" si="91"/>
        <v>1.6660000000000001</v>
      </c>
      <c r="T617" s="47">
        <f t="shared" si="92"/>
        <v>1.6660000000000001</v>
      </c>
      <c r="U617" s="47">
        <f t="shared" si="93"/>
        <v>200.7</v>
      </c>
      <c r="V617" s="47">
        <f t="shared" si="94"/>
        <v>88.83</v>
      </c>
      <c r="W617" s="11"/>
    </row>
    <row r="618" spans="1:23" x14ac:dyDescent="0.45">
      <c r="A618" t="s">
        <v>623</v>
      </c>
      <c r="B618">
        <v>92.98</v>
      </c>
      <c r="D618" s="1" t="str">
        <f>VartojimasGamyba!J614</f>
        <v>2023-09-26-12</v>
      </c>
      <c r="E618" s="7">
        <f>VartojimasGamyba!G614</f>
        <v>0</v>
      </c>
      <c r="F618" s="11"/>
      <c r="G618" s="12">
        <f t="shared" si="95"/>
        <v>6.5116666666666667</v>
      </c>
      <c r="H618" s="12">
        <v>1.1379999999999999</v>
      </c>
      <c r="I618" s="12">
        <v>0</v>
      </c>
      <c r="J618" s="12">
        <v>0</v>
      </c>
      <c r="K618" s="12"/>
      <c r="L618" s="12">
        <f>VartojimasGamyba!H614</f>
        <v>1.1379999999999999</v>
      </c>
      <c r="M618" s="19">
        <f t="shared" si="88"/>
        <v>0</v>
      </c>
      <c r="N618" s="7">
        <f t="shared" si="89"/>
        <v>0</v>
      </c>
      <c r="O618" s="7">
        <f t="shared" si="90"/>
        <v>0</v>
      </c>
      <c r="R618" s="7"/>
      <c r="S618" s="47">
        <f t="shared" si="91"/>
        <v>1.1379999999999999</v>
      </c>
      <c r="T618" s="47">
        <f t="shared" si="92"/>
        <v>1.1379999999999999</v>
      </c>
      <c r="U618" s="47">
        <f t="shared" si="93"/>
        <v>193.27</v>
      </c>
      <c r="V618" s="47">
        <f t="shared" si="94"/>
        <v>81.400000000000006</v>
      </c>
      <c r="W618" s="11"/>
    </row>
    <row r="619" spans="1:23" x14ac:dyDescent="0.45">
      <c r="A619" t="s">
        <v>624</v>
      </c>
      <c r="B619">
        <v>88.75</v>
      </c>
      <c r="D619" s="1" t="str">
        <f>VartojimasGamyba!J615</f>
        <v>2023-09-26-13</v>
      </c>
      <c r="E619" s="7">
        <f>VartojimasGamyba!G615</f>
        <v>0.25700000000000001</v>
      </c>
      <c r="F619" s="11"/>
      <c r="G619" s="12">
        <f t="shared" si="95"/>
        <v>6.5346666666666664</v>
      </c>
      <c r="H619" s="12">
        <v>2.300000000000002E-2</v>
      </c>
      <c r="I619" s="12">
        <v>0</v>
      </c>
      <c r="J619" s="12">
        <v>0</v>
      </c>
      <c r="K619" s="12"/>
      <c r="L619" s="12">
        <f>VartojimasGamyba!H615</f>
        <v>0.28000000000000003</v>
      </c>
      <c r="M619" s="19">
        <f t="shared" si="88"/>
        <v>0</v>
      </c>
      <c r="N619" s="7">
        <f t="shared" si="89"/>
        <v>0</v>
      </c>
      <c r="O619" s="7">
        <f t="shared" si="90"/>
        <v>0</v>
      </c>
      <c r="R619" s="7"/>
      <c r="S619" s="47">
        <f t="shared" si="91"/>
        <v>2.300000000000002E-2</v>
      </c>
      <c r="T619" s="47">
        <f t="shared" si="92"/>
        <v>2.300000000000002E-2</v>
      </c>
      <c r="U619" s="47">
        <f t="shared" si="93"/>
        <v>189.04000000000002</v>
      </c>
      <c r="V619" s="47">
        <f t="shared" si="94"/>
        <v>77.17</v>
      </c>
      <c r="W619" s="11"/>
    </row>
    <row r="620" spans="1:23" x14ac:dyDescent="0.45">
      <c r="A620" t="s">
        <v>625</v>
      </c>
      <c r="B620">
        <v>78.739999999999995</v>
      </c>
      <c r="D620" s="1" t="str">
        <f>VartojimasGamyba!J616</f>
        <v>2023-09-26-14</v>
      </c>
      <c r="E620" s="7">
        <f>VartojimasGamyba!G616</f>
        <v>5.8999999999999997E-2</v>
      </c>
      <c r="F620" s="11"/>
      <c r="G620" s="12">
        <f t="shared" si="95"/>
        <v>6.7926666666666664</v>
      </c>
      <c r="H620" s="12">
        <v>0.25800000000000001</v>
      </c>
      <c r="I620" s="12">
        <v>0</v>
      </c>
      <c r="J620" s="12">
        <v>0</v>
      </c>
      <c r="K620" s="12"/>
      <c r="L620" s="12">
        <f>VartojimasGamyba!H616</f>
        <v>0.317</v>
      </c>
      <c r="M620" s="19">
        <f t="shared" si="88"/>
        <v>0</v>
      </c>
      <c r="N620" s="7">
        <f t="shared" si="89"/>
        <v>0</v>
      </c>
      <c r="O620" s="7">
        <f t="shared" si="90"/>
        <v>0</v>
      </c>
      <c r="R620" s="7"/>
      <c r="S620" s="47">
        <f t="shared" si="91"/>
        <v>0.25800000000000001</v>
      </c>
      <c r="T620" s="47">
        <f t="shared" si="92"/>
        <v>0.25800000000000001</v>
      </c>
      <c r="U620" s="47">
        <f t="shared" si="93"/>
        <v>179.03</v>
      </c>
      <c r="V620" s="47">
        <f t="shared" si="94"/>
        <v>67.16</v>
      </c>
      <c r="W620" s="11"/>
    </row>
    <row r="621" spans="1:23" x14ac:dyDescent="0.45">
      <c r="A621" t="s">
        <v>626</v>
      </c>
      <c r="B621">
        <v>88.44</v>
      </c>
      <c r="D621" s="1" t="str">
        <f>VartojimasGamyba!J617</f>
        <v>2023-09-26-15</v>
      </c>
      <c r="E621" s="7">
        <f>VartojimasGamyba!G617</f>
        <v>8.2000000000000003E-2</v>
      </c>
      <c r="F621" s="11"/>
      <c r="G621" s="12">
        <f t="shared" si="95"/>
        <v>6.8966666666666665</v>
      </c>
      <c r="H621" s="12">
        <v>0.10399999999999998</v>
      </c>
      <c r="I621" s="12">
        <v>0</v>
      </c>
      <c r="J621" s="12">
        <v>0</v>
      </c>
      <c r="K621" s="12"/>
      <c r="L621" s="12">
        <f>VartojimasGamyba!H617</f>
        <v>0.186</v>
      </c>
      <c r="M621" s="19">
        <f t="shared" si="88"/>
        <v>0</v>
      </c>
      <c r="N621" s="7">
        <f t="shared" si="89"/>
        <v>0</v>
      </c>
      <c r="O621" s="7">
        <f t="shared" si="90"/>
        <v>0</v>
      </c>
      <c r="R621" s="7"/>
      <c r="S621" s="47">
        <f t="shared" si="91"/>
        <v>0.104</v>
      </c>
      <c r="T621" s="47">
        <f t="shared" si="92"/>
        <v>0.104</v>
      </c>
      <c r="U621" s="47">
        <f t="shared" si="93"/>
        <v>188.73000000000002</v>
      </c>
      <c r="V621" s="47">
        <f t="shared" si="94"/>
        <v>76.86</v>
      </c>
      <c r="W621" s="11"/>
    </row>
    <row r="622" spans="1:23" x14ac:dyDescent="0.45">
      <c r="A622" t="s">
        <v>627</v>
      </c>
      <c r="B622">
        <v>98.02</v>
      </c>
      <c r="D622" s="1" t="str">
        <f>VartojimasGamyba!J618</f>
        <v>2023-09-26-16</v>
      </c>
      <c r="E622" s="7">
        <f>VartojimasGamyba!G618</f>
        <v>0.28699999999999998</v>
      </c>
      <c r="F622" s="11"/>
      <c r="G622" s="12">
        <f t="shared" si="95"/>
        <v>6.5811111111111114</v>
      </c>
      <c r="H622" s="12">
        <v>0</v>
      </c>
      <c r="I622" s="12">
        <v>0.31555555555555548</v>
      </c>
      <c r="J622" s="12">
        <v>0</v>
      </c>
      <c r="K622" s="12"/>
      <c r="L622" s="12">
        <f>VartojimasGamyba!H618</f>
        <v>3.0000000000000001E-3</v>
      </c>
      <c r="M622" s="19">
        <f t="shared" si="88"/>
        <v>5.8113236445223038E-17</v>
      </c>
      <c r="N622" s="7">
        <f t="shared" si="89"/>
        <v>1.1524435919452181E-14</v>
      </c>
      <c r="O622" s="7">
        <f t="shared" si="90"/>
        <v>1.1524435919452181E-14</v>
      </c>
      <c r="R622" s="7"/>
      <c r="S622" s="47">
        <f t="shared" si="91"/>
        <v>5.8113236445223038E-17</v>
      </c>
      <c r="T622" s="47">
        <f t="shared" si="92"/>
        <v>0</v>
      </c>
      <c r="U622" s="47">
        <f t="shared" si="93"/>
        <v>198.31</v>
      </c>
      <c r="V622" s="47">
        <f t="shared" si="94"/>
        <v>86.44</v>
      </c>
      <c r="W622" s="11"/>
    </row>
    <row r="623" spans="1:23" x14ac:dyDescent="0.45">
      <c r="A623" t="s">
        <v>628</v>
      </c>
      <c r="B623">
        <v>104.51</v>
      </c>
      <c r="D623" s="1" t="str">
        <f>VartojimasGamyba!J619</f>
        <v>2023-09-26-17</v>
      </c>
      <c r="E623" s="7">
        <f>VartojimasGamyba!G619</f>
        <v>0.35299999999999998</v>
      </c>
      <c r="F623" s="11"/>
      <c r="G623" s="12">
        <f t="shared" si="95"/>
        <v>6.1888888888888891</v>
      </c>
      <c r="H623" s="12">
        <v>0</v>
      </c>
      <c r="I623" s="12">
        <v>0.39222222222222219</v>
      </c>
      <c r="J623" s="12">
        <v>0</v>
      </c>
      <c r="K623" s="12"/>
      <c r="L623" s="12">
        <f>VartojimasGamyba!H619</f>
        <v>0</v>
      </c>
      <c r="M623" s="19">
        <f t="shared" si="88"/>
        <v>0</v>
      </c>
      <c r="N623" s="7">
        <f t="shared" si="89"/>
        <v>0</v>
      </c>
      <c r="O623" s="7">
        <f t="shared" si="90"/>
        <v>0</v>
      </c>
      <c r="R623" s="7"/>
      <c r="S623" s="47">
        <f t="shared" si="91"/>
        <v>0</v>
      </c>
      <c r="T623" s="47">
        <f t="shared" si="92"/>
        <v>0</v>
      </c>
      <c r="U623" s="47">
        <f t="shared" si="93"/>
        <v>204.8</v>
      </c>
      <c r="V623" s="47">
        <f t="shared" si="94"/>
        <v>92.93</v>
      </c>
      <c r="W623" s="11"/>
    </row>
    <row r="624" spans="1:23" x14ac:dyDescent="0.45">
      <c r="A624" t="s">
        <v>629</v>
      </c>
      <c r="B624">
        <v>135.26</v>
      </c>
      <c r="D624" s="1" t="str">
        <f>VartojimasGamyba!J620</f>
        <v>2023-09-26-18</v>
      </c>
      <c r="E624" s="7">
        <f>VartojimasGamyba!G620</f>
        <v>0.224</v>
      </c>
      <c r="F624" s="11"/>
      <c r="G624" s="12">
        <f t="shared" si="95"/>
        <v>5.94</v>
      </c>
      <c r="H624" s="12">
        <v>0</v>
      </c>
      <c r="I624" s="12">
        <v>0.24888888888888891</v>
      </c>
      <c r="J624" s="12">
        <v>0</v>
      </c>
      <c r="K624" s="12"/>
      <c r="L624" s="12">
        <f>VartojimasGamyba!H620</f>
        <v>0</v>
      </c>
      <c r="M624" s="19">
        <f t="shared" si="88"/>
        <v>-2.7755575615628914E-17</v>
      </c>
      <c r="N624" s="7">
        <f t="shared" si="89"/>
        <v>-6.5378258362613909E-15</v>
      </c>
      <c r="O624" s="7">
        <f t="shared" si="90"/>
        <v>-6.5378258362613909E-15</v>
      </c>
      <c r="R624" s="7"/>
      <c r="S624" s="47">
        <f t="shared" si="91"/>
        <v>-2.7755575615628914E-17</v>
      </c>
      <c r="T624" s="47">
        <f t="shared" si="92"/>
        <v>0</v>
      </c>
      <c r="U624" s="47">
        <f t="shared" si="93"/>
        <v>235.55</v>
      </c>
      <c r="V624" s="47">
        <f t="shared" si="94"/>
        <v>123.67999999999999</v>
      </c>
      <c r="W624" s="11"/>
    </row>
    <row r="625" spans="1:23" x14ac:dyDescent="0.45">
      <c r="A625" t="s">
        <v>630</v>
      </c>
      <c r="B625">
        <v>177.08</v>
      </c>
      <c r="D625" s="1" t="str">
        <f>VartojimasGamyba!J621</f>
        <v>2023-09-26-19</v>
      </c>
      <c r="E625" s="7">
        <f>VartojimasGamyba!G621</f>
        <v>0.25600000000000001</v>
      </c>
      <c r="F625" s="11"/>
      <c r="G625" s="12">
        <f t="shared" si="95"/>
        <v>5.6555555555555559</v>
      </c>
      <c r="H625" s="12">
        <v>0</v>
      </c>
      <c r="I625" s="12">
        <v>0.28444444444444444</v>
      </c>
      <c r="J625" s="12">
        <v>0</v>
      </c>
      <c r="K625" s="12"/>
      <c r="L625" s="12">
        <f>VartojimasGamyba!H621</f>
        <v>0</v>
      </c>
      <c r="M625" s="19">
        <f t="shared" si="88"/>
        <v>0</v>
      </c>
      <c r="N625" s="7">
        <f t="shared" si="89"/>
        <v>0</v>
      </c>
      <c r="O625" s="7">
        <f t="shared" si="90"/>
        <v>0</v>
      </c>
      <c r="R625" s="7"/>
      <c r="S625" s="47">
        <f t="shared" si="91"/>
        <v>0</v>
      </c>
      <c r="T625" s="47">
        <f t="shared" si="92"/>
        <v>0</v>
      </c>
      <c r="U625" s="47">
        <f t="shared" si="93"/>
        <v>277.37</v>
      </c>
      <c r="V625" s="47">
        <f t="shared" si="94"/>
        <v>165.5</v>
      </c>
      <c r="W625" s="11"/>
    </row>
    <row r="626" spans="1:23" x14ac:dyDescent="0.45">
      <c r="A626" t="s">
        <v>631</v>
      </c>
      <c r="B626">
        <v>242.41</v>
      </c>
      <c r="D626" s="1" t="str">
        <f>VartojimasGamyba!J622</f>
        <v>2023-09-26-20</v>
      </c>
      <c r="E626" s="7">
        <f>VartojimasGamyba!G622</f>
        <v>0.187</v>
      </c>
      <c r="F626" s="11"/>
      <c r="G626" s="12">
        <f t="shared" si="95"/>
        <v>5.4477777777777785</v>
      </c>
      <c r="H626" s="12">
        <v>0</v>
      </c>
      <c r="I626" s="12">
        <v>0.20777777777777778</v>
      </c>
      <c r="J626" s="12">
        <v>0</v>
      </c>
      <c r="K626" s="12"/>
      <c r="L626" s="12">
        <f>VartojimasGamyba!H622</f>
        <v>0</v>
      </c>
      <c r="M626" s="19">
        <f t="shared" si="88"/>
        <v>0</v>
      </c>
      <c r="N626" s="7">
        <f t="shared" si="89"/>
        <v>0</v>
      </c>
      <c r="O626" s="7">
        <f t="shared" si="90"/>
        <v>0</v>
      </c>
      <c r="P626" s="7" t="s">
        <v>8873</v>
      </c>
      <c r="R626" s="7"/>
      <c r="S626" s="47">
        <f t="shared" si="91"/>
        <v>0</v>
      </c>
      <c r="T626" s="47">
        <f t="shared" si="92"/>
        <v>0</v>
      </c>
      <c r="U626" s="47">
        <f t="shared" si="93"/>
        <v>342.7</v>
      </c>
      <c r="V626" s="47">
        <f t="shared" si="94"/>
        <v>230.82999999999998</v>
      </c>
      <c r="W626" s="11"/>
    </row>
    <row r="627" spans="1:23" x14ac:dyDescent="0.45">
      <c r="A627" t="s">
        <v>632</v>
      </c>
      <c r="B627">
        <v>160.34</v>
      </c>
      <c r="D627" s="1" t="str">
        <f>VartojimasGamyba!J623</f>
        <v>2023-09-26-21</v>
      </c>
      <c r="E627" s="7">
        <f>VartojimasGamyba!G623</f>
        <v>9.9000000000000005E-2</v>
      </c>
      <c r="F627" s="11"/>
      <c r="G627" s="12">
        <f t="shared" si="95"/>
        <v>5.3377777777777782</v>
      </c>
      <c r="H627" s="12">
        <v>0</v>
      </c>
      <c r="I627" s="12">
        <v>0.11</v>
      </c>
      <c r="J627" s="12">
        <v>0</v>
      </c>
      <c r="K627" s="12"/>
      <c r="L627" s="12">
        <f>VartojimasGamyba!H623</f>
        <v>0</v>
      </c>
      <c r="M627" s="19">
        <f t="shared" si="88"/>
        <v>0</v>
      </c>
      <c r="N627" s="7">
        <f t="shared" si="89"/>
        <v>0</v>
      </c>
      <c r="O627" s="7">
        <f t="shared" si="90"/>
        <v>0</v>
      </c>
      <c r="P627" s="7">
        <f>SUM(N606:N629)</f>
        <v>-679.14877999999999</v>
      </c>
      <c r="R627" s="7"/>
      <c r="S627" s="47">
        <f t="shared" si="91"/>
        <v>0</v>
      </c>
      <c r="T627" s="47">
        <f t="shared" si="92"/>
        <v>0</v>
      </c>
      <c r="U627" s="47">
        <f t="shared" si="93"/>
        <v>260.63</v>
      </c>
      <c r="V627" s="47">
        <f t="shared" si="94"/>
        <v>148.76</v>
      </c>
      <c r="W627" s="11"/>
    </row>
    <row r="628" spans="1:23" x14ac:dyDescent="0.45">
      <c r="A628" t="s">
        <v>633</v>
      </c>
      <c r="B628">
        <v>126.27</v>
      </c>
      <c r="D628" s="1" t="str">
        <f>VartojimasGamyba!J624</f>
        <v>2023-09-26-22</v>
      </c>
      <c r="E628" s="7">
        <f>VartojimasGamyba!G624</f>
        <v>0.157</v>
      </c>
      <c r="F628" s="11"/>
      <c r="G628" s="12">
        <f t="shared" si="95"/>
        <v>5.163333333333334</v>
      </c>
      <c r="H628" s="12">
        <v>0</v>
      </c>
      <c r="I628" s="12">
        <v>0.17444444444444446</v>
      </c>
      <c r="J628" s="12">
        <v>0</v>
      </c>
      <c r="K628" s="12"/>
      <c r="L628" s="12">
        <f>VartojimasGamyba!H624</f>
        <v>0</v>
      </c>
      <c r="M628" s="19">
        <f t="shared" si="88"/>
        <v>-2.7755575615628914E-17</v>
      </c>
      <c r="N628" s="7">
        <f t="shared" si="89"/>
        <v>-6.2883032114768867E-15</v>
      </c>
      <c r="O628" s="7">
        <f t="shared" si="90"/>
        <v>-6.2883032114768867E-15</v>
      </c>
      <c r="P628" s="7" t="s">
        <v>8872</v>
      </c>
      <c r="R628" s="7"/>
      <c r="S628" s="47">
        <f t="shared" si="91"/>
        <v>-2.7755575615628914E-17</v>
      </c>
      <c r="T628" s="47">
        <f t="shared" si="92"/>
        <v>0</v>
      </c>
      <c r="U628" s="47">
        <f t="shared" si="93"/>
        <v>226.56</v>
      </c>
      <c r="V628" s="47">
        <f t="shared" si="94"/>
        <v>114.69</v>
      </c>
      <c r="W628" s="11"/>
    </row>
    <row r="629" spans="1:23" x14ac:dyDescent="0.45">
      <c r="A629" t="s">
        <v>634</v>
      </c>
      <c r="B629">
        <v>108.06</v>
      </c>
      <c r="D629" s="1" t="str">
        <f>VartojimasGamyba!J625</f>
        <v>2023-09-26-23</v>
      </c>
      <c r="E629" s="7">
        <f>VartojimasGamyba!G625</f>
        <v>0.14699999999999999</v>
      </c>
      <c r="F629" s="11"/>
      <c r="G629" s="12">
        <f t="shared" si="95"/>
        <v>5.0000000000000009</v>
      </c>
      <c r="H629" s="12">
        <v>0</v>
      </c>
      <c r="I629" s="12">
        <v>0.16333333333333333</v>
      </c>
      <c r="J629" s="12">
        <v>0</v>
      </c>
      <c r="K629" s="12"/>
      <c r="L629" s="12">
        <f>VartojimasGamyba!H625</f>
        <v>0</v>
      </c>
      <c r="M629" s="19">
        <f t="shared" si="88"/>
        <v>0</v>
      </c>
      <c r="N629" s="7">
        <f t="shared" si="89"/>
        <v>0</v>
      </c>
      <c r="O629" s="7">
        <f t="shared" si="90"/>
        <v>0</v>
      </c>
      <c r="P629" s="7">
        <f>SUM(O606:O629)</f>
        <v>-4.5111917673645872E-15</v>
      </c>
      <c r="Q629" s="7">
        <f>SUMPRODUCT(B606:B629,E606:E629)+SUM(E606:E629)*$Z$21-SUMPRODUCT(B606:B629,L606:L629)+SUM(L606:L629)*ABS($Z$20)</f>
        <v>-209.77882999999986</v>
      </c>
      <c r="R629" s="7"/>
      <c r="S629" s="47">
        <f t="shared" si="91"/>
        <v>0</v>
      </c>
      <c r="T629" s="47">
        <f t="shared" si="92"/>
        <v>0</v>
      </c>
      <c r="U629" s="47">
        <f t="shared" si="93"/>
        <v>208.35000000000002</v>
      </c>
      <c r="V629" s="47">
        <f t="shared" si="94"/>
        <v>96.48</v>
      </c>
      <c r="W629" s="11">
        <f>IF(P629&lt;&gt;Q629,1,0)</f>
        <v>1</v>
      </c>
    </row>
    <row r="630" spans="1:23" x14ac:dyDescent="0.45">
      <c r="A630" t="s">
        <v>635</v>
      </c>
      <c r="B630">
        <v>9.66</v>
      </c>
      <c r="D630" s="9" t="str">
        <f>VartojimasGamyba!J626</f>
        <v>2023-09-27-00</v>
      </c>
      <c r="E630" s="8">
        <f>VartojimasGamyba!G626</f>
        <v>0.22</v>
      </c>
      <c r="F630" s="11"/>
      <c r="G630" s="7">
        <f>G629+H630-I630</f>
        <v>4.7555555555555555</v>
      </c>
      <c r="H630" s="7">
        <v>0</v>
      </c>
      <c r="I630" s="7">
        <v>0.24444444444444516</v>
      </c>
      <c r="J630" s="7">
        <v>0</v>
      </c>
      <c r="L630" s="7">
        <f>VartojimasGamyba!H626</f>
        <v>0</v>
      </c>
      <c r="M630" s="15">
        <f t="shared" si="88"/>
        <v>-6.3837823915946501E-16</v>
      </c>
      <c r="N630" s="7">
        <f t="shared" si="89"/>
        <v>-7.0189687395583175E-14</v>
      </c>
      <c r="O630" s="7">
        <f t="shared" si="90"/>
        <v>-7.0189687395583175E-14</v>
      </c>
      <c r="R630" s="20" t="s">
        <v>8783</v>
      </c>
      <c r="S630" s="47">
        <f t="shared" si="91"/>
        <v>-6.3837823915946501E-16</v>
      </c>
      <c r="T630" s="47">
        <f t="shared" si="92"/>
        <v>0</v>
      </c>
      <c r="U630" s="47">
        <f t="shared" si="93"/>
        <v>109.95</v>
      </c>
      <c r="V630" s="47">
        <f t="shared" si="94"/>
        <v>-1.92</v>
      </c>
      <c r="W630" s="11"/>
    </row>
    <row r="631" spans="1:23" x14ac:dyDescent="0.45">
      <c r="A631" t="s">
        <v>636</v>
      </c>
      <c r="B631">
        <v>7.79</v>
      </c>
      <c r="D631" s="9" t="str">
        <f>VartojimasGamyba!J627</f>
        <v>2023-09-27-01</v>
      </c>
      <c r="E631" s="8">
        <f>VartojimasGamyba!G627</f>
        <v>0.19400000000000001</v>
      </c>
      <c r="F631" s="11"/>
      <c r="G631" s="7">
        <f t="shared" ref="G631:G653" si="96">G630+H631-I631</f>
        <v>4.54</v>
      </c>
      <c r="H631" s="7">
        <v>0</v>
      </c>
      <c r="I631" s="7">
        <v>0.21555555555555561</v>
      </c>
      <c r="J631" s="7">
        <v>0</v>
      </c>
      <c r="L631" s="7">
        <f>VartojimasGamyba!H627</f>
        <v>0</v>
      </c>
      <c r="M631" s="15">
        <f t="shared" si="88"/>
        <v>-5.5511151231257827E-17</v>
      </c>
      <c r="N631" s="7">
        <f t="shared" si="89"/>
        <v>-5.9996452250743466E-15</v>
      </c>
      <c r="O631" s="7">
        <f t="shared" si="90"/>
        <v>-5.9996452250743466E-15</v>
      </c>
      <c r="R631" s="7"/>
      <c r="S631" s="47">
        <f t="shared" si="91"/>
        <v>-5.5511151231257827E-17</v>
      </c>
      <c r="T631" s="47">
        <f t="shared" si="92"/>
        <v>0</v>
      </c>
      <c r="U631" s="47">
        <f t="shared" si="93"/>
        <v>108.08000000000001</v>
      </c>
      <c r="V631" s="47">
        <f t="shared" si="94"/>
        <v>-3.79</v>
      </c>
      <c r="W631" s="11"/>
    </row>
    <row r="632" spans="1:23" x14ac:dyDescent="0.45">
      <c r="A632" t="s">
        <v>637</v>
      </c>
      <c r="B632">
        <v>1.17</v>
      </c>
      <c r="D632" s="9" t="str">
        <f>VartojimasGamyba!J628</f>
        <v>2023-09-27-02</v>
      </c>
      <c r="E632" s="8">
        <f>VartojimasGamyba!G628</f>
        <v>9.0999999999999998E-2</v>
      </c>
      <c r="F632" s="11"/>
      <c r="G632" s="7">
        <f t="shared" si="96"/>
        <v>4.4388888888888891</v>
      </c>
      <c r="H632" s="7">
        <v>0</v>
      </c>
      <c r="I632" s="7">
        <v>0.10111111111111133</v>
      </c>
      <c r="J632" s="7">
        <v>0</v>
      </c>
      <c r="L632" s="7">
        <f>VartojimasGamyba!H628</f>
        <v>0</v>
      </c>
      <c r="M632" s="15">
        <f t="shared" si="88"/>
        <v>-2.0816681711721685E-16</v>
      </c>
      <c r="N632" s="7">
        <f t="shared" si="89"/>
        <v>-2.1120605264712823E-14</v>
      </c>
      <c r="O632" s="7">
        <f t="shared" si="90"/>
        <v>-2.1120605264712823E-14</v>
      </c>
      <c r="R632" s="7"/>
      <c r="S632" s="47">
        <f t="shared" si="91"/>
        <v>-2.0816681711721685E-16</v>
      </c>
      <c r="T632" s="47">
        <f t="shared" si="92"/>
        <v>0</v>
      </c>
      <c r="U632" s="47">
        <f t="shared" si="93"/>
        <v>101.46000000000001</v>
      </c>
      <c r="V632" s="47">
        <f t="shared" si="94"/>
        <v>-10.41</v>
      </c>
      <c r="W632" s="11"/>
    </row>
    <row r="633" spans="1:23" x14ac:dyDescent="0.45">
      <c r="A633" t="s">
        <v>638</v>
      </c>
      <c r="B633">
        <v>1.34</v>
      </c>
      <c r="D633" s="9" t="str">
        <f>VartojimasGamyba!J629</f>
        <v>2023-09-27-03</v>
      </c>
      <c r="E633" s="8">
        <f>VartojimasGamyba!G629</f>
        <v>0.29399999999999998</v>
      </c>
      <c r="F633" s="11"/>
      <c r="G633" s="7">
        <f t="shared" si="96"/>
        <v>4.112222222222222</v>
      </c>
      <c r="H633" s="7">
        <v>0</v>
      </c>
      <c r="I633" s="7">
        <v>0.32666666666666666</v>
      </c>
      <c r="J633" s="7">
        <v>0</v>
      </c>
      <c r="L633" s="7">
        <f>VartojimasGamyba!H629</f>
        <v>0</v>
      </c>
      <c r="M633" s="15">
        <f t="shared" si="88"/>
        <v>0</v>
      </c>
      <c r="N633" s="7">
        <f t="shared" si="89"/>
        <v>0</v>
      </c>
      <c r="O633" s="7">
        <f t="shared" si="90"/>
        <v>0</v>
      </c>
      <c r="R633" s="7"/>
      <c r="S633" s="47">
        <f t="shared" si="91"/>
        <v>0</v>
      </c>
      <c r="T633" s="47">
        <f t="shared" si="92"/>
        <v>0</v>
      </c>
      <c r="U633" s="47">
        <f t="shared" si="93"/>
        <v>101.63000000000001</v>
      </c>
      <c r="V633" s="47">
        <f t="shared" si="94"/>
        <v>-10.24</v>
      </c>
      <c r="W633" s="11"/>
    </row>
    <row r="634" spans="1:23" x14ac:dyDescent="0.45">
      <c r="A634" t="s">
        <v>639</v>
      </c>
      <c r="B634">
        <v>1.31</v>
      </c>
      <c r="D634" s="9" t="str">
        <f>VartojimasGamyba!J630</f>
        <v>2023-09-27-04</v>
      </c>
      <c r="E634" s="8">
        <f>VartojimasGamyba!G630</f>
        <v>9.1999999999999998E-2</v>
      </c>
      <c r="F634" s="11"/>
      <c r="G634" s="7">
        <f t="shared" si="96"/>
        <v>4.0122222222222224</v>
      </c>
      <c r="H634" s="7">
        <v>0</v>
      </c>
      <c r="I634" s="7">
        <v>0.1</v>
      </c>
      <c r="J634" s="7">
        <v>0</v>
      </c>
      <c r="L634" s="7">
        <f>VartojimasGamyba!H630</f>
        <v>2E-3</v>
      </c>
      <c r="M634" s="15">
        <f t="shared" si="88"/>
        <v>-1.214306433183765E-17</v>
      </c>
      <c r="N634" s="7">
        <f t="shared" si="89"/>
        <v>-1.2337353361147053E-15</v>
      </c>
      <c r="O634" s="7">
        <f t="shared" si="90"/>
        <v>-1.2337353361147053E-15</v>
      </c>
      <c r="R634" s="7"/>
      <c r="S634" s="47">
        <f t="shared" si="91"/>
        <v>-1.214306433183765E-17</v>
      </c>
      <c r="T634" s="47">
        <f t="shared" si="92"/>
        <v>0</v>
      </c>
      <c r="U634" s="47">
        <f t="shared" si="93"/>
        <v>101.60000000000001</v>
      </c>
      <c r="V634" s="47">
        <f t="shared" si="94"/>
        <v>-10.27</v>
      </c>
      <c r="W634" s="11"/>
    </row>
    <row r="635" spans="1:23" x14ac:dyDescent="0.45">
      <c r="A635" t="s">
        <v>640</v>
      </c>
      <c r="B635">
        <v>100.81</v>
      </c>
      <c r="D635" s="9" t="str">
        <f>VartojimasGamyba!J631</f>
        <v>2023-09-27-05</v>
      </c>
      <c r="E635" s="8">
        <f>VartojimasGamyba!G631</f>
        <v>0.127</v>
      </c>
      <c r="F635" s="11"/>
      <c r="G635" s="7">
        <f t="shared" si="96"/>
        <v>3.9955555555555557</v>
      </c>
      <c r="H635" s="7">
        <v>0</v>
      </c>
      <c r="I635" s="7">
        <v>1.6666666666666666E-2</v>
      </c>
      <c r="J635" s="7">
        <v>0</v>
      </c>
      <c r="L635" s="7">
        <f>VartojimasGamyba!H631</f>
        <v>0.112</v>
      </c>
      <c r="M635" s="15">
        <f t="shared" si="88"/>
        <v>0</v>
      </c>
      <c r="N635" s="7">
        <f t="shared" si="89"/>
        <v>0</v>
      </c>
      <c r="O635" s="7">
        <f t="shared" si="90"/>
        <v>0</v>
      </c>
      <c r="R635" s="7"/>
      <c r="S635" s="47">
        <f t="shared" si="91"/>
        <v>0</v>
      </c>
      <c r="T635" s="47">
        <f t="shared" si="92"/>
        <v>0</v>
      </c>
      <c r="U635" s="47">
        <f t="shared" si="93"/>
        <v>201.10000000000002</v>
      </c>
      <c r="V635" s="47">
        <f t="shared" si="94"/>
        <v>89.23</v>
      </c>
      <c r="W635" s="11"/>
    </row>
    <row r="636" spans="1:23" x14ac:dyDescent="0.45">
      <c r="A636" t="s">
        <v>641</v>
      </c>
      <c r="B636">
        <v>108.49</v>
      </c>
      <c r="D636" s="9" t="str">
        <f>VartojimasGamyba!J632</f>
        <v>2023-09-27-06</v>
      </c>
      <c r="E636" s="8">
        <f>VartojimasGamyba!G632</f>
        <v>8.0000000000000002E-3</v>
      </c>
      <c r="F636" s="11"/>
      <c r="G636" s="7">
        <f t="shared" si="96"/>
        <v>3.9955555555555557</v>
      </c>
      <c r="H636" s="7">
        <v>0</v>
      </c>
      <c r="I636" s="7">
        <v>0</v>
      </c>
      <c r="J636" s="7">
        <v>1.0229999999999999</v>
      </c>
      <c r="L636" s="7">
        <f>VartojimasGamyba!H632</f>
        <v>1.0309999999999999</v>
      </c>
      <c r="M636" s="15">
        <f t="shared" si="88"/>
        <v>0</v>
      </c>
      <c r="N636" s="7">
        <f t="shared" si="89"/>
        <v>-99.138929999999988</v>
      </c>
      <c r="O636" s="7">
        <f t="shared" si="90"/>
        <v>0</v>
      </c>
      <c r="R636" s="7"/>
      <c r="S636" s="47">
        <f t="shared" si="91"/>
        <v>1.0229999999999999</v>
      </c>
      <c r="T636" s="47">
        <f t="shared" si="92"/>
        <v>1.0229999999999999</v>
      </c>
      <c r="U636" s="47">
        <f t="shared" si="93"/>
        <v>208.78</v>
      </c>
      <c r="V636" s="47">
        <f t="shared" si="94"/>
        <v>96.91</v>
      </c>
      <c r="W636" s="11"/>
    </row>
    <row r="637" spans="1:23" x14ac:dyDescent="0.45">
      <c r="A637" t="s">
        <v>642</v>
      </c>
      <c r="B637">
        <v>141.16999999999999</v>
      </c>
      <c r="D637" s="9" t="str">
        <f>VartojimasGamyba!J633</f>
        <v>2023-09-27-07</v>
      </c>
      <c r="E637" s="8">
        <f>VartojimasGamyba!G633</f>
        <v>0</v>
      </c>
      <c r="F637" s="11"/>
      <c r="G637" s="7">
        <f t="shared" si="96"/>
        <v>3.9955555555555557</v>
      </c>
      <c r="H637" s="7">
        <v>0</v>
      </c>
      <c r="I637" s="7">
        <v>0</v>
      </c>
      <c r="J637" s="7">
        <v>1.6539999999999999</v>
      </c>
      <c r="L637" s="7">
        <f>VartojimasGamyba!H633</f>
        <v>1.6539999999999999</v>
      </c>
      <c r="M637" s="15">
        <f t="shared" si="88"/>
        <v>0</v>
      </c>
      <c r="N637" s="7">
        <f t="shared" si="89"/>
        <v>-214.34185999999994</v>
      </c>
      <c r="O637" s="7">
        <f t="shared" si="90"/>
        <v>0</v>
      </c>
      <c r="R637" s="7"/>
      <c r="S637" s="47">
        <f t="shared" si="91"/>
        <v>1.6539999999999999</v>
      </c>
      <c r="T637" s="47">
        <f t="shared" si="92"/>
        <v>1.6539999999999999</v>
      </c>
      <c r="U637" s="47">
        <f t="shared" si="93"/>
        <v>241.45999999999998</v>
      </c>
      <c r="V637" s="47">
        <f t="shared" si="94"/>
        <v>129.58999999999997</v>
      </c>
      <c r="W637" s="11"/>
    </row>
    <row r="638" spans="1:23" x14ac:dyDescent="0.45">
      <c r="A638" t="s">
        <v>643</v>
      </c>
      <c r="B638">
        <v>217.36</v>
      </c>
      <c r="D638" s="9" t="str">
        <f>VartojimasGamyba!J634</f>
        <v>2023-09-27-08</v>
      </c>
      <c r="E638" s="8">
        <f>VartojimasGamyba!G634</f>
        <v>0</v>
      </c>
      <c r="F638" s="11"/>
      <c r="G638" s="7">
        <f t="shared" si="96"/>
        <v>3.9955555555555557</v>
      </c>
      <c r="H638" s="7">
        <v>0</v>
      </c>
      <c r="I638" s="7">
        <v>0</v>
      </c>
      <c r="J638" s="7">
        <v>2.6139999999999999</v>
      </c>
      <c r="L638" s="7">
        <f>VartojimasGamyba!H634</f>
        <v>2.6139999999999999</v>
      </c>
      <c r="M638" s="15">
        <f t="shared" si="88"/>
        <v>0</v>
      </c>
      <c r="N638" s="7">
        <f t="shared" si="89"/>
        <v>-537.90891999999997</v>
      </c>
      <c r="O638" s="7">
        <f t="shared" si="90"/>
        <v>0</v>
      </c>
      <c r="R638" s="7"/>
      <c r="S638" s="47">
        <f t="shared" si="91"/>
        <v>2.6139999999999999</v>
      </c>
      <c r="T638" s="47">
        <f t="shared" si="92"/>
        <v>2.6139999999999999</v>
      </c>
      <c r="U638" s="47">
        <f t="shared" si="93"/>
        <v>317.65000000000003</v>
      </c>
      <c r="V638" s="47">
        <f t="shared" si="94"/>
        <v>205.78</v>
      </c>
      <c r="W638" s="11"/>
    </row>
    <row r="639" spans="1:23" x14ac:dyDescent="0.45">
      <c r="A639" t="s">
        <v>644</v>
      </c>
      <c r="B639">
        <v>174.07</v>
      </c>
      <c r="D639" s="9" t="str">
        <f>VartojimasGamyba!J635</f>
        <v>2023-09-27-09</v>
      </c>
      <c r="E639" s="8">
        <f>VartojimasGamyba!G635</f>
        <v>0</v>
      </c>
      <c r="F639" s="11"/>
      <c r="G639" s="7">
        <f t="shared" si="96"/>
        <v>3.9955555555555557</v>
      </c>
      <c r="H639" s="7">
        <v>0</v>
      </c>
      <c r="I639" s="7">
        <v>0</v>
      </c>
      <c r="J639" s="7">
        <v>2.7360000000000002</v>
      </c>
      <c r="L639" s="7">
        <f>VartojimasGamyba!H635</f>
        <v>2.7360000000000002</v>
      </c>
      <c r="M639" s="15">
        <f t="shared" si="88"/>
        <v>0</v>
      </c>
      <c r="N639" s="7">
        <f t="shared" si="89"/>
        <v>-444.57263999999998</v>
      </c>
      <c r="O639" s="7">
        <f t="shared" si="90"/>
        <v>0</v>
      </c>
      <c r="R639" s="7"/>
      <c r="S639" s="47">
        <f t="shared" si="91"/>
        <v>2.7360000000000002</v>
      </c>
      <c r="T639" s="47">
        <f t="shared" si="92"/>
        <v>2.7360000000000002</v>
      </c>
      <c r="U639" s="47">
        <f t="shared" si="93"/>
        <v>274.36</v>
      </c>
      <c r="V639" s="47">
        <f t="shared" si="94"/>
        <v>162.48999999999998</v>
      </c>
      <c r="W639" s="11"/>
    </row>
    <row r="640" spans="1:23" x14ac:dyDescent="0.45">
      <c r="A640" t="s">
        <v>645</v>
      </c>
      <c r="B640">
        <v>131.22999999999999</v>
      </c>
      <c r="D640" s="9" t="str">
        <f>VartojimasGamyba!J636</f>
        <v>2023-09-27-10</v>
      </c>
      <c r="E640" s="8">
        <f>VartojimasGamyba!G636</f>
        <v>0</v>
      </c>
      <c r="F640" s="11"/>
      <c r="G640" s="7">
        <f t="shared" si="96"/>
        <v>3.9955555555555557</v>
      </c>
      <c r="H640" s="7">
        <v>0</v>
      </c>
      <c r="I640" s="7">
        <v>0</v>
      </c>
      <c r="J640" s="7">
        <v>2.3159999999999998</v>
      </c>
      <c r="L640" s="7">
        <f>VartojimasGamyba!H636</f>
        <v>2.3159999999999998</v>
      </c>
      <c r="M640" s="15">
        <f t="shared" si="88"/>
        <v>0</v>
      </c>
      <c r="N640" s="7">
        <f t="shared" si="89"/>
        <v>-277.10939999999994</v>
      </c>
      <c r="O640" s="7">
        <f t="shared" si="90"/>
        <v>0</v>
      </c>
      <c r="R640" s="7"/>
      <c r="S640" s="47">
        <f t="shared" si="91"/>
        <v>2.3159999999999998</v>
      </c>
      <c r="T640" s="47">
        <f t="shared" si="92"/>
        <v>2.3159999999999998</v>
      </c>
      <c r="U640" s="47">
        <f t="shared" si="93"/>
        <v>231.51999999999998</v>
      </c>
      <c r="V640" s="47">
        <f t="shared" si="94"/>
        <v>119.64999999999999</v>
      </c>
      <c r="W640" s="11"/>
    </row>
    <row r="641" spans="1:23" x14ac:dyDescent="0.45">
      <c r="A641" t="s">
        <v>646</v>
      </c>
      <c r="B641">
        <v>102.33</v>
      </c>
      <c r="D641" s="9" t="str">
        <f>VartojimasGamyba!J637</f>
        <v>2023-09-27-11</v>
      </c>
      <c r="E641" s="8">
        <f>VartojimasGamyba!G637</f>
        <v>0</v>
      </c>
      <c r="F641" s="11"/>
      <c r="G641" s="7">
        <f t="shared" si="96"/>
        <v>5.2988888888888894</v>
      </c>
      <c r="H641" s="7">
        <v>1.3033333333333337</v>
      </c>
      <c r="I641" s="7">
        <v>0</v>
      </c>
      <c r="J641" s="7">
        <v>0.85066666666666635</v>
      </c>
      <c r="L641" s="7">
        <f>VartojimasGamyba!H637</f>
        <v>2.1539999999999999</v>
      </c>
      <c r="M641" s="15">
        <f t="shared" si="88"/>
        <v>0</v>
      </c>
      <c r="N641" s="7">
        <f t="shared" si="89"/>
        <v>-77.197999999999965</v>
      </c>
      <c r="O641" s="7">
        <f t="shared" si="90"/>
        <v>0</v>
      </c>
      <c r="R641" s="7"/>
      <c r="S641" s="47">
        <f t="shared" si="91"/>
        <v>2.1539999999999999</v>
      </c>
      <c r="T641" s="47">
        <f t="shared" si="92"/>
        <v>2.1539999999999999</v>
      </c>
      <c r="U641" s="47">
        <f t="shared" si="93"/>
        <v>202.62</v>
      </c>
      <c r="V641" s="47">
        <f t="shared" si="94"/>
        <v>90.75</v>
      </c>
      <c r="W641" s="11"/>
    </row>
    <row r="642" spans="1:23" x14ac:dyDescent="0.45">
      <c r="A642" t="s">
        <v>647</v>
      </c>
      <c r="B642">
        <v>93.26</v>
      </c>
      <c r="D642" s="9" t="str">
        <f>VartojimasGamyba!J638</f>
        <v>2023-09-27-12</v>
      </c>
      <c r="E642" s="8">
        <f>VartojimasGamyba!G638</f>
        <v>0</v>
      </c>
      <c r="F642" s="11"/>
      <c r="G642" s="7">
        <f t="shared" si="96"/>
        <v>7.5008888888888894</v>
      </c>
      <c r="H642" s="7">
        <v>2.202</v>
      </c>
      <c r="I642" s="7">
        <v>0</v>
      </c>
      <c r="J642" s="7">
        <v>0</v>
      </c>
      <c r="L642" s="7">
        <f>VartojimasGamyba!H638</f>
        <v>2.202</v>
      </c>
      <c r="M642" s="15">
        <f t="shared" si="88"/>
        <v>0</v>
      </c>
      <c r="N642" s="7">
        <f t="shared" si="89"/>
        <v>0</v>
      </c>
      <c r="O642" s="7">
        <f t="shared" si="90"/>
        <v>0</v>
      </c>
      <c r="R642" s="7"/>
      <c r="S642" s="47">
        <f t="shared" si="91"/>
        <v>2.202</v>
      </c>
      <c r="T642" s="47">
        <f t="shared" si="92"/>
        <v>2.202</v>
      </c>
      <c r="U642" s="47">
        <f t="shared" si="93"/>
        <v>193.55</v>
      </c>
      <c r="V642" s="47">
        <f t="shared" si="94"/>
        <v>81.680000000000007</v>
      </c>
      <c r="W642" s="11"/>
    </row>
    <row r="643" spans="1:23" x14ac:dyDescent="0.45">
      <c r="A643" t="s">
        <v>648</v>
      </c>
      <c r="B643">
        <v>90.2</v>
      </c>
      <c r="D643" s="9" t="str">
        <f>VartojimasGamyba!J639</f>
        <v>2023-09-27-13</v>
      </c>
      <c r="E643" s="8">
        <f>VartojimasGamyba!G639</f>
        <v>0</v>
      </c>
      <c r="F643" s="11"/>
      <c r="G643" s="7">
        <f t="shared" si="96"/>
        <v>9.0288888888888899</v>
      </c>
      <c r="H643" s="7">
        <v>1.528</v>
      </c>
      <c r="I643" s="7">
        <v>0</v>
      </c>
      <c r="J643" s="7">
        <v>0</v>
      </c>
      <c r="L643" s="7">
        <f>VartojimasGamyba!H639</f>
        <v>1.528</v>
      </c>
      <c r="M643" s="15">
        <f t="shared" si="88"/>
        <v>0</v>
      </c>
      <c r="N643" s="7">
        <f t="shared" si="89"/>
        <v>0</v>
      </c>
      <c r="O643" s="7">
        <f t="shared" si="90"/>
        <v>0</v>
      </c>
      <c r="R643" s="7"/>
      <c r="S643" s="47">
        <f t="shared" si="91"/>
        <v>1.528</v>
      </c>
      <c r="T643" s="47">
        <f t="shared" si="92"/>
        <v>1.528</v>
      </c>
      <c r="U643" s="47">
        <f t="shared" si="93"/>
        <v>190.49</v>
      </c>
      <c r="V643" s="47">
        <f t="shared" si="94"/>
        <v>78.62</v>
      </c>
      <c r="W643" s="11"/>
    </row>
    <row r="644" spans="1:23" x14ac:dyDescent="0.45">
      <c r="A644" t="s">
        <v>649</v>
      </c>
      <c r="B644">
        <v>87.34</v>
      </c>
      <c r="D644" s="9" t="str">
        <f>VartojimasGamyba!J640</f>
        <v>2023-09-27-14</v>
      </c>
      <c r="E644" s="8">
        <f>VartojimasGamyba!G640</f>
        <v>1.024</v>
      </c>
      <c r="F644" s="11"/>
      <c r="G644" s="7">
        <f t="shared" si="96"/>
        <v>8.3966666666666683</v>
      </c>
      <c r="H644" s="7">
        <v>0</v>
      </c>
      <c r="I644" s="7">
        <v>0.63222222222222224</v>
      </c>
      <c r="J644" s="7">
        <v>0</v>
      </c>
      <c r="L644" s="7">
        <f>VartojimasGamyba!H640</f>
        <v>0.45500000000000002</v>
      </c>
      <c r="M644" s="15">
        <f t="shared" si="88"/>
        <v>0</v>
      </c>
      <c r="N644" s="7">
        <f t="shared" si="89"/>
        <v>0</v>
      </c>
      <c r="O644" s="7">
        <f t="shared" si="90"/>
        <v>0</v>
      </c>
      <c r="R644" s="7"/>
      <c r="S644" s="47">
        <f t="shared" si="91"/>
        <v>0</v>
      </c>
      <c r="T644" s="47">
        <f t="shared" si="92"/>
        <v>0</v>
      </c>
      <c r="U644" s="47">
        <f t="shared" si="93"/>
        <v>187.63</v>
      </c>
      <c r="V644" s="47">
        <f t="shared" si="94"/>
        <v>75.760000000000005</v>
      </c>
      <c r="W644" s="11"/>
    </row>
    <row r="645" spans="1:23" x14ac:dyDescent="0.45">
      <c r="A645" t="s">
        <v>650</v>
      </c>
      <c r="B645">
        <v>88.95</v>
      </c>
      <c r="D645" s="9" t="str">
        <f>VartojimasGamyba!J641</f>
        <v>2023-09-27-15</v>
      </c>
      <c r="E645" s="8">
        <f>VartojimasGamyba!G641</f>
        <v>0.61599999999999999</v>
      </c>
      <c r="F645" s="11"/>
      <c r="G645" s="7">
        <f t="shared" si="96"/>
        <v>7.8166666666666682</v>
      </c>
      <c r="H645" s="7">
        <v>0</v>
      </c>
      <c r="I645" s="7">
        <v>0.58000000000000007</v>
      </c>
      <c r="J645" s="7">
        <v>0</v>
      </c>
      <c r="L645" s="7">
        <f>VartojimasGamyba!H641</f>
        <v>9.4E-2</v>
      </c>
      <c r="M645" s="15">
        <f t="shared" si="88"/>
        <v>-1.3877787807814457E-16</v>
      </c>
      <c r="N645" s="7">
        <f t="shared" si="89"/>
        <v>-2.6262325647508079E-14</v>
      </c>
      <c r="O645" s="7">
        <f t="shared" si="90"/>
        <v>-2.6262325647508079E-14</v>
      </c>
      <c r="R645" s="7"/>
      <c r="S645" s="47">
        <f t="shared" si="91"/>
        <v>-1.3877787807814457E-16</v>
      </c>
      <c r="T645" s="47">
        <f t="shared" si="92"/>
        <v>0</v>
      </c>
      <c r="U645" s="47">
        <f t="shared" si="93"/>
        <v>189.24</v>
      </c>
      <c r="V645" s="47">
        <f t="shared" si="94"/>
        <v>77.37</v>
      </c>
      <c r="W645" s="11"/>
    </row>
    <row r="646" spans="1:23" x14ac:dyDescent="0.45">
      <c r="A646" t="s">
        <v>651</v>
      </c>
      <c r="B646">
        <v>93.48</v>
      </c>
      <c r="D646" s="9" t="str">
        <f>VartojimasGamyba!J642</f>
        <v>2023-09-27-16</v>
      </c>
      <c r="E646" s="8">
        <f>VartojimasGamyba!G642</f>
        <v>0.307</v>
      </c>
      <c r="F646" s="11"/>
      <c r="G646" s="7">
        <f t="shared" si="96"/>
        <v>7.4777777777777796</v>
      </c>
      <c r="H646" s="7">
        <v>0</v>
      </c>
      <c r="I646" s="7">
        <v>0.33888888888888891</v>
      </c>
      <c r="J646" s="7">
        <v>0</v>
      </c>
      <c r="L646" s="7">
        <f>VartojimasGamyba!H642</f>
        <v>2E-3</v>
      </c>
      <c r="M646" s="15">
        <f t="shared" si="88"/>
        <v>-5.377642775528102E-17</v>
      </c>
      <c r="N646" s="7">
        <f t="shared" si="89"/>
        <v>-1.0420258406140803E-14</v>
      </c>
      <c r="O646" s="7">
        <f t="shared" si="90"/>
        <v>-1.0420258406140803E-14</v>
      </c>
      <c r="R646" s="7"/>
      <c r="S646" s="47">
        <f t="shared" si="91"/>
        <v>-5.377642775528102E-17</v>
      </c>
      <c r="T646" s="47">
        <f t="shared" si="92"/>
        <v>0</v>
      </c>
      <c r="U646" s="47">
        <f t="shared" si="93"/>
        <v>193.77</v>
      </c>
      <c r="V646" s="47">
        <f t="shared" si="94"/>
        <v>81.900000000000006</v>
      </c>
      <c r="W646" s="11"/>
    </row>
    <row r="647" spans="1:23" x14ac:dyDescent="0.45">
      <c r="A647" t="s">
        <v>652</v>
      </c>
      <c r="B647">
        <v>107.89</v>
      </c>
      <c r="D647" s="9" t="str">
        <f>VartojimasGamyba!J643</f>
        <v>2023-09-27-17</v>
      </c>
      <c r="E647" s="8">
        <f>VartojimasGamyba!G643</f>
        <v>0.35599999999999998</v>
      </c>
      <c r="F647" s="11"/>
      <c r="G647" s="7">
        <f t="shared" si="96"/>
        <v>7.0822222222222244</v>
      </c>
      <c r="H647" s="7">
        <v>0</v>
      </c>
      <c r="I647" s="7">
        <v>0.39555555555555555</v>
      </c>
      <c r="J647" s="7">
        <v>0</v>
      </c>
      <c r="L647" s="7">
        <f>VartojimasGamyba!H643</f>
        <v>0</v>
      </c>
      <c r="M647" s="15">
        <f t="shared" ref="M647:M710" si="97">E647+H647-I647*$J$2+J647-L647</f>
        <v>0</v>
      </c>
      <c r="N647" s="7">
        <f t="shared" ref="N647:N710" si="98">M647*U647-J647*V647</f>
        <v>0</v>
      </c>
      <c r="O647" s="7">
        <f t="shared" ref="O647:O710" si="99">(M647)*(B647+$Z$21)</f>
        <v>0</v>
      </c>
      <c r="R647" s="7"/>
      <c r="S647" s="47">
        <f t="shared" ref="S647:S710" si="100">M647+IF((L647-E647)&gt;0,(L647-E647),0)</f>
        <v>0</v>
      </c>
      <c r="T647" s="47">
        <f t="shared" ref="T647:T710" si="101">IF(L647-E647&lt;0,0,L647-E647)</f>
        <v>0</v>
      </c>
      <c r="U647" s="47">
        <f t="shared" ref="U647:U710" si="102">B647+$Z$21</f>
        <v>208.18</v>
      </c>
      <c r="V647" s="47">
        <f t="shared" ref="V647:V710" si="103">B647+$Z$20</f>
        <v>96.31</v>
      </c>
      <c r="W647" s="11"/>
    </row>
    <row r="648" spans="1:23" x14ac:dyDescent="0.45">
      <c r="A648" t="s">
        <v>653</v>
      </c>
      <c r="B648">
        <v>146.38</v>
      </c>
      <c r="D648" s="9" t="str">
        <f>VartojimasGamyba!J644</f>
        <v>2023-09-27-18</v>
      </c>
      <c r="E648" s="8">
        <f>VartojimasGamyba!G644</f>
        <v>0.37</v>
      </c>
      <c r="F648" s="11"/>
      <c r="G648" s="7">
        <f t="shared" si="96"/>
        <v>6.671111111111113</v>
      </c>
      <c r="H648" s="7">
        <v>0</v>
      </c>
      <c r="I648" s="7">
        <v>0.41111111111111109</v>
      </c>
      <c r="J648" s="7">
        <v>0</v>
      </c>
      <c r="L648" s="7">
        <f>VartojimasGamyba!H644</f>
        <v>0</v>
      </c>
      <c r="M648" s="15">
        <f t="shared" si="97"/>
        <v>0</v>
      </c>
      <c r="N648" s="7">
        <f t="shared" si="98"/>
        <v>0</v>
      </c>
      <c r="O648" s="7">
        <f t="shared" si="99"/>
        <v>0</v>
      </c>
      <c r="R648" s="7"/>
      <c r="S648" s="47">
        <f t="shared" si="100"/>
        <v>0</v>
      </c>
      <c r="T648" s="47">
        <f t="shared" si="101"/>
        <v>0</v>
      </c>
      <c r="U648" s="47">
        <f t="shared" si="102"/>
        <v>246.67000000000002</v>
      </c>
      <c r="V648" s="47">
        <f t="shared" si="103"/>
        <v>134.79999999999998</v>
      </c>
      <c r="W648" s="11"/>
    </row>
    <row r="649" spans="1:23" x14ac:dyDescent="0.45">
      <c r="A649" t="s">
        <v>654</v>
      </c>
      <c r="B649">
        <v>191.9</v>
      </c>
      <c r="D649" s="9" t="str">
        <f>VartojimasGamyba!J645</f>
        <v>2023-09-27-19</v>
      </c>
      <c r="E649" s="8">
        <f>VartojimasGamyba!G645</f>
        <v>0.32600000000000001</v>
      </c>
      <c r="F649" s="11"/>
      <c r="G649" s="7">
        <f t="shared" si="96"/>
        <v>6.308888888888891</v>
      </c>
      <c r="H649" s="7">
        <v>0</v>
      </c>
      <c r="I649" s="7">
        <v>0.36222222222222222</v>
      </c>
      <c r="J649" s="7">
        <v>0</v>
      </c>
      <c r="L649" s="7">
        <f>VartojimasGamyba!H645</f>
        <v>0</v>
      </c>
      <c r="M649" s="15">
        <f t="shared" si="97"/>
        <v>0</v>
      </c>
      <c r="N649" s="7">
        <f t="shared" si="98"/>
        <v>0</v>
      </c>
      <c r="O649" s="7">
        <f t="shared" si="99"/>
        <v>0</v>
      </c>
      <c r="R649" s="7"/>
      <c r="S649" s="47">
        <f t="shared" si="100"/>
        <v>0</v>
      </c>
      <c r="T649" s="47">
        <f t="shared" si="101"/>
        <v>0</v>
      </c>
      <c r="U649" s="47">
        <f t="shared" si="102"/>
        <v>292.19</v>
      </c>
      <c r="V649" s="47">
        <f t="shared" si="103"/>
        <v>180.32</v>
      </c>
      <c r="W649" s="11"/>
    </row>
    <row r="650" spans="1:23" x14ac:dyDescent="0.45">
      <c r="A650" t="s">
        <v>655</v>
      </c>
      <c r="B650">
        <v>211.52</v>
      </c>
      <c r="D650" s="9" t="str">
        <f>VartojimasGamyba!J646</f>
        <v>2023-09-27-20</v>
      </c>
      <c r="E650" s="8">
        <f>VartojimasGamyba!G646</f>
        <v>0.33800000000000002</v>
      </c>
      <c r="F650" s="11"/>
      <c r="G650" s="7">
        <f t="shared" si="96"/>
        <v>5.9333333333333353</v>
      </c>
      <c r="H650" s="7">
        <v>0</v>
      </c>
      <c r="I650" s="7">
        <v>0.37555555555555559</v>
      </c>
      <c r="J650" s="7">
        <v>0</v>
      </c>
      <c r="L650" s="7">
        <f>VartojimasGamyba!H646</f>
        <v>0</v>
      </c>
      <c r="M650" s="15">
        <f t="shared" si="97"/>
        <v>0</v>
      </c>
      <c r="N650" s="7">
        <f t="shared" si="98"/>
        <v>0</v>
      </c>
      <c r="O650" s="7">
        <f t="shared" si="99"/>
        <v>0</v>
      </c>
      <c r="P650" s="7" t="s">
        <v>8873</v>
      </c>
      <c r="R650" s="7"/>
      <c r="S650" s="47">
        <f t="shared" si="100"/>
        <v>0</v>
      </c>
      <c r="T650" s="47">
        <f t="shared" si="101"/>
        <v>0</v>
      </c>
      <c r="U650" s="47">
        <f t="shared" si="102"/>
        <v>311.81</v>
      </c>
      <c r="V650" s="47">
        <f t="shared" si="103"/>
        <v>199.94</v>
      </c>
      <c r="W650" s="11"/>
    </row>
    <row r="651" spans="1:23" x14ac:dyDescent="0.45">
      <c r="A651" t="s">
        <v>656</v>
      </c>
      <c r="B651">
        <v>141.55000000000001</v>
      </c>
      <c r="D651" s="9" t="str">
        <f>VartojimasGamyba!J647</f>
        <v>2023-09-27-21</v>
      </c>
      <c r="E651" s="8">
        <f>VartojimasGamyba!G647</f>
        <v>0.30299999999999999</v>
      </c>
      <c r="F651" s="11"/>
      <c r="G651" s="7">
        <f t="shared" si="96"/>
        <v>5.5966666666666685</v>
      </c>
      <c r="H651" s="7">
        <v>0</v>
      </c>
      <c r="I651" s="7">
        <v>0.33666666666666661</v>
      </c>
      <c r="J651" s="7">
        <v>0</v>
      </c>
      <c r="L651" s="7">
        <f>VartojimasGamyba!H647</f>
        <v>0</v>
      </c>
      <c r="M651" s="15">
        <f t="shared" si="97"/>
        <v>5.5511151231257827E-17</v>
      </c>
      <c r="N651" s="7">
        <f t="shared" si="98"/>
        <v>1.3424816813767395E-14</v>
      </c>
      <c r="O651" s="7">
        <f t="shared" si="99"/>
        <v>1.3424816813767395E-14</v>
      </c>
      <c r="P651" s="7">
        <f>SUM(N630:N653)</f>
        <v>-1650.2697499999995</v>
      </c>
      <c r="R651" s="7"/>
      <c r="S651" s="47">
        <f t="shared" si="100"/>
        <v>5.5511151231257827E-17</v>
      </c>
      <c r="T651" s="47">
        <f t="shared" si="101"/>
        <v>0</v>
      </c>
      <c r="U651" s="47">
        <f t="shared" si="102"/>
        <v>241.84000000000003</v>
      </c>
      <c r="V651" s="47">
        <f t="shared" si="103"/>
        <v>129.97</v>
      </c>
      <c r="W651" s="11"/>
    </row>
    <row r="652" spans="1:23" x14ac:dyDescent="0.45">
      <c r="A652" t="s">
        <v>657</v>
      </c>
      <c r="B652">
        <v>107.79</v>
      </c>
      <c r="D652" s="9" t="str">
        <f>VartojimasGamyba!J648</f>
        <v>2023-09-27-22</v>
      </c>
      <c r="E652" s="8">
        <f>VartojimasGamyba!G648</f>
        <v>0.27</v>
      </c>
      <c r="F652" s="11"/>
      <c r="G652" s="7">
        <f t="shared" si="96"/>
        <v>5.2966666666666686</v>
      </c>
      <c r="H652" s="7">
        <v>0</v>
      </c>
      <c r="I652" s="7">
        <v>0.30000000000000004</v>
      </c>
      <c r="J652" s="7">
        <v>0</v>
      </c>
      <c r="L652" s="7">
        <f>VartojimasGamyba!H648</f>
        <v>0</v>
      </c>
      <c r="M652" s="15">
        <f t="shared" si="97"/>
        <v>-5.5511151231257827E-17</v>
      </c>
      <c r="N652" s="7">
        <f t="shared" si="98"/>
        <v>-1.1550760348200129E-14</v>
      </c>
      <c r="O652" s="7">
        <f t="shared" si="99"/>
        <v>-1.1550760348200129E-14</v>
      </c>
      <c r="P652" s="7" t="s">
        <v>8872</v>
      </c>
      <c r="R652" s="7"/>
      <c r="S652" s="47">
        <f t="shared" si="100"/>
        <v>-5.5511151231257827E-17</v>
      </c>
      <c r="T652" s="47">
        <f t="shared" si="101"/>
        <v>0</v>
      </c>
      <c r="U652" s="47">
        <f t="shared" si="102"/>
        <v>208.08</v>
      </c>
      <c r="V652" s="47">
        <f t="shared" si="103"/>
        <v>96.210000000000008</v>
      </c>
      <c r="W652" s="11"/>
    </row>
    <row r="653" spans="1:23" x14ac:dyDescent="0.45">
      <c r="A653" t="s">
        <v>658</v>
      </c>
      <c r="B653">
        <v>10.09</v>
      </c>
      <c r="D653" s="9" t="str">
        <f>VartojimasGamyba!J649</f>
        <v>2023-09-27-23</v>
      </c>
      <c r="E653" s="8">
        <f>VartojimasGamyba!G649</f>
        <v>0.26700000000000002</v>
      </c>
      <c r="F653" s="11"/>
      <c r="G653" s="7">
        <f t="shared" si="96"/>
        <v>5.0000000000000018</v>
      </c>
      <c r="H653" s="7">
        <v>0</v>
      </c>
      <c r="I653" s="7">
        <v>0.29666666666666669</v>
      </c>
      <c r="J653" s="7">
        <v>0</v>
      </c>
      <c r="L653" s="7">
        <f>VartojimasGamyba!H649</f>
        <v>0</v>
      </c>
      <c r="M653" s="15">
        <f t="shared" si="97"/>
        <v>0</v>
      </c>
      <c r="N653" s="7">
        <f t="shared" si="98"/>
        <v>0</v>
      </c>
      <c r="O653" s="7">
        <f t="shared" si="99"/>
        <v>0</v>
      </c>
      <c r="P653" s="7">
        <f>SUM(O630:O653)</f>
        <v>-1.3335220080956664E-13</v>
      </c>
      <c r="Q653" s="7">
        <f>SUMPRODUCT(B630:B653,E630:E653)+SUM(E630:E653)*$Z$21-SUMPRODUCT(B630:B653,L630:L653)+SUM(L630:L653)*ABS($Z$20)</f>
        <v>-1107.2194800000002</v>
      </c>
      <c r="R653" s="7"/>
      <c r="S653" s="47">
        <f t="shared" si="100"/>
        <v>0</v>
      </c>
      <c r="T653" s="47">
        <f t="shared" si="101"/>
        <v>0</v>
      </c>
      <c r="U653" s="47">
        <f t="shared" si="102"/>
        <v>110.38000000000001</v>
      </c>
      <c r="V653" s="47">
        <f t="shared" si="103"/>
        <v>-1.4900000000000002</v>
      </c>
      <c r="W653" s="11">
        <f>IF(P653&lt;&gt;Q653,1,0)</f>
        <v>1</v>
      </c>
    </row>
    <row r="654" spans="1:23" x14ac:dyDescent="0.45">
      <c r="A654" t="s">
        <v>659</v>
      </c>
      <c r="B654">
        <v>20.059999999999999</v>
      </c>
      <c r="D654" s="1" t="str">
        <f>VartojimasGamyba!J650</f>
        <v>2023-09-28-00</v>
      </c>
      <c r="E654" s="7">
        <f>VartojimasGamyba!G650</f>
        <v>0.24</v>
      </c>
      <c r="F654" s="11"/>
      <c r="G654" s="12">
        <f>G653+H654-I654</f>
        <v>4.7333333333333352</v>
      </c>
      <c r="H654" s="12">
        <v>0</v>
      </c>
      <c r="I654" s="12">
        <v>0.26666666666666666</v>
      </c>
      <c r="J654" s="12">
        <v>0</v>
      </c>
      <c r="K654" s="12"/>
      <c r="L654" s="12">
        <f>VartojimasGamyba!H650</f>
        <v>0</v>
      </c>
      <c r="M654" s="19">
        <f t="shared" si="97"/>
        <v>0</v>
      </c>
      <c r="N654" s="7">
        <f t="shared" si="98"/>
        <v>0</v>
      </c>
      <c r="O654" s="7">
        <f t="shared" si="99"/>
        <v>0</v>
      </c>
      <c r="R654" s="20" t="s">
        <v>8783</v>
      </c>
      <c r="S654" s="47">
        <f t="shared" si="100"/>
        <v>0</v>
      </c>
      <c r="T654" s="47">
        <f t="shared" si="101"/>
        <v>0</v>
      </c>
      <c r="U654" s="47">
        <f t="shared" si="102"/>
        <v>120.35000000000001</v>
      </c>
      <c r="V654" s="47">
        <f t="shared" si="103"/>
        <v>8.4799999999999986</v>
      </c>
      <c r="W654" s="11"/>
    </row>
    <row r="655" spans="1:23" x14ac:dyDescent="0.45">
      <c r="A655" t="s">
        <v>660</v>
      </c>
      <c r="B655">
        <v>88.02</v>
      </c>
      <c r="D655" s="1" t="str">
        <f>VartojimasGamyba!J651</f>
        <v>2023-09-28-01</v>
      </c>
      <c r="E655" s="7">
        <f>VartojimasGamyba!G651</f>
        <v>0.127</v>
      </c>
      <c r="F655" s="11"/>
      <c r="G655" s="12">
        <f t="shared" ref="G655:G677" si="104">G654+H655-I655</f>
        <v>4.5922222222222242</v>
      </c>
      <c r="H655" s="12">
        <v>0</v>
      </c>
      <c r="I655" s="12">
        <v>0.14111111111111113</v>
      </c>
      <c r="J655" s="12">
        <v>0</v>
      </c>
      <c r="K655" s="12"/>
      <c r="L655" s="12">
        <f>VartojimasGamyba!H651</f>
        <v>0</v>
      </c>
      <c r="M655" s="19">
        <f t="shared" si="97"/>
        <v>-2.7755575615628914E-17</v>
      </c>
      <c r="N655" s="7">
        <f t="shared" si="98"/>
        <v>-5.2266524441790808E-15</v>
      </c>
      <c r="O655" s="7">
        <f t="shared" si="99"/>
        <v>-5.2266524441790808E-15</v>
      </c>
      <c r="R655" s="7"/>
      <c r="S655" s="47">
        <f t="shared" si="100"/>
        <v>-2.7755575615628914E-17</v>
      </c>
      <c r="T655" s="47">
        <f t="shared" si="101"/>
        <v>0</v>
      </c>
      <c r="U655" s="47">
        <f t="shared" si="102"/>
        <v>188.31</v>
      </c>
      <c r="V655" s="47">
        <f t="shared" si="103"/>
        <v>76.44</v>
      </c>
      <c r="W655" s="11"/>
    </row>
    <row r="656" spans="1:23" x14ac:dyDescent="0.45">
      <c r="A656" t="s">
        <v>661</v>
      </c>
      <c r="B656">
        <v>20.55</v>
      </c>
      <c r="D656" s="1" t="str">
        <f>VartojimasGamyba!J652</f>
        <v>2023-09-28-02</v>
      </c>
      <c r="E656" s="7">
        <f>VartojimasGamyba!G652</f>
        <v>0.17100000000000001</v>
      </c>
      <c r="F656" s="11"/>
      <c r="G656" s="12">
        <f t="shared" si="104"/>
        <v>4.4022222222222238</v>
      </c>
      <c r="H656" s="12">
        <v>0</v>
      </c>
      <c r="I656" s="12">
        <v>0.19000000000000003</v>
      </c>
      <c r="J656" s="12">
        <v>0</v>
      </c>
      <c r="K656" s="12"/>
      <c r="L656" s="12">
        <f>VartojimasGamyba!H652</f>
        <v>0</v>
      </c>
      <c r="M656" s="19">
        <f t="shared" si="97"/>
        <v>-2.7755575615628914E-17</v>
      </c>
      <c r="N656" s="7">
        <f t="shared" si="98"/>
        <v>-3.353983757392598E-15</v>
      </c>
      <c r="O656" s="7">
        <f t="shared" si="99"/>
        <v>-3.353983757392598E-15</v>
      </c>
      <c r="R656" s="7"/>
      <c r="S656" s="47">
        <f t="shared" si="100"/>
        <v>-2.7755575615628914E-17</v>
      </c>
      <c r="T656" s="47">
        <f t="shared" si="101"/>
        <v>0</v>
      </c>
      <c r="U656" s="47">
        <f t="shared" si="102"/>
        <v>120.84</v>
      </c>
      <c r="V656" s="47">
        <f t="shared" si="103"/>
        <v>8.9700000000000006</v>
      </c>
      <c r="W656" s="11"/>
    </row>
    <row r="657" spans="1:23" x14ac:dyDescent="0.45">
      <c r="A657" t="s">
        <v>662</v>
      </c>
      <c r="B657">
        <v>19.170000000000002</v>
      </c>
      <c r="D657" s="1" t="str">
        <f>VartojimasGamyba!J653</f>
        <v>2023-09-28-03</v>
      </c>
      <c r="E657" s="7">
        <f>VartojimasGamyba!G653</f>
        <v>0.17399999999999999</v>
      </c>
      <c r="F657" s="11"/>
      <c r="G657" s="12">
        <f t="shared" si="104"/>
        <v>4.2088888888888905</v>
      </c>
      <c r="H657" s="12">
        <v>0</v>
      </c>
      <c r="I657" s="12">
        <v>0.19333333333333333</v>
      </c>
      <c r="J657" s="12">
        <v>0</v>
      </c>
      <c r="K657" s="12"/>
      <c r="L657" s="12">
        <f>VartojimasGamyba!H653</f>
        <v>0</v>
      </c>
      <c r="M657" s="19">
        <f t="shared" si="97"/>
        <v>0</v>
      </c>
      <c r="N657" s="7">
        <f t="shared" si="98"/>
        <v>0</v>
      </c>
      <c r="O657" s="7">
        <f t="shared" si="99"/>
        <v>0</v>
      </c>
      <c r="R657" s="7"/>
      <c r="S657" s="47">
        <f t="shared" si="100"/>
        <v>0</v>
      </c>
      <c r="T657" s="47">
        <f t="shared" si="101"/>
        <v>0</v>
      </c>
      <c r="U657" s="47">
        <f t="shared" si="102"/>
        <v>119.46000000000001</v>
      </c>
      <c r="V657" s="47">
        <f t="shared" si="103"/>
        <v>7.5900000000000016</v>
      </c>
      <c r="W657" s="11"/>
    </row>
    <row r="658" spans="1:23" x14ac:dyDescent="0.45">
      <c r="A658" t="s">
        <v>663</v>
      </c>
      <c r="B658">
        <v>72.260000000000005</v>
      </c>
      <c r="D658" s="1" t="str">
        <f>VartojimasGamyba!J654</f>
        <v>2023-09-28-04</v>
      </c>
      <c r="E658" s="7">
        <f>VartojimasGamyba!G654</f>
        <v>0.192</v>
      </c>
      <c r="F658" s="11"/>
      <c r="G658" s="12">
        <f t="shared" si="104"/>
        <v>3.9977777777777792</v>
      </c>
      <c r="H658" s="12">
        <v>0</v>
      </c>
      <c r="I658" s="12">
        <v>0.21111111111111111</v>
      </c>
      <c r="J658" s="12">
        <v>0</v>
      </c>
      <c r="K658" s="12"/>
      <c r="L658" s="12">
        <f>VartojimasGamyba!H654</f>
        <v>2E-3</v>
      </c>
      <c r="M658" s="19">
        <f t="shared" si="97"/>
        <v>0</v>
      </c>
      <c r="N658" s="7">
        <f t="shared" si="98"/>
        <v>0</v>
      </c>
      <c r="O658" s="7">
        <f t="shared" si="99"/>
        <v>0</v>
      </c>
      <c r="R658" s="7"/>
      <c r="S658" s="47">
        <f t="shared" si="100"/>
        <v>0</v>
      </c>
      <c r="T658" s="47">
        <f t="shared" si="101"/>
        <v>0</v>
      </c>
      <c r="U658" s="47">
        <f t="shared" si="102"/>
        <v>172.55</v>
      </c>
      <c r="V658" s="47">
        <f t="shared" si="103"/>
        <v>60.680000000000007</v>
      </c>
      <c r="W658" s="11"/>
    </row>
    <row r="659" spans="1:23" x14ac:dyDescent="0.45">
      <c r="A659" t="s">
        <v>664</v>
      </c>
      <c r="B659">
        <v>79.569999999999993</v>
      </c>
      <c r="D659" s="1" t="str">
        <f>VartojimasGamyba!J655</f>
        <v>2023-09-28-05</v>
      </c>
      <c r="E659" s="7">
        <f>VartojimasGamyba!G655</f>
        <v>0.186</v>
      </c>
      <c r="F659" s="11"/>
      <c r="G659" s="12">
        <f t="shared" si="104"/>
        <v>3.9500000000000015</v>
      </c>
      <c r="H659" s="12">
        <v>0</v>
      </c>
      <c r="I659" s="12">
        <v>4.7777777777777794E-2</v>
      </c>
      <c r="J659" s="12">
        <v>0</v>
      </c>
      <c r="K659" s="12"/>
      <c r="L659" s="12">
        <f>VartojimasGamyba!H655</f>
        <v>0.14299999999999999</v>
      </c>
      <c r="M659" s="19">
        <f t="shared" si="97"/>
        <v>0</v>
      </c>
      <c r="N659" s="7">
        <f t="shared" si="98"/>
        <v>0</v>
      </c>
      <c r="O659" s="7">
        <f t="shared" si="99"/>
        <v>0</v>
      </c>
      <c r="R659" s="7"/>
      <c r="S659" s="47">
        <f t="shared" si="100"/>
        <v>0</v>
      </c>
      <c r="T659" s="47">
        <f t="shared" si="101"/>
        <v>0</v>
      </c>
      <c r="U659" s="47">
        <f t="shared" si="102"/>
        <v>179.86</v>
      </c>
      <c r="V659" s="47">
        <f t="shared" si="103"/>
        <v>67.989999999999995</v>
      </c>
      <c r="W659" s="11"/>
    </row>
    <row r="660" spans="1:23" x14ac:dyDescent="0.45">
      <c r="A660" t="s">
        <v>665</v>
      </c>
      <c r="B660">
        <v>91.41</v>
      </c>
      <c r="D660" s="1" t="str">
        <f>VartojimasGamyba!J656</f>
        <v>2023-09-28-06</v>
      </c>
      <c r="E660" s="7">
        <f>VartojimasGamyba!G656</f>
        <v>1E-3</v>
      </c>
      <c r="F660" s="11"/>
      <c r="G660" s="12">
        <f t="shared" si="104"/>
        <v>3.9500000000000015</v>
      </c>
      <c r="H660" s="12">
        <v>0</v>
      </c>
      <c r="I660" s="12">
        <v>0</v>
      </c>
      <c r="J660" s="12">
        <v>0.88700000000000001</v>
      </c>
      <c r="K660" s="12"/>
      <c r="L660" s="12">
        <f>VartojimasGamyba!H656</f>
        <v>0.88800000000000001</v>
      </c>
      <c r="M660" s="19">
        <f t="shared" si="97"/>
        <v>0</v>
      </c>
      <c r="N660" s="7">
        <f t="shared" si="98"/>
        <v>-70.809209999999993</v>
      </c>
      <c r="O660" s="7">
        <f t="shared" si="99"/>
        <v>0</v>
      </c>
      <c r="R660" s="7"/>
      <c r="S660" s="47">
        <f t="shared" si="100"/>
        <v>0.88700000000000001</v>
      </c>
      <c r="T660" s="47">
        <f t="shared" si="101"/>
        <v>0.88700000000000001</v>
      </c>
      <c r="U660" s="47">
        <f t="shared" si="102"/>
        <v>191.7</v>
      </c>
      <c r="V660" s="47">
        <f t="shared" si="103"/>
        <v>79.83</v>
      </c>
      <c r="W660" s="11"/>
    </row>
    <row r="661" spans="1:23" x14ac:dyDescent="0.45">
      <c r="A661" t="s">
        <v>666</v>
      </c>
      <c r="B661">
        <v>114.95</v>
      </c>
      <c r="D661" s="1" t="str">
        <f>VartojimasGamyba!J657</f>
        <v>2023-09-28-07</v>
      </c>
      <c r="E661" s="7">
        <f>VartojimasGamyba!G657</f>
        <v>0</v>
      </c>
      <c r="F661" s="11"/>
      <c r="G661" s="12">
        <f t="shared" si="104"/>
        <v>3.9500000000000015</v>
      </c>
      <c r="H661" s="12">
        <v>0</v>
      </c>
      <c r="I661" s="12">
        <v>0</v>
      </c>
      <c r="J661" s="12">
        <v>1.5720000000000001</v>
      </c>
      <c r="K661" s="12"/>
      <c r="L661" s="12">
        <f>VartojimasGamyba!H657</f>
        <v>1.5720000000000001</v>
      </c>
      <c r="M661" s="19">
        <f t="shared" si="97"/>
        <v>0</v>
      </c>
      <c r="N661" s="7">
        <f t="shared" si="98"/>
        <v>-162.49764000000002</v>
      </c>
      <c r="O661" s="7">
        <f t="shared" si="99"/>
        <v>0</v>
      </c>
      <c r="R661" s="7"/>
      <c r="S661" s="47">
        <f t="shared" si="100"/>
        <v>1.5720000000000001</v>
      </c>
      <c r="T661" s="47">
        <f t="shared" si="101"/>
        <v>1.5720000000000001</v>
      </c>
      <c r="U661" s="47">
        <f t="shared" si="102"/>
        <v>215.24</v>
      </c>
      <c r="V661" s="47">
        <f t="shared" si="103"/>
        <v>103.37</v>
      </c>
      <c r="W661" s="11"/>
    </row>
    <row r="662" spans="1:23" x14ac:dyDescent="0.45">
      <c r="A662" t="s">
        <v>667</v>
      </c>
      <c r="B662">
        <v>126.25</v>
      </c>
      <c r="D662" s="1" t="str">
        <f>VartojimasGamyba!J658</f>
        <v>2023-09-28-08</v>
      </c>
      <c r="E662" s="7">
        <f>VartojimasGamyba!G658</f>
        <v>0</v>
      </c>
      <c r="F662" s="11"/>
      <c r="G662" s="12">
        <f t="shared" si="104"/>
        <v>3.9500000000000015</v>
      </c>
      <c r="H662" s="12">
        <v>0</v>
      </c>
      <c r="I662" s="12">
        <v>0</v>
      </c>
      <c r="J662" s="12">
        <v>2.2320000000000002</v>
      </c>
      <c r="K662" s="12"/>
      <c r="L662" s="12">
        <f>VartojimasGamyba!H658</f>
        <v>2.2320000000000002</v>
      </c>
      <c r="M662" s="19">
        <f t="shared" si="97"/>
        <v>0</v>
      </c>
      <c r="N662" s="7">
        <f t="shared" si="98"/>
        <v>-255.94344000000004</v>
      </c>
      <c r="O662" s="7">
        <f t="shared" si="99"/>
        <v>0</v>
      </c>
      <c r="R662" s="7"/>
      <c r="S662" s="47">
        <f t="shared" si="100"/>
        <v>2.2320000000000002</v>
      </c>
      <c r="T662" s="47">
        <f t="shared" si="101"/>
        <v>2.2320000000000002</v>
      </c>
      <c r="U662" s="47">
        <f t="shared" si="102"/>
        <v>226.54000000000002</v>
      </c>
      <c r="V662" s="47">
        <f t="shared" si="103"/>
        <v>114.67</v>
      </c>
      <c r="W662" s="11"/>
    </row>
    <row r="663" spans="1:23" x14ac:dyDescent="0.45">
      <c r="A663" t="s">
        <v>668</v>
      </c>
      <c r="B663">
        <v>129.56</v>
      </c>
      <c r="D663" s="1" t="str">
        <f>VartojimasGamyba!J659</f>
        <v>2023-09-28-09</v>
      </c>
      <c r="E663" s="7">
        <f>VartojimasGamyba!G659</f>
        <v>0</v>
      </c>
      <c r="F663" s="11"/>
      <c r="G663" s="12">
        <f t="shared" si="104"/>
        <v>3.9500000000000015</v>
      </c>
      <c r="H663" s="12">
        <v>0</v>
      </c>
      <c r="I663" s="12">
        <v>0</v>
      </c>
      <c r="J663" s="12">
        <v>2.6419999999999999</v>
      </c>
      <c r="K663" s="12"/>
      <c r="L663" s="12">
        <f>VartojimasGamyba!H659</f>
        <v>2.6419999999999999</v>
      </c>
      <c r="M663" s="19">
        <f t="shared" si="97"/>
        <v>0</v>
      </c>
      <c r="N663" s="7">
        <f t="shared" si="98"/>
        <v>-311.70316000000003</v>
      </c>
      <c r="O663" s="7">
        <f t="shared" si="99"/>
        <v>0</v>
      </c>
      <c r="R663" s="7"/>
      <c r="S663" s="47">
        <f t="shared" si="100"/>
        <v>2.6419999999999999</v>
      </c>
      <c r="T663" s="47">
        <f t="shared" si="101"/>
        <v>2.6419999999999999</v>
      </c>
      <c r="U663" s="47">
        <f t="shared" si="102"/>
        <v>229.85000000000002</v>
      </c>
      <c r="V663" s="47">
        <f t="shared" si="103"/>
        <v>117.98</v>
      </c>
      <c r="W663" s="11"/>
    </row>
    <row r="664" spans="1:23" x14ac:dyDescent="0.45">
      <c r="A664" t="s">
        <v>669</v>
      </c>
      <c r="B664">
        <v>110.85</v>
      </c>
      <c r="D664" s="1" t="str">
        <f>VartojimasGamyba!J660</f>
        <v>2023-09-28-10</v>
      </c>
      <c r="E664" s="7">
        <f>VartojimasGamyba!G660</f>
        <v>0.70299999999999996</v>
      </c>
      <c r="F664" s="11"/>
      <c r="G664" s="12">
        <f t="shared" si="104"/>
        <v>3.9500000000000015</v>
      </c>
      <c r="H664" s="12">
        <v>0</v>
      </c>
      <c r="I664" s="12">
        <v>0</v>
      </c>
      <c r="J664" s="12">
        <v>1.5210000000000004</v>
      </c>
      <c r="K664" s="12"/>
      <c r="L664" s="12">
        <f>VartojimasGamyba!H660</f>
        <v>2.2240000000000002</v>
      </c>
      <c r="M664" s="19">
        <f t="shared" si="97"/>
        <v>0</v>
      </c>
      <c r="N664" s="7">
        <f t="shared" si="98"/>
        <v>-150.98967000000002</v>
      </c>
      <c r="O664" s="7">
        <f t="shared" si="99"/>
        <v>0</v>
      </c>
      <c r="R664" s="7"/>
      <c r="S664" s="47">
        <f t="shared" si="100"/>
        <v>1.5210000000000004</v>
      </c>
      <c r="T664" s="47">
        <f t="shared" si="101"/>
        <v>1.5210000000000004</v>
      </c>
      <c r="U664" s="47">
        <f t="shared" si="102"/>
        <v>211.14</v>
      </c>
      <c r="V664" s="47">
        <f t="shared" si="103"/>
        <v>99.27</v>
      </c>
      <c r="W664" s="11"/>
    </row>
    <row r="665" spans="1:23" x14ac:dyDescent="0.45">
      <c r="A665" t="s">
        <v>670</v>
      </c>
      <c r="B665">
        <v>93.36</v>
      </c>
      <c r="D665" s="1" t="str">
        <f>VartojimasGamyba!J661</f>
        <v>2023-09-28-11</v>
      </c>
      <c r="E665" s="7">
        <f>VartojimasGamyba!G661</f>
        <v>4.0000000000000001E-3</v>
      </c>
      <c r="F665" s="11"/>
      <c r="G665" s="12">
        <f t="shared" si="104"/>
        <v>3.9500000000000015</v>
      </c>
      <c r="H665" s="12">
        <v>0</v>
      </c>
      <c r="I665" s="12">
        <v>0</v>
      </c>
      <c r="J665" s="12">
        <v>2.38</v>
      </c>
      <c r="K665" s="12"/>
      <c r="L665" s="12">
        <f>VartojimasGamyba!H661</f>
        <v>2.3839999999999999</v>
      </c>
      <c r="M665" s="19">
        <f t="shared" si="97"/>
        <v>0</v>
      </c>
      <c r="N665" s="7">
        <f t="shared" si="98"/>
        <v>-194.63639999999998</v>
      </c>
      <c r="O665" s="7">
        <f t="shared" si="99"/>
        <v>0</v>
      </c>
      <c r="R665" s="7"/>
      <c r="S665" s="47">
        <f t="shared" si="100"/>
        <v>2.38</v>
      </c>
      <c r="T665" s="47">
        <f t="shared" si="101"/>
        <v>2.38</v>
      </c>
      <c r="U665" s="47">
        <f t="shared" si="102"/>
        <v>193.65</v>
      </c>
      <c r="V665" s="47">
        <f t="shared" si="103"/>
        <v>81.78</v>
      </c>
      <c r="W665" s="11"/>
    </row>
    <row r="666" spans="1:23" x14ac:dyDescent="0.45">
      <c r="A666" t="s">
        <v>671</v>
      </c>
      <c r="B666">
        <v>88.56</v>
      </c>
      <c r="D666" s="1" t="str">
        <f>VartojimasGamyba!J662</f>
        <v>2023-09-28-12</v>
      </c>
      <c r="E666" s="7">
        <f>VartojimasGamyba!G662</f>
        <v>0</v>
      </c>
      <c r="F666" s="11"/>
      <c r="G666" s="12">
        <f t="shared" si="104"/>
        <v>5.3031111111111109</v>
      </c>
      <c r="H666" s="12">
        <v>1.3531111111111094</v>
      </c>
      <c r="I666" s="12">
        <v>0</v>
      </c>
      <c r="J666" s="12">
        <v>0.68588888888889032</v>
      </c>
      <c r="K666" s="12"/>
      <c r="L666" s="12">
        <f>VartojimasGamyba!H662</f>
        <v>2.0390000000000001</v>
      </c>
      <c r="M666" s="19">
        <f t="shared" si="97"/>
        <v>0</v>
      </c>
      <c r="N666" s="7">
        <f t="shared" si="98"/>
        <v>-52.799726666666778</v>
      </c>
      <c r="O666" s="7">
        <f t="shared" si="99"/>
        <v>0</v>
      </c>
      <c r="R666" s="7"/>
      <c r="S666" s="47">
        <f t="shared" si="100"/>
        <v>2.0390000000000001</v>
      </c>
      <c r="T666" s="47">
        <f t="shared" si="101"/>
        <v>2.0390000000000001</v>
      </c>
      <c r="U666" s="47">
        <f t="shared" si="102"/>
        <v>188.85000000000002</v>
      </c>
      <c r="V666" s="47">
        <f t="shared" si="103"/>
        <v>76.98</v>
      </c>
      <c r="W666" s="11"/>
    </row>
    <row r="667" spans="1:23" x14ac:dyDescent="0.45">
      <c r="A667" t="s">
        <v>672</v>
      </c>
      <c r="B667">
        <v>66.61</v>
      </c>
      <c r="D667" s="1" t="str">
        <f>VartojimasGamyba!J663</f>
        <v>2023-09-28-13</v>
      </c>
      <c r="E667" s="7">
        <f>VartojimasGamyba!G663</f>
        <v>0</v>
      </c>
      <c r="F667" s="11"/>
      <c r="G667" s="12">
        <f t="shared" si="104"/>
        <v>6.6801111111111107</v>
      </c>
      <c r="H667" s="12">
        <v>1.377</v>
      </c>
      <c r="I667" s="12">
        <v>0</v>
      </c>
      <c r="J667" s="12">
        <v>0</v>
      </c>
      <c r="K667" s="12"/>
      <c r="L667" s="12">
        <f>VartojimasGamyba!H663</f>
        <v>1.377</v>
      </c>
      <c r="M667" s="19">
        <f t="shared" si="97"/>
        <v>0</v>
      </c>
      <c r="N667" s="7">
        <f t="shared" si="98"/>
        <v>0</v>
      </c>
      <c r="O667" s="7">
        <f t="shared" si="99"/>
        <v>0</v>
      </c>
      <c r="R667" s="7"/>
      <c r="S667" s="47">
        <f t="shared" si="100"/>
        <v>1.377</v>
      </c>
      <c r="T667" s="47">
        <f t="shared" si="101"/>
        <v>1.377</v>
      </c>
      <c r="U667" s="47">
        <f t="shared" si="102"/>
        <v>166.9</v>
      </c>
      <c r="V667" s="47">
        <f t="shared" si="103"/>
        <v>55.03</v>
      </c>
      <c r="W667" s="11"/>
    </row>
    <row r="668" spans="1:23" x14ac:dyDescent="0.45">
      <c r="A668" t="s">
        <v>673</v>
      </c>
      <c r="B668">
        <v>69.88</v>
      </c>
      <c r="D668" s="1" t="str">
        <f>VartojimasGamyba!J664</f>
        <v>2023-09-28-14</v>
      </c>
      <c r="E668" s="7">
        <f>VartojimasGamyba!G664</f>
        <v>0</v>
      </c>
      <c r="F668" s="11"/>
      <c r="G668" s="12">
        <f t="shared" si="104"/>
        <v>7.2521111111111107</v>
      </c>
      <c r="H668" s="12">
        <v>0.57199999999999995</v>
      </c>
      <c r="I668" s="12">
        <v>0</v>
      </c>
      <c r="J668" s="12">
        <v>0</v>
      </c>
      <c r="K668" s="12"/>
      <c r="L668" s="12">
        <f>VartojimasGamyba!H664</f>
        <v>0.57199999999999995</v>
      </c>
      <c r="M668" s="19">
        <f t="shared" si="97"/>
        <v>0</v>
      </c>
      <c r="N668" s="7">
        <f t="shared" si="98"/>
        <v>0</v>
      </c>
      <c r="O668" s="7">
        <f t="shared" si="99"/>
        <v>0</v>
      </c>
      <c r="R668" s="7"/>
      <c r="S668" s="47">
        <f t="shared" si="100"/>
        <v>0.57199999999999995</v>
      </c>
      <c r="T668" s="47">
        <f t="shared" si="101"/>
        <v>0.57199999999999995</v>
      </c>
      <c r="U668" s="47">
        <f t="shared" si="102"/>
        <v>170.17000000000002</v>
      </c>
      <c r="V668" s="47">
        <f t="shared" si="103"/>
        <v>58.3</v>
      </c>
      <c r="W668" s="11"/>
    </row>
    <row r="669" spans="1:23" x14ac:dyDescent="0.45">
      <c r="A669" t="s">
        <v>674</v>
      </c>
      <c r="B669">
        <v>87.7</v>
      </c>
      <c r="D669" s="1" t="str">
        <f>VartojimasGamyba!J665</f>
        <v>2023-09-28-15</v>
      </c>
      <c r="E669" s="7">
        <f>VartojimasGamyba!G665</f>
        <v>6.5000000000000002E-2</v>
      </c>
      <c r="F669" s="11"/>
      <c r="G669" s="12">
        <f t="shared" si="104"/>
        <v>7.3211111111111107</v>
      </c>
      <c r="H669" s="12">
        <v>6.9000000000000006E-2</v>
      </c>
      <c r="I669" s="12">
        <v>0</v>
      </c>
      <c r="J669" s="12">
        <v>0</v>
      </c>
      <c r="K669" s="12"/>
      <c r="L669" s="12">
        <f>VartojimasGamyba!H665</f>
        <v>0.13400000000000001</v>
      </c>
      <c r="M669" s="19">
        <f t="shared" si="97"/>
        <v>0</v>
      </c>
      <c r="N669" s="7">
        <f t="shared" si="98"/>
        <v>0</v>
      </c>
      <c r="O669" s="7">
        <f t="shared" si="99"/>
        <v>0</v>
      </c>
      <c r="R669" s="7"/>
      <c r="S669" s="47">
        <f t="shared" si="100"/>
        <v>6.9000000000000006E-2</v>
      </c>
      <c r="T669" s="47">
        <f t="shared" si="101"/>
        <v>6.9000000000000006E-2</v>
      </c>
      <c r="U669" s="47">
        <f t="shared" si="102"/>
        <v>187.99</v>
      </c>
      <c r="V669" s="47">
        <f t="shared" si="103"/>
        <v>76.12</v>
      </c>
      <c r="W669" s="11"/>
    </row>
    <row r="670" spans="1:23" x14ac:dyDescent="0.45">
      <c r="A670" t="s">
        <v>675</v>
      </c>
      <c r="B670">
        <v>92.02</v>
      </c>
      <c r="D670" s="1" t="str">
        <f>VartojimasGamyba!J666</f>
        <v>2023-09-28-16</v>
      </c>
      <c r="E670" s="7">
        <f>VartojimasGamyba!G666</f>
        <v>0.32600000000000001</v>
      </c>
      <c r="F670" s="11"/>
      <c r="G670" s="12">
        <f t="shared" si="104"/>
        <v>6.9588888888888887</v>
      </c>
      <c r="H670" s="12">
        <v>0</v>
      </c>
      <c r="I670" s="12">
        <v>0.36222222222222228</v>
      </c>
      <c r="J670" s="12">
        <v>0</v>
      </c>
      <c r="K670" s="12"/>
      <c r="L670" s="12">
        <f>VartojimasGamyba!H666</f>
        <v>0</v>
      </c>
      <c r="M670" s="19">
        <f t="shared" si="97"/>
        <v>-5.5511151231257827E-17</v>
      </c>
      <c r="N670" s="7">
        <f t="shared" si="98"/>
        <v>-1.0675349493283193E-14</v>
      </c>
      <c r="O670" s="7">
        <f t="shared" si="99"/>
        <v>-1.0675349493283193E-14</v>
      </c>
      <c r="R670" s="7"/>
      <c r="S670" s="47">
        <f t="shared" si="100"/>
        <v>-5.5511151231257827E-17</v>
      </c>
      <c r="T670" s="47">
        <f t="shared" si="101"/>
        <v>0</v>
      </c>
      <c r="U670" s="47">
        <f t="shared" si="102"/>
        <v>192.31</v>
      </c>
      <c r="V670" s="47">
        <f t="shared" si="103"/>
        <v>80.44</v>
      </c>
      <c r="W670" s="11"/>
    </row>
    <row r="671" spans="1:23" x14ac:dyDescent="0.45">
      <c r="A671" t="s">
        <v>676</v>
      </c>
      <c r="B671">
        <v>99.89</v>
      </c>
      <c r="D671" s="1" t="str">
        <f>VartojimasGamyba!J667</f>
        <v>2023-09-28-17</v>
      </c>
      <c r="E671" s="7">
        <f>VartojimasGamyba!G667</f>
        <v>0.49199999999999999</v>
      </c>
      <c r="F671" s="11"/>
      <c r="G671" s="12">
        <f t="shared" si="104"/>
        <v>6.4122222222222218</v>
      </c>
      <c r="H671" s="12">
        <v>0</v>
      </c>
      <c r="I671" s="12">
        <v>0.54666666666666663</v>
      </c>
      <c r="J671" s="12">
        <v>0</v>
      </c>
      <c r="K671" s="12"/>
      <c r="L671" s="12">
        <f>VartojimasGamyba!H667</f>
        <v>0</v>
      </c>
      <c r="M671" s="19">
        <f t="shared" si="97"/>
        <v>0</v>
      </c>
      <c r="N671" s="7">
        <f t="shared" si="98"/>
        <v>0</v>
      </c>
      <c r="O671" s="7">
        <f t="shared" si="99"/>
        <v>0</v>
      </c>
      <c r="R671" s="7"/>
      <c r="S671" s="47">
        <f t="shared" si="100"/>
        <v>0</v>
      </c>
      <c r="T671" s="47">
        <f t="shared" si="101"/>
        <v>0</v>
      </c>
      <c r="U671" s="47">
        <f t="shared" si="102"/>
        <v>200.18</v>
      </c>
      <c r="V671" s="47">
        <f t="shared" si="103"/>
        <v>88.31</v>
      </c>
      <c r="W671" s="11"/>
    </row>
    <row r="672" spans="1:23" x14ac:dyDescent="0.45">
      <c r="A672" t="s">
        <v>677</v>
      </c>
      <c r="B672">
        <v>135.63999999999999</v>
      </c>
      <c r="D672" s="1" t="str">
        <f>VartojimasGamyba!J668</f>
        <v>2023-09-28-18</v>
      </c>
      <c r="E672" s="7">
        <f>VartojimasGamyba!G668</f>
        <v>0.29099999999999998</v>
      </c>
      <c r="F672" s="11"/>
      <c r="G672" s="12">
        <f t="shared" si="104"/>
        <v>6.0888888888888886</v>
      </c>
      <c r="H672" s="12">
        <v>0</v>
      </c>
      <c r="I672" s="12">
        <v>0.32333333333333331</v>
      </c>
      <c r="J672" s="12">
        <v>0</v>
      </c>
      <c r="K672" s="12"/>
      <c r="L672" s="12">
        <f>VartojimasGamyba!H668</f>
        <v>0</v>
      </c>
      <c r="M672" s="19">
        <f t="shared" si="97"/>
        <v>0</v>
      </c>
      <c r="N672" s="7">
        <f t="shared" si="98"/>
        <v>0</v>
      </c>
      <c r="O672" s="7">
        <f t="shared" si="99"/>
        <v>0</v>
      </c>
      <c r="R672" s="7"/>
      <c r="S672" s="47">
        <f t="shared" si="100"/>
        <v>0</v>
      </c>
      <c r="T672" s="47">
        <f t="shared" si="101"/>
        <v>0</v>
      </c>
      <c r="U672" s="47">
        <f t="shared" si="102"/>
        <v>235.93</v>
      </c>
      <c r="V672" s="47">
        <f t="shared" si="103"/>
        <v>124.05999999999999</v>
      </c>
      <c r="W672" s="11"/>
    </row>
    <row r="673" spans="1:23" x14ac:dyDescent="0.45">
      <c r="A673" t="s">
        <v>678</v>
      </c>
      <c r="B673">
        <v>179.47</v>
      </c>
      <c r="D673" s="1" t="str">
        <f>VartojimasGamyba!J669</f>
        <v>2023-09-28-19</v>
      </c>
      <c r="E673" s="7">
        <f>VartojimasGamyba!G669</f>
        <v>0.21</v>
      </c>
      <c r="F673" s="11"/>
      <c r="G673" s="12">
        <f t="shared" si="104"/>
        <v>5.8555555555555552</v>
      </c>
      <c r="H673" s="12">
        <v>0</v>
      </c>
      <c r="I673" s="12">
        <v>0.23333333333333334</v>
      </c>
      <c r="J673" s="12">
        <v>0</v>
      </c>
      <c r="K673" s="12"/>
      <c r="L673" s="12">
        <f>VartojimasGamyba!H669</f>
        <v>0</v>
      </c>
      <c r="M673" s="19">
        <f t="shared" si="97"/>
        <v>-2.7755575615628914E-17</v>
      </c>
      <c r="N673" s="7">
        <f t="shared" si="98"/>
        <v>-7.7648998342283446E-15</v>
      </c>
      <c r="O673" s="7">
        <f t="shared" si="99"/>
        <v>-7.7648998342283446E-15</v>
      </c>
      <c r="R673" s="7"/>
      <c r="S673" s="47">
        <f t="shared" si="100"/>
        <v>-2.7755575615628914E-17</v>
      </c>
      <c r="T673" s="47">
        <f t="shared" si="101"/>
        <v>0</v>
      </c>
      <c r="U673" s="47">
        <f t="shared" si="102"/>
        <v>279.76</v>
      </c>
      <c r="V673" s="47">
        <f t="shared" si="103"/>
        <v>167.89</v>
      </c>
      <c r="W673" s="11"/>
    </row>
    <row r="674" spans="1:23" x14ac:dyDescent="0.45">
      <c r="A674" t="s">
        <v>679</v>
      </c>
      <c r="B674">
        <v>250.07</v>
      </c>
      <c r="D674" s="1" t="str">
        <f>VartojimasGamyba!J670</f>
        <v>2023-09-28-20</v>
      </c>
      <c r="E674" s="7">
        <f>VartojimasGamyba!G670</f>
        <v>0.246</v>
      </c>
      <c r="F674" s="11"/>
      <c r="G674" s="12">
        <f t="shared" si="104"/>
        <v>5.5822222222222218</v>
      </c>
      <c r="H674" s="12">
        <v>0</v>
      </c>
      <c r="I674" s="12">
        <v>0.27333333333333332</v>
      </c>
      <c r="J674" s="12">
        <v>0</v>
      </c>
      <c r="K674" s="12"/>
      <c r="L674" s="12">
        <f>VartojimasGamyba!H670</f>
        <v>0</v>
      </c>
      <c r="M674" s="19">
        <f t="shared" si="97"/>
        <v>0</v>
      </c>
      <c r="N674" s="7">
        <f t="shared" si="98"/>
        <v>0</v>
      </c>
      <c r="O674" s="7">
        <f t="shared" si="99"/>
        <v>0</v>
      </c>
      <c r="P674" s="7" t="s">
        <v>8873</v>
      </c>
      <c r="R674" s="7"/>
      <c r="S674" s="47">
        <f t="shared" si="100"/>
        <v>0</v>
      </c>
      <c r="T674" s="47">
        <f t="shared" si="101"/>
        <v>0</v>
      </c>
      <c r="U674" s="47">
        <f t="shared" si="102"/>
        <v>350.36</v>
      </c>
      <c r="V674" s="47">
        <f t="shared" si="103"/>
        <v>238.48999999999998</v>
      </c>
      <c r="W674" s="11"/>
    </row>
    <row r="675" spans="1:23" x14ac:dyDescent="0.45">
      <c r="A675" t="s">
        <v>680</v>
      </c>
      <c r="B675">
        <v>156.30000000000001</v>
      </c>
      <c r="D675" s="1" t="str">
        <f>VartojimasGamyba!J671</f>
        <v>2023-09-28-21</v>
      </c>
      <c r="E675" s="7">
        <f>VartojimasGamyba!G671</f>
        <v>0.219</v>
      </c>
      <c r="F675" s="11"/>
      <c r="G675" s="12">
        <f t="shared" si="104"/>
        <v>5.3388888888888886</v>
      </c>
      <c r="H675" s="12">
        <v>0</v>
      </c>
      <c r="I675" s="12">
        <v>0.24333333333333335</v>
      </c>
      <c r="J675" s="12">
        <v>0</v>
      </c>
      <c r="K675" s="12"/>
      <c r="L675" s="12">
        <f>VartojimasGamyba!H671</f>
        <v>0</v>
      </c>
      <c r="M675" s="19">
        <f t="shared" si="97"/>
        <v>-2.7755575615628914E-17</v>
      </c>
      <c r="N675" s="7">
        <f t="shared" si="98"/>
        <v>-7.1218031472142238E-15</v>
      </c>
      <c r="O675" s="7">
        <f t="shared" si="99"/>
        <v>-7.1218031472142238E-15</v>
      </c>
      <c r="P675" s="7">
        <f>SUM(N654:N677)</f>
        <v>-1199.3792466666671</v>
      </c>
      <c r="R675" s="7"/>
      <c r="S675" s="47">
        <f t="shared" si="100"/>
        <v>-2.7755575615628914E-17</v>
      </c>
      <c r="T675" s="47">
        <f t="shared" si="101"/>
        <v>0</v>
      </c>
      <c r="U675" s="47">
        <f t="shared" si="102"/>
        <v>256.59000000000003</v>
      </c>
      <c r="V675" s="47">
        <f t="shared" si="103"/>
        <v>144.72</v>
      </c>
      <c r="W675" s="11"/>
    </row>
    <row r="676" spans="1:23" x14ac:dyDescent="0.45">
      <c r="A676" t="s">
        <v>681</v>
      </c>
      <c r="B676">
        <v>80.040000000000006</v>
      </c>
      <c r="D676" s="1" t="str">
        <f>VartojimasGamyba!J672</f>
        <v>2023-09-28-22</v>
      </c>
      <c r="E676" s="7">
        <f>VartojimasGamyba!G672</f>
        <v>0.14699999999999999</v>
      </c>
      <c r="F676" s="11"/>
      <c r="G676" s="12">
        <f t="shared" si="104"/>
        <v>5.1755555555555555</v>
      </c>
      <c r="H676" s="12">
        <v>0</v>
      </c>
      <c r="I676" s="12">
        <v>0.16333333333333333</v>
      </c>
      <c r="J676" s="12">
        <v>0</v>
      </c>
      <c r="K676" s="12"/>
      <c r="L676" s="12">
        <f>VartojimasGamyba!H672</f>
        <v>0</v>
      </c>
      <c r="M676" s="19">
        <f t="shared" si="97"/>
        <v>0</v>
      </c>
      <c r="N676" s="7">
        <f t="shared" si="98"/>
        <v>0</v>
      </c>
      <c r="O676" s="7">
        <f t="shared" si="99"/>
        <v>0</v>
      </c>
      <c r="P676" s="7" t="s">
        <v>8872</v>
      </c>
      <c r="R676" s="7"/>
      <c r="S676" s="47">
        <f t="shared" si="100"/>
        <v>0</v>
      </c>
      <c r="T676" s="47">
        <f t="shared" si="101"/>
        <v>0</v>
      </c>
      <c r="U676" s="47">
        <f t="shared" si="102"/>
        <v>180.33</v>
      </c>
      <c r="V676" s="47">
        <f t="shared" si="103"/>
        <v>68.460000000000008</v>
      </c>
      <c r="W676" s="11"/>
    </row>
    <row r="677" spans="1:23" x14ac:dyDescent="0.45">
      <c r="A677" t="s">
        <v>682</v>
      </c>
      <c r="B677">
        <v>20.03</v>
      </c>
      <c r="D677" s="1" t="str">
        <f>VartojimasGamyba!J673</f>
        <v>2023-09-28-23</v>
      </c>
      <c r="E677" s="7">
        <f>VartojimasGamyba!G673</f>
        <v>0.158</v>
      </c>
      <c r="F677" s="11"/>
      <c r="G677" s="12">
        <f t="shared" si="104"/>
        <v>5</v>
      </c>
      <c r="H677" s="12">
        <v>0</v>
      </c>
      <c r="I677" s="12">
        <v>0.17555555555555558</v>
      </c>
      <c r="J677" s="12">
        <v>0</v>
      </c>
      <c r="K677" s="12"/>
      <c r="L677" s="12">
        <f>VartojimasGamyba!H673</f>
        <v>0</v>
      </c>
      <c r="M677" s="19">
        <f t="shared" si="97"/>
        <v>-2.7755575615628914E-17</v>
      </c>
      <c r="N677" s="7">
        <f t="shared" si="98"/>
        <v>-3.3395508580724711E-15</v>
      </c>
      <c r="O677" s="7">
        <f t="shared" si="99"/>
        <v>-3.3395508580724711E-15</v>
      </c>
      <c r="P677" s="7">
        <f>SUM(O654:O677)</f>
        <v>-3.7482239534369905E-14</v>
      </c>
      <c r="Q677" s="7">
        <f>SUMPRODUCT(B654:B677,E654:E677)+SUM(E654:E677)*$Z$21-SUMPRODUCT(B654:B677,L654:L677)+SUM(L654:L677)*ABS($Z$20)</f>
        <v>-703.96605000000045</v>
      </c>
      <c r="R677" s="7"/>
      <c r="S677" s="47">
        <f t="shared" si="100"/>
        <v>-2.7755575615628914E-17</v>
      </c>
      <c r="T677" s="47">
        <f t="shared" si="101"/>
        <v>0</v>
      </c>
      <c r="U677" s="47">
        <f t="shared" si="102"/>
        <v>120.32000000000001</v>
      </c>
      <c r="V677" s="47">
        <f t="shared" si="103"/>
        <v>8.4500000000000011</v>
      </c>
      <c r="W677" s="11">
        <f>IF(P677&lt;&gt;Q677,1,0)</f>
        <v>1</v>
      </c>
    </row>
    <row r="678" spans="1:23" x14ac:dyDescent="0.45">
      <c r="A678" t="s">
        <v>683</v>
      </c>
      <c r="B678">
        <v>-0.03</v>
      </c>
      <c r="D678" s="9" t="str">
        <f>VartojimasGamyba!J674</f>
        <v>2023-09-29-00</v>
      </c>
      <c r="E678" s="8">
        <f>VartojimasGamyba!G674</f>
        <v>9.4E-2</v>
      </c>
      <c r="F678" s="11"/>
      <c r="G678" s="7">
        <f>G677+H678-I678</f>
        <v>4.8955555555555552</v>
      </c>
      <c r="H678" s="7">
        <v>0</v>
      </c>
      <c r="I678" s="7">
        <v>0.10444444444444445</v>
      </c>
      <c r="J678" s="7">
        <v>0</v>
      </c>
      <c r="L678" s="7">
        <f>VartojimasGamyba!H674</f>
        <v>0</v>
      </c>
      <c r="M678" s="15">
        <f t="shared" si="97"/>
        <v>-1.3877787807814457E-17</v>
      </c>
      <c r="N678" s="7">
        <f t="shared" si="98"/>
        <v>-1.3913870056114775E-15</v>
      </c>
      <c r="O678" s="7">
        <f t="shared" si="99"/>
        <v>-1.3913870056114775E-15</v>
      </c>
      <c r="R678" s="20" t="s">
        <v>8783</v>
      </c>
      <c r="S678" s="47">
        <f t="shared" si="100"/>
        <v>-1.3877787807814457E-17</v>
      </c>
      <c r="T678" s="47">
        <f t="shared" si="101"/>
        <v>0</v>
      </c>
      <c r="U678" s="47">
        <f t="shared" si="102"/>
        <v>100.26</v>
      </c>
      <c r="V678" s="47">
        <f t="shared" si="103"/>
        <v>-11.61</v>
      </c>
      <c r="W678" s="11"/>
    </row>
    <row r="679" spans="1:23" x14ac:dyDescent="0.45">
      <c r="A679" t="s">
        <v>684</v>
      </c>
      <c r="B679">
        <v>1.5</v>
      </c>
      <c r="D679" s="9" t="str">
        <f>VartojimasGamyba!J675</f>
        <v>2023-09-29-01</v>
      </c>
      <c r="E679" s="8">
        <f>VartojimasGamyba!G675</f>
        <v>0.14000000000000001</v>
      </c>
      <c r="F679" s="11"/>
      <c r="G679" s="7">
        <f t="shared" ref="G679:G701" si="105">G678+H679-I679</f>
        <v>4.7399999999999993</v>
      </c>
      <c r="H679" s="7">
        <v>0</v>
      </c>
      <c r="I679" s="7">
        <v>0.15555555555555556</v>
      </c>
      <c r="J679" s="7">
        <v>0</v>
      </c>
      <c r="L679" s="7">
        <f>VartojimasGamyba!H675</f>
        <v>0</v>
      </c>
      <c r="M679" s="15">
        <f t="shared" si="97"/>
        <v>0</v>
      </c>
      <c r="N679" s="7">
        <f t="shared" si="98"/>
        <v>0</v>
      </c>
      <c r="O679" s="7">
        <f t="shared" si="99"/>
        <v>0</v>
      </c>
      <c r="R679" s="7"/>
      <c r="S679" s="47">
        <f t="shared" si="100"/>
        <v>0</v>
      </c>
      <c r="T679" s="47">
        <f t="shared" si="101"/>
        <v>0</v>
      </c>
      <c r="U679" s="47">
        <f t="shared" si="102"/>
        <v>101.79</v>
      </c>
      <c r="V679" s="47">
        <f t="shared" si="103"/>
        <v>-10.08</v>
      </c>
      <c r="W679" s="11"/>
    </row>
    <row r="680" spans="1:23" x14ac:dyDescent="0.45">
      <c r="A680" t="s">
        <v>685</v>
      </c>
      <c r="B680">
        <v>0</v>
      </c>
      <c r="D680" s="9" t="str">
        <f>VartojimasGamyba!J676</f>
        <v>2023-09-29-02</v>
      </c>
      <c r="E680" s="8">
        <f>VartojimasGamyba!G676</f>
        <v>0.105</v>
      </c>
      <c r="F680" s="11"/>
      <c r="G680" s="7">
        <f t="shared" si="105"/>
        <v>4.6233333333333331</v>
      </c>
      <c r="H680" s="7">
        <v>0</v>
      </c>
      <c r="I680" s="7">
        <v>0.11666666666666667</v>
      </c>
      <c r="J680" s="7">
        <v>0</v>
      </c>
      <c r="L680" s="7">
        <f>VartojimasGamyba!H676</f>
        <v>0</v>
      </c>
      <c r="M680" s="15">
        <f t="shared" si="97"/>
        <v>-1.3877787807814457E-17</v>
      </c>
      <c r="N680" s="7">
        <f t="shared" si="98"/>
        <v>-1.391803339245712E-15</v>
      </c>
      <c r="O680" s="7">
        <f t="shared" si="99"/>
        <v>-1.391803339245712E-15</v>
      </c>
      <c r="R680" s="7"/>
      <c r="S680" s="47">
        <f t="shared" si="100"/>
        <v>-1.3877787807814457E-17</v>
      </c>
      <c r="T680" s="47">
        <f t="shared" si="101"/>
        <v>0</v>
      </c>
      <c r="U680" s="47">
        <f t="shared" si="102"/>
        <v>100.29</v>
      </c>
      <c r="V680" s="47">
        <f t="shared" si="103"/>
        <v>-11.58</v>
      </c>
      <c r="W680" s="11"/>
    </row>
    <row r="681" spans="1:23" x14ac:dyDescent="0.45">
      <c r="A681" t="s">
        <v>686</v>
      </c>
      <c r="B681">
        <v>0</v>
      </c>
      <c r="D681" s="9" t="str">
        <f>VartojimasGamyba!J677</f>
        <v>2023-09-29-03</v>
      </c>
      <c r="E681" s="8">
        <f>VartojimasGamyba!G677</f>
        <v>0.218</v>
      </c>
      <c r="F681" s="11"/>
      <c r="G681" s="7">
        <f t="shared" si="105"/>
        <v>4.3811111111111112</v>
      </c>
      <c r="H681" s="7">
        <v>0</v>
      </c>
      <c r="I681" s="7">
        <v>0.24222222222222223</v>
      </c>
      <c r="J681" s="7">
        <v>0</v>
      </c>
      <c r="L681" s="7">
        <f>VartojimasGamyba!H677</f>
        <v>0</v>
      </c>
      <c r="M681" s="15">
        <f t="shared" si="97"/>
        <v>0</v>
      </c>
      <c r="N681" s="7">
        <f t="shared" si="98"/>
        <v>0</v>
      </c>
      <c r="O681" s="7">
        <f t="shared" si="99"/>
        <v>0</v>
      </c>
      <c r="R681" s="7"/>
      <c r="S681" s="47">
        <f t="shared" si="100"/>
        <v>0</v>
      </c>
      <c r="T681" s="47">
        <f t="shared" si="101"/>
        <v>0</v>
      </c>
      <c r="U681" s="47">
        <f t="shared" si="102"/>
        <v>100.29</v>
      </c>
      <c r="V681" s="47">
        <f t="shared" si="103"/>
        <v>-11.58</v>
      </c>
      <c r="W681" s="11"/>
    </row>
    <row r="682" spans="1:23" x14ac:dyDescent="0.45">
      <c r="A682" t="s">
        <v>687</v>
      </c>
      <c r="B682">
        <v>3.9</v>
      </c>
      <c r="D682" s="9" t="str">
        <f>VartojimasGamyba!J678</f>
        <v>2023-09-29-04</v>
      </c>
      <c r="E682" s="8">
        <f>VartojimasGamyba!G678</f>
        <v>0.20899999999999999</v>
      </c>
      <c r="F682" s="11"/>
      <c r="G682" s="7">
        <f t="shared" si="105"/>
        <v>4.1577777777777776</v>
      </c>
      <c r="H682" s="7">
        <v>0</v>
      </c>
      <c r="I682" s="7">
        <v>0.22333333333333333</v>
      </c>
      <c r="J682" s="7">
        <v>0</v>
      </c>
      <c r="L682" s="7">
        <f>VartojimasGamyba!H678</f>
        <v>8.0000000000000002E-3</v>
      </c>
      <c r="M682" s="15">
        <f t="shared" si="97"/>
        <v>-2.0816681711721685E-17</v>
      </c>
      <c r="N682" s="7">
        <f t="shared" si="98"/>
        <v>-2.1688900675442827E-15</v>
      </c>
      <c r="O682" s="7">
        <f t="shared" si="99"/>
        <v>-2.1688900675442827E-15</v>
      </c>
      <c r="R682" s="7"/>
      <c r="S682" s="47">
        <f t="shared" si="100"/>
        <v>-2.0816681711721685E-17</v>
      </c>
      <c r="T682" s="47">
        <f t="shared" si="101"/>
        <v>0</v>
      </c>
      <c r="U682" s="47">
        <f t="shared" si="102"/>
        <v>104.19000000000001</v>
      </c>
      <c r="V682" s="47">
        <f t="shared" si="103"/>
        <v>-7.68</v>
      </c>
      <c r="W682" s="11"/>
    </row>
    <row r="683" spans="1:23" x14ac:dyDescent="0.45">
      <c r="A683" t="s">
        <v>688</v>
      </c>
      <c r="B683">
        <v>0</v>
      </c>
      <c r="D683" s="9" t="str">
        <f>VartojimasGamyba!J679</f>
        <v>2023-09-29-05</v>
      </c>
      <c r="E683" s="8">
        <f>VartojimasGamyba!G679</f>
        <v>0.111</v>
      </c>
      <c r="F683" s="11"/>
      <c r="G683" s="7">
        <f t="shared" si="105"/>
        <v>4.2677777777777779</v>
      </c>
      <c r="H683" s="7">
        <v>0.11</v>
      </c>
      <c r="I683" s="7">
        <v>0</v>
      </c>
      <c r="J683" s="7">
        <v>0</v>
      </c>
      <c r="L683" s="7">
        <f>VartojimasGamyba!H679</f>
        <v>0.221</v>
      </c>
      <c r="M683" s="15">
        <f t="shared" si="97"/>
        <v>0</v>
      </c>
      <c r="N683" s="7">
        <f t="shared" si="98"/>
        <v>0</v>
      </c>
      <c r="O683" s="7">
        <f t="shared" si="99"/>
        <v>0</v>
      </c>
      <c r="R683" s="7"/>
      <c r="S683" s="47">
        <f t="shared" si="100"/>
        <v>0.11</v>
      </c>
      <c r="T683" s="47">
        <f t="shared" si="101"/>
        <v>0.11</v>
      </c>
      <c r="U683" s="47">
        <f t="shared" si="102"/>
        <v>100.29</v>
      </c>
      <c r="V683" s="47">
        <f t="shared" si="103"/>
        <v>-11.58</v>
      </c>
      <c r="W683" s="11"/>
    </row>
    <row r="684" spans="1:23" x14ac:dyDescent="0.45">
      <c r="A684" t="s">
        <v>689</v>
      </c>
      <c r="B684">
        <v>99.5</v>
      </c>
      <c r="D684" s="9" t="str">
        <f>VartojimasGamyba!J680</f>
        <v>2023-09-29-06</v>
      </c>
      <c r="E684" s="8">
        <f>VartojimasGamyba!G680</f>
        <v>1E-3</v>
      </c>
      <c r="F684" s="11"/>
      <c r="G684" s="7">
        <f t="shared" si="105"/>
        <v>4.2677777777777779</v>
      </c>
      <c r="H684" s="7">
        <v>0</v>
      </c>
      <c r="I684" s="7">
        <v>0</v>
      </c>
      <c r="J684" s="7">
        <v>0.60399999999999998</v>
      </c>
      <c r="L684" s="7">
        <f>VartojimasGamyba!H680</f>
        <v>0.60499999999999998</v>
      </c>
      <c r="M684" s="15">
        <f t="shared" si="97"/>
        <v>0</v>
      </c>
      <c r="N684" s="7">
        <f t="shared" si="98"/>
        <v>-53.103679999999997</v>
      </c>
      <c r="O684" s="7">
        <f t="shared" si="99"/>
        <v>0</v>
      </c>
      <c r="R684" s="7"/>
      <c r="S684" s="47">
        <f t="shared" si="100"/>
        <v>0.60399999999999998</v>
      </c>
      <c r="T684" s="47">
        <f t="shared" si="101"/>
        <v>0.60399999999999998</v>
      </c>
      <c r="U684" s="47">
        <f t="shared" si="102"/>
        <v>199.79000000000002</v>
      </c>
      <c r="V684" s="47">
        <f t="shared" si="103"/>
        <v>87.92</v>
      </c>
      <c r="W684" s="11"/>
    </row>
    <row r="685" spans="1:23" x14ac:dyDescent="0.45">
      <c r="A685" t="s">
        <v>690</v>
      </c>
      <c r="B685">
        <v>127.69</v>
      </c>
      <c r="D685" s="9" t="str">
        <f>VartojimasGamyba!J681</f>
        <v>2023-09-29-07</v>
      </c>
      <c r="E685" s="8">
        <f>VartojimasGamyba!G681</f>
        <v>0</v>
      </c>
      <c r="F685" s="11"/>
      <c r="G685" s="7">
        <f t="shared" si="105"/>
        <v>4.2677777777777788</v>
      </c>
      <c r="H685" s="7">
        <v>0</v>
      </c>
      <c r="I685" s="7">
        <v>-4.4408920985006262E-16</v>
      </c>
      <c r="J685" s="7">
        <v>1.66</v>
      </c>
      <c r="L685" s="7">
        <f>VartojimasGamyba!H681</f>
        <v>1.66</v>
      </c>
      <c r="M685" s="15">
        <f t="shared" si="97"/>
        <v>0</v>
      </c>
      <c r="N685" s="7">
        <f t="shared" si="98"/>
        <v>-192.74259999999998</v>
      </c>
      <c r="O685" s="7">
        <f t="shared" si="99"/>
        <v>0</v>
      </c>
      <c r="R685" s="7"/>
      <c r="S685" s="47">
        <f t="shared" si="100"/>
        <v>1.66</v>
      </c>
      <c r="T685" s="47">
        <f t="shared" si="101"/>
        <v>1.66</v>
      </c>
      <c r="U685" s="47">
        <f t="shared" si="102"/>
        <v>227.98000000000002</v>
      </c>
      <c r="V685" s="47">
        <f t="shared" si="103"/>
        <v>116.11</v>
      </c>
      <c r="W685" s="11"/>
    </row>
    <row r="686" spans="1:23" x14ac:dyDescent="0.45">
      <c r="A686" t="s">
        <v>691</v>
      </c>
      <c r="B686">
        <v>138</v>
      </c>
      <c r="D686" s="9" t="str">
        <f>VartojimasGamyba!J682</f>
        <v>2023-09-29-08</v>
      </c>
      <c r="E686" s="8">
        <f>VartojimasGamyba!G682</f>
        <v>0</v>
      </c>
      <c r="F686" s="11"/>
      <c r="G686" s="7">
        <f t="shared" si="105"/>
        <v>4.2677777777777788</v>
      </c>
      <c r="H686" s="7">
        <v>2.2204460492503131E-16</v>
      </c>
      <c r="I686" s="7">
        <v>0</v>
      </c>
      <c r="J686" s="7">
        <v>2.2480000000000002</v>
      </c>
      <c r="L686" s="7">
        <f>VartojimasGamyba!H682</f>
        <v>2.2480000000000002</v>
      </c>
      <c r="M686" s="15">
        <f t="shared" si="97"/>
        <v>0</v>
      </c>
      <c r="N686" s="7">
        <f t="shared" si="98"/>
        <v>-284.19216000000006</v>
      </c>
      <c r="O686" s="7">
        <f t="shared" si="99"/>
        <v>0</v>
      </c>
      <c r="R686" s="7"/>
      <c r="S686" s="47">
        <f t="shared" si="100"/>
        <v>2.2480000000000002</v>
      </c>
      <c r="T686" s="47">
        <f t="shared" si="101"/>
        <v>2.2480000000000002</v>
      </c>
      <c r="U686" s="47">
        <f t="shared" si="102"/>
        <v>238.29000000000002</v>
      </c>
      <c r="V686" s="47">
        <f t="shared" si="103"/>
        <v>126.42</v>
      </c>
      <c r="W686" s="11"/>
    </row>
    <row r="687" spans="1:23" x14ac:dyDescent="0.45">
      <c r="A687" t="s">
        <v>692</v>
      </c>
      <c r="B687">
        <v>130.05000000000001</v>
      </c>
      <c r="D687" s="9" t="str">
        <f>VartojimasGamyba!J683</f>
        <v>2023-09-29-09</v>
      </c>
      <c r="E687" s="8">
        <f>VartojimasGamyba!G683</f>
        <v>0</v>
      </c>
      <c r="F687" s="11"/>
      <c r="G687" s="7">
        <f t="shared" si="105"/>
        <v>4.2677777777777788</v>
      </c>
      <c r="H687" s="7">
        <v>0</v>
      </c>
      <c r="I687" s="7">
        <v>0</v>
      </c>
      <c r="J687" s="7">
        <v>2.5489999999999999</v>
      </c>
      <c r="L687" s="7">
        <f>VartojimasGamyba!H683</f>
        <v>2.5489999999999999</v>
      </c>
      <c r="M687" s="15">
        <f t="shared" si="97"/>
        <v>0</v>
      </c>
      <c r="N687" s="7">
        <f t="shared" si="98"/>
        <v>-301.98003</v>
      </c>
      <c r="O687" s="7">
        <f t="shared" si="99"/>
        <v>0</v>
      </c>
      <c r="R687" s="7"/>
      <c r="S687" s="47">
        <f t="shared" si="100"/>
        <v>2.5489999999999999</v>
      </c>
      <c r="T687" s="47">
        <f t="shared" si="101"/>
        <v>2.5489999999999999</v>
      </c>
      <c r="U687" s="47">
        <f t="shared" si="102"/>
        <v>230.34000000000003</v>
      </c>
      <c r="V687" s="47">
        <f t="shared" si="103"/>
        <v>118.47000000000001</v>
      </c>
      <c r="W687" s="11"/>
    </row>
    <row r="688" spans="1:23" x14ac:dyDescent="0.45">
      <c r="A688" t="s">
        <v>693</v>
      </c>
      <c r="B688">
        <v>106.95</v>
      </c>
      <c r="D688" s="9" t="str">
        <f>VartojimasGamyba!J684</f>
        <v>2023-09-29-10</v>
      </c>
      <c r="E688" s="8">
        <f>VartojimasGamyba!G684</f>
        <v>0.72599999999999998</v>
      </c>
      <c r="F688" s="11"/>
      <c r="G688" s="7">
        <f t="shared" si="105"/>
        <v>4.2677777777777788</v>
      </c>
      <c r="H688" s="7">
        <v>0</v>
      </c>
      <c r="I688" s="7">
        <v>-2.2204460492503131E-16</v>
      </c>
      <c r="J688" s="7">
        <v>1.1719999999999999</v>
      </c>
      <c r="L688" s="7">
        <f>VartojimasGamyba!H684</f>
        <v>1.8979999999999999</v>
      </c>
      <c r="M688" s="15">
        <f t="shared" si="97"/>
        <v>0</v>
      </c>
      <c r="N688" s="7">
        <f t="shared" si="98"/>
        <v>-111.77364</v>
      </c>
      <c r="O688" s="7">
        <f t="shared" si="99"/>
        <v>0</v>
      </c>
      <c r="R688" s="7"/>
      <c r="S688" s="47">
        <f t="shared" si="100"/>
        <v>1.1719999999999999</v>
      </c>
      <c r="T688" s="47">
        <f t="shared" si="101"/>
        <v>1.1719999999999999</v>
      </c>
      <c r="U688" s="47">
        <f t="shared" si="102"/>
        <v>207.24</v>
      </c>
      <c r="V688" s="47">
        <f t="shared" si="103"/>
        <v>95.37</v>
      </c>
      <c r="W688" s="11"/>
    </row>
    <row r="689" spans="1:23" x14ac:dyDescent="0.45">
      <c r="A689" t="s">
        <v>694</v>
      </c>
      <c r="B689">
        <v>92.07</v>
      </c>
      <c r="D689" s="9" t="str">
        <f>VartojimasGamyba!J685</f>
        <v>2023-09-29-11</v>
      </c>
      <c r="E689" s="8">
        <f>VartojimasGamyba!G685</f>
        <v>1E-3</v>
      </c>
      <c r="F689" s="11"/>
      <c r="G689" s="7">
        <f t="shared" si="105"/>
        <v>5.9913333333333352</v>
      </c>
      <c r="H689" s="7">
        <v>1.723555555555556</v>
      </c>
      <c r="I689" s="7">
        <v>0</v>
      </c>
      <c r="J689" s="7">
        <v>0.44444444444444475</v>
      </c>
      <c r="L689" s="7">
        <f>VartojimasGamyba!H685</f>
        <v>2.169</v>
      </c>
      <c r="M689" s="15">
        <f t="shared" si="97"/>
        <v>0</v>
      </c>
      <c r="N689" s="7">
        <f t="shared" si="98"/>
        <v>-35.773333333333355</v>
      </c>
      <c r="O689" s="7">
        <f t="shared" si="99"/>
        <v>0</v>
      </c>
      <c r="R689" s="7"/>
      <c r="S689" s="47">
        <f t="shared" si="100"/>
        <v>2.1680000000000001</v>
      </c>
      <c r="T689" s="47">
        <f t="shared" si="101"/>
        <v>2.1680000000000001</v>
      </c>
      <c r="U689" s="47">
        <f t="shared" si="102"/>
        <v>192.36</v>
      </c>
      <c r="V689" s="47">
        <f t="shared" si="103"/>
        <v>80.489999999999995</v>
      </c>
      <c r="W689" s="11"/>
    </row>
    <row r="690" spans="1:23" x14ac:dyDescent="0.45">
      <c r="A690" t="s">
        <v>695</v>
      </c>
      <c r="B690">
        <v>87.37</v>
      </c>
      <c r="D690" s="9" t="str">
        <f>VartojimasGamyba!J686</f>
        <v>2023-09-29-12</v>
      </c>
      <c r="E690" s="8">
        <f>VartojimasGamyba!G686</f>
        <v>0</v>
      </c>
      <c r="F690" s="11"/>
      <c r="G690" s="7">
        <f t="shared" si="105"/>
        <v>7.2073333333333354</v>
      </c>
      <c r="H690" s="7">
        <v>1.216</v>
      </c>
      <c r="I690" s="7">
        <v>0</v>
      </c>
      <c r="J690" s="7">
        <v>0</v>
      </c>
      <c r="L690" s="7">
        <f>VartojimasGamyba!H686</f>
        <v>1.216</v>
      </c>
      <c r="M690" s="15">
        <f t="shared" si="97"/>
        <v>0</v>
      </c>
      <c r="N690" s="7">
        <f t="shared" si="98"/>
        <v>0</v>
      </c>
      <c r="O690" s="7">
        <f t="shared" si="99"/>
        <v>0</v>
      </c>
      <c r="R690" s="7"/>
      <c r="S690" s="47">
        <f t="shared" si="100"/>
        <v>1.216</v>
      </c>
      <c r="T690" s="47">
        <f t="shared" si="101"/>
        <v>1.216</v>
      </c>
      <c r="U690" s="47">
        <f t="shared" si="102"/>
        <v>187.66000000000003</v>
      </c>
      <c r="V690" s="47">
        <f t="shared" si="103"/>
        <v>75.790000000000006</v>
      </c>
      <c r="W690" s="11"/>
    </row>
    <row r="691" spans="1:23" x14ac:dyDescent="0.45">
      <c r="A691" t="s">
        <v>696</v>
      </c>
      <c r="B691">
        <v>82.05</v>
      </c>
      <c r="D691" s="9" t="str">
        <f>VartojimasGamyba!J687</f>
        <v>2023-09-29-13</v>
      </c>
      <c r="E691" s="8">
        <f>VartojimasGamyba!G687</f>
        <v>0.02</v>
      </c>
      <c r="F691" s="11"/>
      <c r="G691" s="7">
        <f t="shared" si="105"/>
        <v>7.6713333333333349</v>
      </c>
      <c r="H691" s="7">
        <v>0.46399999999999997</v>
      </c>
      <c r="I691" s="7">
        <v>0</v>
      </c>
      <c r="J691" s="7">
        <v>0</v>
      </c>
      <c r="L691" s="7">
        <f>VartojimasGamyba!H687</f>
        <v>0.48399999999999999</v>
      </c>
      <c r="M691" s="15">
        <f t="shared" si="97"/>
        <v>0</v>
      </c>
      <c r="N691" s="7">
        <f t="shared" si="98"/>
        <v>0</v>
      </c>
      <c r="O691" s="7">
        <f t="shared" si="99"/>
        <v>0</v>
      </c>
      <c r="R691" s="7"/>
      <c r="S691" s="47">
        <f t="shared" si="100"/>
        <v>0.46399999999999997</v>
      </c>
      <c r="T691" s="47">
        <f t="shared" si="101"/>
        <v>0.46399999999999997</v>
      </c>
      <c r="U691" s="47">
        <f t="shared" si="102"/>
        <v>182.34</v>
      </c>
      <c r="V691" s="47">
        <f t="shared" si="103"/>
        <v>70.47</v>
      </c>
      <c r="W691" s="11"/>
    </row>
    <row r="692" spans="1:23" x14ac:dyDescent="0.45">
      <c r="A692" t="s">
        <v>697</v>
      </c>
      <c r="B692">
        <v>72.44</v>
      </c>
      <c r="D692" s="9" t="str">
        <f>VartojimasGamyba!J688</f>
        <v>2023-09-29-14</v>
      </c>
      <c r="E692" s="8">
        <f>VartojimasGamyba!G688</f>
        <v>8.4000000000000005E-2</v>
      </c>
      <c r="F692" s="11"/>
      <c r="G692" s="7">
        <f t="shared" si="105"/>
        <v>7.7633333333333345</v>
      </c>
      <c r="H692" s="7">
        <v>9.1999999999999971E-2</v>
      </c>
      <c r="I692" s="7">
        <v>0</v>
      </c>
      <c r="J692" s="7">
        <v>0</v>
      </c>
      <c r="L692" s="7">
        <f>VartojimasGamyba!H688</f>
        <v>0.17599999999999999</v>
      </c>
      <c r="M692" s="15">
        <f t="shared" si="97"/>
        <v>0</v>
      </c>
      <c r="N692" s="7">
        <f t="shared" si="98"/>
        <v>0</v>
      </c>
      <c r="O692" s="7">
        <f t="shared" si="99"/>
        <v>0</v>
      </c>
      <c r="R692" s="7"/>
      <c r="S692" s="47">
        <f t="shared" si="100"/>
        <v>9.1999999999999985E-2</v>
      </c>
      <c r="T692" s="47">
        <f t="shared" si="101"/>
        <v>9.1999999999999985E-2</v>
      </c>
      <c r="U692" s="47">
        <f t="shared" si="102"/>
        <v>172.73000000000002</v>
      </c>
      <c r="V692" s="47">
        <f t="shared" si="103"/>
        <v>60.86</v>
      </c>
      <c r="W692" s="11"/>
    </row>
    <row r="693" spans="1:23" x14ac:dyDescent="0.45">
      <c r="A693" t="s">
        <v>698</v>
      </c>
      <c r="B693">
        <v>77.040000000000006</v>
      </c>
      <c r="D693" s="9" t="str">
        <f>VartojimasGamyba!J689</f>
        <v>2023-09-29-15</v>
      </c>
      <c r="E693" s="8">
        <f>VartojimasGamyba!G689</f>
        <v>0.191</v>
      </c>
      <c r="F693" s="11"/>
      <c r="G693" s="7">
        <f t="shared" si="105"/>
        <v>7.5888888888888903</v>
      </c>
      <c r="H693" s="7">
        <v>0</v>
      </c>
      <c r="I693" s="7">
        <v>0.17444444444444446</v>
      </c>
      <c r="J693" s="7">
        <v>0</v>
      </c>
      <c r="L693" s="7">
        <f>VartojimasGamyba!H689</f>
        <v>3.4000000000000002E-2</v>
      </c>
      <c r="M693" s="15">
        <f t="shared" si="97"/>
        <v>0</v>
      </c>
      <c r="N693" s="7">
        <f t="shared" si="98"/>
        <v>0</v>
      </c>
      <c r="O693" s="7">
        <f t="shared" si="99"/>
        <v>0</v>
      </c>
      <c r="R693" s="7"/>
      <c r="S693" s="47">
        <f t="shared" si="100"/>
        <v>0</v>
      </c>
      <c r="T693" s="47">
        <f t="shared" si="101"/>
        <v>0</v>
      </c>
      <c r="U693" s="47">
        <f t="shared" si="102"/>
        <v>177.33</v>
      </c>
      <c r="V693" s="47">
        <f t="shared" si="103"/>
        <v>65.460000000000008</v>
      </c>
      <c r="W693" s="11"/>
    </row>
    <row r="694" spans="1:23" x14ac:dyDescent="0.45">
      <c r="A694" t="s">
        <v>699</v>
      </c>
      <c r="B694">
        <v>90.7</v>
      </c>
      <c r="D694" s="9" t="str">
        <f>VartojimasGamyba!J690</f>
        <v>2023-09-29-16</v>
      </c>
      <c r="E694" s="8">
        <f>VartojimasGamyba!G690</f>
        <v>0.60199999999999998</v>
      </c>
      <c r="F694" s="11"/>
      <c r="G694" s="7">
        <f t="shared" si="105"/>
        <v>6.9200000000000017</v>
      </c>
      <c r="H694" s="7">
        <v>0</v>
      </c>
      <c r="I694" s="7">
        <v>0.66888888888888887</v>
      </c>
      <c r="J694" s="7">
        <v>0</v>
      </c>
      <c r="L694" s="7">
        <f>VartojimasGamyba!H690</f>
        <v>0</v>
      </c>
      <c r="M694" s="15">
        <f t="shared" si="97"/>
        <v>0</v>
      </c>
      <c r="N694" s="7">
        <f t="shared" si="98"/>
        <v>0</v>
      </c>
      <c r="O694" s="7">
        <f t="shared" si="99"/>
        <v>0</v>
      </c>
      <c r="R694" s="7"/>
      <c r="S694" s="47">
        <f t="shared" si="100"/>
        <v>0</v>
      </c>
      <c r="T694" s="47">
        <f t="shared" si="101"/>
        <v>0</v>
      </c>
      <c r="U694" s="47">
        <f t="shared" si="102"/>
        <v>190.99</v>
      </c>
      <c r="V694" s="47">
        <f t="shared" si="103"/>
        <v>79.12</v>
      </c>
      <c r="W694" s="11"/>
    </row>
    <row r="695" spans="1:23" x14ac:dyDescent="0.45">
      <c r="A695" t="s">
        <v>700</v>
      </c>
      <c r="B695">
        <v>103.21</v>
      </c>
      <c r="D695" s="9" t="str">
        <f>VartojimasGamyba!J691</f>
        <v>2023-09-29-17</v>
      </c>
      <c r="E695" s="8">
        <f>VartojimasGamyba!G691</f>
        <v>0.34599999999999997</v>
      </c>
      <c r="F695" s="11"/>
      <c r="G695" s="7">
        <f t="shared" si="105"/>
        <v>6.5355555555555576</v>
      </c>
      <c r="H695" s="7">
        <v>0</v>
      </c>
      <c r="I695" s="7">
        <v>0.38444444444444442</v>
      </c>
      <c r="J695" s="7">
        <v>0</v>
      </c>
      <c r="L695" s="7">
        <f>VartojimasGamyba!H691</f>
        <v>0</v>
      </c>
      <c r="M695" s="15">
        <f t="shared" si="97"/>
        <v>0</v>
      </c>
      <c r="N695" s="7">
        <f t="shared" si="98"/>
        <v>0</v>
      </c>
      <c r="O695" s="7">
        <f t="shared" si="99"/>
        <v>0</v>
      </c>
      <c r="R695" s="7"/>
      <c r="S695" s="47">
        <f t="shared" si="100"/>
        <v>0</v>
      </c>
      <c r="T695" s="47">
        <f t="shared" si="101"/>
        <v>0</v>
      </c>
      <c r="U695" s="47">
        <f t="shared" si="102"/>
        <v>203.5</v>
      </c>
      <c r="V695" s="47">
        <f t="shared" si="103"/>
        <v>91.63</v>
      </c>
      <c r="W695" s="11"/>
    </row>
    <row r="696" spans="1:23" x14ac:dyDescent="0.45">
      <c r="A696" t="s">
        <v>701</v>
      </c>
      <c r="B696">
        <v>136.94</v>
      </c>
      <c r="D696" s="9" t="str">
        <f>VartojimasGamyba!J692</f>
        <v>2023-09-29-18</v>
      </c>
      <c r="E696" s="8">
        <f>VartojimasGamyba!G692</f>
        <v>0.246</v>
      </c>
      <c r="F696" s="11"/>
      <c r="G696" s="7">
        <f t="shared" si="105"/>
        <v>6.2622222222222241</v>
      </c>
      <c r="H696" s="7">
        <v>0</v>
      </c>
      <c r="I696" s="7">
        <v>0.27333333333333332</v>
      </c>
      <c r="J696" s="7">
        <v>0</v>
      </c>
      <c r="L696" s="7">
        <f>VartojimasGamyba!H692</f>
        <v>0</v>
      </c>
      <c r="M696" s="15">
        <f t="shared" si="97"/>
        <v>0</v>
      </c>
      <c r="N696" s="7">
        <f t="shared" si="98"/>
        <v>0</v>
      </c>
      <c r="O696" s="7">
        <f t="shared" si="99"/>
        <v>0</v>
      </c>
      <c r="R696" s="7"/>
      <c r="S696" s="47">
        <f t="shared" si="100"/>
        <v>0</v>
      </c>
      <c r="T696" s="47">
        <f t="shared" si="101"/>
        <v>0</v>
      </c>
      <c r="U696" s="47">
        <f t="shared" si="102"/>
        <v>237.23000000000002</v>
      </c>
      <c r="V696" s="47">
        <f t="shared" si="103"/>
        <v>125.36</v>
      </c>
      <c r="W696" s="11"/>
    </row>
    <row r="697" spans="1:23" x14ac:dyDescent="0.45">
      <c r="A697" t="s">
        <v>702</v>
      </c>
      <c r="B697">
        <v>148.05000000000001</v>
      </c>
      <c r="D697" s="9" t="str">
        <f>VartojimasGamyba!J693</f>
        <v>2023-09-29-19</v>
      </c>
      <c r="E697" s="8">
        <f>VartojimasGamyba!G693</f>
        <v>0.27500000000000002</v>
      </c>
      <c r="F697" s="11"/>
      <c r="G697" s="7">
        <f t="shared" si="105"/>
        <v>5.9566666666666688</v>
      </c>
      <c r="H697" s="7">
        <v>0</v>
      </c>
      <c r="I697" s="7">
        <v>0.30555555555555558</v>
      </c>
      <c r="J697" s="7">
        <v>0</v>
      </c>
      <c r="L697" s="7">
        <f>VartojimasGamyba!H693</f>
        <v>0</v>
      </c>
      <c r="M697" s="15">
        <f t="shared" si="97"/>
        <v>0</v>
      </c>
      <c r="N697" s="7">
        <f t="shared" si="98"/>
        <v>0</v>
      </c>
      <c r="O697" s="7">
        <f t="shared" si="99"/>
        <v>0</v>
      </c>
      <c r="R697" s="7"/>
      <c r="S697" s="47">
        <f t="shared" si="100"/>
        <v>0</v>
      </c>
      <c r="T697" s="47">
        <f t="shared" si="101"/>
        <v>0</v>
      </c>
      <c r="U697" s="47">
        <f t="shared" si="102"/>
        <v>248.34000000000003</v>
      </c>
      <c r="V697" s="47">
        <f t="shared" si="103"/>
        <v>136.47</v>
      </c>
      <c r="W697" s="11"/>
    </row>
    <row r="698" spans="1:23" x14ac:dyDescent="0.45">
      <c r="A698" t="s">
        <v>703</v>
      </c>
      <c r="B698">
        <v>148.07</v>
      </c>
      <c r="D698" s="9" t="str">
        <f>VartojimasGamyba!J694</f>
        <v>2023-09-29-20</v>
      </c>
      <c r="E698" s="8">
        <f>VartojimasGamyba!G694</f>
        <v>0.39100000000000001</v>
      </c>
      <c r="F698" s="11"/>
      <c r="G698" s="7">
        <f t="shared" si="105"/>
        <v>5.5222222222222239</v>
      </c>
      <c r="H698" s="7">
        <v>0</v>
      </c>
      <c r="I698" s="7">
        <v>0.43444444444444447</v>
      </c>
      <c r="J698" s="7">
        <v>0</v>
      </c>
      <c r="L698" s="7">
        <f>VartojimasGamyba!H694</f>
        <v>0</v>
      </c>
      <c r="M698" s="15">
        <f t="shared" si="97"/>
        <v>0</v>
      </c>
      <c r="N698" s="7">
        <f t="shared" si="98"/>
        <v>0</v>
      </c>
      <c r="O698" s="7">
        <f t="shared" si="99"/>
        <v>0</v>
      </c>
      <c r="P698" s="7" t="s">
        <v>8873</v>
      </c>
      <c r="R698" s="7"/>
      <c r="S698" s="47">
        <f t="shared" si="100"/>
        <v>0</v>
      </c>
      <c r="T698" s="47">
        <f t="shared" si="101"/>
        <v>0</v>
      </c>
      <c r="U698" s="47">
        <f t="shared" si="102"/>
        <v>248.36</v>
      </c>
      <c r="V698" s="47">
        <f t="shared" si="103"/>
        <v>136.48999999999998</v>
      </c>
      <c r="W698" s="11"/>
    </row>
    <row r="699" spans="1:23" x14ac:dyDescent="0.45">
      <c r="A699" t="s">
        <v>704</v>
      </c>
      <c r="B699">
        <v>137.88</v>
      </c>
      <c r="D699" s="9" t="str">
        <f>VartojimasGamyba!J695</f>
        <v>2023-09-29-21</v>
      </c>
      <c r="E699" s="8">
        <f>VartojimasGamyba!G695</f>
        <v>0.16200000000000001</v>
      </c>
      <c r="F699" s="11"/>
      <c r="G699" s="7">
        <f t="shared" si="105"/>
        <v>5.3422222222222242</v>
      </c>
      <c r="H699" s="7">
        <v>0</v>
      </c>
      <c r="I699" s="7">
        <v>0.18000000000000002</v>
      </c>
      <c r="J699" s="7">
        <v>0</v>
      </c>
      <c r="L699" s="7">
        <f>VartojimasGamyba!H695</f>
        <v>0</v>
      </c>
      <c r="M699" s="15">
        <f t="shared" si="97"/>
        <v>-2.7755575615628914E-17</v>
      </c>
      <c r="N699" s="7">
        <f t="shared" si="98"/>
        <v>-6.6105454443743388E-15</v>
      </c>
      <c r="O699" s="7">
        <f t="shared" si="99"/>
        <v>-6.6105454443743388E-15</v>
      </c>
      <c r="P699" s="7">
        <f>SUM(N678:N701)</f>
        <v>-979.56544333333329</v>
      </c>
      <c r="R699" s="7"/>
      <c r="S699" s="47">
        <f t="shared" si="100"/>
        <v>-2.7755575615628914E-17</v>
      </c>
      <c r="T699" s="47">
        <f t="shared" si="101"/>
        <v>0</v>
      </c>
      <c r="U699" s="47">
        <f t="shared" si="102"/>
        <v>238.17000000000002</v>
      </c>
      <c r="V699" s="47">
        <f t="shared" si="103"/>
        <v>126.3</v>
      </c>
      <c r="W699" s="11"/>
    </row>
    <row r="700" spans="1:23" x14ac:dyDescent="0.45">
      <c r="A700" t="s">
        <v>705</v>
      </c>
      <c r="B700">
        <v>113.4</v>
      </c>
      <c r="D700" s="9" t="str">
        <f>VartojimasGamyba!J696</f>
        <v>2023-09-29-22</v>
      </c>
      <c r="E700" s="8">
        <f>VartojimasGamyba!G696</f>
        <v>0.126</v>
      </c>
      <c r="F700" s="11"/>
      <c r="G700" s="7">
        <f t="shared" si="105"/>
        <v>5.2022222222222245</v>
      </c>
      <c r="H700" s="7">
        <v>0</v>
      </c>
      <c r="I700" s="7">
        <v>0.14000000000000001</v>
      </c>
      <c r="J700" s="7">
        <v>0</v>
      </c>
      <c r="L700" s="7">
        <f>VartojimasGamyba!H696</f>
        <v>0</v>
      </c>
      <c r="M700" s="15">
        <f t="shared" si="97"/>
        <v>-2.7755575615628914E-17</v>
      </c>
      <c r="N700" s="7">
        <f t="shared" si="98"/>
        <v>-5.9310889533037425E-15</v>
      </c>
      <c r="O700" s="7">
        <f t="shared" si="99"/>
        <v>-5.9310889533037425E-15</v>
      </c>
      <c r="P700" s="7" t="s">
        <v>8872</v>
      </c>
      <c r="R700" s="7"/>
      <c r="S700" s="47">
        <f t="shared" si="100"/>
        <v>-2.7755575615628914E-17</v>
      </c>
      <c r="T700" s="47">
        <f t="shared" si="101"/>
        <v>0</v>
      </c>
      <c r="U700" s="47">
        <f t="shared" si="102"/>
        <v>213.69</v>
      </c>
      <c r="V700" s="47">
        <f t="shared" si="103"/>
        <v>101.82000000000001</v>
      </c>
      <c r="W700" s="11"/>
    </row>
    <row r="701" spans="1:23" x14ac:dyDescent="0.45">
      <c r="A701" t="s">
        <v>706</v>
      </c>
      <c r="B701">
        <v>99.5</v>
      </c>
      <c r="D701" s="9" t="str">
        <f>VartojimasGamyba!J697</f>
        <v>2023-09-29-23</v>
      </c>
      <c r="E701" s="8">
        <f>VartojimasGamyba!G697</f>
        <v>0.182</v>
      </c>
      <c r="F701" s="11"/>
      <c r="G701" s="7">
        <f t="shared" si="105"/>
        <v>5.0000000000000027</v>
      </c>
      <c r="H701" s="7">
        <v>0</v>
      </c>
      <c r="I701" s="7">
        <v>0.20222222222222222</v>
      </c>
      <c r="J701" s="7">
        <v>0</v>
      </c>
      <c r="L701" s="7">
        <f>VartojimasGamyba!H697</f>
        <v>0</v>
      </c>
      <c r="M701" s="15">
        <f t="shared" si="97"/>
        <v>0</v>
      </c>
      <c r="N701" s="7">
        <f t="shared" si="98"/>
        <v>0</v>
      </c>
      <c r="O701" s="7">
        <f t="shared" si="99"/>
        <v>0</v>
      </c>
      <c r="P701" s="7">
        <f>SUM(O678:O701)</f>
        <v>-1.7493714810079553E-14</v>
      </c>
      <c r="Q701" s="7">
        <f>SUMPRODUCT(B678:B701,E678:E701)+SUM(E678:E701)*$Z$21-SUMPRODUCT(B678:B701,L678:L701)+SUM(L678:L701)*ABS($Z$20)</f>
        <v>-521.41672999999992</v>
      </c>
      <c r="R701" s="7"/>
      <c r="S701" s="47">
        <f t="shared" si="100"/>
        <v>0</v>
      </c>
      <c r="T701" s="47">
        <f t="shared" si="101"/>
        <v>0</v>
      </c>
      <c r="U701" s="47">
        <f t="shared" si="102"/>
        <v>199.79000000000002</v>
      </c>
      <c r="V701" s="47">
        <f t="shared" si="103"/>
        <v>87.92</v>
      </c>
      <c r="W701" s="11">
        <f>IF(P701&lt;&gt;Q701,1,0)</f>
        <v>1</v>
      </c>
    </row>
    <row r="702" spans="1:23" x14ac:dyDescent="0.45">
      <c r="A702" t="s">
        <v>707</v>
      </c>
      <c r="B702">
        <v>56.44</v>
      </c>
      <c r="D702" s="1" t="str">
        <f>VartojimasGamyba!J698</f>
        <v>2023-09-30-00</v>
      </c>
      <c r="E702" s="7">
        <f>VartojimasGamyba!G698</f>
        <v>0.216</v>
      </c>
      <c r="F702" s="11"/>
      <c r="G702" s="12">
        <f>G701+H702-I702</f>
        <v>4.7600000000000025</v>
      </c>
      <c r="H702" s="12">
        <v>0</v>
      </c>
      <c r="I702" s="12">
        <v>0.24000000000000005</v>
      </c>
      <c r="J702" s="12">
        <v>0</v>
      </c>
      <c r="K702" s="12"/>
      <c r="L702" s="12">
        <f>VartojimasGamyba!H698</f>
        <v>0</v>
      </c>
      <c r="M702" s="19">
        <f t="shared" si="97"/>
        <v>-5.5511151231257827E-17</v>
      </c>
      <c r="N702" s="7">
        <f t="shared" si="98"/>
        <v>-8.7002627324750402E-15</v>
      </c>
      <c r="O702" s="7">
        <f t="shared" si="99"/>
        <v>-8.7002627324750402E-15</v>
      </c>
      <c r="R702" s="20" t="s">
        <v>8783</v>
      </c>
      <c r="S702" s="47">
        <f t="shared" si="100"/>
        <v>-5.5511151231257827E-17</v>
      </c>
      <c r="T702" s="47">
        <f t="shared" si="101"/>
        <v>0</v>
      </c>
      <c r="U702" s="47">
        <f t="shared" si="102"/>
        <v>156.73000000000002</v>
      </c>
      <c r="V702" s="47">
        <f t="shared" si="103"/>
        <v>44.86</v>
      </c>
      <c r="W702" s="11"/>
    </row>
    <row r="703" spans="1:23" x14ac:dyDescent="0.45">
      <c r="A703" t="s">
        <v>708</v>
      </c>
      <c r="B703">
        <v>91.34</v>
      </c>
      <c r="D703" s="1" t="str">
        <f>VartojimasGamyba!J699</f>
        <v>2023-09-30-01</v>
      </c>
      <c r="E703" s="7">
        <f>VartojimasGamyba!G699</f>
        <v>0.14099999999999999</v>
      </c>
      <c r="F703" s="11"/>
      <c r="G703" s="12">
        <f t="shared" ref="G703:G725" si="106">G702+H703-I703</f>
        <v>4.6033333333333362</v>
      </c>
      <c r="H703" s="12">
        <v>0</v>
      </c>
      <c r="I703" s="12">
        <v>0.15666666666666665</v>
      </c>
      <c r="J703" s="12">
        <v>0</v>
      </c>
      <c r="K703" s="12"/>
      <c r="L703" s="12">
        <f>VartojimasGamyba!H699</f>
        <v>0</v>
      </c>
      <c r="M703" s="19">
        <f t="shared" si="97"/>
        <v>0</v>
      </c>
      <c r="N703" s="7">
        <f t="shared" si="98"/>
        <v>0</v>
      </c>
      <c r="O703" s="7">
        <f t="shared" si="99"/>
        <v>0</v>
      </c>
      <c r="R703" s="7"/>
      <c r="S703" s="47">
        <f t="shared" si="100"/>
        <v>0</v>
      </c>
      <c r="T703" s="47">
        <f t="shared" si="101"/>
        <v>0</v>
      </c>
      <c r="U703" s="47">
        <f t="shared" si="102"/>
        <v>191.63</v>
      </c>
      <c r="V703" s="47">
        <f t="shared" si="103"/>
        <v>79.760000000000005</v>
      </c>
      <c r="W703" s="11"/>
    </row>
    <row r="704" spans="1:23" x14ac:dyDescent="0.45">
      <c r="A704" t="s">
        <v>709</v>
      </c>
      <c r="B704">
        <v>88.81</v>
      </c>
      <c r="D704" s="1" t="str">
        <f>VartojimasGamyba!J700</f>
        <v>2023-09-30-02</v>
      </c>
      <c r="E704" s="7">
        <f>VartojimasGamyba!G700</f>
        <v>0.14699999999999999</v>
      </c>
      <c r="F704" s="11"/>
      <c r="G704" s="12">
        <f t="shared" si="106"/>
        <v>4.4400000000000031</v>
      </c>
      <c r="H704" s="12">
        <v>0</v>
      </c>
      <c r="I704" s="12">
        <v>0.16333333333333333</v>
      </c>
      <c r="J704" s="12">
        <v>0</v>
      </c>
      <c r="K704" s="12"/>
      <c r="L704" s="12">
        <f>VartojimasGamyba!H700</f>
        <v>0</v>
      </c>
      <c r="M704" s="19">
        <f t="shared" si="97"/>
        <v>0</v>
      </c>
      <c r="N704" s="7">
        <f t="shared" si="98"/>
        <v>0</v>
      </c>
      <c r="O704" s="7">
        <f t="shared" si="99"/>
        <v>0</v>
      </c>
      <c r="R704" s="7"/>
      <c r="S704" s="47">
        <f t="shared" si="100"/>
        <v>0</v>
      </c>
      <c r="T704" s="47">
        <f t="shared" si="101"/>
        <v>0</v>
      </c>
      <c r="U704" s="47">
        <f t="shared" si="102"/>
        <v>189.10000000000002</v>
      </c>
      <c r="V704" s="47">
        <f t="shared" si="103"/>
        <v>77.23</v>
      </c>
      <c r="W704" s="11"/>
    </row>
    <row r="705" spans="1:23" x14ac:dyDescent="0.45">
      <c r="A705" t="s">
        <v>710</v>
      </c>
      <c r="B705">
        <v>88.53</v>
      </c>
      <c r="D705" s="1" t="str">
        <f>VartojimasGamyba!J701</f>
        <v>2023-09-30-03</v>
      </c>
      <c r="E705" s="7">
        <f>VartojimasGamyba!G701</f>
        <v>0.19</v>
      </c>
      <c r="F705" s="11"/>
      <c r="G705" s="12">
        <f t="shared" si="106"/>
        <v>4.2288888888888918</v>
      </c>
      <c r="H705" s="12">
        <v>0</v>
      </c>
      <c r="I705" s="12">
        <v>0.21111111111111111</v>
      </c>
      <c r="J705" s="12">
        <v>0</v>
      </c>
      <c r="K705" s="12"/>
      <c r="L705" s="12">
        <f>VartojimasGamyba!H701</f>
        <v>0</v>
      </c>
      <c r="M705" s="19">
        <f t="shared" si="97"/>
        <v>0</v>
      </c>
      <c r="N705" s="7">
        <f t="shared" si="98"/>
        <v>0</v>
      </c>
      <c r="O705" s="7">
        <f t="shared" si="99"/>
        <v>0</v>
      </c>
      <c r="R705" s="7"/>
      <c r="S705" s="47">
        <f t="shared" si="100"/>
        <v>0</v>
      </c>
      <c r="T705" s="47">
        <f t="shared" si="101"/>
        <v>0</v>
      </c>
      <c r="U705" s="47">
        <f t="shared" si="102"/>
        <v>188.82</v>
      </c>
      <c r="V705" s="47">
        <f t="shared" si="103"/>
        <v>76.95</v>
      </c>
      <c r="W705" s="11"/>
    </row>
    <row r="706" spans="1:23" x14ac:dyDescent="0.45">
      <c r="A706" t="s">
        <v>711</v>
      </c>
      <c r="B706">
        <v>40.01</v>
      </c>
      <c r="D706" s="1" t="str">
        <f>VartojimasGamyba!J702</f>
        <v>2023-09-30-04</v>
      </c>
      <c r="E706" s="7">
        <f>VartojimasGamyba!G702</f>
        <v>0.27400000000000002</v>
      </c>
      <c r="F706" s="11"/>
      <c r="G706" s="12">
        <f t="shared" si="106"/>
        <v>3.9244444444444473</v>
      </c>
      <c r="H706" s="12">
        <v>0</v>
      </c>
      <c r="I706" s="12">
        <v>0.30444444444444446</v>
      </c>
      <c r="J706" s="12">
        <v>0</v>
      </c>
      <c r="K706" s="12"/>
      <c r="L706" s="12">
        <f>VartojimasGamyba!H702</f>
        <v>0</v>
      </c>
      <c r="M706" s="19">
        <f t="shared" si="97"/>
        <v>0</v>
      </c>
      <c r="N706" s="7">
        <f t="shared" si="98"/>
        <v>0</v>
      </c>
      <c r="O706" s="7">
        <f t="shared" si="99"/>
        <v>0</v>
      </c>
      <c r="R706" s="7"/>
      <c r="S706" s="47">
        <f t="shared" si="100"/>
        <v>0</v>
      </c>
      <c r="T706" s="47">
        <f t="shared" si="101"/>
        <v>0</v>
      </c>
      <c r="U706" s="47">
        <f t="shared" si="102"/>
        <v>140.30000000000001</v>
      </c>
      <c r="V706" s="47">
        <f t="shared" si="103"/>
        <v>28.43</v>
      </c>
      <c r="W706" s="11"/>
    </row>
    <row r="707" spans="1:23" x14ac:dyDescent="0.45">
      <c r="A707" t="s">
        <v>712</v>
      </c>
      <c r="B707">
        <v>88.28</v>
      </c>
      <c r="D707" s="1" t="str">
        <f>VartojimasGamyba!J703</f>
        <v>2023-09-30-05</v>
      </c>
      <c r="E707" s="7">
        <f>VartojimasGamyba!G703</f>
        <v>0.30599999999999999</v>
      </c>
      <c r="F707" s="11"/>
      <c r="G707" s="12">
        <f t="shared" si="106"/>
        <v>3.5844444444444474</v>
      </c>
      <c r="H707" s="12">
        <v>0</v>
      </c>
      <c r="I707" s="12">
        <v>0.33999999999999997</v>
      </c>
      <c r="J707" s="12">
        <v>0</v>
      </c>
      <c r="K707" s="12"/>
      <c r="L707" s="12">
        <f>VartojimasGamyba!H703</f>
        <v>0</v>
      </c>
      <c r="M707" s="19">
        <f t="shared" si="97"/>
        <v>0</v>
      </c>
      <c r="N707" s="7">
        <f t="shared" si="98"/>
        <v>0</v>
      </c>
      <c r="O707" s="7">
        <f t="shared" si="99"/>
        <v>0</v>
      </c>
      <c r="R707" s="7"/>
      <c r="S707" s="47">
        <f t="shared" si="100"/>
        <v>0</v>
      </c>
      <c r="T707" s="47">
        <f t="shared" si="101"/>
        <v>0</v>
      </c>
      <c r="U707" s="47">
        <f t="shared" si="102"/>
        <v>188.57</v>
      </c>
      <c r="V707" s="47">
        <f t="shared" si="103"/>
        <v>76.7</v>
      </c>
      <c r="W707" s="11"/>
    </row>
    <row r="708" spans="1:23" x14ac:dyDescent="0.45">
      <c r="A708" t="s">
        <v>713</v>
      </c>
      <c r="B708">
        <v>92.1</v>
      </c>
      <c r="D708" s="1" t="str">
        <f>VartojimasGamyba!J704</f>
        <v>2023-09-30-06</v>
      </c>
      <c r="E708" s="7">
        <f>VartojimasGamyba!G704</f>
        <v>9.6000000000000002E-2</v>
      </c>
      <c r="F708" s="11"/>
      <c r="G708" s="12">
        <f t="shared" si="106"/>
        <v>3.4788888888888918</v>
      </c>
      <c r="H708" s="12">
        <v>0</v>
      </c>
      <c r="I708" s="12">
        <v>0.10555555555555554</v>
      </c>
      <c r="J708" s="12">
        <v>0</v>
      </c>
      <c r="K708" s="12"/>
      <c r="L708" s="12">
        <f>VartojimasGamyba!H704</f>
        <v>1E-3</v>
      </c>
      <c r="M708" s="19">
        <f t="shared" si="97"/>
        <v>1.474514954580286E-17</v>
      </c>
      <c r="N708" s="7">
        <f t="shared" si="98"/>
        <v>2.836819321117012E-15</v>
      </c>
      <c r="O708" s="7">
        <f t="shared" si="99"/>
        <v>2.836819321117012E-15</v>
      </c>
      <c r="R708" s="7"/>
      <c r="S708" s="47">
        <f t="shared" si="100"/>
        <v>1.474514954580286E-17</v>
      </c>
      <c r="T708" s="47">
        <f t="shared" si="101"/>
        <v>0</v>
      </c>
      <c r="U708" s="47">
        <f t="shared" si="102"/>
        <v>192.39</v>
      </c>
      <c r="V708" s="47">
        <f t="shared" si="103"/>
        <v>80.52</v>
      </c>
      <c r="W708" s="11"/>
    </row>
    <row r="709" spans="1:23" x14ac:dyDescent="0.45">
      <c r="A709" t="s">
        <v>714</v>
      </c>
      <c r="B709">
        <v>105.3</v>
      </c>
      <c r="D709" s="1" t="str">
        <f>VartojimasGamyba!J705</f>
        <v>2023-09-30-07</v>
      </c>
      <c r="E709" s="7">
        <f>VartojimasGamyba!G705</f>
        <v>8.4000000000000005E-2</v>
      </c>
      <c r="F709" s="11"/>
      <c r="G709" s="12">
        <f t="shared" si="106"/>
        <v>3.4788888888888918</v>
      </c>
      <c r="H709" s="12">
        <v>0</v>
      </c>
      <c r="I709" s="12">
        <v>0</v>
      </c>
      <c r="J709" s="12">
        <v>5.9999999999999915E-3</v>
      </c>
      <c r="K709" s="12"/>
      <c r="L709" s="12">
        <f>VartojimasGamyba!H705</f>
        <v>0.09</v>
      </c>
      <c r="M709" s="19">
        <f t="shared" si="97"/>
        <v>0</v>
      </c>
      <c r="N709" s="7">
        <f t="shared" si="98"/>
        <v>-0.56231999999999915</v>
      </c>
      <c r="O709" s="7">
        <f t="shared" si="99"/>
        <v>0</v>
      </c>
      <c r="R709" s="7"/>
      <c r="S709" s="47">
        <f t="shared" si="100"/>
        <v>5.9999999999999915E-3</v>
      </c>
      <c r="T709" s="47">
        <f t="shared" si="101"/>
        <v>5.9999999999999915E-3</v>
      </c>
      <c r="U709" s="47">
        <f t="shared" si="102"/>
        <v>205.59</v>
      </c>
      <c r="V709" s="47">
        <f t="shared" si="103"/>
        <v>93.72</v>
      </c>
      <c r="W709" s="11"/>
    </row>
    <row r="710" spans="1:23" x14ac:dyDescent="0.45">
      <c r="A710" t="s">
        <v>715</v>
      </c>
      <c r="B710">
        <v>108.91</v>
      </c>
      <c r="D710" s="1" t="str">
        <f>VartojimasGamyba!J706</f>
        <v>2023-09-30-08</v>
      </c>
      <c r="E710" s="7">
        <f>VartojimasGamyba!G706</f>
        <v>0</v>
      </c>
      <c r="F710" s="11"/>
      <c r="G710" s="12">
        <f t="shared" si="106"/>
        <v>3.4788888888888918</v>
      </c>
      <c r="H710" s="12">
        <v>0</v>
      </c>
      <c r="I710" s="12">
        <v>0</v>
      </c>
      <c r="J710" s="12">
        <v>1.2749999999999999</v>
      </c>
      <c r="K710" s="12"/>
      <c r="L710" s="12">
        <f>VartojimasGamyba!H706</f>
        <v>1.2749999999999999</v>
      </c>
      <c r="M710" s="19">
        <f t="shared" si="97"/>
        <v>0</v>
      </c>
      <c r="N710" s="7">
        <f t="shared" si="98"/>
        <v>-124.09575</v>
      </c>
      <c r="O710" s="7">
        <f t="shared" si="99"/>
        <v>0</v>
      </c>
      <c r="R710" s="7"/>
      <c r="S710" s="47">
        <f t="shared" si="100"/>
        <v>1.2749999999999999</v>
      </c>
      <c r="T710" s="47">
        <f t="shared" si="101"/>
        <v>1.2749999999999999</v>
      </c>
      <c r="U710" s="47">
        <f t="shared" si="102"/>
        <v>209.2</v>
      </c>
      <c r="V710" s="47">
        <f t="shared" si="103"/>
        <v>97.33</v>
      </c>
      <c r="W710" s="11"/>
    </row>
    <row r="711" spans="1:23" x14ac:dyDescent="0.45">
      <c r="A711" t="s">
        <v>716</v>
      </c>
      <c r="B711">
        <v>108.25</v>
      </c>
      <c r="D711" s="1" t="str">
        <f>VartojimasGamyba!J707</f>
        <v>2023-09-30-09</v>
      </c>
      <c r="E711" s="7">
        <f>VartojimasGamyba!G707</f>
        <v>1E-3</v>
      </c>
      <c r="F711" s="11"/>
      <c r="G711" s="12">
        <f t="shared" si="106"/>
        <v>3.4788888888888918</v>
      </c>
      <c r="H711" s="12">
        <v>0</v>
      </c>
      <c r="I711" s="12">
        <v>0</v>
      </c>
      <c r="J711" s="12">
        <v>1.5880000000000001</v>
      </c>
      <c r="K711" s="12"/>
      <c r="L711" s="12">
        <f>VartojimasGamyba!H707</f>
        <v>1.589</v>
      </c>
      <c r="M711" s="19">
        <f t="shared" ref="M711:M774" si="107">E711+H711-I711*$J$2+J711-L711</f>
        <v>0</v>
      </c>
      <c r="N711" s="7">
        <f t="shared" ref="N711:N774" si="108">M711*U711-J711*V711</f>
        <v>-153.51196000000002</v>
      </c>
      <c r="O711" s="7">
        <f t="shared" ref="O711:O774" si="109">(M711)*(B711+$Z$21)</f>
        <v>0</v>
      </c>
      <c r="R711" s="7"/>
      <c r="S711" s="47">
        <f t="shared" ref="S711:S774" si="110">M711+IF((L711-E711)&gt;0,(L711-E711),0)</f>
        <v>1.5880000000000001</v>
      </c>
      <c r="T711" s="47">
        <f t="shared" ref="T711:T774" si="111">IF(L711-E711&lt;0,0,L711-E711)</f>
        <v>1.5880000000000001</v>
      </c>
      <c r="U711" s="47">
        <f t="shared" ref="U711:U774" si="112">B711+$Z$21</f>
        <v>208.54000000000002</v>
      </c>
      <c r="V711" s="47">
        <f t="shared" ref="V711:V774" si="113">B711+$Z$20</f>
        <v>96.67</v>
      </c>
      <c r="W711" s="11"/>
    </row>
    <row r="712" spans="1:23" x14ac:dyDescent="0.45">
      <c r="A712" t="s">
        <v>717</v>
      </c>
      <c r="B712">
        <v>104.98</v>
      </c>
      <c r="D712" s="1" t="str">
        <f>VartojimasGamyba!J708</f>
        <v>2023-09-30-10</v>
      </c>
      <c r="E712" s="7">
        <f>VartojimasGamyba!G708</f>
        <v>0.90800000000000003</v>
      </c>
      <c r="F712" s="11"/>
      <c r="G712" s="12">
        <f t="shared" si="106"/>
        <v>3.4788888888888918</v>
      </c>
      <c r="H712" s="12">
        <v>0</v>
      </c>
      <c r="I712" s="12">
        <v>-1.1102230246251565E-16</v>
      </c>
      <c r="J712" s="12">
        <v>0.79700000000000004</v>
      </c>
      <c r="K712" s="12"/>
      <c r="L712" s="12">
        <f>VartojimasGamyba!H708</f>
        <v>1.7050000000000001</v>
      </c>
      <c r="M712" s="19">
        <f t="shared" si="107"/>
        <v>0</v>
      </c>
      <c r="N712" s="7">
        <f t="shared" si="108"/>
        <v>-74.439800000000005</v>
      </c>
      <c r="O712" s="7">
        <f t="shared" si="109"/>
        <v>0</v>
      </c>
      <c r="R712" s="7"/>
      <c r="S712" s="47">
        <f t="shared" si="110"/>
        <v>0.79700000000000004</v>
      </c>
      <c r="T712" s="47">
        <f t="shared" si="111"/>
        <v>0.79700000000000004</v>
      </c>
      <c r="U712" s="47">
        <f t="shared" si="112"/>
        <v>205.27</v>
      </c>
      <c r="V712" s="47">
        <f t="shared" si="113"/>
        <v>93.4</v>
      </c>
      <c r="W712" s="11"/>
    </row>
    <row r="713" spans="1:23" x14ac:dyDescent="0.45">
      <c r="A713" t="s">
        <v>718</v>
      </c>
      <c r="B713">
        <v>87.63</v>
      </c>
      <c r="D713" s="1" t="str">
        <f>VartojimasGamyba!J709</f>
        <v>2023-09-30-11</v>
      </c>
      <c r="E713" s="7">
        <f>VartojimasGamyba!G709</f>
        <v>0</v>
      </c>
      <c r="F713" s="11"/>
      <c r="G713" s="12">
        <f t="shared" si="106"/>
        <v>5.060777777777778</v>
      </c>
      <c r="H713" s="12">
        <v>1.5818888888888862</v>
      </c>
      <c r="I713" s="12">
        <v>0</v>
      </c>
      <c r="J713" s="12">
        <v>0.29311111111111376</v>
      </c>
      <c r="K713" s="12"/>
      <c r="L713" s="12">
        <f>VartojimasGamyba!H709</f>
        <v>1.875</v>
      </c>
      <c r="M713" s="19">
        <f t="shared" si="107"/>
        <v>0</v>
      </c>
      <c r="N713" s="7">
        <f t="shared" si="108"/>
        <v>-22.291100000000203</v>
      </c>
      <c r="O713" s="7">
        <f t="shared" si="109"/>
        <v>0</v>
      </c>
      <c r="R713" s="7"/>
      <c r="S713" s="47">
        <f t="shared" si="110"/>
        <v>1.875</v>
      </c>
      <c r="T713" s="47">
        <f t="shared" si="111"/>
        <v>1.875</v>
      </c>
      <c r="U713" s="47">
        <f t="shared" si="112"/>
        <v>187.92000000000002</v>
      </c>
      <c r="V713" s="47">
        <f t="shared" si="113"/>
        <v>76.05</v>
      </c>
      <c r="W713" s="11"/>
    </row>
    <row r="714" spans="1:23" x14ac:dyDescent="0.45">
      <c r="A714" t="s">
        <v>719</v>
      </c>
      <c r="B714">
        <v>70.78</v>
      </c>
      <c r="D714" s="1" t="str">
        <f>VartojimasGamyba!J710</f>
        <v>2023-09-30-12</v>
      </c>
      <c r="E714" s="7">
        <f>VartojimasGamyba!G710</f>
        <v>6.0000000000000001E-3</v>
      </c>
      <c r="F714" s="11"/>
      <c r="G714" s="12">
        <f t="shared" si="106"/>
        <v>6.0867777777777778</v>
      </c>
      <c r="H714" s="12">
        <v>1.026</v>
      </c>
      <c r="I714" s="12">
        <v>0</v>
      </c>
      <c r="J714" s="12">
        <v>0</v>
      </c>
      <c r="K714" s="12"/>
      <c r="L714" s="12">
        <f>VartojimasGamyba!H710</f>
        <v>1.032</v>
      </c>
      <c r="M714" s="19">
        <f t="shared" si="107"/>
        <v>0</v>
      </c>
      <c r="N714" s="7">
        <f t="shared" si="108"/>
        <v>0</v>
      </c>
      <c r="O714" s="7">
        <f t="shared" si="109"/>
        <v>0</v>
      </c>
      <c r="R714" s="7"/>
      <c r="S714" s="47">
        <f t="shared" si="110"/>
        <v>1.026</v>
      </c>
      <c r="T714" s="47">
        <f t="shared" si="111"/>
        <v>1.026</v>
      </c>
      <c r="U714" s="47">
        <f t="shared" si="112"/>
        <v>171.07</v>
      </c>
      <c r="V714" s="47">
        <f t="shared" si="113"/>
        <v>59.2</v>
      </c>
      <c r="W714" s="11"/>
    </row>
    <row r="715" spans="1:23" x14ac:dyDescent="0.45">
      <c r="A715" t="s">
        <v>720</v>
      </c>
      <c r="B715">
        <v>42.76</v>
      </c>
      <c r="D715" s="1" t="str">
        <f>VartojimasGamyba!J711</f>
        <v>2023-09-30-13</v>
      </c>
      <c r="E715" s="7">
        <f>VartojimasGamyba!G711</f>
        <v>4.0000000000000001E-3</v>
      </c>
      <c r="F715" s="11"/>
      <c r="G715" s="12">
        <f t="shared" si="106"/>
        <v>6.738777777777778</v>
      </c>
      <c r="H715" s="12">
        <v>0.65200000000000002</v>
      </c>
      <c r="I715" s="12">
        <v>0</v>
      </c>
      <c r="J715" s="12">
        <v>0</v>
      </c>
      <c r="K715" s="12"/>
      <c r="L715" s="12">
        <f>VartojimasGamyba!H711</f>
        <v>0.65600000000000003</v>
      </c>
      <c r="M715" s="19">
        <f t="shared" si="107"/>
        <v>0</v>
      </c>
      <c r="N715" s="7">
        <f t="shared" si="108"/>
        <v>0</v>
      </c>
      <c r="O715" s="7">
        <f t="shared" si="109"/>
        <v>0</v>
      </c>
      <c r="R715" s="7"/>
      <c r="S715" s="47">
        <f t="shared" si="110"/>
        <v>0.65200000000000002</v>
      </c>
      <c r="T715" s="47">
        <f t="shared" si="111"/>
        <v>0.65200000000000002</v>
      </c>
      <c r="U715" s="47">
        <f t="shared" si="112"/>
        <v>143.05000000000001</v>
      </c>
      <c r="V715" s="47">
        <f t="shared" si="113"/>
        <v>31.18</v>
      </c>
      <c r="W715" s="11"/>
    </row>
    <row r="716" spans="1:23" x14ac:dyDescent="0.45">
      <c r="A716" t="s">
        <v>721</v>
      </c>
      <c r="B716">
        <v>9.0500000000000007</v>
      </c>
      <c r="D716" s="1" t="str">
        <f>VartojimasGamyba!J712</f>
        <v>2023-09-30-14</v>
      </c>
      <c r="E716" s="7">
        <f>VartojimasGamyba!G712</f>
        <v>2.5999999999999999E-2</v>
      </c>
      <c r="F716" s="11"/>
      <c r="G716" s="12">
        <f t="shared" si="106"/>
        <v>7.0877777777777782</v>
      </c>
      <c r="H716" s="12">
        <v>0.34899999999999998</v>
      </c>
      <c r="I716" s="12">
        <v>0</v>
      </c>
      <c r="J716" s="12">
        <v>0</v>
      </c>
      <c r="K716" s="12"/>
      <c r="L716" s="12">
        <f>VartojimasGamyba!H712</f>
        <v>0.375</v>
      </c>
      <c r="M716" s="19">
        <f t="shared" si="107"/>
        <v>0</v>
      </c>
      <c r="N716" s="7">
        <f t="shared" si="108"/>
        <v>0</v>
      </c>
      <c r="O716" s="7">
        <f t="shared" si="109"/>
        <v>0</v>
      </c>
      <c r="R716" s="7"/>
      <c r="S716" s="47">
        <f t="shared" si="110"/>
        <v>0.34899999999999998</v>
      </c>
      <c r="T716" s="47">
        <f t="shared" si="111"/>
        <v>0.34899999999999998</v>
      </c>
      <c r="U716" s="47">
        <f t="shared" si="112"/>
        <v>109.34</v>
      </c>
      <c r="V716" s="47">
        <f t="shared" si="113"/>
        <v>-2.5299999999999994</v>
      </c>
      <c r="W716" s="11"/>
    </row>
    <row r="717" spans="1:23" x14ac:dyDescent="0.45">
      <c r="A717" t="s">
        <v>722</v>
      </c>
      <c r="B717">
        <v>15.04</v>
      </c>
      <c r="D717" s="1" t="str">
        <f>VartojimasGamyba!J713</f>
        <v>2023-09-30-15</v>
      </c>
      <c r="E717" s="7">
        <f>VartojimasGamyba!G713</f>
        <v>0.10100000000000001</v>
      </c>
      <c r="F717" s="11"/>
      <c r="G717" s="12">
        <f t="shared" si="106"/>
        <v>7.0444444444444452</v>
      </c>
      <c r="H717" s="12">
        <v>0</v>
      </c>
      <c r="I717" s="12">
        <v>4.3333333333333342E-2</v>
      </c>
      <c r="J717" s="12">
        <v>0</v>
      </c>
      <c r="K717" s="12"/>
      <c r="L717" s="12">
        <f>VartojimasGamyba!H713</f>
        <v>6.2E-2</v>
      </c>
      <c r="M717" s="19">
        <f t="shared" si="107"/>
        <v>0</v>
      </c>
      <c r="N717" s="7">
        <f t="shared" si="108"/>
        <v>0</v>
      </c>
      <c r="O717" s="7">
        <f t="shared" si="109"/>
        <v>0</v>
      </c>
      <c r="R717" s="7"/>
      <c r="S717" s="47">
        <f t="shared" si="110"/>
        <v>0</v>
      </c>
      <c r="T717" s="47">
        <f t="shared" si="111"/>
        <v>0</v>
      </c>
      <c r="U717" s="47">
        <f t="shared" si="112"/>
        <v>115.33000000000001</v>
      </c>
      <c r="V717" s="47">
        <f t="shared" si="113"/>
        <v>3.4599999999999991</v>
      </c>
      <c r="W717" s="11"/>
    </row>
    <row r="718" spans="1:23" x14ac:dyDescent="0.45">
      <c r="A718" t="s">
        <v>723</v>
      </c>
      <c r="B718">
        <v>56</v>
      </c>
      <c r="D718" s="1" t="str">
        <f>VartojimasGamyba!J714</f>
        <v>2023-09-30-16</v>
      </c>
      <c r="E718" s="7">
        <f>VartojimasGamyba!G714</f>
        <v>0.223</v>
      </c>
      <c r="F718" s="11"/>
      <c r="G718" s="12">
        <f t="shared" si="106"/>
        <v>6.7966666666666677</v>
      </c>
      <c r="H718" s="12">
        <v>0</v>
      </c>
      <c r="I718" s="12">
        <v>0.24777777777777779</v>
      </c>
      <c r="J718" s="12">
        <v>0</v>
      </c>
      <c r="K718" s="12"/>
      <c r="L718" s="12">
        <f>VartojimasGamyba!H714</f>
        <v>0</v>
      </c>
      <c r="M718" s="19">
        <f t="shared" si="107"/>
        <v>0</v>
      </c>
      <c r="N718" s="7">
        <f t="shared" si="108"/>
        <v>0</v>
      </c>
      <c r="O718" s="7">
        <f t="shared" si="109"/>
        <v>0</v>
      </c>
      <c r="R718" s="7"/>
      <c r="S718" s="47">
        <f t="shared" si="110"/>
        <v>0</v>
      </c>
      <c r="T718" s="47">
        <f t="shared" si="111"/>
        <v>0</v>
      </c>
      <c r="U718" s="47">
        <f t="shared" si="112"/>
        <v>156.29000000000002</v>
      </c>
      <c r="V718" s="47">
        <f t="shared" si="113"/>
        <v>44.42</v>
      </c>
      <c r="W718" s="11"/>
    </row>
    <row r="719" spans="1:23" x14ac:dyDescent="0.45">
      <c r="A719" t="s">
        <v>724</v>
      </c>
      <c r="B719">
        <v>85.01</v>
      </c>
      <c r="D719" s="1" t="str">
        <f>VartojimasGamyba!J715</f>
        <v>2023-09-30-17</v>
      </c>
      <c r="E719" s="7">
        <f>VartojimasGamyba!G715</f>
        <v>0.33</v>
      </c>
      <c r="F719" s="11"/>
      <c r="G719" s="12">
        <f t="shared" si="106"/>
        <v>6.4300000000000015</v>
      </c>
      <c r="H719" s="12">
        <v>0</v>
      </c>
      <c r="I719" s="12">
        <v>0.3666666666666667</v>
      </c>
      <c r="J719" s="12">
        <v>0</v>
      </c>
      <c r="K719" s="12"/>
      <c r="L719" s="12">
        <f>VartojimasGamyba!H715</f>
        <v>0</v>
      </c>
      <c r="M719" s="19">
        <f t="shared" si="107"/>
        <v>0</v>
      </c>
      <c r="N719" s="7">
        <f t="shared" si="108"/>
        <v>0</v>
      </c>
      <c r="O719" s="7">
        <f t="shared" si="109"/>
        <v>0</v>
      </c>
      <c r="R719" s="7"/>
      <c r="S719" s="47">
        <f t="shared" si="110"/>
        <v>0</v>
      </c>
      <c r="T719" s="47">
        <f t="shared" si="111"/>
        <v>0</v>
      </c>
      <c r="U719" s="47">
        <f t="shared" si="112"/>
        <v>185.3</v>
      </c>
      <c r="V719" s="47">
        <f t="shared" si="113"/>
        <v>73.430000000000007</v>
      </c>
      <c r="W719" s="11"/>
    </row>
    <row r="720" spans="1:23" x14ac:dyDescent="0.45">
      <c r="A720" t="s">
        <v>725</v>
      </c>
      <c r="B720">
        <v>107.81</v>
      </c>
      <c r="D720" s="1" t="str">
        <f>VartojimasGamyba!J716</f>
        <v>2023-09-30-18</v>
      </c>
      <c r="E720" s="7">
        <f>VartojimasGamyba!G716</f>
        <v>0.16900000000000001</v>
      </c>
      <c r="F720" s="11"/>
      <c r="G720" s="12">
        <f t="shared" si="106"/>
        <v>6.2422222222222237</v>
      </c>
      <c r="H720" s="12">
        <v>0</v>
      </c>
      <c r="I720" s="12">
        <v>0.18777777777777782</v>
      </c>
      <c r="J720" s="12">
        <v>0</v>
      </c>
      <c r="K720" s="12"/>
      <c r="L720" s="12">
        <f>VartojimasGamyba!H716</f>
        <v>0</v>
      </c>
      <c r="M720" s="19">
        <f t="shared" si="107"/>
        <v>-2.7755575615628914E-17</v>
      </c>
      <c r="N720" s="7">
        <f t="shared" si="108"/>
        <v>-5.7759352856123775E-15</v>
      </c>
      <c r="O720" s="7">
        <f t="shared" si="109"/>
        <v>-5.7759352856123775E-15</v>
      </c>
      <c r="R720" s="7"/>
      <c r="S720" s="47">
        <f t="shared" si="110"/>
        <v>-2.7755575615628914E-17</v>
      </c>
      <c r="T720" s="47">
        <f t="shared" si="111"/>
        <v>0</v>
      </c>
      <c r="U720" s="47">
        <f t="shared" si="112"/>
        <v>208.10000000000002</v>
      </c>
      <c r="V720" s="47">
        <f t="shared" si="113"/>
        <v>96.23</v>
      </c>
      <c r="W720" s="11"/>
    </row>
    <row r="721" spans="1:23" x14ac:dyDescent="0.45">
      <c r="A721" t="s">
        <v>726</v>
      </c>
      <c r="B721">
        <v>135.47999999999999</v>
      </c>
      <c r="D721" s="1" t="str">
        <f>VartojimasGamyba!J717</f>
        <v>2023-09-30-19</v>
      </c>
      <c r="E721" s="7">
        <f>VartojimasGamyba!G717</f>
        <v>0.28899999999999998</v>
      </c>
      <c r="F721" s="11"/>
      <c r="G721" s="12">
        <f t="shared" si="106"/>
        <v>5.921111111111113</v>
      </c>
      <c r="H721" s="12">
        <v>0</v>
      </c>
      <c r="I721" s="12">
        <v>0.32111111111111107</v>
      </c>
      <c r="J721" s="12">
        <v>0</v>
      </c>
      <c r="K721" s="12"/>
      <c r="L721" s="12">
        <f>VartojimasGamyba!H717</f>
        <v>0</v>
      </c>
      <c r="M721" s="19">
        <f t="shared" si="107"/>
        <v>0</v>
      </c>
      <c r="N721" s="7">
        <f t="shared" si="108"/>
        <v>0</v>
      </c>
      <c r="O721" s="7">
        <f t="shared" si="109"/>
        <v>0</v>
      </c>
      <c r="R721" s="7"/>
      <c r="S721" s="47">
        <f t="shared" si="110"/>
        <v>0</v>
      </c>
      <c r="T721" s="47">
        <f t="shared" si="111"/>
        <v>0</v>
      </c>
      <c r="U721" s="47">
        <f t="shared" si="112"/>
        <v>235.76999999999998</v>
      </c>
      <c r="V721" s="47">
        <f t="shared" si="113"/>
        <v>123.89999999999999</v>
      </c>
      <c r="W721" s="11"/>
    </row>
    <row r="722" spans="1:23" x14ac:dyDescent="0.45">
      <c r="A722" t="s">
        <v>727</v>
      </c>
      <c r="B722">
        <v>162.27000000000001</v>
      </c>
      <c r="D722" s="1" t="str">
        <f>VartojimasGamyba!J718</f>
        <v>2023-09-30-20</v>
      </c>
      <c r="E722" s="7">
        <f>VartojimasGamyba!G718</f>
        <v>0.249</v>
      </c>
      <c r="F722" s="11"/>
      <c r="G722" s="12">
        <f t="shared" si="106"/>
        <v>5.6444444444444466</v>
      </c>
      <c r="H722" s="12">
        <v>0</v>
      </c>
      <c r="I722" s="12">
        <v>0.27666666666666667</v>
      </c>
      <c r="J722" s="12">
        <v>0</v>
      </c>
      <c r="K722" s="12"/>
      <c r="L722" s="12">
        <f>VartojimasGamyba!H718</f>
        <v>0</v>
      </c>
      <c r="M722" s="19">
        <f t="shared" si="107"/>
        <v>0</v>
      </c>
      <c r="N722" s="7">
        <f t="shared" si="108"/>
        <v>0</v>
      </c>
      <c r="O722" s="7">
        <f t="shared" si="109"/>
        <v>0</v>
      </c>
      <c r="P722" s="7" t="s">
        <v>8873</v>
      </c>
      <c r="R722" s="7"/>
      <c r="S722" s="47">
        <f t="shared" si="110"/>
        <v>0</v>
      </c>
      <c r="T722" s="47">
        <f t="shared" si="111"/>
        <v>0</v>
      </c>
      <c r="U722" s="47">
        <f t="shared" si="112"/>
        <v>262.56</v>
      </c>
      <c r="V722" s="47">
        <f t="shared" si="113"/>
        <v>150.69</v>
      </c>
      <c r="W722" s="11"/>
    </row>
    <row r="723" spans="1:23" x14ac:dyDescent="0.45">
      <c r="A723" t="s">
        <v>728</v>
      </c>
      <c r="B723">
        <v>133.86000000000001</v>
      </c>
      <c r="D723" s="1" t="str">
        <f>VartojimasGamyba!J719</f>
        <v>2023-09-30-21</v>
      </c>
      <c r="E723" s="7">
        <f>VartojimasGamyba!G719</f>
        <v>0.115</v>
      </c>
      <c r="F723" s="11"/>
      <c r="G723" s="12">
        <f t="shared" si="106"/>
        <v>5.5166666666666684</v>
      </c>
      <c r="H723" s="12">
        <v>0</v>
      </c>
      <c r="I723" s="12">
        <v>0.1277777777777778</v>
      </c>
      <c r="J723" s="12">
        <v>0</v>
      </c>
      <c r="K723" s="12"/>
      <c r="L723" s="12">
        <f>VartojimasGamyba!H719</f>
        <v>0</v>
      </c>
      <c r="M723" s="19">
        <f t="shared" si="107"/>
        <v>-1.3877787807814457E-17</v>
      </c>
      <c r="N723" s="7">
        <f t="shared" si="108"/>
        <v>-3.2494840151997555E-15</v>
      </c>
      <c r="O723" s="7">
        <f t="shared" si="109"/>
        <v>-3.2494840151997555E-15</v>
      </c>
      <c r="P723" s="7">
        <f>SUM(N702:N725)</f>
        <v>-374.90093000000019</v>
      </c>
      <c r="R723" s="7"/>
      <c r="S723" s="47">
        <f t="shared" si="110"/>
        <v>-1.3877787807814457E-17</v>
      </c>
      <c r="T723" s="47">
        <f t="shared" si="111"/>
        <v>0</v>
      </c>
      <c r="U723" s="47">
        <f t="shared" si="112"/>
        <v>234.15000000000003</v>
      </c>
      <c r="V723" s="47">
        <f t="shared" si="113"/>
        <v>122.28000000000002</v>
      </c>
      <c r="W723" s="11"/>
    </row>
    <row r="724" spans="1:23" x14ac:dyDescent="0.45">
      <c r="A724" t="s">
        <v>729</v>
      </c>
      <c r="B724">
        <v>111.91</v>
      </c>
      <c r="D724" s="1" t="str">
        <f>VartojimasGamyba!J720</f>
        <v>2023-09-30-22</v>
      </c>
      <c r="E724" s="7">
        <f>VartojimasGamyba!G720</f>
        <v>0.26800000000000002</v>
      </c>
      <c r="F724" s="11"/>
      <c r="G724" s="12">
        <f t="shared" si="106"/>
        <v>5.2188888888888902</v>
      </c>
      <c r="H724" s="12">
        <v>0</v>
      </c>
      <c r="I724" s="12">
        <v>0.29777777777777781</v>
      </c>
      <c r="J724" s="12">
        <v>0</v>
      </c>
      <c r="K724" s="12"/>
      <c r="L724" s="12">
        <f>VartojimasGamyba!H720</f>
        <v>0</v>
      </c>
      <c r="M724" s="19">
        <f t="shared" si="107"/>
        <v>0</v>
      </c>
      <c r="N724" s="7">
        <f t="shared" si="108"/>
        <v>0</v>
      </c>
      <c r="O724" s="7">
        <f t="shared" si="109"/>
        <v>0</v>
      </c>
      <c r="P724" s="7" t="s">
        <v>8872</v>
      </c>
      <c r="R724" s="7"/>
      <c r="S724" s="47">
        <f t="shared" si="110"/>
        <v>0</v>
      </c>
      <c r="T724" s="47">
        <f t="shared" si="111"/>
        <v>0</v>
      </c>
      <c r="U724" s="47">
        <f t="shared" si="112"/>
        <v>212.2</v>
      </c>
      <c r="V724" s="47">
        <f t="shared" si="113"/>
        <v>100.33</v>
      </c>
      <c r="W724" s="11"/>
    </row>
    <row r="725" spans="1:23" x14ac:dyDescent="0.45">
      <c r="A725" t="s">
        <v>730</v>
      </c>
      <c r="B725">
        <v>77.430000000000007</v>
      </c>
      <c r="D725" s="1" t="str">
        <f>VartojimasGamyba!J721</f>
        <v>2023-09-30-23</v>
      </c>
      <c r="E725" s="7">
        <f>VartojimasGamyba!G721</f>
        <v>0.19700000000000001</v>
      </c>
      <c r="F725" s="11"/>
      <c r="G725" s="12">
        <f t="shared" si="106"/>
        <v>5.0000000000000018</v>
      </c>
      <c r="H725" s="12">
        <v>0</v>
      </c>
      <c r="I725" s="12">
        <v>0.21888888888888891</v>
      </c>
      <c r="J725" s="12">
        <v>0</v>
      </c>
      <c r="K725" s="12"/>
      <c r="L725" s="12">
        <f>VartojimasGamyba!H721</f>
        <v>0</v>
      </c>
      <c r="M725" s="19">
        <f t="shared" si="107"/>
        <v>-2.7755575615628914E-17</v>
      </c>
      <c r="N725" s="7">
        <f t="shared" si="108"/>
        <v>-4.9327208984095713E-15</v>
      </c>
      <c r="O725" s="7">
        <f t="shared" si="109"/>
        <v>-4.9327208984095713E-15</v>
      </c>
      <c r="P725" s="7">
        <f>SUM(O702:O725)</f>
        <v>-1.9821583610579732E-14</v>
      </c>
      <c r="Q725" s="7">
        <f>SUMPRODUCT(B702:B725,E702:E725)+SUM(E702:E725)*$Z$21-SUMPRODUCT(B702:B725,L702:L725)+SUM(L702:L725)*ABS($Z$20)</f>
        <v>173.73264999999998</v>
      </c>
      <c r="R725" s="7"/>
      <c r="S725" s="47">
        <f t="shared" si="110"/>
        <v>-2.7755575615628914E-17</v>
      </c>
      <c r="T725" s="47">
        <f t="shared" si="111"/>
        <v>0</v>
      </c>
      <c r="U725" s="47">
        <f t="shared" si="112"/>
        <v>177.72000000000003</v>
      </c>
      <c r="V725" s="47">
        <f t="shared" si="113"/>
        <v>65.850000000000009</v>
      </c>
      <c r="W725" s="11">
        <f>IF(P725&lt;&gt;Q725,1,0)</f>
        <v>1</v>
      </c>
    </row>
    <row r="726" spans="1:23" x14ac:dyDescent="0.45">
      <c r="A726" t="s">
        <v>731</v>
      </c>
      <c r="B726">
        <v>2.57</v>
      </c>
      <c r="D726" s="9" t="str">
        <f>VartojimasGamyba!J722</f>
        <v>2023-10-01-00</v>
      </c>
      <c r="E726" s="8">
        <f>VartojimasGamyba!G722</f>
        <v>0.16200000000000001</v>
      </c>
      <c r="F726" s="11"/>
      <c r="G726" s="7">
        <f>G725+H726-I726</f>
        <v>4.8200000000000021</v>
      </c>
      <c r="H726" s="7">
        <v>0</v>
      </c>
      <c r="I726" s="7">
        <v>0.18</v>
      </c>
      <c r="J726" s="7">
        <v>0</v>
      </c>
      <c r="L726" s="7">
        <f>VartojimasGamyba!H722</f>
        <v>0</v>
      </c>
      <c r="M726" s="15">
        <f t="shared" si="107"/>
        <v>0</v>
      </c>
      <c r="N726" s="7">
        <f t="shared" si="108"/>
        <v>0</v>
      </c>
      <c r="O726" s="7">
        <f t="shared" si="109"/>
        <v>0</v>
      </c>
      <c r="R726" s="20" t="s">
        <v>8783</v>
      </c>
      <c r="S726" s="47">
        <f t="shared" si="110"/>
        <v>0</v>
      </c>
      <c r="T726" s="47">
        <f t="shared" si="111"/>
        <v>0</v>
      </c>
      <c r="U726" s="47">
        <f t="shared" si="112"/>
        <v>102.86</v>
      </c>
      <c r="V726" s="47">
        <f t="shared" si="113"/>
        <v>-9.01</v>
      </c>
      <c r="W726" s="11"/>
    </row>
    <row r="727" spans="1:23" x14ac:dyDescent="0.45">
      <c r="A727" t="s">
        <v>732</v>
      </c>
      <c r="B727">
        <v>-0.01</v>
      </c>
      <c r="D727" s="9" t="str">
        <f>VartojimasGamyba!J723</f>
        <v>2023-10-01-01</v>
      </c>
      <c r="E727" s="8">
        <f>VartojimasGamyba!G723</f>
        <v>0.111</v>
      </c>
      <c r="F727" s="11"/>
      <c r="G727" s="7">
        <f t="shared" ref="G727:G749" si="114">G726+H727-I727</f>
        <v>4.696666666666669</v>
      </c>
      <c r="H727" s="7">
        <v>0</v>
      </c>
      <c r="I727" s="7">
        <v>0.12333333333333334</v>
      </c>
      <c r="J727" s="7">
        <v>0</v>
      </c>
      <c r="L727" s="7">
        <f>VartojimasGamyba!H723</f>
        <v>0</v>
      </c>
      <c r="M727" s="15">
        <f t="shared" si="107"/>
        <v>0</v>
      </c>
      <c r="N727" s="7">
        <f t="shared" si="108"/>
        <v>0</v>
      </c>
      <c r="O727" s="7">
        <f t="shared" si="109"/>
        <v>0</v>
      </c>
      <c r="R727" s="7"/>
      <c r="S727" s="47">
        <f t="shared" si="110"/>
        <v>0</v>
      </c>
      <c r="T727" s="47">
        <f t="shared" si="111"/>
        <v>0</v>
      </c>
      <c r="U727" s="47">
        <f t="shared" si="112"/>
        <v>100.28</v>
      </c>
      <c r="V727" s="47">
        <f t="shared" si="113"/>
        <v>-11.59</v>
      </c>
      <c r="W727" s="11"/>
    </row>
    <row r="728" spans="1:23" x14ac:dyDescent="0.45">
      <c r="A728" t="s">
        <v>733</v>
      </c>
      <c r="B728">
        <v>0</v>
      </c>
      <c r="D728" s="9" t="str">
        <f>VartojimasGamyba!J724</f>
        <v>2023-10-01-02</v>
      </c>
      <c r="E728" s="8">
        <f>VartojimasGamyba!G724</f>
        <v>0.191</v>
      </c>
      <c r="F728" s="11"/>
      <c r="G728" s="7">
        <f t="shared" si="114"/>
        <v>4.4844444444444465</v>
      </c>
      <c r="H728" s="7">
        <v>0</v>
      </c>
      <c r="I728" s="7">
        <v>0.21222222222222226</v>
      </c>
      <c r="J728" s="7">
        <v>0</v>
      </c>
      <c r="L728" s="7">
        <f>VartojimasGamyba!H724</f>
        <v>0</v>
      </c>
      <c r="M728" s="15">
        <f t="shared" si="107"/>
        <v>-2.7755575615628914E-17</v>
      </c>
      <c r="N728" s="7">
        <f t="shared" si="108"/>
        <v>-2.7836066784914239E-15</v>
      </c>
      <c r="O728" s="7">
        <f t="shared" si="109"/>
        <v>-2.7836066784914239E-15</v>
      </c>
      <c r="R728" s="7"/>
      <c r="S728" s="47">
        <f t="shared" si="110"/>
        <v>-2.7755575615628914E-17</v>
      </c>
      <c r="T728" s="47">
        <f t="shared" si="111"/>
        <v>0</v>
      </c>
      <c r="U728" s="47">
        <f t="shared" si="112"/>
        <v>100.29</v>
      </c>
      <c r="V728" s="47">
        <f t="shared" si="113"/>
        <v>-11.58</v>
      </c>
      <c r="W728" s="11"/>
    </row>
    <row r="729" spans="1:23" x14ac:dyDescent="0.45">
      <c r="A729" t="s">
        <v>734</v>
      </c>
      <c r="B729">
        <v>0</v>
      </c>
      <c r="D729" s="9" t="str">
        <f>VartojimasGamyba!J725</f>
        <v>2023-10-01-03</v>
      </c>
      <c r="E729" s="8">
        <f>VartojimasGamyba!G725</f>
        <v>0.36899999999999999</v>
      </c>
      <c r="F729" s="11"/>
      <c r="G729" s="7">
        <f t="shared" si="114"/>
        <v>4.0744444444444463</v>
      </c>
      <c r="H729" s="7">
        <v>0</v>
      </c>
      <c r="I729" s="7">
        <v>0.41000000000000003</v>
      </c>
      <c r="J729" s="7">
        <v>0</v>
      </c>
      <c r="L729" s="7">
        <f>VartojimasGamyba!H725</f>
        <v>0</v>
      </c>
      <c r="M729" s="15">
        <f t="shared" si="107"/>
        <v>-5.5511151231257827E-17</v>
      </c>
      <c r="N729" s="7">
        <f t="shared" si="108"/>
        <v>-5.5672133569828478E-15</v>
      </c>
      <c r="O729" s="7">
        <f t="shared" si="109"/>
        <v>-5.5672133569828478E-15</v>
      </c>
      <c r="R729" s="7"/>
      <c r="S729" s="47">
        <f t="shared" si="110"/>
        <v>-5.5511151231257827E-17</v>
      </c>
      <c r="T729" s="47">
        <f t="shared" si="111"/>
        <v>0</v>
      </c>
      <c r="U729" s="47">
        <f t="shared" si="112"/>
        <v>100.29</v>
      </c>
      <c r="V729" s="47">
        <f t="shared" si="113"/>
        <v>-11.58</v>
      </c>
      <c r="W729" s="11"/>
    </row>
    <row r="730" spans="1:23" x14ac:dyDescent="0.45">
      <c r="A730" t="s">
        <v>735</v>
      </c>
      <c r="B730">
        <v>0</v>
      </c>
      <c r="D730" s="9" t="str">
        <f>VartojimasGamyba!J726</f>
        <v>2023-10-01-04</v>
      </c>
      <c r="E730" s="8">
        <f>VartojimasGamyba!G726</f>
        <v>8.5999999999999993E-2</v>
      </c>
      <c r="F730" s="11"/>
      <c r="G730" s="7">
        <f t="shared" si="114"/>
        <v>3.9788888888888909</v>
      </c>
      <c r="H730" s="7">
        <v>0</v>
      </c>
      <c r="I730" s="7">
        <v>9.5555555555555546E-2</v>
      </c>
      <c r="J730" s="7">
        <v>0</v>
      </c>
      <c r="L730" s="7">
        <f>VartojimasGamyba!H726</f>
        <v>0</v>
      </c>
      <c r="M730" s="15">
        <f t="shared" si="107"/>
        <v>0</v>
      </c>
      <c r="N730" s="7">
        <f t="shared" si="108"/>
        <v>0</v>
      </c>
      <c r="O730" s="7">
        <f t="shared" si="109"/>
        <v>0</v>
      </c>
      <c r="R730" s="7"/>
      <c r="S730" s="47">
        <f t="shared" si="110"/>
        <v>0</v>
      </c>
      <c r="T730" s="47">
        <f t="shared" si="111"/>
        <v>0</v>
      </c>
      <c r="U730" s="47">
        <f t="shared" si="112"/>
        <v>100.29</v>
      </c>
      <c r="V730" s="47">
        <f t="shared" si="113"/>
        <v>-11.58</v>
      </c>
      <c r="W730" s="11"/>
    </row>
    <row r="731" spans="1:23" x14ac:dyDescent="0.45">
      <c r="A731" t="s">
        <v>736</v>
      </c>
      <c r="B731">
        <v>4.4400000000000004</v>
      </c>
      <c r="D731" s="9" t="str">
        <f>VartojimasGamyba!J727</f>
        <v>2023-10-01-05</v>
      </c>
      <c r="E731" s="8">
        <f>VartojimasGamyba!G727</f>
        <v>6.4000000000000001E-2</v>
      </c>
      <c r="F731" s="11"/>
      <c r="G731" s="7">
        <f t="shared" si="114"/>
        <v>3.9958888888888908</v>
      </c>
      <c r="H731" s="7">
        <v>1.7000000000000008E-2</v>
      </c>
      <c r="I731" s="7">
        <v>0</v>
      </c>
      <c r="J731" s="7">
        <v>0</v>
      </c>
      <c r="L731" s="7">
        <f>VartojimasGamyba!H727</f>
        <v>8.1000000000000003E-2</v>
      </c>
      <c r="M731" s="15">
        <f t="shared" si="107"/>
        <v>0</v>
      </c>
      <c r="N731" s="7">
        <f t="shared" si="108"/>
        <v>0</v>
      </c>
      <c r="O731" s="7">
        <f t="shared" si="109"/>
        <v>0</v>
      </c>
      <c r="R731" s="7"/>
      <c r="S731" s="47">
        <f t="shared" si="110"/>
        <v>1.7000000000000001E-2</v>
      </c>
      <c r="T731" s="47">
        <f t="shared" si="111"/>
        <v>1.7000000000000001E-2</v>
      </c>
      <c r="U731" s="47">
        <f t="shared" si="112"/>
        <v>104.73</v>
      </c>
      <c r="V731" s="47">
        <f t="shared" si="113"/>
        <v>-7.14</v>
      </c>
      <c r="W731" s="11"/>
    </row>
    <row r="732" spans="1:23" x14ac:dyDescent="0.45">
      <c r="A732" t="s">
        <v>737</v>
      </c>
      <c r="B732">
        <v>1.7</v>
      </c>
      <c r="D732" s="9" t="str">
        <f>VartojimasGamyba!J728</f>
        <v>2023-10-01-06</v>
      </c>
      <c r="E732" s="8">
        <f>VartojimasGamyba!G728</f>
        <v>7.0000000000000007E-2</v>
      </c>
      <c r="F732" s="11"/>
      <c r="G732" s="7">
        <f t="shared" si="114"/>
        <v>4.0448888888888908</v>
      </c>
      <c r="H732" s="7">
        <v>4.8999999999999988E-2</v>
      </c>
      <c r="I732" s="7">
        <v>0</v>
      </c>
      <c r="J732" s="7">
        <v>0</v>
      </c>
      <c r="L732" s="7">
        <f>VartojimasGamyba!H728</f>
        <v>0.11899999999999999</v>
      </c>
      <c r="M732" s="15">
        <f t="shared" si="107"/>
        <v>0</v>
      </c>
      <c r="N732" s="7">
        <f t="shared" si="108"/>
        <v>0</v>
      </c>
      <c r="O732" s="7">
        <f t="shared" si="109"/>
        <v>0</v>
      </c>
      <c r="R732" s="7"/>
      <c r="S732" s="47">
        <f t="shared" si="110"/>
        <v>4.8999999999999988E-2</v>
      </c>
      <c r="T732" s="47">
        <f t="shared" si="111"/>
        <v>4.8999999999999988E-2</v>
      </c>
      <c r="U732" s="47">
        <f t="shared" si="112"/>
        <v>101.99000000000001</v>
      </c>
      <c r="V732" s="47">
        <f t="shared" si="113"/>
        <v>-9.8800000000000008</v>
      </c>
      <c r="W732" s="11"/>
    </row>
    <row r="733" spans="1:23" x14ac:dyDescent="0.45">
      <c r="A733" t="s">
        <v>738</v>
      </c>
      <c r="B733">
        <v>84.79</v>
      </c>
      <c r="D733" s="9" t="str">
        <f>VartojimasGamyba!J729</f>
        <v>2023-10-01-07</v>
      </c>
      <c r="E733" s="8">
        <f>VartojimasGamyba!G729</f>
        <v>0.01</v>
      </c>
      <c r="F733" s="11"/>
      <c r="G733" s="7">
        <f t="shared" si="114"/>
        <v>4.0448888888888908</v>
      </c>
      <c r="H733" s="7">
        <v>5.5511151231257827E-17</v>
      </c>
      <c r="I733" s="7">
        <v>0</v>
      </c>
      <c r="J733" s="7">
        <v>0.312</v>
      </c>
      <c r="L733" s="7">
        <f>VartojimasGamyba!H729</f>
        <v>0.32200000000000001</v>
      </c>
      <c r="M733" s="15">
        <f t="shared" si="107"/>
        <v>0</v>
      </c>
      <c r="N733" s="7">
        <f t="shared" si="108"/>
        <v>-22.841520000000003</v>
      </c>
      <c r="O733" s="7">
        <f t="shared" si="109"/>
        <v>0</v>
      </c>
      <c r="R733" s="7"/>
      <c r="S733" s="47">
        <f t="shared" si="110"/>
        <v>0.312</v>
      </c>
      <c r="T733" s="47">
        <f t="shared" si="111"/>
        <v>0.312</v>
      </c>
      <c r="U733" s="47">
        <f t="shared" si="112"/>
        <v>185.08</v>
      </c>
      <c r="V733" s="47">
        <f t="shared" si="113"/>
        <v>73.210000000000008</v>
      </c>
      <c r="W733" s="11"/>
    </row>
    <row r="734" spans="1:23" x14ac:dyDescent="0.45">
      <c r="A734" t="s">
        <v>739</v>
      </c>
      <c r="B734">
        <v>88.08</v>
      </c>
      <c r="D734" s="9" t="str">
        <f>VartojimasGamyba!J730</f>
        <v>2023-10-01-08</v>
      </c>
      <c r="E734" s="8">
        <f>VartojimasGamyba!G730</f>
        <v>0</v>
      </c>
      <c r="F734" s="11"/>
      <c r="G734" s="7">
        <f t="shared" si="114"/>
        <v>4.0448888888888908</v>
      </c>
      <c r="H734" s="7">
        <v>0</v>
      </c>
      <c r="I734" s="7">
        <v>0</v>
      </c>
      <c r="J734" s="7">
        <v>1.6649999999999998</v>
      </c>
      <c r="L734" s="7">
        <f>VartojimasGamyba!H730</f>
        <v>1.665</v>
      </c>
      <c r="M734" s="15">
        <f t="shared" si="107"/>
        <v>0</v>
      </c>
      <c r="N734" s="7">
        <f t="shared" si="108"/>
        <v>-127.37249999999999</v>
      </c>
      <c r="O734" s="7">
        <f t="shared" si="109"/>
        <v>0</v>
      </c>
      <c r="R734" s="7"/>
      <c r="S734" s="47">
        <f t="shared" si="110"/>
        <v>1.665</v>
      </c>
      <c r="T734" s="47">
        <f t="shared" si="111"/>
        <v>1.665</v>
      </c>
      <c r="U734" s="47">
        <f t="shared" si="112"/>
        <v>188.37</v>
      </c>
      <c r="V734" s="47">
        <f t="shared" si="113"/>
        <v>76.5</v>
      </c>
      <c r="W734" s="11"/>
    </row>
    <row r="735" spans="1:23" x14ac:dyDescent="0.45">
      <c r="A735" t="s">
        <v>740</v>
      </c>
      <c r="B735">
        <v>82.1</v>
      </c>
      <c r="D735" s="9" t="str">
        <f>VartojimasGamyba!J731</f>
        <v>2023-10-01-09</v>
      </c>
      <c r="E735" s="8">
        <f>VartojimasGamyba!G731</f>
        <v>0</v>
      </c>
      <c r="F735" s="11"/>
      <c r="G735" s="7">
        <f t="shared" si="114"/>
        <v>5.1824444444444451</v>
      </c>
      <c r="H735" s="7">
        <v>1.1375555555555541</v>
      </c>
      <c r="I735" s="7">
        <v>0</v>
      </c>
      <c r="J735" s="7">
        <v>0.91944444444444584</v>
      </c>
      <c r="L735" s="7">
        <f>VartojimasGamyba!H731</f>
        <v>2.0569999999999999</v>
      </c>
      <c r="M735" s="15">
        <f t="shared" si="107"/>
        <v>0</v>
      </c>
      <c r="N735" s="7">
        <f t="shared" si="108"/>
        <v>-64.839222222222318</v>
      </c>
      <c r="O735" s="7">
        <f t="shared" si="109"/>
        <v>0</v>
      </c>
      <c r="R735" s="7"/>
      <c r="S735" s="47">
        <f t="shared" si="110"/>
        <v>2.0569999999999999</v>
      </c>
      <c r="T735" s="47">
        <f t="shared" si="111"/>
        <v>2.0569999999999999</v>
      </c>
      <c r="U735" s="47">
        <f t="shared" si="112"/>
        <v>182.39</v>
      </c>
      <c r="V735" s="47">
        <f t="shared" si="113"/>
        <v>70.52</v>
      </c>
      <c r="W735" s="11"/>
    </row>
    <row r="736" spans="1:23" x14ac:dyDescent="0.45">
      <c r="A736" t="s">
        <v>741</v>
      </c>
      <c r="B736">
        <v>62.73</v>
      </c>
      <c r="D736" s="9" t="str">
        <f>VartojimasGamyba!J732</f>
        <v>2023-10-01-10</v>
      </c>
      <c r="E736" s="8">
        <f>VartojimasGamyba!G732</f>
        <v>0.01</v>
      </c>
      <c r="F736" s="11"/>
      <c r="G736" s="7">
        <f t="shared" si="114"/>
        <v>6.937444444444445</v>
      </c>
      <c r="H736" s="7">
        <v>1.7549999999999999</v>
      </c>
      <c r="I736" s="7">
        <v>0</v>
      </c>
      <c r="J736" s="7">
        <v>0</v>
      </c>
      <c r="L736" s="7">
        <f>VartojimasGamyba!H732</f>
        <v>1.7649999999999999</v>
      </c>
      <c r="M736" s="15">
        <f t="shared" si="107"/>
        <v>0</v>
      </c>
      <c r="N736" s="7">
        <f t="shared" si="108"/>
        <v>0</v>
      </c>
      <c r="O736" s="7">
        <f t="shared" si="109"/>
        <v>0</v>
      </c>
      <c r="R736" s="7"/>
      <c r="S736" s="47">
        <f t="shared" si="110"/>
        <v>1.7549999999999999</v>
      </c>
      <c r="T736" s="47">
        <f t="shared" si="111"/>
        <v>1.7549999999999999</v>
      </c>
      <c r="U736" s="47">
        <f t="shared" si="112"/>
        <v>163.02000000000001</v>
      </c>
      <c r="V736" s="47">
        <f t="shared" si="113"/>
        <v>51.15</v>
      </c>
      <c r="W736" s="11"/>
    </row>
    <row r="737" spans="1:23" x14ac:dyDescent="0.45">
      <c r="A737" t="s">
        <v>742</v>
      </c>
      <c r="B737">
        <v>40</v>
      </c>
      <c r="D737" s="9" t="str">
        <f>VartojimasGamyba!J733</f>
        <v>2023-10-01-11</v>
      </c>
      <c r="E737" s="8">
        <f>VartojimasGamyba!G733</f>
        <v>0</v>
      </c>
      <c r="F737" s="11"/>
      <c r="G737" s="7">
        <f t="shared" si="114"/>
        <v>8.2764444444444454</v>
      </c>
      <c r="H737" s="7">
        <v>1.3389999999999997</v>
      </c>
      <c r="I737" s="7">
        <v>0</v>
      </c>
      <c r="J737" s="7">
        <v>0</v>
      </c>
      <c r="L737" s="7">
        <f>VartojimasGamyba!H733</f>
        <v>1.339</v>
      </c>
      <c r="M737" s="15">
        <f t="shared" si="107"/>
        <v>0</v>
      </c>
      <c r="N737" s="7">
        <f t="shared" si="108"/>
        <v>0</v>
      </c>
      <c r="O737" s="7">
        <f t="shared" si="109"/>
        <v>0</v>
      </c>
      <c r="R737" s="7"/>
      <c r="S737" s="47">
        <f t="shared" si="110"/>
        <v>1.339</v>
      </c>
      <c r="T737" s="47">
        <f t="shared" si="111"/>
        <v>1.339</v>
      </c>
      <c r="U737" s="47">
        <f t="shared" si="112"/>
        <v>140.29000000000002</v>
      </c>
      <c r="V737" s="47">
        <f t="shared" si="113"/>
        <v>28.42</v>
      </c>
      <c r="W737" s="11"/>
    </row>
    <row r="738" spans="1:23" x14ac:dyDescent="0.45">
      <c r="A738" t="s">
        <v>743</v>
      </c>
      <c r="B738">
        <v>8.99</v>
      </c>
      <c r="D738" s="9" t="str">
        <f>VartojimasGamyba!J734</f>
        <v>2023-10-01-12</v>
      </c>
      <c r="E738" s="8">
        <f>VartojimasGamyba!G734</f>
        <v>0.56200000000000006</v>
      </c>
      <c r="F738" s="11"/>
      <c r="G738" s="7">
        <f t="shared" si="114"/>
        <v>8.4544444444444444</v>
      </c>
      <c r="H738" s="7">
        <v>0.17799999999999994</v>
      </c>
      <c r="I738" s="7">
        <v>0</v>
      </c>
      <c r="J738" s="7">
        <v>0</v>
      </c>
      <c r="L738" s="7">
        <f>VartojimasGamyba!H734</f>
        <v>0.74</v>
      </c>
      <c r="M738" s="15">
        <f t="shared" si="107"/>
        <v>0</v>
      </c>
      <c r="N738" s="7">
        <f t="shared" si="108"/>
        <v>0</v>
      </c>
      <c r="O738" s="7">
        <f t="shared" si="109"/>
        <v>0</v>
      </c>
      <c r="R738" s="7"/>
      <c r="S738" s="47">
        <f t="shared" si="110"/>
        <v>0.17799999999999994</v>
      </c>
      <c r="T738" s="47">
        <f t="shared" si="111"/>
        <v>0.17799999999999994</v>
      </c>
      <c r="U738" s="47">
        <f t="shared" si="112"/>
        <v>109.28</v>
      </c>
      <c r="V738" s="47">
        <f t="shared" si="113"/>
        <v>-2.59</v>
      </c>
      <c r="W738" s="11"/>
    </row>
    <row r="739" spans="1:23" x14ac:dyDescent="0.45">
      <c r="A739" t="s">
        <v>744</v>
      </c>
      <c r="B739">
        <v>0</v>
      </c>
      <c r="D739" s="9" t="str">
        <f>VartojimasGamyba!J735</f>
        <v>2023-10-01-13</v>
      </c>
      <c r="E739" s="8">
        <f>VartojimasGamyba!G735</f>
        <v>0.82599999999999996</v>
      </c>
      <c r="F739" s="11"/>
      <c r="G739" s="7">
        <f t="shared" si="114"/>
        <v>8.0955555555555563</v>
      </c>
      <c r="H739" s="7">
        <v>0</v>
      </c>
      <c r="I739" s="7">
        <v>0.35888888888888887</v>
      </c>
      <c r="J739" s="7">
        <v>0</v>
      </c>
      <c r="L739" s="7">
        <f>VartojimasGamyba!H735</f>
        <v>0.503</v>
      </c>
      <c r="M739" s="15">
        <f t="shared" si="107"/>
        <v>0</v>
      </c>
      <c r="N739" s="7">
        <f t="shared" si="108"/>
        <v>0</v>
      </c>
      <c r="O739" s="7">
        <f t="shared" si="109"/>
        <v>0</v>
      </c>
      <c r="R739" s="7"/>
      <c r="S739" s="47">
        <f t="shared" si="110"/>
        <v>0</v>
      </c>
      <c r="T739" s="47">
        <f t="shared" si="111"/>
        <v>0</v>
      </c>
      <c r="U739" s="47">
        <f t="shared" si="112"/>
        <v>100.29</v>
      </c>
      <c r="V739" s="47">
        <f t="shared" si="113"/>
        <v>-11.58</v>
      </c>
      <c r="W739" s="11"/>
    </row>
    <row r="740" spans="1:23" x14ac:dyDescent="0.45">
      <c r="A740" t="s">
        <v>745</v>
      </c>
      <c r="B740">
        <v>-1.51</v>
      </c>
      <c r="D740" s="9" t="str">
        <f>VartojimasGamyba!J736</f>
        <v>2023-10-01-14</v>
      </c>
      <c r="E740" s="8">
        <f>VartojimasGamyba!G736</f>
        <v>0.754</v>
      </c>
      <c r="F740" s="11"/>
      <c r="G740" s="7">
        <f t="shared" si="114"/>
        <v>7.6733333333333338</v>
      </c>
      <c r="H740" s="7">
        <v>0</v>
      </c>
      <c r="I740" s="7">
        <v>0.42222222222222222</v>
      </c>
      <c r="J740" s="7">
        <v>0</v>
      </c>
      <c r="L740" s="7">
        <f>VartojimasGamyba!H736</f>
        <v>0.374</v>
      </c>
      <c r="M740" s="15">
        <f t="shared" si="107"/>
        <v>0</v>
      </c>
      <c r="N740" s="7">
        <f t="shared" si="108"/>
        <v>0</v>
      </c>
      <c r="O740" s="7">
        <f t="shared" si="109"/>
        <v>0</v>
      </c>
      <c r="R740" s="7"/>
      <c r="S740" s="47">
        <f t="shared" si="110"/>
        <v>0</v>
      </c>
      <c r="T740" s="47">
        <f t="shared" si="111"/>
        <v>0</v>
      </c>
      <c r="U740" s="47">
        <f t="shared" si="112"/>
        <v>98.78</v>
      </c>
      <c r="V740" s="47">
        <f t="shared" si="113"/>
        <v>-13.09</v>
      </c>
      <c r="W740" s="11"/>
    </row>
    <row r="741" spans="1:23" x14ac:dyDescent="0.45">
      <c r="A741" t="s">
        <v>746</v>
      </c>
      <c r="B741">
        <v>-0.7</v>
      </c>
      <c r="D741" s="9" t="str">
        <f>VartojimasGamyba!J737</f>
        <v>2023-10-01-15</v>
      </c>
      <c r="E741" s="8">
        <f>VartojimasGamyba!G737</f>
        <v>0.63</v>
      </c>
      <c r="F741" s="11"/>
      <c r="G741" s="7">
        <f t="shared" si="114"/>
        <v>7.0488888888888894</v>
      </c>
      <c r="H741" s="7">
        <v>0</v>
      </c>
      <c r="I741" s="7">
        <v>0.62444444444444458</v>
      </c>
      <c r="J741" s="7">
        <v>0</v>
      </c>
      <c r="L741" s="7">
        <f>VartojimasGamyba!H737</f>
        <v>6.8000000000000005E-2</v>
      </c>
      <c r="M741" s="15">
        <f t="shared" si="107"/>
        <v>-1.6653345369377348E-16</v>
      </c>
      <c r="N741" s="7">
        <f t="shared" si="108"/>
        <v>-1.65850666533629E-14</v>
      </c>
      <c r="O741" s="7">
        <f t="shared" si="109"/>
        <v>-1.65850666533629E-14</v>
      </c>
      <c r="R741" s="7"/>
      <c r="S741" s="47">
        <f t="shared" si="110"/>
        <v>-1.6653345369377348E-16</v>
      </c>
      <c r="T741" s="47">
        <f t="shared" si="111"/>
        <v>0</v>
      </c>
      <c r="U741" s="47">
        <f t="shared" si="112"/>
        <v>99.59</v>
      </c>
      <c r="V741" s="47">
        <f t="shared" si="113"/>
        <v>-12.28</v>
      </c>
      <c r="W741" s="11"/>
    </row>
    <row r="742" spans="1:23" x14ac:dyDescent="0.45">
      <c r="A742" t="s">
        <v>747</v>
      </c>
      <c r="B742">
        <v>1.53</v>
      </c>
      <c r="D742" s="9" t="str">
        <f>VartojimasGamyba!J738</f>
        <v>2023-10-01-16</v>
      </c>
      <c r="E742" s="8">
        <f>VartojimasGamyba!G738</f>
        <v>0.193</v>
      </c>
      <c r="F742" s="11"/>
      <c r="G742" s="7">
        <f t="shared" si="114"/>
        <v>6.8344444444444452</v>
      </c>
      <c r="H742" s="7">
        <v>0</v>
      </c>
      <c r="I742" s="7">
        <v>0.21444444444444447</v>
      </c>
      <c r="J742" s="7">
        <v>0</v>
      </c>
      <c r="L742" s="7">
        <f>VartojimasGamyba!H738</f>
        <v>0</v>
      </c>
      <c r="M742" s="15">
        <f t="shared" si="107"/>
        <v>-2.7755575615628914E-17</v>
      </c>
      <c r="N742" s="7">
        <f t="shared" si="108"/>
        <v>-2.8260727091833362E-15</v>
      </c>
      <c r="O742" s="7">
        <f t="shared" si="109"/>
        <v>-2.8260727091833362E-15</v>
      </c>
      <c r="R742" s="7"/>
      <c r="S742" s="47">
        <f t="shared" si="110"/>
        <v>-2.7755575615628914E-17</v>
      </c>
      <c r="T742" s="47">
        <f t="shared" si="111"/>
        <v>0</v>
      </c>
      <c r="U742" s="47">
        <f t="shared" si="112"/>
        <v>101.82000000000001</v>
      </c>
      <c r="V742" s="47">
        <f t="shared" si="113"/>
        <v>-10.050000000000001</v>
      </c>
      <c r="W742" s="11"/>
    </row>
    <row r="743" spans="1:23" x14ac:dyDescent="0.45">
      <c r="A743" t="s">
        <v>748</v>
      </c>
      <c r="B743">
        <v>62.73</v>
      </c>
      <c r="D743" s="9" t="str">
        <f>VartojimasGamyba!J739</f>
        <v>2023-10-01-17</v>
      </c>
      <c r="E743" s="8">
        <f>VartojimasGamyba!G739</f>
        <v>0.30599999999999999</v>
      </c>
      <c r="F743" s="11"/>
      <c r="G743" s="7">
        <f t="shared" si="114"/>
        <v>6.4944444444444454</v>
      </c>
      <c r="H743" s="7">
        <v>0</v>
      </c>
      <c r="I743" s="7">
        <v>0.34</v>
      </c>
      <c r="J743" s="7">
        <v>0</v>
      </c>
      <c r="L743" s="7">
        <f>VartojimasGamyba!H739</f>
        <v>0</v>
      </c>
      <c r="M743" s="15">
        <f t="shared" si="107"/>
        <v>-5.5511151231257827E-17</v>
      </c>
      <c r="N743" s="7">
        <f t="shared" si="108"/>
        <v>-9.0494278737196515E-15</v>
      </c>
      <c r="O743" s="7">
        <f t="shared" si="109"/>
        <v>-9.0494278737196515E-15</v>
      </c>
      <c r="R743" s="7"/>
      <c r="S743" s="47">
        <f t="shared" si="110"/>
        <v>-5.5511151231257827E-17</v>
      </c>
      <c r="T743" s="47">
        <f t="shared" si="111"/>
        <v>0</v>
      </c>
      <c r="U743" s="47">
        <f t="shared" si="112"/>
        <v>163.02000000000001</v>
      </c>
      <c r="V743" s="47">
        <f t="shared" si="113"/>
        <v>51.15</v>
      </c>
      <c r="W743" s="11"/>
    </row>
    <row r="744" spans="1:23" x14ac:dyDescent="0.45">
      <c r="A744" t="s">
        <v>749</v>
      </c>
      <c r="B744">
        <v>99.38</v>
      </c>
      <c r="D744" s="9" t="str">
        <f>VartojimasGamyba!J740</f>
        <v>2023-10-01-18</v>
      </c>
      <c r="E744" s="8">
        <f>VartojimasGamyba!G740</f>
        <v>0.33400000000000002</v>
      </c>
      <c r="F744" s="11"/>
      <c r="G744" s="7">
        <f t="shared" si="114"/>
        <v>6.123333333333334</v>
      </c>
      <c r="H744" s="7">
        <v>0</v>
      </c>
      <c r="I744" s="7">
        <v>0.37111111111111117</v>
      </c>
      <c r="J744" s="7">
        <v>0</v>
      </c>
      <c r="L744" s="7">
        <f>VartojimasGamyba!H740</f>
        <v>0</v>
      </c>
      <c r="M744" s="15">
        <f t="shared" si="107"/>
        <v>-5.5511151231257827E-17</v>
      </c>
      <c r="N744" s="7">
        <f t="shared" si="108"/>
        <v>-1.1083911566345251E-14</v>
      </c>
      <c r="O744" s="7">
        <f t="shared" si="109"/>
        <v>-1.1083911566345251E-14</v>
      </c>
      <c r="R744" s="7"/>
      <c r="S744" s="47">
        <f t="shared" si="110"/>
        <v>-5.5511151231257827E-17</v>
      </c>
      <c r="T744" s="47">
        <f t="shared" si="111"/>
        <v>0</v>
      </c>
      <c r="U744" s="47">
        <f t="shared" si="112"/>
        <v>199.67000000000002</v>
      </c>
      <c r="V744" s="47">
        <f t="shared" si="113"/>
        <v>87.8</v>
      </c>
      <c r="W744" s="11"/>
    </row>
    <row r="745" spans="1:23" x14ac:dyDescent="0.45">
      <c r="A745" t="s">
        <v>750</v>
      </c>
      <c r="B745">
        <v>120.06</v>
      </c>
      <c r="D745" s="9" t="str">
        <f>VartojimasGamyba!J741</f>
        <v>2023-10-01-19</v>
      </c>
      <c r="E745" s="8">
        <f>VartojimasGamyba!G741</f>
        <v>0.315</v>
      </c>
      <c r="F745" s="11"/>
      <c r="G745" s="7">
        <f t="shared" si="114"/>
        <v>5.7733333333333343</v>
      </c>
      <c r="H745" s="7">
        <v>0</v>
      </c>
      <c r="I745" s="7">
        <v>0.35000000000000003</v>
      </c>
      <c r="J745" s="7">
        <v>0</v>
      </c>
      <c r="L745" s="7">
        <f>VartojimasGamyba!H741</f>
        <v>0</v>
      </c>
      <c r="M745" s="15">
        <f t="shared" si="107"/>
        <v>-5.5511151231257827E-17</v>
      </c>
      <c r="N745" s="7">
        <f t="shared" si="108"/>
        <v>-1.2231882173807663E-14</v>
      </c>
      <c r="O745" s="7">
        <f t="shared" si="109"/>
        <v>-1.2231882173807663E-14</v>
      </c>
      <c r="R745" s="7"/>
      <c r="S745" s="47">
        <f t="shared" si="110"/>
        <v>-5.5511151231257827E-17</v>
      </c>
      <c r="T745" s="47">
        <f t="shared" si="111"/>
        <v>0</v>
      </c>
      <c r="U745" s="47">
        <f t="shared" si="112"/>
        <v>220.35000000000002</v>
      </c>
      <c r="V745" s="47">
        <f t="shared" si="113"/>
        <v>108.48</v>
      </c>
      <c r="W745" s="11"/>
    </row>
    <row r="746" spans="1:23" x14ac:dyDescent="0.45">
      <c r="A746" t="s">
        <v>751</v>
      </c>
      <c r="B746">
        <v>130</v>
      </c>
      <c r="D746" s="9" t="str">
        <f>VartojimasGamyba!J742</f>
        <v>2023-10-01-20</v>
      </c>
      <c r="E746" s="8">
        <f>VartojimasGamyba!G742</f>
        <v>0.21</v>
      </c>
      <c r="F746" s="11"/>
      <c r="G746" s="7">
        <f t="shared" si="114"/>
        <v>5.5400000000000009</v>
      </c>
      <c r="H746" s="7">
        <v>0</v>
      </c>
      <c r="I746" s="7">
        <v>0.23333333333333334</v>
      </c>
      <c r="J746" s="7">
        <v>0</v>
      </c>
      <c r="L746" s="7">
        <f>VartojimasGamyba!H742</f>
        <v>0</v>
      </c>
      <c r="M746" s="15">
        <f t="shared" si="107"/>
        <v>-2.7755575615628914E-17</v>
      </c>
      <c r="N746" s="7">
        <f t="shared" si="108"/>
        <v>-6.3918315085231831E-15</v>
      </c>
      <c r="O746" s="7">
        <f t="shared" si="109"/>
        <v>-6.3918315085231831E-15</v>
      </c>
      <c r="P746" s="7" t="s">
        <v>8873</v>
      </c>
      <c r="R746" s="7"/>
      <c r="S746" s="47">
        <f t="shared" si="110"/>
        <v>-2.7755575615628914E-17</v>
      </c>
      <c r="T746" s="47">
        <f t="shared" si="111"/>
        <v>0</v>
      </c>
      <c r="U746" s="47">
        <f t="shared" si="112"/>
        <v>230.29000000000002</v>
      </c>
      <c r="V746" s="47">
        <f t="shared" si="113"/>
        <v>118.42</v>
      </c>
      <c r="W746" s="11"/>
    </row>
    <row r="747" spans="1:23" x14ac:dyDescent="0.45">
      <c r="A747" t="s">
        <v>752</v>
      </c>
      <c r="B747">
        <v>130</v>
      </c>
      <c r="D747" s="9" t="str">
        <f>VartojimasGamyba!J743</f>
        <v>2023-10-01-21</v>
      </c>
      <c r="E747" s="8">
        <f>VartojimasGamyba!G743</f>
        <v>0.19800000000000001</v>
      </c>
      <c r="F747" s="11"/>
      <c r="G747" s="7">
        <f t="shared" si="114"/>
        <v>5.3200000000000012</v>
      </c>
      <c r="H747" s="7">
        <v>0</v>
      </c>
      <c r="I747" s="7">
        <v>0.22000000000000003</v>
      </c>
      <c r="J747" s="7">
        <v>0</v>
      </c>
      <c r="L747" s="7">
        <f>VartojimasGamyba!H743</f>
        <v>0</v>
      </c>
      <c r="M747" s="15">
        <f t="shared" si="107"/>
        <v>-2.7755575615628914E-17</v>
      </c>
      <c r="N747" s="7">
        <f t="shared" si="108"/>
        <v>-6.3918315085231831E-15</v>
      </c>
      <c r="O747" s="7">
        <f t="shared" si="109"/>
        <v>-6.3918315085231831E-15</v>
      </c>
      <c r="P747" s="7">
        <f>SUM(N726:N749)</f>
        <v>-215.05324222222234</v>
      </c>
      <c r="R747" s="7"/>
      <c r="S747" s="47">
        <f t="shared" si="110"/>
        <v>-2.7755575615628914E-17</v>
      </c>
      <c r="T747" s="47">
        <f t="shared" si="111"/>
        <v>0</v>
      </c>
      <c r="U747" s="47">
        <f t="shared" si="112"/>
        <v>230.29000000000002</v>
      </c>
      <c r="V747" s="47">
        <f t="shared" si="113"/>
        <v>118.42</v>
      </c>
      <c r="W747" s="11"/>
    </row>
    <row r="748" spans="1:23" x14ac:dyDescent="0.45">
      <c r="A748" t="s">
        <v>753</v>
      </c>
      <c r="B748">
        <v>115.16</v>
      </c>
      <c r="D748" s="9" t="str">
        <f>VartojimasGamyba!J744</f>
        <v>2023-10-01-22</v>
      </c>
      <c r="E748" s="8">
        <f>VartojimasGamyba!G744</f>
        <v>7.2999999999999995E-2</v>
      </c>
      <c r="F748" s="11"/>
      <c r="G748" s="7">
        <f t="shared" si="114"/>
        <v>5.2388888888888898</v>
      </c>
      <c r="H748" s="7">
        <v>0</v>
      </c>
      <c r="I748" s="7">
        <v>8.1111111111111106E-2</v>
      </c>
      <c r="J748" s="7">
        <v>0</v>
      </c>
      <c r="L748" s="7">
        <f>VartojimasGamyba!H744</f>
        <v>0</v>
      </c>
      <c r="M748" s="15">
        <f t="shared" si="107"/>
        <v>0</v>
      </c>
      <c r="N748" s="7">
        <f t="shared" si="108"/>
        <v>0</v>
      </c>
      <c r="O748" s="7">
        <f t="shared" si="109"/>
        <v>0</v>
      </c>
      <c r="P748" s="7" t="s">
        <v>8872</v>
      </c>
      <c r="R748" s="7"/>
      <c r="S748" s="47">
        <f t="shared" si="110"/>
        <v>0</v>
      </c>
      <c r="T748" s="47">
        <f t="shared" si="111"/>
        <v>0</v>
      </c>
      <c r="U748" s="47">
        <f t="shared" si="112"/>
        <v>215.45</v>
      </c>
      <c r="V748" s="47">
        <f t="shared" si="113"/>
        <v>103.58</v>
      </c>
      <c r="W748" s="11"/>
    </row>
    <row r="749" spans="1:23" x14ac:dyDescent="0.45">
      <c r="A749" t="s">
        <v>754</v>
      </c>
      <c r="B749">
        <v>106.62</v>
      </c>
      <c r="D749" s="9" t="str">
        <f>VartojimasGamyba!J745</f>
        <v>2023-10-01-23</v>
      </c>
      <c r="E749" s="8">
        <f>VartojimasGamyba!G745</f>
        <v>0.215</v>
      </c>
      <c r="F749" s="11"/>
      <c r="G749" s="7">
        <f t="shared" si="114"/>
        <v>5.0000000000000009</v>
      </c>
      <c r="H749" s="7">
        <v>0</v>
      </c>
      <c r="I749" s="7">
        <v>0.2388888888888889</v>
      </c>
      <c r="J749" s="7">
        <v>0</v>
      </c>
      <c r="L749" s="7">
        <f>VartojimasGamyba!H745</f>
        <v>0</v>
      </c>
      <c r="M749" s="15">
        <f t="shared" si="107"/>
        <v>-2.7755575615628914E-17</v>
      </c>
      <c r="N749" s="7">
        <f t="shared" si="108"/>
        <v>-5.7429061506297792E-15</v>
      </c>
      <c r="O749" s="7">
        <f t="shared" si="109"/>
        <v>-5.7429061506297792E-15</v>
      </c>
      <c r="P749" s="7">
        <f>SUM(O726:O749)</f>
        <v>-7.865375017956922E-14</v>
      </c>
      <c r="Q749" s="7">
        <f>SUMPRODUCT(B726:B749,E726:E749)+SUM(E726:E749)*$Z$21-SUMPRODUCT(B726:B749,L726:L749)+SUM(L726:L749)*ABS($Z$20)</f>
        <v>342.07492000000025</v>
      </c>
      <c r="R749" s="7"/>
      <c r="S749" s="47">
        <f t="shared" si="110"/>
        <v>-2.7755575615628914E-17</v>
      </c>
      <c r="T749" s="47">
        <f t="shared" si="111"/>
        <v>0</v>
      </c>
      <c r="U749" s="47">
        <f t="shared" si="112"/>
        <v>206.91000000000003</v>
      </c>
      <c r="V749" s="47">
        <f t="shared" si="113"/>
        <v>95.04</v>
      </c>
      <c r="W749" s="11">
        <f>IF(P749&lt;&gt;Q749,1,0)</f>
        <v>1</v>
      </c>
    </row>
    <row r="750" spans="1:23" x14ac:dyDescent="0.45">
      <c r="A750" t="s">
        <v>755</v>
      </c>
      <c r="B750">
        <v>99.97</v>
      </c>
      <c r="D750" s="1" t="str">
        <f>VartojimasGamyba!J746</f>
        <v>2023-10-02-00</v>
      </c>
      <c r="E750" s="7">
        <f>VartojimasGamyba!G746</f>
        <v>0.13400000000000001</v>
      </c>
      <c r="F750" s="11"/>
      <c r="G750" s="12">
        <f>G749+H750-I750</f>
        <v>4.8511111111111109</v>
      </c>
      <c r="H750" s="12">
        <v>0</v>
      </c>
      <c r="I750" s="12">
        <v>0.14888888888888979</v>
      </c>
      <c r="J750" s="12">
        <v>0</v>
      </c>
      <c r="K750" s="12"/>
      <c r="L750" s="12">
        <f>VartojimasGamyba!H746</f>
        <v>0</v>
      </c>
      <c r="M750" s="19">
        <f t="shared" si="107"/>
        <v>-8.0491169285323849E-16</v>
      </c>
      <c r="N750" s="7">
        <f t="shared" si="108"/>
        <v>-1.6119161561078954E-13</v>
      </c>
      <c r="O750" s="7">
        <f t="shared" si="109"/>
        <v>-1.6119161561078954E-13</v>
      </c>
      <c r="R750" s="20" t="s">
        <v>8783</v>
      </c>
      <c r="S750" s="47">
        <f t="shared" si="110"/>
        <v>-8.0491169285323849E-16</v>
      </c>
      <c r="T750" s="47">
        <f t="shared" si="111"/>
        <v>0</v>
      </c>
      <c r="U750" s="47">
        <f t="shared" si="112"/>
        <v>200.26</v>
      </c>
      <c r="V750" s="47">
        <f t="shared" si="113"/>
        <v>88.39</v>
      </c>
      <c r="W750" s="11"/>
    </row>
    <row r="751" spans="1:23" x14ac:dyDescent="0.45">
      <c r="A751" t="s">
        <v>756</v>
      </c>
      <c r="B751">
        <v>94.9</v>
      </c>
      <c r="D751" s="1" t="str">
        <f>VartojimasGamyba!J747</f>
        <v>2023-10-02-01</v>
      </c>
      <c r="E751" s="7">
        <f>VartojimasGamyba!G747</f>
        <v>8.5000000000000006E-2</v>
      </c>
      <c r="F751" s="11"/>
      <c r="G751" s="12">
        <f t="shared" ref="G751:G773" si="115">G750+H751-I751</f>
        <v>4.7566666666666668</v>
      </c>
      <c r="H751" s="12">
        <v>0</v>
      </c>
      <c r="I751" s="12">
        <v>9.4444444444444414E-2</v>
      </c>
      <c r="J751" s="12">
        <v>0</v>
      </c>
      <c r="K751" s="12"/>
      <c r="L751" s="12">
        <f>VartojimasGamyba!H747</f>
        <v>0</v>
      </c>
      <c r="M751" s="19">
        <f t="shared" si="107"/>
        <v>2.7755575615628914E-17</v>
      </c>
      <c r="N751" s="7">
        <f t="shared" si="108"/>
        <v>5.4176108044146076E-15</v>
      </c>
      <c r="O751" s="7">
        <f t="shared" si="109"/>
        <v>5.4176108044146076E-15</v>
      </c>
      <c r="R751" s="7"/>
      <c r="S751" s="47">
        <f t="shared" si="110"/>
        <v>2.7755575615628914E-17</v>
      </c>
      <c r="T751" s="47">
        <f t="shared" si="111"/>
        <v>0</v>
      </c>
      <c r="U751" s="47">
        <f t="shared" si="112"/>
        <v>195.19</v>
      </c>
      <c r="V751" s="47">
        <f t="shared" si="113"/>
        <v>83.320000000000007</v>
      </c>
      <c r="W751" s="11"/>
    </row>
    <row r="752" spans="1:23" x14ac:dyDescent="0.45">
      <c r="A752" t="s">
        <v>757</v>
      </c>
      <c r="B752">
        <v>93.17</v>
      </c>
      <c r="D752" s="1" t="str">
        <f>VartojimasGamyba!J748</f>
        <v>2023-10-02-02</v>
      </c>
      <c r="E752" s="7">
        <f>VartojimasGamyba!G748</f>
        <v>0.16800000000000001</v>
      </c>
      <c r="F752" s="11"/>
      <c r="G752" s="12">
        <f t="shared" si="115"/>
        <v>4.57</v>
      </c>
      <c r="H752" s="12">
        <v>0</v>
      </c>
      <c r="I752" s="12">
        <v>0.18666666666666665</v>
      </c>
      <c r="J752" s="12">
        <v>0</v>
      </c>
      <c r="K752" s="12"/>
      <c r="L752" s="12">
        <f>VartojimasGamyba!H748</f>
        <v>0</v>
      </c>
      <c r="M752" s="19">
        <f t="shared" si="107"/>
        <v>2.7755575615628914E-17</v>
      </c>
      <c r="N752" s="7">
        <f t="shared" si="108"/>
        <v>5.3695936585995698E-15</v>
      </c>
      <c r="O752" s="7">
        <f t="shared" si="109"/>
        <v>5.3695936585995698E-15</v>
      </c>
      <c r="R752" s="7"/>
      <c r="S752" s="47">
        <f t="shared" si="110"/>
        <v>2.7755575615628914E-17</v>
      </c>
      <c r="T752" s="47">
        <f t="shared" si="111"/>
        <v>0</v>
      </c>
      <c r="U752" s="47">
        <f t="shared" si="112"/>
        <v>193.46</v>
      </c>
      <c r="V752" s="47">
        <f t="shared" si="113"/>
        <v>81.59</v>
      </c>
      <c r="W752" s="11"/>
    </row>
    <row r="753" spans="1:23" x14ac:dyDescent="0.45">
      <c r="A753" t="s">
        <v>758</v>
      </c>
      <c r="B753">
        <v>93.4</v>
      </c>
      <c r="D753" s="1" t="str">
        <f>VartojimasGamyba!J749</f>
        <v>2023-10-02-03</v>
      </c>
      <c r="E753" s="7">
        <f>VartojimasGamyba!G749</f>
        <v>0.14599999999999999</v>
      </c>
      <c r="F753" s="11"/>
      <c r="G753" s="12">
        <f t="shared" si="115"/>
        <v>4.4077777777777785</v>
      </c>
      <c r="H753" s="12">
        <v>0</v>
      </c>
      <c r="I753" s="12">
        <v>0.16222222222222221</v>
      </c>
      <c r="J753" s="12">
        <v>0</v>
      </c>
      <c r="K753" s="12"/>
      <c r="L753" s="12">
        <f>VartojimasGamyba!H749</f>
        <v>0</v>
      </c>
      <c r="M753" s="19">
        <f t="shared" si="107"/>
        <v>0</v>
      </c>
      <c r="N753" s="7">
        <f t="shared" si="108"/>
        <v>0</v>
      </c>
      <c r="O753" s="7">
        <f t="shared" si="109"/>
        <v>0</v>
      </c>
      <c r="R753" s="7"/>
      <c r="S753" s="47">
        <f t="shared" si="110"/>
        <v>0</v>
      </c>
      <c r="T753" s="47">
        <f t="shared" si="111"/>
        <v>0</v>
      </c>
      <c r="U753" s="47">
        <f t="shared" si="112"/>
        <v>193.69</v>
      </c>
      <c r="V753" s="47">
        <f t="shared" si="113"/>
        <v>81.820000000000007</v>
      </c>
      <c r="W753" s="11"/>
    </row>
    <row r="754" spans="1:23" x14ac:dyDescent="0.45">
      <c r="A754" t="s">
        <v>759</v>
      </c>
      <c r="B754">
        <v>92.02</v>
      </c>
      <c r="D754" s="1" t="str">
        <f>VartojimasGamyba!J750</f>
        <v>2023-10-02-04</v>
      </c>
      <c r="E754" s="7">
        <f>VartojimasGamyba!G750</f>
        <v>0.224</v>
      </c>
      <c r="F754" s="11"/>
      <c r="G754" s="12">
        <f t="shared" si="115"/>
        <v>4.2238888888888892</v>
      </c>
      <c r="H754" s="12">
        <v>0</v>
      </c>
      <c r="I754" s="12">
        <v>0.18388888888888927</v>
      </c>
      <c r="J754" s="12">
        <v>0</v>
      </c>
      <c r="K754" s="12"/>
      <c r="L754" s="12">
        <f>VartojimasGamyba!H750</f>
        <v>0</v>
      </c>
      <c r="M754" s="19">
        <f t="shared" si="107"/>
        <v>5.8499999999999663E-2</v>
      </c>
      <c r="N754" s="7">
        <f t="shared" si="108"/>
        <v>11.250134999999936</v>
      </c>
      <c r="O754" s="7">
        <f t="shared" si="109"/>
        <v>11.250134999999936</v>
      </c>
      <c r="R754" s="7"/>
      <c r="S754" s="47">
        <f t="shared" si="110"/>
        <v>5.8499999999999663E-2</v>
      </c>
      <c r="T754" s="47">
        <f t="shared" si="111"/>
        <v>0</v>
      </c>
      <c r="U754" s="47">
        <f t="shared" si="112"/>
        <v>192.31</v>
      </c>
      <c r="V754" s="47">
        <f t="shared" si="113"/>
        <v>80.44</v>
      </c>
      <c r="W754" s="11"/>
    </row>
    <row r="755" spans="1:23" x14ac:dyDescent="0.45">
      <c r="A755" t="s">
        <v>760</v>
      </c>
      <c r="B755">
        <v>95.68</v>
      </c>
      <c r="D755" s="1" t="str">
        <f>VartojimasGamyba!J751</f>
        <v>2023-10-02-05</v>
      </c>
      <c r="E755" s="7">
        <f>VartojimasGamyba!G751</f>
        <v>5.5E-2</v>
      </c>
      <c r="F755" s="11"/>
      <c r="G755" s="12">
        <f t="shared" si="115"/>
        <v>4.2978888888888891</v>
      </c>
      <c r="H755" s="12">
        <v>7.400000000000001E-2</v>
      </c>
      <c r="I755" s="12">
        <v>0</v>
      </c>
      <c r="J755" s="12">
        <v>0</v>
      </c>
      <c r="K755" s="12"/>
      <c r="L755" s="12">
        <f>VartojimasGamyba!H751</f>
        <v>0.129</v>
      </c>
      <c r="M755" s="19">
        <f t="shared" si="107"/>
        <v>0</v>
      </c>
      <c r="N755" s="7">
        <f t="shared" si="108"/>
        <v>0</v>
      </c>
      <c r="O755" s="7">
        <f t="shared" si="109"/>
        <v>0</v>
      </c>
      <c r="R755" s="7"/>
      <c r="S755" s="47">
        <f t="shared" si="110"/>
        <v>7.400000000000001E-2</v>
      </c>
      <c r="T755" s="47">
        <f t="shared" si="111"/>
        <v>7.400000000000001E-2</v>
      </c>
      <c r="U755" s="47">
        <f t="shared" si="112"/>
        <v>195.97000000000003</v>
      </c>
      <c r="V755" s="47">
        <f t="shared" si="113"/>
        <v>84.100000000000009</v>
      </c>
      <c r="W755" s="11"/>
    </row>
    <row r="756" spans="1:23" x14ac:dyDescent="0.45">
      <c r="A756" t="s">
        <v>761</v>
      </c>
      <c r="B756">
        <v>99.33</v>
      </c>
      <c r="D756" s="1" t="str">
        <f>VartojimasGamyba!J752</f>
        <v>2023-10-02-06</v>
      </c>
      <c r="E756" s="7">
        <f>VartojimasGamyba!G752</f>
        <v>0</v>
      </c>
      <c r="F756" s="11"/>
      <c r="G756" s="12">
        <f t="shared" si="115"/>
        <v>5.0128888888888889</v>
      </c>
      <c r="H756" s="12">
        <v>0.71499999999999986</v>
      </c>
      <c r="I756" s="12">
        <v>0</v>
      </c>
      <c r="J756" s="12">
        <v>0</v>
      </c>
      <c r="K756" s="12"/>
      <c r="L756" s="12">
        <f>VartojimasGamyba!H752</f>
        <v>0.71499999999999997</v>
      </c>
      <c r="M756" s="19">
        <f t="shared" si="107"/>
        <v>0</v>
      </c>
      <c r="N756" s="7">
        <f t="shared" si="108"/>
        <v>0</v>
      </c>
      <c r="O756" s="7">
        <f t="shared" si="109"/>
        <v>0</v>
      </c>
      <c r="R756" s="7"/>
      <c r="S756" s="47">
        <f t="shared" si="110"/>
        <v>0.71499999999999997</v>
      </c>
      <c r="T756" s="47">
        <f t="shared" si="111"/>
        <v>0.71499999999999997</v>
      </c>
      <c r="U756" s="47">
        <f t="shared" si="112"/>
        <v>199.62</v>
      </c>
      <c r="V756" s="47">
        <f t="shared" si="113"/>
        <v>87.75</v>
      </c>
      <c r="W756" s="11"/>
    </row>
    <row r="757" spans="1:23" x14ac:dyDescent="0.45">
      <c r="A757" t="s">
        <v>762</v>
      </c>
      <c r="B757">
        <v>140.07</v>
      </c>
      <c r="D757" s="1" t="str">
        <f>VartojimasGamyba!J753</f>
        <v>2023-10-02-07</v>
      </c>
      <c r="E757" s="7">
        <f>VartojimasGamyba!G753</f>
        <v>0</v>
      </c>
      <c r="F757" s="11"/>
      <c r="G757" s="12">
        <f t="shared" si="115"/>
        <v>6.3898888888888887</v>
      </c>
      <c r="H757" s="12">
        <v>1.3770000000000002</v>
      </c>
      <c r="I757" s="12">
        <v>0</v>
      </c>
      <c r="J757" s="12">
        <v>0</v>
      </c>
      <c r="K757" s="12"/>
      <c r="L757" s="12">
        <f>VartojimasGamyba!H753</f>
        <v>1.377</v>
      </c>
      <c r="M757" s="19">
        <f t="shared" si="107"/>
        <v>0</v>
      </c>
      <c r="N757" s="7">
        <f t="shared" si="108"/>
        <v>0</v>
      </c>
      <c r="O757" s="7">
        <f t="shared" si="109"/>
        <v>0</v>
      </c>
      <c r="R757" s="7"/>
      <c r="S757" s="47">
        <f t="shared" si="110"/>
        <v>1.377</v>
      </c>
      <c r="T757" s="47">
        <f t="shared" si="111"/>
        <v>1.377</v>
      </c>
      <c r="U757" s="47">
        <f t="shared" si="112"/>
        <v>240.36</v>
      </c>
      <c r="V757" s="47">
        <f t="shared" si="113"/>
        <v>128.48999999999998</v>
      </c>
      <c r="W757" s="11"/>
    </row>
    <row r="758" spans="1:23" x14ac:dyDescent="0.45">
      <c r="A758" t="s">
        <v>763</v>
      </c>
      <c r="B758">
        <v>206.42</v>
      </c>
      <c r="D758" s="1" t="str">
        <f>VartojimasGamyba!J754</f>
        <v>2023-10-02-08</v>
      </c>
      <c r="E758" s="7">
        <f>VartojimasGamyba!G754</f>
        <v>0</v>
      </c>
      <c r="F758" s="11"/>
      <c r="G758" s="12">
        <f t="shared" si="115"/>
        <v>6.3898888888888887</v>
      </c>
      <c r="H758" s="12">
        <v>0</v>
      </c>
      <c r="I758" s="12">
        <v>0</v>
      </c>
      <c r="J758" s="12">
        <v>1.081</v>
      </c>
      <c r="K758" s="12"/>
      <c r="L758" s="12">
        <f>VartojimasGamyba!H754</f>
        <v>1.081</v>
      </c>
      <c r="M758" s="19">
        <f t="shared" si="107"/>
        <v>0</v>
      </c>
      <c r="N758" s="7">
        <f t="shared" si="108"/>
        <v>-210.62203999999997</v>
      </c>
      <c r="O758" s="7">
        <f t="shared" si="109"/>
        <v>0</v>
      </c>
      <c r="R758" s="7"/>
      <c r="S758" s="47">
        <f t="shared" si="110"/>
        <v>1.081</v>
      </c>
      <c r="T758" s="47">
        <f t="shared" si="111"/>
        <v>1.081</v>
      </c>
      <c r="U758" s="47">
        <f t="shared" si="112"/>
        <v>306.70999999999998</v>
      </c>
      <c r="V758" s="47">
        <f t="shared" si="113"/>
        <v>194.83999999999997</v>
      </c>
      <c r="W758" s="11"/>
    </row>
    <row r="759" spans="1:23" x14ac:dyDescent="0.45">
      <c r="A759" t="s">
        <v>764</v>
      </c>
      <c r="B759">
        <v>329.91</v>
      </c>
      <c r="D759" s="1" t="str">
        <f>VartojimasGamyba!J755</f>
        <v>2023-10-02-09</v>
      </c>
      <c r="E759" s="7">
        <f>VartojimasGamyba!G755</f>
        <v>0</v>
      </c>
      <c r="F759" s="11"/>
      <c r="G759" s="12">
        <f t="shared" si="115"/>
        <v>6.3898888888888887</v>
      </c>
      <c r="H759" s="12">
        <v>0</v>
      </c>
      <c r="I759" s="12">
        <v>0</v>
      </c>
      <c r="J759" s="12">
        <v>0.51400000000000001</v>
      </c>
      <c r="K759" s="12"/>
      <c r="L759" s="12">
        <f>VartojimasGamyba!H755</f>
        <v>0.51400000000000001</v>
      </c>
      <c r="M759" s="19">
        <f t="shared" si="107"/>
        <v>0</v>
      </c>
      <c r="N759" s="7">
        <f t="shared" si="108"/>
        <v>-163.62162000000004</v>
      </c>
      <c r="O759" s="7">
        <f t="shared" si="109"/>
        <v>0</v>
      </c>
      <c r="R759" s="7"/>
      <c r="S759" s="47">
        <f t="shared" si="110"/>
        <v>0.51400000000000001</v>
      </c>
      <c r="T759" s="47">
        <f t="shared" si="111"/>
        <v>0.51400000000000001</v>
      </c>
      <c r="U759" s="47">
        <f t="shared" si="112"/>
        <v>430.20000000000005</v>
      </c>
      <c r="V759" s="47">
        <f t="shared" si="113"/>
        <v>318.33000000000004</v>
      </c>
      <c r="W759" s="11"/>
    </row>
    <row r="760" spans="1:23" x14ac:dyDescent="0.45">
      <c r="A760" t="s">
        <v>765</v>
      </c>
      <c r="B760">
        <v>200.08</v>
      </c>
      <c r="D760" s="1" t="str">
        <f>VartojimasGamyba!J756</f>
        <v>2023-10-02-10</v>
      </c>
      <c r="E760" s="7">
        <f>VartojimasGamyba!G756</f>
        <v>0.78300000000000003</v>
      </c>
      <c r="F760" s="11"/>
      <c r="G760" s="12">
        <f t="shared" si="115"/>
        <v>5.8054444444444444</v>
      </c>
      <c r="H760" s="12">
        <v>0</v>
      </c>
      <c r="I760" s="12">
        <v>0.58444444444444454</v>
      </c>
      <c r="J760" s="12">
        <v>0</v>
      </c>
      <c r="K760" s="12"/>
      <c r="L760" s="12">
        <f>VartojimasGamyba!H756</f>
        <v>0.25700000000000001</v>
      </c>
      <c r="M760" s="19">
        <f t="shared" si="107"/>
        <v>0</v>
      </c>
      <c r="N760" s="7">
        <f t="shared" si="108"/>
        <v>0</v>
      </c>
      <c r="O760" s="7">
        <f t="shared" si="109"/>
        <v>0</v>
      </c>
      <c r="R760" s="7"/>
      <c r="S760" s="47">
        <f t="shared" si="110"/>
        <v>0</v>
      </c>
      <c r="T760" s="47">
        <f t="shared" si="111"/>
        <v>0</v>
      </c>
      <c r="U760" s="47">
        <f t="shared" si="112"/>
        <v>300.37</v>
      </c>
      <c r="V760" s="47">
        <f t="shared" si="113"/>
        <v>188.5</v>
      </c>
      <c r="W760" s="11"/>
    </row>
    <row r="761" spans="1:23" x14ac:dyDescent="0.45">
      <c r="A761" t="s">
        <v>766</v>
      </c>
      <c r="B761">
        <v>180.09</v>
      </c>
      <c r="D761" s="1" t="str">
        <f>VartojimasGamyba!J757</f>
        <v>2023-10-02-11</v>
      </c>
      <c r="E761" s="7">
        <f>VartojimasGamyba!G757</f>
        <v>5.5E-2</v>
      </c>
      <c r="F761" s="11"/>
      <c r="G761" s="12">
        <f t="shared" si="115"/>
        <v>6.2454444444444448</v>
      </c>
      <c r="H761" s="12">
        <v>0.44</v>
      </c>
      <c r="I761" s="12">
        <v>0</v>
      </c>
      <c r="J761" s="12">
        <v>0</v>
      </c>
      <c r="K761" s="12"/>
      <c r="L761" s="12">
        <f>VartojimasGamyba!H757</f>
        <v>0.495</v>
      </c>
      <c r="M761" s="19">
        <f t="shared" si="107"/>
        <v>0</v>
      </c>
      <c r="N761" s="7">
        <f t="shared" si="108"/>
        <v>0</v>
      </c>
      <c r="O761" s="7">
        <f t="shared" si="109"/>
        <v>0</v>
      </c>
      <c r="R761" s="7"/>
      <c r="S761" s="47">
        <f t="shared" si="110"/>
        <v>0.44</v>
      </c>
      <c r="T761" s="47">
        <f t="shared" si="111"/>
        <v>0.44</v>
      </c>
      <c r="U761" s="47">
        <f t="shared" si="112"/>
        <v>280.38</v>
      </c>
      <c r="V761" s="47">
        <f t="shared" si="113"/>
        <v>168.51</v>
      </c>
      <c r="W761" s="11"/>
    </row>
    <row r="762" spans="1:23" x14ac:dyDescent="0.45">
      <c r="A762" t="s">
        <v>767</v>
      </c>
      <c r="B762">
        <v>140.02000000000001</v>
      </c>
      <c r="D762" s="1" t="str">
        <f>VartojimasGamyba!J758</f>
        <v>2023-10-02-12</v>
      </c>
      <c r="E762" s="7">
        <f>VartojimasGamyba!G758</f>
        <v>0</v>
      </c>
      <c r="F762" s="11"/>
      <c r="G762" s="12">
        <f t="shared" si="115"/>
        <v>6.7574444444444453</v>
      </c>
      <c r="H762" s="12">
        <v>0.51200000000000001</v>
      </c>
      <c r="I762" s="12">
        <v>0</v>
      </c>
      <c r="J762" s="12">
        <v>0</v>
      </c>
      <c r="K762" s="12"/>
      <c r="L762" s="12">
        <f>VartojimasGamyba!H758</f>
        <v>0.51200000000000001</v>
      </c>
      <c r="M762" s="19">
        <f t="shared" si="107"/>
        <v>0</v>
      </c>
      <c r="N762" s="7">
        <f t="shared" si="108"/>
        <v>0</v>
      </c>
      <c r="O762" s="7">
        <f t="shared" si="109"/>
        <v>0</v>
      </c>
      <c r="R762" s="7"/>
      <c r="S762" s="47">
        <f t="shared" si="110"/>
        <v>0.51200000000000001</v>
      </c>
      <c r="T762" s="47">
        <f t="shared" si="111"/>
        <v>0.51200000000000001</v>
      </c>
      <c r="U762" s="47">
        <f t="shared" si="112"/>
        <v>240.31</v>
      </c>
      <c r="V762" s="47">
        <f t="shared" si="113"/>
        <v>128.44</v>
      </c>
      <c r="W762" s="11"/>
    </row>
    <row r="763" spans="1:23" x14ac:dyDescent="0.45">
      <c r="A763" t="s">
        <v>768</v>
      </c>
      <c r="B763">
        <v>140.02000000000001</v>
      </c>
      <c r="D763" s="1" t="str">
        <f>VartojimasGamyba!J759</f>
        <v>2023-10-02-13</v>
      </c>
      <c r="E763" s="7">
        <f>VartojimasGamyba!G759</f>
        <v>2.8000000000000001E-2</v>
      </c>
      <c r="F763" s="11"/>
      <c r="G763" s="12">
        <f t="shared" si="115"/>
        <v>7.0924444444444452</v>
      </c>
      <c r="H763" s="12">
        <v>0.33499999999999996</v>
      </c>
      <c r="I763" s="12">
        <v>0</v>
      </c>
      <c r="J763" s="12">
        <v>0</v>
      </c>
      <c r="K763" s="12"/>
      <c r="L763" s="12">
        <f>VartojimasGamyba!H759</f>
        <v>0.36299999999999999</v>
      </c>
      <c r="M763" s="19">
        <f t="shared" si="107"/>
        <v>0</v>
      </c>
      <c r="N763" s="7">
        <f t="shared" si="108"/>
        <v>0</v>
      </c>
      <c r="O763" s="7">
        <f t="shared" si="109"/>
        <v>0</v>
      </c>
      <c r="R763" s="7"/>
      <c r="S763" s="47">
        <f t="shared" si="110"/>
        <v>0.33499999999999996</v>
      </c>
      <c r="T763" s="47">
        <f t="shared" si="111"/>
        <v>0.33499999999999996</v>
      </c>
      <c r="U763" s="47">
        <f t="shared" si="112"/>
        <v>240.31</v>
      </c>
      <c r="V763" s="47">
        <f t="shared" si="113"/>
        <v>128.44</v>
      </c>
      <c r="W763" s="11"/>
    </row>
    <row r="764" spans="1:23" x14ac:dyDescent="0.45">
      <c r="A764" t="s">
        <v>769</v>
      </c>
      <c r="B764">
        <v>131.82</v>
      </c>
      <c r="D764" s="1" t="str">
        <f>VartojimasGamyba!J760</f>
        <v>2023-10-02-14</v>
      </c>
      <c r="E764" s="7">
        <f>VartojimasGamyba!G760</f>
        <v>0.11899999999999999</v>
      </c>
      <c r="F764" s="11"/>
      <c r="G764" s="12">
        <f t="shared" si="115"/>
        <v>7.1244444444444452</v>
      </c>
      <c r="H764" s="12">
        <v>3.2000000000000001E-2</v>
      </c>
      <c r="I764" s="12">
        <v>0</v>
      </c>
      <c r="J764" s="12">
        <v>0</v>
      </c>
      <c r="K764" s="12"/>
      <c r="L764" s="12">
        <f>VartojimasGamyba!H760</f>
        <v>0.151</v>
      </c>
      <c r="M764" s="19">
        <f t="shared" si="107"/>
        <v>0</v>
      </c>
      <c r="N764" s="7">
        <f t="shared" si="108"/>
        <v>0</v>
      </c>
      <c r="O764" s="7">
        <f t="shared" si="109"/>
        <v>0</v>
      </c>
      <c r="R764" s="7"/>
      <c r="S764" s="47">
        <f t="shared" si="110"/>
        <v>3.2000000000000001E-2</v>
      </c>
      <c r="T764" s="47">
        <f t="shared" si="111"/>
        <v>3.2000000000000001E-2</v>
      </c>
      <c r="U764" s="47">
        <f t="shared" si="112"/>
        <v>232.11</v>
      </c>
      <c r="V764" s="47">
        <f t="shared" si="113"/>
        <v>120.24</v>
      </c>
      <c r="W764" s="11"/>
    </row>
    <row r="765" spans="1:23" x14ac:dyDescent="0.45">
      <c r="A765" t="s">
        <v>770</v>
      </c>
      <c r="B765">
        <v>139.97999999999999</v>
      </c>
      <c r="D765" s="1" t="str">
        <f>VartojimasGamyba!J761</f>
        <v>2023-10-02-15</v>
      </c>
      <c r="E765" s="7">
        <f>VartojimasGamyba!G761</f>
        <v>0.35599999999999998</v>
      </c>
      <c r="F765" s="11"/>
      <c r="G765" s="12">
        <f t="shared" si="115"/>
        <v>6.7388888888888898</v>
      </c>
      <c r="H765" s="12">
        <v>0</v>
      </c>
      <c r="I765" s="12">
        <v>0.38555555555555548</v>
      </c>
      <c r="J765" s="12">
        <v>0</v>
      </c>
      <c r="K765" s="12"/>
      <c r="L765" s="12">
        <f>VartojimasGamyba!H761</f>
        <v>8.9999999999999993E-3</v>
      </c>
      <c r="M765" s="19">
        <f t="shared" si="107"/>
        <v>6.4184768611141862E-17</v>
      </c>
      <c r="N765" s="7">
        <f t="shared" si="108"/>
        <v>1.5421674354199055E-14</v>
      </c>
      <c r="O765" s="7">
        <f t="shared" si="109"/>
        <v>1.5421674354199055E-14</v>
      </c>
      <c r="R765" s="7"/>
      <c r="S765" s="47">
        <f t="shared" si="110"/>
        <v>6.4184768611141862E-17</v>
      </c>
      <c r="T765" s="47">
        <f t="shared" si="111"/>
        <v>0</v>
      </c>
      <c r="U765" s="47">
        <f t="shared" si="112"/>
        <v>240.26999999999998</v>
      </c>
      <c r="V765" s="47">
        <f t="shared" si="113"/>
        <v>128.39999999999998</v>
      </c>
      <c r="W765" s="11"/>
    </row>
    <row r="766" spans="1:23" x14ac:dyDescent="0.45">
      <c r="A766" t="s">
        <v>771</v>
      </c>
      <c r="B766">
        <v>140.08000000000001</v>
      </c>
      <c r="D766" s="1" t="str">
        <f>VartojimasGamyba!J762</f>
        <v>2023-10-02-16</v>
      </c>
      <c r="E766" s="7">
        <f>VartojimasGamyba!G762</f>
        <v>0.23899999999999999</v>
      </c>
      <c r="F766" s="11"/>
      <c r="G766" s="12">
        <f t="shared" si="115"/>
        <v>6.4733333333333345</v>
      </c>
      <c r="H766" s="12">
        <v>0</v>
      </c>
      <c r="I766" s="12">
        <v>0.26555555555555554</v>
      </c>
      <c r="J766" s="12">
        <v>0</v>
      </c>
      <c r="K766" s="12"/>
      <c r="L766" s="12">
        <f>VartojimasGamyba!H762</f>
        <v>0</v>
      </c>
      <c r="M766" s="19">
        <f t="shared" si="107"/>
        <v>0</v>
      </c>
      <c r="N766" s="7">
        <f t="shared" si="108"/>
        <v>0</v>
      </c>
      <c r="O766" s="7">
        <f t="shared" si="109"/>
        <v>0</v>
      </c>
      <c r="R766" s="7"/>
      <c r="S766" s="47">
        <f t="shared" si="110"/>
        <v>0</v>
      </c>
      <c r="T766" s="47">
        <f t="shared" si="111"/>
        <v>0</v>
      </c>
      <c r="U766" s="47">
        <f t="shared" si="112"/>
        <v>240.37</v>
      </c>
      <c r="V766" s="47">
        <f t="shared" si="113"/>
        <v>128.5</v>
      </c>
      <c r="W766" s="11"/>
    </row>
    <row r="767" spans="1:23" x14ac:dyDescent="0.45">
      <c r="A767" t="s">
        <v>772</v>
      </c>
      <c r="B767">
        <v>180.08</v>
      </c>
      <c r="D767" s="1" t="str">
        <f>VartojimasGamyba!J763</f>
        <v>2023-10-02-17</v>
      </c>
      <c r="E767" s="7">
        <f>VartojimasGamyba!G763</f>
        <v>0.23599999999999999</v>
      </c>
      <c r="F767" s="11"/>
      <c r="G767" s="12">
        <f t="shared" si="115"/>
        <v>6.2111111111111121</v>
      </c>
      <c r="H767" s="12">
        <v>0</v>
      </c>
      <c r="I767" s="12">
        <v>0.26222222222222225</v>
      </c>
      <c r="J767" s="12">
        <v>0</v>
      </c>
      <c r="K767" s="12"/>
      <c r="L767" s="12">
        <f>VartojimasGamyba!H763</f>
        <v>0</v>
      </c>
      <c r="M767" s="19">
        <f t="shared" si="107"/>
        <v>-2.7755575615628914E-17</v>
      </c>
      <c r="N767" s="7">
        <f t="shared" si="108"/>
        <v>-7.7818307353538786E-15</v>
      </c>
      <c r="O767" s="7">
        <f t="shared" si="109"/>
        <v>-7.7818307353538786E-15</v>
      </c>
      <c r="R767" s="7"/>
      <c r="S767" s="47">
        <f t="shared" si="110"/>
        <v>-2.7755575615628914E-17</v>
      </c>
      <c r="T767" s="47">
        <f t="shared" si="111"/>
        <v>0</v>
      </c>
      <c r="U767" s="47">
        <f t="shared" si="112"/>
        <v>280.37</v>
      </c>
      <c r="V767" s="47">
        <f t="shared" si="113"/>
        <v>168.5</v>
      </c>
      <c r="W767" s="11"/>
    </row>
    <row r="768" spans="1:23" x14ac:dyDescent="0.45">
      <c r="A768" t="s">
        <v>773</v>
      </c>
      <c r="B768">
        <v>200</v>
      </c>
      <c r="D768" s="1" t="str">
        <f>VartojimasGamyba!J764</f>
        <v>2023-10-02-18</v>
      </c>
      <c r="E768" s="7">
        <f>VartojimasGamyba!G764</f>
        <v>0.24199999999999999</v>
      </c>
      <c r="F768" s="11"/>
      <c r="G768" s="12">
        <f t="shared" si="115"/>
        <v>5.942222222222223</v>
      </c>
      <c r="H768" s="12">
        <v>0</v>
      </c>
      <c r="I768" s="12">
        <v>0.2688888888888889</v>
      </c>
      <c r="J768" s="12">
        <v>0</v>
      </c>
      <c r="K768" s="12"/>
      <c r="L768" s="12">
        <f>VartojimasGamyba!H764</f>
        <v>0</v>
      </c>
      <c r="M768" s="19">
        <f t="shared" si="107"/>
        <v>-2.7755575615628914E-17</v>
      </c>
      <c r="N768" s="7">
        <f t="shared" si="108"/>
        <v>-8.334721801617207E-15</v>
      </c>
      <c r="O768" s="7">
        <f t="shared" si="109"/>
        <v>-8.334721801617207E-15</v>
      </c>
      <c r="R768" s="7"/>
      <c r="S768" s="47">
        <f t="shared" si="110"/>
        <v>-2.7755575615628914E-17</v>
      </c>
      <c r="T768" s="47">
        <f t="shared" si="111"/>
        <v>0</v>
      </c>
      <c r="U768" s="47">
        <f t="shared" si="112"/>
        <v>300.29000000000002</v>
      </c>
      <c r="V768" s="47">
        <f t="shared" si="113"/>
        <v>188.42</v>
      </c>
      <c r="W768" s="11"/>
    </row>
    <row r="769" spans="1:23" x14ac:dyDescent="0.45">
      <c r="A769" t="s">
        <v>774</v>
      </c>
      <c r="B769">
        <v>200.09</v>
      </c>
      <c r="D769" s="1" t="str">
        <f>VartojimasGamyba!J765</f>
        <v>2023-10-02-19</v>
      </c>
      <c r="E769" s="7">
        <f>VartojimasGamyba!G765</f>
        <v>0.193</v>
      </c>
      <c r="F769" s="11"/>
      <c r="G769" s="12">
        <f t="shared" si="115"/>
        <v>5.7277777777777787</v>
      </c>
      <c r="H769" s="12">
        <v>0</v>
      </c>
      <c r="I769" s="12">
        <v>0.21444444444444447</v>
      </c>
      <c r="J769" s="12">
        <v>0</v>
      </c>
      <c r="K769" s="12"/>
      <c r="L769" s="12">
        <f>VartojimasGamyba!H765</f>
        <v>0</v>
      </c>
      <c r="M769" s="19">
        <f t="shared" si="107"/>
        <v>-2.7755575615628914E-17</v>
      </c>
      <c r="N769" s="7">
        <f t="shared" si="108"/>
        <v>-8.3372198034226129E-15</v>
      </c>
      <c r="O769" s="7">
        <f t="shared" si="109"/>
        <v>-8.3372198034226129E-15</v>
      </c>
      <c r="R769" s="7"/>
      <c r="S769" s="47">
        <f t="shared" si="110"/>
        <v>-2.7755575615628914E-17</v>
      </c>
      <c r="T769" s="47">
        <f t="shared" si="111"/>
        <v>0</v>
      </c>
      <c r="U769" s="47">
        <f t="shared" si="112"/>
        <v>300.38</v>
      </c>
      <c r="V769" s="47">
        <f t="shared" si="113"/>
        <v>188.51</v>
      </c>
      <c r="W769" s="11"/>
    </row>
    <row r="770" spans="1:23" x14ac:dyDescent="0.45">
      <c r="A770" t="s">
        <v>775</v>
      </c>
      <c r="B770">
        <v>243.3</v>
      </c>
      <c r="D770" s="1" t="str">
        <f>VartojimasGamyba!J766</f>
        <v>2023-10-02-20</v>
      </c>
      <c r="E770" s="7">
        <f>VartojimasGamyba!G766</f>
        <v>0.21</v>
      </c>
      <c r="F770" s="11"/>
      <c r="G770" s="12">
        <f t="shared" si="115"/>
        <v>5.4944444444444454</v>
      </c>
      <c r="H770" s="12">
        <v>0</v>
      </c>
      <c r="I770" s="12">
        <v>0.23333333333333334</v>
      </c>
      <c r="J770" s="12">
        <v>0</v>
      </c>
      <c r="K770" s="12"/>
      <c r="L770" s="12">
        <f>VartojimasGamyba!H766</f>
        <v>0</v>
      </c>
      <c r="M770" s="19">
        <f t="shared" si="107"/>
        <v>-2.7755575615628914E-17</v>
      </c>
      <c r="N770" s="7">
        <f t="shared" si="108"/>
        <v>-9.5365382257739393E-15</v>
      </c>
      <c r="O770" s="7">
        <f t="shared" si="109"/>
        <v>-9.5365382257739393E-15</v>
      </c>
      <c r="P770" s="7" t="s">
        <v>8873</v>
      </c>
      <c r="R770" s="7"/>
      <c r="S770" s="47">
        <f t="shared" si="110"/>
        <v>-2.7755575615628914E-17</v>
      </c>
      <c r="T770" s="47">
        <f t="shared" si="111"/>
        <v>0</v>
      </c>
      <c r="U770" s="47">
        <f t="shared" si="112"/>
        <v>343.59000000000003</v>
      </c>
      <c r="V770" s="47">
        <f t="shared" si="113"/>
        <v>231.72</v>
      </c>
      <c r="W770" s="11"/>
    </row>
    <row r="771" spans="1:23" x14ac:dyDescent="0.45">
      <c r="A771" t="s">
        <v>776</v>
      </c>
      <c r="B771">
        <v>160.07</v>
      </c>
      <c r="D771" s="1" t="str">
        <f>VartojimasGamyba!J767</f>
        <v>2023-10-02-21</v>
      </c>
      <c r="E771" s="7">
        <f>VartojimasGamyba!G767</f>
        <v>0.13</v>
      </c>
      <c r="F771" s="11"/>
      <c r="G771" s="12">
        <f t="shared" si="115"/>
        <v>5.3500000000000005</v>
      </c>
      <c r="H771" s="12">
        <v>0</v>
      </c>
      <c r="I771" s="12">
        <v>0.14444444444444446</v>
      </c>
      <c r="J771" s="12">
        <v>0</v>
      </c>
      <c r="K771" s="12"/>
      <c r="L771" s="12">
        <f>VartojimasGamyba!H767</f>
        <v>0</v>
      </c>
      <c r="M771" s="19">
        <f t="shared" si="107"/>
        <v>0</v>
      </c>
      <c r="N771" s="7">
        <f t="shared" si="108"/>
        <v>0</v>
      </c>
      <c r="O771" s="7">
        <f t="shared" si="109"/>
        <v>0</v>
      </c>
      <c r="P771" s="7">
        <f>SUM(N750:N773)</f>
        <v>-362.9935250000002</v>
      </c>
      <c r="R771" s="7"/>
      <c r="S771" s="47">
        <f t="shared" si="110"/>
        <v>0</v>
      </c>
      <c r="T771" s="47">
        <f t="shared" si="111"/>
        <v>0</v>
      </c>
      <c r="U771" s="47">
        <f t="shared" si="112"/>
        <v>260.36</v>
      </c>
      <c r="V771" s="47">
        <f t="shared" si="113"/>
        <v>148.48999999999998</v>
      </c>
      <c r="W771" s="11"/>
    </row>
    <row r="772" spans="1:23" x14ac:dyDescent="0.45">
      <c r="A772" t="s">
        <v>777</v>
      </c>
      <c r="B772">
        <v>120</v>
      </c>
      <c r="D772" s="1" t="str">
        <f>VartojimasGamyba!J768</f>
        <v>2023-10-02-22</v>
      </c>
      <c r="E772" s="7">
        <f>VartojimasGamyba!G768</f>
        <v>0.20899999999999999</v>
      </c>
      <c r="F772" s="11"/>
      <c r="G772" s="12">
        <f t="shared" si="115"/>
        <v>5.1177777777777784</v>
      </c>
      <c r="H772" s="12">
        <v>0</v>
      </c>
      <c r="I772" s="12">
        <v>0.23222222222222222</v>
      </c>
      <c r="J772" s="12">
        <v>0</v>
      </c>
      <c r="K772" s="12"/>
      <c r="L772" s="12">
        <f>VartojimasGamyba!H768</f>
        <v>0</v>
      </c>
      <c r="M772" s="19">
        <f t="shared" si="107"/>
        <v>0</v>
      </c>
      <c r="N772" s="7">
        <f t="shared" si="108"/>
        <v>0</v>
      </c>
      <c r="O772" s="7">
        <f t="shared" si="109"/>
        <v>0</v>
      </c>
      <c r="P772" s="7" t="s">
        <v>8872</v>
      </c>
      <c r="R772" s="7"/>
      <c r="S772" s="47">
        <f t="shared" si="110"/>
        <v>0</v>
      </c>
      <c r="T772" s="47">
        <f t="shared" si="111"/>
        <v>0</v>
      </c>
      <c r="U772" s="47">
        <f t="shared" si="112"/>
        <v>220.29000000000002</v>
      </c>
      <c r="V772" s="47">
        <f t="shared" si="113"/>
        <v>108.42</v>
      </c>
      <c r="W772" s="11"/>
    </row>
    <row r="773" spans="1:23" x14ac:dyDescent="0.45">
      <c r="A773" t="s">
        <v>778</v>
      </c>
      <c r="B773">
        <v>106.96</v>
      </c>
      <c r="D773" s="1" t="str">
        <f>VartojimasGamyba!J769</f>
        <v>2023-10-02-23</v>
      </c>
      <c r="E773" s="7">
        <f>VartojimasGamyba!G769</f>
        <v>0.106</v>
      </c>
      <c r="F773" s="11"/>
      <c r="G773" s="12">
        <f t="shared" si="115"/>
        <v>5.0000000000000009</v>
      </c>
      <c r="H773" s="12">
        <v>0</v>
      </c>
      <c r="I773" s="12">
        <v>0.11777777777777777</v>
      </c>
      <c r="J773" s="12">
        <v>0</v>
      </c>
      <c r="K773" s="12"/>
      <c r="L773" s="12">
        <f>VartojimasGamyba!H769</f>
        <v>0</v>
      </c>
      <c r="M773" s="19">
        <f t="shared" si="107"/>
        <v>0</v>
      </c>
      <c r="N773" s="7">
        <f t="shared" si="108"/>
        <v>0</v>
      </c>
      <c r="O773" s="7">
        <f t="shared" si="109"/>
        <v>0</v>
      </c>
      <c r="P773" s="7">
        <f>SUM(O750:O773)</f>
        <v>11.250134999999768</v>
      </c>
      <c r="Q773" s="7">
        <f>SUMPRODUCT(B750:B773,E750:E773)+SUM(E750:E773)*$Z$21-SUMPRODUCT(B750:B773,L750:L773)+SUM(L750:L773)*ABS($Z$20)</f>
        <v>68.509050000000215</v>
      </c>
      <c r="R773" s="7"/>
      <c r="S773" s="47">
        <f t="shared" si="110"/>
        <v>0</v>
      </c>
      <c r="T773" s="47">
        <f t="shared" si="111"/>
        <v>0</v>
      </c>
      <c r="U773" s="47">
        <f t="shared" si="112"/>
        <v>207.25</v>
      </c>
      <c r="V773" s="47">
        <f t="shared" si="113"/>
        <v>95.38</v>
      </c>
      <c r="W773" s="11">
        <f>IF(P773&lt;&gt;Q773,1,0)</f>
        <v>1</v>
      </c>
    </row>
    <row r="774" spans="1:23" x14ac:dyDescent="0.45">
      <c r="A774" t="s">
        <v>779</v>
      </c>
      <c r="B774">
        <v>55.03</v>
      </c>
      <c r="D774" s="9" t="str">
        <f>VartojimasGamyba!J770</f>
        <v>2023-10-03-00</v>
      </c>
      <c r="E774" s="8">
        <f>VartojimasGamyba!G770</f>
        <v>0.17699999999999999</v>
      </c>
      <c r="F774" s="11"/>
      <c r="G774" s="7">
        <f>G773+H774-I774</f>
        <v>4.8033333333333337</v>
      </c>
      <c r="H774" s="7">
        <v>0</v>
      </c>
      <c r="I774" s="7">
        <v>0.19666666666666754</v>
      </c>
      <c r="J774" s="7">
        <v>0</v>
      </c>
      <c r="L774" s="7">
        <f>VartojimasGamyba!H770</f>
        <v>0</v>
      </c>
      <c r="M774" s="15">
        <f t="shared" si="107"/>
        <v>-8.0491169285323849E-16</v>
      </c>
      <c r="N774" s="7">
        <f t="shared" si="108"/>
        <v>-1.25018884133965E-13</v>
      </c>
      <c r="O774" s="7">
        <f t="shared" si="109"/>
        <v>-1.25018884133965E-13</v>
      </c>
      <c r="R774" s="20" t="s">
        <v>8783</v>
      </c>
      <c r="S774" s="47">
        <f t="shared" si="110"/>
        <v>-8.0491169285323849E-16</v>
      </c>
      <c r="T774" s="47">
        <f t="shared" si="111"/>
        <v>0</v>
      </c>
      <c r="U774" s="47">
        <f t="shared" si="112"/>
        <v>155.32</v>
      </c>
      <c r="V774" s="47">
        <f t="shared" si="113"/>
        <v>43.45</v>
      </c>
      <c r="W774" s="11"/>
    </row>
    <row r="775" spans="1:23" x14ac:dyDescent="0.45">
      <c r="A775" t="s">
        <v>780</v>
      </c>
      <c r="B775">
        <v>80.040000000000006</v>
      </c>
      <c r="D775" s="9" t="str">
        <f>VartojimasGamyba!J771</f>
        <v>2023-10-03-01</v>
      </c>
      <c r="E775" s="8">
        <f>VartojimasGamyba!G771</f>
        <v>0.129</v>
      </c>
      <c r="F775" s="11"/>
      <c r="G775" s="7">
        <f t="shared" ref="G775:G797" si="116">G774+H775-I775</f>
        <v>4.66</v>
      </c>
      <c r="H775" s="7">
        <v>0</v>
      </c>
      <c r="I775" s="7">
        <v>0.14333333333333334</v>
      </c>
      <c r="J775" s="7">
        <v>0</v>
      </c>
      <c r="L775" s="7">
        <f>VartojimasGamyba!H771</f>
        <v>0</v>
      </c>
      <c r="M775" s="15">
        <f t="shared" ref="M775:M838" si="117">E775+H775-I775*$J$2+J775-L775</f>
        <v>0</v>
      </c>
      <c r="N775" s="7">
        <f t="shared" ref="N775:N838" si="118">M775*U775-J775*V775</f>
        <v>0</v>
      </c>
      <c r="O775" s="7">
        <f t="shared" ref="O775:O838" si="119">(M775)*(B775+$Z$21)</f>
        <v>0</v>
      </c>
      <c r="R775" s="7"/>
      <c r="S775" s="47">
        <f t="shared" ref="S775:S838" si="120">M775+IF((L775-E775)&gt;0,(L775-E775),0)</f>
        <v>0</v>
      </c>
      <c r="T775" s="47">
        <f t="shared" ref="T775:T838" si="121">IF(L775-E775&lt;0,0,L775-E775)</f>
        <v>0</v>
      </c>
      <c r="U775" s="47">
        <f t="shared" ref="U775:U838" si="122">B775+$Z$21</f>
        <v>180.33</v>
      </c>
      <c r="V775" s="47">
        <f t="shared" ref="V775:V838" si="123">B775+$Z$20</f>
        <v>68.460000000000008</v>
      </c>
      <c r="W775" s="11"/>
    </row>
    <row r="776" spans="1:23" x14ac:dyDescent="0.45">
      <c r="A776" t="s">
        <v>781</v>
      </c>
      <c r="B776">
        <v>80.03</v>
      </c>
      <c r="D776" s="9" t="str">
        <f>VartojimasGamyba!J772</f>
        <v>2023-10-03-02</v>
      </c>
      <c r="E776" s="8">
        <f>VartojimasGamyba!G772</f>
        <v>0.182</v>
      </c>
      <c r="F776" s="11"/>
      <c r="G776" s="7">
        <f t="shared" si="116"/>
        <v>4.4577777777777783</v>
      </c>
      <c r="H776" s="7">
        <v>0</v>
      </c>
      <c r="I776" s="7">
        <v>0.20222222222222222</v>
      </c>
      <c r="J776" s="7">
        <v>0</v>
      </c>
      <c r="L776" s="7">
        <f>VartojimasGamyba!H772</f>
        <v>0</v>
      </c>
      <c r="M776" s="15">
        <f t="shared" si="117"/>
        <v>0</v>
      </c>
      <c r="N776" s="7">
        <f t="shared" si="118"/>
        <v>0</v>
      </c>
      <c r="O776" s="7">
        <f t="shared" si="119"/>
        <v>0</v>
      </c>
      <c r="R776" s="7"/>
      <c r="S776" s="47">
        <f t="shared" si="120"/>
        <v>0</v>
      </c>
      <c r="T776" s="47">
        <f t="shared" si="121"/>
        <v>0</v>
      </c>
      <c r="U776" s="47">
        <f t="shared" si="122"/>
        <v>180.32</v>
      </c>
      <c r="V776" s="47">
        <f t="shared" si="123"/>
        <v>68.45</v>
      </c>
      <c r="W776" s="11"/>
    </row>
    <row r="777" spans="1:23" x14ac:dyDescent="0.45">
      <c r="A777" t="s">
        <v>782</v>
      </c>
      <c r="B777">
        <v>70.849999999999994</v>
      </c>
      <c r="D777" s="9" t="str">
        <f>VartojimasGamyba!J773</f>
        <v>2023-10-03-03</v>
      </c>
      <c r="E777" s="8">
        <f>VartojimasGamyba!G773</f>
        <v>0.153</v>
      </c>
      <c r="F777" s="11"/>
      <c r="G777" s="7">
        <f t="shared" si="116"/>
        <v>4.2877777777777784</v>
      </c>
      <c r="H777" s="7">
        <v>0</v>
      </c>
      <c r="I777" s="7">
        <v>0.17</v>
      </c>
      <c r="J777" s="7">
        <v>0</v>
      </c>
      <c r="L777" s="7">
        <f>VartojimasGamyba!H773</f>
        <v>0</v>
      </c>
      <c r="M777" s="15">
        <f t="shared" si="117"/>
        <v>-2.7755575615628914E-17</v>
      </c>
      <c r="N777" s="7">
        <f t="shared" si="118"/>
        <v>-4.7500892108587319E-15</v>
      </c>
      <c r="O777" s="7">
        <f t="shared" si="119"/>
        <v>-4.7500892108587319E-15</v>
      </c>
      <c r="R777" s="7"/>
      <c r="S777" s="47">
        <f t="shared" si="120"/>
        <v>-2.7755575615628914E-17</v>
      </c>
      <c r="T777" s="47">
        <f t="shared" si="121"/>
        <v>0</v>
      </c>
      <c r="U777" s="47">
        <f t="shared" si="122"/>
        <v>171.14</v>
      </c>
      <c r="V777" s="47">
        <f t="shared" si="123"/>
        <v>59.269999999999996</v>
      </c>
      <c r="W777" s="11"/>
    </row>
    <row r="778" spans="1:23" x14ac:dyDescent="0.45">
      <c r="A778" t="s">
        <v>783</v>
      </c>
      <c r="B778">
        <v>30.48</v>
      </c>
      <c r="D778" s="9" t="str">
        <f>VartojimasGamyba!J774</f>
        <v>2023-10-03-04</v>
      </c>
      <c r="E778" s="8">
        <f>VartojimasGamyba!G774</f>
        <v>0.153</v>
      </c>
      <c r="F778" s="11"/>
      <c r="G778" s="7">
        <f t="shared" si="116"/>
        <v>4.1177777777777784</v>
      </c>
      <c r="H778" s="7">
        <v>0</v>
      </c>
      <c r="I778" s="7">
        <v>0.17</v>
      </c>
      <c r="J778" s="7">
        <v>0</v>
      </c>
      <c r="L778" s="7">
        <f>VartojimasGamyba!H774</f>
        <v>0</v>
      </c>
      <c r="M778" s="15">
        <f t="shared" si="117"/>
        <v>-2.7755575615628914E-17</v>
      </c>
      <c r="N778" s="7">
        <f t="shared" si="118"/>
        <v>-3.6295966232557933E-15</v>
      </c>
      <c r="O778" s="7">
        <f t="shared" si="119"/>
        <v>-3.6295966232557933E-15</v>
      </c>
      <c r="R778" s="7"/>
      <c r="S778" s="47">
        <f t="shared" si="120"/>
        <v>-2.7755575615628914E-17</v>
      </c>
      <c r="T778" s="47">
        <f t="shared" si="121"/>
        <v>0</v>
      </c>
      <c r="U778" s="47">
        <f t="shared" si="122"/>
        <v>130.77000000000001</v>
      </c>
      <c r="V778" s="47">
        <f t="shared" si="123"/>
        <v>18.899999999999999</v>
      </c>
      <c r="W778" s="11"/>
    </row>
    <row r="779" spans="1:23" x14ac:dyDescent="0.45">
      <c r="A779" t="s">
        <v>784</v>
      </c>
      <c r="B779">
        <v>73.42</v>
      </c>
      <c r="D779" s="9" t="str">
        <f>VartojimasGamyba!J775</f>
        <v>2023-10-03-05</v>
      </c>
      <c r="E779" s="8">
        <f>VartojimasGamyba!G775</f>
        <v>0.17899999999999999</v>
      </c>
      <c r="F779" s="11"/>
      <c r="G779" s="7">
        <f t="shared" si="116"/>
        <v>3.9755555555555562</v>
      </c>
      <c r="H779" s="7">
        <v>0</v>
      </c>
      <c r="I779" s="7">
        <v>0.14222222222222219</v>
      </c>
      <c r="J779" s="7">
        <v>0</v>
      </c>
      <c r="L779" s="7">
        <f>VartojimasGamyba!H775</f>
        <v>5.0999999999999997E-2</v>
      </c>
      <c r="M779" s="15">
        <f t="shared" si="117"/>
        <v>0</v>
      </c>
      <c r="N779" s="7">
        <f t="shared" si="118"/>
        <v>0</v>
      </c>
      <c r="O779" s="7">
        <f t="shared" si="119"/>
        <v>0</v>
      </c>
      <c r="R779" s="7"/>
      <c r="S779" s="47">
        <f t="shared" si="120"/>
        <v>0</v>
      </c>
      <c r="T779" s="47">
        <f t="shared" si="121"/>
        <v>0</v>
      </c>
      <c r="U779" s="47">
        <f t="shared" si="122"/>
        <v>173.71</v>
      </c>
      <c r="V779" s="47">
        <f t="shared" si="123"/>
        <v>61.84</v>
      </c>
      <c r="W779" s="11"/>
    </row>
    <row r="780" spans="1:23" x14ac:dyDescent="0.45">
      <c r="A780" t="s">
        <v>785</v>
      </c>
      <c r="B780">
        <v>98.53</v>
      </c>
      <c r="D780" s="9" t="str">
        <f>VartojimasGamyba!J776</f>
        <v>2023-10-03-06</v>
      </c>
      <c r="E780" s="8">
        <f>VartojimasGamyba!G776</f>
        <v>2.4E-2</v>
      </c>
      <c r="F780" s="11"/>
      <c r="G780" s="7">
        <f t="shared" si="116"/>
        <v>4.2845555555555563</v>
      </c>
      <c r="H780" s="7">
        <v>0.30900000000000005</v>
      </c>
      <c r="I780" s="7">
        <v>0</v>
      </c>
      <c r="J780" s="7">
        <v>0</v>
      </c>
      <c r="L780" s="7">
        <f>VartojimasGamyba!H776</f>
        <v>0.33300000000000002</v>
      </c>
      <c r="M780" s="15">
        <f t="shared" si="117"/>
        <v>0</v>
      </c>
      <c r="N780" s="7">
        <f t="shared" si="118"/>
        <v>0</v>
      </c>
      <c r="O780" s="7">
        <f t="shared" si="119"/>
        <v>0</v>
      </c>
      <c r="R780" s="7"/>
      <c r="S780" s="47">
        <f t="shared" si="120"/>
        <v>0.309</v>
      </c>
      <c r="T780" s="47">
        <f t="shared" si="121"/>
        <v>0.309</v>
      </c>
      <c r="U780" s="47">
        <f t="shared" si="122"/>
        <v>198.82</v>
      </c>
      <c r="V780" s="47">
        <f t="shared" si="123"/>
        <v>86.95</v>
      </c>
      <c r="W780" s="11"/>
    </row>
    <row r="781" spans="1:23" x14ac:dyDescent="0.45">
      <c r="A781" t="s">
        <v>786</v>
      </c>
      <c r="B781">
        <v>104.35</v>
      </c>
      <c r="D781" s="9" t="str">
        <f>VartojimasGamyba!J777</f>
        <v>2023-10-03-07</v>
      </c>
      <c r="E781" s="8">
        <f>VartojimasGamyba!G777</f>
        <v>0</v>
      </c>
      <c r="F781" s="11"/>
      <c r="G781" s="7">
        <f t="shared" si="116"/>
        <v>5.3275555555555565</v>
      </c>
      <c r="H781" s="7">
        <v>1.0429999999999999</v>
      </c>
      <c r="I781" s="7">
        <v>0</v>
      </c>
      <c r="J781" s="7">
        <v>0</v>
      </c>
      <c r="L781" s="7">
        <f>VartojimasGamyba!H777</f>
        <v>1.0429999999999999</v>
      </c>
      <c r="M781" s="15">
        <f t="shared" si="117"/>
        <v>0</v>
      </c>
      <c r="N781" s="7">
        <f t="shared" si="118"/>
        <v>0</v>
      </c>
      <c r="O781" s="7">
        <f t="shared" si="119"/>
        <v>0</v>
      </c>
      <c r="R781" s="7"/>
      <c r="S781" s="47">
        <f t="shared" si="120"/>
        <v>1.0429999999999999</v>
      </c>
      <c r="T781" s="47">
        <f t="shared" si="121"/>
        <v>1.0429999999999999</v>
      </c>
      <c r="U781" s="47">
        <f t="shared" si="122"/>
        <v>204.64</v>
      </c>
      <c r="V781" s="47">
        <f t="shared" si="123"/>
        <v>92.77</v>
      </c>
      <c r="W781" s="11"/>
    </row>
    <row r="782" spans="1:23" x14ac:dyDescent="0.45">
      <c r="A782" t="s">
        <v>787</v>
      </c>
      <c r="B782">
        <v>110.01</v>
      </c>
      <c r="D782" s="9" t="str">
        <f>VartojimasGamyba!J778</f>
        <v>2023-10-03-08</v>
      </c>
      <c r="E782" s="8">
        <f>VartojimasGamyba!G778</f>
        <v>0</v>
      </c>
      <c r="F782" s="11"/>
      <c r="G782" s="7">
        <f t="shared" si="116"/>
        <v>5.4025555555555567</v>
      </c>
      <c r="H782" s="7">
        <v>7.5000000000000178E-2</v>
      </c>
      <c r="I782" s="7">
        <v>0</v>
      </c>
      <c r="J782" s="7">
        <v>2.0449999999999999</v>
      </c>
      <c r="L782" s="7">
        <f>VartojimasGamyba!H778</f>
        <v>2.12</v>
      </c>
      <c r="M782" s="15">
        <f t="shared" si="117"/>
        <v>0</v>
      </c>
      <c r="N782" s="7">
        <f t="shared" si="118"/>
        <v>-201.28935000000001</v>
      </c>
      <c r="O782" s="7">
        <f t="shared" si="119"/>
        <v>0</v>
      </c>
      <c r="R782" s="7"/>
      <c r="S782" s="47">
        <f t="shared" si="120"/>
        <v>2.12</v>
      </c>
      <c r="T782" s="47">
        <f t="shared" si="121"/>
        <v>2.12</v>
      </c>
      <c r="U782" s="47">
        <f t="shared" si="122"/>
        <v>210.3</v>
      </c>
      <c r="V782" s="47">
        <f t="shared" si="123"/>
        <v>98.43</v>
      </c>
      <c r="W782" s="11"/>
    </row>
    <row r="783" spans="1:23" x14ac:dyDescent="0.45">
      <c r="A783" t="s">
        <v>788</v>
      </c>
      <c r="B783">
        <v>134.29</v>
      </c>
      <c r="D783" s="9" t="str">
        <f>VartojimasGamyba!J779</f>
        <v>2023-10-03-09</v>
      </c>
      <c r="E783" s="8">
        <f>VartojimasGamyba!G779</f>
        <v>0</v>
      </c>
      <c r="F783" s="11"/>
      <c r="G783" s="7">
        <f t="shared" si="116"/>
        <v>5.4025555555555567</v>
      </c>
      <c r="H783" s="7">
        <v>0</v>
      </c>
      <c r="I783" s="7">
        <v>0</v>
      </c>
      <c r="J783" s="7">
        <v>2.1819999999999999</v>
      </c>
      <c r="L783" s="7">
        <f>VartojimasGamyba!H779</f>
        <v>2.1819999999999999</v>
      </c>
      <c r="M783" s="15">
        <f t="shared" si="117"/>
        <v>0</v>
      </c>
      <c r="N783" s="7">
        <f t="shared" si="118"/>
        <v>-267.75322</v>
      </c>
      <c r="O783" s="7">
        <f t="shared" si="119"/>
        <v>0</v>
      </c>
      <c r="R783" s="7"/>
      <c r="S783" s="47">
        <f t="shared" si="120"/>
        <v>2.1819999999999999</v>
      </c>
      <c r="T783" s="47">
        <f t="shared" si="121"/>
        <v>2.1819999999999999</v>
      </c>
      <c r="U783" s="47">
        <f t="shared" si="122"/>
        <v>234.57999999999998</v>
      </c>
      <c r="V783" s="47">
        <f t="shared" si="123"/>
        <v>122.71</v>
      </c>
      <c r="W783" s="11"/>
    </row>
    <row r="784" spans="1:23" x14ac:dyDescent="0.45">
      <c r="A784" t="s">
        <v>789</v>
      </c>
      <c r="B784">
        <v>110.04</v>
      </c>
      <c r="D784" s="9" t="str">
        <f>VartojimasGamyba!J780</f>
        <v>2023-10-03-10</v>
      </c>
      <c r="E784" s="8">
        <f>VartojimasGamyba!G780</f>
        <v>0.54200000000000004</v>
      </c>
      <c r="F784" s="11"/>
      <c r="G784" s="7">
        <f t="shared" si="116"/>
        <v>5.4025555555555567</v>
      </c>
      <c r="H784" s="7">
        <v>-4.4408920985006262E-16</v>
      </c>
      <c r="I784" s="7">
        <v>0</v>
      </c>
      <c r="J784" s="7">
        <v>0.97099999999999986</v>
      </c>
      <c r="L784" s="7">
        <f>VartojimasGamyba!H780</f>
        <v>1.5129999999999999</v>
      </c>
      <c r="M784" s="15">
        <f t="shared" si="117"/>
        <v>0</v>
      </c>
      <c r="N784" s="7">
        <f t="shared" si="118"/>
        <v>-95.604659999999996</v>
      </c>
      <c r="O784" s="7">
        <f t="shared" si="119"/>
        <v>0</v>
      </c>
      <c r="R784" s="7"/>
      <c r="S784" s="47">
        <f t="shared" si="120"/>
        <v>0.97099999999999986</v>
      </c>
      <c r="T784" s="47">
        <f t="shared" si="121"/>
        <v>0.97099999999999986</v>
      </c>
      <c r="U784" s="47">
        <f t="shared" si="122"/>
        <v>210.33</v>
      </c>
      <c r="V784" s="47">
        <f t="shared" si="123"/>
        <v>98.460000000000008</v>
      </c>
      <c r="W784" s="11"/>
    </row>
    <row r="785" spans="1:23" x14ac:dyDescent="0.45">
      <c r="A785" t="s">
        <v>790</v>
      </c>
      <c r="B785">
        <v>110.01</v>
      </c>
      <c r="D785" s="9" t="str">
        <f>VartojimasGamyba!J781</f>
        <v>2023-10-03-11</v>
      </c>
      <c r="E785" s="8">
        <f>VartojimasGamyba!G781</f>
        <v>4.1000000000000002E-2</v>
      </c>
      <c r="F785" s="11"/>
      <c r="G785" s="7">
        <f t="shared" si="116"/>
        <v>6.2145555555555569</v>
      </c>
      <c r="H785" s="7">
        <v>0.81200000000000006</v>
      </c>
      <c r="I785" s="7">
        <v>0</v>
      </c>
      <c r="J785" s="7">
        <v>0</v>
      </c>
      <c r="L785" s="7">
        <f>VartojimasGamyba!H781</f>
        <v>0.85299999999999998</v>
      </c>
      <c r="M785" s="15">
        <f t="shared" si="117"/>
        <v>0</v>
      </c>
      <c r="N785" s="7">
        <f t="shared" si="118"/>
        <v>0</v>
      </c>
      <c r="O785" s="7">
        <f t="shared" si="119"/>
        <v>0</v>
      </c>
      <c r="R785" s="7"/>
      <c r="S785" s="47">
        <f t="shared" si="120"/>
        <v>0.81199999999999994</v>
      </c>
      <c r="T785" s="47">
        <f t="shared" si="121"/>
        <v>0.81199999999999994</v>
      </c>
      <c r="U785" s="47">
        <f t="shared" si="122"/>
        <v>210.3</v>
      </c>
      <c r="V785" s="47">
        <f t="shared" si="123"/>
        <v>98.43</v>
      </c>
      <c r="W785" s="11"/>
    </row>
    <row r="786" spans="1:23" x14ac:dyDescent="0.45">
      <c r="A786" t="s">
        <v>791</v>
      </c>
      <c r="B786">
        <v>65.010000000000005</v>
      </c>
      <c r="D786" s="9" t="str">
        <f>VartojimasGamyba!J782</f>
        <v>2023-10-03-12</v>
      </c>
      <c r="E786" s="8">
        <f>VartojimasGamyba!G782</f>
        <v>0</v>
      </c>
      <c r="F786" s="11"/>
      <c r="G786" s="7">
        <f t="shared" si="116"/>
        <v>7.1035555555555572</v>
      </c>
      <c r="H786" s="7">
        <v>0.8889999999999999</v>
      </c>
      <c r="I786" s="7">
        <v>0</v>
      </c>
      <c r="J786" s="7">
        <v>0</v>
      </c>
      <c r="L786" s="7">
        <f>VartojimasGamyba!H782</f>
        <v>0.88900000000000001</v>
      </c>
      <c r="M786" s="15">
        <f t="shared" si="117"/>
        <v>0</v>
      </c>
      <c r="N786" s="7">
        <f t="shared" si="118"/>
        <v>0</v>
      </c>
      <c r="O786" s="7">
        <f t="shared" si="119"/>
        <v>0</v>
      </c>
      <c r="R786" s="7"/>
      <c r="S786" s="47">
        <f t="shared" si="120"/>
        <v>0.88900000000000001</v>
      </c>
      <c r="T786" s="47">
        <f t="shared" si="121"/>
        <v>0.88900000000000001</v>
      </c>
      <c r="U786" s="47">
        <f t="shared" si="122"/>
        <v>165.3</v>
      </c>
      <c r="V786" s="47">
        <f t="shared" si="123"/>
        <v>53.430000000000007</v>
      </c>
      <c r="W786" s="11"/>
    </row>
    <row r="787" spans="1:23" x14ac:dyDescent="0.45">
      <c r="A787" t="s">
        <v>792</v>
      </c>
      <c r="B787">
        <v>30</v>
      </c>
      <c r="D787" s="9" t="str">
        <f>VartojimasGamyba!J783</f>
        <v>2023-10-03-13</v>
      </c>
      <c r="E787" s="8">
        <f>VartojimasGamyba!G783</f>
        <v>3.6999999999999998E-2</v>
      </c>
      <c r="F787" s="11"/>
      <c r="G787" s="7">
        <f t="shared" si="116"/>
        <v>7.4645555555555569</v>
      </c>
      <c r="H787" s="7">
        <v>0.36100000000000004</v>
      </c>
      <c r="I787" s="7">
        <v>0</v>
      </c>
      <c r="J787" s="7">
        <v>0</v>
      </c>
      <c r="L787" s="7">
        <f>VartojimasGamyba!H783</f>
        <v>0.39800000000000002</v>
      </c>
      <c r="M787" s="15">
        <f t="shared" si="117"/>
        <v>0</v>
      </c>
      <c r="N787" s="7">
        <f t="shared" si="118"/>
        <v>0</v>
      </c>
      <c r="O787" s="7">
        <f t="shared" si="119"/>
        <v>0</v>
      </c>
      <c r="R787" s="7"/>
      <c r="S787" s="47">
        <f t="shared" si="120"/>
        <v>0.36100000000000004</v>
      </c>
      <c r="T787" s="47">
        <f t="shared" si="121"/>
        <v>0.36100000000000004</v>
      </c>
      <c r="U787" s="47">
        <f t="shared" si="122"/>
        <v>130.29000000000002</v>
      </c>
      <c r="V787" s="47">
        <f t="shared" si="123"/>
        <v>18.420000000000002</v>
      </c>
      <c r="W787" s="11"/>
    </row>
    <row r="788" spans="1:23" x14ac:dyDescent="0.45">
      <c r="A788" t="s">
        <v>793</v>
      </c>
      <c r="B788">
        <v>30</v>
      </c>
      <c r="D788" s="9" t="str">
        <f>VartojimasGamyba!J784</f>
        <v>2023-10-03-14</v>
      </c>
      <c r="E788" s="8">
        <f>VartojimasGamyba!G784</f>
        <v>4.4999999999999998E-2</v>
      </c>
      <c r="F788" s="11"/>
      <c r="G788" s="7">
        <f t="shared" si="116"/>
        <v>7.6155555555555567</v>
      </c>
      <c r="H788" s="7">
        <v>0.15100000000000002</v>
      </c>
      <c r="I788" s="7">
        <v>0</v>
      </c>
      <c r="J788" s="7">
        <v>0</v>
      </c>
      <c r="L788" s="7">
        <f>VartojimasGamyba!H784</f>
        <v>0.19600000000000001</v>
      </c>
      <c r="M788" s="15">
        <f t="shared" si="117"/>
        <v>0</v>
      </c>
      <c r="N788" s="7">
        <f t="shared" si="118"/>
        <v>0</v>
      </c>
      <c r="O788" s="7">
        <f t="shared" si="119"/>
        <v>0</v>
      </c>
      <c r="R788" s="7"/>
      <c r="S788" s="47">
        <f t="shared" si="120"/>
        <v>0.15100000000000002</v>
      </c>
      <c r="T788" s="47">
        <f t="shared" si="121"/>
        <v>0.15100000000000002</v>
      </c>
      <c r="U788" s="47">
        <f t="shared" si="122"/>
        <v>130.29000000000002</v>
      </c>
      <c r="V788" s="47">
        <f t="shared" si="123"/>
        <v>18.420000000000002</v>
      </c>
      <c r="W788" s="11"/>
    </row>
    <row r="789" spans="1:23" x14ac:dyDescent="0.45">
      <c r="A789" t="s">
        <v>794</v>
      </c>
      <c r="B789">
        <v>71.3</v>
      </c>
      <c r="D789" s="9" t="str">
        <f>VartojimasGamyba!J785</f>
        <v>2023-10-03-15</v>
      </c>
      <c r="E789" s="8">
        <f>VartojimasGamyba!G785</f>
        <v>0.35299999999999998</v>
      </c>
      <c r="F789" s="11"/>
      <c r="G789" s="7">
        <f t="shared" si="116"/>
        <v>7.2555555555555573</v>
      </c>
      <c r="H789" s="7">
        <v>0</v>
      </c>
      <c r="I789" s="7">
        <v>0.35999999999999982</v>
      </c>
      <c r="J789" s="7">
        <v>0</v>
      </c>
      <c r="L789" s="7">
        <f>VartojimasGamyba!H785</f>
        <v>2.9000000000000001E-2</v>
      </c>
      <c r="M789" s="15">
        <f t="shared" si="117"/>
        <v>1.3530843112619095E-16</v>
      </c>
      <c r="N789" s="7">
        <f t="shared" si="118"/>
        <v>2.3217573696943106E-14</v>
      </c>
      <c r="O789" s="7">
        <f t="shared" si="119"/>
        <v>2.3217573696943106E-14</v>
      </c>
      <c r="R789" s="7"/>
      <c r="S789" s="47">
        <f t="shared" si="120"/>
        <v>1.3530843112619095E-16</v>
      </c>
      <c r="T789" s="47">
        <f t="shared" si="121"/>
        <v>0</v>
      </c>
      <c r="U789" s="47">
        <f t="shared" si="122"/>
        <v>171.59</v>
      </c>
      <c r="V789" s="47">
        <f t="shared" si="123"/>
        <v>59.72</v>
      </c>
      <c r="W789" s="11"/>
    </row>
    <row r="790" spans="1:23" x14ac:dyDescent="0.45">
      <c r="A790" t="s">
        <v>795</v>
      </c>
      <c r="B790">
        <v>55.01</v>
      </c>
      <c r="D790" s="9" t="str">
        <f>VartojimasGamyba!J786</f>
        <v>2023-10-03-16</v>
      </c>
      <c r="E790" s="8">
        <f>VartojimasGamyba!G786</f>
        <v>0.19</v>
      </c>
      <c r="F790" s="11"/>
      <c r="G790" s="7">
        <f t="shared" si="116"/>
        <v>7.0444444444444461</v>
      </c>
      <c r="H790" s="7">
        <v>0</v>
      </c>
      <c r="I790" s="7">
        <v>0.21111111111111108</v>
      </c>
      <c r="J790" s="7">
        <v>0</v>
      </c>
      <c r="L790" s="7">
        <f>VartojimasGamyba!H786</f>
        <v>0</v>
      </c>
      <c r="M790" s="15">
        <f t="shared" si="117"/>
        <v>2.7755575615628914E-17</v>
      </c>
      <c r="N790" s="7">
        <f t="shared" si="118"/>
        <v>4.3104408931071706E-15</v>
      </c>
      <c r="O790" s="7">
        <f t="shared" si="119"/>
        <v>4.3104408931071706E-15</v>
      </c>
      <c r="R790" s="7"/>
      <c r="S790" s="47">
        <f t="shared" si="120"/>
        <v>2.7755575615628914E-17</v>
      </c>
      <c r="T790" s="47">
        <f t="shared" si="121"/>
        <v>0</v>
      </c>
      <c r="U790" s="47">
        <f t="shared" si="122"/>
        <v>155.30000000000001</v>
      </c>
      <c r="V790" s="47">
        <f t="shared" si="123"/>
        <v>43.43</v>
      </c>
      <c r="W790" s="11"/>
    </row>
    <row r="791" spans="1:23" x14ac:dyDescent="0.45">
      <c r="A791" t="s">
        <v>796</v>
      </c>
      <c r="B791">
        <v>59.98</v>
      </c>
      <c r="D791" s="9" t="str">
        <f>VartojimasGamyba!J787</f>
        <v>2023-10-03-17</v>
      </c>
      <c r="E791" s="8">
        <f>VartojimasGamyba!G787</f>
        <v>0.34</v>
      </c>
      <c r="F791" s="11"/>
      <c r="G791" s="7">
        <f t="shared" si="116"/>
        <v>6.6666666666666679</v>
      </c>
      <c r="H791" s="7">
        <v>0</v>
      </c>
      <c r="I791" s="7">
        <v>0.37777777777777777</v>
      </c>
      <c r="J791" s="7">
        <v>0</v>
      </c>
      <c r="L791" s="7">
        <f>VartojimasGamyba!H787</f>
        <v>0</v>
      </c>
      <c r="M791" s="15">
        <f t="shared" si="117"/>
        <v>0</v>
      </c>
      <c r="N791" s="7">
        <f t="shared" si="118"/>
        <v>0</v>
      </c>
      <c r="O791" s="7">
        <f t="shared" si="119"/>
        <v>0</v>
      </c>
      <c r="R791" s="7"/>
      <c r="S791" s="47">
        <f t="shared" si="120"/>
        <v>0</v>
      </c>
      <c r="T791" s="47">
        <f t="shared" si="121"/>
        <v>0</v>
      </c>
      <c r="U791" s="47">
        <f t="shared" si="122"/>
        <v>160.27000000000001</v>
      </c>
      <c r="V791" s="47">
        <f t="shared" si="123"/>
        <v>48.4</v>
      </c>
      <c r="W791" s="11"/>
    </row>
    <row r="792" spans="1:23" x14ac:dyDescent="0.45">
      <c r="A792" t="s">
        <v>797</v>
      </c>
      <c r="B792">
        <v>90.81</v>
      </c>
      <c r="D792" s="9" t="str">
        <f>VartojimasGamyba!J788</f>
        <v>2023-10-03-18</v>
      </c>
      <c r="E792" s="8">
        <f>VartojimasGamyba!G788</f>
        <v>0.32800000000000001</v>
      </c>
      <c r="F792" s="11"/>
      <c r="G792" s="7">
        <f t="shared" si="116"/>
        <v>6.3022222222222233</v>
      </c>
      <c r="H792" s="7">
        <v>0</v>
      </c>
      <c r="I792" s="7">
        <v>0.36444444444444446</v>
      </c>
      <c r="J792" s="7">
        <v>0</v>
      </c>
      <c r="L792" s="7">
        <f>VartojimasGamyba!H788</f>
        <v>0</v>
      </c>
      <c r="M792" s="15">
        <f t="shared" si="117"/>
        <v>0</v>
      </c>
      <c r="N792" s="7">
        <f t="shared" si="118"/>
        <v>0</v>
      </c>
      <c r="O792" s="7">
        <f t="shared" si="119"/>
        <v>0</v>
      </c>
      <c r="R792" s="7"/>
      <c r="S792" s="47">
        <f t="shared" si="120"/>
        <v>0</v>
      </c>
      <c r="T792" s="47">
        <f t="shared" si="121"/>
        <v>0</v>
      </c>
      <c r="U792" s="47">
        <f t="shared" si="122"/>
        <v>191.10000000000002</v>
      </c>
      <c r="V792" s="47">
        <f t="shared" si="123"/>
        <v>79.23</v>
      </c>
      <c r="W792" s="11"/>
    </row>
    <row r="793" spans="1:23" x14ac:dyDescent="0.45">
      <c r="A793" t="s">
        <v>798</v>
      </c>
      <c r="B793">
        <v>100.26</v>
      </c>
      <c r="D793" s="9" t="str">
        <f>VartojimasGamyba!J789</f>
        <v>2023-10-03-19</v>
      </c>
      <c r="E793" s="8">
        <f>VartojimasGamyba!G789</f>
        <v>0.27500000000000002</v>
      </c>
      <c r="F793" s="11"/>
      <c r="G793" s="7">
        <f t="shared" si="116"/>
        <v>5.9966666666666679</v>
      </c>
      <c r="H793" s="7">
        <v>0</v>
      </c>
      <c r="I793" s="7">
        <v>0.30555555555555558</v>
      </c>
      <c r="J793" s="7">
        <v>0</v>
      </c>
      <c r="L793" s="7">
        <f>VartojimasGamyba!H789</f>
        <v>0</v>
      </c>
      <c r="M793" s="15">
        <f t="shared" si="117"/>
        <v>0</v>
      </c>
      <c r="N793" s="7">
        <f t="shared" si="118"/>
        <v>0</v>
      </c>
      <c r="O793" s="7">
        <f t="shared" si="119"/>
        <v>0</v>
      </c>
      <c r="R793" s="7"/>
      <c r="S793" s="47">
        <f t="shared" si="120"/>
        <v>0</v>
      </c>
      <c r="T793" s="47">
        <f t="shared" si="121"/>
        <v>0</v>
      </c>
      <c r="U793" s="47">
        <f t="shared" si="122"/>
        <v>200.55</v>
      </c>
      <c r="V793" s="47">
        <f t="shared" si="123"/>
        <v>88.68</v>
      </c>
      <c r="W793" s="11"/>
    </row>
    <row r="794" spans="1:23" x14ac:dyDescent="0.45">
      <c r="A794" t="s">
        <v>799</v>
      </c>
      <c r="B794">
        <v>96.56</v>
      </c>
      <c r="D794" s="9" t="str">
        <f>VartojimasGamyba!J790</f>
        <v>2023-10-03-20</v>
      </c>
      <c r="E794" s="8">
        <f>VartojimasGamyba!G790</f>
        <v>0.28899999999999998</v>
      </c>
      <c r="F794" s="11"/>
      <c r="G794" s="7">
        <f t="shared" si="116"/>
        <v>5.6755555555555564</v>
      </c>
      <c r="H794" s="7">
        <v>0</v>
      </c>
      <c r="I794" s="7">
        <v>0.32111111111111112</v>
      </c>
      <c r="J794" s="7">
        <v>0</v>
      </c>
      <c r="L794" s="7">
        <f>VartojimasGamyba!H790</f>
        <v>0</v>
      </c>
      <c r="M794" s="15">
        <f t="shared" si="117"/>
        <v>-5.5511151231257827E-17</v>
      </c>
      <c r="N794" s="7">
        <f t="shared" si="118"/>
        <v>-1.0927370119873105E-14</v>
      </c>
      <c r="O794" s="7">
        <f t="shared" si="119"/>
        <v>-1.0927370119873105E-14</v>
      </c>
      <c r="P794" s="7" t="s">
        <v>8873</v>
      </c>
      <c r="R794" s="7"/>
      <c r="S794" s="47">
        <f t="shared" si="120"/>
        <v>-5.5511151231257827E-17</v>
      </c>
      <c r="T794" s="47">
        <f t="shared" si="121"/>
        <v>0</v>
      </c>
      <c r="U794" s="47">
        <f t="shared" si="122"/>
        <v>196.85000000000002</v>
      </c>
      <c r="V794" s="47">
        <f t="shared" si="123"/>
        <v>84.98</v>
      </c>
      <c r="W794" s="11"/>
    </row>
    <row r="795" spans="1:23" x14ac:dyDescent="0.45">
      <c r="A795" t="s">
        <v>800</v>
      </c>
      <c r="B795">
        <v>89.11</v>
      </c>
      <c r="D795" s="9" t="str">
        <f>VartojimasGamyba!J791</f>
        <v>2023-10-03-21</v>
      </c>
      <c r="E795" s="8">
        <f>VartojimasGamyba!G791</f>
        <v>0.21299999999999999</v>
      </c>
      <c r="F795" s="11"/>
      <c r="G795" s="7">
        <f t="shared" si="116"/>
        <v>5.43888888888889</v>
      </c>
      <c r="H795" s="7">
        <v>0</v>
      </c>
      <c r="I795" s="7">
        <v>0.23666666666666666</v>
      </c>
      <c r="J795" s="7">
        <v>0</v>
      </c>
      <c r="L795" s="7">
        <f>VartojimasGamyba!H791</f>
        <v>0</v>
      </c>
      <c r="M795" s="15">
        <f t="shared" si="117"/>
        <v>0</v>
      </c>
      <c r="N795" s="7">
        <f t="shared" si="118"/>
        <v>0</v>
      </c>
      <c r="O795" s="7">
        <f t="shared" si="119"/>
        <v>0</v>
      </c>
      <c r="P795" s="7">
        <f>SUM(N774:N797)</f>
        <v>-564.64723000000015</v>
      </c>
      <c r="R795" s="7"/>
      <c r="S795" s="47">
        <f t="shared" si="120"/>
        <v>0</v>
      </c>
      <c r="T795" s="47">
        <f t="shared" si="121"/>
        <v>0</v>
      </c>
      <c r="U795" s="47">
        <f t="shared" si="122"/>
        <v>189.4</v>
      </c>
      <c r="V795" s="47">
        <f t="shared" si="123"/>
        <v>77.53</v>
      </c>
      <c r="W795" s="11"/>
    </row>
    <row r="796" spans="1:23" x14ac:dyDescent="0.45">
      <c r="A796" t="s">
        <v>801</v>
      </c>
      <c r="B796">
        <v>25.82</v>
      </c>
      <c r="D796" s="9" t="str">
        <f>VartojimasGamyba!J792</f>
        <v>2023-10-03-22</v>
      </c>
      <c r="E796" s="8">
        <f>VartojimasGamyba!G792</f>
        <v>0.187</v>
      </c>
      <c r="F796" s="11"/>
      <c r="G796" s="7">
        <f t="shared" si="116"/>
        <v>5.2311111111111126</v>
      </c>
      <c r="H796" s="7">
        <v>0</v>
      </c>
      <c r="I796" s="7">
        <v>0.20777777777777776</v>
      </c>
      <c r="J796" s="7">
        <v>0</v>
      </c>
      <c r="L796" s="7">
        <f>VartojimasGamyba!H792</f>
        <v>0</v>
      </c>
      <c r="M796" s="15">
        <f t="shared" si="117"/>
        <v>2.7755575615628914E-17</v>
      </c>
      <c r="N796" s="7">
        <f t="shared" si="118"/>
        <v>3.5002556408869627E-15</v>
      </c>
      <c r="O796" s="7">
        <f t="shared" si="119"/>
        <v>3.5002556408869627E-15</v>
      </c>
      <c r="P796" s="7" t="s">
        <v>8872</v>
      </c>
      <c r="R796" s="7"/>
      <c r="S796" s="47">
        <f t="shared" si="120"/>
        <v>2.7755575615628914E-17</v>
      </c>
      <c r="T796" s="47">
        <f t="shared" si="121"/>
        <v>0</v>
      </c>
      <c r="U796" s="47">
        <f t="shared" si="122"/>
        <v>126.11000000000001</v>
      </c>
      <c r="V796" s="47">
        <f t="shared" si="123"/>
        <v>14.24</v>
      </c>
      <c r="W796" s="11"/>
    </row>
    <row r="797" spans="1:23" x14ac:dyDescent="0.45">
      <c r="A797" t="s">
        <v>802</v>
      </c>
      <c r="B797">
        <v>19.5</v>
      </c>
      <c r="D797" s="9" t="str">
        <f>VartojimasGamyba!J793</f>
        <v>2023-10-03-23</v>
      </c>
      <c r="E797" s="8">
        <f>VartojimasGamyba!G793</f>
        <v>0.20799999999999999</v>
      </c>
      <c r="F797" s="11"/>
      <c r="G797" s="7">
        <f t="shared" si="116"/>
        <v>5.0000000000000018</v>
      </c>
      <c r="H797" s="7">
        <v>0</v>
      </c>
      <c r="I797" s="7">
        <v>0.23111111111111116</v>
      </c>
      <c r="J797" s="7">
        <v>0</v>
      </c>
      <c r="L797" s="7">
        <f>VartojimasGamyba!H793</f>
        <v>0</v>
      </c>
      <c r="M797" s="15">
        <f t="shared" si="117"/>
        <v>-5.5511151231257827E-17</v>
      </c>
      <c r="N797" s="7">
        <f t="shared" si="118"/>
        <v>-6.6496808059923754E-15</v>
      </c>
      <c r="O797" s="7">
        <f t="shared" si="119"/>
        <v>-6.6496808059923754E-15</v>
      </c>
      <c r="P797" s="7">
        <f>SUM(O774:O797)</f>
        <v>-1.1994735066300777E-13</v>
      </c>
      <c r="Q797" s="7">
        <f>SUMPRODUCT(B774:B797,E774:E797)+SUM(E774:E797)*$Z$21-SUMPRODUCT(B774:B797,L774:L797)+SUM(L774:L797)*ABS($Z$20)</f>
        <v>-191.32727</v>
      </c>
      <c r="R797" s="7"/>
      <c r="S797" s="47">
        <f t="shared" si="120"/>
        <v>-5.5511151231257827E-17</v>
      </c>
      <c r="T797" s="47">
        <f t="shared" si="121"/>
        <v>0</v>
      </c>
      <c r="U797" s="47">
        <f t="shared" si="122"/>
        <v>119.79</v>
      </c>
      <c r="V797" s="47">
        <f t="shared" si="123"/>
        <v>7.92</v>
      </c>
      <c r="W797" s="11">
        <f>IF(P797&lt;&gt;Q797,1,0)</f>
        <v>1</v>
      </c>
    </row>
    <row r="798" spans="1:23" x14ac:dyDescent="0.45">
      <c r="A798" t="s">
        <v>803</v>
      </c>
      <c r="B798">
        <v>0.73</v>
      </c>
      <c r="D798" s="1" t="str">
        <f>VartojimasGamyba!J794</f>
        <v>2023-10-04-00</v>
      </c>
      <c r="E798" s="7">
        <f>VartojimasGamyba!G794</f>
        <v>0.09</v>
      </c>
      <c r="F798" s="11"/>
      <c r="G798" s="12">
        <f>G797+H798-I798</f>
        <v>4.9000000000000021</v>
      </c>
      <c r="H798" s="12">
        <v>0</v>
      </c>
      <c r="I798" s="12">
        <v>9.9999999999999853E-2</v>
      </c>
      <c r="J798" s="12">
        <v>0</v>
      </c>
      <c r="K798" s="12"/>
      <c r="L798" s="12">
        <f>VartojimasGamyba!H794</f>
        <v>0</v>
      </c>
      <c r="M798" s="19">
        <f t="shared" si="117"/>
        <v>1.2490009027033011E-16</v>
      </c>
      <c r="N798" s="7">
        <f t="shared" si="118"/>
        <v>1.2617407119108749E-14</v>
      </c>
      <c r="O798" s="7">
        <f t="shared" si="119"/>
        <v>1.2617407119108749E-14</v>
      </c>
      <c r="R798" s="20" t="s">
        <v>8783</v>
      </c>
      <c r="S798" s="47">
        <f t="shared" si="120"/>
        <v>1.2490009027033011E-16</v>
      </c>
      <c r="T798" s="47">
        <f t="shared" si="121"/>
        <v>0</v>
      </c>
      <c r="U798" s="47">
        <f t="shared" si="122"/>
        <v>101.02000000000001</v>
      </c>
      <c r="V798" s="47">
        <f t="shared" si="123"/>
        <v>-10.85</v>
      </c>
      <c r="W798" s="11"/>
    </row>
    <row r="799" spans="1:23" x14ac:dyDescent="0.45">
      <c r="A799" t="s">
        <v>804</v>
      </c>
      <c r="B799">
        <v>0.13</v>
      </c>
      <c r="D799" s="1" t="str">
        <f>VartojimasGamyba!J795</f>
        <v>2023-10-04-01</v>
      </c>
      <c r="E799" s="7">
        <f>VartojimasGamyba!G795</f>
        <v>0.26200000000000001</v>
      </c>
      <c r="F799" s="11"/>
      <c r="G799" s="12">
        <f t="shared" ref="G799:G821" si="124">G798+H799-I799</f>
        <v>4.6088888888888908</v>
      </c>
      <c r="H799" s="12">
        <v>0</v>
      </c>
      <c r="I799" s="12">
        <v>0.29111111111111115</v>
      </c>
      <c r="J799" s="12">
        <v>0</v>
      </c>
      <c r="K799" s="12"/>
      <c r="L799" s="12">
        <f>VartojimasGamyba!H795</f>
        <v>0</v>
      </c>
      <c r="M799" s="19">
        <f t="shared" si="117"/>
        <v>-5.5511151231257827E-17</v>
      </c>
      <c r="N799" s="7">
        <f t="shared" si="118"/>
        <v>-5.5744298066429111E-15</v>
      </c>
      <c r="O799" s="7">
        <f t="shared" si="119"/>
        <v>-5.5744298066429111E-15</v>
      </c>
      <c r="R799" s="7"/>
      <c r="S799" s="47">
        <f t="shared" si="120"/>
        <v>-5.5511151231257827E-17</v>
      </c>
      <c r="T799" s="47">
        <f t="shared" si="121"/>
        <v>0</v>
      </c>
      <c r="U799" s="47">
        <f t="shared" si="122"/>
        <v>100.42</v>
      </c>
      <c r="V799" s="47">
        <f t="shared" si="123"/>
        <v>-11.45</v>
      </c>
      <c r="W799" s="11"/>
    </row>
    <row r="800" spans="1:23" x14ac:dyDescent="0.45">
      <c r="A800" t="s">
        <v>805</v>
      </c>
      <c r="B800">
        <v>1.48</v>
      </c>
      <c r="D800" s="1" t="str">
        <f>VartojimasGamyba!J796</f>
        <v>2023-10-04-02</v>
      </c>
      <c r="E800" s="7">
        <f>VartojimasGamyba!G796</f>
        <v>0.155</v>
      </c>
      <c r="F800" s="11"/>
      <c r="G800" s="12">
        <f t="shared" si="124"/>
        <v>4.4366666666666683</v>
      </c>
      <c r="H800" s="12">
        <v>0</v>
      </c>
      <c r="I800" s="12">
        <v>0.17222222222222219</v>
      </c>
      <c r="J800" s="12">
        <v>0</v>
      </c>
      <c r="K800" s="12"/>
      <c r="L800" s="12">
        <f>VartojimasGamyba!H796</f>
        <v>0</v>
      </c>
      <c r="M800" s="19">
        <f t="shared" si="117"/>
        <v>2.7755575615628914E-17</v>
      </c>
      <c r="N800" s="7">
        <f t="shared" si="118"/>
        <v>2.8246849304025548E-15</v>
      </c>
      <c r="O800" s="7">
        <f t="shared" si="119"/>
        <v>2.8246849304025548E-15</v>
      </c>
      <c r="R800" s="7"/>
      <c r="S800" s="47">
        <f t="shared" si="120"/>
        <v>2.7755575615628914E-17</v>
      </c>
      <c r="T800" s="47">
        <f t="shared" si="121"/>
        <v>0</v>
      </c>
      <c r="U800" s="47">
        <f t="shared" si="122"/>
        <v>101.77000000000001</v>
      </c>
      <c r="V800" s="47">
        <f t="shared" si="123"/>
        <v>-10.1</v>
      </c>
      <c r="W800" s="11"/>
    </row>
    <row r="801" spans="1:23" x14ac:dyDescent="0.45">
      <c r="A801" t="s">
        <v>806</v>
      </c>
      <c r="B801">
        <v>2.04</v>
      </c>
      <c r="D801" s="1" t="str">
        <f>VartojimasGamyba!J797</f>
        <v>2023-10-04-03</v>
      </c>
      <c r="E801" s="7">
        <f>VartojimasGamyba!G797</f>
        <v>0.35199999999999998</v>
      </c>
      <c r="F801" s="11"/>
      <c r="G801" s="12">
        <f t="shared" si="124"/>
        <v>4.0455555555555573</v>
      </c>
      <c r="H801" s="12">
        <v>0</v>
      </c>
      <c r="I801" s="12">
        <v>0.39111111111111113</v>
      </c>
      <c r="J801" s="12">
        <v>0</v>
      </c>
      <c r="K801" s="12"/>
      <c r="L801" s="12">
        <f>VartojimasGamyba!H797</f>
        <v>0</v>
      </c>
      <c r="M801" s="19">
        <f t="shared" si="117"/>
        <v>-5.5511151231257827E-17</v>
      </c>
      <c r="N801" s="7">
        <f t="shared" si="118"/>
        <v>-5.6804561054946141E-15</v>
      </c>
      <c r="O801" s="7">
        <f t="shared" si="119"/>
        <v>-5.6804561054946141E-15</v>
      </c>
      <c r="R801" s="7"/>
      <c r="S801" s="47">
        <f t="shared" si="120"/>
        <v>-5.5511151231257827E-17</v>
      </c>
      <c r="T801" s="47">
        <f t="shared" si="121"/>
        <v>0</v>
      </c>
      <c r="U801" s="47">
        <f t="shared" si="122"/>
        <v>102.33000000000001</v>
      </c>
      <c r="V801" s="47">
        <f t="shared" si="123"/>
        <v>-9.5399999999999991</v>
      </c>
      <c r="W801" s="11"/>
    </row>
    <row r="802" spans="1:23" x14ac:dyDescent="0.45">
      <c r="A802" t="s">
        <v>807</v>
      </c>
      <c r="B802">
        <v>1.07</v>
      </c>
      <c r="D802" s="1" t="str">
        <f>VartojimasGamyba!J798</f>
        <v>2023-10-04-04</v>
      </c>
      <c r="E802" s="7">
        <f>VartojimasGamyba!G798</f>
        <v>0.13500000000000001</v>
      </c>
      <c r="F802" s="11"/>
      <c r="G802" s="12">
        <f t="shared" si="124"/>
        <v>3.8955555555555574</v>
      </c>
      <c r="H802" s="12">
        <v>0</v>
      </c>
      <c r="I802" s="12">
        <v>0.15000000000000002</v>
      </c>
      <c r="J802" s="12">
        <v>0</v>
      </c>
      <c r="K802" s="12"/>
      <c r="L802" s="12">
        <f>VartojimasGamyba!H798</f>
        <v>0</v>
      </c>
      <c r="M802" s="19">
        <f t="shared" si="117"/>
        <v>-2.7755575615628914E-17</v>
      </c>
      <c r="N802" s="7">
        <f t="shared" si="118"/>
        <v>-2.8133051444001467E-15</v>
      </c>
      <c r="O802" s="7">
        <f t="shared" si="119"/>
        <v>-2.8133051444001467E-15</v>
      </c>
      <c r="R802" s="7"/>
      <c r="S802" s="47">
        <f t="shared" si="120"/>
        <v>-2.7755575615628914E-17</v>
      </c>
      <c r="T802" s="47">
        <f t="shared" si="121"/>
        <v>0</v>
      </c>
      <c r="U802" s="47">
        <f t="shared" si="122"/>
        <v>101.36</v>
      </c>
      <c r="V802" s="47">
        <f t="shared" si="123"/>
        <v>-10.51</v>
      </c>
      <c r="W802" s="11"/>
    </row>
    <row r="803" spans="1:23" x14ac:dyDescent="0.45">
      <c r="A803" t="s">
        <v>808</v>
      </c>
      <c r="B803">
        <v>0.53</v>
      </c>
      <c r="D803" s="1" t="str">
        <f>VartojimasGamyba!J799</f>
        <v>2023-10-04-05</v>
      </c>
      <c r="E803" s="7">
        <f>VartojimasGamyba!G799</f>
        <v>5.8000000000000003E-2</v>
      </c>
      <c r="F803" s="11"/>
      <c r="G803" s="12">
        <f t="shared" si="124"/>
        <v>3.9485555555555574</v>
      </c>
      <c r="H803" s="12">
        <v>5.2999999999999999E-2</v>
      </c>
      <c r="I803" s="12">
        <v>0</v>
      </c>
      <c r="J803" s="12">
        <v>0</v>
      </c>
      <c r="K803" s="12"/>
      <c r="L803" s="12">
        <f>VartojimasGamyba!H799</f>
        <v>0.111</v>
      </c>
      <c r="M803" s="19">
        <f t="shared" si="117"/>
        <v>0</v>
      </c>
      <c r="N803" s="7">
        <f t="shared" si="118"/>
        <v>0</v>
      </c>
      <c r="O803" s="7">
        <f t="shared" si="119"/>
        <v>0</v>
      </c>
      <c r="R803" s="7"/>
      <c r="S803" s="47">
        <f t="shared" si="120"/>
        <v>5.2999999999999999E-2</v>
      </c>
      <c r="T803" s="47">
        <f t="shared" si="121"/>
        <v>5.2999999999999999E-2</v>
      </c>
      <c r="U803" s="47">
        <f t="shared" si="122"/>
        <v>100.82000000000001</v>
      </c>
      <c r="V803" s="47">
        <f t="shared" si="123"/>
        <v>-11.05</v>
      </c>
      <c r="W803" s="11"/>
    </row>
    <row r="804" spans="1:23" x14ac:dyDescent="0.45">
      <c r="A804" t="s">
        <v>809</v>
      </c>
      <c r="B804">
        <v>5.63</v>
      </c>
      <c r="D804" s="1" t="str">
        <f>VartojimasGamyba!J800</f>
        <v>2023-10-04-06</v>
      </c>
      <c r="E804" s="7">
        <f>VartojimasGamyba!G800</f>
        <v>1.2E-2</v>
      </c>
      <c r="F804" s="11"/>
      <c r="G804" s="12">
        <f t="shared" si="124"/>
        <v>4.3665555555555571</v>
      </c>
      <c r="H804" s="12">
        <v>0.41800000000000015</v>
      </c>
      <c r="I804" s="12">
        <v>0</v>
      </c>
      <c r="J804" s="12">
        <v>0</v>
      </c>
      <c r="K804" s="12"/>
      <c r="L804" s="12">
        <f>VartojimasGamyba!H800</f>
        <v>0.43</v>
      </c>
      <c r="M804" s="19">
        <f t="shared" si="117"/>
        <v>0</v>
      </c>
      <c r="N804" s="7">
        <f t="shared" si="118"/>
        <v>0</v>
      </c>
      <c r="O804" s="7">
        <f t="shared" si="119"/>
        <v>0</v>
      </c>
      <c r="R804" s="7"/>
      <c r="S804" s="47">
        <f t="shared" si="120"/>
        <v>0.41799999999999998</v>
      </c>
      <c r="T804" s="47">
        <f t="shared" si="121"/>
        <v>0.41799999999999998</v>
      </c>
      <c r="U804" s="47">
        <f t="shared" si="122"/>
        <v>105.92</v>
      </c>
      <c r="V804" s="47">
        <f t="shared" si="123"/>
        <v>-5.95</v>
      </c>
      <c r="W804" s="11"/>
    </row>
    <row r="805" spans="1:23" x14ac:dyDescent="0.45">
      <c r="A805" t="s">
        <v>810</v>
      </c>
      <c r="B805">
        <v>94.28</v>
      </c>
      <c r="D805" s="1" t="str">
        <f>VartojimasGamyba!J801</f>
        <v>2023-10-04-07</v>
      </c>
      <c r="E805" s="7">
        <f>VartojimasGamyba!G801</f>
        <v>1.2999999999999999E-2</v>
      </c>
      <c r="F805" s="11"/>
      <c r="G805" s="12">
        <f t="shared" si="124"/>
        <v>4.7995555555555569</v>
      </c>
      <c r="H805" s="12">
        <v>0.43300000000000016</v>
      </c>
      <c r="I805" s="12">
        <v>0</v>
      </c>
      <c r="J805" s="12">
        <v>0</v>
      </c>
      <c r="K805" s="12"/>
      <c r="L805" s="12">
        <f>VartojimasGamyba!H801</f>
        <v>0.44600000000000001</v>
      </c>
      <c r="M805" s="19">
        <f t="shared" si="117"/>
        <v>0</v>
      </c>
      <c r="N805" s="7">
        <f t="shared" si="118"/>
        <v>0</v>
      </c>
      <c r="O805" s="7">
        <f t="shared" si="119"/>
        <v>0</v>
      </c>
      <c r="R805" s="7"/>
      <c r="S805" s="47">
        <f t="shared" si="120"/>
        <v>0.433</v>
      </c>
      <c r="T805" s="47">
        <f t="shared" si="121"/>
        <v>0.433</v>
      </c>
      <c r="U805" s="47">
        <f t="shared" si="122"/>
        <v>194.57</v>
      </c>
      <c r="V805" s="47">
        <f t="shared" si="123"/>
        <v>82.7</v>
      </c>
      <c r="W805" s="11"/>
    </row>
    <row r="806" spans="1:23" x14ac:dyDescent="0.45">
      <c r="A806" t="s">
        <v>811</v>
      </c>
      <c r="B806">
        <v>88.63</v>
      </c>
      <c r="D806" s="1" t="str">
        <f>VartojimasGamyba!J802</f>
        <v>2023-10-04-08</v>
      </c>
      <c r="E806" s="7">
        <f>VartojimasGamyba!G802</f>
        <v>3.0000000000000001E-3</v>
      </c>
      <c r="F806" s="11"/>
      <c r="G806" s="12">
        <f t="shared" si="124"/>
        <v>5.2435555555555569</v>
      </c>
      <c r="H806" s="12">
        <v>0.44400000000000012</v>
      </c>
      <c r="I806" s="12">
        <v>0</v>
      </c>
      <c r="J806" s="12">
        <v>0</v>
      </c>
      <c r="K806" s="12"/>
      <c r="L806" s="12">
        <f>VartojimasGamyba!H802</f>
        <v>0.44700000000000001</v>
      </c>
      <c r="M806" s="19">
        <f t="shared" si="117"/>
        <v>0</v>
      </c>
      <c r="N806" s="7">
        <f t="shared" si="118"/>
        <v>0</v>
      </c>
      <c r="O806" s="7">
        <f t="shared" si="119"/>
        <v>0</v>
      </c>
      <c r="R806" s="7"/>
      <c r="S806" s="47">
        <f t="shared" si="120"/>
        <v>0.44400000000000001</v>
      </c>
      <c r="T806" s="47">
        <f t="shared" si="121"/>
        <v>0.44400000000000001</v>
      </c>
      <c r="U806" s="47">
        <f t="shared" si="122"/>
        <v>188.92000000000002</v>
      </c>
      <c r="V806" s="47">
        <f t="shared" si="123"/>
        <v>77.05</v>
      </c>
      <c r="W806" s="11"/>
    </row>
    <row r="807" spans="1:23" x14ac:dyDescent="0.45">
      <c r="A807" t="s">
        <v>812</v>
      </c>
      <c r="B807">
        <v>100.22</v>
      </c>
      <c r="D807" s="1" t="str">
        <f>VartojimasGamyba!J803</f>
        <v>2023-10-04-09</v>
      </c>
      <c r="E807" s="7">
        <f>VartojimasGamyba!G803</f>
        <v>0</v>
      </c>
      <c r="F807" s="11"/>
      <c r="G807" s="12">
        <f t="shared" si="124"/>
        <v>5.2435555555555569</v>
      </c>
      <c r="H807" s="12">
        <v>2.2204460492503131E-16</v>
      </c>
      <c r="I807" s="12">
        <v>0</v>
      </c>
      <c r="J807" s="12">
        <v>1.9339999999999999</v>
      </c>
      <c r="K807" s="12"/>
      <c r="L807" s="12">
        <f>VartojimasGamyba!H803</f>
        <v>1.9339999999999999</v>
      </c>
      <c r="M807" s="19">
        <f t="shared" si="117"/>
        <v>0</v>
      </c>
      <c r="N807" s="7">
        <f t="shared" si="118"/>
        <v>-171.42975999999999</v>
      </c>
      <c r="O807" s="7">
        <f t="shared" si="119"/>
        <v>0</v>
      </c>
      <c r="R807" s="7"/>
      <c r="S807" s="47">
        <f t="shared" si="120"/>
        <v>1.9339999999999999</v>
      </c>
      <c r="T807" s="47">
        <f t="shared" si="121"/>
        <v>1.9339999999999999</v>
      </c>
      <c r="U807" s="47">
        <f t="shared" si="122"/>
        <v>200.51</v>
      </c>
      <c r="V807" s="47">
        <f t="shared" si="123"/>
        <v>88.64</v>
      </c>
      <c r="W807" s="11"/>
    </row>
    <row r="808" spans="1:23" x14ac:dyDescent="0.45">
      <c r="A808" t="s">
        <v>813</v>
      </c>
      <c r="B808">
        <v>100.15</v>
      </c>
      <c r="D808" s="1" t="str">
        <f>VartojimasGamyba!J804</f>
        <v>2023-10-04-10</v>
      </c>
      <c r="E808" s="7">
        <f>VartojimasGamyba!G804</f>
        <v>0</v>
      </c>
      <c r="F808" s="11"/>
      <c r="G808" s="12">
        <f t="shared" si="124"/>
        <v>6.1181111111111104</v>
      </c>
      <c r="H808" s="12">
        <v>0.87455555555555331</v>
      </c>
      <c r="I808" s="12">
        <v>0</v>
      </c>
      <c r="J808" s="12">
        <v>0.46644444444444688</v>
      </c>
      <c r="K808" s="12"/>
      <c r="L808" s="12">
        <f>VartojimasGamyba!H804</f>
        <v>1.341</v>
      </c>
      <c r="M808" s="19">
        <f t="shared" si="117"/>
        <v>0</v>
      </c>
      <c r="N808" s="7">
        <f t="shared" si="118"/>
        <v>-41.312984444444666</v>
      </c>
      <c r="O808" s="7">
        <f t="shared" si="119"/>
        <v>0</v>
      </c>
      <c r="R808" s="7"/>
      <c r="S808" s="47">
        <f t="shared" si="120"/>
        <v>1.341</v>
      </c>
      <c r="T808" s="47">
        <f t="shared" si="121"/>
        <v>1.341</v>
      </c>
      <c r="U808" s="47">
        <f t="shared" si="122"/>
        <v>200.44</v>
      </c>
      <c r="V808" s="47">
        <f t="shared" si="123"/>
        <v>88.570000000000007</v>
      </c>
      <c r="W808" s="11"/>
    </row>
    <row r="809" spans="1:23" x14ac:dyDescent="0.45">
      <c r="A809" t="s">
        <v>814</v>
      </c>
      <c r="B809">
        <v>72.540000000000006</v>
      </c>
      <c r="D809" s="1" t="str">
        <f>VartojimasGamyba!J805</f>
        <v>2023-10-04-11</v>
      </c>
      <c r="E809" s="7">
        <f>VartojimasGamyba!G805</f>
        <v>0</v>
      </c>
      <c r="F809" s="11"/>
      <c r="G809" s="12">
        <f t="shared" si="124"/>
        <v>7.354111111111111</v>
      </c>
      <c r="H809" s="12">
        <v>1.2360000000000002</v>
      </c>
      <c r="I809" s="12">
        <v>0</v>
      </c>
      <c r="J809" s="12">
        <v>0</v>
      </c>
      <c r="K809" s="12"/>
      <c r="L809" s="12">
        <f>VartojimasGamyba!H805</f>
        <v>1.236</v>
      </c>
      <c r="M809" s="19">
        <f t="shared" si="117"/>
        <v>0</v>
      </c>
      <c r="N809" s="7">
        <f t="shared" si="118"/>
        <v>0</v>
      </c>
      <c r="O809" s="7">
        <f t="shared" si="119"/>
        <v>0</v>
      </c>
      <c r="R809" s="7"/>
      <c r="S809" s="47">
        <f t="shared" si="120"/>
        <v>1.236</v>
      </c>
      <c r="T809" s="47">
        <f t="shared" si="121"/>
        <v>1.236</v>
      </c>
      <c r="U809" s="47">
        <f t="shared" si="122"/>
        <v>172.83</v>
      </c>
      <c r="V809" s="47">
        <f t="shared" si="123"/>
        <v>60.960000000000008</v>
      </c>
      <c r="W809" s="11"/>
    </row>
    <row r="810" spans="1:23" x14ac:dyDescent="0.45">
      <c r="A810" t="s">
        <v>815</v>
      </c>
      <c r="B810">
        <v>58.59</v>
      </c>
      <c r="D810" s="1" t="str">
        <f>VartojimasGamyba!J806</f>
        <v>2023-10-04-12</v>
      </c>
      <c r="E810" s="7">
        <f>VartojimasGamyba!G806</f>
        <v>0</v>
      </c>
      <c r="F810" s="11"/>
      <c r="G810" s="12">
        <f t="shared" si="124"/>
        <v>8.6321111111111115</v>
      </c>
      <c r="H810" s="12">
        <v>1.278</v>
      </c>
      <c r="I810" s="12">
        <v>0</v>
      </c>
      <c r="J810" s="12">
        <v>0</v>
      </c>
      <c r="K810" s="12"/>
      <c r="L810" s="12">
        <f>VartojimasGamyba!H806</f>
        <v>1.278</v>
      </c>
      <c r="M810" s="19">
        <f t="shared" si="117"/>
        <v>0</v>
      </c>
      <c r="N810" s="7">
        <f t="shared" si="118"/>
        <v>0</v>
      </c>
      <c r="O810" s="7">
        <f t="shared" si="119"/>
        <v>0</v>
      </c>
      <c r="R810" s="7"/>
      <c r="S810" s="47">
        <f t="shared" si="120"/>
        <v>1.278</v>
      </c>
      <c r="T810" s="47">
        <f t="shared" si="121"/>
        <v>1.278</v>
      </c>
      <c r="U810" s="47">
        <f t="shared" si="122"/>
        <v>158.88</v>
      </c>
      <c r="V810" s="47">
        <f t="shared" si="123"/>
        <v>47.010000000000005</v>
      </c>
      <c r="W810" s="11"/>
    </row>
    <row r="811" spans="1:23" x14ac:dyDescent="0.45">
      <c r="A811" t="s">
        <v>816</v>
      </c>
      <c r="B811">
        <v>30.33</v>
      </c>
      <c r="D811" s="1" t="str">
        <f>VartojimasGamyba!J807</f>
        <v>2023-10-04-13</v>
      </c>
      <c r="E811" s="7">
        <f>VartojimasGamyba!G807</f>
        <v>0.64400000000000002</v>
      </c>
      <c r="F811" s="11"/>
      <c r="G811" s="12">
        <f t="shared" si="124"/>
        <v>8.6611111111111114</v>
      </c>
      <c r="H811" s="12">
        <v>2.9000000000000026E-2</v>
      </c>
      <c r="I811" s="12">
        <v>0</v>
      </c>
      <c r="J811" s="12">
        <v>0</v>
      </c>
      <c r="K811" s="12"/>
      <c r="L811" s="12">
        <f>VartojimasGamyba!H807</f>
        <v>0.67300000000000004</v>
      </c>
      <c r="M811" s="19">
        <f t="shared" si="117"/>
        <v>0</v>
      </c>
      <c r="N811" s="7">
        <f t="shared" si="118"/>
        <v>0</v>
      </c>
      <c r="O811" s="7">
        <f t="shared" si="119"/>
        <v>0</v>
      </c>
      <c r="R811" s="7"/>
      <c r="S811" s="47">
        <f t="shared" si="120"/>
        <v>2.9000000000000026E-2</v>
      </c>
      <c r="T811" s="47">
        <f t="shared" si="121"/>
        <v>2.9000000000000026E-2</v>
      </c>
      <c r="U811" s="47">
        <f t="shared" si="122"/>
        <v>130.62</v>
      </c>
      <c r="V811" s="47">
        <f t="shared" si="123"/>
        <v>18.75</v>
      </c>
      <c r="W811" s="11"/>
    </row>
    <row r="812" spans="1:23" x14ac:dyDescent="0.45">
      <c r="A812" t="s">
        <v>817</v>
      </c>
      <c r="B812">
        <v>20.55</v>
      </c>
      <c r="D812" s="1" t="str">
        <f>VartojimasGamyba!J808</f>
        <v>2023-10-04-14</v>
      </c>
      <c r="E812" s="7">
        <f>VartojimasGamyba!G808</f>
        <v>1.276</v>
      </c>
      <c r="F812" s="11"/>
      <c r="G812" s="12">
        <f t="shared" si="124"/>
        <v>7.4577777777777783</v>
      </c>
      <c r="H812" s="12">
        <v>0</v>
      </c>
      <c r="I812" s="12">
        <v>1.2033333333333334</v>
      </c>
      <c r="J812" s="12">
        <v>0</v>
      </c>
      <c r="K812" s="12"/>
      <c r="L812" s="12">
        <f>VartojimasGamyba!H808</f>
        <v>0.193</v>
      </c>
      <c r="M812" s="19">
        <f t="shared" si="117"/>
        <v>0</v>
      </c>
      <c r="N812" s="7">
        <f t="shared" si="118"/>
        <v>0</v>
      </c>
      <c r="O812" s="7">
        <f t="shared" si="119"/>
        <v>0</v>
      </c>
      <c r="R812" s="7"/>
      <c r="S812" s="47">
        <f t="shared" si="120"/>
        <v>0</v>
      </c>
      <c r="T812" s="47">
        <f t="shared" si="121"/>
        <v>0</v>
      </c>
      <c r="U812" s="47">
        <f t="shared" si="122"/>
        <v>120.84</v>
      </c>
      <c r="V812" s="47">
        <f t="shared" si="123"/>
        <v>8.9700000000000006</v>
      </c>
      <c r="W812" s="11"/>
    </row>
    <row r="813" spans="1:23" x14ac:dyDescent="0.45">
      <c r="A813" t="s">
        <v>818</v>
      </c>
      <c r="B813">
        <v>29.14</v>
      </c>
      <c r="D813" s="1" t="str">
        <f>VartojimasGamyba!J809</f>
        <v>2023-10-04-15</v>
      </c>
      <c r="E813" s="7">
        <f>VartojimasGamyba!G809</f>
        <v>0.247</v>
      </c>
      <c r="F813" s="11"/>
      <c r="G813" s="12">
        <f t="shared" si="124"/>
        <v>7.2133333333333338</v>
      </c>
      <c r="H813" s="12">
        <v>0</v>
      </c>
      <c r="I813" s="12">
        <v>0.24444444444444441</v>
      </c>
      <c r="J813" s="12">
        <v>0</v>
      </c>
      <c r="K813" s="12"/>
      <c r="L813" s="12">
        <f>VartojimasGamyba!H809</f>
        <v>2.7E-2</v>
      </c>
      <c r="M813" s="19">
        <f t="shared" si="117"/>
        <v>0</v>
      </c>
      <c r="N813" s="7">
        <f t="shared" si="118"/>
        <v>0</v>
      </c>
      <c r="O813" s="7">
        <f t="shared" si="119"/>
        <v>0</v>
      </c>
      <c r="R813" s="7"/>
      <c r="S813" s="47">
        <f t="shared" si="120"/>
        <v>0</v>
      </c>
      <c r="T813" s="47">
        <f t="shared" si="121"/>
        <v>0</v>
      </c>
      <c r="U813" s="47">
        <f t="shared" si="122"/>
        <v>129.43</v>
      </c>
      <c r="V813" s="47">
        <f t="shared" si="123"/>
        <v>17.560000000000002</v>
      </c>
      <c r="W813" s="11"/>
    </row>
    <row r="814" spans="1:23" x14ac:dyDescent="0.45">
      <c r="A814" t="s">
        <v>819</v>
      </c>
      <c r="B814">
        <v>57.52</v>
      </c>
      <c r="D814" s="1" t="str">
        <f>VartojimasGamyba!J810</f>
        <v>2023-10-04-16</v>
      </c>
      <c r="E814" s="7">
        <f>VartojimasGamyba!G810</f>
        <v>0.33500000000000002</v>
      </c>
      <c r="F814" s="11"/>
      <c r="G814" s="12">
        <f t="shared" si="124"/>
        <v>6.8411111111111111</v>
      </c>
      <c r="H814" s="12">
        <v>0</v>
      </c>
      <c r="I814" s="12">
        <v>0.37222222222222229</v>
      </c>
      <c r="J814" s="12">
        <v>0</v>
      </c>
      <c r="K814" s="12"/>
      <c r="L814" s="12">
        <f>VartojimasGamyba!H810</f>
        <v>0</v>
      </c>
      <c r="M814" s="19">
        <f t="shared" si="117"/>
        <v>-5.5511151231257827E-17</v>
      </c>
      <c r="N814" s="7">
        <f t="shared" si="118"/>
        <v>-8.7602147758047978E-15</v>
      </c>
      <c r="O814" s="7">
        <f t="shared" si="119"/>
        <v>-8.7602147758047978E-15</v>
      </c>
      <c r="R814" s="7"/>
      <c r="S814" s="47">
        <f t="shared" si="120"/>
        <v>-5.5511151231257827E-17</v>
      </c>
      <c r="T814" s="47">
        <f t="shared" si="121"/>
        <v>0</v>
      </c>
      <c r="U814" s="47">
        <f t="shared" si="122"/>
        <v>157.81</v>
      </c>
      <c r="V814" s="47">
        <f t="shared" si="123"/>
        <v>45.940000000000005</v>
      </c>
      <c r="W814" s="11"/>
    </row>
    <row r="815" spans="1:23" x14ac:dyDescent="0.45">
      <c r="A815" t="s">
        <v>820</v>
      </c>
      <c r="B815">
        <v>85.44</v>
      </c>
      <c r="D815" s="1" t="str">
        <f>VartojimasGamyba!J811</f>
        <v>2023-10-04-17</v>
      </c>
      <c r="E815" s="7">
        <f>VartojimasGamyba!G811</f>
        <v>0.27400000000000002</v>
      </c>
      <c r="F815" s="11"/>
      <c r="G815" s="12">
        <f t="shared" si="124"/>
        <v>6.5366666666666671</v>
      </c>
      <c r="H815" s="12">
        <v>0</v>
      </c>
      <c r="I815" s="12">
        <v>0.30444444444444446</v>
      </c>
      <c r="J815" s="12">
        <v>0</v>
      </c>
      <c r="K815" s="12"/>
      <c r="L815" s="12">
        <f>VartojimasGamyba!H811</f>
        <v>0</v>
      </c>
      <c r="M815" s="19">
        <f t="shared" si="117"/>
        <v>0</v>
      </c>
      <c r="N815" s="7">
        <f t="shared" si="118"/>
        <v>0</v>
      </c>
      <c r="O815" s="7">
        <f t="shared" si="119"/>
        <v>0</v>
      </c>
      <c r="R815" s="7"/>
      <c r="S815" s="47">
        <f t="shared" si="120"/>
        <v>0</v>
      </c>
      <c r="T815" s="47">
        <f t="shared" si="121"/>
        <v>0</v>
      </c>
      <c r="U815" s="47">
        <f t="shared" si="122"/>
        <v>185.73000000000002</v>
      </c>
      <c r="V815" s="47">
        <f t="shared" si="123"/>
        <v>73.86</v>
      </c>
      <c r="W815" s="11"/>
    </row>
    <row r="816" spans="1:23" x14ac:dyDescent="0.45">
      <c r="A816" t="s">
        <v>821</v>
      </c>
      <c r="B816">
        <v>100.12</v>
      </c>
      <c r="D816" s="1" t="str">
        <f>VartojimasGamyba!J812</f>
        <v>2023-10-04-18</v>
      </c>
      <c r="E816" s="7">
        <f>VartojimasGamyba!G812</f>
        <v>0.34100000000000003</v>
      </c>
      <c r="F816" s="11"/>
      <c r="G816" s="12">
        <f t="shared" si="124"/>
        <v>6.1577777777777785</v>
      </c>
      <c r="H816" s="12">
        <v>0</v>
      </c>
      <c r="I816" s="12">
        <v>0.37888888888888894</v>
      </c>
      <c r="J816" s="12">
        <v>0</v>
      </c>
      <c r="K816" s="12"/>
      <c r="L816" s="12">
        <f>VartojimasGamyba!H812</f>
        <v>0</v>
      </c>
      <c r="M816" s="19">
        <f t="shared" si="117"/>
        <v>-5.5511151231257827E-17</v>
      </c>
      <c r="N816" s="7">
        <f t="shared" si="118"/>
        <v>-1.1124989818256383E-14</v>
      </c>
      <c r="O816" s="7">
        <f t="shared" si="119"/>
        <v>-1.1124989818256383E-14</v>
      </c>
      <c r="R816" s="7"/>
      <c r="S816" s="47">
        <f t="shared" si="120"/>
        <v>-5.5511151231257827E-17</v>
      </c>
      <c r="T816" s="47">
        <f t="shared" si="121"/>
        <v>0</v>
      </c>
      <c r="U816" s="47">
        <f t="shared" si="122"/>
        <v>200.41000000000003</v>
      </c>
      <c r="V816" s="47">
        <f t="shared" si="123"/>
        <v>88.54</v>
      </c>
      <c r="W816" s="11"/>
    </row>
    <row r="817" spans="1:23" x14ac:dyDescent="0.45">
      <c r="A817" t="s">
        <v>822</v>
      </c>
      <c r="B817">
        <v>132.31</v>
      </c>
      <c r="D817" s="1" t="str">
        <f>VartojimasGamyba!J813</f>
        <v>2023-10-04-19</v>
      </c>
      <c r="E817" s="7">
        <f>VartojimasGamyba!G813</f>
        <v>0.186</v>
      </c>
      <c r="F817" s="11"/>
      <c r="G817" s="12">
        <f t="shared" si="124"/>
        <v>5.9511111111111115</v>
      </c>
      <c r="H817" s="12">
        <v>0</v>
      </c>
      <c r="I817" s="12">
        <v>0.20666666666666667</v>
      </c>
      <c r="J817" s="12">
        <v>0</v>
      </c>
      <c r="K817" s="12"/>
      <c r="L817" s="12">
        <f>VartojimasGamyba!H813</f>
        <v>0</v>
      </c>
      <c r="M817" s="19">
        <f t="shared" si="117"/>
        <v>0</v>
      </c>
      <c r="N817" s="7">
        <f t="shared" si="118"/>
        <v>0</v>
      </c>
      <c r="O817" s="7">
        <f t="shared" si="119"/>
        <v>0</v>
      </c>
      <c r="R817" s="7"/>
      <c r="S817" s="47">
        <f t="shared" si="120"/>
        <v>0</v>
      </c>
      <c r="T817" s="47">
        <f t="shared" si="121"/>
        <v>0</v>
      </c>
      <c r="U817" s="47">
        <f t="shared" si="122"/>
        <v>232.60000000000002</v>
      </c>
      <c r="V817" s="47">
        <f t="shared" si="123"/>
        <v>120.73</v>
      </c>
      <c r="W817" s="11"/>
    </row>
    <row r="818" spans="1:23" x14ac:dyDescent="0.45">
      <c r="A818" t="s">
        <v>823</v>
      </c>
      <c r="B818">
        <v>144.46</v>
      </c>
      <c r="D818" s="1" t="str">
        <f>VartojimasGamyba!J814</f>
        <v>2023-10-04-20</v>
      </c>
      <c r="E818" s="7">
        <f>VartojimasGamyba!G814</f>
        <v>0.182</v>
      </c>
      <c r="F818" s="11"/>
      <c r="G818" s="12">
        <f t="shared" si="124"/>
        <v>5.7488888888888896</v>
      </c>
      <c r="H818" s="12">
        <v>0</v>
      </c>
      <c r="I818" s="12">
        <v>0.20222222222222222</v>
      </c>
      <c r="J818" s="12">
        <v>0</v>
      </c>
      <c r="K818" s="12"/>
      <c r="L818" s="12">
        <f>VartojimasGamyba!H814</f>
        <v>0</v>
      </c>
      <c r="M818" s="19">
        <f t="shared" si="117"/>
        <v>0</v>
      </c>
      <c r="N818" s="7">
        <f t="shared" si="118"/>
        <v>0</v>
      </c>
      <c r="O818" s="7">
        <f t="shared" si="119"/>
        <v>0</v>
      </c>
      <c r="P818" s="7" t="s">
        <v>8873</v>
      </c>
      <c r="R818" s="7"/>
      <c r="S818" s="47">
        <f t="shared" si="120"/>
        <v>0</v>
      </c>
      <c r="T818" s="47">
        <f t="shared" si="121"/>
        <v>0</v>
      </c>
      <c r="U818" s="47">
        <f t="shared" si="122"/>
        <v>244.75</v>
      </c>
      <c r="V818" s="47">
        <f t="shared" si="123"/>
        <v>132.88</v>
      </c>
      <c r="W818" s="11"/>
    </row>
    <row r="819" spans="1:23" x14ac:dyDescent="0.45">
      <c r="A819" t="s">
        <v>824</v>
      </c>
      <c r="B819">
        <v>118.04</v>
      </c>
      <c r="D819" s="1" t="str">
        <f>VartojimasGamyba!J815</f>
        <v>2023-10-04-21</v>
      </c>
      <c r="E819" s="7">
        <f>VartojimasGamyba!G815</f>
        <v>0.308</v>
      </c>
      <c r="F819" s="11"/>
      <c r="G819" s="12">
        <f t="shared" si="124"/>
        <v>5.4066666666666672</v>
      </c>
      <c r="H819" s="12">
        <v>0</v>
      </c>
      <c r="I819" s="12">
        <v>0.34222222222222221</v>
      </c>
      <c r="J819" s="12">
        <v>0</v>
      </c>
      <c r="K819" s="12"/>
      <c r="L819" s="12">
        <f>VartojimasGamyba!H815</f>
        <v>0</v>
      </c>
      <c r="M819" s="19">
        <f t="shared" si="117"/>
        <v>0</v>
      </c>
      <c r="N819" s="7">
        <f t="shared" si="118"/>
        <v>0</v>
      </c>
      <c r="O819" s="7">
        <f t="shared" si="119"/>
        <v>0</v>
      </c>
      <c r="P819" s="7">
        <f>SUM(N798:N821)</f>
        <v>-212.74274444444467</v>
      </c>
      <c r="R819" s="7"/>
      <c r="S819" s="47">
        <f t="shared" si="120"/>
        <v>0</v>
      </c>
      <c r="T819" s="47">
        <f t="shared" si="121"/>
        <v>0</v>
      </c>
      <c r="U819" s="47">
        <f t="shared" si="122"/>
        <v>218.33</v>
      </c>
      <c r="V819" s="47">
        <f t="shared" si="123"/>
        <v>106.46000000000001</v>
      </c>
      <c r="W819" s="11"/>
    </row>
    <row r="820" spans="1:23" x14ac:dyDescent="0.45">
      <c r="A820" t="s">
        <v>825</v>
      </c>
      <c r="B820">
        <v>88.53</v>
      </c>
      <c r="D820" s="1" t="str">
        <f>VartojimasGamyba!J816</f>
        <v>2023-10-04-22</v>
      </c>
      <c r="E820" s="7">
        <f>VartojimasGamyba!G816</f>
        <v>0.249</v>
      </c>
      <c r="F820" s="11"/>
      <c r="G820" s="12">
        <f t="shared" si="124"/>
        <v>5.1300000000000008</v>
      </c>
      <c r="H820" s="12">
        <v>0</v>
      </c>
      <c r="I820" s="12">
        <v>0.27666666666666667</v>
      </c>
      <c r="J820" s="12">
        <v>0</v>
      </c>
      <c r="K820" s="12"/>
      <c r="L820" s="12">
        <f>VartojimasGamyba!H816</f>
        <v>0</v>
      </c>
      <c r="M820" s="19">
        <f t="shared" si="117"/>
        <v>0</v>
      </c>
      <c r="N820" s="7">
        <f t="shared" si="118"/>
        <v>0</v>
      </c>
      <c r="O820" s="7">
        <f t="shared" si="119"/>
        <v>0</v>
      </c>
      <c r="P820" s="7" t="s">
        <v>8872</v>
      </c>
      <c r="R820" s="7"/>
      <c r="S820" s="47">
        <f t="shared" si="120"/>
        <v>0</v>
      </c>
      <c r="T820" s="47">
        <f t="shared" si="121"/>
        <v>0</v>
      </c>
      <c r="U820" s="47">
        <f t="shared" si="122"/>
        <v>188.82</v>
      </c>
      <c r="V820" s="47">
        <f t="shared" si="123"/>
        <v>76.95</v>
      </c>
      <c r="W820" s="11"/>
    </row>
    <row r="821" spans="1:23" x14ac:dyDescent="0.45">
      <c r="A821" t="s">
        <v>826</v>
      </c>
      <c r="B821">
        <v>40</v>
      </c>
      <c r="D821" s="1" t="str">
        <f>VartojimasGamyba!J817</f>
        <v>2023-10-04-23</v>
      </c>
      <c r="E821" s="7">
        <f>VartojimasGamyba!G817</f>
        <v>0.11700000000000001</v>
      </c>
      <c r="F821" s="11"/>
      <c r="G821" s="12">
        <f t="shared" si="124"/>
        <v>5.0000000000000009</v>
      </c>
      <c r="H821" s="12">
        <v>0</v>
      </c>
      <c r="I821" s="12">
        <v>0.13</v>
      </c>
      <c r="J821" s="12">
        <v>0</v>
      </c>
      <c r="K821" s="12"/>
      <c r="L821" s="12">
        <f>VartojimasGamyba!H817</f>
        <v>0</v>
      </c>
      <c r="M821" s="19">
        <f t="shared" si="117"/>
        <v>0</v>
      </c>
      <c r="N821" s="7">
        <f t="shared" si="118"/>
        <v>0</v>
      </c>
      <c r="O821" s="7">
        <f t="shared" si="119"/>
        <v>0</v>
      </c>
      <c r="P821" s="7">
        <f>SUM(O798:O821)</f>
        <v>-1.8511303601087549E-14</v>
      </c>
      <c r="Q821" s="7">
        <f>SUMPRODUCT(B798:B821,E798:E821)+SUM(E798:E821)*$Z$21-SUMPRODUCT(B798:B821,L798:L821)+SUM(L798:L821)*ABS($Z$20)</f>
        <v>263.96302999999983</v>
      </c>
      <c r="R821" s="7"/>
      <c r="S821" s="47">
        <f t="shared" si="120"/>
        <v>0</v>
      </c>
      <c r="T821" s="47">
        <f t="shared" si="121"/>
        <v>0</v>
      </c>
      <c r="U821" s="47">
        <f t="shared" si="122"/>
        <v>140.29000000000002</v>
      </c>
      <c r="V821" s="47">
        <f t="shared" si="123"/>
        <v>28.42</v>
      </c>
      <c r="W821" s="11">
        <f>IF(P821&lt;&gt;Q821,1,0)</f>
        <v>1</v>
      </c>
    </row>
    <row r="822" spans="1:23" x14ac:dyDescent="0.45">
      <c r="A822" t="s">
        <v>827</v>
      </c>
      <c r="B822">
        <v>0</v>
      </c>
      <c r="D822" s="9" t="str">
        <f>VartojimasGamyba!J818</f>
        <v>2023-10-05-00</v>
      </c>
      <c r="E822" s="8">
        <f>VartojimasGamyba!G818</f>
        <v>0.125</v>
      </c>
      <c r="F822" s="11"/>
      <c r="G822" s="7">
        <f>G821+H822-I822</f>
        <v>5.9301111111111107</v>
      </c>
      <c r="H822" s="7">
        <v>0.93011111111111</v>
      </c>
      <c r="I822" s="7">
        <v>0</v>
      </c>
      <c r="J822" s="7">
        <v>0</v>
      </c>
      <c r="L822" s="7">
        <f>VartojimasGamyba!H818</f>
        <v>0</v>
      </c>
      <c r="M822" s="15">
        <f t="shared" si="117"/>
        <v>1.05511111111111</v>
      </c>
      <c r="N822" s="7">
        <f t="shared" si="118"/>
        <v>105.81709333333323</v>
      </c>
      <c r="O822" s="7">
        <f t="shared" si="119"/>
        <v>105.81709333333323</v>
      </c>
      <c r="R822" s="20" t="s">
        <v>8783</v>
      </c>
      <c r="S822" s="47">
        <f t="shared" si="120"/>
        <v>1.05511111111111</v>
      </c>
      <c r="T822" s="47">
        <f t="shared" si="121"/>
        <v>0</v>
      </c>
      <c r="U822" s="47">
        <f t="shared" si="122"/>
        <v>100.29</v>
      </c>
      <c r="V822" s="47">
        <f t="shared" si="123"/>
        <v>-11.58</v>
      </c>
      <c r="W822" s="11"/>
    </row>
    <row r="823" spans="1:23" x14ac:dyDescent="0.45">
      <c r="A823" t="s">
        <v>828</v>
      </c>
      <c r="B823">
        <v>0</v>
      </c>
      <c r="D823" s="9" t="str">
        <f>VartojimasGamyba!J819</f>
        <v>2023-10-05-01</v>
      </c>
      <c r="E823" s="8">
        <f>VartojimasGamyba!G819</f>
        <v>0.16700000000000001</v>
      </c>
      <c r="F823" s="11"/>
      <c r="G823" s="7">
        <f t="shared" ref="G823:G845" si="125">G822+H823-I823</f>
        <v>5.9301111111111107</v>
      </c>
      <c r="H823" s="7">
        <v>0</v>
      </c>
      <c r="I823" s="7">
        <v>0</v>
      </c>
      <c r="J823" s="7">
        <v>0</v>
      </c>
      <c r="L823" s="7">
        <f>VartojimasGamyba!H819</f>
        <v>0</v>
      </c>
      <c r="M823" s="15">
        <f t="shared" si="117"/>
        <v>0.16700000000000001</v>
      </c>
      <c r="N823" s="7">
        <f t="shared" si="118"/>
        <v>16.748430000000003</v>
      </c>
      <c r="O823" s="7">
        <f t="shared" si="119"/>
        <v>16.748430000000003</v>
      </c>
      <c r="R823" s="7"/>
      <c r="S823" s="47">
        <f t="shared" si="120"/>
        <v>0.16700000000000001</v>
      </c>
      <c r="T823" s="47">
        <f t="shared" si="121"/>
        <v>0</v>
      </c>
      <c r="U823" s="47">
        <f t="shared" si="122"/>
        <v>100.29</v>
      </c>
      <c r="V823" s="47">
        <f t="shared" si="123"/>
        <v>-11.58</v>
      </c>
      <c r="W823" s="11"/>
    </row>
    <row r="824" spans="1:23" x14ac:dyDescent="0.45">
      <c r="A824" t="s">
        <v>829</v>
      </c>
      <c r="B824">
        <v>0</v>
      </c>
      <c r="D824" s="9" t="str">
        <f>VartojimasGamyba!J820</f>
        <v>2023-10-05-02</v>
      </c>
      <c r="E824" s="8">
        <f>VartojimasGamyba!G820</f>
        <v>0.128</v>
      </c>
      <c r="F824" s="11"/>
      <c r="G824" s="7">
        <f t="shared" si="125"/>
        <v>5.9301111111111107</v>
      </c>
      <c r="H824" s="7">
        <v>0</v>
      </c>
      <c r="I824" s="7">
        <v>0</v>
      </c>
      <c r="J824" s="7">
        <v>0</v>
      </c>
      <c r="L824" s="7">
        <f>VartojimasGamyba!H820</f>
        <v>0</v>
      </c>
      <c r="M824" s="15">
        <f t="shared" si="117"/>
        <v>0.128</v>
      </c>
      <c r="N824" s="7">
        <f t="shared" si="118"/>
        <v>12.837120000000001</v>
      </c>
      <c r="O824" s="7">
        <f t="shared" si="119"/>
        <v>12.837120000000001</v>
      </c>
      <c r="R824" s="7"/>
      <c r="S824" s="47">
        <f t="shared" si="120"/>
        <v>0.128</v>
      </c>
      <c r="T824" s="47">
        <f t="shared" si="121"/>
        <v>0</v>
      </c>
      <c r="U824" s="47">
        <f t="shared" si="122"/>
        <v>100.29</v>
      </c>
      <c r="V824" s="47">
        <f t="shared" si="123"/>
        <v>-11.58</v>
      </c>
      <c r="W824" s="11"/>
    </row>
    <row r="825" spans="1:23" x14ac:dyDescent="0.45">
      <c r="A825" t="s">
        <v>830</v>
      </c>
      <c r="B825">
        <v>0.59</v>
      </c>
      <c r="D825" s="9" t="str">
        <f>VartojimasGamyba!J821</f>
        <v>2023-10-05-03</v>
      </c>
      <c r="E825" s="8">
        <f>VartojimasGamyba!G821</f>
        <v>0.24399999999999999</v>
      </c>
      <c r="F825" s="11"/>
      <c r="G825" s="7">
        <f t="shared" si="125"/>
        <v>5.9301111111111107</v>
      </c>
      <c r="H825" s="7">
        <v>0</v>
      </c>
      <c r="I825" s="7">
        <v>0</v>
      </c>
      <c r="J825" s="7">
        <v>0</v>
      </c>
      <c r="L825" s="7">
        <f>VartojimasGamyba!H821</f>
        <v>0</v>
      </c>
      <c r="M825" s="15">
        <f t="shared" si="117"/>
        <v>0.24399999999999999</v>
      </c>
      <c r="N825" s="7">
        <f t="shared" si="118"/>
        <v>24.614720000000002</v>
      </c>
      <c r="O825" s="7">
        <f t="shared" si="119"/>
        <v>24.614720000000002</v>
      </c>
      <c r="R825" s="7"/>
      <c r="S825" s="47">
        <f t="shared" si="120"/>
        <v>0.24399999999999999</v>
      </c>
      <c r="T825" s="47">
        <f t="shared" si="121"/>
        <v>0</v>
      </c>
      <c r="U825" s="47">
        <f t="shared" si="122"/>
        <v>100.88000000000001</v>
      </c>
      <c r="V825" s="47">
        <f t="shared" si="123"/>
        <v>-10.99</v>
      </c>
      <c r="W825" s="11"/>
    </row>
    <row r="826" spans="1:23" x14ac:dyDescent="0.45">
      <c r="A826" t="s">
        <v>831</v>
      </c>
      <c r="B826">
        <v>7.86</v>
      </c>
      <c r="D826" s="9" t="str">
        <f>VartojimasGamyba!J822</f>
        <v>2023-10-05-04</v>
      </c>
      <c r="E826" s="8">
        <f>VartojimasGamyba!G822</f>
        <v>0.20799999999999999</v>
      </c>
      <c r="F826" s="11"/>
      <c r="G826" s="7">
        <f t="shared" si="125"/>
        <v>5.9301111111111107</v>
      </c>
      <c r="H826" s="7">
        <v>0</v>
      </c>
      <c r="I826" s="7">
        <v>0</v>
      </c>
      <c r="J826" s="7">
        <v>0</v>
      </c>
      <c r="L826" s="7">
        <f>VartojimasGamyba!H822</f>
        <v>0</v>
      </c>
      <c r="M826" s="15">
        <f t="shared" si="117"/>
        <v>0.20799999999999999</v>
      </c>
      <c r="N826" s="7">
        <f t="shared" si="118"/>
        <v>22.495200000000001</v>
      </c>
      <c r="O826" s="7">
        <f t="shared" si="119"/>
        <v>22.495200000000001</v>
      </c>
      <c r="R826" s="7"/>
      <c r="S826" s="47">
        <f t="shared" si="120"/>
        <v>0.20799999999999999</v>
      </c>
      <c r="T826" s="47">
        <f t="shared" si="121"/>
        <v>0</v>
      </c>
      <c r="U826" s="47">
        <f t="shared" si="122"/>
        <v>108.15</v>
      </c>
      <c r="V826" s="47">
        <f t="shared" si="123"/>
        <v>-3.7199999999999998</v>
      </c>
      <c r="W826" s="11"/>
    </row>
    <row r="827" spans="1:23" x14ac:dyDescent="0.45">
      <c r="A827" t="s">
        <v>832</v>
      </c>
      <c r="B827">
        <v>60.87</v>
      </c>
      <c r="D827" s="9" t="str">
        <f>VartojimasGamyba!J823</f>
        <v>2023-10-05-05</v>
      </c>
      <c r="E827" s="8">
        <f>VartojimasGamyba!G823</f>
        <v>0.14000000000000001</v>
      </c>
      <c r="F827" s="11"/>
      <c r="G827" s="7">
        <f t="shared" si="125"/>
        <v>5.793444444444444</v>
      </c>
      <c r="H827" s="7">
        <v>0</v>
      </c>
      <c r="I827" s="7">
        <v>0.13666666666666666</v>
      </c>
      <c r="J827" s="7">
        <v>0</v>
      </c>
      <c r="L827" s="7">
        <f>VartojimasGamyba!H823</f>
        <v>1.7000000000000001E-2</v>
      </c>
      <c r="M827" s="15">
        <f t="shared" si="117"/>
        <v>0</v>
      </c>
      <c r="N827" s="7">
        <f t="shared" si="118"/>
        <v>0</v>
      </c>
      <c r="O827" s="7">
        <f t="shared" si="119"/>
        <v>0</v>
      </c>
      <c r="R827" s="7"/>
      <c r="S827" s="47">
        <f t="shared" si="120"/>
        <v>0</v>
      </c>
      <c r="T827" s="47">
        <f t="shared" si="121"/>
        <v>0</v>
      </c>
      <c r="U827" s="47">
        <f t="shared" si="122"/>
        <v>161.16</v>
      </c>
      <c r="V827" s="47">
        <f t="shared" si="123"/>
        <v>49.29</v>
      </c>
      <c r="W827" s="11"/>
    </row>
    <row r="828" spans="1:23" x14ac:dyDescent="0.45">
      <c r="A828" t="s">
        <v>833</v>
      </c>
      <c r="B828">
        <v>75.72</v>
      </c>
      <c r="D828" s="9" t="str">
        <f>VartojimasGamyba!J824</f>
        <v>2023-10-05-06</v>
      </c>
      <c r="E828" s="8">
        <f>VartojimasGamyba!G824</f>
        <v>0.121</v>
      </c>
      <c r="F828" s="11"/>
      <c r="G828" s="7">
        <f t="shared" si="125"/>
        <v>5.7689999999999992</v>
      </c>
      <c r="H828" s="7">
        <v>0</v>
      </c>
      <c r="I828" s="7">
        <v>2.4444444444444435E-2</v>
      </c>
      <c r="J828" s="7">
        <v>0</v>
      </c>
      <c r="L828" s="7">
        <f>VartojimasGamyba!H824</f>
        <v>9.9000000000000005E-2</v>
      </c>
      <c r="M828" s="15">
        <f t="shared" si="117"/>
        <v>0</v>
      </c>
      <c r="N828" s="7">
        <f t="shared" si="118"/>
        <v>0</v>
      </c>
      <c r="O828" s="7">
        <f t="shared" si="119"/>
        <v>0</v>
      </c>
      <c r="R828" s="7"/>
      <c r="S828" s="47">
        <f t="shared" si="120"/>
        <v>0</v>
      </c>
      <c r="T828" s="47">
        <f t="shared" si="121"/>
        <v>0</v>
      </c>
      <c r="U828" s="47">
        <f t="shared" si="122"/>
        <v>176.01</v>
      </c>
      <c r="V828" s="47">
        <f t="shared" si="123"/>
        <v>64.14</v>
      </c>
      <c r="W828" s="11"/>
    </row>
    <row r="829" spans="1:23" x14ac:dyDescent="0.45">
      <c r="A829" t="s">
        <v>834</v>
      </c>
      <c r="B829">
        <v>98.67</v>
      </c>
      <c r="D829" s="9" t="str">
        <f>VartojimasGamyba!J825</f>
        <v>2023-10-05-07</v>
      </c>
      <c r="E829" s="8">
        <f>VartojimasGamyba!G825</f>
        <v>4.5999999999999999E-2</v>
      </c>
      <c r="F829" s="11"/>
      <c r="G829" s="7">
        <f t="shared" si="125"/>
        <v>5.9239999999999995</v>
      </c>
      <c r="H829" s="7">
        <v>0.15500000000000003</v>
      </c>
      <c r="I829" s="7">
        <v>0</v>
      </c>
      <c r="J829" s="7">
        <v>0</v>
      </c>
      <c r="L829" s="7">
        <f>VartojimasGamyba!H825</f>
        <v>0.20100000000000001</v>
      </c>
      <c r="M829" s="15">
        <f t="shared" si="117"/>
        <v>0</v>
      </c>
      <c r="N829" s="7">
        <f t="shared" si="118"/>
        <v>0</v>
      </c>
      <c r="O829" s="7">
        <f t="shared" si="119"/>
        <v>0</v>
      </c>
      <c r="R829" s="7"/>
      <c r="S829" s="47">
        <f t="shared" si="120"/>
        <v>0.15500000000000003</v>
      </c>
      <c r="T829" s="47">
        <f t="shared" si="121"/>
        <v>0.15500000000000003</v>
      </c>
      <c r="U829" s="47">
        <f t="shared" si="122"/>
        <v>198.96</v>
      </c>
      <c r="V829" s="47">
        <f t="shared" si="123"/>
        <v>87.09</v>
      </c>
      <c r="W829" s="11"/>
    </row>
    <row r="830" spans="1:23" x14ac:dyDescent="0.45">
      <c r="A830" t="s">
        <v>835</v>
      </c>
      <c r="B830">
        <v>97.14</v>
      </c>
      <c r="D830" s="9" t="str">
        <f>VartojimasGamyba!J826</f>
        <v>2023-10-05-08</v>
      </c>
      <c r="E830" s="8">
        <f>VartojimasGamyba!G826</f>
        <v>1.4E-2</v>
      </c>
      <c r="F830" s="11"/>
      <c r="G830" s="7">
        <f t="shared" si="125"/>
        <v>6.0759999999999996</v>
      </c>
      <c r="H830" s="7">
        <v>0.152</v>
      </c>
      <c r="I830" s="7">
        <v>0</v>
      </c>
      <c r="J830" s="7">
        <v>0</v>
      </c>
      <c r="L830" s="7">
        <f>VartojimasGamyba!H826</f>
        <v>0.16600000000000001</v>
      </c>
      <c r="M830" s="15">
        <f t="shared" si="117"/>
        <v>0</v>
      </c>
      <c r="N830" s="7">
        <f t="shared" si="118"/>
        <v>0</v>
      </c>
      <c r="O830" s="7">
        <f t="shared" si="119"/>
        <v>0</v>
      </c>
      <c r="R830" s="7"/>
      <c r="S830" s="47">
        <f t="shared" si="120"/>
        <v>0.152</v>
      </c>
      <c r="T830" s="47">
        <f t="shared" si="121"/>
        <v>0.152</v>
      </c>
      <c r="U830" s="47">
        <f t="shared" si="122"/>
        <v>197.43</v>
      </c>
      <c r="V830" s="47">
        <f t="shared" si="123"/>
        <v>85.56</v>
      </c>
      <c r="W830" s="11"/>
    </row>
    <row r="831" spans="1:23" x14ac:dyDescent="0.45">
      <c r="A831" t="s">
        <v>836</v>
      </c>
      <c r="B831">
        <v>104.8</v>
      </c>
      <c r="D831" s="9" t="str">
        <f>VartojimasGamyba!J827</f>
        <v>2023-10-05-09</v>
      </c>
      <c r="E831" s="8">
        <f>VartojimasGamyba!G827</f>
        <v>4.4999999999999998E-2</v>
      </c>
      <c r="F831" s="11"/>
      <c r="G831" s="7">
        <f t="shared" si="125"/>
        <v>6.2169999999999996</v>
      </c>
      <c r="H831" s="7">
        <v>0.14100000000000004</v>
      </c>
      <c r="I831" s="7">
        <v>0</v>
      </c>
      <c r="J831" s="7">
        <v>0</v>
      </c>
      <c r="L831" s="7">
        <f>VartojimasGamyba!H827</f>
        <v>0.186</v>
      </c>
      <c r="M831" s="15">
        <f t="shared" si="117"/>
        <v>0</v>
      </c>
      <c r="N831" s="7">
        <f t="shared" si="118"/>
        <v>0</v>
      </c>
      <c r="O831" s="7">
        <f t="shared" si="119"/>
        <v>0</v>
      </c>
      <c r="R831" s="7"/>
      <c r="S831" s="47">
        <f t="shared" si="120"/>
        <v>0.14100000000000001</v>
      </c>
      <c r="T831" s="47">
        <f t="shared" si="121"/>
        <v>0.14100000000000001</v>
      </c>
      <c r="U831" s="47">
        <f t="shared" si="122"/>
        <v>205.09</v>
      </c>
      <c r="V831" s="47">
        <f t="shared" si="123"/>
        <v>93.22</v>
      </c>
      <c r="W831" s="11"/>
    </row>
    <row r="832" spans="1:23" x14ac:dyDescent="0.45">
      <c r="A832" t="s">
        <v>837</v>
      </c>
      <c r="B832">
        <v>107.11</v>
      </c>
      <c r="D832" s="9" t="str">
        <f>VartojimasGamyba!J828</f>
        <v>2023-10-05-10</v>
      </c>
      <c r="E832" s="8">
        <f>VartojimasGamyba!G828</f>
        <v>8.4000000000000005E-2</v>
      </c>
      <c r="F832" s="11"/>
      <c r="G832" s="7">
        <f t="shared" si="125"/>
        <v>6.4639999999999995</v>
      </c>
      <c r="H832" s="7">
        <v>0.24700000000000008</v>
      </c>
      <c r="I832" s="7">
        <v>0</v>
      </c>
      <c r="J832" s="7">
        <v>0</v>
      </c>
      <c r="L832" s="7">
        <f>VartojimasGamyba!H828</f>
        <v>0.33100000000000002</v>
      </c>
      <c r="M832" s="15">
        <f t="shared" si="117"/>
        <v>0</v>
      </c>
      <c r="N832" s="7">
        <f t="shared" si="118"/>
        <v>0</v>
      </c>
      <c r="O832" s="7">
        <f t="shared" si="119"/>
        <v>0</v>
      </c>
      <c r="R832" s="7"/>
      <c r="S832" s="47">
        <f t="shared" si="120"/>
        <v>0.247</v>
      </c>
      <c r="T832" s="47">
        <f t="shared" si="121"/>
        <v>0.247</v>
      </c>
      <c r="U832" s="47">
        <f t="shared" si="122"/>
        <v>207.4</v>
      </c>
      <c r="V832" s="47">
        <f t="shared" si="123"/>
        <v>95.53</v>
      </c>
      <c r="W832" s="11"/>
    </row>
    <row r="833" spans="1:23" x14ac:dyDescent="0.45">
      <c r="A833" t="s">
        <v>838</v>
      </c>
      <c r="B833">
        <v>87.33</v>
      </c>
      <c r="D833" s="9" t="str">
        <f>VartojimasGamyba!J829</f>
        <v>2023-10-05-11</v>
      </c>
      <c r="E833" s="8">
        <f>VartojimasGamyba!G829</f>
        <v>0.38800000000000001</v>
      </c>
      <c r="F833" s="11"/>
      <c r="G833" s="7">
        <f t="shared" si="125"/>
        <v>6.8419999999999996</v>
      </c>
      <c r="H833" s="7">
        <v>0.37800000000000011</v>
      </c>
      <c r="I833" s="7">
        <v>0</v>
      </c>
      <c r="J833" s="7">
        <v>0</v>
      </c>
      <c r="L833" s="7">
        <f>VartojimasGamyba!H829</f>
        <v>0.76600000000000001</v>
      </c>
      <c r="M833" s="15">
        <f t="shared" si="117"/>
        <v>0</v>
      </c>
      <c r="N833" s="7">
        <f t="shared" si="118"/>
        <v>0</v>
      </c>
      <c r="O833" s="7">
        <f t="shared" si="119"/>
        <v>0</v>
      </c>
      <c r="R833" s="7"/>
      <c r="S833" s="47">
        <f t="shared" si="120"/>
        <v>0.378</v>
      </c>
      <c r="T833" s="47">
        <f t="shared" si="121"/>
        <v>0.378</v>
      </c>
      <c r="U833" s="47">
        <f t="shared" si="122"/>
        <v>187.62</v>
      </c>
      <c r="V833" s="47">
        <f t="shared" si="123"/>
        <v>75.75</v>
      </c>
      <c r="W833" s="11"/>
    </row>
    <row r="834" spans="1:23" x14ac:dyDescent="0.45">
      <c r="A834" t="s">
        <v>839</v>
      </c>
      <c r="B834">
        <v>79.349999999999994</v>
      </c>
      <c r="D834" s="9" t="str">
        <f>VartojimasGamyba!J830</f>
        <v>2023-10-05-12</v>
      </c>
      <c r="E834" s="8">
        <f>VartojimasGamyba!G830</f>
        <v>6.7000000000000004E-2</v>
      </c>
      <c r="F834" s="11"/>
      <c r="G834" s="7">
        <f t="shared" si="125"/>
        <v>7.8259999999999996</v>
      </c>
      <c r="H834" s="7">
        <v>0.9840000000000001</v>
      </c>
      <c r="I834" s="7">
        <v>0</v>
      </c>
      <c r="J834" s="7">
        <v>0</v>
      </c>
      <c r="L834" s="7">
        <f>VartojimasGamyba!H830</f>
        <v>1.0509999999999999</v>
      </c>
      <c r="M834" s="15">
        <f t="shared" si="117"/>
        <v>0</v>
      </c>
      <c r="N834" s="7">
        <f t="shared" si="118"/>
        <v>0</v>
      </c>
      <c r="O834" s="7">
        <f t="shared" si="119"/>
        <v>0</v>
      </c>
      <c r="R834" s="7"/>
      <c r="S834" s="47">
        <f t="shared" si="120"/>
        <v>0.98399999999999999</v>
      </c>
      <c r="T834" s="47">
        <f t="shared" si="121"/>
        <v>0.98399999999999999</v>
      </c>
      <c r="U834" s="47">
        <f t="shared" si="122"/>
        <v>179.64</v>
      </c>
      <c r="V834" s="47">
        <f t="shared" si="123"/>
        <v>67.77</v>
      </c>
      <c r="W834" s="11"/>
    </row>
    <row r="835" spans="1:23" x14ac:dyDescent="0.45">
      <c r="A835" t="s">
        <v>840</v>
      </c>
      <c r="B835">
        <v>74.989999999999995</v>
      </c>
      <c r="D835" s="9" t="str">
        <f>VartojimasGamyba!J831</f>
        <v>2023-10-05-13</v>
      </c>
      <c r="E835" s="8">
        <f>VartojimasGamyba!G831</f>
        <v>0.158</v>
      </c>
      <c r="F835" s="11"/>
      <c r="G835" s="7">
        <f t="shared" si="125"/>
        <v>7.8159999999999998</v>
      </c>
      <c r="H835" s="7">
        <v>0</v>
      </c>
      <c r="I835" s="7">
        <v>1.0000000000000007E-2</v>
      </c>
      <c r="J835" s="7">
        <v>0</v>
      </c>
      <c r="L835" s="7">
        <f>VartojimasGamyba!H831</f>
        <v>0.14899999999999999</v>
      </c>
      <c r="M835" s="15">
        <f t="shared" si="117"/>
        <v>0</v>
      </c>
      <c r="N835" s="7">
        <f t="shared" si="118"/>
        <v>0</v>
      </c>
      <c r="O835" s="7">
        <f t="shared" si="119"/>
        <v>0</v>
      </c>
      <c r="R835" s="7"/>
      <c r="S835" s="47">
        <f t="shared" si="120"/>
        <v>0</v>
      </c>
      <c r="T835" s="47">
        <f t="shared" si="121"/>
        <v>0</v>
      </c>
      <c r="U835" s="47">
        <f t="shared" si="122"/>
        <v>175.28</v>
      </c>
      <c r="V835" s="47">
        <f t="shared" si="123"/>
        <v>63.41</v>
      </c>
      <c r="W835" s="11"/>
    </row>
    <row r="836" spans="1:23" x14ac:dyDescent="0.45">
      <c r="A836" t="s">
        <v>841</v>
      </c>
      <c r="B836">
        <v>76.010000000000005</v>
      </c>
      <c r="D836" s="9" t="str">
        <f>VartojimasGamyba!J832</f>
        <v>2023-10-05-14</v>
      </c>
      <c r="E836" s="8">
        <f>VartojimasGamyba!G832</f>
        <v>7.4999999999999997E-2</v>
      </c>
      <c r="F836" s="11"/>
      <c r="G836" s="7">
        <f t="shared" si="125"/>
        <v>7.9799999999999995</v>
      </c>
      <c r="H836" s="7">
        <v>0.16399999999999998</v>
      </c>
      <c r="I836" s="7">
        <v>0</v>
      </c>
      <c r="J836" s="7">
        <v>0</v>
      </c>
      <c r="L836" s="7">
        <f>VartojimasGamyba!H832</f>
        <v>0.23899999999999999</v>
      </c>
      <c r="M836" s="15">
        <f t="shared" si="117"/>
        <v>0</v>
      </c>
      <c r="N836" s="7">
        <f t="shared" si="118"/>
        <v>0</v>
      </c>
      <c r="O836" s="7">
        <f t="shared" si="119"/>
        <v>0</v>
      </c>
      <c r="R836" s="7"/>
      <c r="S836" s="47">
        <f t="shared" si="120"/>
        <v>0.16399999999999998</v>
      </c>
      <c r="T836" s="47">
        <f t="shared" si="121"/>
        <v>0.16399999999999998</v>
      </c>
      <c r="U836" s="47">
        <f t="shared" si="122"/>
        <v>176.3</v>
      </c>
      <c r="V836" s="47">
        <f t="shared" si="123"/>
        <v>64.430000000000007</v>
      </c>
      <c r="W836" s="11"/>
    </row>
    <row r="837" spans="1:23" x14ac:dyDescent="0.45">
      <c r="A837" t="s">
        <v>842</v>
      </c>
      <c r="B837">
        <v>80.03</v>
      </c>
      <c r="D837" s="9" t="str">
        <f>VartojimasGamyba!J833</f>
        <v>2023-10-05-15</v>
      </c>
      <c r="E837" s="8">
        <f>VartojimasGamyba!G833</f>
        <v>0.44600000000000001</v>
      </c>
      <c r="F837" s="11"/>
      <c r="G837" s="7">
        <f t="shared" si="125"/>
        <v>7.4944444444444445</v>
      </c>
      <c r="H837" s="7">
        <v>0</v>
      </c>
      <c r="I837" s="7">
        <v>0.48555555555555546</v>
      </c>
      <c r="J837" s="7">
        <v>0</v>
      </c>
      <c r="L837" s="7">
        <f>VartojimasGamyba!H833</f>
        <v>8.9999999999999993E-3</v>
      </c>
      <c r="M837" s="15">
        <f t="shared" si="117"/>
        <v>6.4184768611141862E-17</v>
      </c>
      <c r="N837" s="7">
        <f t="shared" si="118"/>
        <v>1.1573797475961101E-14</v>
      </c>
      <c r="O837" s="7">
        <f t="shared" si="119"/>
        <v>1.1573797475961101E-14</v>
      </c>
      <c r="R837" s="7"/>
      <c r="S837" s="47">
        <f t="shared" si="120"/>
        <v>6.4184768611141862E-17</v>
      </c>
      <c r="T837" s="47">
        <f t="shared" si="121"/>
        <v>0</v>
      </c>
      <c r="U837" s="47">
        <f t="shared" si="122"/>
        <v>180.32</v>
      </c>
      <c r="V837" s="47">
        <f t="shared" si="123"/>
        <v>68.45</v>
      </c>
      <c r="W837" s="11"/>
    </row>
    <row r="838" spans="1:23" x14ac:dyDescent="0.45">
      <c r="A838" t="s">
        <v>843</v>
      </c>
      <c r="B838">
        <v>83.69</v>
      </c>
      <c r="D838" s="9" t="str">
        <f>VartojimasGamyba!J834</f>
        <v>2023-10-05-16</v>
      </c>
      <c r="E838" s="8">
        <f>VartojimasGamyba!G834</f>
        <v>0.34799999999999998</v>
      </c>
      <c r="F838" s="11"/>
      <c r="G838" s="7">
        <f t="shared" si="125"/>
        <v>7.1077777777777778</v>
      </c>
      <c r="H838" s="7">
        <v>0</v>
      </c>
      <c r="I838" s="7">
        <v>0.38666666666666666</v>
      </c>
      <c r="J838" s="7">
        <v>0</v>
      </c>
      <c r="L838" s="7">
        <f>VartojimasGamyba!H834</f>
        <v>0</v>
      </c>
      <c r="M838" s="15">
        <f t="shared" si="117"/>
        <v>0</v>
      </c>
      <c r="N838" s="7">
        <f t="shared" si="118"/>
        <v>0</v>
      </c>
      <c r="O838" s="7">
        <f t="shared" si="119"/>
        <v>0</v>
      </c>
      <c r="R838" s="7"/>
      <c r="S838" s="47">
        <f t="shared" si="120"/>
        <v>0</v>
      </c>
      <c r="T838" s="47">
        <f t="shared" si="121"/>
        <v>0</v>
      </c>
      <c r="U838" s="47">
        <f t="shared" si="122"/>
        <v>183.98000000000002</v>
      </c>
      <c r="V838" s="47">
        <f t="shared" si="123"/>
        <v>72.11</v>
      </c>
      <c r="W838" s="11"/>
    </row>
    <row r="839" spans="1:23" x14ac:dyDescent="0.45">
      <c r="A839" t="s">
        <v>844</v>
      </c>
      <c r="B839">
        <v>98.45</v>
      </c>
      <c r="D839" s="9" t="str">
        <f>VartojimasGamyba!J835</f>
        <v>2023-10-05-17</v>
      </c>
      <c r="E839" s="8">
        <f>VartojimasGamyba!G835</f>
        <v>0.33200000000000002</v>
      </c>
      <c r="F839" s="11"/>
      <c r="G839" s="7">
        <f t="shared" si="125"/>
        <v>6.7388888888888889</v>
      </c>
      <c r="H839" s="7">
        <v>0</v>
      </c>
      <c r="I839" s="7">
        <v>0.36888888888888893</v>
      </c>
      <c r="J839" s="7">
        <v>0</v>
      </c>
      <c r="L839" s="7">
        <f>VartojimasGamyba!H835</f>
        <v>0</v>
      </c>
      <c r="M839" s="15">
        <f t="shared" ref="M839:M902" si="126">E839+H839-I839*$J$2+J839-L839</f>
        <v>-5.5511151231257827E-17</v>
      </c>
      <c r="N839" s="7">
        <f t="shared" ref="N839:N902" si="127">M839*U839-J839*V839</f>
        <v>-1.1032286195700181E-14</v>
      </c>
      <c r="O839" s="7">
        <f t="shared" ref="O839:O902" si="128">(M839)*(B839+$Z$21)</f>
        <v>-1.1032286195700181E-14</v>
      </c>
      <c r="R839" s="7"/>
      <c r="S839" s="47">
        <f t="shared" ref="S839:S902" si="129">M839+IF((L839-E839)&gt;0,(L839-E839),0)</f>
        <v>-5.5511151231257827E-17</v>
      </c>
      <c r="T839" s="47">
        <f t="shared" ref="T839:T902" si="130">IF(L839-E839&lt;0,0,L839-E839)</f>
        <v>0</v>
      </c>
      <c r="U839" s="47">
        <f t="shared" ref="U839:U902" si="131">B839+$Z$21</f>
        <v>198.74</v>
      </c>
      <c r="V839" s="47">
        <f t="shared" ref="V839:V902" si="132">B839+$Z$20</f>
        <v>86.87</v>
      </c>
      <c r="W839" s="11"/>
    </row>
    <row r="840" spans="1:23" x14ac:dyDescent="0.45">
      <c r="A840" t="s">
        <v>845</v>
      </c>
      <c r="B840">
        <v>100.1</v>
      </c>
      <c r="D840" s="9" t="str">
        <f>VartojimasGamyba!J836</f>
        <v>2023-10-05-18</v>
      </c>
      <c r="E840" s="8">
        <f>VartojimasGamyba!G836</f>
        <v>0.39800000000000002</v>
      </c>
      <c r="F840" s="11"/>
      <c r="G840" s="7">
        <f t="shared" si="125"/>
        <v>6.2966666666666669</v>
      </c>
      <c r="H840" s="7">
        <v>0</v>
      </c>
      <c r="I840" s="7">
        <v>0.44222222222222224</v>
      </c>
      <c r="J840" s="7">
        <v>0</v>
      </c>
      <c r="L840" s="7">
        <f>VartojimasGamyba!H836</f>
        <v>0</v>
      </c>
      <c r="M840" s="15">
        <f t="shared" si="126"/>
        <v>0</v>
      </c>
      <c r="N840" s="7">
        <f t="shared" si="127"/>
        <v>0</v>
      </c>
      <c r="O840" s="7">
        <f t="shared" si="128"/>
        <v>0</v>
      </c>
      <c r="R840" s="7"/>
      <c r="S840" s="47">
        <f t="shared" si="129"/>
        <v>0</v>
      </c>
      <c r="T840" s="47">
        <f t="shared" si="130"/>
        <v>0</v>
      </c>
      <c r="U840" s="47">
        <f t="shared" si="131"/>
        <v>200.39</v>
      </c>
      <c r="V840" s="47">
        <f t="shared" si="132"/>
        <v>88.52</v>
      </c>
      <c r="W840" s="11"/>
    </row>
    <row r="841" spans="1:23" x14ac:dyDescent="0.45">
      <c r="A841" t="s">
        <v>846</v>
      </c>
      <c r="B841">
        <v>177.44</v>
      </c>
      <c r="D841" s="9" t="str">
        <f>VartojimasGamyba!J837</f>
        <v>2023-10-05-19</v>
      </c>
      <c r="E841" s="8">
        <f>VartojimasGamyba!G837</f>
        <v>0.35199999999999998</v>
      </c>
      <c r="F841" s="11"/>
      <c r="G841" s="7">
        <f t="shared" si="125"/>
        <v>5.9055555555555559</v>
      </c>
      <c r="H841" s="7">
        <v>0</v>
      </c>
      <c r="I841" s="7">
        <v>0.39111111111111113</v>
      </c>
      <c r="J841" s="7">
        <v>0</v>
      </c>
      <c r="L841" s="7">
        <f>VartojimasGamyba!H837</f>
        <v>0</v>
      </c>
      <c r="M841" s="15">
        <f t="shared" si="126"/>
        <v>-5.5511151231257827E-17</v>
      </c>
      <c r="N841" s="7">
        <f t="shared" si="127"/>
        <v>-1.5417112031457237E-14</v>
      </c>
      <c r="O841" s="7">
        <f t="shared" si="128"/>
        <v>-1.5417112031457237E-14</v>
      </c>
      <c r="R841" s="7"/>
      <c r="S841" s="47">
        <f t="shared" si="129"/>
        <v>-5.5511151231257827E-17</v>
      </c>
      <c r="T841" s="47">
        <f t="shared" si="130"/>
        <v>0</v>
      </c>
      <c r="U841" s="47">
        <f t="shared" si="131"/>
        <v>277.73</v>
      </c>
      <c r="V841" s="47">
        <f t="shared" si="132"/>
        <v>165.85999999999999</v>
      </c>
      <c r="W841" s="11"/>
    </row>
    <row r="842" spans="1:23" x14ac:dyDescent="0.45">
      <c r="A842" t="s">
        <v>847</v>
      </c>
      <c r="B842">
        <v>180.06</v>
      </c>
      <c r="D842" s="9" t="str">
        <f>VartojimasGamyba!J838</f>
        <v>2023-10-05-20</v>
      </c>
      <c r="E842" s="8">
        <f>VartojimasGamyba!G838</f>
        <v>0.20399999999999999</v>
      </c>
      <c r="F842" s="11"/>
      <c r="G842" s="7">
        <f t="shared" si="125"/>
        <v>5.6788888888888893</v>
      </c>
      <c r="H842" s="7">
        <v>0</v>
      </c>
      <c r="I842" s="7">
        <v>0.22666666666666666</v>
      </c>
      <c r="J842" s="7">
        <v>0</v>
      </c>
      <c r="L842" s="7">
        <f>VartojimasGamyba!H838</f>
        <v>0</v>
      </c>
      <c r="M842" s="15">
        <f t="shared" si="126"/>
        <v>0</v>
      </c>
      <c r="N842" s="7">
        <f t="shared" si="127"/>
        <v>0</v>
      </c>
      <c r="O842" s="7">
        <f t="shared" si="128"/>
        <v>0</v>
      </c>
      <c r="P842" s="7" t="s">
        <v>8873</v>
      </c>
      <c r="R842" s="7"/>
      <c r="S842" s="47">
        <f t="shared" si="129"/>
        <v>0</v>
      </c>
      <c r="T842" s="47">
        <f t="shared" si="130"/>
        <v>0</v>
      </c>
      <c r="U842" s="47">
        <f t="shared" si="131"/>
        <v>280.35000000000002</v>
      </c>
      <c r="V842" s="47">
        <f t="shared" si="132"/>
        <v>168.48</v>
      </c>
      <c r="W842" s="11"/>
    </row>
    <row r="843" spans="1:23" x14ac:dyDescent="0.45">
      <c r="A843" t="s">
        <v>848</v>
      </c>
      <c r="B843">
        <v>85.03</v>
      </c>
      <c r="D843" s="9" t="str">
        <f>VartojimasGamyba!J839</f>
        <v>2023-10-05-21</v>
      </c>
      <c r="E843" s="8">
        <f>VartojimasGamyba!G839</f>
        <v>0.20899999999999999</v>
      </c>
      <c r="F843" s="11"/>
      <c r="G843" s="7">
        <f t="shared" si="125"/>
        <v>5.4466666666666672</v>
      </c>
      <c r="H843" s="7">
        <v>0</v>
      </c>
      <c r="I843" s="7">
        <v>0.23222222222222222</v>
      </c>
      <c r="J843" s="7">
        <v>0</v>
      </c>
      <c r="L843" s="7">
        <f>VartojimasGamyba!H839</f>
        <v>0</v>
      </c>
      <c r="M843" s="15">
        <f t="shared" si="126"/>
        <v>0</v>
      </c>
      <c r="N843" s="7">
        <f t="shared" si="127"/>
        <v>0</v>
      </c>
      <c r="O843" s="7">
        <f t="shared" si="128"/>
        <v>0</v>
      </c>
      <c r="P843" s="7">
        <f>SUM(N822:N845)</f>
        <v>182.51256333333322</v>
      </c>
      <c r="R843" s="7"/>
      <c r="S843" s="47">
        <f t="shared" si="129"/>
        <v>0</v>
      </c>
      <c r="T843" s="47">
        <f t="shared" si="130"/>
        <v>0</v>
      </c>
      <c r="U843" s="47">
        <f t="shared" si="131"/>
        <v>185.32</v>
      </c>
      <c r="V843" s="47">
        <f t="shared" si="132"/>
        <v>73.45</v>
      </c>
      <c r="W843" s="11"/>
    </row>
    <row r="844" spans="1:23" x14ac:dyDescent="0.45">
      <c r="A844" t="s">
        <v>849</v>
      </c>
      <c r="B844">
        <v>85.05</v>
      </c>
      <c r="D844" s="9" t="str">
        <f>VartojimasGamyba!J840</f>
        <v>2023-10-05-22</v>
      </c>
      <c r="E844" s="8">
        <f>VartojimasGamyba!G840</f>
        <v>0.16</v>
      </c>
      <c r="F844" s="11"/>
      <c r="G844" s="7">
        <f t="shared" si="125"/>
        <v>5.2688888888888892</v>
      </c>
      <c r="H844" s="7">
        <v>0</v>
      </c>
      <c r="I844" s="7">
        <v>0.17777777777777778</v>
      </c>
      <c r="J844" s="7">
        <v>0</v>
      </c>
      <c r="L844" s="7">
        <f>VartojimasGamyba!H840</f>
        <v>0</v>
      </c>
      <c r="M844" s="15">
        <f t="shared" si="126"/>
        <v>0</v>
      </c>
      <c r="N844" s="7">
        <f t="shared" si="127"/>
        <v>0</v>
      </c>
      <c r="O844" s="7">
        <f t="shared" si="128"/>
        <v>0</v>
      </c>
      <c r="P844" s="7" t="s">
        <v>8872</v>
      </c>
      <c r="R844" s="7"/>
      <c r="S844" s="47">
        <f t="shared" si="129"/>
        <v>0</v>
      </c>
      <c r="T844" s="47">
        <f t="shared" si="130"/>
        <v>0</v>
      </c>
      <c r="U844" s="47">
        <f t="shared" si="131"/>
        <v>185.34</v>
      </c>
      <c r="V844" s="47">
        <f t="shared" si="132"/>
        <v>73.47</v>
      </c>
      <c r="W844" s="11"/>
    </row>
    <row r="845" spans="1:23" x14ac:dyDescent="0.45">
      <c r="A845" t="s">
        <v>850</v>
      </c>
      <c r="B845">
        <v>40.01</v>
      </c>
      <c r="D845" s="9" t="str">
        <f>VartojimasGamyba!J841</f>
        <v>2023-10-05-23</v>
      </c>
      <c r="E845" s="8">
        <f>VartojimasGamyba!G841</f>
        <v>0.24199999999999999</v>
      </c>
      <c r="F845" s="11"/>
      <c r="G845" s="7">
        <f t="shared" si="125"/>
        <v>5</v>
      </c>
      <c r="H845" s="7">
        <v>0</v>
      </c>
      <c r="I845" s="7">
        <v>0.2688888888888889</v>
      </c>
      <c r="J845" s="7">
        <v>0</v>
      </c>
      <c r="L845" s="7">
        <f>VartojimasGamyba!H841</f>
        <v>0</v>
      </c>
      <c r="M845" s="15">
        <f t="shared" si="126"/>
        <v>-2.7755575615628914E-17</v>
      </c>
      <c r="N845" s="7">
        <f t="shared" si="127"/>
        <v>-3.8941072588727369E-15</v>
      </c>
      <c r="O845" s="7">
        <f t="shared" si="128"/>
        <v>-3.8941072588727369E-15</v>
      </c>
      <c r="P845" s="7">
        <f>SUM(O822:O845)</f>
        <v>182.51256333333322</v>
      </c>
      <c r="Q845" s="7">
        <f>SUMPRODUCT(B822:B845,E822:E845)+SUM(E822:E845)*$Z$21-SUMPRODUCT(B822:B845,L822:L845)+SUM(L822:L845)*ABS($Z$20)</f>
        <v>602.31436999999983</v>
      </c>
      <c r="R845" s="7"/>
      <c r="S845" s="47">
        <f t="shared" si="129"/>
        <v>-2.7755575615628914E-17</v>
      </c>
      <c r="T845" s="47">
        <f t="shared" si="130"/>
        <v>0</v>
      </c>
      <c r="U845" s="47">
        <f t="shared" si="131"/>
        <v>140.30000000000001</v>
      </c>
      <c r="V845" s="47">
        <f t="shared" si="132"/>
        <v>28.43</v>
      </c>
      <c r="W845" s="11">
        <f>IF(P845&lt;&gt;Q845,1,0)</f>
        <v>1</v>
      </c>
    </row>
    <row r="846" spans="1:23" x14ac:dyDescent="0.45">
      <c r="A846" t="s">
        <v>851</v>
      </c>
      <c r="B846">
        <v>2.98</v>
      </c>
      <c r="D846" s="1" t="str">
        <f>VartojimasGamyba!J842</f>
        <v>2023-10-06-00</v>
      </c>
      <c r="E846" s="7">
        <f>VartojimasGamyba!G842</f>
        <v>0.25800000000000001</v>
      </c>
      <c r="F846" s="11"/>
      <c r="G846" s="12">
        <f>G845+H846-I846</f>
        <v>5</v>
      </c>
      <c r="H846" s="12">
        <v>0</v>
      </c>
      <c r="I846" s="12">
        <v>0</v>
      </c>
      <c r="J846" s="12">
        <v>0</v>
      </c>
      <c r="K846" s="12"/>
      <c r="L846" s="12">
        <f>VartojimasGamyba!H842</f>
        <v>0</v>
      </c>
      <c r="M846" s="19">
        <f t="shared" si="126"/>
        <v>0.25800000000000001</v>
      </c>
      <c r="N846" s="7">
        <f t="shared" si="127"/>
        <v>26.643660000000004</v>
      </c>
      <c r="O846" s="7">
        <f t="shared" si="128"/>
        <v>26.643660000000004</v>
      </c>
      <c r="R846" s="20" t="s">
        <v>8783</v>
      </c>
      <c r="S846" s="47">
        <f t="shared" si="129"/>
        <v>0.25800000000000001</v>
      </c>
      <c r="T846" s="47">
        <f t="shared" si="130"/>
        <v>0</v>
      </c>
      <c r="U846" s="47">
        <f t="shared" si="131"/>
        <v>103.27000000000001</v>
      </c>
      <c r="V846" s="47">
        <f t="shared" si="132"/>
        <v>-8.6</v>
      </c>
      <c r="W846" s="11"/>
    </row>
    <row r="847" spans="1:23" x14ac:dyDescent="0.45">
      <c r="A847" t="s">
        <v>852</v>
      </c>
      <c r="B847">
        <v>2.82</v>
      </c>
      <c r="D847" s="1" t="str">
        <f>VartojimasGamyba!J843</f>
        <v>2023-10-06-01</v>
      </c>
      <c r="E847" s="7">
        <f>VartojimasGamyba!G843</f>
        <v>0.14499999999999999</v>
      </c>
      <c r="F847" s="11"/>
      <c r="G847" s="12">
        <f t="shared" ref="G847:G869" si="133">G846+H847-I847</f>
        <v>5</v>
      </c>
      <c r="H847" s="12">
        <v>0</v>
      </c>
      <c r="I847" s="12">
        <v>0</v>
      </c>
      <c r="J847" s="12">
        <v>0</v>
      </c>
      <c r="K847" s="12"/>
      <c r="L847" s="12">
        <f>VartojimasGamyba!H843</f>
        <v>0</v>
      </c>
      <c r="M847" s="19">
        <f t="shared" si="126"/>
        <v>0.14499999999999999</v>
      </c>
      <c r="N847" s="7">
        <f t="shared" si="127"/>
        <v>14.950949999999999</v>
      </c>
      <c r="O847" s="7">
        <f t="shared" si="128"/>
        <v>14.950949999999999</v>
      </c>
      <c r="R847" s="7"/>
      <c r="S847" s="47">
        <f t="shared" si="129"/>
        <v>0.14499999999999999</v>
      </c>
      <c r="T847" s="47">
        <f t="shared" si="130"/>
        <v>0</v>
      </c>
      <c r="U847" s="47">
        <f t="shared" si="131"/>
        <v>103.11</v>
      </c>
      <c r="V847" s="47">
        <f t="shared" si="132"/>
        <v>-8.76</v>
      </c>
      <c r="W847" s="11"/>
    </row>
    <row r="848" spans="1:23" x14ac:dyDescent="0.45">
      <c r="A848" t="s">
        <v>853</v>
      </c>
      <c r="B848">
        <v>2.52</v>
      </c>
      <c r="D848" s="1" t="str">
        <f>VartojimasGamyba!J844</f>
        <v>2023-10-06-02</v>
      </c>
      <c r="E848" s="7">
        <f>VartojimasGamyba!G844</f>
        <v>0.13100000000000001</v>
      </c>
      <c r="F848" s="11"/>
      <c r="G848" s="12">
        <f t="shared" si="133"/>
        <v>5</v>
      </c>
      <c r="H848" s="12">
        <v>0</v>
      </c>
      <c r="I848" s="12">
        <v>0</v>
      </c>
      <c r="J848" s="12">
        <v>0</v>
      </c>
      <c r="K848" s="12"/>
      <c r="L848" s="12">
        <f>VartojimasGamyba!H844</f>
        <v>0</v>
      </c>
      <c r="M848" s="19">
        <f t="shared" si="126"/>
        <v>0.13100000000000001</v>
      </c>
      <c r="N848" s="7">
        <f t="shared" si="127"/>
        <v>13.468110000000001</v>
      </c>
      <c r="O848" s="7">
        <f t="shared" si="128"/>
        <v>13.468110000000001</v>
      </c>
      <c r="R848" s="7"/>
      <c r="S848" s="47">
        <f t="shared" si="129"/>
        <v>0.13100000000000001</v>
      </c>
      <c r="T848" s="47">
        <f t="shared" si="130"/>
        <v>0</v>
      </c>
      <c r="U848" s="47">
        <f t="shared" si="131"/>
        <v>102.81</v>
      </c>
      <c r="V848" s="47">
        <f t="shared" si="132"/>
        <v>-9.06</v>
      </c>
      <c r="W848" s="11"/>
    </row>
    <row r="849" spans="1:23" x14ac:dyDescent="0.45">
      <c r="A849" t="s">
        <v>854</v>
      </c>
      <c r="B849">
        <v>39.6</v>
      </c>
      <c r="D849" s="1" t="str">
        <f>VartojimasGamyba!J845</f>
        <v>2023-10-06-03</v>
      </c>
      <c r="E849" s="7">
        <f>VartojimasGamyba!G845</f>
        <v>0.17499999999999999</v>
      </c>
      <c r="F849" s="11"/>
      <c r="G849" s="12">
        <f t="shared" si="133"/>
        <v>4.8055555555555554</v>
      </c>
      <c r="H849" s="12">
        <v>0</v>
      </c>
      <c r="I849" s="12">
        <v>0.19444444444444445</v>
      </c>
      <c r="J849" s="12">
        <v>0</v>
      </c>
      <c r="K849" s="12"/>
      <c r="L849" s="12">
        <f>VartojimasGamyba!H845</f>
        <v>0</v>
      </c>
      <c r="M849" s="19">
        <f t="shared" si="126"/>
        <v>-2.7755575615628914E-17</v>
      </c>
      <c r="N849" s="7">
        <f t="shared" si="127"/>
        <v>-3.8827274728703291E-15</v>
      </c>
      <c r="O849" s="7">
        <f t="shared" si="128"/>
        <v>-3.8827274728703291E-15</v>
      </c>
      <c r="R849" s="7"/>
      <c r="S849" s="47">
        <f t="shared" si="129"/>
        <v>-2.7755575615628914E-17</v>
      </c>
      <c r="T849" s="47">
        <f t="shared" si="130"/>
        <v>0</v>
      </c>
      <c r="U849" s="47">
        <f t="shared" si="131"/>
        <v>139.89000000000001</v>
      </c>
      <c r="V849" s="47">
        <f t="shared" si="132"/>
        <v>28.020000000000003</v>
      </c>
      <c r="W849" s="11"/>
    </row>
    <row r="850" spans="1:23" x14ac:dyDescent="0.45">
      <c r="A850" t="s">
        <v>855</v>
      </c>
      <c r="B850">
        <v>75.06</v>
      </c>
      <c r="D850" s="1" t="str">
        <f>VartojimasGamyba!J846</f>
        <v>2023-10-06-04</v>
      </c>
      <c r="E850" s="7">
        <f>VartojimasGamyba!G846</f>
        <v>0.24</v>
      </c>
      <c r="F850" s="11"/>
      <c r="G850" s="12">
        <f t="shared" si="133"/>
        <v>4.5388888888888888</v>
      </c>
      <c r="H850" s="12">
        <v>0</v>
      </c>
      <c r="I850" s="12">
        <v>0.26666666666666666</v>
      </c>
      <c r="J850" s="12">
        <v>0</v>
      </c>
      <c r="K850" s="12"/>
      <c r="L850" s="12">
        <f>VartojimasGamyba!H846</f>
        <v>0</v>
      </c>
      <c r="M850" s="19">
        <f t="shared" si="126"/>
        <v>0</v>
      </c>
      <c r="N850" s="7">
        <f t="shared" si="127"/>
        <v>0</v>
      </c>
      <c r="O850" s="7">
        <f t="shared" si="128"/>
        <v>0</v>
      </c>
      <c r="R850" s="7"/>
      <c r="S850" s="47">
        <f t="shared" si="129"/>
        <v>0</v>
      </c>
      <c r="T850" s="47">
        <f t="shared" si="130"/>
        <v>0</v>
      </c>
      <c r="U850" s="47">
        <f t="shared" si="131"/>
        <v>175.35000000000002</v>
      </c>
      <c r="V850" s="47">
        <f t="shared" si="132"/>
        <v>63.480000000000004</v>
      </c>
      <c r="W850" s="11"/>
    </row>
    <row r="851" spans="1:23" x14ac:dyDescent="0.45">
      <c r="A851" t="s">
        <v>856</v>
      </c>
      <c r="B851">
        <v>92.91</v>
      </c>
      <c r="D851" s="1" t="str">
        <f>VartojimasGamyba!J847</f>
        <v>2023-10-06-05</v>
      </c>
      <c r="E851" s="7">
        <f>VartojimasGamyba!G847</f>
        <v>0.375</v>
      </c>
      <c r="F851" s="11"/>
      <c r="G851" s="12">
        <f t="shared" si="133"/>
        <v>4.2488888888888887</v>
      </c>
      <c r="H851" s="12">
        <v>0</v>
      </c>
      <c r="I851" s="12">
        <v>0.29000000000000004</v>
      </c>
      <c r="J851" s="12">
        <v>0</v>
      </c>
      <c r="K851" s="12"/>
      <c r="L851" s="12">
        <f>VartojimasGamyba!H847</f>
        <v>0.114</v>
      </c>
      <c r="M851" s="19">
        <f t="shared" si="126"/>
        <v>0</v>
      </c>
      <c r="N851" s="7">
        <f t="shared" si="127"/>
        <v>0</v>
      </c>
      <c r="O851" s="7">
        <f t="shared" si="128"/>
        <v>0</v>
      </c>
      <c r="R851" s="7"/>
      <c r="S851" s="47">
        <f t="shared" si="129"/>
        <v>0</v>
      </c>
      <c r="T851" s="47">
        <f t="shared" si="130"/>
        <v>0</v>
      </c>
      <c r="U851" s="47">
        <f t="shared" si="131"/>
        <v>193.2</v>
      </c>
      <c r="V851" s="47">
        <f t="shared" si="132"/>
        <v>81.33</v>
      </c>
      <c r="W851" s="11"/>
    </row>
    <row r="852" spans="1:23" x14ac:dyDescent="0.45">
      <c r="A852" t="s">
        <v>857</v>
      </c>
      <c r="B852">
        <v>104.52</v>
      </c>
      <c r="D852" s="1" t="str">
        <f>VartojimasGamyba!J848</f>
        <v>2023-10-06-06</v>
      </c>
      <c r="E852" s="7">
        <f>VartojimasGamyba!G848</f>
        <v>0</v>
      </c>
      <c r="F852" s="11"/>
      <c r="G852" s="12">
        <f t="shared" si="133"/>
        <v>5.0228888888888887</v>
      </c>
      <c r="H852" s="12">
        <v>0.77400000000000002</v>
      </c>
      <c r="I852" s="12">
        <v>0</v>
      </c>
      <c r="J852" s="12">
        <v>0</v>
      </c>
      <c r="K852" s="12"/>
      <c r="L852" s="12">
        <f>VartojimasGamyba!H848</f>
        <v>0.77400000000000002</v>
      </c>
      <c r="M852" s="19">
        <f t="shared" si="126"/>
        <v>0</v>
      </c>
      <c r="N852" s="7">
        <f t="shared" si="127"/>
        <v>0</v>
      </c>
      <c r="O852" s="7">
        <f t="shared" si="128"/>
        <v>0</v>
      </c>
      <c r="R852" s="7"/>
      <c r="S852" s="47">
        <f t="shared" si="129"/>
        <v>0.77400000000000002</v>
      </c>
      <c r="T852" s="47">
        <f t="shared" si="130"/>
        <v>0.77400000000000002</v>
      </c>
      <c r="U852" s="47">
        <f t="shared" si="131"/>
        <v>204.81</v>
      </c>
      <c r="V852" s="47">
        <f t="shared" si="132"/>
        <v>92.94</v>
      </c>
      <c r="W852" s="11"/>
    </row>
    <row r="853" spans="1:23" x14ac:dyDescent="0.45">
      <c r="A853" t="s">
        <v>858</v>
      </c>
      <c r="B853">
        <v>150.03</v>
      </c>
      <c r="D853" s="1" t="str">
        <f>VartojimasGamyba!J849</f>
        <v>2023-10-06-07</v>
      </c>
      <c r="E853" s="7">
        <f>VartojimasGamyba!G849</f>
        <v>0</v>
      </c>
      <c r="F853" s="11"/>
      <c r="G853" s="12">
        <f t="shared" si="133"/>
        <v>5.0228888888888887</v>
      </c>
      <c r="H853" s="12">
        <v>2.2204460492503131E-16</v>
      </c>
      <c r="I853" s="12">
        <v>0</v>
      </c>
      <c r="J853" s="12">
        <v>1.5369999999999999</v>
      </c>
      <c r="K853" s="12"/>
      <c r="L853" s="12">
        <f>VartojimasGamyba!H849</f>
        <v>1.5369999999999999</v>
      </c>
      <c r="M853" s="19">
        <f t="shared" si="126"/>
        <v>0</v>
      </c>
      <c r="N853" s="7">
        <f t="shared" si="127"/>
        <v>-212.79764999999998</v>
      </c>
      <c r="O853" s="7">
        <f t="shared" si="128"/>
        <v>0</v>
      </c>
      <c r="R853" s="7"/>
      <c r="S853" s="47">
        <f t="shared" si="129"/>
        <v>1.5369999999999999</v>
      </c>
      <c r="T853" s="47">
        <f t="shared" si="130"/>
        <v>1.5369999999999999</v>
      </c>
      <c r="U853" s="47">
        <f t="shared" si="131"/>
        <v>250.32</v>
      </c>
      <c r="V853" s="47">
        <f t="shared" si="132"/>
        <v>138.44999999999999</v>
      </c>
      <c r="W853" s="11"/>
    </row>
    <row r="854" spans="1:23" x14ac:dyDescent="0.45">
      <c r="A854" t="s">
        <v>859</v>
      </c>
      <c r="B854">
        <v>190.85</v>
      </c>
      <c r="D854" s="1" t="str">
        <f>VartojimasGamyba!J850</f>
        <v>2023-10-06-08</v>
      </c>
      <c r="E854" s="7">
        <f>VartojimasGamyba!G850</f>
        <v>0</v>
      </c>
      <c r="F854" s="11"/>
      <c r="G854" s="12">
        <f t="shared" si="133"/>
        <v>5.0228888888888887</v>
      </c>
      <c r="H854" s="12">
        <v>0</v>
      </c>
      <c r="I854" s="12">
        <v>0</v>
      </c>
      <c r="J854" s="12">
        <v>1.7629999999999999</v>
      </c>
      <c r="K854" s="12"/>
      <c r="L854" s="12">
        <f>VartojimasGamyba!H850</f>
        <v>1.7629999999999999</v>
      </c>
      <c r="M854" s="19">
        <f t="shared" si="126"/>
        <v>0</v>
      </c>
      <c r="N854" s="7">
        <f t="shared" si="127"/>
        <v>-316.05300999999997</v>
      </c>
      <c r="O854" s="7">
        <f t="shared" si="128"/>
        <v>0</v>
      </c>
      <c r="R854" s="7"/>
      <c r="S854" s="47">
        <f t="shared" si="129"/>
        <v>1.7629999999999999</v>
      </c>
      <c r="T854" s="47">
        <f t="shared" si="130"/>
        <v>1.7629999999999999</v>
      </c>
      <c r="U854" s="47">
        <f t="shared" si="131"/>
        <v>291.14</v>
      </c>
      <c r="V854" s="47">
        <f t="shared" si="132"/>
        <v>179.26999999999998</v>
      </c>
      <c r="W854" s="11"/>
    </row>
    <row r="855" spans="1:23" x14ac:dyDescent="0.45">
      <c r="A855" t="s">
        <v>860</v>
      </c>
      <c r="B855">
        <v>122.88</v>
      </c>
      <c r="D855" s="1" t="str">
        <f>VartojimasGamyba!J851</f>
        <v>2023-10-06-09</v>
      </c>
      <c r="E855" s="7">
        <f>VartojimasGamyba!G851</f>
        <v>0.20799999999999999</v>
      </c>
      <c r="F855" s="11"/>
      <c r="G855" s="12">
        <f t="shared" si="133"/>
        <v>5.0228888888888887</v>
      </c>
      <c r="H855" s="12">
        <v>0</v>
      </c>
      <c r="I855" s="12">
        <v>0</v>
      </c>
      <c r="J855" s="12">
        <v>1.208</v>
      </c>
      <c r="K855" s="12"/>
      <c r="L855" s="12">
        <f>VartojimasGamyba!H851</f>
        <v>1.4159999999999999</v>
      </c>
      <c r="M855" s="19">
        <f t="shared" si="126"/>
        <v>0</v>
      </c>
      <c r="N855" s="7">
        <f t="shared" si="127"/>
        <v>-134.4504</v>
      </c>
      <c r="O855" s="7">
        <f t="shared" si="128"/>
        <v>0</v>
      </c>
      <c r="R855" s="7"/>
      <c r="S855" s="47">
        <f t="shared" si="129"/>
        <v>1.208</v>
      </c>
      <c r="T855" s="47">
        <f t="shared" si="130"/>
        <v>1.208</v>
      </c>
      <c r="U855" s="47">
        <f t="shared" si="131"/>
        <v>223.17000000000002</v>
      </c>
      <c r="V855" s="47">
        <f t="shared" si="132"/>
        <v>111.3</v>
      </c>
      <c r="W855" s="11"/>
    </row>
    <row r="856" spans="1:23" x14ac:dyDescent="0.45">
      <c r="A856" t="s">
        <v>861</v>
      </c>
      <c r="B856">
        <v>104.39</v>
      </c>
      <c r="D856" s="1" t="str">
        <f>VartojimasGamyba!J852</f>
        <v>2023-10-06-10</v>
      </c>
      <c r="E856" s="7">
        <f>VartojimasGamyba!G852</f>
        <v>0.95499999999999996</v>
      </c>
      <c r="F856" s="11"/>
      <c r="G856" s="12">
        <f t="shared" si="133"/>
        <v>4.7606666666666664</v>
      </c>
      <c r="H856" s="12">
        <v>0</v>
      </c>
      <c r="I856" s="12">
        <v>0.26222222222222225</v>
      </c>
      <c r="J856" s="12">
        <v>0</v>
      </c>
      <c r="K856" s="12"/>
      <c r="L856" s="12">
        <f>VartojimasGamyba!H852</f>
        <v>0.71899999999999997</v>
      </c>
      <c r="M856" s="19">
        <f t="shared" si="126"/>
        <v>0</v>
      </c>
      <c r="N856" s="7">
        <f t="shared" si="127"/>
        <v>0</v>
      </c>
      <c r="O856" s="7">
        <f t="shared" si="128"/>
        <v>0</v>
      </c>
      <c r="R856" s="7"/>
      <c r="S856" s="47">
        <f t="shared" si="129"/>
        <v>0</v>
      </c>
      <c r="T856" s="47">
        <f t="shared" si="130"/>
        <v>0</v>
      </c>
      <c r="U856" s="47">
        <f t="shared" si="131"/>
        <v>204.68</v>
      </c>
      <c r="V856" s="47">
        <f t="shared" si="132"/>
        <v>92.81</v>
      </c>
      <c r="W856" s="11"/>
    </row>
    <row r="857" spans="1:23" x14ac:dyDescent="0.45">
      <c r="A857" t="s">
        <v>862</v>
      </c>
      <c r="B857">
        <v>88.69</v>
      </c>
      <c r="D857" s="1" t="str">
        <f>VartojimasGamyba!J853</f>
        <v>2023-10-06-11</v>
      </c>
      <c r="E857" s="7">
        <f>VartojimasGamyba!G853</f>
        <v>0</v>
      </c>
      <c r="F857" s="11"/>
      <c r="G857" s="12">
        <f t="shared" si="133"/>
        <v>5.3416666666666668</v>
      </c>
      <c r="H857" s="12">
        <v>0.58099999999999996</v>
      </c>
      <c r="I857" s="12">
        <v>0</v>
      </c>
      <c r="J857" s="12">
        <v>0</v>
      </c>
      <c r="K857" s="12"/>
      <c r="L857" s="12">
        <f>VartojimasGamyba!H853</f>
        <v>0.58099999999999996</v>
      </c>
      <c r="M857" s="19">
        <f t="shared" si="126"/>
        <v>0</v>
      </c>
      <c r="N857" s="7">
        <f t="shared" si="127"/>
        <v>0</v>
      </c>
      <c r="O857" s="7">
        <f t="shared" si="128"/>
        <v>0</v>
      </c>
      <c r="R857" s="7"/>
      <c r="S857" s="47">
        <f t="shared" si="129"/>
        <v>0.58099999999999996</v>
      </c>
      <c r="T857" s="47">
        <f t="shared" si="130"/>
        <v>0.58099999999999996</v>
      </c>
      <c r="U857" s="47">
        <f t="shared" si="131"/>
        <v>188.98000000000002</v>
      </c>
      <c r="V857" s="47">
        <f t="shared" si="132"/>
        <v>77.11</v>
      </c>
      <c r="W857" s="11"/>
    </row>
    <row r="858" spans="1:23" x14ac:dyDescent="0.45">
      <c r="A858" t="s">
        <v>863</v>
      </c>
      <c r="B858">
        <v>81.28</v>
      </c>
      <c r="D858" s="1" t="str">
        <f>VartojimasGamyba!J854</f>
        <v>2023-10-06-12</v>
      </c>
      <c r="E858" s="7">
        <f>VartojimasGamyba!G854</f>
        <v>8.2000000000000003E-2</v>
      </c>
      <c r="F858" s="11"/>
      <c r="G858" s="12">
        <f t="shared" si="133"/>
        <v>5.4456666666666669</v>
      </c>
      <c r="H858" s="12">
        <v>0.10399999999999997</v>
      </c>
      <c r="I858" s="12">
        <v>0</v>
      </c>
      <c r="J858" s="12">
        <v>0</v>
      </c>
      <c r="K858" s="12"/>
      <c r="L858" s="12">
        <f>VartojimasGamyba!H854</f>
        <v>0.186</v>
      </c>
      <c r="M858" s="19">
        <f t="shared" si="126"/>
        <v>0</v>
      </c>
      <c r="N858" s="7">
        <f t="shared" si="127"/>
        <v>0</v>
      </c>
      <c r="O858" s="7">
        <f t="shared" si="128"/>
        <v>0</v>
      </c>
      <c r="R858" s="7"/>
      <c r="S858" s="47">
        <f t="shared" si="129"/>
        <v>0.104</v>
      </c>
      <c r="T858" s="47">
        <f t="shared" si="130"/>
        <v>0.104</v>
      </c>
      <c r="U858" s="47">
        <f t="shared" si="131"/>
        <v>181.57</v>
      </c>
      <c r="V858" s="47">
        <f t="shared" si="132"/>
        <v>69.7</v>
      </c>
      <c r="W858" s="11"/>
    </row>
    <row r="859" spans="1:23" x14ac:dyDescent="0.45">
      <c r="A859" t="s">
        <v>864</v>
      </c>
      <c r="B859">
        <v>90.18</v>
      </c>
      <c r="D859" s="1" t="str">
        <f>VartojimasGamyba!J855</f>
        <v>2023-10-06-13</v>
      </c>
      <c r="E859" s="7">
        <f>VartojimasGamyba!G855</f>
        <v>0.214</v>
      </c>
      <c r="F859" s="11"/>
      <c r="G859" s="12">
        <f t="shared" si="133"/>
        <v>5.2956666666666665</v>
      </c>
      <c r="H859" s="12">
        <v>0</v>
      </c>
      <c r="I859" s="12">
        <v>0.15</v>
      </c>
      <c r="J859" s="12">
        <v>0</v>
      </c>
      <c r="K859" s="12"/>
      <c r="L859" s="12">
        <f>VartojimasGamyba!H855</f>
        <v>7.9000000000000001E-2</v>
      </c>
      <c r="M859" s="19">
        <f t="shared" si="126"/>
        <v>0</v>
      </c>
      <c r="N859" s="7">
        <f t="shared" si="127"/>
        <v>0</v>
      </c>
      <c r="O859" s="7">
        <f t="shared" si="128"/>
        <v>0</v>
      </c>
      <c r="R859" s="7"/>
      <c r="S859" s="47">
        <f t="shared" si="129"/>
        <v>0</v>
      </c>
      <c r="T859" s="47">
        <f t="shared" si="130"/>
        <v>0</v>
      </c>
      <c r="U859" s="47">
        <f t="shared" si="131"/>
        <v>190.47000000000003</v>
      </c>
      <c r="V859" s="47">
        <f t="shared" si="132"/>
        <v>78.600000000000009</v>
      </c>
      <c r="W859" s="11"/>
    </row>
    <row r="860" spans="1:23" x14ac:dyDescent="0.45">
      <c r="A860" t="s">
        <v>865</v>
      </c>
      <c r="B860">
        <v>88.63</v>
      </c>
      <c r="D860" s="1" t="str">
        <f>VartojimasGamyba!J856</f>
        <v>2023-10-06-14</v>
      </c>
      <c r="E860" s="7">
        <f>VartojimasGamyba!G856</f>
        <v>0.34200000000000003</v>
      </c>
      <c r="F860" s="11"/>
      <c r="G860" s="12">
        <f t="shared" si="133"/>
        <v>4.9178888888888883</v>
      </c>
      <c r="H860" s="12">
        <v>0</v>
      </c>
      <c r="I860" s="12">
        <v>0.37777777777777782</v>
      </c>
      <c r="J860" s="12">
        <v>0</v>
      </c>
      <c r="K860" s="12"/>
      <c r="L860" s="12">
        <f>VartojimasGamyba!H856</f>
        <v>2E-3</v>
      </c>
      <c r="M860" s="19">
        <f t="shared" si="126"/>
        <v>0</v>
      </c>
      <c r="N860" s="7">
        <f t="shared" si="127"/>
        <v>0</v>
      </c>
      <c r="O860" s="7">
        <f t="shared" si="128"/>
        <v>0</v>
      </c>
      <c r="R860" s="7"/>
      <c r="S860" s="47">
        <f t="shared" si="129"/>
        <v>0</v>
      </c>
      <c r="T860" s="47">
        <f t="shared" si="130"/>
        <v>0</v>
      </c>
      <c r="U860" s="47">
        <f t="shared" si="131"/>
        <v>188.92000000000002</v>
      </c>
      <c r="V860" s="47">
        <f t="shared" si="132"/>
        <v>77.05</v>
      </c>
      <c r="W860" s="11"/>
    </row>
    <row r="861" spans="1:23" x14ac:dyDescent="0.45">
      <c r="A861" t="s">
        <v>866</v>
      </c>
      <c r="B861">
        <v>90.23</v>
      </c>
      <c r="D861" s="1" t="str">
        <f>VartojimasGamyba!J857</f>
        <v>2023-10-06-15</v>
      </c>
      <c r="E861" s="7">
        <f>VartojimasGamyba!G857</f>
        <v>0.61699999999999999</v>
      </c>
      <c r="F861" s="11"/>
      <c r="G861" s="12">
        <f t="shared" si="133"/>
        <v>4.2323333333333331</v>
      </c>
      <c r="H861" s="12">
        <v>0</v>
      </c>
      <c r="I861" s="12">
        <v>0.68555555555555558</v>
      </c>
      <c r="J861" s="12">
        <v>0</v>
      </c>
      <c r="K861" s="12"/>
      <c r="L861" s="12">
        <f>VartojimasGamyba!H857</f>
        <v>0</v>
      </c>
      <c r="M861" s="19">
        <f t="shared" si="126"/>
        <v>0</v>
      </c>
      <c r="N861" s="7">
        <f t="shared" si="127"/>
        <v>0</v>
      </c>
      <c r="O861" s="7">
        <f t="shared" si="128"/>
        <v>0</v>
      </c>
      <c r="R861" s="7"/>
      <c r="S861" s="47">
        <f t="shared" si="129"/>
        <v>0</v>
      </c>
      <c r="T861" s="47">
        <f t="shared" si="130"/>
        <v>0</v>
      </c>
      <c r="U861" s="47">
        <f t="shared" si="131"/>
        <v>190.52</v>
      </c>
      <c r="V861" s="47">
        <f t="shared" si="132"/>
        <v>78.650000000000006</v>
      </c>
      <c r="W861" s="11"/>
    </row>
    <row r="862" spans="1:23" x14ac:dyDescent="0.45">
      <c r="A862" t="s">
        <v>867</v>
      </c>
      <c r="B862">
        <v>93.46</v>
      </c>
      <c r="D862" s="1" t="str">
        <f>VartojimasGamyba!J858</f>
        <v>2023-10-06-16</v>
      </c>
      <c r="E862" s="7">
        <f>VartojimasGamyba!G858</f>
        <v>0.17799999999999999</v>
      </c>
      <c r="F862" s="11"/>
      <c r="G862" s="12">
        <f t="shared" si="133"/>
        <v>4.0345555555555555</v>
      </c>
      <c r="H862" s="12">
        <v>0</v>
      </c>
      <c r="I862" s="12">
        <v>0.19777777777777777</v>
      </c>
      <c r="J862" s="12">
        <v>0</v>
      </c>
      <c r="K862" s="12"/>
      <c r="L862" s="12">
        <f>VartojimasGamyba!H858</f>
        <v>0</v>
      </c>
      <c r="M862" s="19">
        <f t="shared" si="126"/>
        <v>0</v>
      </c>
      <c r="N862" s="7">
        <f t="shared" si="127"/>
        <v>0</v>
      </c>
      <c r="O862" s="7">
        <f t="shared" si="128"/>
        <v>0</v>
      </c>
      <c r="R862" s="7"/>
      <c r="S862" s="47">
        <f t="shared" si="129"/>
        <v>0</v>
      </c>
      <c r="T862" s="47">
        <f t="shared" si="130"/>
        <v>0</v>
      </c>
      <c r="U862" s="47">
        <f t="shared" si="131"/>
        <v>193.75</v>
      </c>
      <c r="V862" s="47">
        <f t="shared" si="132"/>
        <v>81.88</v>
      </c>
      <c r="W862" s="11"/>
    </row>
    <row r="863" spans="1:23" x14ac:dyDescent="0.45">
      <c r="A863" t="s">
        <v>868</v>
      </c>
      <c r="B863">
        <v>101.96</v>
      </c>
      <c r="D863" s="1" t="str">
        <f>VartojimasGamyba!J859</f>
        <v>2023-10-06-17</v>
      </c>
      <c r="E863" s="7">
        <f>VartojimasGamyba!G859</f>
        <v>0.34100000000000003</v>
      </c>
      <c r="F863" s="11"/>
      <c r="G863" s="12">
        <f t="shared" si="133"/>
        <v>3.6556666666666664</v>
      </c>
      <c r="H863" s="12">
        <v>0</v>
      </c>
      <c r="I863" s="12">
        <v>0.37888888888888894</v>
      </c>
      <c r="J863" s="12">
        <v>0</v>
      </c>
      <c r="K863" s="12"/>
      <c r="L863" s="12">
        <f>VartojimasGamyba!H859</f>
        <v>0</v>
      </c>
      <c r="M863" s="19">
        <f t="shared" si="126"/>
        <v>-5.5511151231257827E-17</v>
      </c>
      <c r="N863" s="7">
        <f t="shared" si="127"/>
        <v>-1.1227130336521896E-14</v>
      </c>
      <c r="O863" s="7">
        <f t="shared" si="128"/>
        <v>-1.1227130336521896E-14</v>
      </c>
      <c r="R863" s="7"/>
      <c r="S863" s="47">
        <f t="shared" si="129"/>
        <v>-5.5511151231257827E-17</v>
      </c>
      <c r="T863" s="47">
        <f t="shared" si="130"/>
        <v>0</v>
      </c>
      <c r="U863" s="47">
        <f t="shared" si="131"/>
        <v>202.25</v>
      </c>
      <c r="V863" s="47">
        <f t="shared" si="132"/>
        <v>90.38</v>
      </c>
      <c r="W863" s="11"/>
    </row>
    <row r="864" spans="1:23" x14ac:dyDescent="0.45">
      <c r="A864" t="s">
        <v>869</v>
      </c>
      <c r="B864">
        <v>104</v>
      </c>
      <c r="D864" s="1" t="str">
        <f>VartojimasGamyba!J860</f>
        <v>2023-10-06-18</v>
      </c>
      <c r="E864" s="7">
        <f>VartojimasGamyba!G860</f>
        <v>0.26700000000000002</v>
      </c>
      <c r="F864" s="11"/>
      <c r="G864" s="12">
        <f t="shared" si="133"/>
        <v>3.3589999999999995</v>
      </c>
      <c r="H864" s="12">
        <v>0</v>
      </c>
      <c r="I864" s="12">
        <v>0.29666666666666669</v>
      </c>
      <c r="J864" s="12">
        <v>0</v>
      </c>
      <c r="K864" s="12"/>
      <c r="L864" s="12">
        <f>VartojimasGamyba!H860</f>
        <v>0</v>
      </c>
      <c r="M864" s="19">
        <f t="shared" si="126"/>
        <v>0</v>
      </c>
      <c r="N864" s="7">
        <f t="shared" si="127"/>
        <v>0</v>
      </c>
      <c r="O864" s="7">
        <f t="shared" si="128"/>
        <v>0</v>
      </c>
      <c r="R864" s="7"/>
      <c r="S864" s="47">
        <f t="shared" si="129"/>
        <v>0</v>
      </c>
      <c r="T864" s="47">
        <f t="shared" si="130"/>
        <v>0</v>
      </c>
      <c r="U864" s="47">
        <f t="shared" si="131"/>
        <v>204.29000000000002</v>
      </c>
      <c r="V864" s="47">
        <f t="shared" si="132"/>
        <v>92.42</v>
      </c>
      <c r="W864" s="11"/>
    </row>
    <row r="865" spans="1:23" x14ac:dyDescent="0.45">
      <c r="A865" t="s">
        <v>870</v>
      </c>
      <c r="B865">
        <v>140.09</v>
      </c>
      <c r="D865" s="1" t="str">
        <f>VartojimasGamyba!J861</f>
        <v>2023-10-06-19</v>
      </c>
      <c r="E865" s="7">
        <f>VartojimasGamyba!G861</f>
        <v>0.23899999999999999</v>
      </c>
      <c r="F865" s="11"/>
      <c r="G865" s="12">
        <f t="shared" si="133"/>
        <v>3.0934444444444438</v>
      </c>
      <c r="H865" s="12">
        <v>0</v>
      </c>
      <c r="I865" s="12">
        <v>0.26555555555555554</v>
      </c>
      <c r="J865" s="12">
        <v>0</v>
      </c>
      <c r="K865" s="12"/>
      <c r="L865" s="12">
        <f>VartojimasGamyba!H861</f>
        <v>0</v>
      </c>
      <c r="M865" s="19">
        <f t="shared" si="126"/>
        <v>0</v>
      </c>
      <c r="N865" s="7">
        <f t="shared" si="127"/>
        <v>0</v>
      </c>
      <c r="O865" s="7">
        <f t="shared" si="128"/>
        <v>0</v>
      </c>
      <c r="R865" s="7"/>
      <c r="S865" s="47">
        <f t="shared" si="129"/>
        <v>0</v>
      </c>
      <c r="T865" s="47">
        <f t="shared" si="130"/>
        <v>0</v>
      </c>
      <c r="U865" s="47">
        <f t="shared" si="131"/>
        <v>240.38</v>
      </c>
      <c r="V865" s="47">
        <f t="shared" si="132"/>
        <v>128.51</v>
      </c>
      <c r="W865" s="11"/>
    </row>
    <row r="866" spans="1:23" x14ac:dyDescent="0.45">
      <c r="A866" t="s">
        <v>871</v>
      </c>
      <c r="B866">
        <v>200.09</v>
      </c>
      <c r="D866" s="1" t="str">
        <f>VartojimasGamyba!J862</f>
        <v>2023-10-06-20</v>
      </c>
      <c r="E866" s="7">
        <f>VartojimasGamyba!G862</f>
        <v>0.25800000000000001</v>
      </c>
      <c r="F866" s="11"/>
      <c r="G866" s="12">
        <f t="shared" si="133"/>
        <v>2.8067777777777771</v>
      </c>
      <c r="H866" s="12">
        <v>0</v>
      </c>
      <c r="I866" s="12">
        <v>0.28666666666666668</v>
      </c>
      <c r="J866" s="12">
        <v>0</v>
      </c>
      <c r="K866" s="12"/>
      <c r="L866" s="12">
        <f>VartojimasGamyba!H862</f>
        <v>0</v>
      </c>
      <c r="M866" s="19">
        <f t="shared" si="126"/>
        <v>0</v>
      </c>
      <c r="N866" s="7">
        <f t="shared" si="127"/>
        <v>0</v>
      </c>
      <c r="O866" s="7">
        <f t="shared" si="128"/>
        <v>0</v>
      </c>
      <c r="P866" s="7" t="s">
        <v>8873</v>
      </c>
      <c r="R866" s="7"/>
      <c r="S866" s="47">
        <f t="shared" si="129"/>
        <v>0</v>
      </c>
      <c r="T866" s="47">
        <f t="shared" si="130"/>
        <v>0</v>
      </c>
      <c r="U866" s="47">
        <f t="shared" si="131"/>
        <v>300.38</v>
      </c>
      <c r="V866" s="47">
        <f t="shared" si="132"/>
        <v>188.51</v>
      </c>
      <c r="W866" s="11"/>
    </row>
    <row r="867" spans="1:23" x14ac:dyDescent="0.45">
      <c r="A867" t="s">
        <v>872</v>
      </c>
      <c r="B867">
        <v>93.49</v>
      </c>
      <c r="D867" s="1" t="str">
        <f>VartojimasGamyba!J863</f>
        <v>2023-10-06-21</v>
      </c>
      <c r="E867" s="7">
        <f>VartojimasGamyba!G863</f>
        <v>0.14399999999999999</v>
      </c>
      <c r="F867" s="11"/>
      <c r="G867" s="12">
        <f t="shared" si="133"/>
        <v>2.646777777777777</v>
      </c>
      <c r="H867" s="12">
        <v>0</v>
      </c>
      <c r="I867" s="12">
        <v>0.15999999999999998</v>
      </c>
      <c r="J867" s="12">
        <v>0</v>
      </c>
      <c r="K867" s="12"/>
      <c r="L867" s="12">
        <f>VartojimasGamyba!H863</f>
        <v>0</v>
      </c>
      <c r="M867" s="19">
        <f t="shared" si="126"/>
        <v>0</v>
      </c>
      <c r="N867" s="7">
        <f t="shared" si="127"/>
        <v>0</v>
      </c>
      <c r="O867" s="7">
        <f t="shared" si="128"/>
        <v>0</v>
      </c>
      <c r="P867" s="7">
        <f>SUM(N846:N869)</f>
        <v>-320.50727555555545</v>
      </c>
      <c r="R867" s="7"/>
      <c r="S867" s="47">
        <f t="shared" si="129"/>
        <v>0</v>
      </c>
      <c r="T867" s="47">
        <f t="shared" si="130"/>
        <v>0</v>
      </c>
      <c r="U867" s="47">
        <f t="shared" si="131"/>
        <v>193.78</v>
      </c>
      <c r="V867" s="47">
        <f t="shared" si="132"/>
        <v>81.91</v>
      </c>
      <c r="W867" s="11"/>
    </row>
    <row r="868" spans="1:23" x14ac:dyDescent="0.45">
      <c r="A868" t="s">
        <v>873</v>
      </c>
      <c r="B868">
        <v>7.18</v>
      </c>
      <c r="D868" s="1" t="str">
        <f>VartojimasGamyba!J864</f>
        <v>2023-10-06-22</v>
      </c>
      <c r="E868" s="7">
        <f>VartojimasGamyba!G864</f>
        <v>0.26</v>
      </c>
      <c r="F868" s="11"/>
      <c r="G868" s="12">
        <f t="shared" si="133"/>
        <v>2.646777777777777</v>
      </c>
      <c r="H868" s="12">
        <v>0</v>
      </c>
      <c r="I868" s="12">
        <v>0</v>
      </c>
      <c r="J868" s="12">
        <v>0</v>
      </c>
      <c r="K868" s="12"/>
      <c r="L868" s="12">
        <f>VartojimasGamyba!H864</f>
        <v>0</v>
      </c>
      <c r="M868" s="19">
        <f t="shared" si="126"/>
        <v>0.26</v>
      </c>
      <c r="N868" s="7">
        <f t="shared" si="127"/>
        <v>27.9422</v>
      </c>
      <c r="O868" s="7">
        <f t="shared" si="128"/>
        <v>27.9422</v>
      </c>
      <c r="P868" s="7" t="s">
        <v>8872</v>
      </c>
      <c r="R868" s="7"/>
      <c r="S868" s="47">
        <f t="shared" si="129"/>
        <v>0.26</v>
      </c>
      <c r="T868" s="47">
        <f t="shared" si="130"/>
        <v>0</v>
      </c>
      <c r="U868" s="47">
        <f t="shared" si="131"/>
        <v>107.47</v>
      </c>
      <c r="V868" s="47">
        <f t="shared" si="132"/>
        <v>-4.4000000000000004</v>
      </c>
      <c r="W868" s="11"/>
    </row>
    <row r="869" spans="1:23" x14ac:dyDescent="0.45">
      <c r="A869" t="s">
        <v>874</v>
      </c>
      <c r="B869">
        <v>1.34</v>
      </c>
      <c r="D869" s="1" t="str">
        <f>VartojimasGamyba!J865</f>
        <v>2023-10-06-23</v>
      </c>
      <c r="E869" s="7">
        <f>VartojimasGamyba!G865</f>
        <v>0.20300000000000001</v>
      </c>
      <c r="F869" s="11"/>
      <c r="G869" s="12">
        <f t="shared" si="133"/>
        <v>5</v>
      </c>
      <c r="H869" s="12">
        <v>2.3532222222222225</v>
      </c>
      <c r="I869" s="12">
        <v>0</v>
      </c>
      <c r="J869" s="12">
        <v>0</v>
      </c>
      <c r="K869" s="12"/>
      <c r="L869" s="12">
        <f>VartojimasGamyba!H865</f>
        <v>0</v>
      </c>
      <c r="M869" s="19">
        <f t="shared" si="126"/>
        <v>2.5562222222222224</v>
      </c>
      <c r="N869" s="7">
        <f t="shared" si="127"/>
        <v>259.78886444444447</v>
      </c>
      <c r="O869" s="7">
        <f t="shared" si="128"/>
        <v>259.78886444444447</v>
      </c>
      <c r="P869" s="7">
        <f>SUM(O846:O869)</f>
        <v>342.79378444444444</v>
      </c>
      <c r="Q869" s="7">
        <f>SUMPRODUCT(B846:B869,E846:E869)+SUM(E846:E869)*$Z$21-SUMPRODUCT(B846:B869,L846:L869)+SUM(L846:L869)*ABS($Z$20)</f>
        <v>144.68584000000013</v>
      </c>
      <c r="R869" s="7"/>
      <c r="S869" s="47">
        <f t="shared" si="129"/>
        <v>2.5562222222222224</v>
      </c>
      <c r="T869" s="47">
        <f t="shared" si="130"/>
        <v>0</v>
      </c>
      <c r="U869" s="47">
        <f t="shared" si="131"/>
        <v>101.63000000000001</v>
      </c>
      <c r="V869" s="47">
        <f t="shared" si="132"/>
        <v>-10.24</v>
      </c>
      <c r="W869" s="11">
        <f>IF(P869&lt;&gt;Q869,1,0)</f>
        <v>1</v>
      </c>
    </row>
    <row r="870" spans="1:23" x14ac:dyDescent="0.45">
      <c r="A870" t="s">
        <v>875</v>
      </c>
      <c r="B870">
        <v>-0.69</v>
      </c>
      <c r="D870" s="9" t="str">
        <f>VartojimasGamyba!J866</f>
        <v>2023-10-07-00</v>
      </c>
      <c r="E870" s="8">
        <f>VartojimasGamyba!G866</f>
        <v>0.16500000000000001</v>
      </c>
      <c r="F870" s="11"/>
      <c r="G870" s="7">
        <f>G869+H870-I870</f>
        <v>3.8350000000000009</v>
      </c>
      <c r="H870" s="7">
        <v>8.8350000000000009</v>
      </c>
      <c r="I870" s="7">
        <v>10</v>
      </c>
      <c r="J870" s="7">
        <v>0</v>
      </c>
      <c r="L870" s="7">
        <f>VartojimasGamyba!H866</f>
        <v>0</v>
      </c>
      <c r="M870" s="15">
        <f t="shared" si="126"/>
        <v>0</v>
      </c>
      <c r="N870" s="7">
        <f t="shared" si="127"/>
        <v>0</v>
      </c>
      <c r="O870" s="7">
        <f t="shared" si="128"/>
        <v>0</v>
      </c>
      <c r="R870" s="20" t="s">
        <v>8783</v>
      </c>
      <c r="S870" s="47">
        <f t="shared" si="129"/>
        <v>0</v>
      </c>
      <c r="T870" s="47">
        <f t="shared" si="130"/>
        <v>0</v>
      </c>
      <c r="U870" s="47">
        <f t="shared" si="131"/>
        <v>99.600000000000009</v>
      </c>
      <c r="V870" s="47">
        <f t="shared" si="132"/>
        <v>-12.27</v>
      </c>
      <c r="W870" s="11"/>
    </row>
    <row r="871" spans="1:23" x14ac:dyDescent="0.45">
      <c r="A871" t="s">
        <v>876</v>
      </c>
      <c r="B871">
        <v>-3.41</v>
      </c>
      <c r="D871" s="9" t="str">
        <f>VartojimasGamyba!J867</f>
        <v>2023-10-07-01</v>
      </c>
      <c r="E871" s="8">
        <f>VartojimasGamyba!G867</f>
        <v>0.113</v>
      </c>
      <c r="F871" s="11"/>
      <c r="G871" s="7">
        <f t="shared" ref="G871:G893" si="134">G870+H871-I871</f>
        <v>3.7094444444444452</v>
      </c>
      <c r="H871" s="7">
        <v>0</v>
      </c>
      <c r="I871" s="7">
        <v>0.12555555555555559</v>
      </c>
      <c r="J871" s="7">
        <v>0</v>
      </c>
      <c r="L871" s="7">
        <f>VartojimasGamyba!H867</f>
        <v>0</v>
      </c>
      <c r="M871" s="15">
        <f t="shared" si="126"/>
        <v>-2.7755575615628914E-17</v>
      </c>
      <c r="N871" s="7">
        <f t="shared" si="127"/>
        <v>-2.6889601656421294E-15</v>
      </c>
      <c r="O871" s="7">
        <f t="shared" si="128"/>
        <v>-2.6889601656421294E-15</v>
      </c>
      <c r="R871" s="7"/>
      <c r="S871" s="47">
        <f t="shared" si="129"/>
        <v>-2.7755575615628914E-17</v>
      </c>
      <c r="T871" s="47">
        <f t="shared" si="130"/>
        <v>0</v>
      </c>
      <c r="U871" s="47">
        <f t="shared" si="131"/>
        <v>96.88000000000001</v>
      </c>
      <c r="V871" s="47">
        <f t="shared" si="132"/>
        <v>-14.99</v>
      </c>
      <c r="W871" s="11"/>
    </row>
    <row r="872" spans="1:23" x14ac:dyDescent="0.45">
      <c r="A872" t="s">
        <v>877</v>
      </c>
      <c r="B872">
        <v>-3.41</v>
      </c>
      <c r="D872" s="9" t="str">
        <f>VartojimasGamyba!J868</f>
        <v>2023-10-07-02</v>
      </c>
      <c r="E872" s="8">
        <f>VartojimasGamyba!G868</f>
        <v>0.218</v>
      </c>
      <c r="F872" s="11"/>
      <c r="G872" s="7">
        <f t="shared" si="134"/>
        <v>2.7741111111111136</v>
      </c>
      <c r="H872" s="7">
        <v>6.2379999999999818</v>
      </c>
      <c r="I872" s="7">
        <v>7.1733333333333134</v>
      </c>
      <c r="J872" s="7">
        <v>0</v>
      </c>
      <c r="L872" s="7">
        <f>VartojimasGamyba!H868</f>
        <v>0</v>
      </c>
      <c r="M872" s="15">
        <f t="shared" si="126"/>
        <v>0</v>
      </c>
      <c r="N872" s="7">
        <f t="shared" si="127"/>
        <v>0</v>
      </c>
      <c r="O872" s="7">
        <f t="shared" si="128"/>
        <v>0</v>
      </c>
      <c r="R872" s="7"/>
      <c r="S872" s="47">
        <f t="shared" si="129"/>
        <v>0</v>
      </c>
      <c r="T872" s="47">
        <f t="shared" si="130"/>
        <v>0</v>
      </c>
      <c r="U872" s="47">
        <f t="shared" si="131"/>
        <v>96.88000000000001</v>
      </c>
      <c r="V872" s="47">
        <f t="shared" si="132"/>
        <v>-14.99</v>
      </c>
      <c r="W872" s="11"/>
    </row>
    <row r="873" spans="1:23" x14ac:dyDescent="0.45">
      <c r="A873" t="s">
        <v>878</v>
      </c>
      <c r="B873">
        <v>-3.63</v>
      </c>
      <c r="D873" s="9" t="str">
        <f>VartojimasGamyba!J869</f>
        <v>2023-10-07-03</v>
      </c>
      <c r="E873" s="8">
        <f>VartojimasGamyba!G869</f>
        <v>0.24</v>
      </c>
      <c r="F873" s="11"/>
      <c r="G873" s="7">
        <f t="shared" si="134"/>
        <v>2.507444444444447</v>
      </c>
      <c r="H873" s="7">
        <v>0</v>
      </c>
      <c r="I873" s="7">
        <v>0.26666666666666666</v>
      </c>
      <c r="J873" s="7">
        <v>0</v>
      </c>
      <c r="L873" s="7">
        <f>VartojimasGamyba!H869</f>
        <v>0</v>
      </c>
      <c r="M873" s="15">
        <f t="shared" si="126"/>
        <v>0</v>
      </c>
      <c r="N873" s="7">
        <f t="shared" si="127"/>
        <v>0</v>
      </c>
      <c r="O873" s="7">
        <f t="shared" si="128"/>
        <v>0</v>
      </c>
      <c r="R873" s="7"/>
      <c r="S873" s="47">
        <f t="shared" si="129"/>
        <v>0</v>
      </c>
      <c r="T873" s="47">
        <f t="shared" si="130"/>
        <v>0</v>
      </c>
      <c r="U873" s="47">
        <f t="shared" si="131"/>
        <v>96.660000000000011</v>
      </c>
      <c r="V873" s="47">
        <f t="shared" si="132"/>
        <v>-15.21</v>
      </c>
      <c r="W873" s="11"/>
    </row>
    <row r="874" spans="1:23" x14ac:dyDescent="0.45">
      <c r="A874" t="s">
        <v>879</v>
      </c>
      <c r="B874">
        <v>-4.3099999999999996</v>
      </c>
      <c r="D874" s="9" t="str">
        <f>VartojimasGamyba!J870</f>
        <v>2023-10-07-04</v>
      </c>
      <c r="E874" s="8">
        <f>VartojimasGamyba!G870</f>
        <v>0.16300000000000001</v>
      </c>
      <c r="F874" s="11"/>
      <c r="G874" s="7">
        <f t="shared" si="134"/>
        <v>2.326333333333336</v>
      </c>
      <c r="H874" s="7">
        <v>0</v>
      </c>
      <c r="I874" s="7">
        <v>0.18111111111111114</v>
      </c>
      <c r="J874" s="7">
        <v>0</v>
      </c>
      <c r="L874" s="7">
        <f>VartojimasGamyba!H870</f>
        <v>0</v>
      </c>
      <c r="M874" s="15">
        <f t="shared" si="126"/>
        <v>-2.7755575615628914E-17</v>
      </c>
      <c r="N874" s="7">
        <f t="shared" si="127"/>
        <v>-2.6639801475880632E-15</v>
      </c>
      <c r="O874" s="7">
        <f t="shared" si="128"/>
        <v>-2.6639801475880632E-15</v>
      </c>
      <c r="R874" s="7"/>
      <c r="S874" s="47">
        <f t="shared" si="129"/>
        <v>-2.7755575615628914E-17</v>
      </c>
      <c r="T874" s="47">
        <f t="shared" si="130"/>
        <v>0</v>
      </c>
      <c r="U874" s="47">
        <f t="shared" si="131"/>
        <v>95.98</v>
      </c>
      <c r="V874" s="47">
        <f t="shared" si="132"/>
        <v>-15.89</v>
      </c>
      <c r="W874" s="11"/>
    </row>
    <row r="875" spans="1:23" x14ac:dyDescent="0.45">
      <c r="A875" t="s">
        <v>880</v>
      </c>
      <c r="B875">
        <v>-3.48</v>
      </c>
      <c r="D875" s="9" t="str">
        <f>VartojimasGamyba!J871</f>
        <v>2023-10-07-05</v>
      </c>
      <c r="E875" s="8">
        <f>VartojimasGamyba!G871</f>
        <v>0.26700000000000002</v>
      </c>
      <c r="F875" s="11"/>
      <c r="G875" s="7">
        <f t="shared" si="134"/>
        <v>2.0474444444444471</v>
      </c>
      <c r="H875" s="7">
        <v>0</v>
      </c>
      <c r="I875" s="7">
        <v>0.27888888888888891</v>
      </c>
      <c r="J875" s="7">
        <v>0</v>
      </c>
      <c r="L875" s="7">
        <f>VartojimasGamyba!H871</f>
        <v>1.6E-2</v>
      </c>
      <c r="M875" s="15">
        <f t="shared" si="126"/>
        <v>0</v>
      </c>
      <c r="N875" s="7">
        <f t="shared" si="127"/>
        <v>0</v>
      </c>
      <c r="O875" s="7">
        <f t="shared" si="128"/>
        <v>0</v>
      </c>
      <c r="R875" s="7"/>
      <c r="S875" s="47">
        <f t="shared" si="129"/>
        <v>0</v>
      </c>
      <c r="T875" s="47">
        <f t="shared" si="130"/>
        <v>0</v>
      </c>
      <c r="U875" s="47">
        <f t="shared" si="131"/>
        <v>96.81</v>
      </c>
      <c r="V875" s="47">
        <f t="shared" si="132"/>
        <v>-15.06</v>
      </c>
      <c r="W875" s="11"/>
    </row>
    <row r="876" spans="1:23" x14ac:dyDescent="0.45">
      <c r="A876" t="s">
        <v>881</v>
      </c>
      <c r="B876">
        <v>-3.79</v>
      </c>
      <c r="D876" s="9" t="str">
        <f>VartojimasGamyba!J872</f>
        <v>2023-10-07-06</v>
      </c>
      <c r="E876" s="8">
        <f>VartojimasGamyba!G872</f>
        <v>2.5999999999999999E-2</v>
      </c>
      <c r="F876" s="11"/>
      <c r="G876" s="7">
        <f t="shared" si="134"/>
        <v>2.2794444444444473</v>
      </c>
      <c r="H876" s="7">
        <v>0.23200000000000001</v>
      </c>
      <c r="I876" s="7">
        <v>0</v>
      </c>
      <c r="J876" s="7">
        <v>0</v>
      </c>
      <c r="L876" s="7">
        <f>VartojimasGamyba!H872</f>
        <v>0.25800000000000001</v>
      </c>
      <c r="M876" s="15">
        <f t="shared" si="126"/>
        <v>0</v>
      </c>
      <c r="N876" s="7">
        <f t="shared" si="127"/>
        <v>0</v>
      </c>
      <c r="O876" s="7">
        <f t="shared" si="128"/>
        <v>0</v>
      </c>
      <c r="R876" s="7"/>
      <c r="S876" s="47">
        <f t="shared" si="129"/>
        <v>0.23200000000000001</v>
      </c>
      <c r="T876" s="47">
        <f t="shared" si="130"/>
        <v>0.23200000000000001</v>
      </c>
      <c r="U876" s="47">
        <f t="shared" si="131"/>
        <v>96.5</v>
      </c>
      <c r="V876" s="47">
        <f t="shared" si="132"/>
        <v>-15.370000000000001</v>
      </c>
      <c r="W876" s="11"/>
    </row>
    <row r="877" spans="1:23" x14ac:dyDescent="0.45">
      <c r="A877" t="s">
        <v>882</v>
      </c>
      <c r="B877">
        <v>-3.07</v>
      </c>
      <c r="D877" s="9" t="str">
        <f>VartojimasGamyba!J873</f>
        <v>2023-10-07-07</v>
      </c>
      <c r="E877" s="8">
        <f>VartojimasGamyba!G873</f>
        <v>1E-3</v>
      </c>
      <c r="F877" s="11"/>
      <c r="G877" s="7">
        <f t="shared" si="134"/>
        <v>2.7504444444444474</v>
      </c>
      <c r="H877" s="7">
        <v>0.47100000000000009</v>
      </c>
      <c r="I877" s="7">
        <v>0</v>
      </c>
      <c r="J877" s="7">
        <v>0</v>
      </c>
      <c r="L877" s="7">
        <f>VartojimasGamyba!H873</f>
        <v>0.47199999999999998</v>
      </c>
      <c r="M877" s="15">
        <f t="shared" si="126"/>
        <v>0</v>
      </c>
      <c r="N877" s="7">
        <f t="shared" si="127"/>
        <v>0</v>
      </c>
      <c r="O877" s="7">
        <f t="shared" si="128"/>
        <v>0</v>
      </c>
      <c r="R877" s="7"/>
      <c r="S877" s="47">
        <f t="shared" si="129"/>
        <v>0.47099999999999997</v>
      </c>
      <c r="T877" s="47">
        <f t="shared" si="130"/>
        <v>0.47099999999999997</v>
      </c>
      <c r="U877" s="47">
        <f t="shared" si="131"/>
        <v>97.220000000000013</v>
      </c>
      <c r="V877" s="47">
        <f t="shared" si="132"/>
        <v>-14.65</v>
      </c>
      <c r="W877" s="11"/>
    </row>
    <row r="878" spans="1:23" x14ac:dyDescent="0.45">
      <c r="A878" t="s">
        <v>883</v>
      </c>
      <c r="B878">
        <v>-0.01</v>
      </c>
      <c r="D878" s="9" t="str">
        <f>VartojimasGamyba!J874</f>
        <v>2023-10-07-08</v>
      </c>
      <c r="E878" s="8">
        <f>VartojimasGamyba!G874</f>
        <v>0</v>
      </c>
      <c r="F878" s="11"/>
      <c r="G878" s="7">
        <f t="shared" si="134"/>
        <v>3.8804444444444472</v>
      </c>
      <c r="H878" s="7">
        <v>1.1299999999999999</v>
      </c>
      <c r="I878" s="7">
        <v>0</v>
      </c>
      <c r="J878" s="7">
        <v>0</v>
      </c>
      <c r="L878" s="7">
        <f>VartojimasGamyba!H874</f>
        <v>1.1299999999999999</v>
      </c>
      <c r="M878" s="15">
        <f t="shared" si="126"/>
        <v>0</v>
      </c>
      <c r="N878" s="7">
        <f t="shared" si="127"/>
        <v>0</v>
      </c>
      <c r="O878" s="7">
        <f t="shared" si="128"/>
        <v>0</v>
      </c>
      <c r="R878" s="7"/>
      <c r="S878" s="47">
        <f t="shared" si="129"/>
        <v>1.1299999999999999</v>
      </c>
      <c r="T878" s="47">
        <f t="shared" si="130"/>
        <v>1.1299999999999999</v>
      </c>
      <c r="U878" s="47">
        <f t="shared" si="131"/>
        <v>100.28</v>
      </c>
      <c r="V878" s="47">
        <f t="shared" si="132"/>
        <v>-11.59</v>
      </c>
      <c r="W878" s="11"/>
    </row>
    <row r="879" spans="1:23" x14ac:dyDescent="0.45">
      <c r="A879" t="s">
        <v>884</v>
      </c>
      <c r="B879">
        <v>2.57</v>
      </c>
      <c r="D879" s="9" t="str">
        <f>VartojimasGamyba!J875</f>
        <v>2023-10-07-09</v>
      </c>
      <c r="E879" s="8">
        <f>VartojimasGamyba!G875</f>
        <v>0.126</v>
      </c>
      <c r="F879" s="11"/>
      <c r="G879" s="7">
        <f t="shared" si="134"/>
        <v>5.116444444444447</v>
      </c>
      <c r="H879" s="7">
        <v>1.2360000000000002</v>
      </c>
      <c r="I879" s="7">
        <v>0</v>
      </c>
      <c r="J879" s="7">
        <v>0</v>
      </c>
      <c r="L879" s="7">
        <f>VartojimasGamyba!H875</f>
        <v>1.3620000000000001</v>
      </c>
      <c r="M879" s="15">
        <f t="shared" si="126"/>
        <v>0</v>
      </c>
      <c r="N879" s="7">
        <f t="shared" si="127"/>
        <v>0</v>
      </c>
      <c r="O879" s="7">
        <f t="shared" si="128"/>
        <v>0</v>
      </c>
      <c r="R879" s="7"/>
      <c r="S879" s="47">
        <f t="shared" si="129"/>
        <v>1.2360000000000002</v>
      </c>
      <c r="T879" s="47">
        <f t="shared" si="130"/>
        <v>1.2360000000000002</v>
      </c>
      <c r="U879" s="47">
        <f t="shared" si="131"/>
        <v>102.86</v>
      </c>
      <c r="V879" s="47">
        <f t="shared" si="132"/>
        <v>-9.01</v>
      </c>
      <c r="W879" s="11"/>
    </row>
    <row r="880" spans="1:23" x14ac:dyDescent="0.45">
      <c r="A880" t="s">
        <v>885</v>
      </c>
      <c r="B880">
        <v>0.77</v>
      </c>
      <c r="D880" s="9" t="str">
        <f>VartojimasGamyba!J876</f>
        <v>2023-10-07-10</v>
      </c>
      <c r="E880" s="8">
        <f>VartojimasGamyba!G876</f>
        <v>0.73499999999999999</v>
      </c>
      <c r="F880" s="11"/>
      <c r="G880" s="7">
        <f t="shared" si="134"/>
        <v>6.1214444444444469</v>
      </c>
      <c r="H880" s="7">
        <v>1.0050000000000001</v>
      </c>
      <c r="I880" s="7">
        <v>0</v>
      </c>
      <c r="J880" s="7">
        <v>0</v>
      </c>
      <c r="L880" s="7">
        <f>VartojimasGamyba!H876</f>
        <v>1.74</v>
      </c>
      <c r="M880" s="15">
        <f t="shared" si="126"/>
        <v>0</v>
      </c>
      <c r="N880" s="7">
        <f t="shared" si="127"/>
        <v>0</v>
      </c>
      <c r="O880" s="7">
        <f t="shared" si="128"/>
        <v>0</v>
      </c>
      <c r="R880" s="7"/>
      <c r="S880" s="47">
        <f t="shared" si="129"/>
        <v>1.0049999999999999</v>
      </c>
      <c r="T880" s="47">
        <f t="shared" si="130"/>
        <v>1.0049999999999999</v>
      </c>
      <c r="U880" s="47">
        <f t="shared" si="131"/>
        <v>101.06</v>
      </c>
      <c r="V880" s="47">
        <f t="shared" si="132"/>
        <v>-10.81</v>
      </c>
      <c r="W880" s="11"/>
    </row>
    <row r="881" spans="1:23" x14ac:dyDescent="0.45">
      <c r="A881" t="s">
        <v>886</v>
      </c>
      <c r="B881">
        <v>0</v>
      </c>
      <c r="D881" s="9" t="str">
        <f>VartojimasGamyba!J877</f>
        <v>2023-10-07-11</v>
      </c>
      <c r="E881" s="8">
        <f>VartojimasGamyba!G877</f>
        <v>6.0000000000000001E-3</v>
      </c>
      <c r="F881" s="11"/>
      <c r="G881" s="7">
        <f t="shared" si="134"/>
        <v>6.9114444444444469</v>
      </c>
      <c r="H881" s="7">
        <v>0.79</v>
      </c>
      <c r="I881" s="7">
        <v>0</v>
      </c>
      <c r="J881" s="7">
        <v>0</v>
      </c>
      <c r="L881" s="7">
        <f>VartojimasGamyba!H877</f>
        <v>0.79600000000000004</v>
      </c>
      <c r="M881" s="15">
        <f t="shared" si="126"/>
        <v>0</v>
      </c>
      <c r="N881" s="7">
        <f t="shared" si="127"/>
        <v>0</v>
      </c>
      <c r="O881" s="7">
        <f t="shared" si="128"/>
        <v>0</v>
      </c>
      <c r="R881" s="7"/>
      <c r="S881" s="47">
        <f t="shared" si="129"/>
        <v>0.79</v>
      </c>
      <c r="T881" s="47">
        <f t="shared" si="130"/>
        <v>0.79</v>
      </c>
      <c r="U881" s="47">
        <f t="shared" si="131"/>
        <v>100.29</v>
      </c>
      <c r="V881" s="47">
        <f t="shared" si="132"/>
        <v>-11.58</v>
      </c>
      <c r="W881" s="11"/>
    </row>
    <row r="882" spans="1:23" x14ac:dyDescent="0.45">
      <c r="A882" t="s">
        <v>887</v>
      </c>
      <c r="B882">
        <v>-0.01</v>
      </c>
      <c r="D882" s="9" t="str">
        <f>VartojimasGamyba!J878</f>
        <v>2023-10-07-12</v>
      </c>
      <c r="E882" s="8">
        <f>VartojimasGamyba!G878</f>
        <v>0.10299999999999999</v>
      </c>
      <c r="F882" s="11"/>
      <c r="G882" s="7">
        <f t="shared" si="134"/>
        <v>8.6284444444444475</v>
      </c>
      <c r="H882" s="7">
        <v>1.7170000000000001</v>
      </c>
      <c r="I882" s="7">
        <v>0</v>
      </c>
      <c r="J882" s="7">
        <v>0</v>
      </c>
      <c r="L882" s="7">
        <f>VartojimasGamyba!H878</f>
        <v>1.82</v>
      </c>
      <c r="M882" s="15">
        <f t="shared" si="126"/>
        <v>0</v>
      </c>
      <c r="N882" s="7">
        <f t="shared" si="127"/>
        <v>0</v>
      </c>
      <c r="O882" s="7">
        <f t="shared" si="128"/>
        <v>0</v>
      </c>
      <c r="R882" s="7"/>
      <c r="S882" s="47">
        <f t="shared" si="129"/>
        <v>1.7170000000000001</v>
      </c>
      <c r="T882" s="47">
        <f t="shared" si="130"/>
        <v>1.7170000000000001</v>
      </c>
      <c r="U882" s="47">
        <f t="shared" si="131"/>
        <v>100.28</v>
      </c>
      <c r="V882" s="47">
        <f t="shared" si="132"/>
        <v>-11.59</v>
      </c>
      <c r="W882" s="11"/>
    </row>
    <row r="883" spans="1:23" x14ac:dyDescent="0.45">
      <c r="A883" t="s">
        <v>888</v>
      </c>
      <c r="B883">
        <v>5.95</v>
      </c>
      <c r="D883" s="9" t="str">
        <f>VartojimasGamyba!J879</f>
        <v>2023-10-07-13</v>
      </c>
      <c r="E883" s="8">
        <f>VartojimasGamyba!G879</f>
        <v>3.3000000000000002E-2</v>
      </c>
      <c r="F883" s="11"/>
      <c r="G883" s="7">
        <f t="shared" si="134"/>
        <v>8.9344444444444484</v>
      </c>
      <c r="H883" s="7">
        <v>0.30600000000000016</v>
      </c>
      <c r="I883" s="7">
        <v>0</v>
      </c>
      <c r="J883" s="7">
        <v>0</v>
      </c>
      <c r="L883" s="7">
        <f>VartojimasGamyba!H879</f>
        <v>0.33900000000000002</v>
      </c>
      <c r="M883" s="15">
        <f t="shared" si="126"/>
        <v>0</v>
      </c>
      <c r="N883" s="7">
        <f t="shared" si="127"/>
        <v>0</v>
      </c>
      <c r="O883" s="7">
        <f t="shared" si="128"/>
        <v>0</v>
      </c>
      <c r="R883" s="7"/>
      <c r="S883" s="47">
        <f t="shared" si="129"/>
        <v>0.30600000000000005</v>
      </c>
      <c r="T883" s="47">
        <f t="shared" si="130"/>
        <v>0.30600000000000005</v>
      </c>
      <c r="U883" s="47">
        <f t="shared" si="131"/>
        <v>106.24000000000001</v>
      </c>
      <c r="V883" s="47">
        <f t="shared" si="132"/>
        <v>-5.63</v>
      </c>
      <c r="W883" s="11"/>
    </row>
    <row r="884" spans="1:23" x14ac:dyDescent="0.45">
      <c r="A884" t="s">
        <v>889</v>
      </c>
      <c r="B884">
        <v>0.22</v>
      </c>
      <c r="D884" s="9" t="str">
        <f>VartojimasGamyba!J880</f>
        <v>2023-10-07-14</v>
      </c>
      <c r="E884" s="8">
        <f>VartojimasGamyba!G880</f>
        <v>7.8E-2</v>
      </c>
      <c r="F884" s="11"/>
      <c r="G884" s="7">
        <f t="shared" si="134"/>
        <v>9.058444444444449</v>
      </c>
      <c r="H884" s="7">
        <v>0.12399999999999999</v>
      </c>
      <c r="I884" s="7">
        <v>0</v>
      </c>
      <c r="J884" s="7">
        <v>0</v>
      </c>
      <c r="L884" s="7">
        <f>VartojimasGamyba!H880</f>
        <v>0.20200000000000001</v>
      </c>
      <c r="M884" s="15">
        <f t="shared" si="126"/>
        <v>0</v>
      </c>
      <c r="N884" s="7">
        <f t="shared" si="127"/>
        <v>0</v>
      </c>
      <c r="O884" s="7">
        <f t="shared" si="128"/>
        <v>0</v>
      </c>
      <c r="R884" s="7"/>
      <c r="S884" s="47">
        <f t="shared" si="129"/>
        <v>0.12400000000000001</v>
      </c>
      <c r="T884" s="47">
        <f t="shared" si="130"/>
        <v>0.12400000000000001</v>
      </c>
      <c r="U884" s="47">
        <f t="shared" si="131"/>
        <v>100.51</v>
      </c>
      <c r="V884" s="47">
        <f t="shared" si="132"/>
        <v>-11.36</v>
      </c>
      <c r="W884" s="11"/>
    </row>
    <row r="885" spans="1:23" x14ac:dyDescent="0.45">
      <c r="A885" t="s">
        <v>890</v>
      </c>
      <c r="B885">
        <v>1</v>
      </c>
      <c r="D885" s="9" t="str">
        <f>VartojimasGamyba!J881</f>
        <v>2023-10-07-15</v>
      </c>
      <c r="E885" s="8">
        <f>VartojimasGamyba!G881</f>
        <v>0.26200000000000001</v>
      </c>
      <c r="F885" s="11"/>
      <c r="G885" s="7">
        <f t="shared" si="134"/>
        <v>7.8104444444444496</v>
      </c>
      <c r="H885" s="7">
        <v>8.7519999999999989</v>
      </c>
      <c r="I885" s="7">
        <v>10</v>
      </c>
      <c r="J885" s="7">
        <v>0</v>
      </c>
      <c r="L885" s="7">
        <f>VartojimasGamyba!H881</f>
        <v>1.4E-2</v>
      </c>
      <c r="M885" s="15">
        <f t="shared" si="126"/>
        <v>-6.5399075044325627E-16</v>
      </c>
      <c r="N885" s="7">
        <f t="shared" si="127"/>
        <v>-6.6242723112397431E-14</v>
      </c>
      <c r="O885" s="7">
        <f t="shared" si="128"/>
        <v>-6.6242723112397431E-14</v>
      </c>
      <c r="R885" s="7"/>
      <c r="S885" s="47">
        <f t="shared" si="129"/>
        <v>-6.5399075044325627E-16</v>
      </c>
      <c r="T885" s="47">
        <f t="shared" si="130"/>
        <v>0</v>
      </c>
      <c r="U885" s="47">
        <f t="shared" si="131"/>
        <v>101.29</v>
      </c>
      <c r="V885" s="47">
        <f t="shared" si="132"/>
        <v>-10.58</v>
      </c>
      <c r="W885" s="11"/>
    </row>
    <row r="886" spans="1:23" x14ac:dyDescent="0.45">
      <c r="A886" t="s">
        <v>891</v>
      </c>
      <c r="B886">
        <v>6.4</v>
      </c>
      <c r="D886" s="9" t="str">
        <f>VartojimasGamyba!J882</f>
        <v>2023-10-07-16</v>
      </c>
      <c r="E886" s="8">
        <f>VartojimasGamyba!G882</f>
        <v>0.246</v>
      </c>
      <c r="F886" s="11"/>
      <c r="G886" s="7">
        <f t="shared" si="134"/>
        <v>6.5644444444444474</v>
      </c>
      <c r="H886" s="7">
        <v>8.7539999999999996</v>
      </c>
      <c r="I886" s="7">
        <v>10</v>
      </c>
      <c r="J886" s="7">
        <v>0</v>
      </c>
      <c r="L886" s="7">
        <f>VartojimasGamyba!H882</f>
        <v>0</v>
      </c>
      <c r="M886" s="15">
        <f t="shared" si="126"/>
        <v>0</v>
      </c>
      <c r="N886" s="7">
        <f t="shared" si="127"/>
        <v>0</v>
      </c>
      <c r="O886" s="7">
        <f t="shared" si="128"/>
        <v>0</v>
      </c>
      <c r="R886" s="7"/>
      <c r="S886" s="47">
        <f t="shared" si="129"/>
        <v>0</v>
      </c>
      <c r="T886" s="47">
        <f t="shared" si="130"/>
        <v>0</v>
      </c>
      <c r="U886" s="47">
        <f t="shared" si="131"/>
        <v>106.69000000000001</v>
      </c>
      <c r="V886" s="47">
        <f t="shared" si="132"/>
        <v>-5.18</v>
      </c>
      <c r="W886" s="11"/>
    </row>
    <row r="887" spans="1:23" x14ac:dyDescent="0.45">
      <c r="A887" t="s">
        <v>892</v>
      </c>
      <c r="B887">
        <v>0</v>
      </c>
      <c r="D887" s="9" t="str">
        <f>VartojimasGamyba!J883</f>
        <v>2023-10-07-17</v>
      </c>
      <c r="E887" s="8">
        <f>VartojimasGamyba!G883</f>
        <v>0.217</v>
      </c>
      <c r="F887" s="11"/>
      <c r="G887" s="7">
        <f t="shared" si="134"/>
        <v>6.3233333333333359</v>
      </c>
      <c r="H887" s="7">
        <v>0</v>
      </c>
      <c r="I887" s="7">
        <v>0.24111111111111111</v>
      </c>
      <c r="J887" s="7">
        <v>0</v>
      </c>
      <c r="L887" s="7">
        <f>VartojimasGamyba!H883</f>
        <v>0</v>
      </c>
      <c r="M887" s="15">
        <f t="shared" si="126"/>
        <v>0</v>
      </c>
      <c r="N887" s="7">
        <f t="shared" si="127"/>
        <v>0</v>
      </c>
      <c r="O887" s="7">
        <f t="shared" si="128"/>
        <v>0</v>
      </c>
      <c r="R887" s="7"/>
      <c r="S887" s="47">
        <f t="shared" si="129"/>
        <v>0</v>
      </c>
      <c r="T887" s="47">
        <f t="shared" si="130"/>
        <v>0</v>
      </c>
      <c r="U887" s="47">
        <f t="shared" si="131"/>
        <v>100.29</v>
      </c>
      <c r="V887" s="47">
        <f t="shared" si="132"/>
        <v>-11.58</v>
      </c>
      <c r="W887" s="11"/>
    </row>
    <row r="888" spans="1:23" x14ac:dyDescent="0.45">
      <c r="A888" t="s">
        <v>893</v>
      </c>
      <c r="B888">
        <v>9.7899999999999991</v>
      </c>
      <c r="D888" s="9" t="str">
        <f>VartojimasGamyba!J884</f>
        <v>2023-10-07-18</v>
      </c>
      <c r="E888" s="8">
        <f>VartojimasGamyba!G884</f>
        <v>0.20399999999999999</v>
      </c>
      <c r="F888" s="11"/>
      <c r="G888" s="7">
        <f t="shared" si="134"/>
        <v>6.0966666666666693</v>
      </c>
      <c r="H888" s="7">
        <v>0</v>
      </c>
      <c r="I888" s="7">
        <v>0.22666666666666666</v>
      </c>
      <c r="J888" s="7">
        <v>0</v>
      </c>
      <c r="L888" s="7">
        <f>VartojimasGamyba!H884</f>
        <v>0</v>
      </c>
      <c r="M888" s="15">
        <f t="shared" si="126"/>
        <v>0</v>
      </c>
      <c r="N888" s="7">
        <f t="shared" si="127"/>
        <v>0</v>
      </c>
      <c r="O888" s="7">
        <f t="shared" si="128"/>
        <v>0</v>
      </c>
      <c r="R888" s="7"/>
      <c r="S888" s="47">
        <f t="shared" si="129"/>
        <v>0</v>
      </c>
      <c r="T888" s="47">
        <f t="shared" si="130"/>
        <v>0</v>
      </c>
      <c r="U888" s="47">
        <f t="shared" si="131"/>
        <v>110.08000000000001</v>
      </c>
      <c r="V888" s="47">
        <f t="shared" si="132"/>
        <v>-1.7900000000000009</v>
      </c>
      <c r="W888" s="11"/>
    </row>
    <row r="889" spans="1:23" x14ac:dyDescent="0.45">
      <c r="A889" t="s">
        <v>894</v>
      </c>
      <c r="B889">
        <v>85.02</v>
      </c>
      <c r="D889" s="9" t="str">
        <f>VartojimasGamyba!J885</f>
        <v>2023-10-07-19</v>
      </c>
      <c r="E889" s="8">
        <f>VartojimasGamyba!G885</f>
        <v>0.32200000000000001</v>
      </c>
      <c r="F889" s="11"/>
      <c r="G889" s="7">
        <f t="shared" si="134"/>
        <v>5.7388888888888916</v>
      </c>
      <c r="H889" s="7">
        <v>0</v>
      </c>
      <c r="I889" s="7">
        <v>0.35777777777777781</v>
      </c>
      <c r="J889" s="7">
        <v>0</v>
      </c>
      <c r="L889" s="7">
        <f>VartojimasGamyba!H885</f>
        <v>0</v>
      </c>
      <c r="M889" s="15">
        <f t="shared" si="126"/>
        <v>0</v>
      </c>
      <c r="N889" s="7">
        <f t="shared" si="127"/>
        <v>0</v>
      </c>
      <c r="O889" s="7">
        <f t="shared" si="128"/>
        <v>0</v>
      </c>
      <c r="R889" s="7"/>
      <c r="S889" s="47">
        <f t="shared" si="129"/>
        <v>0</v>
      </c>
      <c r="T889" s="47">
        <f t="shared" si="130"/>
        <v>0</v>
      </c>
      <c r="U889" s="47">
        <f t="shared" si="131"/>
        <v>185.31</v>
      </c>
      <c r="V889" s="47">
        <f t="shared" si="132"/>
        <v>73.44</v>
      </c>
      <c r="W889" s="11"/>
    </row>
    <row r="890" spans="1:23" x14ac:dyDescent="0.45">
      <c r="A890" t="s">
        <v>895</v>
      </c>
      <c r="B890">
        <v>85</v>
      </c>
      <c r="D890" s="9" t="str">
        <f>VartojimasGamyba!J886</f>
        <v>2023-10-07-20</v>
      </c>
      <c r="E890" s="8">
        <f>VartojimasGamyba!G886</f>
        <v>0.22500000000000001</v>
      </c>
      <c r="F890" s="11"/>
      <c r="G890" s="7">
        <f t="shared" si="134"/>
        <v>5.4888888888888916</v>
      </c>
      <c r="H890" s="7">
        <v>0</v>
      </c>
      <c r="I890" s="7">
        <v>0.25</v>
      </c>
      <c r="J890" s="7">
        <v>0</v>
      </c>
      <c r="L890" s="7">
        <f>VartojimasGamyba!H886</f>
        <v>0</v>
      </c>
      <c r="M890" s="15">
        <f t="shared" si="126"/>
        <v>0</v>
      </c>
      <c r="N890" s="7">
        <f t="shared" si="127"/>
        <v>0</v>
      </c>
      <c r="O890" s="7">
        <f t="shared" si="128"/>
        <v>0</v>
      </c>
      <c r="P890" s="7" t="s">
        <v>8873</v>
      </c>
      <c r="R890" s="7"/>
      <c r="S890" s="47">
        <f t="shared" si="129"/>
        <v>0</v>
      </c>
      <c r="T890" s="47">
        <f t="shared" si="130"/>
        <v>0</v>
      </c>
      <c r="U890" s="47">
        <f t="shared" si="131"/>
        <v>185.29000000000002</v>
      </c>
      <c r="V890" s="47">
        <f t="shared" si="132"/>
        <v>73.42</v>
      </c>
      <c r="W890" s="11"/>
    </row>
    <row r="891" spans="1:23" x14ac:dyDescent="0.45">
      <c r="A891" t="s">
        <v>896</v>
      </c>
      <c r="B891">
        <v>8.11</v>
      </c>
      <c r="D891" s="9" t="str">
        <f>VartojimasGamyba!J887</f>
        <v>2023-10-07-21</v>
      </c>
      <c r="E891" s="8">
        <f>VartojimasGamyba!G887</f>
        <v>0.16600000000000001</v>
      </c>
      <c r="F891" s="11"/>
      <c r="G891" s="7">
        <f t="shared" si="134"/>
        <v>5.3044444444444467</v>
      </c>
      <c r="H891" s="7">
        <v>0</v>
      </c>
      <c r="I891" s="7">
        <v>0.18444444444444447</v>
      </c>
      <c r="J891" s="7">
        <v>0</v>
      </c>
      <c r="L891" s="7">
        <f>VartojimasGamyba!H887</f>
        <v>0</v>
      </c>
      <c r="M891" s="15">
        <f t="shared" si="126"/>
        <v>-2.7755575615628914E-17</v>
      </c>
      <c r="N891" s="7">
        <f t="shared" si="127"/>
        <v>-3.0087043967341744E-15</v>
      </c>
      <c r="O891" s="7">
        <f t="shared" si="128"/>
        <v>-3.0087043967341744E-15</v>
      </c>
      <c r="P891" s="7">
        <f>SUM(N870:N893)</f>
        <v>-7.4604367822361804E-14</v>
      </c>
      <c r="R891" s="7"/>
      <c r="S891" s="47">
        <f t="shared" si="129"/>
        <v>-2.7755575615628914E-17</v>
      </c>
      <c r="T891" s="47">
        <f t="shared" si="130"/>
        <v>0</v>
      </c>
      <c r="U891" s="47">
        <f t="shared" si="131"/>
        <v>108.4</v>
      </c>
      <c r="V891" s="47">
        <f t="shared" si="132"/>
        <v>-3.4700000000000006</v>
      </c>
      <c r="W891" s="11"/>
    </row>
    <row r="892" spans="1:23" x14ac:dyDescent="0.45">
      <c r="A892" t="s">
        <v>897</v>
      </c>
      <c r="B892">
        <v>-0.01</v>
      </c>
      <c r="D892" s="9" t="str">
        <f>VartojimasGamyba!J888</f>
        <v>2023-10-07-22</v>
      </c>
      <c r="E892" s="8">
        <f>VartojimasGamyba!G888</f>
        <v>8.6999999999999994E-2</v>
      </c>
      <c r="F892" s="11"/>
      <c r="G892" s="7">
        <f t="shared" si="134"/>
        <v>5.2077777777777801</v>
      </c>
      <c r="H892" s="7">
        <v>0</v>
      </c>
      <c r="I892" s="7">
        <v>9.6666666666666665E-2</v>
      </c>
      <c r="J892" s="7">
        <v>0</v>
      </c>
      <c r="L892" s="7">
        <f>VartojimasGamyba!H888</f>
        <v>0</v>
      </c>
      <c r="M892" s="15">
        <f t="shared" si="126"/>
        <v>0</v>
      </c>
      <c r="N892" s="7">
        <f t="shared" si="127"/>
        <v>0</v>
      </c>
      <c r="O892" s="7">
        <f t="shared" si="128"/>
        <v>0</v>
      </c>
      <c r="P892" s="7" t="s">
        <v>8872</v>
      </c>
      <c r="R892" s="7"/>
      <c r="S892" s="47">
        <f t="shared" si="129"/>
        <v>0</v>
      </c>
      <c r="T892" s="47">
        <f t="shared" si="130"/>
        <v>0</v>
      </c>
      <c r="U892" s="47">
        <f t="shared" si="131"/>
        <v>100.28</v>
      </c>
      <c r="V892" s="47">
        <f t="shared" si="132"/>
        <v>-11.59</v>
      </c>
      <c r="W892" s="11"/>
    </row>
    <row r="893" spans="1:23" x14ac:dyDescent="0.45">
      <c r="A893" t="s">
        <v>898</v>
      </c>
      <c r="B893">
        <v>0</v>
      </c>
      <c r="D893" s="9" t="str">
        <f>VartojimasGamyba!J889</f>
        <v>2023-10-07-23</v>
      </c>
      <c r="E893" s="8">
        <f>VartojimasGamyba!G889</f>
        <v>0.187</v>
      </c>
      <c r="F893" s="11"/>
      <c r="G893" s="7">
        <f t="shared" si="134"/>
        <v>5.0000000000000027</v>
      </c>
      <c r="H893" s="7">
        <v>0</v>
      </c>
      <c r="I893" s="7">
        <v>0.20777777777777778</v>
      </c>
      <c r="J893" s="7">
        <v>0</v>
      </c>
      <c r="L893" s="7">
        <f>VartojimasGamyba!H889</f>
        <v>0</v>
      </c>
      <c r="M893" s="15">
        <f t="shared" si="126"/>
        <v>0</v>
      </c>
      <c r="N893" s="7">
        <f t="shared" si="127"/>
        <v>0</v>
      </c>
      <c r="O893" s="7">
        <f t="shared" si="128"/>
        <v>0</v>
      </c>
      <c r="P893" s="7">
        <f>SUM(O870:O893)</f>
        <v>-7.4604367822361804E-14</v>
      </c>
      <c r="Q893" s="7">
        <f>SUMPRODUCT(B870:B893,E870:E893)+SUM(E870:E893)*$Z$21-SUMPRODUCT(B870:B893,L870:L893)+SUM(L870:L893)*ABS($Z$20)</f>
        <v>559.11251000000004</v>
      </c>
      <c r="R893" s="7"/>
      <c r="S893" s="47">
        <f t="shared" si="129"/>
        <v>0</v>
      </c>
      <c r="T893" s="47">
        <f t="shared" si="130"/>
        <v>0</v>
      </c>
      <c r="U893" s="47">
        <f t="shared" si="131"/>
        <v>100.29</v>
      </c>
      <c r="V893" s="47">
        <f t="shared" si="132"/>
        <v>-11.58</v>
      </c>
      <c r="W893" s="11">
        <f>IF(P893&lt;&gt;Q893,1,0)</f>
        <v>1</v>
      </c>
    </row>
    <row r="894" spans="1:23" x14ac:dyDescent="0.45">
      <c r="A894" t="s">
        <v>899</v>
      </c>
      <c r="B894">
        <v>-0.01</v>
      </c>
      <c r="D894" s="1" t="str">
        <f>VartojimasGamyba!J890</f>
        <v>2023-10-08-00</v>
      </c>
      <c r="E894" s="7">
        <f>VartojimasGamyba!G890</f>
        <v>0.154</v>
      </c>
      <c r="F894" s="11"/>
      <c r="G894" s="12">
        <f>G893+H894-I894</f>
        <v>4.8288888888888915</v>
      </c>
      <c r="H894" s="12">
        <v>0</v>
      </c>
      <c r="I894" s="12">
        <v>0.17111111111111113</v>
      </c>
      <c r="J894" s="12">
        <v>0</v>
      </c>
      <c r="K894" s="12"/>
      <c r="L894" s="12">
        <f>VartojimasGamyba!H890</f>
        <v>0</v>
      </c>
      <c r="M894" s="19">
        <f t="shared" si="126"/>
        <v>-2.7755575615628914E-17</v>
      </c>
      <c r="N894" s="7">
        <f t="shared" si="127"/>
        <v>-2.7833291227352675E-15</v>
      </c>
      <c r="O894" s="7">
        <f t="shared" si="128"/>
        <v>-2.7833291227352675E-15</v>
      </c>
      <c r="R894" s="20" t="s">
        <v>8783</v>
      </c>
      <c r="S894" s="47">
        <f t="shared" si="129"/>
        <v>-2.7755575615628914E-17</v>
      </c>
      <c r="T894" s="47">
        <f t="shared" si="130"/>
        <v>0</v>
      </c>
      <c r="U894" s="47">
        <f t="shared" si="131"/>
        <v>100.28</v>
      </c>
      <c r="V894" s="47">
        <f t="shared" si="132"/>
        <v>-11.59</v>
      </c>
      <c r="W894" s="11"/>
    </row>
    <row r="895" spans="1:23" x14ac:dyDescent="0.45">
      <c r="A895" t="s">
        <v>900</v>
      </c>
      <c r="B895">
        <v>-1.68</v>
      </c>
      <c r="D895" s="1" t="str">
        <f>VartojimasGamyba!J891</f>
        <v>2023-10-08-01</v>
      </c>
      <c r="E895" s="7">
        <f>VartojimasGamyba!G891</f>
        <v>0.09</v>
      </c>
      <c r="F895" s="11"/>
      <c r="G895" s="12">
        <f t="shared" ref="G895:G917" si="135">G894+H895-I895</f>
        <v>4.7288888888888918</v>
      </c>
      <c r="H895" s="12">
        <v>0</v>
      </c>
      <c r="I895" s="12">
        <v>0.1</v>
      </c>
      <c r="J895" s="12">
        <v>0</v>
      </c>
      <c r="K895" s="12"/>
      <c r="L895" s="12">
        <f>VartojimasGamyba!H891</f>
        <v>0</v>
      </c>
      <c r="M895" s="19">
        <f t="shared" si="126"/>
        <v>-1.3877787807814457E-17</v>
      </c>
      <c r="N895" s="7">
        <f t="shared" si="127"/>
        <v>-1.3684886557285836E-15</v>
      </c>
      <c r="O895" s="7">
        <f t="shared" si="128"/>
        <v>-1.3684886557285836E-15</v>
      </c>
      <c r="R895" s="7"/>
      <c r="S895" s="47">
        <f t="shared" si="129"/>
        <v>-1.3877787807814457E-17</v>
      </c>
      <c r="T895" s="47">
        <f t="shared" si="130"/>
        <v>0</v>
      </c>
      <c r="U895" s="47">
        <f t="shared" si="131"/>
        <v>98.61</v>
      </c>
      <c r="V895" s="47">
        <f t="shared" si="132"/>
        <v>-13.26</v>
      </c>
      <c r="W895" s="11"/>
    </row>
    <row r="896" spans="1:23" x14ac:dyDescent="0.45">
      <c r="A896" t="s">
        <v>901</v>
      </c>
      <c r="B896">
        <v>-1.99</v>
      </c>
      <c r="D896" s="1" t="str">
        <f>VartojimasGamyba!J892</f>
        <v>2023-10-08-02</v>
      </c>
      <c r="E896" s="7">
        <f>VartojimasGamyba!G892</f>
        <v>0.13200000000000001</v>
      </c>
      <c r="F896" s="11"/>
      <c r="G896" s="12">
        <f t="shared" si="135"/>
        <v>4.5822222222222253</v>
      </c>
      <c r="H896" s="12">
        <v>0</v>
      </c>
      <c r="I896" s="12">
        <v>0.14666666666666667</v>
      </c>
      <c r="J896" s="12">
        <v>0</v>
      </c>
      <c r="K896" s="12"/>
      <c r="L896" s="12">
        <f>VartojimasGamyba!H892</f>
        <v>0</v>
      </c>
      <c r="M896" s="19">
        <f t="shared" si="126"/>
        <v>0</v>
      </c>
      <c r="N896" s="7">
        <f t="shared" si="127"/>
        <v>0</v>
      </c>
      <c r="O896" s="7">
        <f t="shared" si="128"/>
        <v>0</v>
      </c>
      <c r="R896" s="7"/>
      <c r="S896" s="47">
        <f t="shared" si="129"/>
        <v>0</v>
      </c>
      <c r="T896" s="47">
        <f t="shared" si="130"/>
        <v>0</v>
      </c>
      <c r="U896" s="47">
        <f t="shared" si="131"/>
        <v>98.300000000000011</v>
      </c>
      <c r="V896" s="47">
        <f t="shared" si="132"/>
        <v>-13.57</v>
      </c>
      <c r="W896" s="11"/>
    </row>
    <row r="897" spans="1:23" x14ac:dyDescent="0.45">
      <c r="A897" t="s">
        <v>902</v>
      </c>
      <c r="B897">
        <v>-2.04</v>
      </c>
      <c r="D897" s="1" t="str">
        <f>VartojimasGamyba!J893</f>
        <v>2023-10-08-03</v>
      </c>
      <c r="E897" s="7">
        <f>VartojimasGamyba!G893</f>
        <v>0.43</v>
      </c>
      <c r="F897" s="11"/>
      <c r="G897" s="12">
        <f t="shared" si="135"/>
        <v>4.1044444444444474</v>
      </c>
      <c r="H897" s="12">
        <v>0</v>
      </c>
      <c r="I897" s="12">
        <v>0.47777777777777775</v>
      </c>
      <c r="J897" s="12">
        <v>0</v>
      </c>
      <c r="K897" s="12"/>
      <c r="L897" s="12">
        <f>VartojimasGamyba!H893</f>
        <v>0</v>
      </c>
      <c r="M897" s="19">
        <f t="shared" si="126"/>
        <v>0</v>
      </c>
      <c r="N897" s="7">
        <f t="shared" si="127"/>
        <v>0</v>
      </c>
      <c r="O897" s="7">
        <f t="shared" si="128"/>
        <v>0</v>
      </c>
      <c r="R897" s="7"/>
      <c r="S897" s="47">
        <f t="shared" si="129"/>
        <v>0</v>
      </c>
      <c r="T897" s="47">
        <f t="shared" si="130"/>
        <v>0</v>
      </c>
      <c r="U897" s="47">
        <f t="shared" si="131"/>
        <v>98.25</v>
      </c>
      <c r="V897" s="47">
        <f t="shared" si="132"/>
        <v>-13.620000000000001</v>
      </c>
      <c r="W897" s="11"/>
    </row>
    <row r="898" spans="1:23" x14ac:dyDescent="0.45">
      <c r="A898" t="s">
        <v>903</v>
      </c>
      <c r="B898">
        <v>-2.0699999999999998</v>
      </c>
      <c r="D898" s="1" t="str">
        <f>VartojimasGamyba!J894</f>
        <v>2023-10-08-04</v>
      </c>
      <c r="E898" s="7">
        <f>VartojimasGamyba!G894</f>
        <v>0.16</v>
      </c>
      <c r="F898" s="11"/>
      <c r="G898" s="12">
        <f t="shared" si="135"/>
        <v>3.9266666666666699</v>
      </c>
      <c r="H898" s="12">
        <v>0</v>
      </c>
      <c r="I898" s="12">
        <v>0.17777777777777778</v>
      </c>
      <c r="J898" s="12">
        <v>0</v>
      </c>
      <c r="K898" s="12"/>
      <c r="L898" s="12">
        <f>VartojimasGamyba!H894</f>
        <v>0</v>
      </c>
      <c r="M898" s="19">
        <f t="shared" si="126"/>
        <v>0</v>
      </c>
      <c r="N898" s="7">
        <f t="shared" si="127"/>
        <v>0</v>
      </c>
      <c r="O898" s="7">
        <f t="shared" si="128"/>
        <v>0</v>
      </c>
      <c r="R898" s="7"/>
      <c r="S898" s="47">
        <f t="shared" si="129"/>
        <v>0</v>
      </c>
      <c r="T898" s="47">
        <f t="shared" si="130"/>
        <v>0</v>
      </c>
      <c r="U898" s="47">
        <f t="shared" si="131"/>
        <v>98.220000000000013</v>
      </c>
      <c r="V898" s="47">
        <f t="shared" si="132"/>
        <v>-13.65</v>
      </c>
      <c r="W898" s="11"/>
    </row>
    <row r="899" spans="1:23" x14ac:dyDescent="0.45">
      <c r="A899" t="s">
        <v>904</v>
      </c>
      <c r="B899">
        <v>-2.0499999999999998</v>
      </c>
      <c r="D899" s="1" t="str">
        <f>VartojimasGamyba!J895</f>
        <v>2023-10-08-05</v>
      </c>
      <c r="E899" s="7">
        <f>VartojimasGamyba!G895</f>
        <v>4.4999999999999998E-2</v>
      </c>
      <c r="F899" s="11"/>
      <c r="G899" s="12">
        <f t="shared" si="135"/>
        <v>4.0096666666666696</v>
      </c>
      <c r="H899" s="12">
        <v>8.3000000000000018E-2</v>
      </c>
      <c r="I899" s="12">
        <v>0</v>
      </c>
      <c r="J899" s="12">
        <v>0</v>
      </c>
      <c r="K899" s="12"/>
      <c r="L899" s="12">
        <f>VartojimasGamyba!H895</f>
        <v>0.128</v>
      </c>
      <c r="M899" s="19">
        <f t="shared" si="126"/>
        <v>0</v>
      </c>
      <c r="N899" s="7">
        <f t="shared" si="127"/>
        <v>0</v>
      </c>
      <c r="O899" s="7">
        <f t="shared" si="128"/>
        <v>0</v>
      </c>
      <c r="R899" s="7"/>
      <c r="S899" s="47">
        <f t="shared" si="129"/>
        <v>8.3000000000000004E-2</v>
      </c>
      <c r="T899" s="47">
        <f t="shared" si="130"/>
        <v>8.3000000000000004E-2</v>
      </c>
      <c r="U899" s="47">
        <f t="shared" si="131"/>
        <v>98.240000000000009</v>
      </c>
      <c r="V899" s="47">
        <f t="shared" si="132"/>
        <v>-13.629999999999999</v>
      </c>
      <c r="W899" s="11"/>
    </row>
    <row r="900" spans="1:23" x14ac:dyDescent="0.45">
      <c r="A900" t="s">
        <v>905</v>
      </c>
      <c r="B900">
        <v>-1.8</v>
      </c>
      <c r="D900" s="1" t="str">
        <f>VartojimasGamyba!J896</f>
        <v>2023-10-08-06</v>
      </c>
      <c r="E900" s="7">
        <f>VartojimasGamyba!G896</f>
        <v>8.0000000000000002E-3</v>
      </c>
      <c r="F900" s="11"/>
      <c r="G900" s="12">
        <f t="shared" si="135"/>
        <v>4.7246666666666695</v>
      </c>
      <c r="H900" s="12">
        <v>0.71500000000000008</v>
      </c>
      <c r="I900" s="12">
        <v>0</v>
      </c>
      <c r="J900" s="12">
        <v>0</v>
      </c>
      <c r="K900" s="12"/>
      <c r="L900" s="12">
        <f>VartojimasGamyba!H896</f>
        <v>0.72299999999999998</v>
      </c>
      <c r="M900" s="19">
        <f t="shared" si="126"/>
        <v>0</v>
      </c>
      <c r="N900" s="7">
        <f t="shared" si="127"/>
        <v>0</v>
      </c>
      <c r="O900" s="7">
        <f t="shared" si="128"/>
        <v>0</v>
      </c>
      <c r="R900" s="7"/>
      <c r="S900" s="47">
        <f t="shared" si="129"/>
        <v>0.71499999999999997</v>
      </c>
      <c r="T900" s="47">
        <f t="shared" si="130"/>
        <v>0.71499999999999997</v>
      </c>
      <c r="U900" s="47">
        <f t="shared" si="131"/>
        <v>98.490000000000009</v>
      </c>
      <c r="V900" s="47">
        <f t="shared" si="132"/>
        <v>-13.38</v>
      </c>
      <c r="W900" s="11"/>
    </row>
    <row r="901" spans="1:23" x14ac:dyDescent="0.45">
      <c r="A901" t="s">
        <v>906</v>
      </c>
      <c r="B901">
        <v>-1.1000000000000001</v>
      </c>
      <c r="D901" s="1" t="str">
        <f>VartojimasGamyba!J897</f>
        <v>2023-10-08-07</v>
      </c>
      <c r="E901" s="7">
        <f>VartojimasGamyba!G897</f>
        <v>4.0000000000000001E-3</v>
      </c>
      <c r="F901" s="11"/>
      <c r="G901" s="12">
        <f t="shared" si="135"/>
        <v>5.9506666666666694</v>
      </c>
      <c r="H901" s="12">
        <v>1.226</v>
      </c>
      <c r="I901" s="12">
        <v>0</v>
      </c>
      <c r="J901" s="12">
        <v>0</v>
      </c>
      <c r="K901" s="12"/>
      <c r="L901" s="12">
        <f>VartojimasGamyba!H897</f>
        <v>1.23</v>
      </c>
      <c r="M901" s="19">
        <f t="shared" si="126"/>
        <v>0</v>
      </c>
      <c r="N901" s="7">
        <f t="shared" si="127"/>
        <v>0</v>
      </c>
      <c r="O901" s="7">
        <f t="shared" si="128"/>
        <v>0</v>
      </c>
      <c r="R901" s="7"/>
      <c r="S901" s="47">
        <f t="shared" si="129"/>
        <v>1.226</v>
      </c>
      <c r="T901" s="47">
        <f t="shared" si="130"/>
        <v>1.226</v>
      </c>
      <c r="U901" s="47">
        <f t="shared" si="131"/>
        <v>99.190000000000012</v>
      </c>
      <c r="V901" s="47">
        <f t="shared" si="132"/>
        <v>-12.68</v>
      </c>
      <c r="W901" s="11"/>
    </row>
    <row r="902" spans="1:23" x14ac:dyDescent="0.45">
      <c r="A902" t="s">
        <v>907</v>
      </c>
      <c r="B902">
        <v>-0.02</v>
      </c>
      <c r="D902" s="1" t="str">
        <f>VartojimasGamyba!J898</f>
        <v>2023-10-08-08</v>
      </c>
      <c r="E902" s="7">
        <f>VartojimasGamyba!G898</f>
        <v>0</v>
      </c>
      <c r="F902" s="11"/>
      <c r="G902" s="12">
        <f t="shared" si="135"/>
        <v>7.9036666666666706</v>
      </c>
      <c r="H902" s="12">
        <v>1.953000000000001</v>
      </c>
      <c r="I902" s="12">
        <v>0</v>
      </c>
      <c r="J902" s="12">
        <v>0</v>
      </c>
      <c r="K902" s="12"/>
      <c r="L902" s="12">
        <f>VartojimasGamyba!H898</f>
        <v>1.9530000000000001</v>
      </c>
      <c r="M902" s="19">
        <f t="shared" si="126"/>
        <v>0</v>
      </c>
      <c r="N902" s="7">
        <f t="shared" si="127"/>
        <v>0</v>
      </c>
      <c r="O902" s="7">
        <f t="shared" si="128"/>
        <v>0</v>
      </c>
      <c r="R902" s="7"/>
      <c r="S902" s="47">
        <f t="shared" si="129"/>
        <v>1.9530000000000001</v>
      </c>
      <c r="T902" s="47">
        <f t="shared" si="130"/>
        <v>1.9530000000000001</v>
      </c>
      <c r="U902" s="47">
        <f t="shared" si="131"/>
        <v>100.27000000000001</v>
      </c>
      <c r="V902" s="47">
        <f t="shared" si="132"/>
        <v>-11.6</v>
      </c>
      <c r="W902" s="11"/>
    </row>
    <row r="903" spans="1:23" x14ac:dyDescent="0.45">
      <c r="A903" t="s">
        <v>908</v>
      </c>
      <c r="B903">
        <v>0.51</v>
      </c>
      <c r="D903" s="1" t="str">
        <f>VartojimasGamyba!J899</f>
        <v>2023-10-08-09</v>
      </c>
      <c r="E903" s="7">
        <f>VartojimasGamyba!G899</f>
        <v>0</v>
      </c>
      <c r="F903" s="11"/>
      <c r="G903" s="12">
        <f t="shared" si="135"/>
        <v>9.452666666666671</v>
      </c>
      <c r="H903" s="12">
        <v>1.5489999999999999</v>
      </c>
      <c r="I903" s="12">
        <v>0</v>
      </c>
      <c r="J903" s="12">
        <v>0</v>
      </c>
      <c r="K903" s="12"/>
      <c r="L903" s="12">
        <f>VartojimasGamyba!H899</f>
        <v>1.5489999999999999</v>
      </c>
      <c r="M903" s="19">
        <f t="shared" ref="M903:M966" si="136">E903+H903-I903*$J$2+J903-L903</f>
        <v>0</v>
      </c>
      <c r="N903" s="7">
        <f t="shared" ref="N903:N966" si="137">M903*U903-J903*V903</f>
        <v>0</v>
      </c>
      <c r="O903" s="7">
        <f t="shared" ref="O903:O966" si="138">(M903)*(B903+$Z$21)</f>
        <v>0</v>
      </c>
      <c r="R903" s="7"/>
      <c r="S903" s="47">
        <f t="shared" ref="S903:S966" si="139">M903+IF((L903-E903)&gt;0,(L903-E903),0)</f>
        <v>1.5489999999999999</v>
      </c>
      <c r="T903" s="47">
        <f t="shared" ref="T903:T966" si="140">IF(L903-E903&lt;0,0,L903-E903)</f>
        <v>1.5489999999999999</v>
      </c>
      <c r="U903" s="47">
        <f t="shared" ref="U903:U966" si="141">B903+$Z$21</f>
        <v>100.80000000000001</v>
      </c>
      <c r="V903" s="47">
        <f t="shared" ref="V903:V966" si="142">B903+$Z$20</f>
        <v>-11.07</v>
      </c>
      <c r="W903" s="11"/>
    </row>
    <row r="904" spans="1:23" x14ac:dyDescent="0.45">
      <c r="A904" t="s">
        <v>909</v>
      </c>
      <c r="B904">
        <v>1.31</v>
      </c>
      <c r="D904" s="1" t="str">
        <f>VartojimasGamyba!J900</f>
        <v>2023-10-08-10</v>
      </c>
      <c r="E904" s="7">
        <f>VartojimasGamyba!G900</f>
        <v>0</v>
      </c>
      <c r="F904" s="11"/>
      <c r="G904" s="12">
        <f t="shared" si="135"/>
        <v>11.945666666666671</v>
      </c>
      <c r="H904" s="12">
        <v>2.4929999999999999</v>
      </c>
      <c r="I904" s="12">
        <v>0</v>
      </c>
      <c r="J904" s="12">
        <v>0</v>
      </c>
      <c r="K904" s="12"/>
      <c r="L904" s="12">
        <f>VartojimasGamyba!H900</f>
        <v>2.4929999999999999</v>
      </c>
      <c r="M904" s="19">
        <f t="shared" si="136"/>
        <v>0</v>
      </c>
      <c r="N904" s="7">
        <f t="shared" si="137"/>
        <v>0</v>
      </c>
      <c r="O904" s="7">
        <f t="shared" si="138"/>
        <v>0</v>
      </c>
      <c r="R904" s="7"/>
      <c r="S904" s="47">
        <f t="shared" si="139"/>
        <v>2.4929999999999999</v>
      </c>
      <c r="T904" s="47">
        <f t="shared" si="140"/>
        <v>2.4929999999999999</v>
      </c>
      <c r="U904" s="47">
        <f t="shared" si="141"/>
        <v>101.60000000000001</v>
      </c>
      <c r="V904" s="47">
        <f t="shared" si="142"/>
        <v>-10.27</v>
      </c>
      <c r="W904" s="11"/>
    </row>
    <row r="905" spans="1:23" x14ac:dyDescent="0.45">
      <c r="A905" t="s">
        <v>910</v>
      </c>
      <c r="B905">
        <v>1.36</v>
      </c>
      <c r="D905" s="1" t="str">
        <f>VartojimasGamyba!J901</f>
        <v>2023-10-08-11</v>
      </c>
      <c r="E905" s="7">
        <f>VartojimasGamyba!G901</f>
        <v>1E-3</v>
      </c>
      <c r="F905" s="11"/>
      <c r="G905" s="12">
        <f t="shared" si="135"/>
        <v>13.48566666666667</v>
      </c>
      <c r="H905" s="12">
        <v>1.5399999999999998</v>
      </c>
      <c r="I905" s="12">
        <v>0</v>
      </c>
      <c r="J905" s="12">
        <v>0</v>
      </c>
      <c r="K905" s="12"/>
      <c r="L905" s="12">
        <f>VartojimasGamyba!H901</f>
        <v>1.5409999999999999</v>
      </c>
      <c r="M905" s="19">
        <f t="shared" si="136"/>
        <v>0</v>
      </c>
      <c r="N905" s="7">
        <f t="shared" si="137"/>
        <v>0</v>
      </c>
      <c r="O905" s="7">
        <f t="shared" si="138"/>
        <v>0</v>
      </c>
      <c r="R905" s="7"/>
      <c r="S905" s="47">
        <f t="shared" si="139"/>
        <v>1.54</v>
      </c>
      <c r="T905" s="47">
        <f t="shared" si="140"/>
        <v>1.54</v>
      </c>
      <c r="U905" s="47">
        <f t="shared" si="141"/>
        <v>101.65</v>
      </c>
      <c r="V905" s="47">
        <f t="shared" si="142"/>
        <v>-10.220000000000001</v>
      </c>
      <c r="W905" s="11"/>
    </row>
    <row r="906" spans="1:23" x14ac:dyDescent="0.45">
      <c r="A906" t="s">
        <v>911</v>
      </c>
      <c r="B906">
        <v>1.3</v>
      </c>
      <c r="D906" s="1" t="str">
        <f>VartojimasGamyba!J902</f>
        <v>2023-10-08-12</v>
      </c>
      <c r="E906" s="7">
        <f>VartojimasGamyba!G902</f>
        <v>0.217</v>
      </c>
      <c r="F906" s="11"/>
      <c r="G906" s="12">
        <f t="shared" si="135"/>
        <v>14.50266666666667</v>
      </c>
      <c r="H906" s="12">
        <v>1.0169999999999999</v>
      </c>
      <c r="I906" s="12">
        <v>0</v>
      </c>
      <c r="J906" s="12">
        <v>0</v>
      </c>
      <c r="K906" s="12"/>
      <c r="L906" s="12">
        <f>VartojimasGamyba!H902</f>
        <v>1.234</v>
      </c>
      <c r="M906" s="19">
        <f t="shared" si="136"/>
        <v>0</v>
      </c>
      <c r="N906" s="7">
        <f t="shared" si="137"/>
        <v>0</v>
      </c>
      <c r="O906" s="7">
        <f t="shared" si="138"/>
        <v>0</v>
      </c>
      <c r="R906" s="7"/>
      <c r="S906" s="47">
        <f t="shared" si="139"/>
        <v>1.0169999999999999</v>
      </c>
      <c r="T906" s="47">
        <f t="shared" si="140"/>
        <v>1.0169999999999999</v>
      </c>
      <c r="U906" s="47">
        <f t="shared" si="141"/>
        <v>101.59</v>
      </c>
      <c r="V906" s="47">
        <f t="shared" si="142"/>
        <v>-10.28</v>
      </c>
      <c r="W906" s="11"/>
    </row>
    <row r="907" spans="1:23" x14ac:dyDescent="0.45">
      <c r="A907" t="s">
        <v>912</v>
      </c>
      <c r="B907">
        <v>1.32</v>
      </c>
      <c r="D907" s="1" t="str">
        <f>VartojimasGamyba!J903</f>
        <v>2023-10-08-13</v>
      </c>
      <c r="E907" s="7">
        <f>VartojimasGamyba!G903</f>
        <v>0.71799999999999997</v>
      </c>
      <c r="F907" s="11"/>
      <c r="G907" s="12">
        <f t="shared" si="135"/>
        <v>14.191555555555558</v>
      </c>
      <c r="H907" s="12">
        <v>0</v>
      </c>
      <c r="I907" s="12">
        <v>0.31111111111111101</v>
      </c>
      <c r="J907" s="12">
        <v>0</v>
      </c>
      <c r="K907" s="12"/>
      <c r="L907" s="12">
        <f>VartojimasGamyba!H903</f>
        <v>0.438</v>
      </c>
      <c r="M907" s="19">
        <f t="shared" si="136"/>
        <v>0</v>
      </c>
      <c r="N907" s="7">
        <f t="shared" si="137"/>
        <v>0</v>
      </c>
      <c r="O907" s="7">
        <f t="shared" si="138"/>
        <v>0</v>
      </c>
      <c r="R907" s="7"/>
      <c r="S907" s="47">
        <f t="shared" si="139"/>
        <v>0</v>
      </c>
      <c r="T907" s="47">
        <f t="shared" si="140"/>
        <v>0</v>
      </c>
      <c r="U907" s="47">
        <f t="shared" si="141"/>
        <v>101.61</v>
      </c>
      <c r="V907" s="47">
        <f t="shared" si="142"/>
        <v>-10.26</v>
      </c>
      <c r="W907" s="11"/>
    </row>
    <row r="908" spans="1:23" x14ac:dyDescent="0.45">
      <c r="A908" t="s">
        <v>913</v>
      </c>
      <c r="B908">
        <v>1.35</v>
      </c>
      <c r="D908" s="1" t="str">
        <f>VartojimasGamyba!J904</f>
        <v>2023-10-08-14</v>
      </c>
      <c r="E908" s="7">
        <f>VartojimasGamyba!G904</f>
        <v>0.83</v>
      </c>
      <c r="F908" s="11"/>
      <c r="G908" s="12">
        <f t="shared" si="135"/>
        <v>13.549333333333337</v>
      </c>
      <c r="H908" s="12">
        <v>0</v>
      </c>
      <c r="I908" s="12">
        <v>0.64222222222222181</v>
      </c>
      <c r="J908" s="12">
        <v>0</v>
      </c>
      <c r="K908" s="12"/>
      <c r="L908" s="12">
        <f>VartojimasGamyba!H904</f>
        <v>0.252</v>
      </c>
      <c r="M908" s="19">
        <f t="shared" si="136"/>
        <v>0</v>
      </c>
      <c r="N908" s="7">
        <f t="shared" si="137"/>
        <v>0</v>
      </c>
      <c r="O908" s="7">
        <f t="shared" si="138"/>
        <v>0</v>
      </c>
      <c r="R908" s="7"/>
      <c r="S908" s="47">
        <f t="shared" si="139"/>
        <v>0</v>
      </c>
      <c r="T908" s="47">
        <f t="shared" si="140"/>
        <v>0</v>
      </c>
      <c r="U908" s="47">
        <f t="shared" si="141"/>
        <v>101.64</v>
      </c>
      <c r="V908" s="47">
        <f t="shared" si="142"/>
        <v>-10.23</v>
      </c>
      <c r="W908" s="11"/>
    </row>
    <row r="909" spans="1:23" x14ac:dyDescent="0.45">
      <c r="A909" t="s">
        <v>914</v>
      </c>
      <c r="B909">
        <v>1.64</v>
      </c>
      <c r="D909" s="1" t="str">
        <f>VartojimasGamyba!J905</f>
        <v>2023-10-08-15</v>
      </c>
      <c r="E909" s="7">
        <f>VartojimasGamyba!G905</f>
        <v>0.32700000000000001</v>
      </c>
      <c r="F909" s="11"/>
      <c r="G909" s="12">
        <f t="shared" si="135"/>
        <v>13.211555555555559</v>
      </c>
      <c r="H909" s="12">
        <v>0</v>
      </c>
      <c r="I909" s="12">
        <v>0.33777777777777773</v>
      </c>
      <c r="J909" s="12">
        <v>0</v>
      </c>
      <c r="K909" s="12"/>
      <c r="L909" s="12">
        <f>VartojimasGamyba!H905</f>
        <v>2.3E-2</v>
      </c>
      <c r="M909" s="19">
        <f t="shared" si="136"/>
        <v>0</v>
      </c>
      <c r="N909" s="7">
        <f t="shared" si="137"/>
        <v>0</v>
      </c>
      <c r="O909" s="7">
        <f t="shared" si="138"/>
        <v>0</v>
      </c>
      <c r="R909" s="7"/>
      <c r="S909" s="47">
        <f t="shared" si="139"/>
        <v>0</v>
      </c>
      <c r="T909" s="47">
        <f t="shared" si="140"/>
        <v>0</v>
      </c>
      <c r="U909" s="47">
        <f t="shared" si="141"/>
        <v>101.93</v>
      </c>
      <c r="V909" s="47">
        <f t="shared" si="142"/>
        <v>-9.94</v>
      </c>
      <c r="W909" s="11"/>
    </row>
    <row r="910" spans="1:23" x14ac:dyDescent="0.45">
      <c r="A910" t="s">
        <v>915</v>
      </c>
      <c r="B910">
        <v>2.5</v>
      </c>
      <c r="D910" s="1" t="str">
        <f>VartojimasGamyba!J906</f>
        <v>2023-10-08-16</v>
      </c>
      <c r="E910" s="7">
        <f>VartojimasGamyba!G906</f>
        <v>0.23699999999999999</v>
      </c>
      <c r="F910" s="11"/>
      <c r="G910" s="12">
        <f t="shared" si="135"/>
        <v>11.974555555555561</v>
      </c>
      <c r="H910" s="12">
        <v>8.7630000000000017</v>
      </c>
      <c r="I910" s="12">
        <v>10</v>
      </c>
      <c r="J910" s="12">
        <v>0</v>
      </c>
      <c r="K910" s="12"/>
      <c r="L910" s="12">
        <f>VartojimasGamyba!H906</f>
        <v>0</v>
      </c>
      <c r="M910" s="19">
        <f t="shared" si="136"/>
        <v>1.7763568394002505E-15</v>
      </c>
      <c r="N910" s="7">
        <f t="shared" si="137"/>
        <v>1.8259171952195176E-13</v>
      </c>
      <c r="O910" s="7">
        <f t="shared" si="138"/>
        <v>1.8259171952195176E-13</v>
      </c>
      <c r="R910" s="7"/>
      <c r="S910" s="47">
        <f t="shared" si="139"/>
        <v>1.7763568394002505E-15</v>
      </c>
      <c r="T910" s="47">
        <f t="shared" si="140"/>
        <v>0</v>
      </c>
      <c r="U910" s="47">
        <f t="shared" si="141"/>
        <v>102.79</v>
      </c>
      <c r="V910" s="47">
        <f t="shared" si="142"/>
        <v>-9.08</v>
      </c>
      <c r="W910" s="11"/>
    </row>
    <row r="911" spans="1:23" x14ac:dyDescent="0.45">
      <c r="A911" t="s">
        <v>916</v>
      </c>
      <c r="B911">
        <v>3.33</v>
      </c>
      <c r="D911" s="1" t="str">
        <f>VartojimasGamyba!J907</f>
        <v>2023-10-08-17</v>
      </c>
      <c r="E911" s="7">
        <f>VartojimasGamyba!G907</f>
        <v>0.224</v>
      </c>
      <c r="F911" s="11"/>
      <c r="G911" s="12">
        <f t="shared" si="135"/>
        <v>10.750555555555561</v>
      </c>
      <c r="H911" s="12">
        <v>8.7759999999999998</v>
      </c>
      <c r="I911" s="12">
        <v>10</v>
      </c>
      <c r="J911" s="12">
        <v>0</v>
      </c>
      <c r="K911" s="12"/>
      <c r="L911" s="12">
        <f>VartojimasGamyba!H907</f>
        <v>0</v>
      </c>
      <c r="M911" s="19">
        <f t="shared" si="136"/>
        <v>0</v>
      </c>
      <c r="N911" s="7">
        <f t="shared" si="137"/>
        <v>0</v>
      </c>
      <c r="O911" s="7">
        <f t="shared" si="138"/>
        <v>0</v>
      </c>
      <c r="R911" s="7"/>
      <c r="S911" s="47">
        <f t="shared" si="139"/>
        <v>0</v>
      </c>
      <c r="T911" s="47">
        <f t="shared" si="140"/>
        <v>0</v>
      </c>
      <c r="U911" s="47">
        <f t="shared" si="141"/>
        <v>103.62</v>
      </c>
      <c r="V911" s="47">
        <f t="shared" si="142"/>
        <v>-8.25</v>
      </c>
      <c r="W911" s="11"/>
    </row>
    <row r="912" spans="1:23" x14ac:dyDescent="0.45">
      <c r="A912" t="s">
        <v>917</v>
      </c>
      <c r="B912">
        <v>70.03</v>
      </c>
      <c r="D912" s="1" t="str">
        <f>VartojimasGamyba!J908</f>
        <v>2023-10-08-18</v>
      </c>
      <c r="E912" s="7">
        <f>VartojimasGamyba!G908</f>
        <v>0.20699999999999999</v>
      </c>
      <c r="F912" s="11"/>
      <c r="G912" s="12">
        <f t="shared" si="135"/>
        <v>10.520555555555561</v>
      </c>
      <c r="H912" s="12">
        <v>0</v>
      </c>
      <c r="I912" s="12">
        <v>0.23</v>
      </c>
      <c r="J912" s="12">
        <v>0</v>
      </c>
      <c r="K912" s="12"/>
      <c r="L912" s="12">
        <f>VartojimasGamyba!H908</f>
        <v>0</v>
      </c>
      <c r="M912" s="19">
        <f t="shared" si="136"/>
        <v>-2.7755575615628914E-17</v>
      </c>
      <c r="N912" s="7">
        <f t="shared" si="137"/>
        <v>-4.7273296388539164E-15</v>
      </c>
      <c r="O912" s="7">
        <f t="shared" si="138"/>
        <v>-4.7273296388539164E-15</v>
      </c>
      <c r="R912" s="7"/>
      <c r="S912" s="47">
        <f t="shared" si="139"/>
        <v>-2.7755575615628914E-17</v>
      </c>
      <c r="T912" s="47">
        <f t="shared" si="140"/>
        <v>0</v>
      </c>
      <c r="U912" s="47">
        <f t="shared" si="141"/>
        <v>170.32</v>
      </c>
      <c r="V912" s="47">
        <f t="shared" si="142"/>
        <v>58.45</v>
      </c>
      <c r="W912" s="11"/>
    </row>
    <row r="913" spans="1:23" x14ac:dyDescent="0.45">
      <c r="A913" t="s">
        <v>918</v>
      </c>
      <c r="B913">
        <v>80.06</v>
      </c>
      <c r="D913" s="1" t="str">
        <f>VartojimasGamyba!J909</f>
        <v>2023-10-08-19</v>
      </c>
      <c r="E913" s="7">
        <f>VartojimasGamyba!G909</f>
        <v>0.23100000000000001</v>
      </c>
      <c r="F913" s="11"/>
      <c r="G913" s="12">
        <f t="shared" si="135"/>
        <v>9.2895555555555624</v>
      </c>
      <c r="H913" s="12">
        <v>8.7690000000000019</v>
      </c>
      <c r="I913" s="12">
        <v>10</v>
      </c>
      <c r="J913" s="12">
        <v>0</v>
      </c>
      <c r="K913" s="12"/>
      <c r="L913" s="12">
        <f>VartojimasGamyba!H909</f>
        <v>0</v>
      </c>
      <c r="M913" s="19">
        <f t="shared" si="136"/>
        <v>1.7763568394002505E-15</v>
      </c>
      <c r="N913" s="7">
        <f t="shared" si="137"/>
        <v>3.2036595598583521E-13</v>
      </c>
      <c r="O913" s="7">
        <f t="shared" si="138"/>
        <v>3.2036595598583521E-13</v>
      </c>
      <c r="R913" s="7"/>
      <c r="S913" s="47">
        <f t="shared" si="139"/>
        <v>1.7763568394002505E-15</v>
      </c>
      <c r="T913" s="47">
        <f t="shared" si="140"/>
        <v>0</v>
      </c>
      <c r="U913" s="47">
        <f t="shared" si="141"/>
        <v>180.35000000000002</v>
      </c>
      <c r="V913" s="47">
        <f t="shared" si="142"/>
        <v>68.48</v>
      </c>
      <c r="W913" s="11"/>
    </row>
    <row r="914" spans="1:23" x14ac:dyDescent="0.45">
      <c r="A914" t="s">
        <v>919</v>
      </c>
      <c r="B914">
        <v>80.05</v>
      </c>
      <c r="D914" s="1" t="str">
        <f>VartojimasGamyba!J910</f>
        <v>2023-10-08-20</v>
      </c>
      <c r="E914" s="7">
        <f>VartojimasGamyba!G910</f>
        <v>0.14000000000000001</v>
      </c>
      <c r="F914" s="11"/>
      <c r="G914" s="12">
        <f t="shared" si="135"/>
        <v>8.4430000000000049</v>
      </c>
      <c r="H914" s="12">
        <v>6.2190000000000172</v>
      </c>
      <c r="I914" s="12">
        <v>7.0655555555555756</v>
      </c>
      <c r="J914" s="12">
        <v>0</v>
      </c>
      <c r="K914" s="12"/>
      <c r="L914" s="12">
        <f>VartojimasGamyba!H910</f>
        <v>0</v>
      </c>
      <c r="M914" s="19">
        <f t="shared" si="136"/>
        <v>-8.8817841970012523E-16</v>
      </c>
      <c r="N914" s="7">
        <f t="shared" si="137"/>
        <v>-1.6017409620872059E-13</v>
      </c>
      <c r="O914" s="7">
        <f t="shared" si="138"/>
        <v>-1.6017409620872059E-13</v>
      </c>
      <c r="P914" s="7" t="s">
        <v>8873</v>
      </c>
      <c r="R914" s="7"/>
      <c r="S914" s="47">
        <f t="shared" si="139"/>
        <v>-8.8817841970012523E-16</v>
      </c>
      <c r="T914" s="47">
        <f t="shared" si="140"/>
        <v>0</v>
      </c>
      <c r="U914" s="47">
        <f t="shared" si="141"/>
        <v>180.34</v>
      </c>
      <c r="V914" s="47">
        <f t="shared" si="142"/>
        <v>68.47</v>
      </c>
      <c r="W914" s="11"/>
    </row>
    <row r="915" spans="1:23" x14ac:dyDescent="0.45">
      <c r="A915" t="s">
        <v>920</v>
      </c>
      <c r="B915">
        <v>70.08</v>
      </c>
      <c r="D915" s="1" t="str">
        <f>VartojimasGamyba!J911</f>
        <v>2023-10-08-21</v>
      </c>
      <c r="E915" s="7">
        <f>VartojimasGamyba!G911</f>
        <v>0.11</v>
      </c>
      <c r="F915" s="11"/>
      <c r="G915" s="12">
        <f t="shared" si="135"/>
        <v>7.3330000000000055</v>
      </c>
      <c r="H915" s="12">
        <v>8.8899999999999988</v>
      </c>
      <c r="I915" s="12">
        <v>10</v>
      </c>
      <c r="J915" s="12">
        <v>0</v>
      </c>
      <c r="K915" s="12"/>
      <c r="L915" s="12">
        <f>VartojimasGamyba!H911</f>
        <v>0</v>
      </c>
      <c r="M915" s="19">
        <f t="shared" si="136"/>
        <v>-1.7763568394002505E-15</v>
      </c>
      <c r="N915" s="7">
        <f t="shared" si="137"/>
        <v>-3.0263791472862068E-13</v>
      </c>
      <c r="O915" s="7">
        <f t="shared" si="138"/>
        <v>-3.0263791472862068E-13</v>
      </c>
      <c r="P915" s="7">
        <f>SUM(N894:N917)</f>
        <v>-3.9454398081950619E-13</v>
      </c>
      <c r="R915" s="7"/>
      <c r="S915" s="47">
        <f t="shared" si="139"/>
        <v>-1.7763568394002505E-15</v>
      </c>
      <c r="T915" s="47">
        <f t="shared" si="140"/>
        <v>0</v>
      </c>
      <c r="U915" s="47">
        <f t="shared" si="141"/>
        <v>170.37</v>
      </c>
      <c r="V915" s="47">
        <f t="shared" si="142"/>
        <v>58.5</v>
      </c>
      <c r="W915" s="11"/>
    </row>
    <row r="916" spans="1:23" x14ac:dyDescent="0.45">
      <c r="A916" t="s">
        <v>921</v>
      </c>
      <c r="B916">
        <v>33.08</v>
      </c>
      <c r="D916" s="1" t="str">
        <f>VartojimasGamyba!J912</f>
        <v>2023-10-08-22</v>
      </c>
      <c r="E916" s="7">
        <f>VartojimasGamyba!G912</f>
        <v>0.152</v>
      </c>
      <c r="F916" s="11"/>
      <c r="G916" s="12">
        <f t="shared" si="135"/>
        <v>6.1810000000000045</v>
      </c>
      <c r="H916" s="12">
        <v>8.847999999999999</v>
      </c>
      <c r="I916" s="12">
        <v>10</v>
      </c>
      <c r="J916" s="12">
        <v>0</v>
      </c>
      <c r="K916" s="12"/>
      <c r="L916" s="12">
        <f>VartojimasGamyba!H912</f>
        <v>0</v>
      </c>
      <c r="M916" s="19">
        <f t="shared" si="136"/>
        <v>-1.7763568394002505E-15</v>
      </c>
      <c r="N916" s="7">
        <f t="shared" si="137"/>
        <v>-2.3691271167081141E-13</v>
      </c>
      <c r="O916" s="7">
        <f t="shared" si="138"/>
        <v>-2.3691271167081141E-13</v>
      </c>
      <c r="P916" s="7" t="s">
        <v>8872</v>
      </c>
      <c r="R916" s="7"/>
      <c r="S916" s="47">
        <f t="shared" si="139"/>
        <v>-1.7763568394002505E-15</v>
      </c>
      <c r="T916" s="47">
        <f t="shared" si="140"/>
        <v>0</v>
      </c>
      <c r="U916" s="47">
        <f t="shared" si="141"/>
        <v>133.37</v>
      </c>
      <c r="V916" s="47">
        <f t="shared" si="142"/>
        <v>21.5</v>
      </c>
      <c r="W916" s="11"/>
    </row>
    <row r="917" spans="1:23" x14ac:dyDescent="0.45">
      <c r="A917" t="s">
        <v>922</v>
      </c>
      <c r="B917">
        <v>6.05</v>
      </c>
      <c r="D917" s="1" t="str">
        <f>VartojimasGamyba!J913</f>
        <v>2023-10-08-23</v>
      </c>
      <c r="E917" s="7">
        <f>VartojimasGamyba!G913</f>
        <v>0.18099999999999999</v>
      </c>
      <c r="F917" s="11"/>
      <c r="G917" s="12">
        <f t="shared" si="135"/>
        <v>5.0000000000000036</v>
      </c>
      <c r="H917" s="12">
        <v>8.8189999999999991</v>
      </c>
      <c r="I917" s="12">
        <v>10</v>
      </c>
      <c r="J917" s="12">
        <v>0</v>
      </c>
      <c r="K917" s="12"/>
      <c r="L917" s="12">
        <f>VartojimasGamyba!H913</f>
        <v>0</v>
      </c>
      <c r="M917" s="19">
        <f t="shared" si="136"/>
        <v>-1.7763568394002505E-15</v>
      </c>
      <c r="N917" s="7">
        <f t="shared" si="137"/>
        <v>-1.8889778630182264E-13</v>
      </c>
      <c r="O917" s="7">
        <f t="shared" si="138"/>
        <v>-1.8889778630182264E-13</v>
      </c>
      <c r="P917" s="7">
        <f>SUM(O894:O917)</f>
        <v>-3.9454398081950619E-13</v>
      </c>
      <c r="Q917" s="7">
        <f>SUMPRODUCT(B894:B917,E894:E917)+SUM(E894:E917)*$Z$21-SUMPRODUCT(B894:B917,L894:L917)+SUM(L894:L917)*ABS($Z$20)</f>
        <v>649.80917000000011</v>
      </c>
      <c r="R917" s="7"/>
      <c r="S917" s="47">
        <f t="shared" si="139"/>
        <v>-1.7763568394002505E-15</v>
      </c>
      <c r="T917" s="47">
        <f t="shared" si="140"/>
        <v>0</v>
      </c>
      <c r="U917" s="47">
        <f t="shared" si="141"/>
        <v>106.34</v>
      </c>
      <c r="V917" s="47">
        <f t="shared" si="142"/>
        <v>-5.53</v>
      </c>
      <c r="W917" s="11">
        <f>IF(P917&lt;&gt;Q917,1,0)</f>
        <v>1</v>
      </c>
    </row>
    <row r="918" spans="1:23" x14ac:dyDescent="0.45">
      <c r="A918" t="s">
        <v>923</v>
      </c>
      <c r="B918">
        <v>4.99</v>
      </c>
      <c r="D918" s="9" t="str">
        <f>VartojimasGamyba!J914</f>
        <v>2023-10-09-00</v>
      </c>
      <c r="E918" s="8">
        <f>VartojimasGamyba!G914</f>
        <v>0.19500000000000001</v>
      </c>
      <c r="F918" s="11"/>
      <c r="G918" s="7">
        <f>G917+H918-I918</f>
        <v>5.0000000000000036</v>
      </c>
      <c r="H918" s="7">
        <v>0</v>
      </c>
      <c r="I918" s="7">
        <v>0</v>
      </c>
      <c r="J918" s="7">
        <v>0</v>
      </c>
      <c r="L918" s="7">
        <f>VartojimasGamyba!H914</f>
        <v>0</v>
      </c>
      <c r="M918" s="15">
        <f t="shared" si="136"/>
        <v>0.19500000000000001</v>
      </c>
      <c r="N918" s="7">
        <f t="shared" si="137"/>
        <v>20.529600000000002</v>
      </c>
      <c r="O918" s="7">
        <f t="shared" si="138"/>
        <v>20.529600000000002</v>
      </c>
      <c r="R918" s="20" t="s">
        <v>8783</v>
      </c>
      <c r="S918" s="47">
        <f t="shared" si="139"/>
        <v>0.19500000000000001</v>
      </c>
      <c r="T918" s="47">
        <f t="shared" si="140"/>
        <v>0</v>
      </c>
      <c r="U918" s="47">
        <f t="shared" si="141"/>
        <v>105.28</v>
      </c>
      <c r="V918" s="47">
        <f t="shared" si="142"/>
        <v>-6.59</v>
      </c>
      <c r="W918" s="11"/>
    </row>
    <row r="919" spans="1:23" x14ac:dyDescent="0.45">
      <c r="A919" t="s">
        <v>924</v>
      </c>
      <c r="B919">
        <v>4.7300000000000004</v>
      </c>
      <c r="D919" s="9" t="str">
        <f>VartojimasGamyba!J915</f>
        <v>2023-10-09-01</v>
      </c>
      <c r="E919" s="8">
        <f>VartojimasGamyba!G915</f>
        <v>0.126</v>
      </c>
      <c r="F919" s="11"/>
      <c r="G919" s="7">
        <f t="shared" ref="G919:G941" si="143">G918+H919-I919</f>
        <v>5.0000000000000036</v>
      </c>
      <c r="H919" s="7">
        <v>0</v>
      </c>
      <c r="I919" s="7">
        <v>0</v>
      </c>
      <c r="J919" s="7">
        <v>0</v>
      </c>
      <c r="L919" s="7">
        <f>VartojimasGamyba!H915</f>
        <v>0</v>
      </c>
      <c r="M919" s="15">
        <f t="shared" si="136"/>
        <v>0.126</v>
      </c>
      <c r="N919" s="7">
        <f t="shared" si="137"/>
        <v>13.232520000000001</v>
      </c>
      <c r="O919" s="7">
        <f t="shared" si="138"/>
        <v>13.232520000000001</v>
      </c>
      <c r="R919" s="7"/>
      <c r="S919" s="47">
        <f t="shared" si="139"/>
        <v>0.126</v>
      </c>
      <c r="T919" s="47">
        <f t="shared" si="140"/>
        <v>0</v>
      </c>
      <c r="U919" s="47">
        <f t="shared" si="141"/>
        <v>105.02000000000001</v>
      </c>
      <c r="V919" s="47">
        <f t="shared" si="142"/>
        <v>-6.85</v>
      </c>
      <c r="W919" s="11"/>
    </row>
    <row r="920" spans="1:23" x14ac:dyDescent="0.45">
      <c r="A920" t="s">
        <v>925</v>
      </c>
      <c r="B920">
        <v>3.76</v>
      </c>
      <c r="D920" s="9" t="str">
        <f>VartojimasGamyba!J916</f>
        <v>2023-10-09-02</v>
      </c>
      <c r="E920" s="8">
        <f>VartojimasGamyba!G916</f>
        <v>0.16500000000000001</v>
      </c>
      <c r="F920" s="11"/>
      <c r="G920" s="7">
        <f t="shared" si="143"/>
        <v>9.8813333333333322</v>
      </c>
      <c r="H920" s="7">
        <v>4.8813333333333286</v>
      </c>
      <c r="I920" s="7">
        <v>0</v>
      </c>
      <c r="J920" s="7">
        <v>0</v>
      </c>
      <c r="L920" s="7">
        <f>VartojimasGamyba!H916</f>
        <v>0</v>
      </c>
      <c r="M920" s="15">
        <f t="shared" si="136"/>
        <v>5.0463333333333287</v>
      </c>
      <c r="N920" s="7">
        <f t="shared" si="137"/>
        <v>525.07098333333295</v>
      </c>
      <c r="O920" s="7">
        <f t="shared" si="138"/>
        <v>525.07098333333295</v>
      </c>
      <c r="R920" s="7"/>
      <c r="S920" s="47">
        <f t="shared" si="139"/>
        <v>5.0463333333333287</v>
      </c>
      <c r="T920" s="47">
        <f t="shared" si="140"/>
        <v>0</v>
      </c>
      <c r="U920" s="47">
        <f t="shared" si="141"/>
        <v>104.05000000000001</v>
      </c>
      <c r="V920" s="47">
        <f t="shared" si="142"/>
        <v>-7.82</v>
      </c>
      <c r="W920" s="11"/>
    </row>
    <row r="921" spans="1:23" x14ac:dyDescent="0.45">
      <c r="A921" t="s">
        <v>926</v>
      </c>
      <c r="B921">
        <v>3.9</v>
      </c>
      <c r="D921" s="9" t="str">
        <f>VartojimasGamyba!J917</f>
        <v>2023-10-09-03</v>
      </c>
      <c r="E921" s="8">
        <f>VartojimasGamyba!G917</f>
        <v>8.4000000000000005E-2</v>
      </c>
      <c r="F921" s="11"/>
      <c r="G921" s="7">
        <f t="shared" si="143"/>
        <v>9.8813333333333322</v>
      </c>
      <c r="H921" s="7">
        <v>0</v>
      </c>
      <c r="I921" s="7">
        <v>0</v>
      </c>
      <c r="J921" s="7">
        <v>0</v>
      </c>
      <c r="L921" s="7">
        <f>VartojimasGamyba!H917</f>
        <v>0</v>
      </c>
      <c r="M921" s="15">
        <f t="shared" si="136"/>
        <v>8.4000000000000005E-2</v>
      </c>
      <c r="N921" s="7">
        <f t="shared" si="137"/>
        <v>8.7519600000000022</v>
      </c>
      <c r="O921" s="7">
        <f t="shared" si="138"/>
        <v>8.7519600000000022</v>
      </c>
      <c r="R921" s="7"/>
      <c r="S921" s="47">
        <f t="shared" si="139"/>
        <v>8.4000000000000005E-2</v>
      </c>
      <c r="T921" s="47">
        <f t="shared" si="140"/>
        <v>0</v>
      </c>
      <c r="U921" s="47">
        <f t="shared" si="141"/>
        <v>104.19000000000001</v>
      </c>
      <c r="V921" s="47">
        <f t="shared" si="142"/>
        <v>-7.68</v>
      </c>
      <c r="W921" s="11"/>
    </row>
    <row r="922" spans="1:23" x14ac:dyDescent="0.45">
      <c r="A922" t="s">
        <v>927</v>
      </c>
      <c r="B922">
        <v>6.08</v>
      </c>
      <c r="D922" s="9" t="str">
        <f>VartojimasGamyba!J918</f>
        <v>2023-10-09-04</v>
      </c>
      <c r="E922" s="8">
        <f>VartojimasGamyba!G918</f>
        <v>0.22600000000000001</v>
      </c>
      <c r="F922" s="11"/>
      <c r="G922" s="7">
        <f t="shared" si="143"/>
        <v>9.8813333333333322</v>
      </c>
      <c r="H922" s="7">
        <v>0</v>
      </c>
      <c r="I922" s="7">
        <v>0</v>
      </c>
      <c r="J922" s="7">
        <v>0</v>
      </c>
      <c r="L922" s="7">
        <f>VartojimasGamyba!H918</f>
        <v>0</v>
      </c>
      <c r="M922" s="15">
        <f t="shared" si="136"/>
        <v>0.22600000000000001</v>
      </c>
      <c r="N922" s="7">
        <f t="shared" si="137"/>
        <v>24.039620000000003</v>
      </c>
      <c r="O922" s="7">
        <f t="shared" si="138"/>
        <v>24.039620000000003</v>
      </c>
      <c r="R922" s="7"/>
      <c r="S922" s="47">
        <f t="shared" si="139"/>
        <v>0.22600000000000001</v>
      </c>
      <c r="T922" s="47">
        <f t="shared" si="140"/>
        <v>0</v>
      </c>
      <c r="U922" s="47">
        <f t="shared" si="141"/>
        <v>106.37</v>
      </c>
      <c r="V922" s="47">
        <f t="shared" si="142"/>
        <v>-5.5</v>
      </c>
      <c r="W922" s="11"/>
    </row>
    <row r="923" spans="1:23" x14ac:dyDescent="0.45">
      <c r="A923" t="s">
        <v>928</v>
      </c>
      <c r="B923">
        <v>40.01</v>
      </c>
      <c r="D923" s="9" t="str">
        <f>VartojimasGamyba!J919</f>
        <v>2023-10-09-05</v>
      </c>
      <c r="E923" s="8">
        <f>VartojimasGamyba!G919</f>
        <v>0.17899999999999999</v>
      </c>
      <c r="F923" s="11"/>
      <c r="G923" s="7">
        <f t="shared" si="143"/>
        <v>9.7268888888888885</v>
      </c>
      <c r="H923" s="7">
        <v>0</v>
      </c>
      <c r="I923" s="7">
        <v>0.15444444444444444</v>
      </c>
      <c r="J923" s="7">
        <v>0</v>
      </c>
      <c r="L923" s="7">
        <f>VartojimasGamyba!H919</f>
        <v>0.04</v>
      </c>
      <c r="M923" s="15">
        <f t="shared" si="136"/>
        <v>0</v>
      </c>
      <c r="N923" s="7">
        <f t="shared" si="137"/>
        <v>0</v>
      </c>
      <c r="O923" s="7">
        <f t="shared" si="138"/>
        <v>0</v>
      </c>
      <c r="R923" s="7"/>
      <c r="S923" s="47">
        <f t="shared" si="139"/>
        <v>0</v>
      </c>
      <c r="T923" s="47">
        <f t="shared" si="140"/>
        <v>0</v>
      </c>
      <c r="U923" s="47">
        <f t="shared" si="141"/>
        <v>140.30000000000001</v>
      </c>
      <c r="V923" s="47">
        <f t="shared" si="142"/>
        <v>28.43</v>
      </c>
      <c r="W923" s="11"/>
    </row>
    <row r="924" spans="1:23" x14ac:dyDescent="0.45">
      <c r="A924" t="s">
        <v>929</v>
      </c>
      <c r="B924">
        <v>79.05</v>
      </c>
      <c r="D924" s="9" t="str">
        <f>VartojimasGamyba!J920</f>
        <v>2023-10-09-06</v>
      </c>
      <c r="E924" s="8">
        <f>VartojimasGamyba!G920</f>
        <v>1.0999999999999999E-2</v>
      </c>
      <c r="F924" s="11"/>
      <c r="G924" s="7">
        <f t="shared" si="143"/>
        <v>10.120888888888889</v>
      </c>
      <c r="H924" s="7">
        <v>0.39400000000000007</v>
      </c>
      <c r="I924" s="7">
        <v>0</v>
      </c>
      <c r="J924" s="7">
        <v>0</v>
      </c>
      <c r="L924" s="7">
        <f>VartojimasGamyba!H920</f>
        <v>0.40500000000000003</v>
      </c>
      <c r="M924" s="15">
        <f t="shared" si="136"/>
        <v>0</v>
      </c>
      <c r="N924" s="7">
        <f t="shared" si="137"/>
        <v>0</v>
      </c>
      <c r="O924" s="7">
        <f t="shared" si="138"/>
        <v>0</v>
      </c>
      <c r="R924" s="7"/>
      <c r="S924" s="47">
        <f t="shared" si="139"/>
        <v>0.39400000000000002</v>
      </c>
      <c r="T924" s="47">
        <f t="shared" si="140"/>
        <v>0.39400000000000002</v>
      </c>
      <c r="U924" s="47">
        <f t="shared" si="141"/>
        <v>179.34</v>
      </c>
      <c r="V924" s="47">
        <f t="shared" si="142"/>
        <v>67.47</v>
      </c>
      <c r="W924" s="11"/>
    </row>
    <row r="925" spans="1:23" x14ac:dyDescent="0.45">
      <c r="A925" t="s">
        <v>930</v>
      </c>
      <c r="B925">
        <v>132.38999999999999</v>
      </c>
      <c r="D925" s="9" t="str">
        <f>VartojimasGamyba!J921</f>
        <v>2023-10-09-07</v>
      </c>
      <c r="E925" s="8">
        <f>VartojimasGamyba!G921</f>
        <v>0</v>
      </c>
      <c r="F925" s="11"/>
      <c r="G925" s="7">
        <f t="shared" si="143"/>
        <v>10.120888888888889</v>
      </c>
      <c r="H925" s="7">
        <v>1.1102230246251565E-16</v>
      </c>
      <c r="I925" s="7">
        <v>0</v>
      </c>
      <c r="J925" s="7">
        <v>0.96299999999999997</v>
      </c>
      <c r="L925" s="7">
        <f>VartojimasGamyba!H921</f>
        <v>0.96299999999999997</v>
      </c>
      <c r="M925" s="15">
        <f t="shared" si="136"/>
        <v>0</v>
      </c>
      <c r="N925" s="7">
        <f t="shared" si="137"/>
        <v>-116.34002999999998</v>
      </c>
      <c r="O925" s="7">
        <f t="shared" si="138"/>
        <v>0</v>
      </c>
      <c r="R925" s="7"/>
      <c r="S925" s="47">
        <f t="shared" si="139"/>
        <v>0.96299999999999997</v>
      </c>
      <c r="T925" s="47">
        <f t="shared" si="140"/>
        <v>0.96299999999999997</v>
      </c>
      <c r="U925" s="47">
        <f t="shared" si="141"/>
        <v>232.68</v>
      </c>
      <c r="V925" s="47">
        <f t="shared" si="142"/>
        <v>120.80999999999999</v>
      </c>
      <c r="W925" s="11"/>
    </row>
    <row r="926" spans="1:23" x14ac:dyDescent="0.45">
      <c r="A926" t="s">
        <v>931</v>
      </c>
      <c r="B926">
        <v>169.15</v>
      </c>
      <c r="D926" s="9" t="str">
        <f>VartojimasGamyba!J922</f>
        <v>2023-10-09-08</v>
      </c>
      <c r="E926" s="8">
        <f>VartojimasGamyba!G922</f>
        <v>0</v>
      </c>
      <c r="F926" s="11"/>
      <c r="G926" s="7">
        <f t="shared" si="143"/>
        <v>10.120888888888889</v>
      </c>
      <c r="H926" s="7">
        <v>0</v>
      </c>
      <c r="I926" s="7">
        <v>-2.2204460492503131E-16</v>
      </c>
      <c r="J926" s="7">
        <v>1.276</v>
      </c>
      <c r="L926" s="7">
        <f>VartojimasGamyba!H922</f>
        <v>1.276</v>
      </c>
      <c r="M926" s="15">
        <f t="shared" si="136"/>
        <v>0</v>
      </c>
      <c r="N926" s="7">
        <f t="shared" si="137"/>
        <v>-201.05931999999999</v>
      </c>
      <c r="O926" s="7">
        <f t="shared" si="138"/>
        <v>0</v>
      </c>
      <c r="R926" s="7"/>
      <c r="S926" s="47">
        <f t="shared" si="139"/>
        <v>1.276</v>
      </c>
      <c r="T926" s="47">
        <f t="shared" si="140"/>
        <v>1.276</v>
      </c>
      <c r="U926" s="47">
        <f t="shared" si="141"/>
        <v>269.44</v>
      </c>
      <c r="V926" s="47">
        <f t="shared" si="142"/>
        <v>157.57</v>
      </c>
      <c r="W926" s="11"/>
    </row>
    <row r="927" spans="1:23" x14ac:dyDescent="0.45">
      <c r="A927" t="s">
        <v>932</v>
      </c>
      <c r="B927">
        <v>169.07</v>
      </c>
      <c r="D927" s="9" t="str">
        <f>VartojimasGamyba!J923</f>
        <v>2023-10-09-09</v>
      </c>
      <c r="E927" s="8">
        <f>VartojimasGamyba!G923</f>
        <v>0</v>
      </c>
      <c r="F927" s="11"/>
      <c r="G927" s="7">
        <f t="shared" si="143"/>
        <v>10.120888888888889</v>
      </c>
      <c r="H927" s="7">
        <v>0</v>
      </c>
      <c r="I927" s="7">
        <v>-4.4408920985006262E-16</v>
      </c>
      <c r="J927" s="7">
        <v>2.7269999999999999</v>
      </c>
      <c r="L927" s="7">
        <f>VartojimasGamyba!H923</f>
        <v>2.7269999999999999</v>
      </c>
      <c r="M927" s="15">
        <f t="shared" si="136"/>
        <v>0</v>
      </c>
      <c r="N927" s="7">
        <f t="shared" si="137"/>
        <v>-429.47522999999995</v>
      </c>
      <c r="O927" s="7">
        <f t="shared" si="138"/>
        <v>0</v>
      </c>
      <c r="R927" s="7"/>
      <c r="S927" s="47">
        <f t="shared" si="139"/>
        <v>2.7269999999999999</v>
      </c>
      <c r="T927" s="47">
        <f t="shared" si="140"/>
        <v>2.7269999999999999</v>
      </c>
      <c r="U927" s="47">
        <f t="shared" si="141"/>
        <v>269.36</v>
      </c>
      <c r="V927" s="47">
        <f t="shared" si="142"/>
        <v>157.48999999999998</v>
      </c>
      <c r="W927" s="11"/>
    </row>
    <row r="928" spans="1:23" x14ac:dyDescent="0.45">
      <c r="A928" t="s">
        <v>933</v>
      </c>
      <c r="B928">
        <v>143.34</v>
      </c>
      <c r="D928" s="9" t="str">
        <f>VartojimasGamyba!J924</f>
        <v>2023-10-09-10</v>
      </c>
      <c r="E928" s="8">
        <f>VartojimasGamyba!G924</f>
        <v>2E-3</v>
      </c>
      <c r="F928" s="11"/>
      <c r="G928" s="7">
        <f t="shared" si="143"/>
        <v>10.120888888888889</v>
      </c>
      <c r="H928" s="7">
        <v>2.2204460492503131E-16</v>
      </c>
      <c r="I928" s="7">
        <v>0</v>
      </c>
      <c r="J928" s="7">
        <v>1.125</v>
      </c>
      <c r="L928" s="7">
        <f>VartojimasGamyba!H924</f>
        <v>1.127</v>
      </c>
      <c r="M928" s="15">
        <f t="shared" si="136"/>
        <v>0</v>
      </c>
      <c r="N928" s="7">
        <f t="shared" si="137"/>
        <v>-148.22999999999999</v>
      </c>
      <c r="O928" s="7">
        <f t="shared" si="138"/>
        <v>0</v>
      </c>
      <c r="R928" s="7"/>
      <c r="S928" s="47">
        <f t="shared" si="139"/>
        <v>1.125</v>
      </c>
      <c r="T928" s="47">
        <f t="shared" si="140"/>
        <v>1.125</v>
      </c>
      <c r="U928" s="47">
        <f t="shared" si="141"/>
        <v>243.63</v>
      </c>
      <c r="V928" s="47">
        <f t="shared" si="142"/>
        <v>131.76</v>
      </c>
      <c r="W928" s="11"/>
    </row>
    <row r="929" spans="1:23" x14ac:dyDescent="0.45">
      <c r="A929" t="s">
        <v>934</v>
      </c>
      <c r="B929">
        <v>118.07</v>
      </c>
      <c r="D929" s="9" t="str">
        <f>VartojimasGamyba!J925</f>
        <v>2023-10-09-11</v>
      </c>
      <c r="E929" s="8">
        <f>VartojimasGamyba!G925</f>
        <v>0.33</v>
      </c>
      <c r="F929" s="11"/>
      <c r="G929" s="7">
        <f t="shared" si="143"/>
        <v>10.120888888888889</v>
      </c>
      <c r="H929" s="7">
        <v>0</v>
      </c>
      <c r="I929" s="7">
        <v>0</v>
      </c>
      <c r="J929" s="7">
        <v>0.18099999999999999</v>
      </c>
      <c r="L929" s="7">
        <f>VartojimasGamyba!H925</f>
        <v>0.51100000000000001</v>
      </c>
      <c r="M929" s="15">
        <f t="shared" si="136"/>
        <v>0</v>
      </c>
      <c r="N929" s="7">
        <f t="shared" si="137"/>
        <v>-19.27469</v>
      </c>
      <c r="O929" s="7">
        <f t="shared" si="138"/>
        <v>0</v>
      </c>
      <c r="R929" s="7"/>
      <c r="S929" s="47">
        <f t="shared" si="139"/>
        <v>0.18099999999999999</v>
      </c>
      <c r="T929" s="47">
        <f t="shared" si="140"/>
        <v>0.18099999999999999</v>
      </c>
      <c r="U929" s="47">
        <f t="shared" si="141"/>
        <v>218.36</v>
      </c>
      <c r="V929" s="47">
        <f t="shared" si="142"/>
        <v>106.49</v>
      </c>
      <c r="W929" s="11"/>
    </row>
    <row r="930" spans="1:23" x14ac:dyDescent="0.45">
      <c r="A930" t="s">
        <v>935</v>
      </c>
      <c r="B930">
        <v>105.36</v>
      </c>
      <c r="D930" s="9" t="str">
        <f>VartojimasGamyba!J926</f>
        <v>2023-10-09-12</v>
      </c>
      <c r="E930" s="8">
        <f>VartojimasGamyba!G926</f>
        <v>0.79800000000000004</v>
      </c>
      <c r="F930" s="11"/>
      <c r="G930" s="7">
        <f t="shared" si="143"/>
        <v>10.476888888888888</v>
      </c>
      <c r="H930" s="7">
        <v>0.35599999999999987</v>
      </c>
      <c r="I930" s="7">
        <v>0</v>
      </c>
      <c r="J930" s="7">
        <v>0</v>
      </c>
      <c r="L930" s="7">
        <f>VartojimasGamyba!H926</f>
        <v>1.1539999999999999</v>
      </c>
      <c r="M930" s="15">
        <f t="shared" si="136"/>
        <v>0</v>
      </c>
      <c r="N930" s="7">
        <f t="shared" si="137"/>
        <v>0</v>
      </c>
      <c r="O930" s="7">
        <f t="shared" si="138"/>
        <v>0</v>
      </c>
      <c r="R930" s="7"/>
      <c r="S930" s="47">
        <f t="shared" si="139"/>
        <v>0.35599999999999987</v>
      </c>
      <c r="T930" s="47">
        <f t="shared" si="140"/>
        <v>0.35599999999999987</v>
      </c>
      <c r="U930" s="47">
        <f t="shared" si="141"/>
        <v>205.65</v>
      </c>
      <c r="V930" s="47">
        <f t="shared" si="142"/>
        <v>93.78</v>
      </c>
      <c r="W930" s="11"/>
    </row>
    <row r="931" spans="1:23" x14ac:dyDescent="0.45">
      <c r="A931" t="s">
        <v>936</v>
      </c>
      <c r="B931">
        <v>105.02</v>
      </c>
      <c r="D931" s="9" t="str">
        <f>VartojimasGamyba!J927</f>
        <v>2023-10-09-13</v>
      </c>
      <c r="E931" s="8">
        <f>VartojimasGamyba!G927</f>
        <v>3.1E-2</v>
      </c>
      <c r="F931" s="11"/>
      <c r="G931" s="7">
        <f t="shared" si="143"/>
        <v>11.298888888888889</v>
      </c>
      <c r="H931" s="7">
        <v>0.82200000000000006</v>
      </c>
      <c r="I931" s="7">
        <v>0</v>
      </c>
      <c r="J931" s="7">
        <v>0</v>
      </c>
      <c r="L931" s="7">
        <f>VartojimasGamyba!H927</f>
        <v>0.85299999999999998</v>
      </c>
      <c r="M931" s="15">
        <f t="shared" si="136"/>
        <v>0</v>
      </c>
      <c r="N931" s="7">
        <f t="shared" si="137"/>
        <v>0</v>
      </c>
      <c r="O931" s="7">
        <f t="shared" si="138"/>
        <v>0</v>
      </c>
      <c r="R931" s="7"/>
      <c r="S931" s="47">
        <f t="shared" si="139"/>
        <v>0.82199999999999995</v>
      </c>
      <c r="T931" s="47">
        <f t="shared" si="140"/>
        <v>0.82199999999999995</v>
      </c>
      <c r="U931" s="47">
        <f t="shared" si="141"/>
        <v>205.31</v>
      </c>
      <c r="V931" s="47">
        <f t="shared" si="142"/>
        <v>93.44</v>
      </c>
      <c r="W931" s="11"/>
    </row>
    <row r="932" spans="1:23" x14ac:dyDescent="0.45">
      <c r="A932" t="s">
        <v>937</v>
      </c>
      <c r="B932">
        <v>105.03</v>
      </c>
      <c r="D932" s="9" t="str">
        <f>VartojimasGamyba!J928</f>
        <v>2023-10-09-14</v>
      </c>
      <c r="E932" s="8">
        <f>VartojimasGamyba!G928</f>
        <v>0.66</v>
      </c>
      <c r="F932" s="11"/>
      <c r="G932" s="7">
        <f t="shared" si="143"/>
        <v>11.088888888888889</v>
      </c>
      <c r="H932" s="7">
        <v>0</v>
      </c>
      <c r="I932" s="7">
        <v>0.21000000000000008</v>
      </c>
      <c r="J932" s="7">
        <v>0</v>
      </c>
      <c r="L932" s="7">
        <f>VartojimasGamyba!H928</f>
        <v>0.47099999999999997</v>
      </c>
      <c r="M932" s="15">
        <f t="shared" si="136"/>
        <v>0</v>
      </c>
      <c r="N932" s="7">
        <f t="shared" si="137"/>
        <v>0</v>
      </c>
      <c r="O932" s="7">
        <f t="shared" si="138"/>
        <v>0</v>
      </c>
      <c r="R932" s="7"/>
      <c r="S932" s="47">
        <f t="shared" si="139"/>
        <v>0</v>
      </c>
      <c r="T932" s="47">
        <f t="shared" si="140"/>
        <v>0</v>
      </c>
      <c r="U932" s="47">
        <f t="shared" si="141"/>
        <v>205.32</v>
      </c>
      <c r="V932" s="47">
        <f t="shared" si="142"/>
        <v>93.45</v>
      </c>
      <c r="W932" s="11"/>
    </row>
    <row r="933" spans="1:23" x14ac:dyDescent="0.45">
      <c r="A933" t="s">
        <v>938</v>
      </c>
      <c r="B933">
        <v>105.04</v>
      </c>
      <c r="D933" s="9" t="str">
        <f>VartojimasGamyba!J929</f>
        <v>2023-10-09-15</v>
      </c>
      <c r="E933" s="8">
        <f>VartojimasGamyba!G929</f>
        <v>1.8140000000000001</v>
      </c>
      <c r="F933" s="11"/>
      <c r="G933" s="7">
        <f t="shared" si="143"/>
        <v>9.0844444444444434</v>
      </c>
      <c r="H933" s="7">
        <v>0</v>
      </c>
      <c r="I933" s="7">
        <v>2.0044444444444443</v>
      </c>
      <c r="J933" s="7">
        <v>0</v>
      </c>
      <c r="L933" s="7">
        <f>VartojimasGamyba!H929</f>
        <v>0.01</v>
      </c>
      <c r="M933" s="15">
        <f t="shared" si="136"/>
        <v>2.3071822230491534E-16</v>
      </c>
      <c r="N933" s="7">
        <f t="shared" si="137"/>
        <v>4.7373372585868273E-14</v>
      </c>
      <c r="O933" s="7">
        <f t="shared" si="138"/>
        <v>4.7373372585868273E-14</v>
      </c>
      <c r="R933" s="7"/>
      <c r="S933" s="47">
        <f t="shared" si="139"/>
        <v>2.3071822230491534E-16</v>
      </c>
      <c r="T933" s="47">
        <f t="shared" si="140"/>
        <v>0</v>
      </c>
      <c r="U933" s="47">
        <f t="shared" si="141"/>
        <v>205.33</v>
      </c>
      <c r="V933" s="47">
        <f t="shared" si="142"/>
        <v>93.460000000000008</v>
      </c>
      <c r="W933" s="11"/>
    </row>
    <row r="934" spans="1:23" x14ac:dyDescent="0.45">
      <c r="A934" t="s">
        <v>939</v>
      </c>
      <c r="B934">
        <v>107.28</v>
      </c>
      <c r="D934" s="9" t="str">
        <f>VartojimasGamyba!J930</f>
        <v>2023-10-09-16</v>
      </c>
      <c r="E934" s="8">
        <f>VartojimasGamyba!G930</f>
        <v>1.5089999999999999</v>
      </c>
      <c r="F934" s="11"/>
      <c r="G934" s="7">
        <f t="shared" si="143"/>
        <v>7.4077777777777767</v>
      </c>
      <c r="H934" s="7">
        <v>0</v>
      </c>
      <c r="I934" s="7">
        <v>1.6766666666666665</v>
      </c>
      <c r="J934" s="7">
        <v>0</v>
      </c>
      <c r="L934" s="7">
        <f>VartojimasGamyba!H930</f>
        <v>0</v>
      </c>
      <c r="M934" s="15">
        <f t="shared" si="136"/>
        <v>0</v>
      </c>
      <c r="N934" s="7">
        <f t="shared" si="137"/>
        <v>0</v>
      </c>
      <c r="O934" s="7">
        <f t="shared" si="138"/>
        <v>0</v>
      </c>
      <c r="R934" s="7"/>
      <c r="S934" s="47">
        <f t="shared" si="139"/>
        <v>0</v>
      </c>
      <c r="T934" s="47">
        <f t="shared" si="140"/>
        <v>0</v>
      </c>
      <c r="U934" s="47">
        <f t="shared" si="141"/>
        <v>207.57</v>
      </c>
      <c r="V934" s="47">
        <f t="shared" si="142"/>
        <v>95.7</v>
      </c>
      <c r="W934" s="11"/>
    </row>
    <row r="935" spans="1:23" x14ac:dyDescent="0.45">
      <c r="A935" t="s">
        <v>940</v>
      </c>
      <c r="B935">
        <v>110.31</v>
      </c>
      <c r="D935" s="9" t="str">
        <f>VartojimasGamyba!J931</f>
        <v>2023-10-09-17</v>
      </c>
      <c r="E935" s="8">
        <f>VartojimasGamyba!G931</f>
        <v>1.0449999999999999</v>
      </c>
      <c r="F935" s="11"/>
      <c r="G935" s="7">
        <f t="shared" si="143"/>
        <v>6.2466666666666661</v>
      </c>
      <c r="H935" s="7">
        <v>0</v>
      </c>
      <c r="I935" s="7">
        <v>1.161111111111111</v>
      </c>
      <c r="J935" s="7">
        <v>0</v>
      </c>
      <c r="L935" s="7">
        <f>VartojimasGamyba!H931</f>
        <v>0</v>
      </c>
      <c r="M935" s="15">
        <f t="shared" si="136"/>
        <v>0</v>
      </c>
      <c r="N935" s="7">
        <f t="shared" si="137"/>
        <v>0</v>
      </c>
      <c r="O935" s="7">
        <f t="shared" si="138"/>
        <v>0</v>
      </c>
      <c r="R935" s="7"/>
      <c r="S935" s="47">
        <f t="shared" si="139"/>
        <v>0</v>
      </c>
      <c r="T935" s="47">
        <f t="shared" si="140"/>
        <v>0</v>
      </c>
      <c r="U935" s="47">
        <f t="shared" si="141"/>
        <v>210.60000000000002</v>
      </c>
      <c r="V935" s="47">
        <f t="shared" si="142"/>
        <v>98.73</v>
      </c>
      <c r="W935" s="11"/>
    </row>
    <row r="936" spans="1:23" x14ac:dyDescent="0.45">
      <c r="A936" t="s">
        <v>941</v>
      </c>
      <c r="B936">
        <v>129.32</v>
      </c>
      <c r="D936" s="9" t="str">
        <f>VartojimasGamyba!J932</f>
        <v>2023-10-09-18</v>
      </c>
      <c r="E936" s="8">
        <f>VartojimasGamyba!G932</f>
        <v>0.186</v>
      </c>
      <c r="F936" s="11"/>
      <c r="G936" s="7">
        <f t="shared" si="143"/>
        <v>6.0399999999999991</v>
      </c>
      <c r="H936" s="7">
        <v>0</v>
      </c>
      <c r="I936" s="7">
        <v>0.20666666666666667</v>
      </c>
      <c r="J936" s="7">
        <v>0</v>
      </c>
      <c r="L936" s="7">
        <f>VartojimasGamyba!H932</f>
        <v>0</v>
      </c>
      <c r="M936" s="15">
        <f t="shared" si="136"/>
        <v>0</v>
      </c>
      <c r="N936" s="7">
        <f t="shared" si="137"/>
        <v>0</v>
      </c>
      <c r="O936" s="7">
        <f t="shared" si="138"/>
        <v>0</v>
      </c>
      <c r="R936" s="7"/>
      <c r="S936" s="47">
        <f t="shared" si="139"/>
        <v>0</v>
      </c>
      <c r="T936" s="47">
        <f t="shared" si="140"/>
        <v>0</v>
      </c>
      <c r="U936" s="47">
        <f t="shared" si="141"/>
        <v>229.61</v>
      </c>
      <c r="V936" s="47">
        <f t="shared" si="142"/>
        <v>117.74</v>
      </c>
      <c r="W936" s="11"/>
    </row>
    <row r="937" spans="1:23" x14ac:dyDescent="0.45">
      <c r="A937" t="s">
        <v>942</v>
      </c>
      <c r="B937">
        <v>189.22</v>
      </c>
      <c r="D937" s="9" t="str">
        <f>VartojimasGamyba!J933</f>
        <v>2023-10-09-19</v>
      </c>
      <c r="E937" s="8">
        <f>VartojimasGamyba!G933</f>
        <v>0.20599999999999999</v>
      </c>
      <c r="F937" s="11"/>
      <c r="G937" s="7">
        <f t="shared" si="143"/>
        <v>5.81111111111111</v>
      </c>
      <c r="H937" s="7">
        <v>0</v>
      </c>
      <c r="I937" s="7">
        <v>0.22888888888888889</v>
      </c>
      <c r="J937" s="7">
        <v>0</v>
      </c>
      <c r="L937" s="7">
        <f>VartojimasGamyba!H933</f>
        <v>0</v>
      </c>
      <c r="M937" s="15">
        <f t="shared" si="136"/>
        <v>-2.7755575615628914E-17</v>
      </c>
      <c r="N937" s="7">
        <f t="shared" si="137"/>
        <v>-8.0355166964807265E-15</v>
      </c>
      <c r="O937" s="7">
        <f t="shared" si="138"/>
        <v>-8.0355166964807265E-15</v>
      </c>
      <c r="R937" s="7"/>
      <c r="S937" s="47">
        <f t="shared" si="139"/>
        <v>-2.7755575615628914E-17</v>
      </c>
      <c r="T937" s="47">
        <f t="shared" si="140"/>
        <v>0</v>
      </c>
      <c r="U937" s="47">
        <f t="shared" si="141"/>
        <v>289.51</v>
      </c>
      <c r="V937" s="47">
        <f t="shared" si="142"/>
        <v>177.64</v>
      </c>
      <c r="W937" s="11"/>
    </row>
    <row r="938" spans="1:23" x14ac:dyDescent="0.45">
      <c r="A938" t="s">
        <v>943</v>
      </c>
      <c r="B938">
        <v>221.7</v>
      </c>
      <c r="D938" s="9" t="str">
        <f>VartojimasGamyba!J934</f>
        <v>2023-10-09-20</v>
      </c>
      <c r="E938" s="8">
        <f>VartojimasGamyba!G934</f>
        <v>0.222</v>
      </c>
      <c r="F938" s="11"/>
      <c r="G938" s="7">
        <f t="shared" si="143"/>
        <v>5.564444444444443</v>
      </c>
      <c r="H938" s="7">
        <v>0</v>
      </c>
      <c r="I938" s="7">
        <v>0.24666666666666667</v>
      </c>
      <c r="J938" s="7">
        <v>0</v>
      </c>
      <c r="L938" s="7">
        <f>VartojimasGamyba!H934</f>
        <v>0</v>
      </c>
      <c r="M938" s="15">
        <f t="shared" si="136"/>
        <v>0</v>
      </c>
      <c r="N938" s="7">
        <f t="shared" si="137"/>
        <v>0</v>
      </c>
      <c r="O938" s="7">
        <f t="shared" si="138"/>
        <v>0</v>
      </c>
      <c r="P938" s="7" t="s">
        <v>8873</v>
      </c>
      <c r="R938" s="7"/>
      <c r="S938" s="47">
        <f t="shared" si="139"/>
        <v>0</v>
      </c>
      <c r="T938" s="47">
        <f t="shared" si="140"/>
        <v>0</v>
      </c>
      <c r="U938" s="47">
        <f t="shared" si="141"/>
        <v>321.99</v>
      </c>
      <c r="V938" s="47">
        <f t="shared" si="142"/>
        <v>210.11999999999998</v>
      </c>
      <c r="W938" s="11"/>
    </row>
    <row r="939" spans="1:23" x14ac:dyDescent="0.45">
      <c r="A939" t="s">
        <v>944</v>
      </c>
      <c r="B939">
        <v>180.07</v>
      </c>
      <c r="D939" s="9" t="str">
        <f>VartojimasGamyba!J935</f>
        <v>2023-10-09-21</v>
      </c>
      <c r="E939" s="8">
        <f>VartojimasGamyba!G935</f>
        <v>0.127</v>
      </c>
      <c r="F939" s="11"/>
      <c r="G939" s="7">
        <f t="shared" si="143"/>
        <v>5.423333333333332</v>
      </c>
      <c r="H939" s="7">
        <v>0</v>
      </c>
      <c r="I939" s="7">
        <v>0.14111111111111113</v>
      </c>
      <c r="J939" s="7">
        <v>0</v>
      </c>
      <c r="L939" s="7">
        <f>VartojimasGamyba!H935</f>
        <v>0</v>
      </c>
      <c r="M939" s="15">
        <f t="shared" si="136"/>
        <v>-2.7755575615628914E-17</v>
      </c>
      <c r="N939" s="7">
        <f t="shared" si="137"/>
        <v>-7.7815531795977226E-15</v>
      </c>
      <c r="O939" s="7">
        <f t="shared" si="138"/>
        <v>-7.7815531795977226E-15</v>
      </c>
      <c r="P939" s="7">
        <f>SUM(N918:N941)</f>
        <v>-322.7545866666668</v>
      </c>
      <c r="R939" s="7"/>
      <c r="S939" s="47">
        <f t="shared" si="139"/>
        <v>-2.7755575615628914E-17</v>
      </c>
      <c r="T939" s="47">
        <f t="shared" si="140"/>
        <v>0</v>
      </c>
      <c r="U939" s="47">
        <f t="shared" si="141"/>
        <v>280.36</v>
      </c>
      <c r="V939" s="47">
        <f t="shared" si="142"/>
        <v>168.48999999999998</v>
      </c>
      <c r="W939" s="11"/>
    </row>
    <row r="940" spans="1:23" x14ac:dyDescent="0.45">
      <c r="A940" t="s">
        <v>945</v>
      </c>
      <c r="B940">
        <v>129.57</v>
      </c>
      <c r="D940" s="9" t="str">
        <f>VartojimasGamyba!J936</f>
        <v>2023-10-09-22</v>
      </c>
      <c r="E940" s="8">
        <f>VartojimasGamyba!G936</f>
        <v>0.246</v>
      </c>
      <c r="F940" s="11"/>
      <c r="G940" s="7">
        <f t="shared" si="143"/>
        <v>5.1499999999999986</v>
      </c>
      <c r="H940" s="7">
        <v>0</v>
      </c>
      <c r="I940" s="7">
        <v>0.27333333333333337</v>
      </c>
      <c r="J940" s="7">
        <v>0</v>
      </c>
      <c r="L940" s="7">
        <f>VartojimasGamyba!H936</f>
        <v>0</v>
      </c>
      <c r="M940" s="15">
        <f t="shared" si="136"/>
        <v>-5.5511151231257827E-17</v>
      </c>
      <c r="N940" s="7">
        <f t="shared" si="137"/>
        <v>-1.2759793222016925E-14</v>
      </c>
      <c r="O940" s="7">
        <f t="shared" si="138"/>
        <v>-1.2759793222016925E-14</v>
      </c>
      <c r="P940" s="7" t="s">
        <v>8872</v>
      </c>
      <c r="R940" s="7"/>
      <c r="S940" s="47">
        <f t="shared" si="139"/>
        <v>-5.5511151231257827E-17</v>
      </c>
      <c r="T940" s="47">
        <f t="shared" si="140"/>
        <v>0</v>
      </c>
      <c r="U940" s="47">
        <f t="shared" si="141"/>
        <v>229.86</v>
      </c>
      <c r="V940" s="47">
        <f t="shared" si="142"/>
        <v>117.99</v>
      </c>
      <c r="W940" s="11"/>
    </row>
    <row r="941" spans="1:23" x14ac:dyDescent="0.45">
      <c r="A941" t="s">
        <v>946</v>
      </c>
      <c r="B941">
        <v>120</v>
      </c>
      <c r="D941" s="9" t="str">
        <f>VartojimasGamyba!J937</f>
        <v>2023-10-09-23</v>
      </c>
      <c r="E941" s="8">
        <f>VartojimasGamyba!G937</f>
        <v>0.13500000000000001</v>
      </c>
      <c r="F941" s="11"/>
      <c r="G941" s="7">
        <f t="shared" si="143"/>
        <v>4.9999999999999982</v>
      </c>
      <c r="H941" s="7">
        <v>0</v>
      </c>
      <c r="I941" s="7">
        <v>0.15000000000000002</v>
      </c>
      <c r="J941" s="7">
        <v>0</v>
      </c>
      <c r="L941" s="7">
        <f>VartojimasGamyba!H937</f>
        <v>0</v>
      </c>
      <c r="M941" s="15">
        <f t="shared" si="136"/>
        <v>-2.7755575615628914E-17</v>
      </c>
      <c r="N941" s="7">
        <f t="shared" si="137"/>
        <v>-6.1142757523668939E-15</v>
      </c>
      <c r="O941" s="7">
        <f t="shared" si="138"/>
        <v>-6.1142757523668939E-15</v>
      </c>
      <c r="P941" s="7">
        <f>SUM(O918:O941)</f>
        <v>591.624683333333</v>
      </c>
      <c r="Q941" s="7">
        <f>SUMPRODUCT(B918:B941,E918:E941)+SUM(E918:E941)*$Z$21-SUMPRODUCT(B918:B941,L918:L941)+SUM(L918:L941)*ABS($Z$20)</f>
        <v>479.70341000000019</v>
      </c>
      <c r="R941" s="7"/>
      <c r="S941" s="47">
        <f t="shared" si="139"/>
        <v>-2.7755575615628914E-17</v>
      </c>
      <c r="T941" s="47">
        <f t="shared" si="140"/>
        <v>0</v>
      </c>
      <c r="U941" s="47">
        <f t="shared" si="141"/>
        <v>220.29000000000002</v>
      </c>
      <c r="V941" s="47">
        <f t="shared" si="142"/>
        <v>108.42</v>
      </c>
      <c r="W941" s="11">
        <f>IF(P941&lt;&gt;Q941,1,0)</f>
        <v>1</v>
      </c>
    </row>
    <row r="942" spans="1:23" x14ac:dyDescent="0.45">
      <c r="A942" t="s">
        <v>947</v>
      </c>
      <c r="B942">
        <v>92.48</v>
      </c>
      <c r="D942" s="1" t="str">
        <f>VartojimasGamyba!J938</f>
        <v>2023-10-10-00</v>
      </c>
      <c r="E942" s="7">
        <f>VartojimasGamyba!G938</f>
        <v>0.11600000000000001</v>
      </c>
      <c r="F942" s="11"/>
      <c r="G942" s="12">
        <f>G941+H942-I942</f>
        <v>4.8711111111111096</v>
      </c>
      <c r="H942" s="12">
        <v>0</v>
      </c>
      <c r="I942" s="12">
        <v>0.12888888888888889</v>
      </c>
      <c r="J942" s="12">
        <v>0</v>
      </c>
      <c r="K942" s="12"/>
      <c r="L942" s="12">
        <f>VartojimasGamyba!H938</f>
        <v>0</v>
      </c>
      <c r="M942" s="19">
        <f t="shared" si="136"/>
        <v>0</v>
      </c>
      <c r="N942" s="7">
        <f t="shared" si="137"/>
        <v>0</v>
      </c>
      <c r="O942" s="7">
        <f t="shared" si="138"/>
        <v>0</v>
      </c>
      <c r="R942" s="20" t="s">
        <v>8783</v>
      </c>
      <c r="S942" s="47">
        <f t="shared" si="139"/>
        <v>0</v>
      </c>
      <c r="T942" s="47">
        <f t="shared" si="140"/>
        <v>0</v>
      </c>
      <c r="U942" s="47">
        <f t="shared" si="141"/>
        <v>192.77</v>
      </c>
      <c r="V942" s="47">
        <f t="shared" si="142"/>
        <v>80.900000000000006</v>
      </c>
      <c r="W942" s="11"/>
    </row>
    <row r="943" spans="1:23" x14ac:dyDescent="0.45">
      <c r="A943" t="s">
        <v>948</v>
      </c>
      <c r="B943">
        <v>104</v>
      </c>
      <c r="D943" s="1" t="str">
        <f>VartojimasGamyba!J939</f>
        <v>2023-10-10-01</v>
      </c>
      <c r="E943" s="7">
        <f>VartojimasGamyba!G939</f>
        <v>0.125</v>
      </c>
      <c r="F943" s="11"/>
      <c r="G943" s="12">
        <f t="shared" ref="G943:G965" si="144">G942+H943-I943</f>
        <v>4.7322222222222203</v>
      </c>
      <c r="H943" s="12">
        <v>0</v>
      </c>
      <c r="I943" s="12">
        <v>0.1388888888888889</v>
      </c>
      <c r="J943" s="12">
        <v>0</v>
      </c>
      <c r="K943" s="12"/>
      <c r="L943" s="12">
        <f>VartojimasGamyba!H939</f>
        <v>0</v>
      </c>
      <c r="M943" s="19">
        <f t="shared" si="136"/>
        <v>0</v>
      </c>
      <c r="N943" s="7">
        <f t="shared" si="137"/>
        <v>0</v>
      </c>
      <c r="O943" s="7">
        <f t="shared" si="138"/>
        <v>0</v>
      </c>
      <c r="R943" s="7"/>
      <c r="S943" s="47">
        <f t="shared" si="139"/>
        <v>0</v>
      </c>
      <c r="T943" s="47">
        <f t="shared" si="140"/>
        <v>0</v>
      </c>
      <c r="U943" s="47">
        <f t="shared" si="141"/>
        <v>204.29000000000002</v>
      </c>
      <c r="V943" s="47">
        <f t="shared" si="142"/>
        <v>92.42</v>
      </c>
      <c r="W943" s="11"/>
    </row>
    <row r="944" spans="1:23" x14ac:dyDescent="0.45">
      <c r="A944" t="s">
        <v>949</v>
      </c>
      <c r="B944">
        <v>100.6</v>
      </c>
      <c r="D944" s="1" t="str">
        <f>VartojimasGamyba!J940</f>
        <v>2023-10-10-02</v>
      </c>
      <c r="E944" s="7">
        <f>VartojimasGamyba!G940</f>
        <v>0.107</v>
      </c>
      <c r="F944" s="11"/>
      <c r="G944" s="12">
        <f t="shared" si="144"/>
        <v>4.6133333333333315</v>
      </c>
      <c r="H944" s="12">
        <v>0</v>
      </c>
      <c r="I944" s="12">
        <v>0.11888888888888889</v>
      </c>
      <c r="J944" s="12">
        <v>0</v>
      </c>
      <c r="K944" s="12"/>
      <c r="L944" s="12">
        <f>VartojimasGamyba!H940</f>
        <v>0</v>
      </c>
      <c r="M944" s="19">
        <f t="shared" si="136"/>
        <v>0</v>
      </c>
      <c r="N944" s="7">
        <f t="shared" si="137"/>
        <v>0</v>
      </c>
      <c r="O944" s="7">
        <f t="shared" si="138"/>
        <v>0</v>
      </c>
      <c r="R944" s="7"/>
      <c r="S944" s="47">
        <f t="shared" si="139"/>
        <v>0</v>
      </c>
      <c r="T944" s="47">
        <f t="shared" si="140"/>
        <v>0</v>
      </c>
      <c r="U944" s="47">
        <f t="shared" si="141"/>
        <v>200.89</v>
      </c>
      <c r="V944" s="47">
        <f t="shared" si="142"/>
        <v>89.02</v>
      </c>
      <c r="W944" s="11"/>
    </row>
    <row r="945" spans="1:23" x14ac:dyDescent="0.45">
      <c r="A945" t="s">
        <v>950</v>
      </c>
      <c r="B945">
        <v>99.9</v>
      </c>
      <c r="D945" s="1" t="str">
        <f>VartojimasGamyba!J941</f>
        <v>2023-10-10-03</v>
      </c>
      <c r="E945" s="7">
        <f>VartojimasGamyba!G941</f>
        <v>0.126</v>
      </c>
      <c r="F945" s="11"/>
      <c r="G945" s="12">
        <f t="shared" si="144"/>
        <v>4.4733333333333318</v>
      </c>
      <c r="H945" s="12">
        <v>0</v>
      </c>
      <c r="I945" s="12">
        <v>0.14000000000000001</v>
      </c>
      <c r="J945" s="12">
        <v>0</v>
      </c>
      <c r="K945" s="12"/>
      <c r="L945" s="12">
        <f>VartojimasGamyba!H941</f>
        <v>0</v>
      </c>
      <c r="M945" s="19">
        <f t="shared" si="136"/>
        <v>-2.7755575615628914E-17</v>
      </c>
      <c r="N945" s="7">
        <f t="shared" si="137"/>
        <v>-5.5563886824927521E-15</v>
      </c>
      <c r="O945" s="7">
        <f t="shared" si="138"/>
        <v>-5.5563886824927521E-15</v>
      </c>
      <c r="R945" s="7"/>
      <c r="S945" s="47">
        <f t="shared" si="139"/>
        <v>-2.7755575615628914E-17</v>
      </c>
      <c r="T945" s="47">
        <f t="shared" si="140"/>
        <v>0</v>
      </c>
      <c r="U945" s="47">
        <f t="shared" si="141"/>
        <v>200.19</v>
      </c>
      <c r="V945" s="47">
        <f t="shared" si="142"/>
        <v>88.320000000000007</v>
      </c>
      <c r="W945" s="11"/>
    </row>
    <row r="946" spans="1:23" x14ac:dyDescent="0.45">
      <c r="A946" t="s">
        <v>951</v>
      </c>
      <c r="B946">
        <v>99.52</v>
      </c>
      <c r="D946" s="1" t="str">
        <f>VartojimasGamyba!J942</f>
        <v>2023-10-10-04</v>
      </c>
      <c r="E946" s="7">
        <f>VartojimasGamyba!G942</f>
        <v>0.17399999999999999</v>
      </c>
      <c r="F946" s="11"/>
      <c r="G946" s="12">
        <f t="shared" si="144"/>
        <v>4.2799999999999985</v>
      </c>
      <c r="H946" s="12">
        <v>0</v>
      </c>
      <c r="I946" s="12">
        <v>0.1933333333333333</v>
      </c>
      <c r="J946" s="12">
        <v>0</v>
      </c>
      <c r="K946" s="12"/>
      <c r="L946" s="12">
        <f>VartojimasGamyba!H942</f>
        <v>0</v>
      </c>
      <c r="M946" s="19">
        <f t="shared" si="136"/>
        <v>0</v>
      </c>
      <c r="N946" s="7">
        <f t="shared" si="137"/>
        <v>0</v>
      </c>
      <c r="O946" s="7">
        <f t="shared" si="138"/>
        <v>0</v>
      </c>
      <c r="R946" s="7"/>
      <c r="S946" s="47">
        <f t="shared" si="139"/>
        <v>0</v>
      </c>
      <c r="T946" s="47">
        <f t="shared" si="140"/>
        <v>0</v>
      </c>
      <c r="U946" s="47">
        <f t="shared" si="141"/>
        <v>199.81</v>
      </c>
      <c r="V946" s="47">
        <f t="shared" si="142"/>
        <v>87.94</v>
      </c>
      <c r="W946" s="11"/>
    </row>
    <row r="947" spans="1:23" x14ac:dyDescent="0.45">
      <c r="A947" t="s">
        <v>952</v>
      </c>
      <c r="B947">
        <v>98.27</v>
      </c>
      <c r="D947" s="1" t="str">
        <f>VartojimasGamyba!J943</f>
        <v>2023-10-10-05</v>
      </c>
      <c r="E947" s="7">
        <f>VartojimasGamyba!G943</f>
        <v>0.17899999999999999</v>
      </c>
      <c r="F947" s="11"/>
      <c r="G947" s="12">
        <f t="shared" si="144"/>
        <v>4.1166666666666654</v>
      </c>
      <c r="H947" s="12">
        <v>0</v>
      </c>
      <c r="I947" s="12">
        <v>0.16333333333333333</v>
      </c>
      <c r="J947" s="12">
        <v>0</v>
      </c>
      <c r="K947" s="12"/>
      <c r="L947" s="12">
        <f>VartojimasGamyba!H943</f>
        <v>3.2000000000000001E-2</v>
      </c>
      <c r="M947" s="19">
        <f t="shared" si="136"/>
        <v>0</v>
      </c>
      <c r="N947" s="7">
        <f t="shared" si="137"/>
        <v>0</v>
      </c>
      <c r="O947" s="7">
        <f t="shared" si="138"/>
        <v>0</v>
      </c>
      <c r="R947" s="7"/>
      <c r="S947" s="47">
        <f t="shared" si="139"/>
        <v>0</v>
      </c>
      <c r="T947" s="47">
        <f t="shared" si="140"/>
        <v>0</v>
      </c>
      <c r="U947" s="47">
        <f t="shared" si="141"/>
        <v>198.56</v>
      </c>
      <c r="V947" s="47">
        <f t="shared" si="142"/>
        <v>86.69</v>
      </c>
      <c r="W947" s="11"/>
    </row>
    <row r="948" spans="1:23" x14ac:dyDescent="0.45">
      <c r="A948" t="s">
        <v>953</v>
      </c>
      <c r="B948">
        <v>112.46</v>
      </c>
      <c r="D948" s="1" t="str">
        <f>VartojimasGamyba!J944</f>
        <v>2023-10-10-06</v>
      </c>
      <c r="E948" s="7">
        <f>VartojimasGamyba!G944</f>
        <v>2.1000000000000001E-2</v>
      </c>
      <c r="F948" s="11"/>
      <c r="G948" s="12">
        <f t="shared" si="144"/>
        <v>4.708666666666665</v>
      </c>
      <c r="H948" s="12">
        <v>0.59199999999999997</v>
      </c>
      <c r="I948" s="12">
        <v>0</v>
      </c>
      <c r="J948" s="12">
        <v>0</v>
      </c>
      <c r="K948" s="12"/>
      <c r="L948" s="12">
        <f>VartojimasGamyba!H944</f>
        <v>0.61299999999999999</v>
      </c>
      <c r="M948" s="19">
        <f t="shared" si="136"/>
        <v>0</v>
      </c>
      <c r="N948" s="7">
        <f t="shared" si="137"/>
        <v>0</v>
      </c>
      <c r="O948" s="7">
        <f t="shared" si="138"/>
        <v>0</v>
      </c>
      <c r="R948" s="7"/>
      <c r="S948" s="47">
        <f t="shared" si="139"/>
        <v>0.59199999999999997</v>
      </c>
      <c r="T948" s="47">
        <f t="shared" si="140"/>
        <v>0.59199999999999997</v>
      </c>
      <c r="U948" s="47">
        <f t="shared" si="141"/>
        <v>212.75</v>
      </c>
      <c r="V948" s="47">
        <f t="shared" si="142"/>
        <v>100.88</v>
      </c>
      <c r="W948" s="11"/>
    </row>
    <row r="949" spans="1:23" x14ac:dyDescent="0.45">
      <c r="A949" t="s">
        <v>954</v>
      </c>
      <c r="B949">
        <v>150.6</v>
      </c>
      <c r="D949" s="1" t="str">
        <f>VartojimasGamyba!J945</f>
        <v>2023-10-10-07</v>
      </c>
      <c r="E949" s="7">
        <f>VartojimasGamyba!G945</f>
        <v>1.5680000000000001</v>
      </c>
      <c r="F949" s="11"/>
      <c r="G949" s="12">
        <f t="shared" si="144"/>
        <v>4.2675555555555542</v>
      </c>
      <c r="H949" s="12">
        <v>0</v>
      </c>
      <c r="I949" s="12">
        <v>0.44111111111111118</v>
      </c>
      <c r="J949" s="12">
        <v>0</v>
      </c>
      <c r="K949" s="12"/>
      <c r="L949" s="12">
        <f>VartojimasGamyba!H945</f>
        <v>1.171</v>
      </c>
      <c r="M949" s="19">
        <f t="shared" si="136"/>
        <v>0</v>
      </c>
      <c r="N949" s="7">
        <f t="shared" si="137"/>
        <v>0</v>
      </c>
      <c r="O949" s="7">
        <f t="shared" si="138"/>
        <v>0</v>
      </c>
      <c r="R949" s="7"/>
      <c r="S949" s="47">
        <f t="shared" si="139"/>
        <v>0</v>
      </c>
      <c r="T949" s="47">
        <f t="shared" si="140"/>
        <v>0</v>
      </c>
      <c r="U949" s="47">
        <f t="shared" si="141"/>
        <v>250.89</v>
      </c>
      <c r="V949" s="47">
        <f t="shared" si="142"/>
        <v>139.01999999999998</v>
      </c>
      <c r="W949" s="11"/>
    </row>
    <row r="950" spans="1:23" x14ac:dyDescent="0.45">
      <c r="A950" t="s">
        <v>955</v>
      </c>
      <c r="B950">
        <v>201.92</v>
      </c>
      <c r="D950" s="1" t="str">
        <f>VartojimasGamyba!J946</f>
        <v>2023-10-10-08</v>
      </c>
      <c r="E950" s="7">
        <f>VartojimasGamyba!G946</f>
        <v>0.93700000000000006</v>
      </c>
      <c r="F950" s="11"/>
      <c r="G950" s="12">
        <f t="shared" si="144"/>
        <v>4.2675555555555542</v>
      </c>
      <c r="H950" s="12">
        <v>0</v>
      </c>
      <c r="I950" s="12">
        <v>0</v>
      </c>
      <c r="J950" s="12">
        <v>0.57999999999999985</v>
      </c>
      <c r="K950" s="12"/>
      <c r="L950" s="12">
        <f>VartojimasGamyba!H946</f>
        <v>1.5169999999999999</v>
      </c>
      <c r="M950" s="19">
        <f t="shared" si="136"/>
        <v>0</v>
      </c>
      <c r="N950" s="7">
        <f t="shared" si="137"/>
        <v>-110.39719999999996</v>
      </c>
      <c r="O950" s="7">
        <f t="shared" si="138"/>
        <v>0</v>
      </c>
      <c r="R950" s="7"/>
      <c r="S950" s="47">
        <f t="shared" si="139"/>
        <v>0.57999999999999985</v>
      </c>
      <c r="T950" s="47">
        <f t="shared" si="140"/>
        <v>0.57999999999999985</v>
      </c>
      <c r="U950" s="47">
        <f t="shared" si="141"/>
        <v>302.20999999999998</v>
      </c>
      <c r="V950" s="47">
        <f t="shared" si="142"/>
        <v>190.33999999999997</v>
      </c>
      <c r="W950" s="11"/>
    </row>
    <row r="951" spans="1:23" x14ac:dyDescent="0.45">
      <c r="A951" t="s">
        <v>956</v>
      </c>
      <c r="B951">
        <v>198.63</v>
      </c>
      <c r="D951" s="1" t="str">
        <f>VartojimasGamyba!J947</f>
        <v>2023-10-10-09</v>
      </c>
      <c r="E951" s="7">
        <f>VartojimasGamyba!G947</f>
        <v>1.1879999999999999</v>
      </c>
      <c r="F951" s="11"/>
      <c r="G951" s="12">
        <f t="shared" si="144"/>
        <v>4.2675555555555542</v>
      </c>
      <c r="H951" s="12">
        <v>0</v>
      </c>
      <c r="I951" s="12">
        <v>0</v>
      </c>
      <c r="J951" s="12">
        <v>0.70700000000000007</v>
      </c>
      <c r="K951" s="12"/>
      <c r="L951" s="12">
        <f>VartojimasGamyba!H947</f>
        <v>1.895</v>
      </c>
      <c r="M951" s="19">
        <f t="shared" si="136"/>
        <v>0</v>
      </c>
      <c r="N951" s="7">
        <f t="shared" si="137"/>
        <v>-132.24435</v>
      </c>
      <c r="O951" s="7">
        <f t="shared" si="138"/>
        <v>0</v>
      </c>
      <c r="R951" s="7"/>
      <c r="S951" s="47">
        <f t="shared" si="139"/>
        <v>0.70700000000000007</v>
      </c>
      <c r="T951" s="47">
        <f t="shared" si="140"/>
        <v>0.70700000000000007</v>
      </c>
      <c r="U951" s="47">
        <f t="shared" si="141"/>
        <v>298.92</v>
      </c>
      <c r="V951" s="47">
        <f t="shared" si="142"/>
        <v>187.04999999999998</v>
      </c>
      <c r="W951" s="11"/>
    </row>
    <row r="952" spans="1:23" x14ac:dyDescent="0.45">
      <c r="A952" t="s">
        <v>957</v>
      </c>
      <c r="B952">
        <v>141.91999999999999</v>
      </c>
      <c r="D952" s="1" t="str">
        <f>VartojimasGamyba!J948</f>
        <v>2023-10-10-10</v>
      </c>
      <c r="E952" s="7">
        <f>VartojimasGamyba!G948</f>
        <v>0.311</v>
      </c>
      <c r="F952" s="11"/>
      <c r="G952" s="12">
        <f t="shared" si="144"/>
        <v>5.317555555555554</v>
      </c>
      <c r="H952" s="12">
        <v>1.05</v>
      </c>
      <c r="I952" s="12">
        <v>0</v>
      </c>
      <c r="J952" s="12">
        <v>0</v>
      </c>
      <c r="K952" s="12"/>
      <c r="L952" s="12">
        <f>VartojimasGamyba!H948</f>
        <v>1.361</v>
      </c>
      <c r="M952" s="19">
        <f t="shared" si="136"/>
        <v>0</v>
      </c>
      <c r="N952" s="7">
        <f t="shared" si="137"/>
        <v>0</v>
      </c>
      <c r="O952" s="7">
        <f t="shared" si="138"/>
        <v>0</v>
      </c>
      <c r="R952" s="7"/>
      <c r="S952" s="47">
        <f t="shared" si="139"/>
        <v>1.05</v>
      </c>
      <c r="T952" s="47">
        <f t="shared" si="140"/>
        <v>1.05</v>
      </c>
      <c r="U952" s="47">
        <f t="shared" si="141"/>
        <v>242.20999999999998</v>
      </c>
      <c r="V952" s="47">
        <f t="shared" si="142"/>
        <v>130.33999999999997</v>
      </c>
      <c r="W952" s="11"/>
    </row>
    <row r="953" spans="1:23" x14ac:dyDescent="0.45">
      <c r="A953" t="s">
        <v>958</v>
      </c>
      <c r="B953">
        <v>117.08</v>
      </c>
      <c r="D953" s="1" t="str">
        <f>VartojimasGamyba!J949</f>
        <v>2023-10-10-11</v>
      </c>
      <c r="E953" s="7">
        <f>VartojimasGamyba!G949</f>
        <v>0.185</v>
      </c>
      <c r="F953" s="11"/>
      <c r="G953" s="12">
        <f t="shared" si="144"/>
        <v>5.3575555555555541</v>
      </c>
      <c r="H953" s="12">
        <v>4.0000000000000008E-2</v>
      </c>
      <c r="I953" s="12">
        <v>0</v>
      </c>
      <c r="J953" s="12">
        <v>0</v>
      </c>
      <c r="K953" s="12"/>
      <c r="L953" s="12">
        <f>VartojimasGamyba!H949</f>
        <v>0.22500000000000001</v>
      </c>
      <c r="M953" s="19">
        <f t="shared" si="136"/>
        <v>0</v>
      </c>
      <c r="N953" s="7">
        <f t="shared" si="137"/>
        <v>0</v>
      </c>
      <c r="O953" s="7">
        <f t="shared" si="138"/>
        <v>0</v>
      </c>
      <c r="R953" s="7"/>
      <c r="S953" s="47">
        <f t="shared" si="139"/>
        <v>4.0000000000000008E-2</v>
      </c>
      <c r="T953" s="47">
        <f t="shared" si="140"/>
        <v>4.0000000000000008E-2</v>
      </c>
      <c r="U953" s="47">
        <f t="shared" si="141"/>
        <v>217.37</v>
      </c>
      <c r="V953" s="47">
        <f t="shared" si="142"/>
        <v>105.5</v>
      </c>
      <c r="W953" s="11"/>
    </row>
    <row r="954" spans="1:23" x14ac:dyDescent="0.45">
      <c r="A954" t="s">
        <v>959</v>
      </c>
      <c r="B954">
        <v>108.36</v>
      </c>
      <c r="D954" s="1" t="str">
        <f>VartojimasGamyba!J950</f>
        <v>2023-10-10-12</v>
      </c>
      <c r="E954" s="7">
        <f>VartojimasGamyba!G950</f>
        <v>0.51200000000000001</v>
      </c>
      <c r="F954" s="11"/>
      <c r="G954" s="12">
        <f t="shared" si="144"/>
        <v>4.9664444444444431</v>
      </c>
      <c r="H954" s="12">
        <v>0</v>
      </c>
      <c r="I954" s="12">
        <v>0.39111111111111102</v>
      </c>
      <c r="J954" s="12">
        <v>0</v>
      </c>
      <c r="K954" s="12"/>
      <c r="L954" s="12">
        <f>VartojimasGamyba!H950</f>
        <v>0.16</v>
      </c>
      <c r="M954" s="19">
        <f t="shared" si="136"/>
        <v>0</v>
      </c>
      <c r="N954" s="7">
        <f t="shared" si="137"/>
        <v>0</v>
      </c>
      <c r="O954" s="7">
        <f t="shared" si="138"/>
        <v>0</v>
      </c>
      <c r="R954" s="7"/>
      <c r="S954" s="47">
        <f t="shared" si="139"/>
        <v>0</v>
      </c>
      <c r="T954" s="47">
        <f t="shared" si="140"/>
        <v>0</v>
      </c>
      <c r="U954" s="47">
        <f t="shared" si="141"/>
        <v>208.65</v>
      </c>
      <c r="V954" s="47">
        <f t="shared" si="142"/>
        <v>96.78</v>
      </c>
      <c r="W954" s="11"/>
    </row>
    <row r="955" spans="1:23" x14ac:dyDescent="0.45">
      <c r="A955" t="s">
        <v>960</v>
      </c>
      <c r="B955">
        <v>100.33</v>
      </c>
      <c r="D955" s="1" t="str">
        <f>VartojimasGamyba!J951</f>
        <v>2023-10-10-13</v>
      </c>
      <c r="E955" s="7">
        <f>VartojimasGamyba!G951</f>
        <v>0.29599999999999999</v>
      </c>
      <c r="F955" s="11"/>
      <c r="G955" s="12">
        <f t="shared" si="144"/>
        <v>4.6964444444444435</v>
      </c>
      <c r="H955" s="12">
        <v>0</v>
      </c>
      <c r="I955" s="12">
        <v>0.26999999999999996</v>
      </c>
      <c r="J955" s="12">
        <v>0</v>
      </c>
      <c r="K955" s="12"/>
      <c r="L955" s="12">
        <f>VartojimasGamyba!H951</f>
        <v>5.2999999999999999E-2</v>
      </c>
      <c r="M955" s="19">
        <f t="shared" si="136"/>
        <v>0</v>
      </c>
      <c r="N955" s="7">
        <f t="shared" si="137"/>
        <v>0</v>
      </c>
      <c r="O955" s="7">
        <f t="shared" si="138"/>
        <v>0</v>
      </c>
      <c r="R955" s="7"/>
      <c r="S955" s="47">
        <f t="shared" si="139"/>
        <v>0</v>
      </c>
      <c r="T955" s="47">
        <f t="shared" si="140"/>
        <v>0</v>
      </c>
      <c r="U955" s="47">
        <f t="shared" si="141"/>
        <v>200.62</v>
      </c>
      <c r="V955" s="47">
        <f t="shared" si="142"/>
        <v>88.75</v>
      </c>
      <c r="W955" s="11"/>
    </row>
    <row r="956" spans="1:23" x14ac:dyDescent="0.45">
      <c r="A956" t="s">
        <v>961</v>
      </c>
      <c r="B956">
        <v>96.36</v>
      </c>
      <c r="D956" s="1" t="str">
        <f>VartojimasGamyba!J952</f>
        <v>2023-10-10-14</v>
      </c>
      <c r="E956" s="7">
        <f>VartojimasGamyba!G952</f>
        <v>0.29899999999999999</v>
      </c>
      <c r="F956" s="11"/>
      <c r="G956" s="12">
        <f t="shared" si="144"/>
        <v>4.4131111111111103</v>
      </c>
      <c r="H956" s="12">
        <v>0</v>
      </c>
      <c r="I956" s="12">
        <v>0.28333333333333333</v>
      </c>
      <c r="J956" s="12">
        <v>0</v>
      </c>
      <c r="K956" s="12"/>
      <c r="L956" s="12">
        <f>VartojimasGamyba!H952</f>
        <v>4.3999999999999997E-2</v>
      </c>
      <c r="M956" s="19">
        <f t="shared" si="136"/>
        <v>0</v>
      </c>
      <c r="N956" s="7">
        <f t="shared" si="137"/>
        <v>0</v>
      </c>
      <c r="O956" s="7">
        <f t="shared" si="138"/>
        <v>0</v>
      </c>
      <c r="R956" s="7"/>
      <c r="S956" s="47">
        <f t="shared" si="139"/>
        <v>0</v>
      </c>
      <c r="T956" s="47">
        <f t="shared" si="140"/>
        <v>0</v>
      </c>
      <c r="U956" s="47">
        <f t="shared" si="141"/>
        <v>196.65</v>
      </c>
      <c r="V956" s="47">
        <f t="shared" si="142"/>
        <v>84.78</v>
      </c>
      <c r="W956" s="11"/>
    </row>
    <row r="957" spans="1:23" x14ac:dyDescent="0.45">
      <c r="A957" t="s">
        <v>962</v>
      </c>
      <c r="B957">
        <v>102.3</v>
      </c>
      <c r="D957" s="1" t="str">
        <f>VartojimasGamyba!J953</f>
        <v>2023-10-10-15</v>
      </c>
      <c r="E957" s="7">
        <f>VartojimasGamyba!G953</f>
        <v>0.33500000000000002</v>
      </c>
      <c r="F957" s="11"/>
      <c r="G957" s="12">
        <f t="shared" si="144"/>
        <v>4.049777777777777</v>
      </c>
      <c r="H957" s="12">
        <v>0</v>
      </c>
      <c r="I957" s="12">
        <v>0.36333333333333334</v>
      </c>
      <c r="J957" s="12">
        <v>0</v>
      </c>
      <c r="K957" s="12"/>
      <c r="L957" s="12">
        <f>VartojimasGamyba!H953</f>
        <v>8.0000000000000002E-3</v>
      </c>
      <c r="M957" s="19">
        <f t="shared" si="136"/>
        <v>0</v>
      </c>
      <c r="N957" s="7">
        <f t="shared" si="137"/>
        <v>0</v>
      </c>
      <c r="O957" s="7">
        <f t="shared" si="138"/>
        <v>0</v>
      </c>
      <c r="R957" s="7"/>
      <c r="S957" s="47">
        <f t="shared" si="139"/>
        <v>0</v>
      </c>
      <c r="T957" s="47">
        <f t="shared" si="140"/>
        <v>0</v>
      </c>
      <c r="U957" s="47">
        <f t="shared" si="141"/>
        <v>202.59</v>
      </c>
      <c r="V957" s="47">
        <f t="shared" si="142"/>
        <v>90.72</v>
      </c>
      <c r="W957" s="11"/>
    </row>
    <row r="958" spans="1:23" x14ac:dyDescent="0.45">
      <c r="A958" t="s">
        <v>963</v>
      </c>
      <c r="B958">
        <v>127.65</v>
      </c>
      <c r="D958" s="1" t="str">
        <f>VartojimasGamyba!J954</f>
        <v>2023-10-10-16</v>
      </c>
      <c r="E958" s="7">
        <f>VartojimasGamyba!G954</f>
        <v>0.186</v>
      </c>
      <c r="F958" s="11"/>
      <c r="G958" s="12">
        <f t="shared" si="144"/>
        <v>3.8431111111111105</v>
      </c>
      <c r="H958" s="12">
        <v>0</v>
      </c>
      <c r="I958" s="12">
        <v>0.20666666666666667</v>
      </c>
      <c r="J958" s="12">
        <v>0</v>
      </c>
      <c r="K958" s="12"/>
      <c r="L958" s="12">
        <f>VartojimasGamyba!H954</f>
        <v>0</v>
      </c>
      <c r="M958" s="19">
        <f t="shared" si="136"/>
        <v>0</v>
      </c>
      <c r="N958" s="7">
        <f t="shared" si="137"/>
        <v>0</v>
      </c>
      <c r="O958" s="7">
        <f t="shared" si="138"/>
        <v>0</v>
      </c>
      <c r="R958" s="7"/>
      <c r="S958" s="47">
        <f t="shared" si="139"/>
        <v>0</v>
      </c>
      <c r="T958" s="47">
        <f t="shared" si="140"/>
        <v>0</v>
      </c>
      <c r="U958" s="47">
        <f t="shared" si="141"/>
        <v>227.94</v>
      </c>
      <c r="V958" s="47">
        <f t="shared" si="142"/>
        <v>116.07000000000001</v>
      </c>
      <c r="W958" s="11"/>
    </row>
    <row r="959" spans="1:23" x14ac:dyDescent="0.45">
      <c r="A959" t="s">
        <v>964</v>
      </c>
      <c r="B959">
        <v>142.5</v>
      </c>
      <c r="D959" s="1" t="str">
        <f>VartojimasGamyba!J955</f>
        <v>2023-10-10-17</v>
      </c>
      <c r="E959" s="7">
        <f>VartojimasGamyba!G955</f>
        <v>0.17599999999999999</v>
      </c>
      <c r="F959" s="11"/>
      <c r="G959" s="12">
        <f t="shared" si="144"/>
        <v>3.647555555555555</v>
      </c>
      <c r="H959" s="12">
        <v>0</v>
      </c>
      <c r="I959" s="12">
        <v>0.19555555555555554</v>
      </c>
      <c r="J959" s="12">
        <v>0</v>
      </c>
      <c r="K959" s="12"/>
      <c r="L959" s="12">
        <f>VartojimasGamyba!H955</f>
        <v>0</v>
      </c>
      <c r="M959" s="19">
        <f t="shared" si="136"/>
        <v>0</v>
      </c>
      <c r="N959" s="7">
        <f t="shared" si="137"/>
        <v>0</v>
      </c>
      <c r="O959" s="7">
        <f t="shared" si="138"/>
        <v>0</v>
      </c>
      <c r="R959" s="7"/>
      <c r="S959" s="47">
        <f t="shared" si="139"/>
        <v>0</v>
      </c>
      <c r="T959" s="47">
        <f t="shared" si="140"/>
        <v>0</v>
      </c>
      <c r="U959" s="47">
        <f t="shared" si="141"/>
        <v>242.79000000000002</v>
      </c>
      <c r="V959" s="47">
        <f t="shared" si="142"/>
        <v>130.91999999999999</v>
      </c>
      <c r="W959" s="11"/>
    </row>
    <row r="960" spans="1:23" x14ac:dyDescent="0.45">
      <c r="A960" t="s">
        <v>965</v>
      </c>
      <c r="B960">
        <v>160.9</v>
      </c>
      <c r="D960" s="1" t="str">
        <f>VartojimasGamyba!J956</f>
        <v>2023-10-10-18</v>
      </c>
      <c r="E960" s="7">
        <f>VartojimasGamyba!G956</f>
        <v>0.308</v>
      </c>
      <c r="F960" s="11"/>
      <c r="G960" s="12">
        <f t="shared" si="144"/>
        <v>3.3053333333333326</v>
      </c>
      <c r="H960" s="12">
        <v>0</v>
      </c>
      <c r="I960" s="12">
        <v>0.34222222222222221</v>
      </c>
      <c r="J960" s="12">
        <v>0</v>
      </c>
      <c r="K960" s="12"/>
      <c r="L960" s="12">
        <f>VartojimasGamyba!H956</f>
        <v>0</v>
      </c>
      <c r="M960" s="19">
        <f t="shared" si="136"/>
        <v>0</v>
      </c>
      <c r="N960" s="7">
        <f t="shared" si="137"/>
        <v>0</v>
      </c>
      <c r="O960" s="7">
        <f t="shared" si="138"/>
        <v>0</v>
      </c>
      <c r="R960" s="7"/>
      <c r="S960" s="47">
        <f t="shared" si="139"/>
        <v>0</v>
      </c>
      <c r="T960" s="47">
        <f t="shared" si="140"/>
        <v>0</v>
      </c>
      <c r="U960" s="47">
        <f t="shared" si="141"/>
        <v>261.19</v>
      </c>
      <c r="V960" s="47">
        <f t="shared" si="142"/>
        <v>149.32</v>
      </c>
      <c r="W960" s="11"/>
    </row>
    <row r="961" spans="1:23" x14ac:dyDescent="0.45">
      <c r="A961" t="s">
        <v>966</v>
      </c>
      <c r="B961">
        <v>176.95</v>
      </c>
      <c r="D961" s="1" t="str">
        <f>VartojimasGamyba!J957</f>
        <v>2023-10-10-19</v>
      </c>
      <c r="E961" s="7">
        <f>VartojimasGamyba!G957</f>
        <v>0.44900000000000001</v>
      </c>
      <c r="F961" s="11"/>
      <c r="G961" s="12">
        <f t="shared" si="144"/>
        <v>2.8064444444444439</v>
      </c>
      <c r="H961" s="12">
        <v>0</v>
      </c>
      <c r="I961" s="12">
        <v>0.49888888888888883</v>
      </c>
      <c r="J961" s="12">
        <v>0</v>
      </c>
      <c r="K961" s="12"/>
      <c r="L961" s="12">
        <f>VartojimasGamyba!H957</f>
        <v>0</v>
      </c>
      <c r="M961" s="19">
        <f t="shared" si="136"/>
        <v>5.5511151231257827E-17</v>
      </c>
      <c r="N961" s="7">
        <f t="shared" si="137"/>
        <v>1.538991156735392E-14</v>
      </c>
      <c r="O961" s="7">
        <f t="shared" si="138"/>
        <v>1.538991156735392E-14</v>
      </c>
      <c r="R961" s="7"/>
      <c r="S961" s="47">
        <f t="shared" si="139"/>
        <v>5.5511151231257827E-17</v>
      </c>
      <c r="T961" s="47">
        <f t="shared" si="140"/>
        <v>0</v>
      </c>
      <c r="U961" s="47">
        <f t="shared" si="141"/>
        <v>277.24</v>
      </c>
      <c r="V961" s="47">
        <f t="shared" si="142"/>
        <v>165.36999999999998</v>
      </c>
      <c r="W961" s="11"/>
    </row>
    <row r="962" spans="1:23" x14ac:dyDescent="0.45">
      <c r="A962" t="s">
        <v>967</v>
      </c>
      <c r="B962">
        <v>184.89</v>
      </c>
      <c r="D962" s="1" t="str">
        <f>VartojimasGamyba!J958</f>
        <v>2023-10-10-20</v>
      </c>
      <c r="E962" s="7">
        <f>VartojimasGamyba!G958</f>
        <v>0.14399999999999999</v>
      </c>
      <c r="F962" s="11"/>
      <c r="G962" s="12">
        <f t="shared" si="144"/>
        <v>2.6464444444444437</v>
      </c>
      <c r="H962" s="12">
        <v>0</v>
      </c>
      <c r="I962" s="12">
        <v>0.16</v>
      </c>
      <c r="J962" s="12">
        <v>0</v>
      </c>
      <c r="K962" s="12"/>
      <c r="L962" s="12">
        <f>VartojimasGamyba!H958</f>
        <v>0</v>
      </c>
      <c r="M962" s="19">
        <f t="shared" si="136"/>
        <v>-2.7755575615628914E-17</v>
      </c>
      <c r="N962" s="7">
        <f t="shared" si="137"/>
        <v>-7.9153350540650537E-15</v>
      </c>
      <c r="O962" s="7">
        <f t="shared" si="138"/>
        <v>-7.9153350540650537E-15</v>
      </c>
      <c r="P962" s="7" t="s">
        <v>8873</v>
      </c>
      <c r="R962" s="7"/>
      <c r="S962" s="47">
        <f t="shared" si="139"/>
        <v>-2.7755575615628914E-17</v>
      </c>
      <c r="T962" s="47">
        <f t="shared" si="140"/>
        <v>0</v>
      </c>
      <c r="U962" s="47">
        <f t="shared" si="141"/>
        <v>285.18</v>
      </c>
      <c r="V962" s="47">
        <f t="shared" si="142"/>
        <v>173.30999999999997</v>
      </c>
      <c r="W962" s="11"/>
    </row>
    <row r="963" spans="1:23" x14ac:dyDescent="0.45">
      <c r="A963" t="s">
        <v>968</v>
      </c>
      <c r="B963">
        <v>169.28</v>
      </c>
      <c r="D963" s="1" t="str">
        <f>VartojimasGamyba!J959</f>
        <v>2023-10-10-21</v>
      </c>
      <c r="E963" s="7">
        <f>VartojimasGamyba!G959</f>
        <v>0.185</v>
      </c>
      <c r="F963" s="11"/>
      <c r="G963" s="12">
        <f t="shared" si="144"/>
        <v>2.440888888888888</v>
      </c>
      <c r="H963" s="12">
        <v>0</v>
      </c>
      <c r="I963" s="12">
        <v>0.20555555555555557</v>
      </c>
      <c r="J963" s="12">
        <v>0</v>
      </c>
      <c r="K963" s="12"/>
      <c r="L963" s="12">
        <f>VartojimasGamyba!H959</f>
        <v>0</v>
      </c>
      <c r="M963" s="19">
        <f t="shared" si="136"/>
        <v>-2.7755575615628914E-17</v>
      </c>
      <c r="N963" s="7">
        <f t="shared" si="137"/>
        <v>-7.482070518705086E-15</v>
      </c>
      <c r="O963" s="7">
        <f t="shared" si="138"/>
        <v>-7.482070518705086E-15</v>
      </c>
      <c r="P963" s="7">
        <f>SUM(N942:N965)</f>
        <v>242.20301000000038</v>
      </c>
      <c r="R963" s="7"/>
      <c r="S963" s="47">
        <f t="shared" si="139"/>
        <v>-2.7755575615628914E-17</v>
      </c>
      <c r="T963" s="47">
        <f t="shared" si="140"/>
        <v>0</v>
      </c>
      <c r="U963" s="47">
        <f t="shared" si="141"/>
        <v>269.57</v>
      </c>
      <c r="V963" s="47">
        <f t="shared" si="142"/>
        <v>157.69999999999999</v>
      </c>
      <c r="W963" s="11"/>
    </row>
    <row r="964" spans="1:23" x14ac:dyDescent="0.45">
      <c r="A964" t="s">
        <v>969</v>
      </c>
      <c r="B964">
        <v>70.069999999999993</v>
      </c>
      <c r="D964" s="1" t="str">
        <f>VartojimasGamyba!J960</f>
        <v>2023-10-10-22</v>
      </c>
      <c r="E964" s="7">
        <f>VartojimasGamyba!G960</f>
        <v>0.158</v>
      </c>
      <c r="F964" s="11"/>
      <c r="G964" s="12">
        <f t="shared" si="144"/>
        <v>5.1288888888888895</v>
      </c>
      <c r="H964" s="12">
        <v>2.6880000000000015</v>
      </c>
      <c r="I964" s="12">
        <v>0</v>
      </c>
      <c r="J964" s="12">
        <v>0</v>
      </c>
      <c r="K964" s="12"/>
      <c r="L964" s="12">
        <f>VartojimasGamyba!H960</f>
        <v>0</v>
      </c>
      <c r="M964" s="19">
        <f t="shared" si="136"/>
        <v>2.8460000000000014</v>
      </c>
      <c r="N964" s="7">
        <f t="shared" si="137"/>
        <v>484.84456000000029</v>
      </c>
      <c r="O964" s="7">
        <f t="shared" si="138"/>
        <v>484.84456000000029</v>
      </c>
      <c r="P964" s="7" t="s">
        <v>8872</v>
      </c>
      <c r="R964" s="7"/>
      <c r="S964" s="47">
        <f t="shared" si="139"/>
        <v>2.8460000000000014</v>
      </c>
      <c r="T964" s="47">
        <f t="shared" si="140"/>
        <v>0</v>
      </c>
      <c r="U964" s="47">
        <f t="shared" si="141"/>
        <v>170.36</v>
      </c>
      <c r="V964" s="47">
        <f t="shared" si="142"/>
        <v>58.489999999999995</v>
      </c>
      <c r="W964" s="11"/>
    </row>
    <row r="965" spans="1:23" x14ac:dyDescent="0.45">
      <c r="A965" t="s">
        <v>970</v>
      </c>
      <c r="B965">
        <v>98.83</v>
      </c>
      <c r="D965" s="1" t="str">
        <f>VartojimasGamyba!J961</f>
        <v>2023-10-10-23</v>
      </c>
      <c r="E965" s="7">
        <f>VartojimasGamyba!G961</f>
        <v>0.11600000000000001</v>
      </c>
      <c r="F965" s="11"/>
      <c r="G965" s="12">
        <f t="shared" si="144"/>
        <v>5.0000000000000009</v>
      </c>
      <c r="H965" s="12">
        <v>0</v>
      </c>
      <c r="I965" s="12">
        <v>0.12888888888888891</v>
      </c>
      <c r="J965" s="12">
        <v>0</v>
      </c>
      <c r="K965" s="12"/>
      <c r="L965" s="12">
        <f>VartojimasGamyba!H961</f>
        <v>0</v>
      </c>
      <c r="M965" s="19">
        <f t="shared" si="136"/>
        <v>-1.3877787807814457E-17</v>
      </c>
      <c r="N965" s="7">
        <f t="shared" si="137"/>
        <v>-2.7633451082920147E-15</v>
      </c>
      <c r="O965" s="7">
        <f t="shared" si="138"/>
        <v>-2.7633451082920147E-15</v>
      </c>
      <c r="P965" s="7">
        <f>SUM(O942:O965)</f>
        <v>484.84456000000029</v>
      </c>
      <c r="Q965" s="7">
        <f>SUMPRODUCT(B942:B965,E942:E965)+SUM(E942:E965)*$Z$21-SUMPRODUCT(B942:B965,L942:L965)+SUM(L942:L965)*ABS($Z$20)</f>
        <v>944.1159899999999</v>
      </c>
      <c r="R965" s="7"/>
      <c r="S965" s="47">
        <f t="shared" si="139"/>
        <v>-1.3877787807814457E-17</v>
      </c>
      <c r="T965" s="47">
        <f t="shared" si="140"/>
        <v>0</v>
      </c>
      <c r="U965" s="47">
        <f t="shared" si="141"/>
        <v>199.12</v>
      </c>
      <c r="V965" s="47">
        <f t="shared" si="142"/>
        <v>87.25</v>
      </c>
      <c r="W965" s="11">
        <f>IF(P965&lt;&gt;Q965,1,0)</f>
        <v>1</v>
      </c>
    </row>
    <row r="966" spans="1:23" x14ac:dyDescent="0.45">
      <c r="A966" t="s">
        <v>971</v>
      </c>
      <c r="B966">
        <v>25.03</v>
      </c>
      <c r="D966" s="9" t="str">
        <f>VartojimasGamyba!J962</f>
        <v>2023-10-11-00</v>
      </c>
      <c r="E966" s="8">
        <f>VartojimasGamyba!G962</f>
        <v>0.13400000000000001</v>
      </c>
      <c r="F966" s="11"/>
      <c r="G966" s="7">
        <f>G965+H966-I966</f>
        <v>5.0000000000000009</v>
      </c>
      <c r="H966" s="7">
        <v>0</v>
      </c>
      <c r="I966" s="7">
        <v>0</v>
      </c>
      <c r="J966" s="7">
        <v>0</v>
      </c>
      <c r="L966" s="7">
        <f>VartojimasGamyba!H962</f>
        <v>0</v>
      </c>
      <c r="M966" s="15">
        <f t="shared" si="136"/>
        <v>0.13400000000000001</v>
      </c>
      <c r="N966" s="7">
        <f t="shared" si="137"/>
        <v>16.79288</v>
      </c>
      <c r="O966" s="7">
        <f t="shared" si="138"/>
        <v>16.79288</v>
      </c>
      <c r="R966" s="20" t="s">
        <v>8783</v>
      </c>
      <c r="S966" s="47">
        <f t="shared" si="139"/>
        <v>0.13400000000000001</v>
      </c>
      <c r="T966" s="47">
        <f t="shared" si="140"/>
        <v>0</v>
      </c>
      <c r="U966" s="47">
        <f t="shared" si="141"/>
        <v>125.32000000000001</v>
      </c>
      <c r="V966" s="47">
        <f t="shared" si="142"/>
        <v>13.450000000000001</v>
      </c>
      <c r="W966" s="11"/>
    </row>
    <row r="967" spans="1:23" x14ac:dyDescent="0.45">
      <c r="A967" t="s">
        <v>972</v>
      </c>
      <c r="B967">
        <v>88.58</v>
      </c>
      <c r="D967" s="9" t="str">
        <f>VartojimasGamyba!J963</f>
        <v>2023-10-11-01</v>
      </c>
      <c r="E967" s="8">
        <f>VartojimasGamyba!G963</f>
        <v>0.17899999999999999</v>
      </c>
      <c r="F967" s="11"/>
      <c r="G967" s="7">
        <f t="shared" ref="G967:G989" si="145">G966+H967-I967</f>
        <v>4.801111111111112</v>
      </c>
      <c r="H967" s="7">
        <v>0</v>
      </c>
      <c r="I967" s="7">
        <v>0.19888888888888889</v>
      </c>
      <c r="J967" s="7">
        <v>0</v>
      </c>
      <c r="L967" s="7">
        <f>VartojimasGamyba!H963</f>
        <v>0</v>
      </c>
      <c r="M967" s="15">
        <f t="shared" ref="M967:M1030" si="146">E967+H967-I967*$J$2+J967-L967</f>
        <v>-2.7755575615628914E-17</v>
      </c>
      <c r="N967" s="7">
        <f t="shared" ref="N967:N1030" si="147">M967*U967-J967*V967</f>
        <v>-5.242195566523833E-15</v>
      </c>
      <c r="O967" s="7">
        <f t="shared" ref="O967:O1030" si="148">(M967)*(B967+$Z$21)</f>
        <v>-5.242195566523833E-15</v>
      </c>
      <c r="R967" s="7"/>
      <c r="S967" s="47">
        <f t="shared" ref="S967:S1030" si="149">M967+IF((L967-E967)&gt;0,(L967-E967),0)</f>
        <v>-2.7755575615628914E-17</v>
      </c>
      <c r="T967" s="47">
        <f t="shared" ref="T967:T1030" si="150">IF(L967-E967&lt;0,0,L967-E967)</f>
        <v>0</v>
      </c>
      <c r="U967" s="47">
        <f t="shared" ref="U967:U1030" si="151">B967+$Z$21</f>
        <v>188.87</v>
      </c>
      <c r="V967" s="47">
        <f t="shared" ref="V967:V1030" si="152">B967+$Z$20</f>
        <v>77</v>
      </c>
      <c r="W967" s="11"/>
    </row>
    <row r="968" spans="1:23" x14ac:dyDescent="0.45">
      <c r="A968" t="s">
        <v>973</v>
      </c>
      <c r="B968">
        <v>46.87</v>
      </c>
      <c r="D968" s="9" t="str">
        <f>VartojimasGamyba!J964</f>
        <v>2023-10-11-02</v>
      </c>
      <c r="E968" s="8">
        <f>VartojimasGamyba!G964</f>
        <v>0.17599999999999999</v>
      </c>
      <c r="F968" s="11"/>
      <c r="G968" s="7">
        <f t="shared" si="145"/>
        <v>4.6055555555555561</v>
      </c>
      <c r="H968" s="7">
        <v>0</v>
      </c>
      <c r="I968" s="7">
        <v>0.19555555555555557</v>
      </c>
      <c r="J968" s="7">
        <v>0</v>
      </c>
      <c r="L968" s="7">
        <f>VartojimasGamyba!H964</f>
        <v>0</v>
      </c>
      <c r="M968" s="15">
        <f t="shared" si="146"/>
        <v>-2.7755575615628914E-17</v>
      </c>
      <c r="N968" s="7">
        <f t="shared" si="147"/>
        <v>-4.0845105075959508E-15</v>
      </c>
      <c r="O968" s="7">
        <f t="shared" si="148"/>
        <v>-4.0845105075959508E-15</v>
      </c>
      <c r="R968" s="7"/>
      <c r="S968" s="47">
        <f t="shared" si="149"/>
        <v>-2.7755575615628914E-17</v>
      </c>
      <c r="T968" s="47">
        <f t="shared" si="150"/>
        <v>0</v>
      </c>
      <c r="U968" s="47">
        <f t="shared" si="151"/>
        <v>147.16</v>
      </c>
      <c r="V968" s="47">
        <f t="shared" si="152"/>
        <v>35.29</v>
      </c>
      <c r="W968" s="11"/>
    </row>
    <row r="969" spans="1:23" x14ac:dyDescent="0.45">
      <c r="A969" t="s">
        <v>974</v>
      </c>
      <c r="B969">
        <v>34.04</v>
      </c>
      <c r="D969" s="9" t="str">
        <f>VartojimasGamyba!J965</f>
        <v>2023-10-11-03</v>
      </c>
      <c r="E969" s="8">
        <f>VartojimasGamyba!G965</f>
        <v>0.29499999999999998</v>
      </c>
      <c r="F969" s="11"/>
      <c r="G969" s="7">
        <f t="shared" si="145"/>
        <v>4.2777777777777786</v>
      </c>
      <c r="H969" s="7">
        <v>0</v>
      </c>
      <c r="I969" s="7">
        <v>0.32777777777777778</v>
      </c>
      <c r="J969" s="7">
        <v>0</v>
      </c>
      <c r="L969" s="7">
        <f>VartojimasGamyba!H965</f>
        <v>0</v>
      </c>
      <c r="M969" s="15">
        <f t="shared" si="146"/>
        <v>0</v>
      </c>
      <c r="N969" s="7">
        <f t="shared" si="147"/>
        <v>0</v>
      </c>
      <c r="O969" s="7">
        <f t="shared" si="148"/>
        <v>0</v>
      </c>
      <c r="R969" s="7"/>
      <c r="S969" s="47">
        <f t="shared" si="149"/>
        <v>0</v>
      </c>
      <c r="T969" s="47">
        <f t="shared" si="150"/>
        <v>0</v>
      </c>
      <c r="U969" s="47">
        <f t="shared" si="151"/>
        <v>134.33000000000001</v>
      </c>
      <c r="V969" s="47">
        <f t="shared" si="152"/>
        <v>22.46</v>
      </c>
      <c r="W969" s="11"/>
    </row>
    <row r="970" spans="1:23" x14ac:dyDescent="0.45">
      <c r="A970" t="s">
        <v>975</v>
      </c>
      <c r="B970">
        <v>33.799999999999997</v>
      </c>
      <c r="D970" s="9" t="str">
        <f>VartojimasGamyba!J966</f>
        <v>2023-10-11-04</v>
      </c>
      <c r="E970" s="8">
        <f>VartojimasGamyba!G966</f>
        <v>0.111</v>
      </c>
      <c r="F970" s="11"/>
      <c r="G970" s="7">
        <f t="shared" si="145"/>
        <v>4.1544444444444455</v>
      </c>
      <c r="H970" s="7">
        <v>0</v>
      </c>
      <c r="I970" s="7">
        <v>0.12333333333333332</v>
      </c>
      <c r="J970" s="7">
        <v>0</v>
      </c>
      <c r="L970" s="7">
        <f>VartojimasGamyba!H966</f>
        <v>0</v>
      </c>
      <c r="M970" s="15">
        <f t="shared" si="146"/>
        <v>1.3877787807814457E-17</v>
      </c>
      <c r="N970" s="7">
        <f t="shared" si="147"/>
        <v>1.8608725671498406E-15</v>
      </c>
      <c r="O970" s="7">
        <f t="shared" si="148"/>
        <v>1.8608725671498406E-15</v>
      </c>
      <c r="R970" s="7"/>
      <c r="S970" s="47">
        <f t="shared" si="149"/>
        <v>1.3877787807814457E-17</v>
      </c>
      <c r="T970" s="47">
        <f t="shared" si="150"/>
        <v>0</v>
      </c>
      <c r="U970" s="47">
        <f t="shared" si="151"/>
        <v>134.09</v>
      </c>
      <c r="V970" s="47">
        <f t="shared" si="152"/>
        <v>22.22</v>
      </c>
      <c r="W970" s="11"/>
    </row>
    <row r="971" spans="1:23" x14ac:dyDescent="0.45">
      <c r="A971" t="s">
        <v>976</v>
      </c>
      <c r="B971">
        <v>53.15</v>
      </c>
      <c r="D971" s="9" t="str">
        <f>VartojimasGamyba!J967</f>
        <v>2023-10-11-05</v>
      </c>
      <c r="E971" s="8">
        <f>VartojimasGamyba!G967</f>
        <v>0.125</v>
      </c>
      <c r="F971" s="11"/>
      <c r="G971" s="7">
        <f t="shared" si="145"/>
        <v>4.0166666666666675</v>
      </c>
      <c r="H971" s="7">
        <v>0</v>
      </c>
      <c r="I971" s="7">
        <v>0.13777777777777775</v>
      </c>
      <c r="J971" s="7">
        <v>0</v>
      </c>
      <c r="L971" s="7">
        <f>VartojimasGamyba!H967</f>
        <v>1E-3</v>
      </c>
      <c r="M971" s="15">
        <f t="shared" si="146"/>
        <v>2.8622937353617317E-17</v>
      </c>
      <c r="N971" s="7">
        <f t="shared" si="147"/>
        <v>4.3919035075390407E-15</v>
      </c>
      <c r="O971" s="7">
        <f t="shared" si="148"/>
        <v>4.3919035075390407E-15</v>
      </c>
      <c r="R971" s="7"/>
      <c r="S971" s="47">
        <f t="shared" si="149"/>
        <v>2.8622937353617317E-17</v>
      </c>
      <c r="T971" s="47">
        <f t="shared" si="150"/>
        <v>0</v>
      </c>
      <c r="U971" s="47">
        <f t="shared" si="151"/>
        <v>153.44</v>
      </c>
      <c r="V971" s="47">
        <f t="shared" si="152"/>
        <v>41.57</v>
      </c>
      <c r="W971" s="11"/>
    </row>
    <row r="972" spans="1:23" x14ac:dyDescent="0.45">
      <c r="A972" t="s">
        <v>977</v>
      </c>
      <c r="B972">
        <v>62.71</v>
      </c>
      <c r="D972" s="9" t="str">
        <f>VartojimasGamyba!J968</f>
        <v>2023-10-11-06</v>
      </c>
      <c r="E972" s="8">
        <f>VartojimasGamyba!G968</f>
        <v>4.3999999999999997E-2</v>
      </c>
      <c r="F972" s="11"/>
      <c r="G972" s="7">
        <f t="shared" si="145"/>
        <v>4.0226666666666677</v>
      </c>
      <c r="H972" s="7">
        <v>6.0000000000000053E-3</v>
      </c>
      <c r="I972" s="7">
        <v>0</v>
      </c>
      <c r="J972" s="7">
        <v>0</v>
      </c>
      <c r="L972" s="7">
        <f>VartojimasGamyba!H968</f>
        <v>0.05</v>
      </c>
      <c r="M972" s="15">
        <f t="shared" si="146"/>
        <v>0</v>
      </c>
      <c r="N972" s="7">
        <f t="shared" si="147"/>
        <v>0</v>
      </c>
      <c r="O972" s="7">
        <f t="shared" si="148"/>
        <v>0</v>
      </c>
      <c r="R972" s="7"/>
      <c r="S972" s="47">
        <f t="shared" si="149"/>
        <v>6.0000000000000053E-3</v>
      </c>
      <c r="T972" s="47">
        <f t="shared" si="150"/>
        <v>6.0000000000000053E-3</v>
      </c>
      <c r="U972" s="47">
        <f t="shared" si="151"/>
        <v>163</v>
      </c>
      <c r="V972" s="47">
        <f t="shared" si="152"/>
        <v>51.13</v>
      </c>
      <c r="W972" s="11"/>
    </row>
    <row r="973" spans="1:23" x14ac:dyDescent="0.45">
      <c r="A973" t="s">
        <v>978</v>
      </c>
      <c r="B973">
        <v>99.91</v>
      </c>
      <c r="D973" s="9" t="str">
        <f>VartojimasGamyba!J969</f>
        <v>2023-10-11-07</v>
      </c>
      <c r="E973" s="8">
        <f>VartojimasGamyba!G969</f>
        <v>5.5E-2</v>
      </c>
      <c r="F973" s="11"/>
      <c r="G973" s="7">
        <f t="shared" si="145"/>
        <v>4.0896666666666679</v>
      </c>
      <c r="H973" s="7">
        <v>6.7000000000000004E-2</v>
      </c>
      <c r="I973" s="7">
        <v>0</v>
      </c>
      <c r="J973" s="7">
        <v>0</v>
      </c>
      <c r="L973" s="7">
        <f>VartojimasGamyba!H969</f>
        <v>0.122</v>
      </c>
      <c r="M973" s="15">
        <f t="shared" si="146"/>
        <v>0</v>
      </c>
      <c r="N973" s="7">
        <f t="shared" si="147"/>
        <v>0</v>
      </c>
      <c r="O973" s="7">
        <f t="shared" si="148"/>
        <v>0</v>
      </c>
      <c r="R973" s="7"/>
      <c r="S973" s="47">
        <f t="shared" si="149"/>
        <v>6.7000000000000004E-2</v>
      </c>
      <c r="T973" s="47">
        <f t="shared" si="150"/>
        <v>6.7000000000000004E-2</v>
      </c>
      <c r="U973" s="47">
        <f t="shared" si="151"/>
        <v>200.2</v>
      </c>
      <c r="V973" s="47">
        <f t="shared" si="152"/>
        <v>88.33</v>
      </c>
      <c r="W973" s="11"/>
    </row>
    <row r="974" spans="1:23" x14ac:dyDescent="0.45">
      <c r="A974" t="s">
        <v>979</v>
      </c>
      <c r="B974">
        <v>109.69</v>
      </c>
      <c r="D974" s="9" t="str">
        <f>VartojimasGamyba!J970</f>
        <v>2023-10-11-08</v>
      </c>
      <c r="E974" s="8">
        <f>VartojimasGamyba!G970</f>
        <v>4.9000000000000002E-2</v>
      </c>
      <c r="F974" s="11"/>
      <c r="G974" s="7">
        <f t="shared" si="145"/>
        <v>4.2566666666666677</v>
      </c>
      <c r="H974" s="7">
        <v>0.16700000000000004</v>
      </c>
      <c r="I974" s="7">
        <v>0</v>
      </c>
      <c r="J974" s="7">
        <v>0</v>
      </c>
      <c r="L974" s="7">
        <f>VartojimasGamyba!H970</f>
        <v>0.216</v>
      </c>
      <c r="M974" s="15">
        <f t="shared" si="146"/>
        <v>0</v>
      </c>
      <c r="N974" s="7">
        <f t="shared" si="147"/>
        <v>0</v>
      </c>
      <c r="O974" s="7">
        <f t="shared" si="148"/>
        <v>0</v>
      </c>
      <c r="R974" s="7"/>
      <c r="S974" s="47">
        <f t="shared" si="149"/>
        <v>0.16699999999999998</v>
      </c>
      <c r="T974" s="47">
        <f t="shared" si="150"/>
        <v>0.16699999999999998</v>
      </c>
      <c r="U974" s="47">
        <f t="shared" si="151"/>
        <v>209.98000000000002</v>
      </c>
      <c r="V974" s="47">
        <f t="shared" si="152"/>
        <v>98.11</v>
      </c>
      <c r="W974" s="11"/>
    </row>
    <row r="975" spans="1:23" x14ac:dyDescent="0.45">
      <c r="A975" t="s">
        <v>980</v>
      </c>
      <c r="B975">
        <v>119.65</v>
      </c>
      <c r="D975" s="9" t="str">
        <f>VartojimasGamyba!J971</f>
        <v>2023-10-11-09</v>
      </c>
      <c r="E975" s="8">
        <f>VartojimasGamyba!G971</f>
        <v>1.2999999999999999E-2</v>
      </c>
      <c r="F975" s="11"/>
      <c r="G975" s="7">
        <f t="shared" si="145"/>
        <v>5.225666666666668</v>
      </c>
      <c r="H975" s="7">
        <v>0.96900000000000019</v>
      </c>
      <c r="I975" s="7">
        <v>0</v>
      </c>
      <c r="J975" s="7">
        <v>0</v>
      </c>
      <c r="L975" s="7">
        <f>VartojimasGamyba!H971</f>
        <v>0.98199999999999998</v>
      </c>
      <c r="M975" s="15">
        <f t="shared" si="146"/>
        <v>0</v>
      </c>
      <c r="N975" s="7">
        <f t="shared" si="147"/>
        <v>0</v>
      </c>
      <c r="O975" s="7">
        <f t="shared" si="148"/>
        <v>0</v>
      </c>
      <c r="R975" s="7"/>
      <c r="S975" s="47">
        <f t="shared" si="149"/>
        <v>0.96899999999999997</v>
      </c>
      <c r="T975" s="47">
        <f t="shared" si="150"/>
        <v>0.96899999999999997</v>
      </c>
      <c r="U975" s="47">
        <f t="shared" si="151"/>
        <v>219.94</v>
      </c>
      <c r="V975" s="47">
        <f t="shared" si="152"/>
        <v>108.07000000000001</v>
      </c>
      <c r="W975" s="11"/>
    </row>
    <row r="976" spans="1:23" x14ac:dyDescent="0.45">
      <c r="A976" t="s">
        <v>981</v>
      </c>
      <c r="B976">
        <v>99.7</v>
      </c>
      <c r="D976" s="9" t="str">
        <f>VartojimasGamyba!J972</f>
        <v>2023-10-11-10</v>
      </c>
      <c r="E976" s="8">
        <f>VartojimasGamyba!G972</f>
        <v>0</v>
      </c>
      <c r="F976" s="11"/>
      <c r="G976" s="7">
        <f t="shared" si="145"/>
        <v>6.1176666666666684</v>
      </c>
      <c r="H976" s="7">
        <v>0.89200000000000013</v>
      </c>
      <c r="I976" s="7">
        <v>0</v>
      </c>
      <c r="J976" s="7">
        <v>0</v>
      </c>
      <c r="L976" s="7">
        <f>VartojimasGamyba!H972</f>
        <v>0.89200000000000002</v>
      </c>
      <c r="M976" s="15">
        <f t="shared" si="146"/>
        <v>0</v>
      </c>
      <c r="N976" s="7">
        <f t="shared" si="147"/>
        <v>0</v>
      </c>
      <c r="O976" s="7">
        <f t="shared" si="148"/>
        <v>0</v>
      </c>
      <c r="R976" s="7"/>
      <c r="S976" s="47">
        <f t="shared" si="149"/>
        <v>0.89200000000000002</v>
      </c>
      <c r="T976" s="47">
        <f t="shared" si="150"/>
        <v>0.89200000000000002</v>
      </c>
      <c r="U976" s="47">
        <f t="shared" si="151"/>
        <v>199.99</v>
      </c>
      <c r="V976" s="47">
        <f t="shared" si="152"/>
        <v>88.12</v>
      </c>
      <c r="W976" s="11"/>
    </row>
    <row r="977" spans="1:23" x14ac:dyDescent="0.45">
      <c r="A977" t="s">
        <v>982</v>
      </c>
      <c r="B977">
        <v>54.83</v>
      </c>
      <c r="D977" s="9" t="str">
        <f>VartojimasGamyba!J973</f>
        <v>2023-10-11-11</v>
      </c>
      <c r="E977" s="8">
        <f>VartojimasGamyba!G973</f>
        <v>0</v>
      </c>
      <c r="F977" s="11"/>
      <c r="G977" s="7">
        <f t="shared" si="145"/>
        <v>7.2916666666666679</v>
      </c>
      <c r="H977" s="7">
        <v>1.1739999999999999</v>
      </c>
      <c r="I977" s="7">
        <v>0</v>
      </c>
      <c r="J977" s="7">
        <v>0</v>
      </c>
      <c r="L977" s="7">
        <f>VartojimasGamyba!H973</f>
        <v>1.1739999999999999</v>
      </c>
      <c r="M977" s="15">
        <f t="shared" si="146"/>
        <v>0</v>
      </c>
      <c r="N977" s="7">
        <f t="shared" si="147"/>
        <v>0</v>
      </c>
      <c r="O977" s="7">
        <f t="shared" si="148"/>
        <v>0</v>
      </c>
      <c r="R977" s="7"/>
      <c r="S977" s="47">
        <f t="shared" si="149"/>
        <v>1.1739999999999999</v>
      </c>
      <c r="T977" s="47">
        <f t="shared" si="150"/>
        <v>1.1739999999999999</v>
      </c>
      <c r="U977" s="47">
        <f t="shared" si="151"/>
        <v>155.12</v>
      </c>
      <c r="V977" s="47">
        <f t="shared" si="152"/>
        <v>43.25</v>
      </c>
      <c r="W977" s="11"/>
    </row>
    <row r="978" spans="1:23" x14ac:dyDescent="0.45">
      <c r="A978" t="s">
        <v>983</v>
      </c>
      <c r="B978">
        <v>48.19</v>
      </c>
      <c r="D978" s="9" t="str">
        <f>VartojimasGamyba!J974</f>
        <v>2023-10-11-12</v>
      </c>
      <c r="E978" s="8">
        <f>VartojimasGamyba!G974</f>
        <v>2.1000000000000001E-2</v>
      </c>
      <c r="F978" s="11"/>
      <c r="G978" s="7">
        <f t="shared" si="145"/>
        <v>7.5416666666666679</v>
      </c>
      <c r="H978" s="7">
        <v>0.25000000000000006</v>
      </c>
      <c r="I978" s="7">
        <v>0</v>
      </c>
      <c r="J978" s="7">
        <v>0</v>
      </c>
      <c r="L978" s="7">
        <f>VartojimasGamyba!H974</f>
        <v>0.27100000000000002</v>
      </c>
      <c r="M978" s="15">
        <f t="shared" si="146"/>
        <v>0</v>
      </c>
      <c r="N978" s="7">
        <f t="shared" si="147"/>
        <v>0</v>
      </c>
      <c r="O978" s="7">
        <f t="shared" si="148"/>
        <v>0</v>
      </c>
      <c r="R978" s="7"/>
      <c r="S978" s="47">
        <f t="shared" si="149"/>
        <v>0.25</v>
      </c>
      <c r="T978" s="47">
        <f t="shared" si="150"/>
        <v>0.25</v>
      </c>
      <c r="U978" s="47">
        <f t="shared" si="151"/>
        <v>148.48000000000002</v>
      </c>
      <c r="V978" s="47">
        <f t="shared" si="152"/>
        <v>36.61</v>
      </c>
      <c r="W978" s="11"/>
    </row>
    <row r="979" spans="1:23" x14ac:dyDescent="0.45">
      <c r="A979" t="s">
        <v>984</v>
      </c>
      <c r="B979">
        <v>47.42</v>
      </c>
      <c r="D979" s="9" t="str">
        <f>VartojimasGamyba!J975</f>
        <v>2023-10-11-13</v>
      </c>
      <c r="E979" s="8">
        <f>VartojimasGamyba!G975</f>
        <v>7.0000000000000001E-3</v>
      </c>
      <c r="F979" s="11"/>
      <c r="G979" s="7">
        <f t="shared" si="145"/>
        <v>7.8126666666666678</v>
      </c>
      <c r="H979" s="7">
        <v>0.27100000000000007</v>
      </c>
      <c r="I979" s="7">
        <v>0</v>
      </c>
      <c r="J979" s="7">
        <v>0</v>
      </c>
      <c r="L979" s="7">
        <f>VartojimasGamyba!H975</f>
        <v>0.27800000000000002</v>
      </c>
      <c r="M979" s="15">
        <f t="shared" si="146"/>
        <v>0</v>
      </c>
      <c r="N979" s="7">
        <f t="shared" si="147"/>
        <v>0</v>
      </c>
      <c r="O979" s="7">
        <f t="shared" si="148"/>
        <v>0</v>
      </c>
      <c r="R979" s="7"/>
      <c r="S979" s="47">
        <f t="shared" si="149"/>
        <v>0.27100000000000002</v>
      </c>
      <c r="T979" s="47">
        <f t="shared" si="150"/>
        <v>0.27100000000000002</v>
      </c>
      <c r="U979" s="47">
        <f t="shared" si="151"/>
        <v>147.71</v>
      </c>
      <c r="V979" s="47">
        <f t="shared" si="152"/>
        <v>35.840000000000003</v>
      </c>
      <c r="W979" s="11"/>
    </row>
    <row r="980" spans="1:23" x14ac:dyDescent="0.45">
      <c r="A980" t="s">
        <v>985</v>
      </c>
      <c r="B980">
        <v>42.16</v>
      </c>
      <c r="D980" s="9" t="str">
        <f>VartojimasGamyba!J976</f>
        <v>2023-10-11-14</v>
      </c>
      <c r="E980" s="8">
        <f>VartojimasGamyba!G976</f>
        <v>0.33600000000000002</v>
      </c>
      <c r="F980" s="11"/>
      <c r="G980" s="7">
        <f t="shared" si="145"/>
        <v>7.5048888888888898</v>
      </c>
      <c r="H980" s="7">
        <v>0</v>
      </c>
      <c r="I980" s="7">
        <v>0.30777777777777759</v>
      </c>
      <c r="J980" s="7">
        <v>0</v>
      </c>
      <c r="L980" s="7">
        <f>VartojimasGamyba!H976</f>
        <v>5.8999999999999997E-2</v>
      </c>
      <c r="M980" s="15">
        <f t="shared" si="146"/>
        <v>1.6653345369377348E-16</v>
      </c>
      <c r="N980" s="7">
        <f t="shared" si="147"/>
        <v>2.372269047867803E-14</v>
      </c>
      <c r="O980" s="7">
        <f t="shared" si="148"/>
        <v>2.372269047867803E-14</v>
      </c>
      <c r="R980" s="7"/>
      <c r="S980" s="47">
        <f t="shared" si="149"/>
        <v>1.6653345369377348E-16</v>
      </c>
      <c r="T980" s="47">
        <f t="shared" si="150"/>
        <v>0</v>
      </c>
      <c r="U980" s="47">
        <f t="shared" si="151"/>
        <v>142.44999999999999</v>
      </c>
      <c r="V980" s="47">
        <f t="shared" si="152"/>
        <v>30.58</v>
      </c>
      <c r="W980" s="11"/>
    </row>
    <row r="981" spans="1:23" x14ac:dyDescent="0.45">
      <c r="A981" t="s">
        <v>986</v>
      </c>
      <c r="B981">
        <v>47.09</v>
      </c>
      <c r="D981" s="9" t="str">
        <f>VartojimasGamyba!J977</f>
        <v>2023-10-11-15</v>
      </c>
      <c r="E981" s="8">
        <f>VartojimasGamyba!G977</f>
        <v>0.33500000000000002</v>
      </c>
      <c r="F981" s="11"/>
      <c r="G981" s="7">
        <f t="shared" si="145"/>
        <v>7.1326666666666672</v>
      </c>
      <c r="H981" s="7">
        <v>0</v>
      </c>
      <c r="I981" s="7">
        <v>0.37222222222222223</v>
      </c>
      <c r="J981" s="7">
        <v>0</v>
      </c>
      <c r="L981" s="7">
        <f>VartojimasGamyba!H977</f>
        <v>0</v>
      </c>
      <c r="M981" s="15">
        <f t="shared" si="146"/>
        <v>0</v>
      </c>
      <c r="N981" s="7">
        <f t="shared" si="147"/>
        <v>0</v>
      </c>
      <c r="O981" s="7">
        <f t="shared" si="148"/>
        <v>0</v>
      </c>
      <c r="R981" s="7"/>
      <c r="S981" s="47">
        <f t="shared" si="149"/>
        <v>0</v>
      </c>
      <c r="T981" s="47">
        <f t="shared" si="150"/>
        <v>0</v>
      </c>
      <c r="U981" s="47">
        <f t="shared" si="151"/>
        <v>147.38</v>
      </c>
      <c r="V981" s="47">
        <f t="shared" si="152"/>
        <v>35.510000000000005</v>
      </c>
      <c r="W981" s="11"/>
    </row>
    <row r="982" spans="1:23" x14ac:dyDescent="0.45">
      <c r="A982" t="s">
        <v>987</v>
      </c>
      <c r="B982">
        <v>48.23</v>
      </c>
      <c r="D982" s="9" t="str">
        <f>VartojimasGamyba!J978</f>
        <v>2023-10-11-16</v>
      </c>
      <c r="E982" s="8">
        <f>VartojimasGamyba!G978</f>
        <v>0.40200000000000002</v>
      </c>
      <c r="F982" s="11"/>
      <c r="G982" s="7">
        <f t="shared" si="145"/>
        <v>6.6860000000000008</v>
      </c>
      <c r="H982" s="7">
        <v>0</v>
      </c>
      <c r="I982" s="7">
        <v>0.44666666666666671</v>
      </c>
      <c r="J982" s="7">
        <v>0</v>
      </c>
      <c r="L982" s="7">
        <f>VartojimasGamyba!H978</f>
        <v>0</v>
      </c>
      <c r="M982" s="15">
        <f t="shared" si="146"/>
        <v>0</v>
      </c>
      <c r="N982" s="7">
        <f t="shared" si="147"/>
        <v>0</v>
      </c>
      <c r="O982" s="7">
        <f t="shared" si="148"/>
        <v>0</v>
      </c>
      <c r="R982" s="7"/>
      <c r="S982" s="47">
        <f t="shared" si="149"/>
        <v>0</v>
      </c>
      <c r="T982" s="47">
        <f t="shared" si="150"/>
        <v>0</v>
      </c>
      <c r="U982" s="47">
        <f t="shared" si="151"/>
        <v>148.52000000000001</v>
      </c>
      <c r="V982" s="47">
        <f t="shared" si="152"/>
        <v>36.65</v>
      </c>
      <c r="W982" s="11"/>
    </row>
    <row r="983" spans="1:23" x14ac:dyDescent="0.45">
      <c r="A983" t="s">
        <v>988</v>
      </c>
      <c r="B983">
        <v>90.01</v>
      </c>
      <c r="D983" s="9" t="str">
        <f>VartojimasGamyba!J979</f>
        <v>2023-10-11-17</v>
      </c>
      <c r="E983" s="8">
        <f>VartojimasGamyba!G979</f>
        <v>0.28699999999999998</v>
      </c>
      <c r="F983" s="11"/>
      <c r="G983" s="7">
        <f t="shared" si="145"/>
        <v>6.3671111111111118</v>
      </c>
      <c r="H983" s="7">
        <v>0</v>
      </c>
      <c r="I983" s="7">
        <v>0.31888888888888889</v>
      </c>
      <c r="J983" s="7">
        <v>0</v>
      </c>
      <c r="L983" s="7">
        <f>VartojimasGamyba!H979</f>
        <v>0</v>
      </c>
      <c r="M983" s="15">
        <f t="shared" si="146"/>
        <v>-5.5511151231257827E-17</v>
      </c>
      <c r="N983" s="7">
        <f t="shared" si="147"/>
        <v>-1.0563772079308365E-14</v>
      </c>
      <c r="O983" s="7">
        <f t="shared" si="148"/>
        <v>-1.0563772079308365E-14</v>
      </c>
      <c r="R983" s="7"/>
      <c r="S983" s="47">
        <f t="shared" si="149"/>
        <v>-5.5511151231257827E-17</v>
      </c>
      <c r="T983" s="47">
        <f t="shared" si="150"/>
        <v>0</v>
      </c>
      <c r="U983" s="47">
        <f t="shared" si="151"/>
        <v>190.3</v>
      </c>
      <c r="V983" s="47">
        <f t="shared" si="152"/>
        <v>78.430000000000007</v>
      </c>
      <c r="W983" s="11"/>
    </row>
    <row r="984" spans="1:23" x14ac:dyDescent="0.45">
      <c r="A984" t="s">
        <v>989</v>
      </c>
      <c r="B984">
        <v>90.1</v>
      </c>
      <c r="D984" s="9" t="str">
        <f>VartojimasGamyba!J980</f>
        <v>2023-10-11-18</v>
      </c>
      <c r="E984" s="8">
        <f>VartojimasGamyba!G980</f>
        <v>0.28799999999999998</v>
      </c>
      <c r="F984" s="11"/>
      <c r="G984" s="7">
        <f t="shared" si="145"/>
        <v>6.0471111111111115</v>
      </c>
      <c r="H984" s="7">
        <v>0</v>
      </c>
      <c r="I984" s="7">
        <v>0.32</v>
      </c>
      <c r="J984" s="7">
        <v>0</v>
      </c>
      <c r="L984" s="7">
        <f>VartojimasGamyba!H980</f>
        <v>0</v>
      </c>
      <c r="M984" s="15">
        <f t="shared" si="146"/>
        <v>-5.5511151231257827E-17</v>
      </c>
      <c r="N984" s="7">
        <f t="shared" si="147"/>
        <v>-1.0568768082919177E-14</v>
      </c>
      <c r="O984" s="7">
        <f t="shared" si="148"/>
        <v>-1.0568768082919177E-14</v>
      </c>
      <c r="R984" s="7"/>
      <c r="S984" s="47">
        <f t="shared" si="149"/>
        <v>-5.5511151231257827E-17</v>
      </c>
      <c r="T984" s="47">
        <f t="shared" si="150"/>
        <v>0</v>
      </c>
      <c r="U984" s="47">
        <f t="shared" si="151"/>
        <v>190.39</v>
      </c>
      <c r="V984" s="47">
        <f t="shared" si="152"/>
        <v>78.52</v>
      </c>
      <c r="W984" s="11"/>
    </row>
    <row r="985" spans="1:23" x14ac:dyDescent="0.45">
      <c r="A985" t="s">
        <v>990</v>
      </c>
      <c r="B985">
        <v>105.14</v>
      </c>
      <c r="D985" s="9" t="str">
        <f>VartojimasGamyba!J981</f>
        <v>2023-10-11-19</v>
      </c>
      <c r="E985" s="8">
        <f>VartojimasGamyba!G981</f>
        <v>0.26800000000000002</v>
      </c>
      <c r="F985" s="11"/>
      <c r="G985" s="7">
        <f t="shared" si="145"/>
        <v>5.7493333333333334</v>
      </c>
      <c r="H985" s="7">
        <v>0</v>
      </c>
      <c r="I985" s="7">
        <v>0.29777777777777781</v>
      </c>
      <c r="J985" s="7">
        <v>0</v>
      </c>
      <c r="L985" s="7">
        <f>VartojimasGamyba!H981</f>
        <v>0</v>
      </c>
      <c r="M985" s="15">
        <f t="shared" si="146"/>
        <v>0</v>
      </c>
      <c r="N985" s="7">
        <f t="shared" si="147"/>
        <v>0</v>
      </c>
      <c r="O985" s="7">
        <f t="shared" si="148"/>
        <v>0</v>
      </c>
      <c r="R985" s="7"/>
      <c r="S985" s="47">
        <f t="shared" si="149"/>
        <v>0</v>
      </c>
      <c r="T985" s="47">
        <f t="shared" si="150"/>
        <v>0</v>
      </c>
      <c r="U985" s="47">
        <f t="shared" si="151"/>
        <v>205.43</v>
      </c>
      <c r="V985" s="47">
        <f t="shared" si="152"/>
        <v>93.56</v>
      </c>
      <c r="W985" s="11"/>
    </row>
    <row r="986" spans="1:23" x14ac:dyDescent="0.45">
      <c r="A986" t="s">
        <v>991</v>
      </c>
      <c r="B986">
        <v>90.75</v>
      </c>
      <c r="D986" s="9" t="str">
        <f>VartojimasGamyba!J982</f>
        <v>2023-10-11-20</v>
      </c>
      <c r="E986" s="8">
        <f>VartojimasGamyba!G982</f>
        <v>1.46</v>
      </c>
      <c r="F986" s="11"/>
      <c r="G986" s="7">
        <f t="shared" si="145"/>
        <v>4.1271111111111107</v>
      </c>
      <c r="H986" s="7">
        <v>0</v>
      </c>
      <c r="I986" s="7">
        <v>1.6222222222222222</v>
      </c>
      <c r="J986" s="7">
        <v>0</v>
      </c>
      <c r="L986" s="7">
        <f>VartojimasGamyba!H982</f>
        <v>0</v>
      </c>
      <c r="M986" s="15">
        <f t="shared" si="146"/>
        <v>0</v>
      </c>
      <c r="N986" s="7">
        <f t="shared" si="147"/>
        <v>0</v>
      </c>
      <c r="O986" s="7">
        <f t="shared" si="148"/>
        <v>0</v>
      </c>
      <c r="P986" s="7" t="s">
        <v>8873</v>
      </c>
      <c r="R986" s="7"/>
      <c r="S986" s="47">
        <f t="shared" si="149"/>
        <v>0</v>
      </c>
      <c r="T986" s="47">
        <f t="shared" si="150"/>
        <v>0</v>
      </c>
      <c r="U986" s="47">
        <f t="shared" si="151"/>
        <v>191.04000000000002</v>
      </c>
      <c r="V986" s="47">
        <f t="shared" si="152"/>
        <v>79.17</v>
      </c>
      <c r="W986" s="11"/>
    </row>
    <row r="987" spans="1:23" x14ac:dyDescent="0.45">
      <c r="A987" t="s">
        <v>992</v>
      </c>
      <c r="B987">
        <v>90.01</v>
      </c>
      <c r="D987" s="9" t="str">
        <f>VartojimasGamyba!J983</f>
        <v>2023-10-11-21</v>
      </c>
      <c r="E987" s="8">
        <f>VartojimasGamyba!G983</f>
        <v>1.546</v>
      </c>
      <c r="F987" s="11"/>
      <c r="G987" s="7">
        <f t="shared" si="145"/>
        <v>2.4093333333333327</v>
      </c>
      <c r="H987" s="7">
        <v>0</v>
      </c>
      <c r="I987" s="7">
        <v>1.7177777777777778</v>
      </c>
      <c r="J987" s="7">
        <v>0</v>
      </c>
      <c r="L987" s="7">
        <f>VartojimasGamyba!H983</f>
        <v>0</v>
      </c>
      <c r="M987" s="15">
        <f t="shared" si="146"/>
        <v>0</v>
      </c>
      <c r="N987" s="7">
        <f t="shared" si="147"/>
        <v>0</v>
      </c>
      <c r="O987" s="7">
        <f t="shared" si="148"/>
        <v>0</v>
      </c>
      <c r="P987" s="7">
        <f>SUM(N966:N989)</f>
        <v>671.97241555555524</v>
      </c>
      <c r="R987" s="7"/>
      <c r="S987" s="47">
        <f t="shared" si="149"/>
        <v>0</v>
      </c>
      <c r="T987" s="47">
        <f t="shared" si="150"/>
        <v>0</v>
      </c>
      <c r="U987" s="47">
        <f t="shared" si="151"/>
        <v>190.3</v>
      </c>
      <c r="V987" s="47">
        <f t="shared" si="152"/>
        <v>78.430000000000007</v>
      </c>
      <c r="W987" s="11"/>
    </row>
    <row r="988" spans="1:23" x14ac:dyDescent="0.45">
      <c r="A988" t="s">
        <v>993</v>
      </c>
      <c r="B988">
        <v>40</v>
      </c>
      <c r="D988" s="9" t="str">
        <f>VartojimasGamyba!J984</f>
        <v>2023-10-11-22</v>
      </c>
      <c r="E988" s="8">
        <f>VartojimasGamyba!G984</f>
        <v>1.4710000000000001</v>
      </c>
      <c r="F988" s="11"/>
      <c r="G988" s="7">
        <f t="shared" si="145"/>
        <v>0.77488888888888807</v>
      </c>
      <c r="H988" s="7">
        <v>0</v>
      </c>
      <c r="I988" s="7">
        <v>1.6344444444444446</v>
      </c>
      <c r="J988" s="7">
        <v>0</v>
      </c>
      <c r="L988" s="7">
        <f>VartojimasGamyba!H984</f>
        <v>0</v>
      </c>
      <c r="M988" s="15">
        <f t="shared" si="146"/>
        <v>0</v>
      </c>
      <c r="N988" s="7">
        <f t="shared" si="147"/>
        <v>0</v>
      </c>
      <c r="O988" s="7">
        <f t="shared" si="148"/>
        <v>0</v>
      </c>
      <c r="P988" s="7" t="s">
        <v>8872</v>
      </c>
      <c r="R988" s="7"/>
      <c r="S988" s="47">
        <f t="shared" si="149"/>
        <v>0</v>
      </c>
      <c r="T988" s="47">
        <f t="shared" si="150"/>
        <v>0</v>
      </c>
      <c r="U988" s="47">
        <f t="shared" si="151"/>
        <v>140.29000000000002</v>
      </c>
      <c r="V988" s="47">
        <f t="shared" si="152"/>
        <v>28.42</v>
      </c>
      <c r="W988" s="11"/>
    </row>
    <row r="989" spans="1:23" x14ac:dyDescent="0.45">
      <c r="A989" t="s">
        <v>994</v>
      </c>
      <c r="B989">
        <v>13.97</v>
      </c>
      <c r="D989" s="9" t="str">
        <f>VartojimasGamyba!J985</f>
        <v>2023-10-11-23</v>
      </c>
      <c r="E989" s="8">
        <f>VartojimasGamyba!G985</f>
        <v>1.5089999999999999</v>
      </c>
      <c r="F989" s="11"/>
      <c r="G989" s="7">
        <f t="shared" si="145"/>
        <v>4.9999999999999964</v>
      </c>
      <c r="H989" s="7">
        <v>4.2251111111111088</v>
      </c>
      <c r="I989" s="7">
        <v>0</v>
      </c>
      <c r="J989" s="7">
        <v>0</v>
      </c>
      <c r="L989" s="7">
        <f>VartojimasGamyba!H985</f>
        <v>0</v>
      </c>
      <c r="M989" s="15">
        <f t="shared" si="146"/>
        <v>5.7341111111111083</v>
      </c>
      <c r="N989" s="7">
        <f t="shared" si="147"/>
        <v>655.17953555555528</v>
      </c>
      <c r="O989" s="7">
        <f t="shared" si="148"/>
        <v>655.17953555555528</v>
      </c>
      <c r="P989" s="7">
        <f>SUM(O966:O989)</f>
        <v>671.97241555555524</v>
      </c>
      <c r="Q989" s="7">
        <f>SUMPRODUCT(B966:B989,E966:E989)+SUM(E966:E989)*$Z$21-SUMPRODUCT(B966:B989,L966:L989)+SUM(L966:L989)*ABS($Z$20)</f>
        <v>1167.2683100000002</v>
      </c>
      <c r="R989" s="7"/>
      <c r="S989" s="47">
        <f t="shared" si="149"/>
        <v>5.7341111111111083</v>
      </c>
      <c r="T989" s="47">
        <f t="shared" si="150"/>
        <v>0</v>
      </c>
      <c r="U989" s="47">
        <f t="shared" si="151"/>
        <v>114.26</v>
      </c>
      <c r="V989" s="47">
        <f t="shared" si="152"/>
        <v>2.3900000000000006</v>
      </c>
      <c r="W989" s="11">
        <f>IF(P989&lt;&gt;Q989,1,0)</f>
        <v>1</v>
      </c>
    </row>
    <row r="990" spans="1:23" x14ac:dyDescent="0.45">
      <c r="A990" t="s">
        <v>995</v>
      </c>
      <c r="B990">
        <v>25.01</v>
      </c>
      <c r="D990" s="1" t="str">
        <f>VartojimasGamyba!J986</f>
        <v>2023-10-12-00</v>
      </c>
      <c r="E990" s="7">
        <f>VartojimasGamyba!G986</f>
        <v>1.474</v>
      </c>
      <c r="F990" s="11"/>
      <c r="G990" s="12">
        <f>G989+H990-I990</f>
        <v>3.3622222222222184</v>
      </c>
      <c r="H990" s="12">
        <v>0</v>
      </c>
      <c r="I990" s="12">
        <v>1.637777777777778</v>
      </c>
      <c r="J990" s="12">
        <v>0</v>
      </c>
      <c r="K990" s="12"/>
      <c r="L990" s="12">
        <f>VartojimasGamyba!H986</f>
        <v>0</v>
      </c>
      <c r="M990" s="19">
        <f t="shared" si="146"/>
        <v>-2.2204460492503131E-16</v>
      </c>
      <c r="N990" s="7">
        <f t="shared" si="147"/>
        <v>-2.7822188997106425E-14</v>
      </c>
      <c r="O990" s="7">
        <f t="shared" si="148"/>
        <v>-2.7822188997106425E-14</v>
      </c>
      <c r="R990" s="20" t="s">
        <v>8783</v>
      </c>
      <c r="S990" s="47">
        <f t="shared" si="149"/>
        <v>-2.2204460492503131E-16</v>
      </c>
      <c r="T990" s="47">
        <f t="shared" si="150"/>
        <v>0</v>
      </c>
      <c r="U990" s="47">
        <f t="shared" si="151"/>
        <v>125.30000000000001</v>
      </c>
      <c r="V990" s="47">
        <f t="shared" si="152"/>
        <v>13.430000000000001</v>
      </c>
      <c r="W990" s="11"/>
    </row>
    <row r="991" spans="1:23" x14ac:dyDescent="0.45">
      <c r="A991" t="s">
        <v>996</v>
      </c>
      <c r="B991">
        <v>9.3000000000000007</v>
      </c>
      <c r="D991" s="1" t="str">
        <f>VartojimasGamyba!J987</f>
        <v>2023-10-12-01</v>
      </c>
      <c r="E991" s="7">
        <f>VartojimasGamyba!G987</f>
        <v>0.14899999999999999</v>
      </c>
      <c r="F991" s="11"/>
      <c r="G991" s="12">
        <f t="shared" ref="G991:G1013" si="153">G990+H991-I991</f>
        <v>3.3622222222222184</v>
      </c>
      <c r="H991" s="12">
        <v>0</v>
      </c>
      <c r="I991" s="12">
        <v>0</v>
      </c>
      <c r="J991" s="12">
        <v>0</v>
      </c>
      <c r="K991" s="12"/>
      <c r="L991" s="12">
        <f>VartojimasGamyba!H987</f>
        <v>0</v>
      </c>
      <c r="M991" s="19">
        <f t="shared" si="146"/>
        <v>0.14899999999999999</v>
      </c>
      <c r="N991" s="7">
        <f t="shared" si="147"/>
        <v>16.32891</v>
      </c>
      <c r="O991" s="7">
        <f t="shared" si="148"/>
        <v>16.32891</v>
      </c>
      <c r="R991" s="7"/>
      <c r="S991" s="47">
        <f t="shared" si="149"/>
        <v>0.14899999999999999</v>
      </c>
      <c r="T991" s="47">
        <f t="shared" si="150"/>
        <v>0</v>
      </c>
      <c r="U991" s="47">
        <f t="shared" si="151"/>
        <v>109.59</v>
      </c>
      <c r="V991" s="47">
        <f t="shared" si="152"/>
        <v>-2.2799999999999994</v>
      </c>
      <c r="W991" s="11"/>
    </row>
    <row r="992" spans="1:23" x14ac:dyDescent="0.45">
      <c r="A992" t="s">
        <v>997</v>
      </c>
      <c r="B992">
        <v>7.59</v>
      </c>
      <c r="D992" s="1" t="str">
        <f>VartojimasGamyba!J988</f>
        <v>2023-10-12-02</v>
      </c>
      <c r="E992" s="7">
        <f>VartojimasGamyba!G988</f>
        <v>0.13500000000000001</v>
      </c>
      <c r="F992" s="11"/>
      <c r="G992" s="12">
        <f t="shared" si="153"/>
        <v>3.3622222222222184</v>
      </c>
      <c r="H992" s="12">
        <v>0</v>
      </c>
      <c r="I992" s="12">
        <v>0</v>
      </c>
      <c r="J992" s="12">
        <v>0</v>
      </c>
      <c r="K992" s="12"/>
      <c r="L992" s="12">
        <f>VartojimasGamyba!H988</f>
        <v>0</v>
      </c>
      <c r="M992" s="19">
        <f t="shared" si="146"/>
        <v>0.13500000000000001</v>
      </c>
      <c r="N992" s="7">
        <f t="shared" si="147"/>
        <v>14.563800000000002</v>
      </c>
      <c r="O992" s="7">
        <f t="shared" si="148"/>
        <v>14.563800000000002</v>
      </c>
      <c r="R992" s="7"/>
      <c r="S992" s="47">
        <f t="shared" si="149"/>
        <v>0.13500000000000001</v>
      </c>
      <c r="T992" s="47">
        <f t="shared" si="150"/>
        <v>0</v>
      </c>
      <c r="U992" s="47">
        <f t="shared" si="151"/>
        <v>107.88000000000001</v>
      </c>
      <c r="V992" s="47">
        <f t="shared" si="152"/>
        <v>-3.99</v>
      </c>
      <c r="W992" s="11"/>
    </row>
    <row r="993" spans="1:23" x14ac:dyDescent="0.45">
      <c r="A993" t="s">
        <v>998</v>
      </c>
      <c r="B993">
        <v>5.68</v>
      </c>
      <c r="D993" s="1" t="str">
        <f>VartojimasGamyba!J989</f>
        <v>2023-10-12-03</v>
      </c>
      <c r="E993" s="7">
        <f>VartojimasGamyba!G989</f>
        <v>0.127</v>
      </c>
      <c r="F993" s="11"/>
      <c r="G993" s="12">
        <f t="shared" si="153"/>
        <v>7.0126666666666679</v>
      </c>
      <c r="H993" s="12">
        <v>3.650444444444449</v>
      </c>
      <c r="I993" s="12">
        <v>0</v>
      </c>
      <c r="J993" s="12">
        <v>0</v>
      </c>
      <c r="K993" s="12"/>
      <c r="L993" s="12">
        <f>VartojimasGamyba!H989</f>
        <v>0</v>
      </c>
      <c r="M993" s="19">
        <f t="shared" si="146"/>
        <v>3.7774444444444493</v>
      </c>
      <c r="N993" s="7">
        <f t="shared" si="147"/>
        <v>400.29578777777829</v>
      </c>
      <c r="O993" s="7">
        <f t="shared" si="148"/>
        <v>400.29578777777829</v>
      </c>
      <c r="R993" s="7"/>
      <c r="S993" s="47">
        <f t="shared" si="149"/>
        <v>3.7774444444444493</v>
      </c>
      <c r="T993" s="47">
        <f t="shared" si="150"/>
        <v>0</v>
      </c>
      <c r="U993" s="47">
        <f t="shared" si="151"/>
        <v>105.97</v>
      </c>
      <c r="V993" s="47">
        <f t="shared" si="152"/>
        <v>-5.9</v>
      </c>
      <c r="W993" s="11"/>
    </row>
    <row r="994" spans="1:23" x14ac:dyDescent="0.45">
      <c r="A994" t="s">
        <v>999</v>
      </c>
      <c r="B994">
        <v>7.01</v>
      </c>
      <c r="D994" s="1" t="str">
        <f>VartojimasGamyba!J990</f>
        <v>2023-10-12-04</v>
      </c>
      <c r="E994" s="7">
        <f>VartojimasGamyba!G990</f>
        <v>0.20399999999999999</v>
      </c>
      <c r="F994" s="11"/>
      <c r="G994" s="12">
        <f t="shared" si="153"/>
        <v>7.0126666666666679</v>
      </c>
      <c r="H994" s="12">
        <v>0</v>
      </c>
      <c r="I994" s="12">
        <v>0</v>
      </c>
      <c r="J994" s="12">
        <v>0</v>
      </c>
      <c r="K994" s="12"/>
      <c r="L994" s="12">
        <f>VartojimasGamyba!H990</f>
        <v>0</v>
      </c>
      <c r="M994" s="19">
        <f t="shared" si="146"/>
        <v>0.20399999999999999</v>
      </c>
      <c r="N994" s="7">
        <f t="shared" si="147"/>
        <v>21.889200000000002</v>
      </c>
      <c r="O994" s="7">
        <f t="shared" si="148"/>
        <v>21.889200000000002</v>
      </c>
      <c r="R994" s="7"/>
      <c r="S994" s="47">
        <f t="shared" si="149"/>
        <v>0.20399999999999999</v>
      </c>
      <c r="T994" s="47">
        <f t="shared" si="150"/>
        <v>0</v>
      </c>
      <c r="U994" s="47">
        <f t="shared" si="151"/>
        <v>107.30000000000001</v>
      </c>
      <c r="V994" s="47">
        <f t="shared" si="152"/>
        <v>-4.57</v>
      </c>
      <c r="W994" s="11"/>
    </row>
    <row r="995" spans="1:23" x14ac:dyDescent="0.45">
      <c r="A995" t="s">
        <v>1000</v>
      </c>
      <c r="B995">
        <v>24.08</v>
      </c>
      <c r="D995" s="1" t="str">
        <f>VartojimasGamyba!J991</f>
        <v>2023-10-12-05</v>
      </c>
      <c r="E995" s="7">
        <f>VartojimasGamyba!G991</f>
        <v>0.55100000000000005</v>
      </c>
      <c r="F995" s="11"/>
      <c r="G995" s="12">
        <f t="shared" si="153"/>
        <v>6.4204444444444455</v>
      </c>
      <c r="H995" s="12">
        <v>0</v>
      </c>
      <c r="I995" s="12">
        <v>0.59222222222222232</v>
      </c>
      <c r="J995" s="12">
        <v>0</v>
      </c>
      <c r="K995" s="12"/>
      <c r="L995" s="12">
        <f>VartojimasGamyba!H991</f>
        <v>1.7999999999999999E-2</v>
      </c>
      <c r="M995" s="19">
        <f t="shared" si="146"/>
        <v>-9.3675067702747583E-17</v>
      </c>
      <c r="N995" s="7">
        <f t="shared" si="147"/>
        <v>-1.1650368170190718E-14</v>
      </c>
      <c r="O995" s="7">
        <f t="shared" si="148"/>
        <v>-1.1650368170190718E-14</v>
      </c>
      <c r="R995" s="7"/>
      <c r="S995" s="47">
        <f t="shared" si="149"/>
        <v>-9.3675067702747583E-17</v>
      </c>
      <c r="T995" s="47">
        <f t="shared" si="150"/>
        <v>0</v>
      </c>
      <c r="U995" s="47">
        <f t="shared" si="151"/>
        <v>124.37</v>
      </c>
      <c r="V995" s="47">
        <f t="shared" si="152"/>
        <v>12.499999999999998</v>
      </c>
      <c r="W995" s="11"/>
    </row>
    <row r="996" spans="1:23" x14ac:dyDescent="0.45">
      <c r="A996" t="s">
        <v>1001</v>
      </c>
      <c r="B996">
        <v>40.01</v>
      </c>
      <c r="D996" s="1" t="str">
        <f>VartojimasGamyba!J992</f>
        <v>2023-10-12-06</v>
      </c>
      <c r="E996" s="7">
        <f>VartojimasGamyba!G992</f>
        <v>3.5999999999999997E-2</v>
      </c>
      <c r="F996" s="11"/>
      <c r="G996" s="12">
        <f t="shared" si="153"/>
        <v>6.8304444444444457</v>
      </c>
      <c r="H996" s="12">
        <v>0.41000000000000003</v>
      </c>
      <c r="I996" s="12">
        <v>0</v>
      </c>
      <c r="J996" s="12">
        <v>0</v>
      </c>
      <c r="K996" s="12"/>
      <c r="L996" s="12">
        <f>VartojimasGamyba!H992</f>
        <v>0.44600000000000001</v>
      </c>
      <c r="M996" s="19">
        <f t="shared" si="146"/>
        <v>0</v>
      </c>
      <c r="N996" s="7">
        <f t="shared" si="147"/>
        <v>0</v>
      </c>
      <c r="O996" s="7">
        <f t="shared" si="148"/>
        <v>0</v>
      </c>
      <c r="R996" s="7"/>
      <c r="S996" s="47">
        <f t="shared" si="149"/>
        <v>0.41000000000000003</v>
      </c>
      <c r="T996" s="47">
        <f t="shared" si="150"/>
        <v>0.41000000000000003</v>
      </c>
      <c r="U996" s="47">
        <f t="shared" si="151"/>
        <v>140.30000000000001</v>
      </c>
      <c r="V996" s="47">
        <f t="shared" si="152"/>
        <v>28.43</v>
      </c>
      <c r="W996" s="11"/>
    </row>
    <row r="997" spans="1:23" x14ac:dyDescent="0.45">
      <c r="A997" t="s">
        <v>1002</v>
      </c>
      <c r="B997">
        <v>33.049999999999997</v>
      </c>
      <c r="D997" s="1" t="str">
        <f>VartojimasGamyba!J993</f>
        <v>2023-10-12-07</v>
      </c>
      <c r="E997" s="7">
        <f>VartojimasGamyba!G993</f>
        <v>0</v>
      </c>
      <c r="F997" s="11"/>
      <c r="G997" s="12">
        <f t="shared" si="153"/>
        <v>8.1074444444444449</v>
      </c>
      <c r="H997" s="12">
        <v>1.2769999999999999</v>
      </c>
      <c r="I997" s="12">
        <v>0</v>
      </c>
      <c r="J997" s="12">
        <v>0</v>
      </c>
      <c r="K997" s="12"/>
      <c r="L997" s="12">
        <f>VartojimasGamyba!H993</f>
        <v>1.2769999999999999</v>
      </c>
      <c r="M997" s="19">
        <f t="shared" si="146"/>
        <v>0</v>
      </c>
      <c r="N997" s="7">
        <f t="shared" si="147"/>
        <v>0</v>
      </c>
      <c r="O997" s="7">
        <f t="shared" si="148"/>
        <v>0</v>
      </c>
      <c r="R997" s="7"/>
      <c r="S997" s="47">
        <f t="shared" si="149"/>
        <v>1.2769999999999999</v>
      </c>
      <c r="T997" s="47">
        <f t="shared" si="150"/>
        <v>1.2769999999999999</v>
      </c>
      <c r="U997" s="47">
        <f t="shared" si="151"/>
        <v>133.34</v>
      </c>
      <c r="V997" s="47">
        <f t="shared" si="152"/>
        <v>21.47</v>
      </c>
      <c r="W997" s="11"/>
    </row>
    <row r="998" spans="1:23" x14ac:dyDescent="0.45">
      <c r="A998" t="s">
        <v>1003</v>
      </c>
      <c r="B998">
        <v>133.88</v>
      </c>
      <c r="D998" s="1" t="str">
        <f>VartojimasGamyba!J994</f>
        <v>2023-10-12-08</v>
      </c>
      <c r="E998" s="7">
        <f>VartojimasGamyba!G994</f>
        <v>0</v>
      </c>
      <c r="F998" s="11"/>
      <c r="G998" s="12">
        <f t="shared" si="153"/>
        <v>8.1074444444444449</v>
      </c>
      <c r="H998" s="12">
        <v>0</v>
      </c>
      <c r="I998" s="12">
        <v>0</v>
      </c>
      <c r="J998" s="12">
        <v>0.60199999999999998</v>
      </c>
      <c r="K998" s="12"/>
      <c r="L998" s="12">
        <f>VartojimasGamyba!H994</f>
        <v>0.60199999999999998</v>
      </c>
      <c r="M998" s="19">
        <f t="shared" si="146"/>
        <v>0</v>
      </c>
      <c r="N998" s="7">
        <f t="shared" si="147"/>
        <v>-73.624600000000001</v>
      </c>
      <c r="O998" s="7">
        <f t="shared" si="148"/>
        <v>0</v>
      </c>
      <c r="R998" s="7"/>
      <c r="S998" s="47">
        <f t="shared" si="149"/>
        <v>0.60199999999999998</v>
      </c>
      <c r="T998" s="47">
        <f t="shared" si="150"/>
        <v>0.60199999999999998</v>
      </c>
      <c r="U998" s="47">
        <f t="shared" si="151"/>
        <v>234.17000000000002</v>
      </c>
      <c r="V998" s="47">
        <f t="shared" si="152"/>
        <v>122.3</v>
      </c>
      <c r="W998" s="11"/>
    </row>
    <row r="999" spans="1:23" x14ac:dyDescent="0.45">
      <c r="A999" t="s">
        <v>1004</v>
      </c>
      <c r="B999">
        <v>120.09</v>
      </c>
      <c r="D999" s="1" t="str">
        <f>VartojimasGamyba!J995</f>
        <v>2023-10-12-09</v>
      </c>
      <c r="E999" s="7">
        <f>VartojimasGamyba!G995</f>
        <v>5.0000000000000001E-3</v>
      </c>
      <c r="F999" s="11"/>
      <c r="G999" s="12">
        <f t="shared" si="153"/>
        <v>8.1074444444444449</v>
      </c>
      <c r="H999" s="12">
        <v>0</v>
      </c>
      <c r="I999" s="12">
        <v>0</v>
      </c>
      <c r="J999" s="12">
        <v>0.70799999999999996</v>
      </c>
      <c r="K999" s="12"/>
      <c r="L999" s="12">
        <f>VartojimasGamyba!H995</f>
        <v>0.71299999999999997</v>
      </c>
      <c r="M999" s="19">
        <f t="shared" si="146"/>
        <v>0</v>
      </c>
      <c r="N999" s="7">
        <f t="shared" si="147"/>
        <v>-76.82508</v>
      </c>
      <c r="O999" s="7">
        <f t="shared" si="148"/>
        <v>0</v>
      </c>
      <c r="R999" s="7"/>
      <c r="S999" s="47">
        <f t="shared" si="149"/>
        <v>0.70799999999999996</v>
      </c>
      <c r="T999" s="47">
        <f t="shared" si="150"/>
        <v>0.70799999999999996</v>
      </c>
      <c r="U999" s="47">
        <f t="shared" si="151"/>
        <v>220.38</v>
      </c>
      <c r="V999" s="47">
        <f t="shared" si="152"/>
        <v>108.51</v>
      </c>
      <c r="W999" s="11"/>
    </row>
    <row r="1000" spans="1:23" x14ac:dyDescent="0.45">
      <c r="A1000" t="s">
        <v>1005</v>
      </c>
      <c r="B1000">
        <v>33.03</v>
      </c>
      <c r="D1000" s="1" t="str">
        <f>VartojimasGamyba!J996</f>
        <v>2023-10-12-10</v>
      </c>
      <c r="E1000" s="7">
        <f>VartojimasGamyba!G996</f>
        <v>0</v>
      </c>
      <c r="F1000" s="11"/>
      <c r="G1000" s="12">
        <f t="shared" si="153"/>
        <v>9.9924444444444447</v>
      </c>
      <c r="H1000" s="12">
        <v>1.8849999999999998</v>
      </c>
      <c r="I1000" s="12">
        <v>0</v>
      </c>
      <c r="J1000" s="12">
        <v>0</v>
      </c>
      <c r="K1000" s="12"/>
      <c r="L1000" s="12">
        <f>VartojimasGamyba!H996</f>
        <v>1.885</v>
      </c>
      <c r="M1000" s="19">
        <f t="shared" si="146"/>
        <v>0</v>
      </c>
      <c r="N1000" s="7">
        <f t="shared" si="147"/>
        <v>0</v>
      </c>
      <c r="O1000" s="7">
        <f t="shared" si="148"/>
        <v>0</v>
      </c>
      <c r="R1000" s="7"/>
      <c r="S1000" s="47">
        <f t="shared" si="149"/>
        <v>1.885</v>
      </c>
      <c r="T1000" s="47">
        <f t="shared" si="150"/>
        <v>1.885</v>
      </c>
      <c r="U1000" s="47">
        <f t="shared" si="151"/>
        <v>133.32</v>
      </c>
      <c r="V1000" s="47">
        <f t="shared" si="152"/>
        <v>21.450000000000003</v>
      </c>
      <c r="W1000" s="11"/>
    </row>
    <row r="1001" spans="1:23" x14ac:dyDescent="0.45">
      <c r="A1001" t="s">
        <v>1006</v>
      </c>
      <c r="B1001">
        <v>90.06</v>
      </c>
      <c r="D1001" s="1" t="str">
        <f>VartojimasGamyba!J997</f>
        <v>2023-10-12-11</v>
      </c>
      <c r="E1001" s="7">
        <f>VartojimasGamyba!G997</f>
        <v>2E-3</v>
      </c>
      <c r="F1001" s="11"/>
      <c r="G1001" s="12">
        <f t="shared" si="153"/>
        <v>10.994444444444445</v>
      </c>
      <c r="H1001" s="12">
        <v>1.002</v>
      </c>
      <c r="I1001" s="12">
        <v>0</v>
      </c>
      <c r="J1001" s="12">
        <v>0</v>
      </c>
      <c r="K1001" s="12"/>
      <c r="L1001" s="12">
        <f>VartojimasGamyba!H997</f>
        <v>1.004</v>
      </c>
      <c r="M1001" s="19">
        <f t="shared" si="146"/>
        <v>0</v>
      </c>
      <c r="N1001" s="7">
        <f t="shared" si="147"/>
        <v>0</v>
      </c>
      <c r="O1001" s="7">
        <f t="shared" si="148"/>
        <v>0</v>
      </c>
      <c r="R1001" s="7"/>
      <c r="S1001" s="47">
        <f t="shared" si="149"/>
        <v>1.002</v>
      </c>
      <c r="T1001" s="47">
        <f t="shared" si="150"/>
        <v>1.002</v>
      </c>
      <c r="U1001" s="47">
        <f t="shared" si="151"/>
        <v>190.35000000000002</v>
      </c>
      <c r="V1001" s="47">
        <f t="shared" si="152"/>
        <v>78.48</v>
      </c>
      <c r="W1001" s="11"/>
    </row>
    <row r="1002" spans="1:23" x14ac:dyDescent="0.45">
      <c r="A1002" t="s">
        <v>1007</v>
      </c>
      <c r="B1002">
        <v>7.9</v>
      </c>
      <c r="D1002" s="1" t="str">
        <f>VartojimasGamyba!J998</f>
        <v>2023-10-12-12</v>
      </c>
      <c r="E1002" s="7">
        <f>VartojimasGamyba!G998</f>
        <v>2.1920000000000002</v>
      </c>
      <c r="F1002" s="11"/>
      <c r="G1002" s="12">
        <f t="shared" si="153"/>
        <v>10.994444444444445</v>
      </c>
      <c r="H1002" s="12">
        <v>0</v>
      </c>
      <c r="I1002" s="12">
        <v>0</v>
      </c>
      <c r="J1002" s="12">
        <v>0</v>
      </c>
      <c r="K1002" s="12"/>
      <c r="L1002" s="12">
        <f>VartojimasGamyba!H998</f>
        <v>0.83499999999999996</v>
      </c>
      <c r="M1002" s="19">
        <f t="shared" si="146"/>
        <v>1.3570000000000002</v>
      </c>
      <c r="N1002" s="7">
        <f t="shared" si="147"/>
        <v>146.81383000000005</v>
      </c>
      <c r="O1002" s="7">
        <f t="shared" si="148"/>
        <v>146.81383000000005</v>
      </c>
      <c r="R1002" s="7"/>
      <c r="S1002" s="47">
        <f t="shared" si="149"/>
        <v>1.3570000000000002</v>
      </c>
      <c r="T1002" s="47">
        <f t="shared" si="150"/>
        <v>0</v>
      </c>
      <c r="U1002" s="47">
        <f t="shared" si="151"/>
        <v>108.19000000000001</v>
      </c>
      <c r="V1002" s="47">
        <f t="shared" si="152"/>
        <v>-3.6799999999999997</v>
      </c>
      <c r="W1002" s="11"/>
    </row>
    <row r="1003" spans="1:23" x14ac:dyDescent="0.45">
      <c r="A1003" t="s">
        <v>1008</v>
      </c>
      <c r="B1003">
        <v>7.63</v>
      </c>
      <c r="D1003" s="1" t="str">
        <f>VartojimasGamyba!J999</f>
        <v>2023-10-12-13</v>
      </c>
      <c r="E1003" s="7">
        <f>VartojimasGamyba!G999</f>
        <v>3.085</v>
      </c>
      <c r="F1003" s="11"/>
      <c r="G1003" s="12">
        <f t="shared" si="153"/>
        <v>10.994444444444445</v>
      </c>
      <c r="H1003" s="12">
        <v>0</v>
      </c>
      <c r="I1003" s="12">
        <v>0</v>
      </c>
      <c r="J1003" s="12">
        <v>0</v>
      </c>
      <c r="K1003" s="12"/>
      <c r="L1003" s="12">
        <f>VartojimasGamyba!H999</f>
        <v>0.434</v>
      </c>
      <c r="M1003" s="19">
        <f t="shared" si="146"/>
        <v>2.6509999999999998</v>
      </c>
      <c r="N1003" s="7">
        <f t="shared" si="147"/>
        <v>286.09591999999998</v>
      </c>
      <c r="O1003" s="7">
        <f t="shared" si="148"/>
        <v>286.09591999999998</v>
      </c>
      <c r="R1003" s="7"/>
      <c r="S1003" s="47">
        <f t="shared" si="149"/>
        <v>2.6509999999999998</v>
      </c>
      <c r="T1003" s="47">
        <f t="shared" si="150"/>
        <v>0</v>
      </c>
      <c r="U1003" s="47">
        <f t="shared" si="151"/>
        <v>107.92</v>
      </c>
      <c r="V1003" s="47">
        <f t="shared" si="152"/>
        <v>-3.95</v>
      </c>
      <c r="W1003" s="11"/>
    </row>
    <row r="1004" spans="1:23" x14ac:dyDescent="0.45">
      <c r="A1004" t="s">
        <v>1009</v>
      </c>
      <c r="B1004">
        <v>52.79</v>
      </c>
      <c r="D1004" s="1" t="str">
        <f>VartojimasGamyba!J1000</f>
        <v>2023-10-12-14</v>
      </c>
      <c r="E1004" s="7">
        <f>VartojimasGamyba!G1000</f>
        <v>0.71699999999999997</v>
      </c>
      <c r="F1004" s="11"/>
      <c r="G1004" s="12">
        <f t="shared" si="153"/>
        <v>10.454444444444444</v>
      </c>
      <c r="H1004" s="12">
        <v>0</v>
      </c>
      <c r="I1004" s="12">
        <v>0.54</v>
      </c>
      <c r="J1004" s="12">
        <v>0</v>
      </c>
      <c r="K1004" s="12"/>
      <c r="L1004" s="12">
        <f>VartojimasGamyba!H1000</f>
        <v>0.23100000000000001</v>
      </c>
      <c r="M1004" s="19">
        <f t="shared" si="146"/>
        <v>0</v>
      </c>
      <c r="N1004" s="7">
        <f t="shared" si="147"/>
        <v>0</v>
      </c>
      <c r="O1004" s="7">
        <f t="shared" si="148"/>
        <v>0</v>
      </c>
      <c r="R1004" s="7"/>
      <c r="S1004" s="47">
        <f t="shared" si="149"/>
        <v>0</v>
      </c>
      <c r="T1004" s="47">
        <f t="shared" si="150"/>
        <v>0</v>
      </c>
      <c r="U1004" s="47">
        <f t="shared" si="151"/>
        <v>153.08000000000001</v>
      </c>
      <c r="V1004" s="47">
        <f t="shared" si="152"/>
        <v>41.21</v>
      </c>
      <c r="W1004" s="11"/>
    </row>
    <row r="1005" spans="1:23" x14ac:dyDescent="0.45">
      <c r="A1005" t="s">
        <v>1010</v>
      </c>
      <c r="B1005">
        <v>9.65</v>
      </c>
      <c r="D1005" s="1" t="str">
        <f>VartojimasGamyba!J1001</f>
        <v>2023-10-12-15</v>
      </c>
      <c r="E1005" s="7">
        <f>VartojimasGamyba!G1001</f>
        <v>0.76600000000000001</v>
      </c>
      <c r="F1005" s="11"/>
      <c r="G1005" s="12">
        <f t="shared" si="153"/>
        <v>10.454444444444444</v>
      </c>
      <c r="H1005" s="12">
        <v>0</v>
      </c>
      <c r="I1005" s="12">
        <v>0</v>
      </c>
      <c r="J1005" s="12">
        <v>0</v>
      </c>
      <c r="K1005" s="12"/>
      <c r="L1005" s="12">
        <f>VartojimasGamyba!H1001</f>
        <v>1.2999999999999999E-2</v>
      </c>
      <c r="M1005" s="19">
        <f t="shared" si="146"/>
        <v>0.753</v>
      </c>
      <c r="N1005" s="7">
        <f t="shared" si="147"/>
        <v>82.784820000000011</v>
      </c>
      <c r="O1005" s="7">
        <f t="shared" si="148"/>
        <v>82.784820000000011</v>
      </c>
      <c r="R1005" s="7"/>
      <c r="S1005" s="47">
        <f t="shared" si="149"/>
        <v>0.753</v>
      </c>
      <c r="T1005" s="47">
        <f t="shared" si="150"/>
        <v>0</v>
      </c>
      <c r="U1005" s="47">
        <f t="shared" si="151"/>
        <v>109.94000000000001</v>
      </c>
      <c r="V1005" s="47">
        <f t="shared" si="152"/>
        <v>-1.9299999999999997</v>
      </c>
      <c r="W1005" s="11"/>
    </row>
    <row r="1006" spans="1:23" x14ac:dyDescent="0.45">
      <c r="A1006" t="s">
        <v>1011</v>
      </c>
      <c r="B1006">
        <v>6.12</v>
      </c>
      <c r="D1006" s="1" t="str">
        <f>VartojimasGamyba!J1002</f>
        <v>2023-10-12-16</v>
      </c>
      <c r="E1006" s="7">
        <f>VartojimasGamyba!G1002</f>
        <v>0.248</v>
      </c>
      <c r="F1006" s="11"/>
      <c r="G1006" s="12">
        <f t="shared" si="153"/>
        <v>10.454444444444444</v>
      </c>
      <c r="H1006" s="12">
        <v>0</v>
      </c>
      <c r="I1006" s="12">
        <v>0</v>
      </c>
      <c r="J1006" s="12">
        <v>0</v>
      </c>
      <c r="K1006" s="12"/>
      <c r="L1006" s="12">
        <f>VartojimasGamyba!H1002</f>
        <v>0</v>
      </c>
      <c r="M1006" s="19">
        <f t="shared" si="146"/>
        <v>0.248</v>
      </c>
      <c r="N1006" s="7">
        <f t="shared" si="147"/>
        <v>26.389680000000002</v>
      </c>
      <c r="O1006" s="7">
        <f t="shared" si="148"/>
        <v>26.389680000000002</v>
      </c>
      <c r="R1006" s="7"/>
      <c r="S1006" s="47">
        <f t="shared" si="149"/>
        <v>0.248</v>
      </c>
      <c r="T1006" s="47">
        <f t="shared" si="150"/>
        <v>0</v>
      </c>
      <c r="U1006" s="47">
        <f t="shared" si="151"/>
        <v>106.41000000000001</v>
      </c>
      <c r="V1006" s="47">
        <f t="shared" si="152"/>
        <v>-5.46</v>
      </c>
      <c r="W1006" s="11"/>
    </row>
    <row r="1007" spans="1:23" x14ac:dyDescent="0.45">
      <c r="A1007" t="s">
        <v>1012</v>
      </c>
      <c r="B1007">
        <v>89.01</v>
      </c>
      <c r="D1007" s="1" t="str">
        <f>VartojimasGamyba!J1003</f>
        <v>2023-10-12-17</v>
      </c>
      <c r="E1007" s="7">
        <f>VartojimasGamyba!G1003</f>
        <v>0.16900000000000001</v>
      </c>
      <c r="F1007" s="11"/>
      <c r="G1007" s="12">
        <f t="shared" si="153"/>
        <v>10.266666666666667</v>
      </c>
      <c r="H1007" s="12">
        <v>0</v>
      </c>
      <c r="I1007" s="12">
        <v>0.18777777777777777</v>
      </c>
      <c r="J1007" s="12">
        <v>0</v>
      </c>
      <c r="K1007" s="12"/>
      <c r="L1007" s="12">
        <f>VartojimasGamyba!H1003</f>
        <v>0</v>
      </c>
      <c r="M1007" s="19">
        <f t="shared" si="146"/>
        <v>2.7755575615628914E-17</v>
      </c>
      <c r="N1007" s="7">
        <f t="shared" si="147"/>
        <v>5.2541304640385536E-15</v>
      </c>
      <c r="O1007" s="7">
        <f t="shared" si="148"/>
        <v>5.2541304640385536E-15</v>
      </c>
      <c r="R1007" s="7"/>
      <c r="S1007" s="47">
        <f t="shared" si="149"/>
        <v>2.7755575615628914E-17</v>
      </c>
      <c r="T1007" s="47">
        <f t="shared" si="150"/>
        <v>0</v>
      </c>
      <c r="U1007" s="47">
        <f t="shared" si="151"/>
        <v>189.3</v>
      </c>
      <c r="V1007" s="47">
        <f t="shared" si="152"/>
        <v>77.430000000000007</v>
      </c>
      <c r="W1007" s="11"/>
    </row>
    <row r="1008" spans="1:23" x14ac:dyDescent="0.45">
      <c r="A1008" t="s">
        <v>1013</v>
      </c>
      <c r="B1008">
        <v>90.04</v>
      </c>
      <c r="D1008" s="1" t="str">
        <f>VartojimasGamyba!J1004</f>
        <v>2023-10-12-18</v>
      </c>
      <c r="E1008" s="7">
        <f>VartojimasGamyba!G1004</f>
        <v>0.253</v>
      </c>
      <c r="F1008" s="11"/>
      <c r="G1008" s="12">
        <f t="shared" si="153"/>
        <v>9.9855555555555569</v>
      </c>
      <c r="H1008" s="12">
        <v>0</v>
      </c>
      <c r="I1008" s="12">
        <v>0.28111111111111114</v>
      </c>
      <c r="J1008" s="12">
        <v>0</v>
      </c>
      <c r="K1008" s="12"/>
      <c r="L1008" s="12">
        <f>VartojimasGamyba!H1004</f>
        <v>0</v>
      </c>
      <c r="M1008" s="19">
        <f t="shared" si="146"/>
        <v>-5.5511151231257827E-17</v>
      </c>
      <c r="N1008" s="7">
        <f t="shared" si="147"/>
        <v>-1.0565437413845303E-14</v>
      </c>
      <c r="O1008" s="7">
        <f t="shared" si="148"/>
        <v>-1.0565437413845303E-14</v>
      </c>
      <c r="R1008" s="7"/>
      <c r="S1008" s="47">
        <f t="shared" si="149"/>
        <v>-5.5511151231257827E-17</v>
      </c>
      <c r="T1008" s="47">
        <f t="shared" si="150"/>
        <v>0</v>
      </c>
      <c r="U1008" s="47">
        <f t="shared" si="151"/>
        <v>190.33</v>
      </c>
      <c r="V1008" s="47">
        <f t="shared" si="152"/>
        <v>78.460000000000008</v>
      </c>
      <c r="W1008" s="11"/>
    </row>
    <row r="1009" spans="1:23" x14ac:dyDescent="0.45">
      <c r="A1009" t="s">
        <v>1014</v>
      </c>
      <c r="B1009">
        <v>120.06</v>
      </c>
      <c r="D1009" s="1" t="str">
        <f>VartojimasGamyba!J1005</f>
        <v>2023-10-12-19</v>
      </c>
      <c r="E1009" s="7">
        <f>VartojimasGamyba!G1005</f>
        <v>0.24199999999999999</v>
      </c>
      <c r="F1009" s="11"/>
      <c r="G1009" s="12">
        <f t="shared" si="153"/>
        <v>9.7166666666666686</v>
      </c>
      <c r="H1009" s="12">
        <v>0</v>
      </c>
      <c r="I1009" s="12">
        <v>0.2688888888888889</v>
      </c>
      <c r="J1009" s="12">
        <v>0</v>
      </c>
      <c r="K1009" s="12"/>
      <c r="L1009" s="12">
        <f>VartojimasGamyba!H1005</f>
        <v>0</v>
      </c>
      <c r="M1009" s="19">
        <f t="shared" si="146"/>
        <v>-2.7755575615628914E-17</v>
      </c>
      <c r="N1009" s="7">
        <f t="shared" si="147"/>
        <v>-6.1159410869038317E-15</v>
      </c>
      <c r="O1009" s="7">
        <f t="shared" si="148"/>
        <v>-6.1159410869038317E-15</v>
      </c>
      <c r="R1009" s="7"/>
      <c r="S1009" s="47">
        <f t="shared" si="149"/>
        <v>-2.7755575615628914E-17</v>
      </c>
      <c r="T1009" s="47">
        <f t="shared" si="150"/>
        <v>0</v>
      </c>
      <c r="U1009" s="47">
        <f t="shared" si="151"/>
        <v>220.35000000000002</v>
      </c>
      <c r="V1009" s="47">
        <f t="shared" si="152"/>
        <v>108.48</v>
      </c>
      <c r="W1009" s="11"/>
    </row>
    <row r="1010" spans="1:23" x14ac:dyDescent="0.45">
      <c r="A1010" t="s">
        <v>1015</v>
      </c>
      <c r="B1010">
        <v>90.06</v>
      </c>
      <c r="D1010" s="1" t="str">
        <f>VartojimasGamyba!J1006</f>
        <v>2023-10-12-20</v>
      </c>
      <c r="E1010" s="7">
        <f>VartojimasGamyba!G1006</f>
        <v>1.175</v>
      </c>
      <c r="F1010" s="11"/>
      <c r="G1010" s="12">
        <f t="shared" si="153"/>
        <v>8.4111111111111132</v>
      </c>
      <c r="H1010" s="12">
        <v>0</v>
      </c>
      <c r="I1010" s="12">
        <v>1.3055555555555556</v>
      </c>
      <c r="J1010" s="12">
        <v>0</v>
      </c>
      <c r="K1010" s="12"/>
      <c r="L1010" s="12">
        <f>VartojimasGamyba!H1006</f>
        <v>0</v>
      </c>
      <c r="M1010" s="19">
        <f t="shared" si="146"/>
        <v>0</v>
      </c>
      <c r="N1010" s="7">
        <f t="shared" si="147"/>
        <v>0</v>
      </c>
      <c r="O1010" s="7">
        <f t="shared" si="148"/>
        <v>0</v>
      </c>
      <c r="P1010" s="7" t="s">
        <v>8873</v>
      </c>
      <c r="R1010" s="7"/>
      <c r="S1010" s="47">
        <f t="shared" si="149"/>
        <v>0</v>
      </c>
      <c r="T1010" s="47">
        <f t="shared" si="150"/>
        <v>0</v>
      </c>
      <c r="U1010" s="47">
        <f t="shared" si="151"/>
        <v>190.35000000000002</v>
      </c>
      <c r="V1010" s="47">
        <f t="shared" si="152"/>
        <v>78.48</v>
      </c>
      <c r="W1010" s="11"/>
    </row>
    <row r="1011" spans="1:23" x14ac:dyDescent="0.45">
      <c r="A1011" t="s">
        <v>1016</v>
      </c>
      <c r="B1011">
        <v>89.04</v>
      </c>
      <c r="D1011" s="1" t="str">
        <f>VartojimasGamyba!J1007</f>
        <v>2023-10-12-21</v>
      </c>
      <c r="E1011" s="7">
        <f>VartojimasGamyba!G1007</f>
        <v>1.6080000000000001</v>
      </c>
      <c r="F1011" s="11"/>
      <c r="G1011" s="12">
        <f t="shared" si="153"/>
        <v>6.6244444444444461</v>
      </c>
      <c r="H1011" s="12">
        <v>0</v>
      </c>
      <c r="I1011" s="12">
        <v>1.7866666666666671</v>
      </c>
      <c r="J1011" s="12">
        <v>0</v>
      </c>
      <c r="K1011" s="12"/>
      <c r="L1011" s="12">
        <f>VartojimasGamyba!H1007</f>
        <v>0</v>
      </c>
      <c r="M1011" s="19">
        <f t="shared" si="146"/>
        <v>-2.2204460492503131E-16</v>
      </c>
      <c r="N1011" s="7">
        <f t="shared" si="147"/>
        <v>-4.203970505045618E-14</v>
      </c>
      <c r="O1011" s="7">
        <f t="shared" si="148"/>
        <v>-4.203970505045618E-14</v>
      </c>
      <c r="P1011" s="7">
        <f>SUM(N990:N1013)</f>
        <v>1010.0088177777783</v>
      </c>
      <c r="R1011" s="7"/>
      <c r="S1011" s="47">
        <f t="shared" si="149"/>
        <v>-2.2204460492503131E-16</v>
      </c>
      <c r="T1011" s="47">
        <f t="shared" si="150"/>
        <v>0</v>
      </c>
      <c r="U1011" s="47">
        <f t="shared" si="151"/>
        <v>189.33</v>
      </c>
      <c r="V1011" s="47">
        <f t="shared" si="152"/>
        <v>77.460000000000008</v>
      </c>
      <c r="W1011" s="11"/>
    </row>
    <row r="1012" spans="1:23" x14ac:dyDescent="0.45">
      <c r="A1012" t="s">
        <v>1017</v>
      </c>
      <c r="B1012">
        <v>20.69</v>
      </c>
      <c r="D1012" s="1" t="str">
        <f>VartojimasGamyba!J1008</f>
        <v>2023-10-12-22</v>
      </c>
      <c r="E1012" s="7">
        <f>VartojimasGamyba!G1008</f>
        <v>1.462</v>
      </c>
      <c r="F1012" s="11"/>
      <c r="G1012" s="12">
        <f t="shared" si="153"/>
        <v>5.0000000000000018</v>
      </c>
      <c r="H1012" s="12">
        <v>0</v>
      </c>
      <c r="I1012" s="12">
        <v>1.6244444444444446</v>
      </c>
      <c r="J1012" s="12">
        <v>0</v>
      </c>
      <c r="K1012" s="12"/>
      <c r="L1012" s="12">
        <f>VartojimasGamyba!H1008</f>
        <v>0</v>
      </c>
      <c r="M1012" s="19">
        <f t="shared" si="146"/>
        <v>-2.2204460492503131E-16</v>
      </c>
      <c r="N1012" s="7">
        <f t="shared" si="147"/>
        <v>-2.6862956303830289E-14</v>
      </c>
      <c r="O1012" s="7">
        <f t="shared" si="148"/>
        <v>-2.6862956303830289E-14</v>
      </c>
      <c r="P1012" s="7" t="s">
        <v>8872</v>
      </c>
      <c r="R1012" s="7"/>
      <c r="S1012" s="47">
        <f t="shared" si="149"/>
        <v>-2.2204460492503131E-16</v>
      </c>
      <c r="T1012" s="47">
        <f t="shared" si="150"/>
        <v>0</v>
      </c>
      <c r="U1012" s="47">
        <f t="shared" si="151"/>
        <v>120.98</v>
      </c>
      <c r="V1012" s="47">
        <f t="shared" si="152"/>
        <v>9.1100000000000012</v>
      </c>
      <c r="W1012" s="11"/>
    </row>
    <row r="1013" spans="1:23" x14ac:dyDescent="0.45">
      <c r="A1013" t="s">
        <v>1018</v>
      </c>
      <c r="B1013">
        <v>15.06</v>
      </c>
      <c r="D1013" s="1" t="str">
        <f>VartojimasGamyba!J1009</f>
        <v>2023-10-12-23</v>
      </c>
      <c r="E1013" s="7">
        <f>VartojimasGamyba!G1009</f>
        <v>1.4330000000000001</v>
      </c>
      <c r="F1013" s="11"/>
      <c r="G1013" s="12">
        <f t="shared" si="153"/>
        <v>5.0000000000000018</v>
      </c>
      <c r="H1013" s="12">
        <v>0</v>
      </c>
      <c r="I1013" s="12">
        <v>0</v>
      </c>
      <c r="J1013" s="12">
        <v>0</v>
      </c>
      <c r="K1013" s="12"/>
      <c r="L1013" s="12">
        <f>VartojimasGamyba!H1009</f>
        <v>0</v>
      </c>
      <c r="M1013" s="19">
        <f t="shared" si="146"/>
        <v>1.4330000000000001</v>
      </c>
      <c r="N1013" s="7">
        <f t="shared" si="147"/>
        <v>165.29655000000002</v>
      </c>
      <c r="O1013" s="7">
        <f t="shared" si="148"/>
        <v>165.29655000000002</v>
      </c>
      <c r="P1013" s="7">
        <f>SUM(O990:O1013)</f>
        <v>1160.4584977777781</v>
      </c>
      <c r="Q1013" s="7">
        <f>SUMPRODUCT(B990:B1013,E990:E1013)+SUM(E990:E1013)*$Z$21-SUMPRODUCT(B990:B1013,L990:L1013)+SUM(L990:L1013)*ABS($Z$20)</f>
        <v>1804.9357300000006</v>
      </c>
      <c r="R1013" s="7"/>
      <c r="S1013" s="47">
        <f t="shared" si="149"/>
        <v>1.4330000000000001</v>
      </c>
      <c r="T1013" s="47">
        <f t="shared" si="150"/>
        <v>0</v>
      </c>
      <c r="U1013" s="47">
        <f t="shared" si="151"/>
        <v>115.35000000000001</v>
      </c>
      <c r="V1013" s="47">
        <f t="shared" si="152"/>
        <v>3.4800000000000004</v>
      </c>
      <c r="W1013" s="11">
        <f>IF(P1013&lt;&gt;Q1013,1,0)</f>
        <v>1</v>
      </c>
    </row>
    <row r="1014" spans="1:23" x14ac:dyDescent="0.45">
      <c r="A1014" t="s">
        <v>1019</v>
      </c>
      <c r="B1014">
        <v>30.01</v>
      </c>
      <c r="D1014" s="9" t="str">
        <f>VartojimasGamyba!J1010</f>
        <v>2023-10-13-00</v>
      </c>
      <c r="E1014" s="8">
        <f>VartojimasGamyba!G1010</f>
        <v>1.6040000000000001</v>
      </c>
      <c r="F1014" s="11"/>
      <c r="G1014" s="7">
        <f>G1013+H1014-I1014</f>
        <v>5.9708888888888882</v>
      </c>
      <c r="H1014" s="7">
        <v>0.97088888888888691</v>
      </c>
      <c r="I1014" s="7">
        <v>0</v>
      </c>
      <c r="J1014" s="7">
        <v>0</v>
      </c>
      <c r="L1014" s="7">
        <f>VartojimasGamyba!H1010</f>
        <v>0</v>
      </c>
      <c r="M1014" s="15">
        <f t="shared" si="146"/>
        <v>2.574888888888887</v>
      </c>
      <c r="N1014" s="7">
        <f t="shared" si="147"/>
        <v>335.508022222222</v>
      </c>
      <c r="O1014" s="7">
        <f t="shared" si="148"/>
        <v>335.508022222222</v>
      </c>
      <c r="R1014" s="20" t="s">
        <v>8783</v>
      </c>
      <c r="S1014" s="47">
        <f t="shared" si="149"/>
        <v>2.574888888888887</v>
      </c>
      <c r="T1014" s="47">
        <f t="shared" si="150"/>
        <v>0</v>
      </c>
      <c r="U1014" s="47">
        <f t="shared" si="151"/>
        <v>130.30000000000001</v>
      </c>
      <c r="V1014" s="47">
        <f t="shared" si="152"/>
        <v>18.43</v>
      </c>
      <c r="W1014" s="11"/>
    </row>
    <row r="1015" spans="1:23" x14ac:dyDescent="0.45">
      <c r="A1015" t="s">
        <v>1020</v>
      </c>
      <c r="B1015">
        <v>123.99</v>
      </c>
      <c r="D1015" s="9" t="str">
        <f>VartojimasGamyba!J1011</f>
        <v>2023-10-13-01</v>
      </c>
      <c r="E1015" s="8">
        <f>VartojimasGamyba!G1011</f>
        <v>0.441</v>
      </c>
      <c r="F1015" s="11"/>
      <c r="G1015" s="7">
        <f t="shared" ref="G1015:G1037" si="154">G1014+H1015-I1015</f>
        <v>5.480888888888888</v>
      </c>
      <c r="H1015" s="7">
        <v>0</v>
      </c>
      <c r="I1015" s="7">
        <v>0.49000000000000005</v>
      </c>
      <c r="J1015" s="7">
        <v>0</v>
      </c>
      <c r="L1015" s="7">
        <f>VartojimasGamyba!H1011</f>
        <v>0</v>
      </c>
      <c r="M1015" s="15">
        <f t="shared" si="146"/>
        <v>-5.5511151231257827E-17</v>
      </c>
      <c r="N1015" s="7">
        <f t="shared" si="147"/>
        <v>-1.2450040998146506E-14</v>
      </c>
      <c r="O1015" s="7">
        <f t="shared" si="148"/>
        <v>-1.2450040998146506E-14</v>
      </c>
      <c r="R1015" s="7"/>
      <c r="S1015" s="47">
        <f t="shared" si="149"/>
        <v>-5.5511151231257827E-17</v>
      </c>
      <c r="T1015" s="47">
        <f t="shared" si="150"/>
        <v>0</v>
      </c>
      <c r="U1015" s="47">
        <f t="shared" si="151"/>
        <v>224.28</v>
      </c>
      <c r="V1015" s="47">
        <f t="shared" si="152"/>
        <v>112.41</v>
      </c>
      <c r="W1015" s="11"/>
    </row>
    <row r="1016" spans="1:23" x14ac:dyDescent="0.45">
      <c r="A1016" t="s">
        <v>1021</v>
      </c>
      <c r="B1016">
        <v>60.1</v>
      </c>
      <c r="D1016" s="9" t="str">
        <f>VartojimasGamyba!J1012</f>
        <v>2023-10-13-02</v>
      </c>
      <c r="E1016" s="8">
        <f>VartojimasGamyba!G1012</f>
        <v>0.14599999999999999</v>
      </c>
      <c r="F1016" s="11"/>
      <c r="G1016" s="7">
        <f t="shared" si="154"/>
        <v>5.3186666666666662</v>
      </c>
      <c r="H1016" s="7">
        <v>0</v>
      </c>
      <c r="I1016" s="7">
        <v>0.16222222222222221</v>
      </c>
      <c r="J1016" s="7">
        <v>0</v>
      </c>
      <c r="L1016" s="7">
        <f>VartojimasGamyba!H1012</f>
        <v>0</v>
      </c>
      <c r="M1016" s="15">
        <f t="shared" si="146"/>
        <v>0</v>
      </c>
      <c r="N1016" s="7">
        <f t="shared" si="147"/>
        <v>0</v>
      </c>
      <c r="O1016" s="7">
        <f t="shared" si="148"/>
        <v>0</v>
      </c>
      <c r="R1016" s="7"/>
      <c r="S1016" s="47">
        <f t="shared" si="149"/>
        <v>0</v>
      </c>
      <c r="T1016" s="47">
        <f t="shared" si="150"/>
        <v>0</v>
      </c>
      <c r="U1016" s="47">
        <f t="shared" si="151"/>
        <v>160.39000000000001</v>
      </c>
      <c r="V1016" s="47">
        <f t="shared" si="152"/>
        <v>48.52</v>
      </c>
      <c r="W1016" s="11"/>
    </row>
    <row r="1017" spans="1:23" x14ac:dyDescent="0.45">
      <c r="A1017" t="s">
        <v>1022</v>
      </c>
      <c r="B1017">
        <v>107.14</v>
      </c>
      <c r="D1017" s="9" t="str">
        <f>VartojimasGamyba!J1013</f>
        <v>2023-10-13-03</v>
      </c>
      <c r="E1017" s="8">
        <f>VartojimasGamyba!G1013</f>
        <v>0.161</v>
      </c>
      <c r="F1017" s="11"/>
      <c r="G1017" s="7">
        <f t="shared" si="154"/>
        <v>5.1397777777777769</v>
      </c>
      <c r="H1017" s="7">
        <v>0</v>
      </c>
      <c r="I1017" s="7">
        <v>0.1788888888888889</v>
      </c>
      <c r="J1017" s="7">
        <v>0</v>
      </c>
      <c r="L1017" s="7">
        <f>VartojimasGamyba!H1013</f>
        <v>0</v>
      </c>
      <c r="M1017" s="15">
        <f t="shared" si="146"/>
        <v>0</v>
      </c>
      <c r="N1017" s="7">
        <f t="shared" si="147"/>
        <v>0</v>
      </c>
      <c r="O1017" s="7">
        <f t="shared" si="148"/>
        <v>0</v>
      </c>
      <c r="R1017" s="7"/>
      <c r="S1017" s="47">
        <f t="shared" si="149"/>
        <v>0</v>
      </c>
      <c r="T1017" s="47">
        <f t="shared" si="150"/>
        <v>0</v>
      </c>
      <c r="U1017" s="47">
        <f t="shared" si="151"/>
        <v>207.43</v>
      </c>
      <c r="V1017" s="47">
        <f t="shared" si="152"/>
        <v>95.56</v>
      </c>
      <c r="W1017" s="11"/>
    </row>
    <row r="1018" spans="1:23" x14ac:dyDescent="0.45">
      <c r="A1018" t="s">
        <v>1023</v>
      </c>
      <c r="B1018">
        <v>101.4</v>
      </c>
      <c r="D1018" s="9" t="str">
        <f>VartojimasGamyba!J1014</f>
        <v>2023-10-13-04</v>
      </c>
      <c r="E1018" s="8">
        <f>VartojimasGamyba!G1014</f>
        <v>0.13500000000000001</v>
      </c>
      <c r="F1018" s="11"/>
      <c r="G1018" s="7">
        <f t="shared" si="154"/>
        <v>4.9897777777777765</v>
      </c>
      <c r="H1018" s="7">
        <v>0</v>
      </c>
      <c r="I1018" s="7">
        <v>0.15000000000000002</v>
      </c>
      <c r="J1018" s="7">
        <v>0</v>
      </c>
      <c r="L1018" s="7">
        <f>VartojimasGamyba!H1014</f>
        <v>0</v>
      </c>
      <c r="M1018" s="15">
        <f t="shared" si="146"/>
        <v>-2.7755575615628914E-17</v>
      </c>
      <c r="N1018" s="7">
        <f t="shared" si="147"/>
        <v>-5.5980220459161955E-15</v>
      </c>
      <c r="O1018" s="7">
        <f t="shared" si="148"/>
        <v>-5.5980220459161955E-15</v>
      </c>
      <c r="R1018" s="7"/>
      <c r="S1018" s="47">
        <f t="shared" si="149"/>
        <v>-2.7755575615628914E-17</v>
      </c>
      <c r="T1018" s="47">
        <f t="shared" si="150"/>
        <v>0</v>
      </c>
      <c r="U1018" s="47">
        <f t="shared" si="151"/>
        <v>201.69</v>
      </c>
      <c r="V1018" s="47">
        <f t="shared" si="152"/>
        <v>89.820000000000007</v>
      </c>
      <c r="W1018" s="11"/>
    </row>
    <row r="1019" spans="1:23" x14ac:dyDescent="0.45">
      <c r="A1019" t="s">
        <v>1024</v>
      </c>
      <c r="B1019">
        <v>60.09</v>
      </c>
      <c r="D1019" s="9" t="str">
        <f>VartojimasGamyba!J1015</f>
        <v>2023-10-13-05</v>
      </c>
      <c r="E1019" s="8">
        <f>VartojimasGamyba!G1015</f>
        <v>0.317</v>
      </c>
      <c r="F1019" s="11"/>
      <c r="G1019" s="7">
        <f t="shared" si="154"/>
        <v>4.6742222222222214</v>
      </c>
      <c r="H1019" s="7">
        <v>0</v>
      </c>
      <c r="I1019" s="7">
        <v>0.31555555555555553</v>
      </c>
      <c r="J1019" s="7">
        <v>0</v>
      </c>
      <c r="L1019" s="7">
        <f>VartojimasGamyba!H1015</f>
        <v>3.3000000000000002E-2</v>
      </c>
      <c r="M1019" s="15">
        <f t="shared" si="146"/>
        <v>0</v>
      </c>
      <c r="N1019" s="7">
        <f t="shared" si="147"/>
        <v>0</v>
      </c>
      <c r="O1019" s="7">
        <f t="shared" si="148"/>
        <v>0</v>
      </c>
      <c r="R1019" s="7"/>
      <c r="S1019" s="47">
        <f t="shared" si="149"/>
        <v>0</v>
      </c>
      <c r="T1019" s="47">
        <f t="shared" si="150"/>
        <v>0</v>
      </c>
      <c r="U1019" s="47">
        <f t="shared" si="151"/>
        <v>160.38</v>
      </c>
      <c r="V1019" s="47">
        <f t="shared" si="152"/>
        <v>48.510000000000005</v>
      </c>
      <c r="W1019" s="11"/>
    </row>
    <row r="1020" spans="1:23" x14ac:dyDescent="0.45">
      <c r="A1020" t="s">
        <v>1025</v>
      </c>
      <c r="B1020">
        <v>109.36</v>
      </c>
      <c r="D1020" s="9" t="str">
        <f>VartojimasGamyba!J1016</f>
        <v>2023-10-13-06</v>
      </c>
      <c r="E1020" s="8">
        <f>VartojimasGamyba!G1016</f>
        <v>0.01</v>
      </c>
      <c r="F1020" s="11"/>
      <c r="G1020" s="7">
        <f t="shared" si="154"/>
        <v>5.1762222222222212</v>
      </c>
      <c r="H1020" s="7">
        <v>0.502</v>
      </c>
      <c r="I1020" s="7">
        <v>0</v>
      </c>
      <c r="J1020" s="7">
        <v>0</v>
      </c>
      <c r="L1020" s="7">
        <f>VartojimasGamyba!H1016</f>
        <v>0.51200000000000001</v>
      </c>
      <c r="M1020" s="15">
        <f t="shared" si="146"/>
        <v>0</v>
      </c>
      <c r="N1020" s="7">
        <f t="shared" si="147"/>
        <v>0</v>
      </c>
      <c r="O1020" s="7">
        <f t="shared" si="148"/>
        <v>0</v>
      </c>
      <c r="R1020" s="7"/>
      <c r="S1020" s="47">
        <f t="shared" si="149"/>
        <v>0.502</v>
      </c>
      <c r="T1020" s="47">
        <f t="shared" si="150"/>
        <v>0.502</v>
      </c>
      <c r="U1020" s="47">
        <f t="shared" si="151"/>
        <v>209.65</v>
      </c>
      <c r="V1020" s="47">
        <f t="shared" si="152"/>
        <v>97.78</v>
      </c>
      <c r="W1020" s="11"/>
    </row>
    <row r="1021" spans="1:23" x14ac:dyDescent="0.45">
      <c r="A1021" t="s">
        <v>1026</v>
      </c>
      <c r="B1021">
        <v>147.93</v>
      </c>
      <c r="D1021" s="9" t="str">
        <f>VartojimasGamyba!J1017</f>
        <v>2023-10-13-07</v>
      </c>
      <c r="E1021" s="8">
        <f>VartojimasGamyba!G1017</f>
        <v>0</v>
      </c>
      <c r="F1021" s="11"/>
      <c r="G1021" s="7">
        <f t="shared" si="154"/>
        <v>5.1762222222222212</v>
      </c>
      <c r="H1021" s="7">
        <v>0</v>
      </c>
      <c r="I1021" s="7">
        <v>0</v>
      </c>
      <c r="J1021" s="7">
        <v>0.879</v>
      </c>
      <c r="L1021" s="7">
        <f>VartojimasGamyba!H1017</f>
        <v>0.879</v>
      </c>
      <c r="M1021" s="15">
        <f t="shared" si="146"/>
        <v>0</v>
      </c>
      <c r="N1021" s="7">
        <f t="shared" si="147"/>
        <v>-119.85164999999999</v>
      </c>
      <c r="O1021" s="7">
        <f t="shared" si="148"/>
        <v>0</v>
      </c>
      <c r="R1021" s="7"/>
      <c r="S1021" s="47">
        <f t="shared" si="149"/>
        <v>0.879</v>
      </c>
      <c r="T1021" s="47">
        <f t="shared" si="150"/>
        <v>0.879</v>
      </c>
      <c r="U1021" s="47">
        <f t="shared" si="151"/>
        <v>248.22000000000003</v>
      </c>
      <c r="V1021" s="47">
        <f t="shared" si="152"/>
        <v>136.35</v>
      </c>
      <c r="W1021" s="11"/>
    </row>
    <row r="1022" spans="1:23" x14ac:dyDescent="0.45">
      <c r="A1022" t="s">
        <v>1027</v>
      </c>
      <c r="B1022">
        <v>170.43</v>
      </c>
      <c r="D1022" s="9" t="str">
        <f>VartojimasGamyba!J1018</f>
        <v>2023-10-13-08</v>
      </c>
      <c r="E1022" s="8">
        <f>VartojimasGamyba!G1018</f>
        <v>0</v>
      </c>
      <c r="F1022" s="11"/>
      <c r="G1022" s="7">
        <f t="shared" si="154"/>
        <v>5.1762222222222212</v>
      </c>
      <c r="H1022" s="7">
        <v>0</v>
      </c>
      <c r="I1022" s="7">
        <v>0</v>
      </c>
      <c r="J1022" s="7">
        <v>1.016</v>
      </c>
      <c r="L1022" s="7">
        <f>VartojimasGamyba!H1018</f>
        <v>1.016</v>
      </c>
      <c r="M1022" s="15">
        <f t="shared" si="146"/>
        <v>0</v>
      </c>
      <c r="N1022" s="7">
        <f t="shared" si="147"/>
        <v>-161.39159999999998</v>
      </c>
      <c r="O1022" s="7">
        <f t="shared" si="148"/>
        <v>0</v>
      </c>
      <c r="R1022" s="7"/>
      <c r="S1022" s="47">
        <f t="shared" si="149"/>
        <v>1.016</v>
      </c>
      <c r="T1022" s="47">
        <f t="shared" si="150"/>
        <v>1.016</v>
      </c>
      <c r="U1022" s="47">
        <f t="shared" si="151"/>
        <v>270.72000000000003</v>
      </c>
      <c r="V1022" s="47">
        <f t="shared" si="152"/>
        <v>158.85</v>
      </c>
      <c r="W1022" s="11"/>
    </row>
    <row r="1023" spans="1:23" x14ac:dyDescent="0.45">
      <c r="A1023" t="s">
        <v>1028</v>
      </c>
      <c r="B1023">
        <v>148.06</v>
      </c>
      <c r="D1023" s="9" t="str">
        <f>VartojimasGamyba!J1019</f>
        <v>2023-10-13-09</v>
      </c>
      <c r="E1023" s="8">
        <f>VartojimasGamyba!G1019</f>
        <v>0</v>
      </c>
      <c r="F1023" s="11"/>
      <c r="G1023" s="7">
        <f t="shared" si="154"/>
        <v>5.1762222222222212</v>
      </c>
      <c r="H1023" s="7">
        <v>0</v>
      </c>
      <c r="I1023" s="7">
        <v>0</v>
      </c>
      <c r="J1023" s="7">
        <v>1.5760000000000001</v>
      </c>
      <c r="L1023" s="7">
        <f>VartojimasGamyba!H1019</f>
        <v>1.5760000000000001</v>
      </c>
      <c r="M1023" s="15">
        <f t="shared" si="146"/>
        <v>0</v>
      </c>
      <c r="N1023" s="7">
        <f t="shared" si="147"/>
        <v>-215.09247999999999</v>
      </c>
      <c r="O1023" s="7">
        <f t="shared" si="148"/>
        <v>0</v>
      </c>
      <c r="R1023" s="7"/>
      <c r="S1023" s="47">
        <f t="shared" si="149"/>
        <v>1.5760000000000001</v>
      </c>
      <c r="T1023" s="47">
        <f t="shared" si="150"/>
        <v>1.5760000000000001</v>
      </c>
      <c r="U1023" s="47">
        <f t="shared" si="151"/>
        <v>248.35000000000002</v>
      </c>
      <c r="V1023" s="47">
        <f t="shared" si="152"/>
        <v>136.47999999999999</v>
      </c>
      <c r="W1023" s="11"/>
    </row>
    <row r="1024" spans="1:23" x14ac:dyDescent="0.45">
      <c r="A1024" t="s">
        <v>1029</v>
      </c>
      <c r="B1024">
        <v>132.05000000000001</v>
      </c>
      <c r="D1024" s="9" t="str">
        <f>VartojimasGamyba!J1020</f>
        <v>2023-10-13-10</v>
      </c>
      <c r="E1024" s="8">
        <f>VartojimasGamyba!G1020</f>
        <v>0.96499999999999997</v>
      </c>
      <c r="F1024" s="11"/>
      <c r="G1024" s="7">
        <f t="shared" si="154"/>
        <v>5.5672222222222212</v>
      </c>
      <c r="H1024" s="7">
        <v>0.39100000000000024</v>
      </c>
      <c r="I1024" s="7">
        <v>0</v>
      </c>
      <c r="J1024" s="7">
        <v>0</v>
      </c>
      <c r="L1024" s="7">
        <f>VartojimasGamyba!H1020</f>
        <v>1.3560000000000001</v>
      </c>
      <c r="M1024" s="15">
        <f t="shared" si="146"/>
        <v>0</v>
      </c>
      <c r="N1024" s="7">
        <f t="shared" si="147"/>
        <v>0</v>
      </c>
      <c r="O1024" s="7">
        <f t="shared" si="148"/>
        <v>0</v>
      </c>
      <c r="R1024" s="7"/>
      <c r="S1024" s="47">
        <f t="shared" si="149"/>
        <v>0.39100000000000013</v>
      </c>
      <c r="T1024" s="47">
        <f t="shared" si="150"/>
        <v>0.39100000000000013</v>
      </c>
      <c r="U1024" s="47">
        <f t="shared" si="151"/>
        <v>232.34000000000003</v>
      </c>
      <c r="V1024" s="47">
        <f t="shared" si="152"/>
        <v>120.47000000000001</v>
      </c>
      <c r="W1024" s="11"/>
    </row>
    <row r="1025" spans="1:23" x14ac:dyDescent="0.45">
      <c r="A1025" t="s">
        <v>1030</v>
      </c>
      <c r="B1025">
        <v>100.34</v>
      </c>
      <c r="D1025" s="9" t="str">
        <f>VartojimasGamyba!J1021</f>
        <v>2023-10-13-11</v>
      </c>
      <c r="E1025" s="8">
        <f>VartojimasGamyba!G1021</f>
        <v>1.669</v>
      </c>
      <c r="F1025" s="11"/>
      <c r="G1025" s="7">
        <f t="shared" si="154"/>
        <v>5.2138888888888877</v>
      </c>
      <c r="H1025" s="7">
        <v>0</v>
      </c>
      <c r="I1025" s="7">
        <v>0.35333333333333344</v>
      </c>
      <c r="J1025" s="7">
        <v>0</v>
      </c>
      <c r="L1025" s="7">
        <f>VartojimasGamyba!H1021</f>
        <v>1.351</v>
      </c>
      <c r="M1025" s="15">
        <f t="shared" si="146"/>
        <v>0</v>
      </c>
      <c r="N1025" s="7">
        <f t="shared" si="147"/>
        <v>0</v>
      </c>
      <c r="O1025" s="7">
        <f t="shared" si="148"/>
        <v>0</v>
      </c>
      <c r="R1025" s="7"/>
      <c r="S1025" s="47">
        <f t="shared" si="149"/>
        <v>0</v>
      </c>
      <c r="T1025" s="47">
        <f t="shared" si="150"/>
        <v>0</v>
      </c>
      <c r="U1025" s="47">
        <f t="shared" si="151"/>
        <v>200.63</v>
      </c>
      <c r="V1025" s="47">
        <f t="shared" si="152"/>
        <v>88.76</v>
      </c>
      <c r="W1025" s="11"/>
    </row>
    <row r="1026" spans="1:23" x14ac:dyDescent="0.45">
      <c r="A1026" t="s">
        <v>1031</v>
      </c>
      <c r="B1026">
        <v>75.14</v>
      </c>
      <c r="D1026" s="9" t="str">
        <f>VartojimasGamyba!J1022</f>
        <v>2023-10-13-12</v>
      </c>
      <c r="E1026" s="8">
        <f>VartojimasGamyba!G1022</f>
        <v>0.91900000000000004</v>
      </c>
      <c r="F1026" s="11"/>
      <c r="G1026" s="7">
        <f t="shared" si="154"/>
        <v>5.0149999999999988</v>
      </c>
      <c r="H1026" s="7">
        <v>0</v>
      </c>
      <c r="I1026" s="7">
        <v>0.19888888888888895</v>
      </c>
      <c r="J1026" s="7">
        <v>0</v>
      </c>
      <c r="L1026" s="7">
        <f>VartojimasGamyba!H1022</f>
        <v>0.74</v>
      </c>
      <c r="M1026" s="15">
        <f t="shared" si="146"/>
        <v>0</v>
      </c>
      <c r="N1026" s="7">
        <f t="shared" si="147"/>
        <v>0</v>
      </c>
      <c r="O1026" s="7">
        <f t="shared" si="148"/>
        <v>0</v>
      </c>
      <c r="R1026" s="7"/>
      <c r="S1026" s="47">
        <f t="shared" si="149"/>
        <v>0</v>
      </c>
      <c r="T1026" s="47">
        <f t="shared" si="150"/>
        <v>0</v>
      </c>
      <c r="U1026" s="47">
        <f t="shared" si="151"/>
        <v>175.43</v>
      </c>
      <c r="V1026" s="47">
        <f t="shared" si="152"/>
        <v>63.56</v>
      </c>
      <c r="W1026" s="11"/>
    </row>
    <row r="1027" spans="1:23" x14ac:dyDescent="0.45">
      <c r="A1027" t="s">
        <v>1032</v>
      </c>
      <c r="B1027">
        <v>61.92</v>
      </c>
      <c r="D1027" s="9" t="str">
        <f>VartojimasGamyba!J1023</f>
        <v>2023-10-13-13</v>
      </c>
      <c r="E1027" s="8">
        <f>VartojimasGamyba!G1023</f>
        <v>9.5000000000000001E-2</v>
      </c>
      <c r="F1027" s="11"/>
      <c r="G1027" s="7">
        <f t="shared" si="154"/>
        <v>5.0399999999999991</v>
      </c>
      <c r="H1027" s="7">
        <v>2.4999999999999994E-2</v>
      </c>
      <c r="I1027" s="7">
        <v>0</v>
      </c>
      <c r="J1027" s="7">
        <v>0</v>
      </c>
      <c r="L1027" s="7">
        <f>VartojimasGamyba!H1023</f>
        <v>0.12</v>
      </c>
      <c r="M1027" s="15">
        <f t="shared" si="146"/>
        <v>0</v>
      </c>
      <c r="N1027" s="7">
        <f t="shared" si="147"/>
        <v>0</v>
      </c>
      <c r="O1027" s="7">
        <f t="shared" si="148"/>
        <v>0</v>
      </c>
      <c r="R1027" s="7"/>
      <c r="S1027" s="47">
        <f t="shared" si="149"/>
        <v>2.4999999999999994E-2</v>
      </c>
      <c r="T1027" s="47">
        <f t="shared" si="150"/>
        <v>2.4999999999999994E-2</v>
      </c>
      <c r="U1027" s="47">
        <f t="shared" si="151"/>
        <v>162.21</v>
      </c>
      <c r="V1027" s="47">
        <f t="shared" si="152"/>
        <v>50.34</v>
      </c>
      <c r="W1027" s="11"/>
    </row>
    <row r="1028" spans="1:23" x14ac:dyDescent="0.45">
      <c r="A1028" t="s">
        <v>1033</v>
      </c>
      <c r="B1028">
        <v>54.65</v>
      </c>
      <c r="D1028" s="9" t="str">
        <f>VartojimasGamyba!J1024</f>
        <v>2023-10-13-14</v>
      </c>
      <c r="E1028" s="8">
        <f>VartojimasGamyba!G1024</f>
        <v>0.184</v>
      </c>
      <c r="F1028" s="11"/>
      <c r="G1028" s="7">
        <f t="shared" si="154"/>
        <v>4.8788888888888877</v>
      </c>
      <c r="H1028" s="7">
        <v>0</v>
      </c>
      <c r="I1028" s="7">
        <v>0.16111111111111107</v>
      </c>
      <c r="J1028" s="7">
        <v>0</v>
      </c>
      <c r="L1028" s="7">
        <f>VartojimasGamyba!H1024</f>
        <v>3.9E-2</v>
      </c>
      <c r="M1028" s="15">
        <f t="shared" si="146"/>
        <v>0</v>
      </c>
      <c r="N1028" s="7">
        <f t="shared" si="147"/>
        <v>0</v>
      </c>
      <c r="O1028" s="7">
        <f t="shared" si="148"/>
        <v>0</v>
      </c>
      <c r="R1028" s="7"/>
      <c r="S1028" s="47">
        <f t="shared" si="149"/>
        <v>0</v>
      </c>
      <c r="T1028" s="47">
        <f t="shared" si="150"/>
        <v>0</v>
      </c>
      <c r="U1028" s="47">
        <f t="shared" si="151"/>
        <v>154.94</v>
      </c>
      <c r="V1028" s="47">
        <f t="shared" si="152"/>
        <v>43.07</v>
      </c>
      <c r="W1028" s="11"/>
    </row>
    <row r="1029" spans="1:23" x14ac:dyDescent="0.45">
      <c r="A1029" t="s">
        <v>1034</v>
      </c>
      <c r="B1029">
        <v>75.16</v>
      </c>
      <c r="D1029" s="9" t="str">
        <f>VartojimasGamyba!J1025</f>
        <v>2023-10-13-15</v>
      </c>
      <c r="E1029" s="8">
        <f>VartojimasGamyba!G1025</f>
        <v>0.35099999999999998</v>
      </c>
      <c r="F1029" s="11"/>
      <c r="G1029" s="7">
        <f t="shared" si="154"/>
        <v>4.488888888888888</v>
      </c>
      <c r="H1029" s="7">
        <v>0</v>
      </c>
      <c r="I1029" s="7">
        <v>0.39</v>
      </c>
      <c r="J1029" s="7">
        <v>0</v>
      </c>
      <c r="L1029" s="7">
        <f>VartojimasGamyba!H1025</f>
        <v>0</v>
      </c>
      <c r="M1029" s="15">
        <f t="shared" si="146"/>
        <v>-5.5511151231257827E-17</v>
      </c>
      <c r="N1029" s="7">
        <f t="shared" si="147"/>
        <v>-9.7394314835241851E-15</v>
      </c>
      <c r="O1029" s="7">
        <f t="shared" si="148"/>
        <v>-9.7394314835241851E-15</v>
      </c>
      <c r="R1029" s="7"/>
      <c r="S1029" s="47">
        <f t="shared" si="149"/>
        <v>-5.5511151231257827E-17</v>
      </c>
      <c r="T1029" s="47">
        <f t="shared" si="150"/>
        <v>0</v>
      </c>
      <c r="U1029" s="47">
        <f t="shared" si="151"/>
        <v>175.45</v>
      </c>
      <c r="V1029" s="47">
        <f t="shared" si="152"/>
        <v>63.58</v>
      </c>
      <c r="W1029" s="11"/>
    </row>
    <row r="1030" spans="1:23" x14ac:dyDescent="0.45">
      <c r="A1030" t="s">
        <v>1035</v>
      </c>
      <c r="B1030">
        <v>100.82</v>
      </c>
      <c r="D1030" s="9" t="str">
        <f>VartojimasGamyba!J1026</f>
        <v>2023-10-13-16</v>
      </c>
      <c r="E1030" s="8">
        <f>VartojimasGamyba!G1026</f>
        <v>0.19400000000000001</v>
      </c>
      <c r="F1030" s="11"/>
      <c r="G1030" s="7">
        <f t="shared" si="154"/>
        <v>4.2733333333333325</v>
      </c>
      <c r="H1030" s="7">
        <v>0</v>
      </c>
      <c r="I1030" s="7">
        <v>0.21555555555555558</v>
      </c>
      <c r="J1030" s="7">
        <v>0</v>
      </c>
      <c r="L1030" s="7">
        <f>VartojimasGamyba!H1026</f>
        <v>0</v>
      </c>
      <c r="M1030" s="15">
        <f t="shared" si="146"/>
        <v>-2.7755575615628914E-17</v>
      </c>
      <c r="N1030" s="7">
        <f t="shared" si="147"/>
        <v>-5.5819238120591312E-15</v>
      </c>
      <c r="O1030" s="7">
        <f t="shared" si="148"/>
        <v>-5.5819238120591312E-15</v>
      </c>
      <c r="R1030" s="7"/>
      <c r="S1030" s="47">
        <f t="shared" si="149"/>
        <v>-2.7755575615628914E-17</v>
      </c>
      <c r="T1030" s="47">
        <f t="shared" si="150"/>
        <v>0</v>
      </c>
      <c r="U1030" s="47">
        <f t="shared" si="151"/>
        <v>201.11</v>
      </c>
      <c r="V1030" s="47">
        <f t="shared" si="152"/>
        <v>89.24</v>
      </c>
      <c r="W1030" s="11"/>
    </row>
    <row r="1031" spans="1:23" x14ac:dyDescent="0.45">
      <c r="A1031" t="s">
        <v>1036</v>
      </c>
      <c r="B1031">
        <v>101.88</v>
      </c>
      <c r="D1031" s="9" t="str">
        <f>VartojimasGamyba!J1027</f>
        <v>2023-10-13-17</v>
      </c>
      <c r="E1031" s="8">
        <f>VartojimasGamyba!G1027</f>
        <v>0.188</v>
      </c>
      <c r="F1031" s="11"/>
      <c r="G1031" s="7">
        <f t="shared" si="154"/>
        <v>4.0644444444444439</v>
      </c>
      <c r="H1031" s="7">
        <v>0</v>
      </c>
      <c r="I1031" s="7">
        <v>0.2088888888888889</v>
      </c>
      <c r="J1031" s="7">
        <v>0</v>
      </c>
      <c r="L1031" s="7">
        <f>VartojimasGamyba!H1027</f>
        <v>0</v>
      </c>
      <c r="M1031" s="15">
        <f t="shared" ref="M1031:M1094" si="155">E1031+H1031-I1031*$J$2+J1031-L1031</f>
        <v>-2.7755575615628914E-17</v>
      </c>
      <c r="N1031" s="7">
        <f t="shared" ref="N1031:N1094" si="156">M1031*U1031-J1031*V1031</f>
        <v>-5.6113447222116979E-15</v>
      </c>
      <c r="O1031" s="7">
        <f t="shared" ref="O1031:O1094" si="157">(M1031)*(B1031+$Z$21)</f>
        <v>-5.6113447222116979E-15</v>
      </c>
      <c r="R1031" s="7"/>
      <c r="S1031" s="47">
        <f t="shared" ref="S1031:S1094" si="158">M1031+IF((L1031-E1031)&gt;0,(L1031-E1031),0)</f>
        <v>-2.7755575615628914E-17</v>
      </c>
      <c r="T1031" s="47">
        <f t="shared" ref="T1031:T1094" si="159">IF(L1031-E1031&lt;0,0,L1031-E1031)</f>
        <v>0</v>
      </c>
      <c r="U1031" s="47">
        <f t="shared" ref="U1031:U1094" si="160">B1031+$Z$21</f>
        <v>202.17000000000002</v>
      </c>
      <c r="V1031" s="47">
        <f t="shared" ref="V1031:V1094" si="161">B1031+$Z$20</f>
        <v>90.3</v>
      </c>
      <c r="W1031" s="11"/>
    </row>
    <row r="1032" spans="1:23" x14ac:dyDescent="0.45">
      <c r="A1032" t="s">
        <v>1037</v>
      </c>
      <c r="B1032">
        <v>106</v>
      </c>
      <c r="D1032" s="9" t="str">
        <f>VartojimasGamyba!J1028</f>
        <v>2023-10-13-18</v>
      </c>
      <c r="E1032" s="8">
        <f>VartojimasGamyba!G1028</f>
        <v>0.28999999999999998</v>
      </c>
      <c r="F1032" s="11"/>
      <c r="G1032" s="7">
        <f t="shared" si="154"/>
        <v>3.7422222222222219</v>
      </c>
      <c r="H1032" s="7">
        <v>0</v>
      </c>
      <c r="I1032" s="7">
        <v>0.32222222222222219</v>
      </c>
      <c r="J1032" s="7">
        <v>0</v>
      </c>
      <c r="L1032" s="7">
        <f>VartojimasGamyba!H1028</f>
        <v>0</v>
      </c>
      <c r="M1032" s="15">
        <f t="shared" si="155"/>
        <v>0</v>
      </c>
      <c r="N1032" s="7">
        <f t="shared" si="156"/>
        <v>0</v>
      </c>
      <c r="O1032" s="7">
        <f t="shared" si="157"/>
        <v>0</v>
      </c>
      <c r="R1032" s="7"/>
      <c r="S1032" s="47">
        <f t="shared" si="158"/>
        <v>0</v>
      </c>
      <c r="T1032" s="47">
        <f t="shared" si="159"/>
        <v>0</v>
      </c>
      <c r="U1032" s="47">
        <f t="shared" si="160"/>
        <v>206.29000000000002</v>
      </c>
      <c r="V1032" s="47">
        <f t="shared" si="161"/>
        <v>94.42</v>
      </c>
      <c r="W1032" s="11"/>
    </row>
    <row r="1033" spans="1:23" x14ac:dyDescent="0.45">
      <c r="A1033" t="s">
        <v>1038</v>
      </c>
      <c r="B1033">
        <v>280.20999999999998</v>
      </c>
      <c r="D1033" s="9" t="str">
        <f>VartojimasGamyba!J1029</f>
        <v>2023-10-13-19</v>
      </c>
      <c r="E1033" s="8">
        <f>VartojimasGamyba!G1029</f>
        <v>0.379</v>
      </c>
      <c r="F1033" s="11"/>
      <c r="G1033" s="7">
        <f t="shared" si="154"/>
        <v>3.3211111111111107</v>
      </c>
      <c r="H1033" s="7">
        <v>0</v>
      </c>
      <c r="I1033" s="7">
        <v>0.4211111111111111</v>
      </c>
      <c r="J1033" s="7">
        <v>0</v>
      </c>
      <c r="L1033" s="7">
        <f>VartojimasGamyba!H1029</f>
        <v>0</v>
      </c>
      <c r="M1033" s="15">
        <f t="shared" si="155"/>
        <v>0</v>
      </c>
      <c r="N1033" s="7">
        <f t="shared" si="156"/>
        <v>0</v>
      </c>
      <c r="O1033" s="7">
        <f t="shared" si="157"/>
        <v>0</v>
      </c>
      <c r="R1033" s="7"/>
      <c r="S1033" s="47">
        <f t="shared" si="158"/>
        <v>0</v>
      </c>
      <c r="T1033" s="47">
        <f t="shared" si="159"/>
        <v>0</v>
      </c>
      <c r="U1033" s="47">
        <f t="shared" si="160"/>
        <v>380.5</v>
      </c>
      <c r="V1033" s="47">
        <f t="shared" si="161"/>
        <v>268.63</v>
      </c>
      <c r="W1033" s="11"/>
    </row>
    <row r="1034" spans="1:23" x14ac:dyDescent="0.45">
      <c r="A1034" t="s">
        <v>1039</v>
      </c>
      <c r="B1034">
        <v>109.21</v>
      </c>
      <c r="D1034" s="9" t="str">
        <f>VartojimasGamyba!J1030</f>
        <v>2023-10-13-20</v>
      </c>
      <c r="E1034" s="8">
        <f>VartojimasGamyba!G1030</f>
        <v>1.47</v>
      </c>
      <c r="F1034" s="11"/>
      <c r="G1034" s="7">
        <f t="shared" si="154"/>
        <v>1.6877777777777774</v>
      </c>
      <c r="H1034" s="7">
        <v>0</v>
      </c>
      <c r="I1034" s="7">
        <v>1.6333333333333333</v>
      </c>
      <c r="J1034" s="7">
        <v>0</v>
      </c>
      <c r="L1034" s="7">
        <f>VartojimasGamyba!H1030</f>
        <v>0</v>
      </c>
      <c r="M1034" s="15">
        <f t="shared" si="155"/>
        <v>0</v>
      </c>
      <c r="N1034" s="7">
        <f t="shared" si="156"/>
        <v>0</v>
      </c>
      <c r="O1034" s="7">
        <f t="shared" si="157"/>
        <v>0</v>
      </c>
      <c r="P1034" s="7" t="s">
        <v>8873</v>
      </c>
      <c r="R1034" s="7"/>
      <c r="S1034" s="47">
        <f t="shared" si="158"/>
        <v>0</v>
      </c>
      <c r="T1034" s="47">
        <f t="shared" si="159"/>
        <v>0</v>
      </c>
      <c r="U1034" s="47">
        <f t="shared" si="160"/>
        <v>209.5</v>
      </c>
      <c r="V1034" s="47">
        <f t="shared" si="161"/>
        <v>97.63</v>
      </c>
      <c r="W1034" s="11"/>
    </row>
    <row r="1035" spans="1:23" x14ac:dyDescent="0.45">
      <c r="A1035" t="s">
        <v>1040</v>
      </c>
      <c r="B1035">
        <v>97.08</v>
      </c>
      <c r="D1035" s="9" t="str">
        <f>VartojimasGamyba!J1031</f>
        <v>2023-10-13-21</v>
      </c>
      <c r="E1035" s="8">
        <f>VartojimasGamyba!G1031</f>
        <v>1.5189999999999999</v>
      </c>
      <c r="F1035" s="11"/>
      <c r="G1035" s="7">
        <f t="shared" si="154"/>
        <v>0</v>
      </c>
      <c r="H1035" s="7">
        <v>0</v>
      </c>
      <c r="I1035" s="7">
        <v>1.6877777777777778</v>
      </c>
      <c r="J1035" s="7">
        <v>0</v>
      </c>
      <c r="L1035" s="7">
        <f>VartojimasGamyba!H1031</f>
        <v>0</v>
      </c>
      <c r="M1035" s="15">
        <f t="shared" si="155"/>
        <v>-2.2204460492503131E-16</v>
      </c>
      <c r="N1035" s="7">
        <f t="shared" si="156"/>
        <v>-4.382494367405343E-14</v>
      </c>
      <c r="O1035" s="7">
        <f t="shared" si="157"/>
        <v>-4.382494367405343E-14</v>
      </c>
      <c r="P1035" s="7">
        <f>SUM(N1014:N1037)</f>
        <v>809.47797222222198</v>
      </c>
      <c r="R1035" s="7"/>
      <c r="S1035" s="47">
        <f t="shared" si="158"/>
        <v>-2.2204460492503131E-16</v>
      </c>
      <c r="T1035" s="47">
        <f t="shared" si="159"/>
        <v>0</v>
      </c>
      <c r="U1035" s="47">
        <f t="shared" si="160"/>
        <v>197.37</v>
      </c>
      <c r="V1035" s="47">
        <f t="shared" si="161"/>
        <v>85.5</v>
      </c>
      <c r="W1035" s="11"/>
    </row>
    <row r="1036" spans="1:23" x14ac:dyDescent="0.45">
      <c r="A1036" t="s">
        <v>1041</v>
      </c>
      <c r="B1036">
        <v>39.049999999999997</v>
      </c>
      <c r="D1036" s="9" t="str">
        <f>VartojimasGamyba!J1032</f>
        <v>2023-10-13-22</v>
      </c>
      <c r="E1036" s="8">
        <f>VartojimasGamyba!G1032</f>
        <v>1.5640000000000001</v>
      </c>
      <c r="F1036" s="11"/>
      <c r="G1036" s="7">
        <f t="shared" si="154"/>
        <v>0</v>
      </c>
      <c r="H1036" s="7">
        <v>0</v>
      </c>
      <c r="I1036" s="7">
        <v>0</v>
      </c>
      <c r="J1036" s="7">
        <v>0</v>
      </c>
      <c r="L1036" s="7">
        <f>VartojimasGamyba!H1032</f>
        <v>0</v>
      </c>
      <c r="M1036" s="15">
        <f t="shared" si="155"/>
        <v>1.5640000000000001</v>
      </c>
      <c r="N1036" s="7">
        <f t="shared" si="156"/>
        <v>217.92776000000001</v>
      </c>
      <c r="O1036" s="7">
        <f t="shared" si="157"/>
        <v>217.92776000000001</v>
      </c>
      <c r="P1036" s="7" t="s">
        <v>8872</v>
      </c>
      <c r="R1036" s="7"/>
      <c r="S1036" s="47">
        <f t="shared" si="158"/>
        <v>1.5640000000000001</v>
      </c>
      <c r="T1036" s="47">
        <f t="shared" si="159"/>
        <v>0</v>
      </c>
      <c r="U1036" s="47">
        <f t="shared" si="160"/>
        <v>139.34</v>
      </c>
      <c r="V1036" s="47">
        <f t="shared" si="161"/>
        <v>27.47</v>
      </c>
      <c r="W1036" s="11"/>
    </row>
    <row r="1037" spans="1:23" x14ac:dyDescent="0.45">
      <c r="A1037" t="s">
        <v>1042</v>
      </c>
      <c r="B1037">
        <v>15.07</v>
      </c>
      <c r="D1037" s="9" t="str">
        <f>VartojimasGamyba!J1033</f>
        <v>2023-10-13-23</v>
      </c>
      <c r="E1037" s="8">
        <f>VartojimasGamyba!G1033</f>
        <v>1.522</v>
      </c>
      <c r="F1037" s="11"/>
      <c r="G1037" s="7">
        <f t="shared" si="154"/>
        <v>4.9999999999999991</v>
      </c>
      <c r="H1037" s="7">
        <v>4.9999999999999991</v>
      </c>
      <c r="I1037" s="7">
        <v>0</v>
      </c>
      <c r="J1037" s="7">
        <v>0</v>
      </c>
      <c r="L1037" s="7">
        <f>VartojimasGamyba!H1033</f>
        <v>0</v>
      </c>
      <c r="M1037" s="15">
        <f t="shared" si="155"/>
        <v>6.5219999999999994</v>
      </c>
      <c r="N1037" s="7">
        <f t="shared" si="156"/>
        <v>752.37792000000002</v>
      </c>
      <c r="O1037" s="7">
        <f t="shared" si="157"/>
        <v>752.37792000000002</v>
      </c>
      <c r="P1037" s="7">
        <f>SUM(O1014:O1037)</f>
        <v>1305.813702222222</v>
      </c>
      <c r="Q1037" s="7">
        <f>SUMPRODUCT(B1014:B1037,E1014:E1037)+SUM(E1014:E1037)*$Z$21-SUMPRODUCT(B1014:B1037,L1014:L1037)+SUM(L1014:L1037)*ABS($Z$20)</f>
        <v>1666.97424</v>
      </c>
      <c r="R1037" s="7"/>
      <c r="S1037" s="47">
        <f t="shared" si="158"/>
        <v>6.5219999999999994</v>
      </c>
      <c r="T1037" s="47">
        <f t="shared" si="159"/>
        <v>0</v>
      </c>
      <c r="U1037" s="47">
        <f t="shared" si="160"/>
        <v>115.36000000000001</v>
      </c>
      <c r="V1037" s="47">
        <f t="shared" si="161"/>
        <v>3.49</v>
      </c>
      <c r="W1037" s="11">
        <f>IF(P1037&lt;&gt;Q1037,1,0)</f>
        <v>1</v>
      </c>
    </row>
    <row r="1038" spans="1:23" x14ac:dyDescent="0.45">
      <c r="A1038" t="s">
        <v>1043</v>
      </c>
      <c r="B1038">
        <v>15.07</v>
      </c>
      <c r="D1038" s="1" t="str">
        <f>VartojimasGamyba!J1034</f>
        <v>2023-10-14-00</v>
      </c>
      <c r="E1038" s="7">
        <f>VartojimasGamyba!G1034</f>
        <v>1.3859999999999999</v>
      </c>
      <c r="F1038" s="11"/>
      <c r="G1038" s="12">
        <f>G1037+H1038-I1038</f>
        <v>3.4599999999999991</v>
      </c>
      <c r="H1038" s="12">
        <v>0</v>
      </c>
      <c r="I1038" s="12">
        <v>1.54</v>
      </c>
      <c r="J1038" s="12">
        <v>0</v>
      </c>
      <c r="K1038" s="12"/>
      <c r="L1038" s="12">
        <f>VartojimasGamyba!H1034</f>
        <v>0</v>
      </c>
      <c r="M1038" s="19">
        <f t="shared" si="155"/>
        <v>-2.2204460492503131E-16</v>
      </c>
      <c r="N1038" s="7">
        <f t="shared" si="156"/>
        <v>-2.5615065624151615E-14</v>
      </c>
      <c r="O1038" s="7">
        <f t="shared" si="157"/>
        <v>-2.5615065624151615E-14</v>
      </c>
      <c r="R1038" s="20" t="s">
        <v>8783</v>
      </c>
      <c r="S1038" s="47">
        <f t="shared" si="158"/>
        <v>-2.2204460492503131E-16</v>
      </c>
      <c r="T1038" s="47">
        <f t="shared" si="159"/>
        <v>0</v>
      </c>
      <c r="U1038" s="47">
        <f t="shared" si="160"/>
        <v>115.36000000000001</v>
      </c>
      <c r="V1038" s="47">
        <f t="shared" si="161"/>
        <v>3.49</v>
      </c>
      <c r="W1038" s="11"/>
    </row>
    <row r="1039" spans="1:23" x14ac:dyDescent="0.45">
      <c r="A1039" t="s">
        <v>1044</v>
      </c>
      <c r="B1039">
        <v>10.46</v>
      </c>
      <c r="D1039" s="1" t="str">
        <f>VartojimasGamyba!J1035</f>
        <v>2023-10-14-01</v>
      </c>
      <c r="E1039" s="7">
        <f>VartojimasGamyba!G1035</f>
        <v>0.159</v>
      </c>
      <c r="F1039" s="11"/>
      <c r="G1039" s="12">
        <f t="shared" ref="G1039:G1061" si="162">G1038+H1039-I1039</f>
        <v>3.4599999999999991</v>
      </c>
      <c r="H1039" s="12">
        <v>0</v>
      </c>
      <c r="I1039" s="12">
        <v>0</v>
      </c>
      <c r="J1039" s="12">
        <v>0</v>
      </c>
      <c r="K1039" s="12"/>
      <c r="L1039" s="12">
        <f>VartojimasGamyba!H1035</f>
        <v>0</v>
      </c>
      <c r="M1039" s="19">
        <f t="shared" si="155"/>
        <v>0.159</v>
      </c>
      <c r="N1039" s="7">
        <f t="shared" si="156"/>
        <v>17.609249999999999</v>
      </c>
      <c r="O1039" s="7">
        <f t="shared" si="157"/>
        <v>17.609249999999999</v>
      </c>
      <c r="R1039" s="7"/>
      <c r="S1039" s="47">
        <f t="shared" si="158"/>
        <v>0.159</v>
      </c>
      <c r="T1039" s="47">
        <f t="shared" si="159"/>
        <v>0</v>
      </c>
      <c r="U1039" s="47">
        <f t="shared" si="160"/>
        <v>110.75</v>
      </c>
      <c r="V1039" s="47">
        <f t="shared" si="161"/>
        <v>-1.1199999999999992</v>
      </c>
      <c r="W1039" s="11"/>
    </row>
    <row r="1040" spans="1:23" x14ac:dyDescent="0.45">
      <c r="A1040" t="s">
        <v>1045</v>
      </c>
      <c r="B1040">
        <v>9.14</v>
      </c>
      <c r="D1040" s="1" t="str">
        <f>VartojimasGamyba!J1036</f>
        <v>2023-10-14-02</v>
      </c>
      <c r="E1040" s="7">
        <f>VartojimasGamyba!G1036</f>
        <v>0.13900000000000001</v>
      </c>
      <c r="F1040" s="11"/>
      <c r="G1040" s="12">
        <f t="shared" si="162"/>
        <v>3.4599999999999991</v>
      </c>
      <c r="H1040" s="12">
        <v>0</v>
      </c>
      <c r="I1040" s="12">
        <v>0</v>
      </c>
      <c r="J1040" s="12">
        <v>0</v>
      </c>
      <c r="K1040" s="12"/>
      <c r="L1040" s="12">
        <f>VartojimasGamyba!H1036</f>
        <v>0</v>
      </c>
      <c r="M1040" s="19">
        <f t="shared" si="155"/>
        <v>0.13900000000000001</v>
      </c>
      <c r="N1040" s="7">
        <f t="shared" si="156"/>
        <v>15.210770000000002</v>
      </c>
      <c r="O1040" s="7">
        <f t="shared" si="157"/>
        <v>15.210770000000002</v>
      </c>
      <c r="R1040" s="7"/>
      <c r="S1040" s="47">
        <f t="shared" si="158"/>
        <v>0.13900000000000001</v>
      </c>
      <c r="T1040" s="47">
        <f t="shared" si="159"/>
        <v>0</v>
      </c>
      <c r="U1040" s="47">
        <f t="shared" si="160"/>
        <v>109.43</v>
      </c>
      <c r="V1040" s="47">
        <f t="shared" si="161"/>
        <v>-2.4399999999999995</v>
      </c>
      <c r="W1040" s="11"/>
    </row>
    <row r="1041" spans="1:23" x14ac:dyDescent="0.45">
      <c r="A1041" t="s">
        <v>1046</v>
      </c>
      <c r="B1041">
        <v>9.01</v>
      </c>
      <c r="D1041" s="1" t="str">
        <f>VartojimasGamyba!J1037</f>
        <v>2023-10-14-03</v>
      </c>
      <c r="E1041" s="7">
        <f>VartojimasGamyba!G1037</f>
        <v>0.16400000000000001</v>
      </c>
      <c r="F1041" s="11"/>
      <c r="G1041" s="12">
        <f t="shared" si="162"/>
        <v>3.4599999999999991</v>
      </c>
      <c r="H1041" s="12">
        <v>0</v>
      </c>
      <c r="I1041" s="12">
        <v>0</v>
      </c>
      <c r="J1041" s="12">
        <v>0</v>
      </c>
      <c r="K1041" s="12"/>
      <c r="L1041" s="12">
        <f>VartojimasGamyba!H1037</f>
        <v>0</v>
      </c>
      <c r="M1041" s="19">
        <f t="shared" si="155"/>
        <v>0.16400000000000001</v>
      </c>
      <c r="N1041" s="7">
        <f t="shared" si="156"/>
        <v>17.925200000000004</v>
      </c>
      <c r="O1041" s="7">
        <f t="shared" si="157"/>
        <v>17.925200000000004</v>
      </c>
      <c r="R1041" s="7"/>
      <c r="S1041" s="47">
        <f t="shared" si="158"/>
        <v>0.16400000000000001</v>
      </c>
      <c r="T1041" s="47">
        <f t="shared" si="159"/>
        <v>0</v>
      </c>
      <c r="U1041" s="47">
        <f t="shared" si="160"/>
        <v>109.30000000000001</v>
      </c>
      <c r="V1041" s="47">
        <f t="shared" si="161"/>
        <v>-2.5700000000000003</v>
      </c>
      <c r="W1041" s="11"/>
    </row>
    <row r="1042" spans="1:23" x14ac:dyDescent="0.45">
      <c r="A1042" t="s">
        <v>1047</v>
      </c>
      <c r="B1042">
        <v>9.16</v>
      </c>
      <c r="D1042" s="1" t="str">
        <f>VartojimasGamyba!J1038</f>
        <v>2023-10-14-04</v>
      </c>
      <c r="E1042" s="7">
        <f>VartojimasGamyba!G1038</f>
        <v>0.24399999999999999</v>
      </c>
      <c r="F1042" s="11"/>
      <c r="G1042" s="12">
        <f t="shared" si="162"/>
        <v>3.4599999999999991</v>
      </c>
      <c r="H1042" s="12">
        <v>0</v>
      </c>
      <c r="I1042" s="12">
        <v>0</v>
      </c>
      <c r="J1042" s="12">
        <v>0</v>
      </c>
      <c r="K1042" s="12"/>
      <c r="L1042" s="12">
        <f>VartojimasGamyba!H1038</f>
        <v>0</v>
      </c>
      <c r="M1042" s="19">
        <f t="shared" si="155"/>
        <v>0.24399999999999999</v>
      </c>
      <c r="N1042" s="7">
        <f t="shared" si="156"/>
        <v>26.7058</v>
      </c>
      <c r="O1042" s="7">
        <f t="shared" si="157"/>
        <v>26.7058</v>
      </c>
      <c r="R1042" s="7"/>
      <c r="S1042" s="47">
        <f t="shared" si="158"/>
        <v>0.24399999999999999</v>
      </c>
      <c r="T1042" s="47">
        <f t="shared" si="159"/>
        <v>0</v>
      </c>
      <c r="U1042" s="47">
        <f t="shared" si="160"/>
        <v>109.45</v>
      </c>
      <c r="V1042" s="47">
        <f t="shared" si="161"/>
        <v>-2.42</v>
      </c>
      <c r="W1042" s="11"/>
    </row>
    <row r="1043" spans="1:23" x14ac:dyDescent="0.45">
      <c r="A1043" t="s">
        <v>1048</v>
      </c>
      <c r="B1043">
        <v>5.45</v>
      </c>
      <c r="D1043" s="1" t="str">
        <f>VartojimasGamyba!J1039</f>
        <v>2023-10-14-05</v>
      </c>
      <c r="E1043" s="7">
        <f>VartojimasGamyba!G1039</f>
        <v>0.29699999999999999</v>
      </c>
      <c r="F1043" s="11"/>
      <c r="G1043" s="12">
        <f t="shared" si="162"/>
        <v>3.4599999999999991</v>
      </c>
      <c r="H1043" s="12">
        <v>0</v>
      </c>
      <c r="I1043" s="12">
        <v>0</v>
      </c>
      <c r="J1043" s="12">
        <v>0</v>
      </c>
      <c r="K1043" s="12"/>
      <c r="L1043" s="12">
        <f>VartojimasGamyba!H1039</f>
        <v>0</v>
      </c>
      <c r="M1043" s="19">
        <f t="shared" si="155"/>
        <v>0.29699999999999999</v>
      </c>
      <c r="N1043" s="7">
        <f t="shared" si="156"/>
        <v>31.404780000000002</v>
      </c>
      <c r="O1043" s="7">
        <f t="shared" si="157"/>
        <v>31.404780000000002</v>
      </c>
      <c r="R1043" s="7"/>
      <c r="S1043" s="47">
        <f t="shared" si="158"/>
        <v>0.29699999999999999</v>
      </c>
      <c r="T1043" s="47">
        <f t="shared" si="159"/>
        <v>0</v>
      </c>
      <c r="U1043" s="47">
        <f t="shared" si="160"/>
        <v>105.74000000000001</v>
      </c>
      <c r="V1043" s="47">
        <f t="shared" si="161"/>
        <v>-6.13</v>
      </c>
      <c r="W1043" s="11"/>
    </row>
    <row r="1044" spans="1:23" x14ac:dyDescent="0.45">
      <c r="A1044" t="s">
        <v>1049</v>
      </c>
      <c r="B1044">
        <v>0</v>
      </c>
      <c r="D1044" s="1" t="str">
        <f>VartojimasGamyba!J1040</f>
        <v>2023-10-14-06</v>
      </c>
      <c r="E1044" s="7">
        <f>VartojimasGamyba!G1040</f>
        <v>0.109</v>
      </c>
      <c r="F1044" s="11"/>
      <c r="G1044" s="12">
        <f t="shared" si="162"/>
        <v>6.5286666666666662</v>
      </c>
      <c r="H1044" s="12">
        <v>3.0686666666666671</v>
      </c>
      <c r="I1044" s="12">
        <v>0</v>
      </c>
      <c r="J1044" s="12">
        <v>0</v>
      </c>
      <c r="K1044" s="12"/>
      <c r="L1044" s="12">
        <f>VartojimasGamyba!H1040</f>
        <v>1.7000000000000001E-2</v>
      </c>
      <c r="M1044" s="19">
        <f t="shared" si="155"/>
        <v>3.1606666666666672</v>
      </c>
      <c r="N1044" s="7">
        <f t="shared" si="156"/>
        <v>316.98326000000009</v>
      </c>
      <c r="O1044" s="7">
        <f t="shared" si="157"/>
        <v>316.98326000000009</v>
      </c>
      <c r="R1044" s="7"/>
      <c r="S1044" s="47">
        <f t="shared" si="158"/>
        <v>3.1606666666666672</v>
      </c>
      <c r="T1044" s="47">
        <f t="shared" si="159"/>
        <v>0</v>
      </c>
      <c r="U1044" s="47">
        <f t="shared" si="160"/>
        <v>100.29</v>
      </c>
      <c r="V1044" s="47">
        <f t="shared" si="161"/>
        <v>-11.58</v>
      </c>
      <c r="W1044" s="11"/>
    </row>
    <row r="1045" spans="1:23" x14ac:dyDescent="0.45">
      <c r="A1045" t="s">
        <v>1050</v>
      </c>
      <c r="B1045">
        <v>1.77</v>
      </c>
      <c r="D1045" s="1" t="str">
        <f>VartojimasGamyba!J1041</f>
        <v>2023-10-14-07</v>
      </c>
      <c r="E1045" s="7">
        <f>VartojimasGamyba!G1041</f>
        <v>0.255</v>
      </c>
      <c r="F1045" s="11"/>
      <c r="G1045" s="12">
        <f t="shared" si="162"/>
        <v>6.5286666666666662</v>
      </c>
      <c r="H1045" s="12">
        <v>0</v>
      </c>
      <c r="I1045" s="12">
        <v>0</v>
      </c>
      <c r="J1045" s="12">
        <v>0</v>
      </c>
      <c r="K1045" s="12"/>
      <c r="L1045" s="12">
        <f>VartojimasGamyba!H1041</f>
        <v>0.13100000000000001</v>
      </c>
      <c r="M1045" s="19">
        <f t="shared" si="155"/>
        <v>0.124</v>
      </c>
      <c r="N1045" s="7">
        <f t="shared" si="156"/>
        <v>12.65544</v>
      </c>
      <c r="O1045" s="7">
        <f t="shared" si="157"/>
        <v>12.65544</v>
      </c>
      <c r="R1045" s="7"/>
      <c r="S1045" s="47">
        <f t="shared" si="158"/>
        <v>0.124</v>
      </c>
      <c r="T1045" s="47">
        <f t="shared" si="159"/>
        <v>0</v>
      </c>
      <c r="U1045" s="47">
        <f t="shared" si="160"/>
        <v>102.06</v>
      </c>
      <c r="V1045" s="47">
        <f t="shared" si="161"/>
        <v>-9.81</v>
      </c>
      <c r="W1045" s="11"/>
    </row>
    <row r="1046" spans="1:23" x14ac:dyDescent="0.45">
      <c r="A1046" t="s">
        <v>1051</v>
      </c>
      <c r="B1046">
        <v>10.56</v>
      </c>
      <c r="D1046" s="1" t="str">
        <f>VartojimasGamyba!J1042</f>
        <v>2023-10-14-08</v>
      </c>
      <c r="E1046" s="7">
        <f>VartojimasGamyba!G1042</f>
        <v>7.4999999999999997E-2</v>
      </c>
      <c r="F1046" s="11"/>
      <c r="G1046" s="12">
        <f t="shared" si="162"/>
        <v>6.6276666666666673</v>
      </c>
      <c r="H1046" s="12">
        <v>9.9000000000000879E-2</v>
      </c>
      <c r="I1046" s="12">
        <v>0</v>
      </c>
      <c r="J1046" s="12">
        <v>0</v>
      </c>
      <c r="K1046" s="12"/>
      <c r="L1046" s="12">
        <f>VartojimasGamyba!H1042</f>
        <v>0.17399999999999999</v>
      </c>
      <c r="M1046" s="19">
        <f t="shared" si="155"/>
        <v>8.8817841970012523E-16</v>
      </c>
      <c r="N1046" s="7">
        <f t="shared" si="156"/>
        <v>9.845457782375889E-14</v>
      </c>
      <c r="O1046" s="7">
        <f t="shared" si="157"/>
        <v>9.845457782375889E-14</v>
      </c>
      <c r="R1046" s="7"/>
      <c r="S1046" s="47">
        <f t="shared" si="158"/>
        <v>9.9000000000000879E-2</v>
      </c>
      <c r="T1046" s="47">
        <f t="shared" si="159"/>
        <v>9.8999999999999991E-2</v>
      </c>
      <c r="U1046" s="47">
        <f t="shared" si="160"/>
        <v>110.85000000000001</v>
      </c>
      <c r="V1046" s="47">
        <f t="shared" si="161"/>
        <v>-1.0199999999999996</v>
      </c>
      <c r="W1046" s="11"/>
    </row>
    <row r="1047" spans="1:23" x14ac:dyDescent="0.45">
      <c r="A1047" t="s">
        <v>1052</v>
      </c>
      <c r="B1047">
        <v>3.34</v>
      </c>
      <c r="D1047" s="1" t="str">
        <f>VartojimasGamyba!J1043</f>
        <v>2023-10-14-09</v>
      </c>
      <c r="E1047" s="7">
        <f>VartojimasGamyba!G1043</f>
        <v>5.0999999999999997E-2</v>
      </c>
      <c r="F1047" s="11"/>
      <c r="G1047" s="12">
        <f t="shared" si="162"/>
        <v>6.6606666666666676</v>
      </c>
      <c r="H1047" s="12">
        <v>3.3000000000000008E-2</v>
      </c>
      <c r="I1047" s="12">
        <v>0</v>
      </c>
      <c r="J1047" s="12">
        <v>0</v>
      </c>
      <c r="K1047" s="12"/>
      <c r="L1047" s="12">
        <f>VartojimasGamyba!H1043</f>
        <v>8.4000000000000005E-2</v>
      </c>
      <c r="M1047" s="19">
        <f t="shared" si="155"/>
        <v>0</v>
      </c>
      <c r="N1047" s="7">
        <f t="shared" si="156"/>
        <v>0</v>
      </c>
      <c r="O1047" s="7">
        <f t="shared" si="157"/>
        <v>0</v>
      </c>
      <c r="R1047" s="7"/>
      <c r="S1047" s="47">
        <f t="shared" si="158"/>
        <v>3.3000000000000008E-2</v>
      </c>
      <c r="T1047" s="47">
        <f t="shared" si="159"/>
        <v>3.3000000000000008E-2</v>
      </c>
      <c r="U1047" s="47">
        <f t="shared" si="160"/>
        <v>103.63000000000001</v>
      </c>
      <c r="V1047" s="47">
        <f t="shared" si="161"/>
        <v>-8.24</v>
      </c>
      <c r="W1047" s="11"/>
    </row>
    <row r="1048" spans="1:23" x14ac:dyDescent="0.45">
      <c r="A1048" t="s">
        <v>1053</v>
      </c>
      <c r="B1048">
        <v>38.270000000000003</v>
      </c>
      <c r="D1048" s="1" t="str">
        <f>VartojimasGamyba!J1044</f>
        <v>2023-10-14-10</v>
      </c>
      <c r="E1048" s="7">
        <f>VartojimasGamyba!G1044</f>
        <v>4.1000000000000002E-2</v>
      </c>
      <c r="F1048" s="11"/>
      <c r="G1048" s="12">
        <f t="shared" si="162"/>
        <v>6.8456666666666672</v>
      </c>
      <c r="H1048" s="12">
        <v>0.185</v>
      </c>
      <c r="I1048" s="12">
        <v>0</v>
      </c>
      <c r="J1048" s="12">
        <v>0</v>
      </c>
      <c r="K1048" s="12"/>
      <c r="L1048" s="12">
        <f>VartojimasGamyba!H1044</f>
        <v>0.22600000000000001</v>
      </c>
      <c r="M1048" s="19">
        <f t="shared" si="155"/>
        <v>0</v>
      </c>
      <c r="N1048" s="7">
        <f t="shared" si="156"/>
        <v>0</v>
      </c>
      <c r="O1048" s="7">
        <f t="shared" si="157"/>
        <v>0</v>
      </c>
      <c r="R1048" s="7"/>
      <c r="S1048" s="47">
        <f t="shared" si="158"/>
        <v>0.185</v>
      </c>
      <c r="T1048" s="47">
        <f t="shared" si="159"/>
        <v>0.185</v>
      </c>
      <c r="U1048" s="47">
        <f t="shared" si="160"/>
        <v>138.56</v>
      </c>
      <c r="V1048" s="47">
        <f t="shared" si="161"/>
        <v>26.690000000000005</v>
      </c>
      <c r="W1048" s="11"/>
    </row>
    <row r="1049" spans="1:23" x14ac:dyDescent="0.45">
      <c r="A1049" t="s">
        <v>1054</v>
      </c>
      <c r="B1049">
        <v>27.49</v>
      </c>
      <c r="D1049" s="1" t="str">
        <f>VartojimasGamyba!J1045</f>
        <v>2023-10-14-11</v>
      </c>
      <c r="E1049" s="7">
        <f>VartojimasGamyba!G1045</f>
        <v>0.438</v>
      </c>
      <c r="F1049" s="11"/>
      <c r="G1049" s="12">
        <f t="shared" si="162"/>
        <v>7.2716666666666674</v>
      </c>
      <c r="H1049" s="12">
        <v>0.42599999999999999</v>
      </c>
      <c r="I1049" s="12">
        <v>0</v>
      </c>
      <c r="J1049" s="12">
        <v>0</v>
      </c>
      <c r="K1049" s="12"/>
      <c r="L1049" s="12">
        <f>VartojimasGamyba!H1045</f>
        <v>0.86399999999999999</v>
      </c>
      <c r="M1049" s="19">
        <f t="shared" si="155"/>
        <v>0</v>
      </c>
      <c r="N1049" s="7">
        <f t="shared" si="156"/>
        <v>0</v>
      </c>
      <c r="O1049" s="7">
        <f t="shared" si="157"/>
        <v>0</v>
      </c>
      <c r="R1049" s="7"/>
      <c r="S1049" s="47">
        <f t="shared" si="158"/>
        <v>0.42599999999999999</v>
      </c>
      <c r="T1049" s="47">
        <f t="shared" si="159"/>
        <v>0.42599999999999999</v>
      </c>
      <c r="U1049" s="47">
        <f t="shared" si="160"/>
        <v>127.78</v>
      </c>
      <c r="V1049" s="47">
        <f t="shared" si="161"/>
        <v>15.909999999999998</v>
      </c>
      <c r="W1049" s="11"/>
    </row>
    <row r="1050" spans="1:23" x14ac:dyDescent="0.45">
      <c r="A1050" t="s">
        <v>1055</v>
      </c>
      <c r="B1050">
        <v>15.69</v>
      </c>
      <c r="D1050" s="1" t="str">
        <f>VartojimasGamyba!J1046</f>
        <v>2023-10-14-12</v>
      </c>
      <c r="E1050" s="7">
        <f>VartojimasGamyba!G1046</f>
        <v>0</v>
      </c>
      <c r="F1050" s="11"/>
      <c r="G1050" s="12">
        <f t="shared" si="162"/>
        <v>8.4796666666666667</v>
      </c>
      <c r="H1050" s="12">
        <v>1.208</v>
      </c>
      <c r="I1050" s="12">
        <v>0</v>
      </c>
      <c r="J1050" s="12">
        <v>0</v>
      </c>
      <c r="K1050" s="12"/>
      <c r="L1050" s="12">
        <f>VartojimasGamyba!H1046</f>
        <v>1.208</v>
      </c>
      <c r="M1050" s="19">
        <f t="shared" si="155"/>
        <v>0</v>
      </c>
      <c r="N1050" s="7">
        <f t="shared" si="156"/>
        <v>0</v>
      </c>
      <c r="O1050" s="7">
        <f t="shared" si="157"/>
        <v>0</v>
      </c>
      <c r="R1050" s="7"/>
      <c r="S1050" s="47">
        <f t="shared" si="158"/>
        <v>1.208</v>
      </c>
      <c r="T1050" s="47">
        <f t="shared" si="159"/>
        <v>1.208</v>
      </c>
      <c r="U1050" s="47">
        <f t="shared" si="160"/>
        <v>115.98</v>
      </c>
      <c r="V1050" s="47">
        <f t="shared" si="161"/>
        <v>4.1099999999999994</v>
      </c>
      <c r="W1050" s="11"/>
    </row>
    <row r="1051" spans="1:23" x14ac:dyDescent="0.45">
      <c r="A1051" t="s">
        <v>1056</v>
      </c>
      <c r="B1051">
        <v>14.87</v>
      </c>
      <c r="D1051" s="1" t="str">
        <f>VartojimasGamyba!J1047</f>
        <v>2023-10-14-13</v>
      </c>
      <c r="E1051" s="7">
        <f>VartojimasGamyba!G1047</f>
        <v>6.0000000000000001E-3</v>
      </c>
      <c r="F1051" s="11"/>
      <c r="G1051" s="12">
        <f t="shared" si="162"/>
        <v>9.0756666666666668</v>
      </c>
      <c r="H1051" s="12">
        <v>0.59599999999999997</v>
      </c>
      <c r="I1051" s="12">
        <v>0</v>
      </c>
      <c r="J1051" s="12">
        <v>0</v>
      </c>
      <c r="K1051" s="12"/>
      <c r="L1051" s="12">
        <f>VartojimasGamyba!H1047</f>
        <v>0.60199999999999998</v>
      </c>
      <c r="M1051" s="19">
        <f t="shared" si="155"/>
        <v>0</v>
      </c>
      <c r="N1051" s="7">
        <f t="shared" si="156"/>
        <v>0</v>
      </c>
      <c r="O1051" s="7">
        <f t="shared" si="157"/>
        <v>0</v>
      </c>
      <c r="R1051" s="7"/>
      <c r="S1051" s="47">
        <f t="shared" si="158"/>
        <v>0.59599999999999997</v>
      </c>
      <c r="T1051" s="47">
        <f t="shared" si="159"/>
        <v>0.59599999999999997</v>
      </c>
      <c r="U1051" s="47">
        <f t="shared" si="160"/>
        <v>115.16000000000001</v>
      </c>
      <c r="V1051" s="47">
        <f t="shared" si="161"/>
        <v>3.2899999999999991</v>
      </c>
      <c r="W1051" s="11"/>
    </row>
    <row r="1052" spans="1:23" x14ac:dyDescent="0.45">
      <c r="A1052" t="s">
        <v>1057</v>
      </c>
      <c r="B1052">
        <v>6.81</v>
      </c>
      <c r="D1052" s="1" t="str">
        <f>VartojimasGamyba!J1048</f>
        <v>2023-10-14-14</v>
      </c>
      <c r="E1052" s="7">
        <f>VartojimasGamyba!G1048</f>
        <v>0.124</v>
      </c>
      <c r="F1052" s="11"/>
      <c r="G1052" s="12">
        <f t="shared" si="162"/>
        <v>9.086666666666666</v>
      </c>
      <c r="H1052" s="12">
        <v>1.100000000000001E-2</v>
      </c>
      <c r="I1052" s="12">
        <v>0</v>
      </c>
      <c r="J1052" s="12">
        <v>0</v>
      </c>
      <c r="K1052" s="12"/>
      <c r="L1052" s="12">
        <f>VartojimasGamyba!H1048</f>
        <v>0.13500000000000001</v>
      </c>
      <c r="M1052" s="19">
        <f t="shared" si="155"/>
        <v>0</v>
      </c>
      <c r="N1052" s="7">
        <f t="shared" si="156"/>
        <v>0</v>
      </c>
      <c r="O1052" s="7">
        <f t="shared" si="157"/>
        <v>0</v>
      </c>
      <c r="R1052" s="7"/>
      <c r="S1052" s="47">
        <f t="shared" si="158"/>
        <v>1.100000000000001E-2</v>
      </c>
      <c r="T1052" s="47">
        <f t="shared" si="159"/>
        <v>1.100000000000001E-2</v>
      </c>
      <c r="U1052" s="47">
        <f t="shared" si="160"/>
        <v>107.10000000000001</v>
      </c>
      <c r="V1052" s="47">
        <f t="shared" si="161"/>
        <v>-4.7700000000000005</v>
      </c>
      <c r="W1052" s="11"/>
    </row>
    <row r="1053" spans="1:23" x14ac:dyDescent="0.45">
      <c r="A1053" t="s">
        <v>1058</v>
      </c>
      <c r="B1053">
        <v>15.95</v>
      </c>
      <c r="D1053" s="1" t="str">
        <f>VartojimasGamyba!J1049</f>
        <v>2023-10-14-15</v>
      </c>
      <c r="E1053" s="7">
        <f>VartojimasGamyba!G1049</f>
        <v>2.4670000000000001</v>
      </c>
      <c r="F1053" s="11"/>
      <c r="G1053" s="12">
        <f t="shared" si="162"/>
        <v>6.3577777777777769</v>
      </c>
      <c r="H1053" s="12">
        <v>0</v>
      </c>
      <c r="I1053" s="12">
        <v>2.7288888888888891</v>
      </c>
      <c r="J1053" s="12">
        <v>0</v>
      </c>
      <c r="K1053" s="12"/>
      <c r="L1053" s="12">
        <f>VartojimasGamyba!H1049</f>
        <v>1.0999999999999999E-2</v>
      </c>
      <c r="M1053" s="19">
        <f t="shared" si="155"/>
        <v>-3.2265856653168612E-16</v>
      </c>
      <c r="N1053" s="7">
        <f t="shared" si="156"/>
        <v>-3.75058317736432E-14</v>
      </c>
      <c r="O1053" s="7">
        <f t="shared" si="157"/>
        <v>-3.75058317736432E-14</v>
      </c>
      <c r="R1053" s="7"/>
      <c r="S1053" s="47">
        <f t="shared" si="158"/>
        <v>-3.2265856653168612E-16</v>
      </c>
      <c r="T1053" s="47">
        <f t="shared" si="159"/>
        <v>0</v>
      </c>
      <c r="U1053" s="47">
        <f t="shared" si="160"/>
        <v>116.24000000000001</v>
      </c>
      <c r="V1053" s="47">
        <f t="shared" si="161"/>
        <v>4.3699999999999992</v>
      </c>
      <c r="W1053" s="11"/>
    </row>
    <row r="1054" spans="1:23" x14ac:dyDescent="0.45">
      <c r="A1054" t="s">
        <v>1059</v>
      </c>
      <c r="B1054">
        <v>15.49</v>
      </c>
      <c r="D1054" s="1" t="str">
        <f>VartojimasGamyba!J1050</f>
        <v>2023-10-14-16</v>
      </c>
      <c r="E1054" s="7">
        <f>VartojimasGamyba!G1050</f>
        <v>0.41199999999999998</v>
      </c>
      <c r="F1054" s="11"/>
      <c r="G1054" s="12">
        <f t="shared" si="162"/>
        <v>5.8999999999999995</v>
      </c>
      <c r="H1054" s="12">
        <v>0</v>
      </c>
      <c r="I1054" s="12">
        <v>0.45777777777777773</v>
      </c>
      <c r="J1054" s="12">
        <v>0</v>
      </c>
      <c r="K1054" s="12"/>
      <c r="L1054" s="12">
        <f>VartojimasGamyba!H1050</f>
        <v>0</v>
      </c>
      <c r="M1054" s="19">
        <f t="shared" si="155"/>
        <v>0</v>
      </c>
      <c r="N1054" s="7">
        <f t="shared" si="156"/>
        <v>0</v>
      </c>
      <c r="O1054" s="7">
        <f t="shared" si="157"/>
        <v>0</v>
      </c>
      <c r="R1054" s="7"/>
      <c r="S1054" s="47">
        <f t="shared" si="158"/>
        <v>0</v>
      </c>
      <c r="T1054" s="47">
        <f t="shared" si="159"/>
        <v>0</v>
      </c>
      <c r="U1054" s="47">
        <f t="shared" si="160"/>
        <v>115.78</v>
      </c>
      <c r="V1054" s="47">
        <f t="shared" si="161"/>
        <v>3.91</v>
      </c>
      <c r="W1054" s="11"/>
    </row>
    <row r="1055" spans="1:23" x14ac:dyDescent="0.45">
      <c r="A1055" t="s">
        <v>1060</v>
      </c>
      <c r="B1055">
        <v>0.06</v>
      </c>
      <c r="D1055" s="1" t="str">
        <f>VartojimasGamyba!J1051</f>
        <v>2023-10-14-17</v>
      </c>
      <c r="E1055" s="7">
        <f>VartojimasGamyba!G1051</f>
        <v>0.23599999999999999</v>
      </c>
      <c r="F1055" s="11"/>
      <c r="G1055" s="12">
        <f t="shared" si="162"/>
        <v>5.8999999999999995</v>
      </c>
      <c r="H1055" s="12">
        <v>0</v>
      </c>
      <c r="I1055" s="12">
        <v>0</v>
      </c>
      <c r="J1055" s="12">
        <v>0</v>
      </c>
      <c r="K1055" s="12"/>
      <c r="L1055" s="12">
        <f>VartojimasGamyba!H1051</f>
        <v>0</v>
      </c>
      <c r="M1055" s="19">
        <f t="shared" si="155"/>
        <v>0.23599999999999999</v>
      </c>
      <c r="N1055" s="7">
        <f t="shared" si="156"/>
        <v>23.682600000000001</v>
      </c>
      <c r="O1055" s="7">
        <f t="shared" si="157"/>
        <v>23.682600000000001</v>
      </c>
      <c r="R1055" s="7"/>
      <c r="S1055" s="47">
        <f t="shared" si="158"/>
        <v>0.23599999999999999</v>
      </c>
      <c r="T1055" s="47">
        <f t="shared" si="159"/>
        <v>0</v>
      </c>
      <c r="U1055" s="47">
        <f t="shared" si="160"/>
        <v>100.35000000000001</v>
      </c>
      <c r="V1055" s="47">
        <f t="shared" si="161"/>
        <v>-11.52</v>
      </c>
      <c r="W1055" s="11"/>
    </row>
    <row r="1056" spans="1:23" x14ac:dyDescent="0.45">
      <c r="A1056" t="s">
        <v>1061</v>
      </c>
      <c r="B1056">
        <v>55.18</v>
      </c>
      <c r="D1056" s="1" t="str">
        <f>VartojimasGamyba!J1052</f>
        <v>2023-10-14-18</v>
      </c>
      <c r="E1056" s="7">
        <f>VartojimasGamyba!G1052</f>
        <v>0.17899999999999999</v>
      </c>
      <c r="F1056" s="11"/>
      <c r="G1056" s="12">
        <f t="shared" si="162"/>
        <v>5.7011111111111106</v>
      </c>
      <c r="H1056" s="12">
        <v>0</v>
      </c>
      <c r="I1056" s="12">
        <v>0.19888888888888889</v>
      </c>
      <c r="J1056" s="12">
        <v>0</v>
      </c>
      <c r="K1056" s="12"/>
      <c r="L1056" s="12">
        <f>VartojimasGamyba!H1052</f>
        <v>0</v>
      </c>
      <c r="M1056" s="19">
        <f t="shared" si="155"/>
        <v>-2.7755575615628914E-17</v>
      </c>
      <c r="N1056" s="7">
        <f t="shared" si="156"/>
        <v>-4.3151593409618272E-15</v>
      </c>
      <c r="O1056" s="7">
        <f t="shared" si="157"/>
        <v>-4.3151593409618272E-15</v>
      </c>
      <c r="R1056" s="7"/>
      <c r="S1056" s="47">
        <f t="shared" si="158"/>
        <v>-2.7755575615628914E-17</v>
      </c>
      <c r="T1056" s="47">
        <f t="shared" si="159"/>
        <v>0</v>
      </c>
      <c r="U1056" s="47">
        <f t="shared" si="160"/>
        <v>155.47</v>
      </c>
      <c r="V1056" s="47">
        <f t="shared" si="161"/>
        <v>43.6</v>
      </c>
      <c r="W1056" s="11"/>
    </row>
    <row r="1057" spans="1:23" x14ac:dyDescent="0.45">
      <c r="A1057" t="s">
        <v>1062</v>
      </c>
      <c r="B1057">
        <v>97</v>
      </c>
      <c r="D1057" s="1" t="str">
        <f>VartojimasGamyba!J1053</f>
        <v>2023-10-14-19</v>
      </c>
      <c r="E1057" s="7">
        <f>VartojimasGamyba!G1053</f>
        <v>0.27100000000000002</v>
      </c>
      <c r="F1057" s="11"/>
      <c r="G1057" s="12">
        <f t="shared" si="162"/>
        <v>5.3999999999999995</v>
      </c>
      <c r="H1057" s="12">
        <v>0</v>
      </c>
      <c r="I1057" s="12">
        <v>0.30111111111111116</v>
      </c>
      <c r="J1057" s="12">
        <v>0</v>
      </c>
      <c r="K1057" s="12"/>
      <c r="L1057" s="12">
        <f>VartojimasGamyba!H1053</f>
        <v>0</v>
      </c>
      <c r="M1057" s="19">
        <f t="shared" si="155"/>
        <v>-5.5511151231257827E-17</v>
      </c>
      <c r="N1057" s="7">
        <f t="shared" si="156"/>
        <v>-1.0951795026414858E-14</v>
      </c>
      <c r="O1057" s="7">
        <f t="shared" si="157"/>
        <v>-1.0951795026414858E-14</v>
      </c>
      <c r="R1057" s="7"/>
      <c r="S1057" s="47">
        <f t="shared" si="158"/>
        <v>-5.5511151231257827E-17</v>
      </c>
      <c r="T1057" s="47">
        <f t="shared" si="159"/>
        <v>0</v>
      </c>
      <c r="U1057" s="47">
        <f t="shared" si="160"/>
        <v>197.29000000000002</v>
      </c>
      <c r="V1057" s="47">
        <f t="shared" si="161"/>
        <v>85.42</v>
      </c>
      <c r="W1057" s="11"/>
    </row>
    <row r="1058" spans="1:23" x14ac:dyDescent="0.45">
      <c r="A1058" t="s">
        <v>1063</v>
      </c>
      <c r="B1058">
        <v>82.61</v>
      </c>
      <c r="D1058" s="1" t="str">
        <f>VartojimasGamyba!J1054</f>
        <v>2023-10-14-20</v>
      </c>
      <c r="E1058" s="7">
        <f>VartojimasGamyba!G1054</f>
        <v>0.247</v>
      </c>
      <c r="F1058" s="11"/>
      <c r="G1058" s="12">
        <f t="shared" si="162"/>
        <v>5.1255555555555548</v>
      </c>
      <c r="H1058" s="12">
        <v>0</v>
      </c>
      <c r="I1058" s="12">
        <v>0.27444444444444444</v>
      </c>
      <c r="J1058" s="12">
        <v>0</v>
      </c>
      <c r="K1058" s="12"/>
      <c r="L1058" s="12">
        <f>VartojimasGamyba!H1054</f>
        <v>0</v>
      </c>
      <c r="M1058" s="19">
        <f t="shared" si="155"/>
        <v>0</v>
      </c>
      <c r="N1058" s="7">
        <f t="shared" si="156"/>
        <v>0</v>
      </c>
      <c r="O1058" s="7">
        <f t="shared" si="157"/>
        <v>0</v>
      </c>
      <c r="P1058" s="7" t="s">
        <v>8873</v>
      </c>
      <c r="R1058" s="7"/>
      <c r="S1058" s="47">
        <f t="shared" si="158"/>
        <v>0</v>
      </c>
      <c r="T1058" s="47">
        <f t="shared" si="159"/>
        <v>0</v>
      </c>
      <c r="U1058" s="47">
        <f t="shared" si="160"/>
        <v>182.9</v>
      </c>
      <c r="V1058" s="47">
        <f t="shared" si="161"/>
        <v>71.03</v>
      </c>
      <c r="W1058" s="11"/>
    </row>
    <row r="1059" spans="1:23" x14ac:dyDescent="0.45">
      <c r="A1059" t="s">
        <v>1064</v>
      </c>
      <c r="B1059">
        <v>64.180000000000007</v>
      </c>
      <c r="D1059" s="1" t="str">
        <f>VartojimasGamyba!J1055</f>
        <v>2023-10-14-21</v>
      </c>
      <c r="E1059" s="7">
        <f>VartojimasGamyba!G1055</f>
        <v>0.113</v>
      </c>
      <c r="F1059" s="11"/>
      <c r="G1059" s="12">
        <f t="shared" si="162"/>
        <v>4.9999999999999991</v>
      </c>
      <c r="H1059" s="12">
        <v>0</v>
      </c>
      <c r="I1059" s="12">
        <v>0.12555555555555556</v>
      </c>
      <c r="J1059" s="12">
        <v>0</v>
      </c>
      <c r="K1059" s="12"/>
      <c r="L1059" s="12">
        <f>VartojimasGamyba!H1055</f>
        <v>0</v>
      </c>
      <c r="M1059" s="19">
        <f t="shared" si="155"/>
        <v>0</v>
      </c>
      <c r="N1059" s="7">
        <f t="shared" si="156"/>
        <v>0</v>
      </c>
      <c r="O1059" s="7">
        <f t="shared" si="157"/>
        <v>0</v>
      </c>
      <c r="P1059" s="7">
        <f>SUM(N1038:N1061)</f>
        <v>490.10146000000009</v>
      </c>
      <c r="R1059" s="7"/>
      <c r="S1059" s="47">
        <f t="shared" si="158"/>
        <v>0</v>
      </c>
      <c r="T1059" s="47">
        <f t="shared" si="159"/>
        <v>0</v>
      </c>
      <c r="U1059" s="47">
        <f t="shared" si="160"/>
        <v>164.47000000000003</v>
      </c>
      <c r="V1059" s="47">
        <f t="shared" si="161"/>
        <v>52.600000000000009</v>
      </c>
      <c r="W1059" s="11"/>
    </row>
    <row r="1060" spans="1:23" x14ac:dyDescent="0.45">
      <c r="A1060" t="s">
        <v>1065</v>
      </c>
      <c r="B1060">
        <v>5.08</v>
      </c>
      <c r="D1060" s="1" t="str">
        <f>VartojimasGamyba!J1056</f>
        <v>2023-10-14-22</v>
      </c>
      <c r="E1060" s="7">
        <f>VartojimasGamyba!G1056</f>
        <v>0.13400000000000001</v>
      </c>
      <c r="F1060" s="11"/>
      <c r="G1060" s="12">
        <f t="shared" si="162"/>
        <v>4.9999999999999991</v>
      </c>
      <c r="H1060" s="12">
        <v>0</v>
      </c>
      <c r="I1060" s="12">
        <v>0</v>
      </c>
      <c r="J1060" s="12">
        <v>0</v>
      </c>
      <c r="K1060" s="12"/>
      <c r="L1060" s="12">
        <f>VartojimasGamyba!H1056</f>
        <v>0</v>
      </c>
      <c r="M1060" s="19">
        <f t="shared" si="155"/>
        <v>0.13400000000000001</v>
      </c>
      <c r="N1060" s="7">
        <f t="shared" si="156"/>
        <v>14.119580000000001</v>
      </c>
      <c r="O1060" s="7">
        <f t="shared" si="157"/>
        <v>14.119580000000001</v>
      </c>
      <c r="P1060" s="7" t="s">
        <v>8872</v>
      </c>
      <c r="R1060" s="7"/>
      <c r="S1060" s="47">
        <f t="shared" si="158"/>
        <v>0.13400000000000001</v>
      </c>
      <c r="T1060" s="47">
        <f t="shared" si="159"/>
        <v>0</v>
      </c>
      <c r="U1060" s="47">
        <f t="shared" si="160"/>
        <v>105.37</v>
      </c>
      <c r="V1060" s="47">
        <f t="shared" si="161"/>
        <v>-6.5</v>
      </c>
      <c r="W1060" s="11"/>
    </row>
    <row r="1061" spans="1:23" x14ac:dyDescent="0.45">
      <c r="A1061" t="s">
        <v>1066</v>
      </c>
      <c r="B1061">
        <v>5.09</v>
      </c>
      <c r="D1061" s="1" t="str">
        <f>VartojimasGamyba!J1057</f>
        <v>2023-10-14-23</v>
      </c>
      <c r="E1061" s="7">
        <f>VartojimasGamyba!G1057</f>
        <v>0.13100000000000001</v>
      </c>
      <c r="F1061" s="11"/>
      <c r="G1061" s="12">
        <f t="shared" si="162"/>
        <v>4.9999999999999991</v>
      </c>
      <c r="H1061" s="12">
        <v>0</v>
      </c>
      <c r="I1061" s="12">
        <v>0</v>
      </c>
      <c r="J1061" s="12">
        <v>0</v>
      </c>
      <c r="K1061" s="12"/>
      <c r="L1061" s="12">
        <f>VartojimasGamyba!H1057</f>
        <v>0</v>
      </c>
      <c r="M1061" s="19">
        <f t="shared" si="155"/>
        <v>0.13100000000000001</v>
      </c>
      <c r="N1061" s="7">
        <f t="shared" si="156"/>
        <v>13.804780000000001</v>
      </c>
      <c r="O1061" s="7">
        <f t="shared" si="157"/>
        <v>13.804780000000001</v>
      </c>
      <c r="P1061" s="7">
        <f>SUM(O1038:O1061)</f>
        <v>490.10146000000009</v>
      </c>
      <c r="Q1061" s="7">
        <f>SUMPRODUCT(B1038:B1061,E1038:E1061)+SUM(E1038:E1061)*$Z$21-SUMPRODUCT(B1038:B1061,L1038:L1061)+SUM(L1038:L1061)*ABS($Z$20)</f>
        <v>902.27289000000007</v>
      </c>
      <c r="R1061" s="7"/>
      <c r="S1061" s="47">
        <f t="shared" si="158"/>
        <v>0.13100000000000001</v>
      </c>
      <c r="T1061" s="47">
        <f t="shared" si="159"/>
        <v>0</v>
      </c>
      <c r="U1061" s="47">
        <f t="shared" si="160"/>
        <v>105.38000000000001</v>
      </c>
      <c r="V1061" s="47">
        <f t="shared" si="161"/>
        <v>-6.49</v>
      </c>
      <c r="W1061" s="11">
        <f>IF(P1061&lt;&gt;Q1061,1,0)</f>
        <v>1</v>
      </c>
    </row>
    <row r="1062" spans="1:23" x14ac:dyDescent="0.45">
      <c r="A1062" t="s">
        <v>1067</v>
      </c>
      <c r="B1062">
        <v>7.15</v>
      </c>
      <c r="D1062" s="9" t="str">
        <f>VartojimasGamyba!J1058</f>
        <v>2023-10-15-00</v>
      </c>
      <c r="E1062" s="8">
        <f>VartojimasGamyba!G1058</f>
        <v>0.19800000000000001</v>
      </c>
      <c r="F1062" s="11"/>
      <c r="G1062" s="7">
        <f>G1061+H1062-I1062</f>
        <v>4.7799999999999994</v>
      </c>
      <c r="H1062" s="7">
        <v>0</v>
      </c>
      <c r="I1062" s="7">
        <v>0.22000000000000003</v>
      </c>
      <c r="J1062" s="7">
        <v>0</v>
      </c>
      <c r="L1062" s="7">
        <f>VartojimasGamyba!H1058</f>
        <v>0</v>
      </c>
      <c r="M1062" s="15">
        <f t="shared" si="155"/>
        <v>-2.7755575615628914E-17</v>
      </c>
      <c r="N1062" s="7">
        <f t="shared" si="156"/>
        <v>-2.9820590441431708E-15</v>
      </c>
      <c r="O1062" s="7">
        <f t="shared" si="157"/>
        <v>-2.9820590441431708E-15</v>
      </c>
      <c r="R1062" s="20" t="s">
        <v>8783</v>
      </c>
      <c r="S1062" s="47">
        <f t="shared" si="158"/>
        <v>-2.7755575615628914E-17</v>
      </c>
      <c r="T1062" s="47">
        <f t="shared" si="159"/>
        <v>0</v>
      </c>
      <c r="U1062" s="47">
        <f t="shared" si="160"/>
        <v>107.44000000000001</v>
      </c>
      <c r="V1062" s="47">
        <f t="shared" si="161"/>
        <v>-4.43</v>
      </c>
      <c r="W1062" s="11"/>
    </row>
    <row r="1063" spans="1:23" x14ac:dyDescent="0.45">
      <c r="A1063" t="s">
        <v>1068</v>
      </c>
      <c r="B1063">
        <v>-4.37</v>
      </c>
      <c r="D1063" s="9" t="str">
        <f>VartojimasGamyba!J1059</f>
        <v>2023-10-15-01</v>
      </c>
      <c r="E1063" s="8">
        <f>VartojimasGamyba!G1059</f>
        <v>0.129</v>
      </c>
      <c r="F1063" s="11"/>
      <c r="G1063" s="7">
        <f t="shared" ref="G1063:G1085" si="163">G1062+H1063-I1063</f>
        <v>4.7799999999999994</v>
      </c>
      <c r="H1063" s="7">
        <v>0</v>
      </c>
      <c r="I1063" s="7">
        <v>0</v>
      </c>
      <c r="J1063" s="7">
        <v>0</v>
      </c>
      <c r="L1063" s="7">
        <f>VartojimasGamyba!H1059</f>
        <v>0</v>
      </c>
      <c r="M1063" s="15">
        <f t="shared" si="155"/>
        <v>0.129</v>
      </c>
      <c r="N1063" s="7">
        <f t="shared" si="156"/>
        <v>12.37368</v>
      </c>
      <c r="O1063" s="7">
        <f t="shared" si="157"/>
        <v>12.37368</v>
      </c>
      <c r="R1063" s="7"/>
      <c r="S1063" s="47">
        <f t="shared" si="158"/>
        <v>0.129</v>
      </c>
      <c r="T1063" s="47">
        <f t="shared" si="159"/>
        <v>0</v>
      </c>
      <c r="U1063" s="47">
        <f t="shared" si="160"/>
        <v>95.92</v>
      </c>
      <c r="V1063" s="47">
        <f t="shared" si="161"/>
        <v>-15.95</v>
      </c>
      <c r="W1063" s="11"/>
    </row>
    <row r="1064" spans="1:23" x14ac:dyDescent="0.45">
      <c r="A1064" t="s">
        <v>1069</v>
      </c>
      <c r="B1064">
        <v>-4.4000000000000004</v>
      </c>
      <c r="D1064" s="9" t="str">
        <f>VartojimasGamyba!J1060</f>
        <v>2023-10-15-02</v>
      </c>
      <c r="E1064" s="8">
        <f>VartojimasGamyba!G1060</f>
        <v>7.6999999999999999E-2</v>
      </c>
      <c r="F1064" s="11"/>
      <c r="G1064" s="7">
        <f t="shared" si="163"/>
        <v>4.7799999999999994</v>
      </c>
      <c r="H1064" s="7">
        <v>0</v>
      </c>
      <c r="I1064" s="7">
        <v>0</v>
      </c>
      <c r="J1064" s="7">
        <v>0</v>
      </c>
      <c r="L1064" s="7">
        <f>VartojimasGamyba!H1060</f>
        <v>0</v>
      </c>
      <c r="M1064" s="15">
        <f t="shared" si="155"/>
        <v>7.6999999999999999E-2</v>
      </c>
      <c r="N1064" s="7">
        <f t="shared" si="156"/>
        <v>7.3835300000000004</v>
      </c>
      <c r="O1064" s="7">
        <f t="shared" si="157"/>
        <v>7.3835300000000004</v>
      </c>
      <c r="R1064" s="7"/>
      <c r="S1064" s="47">
        <f t="shared" si="158"/>
        <v>7.6999999999999999E-2</v>
      </c>
      <c r="T1064" s="47">
        <f t="shared" si="159"/>
        <v>0</v>
      </c>
      <c r="U1064" s="47">
        <f t="shared" si="160"/>
        <v>95.89</v>
      </c>
      <c r="V1064" s="47">
        <f t="shared" si="161"/>
        <v>-15.98</v>
      </c>
      <c r="W1064" s="11"/>
    </row>
    <row r="1065" spans="1:23" x14ac:dyDescent="0.45">
      <c r="A1065" t="s">
        <v>1070</v>
      </c>
      <c r="B1065">
        <v>-4.43</v>
      </c>
      <c r="D1065" s="9" t="str">
        <f>VartojimasGamyba!J1061</f>
        <v>2023-10-15-03</v>
      </c>
      <c r="E1065" s="8">
        <f>VartojimasGamyba!G1061</f>
        <v>3.4289999999999998</v>
      </c>
      <c r="F1065" s="11"/>
      <c r="G1065" s="7">
        <f t="shared" si="163"/>
        <v>14.149666666666668</v>
      </c>
      <c r="H1065" s="7">
        <v>9.369666666666669</v>
      </c>
      <c r="I1065" s="7">
        <v>0</v>
      </c>
      <c r="J1065" s="7">
        <v>0</v>
      </c>
      <c r="L1065" s="7">
        <f>VartojimasGamyba!H1061</f>
        <v>0</v>
      </c>
      <c r="M1065" s="15">
        <f t="shared" si="155"/>
        <v>12.798666666666669</v>
      </c>
      <c r="N1065" s="7">
        <f t="shared" si="156"/>
        <v>1226.880186666667</v>
      </c>
      <c r="O1065" s="7">
        <f t="shared" si="157"/>
        <v>1226.880186666667</v>
      </c>
      <c r="R1065" s="7"/>
      <c r="S1065" s="47">
        <f t="shared" si="158"/>
        <v>12.798666666666669</v>
      </c>
      <c r="T1065" s="47">
        <f t="shared" si="159"/>
        <v>0</v>
      </c>
      <c r="U1065" s="47">
        <f t="shared" si="160"/>
        <v>95.860000000000014</v>
      </c>
      <c r="V1065" s="47">
        <f t="shared" si="161"/>
        <v>-16.009999999999998</v>
      </c>
      <c r="W1065" s="11"/>
    </row>
    <row r="1066" spans="1:23" x14ac:dyDescent="0.45">
      <c r="A1066" t="s">
        <v>1071</v>
      </c>
      <c r="B1066">
        <v>-4.3499999999999996</v>
      </c>
      <c r="D1066" s="9" t="str">
        <f>VartojimasGamyba!J1062</f>
        <v>2023-10-15-04</v>
      </c>
      <c r="E1066" s="8">
        <f>VartojimasGamyba!G1062</f>
        <v>2.444</v>
      </c>
      <c r="F1066" s="11"/>
      <c r="G1066" s="7">
        <f t="shared" si="163"/>
        <v>14.149666666666668</v>
      </c>
      <c r="H1066" s="7">
        <v>0</v>
      </c>
      <c r="I1066" s="7">
        <v>0</v>
      </c>
      <c r="J1066" s="7">
        <v>0</v>
      </c>
      <c r="L1066" s="7">
        <f>VartojimasGamyba!H1062</f>
        <v>0</v>
      </c>
      <c r="M1066" s="15">
        <f t="shared" si="155"/>
        <v>2.444</v>
      </c>
      <c r="N1066" s="7">
        <f t="shared" si="156"/>
        <v>234.47736000000003</v>
      </c>
      <c r="O1066" s="7">
        <f t="shared" si="157"/>
        <v>234.47736000000003</v>
      </c>
      <c r="R1066" s="7"/>
      <c r="S1066" s="47">
        <f t="shared" si="158"/>
        <v>2.444</v>
      </c>
      <c r="T1066" s="47">
        <f t="shared" si="159"/>
        <v>0</v>
      </c>
      <c r="U1066" s="47">
        <f t="shared" si="160"/>
        <v>95.940000000000012</v>
      </c>
      <c r="V1066" s="47">
        <f t="shared" si="161"/>
        <v>-15.93</v>
      </c>
      <c r="W1066" s="11"/>
    </row>
    <row r="1067" spans="1:23" x14ac:dyDescent="0.45">
      <c r="A1067" t="s">
        <v>1072</v>
      </c>
      <c r="B1067">
        <v>-4.33</v>
      </c>
      <c r="D1067" s="9" t="str">
        <f>VartojimasGamyba!J1063</f>
        <v>2023-10-15-05</v>
      </c>
      <c r="E1067" s="8">
        <f>VartojimasGamyba!G1063</f>
        <v>2.7469999999999999</v>
      </c>
      <c r="F1067" s="11"/>
      <c r="G1067" s="7">
        <f t="shared" si="163"/>
        <v>14.149666666666668</v>
      </c>
      <c r="H1067" s="7">
        <v>0</v>
      </c>
      <c r="I1067" s="7">
        <v>0</v>
      </c>
      <c r="J1067" s="7">
        <v>0</v>
      </c>
      <c r="L1067" s="7">
        <f>VartojimasGamyba!H1063</f>
        <v>1.2999999999999999E-2</v>
      </c>
      <c r="M1067" s="15">
        <f t="shared" si="155"/>
        <v>2.734</v>
      </c>
      <c r="N1067" s="7">
        <f t="shared" si="156"/>
        <v>262.35464000000002</v>
      </c>
      <c r="O1067" s="7">
        <f t="shared" si="157"/>
        <v>262.35464000000002</v>
      </c>
      <c r="R1067" s="7"/>
      <c r="S1067" s="47">
        <f t="shared" si="158"/>
        <v>2.734</v>
      </c>
      <c r="T1067" s="47">
        <f t="shared" si="159"/>
        <v>0</v>
      </c>
      <c r="U1067" s="47">
        <f t="shared" si="160"/>
        <v>95.960000000000008</v>
      </c>
      <c r="V1067" s="47">
        <f t="shared" si="161"/>
        <v>-15.91</v>
      </c>
      <c r="W1067" s="11"/>
    </row>
    <row r="1068" spans="1:23" x14ac:dyDescent="0.45">
      <c r="A1068" t="s">
        <v>1073</v>
      </c>
      <c r="B1068">
        <v>-3.97</v>
      </c>
      <c r="D1068" s="9" t="str">
        <f>VartojimasGamyba!J1064</f>
        <v>2023-10-15-06</v>
      </c>
      <c r="E1068" s="8">
        <f>VartojimasGamyba!G1064</f>
        <v>2.41</v>
      </c>
      <c r="F1068" s="11"/>
      <c r="G1068" s="7">
        <f t="shared" si="163"/>
        <v>14.149666666666668</v>
      </c>
      <c r="H1068" s="7">
        <v>0</v>
      </c>
      <c r="I1068" s="7">
        <v>0</v>
      </c>
      <c r="J1068" s="7">
        <v>0</v>
      </c>
      <c r="L1068" s="7">
        <f>VartojimasGamyba!H1064</f>
        <v>0.159</v>
      </c>
      <c r="M1068" s="15">
        <f t="shared" si="155"/>
        <v>2.2510000000000003</v>
      </c>
      <c r="N1068" s="7">
        <f t="shared" si="156"/>
        <v>216.81632000000005</v>
      </c>
      <c r="O1068" s="7">
        <f t="shared" si="157"/>
        <v>216.81632000000005</v>
      </c>
      <c r="R1068" s="7"/>
      <c r="S1068" s="47">
        <f t="shared" si="158"/>
        <v>2.2510000000000003</v>
      </c>
      <c r="T1068" s="47">
        <f t="shared" si="159"/>
        <v>0</v>
      </c>
      <c r="U1068" s="47">
        <f t="shared" si="160"/>
        <v>96.320000000000007</v>
      </c>
      <c r="V1068" s="47">
        <f t="shared" si="161"/>
        <v>-15.55</v>
      </c>
      <c r="W1068" s="11"/>
    </row>
    <row r="1069" spans="1:23" x14ac:dyDescent="0.45">
      <c r="A1069" t="s">
        <v>1074</v>
      </c>
      <c r="B1069">
        <v>-0.84</v>
      </c>
      <c r="D1069" s="9" t="str">
        <f>VartojimasGamyba!J1065</f>
        <v>2023-10-15-07</v>
      </c>
      <c r="E1069" s="8">
        <f>VartojimasGamyba!G1065</f>
        <v>2.3530000000000002</v>
      </c>
      <c r="F1069" s="11"/>
      <c r="G1069" s="7">
        <f t="shared" si="163"/>
        <v>14.149666666666668</v>
      </c>
      <c r="H1069" s="7">
        <v>0</v>
      </c>
      <c r="I1069" s="7">
        <v>0</v>
      </c>
      <c r="J1069" s="7">
        <v>0</v>
      </c>
      <c r="L1069" s="7">
        <f>VartojimasGamyba!H1065</f>
        <v>0.44800000000000001</v>
      </c>
      <c r="M1069" s="15">
        <f t="shared" si="155"/>
        <v>1.9050000000000002</v>
      </c>
      <c r="N1069" s="7">
        <f t="shared" si="156"/>
        <v>189.45225000000002</v>
      </c>
      <c r="O1069" s="7">
        <f t="shared" si="157"/>
        <v>189.45225000000002</v>
      </c>
      <c r="R1069" s="7"/>
      <c r="S1069" s="47">
        <f t="shared" si="158"/>
        <v>1.9050000000000002</v>
      </c>
      <c r="T1069" s="47">
        <f t="shared" si="159"/>
        <v>0</v>
      </c>
      <c r="U1069" s="47">
        <f t="shared" si="160"/>
        <v>99.45</v>
      </c>
      <c r="V1069" s="47">
        <f t="shared" si="161"/>
        <v>-12.42</v>
      </c>
      <c r="W1069" s="11"/>
    </row>
    <row r="1070" spans="1:23" x14ac:dyDescent="0.45">
      <c r="A1070" t="s">
        <v>1075</v>
      </c>
      <c r="B1070">
        <v>-3.01</v>
      </c>
      <c r="D1070" s="9" t="str">
        <f>VartojimasGamyba!J1066</f>
        <v>2023-10-15-08</v>
      </c>
      <c r="E1070" s="8">
        <f>VartojimasGamyba!G1066</f>
        <v>2.5259999999999998</v>
      </c>
      <c r="F1070" s="11"/>
      <c r="G1070" s="7">
        <f t="shared" si="163"/>
        <v>14.149666666666668</v>
      </c>
      <c r="H1070" s="7">
        <v>0</v>
      </c>
      <c r="I1070" s="7">
        <v>0</v>
      </c>
      <c r="J1070" s="7">
        <v>0</v>
      </c>
      <c r="L1070" s="7">
        <f>VartojimasGamyba!H1066</f>
        <v>0.40899999999999997</v>
      </c>
      <c r="M1070" s="15">
        <f t="shared" si="155"/>
        <v>2.117</v>
      </c>
      <c r="N1070" s="7">
        <f t="shared" si="156"/>
        <v>205.94175999999999</v>
      </c>
      <c r="O1070" s="7">
        <f t="shared" si="157"/>
        <v>205.94175999999999</v>
      </c>
      <c r="R1070" s="7"/>
      <c r="S1070" s="47">
        <f t="shared" si="158"/>
        <v>2.117</v>
      </c>
      <c r="T1070" s="47">
        <f t="shared" si="159"/>
        <v>0</v>
      </c>
      <c r="U1070" s="47">
        <f t="shared" si="160"/>
        <v>97.28</v>
      </c>
      <c r="V1070" s="47">
        <f t="shared" si="161"/>
        <v>-14.59</v>
      </c>
      <c r="W1070" s="11"/>
    </row>
    <row r="1071" spans="1:23" x14ac:dyDescent="0.45">
      <c r="A1071" t="s">
        <v>1076</v>
      </c>
      <c r="B1071">
        <v>-2.61</v>
      </c>
      <c r="D1071" s="9" t="str">
        <f>VartojimasGamyba!J1067</f>
        <v>2023-10-15-09</v>
      </c>
      <c r="E1071" s="8">
        <f>VartojimasGamyba!G1067</f>
        <v>2.3610000000000002</v>
      </c>
      <c r="F1071" s="11"/>
      <c r="G1071" s="7">
        <f t="shared" si="163"/>
        <v>14.149666666666668</v>
      </c>
      <c r="H1071" s="7">
        <v>0</v>
      </c>
      <c r="I1071" s="7">
        <v>0</v>
      </c>
      <c r="J1071" s="7">
        <v>0</v>
      </c>
      <c r="L1071" s="7">
        <f>VartojimasGamyba!H1067</f>
        <v>0.28799999999999998</v>
      </c>
      <c r="M1071" s="15">
        <f t="shared" si="155"/>
        <v>2.0730000000000004</v>
      </c>
      <c r="N1071" s="7">
        <f t="shared" si="156"/>
        <v>202.49064000000004</v>
      </c>
      <c r="O1071" s="7">
        <f t="shared" si="157"/>
        <v>202.49064000000004</v>
      </c>
      <c r="R1071" s="7"/>
      <c r="S1071" s="47">
        <f t="shared" si="158"/>
        <v>2.0730000000000004</v>
      </c>
      <c r="T1071" s="47">
        <f t="shared" si="159"/>
        <v>0</v>
      </c>
      <c r="U1071" s="47">
        <f t="shared" si="160"/>
        <v>97.68</v>
      </c>
      <c r="V1071" s="47">
        <f t="shared" si="161"/>
        <v>-14.19</v>
      </c>
      <c r="W1071" s="11"/>
    </row>
    <row r="1072" spans="1:23" x14ac:dyDescent="0.45">
      <c r="A1072" t="s">
        <v>1077</v>
      </c>
      <c r="B1072">
        <v>-3.03</v>
      </c>
      <c r="D1072" s="9" t="str">
        <f>VartojimasGamyba!J1068</f>
        <v>2023-10-15-10</v>
      </c>
      <c r="E1072" s="8">
        <f>VartojimasGamyba!G1068</f>
        <v>2.4369999999999998</v>
      </c>
      <c r="F1072" s="11"/>
      <c r="G1072" s="7">
        <f t="shared" si="163"/>
        <v>14.149666666666668</v>
      </c>
      <c r="H1072" s="7">
        <v>0</v>
      </c>
      <c r="I1072" s="7">
        <v>0</v>
      </c>
      <c r="J1072" s="7">
        <v>0</v>
      </c>
      <c r="L1072" s="7">
        <f>VartojimasGamyba!H1068</f>
        <v>0.433</v>
      </c>
      <c r="M1072" s="15">
        <f t="shared" si="155"/>
        <v>2.004</v>
      </c>
      <c r="N1072" s="7">
        <f t="shared" si="156"/>
        <v>194.90904</v>
      </c>
      <c r="O1072" s="7">
        <f t="shared" si="157"/>
        <v>194.90904</v>
      </c>
      <c r="R1072" s="7"/>
      <c r="S1072" s="47">
        <f t="shared" si="158"/>
        <v>2.004</v>
      </c>
      <c r="T1072" s="47">
        <f t="shared" si="159"/>
        <v>0</v>
      </c>
      <c r="U1072" s="47">
        <f t="shared" si="160"/>
        <v>97.26</v>
      </c>
      <c r="V1072" s="47">
        <f t="shared" si="161"/>
        <v>-14.61</v>
      </c>
      <c r="W1072" s="11"/>
    </row>
    <row r="1073" spans="1:23" x14ac:dyDescent="0.45">
      <c r="A1073" t="s">
        <v>1078</v>
      </c>
      <c r="B1073">
        <v>-3.01</v>
      </c>
      <c r="D1073" s="9" t="str">
        <f>VartojimasGamyba!J1069</f>
        <v>2023-10-15-11</v>
      </c>
      <c r="E1073" s="8">
        <f>VartojimasGamyba!G1069</f>
        <v>3.6070000000000002</v>
      </c>
      <c r="F1073" s="11"/>
      <c r="G1073" s="7">
        <f t="shared" si="163"/>
        <v>14.149666666666668</v>
      </c>
      <c r="H1073" s="7">
        <v>0</v>
      </c>
      <c r="I1073" s="7">
        <v>0</v>
      </c>
      <c r="J1073" s="7">
        <v>0</v>
      </c>
      <c r="L1073" s="7">
        <f>VartojimasGamyba!H1069</f>
        <v>0.02</v>
      </c>
      <c r="M1073" s="15">
        <f t="shared" si="155"/>
        <v>3.5870000000000002</v>
      </c>
      <c r="N1073" s="7">
        <f t="shared" si="156"/>
        <v>348.94336000000004</v>
      </c>
      <c r="O1073" s="7">
        <f t="shared" si="157"/>
        <v>348.94336000000004</v>
      </c>
      <c r="R1073" s="7"/>
      <c r="S1073" s="47">
        <f t="shared" si="158"/>
        <v>3.5870000000000002</v>
      </c>
      <c r="T1073" s="47">
        <f t="shared" si="159"/>
        <v>0</v>
      </c>
      <c r="U1073" s="47">
        <f t="shared" si="160"/>
        <v>97.28</v>
      </c>
      <c r="V1073" s="47">
        <f t="shared" si="161"/>
        <v>-14.59</v>
      </c>
      <c r="W1073" s="11"/>
    </row>
    <row r="1074" spans="1:23" x14ac:dyDescent="0.45">
      <c r="A1074" t="s">
        <v>1079</v>
      </c>
      <c r="B1074">
        <v>-3.04</v>
      </c>
      <c r="D1074" s="9" t="str">
        <f>VartojimasGamyba!J1070</f>
        <v>2023-10-15-12</v>
      </c>
      <c r="E1074" s="8">
        <f>VartojimasGamyba!G1070</f>
        <v>0.17699999999999999</v>
      </c>
      <c r="F1074" s="11"/>
      <c r="G1074" s="7">
        <f t="shared" si="163"/>
        <v>14.728666666666669</v>
      </c>
      <c r="H1074" s="7">
        <v>0.57900000000000085</v>
      </c>
      <c r="I1074" s="7">
        <v>0</v>
      </c>
      <c r="J1074" s="7">
        <v>0</v>
      </c>
      <c r="L1074" s="7">
        <f>VartojimasGamyba!H1070</f>
        <v>0.75600000000000001</v>
      </c>
      <c r="M1074" s="15">
        <f t="shared" si="155"/>
        <v>8.8817841970012523E-16</v>
      </c>
      <c r="N1074" s="7">
        <f t="shared" si="156"/>
        <v>8.6375351315837179E-14</v>
      </c>
      <c r="O1074" s="7">
        <f t="shared" si="157"/>
        <v>8.6375351315837179E-14</v>
      </c>
      <c r="R1074" s="7"/>
      <c r="S1074" s="47">
        <f t="shared" si="158"/>
        <v>0.57900000000000085</v>
      </c>
      <c r="T1074" s="47">
        <f t="shared" si="159"/>
        <v>0.57899999999999996</v>
      </c>
      <c r="U1074" s="47">
        <f t="shared" si="160"/>
        <v>97.25</v>
      </c>
      <c r="V1074" s="47">
        <f t="shared" si="161"/>
        <v>-14.620000000000001</v>
      </c>
      <c r="W1074" s="11"/>
    </row>
    <row r="1075" spans="1:23" x14ac:dyDescent="0.45">
      <c r="A1075" t="s">
        <v>1080</v>
      </c>
      <c r="B1075">
        <v>-3.07</v>
      </c>
      <c r="D1075" s="9" t="str">
        <f>VartojimasGamyba!J1071</f>
        <v>2023-10-15-13</v>
      </c>
      <c r="E1075" s="8">
        <f>VartojimasGamyba!G1071</f>
        <v>9.1999999999999998E-2</v>
      </c>
      <c r="F1075" s="11"/>
      <c r="G1075" s="7">
        <f t="shared" si="163"/>
        <v>14.886666666666668</v>
      </c>
      <c r="H1075" s="7">
        <v>0.158</v>
      </c>
      <c r="I1075" s="7">
        <v>0</v>
      </c>
      <c r="J1075" s="7">
        <v>0</v>
      </c>
      <c r="L1075" s="7">
        <f>VartojimasGamyba!H1071</f>
        <v>0.25</v>
      </c>
      <c r="M1075" s="15">
        <f t="shared" si="155"/>
        <v>0</v>
      </c>
      <c r="N1075" s="7">
        <f t="shared" si="156"/>
        <v>0</v>
      </c>
      <c r="O1075" s="7">
        <f t="shared" si="157"/>
        <v>0</v>
      </c>
      <c r="R1075" s="7"/>
      <c r="S1075" s="47">
        <f t="shared" si="158"/>
        <v>0.158</v>
      </c>
      <c r="T1075" s="47">
        <f t="shared" si="159"/>
        <v>0.158</v>
      </c>
      <c r="U1075" s="47">
        <f t="shared" si="160"/>
        <v>97.220000000000013</v>
      </c>
      <c r="V1075" s="47">
        <f t="shared" si="161"/>
        <v>-14.65</v>
      </c>
      <c r="W1075" s="11"/>
    </row>
    <row r="1076" spans="1:23" x14ac:dyDescent="0.45">
      <c r="A1076" t="s">
        <v>1081</v>
      </c>
      <c r="B1076">
        <v>-3.06</v>
      </c>
      <c r="D1076" s="9" t="str">
        <f>VartojimasGamyba!J1072</f>
        <v>2023-10-15-14</v>
      </c>
      <c r="E1076" s="8">
        <f>VartojimasGamyba!G1072</f>
        <v>0.13500000000000001</v>
      </c>
      <c r="F1076" s="11"/>
      <c r="G1076" s="7">
        <f t="shared" si="163"/>
        <v>14.886666666666668</v>
      </c>
      <c r="H1076" s="7">
        <v>0</v>
      </c>
      <c r="I1076" s="7">
        <v>0</v>
      </c>
      <c r="J1076" s="7">
        <v>0</v>
      </c>
      <c r="L1076" s="7">
        <f>VartojimasGamyba!H1072</f>
        <v>0.02</v>
      </c>
      <c r="M1076" s="15">
        <f t="shared" si="155"/>
        <v>0.115</v>
      </c>
      <c r="N1076" s="7">
        <f t="shared" si="156"/>
        <v>11.181450000000002</v>
      </c>
      <c r="O1076" s="7">
        <f t="shared" si="157"/>
        <v>11.181450000000002</v>
      </c>
      <c r="R1076" s="7"/>
      <c r="S1076" s="47">
        <f t="shared" si="158"/>
        <v>0.115</v>
      </c>
      <c r="T1076" s="47">
        <f t="shared" si="159"/>
        <v>0</v>
      </c>
      <c r="U1076" s="47">
        <f t="shared" si="160"/>
        <v>97.23</v>
      </c>
      <c r="V1076" s="47">
        <f t="shared" si="161"/>
        <v>-14.64</v>
      </c>
      <c r="W1076" s="11"/>
    </row>
    <row r="1077" spans="1:23" x14ac:dyDescent="0.45">
      <c r="A1077" t="s">
        <v>1082</v>
      </c>
      <c r="B1077">
        <v>-2.61</v>
      </c>
      <c r="D1077" s="9" t="str">
        <f>VartojimasGamyba!J1073</f>
        <v>2023-10-15-15</v>
      </c>
      <c r="E1077" s="8">
        <f>VartojimasGamyba!G1073</f>
        <v>0.155</v>
      </c>
      <c r="F1077" s="11"/>
      <c r="G1077" s="7">
        <f t="shared" si="163"/>
        <v>14.886666666666668</v>
      </c>
      <c r="H1077" s="7">
        <v>0</v>
      </c>
      <c r="I1077" s="7">
        <v>0</v>
      </c>
      <c r="J1077" s="7">
        <v>0</v>
      </c>
      <c r="L1077" s="7">
        <f>VartojimasGamyba!H1073</f>
        <v>0</v>
      </c>
      <c r="M1077" s="15">
        <f t="shared" si="155"/>
        <v>0.155</v>
      </c>
      <c r="N1077" s="7">
        <f t="shared" si="156"/>
        <v>15.140400000000001</v>
      </c>
      <c r="O1077" s="7">
        <f t="shared" si="157"/>
        <v>15.140400000000001</v>
      </c>
      <c r="R1077" s="7"/>
      <c r="S1077" s="47">
        <f t="shared" si="158"/>
        <v>0.155</v>
      </c>
      <c r="T1077" s="47">
        <f t="shared" si="159"/>
        <v>0</v>
      </c>
      <c r="U1077" s="47">
        <f t="shared" si="160"/>
        <v>97.68</v>
      </c>
      <c r="V1077" s="47">
        <f t="shared" si="161"/>
        <v>-14.19</v>
      </c>
      <c r="W1077" s="11"/>
    </row>
    <row r="1078" spans="1:23" x14ac:dyDescent="0.45">
      <c r="A1078" t="s">
        <v>1083</v>
      </c>
      <c r="B1078">
        <v>-2.1</v>
      </c>
      <c r="D1078" s="9" t="str">
        <f>VartojimasGamyba!J1074</f>
        <v>2023-10-15-16</v>
      </c>
      <c r="E1078" s="8">
        <f>VartojimasGamyba!G1074</f>
        <v>0.31</v>
      </c>
      <c r="F1078" s="11"/>
      <c r="G1078" s="7">
        <f t="shared" si="163"/>
        <v>14.886666666666668</v>
      </c>
      <c r="H1078" s="7">
        <v>0</v>
      </c>
      <c r="I1078" s="7">
        <v>0</v>
      </c>
      <c r="J1078" s="7">
        <v>0</v>
      </c>
      <c r="L1078" s="7">
        <f>VartojimasGamyba!H1074</f>
        <v>0</v>
      </c>
      <c r="M1078" s="15">
        <f t="shared" si="155"/>
        <v>0.31</v>
      </c>
      <c r="N1078" s="7">
        <f t="shared" si="156"/>
        <v>30.438900000000004</v>
      </c>
      <c r="O1078" s="7">
        <f t="shared" si="157"/>
        <v>30.438900000000004</v>
      </c>
      <c r="R1078" s="7"/>
      <c r="S1078" s="47">
        <f t="shared" si="158"/>
        <v>0.31</v>
      </c>
      <c r="T1078" s="47">
        <f t="shared" si="159"/>
        <v>0</v>
      </c>
      <c r="U1078" s="47">
        <f t="shared" si="160"/>
        <v>98.190000000000012</v>
      </c>
      <c r="V1078" s="47">
        <f t="shared" si="161"/>
        <v>-13.68</v>
      </c>
      <c r="W1078" s="11"/>
    </row>
    <row r="1079" spans="1:23" x14ac:dyDescent="0.45">
      <c r="A1079" t="s">
        <v>1084</v>
      </c>
      <c r="B1079">
        <v>-0.59</v>
      </c>
      <c r="D1079" s="9" t="str">
        <f>VartojimasGamyba!J1075</f>
        <v>2023-10-15-17</v>
      </c>
      <c r="E1079" s="8">
        <f>VartojimasGamyba!G1075</f>
        <v>0.39700000000000002</v>
      </c>
      <c r="F1079" s="11"/>
      <c r="G1079" s="7">
        <f t="shared" si="163"/>
        <v>14.886666666666668</v>
      </c>
      <c r="H1079" s="7">
        <v>0</v>
      </c>
      <c r="I1079" s="7">
        <v>0</v>
      </c>
      <c r="J1079" s="7">
        <v>0</v>
      </c>
      <c r="L1079" s="7">
        <f>VartojimasGamyba!H1075</f>
        <v>0</v>
      </c>
      <c r="M1079" s="15">
        <f t="shared" si="155"/>
        <v>0.39700000000000002</v>
      </c>
      <c r="N1079" s="7">
        <f t="shared" si="156"/>
        <v>39.5809</v>
      </c>
      <c r="O1079" s="7">
        <f t="shared" si="157"/>
        <v>39.5809</v>
      </c>
      <c r="R1079" s="7"/>
      <c r="S1079" s="47">
        <f t="shared" si="158"/>
        <v>0.39700000000000002</v>
      </c>
      <c r="T1079" s="47">
        <f t="shared" si="159"/>
        <v>0</v>
      </c>
      <c r="U1079" s="47">
        <f t="shared" si="160"/>
        <v>99.7</v>
      </c>
      <c r="V1079" s="47">
        <f t="shared" si="161"/>
        <v>-12.17</v>
      </c>
      <c r="W1079" s="11"/>
    </row>
    <row r="1080" spans="1:23" x14ac:dyDescent="0.45">
      <c r="A1080" t="s">
        <v>1085</v>
      </c>
      <c r="B1080">
        <v>39.43</v>
      </c>
      <c r="D1080" s="9" t="str">
        <f>VartojimasGamyba!J1076</f>
        <v>2023-10-15-18</v>
      </c>
      <c r="E1080" s="8">
        <f>VartojimasGamyba!G1076</f>
        <v>2.7</v>
      </c>
      <c r="F1080" s="11"/>
      <c r="G1080" s="7">
        <f t="shared" si="163"/>
        <v>11.886666666666668</v>
      </c>
      <c r="H1080" s="7">
        <v>0</v>
      </c>
      <c r="I1080" s="7">
        <v>3.0000000000000004</v>
      </c>
      <c r="J1080" s="7">
        <v>0</v>
      </c>
      <c r="L1080" s="7">
        <f>VartojimasGamyba!H1076</f>
        <v>0</v>
      </c>
      <c r="M1080" s="15">
        <f t="shared" si="155"/>
        <v>-4.4408920985006262E-16</v>
      </c>
      <c r="N1080" s="7">
        <f t="shared" si="156"/>
        <v>-6.2048144400250748E-14</v>
      </c>
      <c r="O1080" s="7">
        <f t="shared" si="157"/>
        <v>-6.2048144400250748E-14</v>
      </c>
      <c r="R1080" s="7"/>
      <c r="S1080" s="47">
        <f t="shared" si="158"/>
        <v>-4.4408920985006262E-16</v>
      </c>
      <c r="T1080" s="47">
        <f t="shared" si="159"/>
        <v>0</v>
      </c>
      <c r="U1080" s="47">
        <f t="shared" si="160"/>
        <v>139.72</v>
      </c>
      <c r="V1080" s="47">
        <f t="shared" si="161"/>
        <v>27.85</v>
      </c>
      <c r="W1080" s="11"/>
    </row>
    <row r="1081" spans="1:23" x14ac:dyDescent="0.45">
      <c r="A1081" t="s">
        <v>1086</v>
      </c>
      <c r="B1081">
        <v>134.41</v>
      </c>
      <c r="D1081" s="9" t="str">
        <f>VartojimasGamyba!J1077</f>
        <v>2023-10-15-19</v>
      </c>
      <c r="E1081" s="8">
        <f>VartojimasGamyba!G1077</f>
        <v>2.569</v>
      </c>
      <c r="F1081" s="11"/>
      <c r="G1081" s="7">
        <f t="shared" si="163"/>
        <v>9.0322222222222237</v>
      </c>
      <c r="H1081" s="7">
        <v>0</v>
      </c>
      <c r="I1081" s="7">
        <v>2.8544444444444448</v>
      </c>
      <c r="J1081" s="7">
        <v>0</v>
      </c>
      <c r="L1081" s="7">
        <f>VartojimasGamyba!H1077</f>
        <v>0</v>
      </c>
      <c r="M1081" s="15">
        <f t="shared" si="155"/>
        <v>-4.4408920985006262E-16</v>
      </c>
      <c r="N1081" s="7">
        <f t="shared" si="156"/>
        <v>-1.0422773755180969E-13</v>
      </c>
      <c r="O1081" s="7">
        <f t="shared" si="157"/>
        <v>-1.0422773755180969E-13</v>
      </c>
      <c r="R1081" s="7"/>
      <c r="S1081" s="47">
        <f t="shared" si="158"/>
        <v>-4.4408920985006262E-16</v>
      </c>
      <c r="T1081" s="47">
        <f t="shared" si="159"/>
        <v>0</v>
      </c>
      <c r="U1081" s="47">
        <f t="shared" si="160"/>
        <v>234.7</v>
      </c>
      <c r="V1081" s="47">
        <f t="shared" si="161"/>
        <v>122.83</v>
      </c>
      <c r="W1081" s="11"/>
    </row>
    <row r="1082" spans="1:23" x14ac:dyDescent="0.45">
      <c r="A1082" t="s">
        <v>1087</v>
      </c>
      <c r="B1082">
        <v>127.16</v>
      </c>
      <c r="D1082" s="9" t="str">
        <f>VartojimasGamyba!J1078</f>
        <v>2023-10-15-20</v>
      </c>
      <c r="E1082" s="8">
        <f>VartojimasGamyba!G1078</f>
        <v>1.625</v>
      </c>
      <c r="F1082" s="11"/>
      <c r="G1082" s="7">
        <f t="shared" si="163"/>
        <v>7.2266666666666683</v>
      </c>
      <c r="H1082" s="7">
        <v>0</v>
      </c>
      <c r="I1082" s="7">
        <v>1.8055555555555556</v>
      </c>
      <c r="J1082" s="7">
        <v>0</v>
      </c>
      <c r="L1082" s="7">
        <f>VartojimasGamyba!H1078</f>
        <v>0</v>
      </c>
      <c r="M1082" s="15">
        <f t="shared" si="155"/>
        <v>0</v>
      </c>
      <c r="N1082" s="7">
        <f t="shared" si="156"/>
        <v>0</v>
      </c>
      <c r="O1082" s="7">
        <f t="shared" si="157"/>
        <v>0</v>
      </c>
      <c r="P1082" s="7" t="s">
        <v>8873</v>
      </c>
      <c r="R1082" s="7"/>
      <c r="S1082" s="47">
        <f t="shared" si="158"/>
        <v>0</v>
      </c>
      <c r="T1082" s="47">
        <f t="shared" si="159"/>
        <v>0</v>
      </c>
      <c r="U1082" s="47">
        <f t="shared" si="160"/>
        <v>227.45</v>
      </c>
      <c r="V1082" s="47">
        <f t="shared" si="161"/>
        <v>115.58</v>
      </c>
      <c r="W1082" s="11"/>
    </row>
    <row r="1083" spans="1:23" x14ac:dyDescent="0.45">
      <c r="A1083" t="s">
        <v>1088</v>
      </c>
      <c r="B1083">
        <v>130.02000000000001</v>
      </c>
      <c r="D1083" s="9" t="str">
        <f>VartojimasGamyba!J1079</f>
        <v>2023-10-15-21</v>
      </c>
      <c r="E1083" s="8">
        <f>VartojimasGamyba!G1079</f>
        <v>0.873</v>
      </c>
      <c r="F1083" s="11"/>
      <c r="G1083" s="7">
        <f t="shared" si="163"/>
        <v>6.2566666666666686</v>
      </c>
      <c r="H1083" s="7">
        <v>0</v>
      </c>
      <c r="I1083" s="7">
        <v>0.97000000000000008</v>
      </c>
      <c r="J1083" s="7">
        <v>0</v>
      </c>
      <c r="L1083" s="7">
        <f>VartojimasGamyba!H1079</f>
        <v>0</v>
      </c>
      <c r="M1083" s="15">
        <f t="shared" si="155"/>
        <v>-1.1102230246251565E-16</v>
      </c>
      <c r="N1083" s="7">
        <f t="shared" si="156"/>
        <v>-2.5569546480141981E-14</v>
      </c>
      <c r="O1083" s="7">
        <f t="shared" si="157"/>
        <v>-2.5569546480141981E-14</v>
      </c>
      <c r="P1083" s="7">
        <f>SUM(N1062:N1085)</f>
        <v>3198.3644166666677</v>
      </c>
      <c r="R1083" s="7"/>
      <c r="S1083" s="47">
        <f t="shared" si="158"/>
        <v>-1.1102230246251565E-16</v>
      </c>
      <c r="T1083" s="47">
        <f t="shared" si="159"/>
        <v>0</v>
      </c>
      <c r="U1083" s="47">
        <f t="shared" si="160"/>
        <v>230.31</v>
      </c>
      <c r="V1083" s="47">
        <f t="shared" si="161"/>
        <v>118.44000000000001</v>
      </c>
      <c r="W1083" s="11"/>
    </row>
    <row r="1084" spans="1:23" x14ac:dyDescent="0.45">
      <c r="A1084" t="s">
        <v>1089</v>
      </c>
      <c r="B1084">
        <v>91.49</v>
      </c>
      <c r="D1084" s="9" t="str">
        <f>VartojimasGamyba!J1080</f>
        <v>2023-10-15-22</v>
      </c>
      <c r="E1084" s="8">
        <f>VartojimasGamyba!G1080</f>
        <v>0.65600000000000003</v>
      </c>
      <c r="F1084" s="11"/>
      <c r="G1084" s="7">
        <f t="shared" si="163"/>
        <v>5.5277777777777795</v>
      </c>
      <c r="H1084" s="7">
        <v>0</v>
      </c>
      <c r="I1084" s="7">
        <v>0.72888888888888892</v>
      </c>
      <c r="J1084" s="7">
        <v>0</v>
      </c>
      <c r="L1084" s="7">
        <f>VartojimasGamyba!H1080</f>
        <v>0</v>
      </c>
      <c r="M1084" s="15">
        <f t="shared" si="155"/>
        <v>0</v>
      </c>
      <c r="N1084" s="7">
        <f t="shared" si="156"/>
        <v>0</v>
      </c>
      <c r="O1084" s="7">
        <f t="shared" si="157"/>
        <v>0</v>
      </c>
      <c r="P1084" s="7" t="s">
        <v>8872</v>
      </c>
      <c r="R1084" s="7"/>
      <c r="S1084" s="47">
        <f t="shared" si="158"/>
        <v>0</v>
      </c>
      <c r="T1084" s="47">
        <f t="shared" si="159"/>
        <v>0</v>
      </c>
      <c r="U1084" s="47">
        <f t="shared" si="160"/>
        <v>191.78</v>
      </c>
      <c r="V1084" s="47">
        <f t="shared" si="161"/>
        <v>79.91</v>
      </c>
      <c r="W1084" s="11"/>
    </row>
    <row r="1085" spans="1:23" x14ac:dyDescent="0.45">
      <c r="A1085" t="s">
        <v>1090</v>
      </c>
      <c r="B1085">
        <v>72.55</v>
      </c>
      <c r="D1085" s="9" t="str">
        <f>VartojimasGamyba!J1081</f>
        <v>2023-10-15-23</v>
      </c>
      <c r="E1085" s="8">
        <f>VartojimasGamyba!G1081</f>
        <v>0.47499999999999998</v>
      </c>
      <c r="F1085" s="11"/>
      <c r="G1085" s="7">
        <f t="shared" si="163"/>
        <v>5.0000000000000018</v>
      </c>
      <c r="H1085" s="7">
        <v>0</v>
      </c>
      <c r="I1085" s="7">
        <v>0.52777777777777779</v>
      </c>
      <c r="J1085" s="7">
        <v>0</v>
      </c>
      <c r="L1085" s="7">
        <f>VartojimasGamyba!H1081</f>
        <v>0</v>
      </c>
      <c r="M1085" s="15">
        <f t="shared" si="155"/>
        <v>-5.5511151231257827E-17</v>
      </c>
      <c r="N1085" s="7">
        <f t="shared" si="156"/>
        <v>-9.594547378810603E-15</v>
      </c>
      <c r="O1085" s="7">
        <f t="shared" si="157"/>
        <v>-9.594547378810603E-15</v>
      </c>
      <c r="P1085" s="7">
        <f>SUM(O1062:O1085)</f>
        <v>3198.3644166666677</v>
      </c>
      <c r="Q1085" s="7">
        <f>SUMPRODUCT(B1062:B1085,E1062:E1085)+SUM(E1062:E1085)*$Z$21-SUMPRODUCT(B1062:B1085,L1062:L1085)+SUM(L1062:L1085)*ABS($Z$20)</f>
        <v>4321.3431599999985</v>
      </c>
      <c r="R1085" s="7"/>
      <c r="S1085" s="47">
        <f t="shared" si="158"/>
        <v>-5.5511151231257827E-17</v>
      </c>
      <c r="T1085" s="47">
        <f t="shared" si="159"/>
        <v>0</v>
      </c>
      <c r="U1085" s="47">
        <f t="shared" si="160"/>
        <v>172.84</v>
      </c>
      <c r="V1085" s="47">
        <f t="shared" si="161"/>
        <v>60.97</v>
      </c>
      <c r="W1085" s="11">
        <f>IF(P1085&lt;&gt;Q1085,1,0)</f>
        <v>1</v>
      </c>
    </row>
    <row r="1086" spans="1:23" x14ac:dyDescent="0.45">
      <c r="A1086" t="s">
        <v>1091</v>
      </c>
      <c r="B1086">
        <v>44.85</v>
      </c>
      <c r="D1086" s="1" t="str">
        <f>VartojimasGamyba!J1082</f>
        <v>2023-10-16-00</v>
      </c>
      <c r="E1086" s="7">
        <f>VartojimasGamyba!G1082</f>
        <v>0.85499999999999998</v>
      </c>
      <c r="F1086" s="11"/>
      <c r="G1086" s="12">
        <f>G1085+H1086-I1086</f>
        <v>10.272666666666669</v>
      </c>
      <c r="H1086" s="12">
        <v>5.2726666666666677</v>
      </c>
      <c r="I1086" s="12">
        <v>0</v>
      </c>
      <c r="J1086" s="12">
        <v>0</v>
      </c>
      <c r="K1086" s="12"/>
      <c r="L1086" s="12">
        <f>VartojimasGamyba!H1082</f>
        <v>0</v>
      </c>
      <c r="M1086" s="19">
        <f t="shared" si="155"/>
        <v>6.1276666666666681</v>
      </c>
      <c r="N1086" s="7">
        <f t="shared" si="156"/>
        <v>889.36954000000026</v>
      </c>
      <c r="O1086" s="7">
        <f t="shared" si="157"/>
        <v>889.36954000000026</v>
      </c>
      <c r="R1086" s="20" t="s">
        <v>8783</v>
      </c>
      <c r="S1086" s="47">
        <f t="shared" si="158"/>
        <v>6.1276666666666681</v>
      </c>
      <c r="T1086" s="47">
        <f t="shared" si="159"/>
        <v>0</v>
      </c>
      <c r="U1086" s="47">
        <f t="shared" si="160"/>
        <v>145.14000000000001</v>
      </c>
      <c r="V1086" s="47">
        <f t="shared" si="161"/>
        <v>33.270000000000003</v>
      </c>
      <c r="W1086" s="11"/>
    </row>
    <row r="1087" spans="1:23" x14ac:dyDescent="0.45">
      <c r="A1087" t="s">
        <v>1092</v>
      </c>
      <c r="B1087">
        <v>64.69</v>
      </c>
      <c r="D1087" s="1" t="str">
        <f>VartojimasGamyba!J1083</f>
        <v>2023-10-16-01</v>
      </c>
      <c r="E1087" s="7">
        <f>VartojimasGamyba!G1083</f>
        <v>0.16800000000000001</v>
      </c>
      <c r="F1087" s="11"/>
      <c r="G1087" s="12">
        <f t="shared" ref="G1087:G1109" si="164">G1086+H1087-I1087</f>
        <v>10.086000000000002</v>
      </c>
      <c r="H1087" s="12">
        <v>0</v>
      </c>
      <c r="I1087" s="12">
        <v>0.18666666666666668</v>
      </c>
      <c r="J1087" s="12">
        <v>0</v>
      </c>
      <c r="K1087" s="12"/>
      <c r="L1087" s="12">
        <f>VartojimasGamyba!H1083</f>
        <v>0</v>
      </c>
      <c r="M1087" s="19">
        <f t="shared" si="155"/>
        <v>0</v>
      </c>
      <c r="N1087" s="7">
        <f t="shared" si="156"/>
        <v>0</v>
      </c>
      <c r="O1087" s="7">
        <f t="shared" si="157"/>
        <v>0</v>
      </c>
      <c r="R1087" s="7"/>
      <c r="S1087" s="47">
        <f t="shared" si="158"/>
        <v>0</v>
      </c>
      <c r="T1087" s="47">
        <f t="shared" si="159"/>
        <v>0</v>
      </c>
      <c r="U1087" s="47">
        <f t="shared" si="160"/>
        <v>164.98000000000002</v>
      </c>
      <c r="V1087" s="47">
        <f t="shared" si="161"/>
        <v>53.11</v>
      </c>
      <c r="W1087" s="11"/>
    </row>
    <row r="1088" spans="1:23" x14ac:dyDescent="0.45">
      <c r="A1088" t="s">
        <v>1093</v>
      </c>
      <c r="B1088">
        <v>55.95</v>
      </c>
      <c r="D1088" s="1" t="str">
        <f>VartojimasGamyba!J1084</f>
        <v>2023-10-16-02</v>
      </c>
      <c r="E1088" s="7">
        <f>VartojimasGamyba!G1084</f>
        <v>0.14199999999999999</v>
      </c>
      <c r="F1088" s="11"/>
      <c r="G1088" s="12">
        <f t="shared" si="164"/>
        <v>10.086000000000002</v>
      </c>
      <c r="H1088" s="12">
        <v>0</v>
      </c>
      <c r="I1088" s="12">
        <v>0</v>
      </c>
      <c r="J1088" s="12">
        <v>0</v>
      </c>
      <c r="K1088" s="12"/>
      <c r="L1088" s="12">
        <f>VartojimasGamyba!H1084</f>
        <v>0</v>
      </c>
      <c r="M1088" s="19">
        <f t="shared" si="155"/>
        <v>0.14199999999999999</v>
      </c>
      <c r="N1088" s="7">
        <f t="shared" si="156"/>
        <v>22.18608</v>
      </c>
      <c r="O1088" s="7">
        <f t="shared" si="157"/>
        <v>22.18608</v>
      </c>
      <c r="R1088" s="7"/>
      <c r="S1088" s="47">
        <f t="shared" si="158"/>
        <v>0.14199999999999999</v>
      </c>
      <c r="T1088" s="47">
        <f t="shared" si="159"/>
        <v>0</v>
      </c>
      <c r="U1088" s="47">
        <f t="shared" si="160"/>
        <v>156.24</v>
      </c>
      <c r="V1088" s="47">
        <f t="shared" si="161"/>
        <v>44.370000000000005</v>
      </c>
      <c r="W1088" s="11"/>
    </row>
    <row r="1089" spans="1:23" x14ac:dyDescent="0.45">
      <c r="A1089" t="s">
        <v>1094</v>
      </c>
      <c r="B1089">
        <v>57.31</v>
      </c>
      <c r="D1089" s="1" t="str">
        <f>VartojimasGamyba!J1085</f>
        <v>2023-10-16-03</v>
      </c>
      <c r="E1089" s="7">
        <f>VartojimasGamyba!G1085</f>
        <v>0.60699999999999998</v>
      </c>
      <c r="F1089" s="11"/>
      <c r="G1089" s="12">
        <f t="shared" si="164"/>
        <v>10.086000000000002</v>
      </c>
      <c r="H1089" s="12">
        <v>0</v>
      </c>
      <c r="I1089" s="12">
        <v>0</v>
      </c>
      <c r="J1089" s="12">
        <v>0</v>
      </c>
      <c r="K1089" s="12"/>
      <c r="L1089" s="12">
        <f>VartojimasGamyba!H1085</f>
        <v>0</v>
      </c>
      <c r="M1089" s="19">
        <f t="shared" si="155"/>
        <v>0.60699999999999998</v>
      </c>
      <c r="N1089" s="7">
        <f t="shared" si="156"/>
        <v>95.663200000000018</v>
      </c>
      <c r="O1089" s="7">
        <f t="shared" si="157"/>
        <v>95.663200000000018</v>
      </c>
      <c r="R1089" s="7"/>
      <c r="S1089" s="47">
        <f t="shared" si="158"/>
        <v>0.60699999999999998</v>
      </c>
      <c r="T1089" s="47">
        <f t="shared" si="159"/>
        <v>0</v>
      </c>
      <c r="U1089" s="47">
        <f t="shared" si="160"/>
        <v>157.60000000000002</v>
      </c>
      <c r="V1089" s="47">
        <f t="shared" si="161"/>
        <v>45.730000000000004</v>
      </c>
      <c r="W1089" s="11"/>
    </row>
    <row r="1090" spans="1:23" x14ac:dyDescent="0.45">
      <c r="A1090" t="s">
        <v>1095</v>
      </c>
      <c r="B1090">
        <v>46.48</v>
      </c>
      <c r="D1090" s="1" t="str">
        <f>VartojimasGamyba!J1086</f>
        <v>2023-10-16-04</v>
      </c>
      <c r="E1090" s="7">
        <f>VartojimasGamyba!G1086</f>
        <v>1.5660000000000001</v>
      </c>
      <c r="F1090" s="11"/>
      <c r="G1090" s="12">
        <f t="shared" si="164"/>
        <v>10.086000000000002</v>
      </c>
      <c r="H1090" s="12">
        <v>0</v>
      </c>
      <c r="I1090" s="12">
        <v>0</v>
      </c>
      <c r="J1090" s="12">
        <v>0</v>
      </c>
      <c r="K1090" s="12"/>
      <c r="L1090" s="12">
        <f>VartojimasGamyba!H1086</f>
        <v>0</v>
      </c>
      <c r="M1090" s="19">
        <f t="shared" si="155"/>
        <v>1.5660000000000001</v>
      </c>
      <c r="N1090" s="7">
        <f t="shared" si="156"/>
        <v>229.84182000000001</v>
      </c>
      <c r="O1090" s="7">
        <f t="shared" si="157"/>
        <v>229.84182000000001</v>
      </c>
      <c r="R1090" s="7"/>
      <c r="S1090" s="47">
        <f t="shared" si="158"/>
        <v>1.5660000000000001</v>
      </c>
      <c r="T1090" s="47">
        <f t="shared" si="159"/>
        <v>0</v>
      </c>
      <c r="U1090" s="47">
        <f t="shared" si="160"/>
        <v>146.77000000000001</v>
      </c>
      <c r="V1090" s="47">
        <f t="shared" si="161"/>
        <v>34.9</v>
      </c>
      <c r="W1090" s="11"/>
    </row>
    <row r="1091" spans="1:23" x14ac:dyDescent="0.45">
      <c r="A1091" t="s">
        <v>1096</v>
      </c>
      <c r="B1091">
        <v>69.42</v>
      </c>
      <c r="D1091" s="1" t="str">
        <f>VartojimasGamyba!J1087</f>
        <v>2023-10-16-05</v>
      </c>
      <c r="E1091" s="7">
        <f>VartojimasGamyba!G1087</f>
        <v>0.33500000000000002</v>
      </c>
      <c r="F1091" s="11"/>
      <c r="G1091" s="12">
        <f t="shared" si="164"/>
        <v>9.7148888888888916</v>
      </c>
      <c r="H1091" s="12">
        <v>0</v>
      </c>
      <c r="I1091" s="12">
        <v>0.37111111111111106</v>
      </c>
      <c r="J1091" s="12">
        <v>0</v>
      </c>
      <c r="K1091" s="12"/>
      <c r="L1091" s="12">
        <f>VartojimasGamyba!H1087</f>
        <v>1E-3</v>
      </c>
      <c r="M1091" s="19">
        <f t="shared" si="155"/>
        <v>5.6378512969246231E-17</v>
      </c>
      <c r="N1091" s="7">
        <f t="shared" si="156"/>
        <v>9.5679974360107775E-15</v>
      </c>
      <c r="O1091" s="7">
        <f t="shared" si="157"/>
        <v>9.5679974360107775E-15</v>
      </c>
      <c r="R1091" s="7"/>
      <c r="S1091" s="47">
        <f t="shared" si="158"/>
        <v>5.6378512969246231E-17</v>
      </c>
      <c r="T1091" s="47">
        <f t="shared" si="159"/>
        <v>0</v>
      </c>
      <c r="U1091" s="47">
        <f t="shared" si="160"/>
        <v>169.71</v>
      </c>
      <c r="V1091" s="47">
        <f t="shared" si="161"/>
        <v>57.84</v>
      </c>
      <c r="W1091" s="11"/>
    </row>
    <row r="1092" spans="1:23" x14ac:dyDescent="0.45">
      <c r="A1092" t="s">
        <v>1097</v>
      </c>
      <c r="B1092">
        <v>97.65</v>
      </c>
      <c r="D1092" s="1" t="str">
        <f>VartojimasGamyba!J1088</f>
        <v>2023-10-16-06</v>
      </c>
      <c r="E1092" s="7">
        <f>VartojimasGamyba!G1088</f>
        <v>0.16</v>
      </c>
      <c r="F1092" s="11"/>
      <c r="G1092" s="12">
        <f t="shared" si="164"/>
        <v>9.9298888888888914</v>
      </c>
      <c r="H1092" s="12">
        <v>0.21500000000000005</v>
      </c>
      <c r="I1092" s="12">
        <v>0</v>
      </c>
      <c r="J1092" s="12">
        <v>0</v>
      </c>
      <c r="K1092" s="12"/>
      <c r="L1092" s="12">
        <f>VartojimasGamyba!H1088</f>
        <v>0.375</v>
      </c>
      <c r="M1092" s="19">
        <f t="shared" si="155"/>
        <v>0</v>
      </c>
      <c r="N1092" s="7">
        <f t="shared" si="156"/>
        <v>0</v>
      </c>
      <c r="O1092" s="7">
        <f t="shared" si="157"/>
        <v>0</v>
      </c>
      <c r="R1092" s="7"/>
      <c r="S1092" s="47">
        <f t="shared" si="158"/>
        <v>0.215</v>
      </c>
      <c r="T1092" s="47">
        <f t="shared" si="159"/>
        <v>0.215</v>
      </c>
      <c r="U1092" s="47">
        <f t="shared" si="160"/>
        <v>197.94</v>
      </c>
      <c r="V1092" s="47">
        <f t="shared" si="161"/>
        <v>86.070000000000007</v>
      </c>
      <c r="W1092" s="11"/>
    </row>
    <row r="1093" spans="1:23" x14ac:dyDescent="0.45">
      <c r="A1093" t="s">
        <v>1098</v>
      </c>
      <c r="B1093">
        <v>139.56</v>
      </c>
      <c r="D1093" s="1" t="str">
        <f>VartojimasGamyba!J1089</f>
        <v>2023-10-16-07</v>
      </c>
      <c r="E1093" s="7">
        <f>VartojimasGamyba!G1089</f>
        <v>6.6000000000000003E-2</v>
      </c>
      <c r="F1093" s="11"/>
      <c r="G1093" s="12">
        <f t="shared" si="164"/>
        <v>10.564888888888891</v>
      </c>
      <c r="H1093" s="12">
        <v>0.63500000000000001</v>
      </c>
      <c r="I1093" s="12">
        <v>0</v>
      </c>
      <c r="J1093" s="12">
        <v>0</v>
      </c>
      <c r="K1093" s="12"/>
      <c r="L1093" s="12">
        <f>VartojimasGamyba!H1089</f>
        <v>0.70099999999999996</v>
      </c>
      <c r="M1093" s="19">
        <f t="shared" si="155"/>
        <v>0</v>
      </c>
      <c r="N1093" s="7">
        <f t="shared" si="156"/>
        <v>0</v>
      </c>
      <c r="O1093" s="7">
        <f t="shared" si="157"/>
        <v>0</v>
      </c>
      <c r="R1093" s="7"/>
      <c r="S1093" s="47">
        <f t="shared" si="158"/>
        <v>0.63500000000000001</v>
      </c>
      <c r="T1093" s="47">
        <f t="shared" si="159"/>
        <v>0.63500000000000001</v>
      </c>
      <c r="U1093" s="47">
        <f t="shared" si="160"/>
        <v>239.85000000000002</v>
      </c>
      <c r="V1093" s="47">
        <f t="shared" si="161"/>
        <v>127.98</v>
      </c>
      <c r="W1093" s="11"/>
    </row>
    <row r="1094" spans="1:23" x14ac:dyDescent="0.45">
      <c r="A1094" t="s">
        <v>1099</v>
      </c>
      <c r="B1094">
        <v>159.37</v>
      </c>
      <c r="D1094" s="1" t="str">
        <f>VartojimasGamyba!J1090</f>
        <v>2023-10-16-08</v>
      </c>
      <c r="E1094" s="7">
        <f>VartojimasGamyba!G1090</f>
        <v>0</v>
      </c>
      <c r="F1094" s="11"/>
      <c r="G1094" s="12">
        <f t="shared" si="164"/>
        <v>10.564888888888891</v>
      </c>
      <c r="H1094" s="12">
        <v>0</v>
      </c>
      <c r="I1094" s="12">
        <v>0</v>
      </c>
      <c r="J1094" s="12">
        <v>1.762</v>
      </c>
      <c r="K1094" s="12"/>
      <c r="L1094" s="12">
        <f>VartojimasGamyba!H1090</f>
        <v>1.762</v>
      </c>
      <c r="M1094" s="19">
        <f t="shared" si="155"/>
        <v>0</v>
      </c>
      <c r="N1094" s="7">
        <f t="shared" si="156"/>
        <v>-260.40598</v>
      </c>
      <c r="O1094" s="7">
        <f t="shared" si="157"/>
        <v>0</v>
      </c>
      <c r="R1094" s="7"/>
      <c r="S1094" s="47">
        <f t="shared" si="158"/>
        <v>1.762</v>
      </c>
      <c r="T1094" s="47">
        <f t="shared" si="159"/>
        <v>1.762</v>
      </c>
      <c r="U1094" s="47">
        <f t="shared" si="160"/>
        <v>259.66000000000003</v>
      </c>
      <c r="V1094" s="47">
        <f t="shared" si="161"/>
        <v>147.79</v>
      </c>
      <c r="W1094" s="11"/>
    </row>
    <row r="1095" spans="1:23" x14ac:dyDescent="0.45">
      <c r="A1095" t="s">
        <v>1100</v>
      </c>
      <c r="B1095">
        <v>162.35</v>
      </c>
      <c r="D1095" s="1" t="str">
        <f>VartojimasGamyba!J1091</f>
        <v>2023-10-16-09</v>
      </c>
      <c r="E1095" s="7">
        <f>VartojimasGamyba!G1091</f>
        <v>0</v>
      </c>
      <c r="F1095" s="11"/>
      <c r="G1095" s="12">
        <f t="shared" si="164"/>
        <v>10.564888888888891</v>
      </c>
      <c r="H1095" s="12">
        <v>0</v>
      </c>
      <c r="I1095" s="12">
        <v>0</v>
      </c>
      <c r="J1095" s="12">
        <v>2.2709999999999999</v>
      </c>
      <c r="K1095" s="12"/>
      <c r="L1095" s="12">
        <f>VartojimasGamyba!H1091</f>
        <v>2.2709999999999999</v>
      </c>
      <c r="M1095" s="19">
        <f t="shared" ref="M1095:M1158" si="165">E1095+H1095-I1095*$J$2+J1095-L1095</f>
        <v>0</v>
      </c>
      <c r="N1095" s="7">
        <f t="shared" ref="N1095:N1158" si="166">M1095*U1095-J1095*V1095</f>
        <v>-342.39866999999992</v>
      </c>
      <c r="O1095" s="7">
        <f t="shared" ref="O1095:O1158" si="167">(M1095)*(B1095+$Z$21)</f>
        <v>0</v>
      </c>
      <c r="R1095" s="7"/>
      <c r="S1095" s="47">
        <f t="shared" ref="S1095:S1158" si="168">M1095+IF((L1095-E1095)&gt;0,(L1095-E1095),0)</f>
        <v>2.2709999999999999</v>
      </c>
      <c r="T1095" s="47">
        <f t="shared" ref="T1095:T1158" si="169">IF(L1095-E1095&lt;0,0,L1095-E1095)</f>
        <v>2.2709999999999999</v>
      </c>
      <c r="U1095" s="47">
        <f t="shared" ref="U1095:U1158" si="170">B1095+$Z$21</f>
        <v>262.64</v>
      </c>
      <c r="V1095" s="47">
        <f t="shared" ref="V1095:V1158" si="171">B1095+$Z$20</f>
        <v>150.76999999999998</v>
      </c>
      <c r="W1095" s="11"/>
    </row>
    <row r="1096" spans="1:23" x14ac:dyDescent="0.45">
      <c r="A1096" t="s">
        <v>1101</v>
      </c>
      <c r="B1096">
        <v>143.5</v>
      </c>
      <c r="D1096" s="1" t="str">
        <f>VartojimasGamyba!J1092</f>
        <v>2023-10-16-10</v>
      </c>
      <c r="E1096" s="7">
        <f>VartojimasGamyba!G1092</f>
        <v>0.188</v>
      </c>
      <c r="F1096" s="11"/>
      <c r="G1096" s="12">
        <f t="shared" si="164"/>
        <v>11.938888888888892</v>
      </c>
      <c r="H1096" s="12">
        <v>1.3740000000000001</v>
      </c>
      <c r="I1096" s="12">
        <v>0</v>
      </c>
      <c r="J1096" s="12">
        <v>0</v>
      </c>
      <c r="K1096" s="12"/>
      <c r="L1096" s="12">
        <f>VartojimasGamyba!H1092</f>
        <v>1.5620000000000001</v>
      </c>
      <c r="M1096" s="19">
        <f t="shared" si="165"/>
        <v>0</v>
      </c>
      <c r="N1096" s="7">
        <f t="shared" si="166"/>
        <v>0</v>
      </c>
      <c r="O1096" s="7">
        <f t="shared" si="167"/>
        <v>0</v>
      </c>
      <c r="R1096" s="7"/>
      <c r="S1096" s="47">
        <f t="shared" si="168"/>
        <v>1.3740000000000001</v>
      </c>
      <c r="T1096" s="47">
        <f t="shared" si="169"/>
        <v>1.3740000000000001</v>
      </c>
      <c r="U1096" s="47">
        <f t="shared" si="170"/>
        <v>243.79000000000002</v>
      </c>
      <c r="V1096" s="47">
        <f t="shared" si="171"/>
        <v>131.91999999999999</v>
      </c>
      <c r="W1096" s="11"/>
    </row>
    <row r="1097" spans="1:23" x14ac:dyDescent="0.45">
      <c r="A1097" t="s">
        <v>1102</v>
      </c>
      <c r="B1097">
        <v>117</v>
      </c>
      <c r="D1097" s="1" t="str">
        <f>VartojimasGamyba!J1093</f>
        <v>2023-10-16-11</v>
      </c>
      <c r="E1097" s="7">
        <f>VartojimasGamyba!G1093</f>
        <v>1.9</v>
      </c>
      <c r="F1097" s="11"/>
      <c r="G1097" s="12">
        <f t="shared" si="164"/>
        <v>11.038888888888891</v>
      </c>
      <c r="H1097" s="12">
        <v>0</v>
      </c>
      <c r="I1097" s="12">
        <v>0.8999999999999998</v>
      </c>
      <c r="J1097" s="12">
        <v>0</v>
      </c>
      <c r="K1097" s="12"/>
      <c r="L1097" s="12">
        <f>VartojimasGamyba!H1093</f>
        <v>1.0900000000000001</v>
      </c>
      <c r="M1097" s="19">
        <f t="shared" si="165"/>
        <v>0</v>
      </c>
      <c r="N1097" s="7">
        <f t="shared" si="166"/>
        <v>0</v>
      </c>
      <c r="O1097" s="7">
        <f t="shared" si="167"/>
        <v>0</v>
      </c>
      <c r="R1097" s="7"/>
      <c r="S1097" s="47">
        <f t="shared" si="168"/>
        <v>0</v>
      </c>
      <c r="T1097" s="47">
        <f t="shared" si="169"/>
        <v>0</v>
      </c>
      <c r="U1097" s="47">
        <f t="shared" si="170"/>
        <v>217.29000000000002</v>
      </c>
      <c r="V1097" s="47">
        <f t="shared" si="171"/>
        <v>105.42</v>
      </c>
      <c r="W1097" s="11"/>
    </row>
    <row r="1098" spans="1:23" x14ac:dyDescent="0.45">
      <c r="A1098" t="s">
        <v>1103</v>
      </c>
      <c r="B1098">
        <v>105.44</v>
      </c>
      <c r="D1098" s="1" t="str">
        <f>VartojimasGamyba!J1094</f>
        <v>2023-10-16-12</v>
      </c>
      <c r="E1098" s="7">
        <f>VartojimasGamyba!G1094</f>
        <v>2.077</v>
      </c>
      <c r="F1098" s="11"/>
      <c r="G1098" s="12">
        <f t="shared" si="164"/>
        <v>9.7522222222222243</v>
      </c>
      <c r="H1098" s="12">
        <v>0</v>
      </c>
      <c r="I1098" s="12">
        <v>1.2866666666666666</v>
      </c>
      <c r="J1098" s="12">
        <v>0</v>
      </c>
      <c r="K1098" s="12"/>
      <c r="L1098" s="12">
        <f>VartojimasGamyba!H1094</f>
        <v>0.91900000000000004</v>
      </c>
      <c r="M1098" s="19">
        <f t="shared" si="165"/>
        <v>0</v>
      </c>
      <c r="N1098" s="7">
        <f t="shared" si="166"/>
        <v>0</v>
      </c>
      <c r="O1098" s="7">
        <f t="shared" si="167"/>
        <v>0</v>
      </c>
      <c r="R1098" s="7"/>
      <c r="S1098" s="47">
        <f t="shared" si="168"/>
        <v>0</v>
      </c>
      <c r="T1098" s="47">
        <f t="shared" si="169"/>
        <v>0</v>
      </c>
      <c r="U1098" s="47">
        <f t="shared" si="170"/>
        <v>205.73000000000002</v>
      </c>
      <c r="V1098" s="47">
        <f t="shared" si="171"/>
        <v>93.86</v>
      </c>
      <c r="W1098" s="11"/>
    </row>
    <row r="1099" spans="1:23" x14ac:dyDescent="0.45">
      <c r="A1099" t="s">
        <v>1104</v>
      </c>
      <c r="B1099">
        <v>103.47</v>
      </c>
      <c r="D1099" s="1" t="str">
        <f>VartojimasGamyba!J1095</f>
        <v>2023-10-16-13</v>
      </c>
      <c r="E1099" s="7">
        <f>VartojimasGamyba!G1095</f>
        <v>2.2389999999999999</v>
      </c>
      <c r="F1099" s="11"/>
      <c r="G1099" s="12">
        <f t="shared" si="164"/>
        <v>7.8077777777777797</v>
      </c>
      <c r="H1099" s="12">
        <v>0</v>
      </c>
      <c r="I1099" s="12">
        <v>1.9444444444444446</v>
      </c>
      <c r="J1099" s="12">
        <v>0</v>
      </c>
      <c r="K1099" s="12"/>
      <c r="L1099" s="12">
        <f>VartojimasGamyba!H1095</f>
        <v>0.48899999999999999</v>
      </c>
      <c r="M1099" s="19">
        <f t="shared" si="165"/>
        <v>0</v>
      </c>
      <c r="N1099" s="7">
        <f t="shared" si="166"/>
        <v>0</v>
      </c>
      <c r="O1099" s="7">
        <f t="shared" si="167"/>
        <v>0</v>
      </c>
      <c r="R1099" s="7"/>
      <c r="S1099" s="47">
        <f t="shared" si="168"/>
        <v>0</v>
      </c>
      <c r="T1099" s="47">
        <f t="shared" si="169"/>
        <v>0</v>
      </c>
      <c r="U1099" s="47">
        <f t="shared" si="170"/>
        <v>203.76</v>
      </c>
      <c r="V1099" s="47">
        <f t="shared" si="171"/>
        <v>91.89</v>
      </c>
      <c r="W1099" s="11"/>
    </row>
    <row r="1100" spans="1:23" x14ac:dyDescent="0.45">
      <c r="A1100" t="s">
        <v>1105</v>
      </c>
      <c r="B1100">
        <v>94.79</v>
      </c>
      <c r="D1100" s="1" t="str">
        <f>VartojimasGamyba!J1096</f>
        <v>2023-10-16-14</v>
      </c>
      <c r="E1100" s="7">
        <f>VartojimasGamyba!G1096</f>
        <v>2.2000000000000002</v>
      </c>
      <c r="F1100" s="11"/>
      <c r="G1100" s="12">
        <f t="shared" si="164"/>
        <v>5.6288888888888904</v>
      </c>
      <c r="H1100" s="12">
        <v>0</v>
      </c>
      <c r="I1100" s="12">
        <v>2.1788888888888893</v>
      </c>
      <c r="J1100" s="12">
        <v>0</v>
      </c>
      <c r="K1100" s="12"/>
      <c r="L1100" s="12">
        <f>VartojimasGamyba!H1096</f>
        <v>0.23899999999999999</v>
      </c>
      <c r="M1100" s="19">
        <f t="shared" si="165"/>
        <v>-3.3306690738754696E-16</v>
      </c>
      <c r="N1100" s="7">
        <f t="shared" si="166"/>
        <v>-6.4974692293162662E-14</v>
      </c>
      <c r="O1100" s="7">
        <f t="shared" si="167"/>
        <v>-6.4974692293162662E-14</v>
      </c>
      <c r="R1100" s="7"/>
      <c r="S1100" s="47">
        <f t="shared" si="168"/>
        <v>-3.3306690738754696E-16</v>
      </c>
      <c r="T1100" s="47">
        <f t="shared" si="169"/>
        <v>0</v>
      </c>
      <c r="U1100" s="47">
        <f t="shared" si="170"/>
        <v>195.08</v>
      </c>
      <c r="V1100" s="47">
        <f t="shared" si="171"/>
        <v>83.210000000000008</v>
      </c>
      <c r="W1100" s="11"/>
    </row>
    <row r="1101" spans="1:23" x14ac:dyDescent="0.45">
      <c r="A1101" t="s">
        <v>1106</v>
      </c>
      <c r="B1101">
        <v>109.49</v>
      </c>
      <c r="D1101" s="1" t="str">
        <f>VartojimasGamyba!J1097</f>
        <v>2023-10-16-15</v>
      </c>
      <c r="E1101" s="7">
        <f>VartojimasGamyba!G1097</f>
        <v>0.61899999999999999</v>
      </c>
      <c r="F1101" s="11"/>
      <c r="G1101" s="12">
        <f t="shared" si="164"/>
        <v>4.9477777777777794</v>
      </c>
      <c r="H1101" s="12">
        <v>0</v>
      </c>
      <c r="I1101" s="12">
        <v>0.68111111111111111</v>
      </c>
      <c r="J1101" s="12">
        <v>0</v>
      </c>
      <c r="K1101" s="12"/>
      <c r="L1101" s="12">
        <f>VartojimasGamyba!H1097</f>
        <v>6.0000000000000001E-3</v>
      </c>
      <c r="M1101" s="19">
        <f t="shared" si="165"/>
        <v>0</v>
      </c>
      <c r="N1101" s="7">
        <f t="shared" si="166"/>
        <v>0</v>
      </c>
      <c r="O1101" s="7">
        <f t="shared" si="167"/>
        <v>0</v>
      </c>
      <c r="R1101" s="7"/>
      <c r="S1101" s="47">
        <f t="shared" si="168"/>
        <v>0</v>
      </c>
      <c r="T1101" s="47">
        <f t="shared" si="169"/>
        <v>0</v>
      </c>
      <c r="U1101" s="47">
        <f t="shared" si="170"/>
        <v>209.78</v>
      </c>
      <c r="V1101" s="47">
        <f t="shared" si="171"/>
        <v>97.91</v>
      </c>
      <c r="W1101" s="11"/>
    </row>
    <row r="1102" spans="1:23" x14ac:dyDescent="0.45">
      <c r="A1102" t="s">
        <v>1107</v>
      </c>
      <c r="B1102">
        <v>116.75</v>
      </c>
      <c r="D1102" s="1" t="str">
        <f>VartojimasGamyba!J1098</f>
        <v>2023-10-16-16</v>
      </c>
      <c r="E1102" s="7">
        <f>VartojimasGamyba!G1098</f>
        <v>1.08</v>
      </c>
      <c r="F1102" s="11"/>
      <c r="G1102" s="12">
        <f t="shared" si="164"/>
        <v>3.7477777777777792</v>
      </c>
      <c r="H1102" s="12">
        <v>0</v>
      </c>
      <c r="I1102" s="12">
        <v>1.2000000000000002</v>
      </c>
      <c r="J1102" s="12">
        <v>0</v>
      </c>
      <c r="K1102" s="12"/>
      <c r="L1102" s="12">
        <f>VartojimasGamyba!H1098</f>
        <v>0</v>
      </c>
      <c r="M1102" s="19">
        <f t="shared" si="165"/>
        <v>-2.2204460492503131E-16</v>
      </c>
      <c r="N1102" s="7">
        <f t="shared" si="166"/>
        <v>-4.81925610529288E-14</v>
      </c>
      <c r="O1102" s="7">
        <f t="shared" si="167"/>
        <v>-4.81925610529288E-14</v>
      </c>
      <c r="R1102" s="7"/>
      <c r="S1102" s="47">
        <f t="shared" si="168"/>
        <v>-2.2204460492503131E-16</v>
      </c>
      <c r="T1102" s="47">
        <f t="shared" si="169"/>
        <v>0</v>
      </c>
      <c r="U1102" s="47">
        <f t="shared" si="170"/>
        <v>217.04000000000002</v>
      </c>
      <c r="V1102" s="47">
        <f t="shared" si="171"/>
        <v>105.17</v>
      </c>
      <c r="W1102" s="11"/>
    </row>
    <row r="1103" spans="1:23" x14ac:dyDescent="0.45">
      <c r="A1103" t="s">
        <v>1108</v>
      </c>
      <c r="B1103">
        <v>138.96</v>
      </c>
      <c r="D1103" s="1" t="str">
        <f>VartojimasGamyba!J1099</f>
        <v>2023-10-16-17</v>
      </c>
      <c r="E1103" s="7">
        <f>VartojimasGamyba!G1099</f>
        <v>0.54200000000000004</v>
      </c>
      <c r="F1103" s="11"/>
      <c r="G1103" s="12">
        <f t="shared" si="164"/>
        <v>3.145555555555557</v>
      </c>
      <c r="H1103" s="12">
        <v>0</v>
      </c>
      <c r="I1103" s="12">
        <v>0.60222222222222233</v>
      </c>
      <c r="J1103" s="12">
        <v>0</v>
      </c>
      <c r="K1103" s="12"/>
      <c r="L1103" s="12">
        <f>VartojimasGamyba!H1099</f>
        <v>0</v>
      </c>
      <c r="M1103" s="19">
        <f t="shared" si="165"/>
        <v>-1.1102230246251565E-16</v>
      </c>
      <c r="N1103" s="7">
        <f t="shared" si="166"/>
        <v>-2.656208586415687E-14</v>
      </c>
      <c r="O1103" s="7">
        <f t="shared" si="167"/>
        <v>-2.656208586415687E-14</v>
      </c>
      <c r="R1103" s="7"/>
      <c r="S1103" s="47">
        <f t="shared" si="168"/>
        <v>-1.1102230246251565E-16</v>
      </c>
      <c r="T1103" s="47">
        <f t="shared" si="169"/>
        <v>0</v>
      </c>
      <c r="U1103" s="47">
        <f t="shared" si="170"/>
        <v>239.25</v>
      </c>
      <c r="V1103" s="47">
        <f t="shared" si="171"/>
        <v>127.38000000000001</v>
      </c>
      <c r="W1103" s="11"/>
    </row>
    <row r="1104" spans="1:23" x14ac:dyDescent="0.45">
      <c r="A1104" t="s">
        <v>1109</v>
      </c>
      <c r="B1104">
        <v>171.72</v>
      </c>
      <c r="D1104" s="1" t="str">
        <f>VartojimasGamyba!J1100</f>
        <v>2023-10-16-18</v>
      </c>
      <c r="E1104" s="7">
        <f>VartojimasGamyba!G1100</f>
        <v>0.72199999999999998</v>
      </c>
      <c r="F1104" s="11"/>
      <c r="G1104" s="12">
        <f t="shared" si="164"/>
        <v>2.3433333333333346</v>
      </c>
      <c r="H1104" s="12">
        <v>0</v>
      </c>
      <c r="I1104" s="12">
        <v>0.80222222222222228</v>
      </c>
      <c r="J1104" s="12">
        <v>0</v>
      </c>
      <c r="K1104" s="12"/>
      <c r="L1104" s="12">
        <f>VartojimasGamyba!H1100</f>
        <v>0</v>
      </c>
      <c r="M1104" s="19">
        <f t="shared" si="165"/>
        <v>-1.1102230246251565E-16</v>
      </c>
      <c r="N1104" s="7">
        <f t="shared" si="166"/>
        <v>-3.0199176492828882E-14</v>
      </c>
      <c r="O1104" s="7">
        <f t="shared" si="167"/>
        <v>-3.0199176492828882E-14</v>
      </c>
      <c r="R1104" s="7"/>
      <c r="S1104" s="47">
        <f t="shared" si="168"/>
        <v>-1.1102230246251565E-16</v>
      </c>
      <c r="T1104" s="47">
        <f t="shared" si="169"/>
        <v>0</v>
      </c>
      <c r="U1104" s="47">
        <f t="shared" si="170"/>
        <v>272.01</v>
      </c>
      <c r="V1104" s="47">
        <f t="shared" si="171"/>
        <v>160.13999999999999</v>
      </c>
      <c r="W1104" s="11"/>
    </row>
    <row r="1105" spans="1:23" x14ac:dyDescent="0.45">
      <c r="A1105" t="s">
        <v>1110</v>
      </c>
      <c r="B1105">
        <v>203.87</v>
      </c>
      <c r="D1105" s="1" t="str">
        <f>VartojimasGamyba!J1101</f>
        <v>2023-10-16-19</v>
      </c>
      <c r="E1105" s="7">
        <f>VartojimasGamyba!G1101</f>
        <v>0.621</v>
      </c>
      <c r="F1105" s="11"/>
      <c r="G1105" s="12">
        <f t="shared" si="164"/>
        <v>1.6533333333333347</v>
      </c>
      <c r="H1105" s="12">
        <v>0</v>
      </c>
      <c r="I1105" s="12">
        <v>0.69000000000000006</v>
      </c>
      <c r="J1105" s="12">
        <v>0</v>
      </c>
      <c r="K1105" s="12"/>
      <c r="L1105" s="12">
        <f>VartojimasGamyba!H1101</f>
        <v>0</v>
      </c>
      <c r="M1105" s="19">
        <f t="shared" si="165"/>
        <v>-1.1102230246251565E-16</v>
      </c>
      <c r="N1105" s="7">
        <f t="shared" si="166"/>
        <v>-3.3768543516998764E-14</v>
      </c>
      <c r="O1105" s="7">
        <f t="shared" si="167"/>
        <v>-3.3768543516998764E-14</v>
      </c>
      <c r="R1105" s="7"/>
      <c r="S1105" s="47">
        <f t="shared" si="168"/>
        <v>-1.1102230246251565E-16</v>
      </c>
      <c r="T1105" s="47">
        <f t="shared" si="169"/>
        <v>0</v>
      </c>
      <c r="U1105" s="47">
        <f t="shared" si="170"/>
        <v>304.16000000000003</v>
      </c>
      <c r="V1105" s="47">
        <f t="shared" si="171"/>
        <v>192.29</v>
      </c>
      <c r="W1105" s="11"/>
    </row>
    <row r="1106" spans="1:23" x14ac:dyDescent="0.45">
      <c r="A1106" t="s">
        <v>1111</v>
      </c>
      <c r="B1106">
        <v>200.04</v>
      </c>
      <c r="D1106" s="1" t="str">
        <f>VartojimasGamyba!J1102</f>
        <v>2023-10-16-20</v>
      </c>
      <c r="E1106" s="7">
        <f>VartojimasGamyba!G1102</f>
        <v>0.51700000000000002</v>
      </c>
      <c r="F1106" s="11"/>
      <c r="G1106" s="12">
        <f t="shared" si="164"/>
        <v>1.0788888888888901</v>
      </c>
      <c r="H1106" s="12">
        <v>0</v>
      </c>
      <c r="I1106" s="12">
        <v>0.57444444444444454</v>
      </c>
      <c r="J1106" s="12">
        <v>0</v>
      </c>
      <c r="K1106" s="12"/>
      <c r="L1106" s="12">
        <f>VartojimasGamyba!H1102</f>
        <v>0</v>
      </c>
      <c r="M1106" s="19">
        <f t="shared" si="165"/>
        <v>-1.1102230246251565E-16</v>
      </c>
      <c r="N1106" s="7">
        <f t="shared" si="166"/>
        <v>-3.3343328098567325E-14</v>
      </c>
      <c r="O1106" s="7">
        <f t="shared" si="167"/>
        <v>-3.3343328098567325E-14</v>
      </c>
      <c r="P1106" s="7" t="s">
        <v>8873</v>
      </c>
      <c r="R1106" s="7"/>
      <c r="S1106" s="47">
        <f t="shared" si="168"/>
        <v>-1.1102230246251565E-16</v>
      </c>
      <c r="T1106" s="47">
        <f t="shared" si="169"/>
        <v>0</v>
      </c>
      <c r="U1106" s="47">
        <f t="shared" si="170"/>
        <v>300.33</v>
      </c>
      <c r="V1106" s="47">
        <f t="shared" si="171"/>
        <v>188.45999999999998</v>
      </c>
      <c r="W1106" s="11"/>
    </row>
    <row r="1107" spans="1:23" x14ac:dyDescent="0.45">
      <c r="A1107" t="s">
        <v>1112</v>
      </c>
      <c r="B1107">
        <v>110.04</v>
      </c>
      <c r="D1107" s="1" t="str">
        <f>VartojimasGamyba!J1103</f>
        <v>2023-10-16-21</v>
      </c>
      <c r="E1107" s="7">
        <f>VartojimasGamyba!G1103</f>
        <v>0.68600000000000005</v>
      </c>
      <c r="F1107" s="11"/>
      <c r="G1107" s="12">
        <f t="shared" si="164"/>
        <v>0.31666666666666787</v>
      </c>
      <c r="H1107" s="12">
        <v>0</v>
      </c>
      <c r="I1107" s="12">
        <v>0.76222222222222225</v>
      </c>
      <c r="J1107" s="12">
        <v>0</v>
      </c>
      <c r="K1107" s="12"/>
      <c r="L1107" s="12">
        <f>VartojimasGamyba!H1103</f>
        <v>0</v>
      </c>
      <c r="M1107" s="19">
        <f t="shared" si="165"/>
        <v>0</v>
      </c>
      <c r="N1107" s="7">
        <f t="shared" si="166"/>
        <v>0</v>
      </c>
      <c r="O1107" s="7">
        <f t="shared" si="167"/>
        <v>0</v>
      </c>
      <c r="P1107" s="7">
        <f>SUM(N1086:N1109)</f>
        <v>1399.3672300000003</v>
      </c>
      <c r="R1107" s="7"/>
      <c r="S1107" s="47">
        <f t="shared" si="168"/>
        <v>0</v>
      </c>
      <c r="T1107" s="47">
        <f t="shared" si="169"/>
        <v>0</v>
      </c>
      <c r="U1107" s="47">
        <f t="shared" si="170"/>
        <v>210.33</v>
      </c>
      <c r="V1107" s="47">
        <f t="shared" si="171"/>
        <v>98.460000000000008</v>
      </c>
      <c r="W1107" s="11"/>
    </row>
    <row r="1108" spans="1:23" x14ac:dyDescent="0.45">
      <c r="A1108" t="s">
        <v>1113</v>
      </c>
      <c r="B1108">
        <v>120.01</v>
      </c>
      <c r="D1108" s="1" t="str">
        <f>VartojimasGamyba!J1104</f>
        <v>2023-10-16-22</v>
      </c>
      <c r="E1108" s="7">
        <f>VartojimasGamyba!G1104</f>
        <v>0.28499999999999998</v>
      </c>
      <c r="F1108" s="11"/>
      <c r="G1108" s="12">
        <f t="shared" si="164"/>
        <v>1.2212453270876722E-15</v>
      </c>
      <c r="H1108" s="12">
        <v>0</v>
      </c>
      <c r="I1108" s="12">
        <v>0.31666666666666665</v>
      </c>
      <c r="J1108" s="12">
        <v>0</v>
      </c>
      <c r="K1108" s="12"/>
      <c r="L1108" s="12">
        <f>VartojimasGamyba!H1104</f>
        <v>0</v>
      </c>
      <c r="M1108" s="19">
        <f t="shared" si="165"/>
        <v>0</v>
      </c>
      <c r="N1108" s="7">
        <f t="shared" si="166"/>
        <v>0</v>
      </c>
      <c r="O1108" s="7">
        <f t="shared" si="167"/>
        <v>0</v>
      </c>
      <c r="P1108" s="7" t="s">
        <v>8872</v>
      </c>
      <c r="R1108" s="7"/>
      <c r="S1108" s="47">
        <f t="shared" si="168"/>
        <v>0</v>
      </c>
      <c r="T1108" s="47">
        <f t="shared" si="169"/>
        <v>0</v>
      </c>
      <c r="U1108" s="47">
        <f t="shared" si="170"/>
        <v>220.3</v>
      </c>
      <c r="V1108" s="47">
        <f t="shared" si="171"/>
        <v>108.43</v>
      </c>
      <c r="W1108" s="11"/>
    </row>
    <row r="1109" spans="1:23" x14ac:dyDescent="0.45">
      <c r="A1109" t="s">
        <v>1114</v>
      </c>
      <c r="B1109">
        <v>35.08</v>
      </c>
      <c r="D1109" s="1" t="str">
        <f>VartojimasGamyba!J1105</f>
        <v>2023-10-16-23</v>
      </c>
      <c r="E1109" s="7">
        <f>VartojimasGamyba!G1105</f>
        <v>0.65200000000000002</v>
      </c>
      <c r="F1109" s="11"/>
      <c r="G1109" s="12">
        <f t="shared" si="164"/>
        <v>5.0000000000000009</v>
      </c>
      <c r="H1109" s="12">
        <v>5</v>
      </c>
      <c r="I1109" s="12">
        <v>0</v>
      </c>
      <c r="J1109" s="12">
        <v>0</v>
      </c>
      <c r="K1109" s="12"/>
      <c r="L1109" s="12">
        <f>VartojimasGamyba!H1105</f>
        <v>0</v>
      </c>
      <c r="M1109" s="19">
        <f t="shared" si="165"/>
        <v>5.6520000000000001</v>
      </c>
      <c r="N1109" s="7">
        <f t="shared" si="166"/>
        <v>765.11124000000007</v>
      </c>
      <c r="O1109" s="7">
        <f t="shared" si="167"/>
        <v>765.11124000000007</v>
      </c>
      <c r="P1109" s="7">
        <f>SUM(O1086:O1109)</f>
        <v>2002.1718800000003</v>
      </c>
      <c r="Q1109" s="7">
        <f>SUMPRODUCT(B1086:B1109,E1086:E1109)+SUM(E1086:E1109)*$Z$21-SUMPRODUCT(B1086:B1109,L1086:L1109)+SUM(L1086:L1109)*ABS($Z$20)</f>
        <v>2507.5582299999996</v>
      </c>
      <c r="R1109" s="7"/>
      <c r="S1109" s="47">
        <f t="shared" si="168"/>
        <v>5.6520000000000001</v>
      </c>
      <c r="T1109" s="47">
        <f t="shared" si="169"/>
        <v>0</v>
      </c>
      <c r="U1109" s="47">
        <f t="shared" si="170"/>
        <v>135.37</v>
      </c>
      <c r="V1109" s="47">
        <f t="shared" si="171"/>
        <v>23.5</v>
      </c>
      <c r="W1109" s="11">
        <f>IF(P1109&lt;&gt;Q1109,1,0)</f>
        <v>1</v>
      </c>
    </row>
    <row r="1110" spans="1:23" x14ac:dyDescent="0.45">
      <c r="A1110" t="s">
        <v>1115</v>
      </c>
      <c r="B1110">
        <v>50.01</v>
      </c>
      <c r="D1110" s="9" t="str">
        <f>VartojimasGamyba!J1106</f>
        <v>2023-10-17-00</v>
      </c>
      <c r="E1110" s="8">
        <f>VartojimasGamyba!G1106</f>
        <v>0.71199999999999997</v>
      </c>
      <c r="F1110" s="11"/>
      <c r="G1110" s="7">
        <f>G1109+H1110-I1110</f>
        <v>4.2088888888888887</v>
      </c>
      <c r="H1110" s="7">
        <v>0</v>
      </c>
      <c r="I1110" s="7">
        <v>0.79111111111111199</v>
      </c>
      <c r="J1110" s="7">
        <v>0</v>
      </c>
      <c r="L1110" s="7">
        <f>VartojimasGamyba!H1106</f>
        <v>0</v>
      </c>
      <c r="M1110" s="15">
        <f t="shared" si="165"/>
        <v>-8.8817841970012523E-16</v>
      </c>
      <c r="N1110" s="7">
        <f t="shared" si="166"/>
        <v>-1.3349321648092883E-13</v>
      </c>
      <c r="O1110" s="7">
        <f t="shared" si="167"/>
        <v>-1.3349321648092883E-13</v>
      </c>
      <c r="R1110" s="20" t="s">
        <v>8783</v>
      </c>
      <c r="S1110" s="47">
        <f t="shared" si="168"/>
        <v>-8.8817841970012523E-16</v>
      </c>
      <c r="T1110" s="47">
        <f t="shared" si="169"/>
        <v>0</v>
      </c>
      <c r="U1110" s="47">
        <f t="shared" si="170"/>
        <v>150.30000000000001</v>
      </c>
      <c r="V1110" s="47">
        <f t="shared" si="171"/>
        <v>38.43</v>
      </c>
      <c r="W1110" s="11"/>
    </row>
    <row r="1111" spans="1:23" x14ac:dyDescent="0.45">
      <c r="A1111" t="s">
        <v>1116</v>
      </c>
      <c r="B1111">
        <v>50.04</v>
      </c>
      <c r="D1111" s="9" t="str">
        <f>VartojimasGamyba!J1107</f>
        <v>2023-10-17-01</v>
      </c>
      <c r="E1111" s="8">
        <f>VartojimasGamyba!G1107</f>
        <v>0.54300000000000004</v>
      </c>
      <c r="F1111" s="11"/>
      <c r="G1111" s="7">
        <f t="shared" ref="G1111:G1133" si="172">G1110+H1111-I1111</f>
        <v>3.6055555555555552</v>
      </c>
      <c r="H1111" s="7">
        <v>0</v>
      </c>
      <c r="I1111" s="7">
        <v>0.60333333333333339</v>
      </c>
      <c r="J1111" s="7">
        <v>0</v>
      </c>
      <c r="L1111" s="7">
        <f>VartojimasGamyba!H1107</f>
        <v>0</v>
      </c>
      <c r="M1111" s="15">
        <f t="shared" si="165"/>
        <v>0</v>
      </c>
      <c r="N1111" s="7">
        <f t="shared" si="166"/>
        <v>0</v>
      </c>
      <c r="O1111" s="7">
        <f t="shared" si="167"/>
        <v>0</v>
      </c>
      <c r="R1111" s="7"/>
      <c r="S1111" s="47">
        <f t="shared" si="168"/>
        <v>0</v>
      </c>
      <c r="T1111" s="47">
        <f t="shared" si="169"/>
        <v>0</v>
      </c>
      <c r="U1111" s="47">
        <f t="shared" si="170"/>
        <v>150.33000000000001</v>
      </c>
      <c r="V1111" s="47">
        <f t="shared" si="171"/>
        <v>38.46</v>
      </c>
      <c r="W1111" s="11"/>
    </row>
    <row r="1112" spans="1:23" x14ac:dyDescent="0.45">
      <c r="A1112" t="s">
        <v>1117</v>
      </c>
      <c r="B1112">
        <v>50.01</v>
      </c>
      <c r="D1112" s="9" t="str">
        <f>VartojimasGamyba!J1108</f>
        <v>2023-10-17-02</v>
      </c>
      <c r="E1112" s="8">
        <f>VartojimasGamyba!G1108</f>
        <v>0.83099999999999996</v>
      </c>
      <c r="F1112" s="11"/>
      <c r="G1112" s="7">
        <f t="shared" si="172"/>
        <v>2.6822222222222218</v>
      </c>
      <c r="H1112" s="7">
        <v>0</v>
      </c>
      <c r="I1112" s="7">
        <v>0.92333333333333334</v>
      </c>
      <c r="J1112" s="7">
        <v>0</v>
      </c>
      <c r="L1112" s="7">
        <f>VartojimasGamyba!H1108</f>
        <v>0</v>
      </c>
      <c r="M1112" s="15">
        <f t="shared" si="165"/>
        <v>-1.1102230246251565E-16</v>
      </c>
      <c r="N1112" s="7">
        <f t="shared" si="166"/>
        <v>-1.6686652060116104E-14</v>
      </c>
      <c r="O1112" s="7">
        <f t="shared" si="167"/>
        <v>-1.6686652060116104E-14</v>
      </c>
      <c r="R1112" s="7"/>
      <c r="S1112" s="47">
        <f t="shared" si="168"/>
        <v>-1.1102230246251565E-16</v>
      </c>
      <c r="T1112" s="47">
        <f t="shared" si="169"/>
        <v>0</v>
      </c>
      <c r="U1112" s="47">
        <f t="shared" si="170"/>
        <v>150.30000000000001</v>
      </c>
      <c r="V1112" s="47">
        <f t="shared" si="171"/>
        <v>38.43</v>
      </c>
      <c r="W1112" s="11"/>
    </row>
    <row r="1113" spans="1:23" x14ac:dyDescent="0.45">
      <c r="A1113" t="s">
        <v>1118</v>
      </c>
      <c r="B1113">
        <v>9.93</v>
      </c>
      <c r="D1113" s="9" t="str">
        <f>VartojimasGamyba!J1109</f>
        <v>2023-10-17-03</v>
      </c>
      <c r="E1113" s="8">
        <f>VartojimasGamyba!G1109</f>
        <v>0.621</v>
      </c>
      <c r="F1113" s="11"/>
      <c r="G1113" s="7">
        <f t="shared" si="172"/>
        <v>2.6822222222222218</v>
      </c>
      <c r="H1113" s="7">
        <v>0</v>
      </c>
      <c r="I1113" s="7">
        <v>0</v>
      </c>
      <c r="J1113" s="7">
        <v>0</v>
      </c>
      <c r="L1113" s="7">
        <f>VartojimasGamyba!H1109</f>
        <v>0</v>
      </c>
      <c r="M1113" s="15">
        <f t="shared" si="165"/>
        <v>0.621</v>
      </c>
      <c r="N1113" s="7">
        <f t="shared" si="166"/>
        <v>68.446619999999996</v>
      </c>
      <c r="O1113" s="7">
        <f t="shared" si="167"/>
        <v>68.446619999999996</v>
      </c>
      <c r="R1113" s="7"/>
      <c r="S1113" s="47">
        <f t="shared" si="168"/>
        <v>0.621</v>
      </c>
      <c r="T1113" s="47">
        <f t="shared" si="169"/>
        <v>0</v>
      </c>
      <c r="U1113" s="47">
        <f t="shared" si="170"/>
        <v>110.22</v>
      </c>
      <c r="V1113" s="47">
        <f t="shared" si="171"/>
        <v>-1.6500000000000004</v>
      </c>
      <c r="W1113" s="11"/>
    </row>
    <row r="1114" spans="1:23" x14ac:dyDescent="0.45">
      <c r="A1114" t="s">
        <v>1119</v>
      </c>
      <c r="B1114">
        <v>5.84</v>
      </c>
      <c r="D1114" s="9" t="str">
        <f>VartojimasGamyba!J1110</f>
        <v>2023-10-17-04</v>
      </c>
      <c r="E1114" s="8">
        <f>VartojimasGamyba!G1110</f>
        <v>1.0489999999999999</v>
      </c>
      <c r="F1114" s="11"/>
      <c r="G1114" s="7">
        <f t="shared" si="172"/>
        <v>8.5776666666666674</v>
      </c>
      <c r="H1114" s="7">
        <v>5.8954444444444452</v>
      </c>
      <c r="I1114" s="7">
        <v>0</v>
      </c>
      <c r="J1114" s="7">
        <v>0</v>
      </c>
      <c r="L1114" s="7">
        <f>VartojimasGamyba!H1110</f>
        <v>0</v>
      </c>
      <c r="M1114" s="15">
        <f t="shared" si="165"/>
        <v>6.9444444444444446</v>
      </c>
      <c r="N1114" s="7">
        <f t="shared" si="166"/>
        <v>737.01388888888903</v>
      </c>
      <c r="O1114" s="7">
        <f t="shared" si="167"/>
        <v>737.01388888888903</v>
      </c>
      <c r="R1114" s="7"/>
      <c r="S1114" s="47">
        <f t="shared" si="168"/>
        <v>6.9444444444444446</v>
      </c>
      <c r="T1114" s="47">
        <f t="shared" si="169"/>
        <v>0</v>
      </c>
      <c r="U1114" s="47">
        <f t="shared" si="170"/>
        <v>106.13000000000001</v>
      </c>
      <c r="V1114" s="47">
        <f t="shared" si="171"/>
        <v>-5.74</v>
      </c>
      <c r="W1114" s="11"/>
    </row>
    <row r="1115" spans="1:23" x14ac:dyDescent="0.45">
      <c r="A1115" t="s">
        <v>1120</v>
      </c>
      <c r="B1115">
        <v>30.01</v>
      </c>
      <c r="D1115" s="9" t="str">
        <f>VartojimasGamyba!J1111</f>
        <v>2023-10-17-05</v>
      </c>
      <c r="E1115" s="8">
        <f>VartojimasGamyba!G1111</f>
        <v>1.2589999999999999</v>
      </c>
      <c r="F1115" s="11"/>
      <c r="G1115" s="7">
        <f t="shared" si="172"/>
        <v>7.1821111111111113</v>
      </c>
      <c r="H1115" s="7">
        <v>0</v>
      </c>
      <c r="I1115" s="7">
        <v>1.3955555555555561</v>
      </c>
      <c r="J1115" s="7">
        <v>0</v>
      </c>
      <c r="L1115" s="7">
        <f>VartojimasGamyba!H1111</f>
        <v>3.0000000000000001E-3</v>
      </c>
      <c r="M1115" s="15">
        <f t="shared" si="165"/>
        <v>-5.5250942709861306E-16</v>
      </c>
      <c r="N1115" s="7">
        <f t="shared" si="166"/>
        <v>-7.1991978350949287E-14</v>
      </c>
      <c r="O1115" s="7">
        <f t="shared" si="167"/>
        <v>-7.1991978350949287E-14</v>
      </c>
      <c r="R1115" s="7"/>
      <c r="S1115" s="47">
        <f t="shared" si="168"/>
        <v>-5.5250942709861306E-16</v>
      </c>
      <c r="T1115" s="47">
        <f t="shared" si="169"/>
        <v>0</v>
      </c>
      <c r="U1115" s="47">
        <f t="shared" si="170"/>
        <v>130.30000000000001</v>
      </c>
      <c r="V1115" s="47">
        <f t="shared" si="171"/>
        <v>18.43</v>
      </c>
      <c r="W1115" s="11"/>
    </row>
    <row r="1116" spans="1:23" x14ac:dyDescent="0.45">
      <c r="A1116" t="s">
        <v>1121</v>
      </c>
      <c r="B1116">
        <v>121.65</v>
      </c>
      <c r="D1116" s="9" t="str">
        <f>VartojimasGamyba!J1112</f>
        <v>2023-10-17-06</v>
      </c>
      <c r="E1116" s="8">
        <f>VartojimasGamyba!G1112</f>
        <v>0.68500000000000005</v>
      </c>
      <c r="F1116" s="11"/>
      <c r="G1116" s="7">
        <f t="shared" si="172"/>
        <v>6.6598888888888892</v>
      </c>
      <c r="H1116" s="7">
        <v>0</v>
      </c>
      <c r="I1116" s="7">
        <v>0.52222222222222237</v>
      </c>
      <c r="J1116" s="7">
        <v>0</v>
      </c>
      <c r="L1116" s="7">
        <f>VartojimasGamyba!H1112</f>
        <v>0.215</v>
      </c>
      <c r="M1116" s="15">
        <f t="shared" si="165"/>
        <v>0</v>
      </c>
      <c r="N1116" s="7">
        <f t="shared" si="166"/>
        <v>0</v>
      </c>
      <c r="O1116" s="7">
        <f t="shared" si="167"/>
        <v>0</v>
      </c>
      <c r="R1116" s="7"/>
      <c r="S1116" s="47">
        <f t="shared" si="168"/>
        <v>0</v>
      </c>
      <c r="T1116" s="47">
        <f t="shared" si="169"/>
        <v>0</v>
      </c>
      <c r="U1116" s="47">
        <f t="shared" si="170"/>
        <v>221.94</v>
      </c>
      <c r="V1116" s="47">
        <f t="shared" si="171"/>
        <v>110.07000000000001</v>
      </c>
      <c r="W1116" s="11"/>
    </row>
    <row r="1117" spans="1:23" x14ac:dyDescent="0.45">
      <c r="A1117" t="s">
        <v>1122</v>
      </c>
      <c r="B1117">
        <v>156.26</v>
      </c>
      <c r="D1117" s="9" t="str">
        <f>VartojimasGamyba!J1113</f>
        <v>2023-10-17-07</v>
      </c>
      <c r="E1117" s="8">
        <f>VartojimasGamyba!G1113</f>
        <v>8.0000000000000002E-3</v>
      </c>
      <c r="F1117" s="11"/>
      <c r="G1117" s="7">
        <f t="shared" si="172"/>
        <v>6.6598888888888892</v>
      </c>
      <c r="H1117" s="7">
        <v>0</v>
      </c>
      <c r="I1117" s="7">
        <v>-2.2204460492503131E-16</v>
      </c>
      <c r="J1117" s="7">
        <v>1.171</v>
      </c>
      <c r="L1117" s="7">
        <f>VartojimasGamyba!H1113</f>
        <v>1.179</v>
      </c>
      <c r="M1117" s="15">
        <f t="shared" si="165"/>
        <v>0</v>
      </c>
      <c r="N1117" s="7">
        <f t="shared" si="166"/>
        <v>-169.42027999999999</v>
      </c>
      <c r="O1117" s="7">
        <f t="shared" si="167"/>
        <v>0</v>
      </c>
      <c r="R1117" s="7"/>
      <c r="S1117" s="47">
        <f t="shared" si="168"/>
        <v>1.171</v>
      </c>
      <c r="T1117" s="47">
        <f t="shared" si="169"/>
        <v>1.171</v>
      </c>
      <c r="U1117" s="47">
        <f t="shared" si="170"/>
        <v>256.55</v>
      </c>
      <c r="V1117" s="47">
        <f t="shared" si="171"/>
        <v>144.67999999999998</v>
      </c>
      <c r="W1117" s="11"/>
    </row>
    <row r="1118" spans="1:23" x14ac:dyDescent="0.45">
      <c r="A1118" t="s">
        <v>1123</v>
      </c>
      <c r="B1118">
        <v>176.4</v>
      </c>
      <c r="D1118" s="9" t="str">
        <f>VartojimasGamyba!J1114</f>
        <v>2023-10-17-08</v>
      </c>
      <c r="E1118" s="8">
        <f>VartojimasGamyba!G1114</f>
        <v>1.4999999999999999E-2</v>
      </c>
      <c r="F1118" s="11"/>
      <c r="G1118" s="7">
        <f t="shared" si="172"/>
        <v>6.6598888888888892</v>
      </c>
      <c r="H1118" s="7">
        <v>2.2204460492503131E-16</v>
      </c>
      <c r="I1118" s="7">
        <v>0</v>
      </c>
      <c r="J1118" s="7">
        <v>1.82</v>
      </c>
      <c r="L1118" s="7">
        <f>VartojimasGamyba!H1114</f>
        <v>1.835</v>
      </c>
      <c r="M1118" s="15">
        <f t="shared" si="165"/>
        <v>0</v>
      </c>
      <c r="N1118" s="7">
        <f t="shared" si="166"/>
        <v>-299.97239999999999</v>
      </c>
      <c r="O1118" s="7">
        <f t="shared" si="167"/>
        <v>0</v>
      </c>
      <c r="R1118" s="7"/>
      <c r="S1118" s="47">
        <f t="shared" si="168"/>
        <v>1.82</v>
      </c>
      <c r="T1118" s="47">
        <f t="shared" si="169"/>
        <v>1.82</v>
      </c>
      <c r="U1118" s="47">
        <f t="shared" si="170"/>
        <v>276.69</v>
      </c>
      <c r="V1118" s="47">
        <f t="shared" si="171"/>
        <v>164.82</v>
      </c>
      <c r="W1118" s="11"/>
    </row>
    <row r="1119" spans="1:23" x14ac:dyDescent="0.45">
      <c r="A1119" t="s">
        <v>1124</v>
      </c>
      <c r="B1119">
        <v>191.13</v>
      </c>
      <c r="D1119" s="9" t="str">
        <f>VartojimasGamyba!J1115</f>
        <v>2023-10-17-09</v>
      </c>
      <c r="E1119" s="8">
        <f>VartojimasGamyba!G1115</f>
        <v>1.038</v>
      </c>
      <c r="F1119" s="11"/>
      <c r="G1119" s="7">
        <f t="shared" si="172"/>
        <v>6.6598888888888892</v>
      </c>
      <c r="H1119" s="7">
        <v>0</v>
      </c>
      <c r="I1119" s="7">
        <v>0</v>
      </c>
      <c r="J1119" s="7">
        <v>0.19399999999999995</v>
      </c>
      <c r="L1119" s="7">
        <f>VartojimasGamyba!H1115</f>
        <v>1.232</v>
      </c>
      <c r="M1119" s="15">
        <f t="shared" si="165"/>
        <v>0</v>
      </c>
      <c r="N1119" s="7">
        <f t="shared" si="166"/>
        <v>-34.832699999999988</v>
      </c>
      <c r="O1119" s="7">
        <f t="shared" si="167"/>
        <v>0</v>
      </c>
      <c r="R1119" s="7"/>
      <c r="S1119" s="47">
        <f t="shared" si="168"/>
        <v>0.19399999999999995</v>
      </c>
      <c r="T1119" s="47">
        <f t="shared" si="169"/>
        <v>0.19399999999999995</v>
      </c>
      <c r="U1119" s="47">
        <f t="shared" si="170"/>
        <v>291.42</v>
      </c>
      <c r="V1119" s="47">
        <f t="shared" si="171"/>
        <v>179.54999999999998</v>
      </c>
      <c r="W1119" s="11"/>
    </row>
    <row r="1120" spans="1:23" x14ac:dyDescent="0.45">
      <c r="A1120" t="s">
        <v>1125</v>
      </c>
      <c r="B1120">
        <v>159.11000000000001</v>
      </c>
      <c r="D1120" s="9" t="str">
        <f>VartojimasGamyba!J1116</f>
        <v>2023-10-17-10</v>
      </c>
      <c r="E1120" s="8">
        <f>VartojimasGamyba!G1116</f>
        <v>1.347</v>
      </c>
      <c r="F1120" s="11"/>
      <c r="G1120" s="7">
        <f t="shared" si="172"/>
        <v>6.1776666666666671</v>
      </c>
      <c r="H1120" s="7">
        <v>0</v>
      </c>
      <c r="I1120" s="7">
        <v>0.48222222222222216</v>
      </c>
      <c r="J1120" s="7">
        <v>0</v>
      </c>
      <c r="L1120" s="7">
        <f>VartojimasGamyba!H1116</f>
        <v>0.91300000000000003</v>
      </c>
      <c r="M1120" s="15">
        <f t="shared" si="165"/>
        <v>0</v>
      </c>
      <c r="N1120" s="7">
        <f t="shared" si="166"/>
        <v>0</v>
      </c>
      <c r="O1120" s="7">
        <f t="shared" si="167"/>
        <v>0</v>
      </c>
      <c r="R1120" s="7"/>
      <c r="S1120" s="47">
        <f t="shared" si="168"/>
        <v>0</v>
      </c>
      <c r="T1120" s="47">
        <f t="shared" si="169"/>
        <v>0</v>
      </c>
      <c r="U1120" s="47">
        <f t="shared" si="170"/>
        <v>259.40000000000003</v>
      </c>
      <c r="V1120" s="47">
        <f t="shared" si="171"/>
        <v>147.53</v>
      </c>
      <c r="W1120" s="11"/>
    </row>
    <row r="1121" spans="1:23" x14ac:dyDescent="0.45">
      <c r="A1121" t="s">
        <v>1126</v>
      </c>
      <c r="B1121">
        <v>134.58000000000001</v>
      </c>
      <c r="D1121" s="9" t="str">
        <f>VartojimasGamyba!J1117</f>
        <v>2023-10-17-11</v>
      </c>
      <c r="E1121" s="8">
        <f>VartojimasGamyba!G1117</f>
        <v>0.93500000000000005</v>
      </c>
      <c r="F1121" s="11"/>
      <c r="G1121" s="7">
        <f t="shared" si="172"/>
        <v>5.9987777777777778</v>
      </c>
      <c r="H1121" s="7">
        <v>0</v>
      </c>
      <c r="I1121" s="7">
        <v>0.17888888888888893</v>
      </c>
      <c r="J1121" s="7">
        <v>0</v>
      </c>
      <c r="L1121" s="7">
        <f>VartojimasGamyba!H1117</f>
        <v>0.77400000000000002</v>
      </c>
      <c r="M1121" s="15">
        <f t="shared" si="165"/>
        <v>0</v>
      </c>
      <c r="N1121" s="7">
        <f t="shared" si="166"/>
        <v>0</v>
      </c>
      <c r="O1121" s="7">
        <f t="shared" si="167"/>
        <v>0</v>
      </c>
      <c r="R1121" s="7"/>
      <c r="S1121" s="47">
        <f t="shared" si="168"/>
        <v>0</v>
      </c>
      <c r="T1121" s="47">
        <f t="shared" si="169"/>
        <v>0</v>
      </c>
      <c r="U1121" s="47">
        <f t="shared" si="170"/>
        <v>234.87</v>
      </c>
      <c r="V1121" s="47">
        <f t="shared" si="171"/>
        <v>123.00000000000001</v>
      </c>
      <c r="W1121" s="11"/>
    </row>
    <row r="1122" spans="1:23" x14ac:dyDescent="0.45">
      <c r="A1122" t="s">
        <v>1127</v>
      </c>
      <c r="B1122">
        <v>111.41</v>
      </c>
      <c r="D1122" s="9" t="str">
        <f>VartojimasGamyba!J1118</f>
        <v>2023-10-17-12</v>
      </c>
      <c r="E1122" s="8">
        <f>VartojimasGamyba!G1118</f>
        <v>2E-3</v>
      </c>
      <c r="F1122" s="11"/>
      <c r="G1122" s="7">
        <f t="shared" si="172"/>
        <v>6.6497777777777776</v>
      </c>
      <c r="H1122" s="7">
        <v>0.65100000000000002</v>
      </c>
      <c r="I1122" s="7">
        <v>0</v>
      </c>
      <c r="J1122" s="7">
        <v>0</v>
      </c>
      <c r="L1122" s="7">
        <f>VartojimasGamyba!H1118</f>
        <v>0.65300000000000002</v>
      </c>
      <c r="M1122" s="15">
        <f t="shared" si="165"/>
        <v>0</v>
      </c>
      <c r="N1122" s="7">
        <f t="shared" si="166"/>
        <v>0</v>
      </c>
      <c r="O1122" s="7">
        <f t="shared" si="167"/>
        <v>0</v>
      </c>
      <c r="R1122" s="7"/>
      <c r="S1122" s="47">
        <f t="shared" si="168"/>
        <v>0.65100000000000002</v>
      </c>
      <c r="T1122" s="47">
        <f t="shared" si="169"/>
        <v>0.65100000000000002</v>
      </c>
      <c r="U1122" s="47">
        <f t="shared" si="170"/>
        <v>211.7</v>
      </c>
      <c r="V1122" s="47">
        <f t="shared" si="171"/>
        <v>99.83</v>
      </c>
      <c r="W1122" s="11"/>
    </row>
    <row r="1123" spans="1:23" x14ac:dyDescent="0.45">
      <c r="A1123" t="s">
        <v>1128</v>
      </c>
      <c r="B1123">
        <v>107.05</v>
      </c>
      <c r="D1123" s="9" t="str">
        <f>VartojimasGamyba!J1119</f>
        <v>2023-10-17-13</v>
      </c>
      <c r="E1123" s="8">
        <f>VartojimasGamyba!G1119</f>
        <v>0.04</v>
      </c>
      <c r="F1123" s="11"/>
      <c r="G1123" s="7">
        <f t="shared" si="172"/>
        <v>7.0077777777777772</v>
      </c>
      <c r="H1123" s="7">
        <v>0.35800000000000004</v>
      </c>
      <c r="I1123" s="7">
        <v>0</v>
      </c>
      <c r="J1123" s="7">
        <v>0</v>
      </c>
      <c r="L1123" s="7">
        <f>VartojimasGamyba!H1119</f>
        <v>0.39800000000000002</v>
      </c>
      <c r="M1123" s="15">
        <f t="shared" si="165"/>
        <v>0</v>
      </c>
      <c r="N1123" s="7">
        <f t="shared" si="166"/>
        <v>0</v>
      </c>
      <c r="O1123" s="7">
        <f t="shared" si="167"/>
        <v>0</v>
      </c>
      <c r="R1123" s="7"/>
      <c r="S1123" s="47">
        <f t="shared" si="168"/>
        <v>0.35800000000000004</v>
      </c>
      <c r="T1123" s="47">
        <f t="shared" si="169"/>
        <v>0.35800000000000004</v>
      </c>
      <c r="U1123" s="47">
        <f t="shared" si="170"/>
        <v>207.34</v>
      </c>
      <c r="V1123" s="47">
        <f t="shared" si="171"/>
        <v>95.47</v>
      </c>
      <c r="W1123" s="11"/>
    </row>
    <row r="1124" spans="1:23" x14ac:dyDescent="0.45">
      <c r="A1124" t="s">
        <v>1129</v>
      </c>
      <c r="B1124">
        <v>102.97</v>
      </c>
      <c r="D1124" s="9" t="str">
        <f>VartojimasGamyba!J1120</f>
        <v>2023-10-17-14</v>
      </c>
      <c r="E1124" s="8">
        <f>VartojimasGamyba!G1120</f>
        <v>0.20300000000000001</v>
      </c>
      <c r="F1124" s="11"/>
      <c r="G1124" s="7">
        <f t="shared" si="172"/>
        <v>6.8566666666666665</v>
      </c>
      <c r="H1124" s="7">
        <v>0</v>
      </c>
      <c r="I1124" s="7">
        <v>0.15111111111111108</v>
      </c>
      <c r="J1124" s="7">
        <v>0</v>
      </c>
      <c r="L1124" s="7">
        <f>VartojimasGamyba!H1120</f>
        <v>6.7000000000000004E-2</v>
      </c>
      <c r="M1124" s="15">
        <f t="shared" si="165"/>
        <v>0</v>
      </c>
      <c r="N1124" s="7">
        <f t="shared" si="166"/>
        <v>0</v>
      </c>
      <c r="O1124" s="7">
        <f t="shared" si="167"/>
        <v>0</v>
      </c>
      <c r="R1124" s="7"/>
      <c r="S1124" s="47">
        <f t="shared" si="168"/>
        <v>0</v>
      </c>
      <c r="T1124" s="47">
        <f t="shared" si="169"/>
        <v>0</v>
      </c>
      <c r="U1124" s="47">
        <f t="shared" si="170"/>
        <v>203.26</v>
      </c>
      <c r="V1124" s="47">
        <f t="shared" si="171"/>
        <v>91.39</v>
      </c>
      <c r="W1124" s="11"/>
    </row>
    <row r="1125" spans="1:23" x14ac:dyDescent="0.45">
      <c r="A1125" t="s">
        <v>1130</v>
      </c>
      <c r="B1125">
        <v>111.74</v>
      </c>
      <c r="D1125" s="9" t="str">
        <f>VartojimasGamyba!J1121</f>
        <v>2023-10-17-15</v>
      </c>
      <c r="E1125" s="8">
        <f>VartojimasGamyba!G1121</f>
        <v>0.20300000000000001</v>
      </c>
      <c r="F1125" s="11"/>
      <c r="G1125" s="7">
        <f t="shared" si="172"/>
        <v>6.6333333333333329</v>
      </c>
      <c r="H1125" s="7">
        <v>0</v>
      </c>
      <c r="I1125" s="7">
        <v>0.22333333333333336</v>
      </c>
      <c r="J1125" s="7">
        <v>0</v>
      </c>
      <c r="L1125" s="7">
        <f>VartojimasGamyba!H1121</f>
        <v>2E-3</v>
      </c>
      <c r="M1125" s="15">
        <f t="shared" si="165"/>
        <v>0</v>
      </c>
      <c r="N1125" s="7">
        <f t="shared" si="166"/>
        <v>0</v>
      </c>
      <c r="O1125" s="7">
        <f t="shared" si="167"/>
        <v>0</v>
      </c>
      <c r="R1125" s="7"/>
      <c r="S1125" s="47">
        <f t="shared" si="168"/>
        <v>0</v>
      </c>
      <c r="T1125" s="47">
        <f t="shared" si="169"/>
        <v>0</v>
      </c>
      <c r="U1125" s="47">
        <f t="shared" si="170"/>
        <v>212.03</v>
      </c>
      <c r="V1125" s="47">
        <f t="shared" si="171"/>
        <v>100.16</v>
      </c>
      <c r="W1125" s="11"/>
    </row>
    <row r="1126" spans="1:23" x14ac:dyDescent="0.45">
      <c r="A1126" t="s">
        <v>1131</v>
      </c>
      <c r="B1126">
        <v>122.19</v>
      </c>
      <c r="D1126" s="9" t="str">
        <f>VartojimasGamyba!J1122</f>
        <v>2023-10-17-16</v>
      </c>
      <c r="E1126" s="8">
        <f>VartojimasGamyba!G1122</f>
        <v>0.189</v>
      </c>
      <c r="F1126" s="11"/>
      <c r="G1126" s="7">
        <f t="shared" si="172"/>
        <v>6.4233333333333329</v>
      </c>
      <c r="H1126" s="7">
        <v>0</v>
      </c>
      <c r="I1126" s="7">
        <v>0.21000000000000002</v>
      </c>
      <c r="J1126" s="7">
        <v>0</v>
      </c>
      <c r="L1126" s="7">
        <f>VartojimasGamyba!H1122</f>
        <v>0</v>
      </c>
      <c r="M1126" s="15">
        <f t="shared" si="165"/>
        <v>-2.7755575615628914E-17</v>
      </c>
      <c r="N1126" s="7">
        <f t="shared" si="166"/>
        <v>-6.1750604629651212E-15</v>
      </c>
      <c r="O1126" s="7">
        <f t="shared" si="167"/>
        <v>-6.1750604629651212E-15</v>
      </c>
      <c r="R1126" s="7"/>
      <c r="S1126" s="47">
        <f t="shared" si="168"/>
        <v>-2.7755575615628914E-17</v>
      </c>
      <c r="T1126" s="47">
        <f t="shared" si="169"/>
        <v>0</v>
      </c>
      <c r="U1126" s="47">
        <f t="shared" si="170"/>
        <v>222.48000000000002</v>
      </c>
      <c r="V1126" s="47">
        <f t="shared" si="171"/>
        <v>110.61</v>
      </c>
      <c r="W1126" s="11"/>
    </row>
    <row r="1127" spans="1:23" x14ac:dyDescent="0.45">
      <c r="A1127" t="s">
        <v>1132</v>
      </c>
      <c r="B1127">
        <v>155.34</v>
      </c>
      <c r="D1127" s="9" t="str">
        <f>VartojimasGamyba!J1123</f>
        <v>2023-10-17-17</v>
      </c>
      <c r="E1127" s="8">
        <f>VartojimasGamyba!G1123</f>
        <v>0.312</v>
      </c>
      <c r="F1127" s="11"/>
      <c r="G1127" s="7">
        <f t="shared" si="172"/>
        <v>6.0766666666666662</v>
      </c>
      <c r="H1127" s="7">
        <v>0</v>
      </c>
      <c r="I1127" s="7">
        <v>0.34666666666666668</v>
      </c>
      <c r="J1127" s="7">
        <v>0</v>
      </c>
      <c r="L1127" s="7">
        <f>VartojimasGamyba!H1123</f>
        <v>0</v>
      </c>
      <c r="M1127" s="15">
        <f t="shared" si="165"/>
        <v>0</v>
      </c>
      <c r="N1127" s="7">
        <f t="shared" si="166"/>
        <v>0</v>
      </c>
      <c r="O1127" s="7">
        <f t="shared" si="167"/>
        <v>0</v>
      </c>
      <c r="R1127" s="7"/>
      <c r="S1127" s="47">
        <f t="shared" si="168"/>
        <v>0</v>
      </c>
      <c r="T1127" s="47">
        <f t="shared" si="169"/>
        <v>0</v>
      </c>
      <c r="U1127" s="47">
        <f t="shared" si="170"/>
        <v>255.63</v>
      </c>
      <c r="V1127" s="47">
        <f t="shared" si="171"/>
        <v>143.76</v>
      </c>
      <c r="W1127" s="11"/>
    </row>
    <row r="1128" spans="1:23" x14ac:dyDescent="0.45">
      <c r="A1128" t="s">
        <v>1133</v>
      </c>
      <c r="B1128">
        <v>174.29</v>
      </c>
      <c r="D1128" s="9" t="str">
        <f>VartojimasGamyba!J1124</f>
        <v>2023-10-17-18</v>
      </c>
      <c r="E1128" s="8">
        <f>VartojimasGamyba!G1124</f>
        <v>0.16800000000000001</v>
      </c>
      <c r="F1128" s="11"/>
      <c r="G1128" s="7">
        <f t="shared" si="172"/>
        <v>5.89</v>
      </c>
      <c r="H1128" s="7">
        <v>0</v>
      </c>
      <c r="I1128" s="7">
        <v>0.18666666666666668</v>
      </c>
      <c r="J1128" s="7">
        <v>0</v>
      </c>
      <c r="L1128" s="7">
        <f>VartojimasGamyba!H1124</f>
        <v>0</v>
      </c>
      <c r="M1128" s="15">
        <f t="shared" si="165"/>
        <v>0</v>
      </c>
      <c r="N1128" s="7">
        <f t="shared" si="166"/>
        <v>0</v>
      </c>
      <c r="O1128" s="7">
        <f t="shared" si="167"/>
        <v>0</v>
      </c>
      <c r="R1128" s="7"/>
      <c r="S1128" s="47">
        <f t="shared" si="168"/>
        <v>0</v>
      </c>
      <c r="T1128" s="47">
        <f t="shared" si="169"/>
        <v>0</v>
      </c>
      <c r="U1128" s="47">
        <f t="shared" si="170"/>
        <v>274.58</v>
      </c>
      <c r="V1128" s="47">
        <f t="shared" si="171"/>
        <v>162.70999999999998</v>
      </c>
      <c r="W1128" s="11"/>
    </row>
    <row r="1129" spans="1:23" x14ac:dyDescent="0.45">
      <c r="A1129" t="s">
        <v>1134</v>
      </c>
      <c r="B1129">
        <v>176.55</v>
      </c>
      <c r="D1129" s="9" t="str">
        <f>VartojimasGamyba!J1125</f>
        <v>2023-10-17-19</v>
      </c>
      <c r="E1129" s="8">
        <f>VartojimasGamyba!G1125</f>
        <v>0.184</v>
      </c>
      <c r="F1129" s="11"/>
      <c r="G1129" s="7">
        <f t="shared" si="172"/>
        <v>5.6855555555555553</v>
      </c>
      <c r="H1129" s="7">
        <v>0</v>
      </c>
      <c r="I1129" s="7">
        <v>0.20444444444444446</v>
      </c>
      <c r="J1129" s="7">
        <v>0</v>
      </c>
      <c r="L1129" s="7">
        <f>VartojimasGamyba!H1125</f>
        <v>0</v>
      </c>
      <c r="M1129" s="15">
        <f t="shared" si="165"/>
        <v>-2.7755575615628914E-17</v>
      </c>
      <c r="N1129" s="7">
        <f t="shared" si="166"/>
        <v>-7.6838535534307093E-15</v>
      </c>
      <c r="O1129" s="7">
        <f t="shared" si="167"/>
        <v>-7.6838535534307093E-15</v>
      </c>
      <c r="R1129" s="7"/>
      <c r="S1129" s="47">
        <f t="shared" si="168"/>
        <v>-2.7755575615628914E-17</v>
      </c>
      <c r="T1129" s="47">
        <f t="shared" si="169"/>
        <v>0</v>
      </c>
      <c r="U1129" s="47">
        <f t="shared" si="170"/>
        <v>276.84000000000003</v>
      </c>
      <c r="V1129" s="47">
        <f t="shared" si="171"/>
        <v>164.97</v>
      </c>
      <c r="W1129" s="11"/>
    </row>
    <row r="1130" spans="1:23" x14ac:dyDescent="0.45">
      <c r="A1130" t="s">
        <v>1135</v>
      </c>
      <c r="B1130">
        <v>174.18</v>
      </c>
      <c r="D1130" s="9" t="str">
        <f>VartojimasGamyba!J1126</f>
        <v>2023-10-17-20</v>
      </c>
      <c r="E1130" s="8">
        <f>VartojimasGamyba!G1126</f>
        <v>0.29499999999999998</v>
      </c>
      <c r="F1130" s="11"/>
      <c r="G1130" s="7">
        <f t="shared" si="172"/>
        <v>5.3577777777777778</v>
      </c>
      <c r="H1130" s="7">
        <v>0</v>
      </c>
      <c r="I1130" s="7">
        <v>0.32777777777777778</v>
      </c>
      <c r="J1130" s="7">
        <v>0</v>
      </c>
      <c r="L1130" s="7">
        <f>VartojimasGamyba!H1126</f>
        <v>0</v>
      </c>
      <c r="M1130" s="15">
        <f t="shared" si="165"/>
        <v>0</v>
      </c>
      <c r="N1130" s="7">
        <f t="shared" si="166"/>
        <v>0</v>
      </c>
      <c r="O1130" s="7">
        <f t="shared" si="167"/>
        <v>0</v>
      </c>
      <c r="P1130" s="7" t="s">
        <v>8873</v>
      </c>
      <c r="R1130" s="7"/>
      <c r="S1130" s="47">
        <f t="shared" si="168"/>
        <v>0</v>
      </c>
      <c r="T1130" s="47">
        <f t="shared" si="169"/>
        <v>0</v>
      </c>
      <c r="U1130" s="47">
        <f t="shared" si="170"/>
        <v>274.47000000000003</v>
      </c>
      <c r="V1130" s="47">
        <f t="shared" si="171"/>
        <v>162.6</v>
      </c>
      <c r="W1130" s="11"/>
    </row>
    <row r="1131" spans="1:23" x14ac:dyDescent="0.45">
      <c r="A1131" t="s">
        <v>1136</v>
      </c>
      <c r="B1131">
        <v>110.01</v>
      </c>
      <c r="D1131" s="9" t="str">
        <f>VartojimasGamyba!J1127</f>
        <v>2023-10-17-21</v>
      </c>
      <c r="E1131" s="8">
        <f>VartojimasGamyba!G1127</f>
        <v>0.152</v>
      </c>
      <c r="F1131" s="11"/>
      <c r="G1131" s="7">
        <f t="shared" si="172"/>
        <v>5.1888888888888891</v>
      </c>
      <c r="H1131" s="7">
        <v>0</v>
      </c>
      <c r="I1131" s="7">
        <v>0.16888888888888889</v>
      </c>
      <c r="J1131" s="7">
        <v>0</v>
      </c>
      <c r="L1131" s="7">
        <f>VartojimasGamyba!H1127</f>
        <v>0</v>
      </c>
      <c r="M1131" s="15">
        <f t="shared" si="165"/>
        <v>0</v>
      </c>
      <c r="N1131" s="7">
        <f t="shared" si="166"/>
        <v>0</v>
      </c>
      <c r="O1131" s="7">
        <f t="shared" si="167"/>
        <v>0</v>
      </c>
      <c r="P1131" s="7">
        <f>SUM(N1110:N1133)</f>
        <v>316.70036888888882</v>
      </c>
      <c r="R1131" s="7"/>
      <c r="S1131" s="47">
        <f t="shared" si="168"/>
        <v>0</v>
      </c>
      <c r="T1131" s="47">
        <f t="shared" si="169"/>
        <v>0</v>
      </c>
      <c r="U1131" s="47">
        <f t="shared" si="170"/>
        <v>210.3</v>
      </c>
      <c r="V1131" s="47">
        <f t="shared" si="171"/>
        <v>98.43</v>
      </c>
      <c r="W1131" s="11"/>
    </row>
    <row r="1132" spans="1:23" x14ac:dyDescent="0.45">
      <c r="A1132" t="s">
        <v>1137</v>
      </c>
      <c r="B1132">
        <v>130.03</v>
      </c>
      <c r="D1132" s="9" t="str">
        <f>VartojimasGamyba!J1128</f>
        <v>2023-10-17-22</v>
      </c>
      <c r="E1132" s="8">
        <f>VartojimasGamyba!G1128</f>
        <v>0.17</v>
      </c>
      <c r="F1132" s="11"/>
      <c r="G1132" s="7">
        <f t="shared" si="172"/>
        <v>5</v>
      </c>
      <c r="H1132" s="7">
        <v>0</v>
      </c>
      <c r="I1132" s="7">
        <v>0.18888888888888888</v>
      </c>
      <c r="J1132" s="7">
        <v>0</v>
      </c>
      <c r="L1132" s="7">
        <f>VartojimasGamyba!H1128</f>
        <v>0</v>
      </c>
      <c r="M1132" s="15">
        <f t="shared" si="165"/>
        <v>0</v>
      </c>
      <c r="N1132" s="7">
        <f t="shared" si="166"/>
        <v>0</v>
      </c>
      <c r="O1132" s="7">
        <f t="shared" si="167"/>
        <v>0</v>
      </c>
      <c r="P1132" s="7" t="s">
        <v>8872</v>
      </c>
      <c r="R1132" s="7"/>
      <c r="S1132" s="47">
        <f t="shared" si="168"/>
        <v>0</v>
      </c>
      <c r="T1132" s="47">
        <f t="shared" si="169"/>
        <v>0</v>
      </c>
      <c r="U1132" s="47">
        <f t="shared" si="170"/>
        <v>230.32</v>
      </c>
      <c r="V1132" s="47">
        <f t="shared" si="171"/>
        <v>118.45</v>
      </c>
      <c r="W1132" s="11"/>
    </row>
    <row r="1133" spans="1:23" x14ac:dyDescent="0.45">
      <c r="A1133" t="s">
        <v>1138</v>
      </c>
      <c r="B1133">
        <v>15.99</v>
      </c>
      <c r="D1133" s="9" t="str">
        <f>VartojimasGamyba!J1129</f>
        <v>2023-10-17-23</v>
      </c>
      <c r="E1133" s="8">
        <f>VartojimasGamyba!G1129</f>
        <v>0.13300000000000001</v>
      </c>
      <c r="F1133" s="11"/>
      <c r="G1133" s="7">
        <f t="shared" si="172"/>
        <v>5</v>
      </c>
      <c r="H1133" s="7">
        <v>0</v>
      </c>
      <c r="I1133" s="7">
        <v>0</v>
      </c>
      <c r="J1133" s="7">
        <v>0</v>
      </c>
      <c r="L1133" s="7">
        <f>VartojimasGamyba!H1129</f>
        <v>0</v>
      </c>
      <c r="M1133" s="15">
        <f t="shared" si="165"/>
        <v>0.13300000000000001</v>
      </c>
      <c r="N1133" s="7">
        <f t="shared" si="166"/>
        <v>15.465240000000001</v>
      </c>
      <c r="O1133" s="7">
        <f t="shared" si="167"/>
        <v>15.465240000000001</v>
      </c>
      <c r="P1133" s="7">
        <f>SUM(O1110:O1133)</f>
        <v>820.92574888888873</v>
      </c>
      <c r="Q1133" s="7">
        <f>SUMPRODUCT(B1110:B1133,E1110:E1133)+SUM(E1110:E1133)*$Z$21-SUMPRODUCT(B1110:B1133,L1110:L1133)+SUM(L1110:L1133)*ABS($Z$20)</f>
        <v>1109.2009299999995</v>
      </c>
      <c r="R1133" s="7"/>
      <c r="S1133" s="47">
        <f t="shared" si="168"/>
        <v>0.13300000000000001</v>
      </c>
      <c r="T1133" s="47">
        <f t="shared" si="169"/>
        <v>0</v>
      </c>
      <c r="U1133" s="47">
        <f t="shared" si="170"/>
        <v>116.28</v>
      </c>
      <c r="V1133" s="47">
        <f t="shared" si="171"/>
        <v>4.41</v>
      </c>
      <c r="W1133" s="11">
        <f>IF(P1133&lt;&gt;Q1133,1,0)</f>
        <v>1</v>
      </c>
    </row>
    <row r="1134" spans="1:23" x14ac:dyDescent="0.45">
      <c r="A1134" t="s">
        <v>1139</v>
      </c>
      <c r="B1134">
        <v>10.08</v>
      </c>
      <c r="D1134" s="1" t="str">
        <f>VartojimasGamyba!J1130</f>
        <v>2023-10-18-00</v>
      </c>
      <c r="E1134" s="7">
        <f>VartojimasGamyba!G1130</f>
        <v>0.17899999999999999</v>
      </c>
      <c r="F1134" s="11"/>
      <c r="G1134" s="12">
        <f>G1133+H1134-I1134</f>
        <v>5</v>
      </c>
      <c r="H1134" s="12">
        <v>0</v>
      </c>
      <c r="I1134" s="12">
        <v>0</v>
      </c>
      <c r="J1134" s="12">
        <v>0</v>
      </c>
      <c r="K1134" s="12"/>
      <c r="L1134" s="12">
        <f>VartojimasGamyba!H1130</f>
        <v>0</v>
      </c>
      <c r="M1134" s="19">
        <f t="shared" si="165"/>
        <v>0.17899999999999999</v>
      </c>
      <c r="N1134" s="7">
        <f t="shared" si="166"/>
        <v>19.756229999999999</v>
      </c>
      <c r="O1134" s="7">
        <f t="shared" si="167"/>
        <v>19.756229999999999</v>
      </c>
      <c r="R1134" s="20" t="s">
        <v>8783</v>
      </c>
      <c r="S1134" s="47">
        <f t="shared" si="168"/>
        <v>0.17899999999999999</v>
      </c>
      <c r="T1134" s="47">
        <f t="shared" si="169"/>
        <v>0</v>
      </c>
      <c r="U1134" s="47">
        <f t="shared" si="170"/>
        <v>110.37</v>
      </c>
      <c r="V1134" s="47">
        <f t="shared" si="171"/>
        <v>-1.5</v>
      </c>
      <c r="W1134" s="11"/>
    </row>
    <row r="1135" spans="1:23" x14ac:dyDescent="0.45">
      <c r="A1135" t="s">
        <v>1140</v>
      </c>
      <c r="B1135">
        <v>7.38</v>
      </c>
      <c r="D1135" s="1" t="str">
        <f>VartojimasGamyba!J1131</f>
        <v>2023-10-18-01</v>
      </c>
      <c r="E1135" s="7">
        <f>VartojimasGamyba!G1131</f>
        <v>0.109</v>
      </c>
      <c r="F1135" s="11"/>
      <c r="G1135" s="12">
        <f t="shared" ref="G1135:G1157" si="173">G1134+H1135-I1135</f>
        <v>6.2933333333333339</v>
      </c>
      <c r="H1135" s="12">
        <v>1.2933333333333339</v>
      </c>
      <c r="I1135" s="12">
        <v>0</v>
      </c>
      <c r="J1135" s="12">
        <v>0</v>
      </c>
      <c r="K1135" s="12"/>
      <c r="L1135" s="12">
        <f>VartojimasGamyba!H1131</f>
        <v>0</v>
      </c>
      <c r="M1135" s="19">
        <f t="shared" si="165"/>
        <v>1.4023333333333339</v>
      </c>
      <c r="N1135" s="7">
        <f t="shared" si="166"/>
        <v>150.98923000000005</v>
      </c>
      <c r="O1135" s="7">
        <f t="shared" si="167"/>
        <v>150.98923000000005</v>
      </c>
      <c r="R1135" s="7"/>
      <c r="S1135" s="47">
        <f t="shared" si="168"/>
        <v>1.4023333333333339</v>
      </c>
      <c r="T1135" s="47">
        <f t="shared" si="169"/>
        <v>0</v>
      </c>
      <c r="U1135" s="47">
        <f t="shared" si="170"/>
        <v>107.67</v>
      </c>
      <c r="V1135" s="47">
        <f t="shared" si="171"/>
        <v>-4.2</v>
      </c>
      <c r="W1135" s="11"/>
    </row>
    <row r="1136" spans="1:23" x14ac:dyDescent="0.45">
      <c r="A1136" t="s">
        <v>1141</v>
      </c>
      <c r="B1136">
        <v>30.03</v>
      </c>
      <c r="D1136" s="1" t="str">
        <f>VartojimasGamyba!J1132</f>
        <v>2023-10-18-02</v>
      </c>
      <c r="E1136" s="7">
        <f>VartojimasGamyba!G1132</f>
        <v>0.105</v>
      </c>
      <c r="F1136" s="11"/>
      <c r="G1136" s="12">
        <f t="shared" si="173"/>
        <v>6.1766666666666676</v>
      </c>
      <c r="H1136" s="12">
        <v>0</v>
      </c>
      <c r="I1136" s="12">
        <v>0.11666666666666667</v>
      </c>
      <c r="J1136" s="12">
        <v>0</v>
      </c>
      <c r="K1136" s="12"/>
      <c r="L1136" s="12">
        <f>VartojimasGamyba!H1132</f>
        <v>0</v>
      </c>
      <c r="M1136" s="19">
        <f t="shared" si="165"/>
        <v>-1.3877787807814457E-17</v>
      </c>
      <c r="N1136" s="7">
        <f t="shared" si="166"/>
        <v>-1.8085533071143799E-15</v>
      </c>
      <c r="O1136" s="7">
        <f t="shared" si="167"/>
        <v>-1.8085533071143799E-15</v>
      </c>
      <c r="R1136" s="7"/>
      <c r="S1136" s="47">
        <f t="shared" si="168"/>
        <v>-1.3877787807814457E-17</v>
      </c>
      <c r="T1136" s="47">
        <f t="shared" si="169"/>
        <v>0</v>
      </c>
      <c r="U1136" s="47">
        <f t="shared" si="170"/>
        <v>130.32</v>
      </c>
      <c r="V1136" s="47">
        <f t="shared" si="171"/>
        <v>18.450000000000003</v>
      </c>
      <c r="W1136" s="11"/>
    </row>
    <row r="1137" spans="1:23" x14ac:dyDescent="0.45">
      <c r="A1137" t="s">
        <v>1142</v>
      </c>
      <c r="B1137">
        <v>30.01</v>
      </c>
      <c r="D1137" s="1" t="str">
        <f>VartojimasGamyba!J1133</f>
        <v>2023-10-18-03</v>
      </c>
      <c r="E1137" s="7">
        <f>VartojimasGamyba!G1133</f>
        <v>0.44900000000000001</v>
      </c>
      <c r="F1137" s="11"/>
      <c r="G1137" s="12">
        <f t="shared" si="173"/>
        <v>5.6777777777777789</v>
      </c>
      <c r="H1137" s="12">
        <v>0</v>
      </c>
      <c r="I1137" s="12">
        <v>0.49888888888888894</v>
      </c>
      <c r="J1137" s="12">
        <v>0</v>
      </c>
      <c r="K1137" s="12"/>
      <c r="L1137" s="12">
        <f>VartojimasGamyba!H1133</f>
        <v>0</v>
      </c>
      <c r="M1137" s="19">
        <f t="shared" si="165"/>
        <v>-5.5511151231257827E-17</v>
      </c>
      <c r="N1137" s="7">
        <f t="shared" si="166"/>
        <v>-7.2331030054328955E-15</v>
      </c>
      <c r="O1137" s="7">
        <f t="shared" si="167"/>
        <v>-7.2331030054328955E-15</v>
      </c>
      <c r="R1137" s="7"/>
      <c r="S1137" s="47">
        <f t="shared" si="168"/>
        <v>-5.5511151231257827E-17</v>
      </c>
      <c r="T1137" s="47">
        <f t="shared" si="169"/>
        <v>0</v>
      </c>
      <c r="U1137" s="47">
        <f t="shared" si="170"/>
        <v>130.30000000000001</v>
      </c>
      <c r="V1137" s="47">
        <f t="shared" si="171"/>
        <v>18.43</v>
      </c>
      <c r="W1137" s="11"/>
    </row>
    <row r="1138" spans="1:23" x14ac:dyDescent="0.45">
      <c r="A1138" t="s">
        <v>1143</v>
      </c>
      <c r="B1138">
        <v>14.97</v>
      </c>
      <c r="D1138" s="1" t="str">
        <f>VartojimasGamyba!J1134</f>
        <v>2023-10-18-04</v>
      </c>
      <c r="E1138" s="7">
        <f>VartojimasGamyba!G1134</f>
        <v>7.9000000000000001E-2</v>
      </c>
      <c r="F1138" s="11"/>
      <c r="G1138" s="12">
        <f t="shared" si="173"/>
        <v>5.6777777777777789</v>
      </c>
      <c r="H1138" s="12">
        <v>0</v>
      </c>
      <c r="I1138" s="12">
        <v>0</v>
      </c>
      <c r="J1138" s="12">
        <v>0</v>
      </c>
      <c r="K1138" s="12"/>
      <c r="L1138" s="12">
        <f>VartojimasGamyba!H1134</f>
        <v>0</v>
      </c>
      <c r="M1138" s="19">
        <f t="shared" si="165"/>
        <v>7.9000000000000001E-2</v>
      </c>
      <c r="N1138" s="7">
        <f t="shared" si="166"/>
        <v>9.1055400000000013</v>
      </c>
      <c r="O1138" s="7">
        <f t="shared" si="167"/>
        <v>9.1055400000000013</v>
      </c>
      <c r="R1138" s="7"/>
      <c r="S1138" s="47">
        <f t="shared" si="168"/>
        <v>7.9000000000000001E-2</v>
      </c>
      <c r="T1138" s="47">
        <f t="shared" si="169"/>
        <v>0</v>
      </c>
      <c r="U1138" s="47">
        <f t="shared" si="170"/>
        <v>115.26</v>
      </c>
      <c r="V1138" s="47">
        <f t="shared" si="171"/>
        <v>3.3900000000000006</v>
      </c>
      <c r="W1138" s="11"/>
    </row>
    <row r="1139" spans="1:23" x14ac:dyDescent="0.45">
      <c r="A1139" t="s">
        <v>1144</v>
      </c>
      <c r="B1139">
        <v>8</v>
      </c>
      <c r="D1139" s="1" t="str">
        <f>VartojimasGamyba!J1135</f>
        <v>2023-10-18-05</v>
      </c>
      <c r="E1139" s="7">
        <f>VartojimasGamyba!G1135</f>
        <v>7.9000000000000001E-2</v>
      </c>
      <c r="F1139" s="11"/>
      <c r="G1139" s="12">
        <f t="shared" si="173"/>
        <v>5.6777777777777789</v>
      </c>
      <c r="H1139" s="12">
        <v>0</v>
      </c>
      <c r="I1139" s="12">
        <v>0</v>
      </c>
      <c r="J1139" s="12">
        <v>0</v>
      </c>
      <c r="K1139" s="12"/>
      <c r="L1139" s="12">
        <f>VartojimasGamyba!H1135</f>
        <v>1.6E-2</v>
      </c>
      <c r="M1139" s="19">
        <f t="shared" si="165"/>
        <v>6.3E-2</v>
      </c>
      <c r="N1139" s="7">
        <f t="shared" si="166"/>
        <v>6.8222700000000005</v>
      </c>
      <c r="O1139" s="7">
        <f t="shared" si="167"/>
        <v>6.8222700000000005</v>
      </c>
      <c r="R1139" s="7"/>
      <c r="S1139" s="47">
        <f t="shared" si="168"/>
        <v>6.3E-2</v>
      </c>
      <c r="T1139" s="47">
        <f t="shared" si="169"/>
        <v>0</v>
      </c>
      <c r="U1139" s="47">
        <f t="shared" si="170"/>
        <v>108.29</v>
      </c>
      <c r="V1139" s="47">
        <f t="shared" si="171"/>
        <v>-3.58</v>
      </c>
      <c r="W1139" s="11"/>
    </row>
    <row r="1140" spans="1:23" x14ac:dyDescent="0.45">
      <c r="A1140" t="s">
        <v>1145</v>
      </c>
      <c r="B1140">
        <v>100.96</v>
      </c>
      <c r="D1140" s="1" t="str">
        <f>VartojimasGamyba!J1136</f>
        <v>2023-10-18-06</v>
      </c>
      <c r="E1140" s="7">
        <f>VartojimasGamyba!G1136</f>
        <v>8.9999999999999993E-3</v>
      </c>
      <c r="F1140" s="11"/>
      <c r="G1140" s="12">
        <f t="shared" si="173"/>
        <v>5.9287777777777793</v>
      </c>
      <c r="H1140" s="12">
        <v>0.25100000000000006</v>
      </c>
      <c r="I1140" s="12">
        <v>0</v>
      </c>
      <c r="J1140" s="12">
        <v>0</v>
      </c>
      <c r="K1140" s="12"/>
      <c r="L1140" s="12">
        <f>VartojimasGamyba!H1136</f>
        <v>0.26</v>
      </c>
      <c r="M1140" s="19">
        <f t="shared" si="165"/>
        <v>0</v>
      </c>
      <c r="N1140" s="7">
        <f t="shared" si="166"/>
        <v>0</v>
      </c>
      <c r="O1140" s="7">
        <f t="shared" si="167"/>
        <v>0</v>
      </c>
      <c r="R1140" s="7"/>
      <c r="S1140" s="47">
        <f t="shared" si="168"/>
        <v>0.251</v>
      </c>
      <c r="T1140" s="47">
        <f t="shared" si="169"/>
        <v>0.251</v>
      </c>
      <c r="U1140" s="47">
        <f t="shared" si="170"/>
        <v>201.25</v>
      </c>
      <c r="V1140" s="47">
        <f t="shared" si="171"/>
        <v>89.38</v>
      </c>
      <c r="W1140" s="11"/>
    </row>
    <row r="1141" spans="1:23" x14ac:dyDescent="0.45">
      <c r="A1141" t="s">
        <v>1146</v>
      </c>
      <c r="B1141">
        <v>126.2</v>
      </c>
      <c r="D1141" s="1" t="str">
        <f>VartojimasGamyba!J1137</f>
        <v>2023-10-18-07</v>
      </c>
      <c r="E1141" s="7">
        <f>VartojimasGamyba!G1137</f>
        <v>0</v>
      </c>
      <c r="F1141" s="11"/>
      <c r="G1141" s="12">
        <f t="shared" si="173"/>
        <v>5.9287777777777793</v>
      </c>
      <c r="H1141" s="12">
        <v>0</v>
      </c>
      <c r="I1141" s="12">
        <v>0</v>
      </c>
      <c r="J1141" s="12">
        <v>1.232</v>
      </c>
      <c r="K1141" s="12"/>
      <c r="L1141" s="12">
        <f>VartojimasGamyba!H1137</f>
        <v>1.232</v>
      </c>
      <c r="M1141" s="19">
        <f t="shared" si="165"/>
        <v>0</v>
      </c>
      <c r="N1141" s="7">
        <f t="shared" si="166"/>
        <v>-141.21184</v>
      </c>
      <c r="O1141" s="7">
        <f t="shared" si="167"/>
        <v>0</v>
      </c>
      <c r="R1141" s="7"/>
      <c r="S1141" s="47">
        <f t="shared" si="168"/>
        <v>1.232</v>
      </c>
      <c r="T1141" s="47">
        <f t="shared" si="169"/>
        <v>1.232</v>
      </c>
      <c r="U1141" s="47">
        <f t="shared" si="170"/>
        <v>226.49</v>
      </c>
      <c r="V1141" s="47">
        <f t="shared" si="171"/>
        <v>114.62</v>
      </c>
      <c r="W1141" s="11"/>
    </row>
    <row r="1142" spans="1:23" x14ac:dyDescent="0.45">
      <c r="A1142" t="s">
        <v>1147</v>
      </c>
      <c r="B1142">
        <v>176.36</v>
      </c>
      <c r="D1142" s="1" t="str">
        <f>VartojimasGamyba!J1138</f>
        <v>2023-10-18-08</v>
      </c>
      <c r="E1142" s="7">
        <f>VartojimasGamyba!G1138</f>
        <v>3.0000000000000001E-3</v>
      </c>
      <c r="F1142" s="11"/>
      <c r="G1142" s="12">
        <f t="shared" si="173"/>
        <v>5.9287777777777793</v>
      </c>
      <c r="H1142" s="12">
        <v>0</v>
      </c>
      <c r="I1142" s="12">
        <v>0</v>
      </c>
      <c r="J1142" s="12">
        <v>1.55</v>
      </c>
      <c r="K1142" s="12"/>
      <c r="L1142" s="12">
        <f>VartojimasGamyba!H1138</f>
        <v>1.5529999999999999</v>
      </c>
      <c r="M1142" s="19">
        <f t="shared" si="165"/>
        <v>0</v>
      </c>
      <c r="N1142" s="7">
        <f t="shared" si="166"/>
        <v>-255.40900000000002</v>
      </c>
      <c r="O1142" s="7">
        <f t="shared" si="167"/>
        <v>0</v>
      </c>
      <c r="R1142" s="7"/>
      <c r="S1142" s="47">
        <f t="shared" si="168"/>
        <v>1.55</v>
      </c>
      <c r="T1142" s="47">
        <f t="shared" si="169"/>
        <v>1.55</v>
      </c>
      <c r="U1142" s="47">
        <f t="shared" si="170"/>
        <v>276.65000000000003</v>
      </c>
      <c r="V1142" s="47">
        <f t="shared" si="171"/>
        <v>164.78</v>
      </c>
      <c r="W1142" s="11"/>
    </row>
    <row r="1143" spans="1:23" x14ac:dyDescent="0.45">
      <c r="A1143" t="s">
        <v>1148</v>
      </c>
      <c r="B1143">
        <v>156.82</v>
      </c>
      <c r="D1143" s="1" t="str">
        <f>VartojimasGamyba!J1139</f>
        <v>2023-10-18-09</v>
      </c>
      <c r="E1143" s="7">
        <f>VartojimasGamyba!G1139</f>
        <v>0</v>
      </c>
      <c r="F1143" s="11"/>
      <c r="G1143" s="12">
        <f t="shared" si="173"/>
        <v>5.9287777777777793</v>
      </c>
      <c r="H1143" s="12">
        <v>1.1102230246251565E-16</v>
      </c>
      <c r="I1143" s="12">
        <v>0</v>
      </c>
      <c r="J1143" s="12">
        <v>1.7290000000000001</v>
      </c>
      <c r="K1143" s="12"/>
      <c r="L1143" s="12">
        <f>VartojimasGamyba!H1139</f>
        <v>1.7290000000000001</v>
      </c>
      <c r="M1143" s="19">
        <f t="shared" si="165"/>
        <v>0</v>
      </c>
      <c r="N1143" s="7">
        <f t="shared" si="166"/>
        <v>-251.11995999999999</v>
      </c>
      <c r="O1143" s="7">
        <f t="shared" si="167"/>
        <v>0</v>
      </c>
      <c r="R1143" s="7"/>
      <c r="S1143" s="47">
        <f t="shared" si="168"/>
        <v>1.7290000000000001</v>
      </c>
      <c r="T1143" s="47">
        <f t="shared" si="169"/>
        <v>1.7290000000000001</v>
      </c>
      <c r="U1143" s="47">
        <f t="shared" si="170"/>
        <v>257.11</v>
      </c>
      <c r="V1143" s="47">
        <f t="shared" si="171"/>
        <v>145.23999999999998</v>
      </c>
      <c r="W1143" s="11"/>
    </row>
    <row r="1144" spans="1:23" x14ac:dyDescent="0.45">
      <c r="A1144" t="s">
        <v>1149</v>
      </c>
      <c r="B1144">
        <v>115.66</v>
      </c>
      <c r="D1144" s="1" t="str">
        <f>VartojimasGamyba!J1140</f>
        <v>2023-10-18-10</v>
      </c>
      <c r="E1144" s="7">
        <f>VartojimasGamyba!G1140</f>
        <v>1E-3</v>
      </c>
      <c r="F1144" s="11"/>
      <c r="G1144" s="12">
        <f t="shared" si="173"/>
        <v>6.8467777777777794</v>
      </c>
      <c r="H1144" s="12">
        <v>0.91800000000000026</v>
      </c>
      <c r="I1144" s="12">
        <v>0</v>
      </c>
      <c r="J1144" s="12">
        <v>0</v>
      </c>
      <c r="K1144" s="12"/>
      <c r="L1144" s="12">
        <f>VartojimasGamyba!H1140</f>
        <v>0.91900000000000004</v>
      </c>
      <c r="M1144" s="19">
        <f t="shared" si="165"/>
        <v>0</v>
      </c>
      <c r="N1144" s="7">
        <f t="shared" si="166"/>
        <v>0</v>
      </c>
      <c r="O1144" s="7">
        <f t="shared" si="167"/>
        <v>0</v>
      </c>
      <c r="R1144" s="7"/>
      <c r="S1144" s="47">
        <f t="shared" si="168"/>
        <v>0.91800000000000004</v>
      </c>
      <c r="T1144" s="47">
        <f t="shared" si="169"/>
        <v>0.91800000000000004</v>
      </c>
      <c r="U1144" s="47">
        <f t="shared" si="170"/>
        <v>215.95</v>
      </c>
      <c r="V1144" s="47">
        <f t="shared" si="171"/>
        <v>104.08</v>
      </c>
      <c r="W1144" s="11"/>
    </row>
    <row r="1145" spans="1:23" x14ac:dyDescent="0.45">
      <c r="A1145" t="s">
        <v>1150</v>
      </c>
      <c r="B1145">
        <v>84.58</v>
      </c>
      <c r="D1145" s="1" t="str">
        <f>VartojimasGamyba!J1141</f>
        <v>2023-10-18-11</v>
      </c>
      <c r="E1145" s="7">
        <f>VartojimasGamyba!G1141</f>
        <v>0</v>
      </c>
      <c r="F1145" s="11"/>
      <c r="G1145" s="12">
        <f t="shared" si="173"/>
        <v>8.5037777777777794</v>
      </c>
      <c r="H1145" s="12">
        <v>1.6569999999999998</v>
      </c>
      <c r="I1145" s="12">
        <v>0</v>
      </c>
      <c r="J1145" s="12">
        <v>0</v>
      </c>
      <c r="K1145" s="12"/>
      <c r="L1145" s="12">
        <f>VartojimasGamyba!H1141</f>
        <v>1.657</v>
      </c>
      <c r="M1145" s="19">
        <f t="shared" si="165"/>
        <v>0</v>
      </c>
      <c r="N1145" s="7">
        <f t="shared" si="166"/>
        <v>0</v>
      </c>
      <c r="O1145" s="7">
        <f t="shared" si="167"/>
        <v>0</v>
      </c>
      <c r="R1145" s="7"/>
      <c r="S1145" s="47">
        <f t="shared" si="168"/>
        <v>1.657</v>
      </c>
      <c r="T1145" s="47">
        <f t="shared" si="169"/>
        <v>1.657</v>
      </c>
      <c r="U1145" s="47">
        <f t="shared" si="170"/>
        <v>184.87</v>
      </c>
      <c r="V1145" s="47">
        <f t="shared" si="171"/>
        <v>73</v>
      </c>
      <c r="W1145" s="11"/>
    </row>
    <row r="1146" spans="1:23" x14ac:dyDescent="0.45">
      <c r="A1146" t="s">
        <v>1151</v>
      </c>
      <c r="B1146">
        <v>76.92</v>
      </c>
      <c r="D1146" s="1" t="str">
        <f>VartojimasGamyba!J1142</f>
        <v>2023-10-18-12</v>
      </c>
      <c r="E1146" s="7">
        <f>VartojimasGamyba!G1142</f>
        <v>0</v>
      </c>
      <c r="F1146" s="11"/>
      <c r="G1146" s="12">
        <f t="shared" si="173"/>
        <v>9.4177777777777791</v>
      </c>
      <c r="H1146" s="12">
        <v>0.91400000000000003</v>
      </c>
      <c r="I1146" s="12">
        <v>0</v>
      </c>
      <c r="J1146" s="12">
        <v>0</v>
      </c>
      <c r="K1146" s="12"/>
      <c r="L1146" s="12">
        <f>VartojimasGamyba!H1142</f>
        <v>0.91400000000000003</v>
      </c>
      <c r="M1146" s="19">
        <f t="shared" si="165"/>
        <v>0</v>
      </c>
      <c r="N1146" s="7">
        <f t="shared" si="166"/>
        <v>0</v>
      </c>
      <c r="O1146" s="7">
        <f t="shared" si="167"/>
        <v>0</v>
      </c>
      <c r="R1146" s="7"/>
      <c r="S1146" s="47">
        <f t="shared" si="168"/>
        <v>0.91400000000000003</v>
      </c>
      <c r="T1146" s="47">
        <f t="shared" si="169"/>
        <v>0.91400000000000003</v>
      </c>
      <c r="U1146" s="47">
        <f t="shared" si="170"/>
        <v>177.21</v>
      </c>
      <c r="V1146" s="47">
        <f t="shared" si="171"/>
        <v>65.34</v>
      </c>
      <c r="W1146" s="11"/>
    </row>
    <row r="1147" spans="1:23" x14ac:dyDescent="0.45">
      <c r="A1147" t="s">
        <v>1152</v>
      </c>
      <c r="B1147">
        <v>70.09</v>
      </c>
      <c r="D1147" s="1" t="str">
        <f>VartojimasGamyba!J1143</f>
        <v>2023-10-18-13</v>
      </c>
      <c r="E1147" s="7">
        <f>VartojimasGamyba!G1143</f>
        <v>0.46700000000000003</v>
      </c>
      <c r="F1147" s="11"/>
      <c r="G1147" s="12">
        <f t="shared" si="173"/>
        <v>9.1144444444444463</v>
      </c>
      <c r="H1147" s="12">
        <v>0</v>
      </c>
      <c r="I1147" s="12">
        <v>0.30333333333333329</v>
      </c>
      <c r="J1147" s="12">
        <v>0</v>
      </c>
      <c r="K1147" s="12"/>
      <c r="L1147" s="12">
        <f>VartojimasGamyba!H1143</f>
        <v>0.19400000000000001</v>
      </c>
      <c r="M1147" s="19">
        <f t="shared" si="165"/>
        <v>0</v>
      </c>
      <c r="N1147" s="7">
        <f t="shared" si="166"/>
        <v>0</v>
      </c>
      <c r="O1147" s="7">
        <f t="shared" si="167"/>
        <v>0</v>
      </c>
      <c r="R1147" s="7"/>
      <c r="S1147" s="47">
        <f t="shared" si="168"/>
        <v>0</v>
      </c>
      <c r="T1147" s="47">
        <f t="shared" si="169"/>
        <v>0</v>
      </c>
      <c r="U1147" s="47">
        <f t="shared" si="170"/>
        <v>170.38</v>
      </c>
      <c r="V1147" s="47">
        <f t="shared" si="171"/>
        <v>58.510000000000005</v>
      </c>
      <c r="W1147" s="11"/>
    </row>
    <row r="1148" spans="1:23" x14ac:dyDescent="0.45">
      <c r="A1148" t="s">
        <v>1153</v>
      </c>
      <c r="B1148">
        <v>64</v>
      </c>
      <c r="D1148" s="1" t="str">
        <f>VartojimasGamyba!J1144</f>
        <v>2023-10-18-14</v>
      </c>
      <c r="E1148" s="7">
        <f>VartojimasGamyba!G1144</f>
        <v>0.23599999999999999</v>
      </c>
      <c r="F1148" s="11"/>
      <c r="G1148" s="12">
        <f t="shared" si="173"/>
        <v>8.8866666666666685</v>
      </c>
      <c r="H1148" s="12">
        <v>0</v>
      </c>
      <c r="I1148" s="12">
        <v>0.22777777777777772</v>
      </c>
      <c r="J1148" s="12">
        <v>0</v>
      </c>
      <c r="K1148" s="12"/>
      <c r="L1148" s="12">
        <f>VartojimasGamyba!H1144</f>
        <v>3.1E-2</v>
      </c>
      <c r="M1148" s="19">
        <f t="shared" si="165"/>
        <v>2.7755575615628914E-17</v>
      </c>
      <c r="N1148" s="7">
        <f t="shared" si="166"/>
        <v>4.5599635178916748E-15</v>
      </c>
      <c r="O1148" s="7">
        <f t="shared" si="167"/>
        <v>4.5599635178916748E-15</v>
      </c>
      <c r="R1148" s="7"/>
      <c r="S1148" s="47">
        <f t="shared" si="168"/>
        <v>2.7755575615628914E-17</v>
      </c>
      <c r="T1148" s="47">
        <f t="shared" si="169"/>
        <v>0</v>
      </c>
      <c r="U1148" s="47">
        <f t="shared" si="170"/>
        <v>164.29000000000002</v>
      </c>
      <c r="V1148" s="47">
        <f t="shared" si="171"/>
        <v>52.42</v>
      </c>
      <c r="W1148" s="11"/>
    </row>
    <row r="1149" spans="1:23" x14ac:dyDescent="0.45">
      <c r="A1149" t="s">
        <v>1154</v>
      </c>
      <c r="B1149">
        <v>72.95</v>
      </c>
      <c r="D1149" s="1" t="str">
        <f>VartojimasGamyba!J1145</f>
        <v>2023-10-18-15</v>
      </c>
      <c r="E1149" s="7">
        <f>VartojimasGamyba!G1145</f>
        <v>0.108</v>
      </c>
      <c r="F1149" s="11"/>
      <c r="G1149" s="12">
        <f t="shared" si="173"/>
        <v>8.7688888888888901</v>
      </c>
      <c r="H1149" s="12">
        <v>0</v>
      </c>
      <c r="I1149" s="12">
        <v>0.11777777777777777</v>
      </c>
      <c r="J1149" s="12">
        <v>0</v>
      </c>
      <c r="K1149" s="12"/>
      <c r="L1149" s="12">
        <f>VartojimasGamyba!H1145</f>
        <v>2E-3</v>
      </c>
      <c r="M1149" s="19">
        <f t="shared" si="165"/>
        <v>0</v>
      </c>
      <c r="N1149" s="7">
        <f t="shared" si="166"/>
        <v>0</v>
      </c>
      <c r="O1149" s="7">
        <f t="shared" si="167"/>
        <v>0</v>
      </c>
      <c r="R1149" s="7"/>
      <c r="S1149" s="47">
        <f t="shared" si="168"/>
        <v>0</v>
      </c>
      <c r="T1149" s="47">
        <f t="shared" si="169"/>
        <v>0</v>
      </c>
      <c r="U1149" s="47">
        <f t="shared" si="170"/>
        <v>173.24</v>
      </c>
      <c r="V1149" s="47">
        <f t="shared" si="171"/>
        <v>61.370000000000005</v>
      </c>
      <c r="W1149" s="11"/>
    </row>
    <row r="1150" spans="1:23" x14ac:dyDescent="0.45">
      <c r="A1150" t="s">
        <v>1155</v>
      </c>
      <c r="B1150">
        <v>95.32</v>
      </c>
      <c r="D1150" s="1" t="str">
        <f>VartojimasGamyba!J1146</f>
        <v>2023-10-18-16</v>
      </c>
      <c r="E1150" s="7">
        <f>VartojimasGamyba!G1146</f>
        <v>0.25900000000000001</v>
      </c>
      <c r="F1150" s="11"/>
      <c r="G1150" s="12">
        <f t="shared" si="173"/>
        <v>8.4811111111111117</v>
      </c>
      <c r="H1150" s="12">
        <v>0</v>
      </c>
      <c r="I1150" s="12">
        <v>0.2877777777777778</v>
      </c>
      <c r="J1150" s="12">
        <v>0</v>
      </c>
      <c r="K1150" s="12"/>
      <c r="L1150" s="12">
        <f>VartojimasGamyba!H1146</f>
        <v>0</v>
      </c>
      <c r="M1150" s="19">
        <f t="shared" si="165"/>
        <v>0</v>
      </c>
      <c r="N1150" s="7">
        <f t="shared" si="166"/>
        <v>0</v>
      </c>
      <c r="O1150" s="7">
        <f t="shared" si="167"/>
        <v>0</v>
      </c>
      <c r="R1150" s="7"/>
      <c r="S1150" s="47">
        <f t="shared" si="168"/>
        <v>0</v>
      </c>
      <c r="T1150" s="47">
        <f t="shared" si="169"/>
        <v>0</v>
      </c>
      <c r="U1150" s="47">
        <f t="shared" si="170"/>
        <v>195.61</v>
      </c>
      <c r="V1150" s="47">
        <f t="shared" si="171"/>
        <v>83.74</v>
      </c>
      <c r="W1150" s="11"/>
    </row>
    <row r="1151" spans="1:23" x14ac:dyDescent="0.45">
      <c r="A1151" t="s">
        <v>1156</v>
      </c>
      <c r="B1151">
        <v>146.46</v>
      </c>
      <c r="D1151" s="1" t="str">
        <f>VartojimasGamyba!J1147</f>
        <v>2023-10-18-17</v>
      </c>
      <c r="E1151" s="7">
        <f>VartojimasGamyba!G1147</f>
        <v>0.26700000000000002</v>
      </c>
      <c r="F1151" s="11"/>
      <c r="G1151" s="12">
        <f t="shared" si="173"/>
        <v>8.1844444444444449</v>
      </c>
      <c r="H1151" s="12">
        <v>0</v>
      </c>
      <c r="I1151" s="12">
        <v>0.29666666666666669</v>
      </c>
      <c r="J1151" s="12">
        <v>0</v>
      </c>
      <c r="K1151" s="12"/>
      <c r="L1151" s="12">
        <f>VartojimasGamyba!H1147</f>
        <v>0</v>
      </c>
      <c r="M1151" s="19">
        <f t="shared" si="165"/>
        <v>0</v>
      </c>
      <c r="N1151" s="7">
        <f t="shared" si="166"/>
        <v>0</v>
      </c>
      <c r="O1151" s="7">
        <f t="shared" si="167"/>
        <v>0</v>
      </c>
      <c r="R1151" s="7"/>
      <c r="S1151" s="47">
        <f t="shared" si="168"/>
        <v>0</v>
      </c>
      <c r="T1151" s="47">
        <f t="shared" si="169"/>
        <v>0</v>
      </c>
      <c r="U1151" s="47">
        <f t="shared" si="170"/>
        <v>246.75</v>
      </c>
      <c r="V1151" s="47">
        <f t="shared" si="171"/>
        <v>134.88</v>
      </c>
      <c r="W1151" s="11"/>
    </row>
    <row r="1152" spans="1:23" x14ac:dyDescent="0.45">
      <c r="A1152" t="s">
        <v>1157</v>
      </c>
      <c r="B1152">
        <v>161.26</v>
      </c>
      <c r="D1152" s="1" t="str">
        <f>VartojimasGamyba!J1148</f>
        <v>2023-10-18-18</v>
      </c>
      <c r="E1152" s="7">
        <f>VartojimasGamyba!G1148</f>
        <v>0.23300000000000001</v>
      </c>
      <c r="F1152" s="11"/>
      <c r="G1152" s="12">
        <f t="shared" si="173"/>
        <v>7.9255555555555564</v>
      </c>
      <c r="H1152" s="12">
        <v>0</v>
      </c>
      <c r="I1152" s="12">
        <v>0.25888888888888889</v>
      </c>
      <c r="J1152" s="12">
        <v>0</v>
      </c>
      <c r="K1152" s="12"/>
      <c r="L1152" s="12">
        <f>VartojimasGamyba!H1148</f>
        <v>0</v>
      </c>
      <c r="M1152" s="19">
        <f t="shared" si="165"/>
        <v>0</v>
      </c>
      <c r="N1152" s="7">
        <f t="shared" si="166"/>
        <v>0</v>
      </c>
      <c r="O1152" s="7">
        <f t="shared" si="167"/>
        <v>0</v>
      </c>
      <c r="R1152" s="7"/>
      <c r="S1152" s="47">
        <f t="shared" si="168"/>
        <v>0</v>
      </c>
      <c r="T1152" s="47">
        <f t="shared" si="169"/>
        <v>0</v>
      </c>
      <c r="U1152" s="47">
        <f t="shared" si="170"/>
        <v>261.55</v>
      </c>
      <c r="V1152" s="47">
        <f t="shared" si="171"/>
        <v>149.67999999999998</v>
      </c>
      <c r="W1152" s="11"/>
    </row>
    <row r="1153" spans="1:23" x14ac:dyDescent="0.45">
      <c r="A1153" t="s">
        <v>1158</v>
      </c>
      <c r="B1153">
        <v>165.04</v>
      </c>
      <c r="D1153" s="1" t="str">
        <f>VartojimasGamyba!J1149</f>
        <v>2023-10-18-19</v>
      </c>
      <c r="E1153" s="7">
        <f>VartojimasGamyba!G1149</f>
        <v>0.29799999999999999</v>
      </c>
      <c r="F1153" s="11"/>
      <c r="G1153" s="12">
        <f t="shared" si="173"/>
        <v>7.594444444444445</v>
      </c>
      <c r="H1153" s="12">
        <v>0</v>
      </c>
      <c r="I1153" s="12">
        <v>0.33111111111111113</v>
      </c>
      <c r="J1153" s="12">
        <v>0</v>
      </c>
      <c r="K1153" s="12"/>
      <c r="L1153" s="12">
        <f>VartojimasGamyba!H1149</f>
        <v>0</v>
      </c>
      <c r="M1153" s="19">
        <f t="shared" si="165"/>
        <v>-5.5511151231257827E-17</v>
      </c>
      <c r="N1153" s="7">
        <f t="shared" si="166"/>
        <v>-1.4728773756189638E-14</v>
      </c>
      <c r="O1153" s="7">
        <f t="shared" si="167"/>
        <v>-1.4728773756189638E-14</v>
      </c>
      <c r="R1153" s="7"/>
      <c r="S1153" s="47">
        <f t="shared" si="168"/>
        <v>-5.5511151231257827E-17</v>
      </c>
      <c r="T1153" s="47">
        <f t="shared" si="169"/>
        <v>0</v>
      </c>
      <c r="U1153" s="47">
        <f t="shared" si="170"/>
        <v>265.33</v>
      </c>
      <c r="V1153" s="47">
        <f t="shared" si="171"/>
        <v>153.45999999999998</v>
      </c>
      <c r="W1153" s="11"/>
    </row>
    <row r="1154" spans="1:23" x14ac:dyDescent="0.45">
      <c r="A1154" t="s">
        <v>1159</v>
      </c>
      <c r="B1154">
        <v>129.38999999999999</v>
      </c>
      <c r="D1154" s="1" t="str">
        <f>VartojimasGamyba!J1150</f>
        <v>2023-10-18-20</v>
      </c>
      <c r="E1154" s="7">
        <f>VartojimasGamyba!G1150</f>
        <v>0.13400000000000001</v>
      </c>
      <c r="F1154" s="11"/>
      <c r="G1154" s="12">
        <f t="shared" si="173"/>
        <v>7.4455555555555559</v>
      </c>
      <c r="H1154" s="12">
        <v>0</v>
      </c>
      <c r="I1154" s="12">
        <v>0.1488888888888889</v>
      </c>
      <c r="J1154" s="12">
        <v>0</v>
      </c>
      <c r="K1154" s="12"/>
      <c r="L1154" s="12">
        <f>VartojimasGamyba!H1150</f>
        <v>0</v>
      </c>
      <c r="M1154" s="19">
        <f t="shared" si="165"/>
        <v>0</v>
      </c>
      <c r="N1154" s="7">
        <f t="shared" si="166"/>
        <v>0</v>
      </c>
      <c r="O1154" s="7">
        <f t="shared" si="167"/>
        <v>0</v>
      </c>
      <c r="P1154" s="7" t="s">
        <v>8873</v>
      </c>
      <c r="R1154" s="7"/>
      <c r="S1154" s="47">
        <f t="shared" si="168"/>
        <v>0</v>
      </c>
      <c r="T1154" s="47">
        <f t="shared" si="169"/>
        <v>0</v>
      </c>
      <c r="U1154" s="47">
        <f t="shared" si="170"/>
        <v>229.68</v>
      </c>
      <c r="V1154" s="47">
        <f t="shared" si="171"/>
        <v>117.80999999999999</v>
      </c>
      <c r="W1154" s="11"/>
    </row>
    <row r="1155" spans="1:23" x14ac:dyDescent="0.45">
      <c r="A1155" t="s">
        <v>1160</v>
      </c>
      <c r="B1155">
        <v>120.02</v>
      </c>
      <c r="D1155" s="1" t="str">
        <f>VartojimasGamyba!J1151</f>
        <v>2023-10-18-21</v>
      </c>
      <c r="E1155" s="7">
        <f>VartojimasGamyba!G1151</f>
        <v>1.4350000000000001</v>
      </c>
      <c r="F1155" s="11"/>
      <c r="G1155" s="12">
        <f t="shared" si="173"/>
        <v>5.8511111111111109</v>
      </c>
      <c r="H1155" s="12">
        <v>0</v>
      </c>
      <c r="I1155" s="12">
        <v>1.5944444444444446</v>
      </c>
      <c r="J1155" s="12">
        <v>0</v>
      </c>
      <c r="K1155" s="12"/>
      <c r="L1155" s="12">
        <f>VartojimasGamyba!H1151</f>
        <v>0</v>
      </c>
      <c r="M1155" s="19">
        <f t="shared" si="165"/>
        <v>0</v>
      </c>
      <c r="N1155" s="7">
        <f t="shared" si="166"/>
        <v>0</v>
      </c>
      <c r="O1155" s="7">
        <f t="shared" si="167"/>
        <v>0</v>
      </c>
      <c r="P1155" s="7">
        <f>SUM(N1134:N1157)</f>
        <v>-461.06752999999998</v>
      </c>
      <c r="R1155" s="7"/>
      <c r="S1155" s="47">
        <f t="shared" si="168"/>
        <v>0</v>
      </c>
      <c r="T1155" s="47">
        <f t="shared" si="169"/>
        <v>0</v>
      </c>
      <c r="U1155" s="47">
        <f t="shared" si="170"/>
        <v>220.31</v>
      </c>
      <c r="V1155" s="47">
        <f t="shared" si="171"/>
        <v>108.44</v>
      </c>
      <c r="W1155" s="11"/>
    </row>
    <row r="1156" spans="1:23" x14ac:dyDescent="0.45">
      <c r="A1156" t="s">
        <v>1161</v>
      </c>
      <c r="B1156">
        <v>143.66</v>
      </c>
      <c r="D1156" s="1" t="str">
        <f>VartojimasGamyba!J1152</f>
        <v>2023-10-18-22</v>
      </c>
      <c r="E1156" s="7">
        <f>VartojimasGamyba!G1152</f>
        <v>0.58599999999999997</v>
      </c>
      <c r="F1156" s="11"/>
      <c r="G1156" s="12">
        <f t="shared" si="173"/>
        <v>5.2</v>
      </c>
      <c r="H1156" s="12">
        <v>0</v>
      </c>
      <c r="I1156" s="12">
        <v>0.65111111111111097</v>
      </c>
      <c r="J1156" s="12">
        <v>0</v>
      </c>
      <c r="K1156" s="12"/>
      <c r="L1156" s="12">
        <f>VartojimasGamyba!H1152</f>
        <v>0</v>
      </c>
      <c r="M1156" s="19">
        <f t="shared" si="165"/>
        <v>1.1102230246251565E-16</v>
      </c>
      <c r="N1156" s="7">
        <f t="shared" si="166"/>
        <v>2.7083890685730693E-14</v>
      </c>
      <c r="O1156" s="7">
        <f t="shared" si="167"/>
        <v>2.7083890685730693E-14</v>
      </c>
      <c r="P1156" s="7" t="s">
        <v>8872</v>
      </c>
      <c r="R1156" s="7"/>
      <c r="S1156" s="47">
        <f t="shared" si="168"/>
        <v>1.1102230246251565E-16</v>
      </c>
      <c r="T1156" s="47">
        <f t="shared" si="169"/>
        <v>0</v>
      </c>
      <c r="U1156" s="47">
        <f t="shared" si="170"/>
        <v>243.95</v>
      </c>
      <c r="V1156" s="47">
        <f t="shared" si="171"/>
        <v>132.07999999999998</v>
      </c>
      <c r="W1156" s="11"/>
    </row>
    <row r="1157" spans="1:23" x14ac:dyDescent="0.45">
      <c r="A1157" t="s">
        <v>1162</v>
      </c>
      <c r="B1157">
        <v>90.07</v>
      </c>
      <c r="D1157" s="1" t="str">
        <f>VartojimasGamyba!J1153</f>
        <v>2023-10-18-23</v>
      </c>
      <c r="E1157" s="7">
        <f>VartojimasGamyba!G1153</f>
        <v>0.18</v>
      </c>
      <c r="F1157" s="11"/>
      <c r="G1157" s="12">
        <f t="shared" si="173"/>
        <v>5</v>
      </c>
      <c r="H1157" s="12">
        <v>0</v>
      </c>
      <c r="I1157" s="12">
        <v>0.2</v>
      </c>
      <c r="J1157" s="12">
        <v>0</v>
      </c>
      <c r="K1157" s="12"/>
      <c r="L1157" s="12">
        <f>VartojimasGamyba!H1153</f>
        <v>0</v>
      </c>
      <c r="M1157" s="19">
        <f t="shared" si="165"/>
        <v>-2.7755575615628914E-17</v>
      </c>
      <c r="N1157" s="7">
        <f t="shared" si="166"/>
        <v>-5.2835513741911204E-15</v>
      </c>
      <c r="O1157" s="7">
        <f t="shared" si="167"/>
        <v>-5.2835513741911204E-15</v>
      </c>
      <c r="P1157" s="7">
        <f>SUM(O1134:O1157)</f>
        <v>186.67327000000003</v>
      </c>
      <c r="Q1157" s="7">
        <f>SUMPRODUCT(B1134:B1157,E1134:E1157)+SUM(E1134:E1157)*$Z$21-SUMPRODUCT(B1134:B1157,L1134:L1157)+SUM(L1134:L1157)*ABS($Z$20)</f>
        <v>81.09754000000018</v>
      </c>
      <c r="R1157" s="7"/>
      <c r="S1157" s="47">
        <f t="shared" si="168"/>
        <v>-2.7755575615628914E-17</v>
      </c>
      <c r="T1157" s="47">
        <f t="shared" si="169"/>
        <v>0</v>
      </c>
      <c r="U1157" s="47">
        <f t="shared" si="170"/>
        <v>190.36</v>
      </c>
      <c r="V1157" s="47">
        <f t="shared" si="171"/>
        <v>78.489999999999995</v>
      </c>
      <c r="W1157" s="11">
        <f>IF(P1157&lt;&gt;Q1157,1,0)</f>
        <v>1</v>
      </c>
    </row>
    <row r="1158" spans="1:23" x14ac:dyDescent="0.45">
      <c r="A1158" t="s">
        <v>1163</v>
      </c>
      <c r="B1158">
        <v>40.01</v>
      </c>
      <c r="D1158" s="9" t="str">
        <f>VartojimasGamyba!J1154</f>
        <v>2023-10-19-00</v>
      </c>
      <c r="E1158" s="8">
        <f>VartojimasGamyba!G1154</f>
        <v>0.13700000000000001</v>
      </c>
      <c r="F1158" s="11"/>
      <c r="G1158" s="7">
        <f>G1157+H1158-I1158</f>
        <v>4.847777777777778</v>
      </c>
      <c r="H1158" s="7">
        <v>0</v>
      </c>
      <c r="I1158" s="7">
        <v>0.15222222222222223</v>
      </c>
      <c r="J1158" s="7">
        <v>0</v>
      </c>
      <c r="L1158" s="7">
        <f>VartojimasGamyba!H1154</f>
        <v>0</v>
      </c>
      <c r="M1158" s="15">
        <f t="shared" si="165"/>
        <v>0</v>
      </c>
      <c r="N1158" s="7">
        <f t="shared" si="166"/>
        <v>0</v>
      </c>
      <c r="O1158" s="7">
        <f t="shared" si="167"/>
        <v>0</v>
      </c>
      <c r="R1158" s="20" t="s">
        <v>8783</v>
      </c>
      <c r="S1158" s="47">
        <f t="shared" si="168"/>
        <v>0</v>
      </c>
      <c r="T1158" s="47">
        <f t="shared" si="169"/>
        <v>0</v>
      </c>
      <c r="U1158" s="47">
        <f t="shared" si="170"/>
        <v>140.30000000000001</v>
      </c>
      <c r="V1158" s="47">
        <f t="shared" si="171"/>
        <v>28.43</v>
      </c>
      <c r="W1158" s="11"/>
    </row>
    <row r="1159" spans="1:23" x14ac:dyDescent="0.45">
      <c r="A1159" t="s">
        <v>1164</v>
      </c>
      <c r="B1159">
        <v>29.25</v>
      </c>
      <c r="D1159" s="9" t="str">
        <f>VartojimasGamyba!J1155</f>
        <v>2023-10-19-01</v>
      </c>
      <c r="E1159" s="8">
        <f>VartojimasGamyba!G1155</f>
        <v>7.2999999999999995E-2</v>
      </c>
      <c r="F1159" s="11"/>
      <c r="G1159" s="7">
        <f t="shared" ref="G1159:G1181" si="174">G1158+H1159-I1159</f>
        <v>4.7666666666666666</v>
      </c>
      <c r="H1159" s="7">
        <v>0</v>
      </c>
      <c r="I1159" s="7">
        <v>8.1111111111111106E-2</v>
      </c>
      <c r="J1159" s="7">
        <v>0</v>
      </c>
      <c r="L1159" s="7">
        <f>VartojimasGamyba!H1155</f>
        <v>0</v>
      </c>
      <c r="M1159" s="15">
        <f t="shared" ref="M1159:M1222" si="175">E1159+H1159-I1159*$J$2+J1159-L1159</f>
        <v>0</v>
      </c>
      <c r="N1159" s="7">
        <f t="shared" ref="N1159:N1222" si="176">M1159*U1159-J1159*V1159</f>
        <v>0</v>
      </c>
      <c r="O1159" s="7">
        <f t="shared" ref="O1159:O1222" si="177">(M1159)*(B1159+$Z$21)</f>
        <v>0</v>
      </c>
      <c r="R1159" s="7"/>
      <c r="S1159" s="47">
        <f t="shared" ref="S1159:S1222" si="178">M1159+IF((L1159-E1159)&gt;0,(L1159-E1159),0)</f>
        <v>0</v>
      </c>
      <c r="T1159" s="47">
        <f t="shared" ref="T1159:T1222" si="179">IF(L1159-E1159&lt;0,0,L1159-E1159)</f>
        <v>0</v>
      </c>
      <c r="U1159" s="47">
        <f t="shared" ref="U1159:U1222" si="180">B1159+$Z$21</f>
        <v>129.54000000000002</v>
      </c>
      <c r="V1159" s="47">
        <f t="shared" ref="V1159:V1222" si="181">B1159+$Z$20</f>
        <v>17.670000000000002</v>
      </c>
      <c r="W1159" s="11"/>
    </row>
    <row r="1160" spans="1:23" x14ac:dyDescent="0.45">
      <c r="A1160" t="s">
        <v>1165</v>
      </c>
      <c r="B1160">
        <v>2.91</v>
      </c>
      <c r="D1160" s="9" t="str">
        <f>VartojimasGamyba!J1156</f>
        <v>2023-10-19-02</v>
      </c>
      <c r="E1160" s="8">
        <f>VartojimasGamyba!G1156</f>
        <v>0.122</v>
      </c>
      <c r="F1160" s="11"/>
      <c r="G1160" s="7">
        <f t="shared" si="174"/>
        <v>7.764333333333334</v>
      </c>
      <c r="H1160" s="7">
        <v>2.9976666666666674</v>
      </c>
      <c r="I1160" s="7">
        <v>0</v>
      </c>
      <c r="J1160" s="7">
        <v>0</v>
      </c>
      <c r="L1160" s="7">
        <f>VartojimasGamyba!H1156</f>
        <v>0</v>
      </c>
      <c r="M1160" s="15">
        <f t="shared" si="175"/>
        <v>3.1196666666666673</v>
      </c>
      <c r="N1160" s="7">
        <f t="shared" si="176"/>
        <v>321.94960000000009</v>
      </c>
      <c r="O1160" s="7">
        <f t="shared" si="177"/>
        <v>321.94960000000009</v>
      </c>
      <c r="R1160" s="7"/>
      <c r="S1160" s="47">
        <f t="shared" si="178"/>
        <v>3.1196666666666673</v>
      </c>
      <c r="T1160" s="47">
        <f t="shared" si="179"/>
        <v>0</v>
      </c>
      <c r="U1160" s="47">
        <f t="shared" si="180"/>
        <v>103.2</v>
      </c>
      <c r="V1160" s="47">
        <f t="shared" si="181"/>
        <v>-8.67</v>
      </c>
      <c r="W1160" s="11"/>
    </row>
    <row r="1161" spans="1:23" x14ac:dyDescent="0.45">
      <c r="A1161" t="s">
        <v>1166</v>
      </c>
      <c r="B1161">
        <v>6.99</v>
      </c>
      <c r="D1161" s="9" t="str">
        <f>VartojimasGamyba!J1157</f>
        <v>2023-10-19-03</v>
      </c>
      <c r="E1161" s="8">
        <f>VartojimasGamyba!G1157</f>
        <v>0.16400000000000001</v>
      </c>
      <c r="F1161" s="11"/>
      <c r="G1161" s="7">
        <f t="shared" si="174"/>
        <v>7.764333333333334</v>
      </c>
      <c r="H1161" s="7">
        <v>0</v>
      </c>
      <c r="I1161" s="7">
        <v>0</v>
      </c>
      <c r="J1161" s="7">
        <v>0</v>
      </c>
      <c r="L1161" s="7">
        <f>VartojimasGamyba!H1157</f>
        <v>0</v>
      </c>
      <c r="M1161" s="15">
        <f t="shared" si="175"/>
        <v>0.16400000000000001</v>
      </c>
      <c r="N1161" s="7">
        <f t="shared" si="176"/>
        <v>17.593920000000001</v>
      </c>
      <c r="O1161" s="7">
        <f t="shared" si="177"/>
        <v>17.593920000000001</v>
      </c>
      <c r="R1161" s="7"/>
      <c r="S1161" s="47">
        <f t="shared" si="178"/>
        <v>0.16400000000000001</v>
      </c>
      <c r="T1161" s="47">
        <f t="shared" si="179"/>
        <v>0</v>
      </c>
      <c r="U1161" s="47">
        <f t="shared" si="180"/>
        <v>107.28</v>
      </c>
      <c r="V1161" s="47">
        <f t="shared" si="181"/>
        <v>-4.59</v>
      </c>
      <c r="W1161" s="11"/>
    </row>
    <row r="1162" spans="1:23" x14ac:dyDescent="0.45">
      <c r="A1162" t="s">
        <v>1167</v>
      </c>
      <c r="B1162">
        <v>7.41</v>
      </c>
      <c r="D1162" s="9" t="str">
        <f>VartojimasGamyba!J1158</f>
        <v>2023-10-19-04</v>
      </c>
      <c r="E1162" s="8">
        <f>VartojimasGamyba!G1158</f>
        <v>0.23400000000000001</v>
      </c>
      <c r="F1162" s="11"/>
      <c r="G1162" s="7">
        <f t="shared" si="174"/>
        <v>7.764333333333334</v>
      </c>
      <c r="H1162" s="7">
        <v>0</v>
      </c>
      <c r="I1162" s="7">
        <v>0</v>
      </c>
      <c r="J1162" s="7">
        <v>0</v>
      </c>
      <c r="L1162" s="7">
        <f>VartojimasGamyba!H1158</f>
        <v>0</v>
      </c>
      <c r="M1162" s="15">
        <f t="shared" si="175"/>
        <v>0.23400000000000001</v>
      </c>
      <c r="N1162" s="7">
        <f t="shared" si="176"/>
        <v>25.201800000000002</v>
      </c>
      <c r="O1162" s="7">
        <f t="shared" si="177"/>
        <v>25.201800000000002</v>
      </c>
      <c r="R1162" s="7"/>
      <c r="S1162" s="47">
        <f t="shared" si="178"/>
        <v>0.23400000000000001</v>
      </c>
      <c r="T1162" s="47">
        <f t="shared" si="179"/>
        <v>0</v>
      </c>
      <c r="U1162" s="47">
        <f t="shared" si="180"/>
        <v>107.7</v>
      </c>
      <c r="V1162" s="47">
        <f t="shared" si="181"/>
        <v>-4.17</v>
      </c>
      <c r="W1162" s="11"/>
    </row>
    <row r="1163" spans="1:23" x14ac:dyDescent="0.45">
      <c r="A1163" t="s">
        <v>1168</v>
      </c>
      <c r="B1163">
        <v>2.4500000000000002</v>
      </c>
      <c r="D1163" s="9" t="str">
        <f>VartojimasGamyba!J1159</f>
        <v>2023-10-19-05</v>
      </c>
      <c r="E1163" s="8">
        <f>VartojimasGamyba!G1159</f>
        <v>0.37</v>
      </c>
      <c r="F1163" s="11"/>
      <c r="G1163" s="7">
        <f t="shared" si="174"/>
        <v>17.764333333333333</v>
      </c>
      <c r="H1163" s="7">
        <v>10</v>
      </c>
      <c r="I1163" s="7">
        <v>0</v>
      </c>
      <c r="J1163" s="7">
        <v>0</v>
      </c>
      <c r="L1163" s="7">
        <f>VartojimasGamyba!H1159</f>
        <v>1.2E-2</v>
      </c>
      <c r="M1163" s="15">
        <f t="shared" si="175"/>
        <v>10.357999999999999</v>
      </c>
      <c r="N1163" s="7">
        <f t="shared" si="176"/>
        <v>1064.18092</v>
      </c>
      <c r="O1163" s="7">
        <f t="shared" si="177"/>
        <v>1064.18092</v>
      </c>
      <c r="R1163" s="7"/>
      <c r="S1163" s="47">
        <f t="shared" si="178"/>
        <v>10.357999999999999</v>
      </c>
      <c r="T1163" s="47">
        <f t="shared" si="179"/>
        <v>0</v>
      </c>
      <c r="U1163" s="47">
        <f t="shared" si="180"/>
        <v>102.74000000000001</v>
      </c>
      <c r="V1163" s="47">
        <f t="shared" si="181"/>
        <v>-9.129999999999999</v>
      </c>
      <c r="W1163" s="11"/>
    </row>
    <row r="1164" spans="1:23" x14ac:dyDescent="0.45">
      <c r="A1164" t="s">
        <v>1169</v>
      </c>
      <c r="B1164">
        <v>91.2</v>
      </c>
      <c r="D1164" s="9" t="str">
        <f>VartojimasGamyba!J1160</f>
        <v>2023-10-19-06</v>
      </c>
      <c r="E1164" s="8">
        <f>VartojimasGamyba!G1160</f>
        <v>2.7E-2</v>
      </c>
      <c r="F1164" s="11"/>
      <c r="G1164" s="7">
        <f t="shared" si="174"/>
        <v>17.923333333333332</v>
      </c>
      <c r="H1164" s="7">
        <v>0.159</v>
      </c>
      <c r="I1164" s="7">
        <v>0</v>
      </c>
      <c r="J1164" s="7">
        <v>0</v>
      </c>
      <c r="L1164" s="7">
        <f>VartojimasGamyba!H1160</f>
        <v>0.186</v>
      </c>
      <c r="M1164" s="15">
        <f t="shared" si="175"/>
        <v>0</v>
      </c>
      <c r="N1164" s="7">
        <f t="shared" si="176"/>
        <v>0</v>
      </c>
      <c r="O1164" s="7">
        <f t="shared" si="177"/>
        <v>0</v>
      </c>
      <c r="R1164" s="7"/>
      <c r="S1164" s="47">
        <f t="shared" si="178"/>
        <v>0.159</v>
      </c>
      <c r="T1164" s="47">
        <f t="shared" si="179"/>
        <v>0.159</v>
      </c>
      <c r="U1164" s="47">
        <f t="shared" si="180"/>
        <v>191.49</v>
      </c>
      <c r="V1164" s="47">
        <f t="shared" si="181"/>
        <v>79.62</v>
      </c>
      <c r="W1164" s="11"/>
    </row>
    <row r="1165" spans="1:23" x14ac:dyDescent="0.45">
      <c r="A1165" t="s">
        <v>1170</v>
      </c>
      <c r="B1165">
        <v>119.41</v>
      </c>
      <c r="D1165" s="9" t="str">
        <f>VartojimasGamyba!J1161</f>
        <v>2023-10-19-07</v>
      </c>
      <c r="E1165" s="8">
        <f>VartojimasGamyba!G1161</f>
        <v>0</v>
      </c>
      <c r="F1165" s="11"/>
      <c r="G1165" s="7">
        <f t="shared" si="174"/>
        <v>17.923333333333332</v>
      </c>
      <c r="H1165" s="7">
        <v>0</v>
      </c>
      <c r="I1165" s="7">
        <v>0</v>
      </c>
      <c r="J1165" s="7">
        <v>0.66100000000000003</v>
      </c>
      <c r="L1165" s="7">
        <f>VartojimasGamyba!H1161</f>
        <v>0.66100000000000003</v>
      </c>
      <c r="M1165" s="15">
        <f t="shared" si="175"/>
        <v>0</v>
      </c>
      <c r="N1165" s="7">
        <f t="shared" si="176"/>
        <v>-71.275630000000007</v>
      </c>
      <c r="O1165" s="7">
        <f t="shared" si="177"/>
        <v>0</v>
      </c>
      <c r="R1165" s="7"/>
      <c r="S1165" s="47">
        <f t="shared" si="178"/>
        <v>0.66100000000000003</v>
      </c>
      <c r="T1165" s="47">
        <f t="shared" si="179"/>
        <v>0.66100000000000003</v>
      </c>
      <c r="U1165" s="47">
        <f t="shared" si="180"/>
        <v>219.7</v>
      </c>
      <c r="V1165" s="47">
        <f t="shared" si="181"/>
        <v>107.83</v>
      </c>
      <c r="W1165" s="11"/>
    </row>
    <row r="1166" spans="1:23" x14ac:dyDescent="0.45">
      <c r="A1166" t="s">
        <v>1171</v>
      </c>
      <c r="B1166">
        <v>136.12</v>
      </c>
      <c r="D1166" s="9" t="str">
        <f>VartojimasGamyba!J1162</f>
        <v>2023-10-19-08</v>
      </c>
      <c r="E1166" s="8">
        <f>VartojimasGamyba!G1162</f>
        <v>0</v>
      </c>
      <c r="F1166" s="11"/>
      <c r="G1166" s="7">
        <f t="shared" si="174"/>
        <v>17.923333333333332</v>
      </c>
      <c r="H1166" s="7">
        <v>0</v>
      </c>
      <c r="I1166" s="7">
        <v>0</v>
      </c>
      <c r="J1166" s="7">
        <v>0.86799999999999999</v>
      </c>
      <c r="L1166" s="7">
        <f>VartojimasGamyba!H1162</f>
        <v>0.86799999999999999</v>
      </c>
      <c r="M1166" s="15">
        <f t="shared" si="175"/>
        <v>0</v>
      </c>
      <c r="N1166" s="7">
        <f t="shared" si="176"/>
        <v>-108.10072000000001</v>
      </c>
      <c r="O1166" s="7">
        <f t="shared" si="177"/>
        <v>0</v>
      </c>
      <c r="R1166" s="7"/>
      <c r="S1166" s="47">
        <f t="shared" si="178"/>
        <v>0.86799999999999999</v>
      </c>
      <c r="T1166" s="47">
        <f t="shared" si="179"/>
        <v>0.86799999999999999</v>
      </c>
      <c r="U1166" s="47">
        <f t="shared" si="180"/>
        <v>236.41000000000003</v>
      </c>
      <c r="V1166" s="47">
        <f t="shared" si="181"/>
        <v>124.54</v>
      </c>
      <c r="W1166" s="11"/>
    </row>
    <row r="1167" spans="1:23" x14ac:dyDescent="0.45">
      <c r="A1167" t="s">
        <v>1172</v>
      </c>
      <c r="B1167">
        <v>136.52000000000001</v>
      </c>
      <c r="D1167" s="9" t="str">
        <f>VartojimasGamyba!J1163</f>
        <v>2023-10-19-09</v>
      </c>
      <c r="E1167" s="8">
        <f>VartojimasGamyba!G1163</f>
        <v>0</v>
      </c>
      <c r="F1167" s="11"/>
      <c r="G1167" s="7">
        <f t="shared" si="174"/>
        <v>17.923333333333332</v>
      </c>
      <c r="H1167" s="7">
        <v>0</v>
      </c>
      <c r="I1167" s="7">
        <v>-2.2204460492503131E-16</v>
      </c>
      <c r="J1167" s="7">
        <v>1.204</v>
      </c>
      <c r="L1167" s="7">
        <f>VartojimasGamyba!H1163</f>
        <v>1.204</v>
      </c>
      <c r="M1167" s="15">
        <f t="shared" si="175"/>
        <v>0</v>
      </c>
      <c r="N1167" s="7">
        <f t="shared" si="176"/>
        <v>-150.42776000000001</v>
      </c>
      <c r="O1167" s="7">
        <f t="shared" si="177"/>
        <v>0</v>
      </c>
      <c r="R1167" s="7"/>
      <c r="S1167" s="47">
        <f t="shared" si="178"/>
        <v>1.204</v>
      </c>
      <c r="T1167" s="47">
        <f t="shared" si="179"/>
        <v>1.204</v>
      </c>
      <c r="U1167" s="47">
        <f t="shared" si="180"/>
        <v>236.81</v>
      </c>
      <c r="V1167" s="47">
        <f t="shared" si="181"/>
        <v>124.94000000000001</v>
      </c>
      <c r="W1167" s="11"/>
    </row>
    <row r="1168" spans="1:23" x14ac:dyDescent="0.45">
      <c r="A1168" t="s">
        <v>1173</v>
      </c>
      <c r="B1168">
        <v>127</v>
      </c>
      <c r="D1168" s="9" t="str">
        <f>VartojimasGamyba!J1164</f>
        <v>2023-10-19-10</v>
      </c>
      <c r="E1168" s="8">
        <f>VartojimasGamyba!G1164</f>
        <v>0</v>
      </c>
      <c r="F1168" s="11"/>
      <c r="G1168" s="7">
        <f t="shared" si="174"/>
        <v>17.923333333333332</v>
      </c>
      <c r="H1168" s="7">
        <v>0</v>
      </c>
      <c r="I1168" s="7">
        <v>0</v>
      </c>
      <c r="J1168" s="7">
        <v>1.4750000000000001</v>
      </c>
      <c r="L1168" s="7">
        <f>VartojimasGamyba!H1164</f>
        <v>1.4750000000000001</v>
      </c>
      <c r="M1168" s="15">
        <f t="shared" si="175"/>
        <v>0</v>
      </c>
      <c r="N1168" s="7">
        <f t="shared" si="176"/>
        <v>-170.24450000000002</v>
      </c>
      <c r="O1168" s="7">
        <f t="shared" si="177"/>
        <v>0</v>
      </c>
      <c r="R1168" s="7"/>
      <c r="S1168" s="47">
        <f t="shared" si="178"/>
        <v>1.4750000000000001</v>
      </c>
      <c r="T1168" s="47">
        <f t="shared" si="179"/>
        <v>1.4750000000000001</v>
      </c>
      <c r="U1168" s="47">
        <f t="shared" si="180"/>
        <v>227.29000000000002</v>
      </c>
      <c r="V1168" s="47">
        <f t="shared" si="181"/>
        <v>115.42</v>
      </c>
      <c r="W1168" s="11"/>
    </row>
    <row r="1169" spans="1:23" x14ac:dyDescent="0.45">
      <c r="A1169" t="s">
        <v>1174</v>
      </c>
      <c r="B1169">
        <v>122.51</v>
      </c>
      <c r="D1169" s="9" t="str">
        <f>VartojimasGamyba!J1165</f>
        <v>2023-10-19-11</v>
      </c>
      <c r="E1169" s="8">
        <f>VartojimasGamyba!G1165</f>
        <v>0</v>
      </c>
      <c r="F1169" s="11"/>
      <c r="G1169" s="7">
        <f t="shared" si="174"/>
        <v>17.923333333333332</v>
      </c>
      <c r="H1169" s="7">
        <v>0</v>
      </c>
      <c r="I1169" s="7">
        <v>0</v>
      </c>
      <c r="J1169" s="7">
        <v>1.4249999999999998</v>
      </c>
      <c r="L1169" s="7">
        <f>VartojimasGamyba!H1165</f>
        <v>1.425</v>
      </c>
      <c r="M1169" s="15">
        <f t="shared" si="175"/>
        <v>0</v>
      </c>
      <c r="N1169" s="7">
        <f t="shared" si="176"/>
        <v>-158.07524999999998</v>
      </c>
      <c r="O1169" s="7">
        <f t="shared" si="177"/>
        <v>0</v>
      </c>
      <c r="R1169" s="7"/>
      <c r="S1169" s="47">
        <f t="shared" si="178"/>
        <v>1.425</v>
      </c>
      <c r="T1169" s="47">
        <f t="shared" si="179"/>
        <v>1.425</v>
      </c>
      <c r="U1169" s="47">
        <f t="shared" si="180"/>
        <v>222.8</v>
      </c>
      <c r="V1169" s="47">
        <f t="shared" si="181"/>
        <v>110.93</v>
      </c>
      <c r="W1169" s="11"/>
    </row>
    <row r="1170" spans="1:23" x14ac:dyDescent="0.45">
      <c r="A1170" t="s">
        <v>1175</v>
      </c>
      <c r="B1170">
        <v>123.82</v>
      </c>
      <c r="D1170" s="9" t="str">
        <f>VartojimasGamyba!J1166</f>
        <v>2023-10-19-12</v>
      </c>
      <c r="E1170" s="8">
        <f>VartojimasGamyba!G1166</f>
        <v>1.1779999999999999</v>
      </c>
      <c r="F1170" s="11"/>
      <c r="G1170" s="7">
        <f t="shared" si="174"/>
        <v>17.325555555555553</v>
      </c>
      <c r="H1170" s="7">
        <v>0</v>
      </c>
      <c r="I1170" s="7">
        <v>0.59777777777777785</v>
      </c>
      <c r="J1170" s="7">
        <v>0</v>
      </c>
      <c r="L1170" s="7">
        <f>VartojimasGamyba!H1166</f>
        <v>0.64</v>
      </c>
      <c r="M1170" s="15">
        <f t="shared" si="175"/>
        <v>0</v>
      </c>
      <c r="N1170" s="7">
        <f t="shared" si="176"/>
        <v>0</v>
      </c>
      <c r="O1170" s="7">
        <f t="shared" si="177"/>
        <v>0</v>
      </c>
      <c r="R1170" s="7"/>
      <c r="S1170" s="47">
        <f t="shared" si="178"/>
        <v>0</v>
      </c>
      <c r="T1170" s="47">
        <f t="shared" si="179"/>
        <v>0</v>
      </c>
      <c r="U1170" s="47">
        <f t="shared" si="180"/>
        <v>224.11</v>
      </c>
      <c r="V1170" s="47">
        <f t="shared" si="181"/>
        <v>112.24</v>
      </c>
      <c r="W1170" s="11"/>
    </row>
    <row r="1171" spans="1:23" x14ac:dyDescent="0.45">
      <c r="A1171" t="s">
        <v>1176</v>
      </c>
      <c r="B1171">
        <v>124.5</v>
      </c>
      <c r="D1171" s="9" t="str">
        <f>VartojimasGamyba!J1167</f>
        <v>2023-10-19-13</v>
      </c>
      <c r="E1171" s="8">
        <f>VartojimasGamyba!G1167</f>
        <v>0.155</v>
      </c>
      <c r="F1171" s="11"/>
      <c r="G1171" s="7">
        <f t="shared" si="174"/>
        <v>17.325555555555553</v>
      </c>
      <c r="H1171" s="7">
        <v>1.3877787807814457E-17</v>
      </c>
      <c r="I1171" s="7">
        <v>0</v>
      </c>
      <c r="J1171" s="7">
        <v>9.5000000000000001E-2</v>
      </c>
      <c r="L1171" s="7">
        <f>VartojimasGamyba!H1167</f>
        <v>0.25</v>
      </c>
      <c r="M1171" s="15">
        <f t="shared" si="175"/>
        <v>0</v>
      </c>
      <c r="N1171" s="7">
        <f t="shared" si="176"/>
        <v>-10.727400000000001</v>
      </c>
      <c r="O1171" s="7">
        <f t="shared" si="177"/>
        <v>0</v>
      </c>
      <c r="R1171" s="7"/>
      <c r="S1171" s="47">
        <f t="shared" si="178"/>
        <v>9.5000000000000001E-2</v>
      </c>
      <c r="T1171" s="47">
        <f t="shared" si="179"/>
        <v>9.5000000000000001E-2</v>
      </c>
      <c r="U1171" s="47">
        <f t="shared" si="180"/>
        <v>224.79000000000002</v>
      </c>
      <c r="V1171" s="47">
        <f t="shared" si="181"/>
        <v>112.92</v>
      </c>
      <c r="W1171" s="11"/>
    </row>
    <row r="1172" spans="1:23" x14ac:dyDescent="0.45">
      <c r="A1172" t="s">
        <v>1177</v>
      </c>
      <c r="B1172">
        <v>119.04</v>
      </c>
      <c r="D1172" s="9" t="str">
        <f>VartojimasGamyba!J1168</f>
        <v>2023-10-19-14</v>
      </c>
      <c r="E1172" s="8">
        <f>VartojimasGamyba!G1168</f>
        <v>0.21099999999999999</v>
      </c>
      <c r="F1172" s="11"/>
      <c r="G1172" s="7">
        <f t="shared" si="174"/>
        <v>17.181111111111107</v>
      </c>
      <c r="H1172" s="7">
        <v>0</v>
      </c>
      <c r="I1172" s="7">
        <v>0.14444444444444443</v>
      </c>
      <c r="J1172" s="7">
        <v>0</v>
      </c>
      <c r="L1172" s="7">
        <f>VartojimasGamyba!H1168</f>
        <v>8.1000000000000003E-2</v>
      </c>
      <c r="M1172" s="15">
        <f t="shared" si="175"/>
        <v>0</v>
      </c>
      <c r="N1172" s="7">
        <f t="shared" si="176"/>
        <v>0</v>
      </c>
      <c r="O1172" s="7">
        <f t="shared" si="177"/>
        <v>0</v>
      </c>
      <c r="R1172" s="7"/>
      <c r="S1172" s="47">
        <f t="shared" si="178"/>
        <v>0</v>
      </c>
      <c r="T1172" s="47">
        <f t="shared" si="179"/>
        <v>0</v>
      </c>
      <c r="U1172" s="47">
        <f t="shared" si="180"/>
        <v>219.33</v>
      </c>
      <c r="V1172" s="47">
        <f t="shared" si="181"/>
        <v>107.46000000000001</v>
      </c>
      <c r="W1172" s="11"/>
    </row>
    <row r="1173" spans="1:23" x14ac:dyDescent="0.45">
      <c r="A1173" t="s">
        <v>1178</v>
      </c>
      <c r="B1173">
        <v>118.86</v>
      </c>
      <c r="D1173" s="9" t="str">
        <f>VartojimasGamyba!J1169</f>
        <v>2023-10-19-15</v>
      </c>
      <c r="E1173" s="8">
        <f>VartojimasGamyba!G1169</f>
        <v>1.1970000000000001</v>
      </c>
      <c r="F1173" s="11"/>
      <c r="G1173" s="7">
        <f t="shared" si="174"/>
        <v>15.852222222222219</v>
      </c>
      <c r="H1173" s="7">
        <v>0</v>
      </c>
      <c r="I1173" s="7">
        <v>1.3288888888888892</v>
      </c>
      <c r="J1173" s="7">
        <v>0</v>
      </c>
      <c r="L1173" s="7">
        <f>VartojimasGamyba!H1169</f>
        <v>1E-3</v>
      </c>
      <c r="M1173" s="15">
        <f t="shared" si="175"/>
        <v>-3.3219954564955856E-16</v>
      </c>
      <c r="N1173" s="7">
        <f t="shared" si="176"/>
        <v>-7.2801530429100756E-14</v>
      </c>
      <c r="O1173" s="7">
        <f t="shared" si="177"/>
        <v>-7.2801530429100756E-14</v>
      </c>
      <c r="R1173" s="7"/>
      <c r="S1173" s="47">
        <f t="shared" si="178"/>
        <v>-3.3219954564955856E-16</v>
      </c>
      <c r="T1173" s="47">
        <f t="shared" si="179"/>
        <v>0</v>
      </c>
      <c r="U1173" s="47">
        <f t="shared" si="180"/>
        <v>219.15</v>
      </c>
      <c r="V1173" s="47">
        <f t="shared" si="181"/>
        <v>107.28</v>
      </c>
      <c r="W1173" s="11"/>
    </row>
    <row r="1174" spans="1:23" x14ac:dyDescent="0.45">
      <c r="A1174" t="s">
        <v>1179</v>
      </c>
      <c r="B1174">
        <v>124.08</v>
      </c>
      <c r="D1174" s="9" t="str">
        <f>VartojimasGamyba!J1170</f>
        <v>2023-10-19-16</v>
      </c>
      <c r="E1174" s="8">
        <f>VartojimasGamyba!G1170</f>
        <v>1.8720000000000001</v>
      </c>
      <c r="F1174" s="11"/>
      <c r="G1174" s="7">
        <f t="shared" si="174"/>
        <v>13.772222222222219</v>
      </c>
      <c r="H1174" s="7">
        <v>0</v>
      </c>
      <c r="I1174" s="7">
        <v>2.08</v>
      </c>
      <c r="J1174" s="7">
        <v>0</v>
      </c>
      <c r="L1174" s="7">
        <f>VartojimasGamyba!H1170</f>
        <v>0</v>
      </c>
      <c r="M1174" s="15">
        <f t="shared" si="175"/>
        <v>0</v>
      </c>
      <c r="N1174" s="7">
        <f t="shared" si="176"/>
        <v>0</v>
      </c>
      <c r="O1174" s="7">
        <f t="shared" si="177"/>
        <v>0</v>
      </c>
      <c r="R1174" s="7"/>
      <c r="S1174" s="47">
        <f t="shared" si="178"/>
        <v>0</v>
      </c>
      <c r="T1174" s="47">
        <f t="shared" si="179"/>
        <v>0</v>
      </c>
      <c r="U1174" s="47">
        <f t="shared" si="180"/>
        <v>224.37</v>
      </c>
      <c r="V1174" s="47">
        <f t="shared" si="181"/>
        <v>112.5</v>
      </c>
      <c r="W1174" s="11"/>
    </row>
    <row r="1175" spans="1:23" x14ac:dyDescent="0.45">
      <c r="A1175" t="s">
        <v>1180</v>
      </c>
      <c r="B1175">
        <v>134.25</v>
      </c>
      <c r="D1175" s="9" t="str">
        <f>VartojimasGamyba!J1171</f>
        <v>2023-10-19-17</v>
      </c>
      <c r="E1175" s="8">
        <f>VartojimasGamyba!G1171</f>
        <v>0.45500000000000002</v>
      </c>
      <c r="F1175" s="11"/>
      <c r="G1175" s="7">
        <f t="shared" si="174"/>
        <v>13.266666666666662</v>
      </c>
      <c r="H1175" s="7">
        <v>0</v>
      </c>
      <c r="I1175" s="7">
        <v>0.50555555555555565</v>
      </c>
      <c r="J1175" s="7">
        <v>0</v>
      </c>
      <c r="L1175" s="7">
        <f>VartojimasGamyba!H1171</f>
        <v>0</v>
      </c>
      <c r="M1175" s="15">
        <f t="shared" si="175"/>
        <v>-5.5511151231257827E-17</v>
      </c>
      <c r="N1175" s="7">
        <f t="shared" si="176"/>
        <v>-1.3019585409779212E-14</v>
      </c>
      <c r="O1175" s="7">
        <f t="shared" si="177"/>
        <v>-1.3019585409779212E-14</v>
      </c>
      <c r="R1175" s="7"/>
      <c r="S1175" s="47">
        <f t="shared" si="178"/>
        <v>-5.5511151231257827E-17</v>
      </c>
      <c r="T1175" s="47">
        <f t="shared" si="179"/>
        <v>0</v>
      </c>
      <c r="U1175" s="47">
        <f t="shared" si="180"/>
        <v>234.54000000000002</v>
      </c>
      <c r="V1175" s="47">
        <f t="shared" si="181"/>
        <v>122.67</v>
      </c>
      <c r="W1175" s="11"/>
    </row>
    <row r="1176" spans="1:23" x14ac:dyDescent="0.45">
      <c r="A1176" t="s">
        <v>1181</v>
      </c>
      <c r="B1176">
        <v>135.36000000000001</v>
      </c>
      <c r="D1176" s="9" t="str">
        <f>VartojimasGamyba!J1172</f>
        <v>2023-10-19-18</v>
      </c>
      <c r="E1176" s="8">
        <f>VartojimasGamyba!G1172</f>
        <v>0.23499999999999999</v>
      </c>
      <c r="F1176" s="11"/>
      <c r="G1176" s="7">
        <f t="shared" si="174"/>
        <v>13.005555555555551</v>
      </c>
      <c r="H1176" s="7">
        <v>0</v>
      </c>
      <c r="I1176" s="7">
        <v>0.26111111111111113</v>
      </c>
      <c r="J1176" s="7">
        <v>0</v>
      </c>
      <c r="L1176" s="7">
        <f>VartojimasGamyba!H1172</f>
        <v>0</v>
      </c>
      <c r="M1176" s="15">
        <f t="shared" si="175"/>
        <v>-2.7755575615628914E-17</v>
      </c>
      <c r="N1176" s="7">
        <f t="shared" si="176"/>
        <v>-6.5406013938229544E-15</v>
      </c>
      <c r="O1176" s="7">
        <f t="shared" si="177"/>
        <v>-6.5406013938229544E-15</v>
      </c>
      <c r="R1176" s="7"/>
      <c r="S1176" s="47">
        <f t="shared" si="178"/>
        <v>-2.7755575615628914E-17</v>
      </c>
      <c r="T1176" s="47">
        <f t="shared" si="179"/>
        <v>0</v>
      </c>
      <c r="U1176" s="47">
        <f t="shared" si="180"/>
        <v>235.65000000000003</v>
      </c>
      <c r="V1176" s="47">
        <f t="shared" si="181"/>
        <v>123.78000000000002</v>
      </c>
      <c r="W1176" s="11"/>
    </row>
    <row r="1177" spans="1:23" x14ac:dyDescent="0.45">
      <c r="A1177" t="s">
        <v>1182</v>
      </c>
      <c r="B1177">
        <v>135.97</v>
      </c>
      <c r="D1177" s="9" t="str">
        <f>VartojimasGamyba!J1173</f>
        <v>2023-10-19-19</v>
      </c>
      <c r="E1177" s="8">
        <f>VartojimasGamyba!G1173</f>
        <v>0.83199999999999996</v>
      </c>
      <c r="F1177" s="11"/>
      <c r="G1177" s="7">
        <f t="shared" si="174"/>
        <v>12.081111111111106</v>
      </c>
      <c r="H1177" s="7">
        <v>0</v>
      </c>
      <c r="I1177" s="7">
        <v>0.9244444444444444</v>
      </c>
      <c r="J1177" s="7">
        <v>0</v>
      </c>
      <c r="L1177" s="7">
        <f>VartojimasGamyba!H1173</f>
        <v>0</v>
      </c>
      <c r="M1177" s="15">
        <f t="shared" si="175"/>
        <v>0</v>
      </c>
      <c r="N1177" s="7">
        <f t="shared" si="176"/>
        <v>0</v>
      </c>
      <c r="O1177" s="7">
        <f t="shared" si="177"/>
        <v>0</v>
      </c>
      <c r="R1177" s="7"/>
      <c r="S1177" s="47">
        <f t="shared" si="178"/>
        <v>0</v>
      </c>
      <c r="T1177" s="47">
        <f t="shared" si="179"/>
        <v>0</v>
      </c>
      <c r="U1177" s="47">
        <f t="shared" si="180"/>
        <v>236.26</v>
      </c>
      <c r="V1177" s="47">
        <f t="shared" si="181"/>
        <v>124.39</v>
      </c>
      <c r="W1177" s="11"/>
    </row>
    <row r="1178" spans="1:23" x14ac:dyDescent="0.45">
      <c r="A1178" t="s">
        <v>1183</v>
      </c>
      <c r="B1178">
        <v>127.43</v>
      </c>
      <c r="D1178" s="9" t="str">
        <f>VartojimasGamyba!J1174</f>
        <v>2023-10-19-20</v>
      </c>
      <c r="E1178" s="8">
        <f>VartojimasGamyba!G1174</f>
        <v>0.31900000000000001</v>
      </c>
      <c r="F1178" s="11"/>
      <c r="G1178" s="7">
        <f t="shared" si="174"/>
        <v>11.726666666666661</v>
      </c>
      <c r="H1178" s="7">
        <v>0</v>
      </c>
      <c r="I1178" s="7">
        <v>0.35444444444444445</v>
      </c>
      <c r="J1178" s="7">
        <v>0</v>
      </c>
      <c r="L1178" s="7">
        <f>VartojimasGamyba!H1174</f>
        <v>0</v>
      </c>
      <c r="M1178" s="15">
        <f t="shared" si="175"/>
        <v>0</v>
      </c>
      <c r="N1178" s="7">
        <f t="shared" si="176"/>
        <v>0</v>
      </c>
      <c r="O1178" s="7">
        <f t="shared" si="177"/>
        <v>0</v>
      </c>
      <c r="P1178" s="7" t="s">
        <v>8873</v>
      </c>
      <c r="R1178" s="7"/>
      <c r="S1178" s="47">
        <f t="shared" si="178"/>
        <v>0</v>
      </c>
      <c r="T1178" s="47">
        <f t="shared" si="179"/>
        <v>0</v>
      </c>
      <c r="U1178" s="47">
        <f t="shared" si="180"/>
        <v>227.72000000000003</v>
      </c>
      <c r="V1178" s="47">
        <f t="shared" si="181"/>
        <v>115.85000000000001</v>
      </c>
      <c r="W1178" s="11"/>
    </row>
    <row r="1179" spans="1:23" x14ac:dyDescent="0.45">
      <c r="A1179" t="s">
        <v>1184</v>
      </c>
      <c r="B1179">
        <v>116.42</v>
      </c>
      <c r="D1179" s="9" t="str">
        <f>VartojimasGamyba!J1175</f>
        <v>2023-10-19-21</v>
      </c>
      <c r="E1179" s="8">
        <f>VartojimasGamyba!G1175</f>
        <v>2.0870000000000002</v>
      </c>
      <c r="F1179" s="11"/>
      <c r="G1179" s="7">
        <f t="shared" si="174"/>
        <v>9.4077777777777722</v>
      </c>
      <c r="H1179" s="7">
        <v>0</v>
      </c>
      <c r="I1179" s="7">
        <v>2.318888888888889</v>
      </c>
      <c r="J1179" s="7">
        <v>0</v>
      </c>
      <c r="L1179" s="7">
        <f>VartojimasGamyba!H1175</f>
        <v>0</v>
      </c>
      <c r="M1179" s="15">
        <f t="shared" si="175"/>
        <v>0</v>
      </c>
      <c r="N1179" s="7">
        <f t="shared" si="176"/>
        <v>0</v>
      </c>
      <c r="O1179" s="7">
        <f t="shared" si="177"/>
        <v>0</v>
      </c>
      <c r="P1179" s="7">
        <f>SUM(N1158:N1181)</f>
        <v>760.0749800000001</v>
      </c>
      <c r="R1179" s="7"/>
      <c r="S1179" s="47">
        <f t="shared" si="178"/>
        <v>0</v>
      </c>
      <c r="T1179" s="47">
        <f t="shared" si="179"/>
        <v>0</v>
      </c>
      <c r="U1179" s="47">
        <f t="shared" si="180"/>
        <v>216.71</v>
      </c>
      <c r="V1179" s="47">
        <f t="shared" si="181"/>
        <v>104.84</v>
      </c>
      <c r="W1179" s="11"/>
    </row>
    <row r="1180" spans="1:23" x14ac:dyDescent="0.45">
      <c r="A1180" t="s">
        <v>1185</v>
      </c>
      <c r="B1180">
        <v>89.19</v>
      </c>
      <c r="D1180" s="9" t="str">
        <f>VartojimasGamyba!J1176</f>
        <v>2023-10-19-22</v>
      </c>
      <c r="E1180" s="8">
        <f>VartojimasGamyba!G1176</f>
        <v>1.56</v>
      </c>
      <c r="F1180" s="11"/>
      <c r="G1180" s="7">
        <f t="shared" si="174"/>
        <v>7.6744444444444389</v>
      </c>
      <c r="H1180" s="7">
        <v>0</v>
      </c>
      <c r="I1180" s="7">
        <v>1.7333333333333334</v>
      </c>
      <c r="J1180" s="7">
        <v>0</v>
      </c>
      <c r="L1180" s="7">
        <f>VartojimasGamyba!H1176</f>
        <v>0</v>
      </c>
      <c r="M1180" s="15">
        <f t="shared" si="175"/>
        <v>0</v>
      </c>
      <c r="N1180" s="7">
        <f t="shared" si="176"/>
        <v>0</v>
      </c>
      <c r="O1180" s="7">
        <f t="shared" si="177"/>
        <v>0</v>
      </c>
      <c r="P1180" s="7" t="s">
        <v>8872</v>
      </c>
      <c r="R1180" s="7"/>
      <c r="S1180" s="47">
        <f t="shared" si="178"/>
        <v>0</v>
      </c>
      <c r="T1180" s="47">
        <f t="shared" si="179"/>
        <v>0</v>
      </c>
      <c r="U1180" s="47">
        <f t="shared" si="180"/>
        <v>189.48000000000002</v>
      </c>
      <c r="V1180" s="47">
        <f t="shared" si="181"/>
        <v>77.61</v>
      </c>
      <c r="W1180" s="11"/>
    </row>
    <row r="1181" spans="1:23" x14ac:dyDescent="0.45">
      <c r="A1181" t="s">
        <v>1186</v>
      </c>
      <c r="B1181">
        <v>96.96</v>
      </c>
      <c r="D1181" s="9" t="str">
        <f>VartojimasGamyba!J1177</f>
        <v>2023-10-19-23</v>
      </c>
      <c r="E1181" s="8">
        <f>VartojimasGamyba!G1177</f>
        <v>2.407</v>
      </c>
      <c r="F1181" s="11"/>
      <c r="G1181" s="7">
        <f t="shared" si="174"/>
        <v>4.9999999999999947</v>
      </c>
      <c r="H1181" s="7">
        <v>0</v>
      </c>
      <c r="I1181" s="7">
        <v>2.6744444444444446</v>
      </c>
      <c r="J1181" s="7">
        <v>0</v>
      </c>
      <c r="L1181" s="7">
        <f>VartojimasGamyba!H1177</f>
        <v>0</v>
      </c>
      <c r="M1181" s="15">
        <f t="shared" si="175"/>
        <v>0</v>
      </c>
      <c r="N1181" s="7">
        <f t="shared" si="176"/>
        <v>0</v>
      </c>
      <c r="O1181" s="7">
        <f t="shared" si="177"/>
        <v>0</v>
      </c>
      <c r="P1181" s="7">
        <f>SUM(O1158:O1181)</f>
        <v>1428.9262400000002</v>
      </c>
      <c r="Q1181" s="7">
        <f>SUMPRODUCT(B1158:B1181,E1158:E1181)+SUM(E1158:E1181)*$Z$21-SUMPRODUCT(B1158:B1181,L1158:L1181)+SUM(L1158:L1181)*ABS($Z$20)</f>
        <v>2026.96253</v>
      </c>
      <c r="R1181" s="7"/>
      <c r="S1181" s="47">
        <f t="shared" si="178"/>
        <v>0</v>
      </c>
      <c r="T1181" s="47">
        <f t="shared" si="179"/>
        <v>0</v>
      </c>
      <c r="U1181" s="47">
        <f t="shared" si="180"/>
        <v>197.25</v>
      </c>
      <c r="V1181" s="47">
        <f t="shared" si="181"/>
        <v>85.38</v>
      </c>
      <c r="W1181" s="11">
        <f>IF(P1181&lt;&gt;Q1181,1,0)</f>
        <v>1</v>
      </c>
    </row>
    <row r="1182" spans="1:23" x14ac:dyDescent="0.45">
      <c r="A1182" t="s">
        <v>1187</v>
      </c>
      <c r="B1182">
        <v>40.01</v>
      </c>
      <c r="D1182" s="1" t="str">
        <f>VartojimasGamyba!J1178</f>
        <v>2023-10-20-00</v>
      </c>
      <c r="E1182" s="7">
        <f>VartojimasGamyba!G1178</f>
        <v>1.548</v>
      </c>
      <c r="F1182" s="11"/>
      <c r="G1182" s="12">
        <f>G1181+H1182-I1182</f>
        <v>6.4922222222222228</v>
      </c>
      <c r="H1182" s="12">
        <v>1.4922222222222279</v>
      </c>
      <c r="I1182" s="12">
        <v>0</v>
      </c>
      <c r="J1182" s="12">
        <v>0</v>
      </c>
      <c r="K1182" s="12"/>
      <c r="L1182" s="12">
        <f>VartojimasGamyba!H1178</f>
        <v>0</v>
      </c>
      <c r="M1182" s="19">
        <f t="shared" si="175"/>
        <v>3.0402222222222282</v>
      </c>
      <c r="N1182" s="7">
        <f t="shared" si="176"/>
        <v>426.54317777777862</v>
      </c>
      <c r="O1182" s="7">
        <f t="shared" si="177"/>
        <v>426.54317777777862</v>
      </c>
      <c r="R1182" s="20" t="s">
        <v>8783</v>
      </c>
      <c r="S1182" s="47">
        <f t="shared" si="178"/>
        <v>3.0402222222222282</v>
      </c>
      <c r="T1182" s="47">
        <f t="shared" si="179"/>
        <v>0</v>
      </c>
      <c r="U1182" s="47">
        <f t="shared" si="180"/>
        <v>140.30000000000001</v>
      </c>
      <c r="V1182" s="47">
        <f t="shared" si="181"/>
        <v>28.43</v>
      </c>
      <c r="W1182" s="11"/>
    </row>
    <row r="1183" spans="1:23" x14ac:dyDescent="0.45">
      <c r="A1183" t="s">
        <v>1188</v>
      </c>
      <c r="B1183">
        <v>77.069999999999993</v>
      </c>
      <c r="D1183" s="1" t="str">
        <f>VartojimasGamyba!J1179</f>
        <v>2023-10-20-01</v>
      </c>
      <c r="E1183" s="7">
        <f>VartojimasGamyba!G1179</f>
        <v>2.218</v>
      </c>
      <c r="F1183" s="11"/>
      <c r="G1183" s="12">
        <f t="shared" ref="G1183:G1205" si="182">G1182+H1183-I1183</f>
        <v>4.0277777777777786</v>
      </c>
      <c r="H1183" s="12">
        <v>0</v>
      </c>
      <c r="I1183" s="12">
        <v>2.4644444444444447</v>
      </c>
      <c r="J1183" s="12">
        <v>0</v>
      </c>
      <c r="K1183" s="12"/>
      <c r="L1183" s="12">
        <f>VartojimasGamyba!H1179</f>
        <v>0</v>
      </c>
      <c r="M1183" s="19">
        <f t="shared" si="175"/>
        <v>-4.4408920985006262E-16</v>
      </c>
      <c r="N1183" s="7">
        <f t="shared" si="176"/>
        <v>-7.8763662259007112E-14</v>
      </c>
      <c r="O1183" s="7">
        <f t="shared" si="177"/>
        <v>-7.8763662259007112E-14</v>
      </c>
      <c r="R1183" s="7"/>
      <c r="S1183" s="47">
        <f t="shared" si="178"/>
        <v>-4.4408920985006262E-16</v>
      </c>
      <c r="T1183" s="47">
        <f t="shared" si="179"/>
        <v>0</v>
      </c>
      <c r="U1183" s="47">
        <f t="shared" si="180"/>
        <v>177.36</v>
      </c>
      <c r="V1183" s="47">
        <f t="shared" si="181"/>
        <v>65.489999999999995</v>
      </c>
      <c r="W1183" s="11"/>
    </row>
    <row r="1184" spans="1:23" x14ac:dyDescent="0.45">
      <c r="A1184" t="s">
        <v>1189</v>
      </c>
      <c r="B1184">
        <v>65.540000000000006</v>
      </c>
      <c r="D1184" s="1" t="str">
        <f>VartojimasGamyba!J1180</f>
        <v>2023-10-20-02</v>
      </c>
      <c r="E1184" s="7">
        <f>VartojimasGamyba!G1180</f>
        <v>1.5569999999999999</v>
      </c>
      <c r="F1184" s="11"/>
      <c r="G1184" s="12">
        <f t="shared" si="182"/>
        <v>2.2977777777777786</v>
      </c>
      <c r="H1184" s="12">
        <v>0</v>
      </c>
      <c r="I1184" s="12">
        <v>1.73</v>
      </c>
      <c r="J1184" s="12">
        <v>0</v>
      </c>
      <c r="K1184" s="12"/>
      <c r="L1184" s="12">
        <f>VartojimasGamyba!H1180</f>
        <v>0</v>
      </c>
      <c r="M1184" s="19">
        <f t="shared" si="175"/>
        <v>0</v>
      </c>
      <c r="N1184" s="7">
        <f t="shared" si="176"/>
        <v>0</v>
      </c>
      <c r="O1184" s="7">
        <f t="shared" si="177"/>
        <v>0</v>
      </c>
      <c r="R1184" s="7"/>
      <c r="S1184" s="47">
        <f t="shared" si="178"/>
        <v>0</v>
      </c>
      <c r="T1184" s="47">
        <f t="shared" si="179"/>
        <v>0</v>
      </c>
      <c r="U1184" s="47">
        <f t="shared" si="180"/>
        <v>165.83</v>
      </c>
      <c r="V1184" s="47">
        <f t="shared" si="181"/>
        <v>53.960000000000008</v>
      </c>
      <c r="W1184" s="11"/>
    </row>
    <row r="1185" spans="1:23" x14ac:dyDescent="0.45">
      <c r="A1185" t="s">
        <v>1190</v>
      </c>
      <c r="B1185">
        <v>55.85</v>
      </c>
      <c r="D1185" s="1" t="str">
        <f>VartojimasGamyba!J1181</f>
        <v>2023-10-20-03</v>
      </c>
      <c r="E1185" s="7">
        <f>VartojimasGamyba!G1181</f>
        <v>2.0680000000000001</v>
      </c>
      <c r="F1185" s="11"/>
      <c r="G1185" s="12">
        <f t="shared" si="182"/>
        <v>0</v>
      </c>
      <c r="H1185" s="12">
        <v>0</v>
      </c>
      <c r="I1185" s="12">
        <v>2.2977777777777781</v>
      </c>
      <c r="J1185" s="12">
        <v>0</v>
      </c>
      <c r="K1185" s="12"/>
      <c r="L1185" s="12">
        <f>VartojimasGamyba!H1181</f>
        <v>0</v>
      </c>
      <c r="M1185" s="19">
        <f t="shared" si="175"/>
        <v>-4.4408920985006262E-16</v>
      </c>
      <c r="N1185" s="7">
        <f t="shared" si="176"/>
        <v>-6.9340089225988783E-14</v>
      </c>
      <c r="O1185" s="7">
        <f t="shared" si="177"/>
        <v>-6.9340089225988783E-14</v>
      </c>
      <c r="R1185" s="7"/>
      <c r="S1185" s="47">
        <f t="shared" si="178"/>
        <v>-4.4408920985006262E-16</v>
      </c>
      <c r="T1185" s="47">
        <f t="shared" si="179"/>
        <v>0</v>
      </c>
      <c r="U1185" s="47">
        <f t="shared" si="180"/>
        <v>156.14000000000001</v>
      </c>
      <c r="V1185" s="47">
        <f t="shared" si="181"/>
        <v>44.27</v>
      </c>
      <c r="W1185" s="11"/>
    </row>
    <row r="1186" spans="1:23" x14ac:dyDescent="0.45">
      <c r="A1186" t="s">
        <v>1191</v>
      </c>
      <c r="B1186">
        <v>22.57</v>
      </c>
      <c r="D1186" s="1" t="str">
        <f>VartojimasGamyba!J1182</f>
        <v>2023-10-20-04</v>
      </c>
      <c r="E1186" s="7">
        <f>VartojimasGamyba!G1182</f>
        <v>0.70399999999999996</v>
      </c>
      <c r="F1186" s="11"/>
      <c r="G1186" s="12">
        <f t="shared" si="182"/>
        <v>9.857555555555555</v>
      </c>
      <c r="H1186" s="12">
        <v>9.857555555555555</v>
      </c>
      <c r="I1186" s="12">
        <v>0</v>
      </c>
      <c r="J1186" s="12">
        <v>0</v>
      </c>
      <c r="K1186" s="12"/>
      <c r="L1186" s="12">
        <f>VartojimasGamyba!H1182</f>
        <v>0</v>
      </c>
      <c r="M1186" s="19">
        <f t="shared" si="175"/>
        <v>10.561555555555556</v>
      </c>
      <c r="N1186" s="7">
        <f t="shared" si="176"/>
        <v>1297.5927155555557</v>
      </c>
      <c r="O1186" s="7">
        <f t="shared" si="177"/>
        <v>1297.5927155555557</v>
      </c>
      <c r="R1186" s="7"/>
      <c r="S1186" s="47">
        <f t="shared" si="178"/>
        <v>10.561555555555556</v>
      </c>
      <c r="T1186" s="47">
        <f t="shared" si="179"/>
        <v>0</v>
      </c>
      <c r="U1186" s="47">
        <f t="shared" si="180"/>
        <v>122.86000000000001</v>
      </c>
      <c r="V1186" s="47">
        <f t="shared" si="181"/>
        <v>10.99</v>
      </c>
      <c r="W1186" s="11"/>
    </row>
    <row r="1187" spans="1:23" x14ac:dyDescent="0.45">
      <c r="A1187" t="s">
        <v>1192</v>
      </c>
      <c r="B1187">
        <v>6.74</v>
      </c>
      <c r="D1187" s="1" t="str">
        <f>VartojimasGamyba!J1183</f>
        <v>2023-10-20-05</v>
      </c>
      <c r="E1187" s="7">
        <f>VartojimasGamyba!G1183</f>
        <v>1.246</v>
      </c>
      <c r="F1187" s="11"/>
      <c r="G1187" s="12">
        <f t="shared" si="182"/>
        <v>19.857555555555557</v>
      </c>
      <c r="H1187" s="12">
        <v>10</v>
      </c>
      <c r="I1187" s="12">
        <v>0</v>
      </c>
      <c r="J1187" s="12">
        <v>0</v>
      </c>
      <c r="K1187" s="12"/>
      <c r="L1187" s="12">
        <f>VartojimasGamyba!H1183</f>
        <v>7.0000000000000001E-3</v>
      </c>
      <c r="M1187" s="19">
        <f t="shared" si="175"/>
        <v>11.239000000000001</v>
      </c>
      <c r="N1187" s="7">
        <f t="shared" si="176"/>
        <v>1202.9101700000001</v>
      </c>
      <c r="O1187" s="7">
        <f t="shared" si="177"/>
        <v>1202.9101700000001</v>
      </c>
      <c r="R1187" s="7"/>
      <c r="S1187" s="47">
        <f t="shared" si="178"/>
        <v>11.239000000000001</v>
      </c>
      <c r="T1187" s="47">
        <f t="shared" si="179"/>
        <v>0</v>
      </c>
      <c r="U1187" s="47">
        <f t="shared" si="180"/>
        <v>107.03</v>
      </c>
      <c r="V1187" s="47">
        <f t="shared" si="181"/>
        <v>-4.84</v>
      </c>
      <c r="W1187" s="11"/>
    </row>
    <row r="1188" spans="1:23" x14ac:dyDescent="0.45">
      <c r="A1188" t="s">
        <v>1193</v>
      </c>
      <c r="B1188">
        <v>38.159999999999997</v>
      </c>
      <c r="D1188" s="1" t="str">
        <f>VartojimasGamyba!J1184</f>
        <v>2023-10-20-06</v>
      </c>
      <c r="E1188" s="7">
        <f>VartojimasGamyba!G1184</f>
        <v>3.4000000000000002E-2</v>
      </c>
      <c r="F1188" s="11"/>
      <c r="G1188" s="12">
        <f t="shared" si="182"/>
        <v>19.924555555555557</v>
      </c>
      <c r="H1188" s="12">
        <v>6.7000000000000004E-2</v>
      </c>
      <c r="I1188" s="12">
        <v>0</v>
      </c>
      <c r="J1188" s="12">
        <v>0</v>
      </c>
      <c r="K1188" s="12"/>
      <c r="L1188" s="12">
        <f>VartojimasGamyba!H1184</f>
        <v>0.10100000000000001</v>
      </c>
      <c r="M1188" s="19">
        <f t="shared" si="175"/>
        <v>0</v>
      </c>
      <c r="N1188" s="7">
        <f t="shared" si="176"/>
        <v>0</v>
      </c>
      <c r="O1188" s="7">
        <f t="shared" si="177"/>
        <v>0</v>
      </c>
      <c r="R1188" s="7"/>
      <c r="S1188" s="47">
        <f t="shared" si="178"/>
        <v>6.7000000000000004E-2</v>
      </c>
      <c r="T1188" s="47">
        <f t="shared" si="179"/>
        <v>6.7000000000000004E-2</v>
      </c>
      <c r="U1188" s="47">
        <f t="shared" si="180"/>
        <v>138.44999999999999</v>
      </c>
      <c r="V1188" s="47">
        <f t="shared" si="181"/>
        <v>26.58</v>
      </c>
      <c r="W1188" s="11"/>
    </row>
    <row r="1189" spans="1:23" x14ac:dyDescent="0.45">
      <c r="A1189" t="s">
        <v>1194</v>
      </c>
      <c r="B1189">
        <v>95.26</v>
      </c>
      <c r="D1189" s="1" t="str">
        <f>VartojimasGamyba!J1185</f>
        <v>2023-10-20-07</v>
      </c>
      <c r="E1189" s="7">
        <f>VartojimasGamyba!G1185</f>
        <v>0.44900000000000001</v>
      </c>
      <c r="F1189" s="11"/>
      <c r="G1189" s="12">
        <f t="shared" si="182"/>
        <v>19.609000000000002</v>
      </c>
      <c r="H1189" s="12">
        <v>0</v>
      </c>
      <c r="I1189" s="12">
        <v>0.31555555555555559</v>
      </c>
      <c r="J1189" s="12">
        <v>0</v>
      </c>
      <c r="K1189" s="12"/>
      <c r="L1189" s="12">
        <f>VartojimasGamyba!H1185</f>
        <v>0.16500000000000001</v>
      </c>
      <c r="M1189" s="19">
        <f t="shared" si="175"/>
        <v>0</v>
      </c>
      <c r="N1189" s="7">
        <f t="shared" si="176"/>
        <v>0</v>
      </c>
      <c r="O1189" s="7">
        <f t="shared" si="177"/>
        <v>0</v>
      </c>
      <c r="R1189" s="7"/>
      <c r="S1189" s="47">
        <f t="shared" si="178"/>
        <v>0</v>
      </c>
      <c r="T1189" s="47">
        <f t="shared" si="179"/>
        <v>0</v>
      </c>
      <c r="U1189" s="47">
        <f t="shared" si="180"/>
        <v>195.55</v>
      </c>
      <c r="V1189" s="47">
        <f t="shared" si="181"/>
        <v>83.68</v>
      </c>
      <c r="W1189" s="11"/>
    </row>
    <row r="1190" spans="1:23" x14ac:dyDescent="0.45">
      <c r="A1190" t="s">
        <v>1195</v>
      </c>
      <c r="B1190">
        <v>98.62</v>
      </c>
      <c r="D1190" s="1" t="str">
        <f>VartojimasGamyba!J1186</f>
        <v>2023-10-20-08</v>
      </c>
      <c r="E1190" s="7">
        <f>VartojimasGamyba!G1186</f>
        <v>5.0000000000000001E-3</v>
      </c>
      <c r="F1190" s="11"/>
      <c r="G1190" s="12">
        <f t="shared" si="182"/>
        <v>20.000000000000004</v>
      </c>
      <c r="H1190" s="12">
        <v>0.39100000000000013</v>
      </c>
      <c r="I1190" s="12">
        <v>0</v>
      </c>
      <c r="J1190" s="12">
        <v>0</v>
      </c>
      <c r="K1190" s="12"/>
      <c r="L1190" s="12">
        <f>VartojimasGamyba!H1186</f>
        <v>0.39600000000000002</v>
      </c>
      <c r="M1190" s="19">
        <f t="shared" si="175"/>
        <v>0</v>
      </c>
      <c r="N1190" s="7">
        <f t="shared" si="176"/>
        <v>0</v>
      </c>
      <c r="O1190" s="7">
        <f t="shared" si="177"/>
        <v>0</v>
      </c>
      <c r="R1190" s="7"/>
      <c r="S1190" s="47">
        <f t="shared" si="178"/>
        <v>0.39100000000000001</v>
      </c>
      <c r="T1190" s="47">
        <f t="shared" si="179"/>
        <v>0.39100000000000001</v>
      </c>
      <c r="U1190" s="47">
        <f t="shared" si="180"/>
        <v>198.91000000000003</v>
      </c>
      <c r="V1190" s="47">
        <f t="shared" si="181"/>
        <v>87.04</v>
      </c>
      <c r="W1190" s="11"/>
    </row>
    <row r="1191" spans="1:23" x14ac:dyDescent="0.45">
      <c r="A1191" t="s">
        <v>1196</v>
      </c>
      <c r="B1191">
        <v>106.77</v>
      </c>
      <c r="D1191" s="1" t="str">
        <f>VartojimasGamyba!J1187</f>
        <v>2023-10-20-09</v>
      </c>
      <c r="E1191" s="7">
        <f>VartojimasGamyba!G1187</f>
        <v>1.7290000000000001</v>
      </c>
      <c r="F1191" s="11"/>
      <c r="G1191" s="12">
        <f t="shared" si="182"/>
        <v>18.276666666666671</v>
      </c>
      <c r="H1191" s="12">
        <v>0</v>
      </c>
      <c r="I1191" s="12">
        <v>1.7233333333333336</v>
      </c>
      <c r="J1191" s="12">
        <v>0</v>
      </c>
      <c r="K1191" s="12"/>
      <c r="L1191" s="12">
        <f>VartojimasGamyba!H1187</f>
        <v>0.17799999999999999</v>
      </c>
      <c r="M1191" s="19">
        <f t="shared" si="175"/>
        <v>-2.7755575615628914E-16</v>
      </c>
      <c r="N1191" s="7">
        <f t="shared" si="176"/>
        <v>-5.7470694869721226E-14</v>
      </c>
      <c r="O1191" s="7">
        <f t="shared" si="177"/>
        <v>-5.7470694869721226E-14</v>
      </c>
      <c r="R1191" s="7"/>
      <c r="S1191" s="47">
        <f t="shared" si="178"/>
        <v>-2.7755575615628914E-16</v>
      </c>
      <c r="T1191" s="47">
        <f t="shared" si="179"/>
        <v>0</v>
      </c>
      <c r="U1191" s="47">
        <f t="shared" si="180"/>
        <v>207.06</v>
      </c>
      <c r="V1191" s="47">
        <f t="shared" si="181"/>
        <v>95.19</v>
      </c>
      <c r="W1191" s="11"/>
    </row>
    <row r="1192" spans="1:23" x14ac:dyDescent="0.45">
      <c r="A1192" t="s">
        <v>1197</v>
      </c>
      <c r="B1192">
        <v>124.76</v>
      </c>
      <c r="D1192" s="1" t="str">
        <f>VartojimasGamyba!J1188</f>
        <v>2023-10-20-10</v>
      </c>
      <c r="E1192" s="7">
        <f>VartojimasGamyba!G1188</f>
        <v>1.1930000000000001</v>
      </c>
      <c r="F1192" s="11"/>
      <c r="G1192" s="12">
        <f t="shared" si="182"/>
        <v>17.253333333333337</v>
      </c>
      <c r="H1192" s="12">
        <v>0</v>
      </c>
      <c r="I1192" s="12">
        <v>1.0233333333333334</v>
      </c>
      <c r="J1192" s="12">
        <v>0</v>
      </c>
      <c r="K1192" s="12"/>
      <c r="L1192" s="12">
        <f>VartojimasGamyba!H1188</f>
        <v>0.27200000000000002</v>
      </c>
      <c r="M1192" s="19">
        <f t="shared" si="175"/>
        <v>0</v>
      </c>
      <c r="N1192" s="7">
        <f t="shared" si="176"/>
        <v>0</v>
      </c>
      <c r="O1192" s="7">
        <f t="shared" si="177"/>
        <v>0</v>
      </c>
      <c r="R1192" s="7"/>
      <c r="S1192" s="47">
        <f t="shared" si="178"/>
        <v>0</v>
      </c>
      <c r="T1192" s="47">
        <f t="shared" si="179"/>
        <v>0</v>
      </c>
      <c r="U1192" s="47">
        <f t="shared" si="180"/>
        <v>225.05</v>
      </c>
      <c r="V1192" s="47">
        <f t="shared" si="181"/>
        <v>113.18</v>
      </c>
      <c r="W1192" s="11"/>
    </row>
    <row r="1193" spans="1:23" x14ac:dyDescent="0.45">
      <c r="A1193" t="s">
        <v>1198</v>
      </c>
      <c r="B1193">
        <v>99.68</v>
      </c>
      <c r="D1193" s="1" t="str">
        <f>VartojimasGamyba!J1189</f>
        <v>2023-10-20-11</v>
      </c>
      <c r="E1193" s="7">
        <f>VartojimasGamyba!G1189</f>
        <v>0.90600000000000003</v>
      </c>
      <c r="F1193" s="11"/>
      <c r="G1193" s="12">
        <f t="shared" si="182"/>
        <v>16.616666666666671</v>
      </c>
      <c r="H1193" s="12">
        <v>0</v>
      </c>
      <c r="I1193" s="12">
        <v>0.6366666666666666</v>
      </c>
      <c r="J1193" s="12">
        <v>0</v>
      </c>
      <c r="K1193" s="12"/>
      <c r="L1193" s="12">
        <f>VartojimasGamyba!H1189</f>
        <v>0.33300000000000002</v>
      </c>
      <c r="M1193" s="19">
        <f t="shared" si="175"/>
        <v>0</v>
      </c>
      <c r="N1193" s="7">
        <f t="shared" si="176"/>
        <v>0</v>
      </c>
      <c r="O1193" s="7">
        <f t="shared" si="177"/>
        <v>0</v>
      </c>
      <c r="R1193" s="7"/>
      <c r="S1193" s="47">
        <f t="shared" si="178"/>
        <v>0</v>
      </c>
      <c r="T1193" s="47">
        <f t="shared" si="179"/>
        <v>0</v>
      </c>
      <c r="U1193" s="47">
        <f t="shared" si="180"/>
        <v>199.97000000000003</v>
      </c>
      <c r="V1193" s="47">
        <f t="shared" si="181"/>
        <v>88.100000000000009</v>
      </c>
      <c r="W1193" s="11"/>
    </row>
    <row r="1194" spans="1:23" x14ac:dyDescent="0.45">
      <c r="A1194" t="s">
        <v>1199</v>
      </c>
      <c r="B1194">
        <v>33.1</v>
      </c>
      <c r="D1194" s="1" t="str">
        <f>VartojimasGamyba!J1190</f>
        <v>2023-10-20-12</v>
      </c>
      <c r="E1194" s="7">
        <f>VartojimasGamyba!G1190</f>
        <v>0.94199999999999995</v>
      </c>
      <c r="F1194" s="11"/>
      <c r="G1194" s="12">
        <f t="shared" si="182"/>
        <v>16.616666666666671</v>
      </c>
      <c r="H1194" s="12">
        <v>0</v>
      </c>
      <c r="I1194" s="12">
        <v>0</v>
      </c>
      <c r="J1194" s="12">
        <v>0</v>
      </c>
      <c r="K1194" s="12"/>
      <c r="L1194" s="12">
        <f>VartojimasGamyba!H1190</f>
        <v>0.15</v>
      </c>
      <c r="M1194" s="19">
        <f t="shared" si="175"/>
        <v>0.79199999999999993</v>
      </c>
      <c r="N1194" s="7">
        <f t="shared" si="176"/>
        <v>105.64488</v>
      </c>
      <c r="O1194" s="7">
        <f t="shared" si="177"/>
        <v>105.64488</v>
      </c>
      <c r="R1194" s="7"/>
      <c r="S1194" s="47">
        <f t="shared" si="178"/>
        <v>0.79199999999999993</v>
      </c>
      <c r="T1194" s="47">
        <f t="shared" si="179"/>
        <v>0</v>
      </c>
      <c r="U1194" s="47">
        <f t="shared" si="180"/>
        <v>133.39000000000001</v>
      </c>
      <c r="V1194" s="47">
        <f t="shared" si="181"/>
        <v>21.520000000000003</v>
      </c>
      <c r="W1194" s="11"/>
    </row>
    <row r="1195" spans="1:23" x14ac:dyDescent="0.45">
      <c r="A1195" t="s">
        <v>1200</v>
      </c>
      <c r="B1195">
        <v>30.01</v>
      </c>
      <c r="D1195" s="1" t="str">
        <f>VartojimasGamyba!J1191</f>
        <v>2023-10-20-13</v>
      </c>
      <c r="E1195" s="7">
        <f>VartojimasGamyba!G1191</f>
        <v>1.677</v>
      </c>
      <c r="F1195" s="11"/>
      <c r="G1195" s="12">
        <f t="shared" si="182"/>
        <v>16.616666666666671</v>
      </c>
      <c r="H1195" s="12">
        <v>0</v>
      </c>
      <c r="I1195" s="12">
        <v>0</v>
      </c>
      <c r="J1195" s="12">
        <v>0</v>
      </c>
      <c r="K1195" s="12"/>
      <c r="L1195" s="12">
        <f>VartojimasGamyba!H1191</f>
        <v>0.03</v>
      </c>
      <c r="M1195" s="19">
        <f t="shared" si="175"/>
        <v>1.647</v>
      </c>
      <c r="N1195" s="7">
        <f t="shared" si="176"/>
        <v>214.60410000000002</v>
      </c>
      <c r="O1195" s="7">
        <f t="shared" si="177"/>
        <v>214.60410000000002</v>
      </c>
      <c r="R1195" s="7"/>
      <c r="S1195" s="47">
        <f t="shared" si="178"/>
        <v>1.647</v>
      </c>
      <c r="T1195" s="47">
        <f t="shared" si="179"/>
        <v>0</v>
      </c>
      <c r="U1195" s="47">
        <f t="shared" si="180"/>
        <v>130.30000000000001</v>
      </c>
      <c r="V1195" s="47">
        <f t="shared" si="181"/>
        <v>18.43</v>
      </c>
      <c r="W1195" s="11"/>
    </row>
    <row r="1196" spans="1:23" x14ac:dyDescent="0.45">
      <c r="A1196" t="s">
        <v>1201</v>
      </c>
      <c r="B1196">
        <v>26.3</v>
      </c>
      <c r="D1196" s="1" t="str">
        <f>VartojimasGamyba!J1192</f>
        <v>2023-10-20-14</v>
      </c>
      <c r="E1196" s="7">
        <f>VartojimasGamyba!G1192</f>
        <v>0.49099999999999999</v>
      </c>
      <c r="F1196" s="11"/>
      <c r="G1196" s="12">
        <f t="shared" si="182"/>
        <v>16.616666666666671</v>
      </c>
      <c r="H1196" s="12">
        <v>0</v>
      </c>
      <c r="I1196" s="12">
        <v>0</v>
      </c>
      <c r="J1196" s="12">
        <v>0</v>
      </c>
      <c r="K1196" s="12"/>
      <c r="L1196" s="12">
        <f>VartojimasGamyba!H1192</f>
        <v>6.0000000000000001E-3</v>
      </c>
      <c r="M1196" s="19">
        <f t="shared" si="175"/>
        <v>0.48499999999999999</v>
      </c>
      <c r="N1196" s="7">
        <f t="shared" si="176"/>
        <v>61.396149999999999</v>
      </c>
      <c r="O1196" s="7">
        <f t="shared" si="177"/>
        <v>61.396149999999999</v>
      </c>
      <c r="R1196" s="7"/>
      <c r="S1196" s="47">
        <f t="shared" si="178"/>
        <v>0.48499999999999999</v>
      </c>
      <c r="T1196" s="47">
        <f t="shared" si="179"/>
        <v>0</v>
      </c>
      <c r="U1196" s="47">
        <f t="shared" si="180"/>
        <v>126.59</v>
      </c>
      <c r="V1196" s="47">
        <f t="shared" si="181"/>
        <v>14.72</v>
      </c>
      <c r="W1196" s="11"/>
    </row>
    <row r="1197" spans="1:23" x14ac:dyDescent="0.45">
      <c r="A1197" t="s">
        <v>1202</v>
      </c>
      <c r="B1197">
        <v>31</v>
      </c>
      <c r="D1197" s="1" t="str">
        <f>VartojimasGamyba!J1193</f>
        <v>2023-10-20-15</v>
      </c>
      <c r="E1197" s="7">
        <f>VartojimasGamyba!G1193</f>
        <v>0.71799999999999997</v>
      </c>
      <c r="F1197" s="11"/>
      <c r="G1197" s="12">
        <f t="shared" si="182"/>
        <v>16.616666666666671</v>
      </c>
      <c r="H1197" s="12">
        <v>0</v>
      </c>
      <c r="I1197" s="12">
        <v>0</v>
      </c>
      <c r="J1197" s="12">
        <v>0</v>
      </c>
      <c r="K1197" s="12"/>
      <c r="L1197" s="12">
        <f>VartojimasGamyba!H1193</f>
        <v>0</v>
      </c>
      <c r="M1197" s="19">
        <f t="shared" si="175"/>
        <v>0.71799999999999997</v>
      </c>
      <c r="N1197" s="7">
        <f t="shared" si="176"/>
        <v>94.266220000000004</v>
      </c>
      <c r="O1197" s="7">
        <f t="shared" si="177"/>
        <v>94.266220000000004</v>
      </c>
      <c r="R1197" s="7"/>
      <c r="S1197" s="47">
        <f t="shared" si="178"/>
        <v>0.71799999999999997</v>
      </c>
      <c r="T1197" s="47">
        <f t="shared" si="179"/>
        <v>0</v>
      </c>
      <c r="U1197" s="47">
        <f t="shared" si="180"/>
        <v>131.29000000000002</v>
      </c>
      <c r="V1197" s="47">
        <f t="shared" si="181"/>
        <v>19.420000000000002</v>
      </c>
      <c r="W1197" s="11"/>
    </row>
    <row r="1198" spans="1:23" x14ac:dyDescent="0.45">
      <c r="A1198" t="s">
        <v>1203</v>
      </c>
      <c r="B1198">
        <v>95.32</v>
      </c>
      <c r="D1198" s="1" t="str">
        <f>VartojimasGamyba!J1194</f>
        <v>2023-10-20-16</v>
      </c>
      <c r="E1198" s="7">
        <f>VartojimasGamyba!G1194</f>
        <v>1.2629999999999999</v>
      </c>
      <c r="F1198" s="11"/>
      <c r="G1198" s="12">
        <f t="shared" si="182"/>
        <v>15.213333333333338</v>
      </c>
      <c r="H1198" s="12">
        <v>0</v>
      </c>
      <c r="I1198" s="12">
        <v>1.4033333333333333</v>
      </c>
      <c r="J1198" s="12">
        <v>0</v>
      </c>
      <c r="K1198" s="12"/>
      <c r="L1198" s="12">
        <f>VartojimasGamyba!H1194</f>
        <v>0</v>
      </c>
      <c r="M1198" s="19">
        <f t="shared" si="175"/>
        <v>-2.2204460492503131E-16</v>
      </c>
      <c r="N1198" s="7">
        <f t="shared" si="176"/>
        <v>-4.3434145169385377E-14</v>
      </c>
      <c r="O1198" s="7">
        <f t="shared" si="177"/>
        <v>-4.3434145169385377E-14</v>
      </c>
      <c r="R1198" s="7"/>
      <c r="S1198" s="47">
        <f t="shared" si="178"/>
        <v>-2.2204460492503131E-16</v>
      </c>
      <c r="T1198" s="47">
        <f t="shared" si="179"/>
        <v>0</v>
      </c>
      <c r="U1198" s="47">
        <f t="shared" si="180"/>
        <v>195.61</v>
      </c>
      <c r="V1198" s="47">
        <f t="shared" si="181"/>
        <v>83.74</v>
      </c>
      <c r="W1198" s="11"/>
    </row>
    <row r="1199" spans="1:23" x14ac:dyDescent="0.45">
      <c r="A1199" t="s">
        <v>1204</v>
      </c>
      <c r="B1199">
        <v>95.32</v>
      </c>
      <c r="D1199" s="1" t="str">
        <f>VartojimasGamyba!J1195</f>
        <v>2023-10-20-17</v>
      </c>
      <c r="E1199" s="7">
        <f>VartojimasGamyba!G1195</f>
        <v>0.38100000000000001</v>
      </c>
      <c r="F1199" s="11"/>
      <c r="G1199" s="12">
        <f t="shared" si="182"/>
        <v>14.790000000000004</v>
      </c>
      <c r="H1199" s="12">
        <v>0</v>
      </c>
      <c r="I1199" s="12">
        <v>0.42333333333333334</v>
      </c>
      <c r="J1199" s="12">
        <v>0</v>
      </c>
      <c r="K1199" s="12"/>
      <c r="L1199" s="12">
        <f>VartojimasGamyba!H1195</f>
        <v>0</v>
      </c>
      <c r="M1199" s="19">
        <f t="shared" si="175"/>
        <v>0</v>
      </c>
      <c r="N1199" s="7">
        <f t="shared" si="176"/>
        <v>0</v>
      </c>
      <c r="O1199" s="7">
        <f t="shared" si="177"/>
        <v>0</v>
      </c>
      <c r="R1199" s="7"/>
      <c r="S1199" s="47">
        <f t="shared" si="178"/>
        <v>0</v>
      </c>
      <c r="T1199" s="47">
        <f t="shared" si="179"/>
        <v>0</v>
      </c>
      <c r="U1199" s="47">
        <f t="shared" si="180"/>
        <v>195.61</v>
      </c>
      <c r="V1199" s="47">
        <f t="shared" si="181"/>
        <v>83.74</v>
      </c>
      <c r="W1199" s="11"/>
    </row>
    <row r="1200" spans="1:23" x14ac:dyDescent="0.45">
      <c r="A1200" t="s">
        <v>1205</v>
      </c>
      <c r="B1200">
        <v>88.46</v>
      </c>
      <c r="D1200" s="1" t="str">
        <f>VartojimasGamyba!J1196</f>
        <v>2023-10-20-18</v>
      </c>
      <c r="E1200" s="7">
        <f>VartojimasGamyba!G1196</f>
        <v>0.92</v>
      </c>
      <c r="F1200" s="11"/>
      <c r="G1200" s="12">
        <f t="shared" si="182"/>
        <v>13.767777777777782</v>
      </c>
      <c r="H1200" s="12">
        <v>0</v>
      </c>
      <c r="I1200" s="12">
        <v>1.0222222222222224</v>
      </c>
      <c r="J1200" s="12">
        <v>0</v>
      </c>
      <c r="K1200" s="12"/>
      <c r="L1200" s="12">
        <f>VartojimasGamyba!H1196</f>
        <v>0</v>
      </c>
      <c r="M1200" s="19">
        <f t="shared" si="175"/>
        <v>-1.1102230246251565E-16</v>
      </c>
      <c r="N1200" s="7">
        <f t="shared" si="176"/>
        <v>-2.095545958979983E-14</v>
      </c>
      <c r="O1200" s="7">
        <f t="shared" si="177"/>
        <v>-2.095545958979983E-14</v>
      </c>
      <c r="R1200" s="7"/>
      <c r="S1200" s="47">
        <f t="shared" si="178"/>
        <v>-1.1102230246251565E-16</v>
      </c>
      <c r="T1200" s="47">
        <f t="shared" si="179"/>
        <v>0</v>
      </c>
      <c r="U1200" s="47">
        <f t="shared" si="180"/>
        <v>188.75</v>
      </c>
      <c r="V1200" s="47">
        <f t="shared" si="181"/>
        <v>76.88</v>
      </c>
      <c r="W1200" s="11"/>
    </row>
    <row r="1201" spans="1:23" x14ac:dyDescent="0.45">
      <c r="A1201" t="s">
        <v>1206</v>
      </c>
      <c r="B1201">
        <v>88.45</v>
      </c>
      <c r="D1201" s="1" t="str">
        <f>VartojimasGamyba!J1197</f>
        <v>2023-10-20-19</v>
      </c>
      <c r="E1201" s="7">
        <f>VartojimasGamyba!G1197</f>
        <v>1.262</v>
      </c>
      <c r="F1201" s="11"/>
      <c r="G1201" s="12">
        <f t="shared" si="182"/>
        <v>12.365555555555559</v>
      </c>
      <c r="H1201" s="12">
        <v>0</v>
      </c>
      <c r="I1201" s="12">
        <v>1.4022222222222223</v>
      </c>
      <c r="J1201" s="12">
        <v>0</v>
      </c>
      <c r="K1201" s="12"/>
      <c r="L1201" s="12">
        <f>VartojimasGamyba!H1197</f>
        <v>0</v>
      </c>
      <c r="M1201" s="19">
        <f t="shared" si="175"/>
        <v>0</v>
      </c>
      <c r="N1201" s="7">
        <f t="shared" si="176"/>
        <v>0</v>
      </c>
      <c r="O1201" s="7">
        <f t="shared" si="177"/>
        <v>0</v>
      </c>
      <c r="R1201" s="7"/>
      <c r="S1201" s="47">
        <f t="shared" si="178"/>
        <v>0</v>
      </c>
      <c r="T1201" s="47">
        <f t="shared" si="179"/>
        <v>0</v>
      </c>
      <c r="U1201" s="47">
        <f t="shared" si="180"/>
        <v>188.74</v>
      </c>
      <c r="V1201" s="47">
        <f t="shared" si="181"/>
        <v>76.87</v>
      </c>
      <c r="W1201" s="11"/>
    </row>
    <row r="1202" spans="1:23" x14ac:dyDescent="0.45">
      <c r="A1202" t="s">
        <v>1207</v>
      </c>
      <c r="B1202">
        <v>85.5</v>
      </c>
      <c r="D1202" s="1" t="str">
        <f>VartojimasGamyba!J1198</f>
        <v>2023-10-20-20</v>
      </c>
      <c r="E1202" s="7">
        <f>VartojimasGamyba!G1198</f>
        <v>2.0190000000000001</v>
      </c>
      <c r="F1202" s="11"/>
      <c r="G1202" s="12">
        <f t="shared" si="182"/>
        <v>10.122222222222225</v>
      </c>
      <c r="H1202" s="12">
        <v>0</v>
      </c>
      <c r="I1202" s="12">
        <v>2.2433333333333336</v>
      </c>
      <c r="J1202" s="12">
        <v>0</v>
      </c>
      <c r="K1202" s="12"/>
      <c r="L1202" s="12">
        <f>VartojimasGamyba!H1198</f>
        <v>0</v>
      </c>
      <c r="M1202" s="19">
        <f t="shared" si="175"/>
        <v>0</v>
      </c>
      <c r="N1202" s="7">
        <f t="shared" si="176"/>
        <v>0</v>
      </c>
      <c r="O1202" s="7">
        <f t="shared" si="177"/>
        <v>0</v>
      </c>
      <c r="P1202" s="7" t="s">
        <v>8873</v>
      </c>
      <c r="R1202" s="7"/>
      <c r="S1202" s="47">
        <f t="shared" si="178"/>
        <v>0</v>
      </c>
      <c r="T1202" s="47">
        <f t="shared" si="179"/>
        <v>0</v>
      </c>
      <c r="U1202" s="47">
        <f t="shared" si="180"/>
        <v>185.79000000000002</v>
      </c>
      <c r="V1202" s="47">
        <f t="shared" si="181"/>
        <v>73.92</v>
      </c>
      <c r="W1202" s="11"/>
    </row>
    <row r="1203" spans="1:23" x14ac:dyDescent="0.45">
      <c r="A1203" t="s">
        <v>1208</v>
      </c>
      <c r="B1203">
        <v>81.7</v>
      </c>
      <c r="D1203" s="1" t="str">
        <f>VartojimasGamyba!J1199</f>
        <v>2023-10-20-21</v>
      </c>
      <c r="E1203" s="7">
        <f>VartojimasGamyba!G1199</f>
        <v>1.6870000000000001</v>
      </c>
      <c r="F1203" s="11"/>
      <c r="G1203" s="12">
        <f t="shared" si="182"/>
        <v>8.247777777777781</v>
      </c>
      <c r="H1203" s="12">
        <v>0</v>
      </c>
      <c r="I1203" s="12">
        <v>1.8744444444444446</v>
      </c>
      <c r="J1203" s="12">
        <v>0</v>
      </c>
      <c r="K1203" s="12"/>
      <c r="L1203" s="12">
        <f>VartojimasGamyba!H1199</f>
        <v>0</v>
      </c>
      <c r="M1203" s="19">
        <f t="shared" si="175"/>
        <v>0</v>
      </c>
      <c r="N1203" s="7">
        <f t="shared" si="176"/>
        <v>0</v>
      </c>
      <c r="O1203" s="7">
        <f t="shared" si="177"/>
        <v>0</v>
      </c>
      <c r="P1203" s="7">
        <f>SUM(N1182:N1205)</f>
        <v>3494.4330133333342</v>
      </c>
      <c r="R1203" s="7"/>
      <c r="S1203" s="47">
        <f t="shared" si="178"/>
        <v>0</v>
      </c>
      <c r="T1203" s="47">
        <f t="shared" si="179"/>
        <v>0</v>
      </c>
      <c r="U1203" s="47">
        <f t="shared" si="180"/>
        <v>181.99</v>
      </c>
      <c r="V1203" s="47">
        <f t="shared" si="181"/>
        <v>70.12</v>
      </c>
      <c r="W1203" s="11"/>
    </row>
    <row r="1204" spans="1:23" x14ac:dyDescent="0.45">
      <c r="A1204" t="s">
        <v>1209</v>
      </c>
      <c r="B1204">
        <v>73.349999999999994</v>
      </c>
      <c r="D1204" s="1" t="str">
        <f>VartojimasGamyba!J1200</f>
        <v>2023-10-20-22</v>
      </c>
      <c r="E1204" s="7">
        <f>VartojimasGamyba!G1200</f>
        <v>1.8959999999999999</v>
      </c>
      <c r="F1204" s="11"/>
      <c r="G1204" s="12">
        <f t="shared" si="182"/>
        <v>6.1411111111111145</v>
      </c>
      <c r="H1204" s="12">
        <v>0</v>
      </c>
      <c r="I1204" s="12">
        <v>2.1066666666666665</v>
      </c>
      <c r="J1204" s="12">
        <v>0</v>
      </c>
      <c r="K1204" s="12"/>
      <c r="L1204" s="12">
        <f>VartojimasGamyba!H1200</f>
        <v>0</v>
      </c>
      <c r="M1204" s="19">
        <f t="shared" si="175"/>
        <v>0</v>
      </c>
      <c r="N1204" s="7">
        <f t="shared" si="176"/>
        <v>0</v>
      </c>
      <c r="O1204" s="7">
        <f t="shared" si="177"/>
        <v>0</v>
      </c>
      <c r="P1204" s="7" t="s">
        <v>8872</v>
      </c>
      <c r="R1204" s="7"/>
      <c r="S1204" s="47">
        <f t="shared" si="178"/>
        <v>0</v>
      </c>
      <c r="T1204" s="47">
        <f t="shared" si="179"/>
        <v>0</v>
      </c>
      <c r="U1204" s="47">
        <f t="shared" si="180"/>
        <v>173.64</v>
      </c>
      <c r="V1204" s="47">
        <f t="shared" si="181"/>
        <v>61.769999999999996</v>
      </c>
      <c r="W1204" s="11"/>
    </row>
    <row r="1205" spans="1:23" x14ac:dyDescent="0.45">
      <c r="A1205" t="s">
        <v>1210</v>
      </c>
      <c r="B1205">
        <v>40.01</v>
      </c>
      <c r="D1205" s="1" t="str">
        <f>VartojimasGamyba!J1201</f>
        <v>2023-10-20-23</v>
      </c>
      <c r="E1205" s="7">
        <f>VartojimasGamyba!G1201</f>
        <v>1.679</v>
      </c>
      <c r="F1205" s="11"/>
      <c r="G1205" s="12">
        <f t="shared" si="182"/>
        <v>5.0000000000000044</v>
      </c>
      <c r="H1205" s="12">
        <v>0</v>
      </c>
      <c r="I1205" s="12">
        <v>1.1411111111111101</v>
      </c>
      <c r="J1205" s="12">
        <v>0</v>
      </c>
      <c r="K1205" s="12"/>
      <c r="L1205" s="12">
        <f>VartojimasGamyba!H1201</f>
        <v>0</v>
      </c>
      <c r="M1205" s="19">
        <f t="shared" si="175"/>
        <v>0.65200000000000102</v>
      </c>
      <c r="N1205" s="7">
        <f t="shared" si="176"/>
        <v>91.475600000000156</v>
      </c>
      <c r="O1205" s="7">
        <f t="shared" si="177"/>
        <v>91.475600000000156</v>
      </c>
      <c r="P1205" s="7">
        <f>SUM(O1182:O1205)</f>
        <v>3494.4330133333342</v>
      </c>
      <c r="Q1205" s="7">
        <f>SUMPRODUCT(B1182:B1205,E1182:E1205)+SUM(E1182:E1205)*$Z$21-SUMPRODUCT(B1182:B1205,L1182:L1205)+SUM(L1182:L1205)*ABS($Z$20)</f>
        <v>4661.7468899999994</v>
      </c>
      <c r="R1205" s="7"/>
      <c r="S1205" s="47">
        <f t="shared" si="178"/>
        <v>0.65200000000000102</v>
      </c>
      <c r="T1205" s="47">
        <f t="shared" si="179"/>
        <v>0</v>
      </c>
      <c r="U1205" s="47">
        <f t="shared" si="180"/>
        <v>140.30000000000001</v>
      </c>
      <c r="V1205" s="47">
        <f t="shared" si="181"/>
        <v>28.43</v>
      </c>
      <c r="W1205" s="11">
        <f>IF(P1205&lt;&gt;Q1205,1,0)</f>
        <v>1</v>
      </c>
    </row>
    <row r="1206" spans="1:23" x14ac:dyDescent="0.45">
      <c r="A1206" t="s">
        <v>1211</v>
      </c>
      <c r="B1206">
        <v>10.039999999999999</v>
      </c>
      <c r="D1206" s="9" t="str">
        <f>VartojimasGamyba!J1202</f>
        <v>2023-10-21-00</v>
      </c>
      <c r="E1206" s="8">
        <f>VartojimasGamyba!G1202</f>
        <v>1.764</v>
      </c>
      <c r="F1206" s="11"/>
      <c r="G1206" s="7">
        <f>G1205+H1206-I1206</f>
        <v>5.0000000000000044</v>
      </c>
      <c r="H1206" s="7">
        <v>0</v>
      </c>
      <c r="I1206" s="7">
        <v>0</v>
      </c>
      <c r="J1206" s="7">
        <v>0</v>
      </c>
      <c r="L1206" s="7">
        <f>VartojimasGamyba!H1202</f>
        <v>0</v>
      </c>
      <c r="M1206" s="15">
        <f t="shared" si="175"/>
        <v>1.764</v>
      </c>
      <c r="N1206" s="7">
        <f t="shared" si="176"/>
        <v>194.62212000000002</v>
      </c>
      <c r="O1206" s="7">
        <f t="shared" si="177"/>
        <v>194.62212000000002</v>
      </c>
      <c r="R1206" s="20" t="s">
        <v>8783</v>
      </c>
      <c r="S1206" s="47">
        <f t="shared" si="178"/>
        <v>1.764</v>
      </c>
      <c r="T1206" s="47">
        <f t="shared" si="179"/>
        <v>0</v>
      </c>
      <c r="U1206" s="47">
        <f t="shared" si="180"/>
        <v>110.33000000000001</v>
      </c>
      <c r="V1206" s="47">
        <f t="shared" si="181"/>
        <v>-1.5400000000000009</v>
      </c>
      <c r="W1206" s="11"/>
    </row>
    <row r="1207" spans="1:23" x14ac:dyDescent="0.45">
      <c r="A1207" t="s">
        <v>1212</v>
      </c>
      <c r="B1207">
        <v>7.26</v>
      </c>
      <c r="D1207" s="9" t="str">
        <f>VartojimasGamyba!J1203</f>
        <v>2023-10-21-01</v>
      </c>
      <c r="E1207" s="8">
        <f>VartojimasGamyba!G1203</f>
        <v>1.5580000000000001</v>
      </c>
      <c r="F1207" s="11"/>
      <c r="G1207" s="7">
        <f t="shared" ref="G1207:G1229" si="183">G1206+H1207-I1207</f>
        <v>15.000000000000004</v>
      </c>
      <c r="H1207" s="7">
        <v>10</v>
      </c>
      <c r="I1207" s="7">
        <v>0</v>
      </c>
      <c r="J1207" s="7">
        <v>0</v>
      </c>
      <c r="L1207" s="7">
        <f>VartojimasGamyba!H1203</f>
        <v>0</v>
      </c>
      <c r="M1207" s="15">
        <f t="shared" si="175"/>
        <v>11.558</v>
      </c>
      <c r="N1207" s="7">
        <f t="shared" si="176"/>
        <v>1243.0629000000001</v>
      </c>
      <c r="O1207" s="7">
        <f t="shared" si="177"/>
        <v>1243.0629000000001</v>
      </c>
      <c r="R1207" s="7"/>
      <c r="S1207" s="47">
        <f t="shared" si="178"/>
        <v>11.558</v>
      </c>
      <c r="T1207" s="47">
        <f t="shared" si="179"/>
        <v>0</v>
      </c>
      <c r="U1207" s="47">
        <f t="shared" si="180"/>
        <v>107.55000000000001</v>
      </c>
      <c r="V1207" s="47">
        <f t="shared" si="181"/>
        <v>-4.32</v>
      </c>
      <c r="W1207" s="11"/>
    </row>
    <row r="1208" spans="1:23" x14ac:dyDescent="0.45">
      <c r="A1208" t="s">
        <v>1213</v>
      </c>
      <c r="B1208">
        <v>37.270000000000003</v>
      </c>
      <c r="D1208" s="9" t="str">
        <f>VartojimasGamyba!J1204</f>
        <v>2023-10-21-02</v>
      </c>
      <c r="E1208" s="8">
        <f>VartojimasGamyba!G1204</f>
        <v>0.47599999999999998</v>
      </c>
      <c r="F1208" s="11"/>
      <c r="G1208" s="7">
        <f t="shared" si="183"/>
        <v>14.471111111111115</v>
      </c>
      <c r="H1208" s="7">
        <v>0</v>
      </c>
      <c r="I1208" s="7">
        <v>0.52888888888888885</v>
      </c>
      <c r="J1208" s="7">
        <v>0</v>
      </c>
      <c r="L1208" s="7">
        <f>VartojimasGamyba!H1204</f>
        <v>0</v>
      </c>
      <c r="M1208" s="15">
        <f t="shared" si="175"/>
        <v>0</v>
      </c>
      <c r="N1208" s="7">
        <f t="shared" si="176"/>
        <v>0</v>
      </c>
      <c r="O1208" s="7">
        <f t="shared" si="177"/>
        <v>0</v>
      </c>
      <c r="R1208" s="7"/>
      <c r="S1208" s="47">
        <f t="shared" si="178"/>
        <v>0</v>
      </c>
      <c r="T1208" s="47">
        <f t="shared" si="179"/>
        <v>0</v>
      </c>
      <c r="U1208" s="47">
        <f t="shared" si="180"/>
        <v>137.56</v>
      </c>
      <c r="V1208" s="47">
        <f t="shared" si="181"/>
        <v>25.690000000000005</v>
      </c>
      <c r="W1208" s="11"/>
    </row>
    <row r="1209" spans="1:23" x14ac:dyDescent="0.45">
      <c r="A1209" t="s">
        <v>1214</v>
      </c>
      <c r="B1209">
        <v>39.74</v>
      </c>
      <c r="D1209" s="9" t="str">
        <f>VartojimasGamyba!J1205</f>
        <v>2023-10-21-03</v>
      </c>
      <c r="E1209" s="8">
        <f>VartojimasGamyba!G1205</f>
        <v>0.38500000000000001</v>
      </c>
      <c r="F1209" s="11"/>
      <c r="G1209" s="7">
        <f t="shared" si="183"/>
        <v>14.043333333333338</v>
      </c>
      <c r="H1209" s="7">
        <v>0</v>
      </c>
      <c r="I1209" s="7">
        <v>0.42777777777777781</v>
      </c>
      <c r="J1209" s="7">
        <v>0</v>
      </c>
      <c r="L1209" s="7">
        <f>VartojimasGamyba!H1205</f>
        <v>0</v>
      </c>
      <c r="M1209" s="15">
        <f t="shared" si="175"/>
        <v>-5.5511151231257827E-17</v>
      </c>
      <c r="N1209" s="7">
        <f t="shared" si="176"/>
        <v>-7.7732265069130336E-15</v>
      </c>
      <c r="O1209" s="7">
        <f t="shared" si="177"/>
        <v>-7.7732265069130336E-15</v>
      </c>
      <c r="R1209" s="7"/>
      <c r="S1209" s="47">
        <f t="shared" si="178"/>
        <v>-5.5511151231257827E-17</v>
      </c>
      <c r="T1209" s="47">
        <f t="shared" si="179"/>
        <v>0</v>
      </c>
      <c r="U1209" s="47">
        <f t="shared" si="180"/>
        <v>140.03</v>
      </c>
      <c r="V1209" s="47">
        <f t="shared" si="181"/>
        <v>28.160000000000004</v>
      </c>
      <c r="W1209" s="11"/>
    </row>
    <row r="1210" spans="1:23" x14ac:dyDescent="0.45">
      <c r="A1210" t="s">
        <v>1215</v>
      </c>
      <c r="B1210">
        <v>33.67</v>
      </c>
      <c r="D1210" s="9" t="str">
        <f>VartojimasGamyba!J1206</f>
        <v>2023-10-21-04</v>
      </c>
      <c r="E1210" s="8">
        <f>VartojimasGamyba!G1206</f>
        <v>0.95299999999999996</v>
      </c>
      <c r="F1210" s="11"/>
      <c r="G1210" s="7">
        <f t="shared" si="183"/>
        <v>12.984444444444449</v>
      </c>
      <c r="H1210" s="7">
        <v>0</v>
      </c>
      <c r="I1210" s="7">
        <v>1.058888888888889</v>
      </c>
      <c r="J1210" s="7">
        <v>0</v>
      </c>
      <c r="L1210" s="7">
        <f>VartojimasGamyba!H1206</f>
        <v>0</v>
      </c>
      <c r="M1210" s="15">
        <f t="shared" si="175"/>
        <v>-1.1102230246251565E-16</v>
      </c>
      <c r="N1210" s="7">
        <f t="shared" si="176"/>
        <v>-1.4872547637878598E-14</v>
      </c>
      <c r="O1210" s="7">
        <f t="shared" si="177"/>
        <v>-1.4872547637878598E-14</v>
      </c>
      <c r="R1210" s="7"/>
      <c r="S1210" s="47">
        <f t="shared" si="178"/>
        <v>-1.1102230246251565E-16</v>
      </c>
      <c r="T1210" s="47">
        <f t="shared" si="179"/>
        <v>0</v>
      </c>
      <c r="U1210" s="47">
        <f t="shared" si="180"/>
        <v>133.96</v>
      </c>
      <c r="V1210" s="47">
        <f t="shared" si="181"/>
        <v>22.090000000000003</v>
      </c>
      <c r="W1210" s="11"/>
    </row>
    <row r="1211" spans="1:23" x14ac:dyDescent="0.45">
      <c r="A1211" t="s">
        <v>1216</v>
      </c>
      <c r="B1211">
        <v>36.43</v>
      </c>
      <c r="D1211" s="9" t="str">
        <f>VartojimasGamyba!J1207</f>
        <v>2023-10-21-05</v>
      </c>
      <c r="E1211" s="8">
        <f>VartojimasGamyba!G1207</f>
        <v>0.45</v>
      </c>
      <c r="F1211" s="11"/>
      <c r="G1211" s="7">
        <f t="shared" si="183"/>
        <v>12.484444444444449</v>
      </c>
      <c r="H1211" s="7">
        <v>0</v>
      </c>
      <c r="I1211" s="7">
        <v>0.5</v>
      </c>
      <c r="J1211" s="7">
        <v>0</v>
      </c>
      <c r="L1211" s="7">
        <f>VartojimasGamyba!H1207</f>
        <v>0</v>
      </c>
      <c r="M1211" s="15">
        <f t="shared" si="175"/>
        <v>0</v>
      </c>
      <c r="N1211" s="7">
        <f t="shared" si="176"/>
        <v>0</v>
      </c>
      <c r="O1211" s="7">
        <f t="shared" si="177"/>
        <v>0</v>
      </c>
      <c r="R1211" s="7"/>
      <c r="S1211" s="47">
        <f t="shared" si="178"/>
        <v>0</v>
      </c>
      <c r="T1211" s="47">
        <f t="shared" si="179"/>
        <v>0</v>
      </c>
      <c r="U1211" s="47">
        <f t="shared" si="180"/>
        <v>136.72</v>
      </c>
      <c r="V1211" s="47">
        <f t="shared" si="181"/>
        <v>24.85</v>
      </c>
      <c r="W1211" s="11"/>
    </row>
    <row r="1212" spans="1:23" x14ac:dyDescent="0.45">
      <c r="A1212" t="s">
        <v>1217</v>
      </c>
      <c r="B1212">
        <v>34.6</v>
      </c>
      <c r="D1212" s="9" t="str">
        <f>VartojimasGamyba!J1208</f>
        <v>2023-10-21-06</v>
      </c>
      <c r="E1212" s="8">
        <f>VartojimasGamyba!G1208</f>
        <v>0.27600000000000002</v>
      </c>
      <c r="F1212" s="11"/>
      <c r="G1212" s="7">
        <f t="shared" si="183"/>
        <v>12.178888888888894</v>
      </c>
      <c r="H1212" s="7">
        <v>0</v>
      </c>
      <c r="I1212" s="7">
        <v>0.30555555555555552</v>
      </c>
      <c r="J1212" s="7">
        <v>0</v>
      </c>
      <c r="L1212" s="7">
        <f>VartojimasGamyba!H1208</f>
        <v>1E-3</v>
      </c>
      <c r="M1212" s="15">
        <f t="shared" si="175"/>
        <v>5.6378512969246231E-17</v>
      </c>
      <c r="N1212" s="7">
        <f t="shared" si="176"/>
        <v>7.6048976144216244E-15</v>
      </c>
      <c r="O1212" s="7">
        <f t="shared" si="177"/>
        <v>7.6048976144216244E-15</v>
      </c>
      <c r="R1212" s="7"/>
      <c r="S1212" s="47">
        <f t="shared" si="178"/>
        <v>5.6378512969246231E-17</v>
      </c>
      <c r="T1212" s="47">
        <f t="shared" si="179"/>
        <v>0</v>
      </c>
      <c r="U1212" s="47">
        <f t="shared" si="180"/>
        <v>134.89000000000001</v>
      </c>
      <c r="V1212" s="47">
        <f t="shared" si="181"/>
        <v>23.020000000000003</v>
      </c>
      <c r="W1212" s="11"/>
    </row>
    <row r="1213" spans="1:23" x14ac:dyDescent="0.45">
      <c r="A1213" t="s">
        <v>1218</v>
      </c>
      <c r="B1213">
        <v>43.35</v>
      </c>
      <c r="D1213" s="9" t="str">
        <f>VartojimasGamyba!J1209</f>
        <v>2023-10-21-07</v>
      </c>
      <c r="E1213" s="8">
        <f>VartojimasGamyba!G1209</f>
        <v>0.43</v>
      </c>
      <c r="F1213" s="11"/>
      <c r="G1213" s="7">
        <f t="shared" si="183"/>
        <v>11.717777777777783</v>
      </c>
      <c r="H1213" s="7">
        <v>0</v>
      </c>
      <c r="I1213" s="7">
        <v>0.46111111111111103</v>
      </c>
      <c r="J1213" s="7">
        <v>0</v>
      </c>
      <c r="L1213" s="7">
        <f>VartojimasGamyba!H1209</f>
        <v>1.4999999999999999E-2</v>
      </c>
      <c r="M1213" s="15">
        <f t="shared" si="175"/>
        <v>6.9388939039072284E-17</v>
      </c>
      <c r="N1213" s="7">
        <f t="shared" si="176"/>
        <v>9.9670272035723435E-15</v>
      </c>
      <c r="O1213" s="7">
        <f t="shared" si="177"/>
        <v>9.9670272035723435E-15</v>
      </c>
      <c r="R1213" s="7"/>
      <c r="S1213" s="47">
        <f t="shared" si="178"/>
        <v>6.9388939039072284E-17</v>
      </c>
      <c r="T1213" s="47">
        <f t="shared" si="179"/>
        <v>0</v>
      </c>
      <c r="U1213" s="47">
        <f t="shared" si="180"/>
        <v>143.64000000000001</v>
      </c>
      <c r="V1213" s="47">
        <f t="shared" si="181"/>
        <v>31.770000000000003</v>
      </c>
      <c r="W1213" s="11"/>
    </row>
    <row r="1214" spans="1:23" x14ac:dyDescent="0.45">
      <c r="A1214" t="s">
        <v>1219</v>
      </c>
      <c r="B1214">
        <v>66.819999999999993</v>
      </c>
      <c r="D1214" s="9" t="str">
        <f>VartojimasGamyba!J1210</f>
        <v>2023-10-21-08</v>
      </c>
      <c r="E1214" s="8">
        <f>VartojimasGamyba!G1210</f>
        <v>0.252</v>
      </c>
      <c r="F1214" s="11"/>
      <c r="G1214" s="7">
        <f t="shared" si="183"/>
        <v>11.50444444444445</v>
      </c>
      <c r="H1214" s="7">
        <v>0</v>
      </c>
      <c r="I1214" s="7">
        <v>0.21333333333333335</v>
      </c>
      <c r="J1214" s="7">
        <v>0</v>
      </c>
      <c r="L1214" s="7">
        <f>VartojimasGamyba!H1210</f>
        <v>0.06</v>
      </c>
      <c r="M1214" s="15">
        <f t="shared" si="175"/>
        <v>0</v>
      </c>
      <c r="N1214" s="7">
        <f t="shared" si="176"/>
        <v>0</v>
      </c>
      <c r="O1214" s="7">
        <f t="shared" si="177"/>
        <v>0</v>
      </c>
      <c r="R1214" s="7"/>
      <c r="S1214" s="47">
        <f t="shared" si="178"/>
        <v>0</v>
      </c>
      <c r="T1214" s="47">
        <f t="shared" si="179"/>
        <v>0</v>
      </c>
      <c r="U1214" s="47">
        <f t="shared" si="180"/>
        <v>167.11</v>
      </c>
      <c r="V1214" s="47">
        <f t="shared" si="181"/>
        <v>55.239999999999995</v>
      </c>
      <c r="W1214" s="11"/>
    </row>
    <row r="1215" spans="1:23" x14ac:dyDescent="0.45">
      <c r="A1215" t="s">
        <v>1220</v>
      </c>
      <c r="B1215">
        <v>74.569999999999993</v>
      </c>
      <c r="D1215" s="9" t="str">
        <f>VartojimasGamyba!J1211</f>
        <v>2023-10-21-09</v>
      </c>
      <c r="E1215" s="8">
        <f>VartojimasGamyba!G1211</f>
        <v>2.145</v>
      </c>
      <c r="F1215" s="11"/>
      <c r="G1215" s="7">
        <f t="shared" si="183"/>
        <v>9.1244444444444497</v>
      </c>
      <c r="H1215" s="7">
        <v>0</v>
      </c>
      <c r="I1215" s="7">
        <v>2.38</v>
      </c>
      <c r="J1215" s="7">
        <v>0</v>
      </c>
      <c r="L1215" s="7">
        <f>VartojimasGamyba!H1211</f>
        <v>3.0000000000000001E-3</v>
      </c>
      <c r="M1215" s="15">
        <f t="shared" si="175"/>
        <v>1.1362438767648086E-16</v>
      </c>
      <c r="N1215" s="7">
        <f t="shared" si="176"/>
        <v>1.9868360429109447E-14</v>
      </c>
      <c r="O1215" s="7">
        <f t="shared" si="177"/>
        <v>1.9868360429109447E-14</v>
      </c>
      <c r="R1215" s="7"/>
      <c r="S1215" s="47">
        <f t="shared" si="178"/>
        <v>1.1362438767648086E-16</v>
      </c>
      <c r="T1215" s="47">
        <f t="shared" si="179"/>
        <v>0</v>
      </c>
      <c r="U1215" s="47">
        <f t="shared" si="180"/>
        <v>174.86</v>
      </c>
      <c r="V1215" s="47">
        <f t="shared" si="181"/>
        <v>62.989999999999995</v>
      </c>
      <c r="W1215" s="11"/>
    </row>
    <row r="1216" spans="1:23" x14ac:dyDescent="0.45">
      <c r="A1216" t="s">
        <v>1221</v>
      </c>
      <c r="B1216">
        <v>58.62</v>
      </c>
      <c r="D1216" s="9" t="str">
        <f>VartojimasGamyba!J1212</f>
        <v>2023-10-21-10</v>
      </c>
      <c r="E1216" s="8">
        <f>VartojimasGamyba!G1212</f>
        <v>0.624</v>
      </c>
      <c r="F1216" s="11"/>
      <c r="G1216" s="7">
        <f t="shared" si="183"/>
        <v>8.4366666666666728</v>
      </c>
      <c r="H1216" s="7">
        <v>0</v>
      </c>
      <c r="I1216" s="7">
        <v>0.68777777777777771</v>
      </c>
      <c r="J1216" s="7">
        <v>0</v>
      </c>
      <c r="L1216" s="7">
        <f>VartojimasGamyba!H1212</f>
        <v>5.0000000000000001E-3</v>
      </c>
      <c r="M1216" s="15">
        <f t="shared" si="175"/>
        <v>0</v>
      </c>
      <c r="N1216" s="7">
        <f t="shared" si="176"/>
        <v>0</v>
      </c>
      <c r="O1216" s="7">
        <f t="shared" si="177"/>
        <v>0</v>
      </c>
      <c r="R1216" s="7"/>
      <c r="S1216" s="47">
        <f t="shared" si="178"/>
        <v>0</v>
      </c>
      <c r="T1216" s="47">
        <f t="shared" si="179"/>
        <v>0</v>
      </c>
      <c r="U1216" s="47">
        <f t="shared" si="180"/>
        <v>158.91</v>
      </c>
      <c r="V1216" s="47">
        <f t="shared" si="181"/>
        <v>47.04</v>
      </c>
      <c r="W1216" s="11"/>
    </row>
    <row r="1217" spans="1:23" x14ac:dyDescent="0.45">
      <c r="A1217" t="s">
        <v>1222</v>
      </c>
      <c r="B1217">
        <v>9.9600000000000009</v>
      </c>
      <c r="D1217" s="9" t="str">
        <f>VartojimasGamyba!J1213</f>
        <v>2023-10-21-11</v>
      </c>
      <c r="E1217" s="8">
        <f>VartojimasGamyba!G1213</f>
        <v>0.624</v>
      </c>
      <c r="F1217" s="11"/>
      <c r="G1217" s="7">
        <f t="shared" si="183"/>
        <v>11.856666666666667</v>
      </c>
      <c r="H1217" s="7">
        <v>3.4199999999999946</v>
      </c>
      <c r="I1217" s="7">
        <v>0</v>
      </c>
      <c r="J1217" s="7">
        <v>0</v>
      </c>
      <c r="L1217" s="7">
        <f>VartojimasGamyba!H1213</f>
        <v>1.0999999999999999E-2</v>
      </c>
      <c r="M1217" s="15">
        <f t="shared" si="175"/>
        <v>4.0329999999999941</v>
      </c>
      <c r="N1217" s="7">
        <f t="shared" si="176"/>
        <v>444.63824999999935</v>
      </c>
      <c r="O1217" s="7">
        <f t="shared" si="177"/>
        <v>444.63824999999935</v>
      </c>
      <c r="R1217" s="7"/>
      <c r="S1217" s="47">
        <f t="shared" si="178"/>
        <v>4.0329999999999941</v>
      </c>
      <c r="T1217" s="47">
        <f t="shared" si="179"/>
        <v>0</v>
      </c>
      <c r="U1217" s="47">
        <f t="shared" si="180"/>
        <v>110.25</v>
      </c>
      <c r="V1217" s="47">
        <f t="shared" si="181"/>
        <v>-1.6199999999999992</v>
      </c>
      <c r="W1217" s="11"/>
    </row>
    <row r="1218" spans="1:23" x14ac:dyDescent="0.45">
      <c r="A1218" t="s">
        <v>1223</v>
      </c>
      <c r="B1218">
        <v>31.1</v>
      </c>
      <c r="D1218" s="9" t="str">
        <f>VartojimasGamyba!J1214</f>
        <v>2023-10-21-12</v>
      </c>
      <c r="E1218" s="8">
        <f>VartojimasGamyba!G1214</f>
        <v>0.90500000000000003</v>
      </c>
      <c r="F1218" s="11"/>
      <c r="G1218" s="7">
        <f t="shared" si="183"/>
        <v>10.86888888888889</v>
      </c>
      <c r="H1218" s="7">
        <v>0</v>
      </c>
      <c r="I1218" s="7">
        <v>0.98777777777777764</v>
      </c>
      <c r="J1218" s="7">
        <v>0</v>
      </c>
      <c r="L1218" s="7">
        <f>VartojimasGamyba!H1214</f>
        <v>1.6E-2</v>
      </c>
      <c r="M1218" s="15">
        <f t="shared" si="175"/>
        <v>1.2490009027033011E-16</v>
      </c>
      <c r="N1218" s="7">
        <f t="shared" si="176"/>
        <v>1.6410622860618676E-14</v>
      </c>
      <c r="O1218" s="7">
        <f t="shared" si="177"/>
        <v>1.6410622860618676E-14</v>
      </c>
      <c r="R1218" s="7"/>
      <c r="S1218" s="47">
        <f t="shared" si="178"/>
        <v>1.2490009027033011E-16</v>
      </c>
      <c r="T1218" s="47">
        <f t="shared" si="179"/>
        <v>0</v>
      </c>
      <c r="U1218" s="47">
        <f t="shared" si="180"/>
        <v>131.39000000000001</v>
      </c>
      <c r="V1218" s="47">
        <f t="shared" si="181"/>
        <v>19.520000000000003</v>
      </c>
      <c r="W1218" s="11"/>
    </row>
    <row r="1219" spans="1:23" x14ac:dyDescent="0.45">
      <c r="A1219" t="s">
        <v>1224</v>
      </c>
      <c r="B1219">
        <v>20.8</v>
      </c>
      <c r="D1219" s="9" t="str">
        <f>VartojimasGamyba!J1215</f>
        <v>2023-10-21-13</v>
      </c>
      <c r="E1219" s="8">
        <f>VartojimasGamyba!G1215</f>
        <v>0.127</v>
      </c>
      <c r="F1219" s="11"/>
      <c r="G1219" s="7">
        <f t="shared" si="183"/>
        <v>10.86888888888889</v>
      </c>
      <c r="H1219" s="7">
        <v>0</v>
      </c>
      <c r="I1219" s="7">
        <v>0</v>
      </c>
      <c r="J1219" s="7">
        <v>0</v>
      </c>
      <c r="L1219" s="7">
        <f>VartojimasGamyba!H1215</f>
        <v>0.09</v>
      </c>
      <c r="M1219" s="15">
        <f t="shared" si="175"/>
        <v>3.7000000000000005E-2</v>
      </c>
      <c r="N1219" s="7">
        <f t="shared" si="176"/>
        <v>4.4803300000000004</v>
      </c>
      <c r="O1219" s="7">
        <f t="shared" si="177"/>
        <v>4.4803300000000004</v>
      </c>
      <c r="R1219" s="7"/>
      <c r="S1219" s="47">
        <f t="shared" si="178"/>
        <v>3.7000000000000005E-2</v>
      </c>
      <c r="T1219" s="47">
        <f t="shared" si="179"/>
        <v>0</v>
      </c>
      <c r="U1219" s="47">
        <f t="shared" si="180"/>
        <v>121.09</v>
      </c>
      <c r="V1219" s="47">
        <f t="shared" si="181"/>
        <v>9.2200000000000006</v>
      </c>
      <c r="W1219" s="11"/>
    </row>
    <row r="1220" spans="1:23" x14ac:dyDescent="0.45">
      <c r="A1220" t="s">
        <v>1225</v>
      </c>
      <c r="B1220">
        <v>10</v>
      </c>
      <c r="D1220" s="9" t="str">
        <f>VartojimasGamyba!J1216</f>
        <v>2023-10-21-14</v>
      </c>
      <c r="E1220" s="8">
        <f>VartojimasGamyba!G1216</f>
        <v>0.29699999999999999</v>
      </c>
      <c r="F1220" s="11"/>
      <c r="G1220" s="7">
        <f t="shared" si="183"/>
        <v>10.86888888888889</v>
      </c>
      <c r="H1220" s="7">
        <v>0</v>
      </c>
      <c r="I1220" s="7">
        <v>0</v>
      </c>
      <c r="J1220" s="7">
        <v>0</v>
      </c>
      <c r="L1220" s="7">
        <f>VartojimasGamyba!H1216</f>
        <v>2E-3</v>
      </c>
      <c r="M1220" s="15">
        <f t="shared" si="175"/>
        <v>0.29499999999999998</v>
      </c>
      <c r="N1220" s="7">
        <f t="shared" si="176"/>
        <v>32.535550000000001</v>
      </c>
      <c r="O1220" s="7">
        <f t="shared" si="177"/>
        <v>32.535550000000001</v>
      </c>
      <c r="R1220" s="7"/>
      <c r="S1220" s="47">
        <f t="shared" si="178"/>
        <v>0.29499999999999998</v>
      </c>
      <c r="T1220" s="47">
        <f t="shared" si="179"/>
        <v>0</v>
      </c>
      <c r="U1220" s="47">
        <f t="shared" si="180"/>
        <v>110.29</v>
      </c>
      <c r="V1220" s="47">
        <f t="shared" si="181"/>
        <v>-1.58</v>
      </c>
      <c r="W1220" s="11"/>
    </row>
    <row r="1221" spans="1:23" x14ac:dyDescent="0.45">
      <c r="A1221" t="s">
        <v>1226</v>
      </c>
      <c r="B1221">
        <v>13.21</v>
      </c>
      <c r="D1221" s="9" t="str">
        <f>VartojimasGamyba!J1217</f>
        <v>2023-10-21-15</v>
      </c>
      <c r="E1221" s="8">
        <f>VartojimasGamyba!G1217</f>
        <v>0.3</v>
      </c>
      <c r="F1221" s="11"/>
      <c r="G1221" s="7">
        <f t="shared" si="183"/>
        <v>10.86888888888889</v>
      </c>
      <c r="H1221" s="7">
        <v>0</v>
      </c>
      <c r="I1221" s="7">
        <v>0</v>
      </c>
      <c r="J1221" s="7">
        <v>0</v>
      </c>
      <c r="L1221" s="7">
        <f>VartojimasGamyba!H1217</f>
        <v>0</v>
      </c>
      <c r="M1221" s="15">
        <f t="shared" si="175"/>
        <v>0.3</v>
      </c>
      <c r="N1221" s="7">
        <f t="shared" si="176"/>
        <v>34.049999999999997</v>
      </c>
      <c r="O1221" s="7">
        <f t="shared" si="177"/>
        <v>34.049999999999997</v>
      </c>
      <c r="R1221" s="7"/>
      <c r="S1221" s="47">
        <f t="shared" si="178"/>
        <v>0.3</v>
      </c>
      <c r="T1221" s="47">
        <f t="shared" si="179"/>
        <v>0</v>
      </c>
      <c r="U1221" s="47">
        <f t="shared" si="180"/>
        <v>113.5</v>
      </c>
      <c r="V1221" s="47">
        <f t="shared" si="181"/>
        <v>1.6300000000000008</v>
      </c>
      <c r="W1221" s="11"/>
    </row>
    <row r="1222" spans="1:23" x14ac:dyDescent="0.45">
      <c r="A1222" t="s">
        <v>1227</v>
      </c>
      <c r="B1222">
        <v>43.4</v>
      </c>
      <c r="D1222" s="9" t="str">
        <f>VartojimasGamyba!J1218</f>
        <v>2023-10-21-16</v>
      </c>
      <c r="E1222" s="8">
        <f>VartojimasGamyba!G1218</f>
        <v>0.252</v>
      </c>
      <c r="F1222" s="11"/>
      <c r="G1222" s="7">
        <f t="shared" si="183"/>
        <v>10.58888888888889</v>
      </c>
      <c r="H1222" s="7">
        <v>0</v>
      </c>
      <c r="I1222" s="7">
        <v>0.28000000000000003</v>
      </c>
      <c r="J1222" s="7">
        <v>0</v>
      </c>
      <c r="L1222" s="7">
        <f>VartojimasGamyba!H1218</f>
        <v>0</v>
      </c>
      <c r="M1222" s="15">
        <f t="shared" si="175"/>
        <v>-5.5511151231257827E-17</v>
      </c>
      <c r="N1222" s="7">
        <f t="shared" si="176"/>
        <v>-7.976397320419437E-15</v>
      </c>
      <c r="O1222" s="7">
        <f t="shared" si="177"/>
        <v>-7.976397320419437E-15</v>
      </c>
      <c r="R1222" s="7"/>
      <c r="S1222" s="47">
        <f t="shared" si="178"/>
        <v>-5.5511151231257827E-17</v>
      </c>
      <c r="T1222" s="47">
        <f t="shared" si="179"/>
        <v>0</v>
      </c>
      <c r="U1222" s="47">
        <f t="shared" si="180"/>
        <v>143.69</v>
      </c>
      <c r="V1222" s="47">
        <f t="shared" si="181"/>
        <v>31.82</v>
      </c>
      <c r="W1222" s="11"/>
    </row>
    <row r="1223" spans="1:23" x14ac:dyDescent="0.45">
      <c r="A1223" t="s">
        <v>1228</v>
      </c>
      <c r="B1223">
        <v>86.07</v>
      </c>
      <c r="D1223" s="9" t="str">
        <f>VartojimasGamyba!J1219</f>
        <v>2023-10-21-17</v>
      </c>
      <c r="E1223" s="8">
        <f>VartojimasGamyba!G1219</f>
        <v>0.68400000000000005</v>
      </c>
      <c r="F1223" s="11"/>
      <c r="G1223" s="7">
        <f t="shared" si="183"/>
        <v>9.8288888888888906</v>
      </c>
      <c r="H1223" s="7">
        <v>0</v>
      </c>
      <c r="I1223" s="7">
        <v>0.76000000000000012</v>
      </c>
      <c r="J1223" s="7">
        <v>0</v>
      </c>
      <c r="L1223" s="7">
        <f>VartojimasGamyba!H1219</f>
        <v>0</v>
      </c>
      <c r="M1223" s="15">
        <f t="shared" ref="M1223:M1286" si="184">E1223+H1223-I1223*$J$2+J1223-L1223</f>
        <v>-1.1102230246251565E-16</v>
      </c>
      <c r="N1223" s="7">
        <f t="shared" ref="N1223:N1286" si="185">M1223*U1223-J1223*V1223</f>
        <v>-2.0690116286914419E-14</v>
      </c>
      <c r="O1223" s="7">
        <f t="shared" ref="O1223:O1286" si="186">(M1223)*(B1223+$Z$21)</f>
        <v>-2.0690116286914419E-14</v>
      </c>
      <c r="R1223" s="7"/>
      <c r="S1223" s="47">
        <f t="shared" ref="S1223:S1286" si="187">M1223+IF((L1223-E1223)&gt;0,(L1223-E1223),0)</f>
        <v>-1.1102230246251565E-16</v>
      </c>
      <c r="T1223" s="47">
        <f t="shared" ref="T1223:T1286" si="188">IF(L1223-E1223&lt;0,0,L1223-E1223)</f>
        <v>0</v>
      </c>
      <c r="U1223" s="47">
        <f t="shared" ref="U1223:U1286" si="189">B1223+$Z$21</f>
        <v>186.36</v>
      </c>
      <c r="V1223" s="47">
        <f t="shared" ref="V1223:V1286" si="190">B1223+$Z$20</f>
        <v>74.489999999999995</v>
      </c>
      <c r="W1223" s="11"/>
    </row>
    <row r="1224" spans="1:23" x14ac:dyDescent="0.45">
      <c r="A1224" t="s">
        <v>1229</v>
      </c>
      <c r="B1224">
        <v>112.25</v>
      </c>
      <c r="D1224" s="9" t="str">
        <f>VartojimasGamyba!J1220</f>
        <v>2023-10-21-18</v>
      </c>
      <c r="E1224" s="8">
        <f>VartojimasGamyba!G1220</f>
        <v>1.07</v>
      </c>
      <c r="F1224" s="11"/>
      <c r="G1224" s="7">
        <f t="shared" si="183"/>
        <v>8.64</v>
      </c>
      <c r="H1224" s="7">
        <v>0</v>
      </c>
      <c r="I1224" s="7">
        <v>1.1888888888888891</v>
      </c>
      <c r="J1224" s="7">
        <v>0</v>
      </c>
      <c r="L1224" s="7">
        <f>VartojimasGamyba!H1220</f>
        <v>0</v>
      </c>
      <c r="M1224" s="15">
        <f t="shared" si="184"/>
        <v>-2.2204460492503131E-16</v>
      </c>
      <c r="N1224" s="7">
        <f t="shared" si="185"/>
        <v>-4.7193360330766159E-14</v>
      </c>
      <c r="O1224" s="7">
        <f t="shared" si="186"/>
        <v>-4.7193360330766159E-14</v>
      </c>
      <c r="R1224" s="7"/>
      <c r="S1224" s="47">
        <f t="shared" si="187"/>
        <v>-2.2204460492503131E-16</v>
      </c>
      <c r="T1224" s="47">
        <f t="shared" si="188"/>
        <v>0</v>
      </c>
      <c r="U1224" s="47">
        <f t="shared" si="189"/>
        <v>212.54000000000002</v>
      </c>
      <c r="V1224" s="47">
        <f t="shared" si="190"/>
        <v>100.67</v>
      </c>
      <c r="W1224" s="11"/>
    </row>
    <row r="1225" spans="1:23" x14ac:dyDescent="0.45">
      <c r="A1225" t="s">
        <v>1230</v>
      </c>
      <c r="B1225">
        <v>130.77000000000001</v>
      </c>
      <c r="D1225" s="9" t="str">
        <f>VartojimasGamyba!J1221</f>
        <v>2023-10-21-19</v>
      </c>
      <c r="E1225" s="8">
        <f>VartojimasGamyba!G1221</f>
        <v>0.84</v>
      </c>
      <c r="F1225" s="11"/>
      <c r="G1225" s="7">
        <f t="shared" si="183"/>
        <v>7.706666666666667</v>
      </c>
      <c r="H1225" s="7">
        <v>0</v>
      </c>
      <c r="I1225" s="7">
        <v>0.93333333333333335</v>
      </c>
      <c r="J1225" s="7">
        <v>0</v>
      </c>
      <c r="L1225" s="7">
        <f>VartojimasGamyba!H1221</f>
        <v>0</v>
      </c>
      <c r="M1225" s="15">
        <f t="shared" si="184"/>
        <v>-1.1102230246251565E-16</v>
      </c>
      <c r="N1225" s="7">
        <f t="shared" si="185"/>
        <v>-2.5652813206988867E-14</v>
      </c>
      <c r="O1225" s="7">
        <f t="shared" si="186"/>
        <v>-2.5652813206988867E-14</v>
      </c>
      <c r="R1225" s="7"/>
      <c r="S1225" s="47">
        <f t="shared" si="187"/>
        <v>-1.1102230246251565E-16</v>
      </c>
      <c r="T1225" s="47">
        <f t="shared" si="188"/>
        <v>0</v>
      </c>
      <c r="U1225" s="47">
        <f t="shared" si="189"/>
        <v>231.06</v>
      </c>
      <c r="V1225" s="47">
        <f t="shared" si="190"/>
        <v>119.19000000000001</v>
      </c>
      <c r="W1225" s="11"/>
    </row>
    <row r="1226" spans="1:23" x14ac:dyDescent="0.45">
      <c r="A1226" t="s">
        <v>1231</v>
      </c>
      <c r="B1226">
        <v>118.56</v>
      </c>
      <c r="D1226" s="9" t="str">
        <f>VartojimasGamyba!J1222</f>
        <v>2023-10-21-20</v>
      </c>
      <c r="E1226" s="8">
        <f>VartojimasGamyba!G1222</f>
        <v>0.23799999999999999</v>
      </c>
      <c r="F1226" s="11"/>
      <c r="G1226" s="7">
        <f t="shared" si="183"/>
        <v>7.442222222222223</v>
      </c>
      <c r="H1226" s="7">
        <v>0</v>
      </c>
      <c r="I1226" s="7">
        <v>0.26444444444444443</v>
      </c>
      <c r="J1226" s="7">
        <v>0</v>
      </c>
      <c r="L1226" s="7">
        <f>VartojimasGamyba!H1222</f>
        <v>0</v>
      </c>
      <c r="M1226" s="15">
        <f t="shared" si="184"/>
        <v>0</v>
      </c>
      <c r="N1226" s="7">
        <f t="shared" si="185"/>
        <v>0</v>
      </c>
      <c r="O1226" s="7">
        <f t="shared" si="186"/>
        <v>0</v>
      </c>
      <c r="P1226" s="7" t="s">
        <v>8873</v>
      </c>
      <c r="R1226" s="7"/>
      <c r="S1226" s="47">
        <f t="shared" si="187"/>
        <v>0</v>
      </c>
      <c r="T1226" s="47">
        <f t="shared" si="188"/>
        <v>0</v>
      </c>
      <c r="U1226" s="47">
        <f t="shared" si="189"/>
        <v>218.85000000000002</v>
      </c>
      <c r="V1226" s="47">
        <f t="shared" si="190"/>
        <v>106.98</v>
      </c>
      <c r="W1226" s="11"/>
    </row>
    <row r="1227" spans="1:23" x14ac:dyDescent="0.45">
      <c r="A1227" t="s">
        <v>1232</v>
      </c>
      <c r="B1227">
        <v>112.17</v>
      </c>
      <c r="D1227" s="9" t="str">
        <f>VartojimasGamyba!J1223</f>
        <v>2023-10-21-21</v>
      </c>
      <c r="E1227" s="8">
        <f>VartojimasGamyba!G1223</f>
        <v>0.30599999999999999</v>
      </c>
      <c r="F1227" s="11"/>
      <c r="G1227" s="7">
        <f t="shared" si="183"/>
        <v>7.1022222222222231</v>
      </c>
      <c r="H1227" s="7">
        <v>0</v>
      </c>
      <c r="I1227" s="7">
        <v>0.34</v>
      </c>
      <c r="J1227" s="7">
        <v>0</v>
      </c>
      <c r="L1227" s="7">
        <f>VartojimasGamyba!H1223</f>
        <v>0</v>
      </c>
      <c r="M1227" s="15">
        <f t="shared" si="184"/>
        <v>-5.5511151231257827E-17</v>
      </c>
      <c r="N1227" s="7">
        <f t="shared" si="185"/>
        <v>-1.1793899190593038E-14</v>
      </c>
      <c r="O1227" s="7">
        <f t="shared" si="186"/>
        <v>-1.1793899190593038E-14</v>
      </c>
      <c r="P1227" s="7">
        <f>SUM(N1206:N1229)</f>
        <v>1953.3891499999995</v>
      </c>
      <c r="R1227" s="7"/>
      <c r="S1227" s="47">
        <f t="shared" si="187"/>
        <v>-5.5511151231257827E-17</v>
      </c>
      <c r="T1227" s="47">
        <f t="shared" si="188"/>
        <v>0</v>
      </c>
      <c r="U1227" s="47">
        <f t="shared" si="189"/>
        <v>212.46</v>
      </c>
      <c r="V1227" s="47">
        <f t="shared" si="190"/>
        <v>100.59</v>
      </c>
      <c r="W1227" s="11"/>
    </row>
    <row r="1228" spans="1:23" x14ac:dyDescent="0.45">
      <c r="A1228" t="s">
        <v>1233</v>
      </c>
      <c r="B1228">
        <v>100.78</v>
      </c>
      <c r="D1228" s="9" t="str">
        <f>VartojimasGamyba!J1224</f>
        <v>2023-10-21-22</v>
      </c>
      <c r="E1228" s="8">
        <f>VartojimasGamyba!G1224</f>
        <v>0.89600000000000002</v>
      </c>
      <c r="F1228" s="11"/>
      <c r="G1228" s="7">
        <f t="shared" si="183"/>
        <v>6.1066666666666674</v>
      </c>
      <c r="H1228" s="7">
        <v>0</v>
      </c>
      <c r="I1228" s="7">
        <v>0.99555555555555564</v>
      </c>
      <c r="J1228" s="7">
        <v>0</v>
      </c>
      <c r="L1228" s="7">
        <f>VartojimasGamyba!H1224</f>
        <v>0</v>
      </c>
      <c r="M1228" s="15">
        <f t="shared" si="184"/>
        <v>-1.1102230246251565E-16</v>
      </c>
      <c r="N1228" s="7">
        <f t="shared" si="185"/>
        <v>-2.2323254356138022E-14</v>
      </c>
      <c r="O1228" s="7">
        <f t="shared" si="186"/>
        <v>-2.2323254356138022E-14</v>
      </c>
      <c r="P1228" s="7" t="s">
        <v>8872</v>
      </c>
      <c r="R1228" s="7"/>
      <c r="S1228" s="47">
        <f t="shared" si="187"/>
        <v>-1.1102230246251565E-16</v>
      </c>
      <c r="T1228" s="47">
        <f t="shared" si="188"/>
        <v>0</v>
      </c>
      <c r="U1228" s="47">
        <f t="shared" si="189"/>
        <v>201.07</v>
      </c>
      <c r="V1228" s="47">
        <f t="shared" si="190"/>
        <v>89.2</v>
      </c>
      <c r="W1228" s="11"/>
    </row>
    <row r="1229" spans="1:23" x14ac:dyDescent="0.45">
      <c r="A1229" t="s">
        <v>1234</v>
      </c>
      <c r="B1229">
        <v>95.76</v>
      </c>
      <c r="D1229" s="9" t="str">
        <f>VartojimasGamyba!J1225</f>
        <v>2023-10-21-23</v>
      </c>
      <c r="E1229" s="8">
        <f>VartojimasGamyba!G1225</f>
        <v>0.996</v>
      </c>
      <c r="F1229" s="11"/>
      <c r="G1229" s="7">
        <f t="shared" si="183"/>
        <v>5.0000000000000009</v>
      </c>
      <c r="H1229" s="7">
        <v>0</v>
      </c>
      <c r="I1229" s="7">
        <v>1.1066666666666667</v>
      </c>
      <c r="J1229" s="7">
        <v>0</v>
      </c>
      <c r="L1229" s="7">
        <f>VartojimasGamyba!H1225</f>
        <v>0</v>
      </c>
      <c r="M1229" s="15">
        <f t="shared" si="184"/>
        <v>0</v>
      </c>
      <c r="N1229" s="7">
        <f t="shared" si="185"/>
        <v>0</v>
      </c>
      <c r="O1229" s="7">
        <f t="shared" si="186"/>
        <v>0</v>
      </c>
      <c r="P1229" s="7">
        <f>SUM(O1206:O1229)</f>
        <v>1953.3891499999995</v>
      </c>
      <c r="Q1229" s="7">
        <f>SUMPRODUCT(B1206:B1229,E1206:E1229)+SUM(E1206:E1229)*$Z$21-SUMPRODUCT(B1206:B1229,L1206:L1229)+SUM(L1206:L1229)*ABS($Z$20)</f>
        <v>2628.3452400000001</v>
      </c>
      <c r="R1229" s="7"/>
      <c r="S1229" s="47">
        <f t="shared" si="187"/>
        <v>0</v>
      </c>
      <c r="T1229" s="47">
        <f t="shared" si="188"/>
        <v>0</v>
      </c>
      <c r="U1229" s="47">
        <f t="shared" si="189"/>
        <v>196.05</v>
      </c>
      <c r="V1229" s="47">
        <f t="shared" si="190"/>
        <v>84.18</v>
      </c>
      <c r="W1229" s="11">
        <f>IF(P1229&lt;&gt;Q1229,1,0)</f>
        <v>1</v>
      </c>
    </row>
    <row r="1230" spans="1:23" x14ac:dyDescent="0.45">
      <c r="A1230" t="s">
        <v>1235</v>
      </c>
      <c r="B1230">
        <v>40.15</v>
      </c>
      <c r="D1230" s="1" t="str">
        <f>VartojimasGamyba!J1226</f>
        <v>2023-10-22-00</v>
      </c>
      <c r="E1230" s="7">
        <f>VartojimasGamyba!G1226</f>
        <v>0.45300000000000001</v>
      </c>
      <c r="F1230" s="11"/>
      <c r="G1230" s="12">
        <f>G1229+H1230-I1230</f>
        <v>4.496666666666667</v>
      </c>
      <c r="H1230" s="12">
        <v>0</v>
      </c>
      <c r="I1230" s="12">
        <v>0.50333333333333419</v>
      </c>
      <c r="J1230" s="12">
        <v>0</v>
      </c>
      <c r="K1230" s="12"/>
      <c r="L1230" s="12">
        <f>VartojimasGamyba!H1226</f>
        <v>0</v>
      </c>
      <c r="M1230" s="19">
        <f t="shared" si="184"/>
        <v>-7.7715611723760958E-16</v>
      </c>
      <c r="N1230" s="7">
        <f t="shared" si="185"/>
        <v>-1.0914380510484988E-13</v>
      </c>
      <c r="O1230" s="7">
        <f t="shared" si="186"/>
        <v>-1.0914380510484988E-13</v>
      </c>
      <c r="R1230" s="20" t="s">
        <v>8783</v>
      </c>
      <c r="S1230" s="47">
        <f t="shared" si="187"/>
        <v>-7.7715611723760958E-16</v>
      </c>
      <c r="T1230" s="47">
        <f t="shared" si="188"/>
        <v>0</v>
      </c>
      <c r="U1230" s="47">
        <f t="shared" si="189"/>
        <v>140.44</v>
      </c>
      <c r="V1230" s="47">
        <f t="shared" si="190"/>
        <v>28.57</v>
      </c>
      <c r="W1230" s="11"/>
    </row>
    <row r="1231" spans="1:23" x14ac:dyDescent="0.45">
      <c r="A1231" t="s">
        <v>1236</v>
      </c>
      <c r="B1231">
        <v>95.69</v>
      </c>
      <c r="D1231" s="1" t="str">
        <f>VartojimasGamyba!J1227</f>
        <v>2023-10-22-01</v>
      </c>
      <c r="E1231" s="7">
        <f>VartojimasGamyba!G1227</f>
        <v>0.183</v>
      </c>
      <c r="F1231" s="11"/>
      <c r="G1231" s="12">
        <f t="shared" ref="G1231:G1253" si="191">G1230+H1231-I1231</f>
        <v>4.2933333333333339</v>
      </c>
      <c r="H1231" s="12">
        <v>0</v>
      </c>
      <c r="I1231" s="12">
        <v>0.20333333333333334</v>
      </c>
      <c r="J1231" s="12">
        <v>0</v>
      </c>
      <c r="K1231" s="12"/>
      <c r="L1231" s="12">
        <f>VartojimasGamyba!H1227</f>
        <v>0</v>
      </c>
      <c r="M1231" s="19">
        <f t="shared" si="184"/>
        <v>0</v>
      </c>
      <c r="N1231" s="7">
        <f t="shared" si="185"/>
        <v>0</v>
      </c>
      <c r="O1231" s="7">
        <f t="shared" si="186"/>
        <v>0</v>
      </c>
      <c r="R1231" s="7"/>
      <c r="S1231" s="47">
        <f t="shared" si="187"/>
        <v>0</v>
      </c>
      <c r="T1231" s="47">
        <f t="shared" si="188"/>
        <v>0</v>
      </c>
      <c r="U1231" s="47">
        <f t="shared" si="189"/>
        <v>195.98000000000002</v>
      </c>
      <c r="V1231" s="47">
        <f t="shared" si="190"/>
        <v>84.11</v>
      </c>
      <c r="W1231" s="11"/>
    </row>
    <row r="1232" spans="1:23" x14ac:dyDescent="0.45">
      <c r="A1232" t="s">
        <v>1237</v>
      </c>
      <c r="B1232">
        <v>30.36</v>
      </c>
      <c r="D1232" s="1" t="str">
        <f>VartojimasGamyba!J1228</f>
        <v>2023-10-22-02</v>
      </c>
      <c r="E1232" s="7">
        <f>VartojimasGamyba!G1228</f>
        <v>0.19600000000000001</v>
      </c>
      <c r="F1232" s="11"/>
      <c r="G1232" s="12">
        <f t="shared" si="191"/>
        <v>4.0755555555555558</v>
      </c>
      <c r="H1232" s="12">
        <v>0</v>
      </c>
      <c r="I1232" s="12">
        <v>0.21777777777777779</v>
      </c>
      <c r="J1232" s="12">
        <v>0</v>
      </c>
      <c r="K1232" s="12"/>
      <c r="L1232" s="12">
        <f>VartojimasGamyba!H1228</f>
        <v>0</v>
      </c>
      <c r="M1232" s="19">
        <f t="shared" si="184"/>
        <v>0</v>
      </c>
      <c r="N1232" s="7">
        <f t="shared" si="185"/>
        <v>0</v>
      </c>
      <c r="O1232" s="7">
        <f t="shared" si="186"/>
        <v>0</v>
      </c>
      <c r="R1232" s="7"/>
      <c r="S1232" s="47">
        <f t="shared" si="187"/>
        <v>0</v>
      </c>
      <c r="T1232" s="47">
        <f t="shared" si="188"/>
        <v>0</v>
      </c>
      <c r="U1232" s="47">
        <f t="shared" si="189"/>
        <v>130.65</v>
      </c>
      <c r="V1232" s="47">
        <f t="shared" si="190"/>
        <v>18.78</v>
      </c>
      <c r="W1232" s="11"/>
    </row>
    <row r="1233" spans="1:23" x14ac:dyDescent="0.45">
      <c r="A1233" t="s">
        <v>1238</v>
      </c>
      <c r="B1233">
        <v>18.61</v>
      </c>
      <c r="D1233" s="1" t="str">
        <f>VartojimasGamyba!J1229</f>
        <v>2023-10-22-03</v>
      </c>
      <c r="E1233" s="7">
        <f>VartojimasGamyba!G1229</f>
        <v>0.48399999999999999</v>
      </c>
      <c r="F1233" s="11"/>
      <c r="G1233" s="12">
        <f t="shared" si="191"/>
        <v>4.0755555555555558</v>
      </c>
      <c r="H1233" s="12">
        <v>0</v>
      </c>
      <c r="I1233" s="12">
        <v>0</v>
      </c>
      <c r="J1233" s="12">
        <v>0</v>
      </c>
      <c r="K1233" s="12"/>
      <c r="L1233" s="12">
        <f>VartojimasGamyba!H1229</f>
        <v>0</v>
      </c>
      <c r="M1233" s="19">
        <f t="shared" si="184"/>
        <v>0.48399999999999999</v>
      </c>
      <c r="N1233" s="7">
        <f t="shared" si="185"/>
        <v>57.547600000000003</v>
      </c>
      <c r="O1233" s="7">
        <f t="shared" si="186"/>
        <v>57.547600000000003</v>
      </c>
      <c r="R1233" s="7"/>
      <c r="S1233" s="47">
        <f t="shared" si="187"/>
        <v>0.48399999999999999</v>
      </c>
      <c r="T1233" s="47">
        <f t="shared" si="188"/>
        <v>0</v>
      </c>
      <c r="U1233" s="47">
        <f t="shared" si="189"/>
        <v>118.9</v>
      </c>
      <c r="V1233" s="47">
        <f t="shared" si="190"/>
        <v>7.0299999999999994</v>
      </c>
      <c r="W1233" s="11"/>
    </row>
    <row r="1234" spans="1:23" x14ac:dyDescent="0.45">
      <c r="A1234" t="s">
        <v>1239</v>
      </c>
      <c r="B1234">
        <v>15.63</v>
      </c>
      <c r="D1234" s="1" t="str">
        <f>VartojimasGamyba!J1230</f>
        <v>2023-10-22-04</v>
      </c>
      <c r="E1234" s="7">
        <f>VartojimasGamyba!G1230</f>
        <v>0.91100000000000003</v>
      </c>
      <c r="F1234" s="11"/>
      <c r="G1234" s="12">
        <f t="shared" si="191"/>
        <v>12.527555555555558</v>
      </c>
      <c r="H1234" s="12">
        <v>8.4520000000000017</v>
      </c>
      <c r="I1234" s="12">
        <v>0</v>
      </c>
      <c r="J1234" s="12">
        <v>0</v>
      </c>
      <c r="K1234" s="12"/>
      <c r="L1234" s="12">
        <f>VartojimasGamyba!H1230</f>
        <v>0</v>
      </c>
      <c r="M1234" s="19">
        <f t="shared" si="184"/>
        <v>9.3630000000000013</v>
      </c>
      <c r="N1234" s="7">
        <f t="shared" si="185"/>
        <v>1085.3589600000003</v>
      </c>
      <c r="O1234" s="7">
        <f t="shared" si="186"/>
        <v>1085.3589600000003</v>
      </c>
      <c r="R1234" s="7"/>
      <c r="S1234" s="47">
        <f t="shared" si="187"/>
        <v>9.3630000000000013</v>
      </c>
      <c r="T1234" s="47">
        <f t="shared" si="188"/>
        <v>0</v>
      </c>
      <c r="U1234" s="47">
        <f t="shared" si="189"/>
        <v>115.92</v>
      </c>
      <c r="V1234" s="47">
        <f t="shared" si="190"/>
        <v>4.0500000000000007</v>
      </c>
      <c r="W1234" s="11"/>
    </row>
    <row r="1235" spans="1:23" x14ac:dyDescent="0.45">
      <c r="A1235" t="s">
        <v>1240</v>
      </c>
      <c r="B1235">
        <v>18.350000000000001</v>
      </c>
      <c r="D1235" s="1" t="str">
        <f>VartojimasGamyba!J1231</f>
        <v>2023-10-22-05</v>
      </c>
      <c r="E1235" s="7">
        <f>VartojimasGamyba!G1231</f>
        <v>0.23100000000000001</v>
      </c>
      <c r="F1235" s="11"/>
      <c r="G1235" s="12">
        <f t="shared" si="191"/>
        <v>12.527555555555558</v>
      </c>
      <c r="H1235" s="12">
        <v>0</v>
      </c>
      <c r="I1235" s="12">
        <v>0</v>
      </c>
      <c r="J1235" s="12">
        <v>0</v>
      </c>
      <c r="K1235" s="12"/>
      <c r="L1235" s="12">
        <f>VartojimasGamyba!H1231</f>
        <v>0</v>
      </c>
      <c r="M1235" s="19">
        <f t="shared" si="184"/>
        <v>0.23100000000000001</v>
      </c>
      <c r="N1235" s="7">
        <f t="shared" si="185"/>
        <v>27.405840000000005</v>
      </c>
      <c r="O1235" s="7">
        <f t="shared" si="186"/>
        <v>27.405840000000005</v>
      </c>
      <c r="R1235" s="7"/>
      <c r="S1235" s="47">
        <f t="shared" si="187"/>
        <v>0.23100000000000001</v>
      </c>
      <c r="T1235" s="47">
        <f t="shared" si="188"/>
        <v>0</v>
      </c>
      <c r="U1235" s="47">
        <f t="shared" si="189"/>
        <v>118.64000000000001</v>
      </c>
      <c r="V1235" s="47">
        <f t="shared" si="190"/>
        <v>6.7700000000000014</v>
      </c>
      <c r="W1235" s="11"/>
    </row>
    <row r="1236" spans="1:23" x14ac:dyDescent="0.45">
      <c r="A1236" t="s">
        <v>1241</v>
      </c>
      <c r="B1236">
        <v>34.32</v>
      </c>
      <c r="D1236" s="1" t="str">
        <f>VartojimasGamyba!J1232</f>
        <v>2023-10-22-06</v>
      </c>
      <c r="E1236" s="7">
        <f>VartojimasGamyba!G1232</f>
        <v>0.47199999999999998</v>
      </c>
      <c r="F1236" s="11"/>
      <c r="G1236" s="12">
        <f t="shared" si="191"/>
        <v>12.013111111111114</v>
      </c>
      <c r="H1236" s="12">
        <v>0</v>
      </c>
      <c r="I1236" s="12">
        <v>0.51444444444444437</v>
      </c>
      <c r="J1236" s="12">
        <v>0</v>
      </c>
      <c r="K1236" s="12"/>
      <c r="L1236" s="12">
        <f>VartojimasGamyba!H1232</f>
        <v>8.9999999999999993E-3</v>
      </c>
      <c r="M1236" s="19">
        <f t="shared" si="184"/>
        <v>0</v>
      </c>
      <c r="N1236" s="7">
        <f t="shared" si="185"/>
        <v>0</v>
      </c>
      <c r="O1236" s="7">
        <f t="shared" si="186"/>
        <v>0</v>
      </c>
      <c r="R1236" s="7"/>
      <c r="S1236" s="47">
        <f t="shared" si="187"/>
        <v>0</v>
      </c>
      <c r="T1236" s="47">
        <f t="shared" si="188"/>
        <v>0</v>
      </c>
      <c r="U1236" s="47">
        <f t="shared" si="189"/>
        <v>134.61000000000001</v>
      </c>
      <c r="V1236" s="47">
        <f t="shared" si="190"/>
        <v>22.740000000000002</v>
      </c>
      <c r="W1236" s="11"/>
    </row>
    <row r="1237" spans="1:23" x14ac:dyDescent="0.45">
      <c r="A1237" t="s">
        <v>1242</v>
      </c>
      <c r="B1237">
        <v>40.01</v>
      </c>
      <c r="D1237" s="1" t="str">
        <f>VartojimasGamyba!J1233</f>
        <v>2023-10-22-07</v>
      </c>
      <c r="E1237" s="7">
        <f>VartojimasGamyba!G1233</f>
        <v>6.4000000000000001E-2</v>
      </c>
      <c r="F1237" s="11"/>
      <c r="G1237" s="12">
        <f t="shared" si="191"/>
        <v>12.055111111111113</v>
      </c>
      <c r="H1237" s="12">
        <v>4.1999999999999996E-2</v>
      </c>
      <c r="I1237" s="12">
        <v>0</v>
      </c>
      <c r="J1237" s="12">
        <v>0</v>
      </c>
      <c r="K1237" s="12"/>
      <c r="L1237" s="12">
        <f>VartojimasGamyba!H1233</f>
        <v>0.106</v>
      </c>
      <c r="M1237" s="19">
        <f t="shared" si="184"/>
        <v>0</v>
      </c>
      <c r="N1237" s="7">
        <f t="shared" si="185"/>
        <v>0</v>
      </c>
      <c r="O1237" s="7">
        <f t="shared" si="186"/>
        <v>0</v>
      </c>
      <c r="R1237" s="7"/>
      <c r="S1237" s="47">
        <f t="shared" si="187"/>
        <v>4.1999999999999996E-2</v>
      </c>
      <c r="T1237" s="47">
        <f t="shared" si="188"/>
        <v>4.1999999999999996E-2</v>
      </c>
      <c r="U1237" s="47">
        <f t="shared" si="189"/>
        <v>140.30000000000001</v>
      </c>
      <c r="V1237" s="47">
        <f t="shared" si="190"/>
        <v>28.43</v>
      </c>
      <c r="W1237" s="11"/>
    </row>
    <row r="1238" spans="1:23" x14ac:dyDescent="0.45">
      <c r="A1238" t="s">
        <v>1243</v>
      </c>
      <c r="B1238">
        <v>58.2</v>
      </c>
      <c r="D1238" s="1" t="str">
        <f>VartojimasGamyba!J1234</f>
        <v>2023-10-22-08</v>
      </c>
      <c r="E1238" s="7">
        <f>VartojimasGamyba!G1234</f>
        <v>0.30599999999999999</v>
      </c>
      <c r="F1238" s="11"/>
      <c r="G1238" s="12">
        <f t="shared" si="191"/>
        <v>11.876222222222225</v>
      </c>
      <c r="H1238" s="12">
        <v>0</v>
      </c>
      <c r="I1238" s="12">
        <v>0.1788888888888889</v>
      </c>
      <c r="J1238" s="12">
        <v>0</v>
      </c>
      <c r="K1238" s="12"/>
      <c r="L1238" s="12">
        <f>VartojimasGamyba!H1234</f>
        <v>0.14499999999999999</v>
      </c>
      <c r="M1238" s="19">
        <f t="shared" si="184"/>
        <v>0</v>
      </c>
      <c r="N1238" s="7">
        <f t="shared" si="185"/>
        <v>0</v>
      </c>
      <c r="O1238" s="7">
        <f t="shared" si="186"/>
        <v>0</v>
      </c>
      <c r="R1238" s="7"/>
      <c r="S1238" s="47">
        <f t="shared" si="187"/>
        <v>0</v>
      </c>
      <c r="T1238" s="47">
        <f t="shared" si="188"/>
        <v>0</v>
      </c>
      <c r="U1238" s="47">
        <f t="shared" si="189"/>
        <v>158.49</v>
      </c>
      <c r="V1238" s="47">
        <f t="shared" si="190"/>
        <v>46.620000000000005</v>
      </c>
      <c r="W1238" s="11"/>
    </row>
    <row r="1239" spans="1:23" x14ac:dyDescent="0.45">
      <c r="A1239" t="s">
        <v>1244</v>
      </c>
      <c r="B1239">
        <v>99.31</v>
      </c>
      <c r="D1239" s="1" t="str">
        <f>VartojimasGamyba!J1235</f>
        <v>2023-10-22-09</v>
      </c>
      <c r="E1239" s="7">
        <f>VartojimasGamyba!G1235</f>
        <v>0.04</v>
      </c>
      <c r="F1239" s="11"/>
      <c r="G1239" s="12">
        <f t="shared" si="191"/>
        <v>12.042222222222225</v>
      </c>
      <c r="H1239" s="12">
        <v>0.16599999999999998</v>
      </c>
      <c r="I1239" s="12">
        <v>0</v>
      </c>
      <c r="J1239" s="12">
        <v>0</v>
      </c>
      <c r="K1239" s="12"/>
      <c r="L1239" s="12">
        <f>VartojimasGamyba!H1235</f>
        <v>0.20599999999999999</v>
      </c>
      <c r="M1239" s="19">
        <f t="shared" si="184"/>
        <v>0</v>
      </c>
      <c r="N1239" s="7">
        <f t="shared" si="185"/>
        <v>0</v>
      </c>
      <c r="O1239" s="7">
        <f t="shared" si="186"/>
        <v>0</v>
      </c>
      <c r="R1239" s="7"/>
      <c r="S1239" s="47">
        <f t="shared" si="187"/>
        <v>0.16599999999999998</v>
      </c>
      <c r="T1239" s="47">
        <f t="shared" si="188"/>
        <v>0.16599999999999998</v>
      </c>
      <c r="U1239" s="47">
        <f t="shared" si="189"/>
        <v>199.60000000000002</v>
      </c>
      <c r="V1239" s="47">
        <f t="shared" si="190"/>
        <v>87.73</v>
      </c>
      <c r="W1239" s="11"/>
    </row>
    <row r="1240" spans="1:23" x14ac:dyDescent="0.45">
      <c r="A1240" t="s">
        <v>1245</v>
      </c>
      <c r="B1240">
        <v>114.59</v>
      </c>
      <c r="D1240" s="1" t="str">
        <f>VartojimasGamyba!J1236</f>
        <v>2023-10-22-10</v>
      </c>
      <c r="E1240" s="7">
        <f>VartojimasGamyba!G1236</f>
        <v>0.26100000000000001</v>
      </c>
      <c r="F1240" s="11"/>
      <c r="G1240" s="12">
        <f t="shared" si="191"/>
        <v>11.998888888888892</v>
      </c>
      <c r="H1240" s="12">
        <v>0</v>
      </c>
      <c r="I1240" s="12">
        <v>4.3333333333333342E-2</v>
      </c>
      <c r="J1240" s="12">
        <v>0</v>
      </c>
      <c r="K1240" s="12"/>
      <c r="L1240" s="12">
        <f>VartojimasGamyba!H1236</f>
        <v>0.222</v>
      </c>
      <c r="M1240" s="19">
        <f t="shared" si="184"/>
        <v>0</v>
      </c>
      <c r="N1240" s="7">
        <f t="shared" si="185"/>
        <v>0</v>
      </c>
      <c r="O1240" s="7">
        <f t="shared" si="186"/>
        <v>0</v>
      </c>
      <c r="R1240" s="7"/>
      <c r="S1240" s="47">
        <f t="shared" si="187"/>
        <v>0</v>
      </c>
      <c r="T1240" s="47">
        <f t="shared" si="188"/>
        <v>0</v>
      </c>
      <c r="U1240" s="47">
        <f t="shared" si="189"/>
        <v>214.88</v>
      </c>
      <c r="V1240" s="47">
        <f t="shared" si="190"/>
        <v>103.01</v>
      </c>
      <c r="W1240" s="11"/>
    </row>
    <row r="1241" spans="1:23" x14ac:dyDescent="0.45">
      <c r="A1241" t="s">
        <v>1246</v>
      </c>
      <c r="B1241">
        <v>148.93</v>
      </c>
      <c r="D1241" s="1" t="str">
        <f>VartojimasGamyba!J1237</f>
        <v>2023-10-22-11</v>
      </c>
      <c r="E1241" s="7">
        <f>VartojimasGamyba!G1237</f>
        <v>1.2E-2</v>
      </c>
      <c r="F1241" s="11"/>
      <c r="G1241" s="12">
        <f t="shared" si="191"/>
        <v>11.998888888888892</v>
      </c>
      <c r="H1241" s="12">
        <v>0</v>
      </c>
      <c r="I1241" s="12">
        <v>0</v>
      </c>
      <c r="J1241" s="12">
        <v>0.185</v>
      </c>
      <c r="K1241" s="12"/>
      <c r="L1241" s="12">
        <f>VartojimasGamyba!H1237</f>
        <v>0.19700000000000001</v>
      </c>
      <c r="M1241" s="19">
        <f t="shared" si="184"/>
        <v>0</v>
      </c>
      <c r="N1241" s="7">
        <f t="shared" si="185"/>
        <v>-25.409749999999999</v>
      </c>
      <c r="O1241" s="7">
        <f t="shared" si="186"/>
        <v>0</v>
      </c>
      <c r="R1241" s="7"/>
      <c r="S1241" s="47">
        <f t="shared" si="187"/>
        <v>0.185</v>
      </c>
      <c r="T1241" s="47">
        <f t="shared" si="188"/>
        <v>0.185</v>
      </c>
      <c r="U1241" s="47">
        <f t="shared" si="189"/>
        <v>249.22000000000003</v>
      </c>
      <c r="V1241" s="47">
        <f t="shared" si="190"/>
        <v>137.35</v>
      </c>
      <c r="W1241" s="11"/>
    </row>
    <row r="1242" spans="1:23" x14ac:dyDescent="0.45">
      <c r="A1242" t="s">
        <v>1247</v>
      </c>
      <c r="B1242">
        <v>76.7</v>
      </c>
      <c r="D1242" s="1" t="str">
        <f>VartojimasGamyba!J1238</f>
        <v>2023-10-22-12</v>
      </c>
      <c r="E1242" s="7">
        <f>VartojimasGamyba!G1238</f>
        <v>0.33800000000000002</v>
      </c>
      <c r="F1242" s="11"/>
      <c r="G1242" s="12">
        <f t="shared" si="191"/>
        <v>11.713333333333336</v>
      </c>
      <c r="H1242" s="12">
        <v>0</v>
      </c>
      <c r="I1242" s="12">
        <v>0.28555555555555551</v>
      </c>
      <c r="J1242" s="12">
        <v>0</v>
      </c>
      <c r="K1242" s="12"/>
      <c r="L1242" s="12">
        <f>VartojimasGamyba!H1238</f>
        <v>8.1000000000000003E-2</v>
      </c>
      <c r="M1242" s="19">
        <f t="shared" si="184"/>
        <v>0</v>
      </c>
      <c r="N1242" s="7">
        <f t="shared" si="185"/>
        <v>0</v>
      </c>
      <c r="O1242" s="7">
        <f t="shared" si="186"/>
        <v>0</v>
      </c>
      <c r="R1242" s="7"/>
      <c r="S1242" s="47">
        <f t="shared" si="187"/>
        <v>0</v>
      </c>
      <c r="T1242" s="47">
        <f t="shared" si="188"/>
        <v>0</v>
      </c>
      <c r="U1242" s="47">
        <f t="shared" si="189"/>
        <v>176.99</v>
      </c>
      <c r="V1242" s="47">
        <f t="shared" si="190"/>
        <v>65.12</v>
      </c>
      <c r="W1242" s="11"/>
    </row>
    <row r="1243" spans="1:23" x14ac:dyDescent="0.45">
      <c r="A1243" t="s">
        <v>1248</v>
      </c>
      <c r="B1243">
        <v>99.55</v>
      </c>
      <c r="D1243" s="1" t="str">
        <f>VartojimasGamyba!J1239</f>
        <v>2023-10-22-13</v>
      </c>
      <c r="E1243" s="7">
        <f>VartojimasGamyba!G1239</f>
        <v>0.19400000000000001</v>
      </c>
      <c r="F1243" s="11"/>
      <c r="G1243" s="12">
        <f t="shared" si="191"/>
        <v>11.507777777777781</v>
      </c>
      <c r="H1243" s="12">
        <v>0</v>
      </c>
      <c r="I1243" s="12">
        <v>0.20555555555555552</v>
      </c>
      <c r="J1243" s="12">
        <v>0</v>
      </c>
      <c r="K1243" s="12"/>
      <c r="L1243" s="12">
        <f>VartojimasGamyba!H1239</f>
        <v>8.9999999999999993E-3</v>
      </c>
      <c r="M1243" s="19">
        <f t="shared" si="184"/>
        <v>3.6429192995512949E-17</v>
      </c>
      <c r="N1243" s="7">
        <f t="shared" si="185"/>
        <v>7.2800099282233083E-15</v>
      </c>
      <c r="O1243" s="7">
        <f t="shared" si="186"/>
        <v>7.2800099282233083E-15</v>
      </c>
      <c r="R1243" s="7"/>
      <c r="S1243" s="47">
        <f t="shared" si="187"/>
        <v>3.6429192995512949E-17</v>
      </c>
      <c r="T1243" s="47">
        <f t="shared" si="188"/>
        <v>0</v>
      </c>
      <c r="U1243" s="47">
        <f t="shared" si="189"/>
        <v>199.84</v>
      </c>
      <c r="V1243" s="47">
        <f t="shared" si="190"/>
        <v>87.97</v>
      </c>
      <c r="W1243" s="11"/>
    </row>
    <row r="1244" spans="1:23" x14ac:dyDescent="0.45">
      <c r="A1244" t="s">
        <v>1249</v>
      </c>
      <c r="B1244">
        <v>148.93</v>
      </c>
      <c r="D1244" s="1" t="str">
        <f>VartojimasGamyba!J1240</f>
        <v>2023-10-22-14</v>
      </c>
      <c r="E1244" s="7">
        <f>VartojimasGamyba!G1240</f>
        <v>1.268</v>
      </c>
      <c r="F1244" s="11"/>
      <c r="G1244" s="12">
        <f t="shared" si="191"/>
        <v>10.098888888888892</v>
      </c>
      <c r="H1244" s="12">
        <v>0</v>
      </c>
      <c r="I1244" s="12">
        <v>1.4088888888888891</v>
      </c>
      <c r="J1244" s="12">
        <v>0</v>
      </c>
      <c r="K1244" s="12"/>
      <c r="L1244" s="12">
        <f>VartojimasGamyba!H1240</f>
        <v>0</v>
      </c>
      <c r="M1244" s="19">
        <f t="shared" si="184"/>
        <v>-2.2204460492503131E-16</v>
      </c>
      <c r="N1244" s="7">
        <f t="shared" si="185"/>
        <v>-5.5337956439416309E-14</v>
      </c>
      <c r="O1244" s="7">
        <f t="shared" si="186"/>
        <v>-5.5337956439416309E-14</v>
      </c>
      <c r="R1244" s="7"/>
      <c r="S1244" s="47">
        <f t="shared" si="187"/>
        <v>-2.2204460492503131E-16</v>
      </c>
      <c r="T1244" s="47">
        <f t="shared" si="188"/>
        <v>0</v>
      </c>
      <c r="U1244" s="47">
        <f t="shared" si="189"/>
        <v>249.22000000000003</v>
      </c>
      <c r="V1244" s="47">
        <f t="shared" si="190"/>
        <v>137.35</v>
      </c>
      <c r="W1244" s="11"/>
    </row>
    <row r="1245" spans="1:23" x14ac:dyDescent="0.45">
      <c r="A1245" t="s">
        <v>1250</v>
      </c>
      <c r="B1245">
        <v>75.42</v>
      </c>
      <c r="D1245" s="1" t="str">
        <f>VartojimasGamyba!J1241</f>
        <v>2023-10-22-15</v>
      </c>
      <c r="E1245" s="7">
        <f>VartojimasGamyba!G1241</f>
        <v>0.41099999999999998</v>
      </c>
      <c r="F1245" s="11"/>
      <c r="G1245" s="12">
        <f t="shared" si="191"/>
        <v>9.6422222222222249</v>
      </c>
      <c r="H1245" s="12">
        <v>0</v>
      </c>
      <c r="I1245" s="12">
        <v>0.45666666666666667</v>
      </c>
      <c r="J1245" s="12">
        <v>0</v>
      </c>
      <c r="K1245" s="12"/>
      <c r="L1245" s="12">
        <f>VartojimasGamyba!H1241</f>
        <v>0</v>
      </c>
      <c r="M1245" s="19">
        <f t="shared" si="184"/>
        <v>-5.5511151231257827E-17</v>
      </c>
      <c r="N1245" s="7">
        <f t="shared" si="185"/>
        <v>-9.7538643828443132E-15</v>
      </c>
      <c r="O1245" s="7">
        <f t="shared" si="186"/>
        <v>-9.7538643828443132E-15</v>
      </c>
      <c r="R1245" s="7"/>
      <c r="S1245" s="47">
        <f t="shared" si="187"/>
        <v>-5.5511151231257827E-17</v>
      </c>
      <c r="T1245" s="47">
        <f t="shared" si="188"/>
        <v>0</v>
      </c>
      <c r="U1245" s="47">
        <f t="shared" si="189"/>
        <v>175.71</v>
      </c>
      <c r="V1245" s="47">
        <f t="shared" si="190"/>
        <v>63.84</v>
      </c>
      <c r="W1245" s="11"/>
    </row>
    <row r="1246" spans="1:23" x14ac:dyDescent="0.45">
      <c r="A1246" t="s">
        <v>1251</v>
      </c>
      <c r="B1246">
        <v>81.37</v>
      </c>
      <c r="D1246" s="1" t="str">
        <f>VartojimasGamyba!J1242</f>
        <v>2023-10-22-16</v>
      </c>
      <c r="E1246" s="7">
        <f>VartojimasGamyba!G1242</f>
        <v>0.52300000000000002</v>
      </c>
      <c r="F1246" s="11"/>
      <c r="G1246" s="12">
        <f t="shared" si="191"/>
        <v>9.0611111111111136</v>
      </c>
      <c r="H1246" s="12">
        <v>0</v>
      </c>
      <c r="I1246" s="12">
        <v>0.58111111111111113</v>
      </c>
      <c r="J1246" s="12">
        <v>0</v>
      </c>
      <c r="K1246" s="12"/>
      <c r="L1246" s="12">
        <f>VartojimasGamyba!H1242</f>
        <v>0</v>
      </c>
      <c r="M1246" s="19">
        <f t="shared" si="184"/>
        <v>0</v>
      </c>
      <c r="N1246" s="7">
        <f t="shared" si="185"/>
        <v>0</v>
      </c>
      <c r="O1246" s="7">
        <f t="shared" si="186"/>
        <v>0</v>
      </c>
      <c r="R1246" s="7"/>
      <c r="S1246" s="47">
        <f t="shared" si="187"/>
        <v>0</v>
      </c>
      <c r="T1246" s="47">
        <f t="shared" si="188"/>
        <v>0</v>
      </c>
      <c r="U1246" s="47">
        <f t="shared" si="189"/>
        <v>181.66000000000003</v>
      </c>
      <c r="V1246" s="47">
        <f t="shared" si="190"/>
        <v>69.790000000000006</v>
      </c>
      <c r="W1246" s="11"/>
    </row>
    <row r="1247" spans="1:23" x14ac:dyDescent="0.45">
      <c r="A1247" t="s">
        <v>1252</v>
      </c>
      <c r="B1247">
        <v>95.74</v>
      </c>
      <c r="D1247" s="1" t="str">
        <f>VartojimasGamyba!J1243</f>
        <v>2023-10-22-17</v>
      </c>
      <c r="E1247" s="7">
        <f>VartojimasGamyba!G1243</f>
        <v>1.2270000000000001</v>
      </c>
      <c r="F1247" s="11"/>
      <c r="G1247" s="12">
        <f t="shared" si="191"/>
        <v>7.6977777777777803</v>
      </c>
      <c r="H1247" s="12">
        <v>0</v>
      </c>
      <c r="I1247" s="12">
        <v>1.3633333333333335</v>
      </c>
      <c r="J1247" s="12">
        <v>0</v>
      </c>
      <c r="K1247" s="12"/>
      <c r="L1247" s="12">
        <f>VartojimasGamyba!H1243</f>
        <v>0</v>
      </c>
      <c r="M1247" s="19">
        <f t="shared" si="184"/>
        <v>0</v>
      </c>
      <c r="N1247" s="7">
        <f t="shared" si="185"/>
        <v>0</v>
      </c>
      <c r="O1247" s="7">
        <f t="shared" si="186"/>
        <v>0</v>
      </c>
      <c r="R1247" s="7"/>
      <c r="S1247" s="47">
        <f t="shared" si="187"/>
        <v>0</v>
      </c>
      <c r="T1247" s="47">
        <f t="shared" si="188"/>
        <v>0</v>
      </c>
      <c r="U1247" s="47">
        <f t="shared" si="189"/>
        <v>196.03</v>
      </c>
      <c r="V1247" s="47">
        <f t="shared" si="190"/>
        <v>84.16</v>
      </c>
      <c r="W1247" s="11"/>
    </row>
    <row r="1248" spans="1:23" x14ac:dyDescent="0.45">
      <c r="A1248" t="s">
        <v>1253</v>
      </c>
      <c r="B1248">
        <v>124.41</v>
      </c>
      <c r="D1248" s="1" t="str">
        <f>VartojimasGamyba!J1244</f>
        <v>2023-10-22-18</v>
      </c>
      <c r="E1248" s="7">
        <f>VartojimasGamyba!G1244</f>
        <v>1.246</v>
      </c>
      <c r="F1248" s="11"/>
      <c r="G1248" s="12">
        <f t="shared" si="191"/>
        <v>6.3133333333333361</v>
      </c>
      <c r="H1248" s="12">
        <v>0</v>
      </c>
      <c r="I1248" s="12">
        <v>1.3844444444444446</v>
      </c>
      <c r="J1248" s="12">
        <v>0</v>
      </c>
      <c r="K1248" s="12"/>
      <c r="L1248" s="12">
        <f>VartojimasGamyba!H1244</f>
        <v>0</v>
      </c>
      <c r="M1248" s="19">
        <f t="shared" si="184"/>
        <v>-2.2204460492503131E-16</v>
      </c>
      <c r="N1248" s="7">
        <f t="shared" si="185"/>
        <v>-4.9893422726654532E-14</v>
      </c>
      <c r="O1248" s="7">
        <f t="shared" si="186"/>
        <v>-4.9893422726654532E-14</v>
      </c>
      <c r="R1248" s="7"/>
      <c r="S1248" s="47">
        <f t="shared" si="187"/>
        <v>-2.2204460492503131E-16</v>
      </c>
      <c r="T1248" s="47">
        <f t="shared" si="188"/>
        <v>0</v>
      </c>
      <c r="U1248" s="47">
        <f t="shared" si="189"/>
        <v>224.7</v>
      </c>
      <c r="V1248" s="47">
        <f t="shared" si="190"/>
        <v>112.83</v>
      </c>
      <c r="W1248" s="11"/>
    </row>
    <row r="1249" spans="1:23" x14ac:dyDescent="0.45">
      <c r="A1249" t="s">
        <v>1254</v>
      </c>
      <c r="B1249">
        <v>135.51</v>
      </c>
      <c r="D1249" s="1" t="str">
        <f>VartojimasGamyba!J1245</f>
        <v>2023-10-22-19</v>
      </c>
      <c r="E1249" s="7">
        <f>VartojimasGamyba!G1245</f>
        <v>0.28299999999999997</v>
      </c>
      <c r="F1249" s="11"/>
      <c r="G1249" s="12">
        <f t="shared" si="191"/>
        <v>5.9988888888888914</v>
      </c>
      <c r="H1249" s="12">
        <v>0</v>
      </c>
      <c r="I1249" s="12">
        <v>0.31444444444444442</v>
      </c>
      <c r="J1249" s="12">
        <v>0</v>
      </c>
      <c r="K1249" s="12"/>
      <c r="L1249" s="12">
        <f>VartojimasGamyba!H1245</f>
        <v>0</v>
      </c>
      <c r="M1249" s="19">
        <f t="shared" si="184"/>
        <v>0</v>
      </c>
      <c r="N1249" s="7">
        <f t="shared" si="185"/>
        <v>0</v>
      </c>
      <c r="O1249" s="7">
        <f t="shared" si="186"/>
        <v>0</v>
      </c>
      <c r="R1249" s="7"/>
      <c r="S1249" s="47">
        <f t="shared" si="187"/>
        <v>0</v>
      </c>
      <c r="T1249" s="47">
        <f t="shared" si="188"/>
        <v>0</v>
      </c>
      <c r="U1249" s="47">
        <f t="shared" si="189"/>
        <v>235.8</v>
      </c>
      <c r="V1249" s="47">
        <f t="shared" si="190"/>
        <v>123.92999999999999</v>
      </c>
      <c r="W1249" s="11"/>
    </row>
    <row r="1250" spans="1:23" x14ac:dyDescent="0.45">
      <c r="A1250" t="s">
        <v>1255</v>
      </c>
      <c r="B1250">
        <v>138.94</v>
      </c>
      <c r="D1250" s="1" t="str">
        <f>VartojimasGamyba!J1246</f>
        <v>2023-10-22-20</v>
      </c>
      <c r="E1250" s="7">
        <f>VartojimasGamyba!G1246</f>
        <v>0.23599999999999999</v>
      </c>
      <c r="F1250" s="11"/>
      <c r="G1250" s="12">
        <f t="shared" si="191"/>
        <v>5.736666666666669</v>
      </c>
      <c r="H1250" s="12">
        <v>0</v>
      </c>
      <c r="I1250" s="12">
        <v>0.26222222222222225</v>
      </c>
      <c r="J1250" s="12">
        <v>0</v>
      </c>
      <c r="K1250" s="12"/>
      <c r="L1250" s="12">
        <f>VartojimasGamyba!H1246</f>
        <v>0</v>
      </c>
      <c r="M1250" s="19">
        <f t="shared" si="184"/>
        <v>-2.7755575615628914E-17</v>
      </c>
      <c r="N1250" s="7">
        <f t="shared" si="185"/>
        <v>-6.6399663545269055E-15</v>
      </c>
      <c r="O1250" s="7">
        <f t="shared" si="186"/>
        <v>-6.6399663545269055E-15</v>
      </c>
      <c r="P1250" s="7" t="s">
        <v>8873</v>
      </c>
      <c r="R1250" s="7"/>
      <c r="S1250" s="47">
        <f t="shared" si="187"/>
        <v>-2.7755575615628914E-17</v>
      </c>
      <c r="T1250" s="47">
        <f t="shared" si="188"/>
        <v>0</v>
      </c>
      <c r="U1250" s="47">
        <f t="shared" si="189"/>
        <v>239.23000000000002</v>
      </c>
      <c r="V1250" s="47">
        <f t="shared" si="190"/>
        <v>127.36</v>
      </c>
      <c r="W1250" s="11"/>
    </row>
    <row r="1251" spans="1:23" x14ac:dyDescent="0.45">
      <c r="A1251" t="s">
        <v>1256</v>
      </c>
      <c r="B1251">
        <v>124.69</v>
      </c>
      <c r="D1251" s="1" t="str">
        <f>VartojimasGamyba!J1247</f>
        <v>2023-10-22-21</v>
      </c>
      <c r="E1251" s="7">
        <f>VartojimasGamyba!G1247</f>
        <v>0.23599999999999999</v>
      </c>
      <c r="F1251" s="11"/>
      <c r="G1251" s="12">
        <f t="shared" si="191"/>
        <v>5.4744444444444467</v>
      </c>
      <c r="H1251" s="12">
        <v>0</v>
      </c>
      <c r="I1251" s="12">
        <v>0.26222222222222225</v>
      </c>
      <c r="J1251" s="12">
        <v>0</v>
      </c>
      <c r="K1251" s="12"/>
      <c r="L1251" s="12">
        <f>VartojimasGamyba!H1247</f>
        <v>0</v>
      </c>
      <c r="M1251" s="19">
        <f t="shared" si="184"/>
        <v>-2.7755575615628914E-17</v>
      </c>
      <c r="N1251" s="7">
        <f t="shared" si="185"/>
        <v>-6.2444494020041935E-15</v>
      </c>
      <c r="O1251" s="7">
        <f t="shared" si="186"/>
        <v>-6.2444494020041935E-15</v>
      </c>
      <c r="P1251" s="7">
        <f>SUM(N1230:N1253)</f>
        <v>1144.90265</v>
      </c>
      <c r="R1251" s="7"/>
      <c r="S1251" s="47">
        <f t="shared" si="187"/>
        <v>-2.7755575615628914E-17</v>
      </c>
      <c r="T1251" s="47">
        <f t="shared" si="188"/>
        <v>0</v>
      </c>
      <c r="U1251" s="47">
        <f t="shared" si="189"/>
        <v>224.98000000000002</v>
      </c>
      <c r="V1251" s="47">
        <f t="shared" si="190"/>
        <v>113.11</v>
      </c>
      <c r="W1251" s="11"/>
    </row>
    <row r="1252" spans="1:23" x14ac:dyDescent="0.45">
      <c r="A1252" t="s">
        <v>1257</v>
      </c>
      <c r="B1252">
        <v>112.47</v>
      </c>
      <c r="D1252" s="1" t="str">
        <f>VartojimasGamyba!J1248</f>
        <v>2023-10-22-22</v>
      </c>
      <c r="E1252" s="7">
        <f>VartojimasGamyba!G1248</f>
        <v>0.248</v>
      </c>
      <c r="F1252" s="11"/>
      <c r="G1252" s="12">
        <f t="shared" si="191"/>
        <v>5.1988888888888916</v>
      </c>
      <c r="H1252" s="12">
        <v>0</v>
      </c>
      <c r="I1252" s="12">
        <v>0.27555555555555555</v>
      </c>
      <c r="J1252" s="12">
        <v>0</v>
      </c>
      <c r="K1252" s="12"/>
      <c r="L1252" s="12">
        <f>VartojimasGamyba!H1248</f>
        <v>0</v>
      </c>
      <c r="M1252" s="19">
        <f t="shared" si="184"/>
        <v>0</v>
      </c>
      <c r="N1252" s="7">
        <f t="shared" si="185"/>
        <v>0</v>
      </c>
      <c r="O1252" s="7">
        <f t="shared" si="186"/>
        <v>0</v>
      </c>
      <c r="P1252" s="7" t="s">
        <v>8872</v>
      </c>
      <c r="R1252" s="7"/>
      <c r="S1252" s="47">
        <f t="shared" si="187"/>
        <v>0</v>
      </c>
      <c r="T1252" s="47">
        <f t="shared" si="188"/>
        <v>0</v>
      </c>
      <c r="U1252" s="47">
        <f t="shared" si="189"/>
        <v>212.76</v>
      </c>
      <c r="V1252" s="47">
        <f t="shared" si="190"/>
        <v>100.89</v>
      </c>
      <c r="W1252" s="11"/>
    </row>
    <row r="1253" spans="1:23" x14ac:dyDescent="0.45">
      <c r="A1253" t="s">
        <v>1258</v>
      </c>
      <c r="B1253">
        <v>102.18</v>
      </c>
      <c r="D1253" s="1" t="str">
        <f>VartojimasGamyba!J1249</f>
        <v>2023-10-22-23</v>
      </c>
      <c r="E1253" s="7">
        <f>VartojimasGamyba!G1249</f>
        <v>0.17899999999999999</v>
      </c>
      <c r="F1253" s="11"/>
      <c r="G1253" s="12">
        <f t="shared" si="191"/>
        <v>5.0000000000000027</v>
      </c>
      <c r="H1253" s="12">
        <v>0</v>
      </c>
      <c r="I1253" s="12">
        <v>0.19888888888888889</v>
      </c>
      <c r="J1253" s="12">
        <v>0</v>
      </c>
      <c r="K1253" s="12"/>
      <c r="L1253" s="12">
        <f>VartojimasGamyba!H1249</f>
        <v>0</v>
      </c>
      <c r="M1253" s="19">
        <f t="shared" si="184"/>
        <v>-2.7755575615628914E-17</v>
      </c>
      <c r="N1253" s="7">
        <f t="shared" si="185"/>
        <v>-5.6196713948963869E-15</v>
      </c>
      <c r="O1253" s="7">
        <f t="shared" si="186"/>
        <v>-5.6196713948963869E-15</v>
      </c>
      <c r="P1253" s="7">
        <f>SUM(O1230:O1253)</f>
        <v>1170.3124</v>
      </c>
      <c r="Q1253" s="7">
        <f>SUMPRODUCT(B1230:B1253,E1230:E1253)+SUM(E1230:E1253)*$Z$21-SUMPRODUCT(B1230:B1253,L1230:L1253)+SUM(L1230:L1253)*ABS($Z$20)</f>
        <v>1787.2999700000003</v>
      </c>
      <c r="R1253" s="7"/>
      <c r="S1253" s="47">
        <f t="shared" si="187"/>
        <v>-2.7755575615628914E-17</v>
      </c>
      <c r="T1253" s="47">
        <f t="shared" si="188"/>
        <v>0</v>
      </c>
      <c r="U1253" s="47">
        <f t="shared" si="189"/>
        <v>202.47000000000003</v>
      </c>
      <c r="V1253" s="47">
        <f t="shared" si="190"/>
        <v>90.600000000000009</v>
      </c>
      <c r="W1253" s="11">
        <f>IF(P1253&lt;&gt;Q1253,1,0)</f>
        <v>1</v>
      </c>
    </row>
    <row r="1254" spans="1:23" x14ac:dyDescent="0.45">
      <c r="A1254" t="s">
        <v>1259</v>
      </c>
      <c r="B1254">
        <v>95.69</v>
      </c>
      <c r="D1254" s="9" t="str">
        <f>VartojimasGamyba!J1250</f>
        <v>2023-10-23-00</v>
      </c>
      <c r="E1254" s="8">
        <f>VartojimasGamyba!G1250</f>
        <v>0.33100000000000002</v>
      </c>
      <c r="F1254" s="11"/>
      <c r="G1254" s="7">
        <f>G1253+H1254-I1254</f>
        <v>15.000000000000004</v>
      </c>
      <c r="H1254" s="7">
        <v>10</v>
      </c>
      <c r="I1254" s="7">
        <v>0</v>
      </c>
      <c r="J1254" s="7">
        <v>0</v>
      </c>
      <c r="L1254" s="7">
        <f>VartojimasGamyba!H1250</f>
        <v>0</v>
      </c>
      <c r="M1254" s="15">
        <f t="shared" si="184"/>
        <v>10.331</v>
      </c>
      <c r="N1254" s="7">
        <f t="shared" si="185"/>
        <v>2024.66938</v>
      </c>
      <c r="O1254" s="7">
        <f t="shared" si="186"/>
        <v>2024.66938</v>
      </c>
      <c r="R1254" s="20" t="s">
        <v>8783</v>
      </c>
      <c r="S1254" s="47">
        <f t="shared" si="187"/>
        <v>10.331</v>
      </c>
      <c r="T1254" s="47">
        <f t="shared" si="188"/>
        <v>0</v>
      </c>
      <c r="U1254" s="47">
        <f t="shared" si="189"/>
        <v>195.98000000000002</v>
      </c>
      <c r="V1254" s="47">
        <f t="shared" si="190"/>
        <v>84.11</v>
      </c>
      <c r="W1254" s="11"/>
    </row>
    <row r="1255" spans="1:23" x14ac:dyDescent="0.45">
      <c r="A1255" t="s">
        <v>1260</v>
      </c>
      <c r="B1255">
        <v>95.71</v>
      </c>
      <c r="D1255" s="9" t="str">
        <f>VartojimasGamyba!J1251</f>
        <v>2023-10-23-01</v>
      </c>
      <c r="E1255" s="8">
        <f>VartojimasGamyba!G1251</f>
        <v>0.21199999999999999</v>
      </c>
      <c r="F1255" s="11"/>
      <c r="G1255" s="7">
        <f t="shared" ref="G1255:G1277" si="192">G1254+H1255-I1255</f>
        <v>16.518888888888892</v>
      </c>
      <c r="H1255" s="7">
        <v>1.5188888888888876</v>
      </c>
      <c r="I1255" s="7">
        <v>0</v>
      </c>
      <c r="J1255" s="7">
        <v>0</v>
      </c>
      <c r="L1255" s="7">
        <f>VartojimasGamyba!H1251</f>
        <v>0</v>
      </c>
      <c r="M1255" s="15">
        <f t="shared" si="184"/>
        <v>1.7308888888888876</v>
      </c>
      <c r="N1255" s="7">
        <f t="shared" si="185"/>
        <v>339.25422222222198</v>
      </c>
      <c r="O1255" s="7">
        <f t="shared" si="186"/>
        <v>339.25422222222198</v>
      </c>
      <c r="R1255" s="7"/>
      <c r="S1255" s="47">
        <f t="shared" si="187"/>
        <v>1.7308888888888876</v>
      </c>
      <c r="T1255" s="47">
        <f t="shared" si="188"/>
        <v>0</v>
      </c>
      <c r="U1255" s="47">
        <f t="shared" si="189"/>
        <v>196</v>
      </c>
      <c r="V1255" s="47">
        <f t="shared" si="190"/>
        <v>84.13</v>
      </c>
      <c r="W1255" s="11"/>
    </row>
    <row r="1256" spans="1:23" x14ac:dyDescent="0.45">
      <c r="A1256" t="s">
        <v>1261</v>
      </c>
      <c r="B1256">
        <v>99.77</v>
      </c>
      <c r="D1256" s="9" t="str">
        <f>VartojimasGamyba!J1252</f>
        <v>2023-10-23-02</v>
      </c>
      <c r="E1256" s="8">
        <f>VartojimasGamyba!G1252</f>
        <v>0.36599999999999999</v>
      </c>
      <c r="F1256" s="11"/>
      <c r="G1256" s="7">
        <f t="shared" si="192"/>
        <v>16.518888888888892</v>
      </c>
      <c r="H1256" s="7">
        <v>0</v>
      </c>
      <c r="I1256" s="7">
        <v>0</v>
      </c>
      <c r="J1256" s="7">
        <v>0</v>
      </c>
      <c r="L1256" s="7">
        <f>VartojimasGamyba!H1252</f>
        <v>0</v>
      </c>
      <c r="M1256" s="15">
        <f t="shared" si="184"/>
        <v>0.36599999999999999</v>
      </c>
      <c r="N1256" s="7">
        <f t="shared" si="185"/>
        <v>73.221959999999996</v>
      </c>
      <c r="O1256" s="7">
        <f t="shared" si="186"/>
        <v>73.221959999999996</v>
      </c>
      <c r="R1256" s="7"/>
      <c r="S1256" s="47">
        <f t="shared" si="187"/>
        <v>0.36599999999999999</v>
      </c>
      <c r="T1256" s="47">
        <f t="shared" si="188"/>
        <v>0</v>
      </c>
      <c r="U1256" s="47">
        <f t="shared" si="189"/>
        <v>200.06</v>
      </c>
      <c r="V1256" s="47">
        <f t="shared" si="190"/>
        <v>88.19</v>
      </c>
      <c r="W1256" s="11"/>
    </row>
    <row r="1257" spans="1:23" x14ac:dyDescent="0.45">
      <c r="A1257" t="s">
        <v>1262</v>
      </c>
      <c r="B1257">
        <v>101.28</v>
      </c>
      <c r="D1257" s="9" t="str">
        <f>VartojimasGamyba!J1253</f>
        <v>2023-10-23-03</v>
      </c>
      <c r="E1257" s="8">
        <f>VartojimasGamyba!G1253</f>
        <v>1.0629999999999999</v>
      </c>
      <c r="F1257" s="11"/>
      <c r="G1257" s="7">
        <f t="shared" si="192"/>
        <v>16.518888888888892</v>
      </c>
      <c r="H1257" s="7">
        <v>0</v>
      </c>
      <c r="I1257" s="7">
        <v>0</v>
      </c>
      <c r="J1257" s="7">
        <v>0</v>
      </c>
      <c r="L1257" s="7">
        <f>VartojimasGamyba!H1253</f>
        <v>0</v>
      </c>
      <c r="M1257" s="15">
        <f t="shared" si="184"/>
        <v>1.0629999999999999</v>
      </c>
      <c r="N1257" s="7">
        <f t="shared" si="185"/>
        <v>214.26890999999998</v>
      </c>
      <c r="O1257" s="7">
        <f t="shared" si="186"/>
        <v>214.26890999999998</v>
      </c>
      <c r="R1257" s="7"/>
      <c r="S1257" s="47">
        <f t="shared" si="187"/>
        <v>1.0629999999999999</v>
      </c>
      <c r="T1257" s="47">
        <f t="shared" si="188"/>
        <v>0</v>
      </c>
      <c r="U1257" s="47">
        <f t="shared" si="189"/>
        <v>201.57</v>
      </c>
      <c r="V1257" s="47">
        <f t="shared" si="190"/>
        <v>89.7</v>
      </c>
      <c r="W1257" s="11"/>
    </row>
    <row r="1258" spans="1:23" x14ac:dyDescent="0.45">
      <c r="A1258" t="s">
        <v>1263</v>
      </c>
      <c r="B1258">
        <v>100.06</v>
      </c>
      <c r="D1258" s="9" t="str">
        <f>VartojimasGamyba!J1254</f>
        <v>2023-10-23-04</v>
      </c>
      <c r="E1258" s="8">
        <f>VartojimasGamyba!G1254</f>
        <v>0.35499999999999998</v>
      </c>
      <c r="F1258" s="11"/>
      <c r="G1258" s="7">
        <f t="shared" si="192"/>
        <v>16.518888888888892</v>
      </c>
      <c r="H1258" s="7">
        <v>0</v>
      </c>
      <c r="I1258" s="7">
        <v>0</v>
      </c>
      <c r="J1258" s="7">
        <v>0</v>
      </c>
      <c r="L1258" s="7">
        <f>VartojimasGamyba!H1254</f>
        <v>0</v>
      </c>
      <c r="M1258" s="15">
        <f t="shared" si="184"/>
        <v>0.35499999999999998</v>
      </c>
      <c r="N1258" s="7">
        <f t="shared" si="185"/>
        <v>71.124250000000004</v>
      </c>
      <c r="O1258" s="7">
        <f t="shared" si="186"/>
        <v>71.124250000000004</v>
      </c>
      <c r="R1258" s="7"/>
      <c r="S1258" s="47">
        <f t="shared" si="187"/>
        <v>0.35499999999999998</v>
      </c>
      <c r="T1258" s="47">
        <f t="shared" si="188"/>
        <v>0</v>
      </c>
      <c r="U1258" s="47">
        <f t="shared" si="189"/>
        <v>200.35000000000002</v>
      </c>
      <c r="V1258" s="47">
        <f t="shared" si="190"/>
        <v>88.48</v>
      </c>
      <c r="W1258" s="11"/>
    </row>
    <row r="1259" spans="1:23" x14ac:dyDescent="0.45">
      <c r="A1259" t="s">
        <v>1264</v>
      </c>
      <c r="B1259">
        <v>98.61</v>
      </c>
      <c r="D1259" s="9" t="str">
        <f>VartojimasGamyba!J1255</f>
        <v>2023-10-23-05</v>
      </c>
      <c r="E1259" s="8">
        <f>VartojimasGamyba!G1255</f>
        <v>0.56000000000000005</v>
      </c>
      <c r="F1259" s="11"/>
      <c r="G1259" s="7">
        <f t="shared" si="192"/>
        <v>16.518888888888892</v>
      </c>
      <c r="H1259" s="7">
        <v>0</v>
      </c>
      <c r="I1259" s="7">
        <v>0</v>
      </c>
      <c r="J1259" s="7">
        <v>0</v>
      </c>
      <c r="L1259" s="7">
        <f>VartojimasGamyba!H1255</f>
        <v>0</v>
      </c>
      <c r="M1259" s="15">
        <f t="shared" si="184"/>
        <v>0.56000000000000005</v>
      </c>
      <c r="N1259" s="7">
        <f t="shared" si="185"/>
        <v>111.38400000000001</v>
      </c>
      <c r="O1259" s="7">
        <f t="shared" si="186"/>
        <v>111.38400000000001</v>
      </c>
      <c r="R1259" s="7"/>
      <c r="S1259" s="47">
        <f t="shared" si="187"/>
        <v>0.56000000000000005</v>
      </c>
      <c r="T1259" s="47">
        <f t="shared" si="188"/>
        <v>0</v>
      </c>
      <c r="U1259" s="47">
        <f t="shared" si="189"/>
        <v>198.9</v>
      </c>
      <c r="V1259" s="47">
        <f t="shared" si="190"/>
        <v>87.03</v>
      </c>
      <c r="W1259" s="11"/>
    </row>
    <row r="1260" spans="1:23" x14ac:dyDescent="0.45">
      <c r="A1260" t="s">
        <v>1265</v>
      </c>
      <c r="B1260">
        <v>105.13</v>
      </c>
      <c r="D1260" s="9" t="str">
        <f>VartojimasGamyba!J1256</f>
        <v>2023-10-23-06</v>
      </c>
      <c r="E1260" s="8">
        <f>VartojimasGamyba!G1256</f>
        <v>0.26100000000000001</v>
      </c>
      <c r="F1260" s="11"/>
      <c r="G1260" s="7">
        <f t="shared" si="192"/>
        <v>16.518888888888892</v>
      </c>
      <c r="H1260" s="7">
        <v>0</v>
      </c>
      <c r="I1260" s="7">
        <v>0</v>
      </c>
      <c r="J1260" s="7">
        <v>0</v>
      </c>
      <c r="L1260" s="7">
        <f>VartojimasGamyba!H1256</f>
        <v>2E-3</v>
      </c>
      <c r="M1260" s="15">
        <f t="shared" si="184"/>
        <v>0.25900000000000001</v>
      </c>
      <c r="N1260" s="7">
        <f t="shared" si="185"/>
        <v>53.203780000000009</v>
      </c>
      <c r="O1260" s="7">
        <f t="shared" si="186"/>
        <v>53.203780000000009</v>
      </c>
      <c r="R1260" s="7"/>
      <c r="S1260" s="47">
        <f t="shared" si="187"/>
        <v>0.25900000000000001</v>
      </c>
      <c r="T1260" s="47">
        <f t="shared" si="188"/>
        <v>0</v>
      </c>
      <c r="U1260" s="47">
        <f t="shared" si="189"/>
        <v>205.42000000000002</v>
      </c>
      <c r="V1260" s="47">
        <f t="shared" si="190"/>
        <v>93.55</v>
      </c>
      <c r="W1260" s="11"/>
    </row>
    <row r="1261" spans="1:23" x14ac:dyDescent="0.45">
      <c r="A1261" t="s">
        <v>1266</v>
      </c>
      <c r="B1261">
        <v>250.03</v>
      </c>
      <c r="D1261" s="9" t="str">
        <f>VartojimasGamyba!J1257</f>
        <v>2023-10-23-07</v>
      </c>
      <c r="E1261" s="8">
        <f>VartojimasGamyba!G1257</f>
        <v>0.34399999999999997</v>
      </c>
      <c r="F1261" s="11"/>
      <c r="G1261" s="7">
        <f t="shared" si="192"/>
        <v>16.150000000000002</v>
      </c>
      <c r="H1261" s="7">
        <v>0</v>
      </c>
      <c r="I1261" s="7">
        <v>0.36888888888888882</v>
      </c>
      <c r="J1261" s="7">
        <v>0</v>
      </c>
      <c r="L1261" s="7">
        <f>VartojimasGamyba!H1257</f>
        <v>1.2E-2</v>
      </c>
      <c r="M1261" s="15">
        <f t="shared" si="184"/>
        <v>0</v>
      </c>
      <c r="N1261" s="7">
        <f t="shared" si="185"/>
        <v>0</v>
      </c>
      <c r="O1261" s="7">
        <f t="shared" si="186"/>
        <v>0</v>
      </c>
      <c r="R1261" s="7"/>
      <c r="S1261" s="47">
        <f t="shared" si="187"/>
        <v>0</v>
      </c>
      <c r="T1261" s="47">
        <f t="shared" si="188"/>
        <v>0</v>
      </c>
      <c r="U1261" s="47">
        <f t="shared" si="189"/>
        <v>350.32</v>
      </c>
      <c r="V1261" s="47">
        <f t="shared" si="190"/>
        <v>238.45</v>
      </c>
      <c r="W1261" s="11"/>
    </row>
    <row r="1262" spans="1:23" x14ac:dyDescent="0.45">
      <c r="A1262" t="s">
        <v>1267</v>
      </c>
      <c r="B1262">
        <v>250.02</v>
      </c>
      <c r="D1262" s="9" t="str">
        <f>VartojimasGamyba!J1258</f>
        <v>2023-10-23-08</v>
      </c>
      <c r="E1262" s="8">
        <f>VartojimasGamyba!G1258</f>
        <v>0.125</v>
      </c>
      <c r="F1262" s="11"/>
      <c r="G1262" s="7">
        <f t="shared" si="192"/>
        <v>16.053333333333335</v>
      </c>
      <c r="H1262" s="7">
        <v>0</v>
      </c>
      <c r="I1262" s="7">
        <v>9.6666666666666665E-2</v>
      </c>
      <c r="J1262" s="7">
        <v>0</v>
      </c>
      <c r="L1262" s="7">
        <f>VartojimasGamyba!H1258</f>
        <v>3.7999999999999999E-2</v>
      </c>
      <c r="M1262" s="15">
        <f t="shared" si="184"/>
        <v>0</v>
      </c>
      <c r="N1262" s="7">
        <f t="shared" si="185"/>
        <v>0</v>
      </c>
      <c r="O1262" s="7">
        <f t="shared" si="186"/>
        <v>0</v>
      </c>
      <c r="R1262" s="7"/>
      <c r="S1262" s="47">
        <f t="shared" si="187"/>
        <v>0</v>
      </c>
      <c r="T1262" s="47">
        <f t="shared" si="188"/>
        <v>0</v>
      </c>
      <c r="U1262" s="47">
        <f t="shared" si="189"/>
        <v>350.31</v>
      </c>
      <c r="V1262" s="47">
        <f t="shared" si="190"/>
        <v>238.44</v>
      </c>
      <c r="W1262" s="11"/>
    </row>
    <row r="1263" spans="1:23" x14ac:dyDescent="0.45">
      <c r="A1263" t="s">
        <v>1268</v>
      </c>
      <c r="B1263">
        <v>250.01</v>
      </c>
      <c r="D1263" s="9" t="str">
        <f>VartojimasGamyba!J1259</f>
        <v>2023-10-23-09</v>
      </c>
      <c r="E1263" s="8">
        <f>VartojimasGamyba!G1259</f>
        <v>0.191</v>
      </c>
      <c r="F1263" s="11"/>
      <c r="G1263" s="7">
        <f t="shared" si="192"/>
        <v>16.053333333333335</v>
      </c>
      <c r="H1263" s="7">
        <v>5.5511151231257827E-17</v>
      </c>
      <c r="I1263" s="7">
        <v>0</v>
      </c>
      <c r="J1263" s="7">
        <v>0.3</v>
      </c>
      <c r="L1263" s="7">
        <f>VartojimasGamyba!H1259</f>
        <v>0.49099999999999999</v>
      </c>
      <c r="M1263" s="15">
        <f t="shared" si="184"/>
        <v>0</v>
      </c>
      <c r="N1263" s="7">
        <f t="shared" si="185"/>
        <v>-71.528999999999996</v>
      </c>
      <c r="O1263" s="7">
        <f t="shared" si="186"/>
        <v>0</v>
      </c>
      <c r="R1263" s="7"/>
      <c r="S1263" s="47">
        <f t="shared" si="187"/>
        <v>0.3</v>
      </c>
      <c r="T1263" s="47">
        <f t="shared" si="188"/>
        <v>0.3</v>
      </c>
      <c r="U1263" s="47">
        <f t="shared" si="189"/>
        <v>350.3</v>
      </c>
      <c r="V1263" s="47">
        <f t="shared" si="190"/>
        <v>238.42999999999998</v>
      </c>
      <c r="W1263" s="11"/>
    </row>
    <row r="1264" spans="1:23" x14ac:dyDescent="0.45">
      <c r="A1264" t="s">
        <v>1269</v>
      </c>
      <c r="B1264">
        <v>250.03</v>
      </c>
      <c r="D1264" s="9" t="str">
        <f>VartojimasGamyba!J1260</f>
        <v>2023-10-23-10</v>
      </c>
      <c r="E1264" s="8">
        <f>VartojimasGamyba!G1260</f>
        <v>0.129</v>
      </c>
      <c r="F1264" s="11"/>
      <c r="G1264" s="7">
        <f t="shared" si="192"/>
        <v>16.053333333333335</v>
      </c>
      <c r="H1264" s="7">
        <v>0</v>
      </c>
      <c r="I1264" s="7">
        <v>0</v>
      </c>
      <c r="J1264" s="7">
        <v>0.49199999999999999</v>
      </c>
      <c r="L1264" s="7">
        <f>VartojimasGamyba!H1260</f>
        <v>0.621</v>
      </c>
      <c r="M1264" s="15">
        <f t="shared" si="184"/>
        <v>0</v>
      </c>
      <c r="N1264" s="7">
        <f t="shared" si="185"/>
        <v>-117.31739999999999</v>
      </c>
      <c r="O1264" s="7">
        <f t="shared" si="186"/>
        <v>0</v>
      </c>
      <c r="R1264" s="7"/>
      <c r="S1264" s="47">
        <f t="shared" si="187"/>
        <v>0.49199999999999999</v>
      </c>
      <c r="T1264" s="47">
        <f t="shared" si="188"/>
        <v>0.49199999999999999</v>
      </c>
      <c r="U1264" s="47">
        <f t="shared" si="189"/>
        <v>350.32</v>
      </c>
      <c r="V1264" s="47">
        <f t="shared" si="190"/>
        <v>238.45</v>
      </c>
      <c r="W1264" s="11"/>
    </row>
    <row r="1265" spans="1:23" x14ac:dyDescent="0.45">
      <c r="A1265" t="s">
        <v>1270</v>
      </c>
      <c r="B1265">
        <v>250</v>
      </c>
      <c r="D1265" s="9" t="str">
        <f>VartojimasGamyba!J1261</f>
        <v>2023-10-23-11</v>
      </c>
      <c r="E1265" s="8">
        <f>VartojimasGamyba!G1261</f>
        <v>1.008</v>
      </c>
      <c r="F1265" s="11"/>
      <c r="G1265" s="7">
        <f t="shared" si="192"/>
        <v>15.184444444444445</v>
      </c>
      <c r="H1265" s="7">
        <v>0</v>
      </c>
      <c r="I1265" s="7">
        <v>0.86888888888888904</v>
      </c>
      <c r="J1265" s="7">
        <v>0</v>
      </c>
      <c r="L1265" s="7">
        <f>VartojimasGamyba!H1261</f>
        <v>0.22600000000000001</v>
      </c>
      <c r="M1265" s="15">
        <f t="shared" si="184"/>
        <v>0</v>
      </c>
      <c r="N1265" s="7">
        <f t="shared" si="185"/>
        <v>0</v>
      </c>
      <c r="O1265" s="7">
        <f t="shared" si="186"/>
        <v>0</v>
      </c>
      <c r="R1265" s="7"/>
      <c r="S1265" s="47">
        <f t="shared" si="187"/>
        <v>0</v>
      </c>
      <c r="T1265" s="47">
        <f t="shared" si="188"/>
        <v>0</v>
      </c>
      <c r="U1265" s="47">
        <f t="shared" si="189"/>
        <v>350.29</v>
      </c>
      <c r="V1265" s="47">
        <f t="shared" si="190"/>
        <v>238.42</v>
      </c>
      <c r="W1265" s="11"/>
    </row>
    <row r="1266" spans="1:23" x14ac:dyDescent="0.45">
      <c r="A1266" t="s">
        <v>1271</v>
      </c>
      <c r="B1266">
        <v>199.99</v>
      </c>
      <c r="D1266" s="9" t="str">
        <f>VartojimasGamyba!J1262</f>
        <v>2023-10-23-12</v>
      </c>
      <c r="E1266" s="8">
        <f>VartojimasGamyba!G1262</f>
        <v>0.157</v>
      </c>
      <c r="F1266" s="11"/>
      <c r="G1266" s="7">
        <f t="shared" si="192"/>
        <v>15.037777777777778</v>
      </c>
      <c r="H1266" s="7">
        <v>0</v>
      </c>
      <c r="I1266" s="7">
        <v>0.14666666666666664</v>
      </c>
      <c r="J1266" s="7">
        <v>0</v>
      </c>
      <c r="L1266" s="7">
        <f>VartojimasGamyba!H1262</f>
        <v>2.5000000000000001E-2</v>
      </c>
      <c r="M1266" s="15">
        <f t="shared" si="184"/>
        <v>0</v>
      </c>
      <c r="N1266" s="7">
        <f t="shared" si="185"/>
        <v>0</v>
      </c>
      <c r="O1266" s="7">
        <f t="shared" si="186"/>
        <v>0</v>
      </c>
      <c r="R1266" s="7"/>
      <c r="S1266" s="47">
        <f t="shared" si="187"/>
        <v>0</v>
      </c>
      <c r="T1266" s="47">
        <f t="shared" si="188"/>
        <v>0</v>
      </c>
      <c r="U1266" s="47">
        <f t="shared" si="189"/>
        <v>300.28000000000003</v>
      </c>
      <c r="V1266" s="47">
        <f t="shared" si="190"/>
        <v>188.41</v>
      </c>
      <c r="W1266" s="11"/>
    </row>
    <row r="1267" spans="1:23" x14ac:dyDescent="0.45">
      <c r="A1267" t="s">
        <v>1272</v>
      </c>
      <c r="B1267">
        <v>190.1</v>
      </c>
      <c r="D1267" s="9" t="str">
        <f>VartojimasGamyba!J1263</f>
        <v>2023-10-23-13</v>
      </c>
      <c r="E1267" s="8">
        <f>VartojimasGamyba!G1263</f>
        <v>0.44</v>
      </c>
      <c r="F1267" s="11"/>
      <c r="G1267" s="7">
        <f t="shared" si="192"/>
        <v>14.554444444444446</v>
      </c>
      <c r="H1267" s="7">
        <v>0</v>
      </c>
      <c r="I1267" s="7">
        <v>0.48333333333333328</v>
      </c>
      <c r="J1267" s="7">
        <v>0</v>
      </c>
      <c r="L1267" s="7">
        <f>VartojimasGamyba!H1263</f>
        <v>5.0000000000000001E-3</v>
      </c>
      <c r="M1267" s="15">
        <f t="shared" si="184"/>
        <v>5.9847959921199845E-17</v>
      </c>
      <c r="N1267" s="7">
        <f t="shared" si="185"/>
        <v>1.7379249081517223E-14</v>
      </c>
      <c r="O1267" s="7">
        <f t="shared" si="186"/>
        <v>1.7379249081517223E-14</v>
      </c>
      <c r="R1267" s="7"/>
      <c r="S1267" s="47">
        <f t="shared" si="187"/>
        <v>5.9847959921199845E-17</v>
      </c>
      <c r="T1267" s="47">
        <f t="shared" si="188"/>
        <v>0</v>
      </c>
      <c r="U1267" s="47">
        <f t="shared" si="189"/>
        <v>290.39</v>
      </c>
      <c r="V1267" s="47">
        <f t="shared" si="190"/>
        <v>178.51999999999998</v>
      </c>
      <c r="W1267" s="11"/>
    </row>
    <row r="1268" spans="1:23" x14ac:dyDescent="0.45">
      <c r="A1268" t="s">
        <v>1273</v>
      </c>
      <c r="B1268">
        <v>190.08</v>
      </c>
      <c r="D1268" s="9" t="str">
        <f>VartojimasGamyba!J1264</f>
        <v>2023-10-23-14</v>
      </c>
      <c r="E1268" s="8">
        <f>VartojimasGamyba!G1264</f>
        <v>0.315</v>
      </c>
      <c r="F1268" s="11"/>
      <c r="G1268" s="7">
        <f t="shared" si="192"/>
        <v>14.222222222222223</v>
      </c>
      <c r="H1268" s="7">
        <v>0</v>
      </c>
      <c r="I1268" s="7">
        <v>0.3322222222222222</v>
      </c>
      <c r="J1268" s="7">
        <v>0</v>
      </c>
      <c r="L1268" s="7">
        <f>VartojimasGamyba!H1264</f>
        <v>1.6E-2</v>
      </c>
      <c r="M1268" s="15">
        <f t="shared" si="184"/>
        <v>0</v>
      </c>
      <c r="N1268" s="7">
        <f t="shared" si="185"/>
        <v>0</v>
      </c>
      <c r="O1268" s="7">
        <f t="shared" si="186"/>
        <v>0</v>
      </c>
      <c r="R1268" s="7"/>
      <c r="S1268" s="47">
        <f t="shared" si="187"/>
        <v>0</v>
      </c>
      <c r="T1268" s="47">
        <f t="shared" si="188"/>
        <v>0</v>
      </c>
      <c r="U1268" s="47">
        <f t="shared" si="189"/>
        <v>290.37</v>
      </c>
      <c r="V1268" s="47">
        <f t="shared" si="190"/>
        <v>178.5</v>
      </c>
      <c r="W1268" s="11"/>
    </row>
    <row r="1269" spans="1:23" x14ac:dyDescent="0.45">
      <c r="A1269" t="s">
        <v>1274</v>
      </c>
      <c r="B1269">
        <v>190.07</v>
      </c>
      <c r="D1269" s="9" t="str">
        <f>VartojimasGamyba!J1265</f>
        <v>2023-10-23-15</v>
      </c>
      <c r="E1269" s="8">
        <f>VartojimasGamyba!G1265</f>
        <v>0.78300000000000003</v>
      </c>
      <c r="F1269" s="11"/>
      <c r="G1269" s="7">
        <f t="shared" si="192"/>
        <v>13.352222222222224</v>
      </c>
      <c r="H1269" s="7">
        <v>0</v>
      </c>
      <c r="I1269" s="7">
        <v>0.87000000000000011</v>
      </c>
      <c r="J1269" s="7">
        <v>0</v>
      </c>
      <c r="L1269" s="7">
        <f>VartojimasGamyba!H1265</f>
        <v>0</v>
      </c>
      <c r="M1269" s="15">
        <f t="shared" si="184"/>
        <v>-1.1102230246251565E-16</v>
      </c>
      <c r="N1269" s="7">
        <f t="shared" si="185"/>
        <v>-3.2236435743016047E-14</v>
      </c>
      <c r="O1269" s="7">
        <f t="shared" si="186"/>
        <v>-3.2236435743016047E-14</v>
      </c>
      <c r="R1269" s="7"/>
      <c r="S1269" s="47">
        <f t="shared" si="187"/>
        <v>-1.1102230246251565E-16</v>
      </c>
      <c r="T1269" s="47">
        <f t="shared" si="188"/>
        <v>0</v>
      </c>
      <c r="U1269" s="47">
        <f t="shared" si="189"/>
        <v>290.36</v>
      </c>
      <c r="V1269" s="47">
        <f t="shared" si="190"/>
        <v>178.48999999999998</v>
      </c>
      <c r="W1269" s="11"/>
    </row>
    <row r="1270" spans="1:23" x14ac:dyDescent="0.45">
      <c r="A1270" t="s">
        <v>1275</v>
      </c>
      <c r="B1270">
        <v>190.01</v>
      </c>
      <c r="D1270" s="9" t="str">
        <f>VartojimasGamyba!J1266</f>
        <v>2023-10-23-16</v>
      </c>
      <c r="E1270" s="8">
        <f>VartojimasGamyba!G1266</f>
        <v>0.34100000000000003</v>
      </c>
      <c r="F1270" s="11"/>
      <c r="G1270" s="7">
        <f t="shared" si="192"/>
        <v>12.973333333333334</v>
      </c>
      <c r="H1270" s="7">
        <v>0</v>
      </c>
      <c r="I1270" s="7">
        <v>0.37888888888888894</v>
      </c>
      <c r="J1270" s="7">
        <v>0</v>
      </c>
      <c r="L1270" s="7">
        <f>VartojimasGamyba!H1266</f>
        <v>0</v>
      </c>
      <c r="M1270" s="15">
        <f t="shared" si="184"/>
        <v>-5.5511151231257827E-17</v>
      </c>
      <c r="N1270" s="7">
        <f t="shared" si="185"/>
        <v>-1.6114887202434148E-14</v>
      </c>
      <c r="O1270" s="7">
        <f t="shared" si="186"/>
        <v>-1.6114887202434148E-14</v>
      </c>
      <c r="R1270" s="7"/>
      <c r="S1270" s="47">
        <f t="shared" si="187"/>
        <v>-5.5511151231257827E-17</v>
      </c>
      <c r="T1270" s="47">
        <f t="shared" si="188"/>
        <v>0</v>
      </c>
      <c r="U1270" s="47">
        <f t="shared" si="189"/>
        <v>290.3</v>
      </c>
      <c r="V1270" s="47">
        <f t="shared" si="190"/>
        <v>178.42999999999998</v>
      </c>
      <c r="W1270" s="11"/>
    </row>
    <row r="1271" spans="1:23" x14ac:dyDescent="0.45">
      <c r="A1271" t="s">
        <v>1276</v>
      </c>
      <c r="B1271">
        <v>175.04</v>
      </c>
      <c r="D1271" s="9" t="str">
        <f>VartojimasGamyba!J1267</f>
        <v>2023-10-23-17</v>
      </c>
      <c r="E1271" s="8">
        <f>VartojimasGamyba!G1267</f>
        <v>0.92700000000000005</v>
      </c>
      <c r="F1271" s="11"/>
      <c r="G1271" s="7">
        <f t="shared" si="192"/>
        <v>11.943333333333335</v>
      </c>
      <c r="H1271" s="7">
        <v>0</v>
      </c>
      <c r="I1271" s="7">
        <v>1.03</v>
      </c>
      <c r="J1271" s="7">
        <v>0</v>
      </c>
      <c r="L1271" s="7">
        <f>VartojimasGamyba!H1267</f>
        <v>0</v>
      </c>
      <c r="M1271" s="15">
        <f t="shared" si="184"/>
        <v>0</v>
      </c>
      <c r="N1271" s="7">
        <f t="shared" si="185"/>
        <v>0</v>
      </c>
      <c r="O1271" s="7">
        <f t="shared" si="186"/>
        <v>0</v>
      </c>
      <c r="R1271" s="7"/>
      <c r="S1271" s="47">
        <f t="shared" si="187"/>
        <v>0</v>
      </c>
      <c r="T1271" s="47">
        <f t="shared" si="188"/>
        <v>0</v>
      </c>
      <c r="U1271" s="47">
        <f t="shared" si="189"/>
        <v>275.33</v>
      </c>
      <c r="V1271" s="47">
        <f t="shared" si="190"/>
        <v>163.45999999999998</v>
      </c>
      <c r="W1271" s="11"/>
    </row>
    <row r="1272" spans="1:23" x14ac:dyDescent="0.45">
      <c r="A1272" t="s">
        <v>1277</v>
      </c>
      <c r="B1272">
        <v>180.35</v>
      </c>
      <c r="D1272" s="9" t="str">
        <f>VartojimasGamyba!J1268</f>
        <v>2023-10-23-18</v>
      </c>
      <c r="E1272" s="8">
        <f>VartojimasGamyba!G1268</f>
        <v>0.58699999999999997</v>
      </c>
      <c r="F1272" s="11"/>
      <c r="G1272" s="7">
        <f t="shared" si="192"/>
        <v>11.291111111111112</v>
      </c>
      <c r="H1272" s="7">
        <v>0</v>
      </c>
      <c r="I1272" s="7">
        <v>0.65222222222222226</v>
      </c>
      <c r="J1272" s="7">
        <v>0</v>
      </c>
      <c r="L1272" s="7">
        <f>VartojimasGamyba!H1268</f>
        <v>0</v>
      </c>
      <c r="M1272" s="15">
        <f t="shared" si="184"/>
        <v>-1.1102230246251565E-16</v>
      </c>
      <c r="N1272" s="7">
        <f t="shared" si="185"/>
        <v>-3.1157298963080392E-14</v>
      </c>
      <c r="O1272" s="7">
        <f t="shared" si="186"/>
        <v>-3.1157298963080392E-14</v>
      </c>
      <c r="R1272" s="7"/>
      <c r="S1272" s="47">
        <f t="shared" si="187"/>
        <v>-1.1102230246251565E-16</v>
      </c>
      <c r="T1272" s="47">
        <f t="shared" si="188"/>
        <v>0</v>
      </c>
      <c r="U1272" s="47">
        <f t="shared" si="189"/>
        <v>280.64</v>
      </c>
      <c r="V1272" s="47">
        <f t="shared" si="190"/>
        <v>168.76999999999998</v>
      </c>
      <c r="W1272" s="11"/>
    </row>
    <row r="1273" spans="1:23" x14ac:dyDescent="0.45">
      <c r="A1273" t="s">
        <v>1278</v>
      </c>
      <c r="B1273">
        <v>177.51</v>
      </c>
      <c r="D1273" s="9" t="str">
        <f>VartojimasGamyba!J1269</f>
        <v>2023-10-23-19</v>
      </c>
      <c r="E1273" s="8">
        <f>VartojimasGamyba!G1269</f>
        <v>0.83199999999999996</v>
      </c>
      <c r="F1273" s="11"/>
      <c r="G1273" s="7">
        <f t="shared" si="192"/>
        <v>10.366666666666667</v>
      </c>
      <c r="H1273" s="7">
        <v>0</v>
      </c>
      <c r="I1273" s="7">
        <v>0.9244444444444444</v>
      </c>
      <c r="J1273" s="7">
        <v>0</v>
      </c>
      <c r="L1273" s="7">
        <f>VartojimasGamyba!H1269</f>
        <v>0</v>
      </c>
      <c r="M1273" s="15">
        <f t="shared" si="184"/>
        <v>0</v>
      </c>
      <c r="N1273" s="7">
        <f t="shared" si="185"/>
        <v>0</v>
      </c>
      <c r="O1273" s="7">
        <f t="shared" si="186"/>
        <v>0</v>
      </c>
      <c r="R1273" s="7"/>
      <c r="S1273" s="47">
        <f t="shared" si="187"/>
        <v>0</v>
      </c>
      <c r="T1273" s="47">
        <f t="shared" si="188"/>
        <v>0</v>
      </c>
      <c r="U1273" s="47">
        <f t="shared" si="189"/>
        <v>277.8</v>
      </c>
      <c r="V1273" s="47">
        <f t="shared" si="190"/>
        <v>165.92999999999998</v>
      </c>
      <c r="W1273" s="11"/>
    </row>
    <row r="1274" spans="1:23" x14ac:dyDescent="0.45">
      <c r="A1274" t="s">
        <v>1279</v>
      </c>
      <c r="B1274">
        <v>173.6</v>
      </c>
      <c r="D1274" s="9" t="str">
        <f>VartojimasGamyba!J1270</f>
        <v>2023-10-23-20</v>
      </c>
      <c r="E1274" s="8">
        <f>VartojimasGamyba!G1270</f>
        <v>0.41099999999999998</v>
      </c>
      <c r="F1274" s="11"/>
      <c r="G1274" s="7">
        <f t="shared" si="192"/>
        <v>9.91</v>
      </c>
      <c r="H1274" s="7">
        <v>0</v>
      </c>
      <c r="I1274" s="7">
        <v>0.45666666666666667</v>
      </c>
      <c r="J1274" s="7">
        <v>0</v>
      </c>
      <c r="L1274" s="7">
        <f>VartojimasGamyba!H1270</f>
        <v>0</v>
      </c>
      <c r="M1274" s="15">
        <f t="shared" si="184"/>
        <v>-5.5511151231257827E-17</v>
      </c>
      <c r="N1274" s="7">
        <f t="shared" si="185"/>
        <v>-1.5203949210729205E-14</v>
      </c>
      <c r="O1274" s="7">
        <f t="shared" si="186"/>
        <v>-1.5203949210729205E-14</v>
      </c>
      <c r="P1274" s="7" t="s">
        <v>8873</v>
      </c>
      <c r="R1274" s="7"/>
      <c r="S1274" s="47">
        <f t="shared" si="187"/>
        <v>-5.5511151231257827E-17</v>
      </c>
      <c r="T1274" s="47">
        <f t="shared" si="188"/>
        <v>0</v>
      </c>
      <c r="U1274" s="47">
        <f t="shared" si="189"/>
        <v>273.89</v>
      </c>
      <c r="V1274" s="47">
        <f t="shared" si="190"/>
        <v>162.01999999999998</v>
      </c>
      <c r="W1274" s="11"/>
    </row>
    <row r="1275" spans="1:23" x14ac:dyDescent="0.45">
      <c r="A1275" t="s">
        <v>1280</v>
      </c>
      <c r="B1275">
        <v>171.54</v>
      </c>
      <c r="D1275" s="9" t="str">
        <f>VartojimasGamyba!J1271</f>
        <v>2023-10-23-21</v>
      </c>
      <c r="E1275" s="8">
        <f>VartojimasGamyba!G1271</f>
        <v>0.88800000000000001</v>
      </c>
      <c r="F1275" s="11"/>
      <c r="G1275" s="7">
        <f t="shared" si="192"/>
        <v>8.9233333333333338</v>
      </c>
      <c r="H1275" s="7">
        <v>0</v>
      </c>
      <c r="I1275" s="7">
        <v>0.98666666666666669</v>
      </c>
      <c r="J1275" s="7">
        <v>0</v>
      </c>
      <c r="L1275" s="7">
        <f>VartojimasGamyba!H1271</f>
        <v>0</v>
      </c>
      <c r="M1275" s="15">
        <f t="shared" si="184"/>
        <v>0</v>
      </c>
      <c r="N1275" s="7">
        <f t="shared" si="185"/>
        <v>0</v>
      </c>
      <c r="O1275" s="7">
        <f t="shared" si="186"/>
        <v>0</v>
      </c>
      <c r="P1275" s="7">
        <f>SUM(N1254:N1277)</f>
        <v>2698.2801022222216</v>
      </c>
      <c r="R1275" s="7"/>
      <c r="S1275" s="47">
        <f t="shared" si="187"/>
        <v>0</v>
      </c>
      <c r="T1275" s="47">
        <f t="shared" si="188"/>
        <v>0</v>
      </c>
      <c r="U1275" s="47">
        <f t="shared" si="189"/>
        <v>271.83</v>
      </c>
      <c r="V1275" s="47">
        <f t="shared" si="190"/>
        <v>159.95999999999998</v>
      </c>
      <c r="W1275" s="11"/>
    </row>
    <row r="1276" spans="1:23" x14ac:dyDescent="0.45">
      <c r="A1276" t="s">
        <v>1281</v>
      </c>
      <c r="B1276">
        <v>150.38999999999999</v>
      </c>
      <c r="D1276" s="9" t="str">
        <f>VartojimasGamyba!J1272</f>
        <v>2023-10-23-22</v>
      </c>
      <c r="E1276" s="8">
        <f>VartojimasGamyba!G1272</f>
        <v>1.7370000000000001</v>
      </c>
      <c r="F1276" s="11"/>
      <c r="G1276" s="7">
        <f t="shared" si="192"/>
        <v>6.9933333333333341</v>
      </c>
      <c r="H1276" s="7">
        <v>0</v>
      </c>
      <c r="I1276" s="7">
        <v>1.9300000000000002</v>
      </c>
      <c r="J1276" s="7">
        <v>0</v>
      </c>
      <c r="L1276" s="7">
        <f>VartojimasGamyba!H1272</f>
        <v>0</v>
      </c>
      <c r="M1276" s="15">
        <f t="shared" si="184"/>
        <v>0</v>
      </c>
      <c r="N1276" s="7">
        <f t="shared" si="185"/>
        <v>0</v>
      </c>
      <c r="O1276" s="7">
        <f t="shared" si="186"/>
        <v>0</v>
      </c>
      <c r="P1276" s="7" t="s">
        <v>8872</v>
      </c>
      <c r="R1276" s="7"/>
      <c r="S1276" s="47">
        <f t="shared" si="187"/>
        <v>0</v>
      </c>
      <c r="T1276" s="47">
        <f t="shared" si="188"/>
        <v>0</v>
      </c>
      <c r="U1276" s="47">
        <f t="shared" si="189"/>
        <v>250.68</v>
      </c>
      <c r="V1276" s="47">
        <f t="shared" si="190"/>
        <v>138.80999999999997</v>
      </c>
      <c r="W1276" s="11"/>
    </row>
    <row r="1277" spans="1:23" x14ac:dyDescent="0.45">
      <c r="A1277" t="s">
        <v>1282</v>
      </c>
      <c r="B1277">
        <v>132.43</v>
      </c>
      <c r="D1277" s="9" t="str">
        <f>VartojimasGamyba!J1273</f>
        <v>2023-10-23-23</v>
      </c>
      <c r="E1277" s="8">
        <f>VartojimasGamyba!G1273</f>
        <v>1.794</v>
      </c>
      <c r="F1277" s="11"/>
      <c r="G1277" s="7">
        <f t="shared" si="192"/>
        <v>5.0000000000000009</v>
      </c>
      <c r="H1277" s="7">
        <v>0</v>
      </c>
      <c r="I1277" s="7">
        <v>1.9933333333333334</v>
      </c>
      <c r="J1277" s="7">
        <v>0</v>
      </c>
      <c r="L1277" s="7">
        <f>VartojimasGamyba!H1273</f>
        <v>0</v>
      </c>
      <c r="M1277" s="15">
        <f t="shared" si="184"/>
        <v>0</v>
      </c>
      <c r="N1277" s="7">
        <f t="shared" si="185"/>
        <v>0</v>
      </c>
      <c r="O1277" s="7">
        <f t="shared" si="186"/>
        <v>0</v>
      </c>
      <c r="P1277" s="7">
        <f>SUM(O1254:O1277)</f>
        <v>2887.1265022222215</v>
      </c>
      <c r="Q1277" s="7">
        <f>SUMPRODUCT(B1254:B1277,E1254:E1277)+SUM(E1254:E1277)*$Z$21-SUMPRODUCT(B1254:B1277,L1254:L1277)+SUM(L1254:L1277)*ABS($Z$20)</f>
        <v>3370.6344300000001</v>
      </c>
      <c r="R1277" s="7"/>
      <c r="S1277" s="47">
        <f t="shared" si="187"/>
        <v>0</v>
      </c>
      <c r="T1277" s="47">
        <f t="shared" si="188"/>
        <v>0</v>
      </c>
      <c r="U1277" s="47">
        <f t="shared" si="189"/>
        <v>232.72000000000003</v>
      </c>
      <c r="V1277" s="47">
        <f t="shared" si="190"/>
        <v>120.85000000000001</v>
      </c>
      <c r="W1277" s="11">
        <f>IF(P1277&lt;&gt;Q1277,1,0)</f>
        <v>1</v>
      </c>
    </row>
    <row r="1278" spans="1:23" x14ac:dyDescent="0.45">
      <c r="A1278" t="s">
        <v>1283</v>
      </c>
      <c r="B1278">
        <v>102.84</v>
      </c>
      <c r="D1278" s="1" t="str">
        <f>VartojimasGamyba!J1274</f>
        <v>2023-10-24-00</v>
      </c>
      <c r="E1278" s="7">
        <f>VartojimasGamyba!G1274</f>
        <v>1.5429999999999999</v>
      </c>
      <c r="F1278" s="11"/>
      <c r="G1278" s="12">
        <f>G1277+H1278-I1278</f>
        <v>5.0000000000000009</v>
      </c>
      <c r="H1278" s="12">
        <v>0</v>
      </c>
      <c r="I1278" s="12">
        <v>0</v>
      </c>
      <c r="J1278" s="12">
        <v>0</v>
      </c>
      <c r="K1278" s="12"/>
      <c r="L1278" s="12">
        <f>VartojimasGamyba!H1274</f>
        <v>0</v>
      </c>
      <c r="M1278" s="19">
        <f t="shared" si="184"/>
        <v>1.5429999999999999</v>
      </c>
      <c r="N1278" s="7">
        <f t="shared" si="185"/>
        <v>313.42958999999996</v>
      </c>
      <c r="O1278" s="7">
        <f t="shared" si="186"/>
        <v>313.42958999999996</v>
      </c>
      <c r="R1278" s="20" t="s">
        <v>8783</v>
      </c>
      <c r="S1278" s="47">
        <f t="shared" si="187"/>
        <v>1.5429999999999999</v>
      </c>
      <c r="T1278" s="47">
        <f t="shared" si="188"/>
        <v>0</v>
      </c>
      <c r="U1278" s="47">
        <f t="shared" si="189"/>
        <v>203.13</v>
      </c>
      <c r="V1278" s="47">
        <f t="shared" si="190"/>
        <v>91.26</v>
      </c>
      <c r="W1278" s="11"/>
    </row>
    <row r="1279" spans="1:23" x14ac:dyDescent="0.45">
      <c r="A1279" t="s">
        <v>1284</v>
      </c>
      <c r="B1279">
        <v>120</v>
      </c>
      <c r="D1279" s="1" t="str">
        <f>VartojimasGamyba!J1275</f>
        <v>2023-10-24-01</v>
      </c>
      <c r="E1279" s="7">
        <f>VartojimasGamyba!G1275</f>
        <v>1.895</v>
      </c>
      <c r="F1279" s="11"/>
      <c r="G1279" s="12">
        <f t="shared" ref="G1279:G1301" si="193">G1278+H1279-I1279</f>
        <v>5.0000000000000009</v>
      </c>
      <c r="H1279" s="12">
        <v>0</v>
      </c>
      <c r="I1279" s="12">
        <v>0</v>
      </c>
      <c r="J1279" s="12">
        <v>0</v>
      </c>
      <c r="K1279" s="12"/>
      <c r="L1279" s="12">
        <f>VartojimasGamyba!H1275</f>
        <v>0</v>
      </c>
      <c r="M1279" s="19">
        <f t="shared" si="184"/>
        <v>1.895</v>
      </c>
      <c r="N1279" s="7">
        <f t="shared" si="185"/>
        <v>417.44955000000004</v>
      </c>
      <c r="O1279" s="7">
        <f t="shared" si="186"/>
        <v>417.44955000000004</v>
      </c>
      <c r="R1279" s="7"/>
      <c r="S1279" s="47">
        <f t="shared" si="187"/>
        <v>1.895</v>
      </c>
      <c r="T1279" s="47">
        <f t="shared" si="188"/>
        <v>0</v>
      </c>
      <c r="U1279" s="47">
        <f t="shared" si="189"/>
        <v>220.29000000000002</v>
      </c>
      <c r="V1279" s="47">
        <f t="shared" si="190"/>
        <v>108.42</v>
      </c>
      <c r="W1279" s="11"/>
    </row>
    <row r="1280" spans="1:23" x14ac:dyDescent="0.45">
      <c r="A1280" t="s">
        <v>1285</v>
      </c>
      <c r="B1280">
        <v>108.41</v>
      </c>
      <c r="D1280" s="1" t="str">
        <f>VartojimasGamyba!J1276</f>
        <v>2023-10-24-02</v>
      </c>
      <c r="E1280" s="7">
        <f>VartojimasGamyba!G1276</f>
        <v>1.554</v>
      </c>
      <c r="F1280" s="11"/>
      <c r="G1280" s="12">
        <f t="shared" si="193"/>
        <v>5.0000000000000009</v>
      </c>
      <c r="H1280" s="12">
        <v>0</v>
      </c>
      <c r="I1280" s="12">
        <v>0</v>
      </c>
      <c r="J1280" s="12">
        <v>0</v>
      </c>
      <c r="K1280" s="12"/>
      <c r="L1280" s="12">
        <f>VartojimasGamyba!H1276</f>
        <v>0</v>
      </c>
      <c r="M1280" s="19">
        <f t="shared" si="184"/>
        <v>1.554</v>
      </c>
      <c r="N1280" s="7">
        <f t="shared" si="185"/>
        <v>324.31979999999999</v>
      </c>
      <c r="O1280" s="7">
        <f t="shared" si="186"/>
        <v>324.31979999999999</v>
      </c>
      <c r="R1280" s="7"/>
      <c r="S1280" s="47">
        <f t="shared" si="187"/>
        <v>1.554</v>
      </c>
      <c r="T1280" s="47">
        <f t="shared" si="188"/>
        <v>0</v>
      </c>
      <c r="U1280" s="47">
        <f t="shared" si="189"/>
        <v>208.7</v>
      </c>
      <c r="V1280" s="47">
        <f t="shared" si="190"/>
        <v>96.83</v>
      </c>
      <c r="W1280" s="11"/>
    </row>
    <row r="1281" spans="1:23" x14ac:dyDescent="0.45">
      <c r="A1281" t="s">
        <v>1286</v>
      </c>
      <c r="B1281">
        <v>94.54</v>
      </c>
      <c r="D1281" s="1" t="str">
        <f>VartojimasGamyba!J1277</f>
        <v>2023-10-24-03</v>
      </c>
      <c r="E1281" s="7">
        <f>VartojimasGamyba!G1277</f>
        <v>1.885</v>
      </c>
      <c r="F1281" s="11"/>
      <c r="G1281" s="12">
        <f t="shared" si="193"/>
        <v>15</v>
      </c>
      <c r="H1281" s="12">
        <v>10</v>
      </c>
      <c r="I1281" s="12">
        <v>0</v>
      </c>
      <c r="J1281" s="12">
        <v>0</v>
      </c>
      <c r="K1281" s="12"/>
      <c r="L1281" s="12">
        <f>VartojimasGamyba!H1277</f>
        <v>0</v>
      </c>
      <c r="M1281" s="19">
        <f t="shared" si="184"/>
        <v>11.885</v>
      </c>
      <c r="N1281" s="7">
        <f t="shared" si="185"/>
        <v>2315.5545500000003</v>
      </c>
      <c r="O1281" s="7">
        <f t="shared" si="186"/>
        <v>2315.5545500000003</v>
      </c>
      <c r="R1281" s="7"/>
      <c r="S1281" s="47">
        <f t="shared" si="187"/>
        <v>11.885</v>
      </c>
      <c r="T1281" s="47">
        <f t="shared" si="188"/>
        <v>0</v>
      </c>
      <c r="U1281" s="47">
        <f t="shared" si="189"/>
        <v>194.83</v>
      </c>
      <c r="V1281" s="47">
        <f t="shared" si="190"/>
        <v>82.960000000000008</v>
      </c>
      <c r="W1281" s="11"/>
    </row>
    <row r="1282" spans="1:23" x14ac:dyDescent="0.45">
      <c r="A1282" t="s">
        <v>1287</v>
      </c>
      <c r="B1282">
        <v>120.01</v>
      </c>
      <c r="D1282" s="1" t="str">
        <f>VartojimasGamyba!J1278</f>
        <v>2023-10-24-04</v>
      </c>
      <c r="E1282" s="7">
        <f>VartojimasGamyba!G1278</f>
        <v>1.1579999999999999</v>
      </c>
      <c r="F1282" s="11"/>
      <c r="G1282" s="12">
        <f t="shared" si="193"/>
        <v>14.773888888888887</v>
      </c>
      <c r="H1282" s="12">
        <v>0</v>
      </c>
      <c r="I1282" s="12">
        <v>0.22611111111111276</v>
      </c>
      <c r="J1282" s="12">
        <v>0</v>
      </c>
      <c r="K1282" s="12"/>
      <c r="L1282" s="12">
        <f>VartojimasGamyba!H1278</f>
        <v>0</v>
      </c>
      <c r="M1282" s="19">
        <f t="shared" si="184"/>
        <v>0.95449999999999846</v>
      </c>
      <c r="N1282" s="7">
        <f t="shared" si="185"/>
        <v>210.27634999999967</v>
      </c>
      <c r="O1282" s="7">
        <f t="shared" si="186"/>
        <v>210.27634999999967</v>
      </c>
      <c r="R1282" s="7"/>
      <c r="S1282" s="47">
        <f t="shared" si="187"/>
        <v>0.95449999999999846</v>
      </c>
      <c r="T1282" s="47">
        <f t="shared" si="188"/>
        <v>0</v>
      </c>
      <c r="U1282" s="47">
        <f t="shared" si="189"/>
        <v>220.3</v>
      </c>
      <c r="V1282" s="47">
        <f t="shared" si="190"/>
        <v>108.43</v>
      </c>
      <c r="W1282" s="11"/>
    </row>
    <row r="1283" spans="1:23" x14ac:dyDescent="0.45">
      <c r="A1283" t="s">
        <v>1288</v>
      </c>
      <c r="B1283">
        <v>120.08</v>
      </c>
      <c r="D1283" s="1" t="str">
        <f>VartojimasGamyba!J1279</f>
        <v>2023-10-24-05</v>
      </c>
      <c r="E1283" s="7">
        <f>VartojimasGamyba!G1279</f>
        <v>1.3080000000000001</v>
      </c>
      <c r="F1283" s="11"/>
      <c r="G1283" s="12">
        <f t="shared" si="193"/>
        <v>13.321666666666665</v>
      </c>
      <c r="H1283" s="12">
        <v>0</v>
      </c>
      <c r="I1283" s="12">
        <v>1.4522222222222225</v>
      </c>
      <c r="J1283" s="12">
        <v>0</v>
      </c>
      <c r="K1283" s="12"/>
      <c r="L1283" s="12">
        <f>VartojimasGamyba!H1279</f>
        <v>1E-3</v>
      </c>
      <c r="M1283" s="19">
        <f t="shared" si="184"/>
        <v>-3.3219954564955856E-16</v>
      </c>
      <c r="N1283" s="7">
        <f t="shared" si="185"/>
        <v>-7.3206813874793225E-14</v>
      </c>
      <c r="O1283" s="7">
        <f t="shared" si="186"/>
        <v>-7.3206813874793225E-14</v>
      </c>
      <c r="R1283" s="7"/>
      <c r="S1283" s="47">
        <f t="shared" si="187"/>
        <v>-3.3219954564955856E-16</v>
      </c>
      <c r="T1283" s="47">
        <f t="shared" si="188"/>
        <v>0</v>
      </c>
      <c r="U1283" s="47">
        <f t="shared" si="189"/>
        <v>220.37</v>
      </c>
      <c r="V1283" s="47">
        <f t="shared" si="190"/>
        <v>108.5</v>
      </c>
      <c r="W1283" s="11"/>
    </row>
    <row r="1284" spans="1:23" x14ac:dyDescent="0.45">
      <c r="A1284" t="s">
        <v>1289</v>
      </c>
      <c r="B1284">
        <v>180.95</v>
      </c>
      <c r="D1284" s="1" t="str">
        <f>VartojimasGamyba!J1280</f>
        <v>2023-10-24-06</v>
      </c>
      <c r="E1284" s="7">
        <f>VartojimasGamyba!G1280</f>
        <v>0.104</v>
      </c>
      <c r="F1284" s="11"/>
      <c r="G1284" s="12">
        <f t="shared" si="193"/>
        <v>13.372666666666666</v>
      </c>
      <c r="H1284" s="12">
        <v>5.1000000000000004E-2</v>
      </c>
      <c r="I1284" s="12">
        <v>0</v>
      </c>
      <c r="J1284" s="12">
        <v>0</v>
      </c>
      <c r="K1284" s="12"/>
      <c r="L1284" s="12">
        <f>VartojimasGamyba!H1280</f>
        <v>0.155</v>
      </c>
      <c r="M1284" s="19">
        <f t="shared" si="184"/>
        <v>0</v>
      </c>
      <c r="N1284" s="7">
        <f t="shared" si="185"/>
        <v>0</v>
      </c>
      <c r="O1284" s="7">
        <f t="shared" si="186"/>
        <v>0</v>
      </c>
      <c r="R1284" s="7"/>
      <c r="S1284" s="47">
        <f t="shared" si="187"/>
        <v>5.1000000000000004E-2</v>
      </c>
      <c r="T1284" s="47">
        <f t="shared" si="188"/>
        <v>5.1000000000000004E-2</v>
      </c>
      <c r="U1284" s="47">
        <f t="shared" si="189"/>
        <v>281.24</v>
      </c>
      <c r="V1284" s="47">
        <f t="shared" si="190"/>
        <v>169.36999999999998</v>
      </c>
      <c r="W1284" s="11"/>
    </row>
    <row r="1285" spans="1:23" x14ac:dyDescent="0.45">
      <c r="A1285" t="s">
        <v>1290</v>
      </c>
      <c r="B1285">
        <v>158.94999999999999</v>
      </c>
      <c r="D1285" s="1" t="str">
        <f>VartojimasGamyba!J1281</f>
        <v>2023-10-24-07</v>
      </c>
      <c r="E1285" s="7">
        <f>VartojimasGamyba!G1281</f>
        <v>0.153</v>
      </c>
      <c r="F1285" s="11"/>
      <c r="G1285" s="12">
        <f t="shared" si="193"/>
        <v>13.710666666666665</v>
      </c>
      <c r="H1285" s="12">
        <v>0.33799999999999997</v>
      </c>
      <c r="I1285" s="12">
        <v>0</v>
      </c>
      <c r="J1285" s="12">
        <v>0</v>
      </c>
      <c r="K1285" s="12"/>
      <c r="L1285" s="12">
        <f>VartojimasGamyba!H1281</f>
        <v>0.49099999999999999</v>
      </c>
      <c r="M1285" s="19">
        <f t="shared" si="184"/>
        <v>0</v>
      </c>
      <c r="N1285" s="7">
        <f t="shared" si="185"/>
        <v>0</v>
      </c>
      <c r="O1285" s="7">
        <f t="shared" si="186"/>
        <v>0</v>
      </c>
      <c r="R1285" s="7"/>
      <c r="S1285" s="47">
        <f t="shared" si="187"/>
        <v>0.33799999999999997</v>
      </c>
      <c r="T1285" s="47">
        <f t="shared" si="188"/>
        <v>0.33799999999999997</v>
      </c>
      <c r="U1285" s="47">
        <f t="shared" si="189"/>
        <v>259.24</v>
      </c>
      <c r="V1285" s="47">
        <f t="shared" si="190"/>
        <v>147.36999999999998</v>
      </c>
      <c r="W1285" s="11"/>
    </row>
    <row r="1286" spans="1:23" x14ac:dyDescent="0.45">
      <c r="A1286" t="s">
        <v>1291</v>
      </c>
      <c r="B1286">
        <v>165.1</v>
      </c>
      <c r="D1286" s="1" t="str">
        <f>VartojimasGamyba!J1282</f>
        <v>2023-10-24-08</v>
      </c>
      <c r="E1286" s="7">
        <f>VartojimasGamyba!G1282</f>
        <v>1.3340000000000001</v>
      </c>
      <c r="F1286" s="11"/>
      <c r="G1286" s="12">
        <f t="shared" si="193"/>
        <v>13.128444444444442</v>
      </c>
      <c r="H1286" s="12">
        <v>0</v>
      </c>
      <c r="I1286" s="12">
        <v>0.58222222222222231</v>
      </c>
      <c r="J1286" s="12">
        <v>0</v>
      </c>
      <c r="K1286" s="12"/>
      <c r="L1286" s="12">
        <f>VartojimasGamyba!H1282</f>
        <v>0.81</v>
      </c>
      <c r="M1286" s="19">
        <f t="shared" si="184"/>
        <v>0</v>
      </c>
      <c r="N1286" s="7">
        <f t="shared" si="185"/>
        <v>0</v>
      </c>
      <c r="O1286" s="7">
        <f t="shared" si="186"/>
        <v>0</v>
      </c>
      <c r="R1286" s="7"/>
      <c r="S1286" s="47">
        <f t="shared" si="187"/>
        <v>0</v>
      </c>
      <c r="T1286" s="47">
        <f t="shared" si="188"/>
        <v>0</v>
      </c>
      <c r="U1286" s="47">
        <f t="shared" si="189"/>
        <v>265.39</v>
      </c>
      <c r="V1286" s="47">
        <f t="shared" si="190"/>
        <v>153.51999999999998</v>
      </c>
      <c r="W1286" s="11"/>
    </row>
    <row r="1287" spans="1:23" x14ac:dyDescent="0.45">
      <c r="A1287" t="s">
        <v>1292</v>
      </c>
      <c r="B1287">
        <v>165.06</v>
      </c>
      <c r="D1287" s="1" t="str">
        <f>VartojimasGamyba!J1283</f>
        <v>2023-10-24-09</v>
      </c>
      <c r="E1287" s="7">
        <f>VartojimasGamyba!G1283</f>
        <v>1.792</v>
      </c>
      <c r="F1287" s="11"/>
      <c r="G1287" s="12">
        <f t="shared" si="193"/>
        <v>11.93622222222222</v>
      </c>
      <c r="H1287" s="12">
        <v>0</v>
      </c>
      <c r="I1287" s="12">
        <v>1.1922222222222223</v>
      </c>
      <c r="J1287" s="12">
        <v>0</v>
      </c>
      <c r="K1287" s="12"/>
      <c r="L1287" s="12">
        <f>VartojimasGamyba!H1283</f>
        <v>0.71899999999999997</v>
      </c>
      <c r="M1287" s="19">
        <f t="shared" ref="M1287:M1350" si="194">E1287+H1287-I1287*$J$2+J1287-L1287</f>
        <v>0</v>
      </c>
      <c r="N1287" s="7">
        <f t="shared" ref="N1287:N1350" si="195">M1287*U1287-J1287*V1287</f>
        <v>0</v>
      </c>
      <c r="O1287" s="7">
        <f t="shared" ref="O1287:O1350" si="196">(M1287)*(B1287+$Z$21)</f>
        <v>0</v>
      </c>
      <c r="R1287" s="7"/>
      <c r="S1287" s="47">
        <f t="shared" ref="S1287:S1350" si="197">M1287+IF((L1287-E1287)&gt;0,(L1287-E1287),0)</f>
        <v>0</v>
      </c>
      <c r="T1287" s="47">
        <f t="shared" ref="T1287:T1350" si="198">IF(L1287-E1287&lt;0,0,L1287-E1287)</f>
        <v>0</v>
      </c>
      <c r="U1287" s="47">
        <f t="shared" ref="U1287:U1350" si="199">B1287+$Z$21</f>
        <v>265.35000000000002</v>
      </c>
      <c r="V1287" s="47">
        <f t="shared" ref="V1287:V1350" si="200">B1287+$Z$20</f>
        <v>153.47999999999999</v>
      </c>
      <c r="W1287" s="11"/>
    </row>
    <row r="1288" spans="1:23" x14ac:dyDescent="0.45">
      <c r="A1288" t="s">
        <v>1293</v>
      </c>
      <c r="B1288">
        <v>136.35</v>
      </c>
      <c r="D1288" s="1" t="str">
        <f>VartojimasGamyba!J1284</f>
        <v>2023-10-24-10</v>
      </c>
      <c r="E1288" s="7">
        <f>VartojimasGamyba!G1284</f>
        <v>2.3359999999999999</v>
      </c>
      <c r="F1288" s="11"/>
      <c r="G1288" s="12">
        <f t="shared" si="193"/>
        <v>10.18622222222222</v>
      </c>
      <c r="H1288" s="12">
        <v>0</v>
      </c>
      <c r="I1288" s="12">
        <v>1.7499999999999998</v>
      </c>
      <c r="J1288" s="12">
        <v>0</v>
      </c>
      <c r="K1288" s="12"/>
      <c r="L1288" s="12">
        <f>VartojimasGamyba!H1284</f>
        <v>0.76100000000000001</v>
      </c>
      <c r="M1288" s="19">
        <f t="shared" si="194"/>
        <v>0</v>
      </c>
      <c r="N1288" s="7">
        <f t="shared" si="195"/>
        <v>0</v>
      </c>
      <c r="O1288" s="7">
        <f t="shared" si="196"/>
        <v>0</v>
      </c>
      <c r="R1288" s="7"/>
      <c r="S1288" s="47">
        <f t="shared" si="197"/>
        <v>0</v>
      </c>
      <c r="T1288" s="47">
        <f t="shared" si="198"/>
        <v>0</v>
      </c>
      <c r="U1288" s="47">
        <f t="shared" si="199"/>
        <v>236.64</v>
      </c>
      <c r="V1288" s="47">
        <f t="shared" si="200"/>
        <v>124.77</v>
      </c>
      <c r="W1288" s="11"/>
    </row>
    <row r="1289" spans="1:23" x14ac:dyDescent="0.45">
      <c r="A1289" t="s">
        <v>1294</v>
      </c>
      <c r="B1289">
        <v>128.37</v>
      </c>
      <c r="D1289" s="1" t="str">
        <f>VartojimasGamyba!J1285</f>
        <v>2023-10-24-11</v>
      </c>
      <c r="E1289" s="7">
        <f>VartojimasGamyba!G1285</f>
        <v>1.954</v>
      </c>
      <c r="F1289" s="11"/>
      <c r="G1289" s="12">
        <f t="shared" si="193"/>
        <v>8.4584444444444422</v>
      </c>
      <c r="H1289" s="12">
        <v>0</v>
      </c>
      <c r="I1289" s="12">
        <v>1.7277777777777779</v>
      </c>
      <c r="J1289" s="12">
        <v>0</v>
      </c>
      <c r="K1289" s="12"/>
      <c r="L1289" s="12">
        <f>VartojimasGamyba!H1285</f>
        <v>0.39900000000000002</v>
      </c>
      <c r="M1289" s="19">
        <f t="shared" si="194"/>
        <v>0</v>
      </c>
      <c r="N1289" s="7">
        <f t="shared" si="195"/>
        <v>0</v>
      </c>
      <c r="O1289" s="7">
        <f t="shared" si="196"/>
        <v>0</v>
      </c>
      <c r="R1289" s="7"/>
      <c r="S1289" s="47">
        <f t="shared" si="197"/>
        <v>0</v>
      </c>
      <c r="T1289" s="47">
        <f t="shared" si="198"/>
        <v>0</v>
      </c>
      <c r="U1289" s="47">
        <f t="shared" si="199"/>
        <v>228.66000000000003</v>
      </c>
      <c r="V1289" s="47">
        <f t="shared" si="200"/>
        <v>116.79</v>
      </c>
      <c r="W1289" s="11"/>
    </row>
    <row r="1290" spans="1:23" x14ac:dyDescent="0.45">
      <c r="A1290" t="s">
        <v>1295</v>
      </c>
      <c r="B1290">
        <v>125</v>
      </c>
      <c r="D1290" s="1" t="str">
        <f>VartojimasGamyba!J1286</f>
        <v>2023-10-24-12</v>
      </c>
      <c r="E1290" s="7">
        <f>VartojimasGamyba!G1286</f>
        <v>0.20200000000000001</v>
      </c>
      <c r="F1290" s="11"/>
      <c r="G1290" s="12">
        <f t="shared" si="193"/>
        <v>9.1944444444444429</v>
      </c>
      <c r="H1290" s="12">
        <v>0.73599999999999999</v>
      </c>
      <c r="I1290" s="12">
        <v>0</v>
      </c>
      <c r="J1290" s="12">
        <v>0</v>
      </c>
      <c r="K1290" s="12"/>
      <c r="L1290" s="12">
        <f>VartojimasGamyba!H1286</f>
        <v>0.93799999999999994</v>
      </c>
      <c r="M1290" s="19">
        <f t="shared" si="194"/>
        <v>0</v>
      </c>
      <c r="N1290" s="7">
        <f t="shared" si="195"/>
        <v>0</v>
      </c>
      <c r="O1290" s="7">
        <f t="shared" si="196"/>
        <v>0</v>
      </c>
      <c r="R1290" s="7"/>
      <c r="S1290" s="47">
        <f t="shared" si="197"/>
        <v>0.73599999999999999</v>
      </c>
      <c r="T1290" s="47">
        <f t="shared" si="198"/>
        <v>0.73599999999999999</v>
      </c>
      <c r="U1290" s="47">
        <f t="shared" si="199"/>
        <v>225.29000000000002</v>
      </c>
      <c r="V1290" s="47">
        <f t="shared" si="200"/>
        <v>113.42</v>
      </c>
      <c r="W1290" s="11"/>
    </row>
    <row r="1291" spans="1:23" x14ac:dyDescent="0.45">
      <c r="A1291" t="s">
        <v>1296</v>
      </c>
      <c r="B1291">
        <v>118.99</v>
      </c>
      <c r="D1291" s="1" t="str">
        <f>VartojimasGamyba!J1287</f>
        <v>2023-10-24-13</v>
      </c>
      <c r="E1291" s="7">
        <f>VartojimasGamyba!G1287</f>
        <v>0.26300000000000001</v>
      </c>
      <c r="F1291" s="11"/>
      <c r="G1291" s="12">
        <f t="shared" si="193"/>
        <v>9.1944444444444429</v>
      </c>
      <c r="H1291" s="12">
        <v>0</v>
      </c>
      <c r="I1291" s="12">
        <v>0</v>
      </c>
      <c r="J1291" s="12">
        <v>0</v>
      </c>
      <c r="K1291" s="12"/>
      <c r="L1291" s="12">
        <f>VartojimasGamyba!H1287</f>
        <v>4.2999999999999997E-2</v>
      </c>
      <c r="M1291" s="19">
        <f t="shared" si="194"/>
        <v>0.22000000000000003</v>
      </c>
      <c r="N1291" s="7">
        <f t="shared" si="195"/>
        <v>48.241600000000005</v>
      </c>
      <c r="O1291" s="7">
        <f t="shared" si="196"/>
        <v>48.241600000000005</v>
      </c>
      <c r="R1291" s="7"/>
      <c r="S1291" s="47">
        <f t="shared" si="197"/>
        <v>0.22000000000000003</v>
      </c>
      <c r="T1291" s="47">
        <f t="shared" si="198"/>
        <v>0</v>
      </c>
      <c r="U1291" s="47">
        <f t="shared" si="199"/>
        <v>219.28</v>
      </c>
      <c r="V1291" s="47">
        <f t="shared" si="200"/>
        <v>107.41</v>
      </c>
      <c r="W1291" s="11"/>
    </row>
    <row r="1292" spans="1:23" x14ac:dyDescent="0.45">
      <c r="A1292" t="s">
        <v>1297</v>
      </c>
      <c r="B1292">
        <v>117.79</v>
      </c>
      <c r="D1292" s="1" t="str">
        <f>VartojimasGamyba!J1288</f>
        <v>2023-10-24-14</v>
      </c>
      <c r="E1292" s="7">
        <f>VartojimasGamyba!G1288</f>
        <v>0.41099999999999998</v>
      </c>
      <c r="F1292" s="11"/>
      <c r="G1292" s="12">
        <f t="shared" si="193"/>
        <v>9.1944444444444429</v>
      </c>
      <c r="H1292" s="12">
        <v>0</v>
      </c>
      <c r="I1292" s="12">
        <v>0</v>
      </c>
      <c r="J1292" s="12">
        <v>0</v>
      </c>
      <c r="K1292" s="12"/>
      <c r="L1292" s="12">
        <f>VartojimasGamyba!H1288</f>
        <v>2.1000000000000001E-2</v>
      </c>
      <c r="M1292" s="19">
        <f t="shared" si="194"/>
        <v>0.38999999999999996</v>
      </c>
      <c r="N1292" s="7">
        <f t="shared" si="195"/>
        <v>85.051199999999994</v>
      </c>
      <c r="O1292" s="7">
        <f t="shared" si="196"/>
        <v>85.051199999999994</v>
      </c>
      <c r="R1292" s="7"/>
      <c r="S1292" s="47">
        <f t="shared" si="197"/>
        <v>0.38999999999999996</v>
      </c>
      <c r="T1292" s="47">
        <f t="shared" si="198"/>
        <v>0</v>
      </c>
      <c r="U1292" s="47">
        <f t="shared" si="199"/>
        <v>218.08</v>
      </c>
      <c r="V1292" s="47">
        <f t="shared" si="200"/>
        <v>106.21000000000001</v>
      </c>
      <c r="W1292" s="11"/>
    </row>
    <row r="1293" spans="1:23" x14ac:dyDescent="0.45">
      <c r="A1293" t="s">
        <v>1298</v>
      </c>
      <c r="B1293">
        <v>135.22</v>
      </c>
      <c r="D1293" s="1" t="str">
        <f>VartojimasGamyba!J1289</f>
        <v>2023-10-24-15</v>
      </c>
      <c r="E1293" s="7">
        <f>VartojimasGamyba!G1289</f>
        <v>0.49299999999999999</v>
      </c>
      <c r="F1293" s="11"/>
      <c r="G1293" s="12">
        <f t="shared" si="193"/>
        <v>8.6466666666666647</v>
      </c>
      <c r="H1293" s="12">
        <v>0</v>
      </c>
      <c r="I1293" s="12">
        <v>0.54777777777777781</v>
      </c>
      <c r="J1293" s="12">
        <v>0</v>
      </c>
      <c r="K1293" s="12"/>
      <c r="L1293" s="12">
        <f>VartojimasGamyba!H1289</f>
        <v>0</v>
      </c>
      <c r="M1293" s="19">
        <f t="shared" si="194"/>
        <v>-5.5511151231257827E-17</v>
      </c>
      <c r="N1293" s="7">
        <f t="shared" si="195"/>
        <v>-1.307343122647353E-14</v>
      </c>
      <c r="O1293" s="7">
        <f t="shared" si="196"/>
        <v>-1.307343122647353E-14</v>
      </c>
      <c r="R1293" s="7"/>
      <c r="S1293" s="47">
        <f t="shared" si="197"/>
        <v>-5.5511151231257827E-17</v>
      </c>
      <c r="T1293" s="47">
        <f t="shared" si="198"/>
        <v>0</v>
      </c>
      <c r="U1293" s="47">
        <f t="shared" si="199"/>
        <v>235.51</v>
      </c>
      <c r="V1293" s="47">
        <f t="shared" si="200"/>
        <v>123.64</v>
      </c>
      <c r="W1293" s="11"/>
    </row>
    <row r="1294" spans="1:23" x14ac:dyDescent="0.45">
      <c r="A1294" t="s">
        <v>1299</v>
      </c>
      <c r="B1294">
        <v>210</v>
      </c>
      <c r="D1294" s="1" t="str">
        <f>VartojimasGamyba!J1290</f>
        <v>2023-10-24-16</v>
      </c>
      <c r="E1294" s="7">
        <f>VartojimasGamyba!G1290</f>
        <v>0.56100000000000005</v>
      </c>
      <c r="F1294" s="11"/>
      <c r="G1294" s="12">
        <f t="shared" si="193"/>
        <v>8.0233333333333317</v>
      </c>
      <c r="H1294" s="12">
        <v>0</v>
      </c>
      <c r="I1294" s="12">
        <v>0.62333333333333341</v>
      </c>
      <c r="J1294" s="12">
        <v>0</v>
      </c>
      <c r="K1294" s="12"/>
      <c r="L1294" s="12">
        <f>VartojimasGamyba!H1290</f>
        <v>0</v>
      </c>
      <c r="M1294" s="19">
        <f t="shared" si="194"/>
        <v>0</v>
      </c>
      <c r="N1294" s="7">
        <f t="shared" si="195"/>
        <v>0</v>
      </c>
      <c r="O1294" s="7">
        <f t="shared" si="196"/>
        <v>0</v>
      </c>
      <c r="R1294" s="7"/>
      <c r="S1294" s="47">
        <f t="shared" si="197"/>
        <v>0</v>
      </c>
      <c r="T1294" s="47">
        <f t="shared" si="198"/>
        <v>0</v>
      </c>
      <c r="U1294" s="47">
        <f t="shared" si="199"/>
        <v>310.29000000000002</v>
      </c>
      <c r="V1294" s="47">
        <f t="shared" si="200"/>
        <v>198.42</v>
      </c>
      <c r="W1294" s="11"/>
    </row>
    <row r="1295" spans="1:23" x14ac:dyDescent="0.45">
      <c r="A1295" t="s">
        <v>1300</v>
      </c>
      <c r="B1295">
        <v>210</v>
      </c>
      <c r="D1295" s="1" t="str">
        <f>VartojimasGamyba!J1291</f>
        <v>2023-10-24-17</v>
      </c>
      <c r="E1295" s="7">
        <f>VartojimasGamyba!G1291</f>
        <v>0.94799999999999995</v>
      </c>
      <c r="F1295" s="11"/>
      <c r="G1295" s="12">
        <f t="shared" si="193"/>
        <v>6.9699999999999989</v>
      </c>
      <c r="H1295" s="12">
        <v>0</v>
      </c>
      <c r="I1295" s="12">
        <v>1.0533333333333332</v>
      </c>
      <c r="J1295" s="12">
        <v>0</v>
      </c>
      <c r="K1295" s="12"/>
      <c r="L1295" s="12">
        <f>VartojimasGamyba!H1291</f>
        <v>0</v>
      </c>
      <c r="M1295" s="19">
        <f t="shared" si="194"/>
        <v>0</v>
      </c>
      <c r="N1295" s="7">
        <f t="shared" si="195"/>
        <v>0</v>
      </c>
      <c r="O1295" s="7">
        <f t="shared" si="196"/>
        <v>0</v>
      </c>
      <c r="R1295" s="7"/>
      <c r="S1295" s="47">
        <f t="shared" si="197"/>
        <v>0</v>
      </c>
      <c r="T1295" s="47">
        <f t="shared" si="198"/>
        <v>0</v>
      </c>
      <c r="U1295" s="47">
        <f t="shared" si="199"/>
        <v>310.29000000000002</v>
      </c>
      <c r="V1295" s="47">
        <f t="shared" si="200"/>
        <v>198.42</v>
      </c>
      <c r="W1295" s="11"/>
    </row>
    <row r="1296" spans="1:23" x14ac:dyDescent="0.45">
      <c r="A1296" t="s">
        <v>1301</v>
      </c>
      <c r="B1296">
        <v>182.51</v>
      </c>
      <c r="D1296" s="1" t="str">
        <f>VartojimasGamyba!J1292</f>
        <v>2023-10-24-18</v>
      </c>
      <c r="E1296" s="7">
        <f>VartojimasGamyba!G1292</f>
        <v>0.64500000000000002</v>
      </c>
      <c r="F1296" s="11"/>
      <c r="G1296" s="12">
        <f t="shared" si="193"/>
        <v>6.2533333333333321</v>
      </c>
      <c r="H1296" s="12">
        <v>0</v>
      </c>
      <c r="I1296" s="12">
        <v>0.71666666666666667</v>
      </c>
      <c r="J1296" s="12">
        <v>0</v>
      </c>
      <c r="K1296" s="12"/>
      <c r="L1296" s="12">
        <f>VartojimasGamyba!H1292</f>
        <v>0</v>
      </c>
      <c r="M1296" s="19">
        <f t="shared" si="194"/>
        <v>0</v>
      </c>
      <c r="N1296" s="7">
        <f t="shared" si="195"/>
        <v>0</v>
      </c>
      <c r="O1296" s="7">
        <f t="shared" si="196"/>
        <v>0</v>
      </c>
      <c r="R1296" s="7"/>
      <c r="S1296" s="47">
        <f t="shared" si="197"/>
        <v>0</v>
      </c>
      <c r="T1296" s="47">
        <f t="shared" si="198"/>
        <v>0</v>
      </c>
      <c r="U1296" s="47">
        <f t="shared" si="199"/>
        <v>282.8</v>
      </c>
      <c r="V1296" s="47">
        <f t="shared" si="200"/>
        <v>170.92999999999998</v>
      </c>
      <c r="W1296" s="11"/>
    </row>
    <row r="1297" spans="1:23" x14ac:dyDescent="0.45">
      <c r="A1297" t="s">
        <v>1302</v>
      </c>
      <c r="B1297">
        <v>165.08</v>
      </c>
      <c r="D1297" s="1" t="str">
        <f>VartojimasGamyba!J1293</f>
        <v>2023-10-24-19</v>
      </c>
      <c r="E1297" s="7">
        <f>VartojimasGamyba!G1293</f>
        <v>0.307</v>
      </c>
      <c r="F1297" s="11"/>
      <c r="G1297" s="12">
        <f t="shared" si="193"/>
        <v>5.9122222222222209</v>
      </c>
      <c r="H1297" s="12">
        <v>0</v>
      </c>
      <c r="I1297" s="12">
        <v>0.34111111111111114</v>
      </c>
      <c r="J1297" s="12">
        <v>0</v>
      </c>
      <c r="K1297" s="12"/>
      <c r="L1297" s="12">
        <f>VartojimasGamyba!H1293</f>
        <v>0</v>
      </c>
      <c r="M1297" s="19">
        <f t="shared" si="194"/>
        <v>-5.5511151231257827E-17</v>
      </c>
      <c r="N1297" s="7">
        <f t="shared" si="195"/>
        <v>-1.473099420223889E-14</v>
      </c>
      <c r="O1297" s="7">
        <f t="shared" si="196"/>
        <v>-1.473099420223889E-14</v>
      </c>
      <c r="R1297" s="7"/>
      <c r="S1297" s="47">
        <f t="shared" si="197"/>
        <v>-5.5511151231257827E-17</v>
      </c>
      <c r="T1297" s="47">
        <f t="shared" si="198"/>
        <v>0</v>
      </c>
      <c r="U1297" s="47">
        <f t="shared" si="199"/>
        <v>265.37</v>
      </c>
      <c r="V1297" s="47">
        <f t="shared" si="200"/>
        <v>153.5</v>
      </c>
      <c r="W1297" s="11"/>
    </row>
    <row r="1298" spans="1:23" x14ac:dyDescent="0.45">
      <c r="A1298" t="s">
        <v>1303</v>
      </c>
      <c r="B1298">
        <v>157.63999999999999</v>
      </c>
      <c r="D1298" s="1" t="str">
        <f>VartojimasGamyba!J1294</f>
        <v>2023-10-24-20</v>
      </c>
      <c r="E1298" s="7">
        <f>VartojimasGamyba!G1294</f>
        <v>0.58199999999999996</v>
      </c>
      <c r="F1298" s="11"/>
      <c r="G1298" s="12">
        <f t="shared" si="193"/>
        <v>5.2655555555555544</v>
      </c>
      <c r="H1298" s="12">
        <v>0</v>
      </c>
      <c r="I1298" s="12">
        <v>0.64666666666666661</v>
      </c>
      <c r="J1298" s="12">
        <v>0</v>
      </c>
      <c r="K1298" s="12"/>
      <c r="L1298" s="12">
        <f>VartojimasGamyba!H1294</f>
        <v>0</v>
      </c>
      <c r="M1298" s="19">
        <f t="shared" si="194"/>
        <v>0</v>
      </c>
      <c r="N1298" s="7">
        <f t="shared" si="195"/>
        <v>0</v>
      </c>
      <c r="O1298" s="7">
        <f t="shared" si="196"/>
        <v>0</v>
      </c>
      <c r="P1298" s="7" t="s">
        <v>8873</v>
      </c>
      <c r="R1298" s="7"/>
      <c r="S1298" s="47">
        <f t="shared" si="197"/>
        <v>0</v>
      </c>
      <c r="T1298" s="47">
        <f t="shared" si="198"/>
        <v>0</v>
      </c>
      <c r="U1298" s="47">
        <f t="shared" si="199"/>
        <v>257.93</v>
      </c>
      <c r="V1298" s="47">
        <f t="shared" si="200"/>
        <v>146.05999999999997</v>
      </c>
      <c r="W1298" s="11"/>
    </row>
    <row r="1299" spans="1:23" x14ac:dyDescent="0.45">
      <c r="A1299" t="s">
        <v>1304</v>
      </c>
      <c r="B1299">
        <v>133.44999999999999</v>
      </c>
      <c r="D1299" s="1" t="str">
        <f>VartojimasGamyba!J1295</f>
        <v>2023-10-24-21</v>
      </c>
      <c r="E1299" s="7">
        <f>VartojimasGamyba!G1295</f>
        <v>0.23899999999999999</v>
      </c>
      <c r="F1299" s="11"/>
      <c r="G1299" s="12">
        <f t="shared" si="193"/>
        <v>4.9999999999999991</v>
      </c>
      <c r="H1299" s="12">
        <v>0</v>
      </c>
      <c r="I1299" s="12">
        <v>0.26555555555555554</v>
      </c>
      <c r="J1299" s="12">
        <v>0</v>
      </c>
      <c r="K1299" s="12"/>
      <c r="L1299" s="12">
        <f>VartojimasGamyba!H1295</f>
        <v>0</v>
      </c>
      <c r="M1299" s="19">
        <f t="shared" si="194"/>
        <v>0</v>
      </c>
      <c r="N1299" s="7">
        <f t="shared" si="195"/>
        <v>0</v>
      </c>
      <c r="O1299" s="7">
        <f t="shared" si="196"/>
        <v>0</v>
      </c>
      <c r="P1299" s="7">
        <f>SUM(N1278:N1301)</f>
        <v>3877.1439199999995</v>
      </c>
      <c r="R1299" s="7"/>
      <c r="S1299" s="47">
        <f t="shared" si="197"/>
        <v>0</v>
      </c>
      <c r="T1299" s="47">
        <f t="shared" si="198"/>
        <v>0</v>
      </c>
      <c r="U1299" s="47">
        <f t="shared" si="199"/>
        <v>233.74</v>
      </c>
      <c r="V1299" s="47">
        <f t="shared" si="200"/>
        <v>121.86999999999999</v>
      </c>
      <c r="W1299" s="11"/>
    </row>
    <row r="1300" spans="1:23" x14ac:dyDescent="0.45">
      <c r="A1300" t="s">
        <v>1305</v>
      </c>
      <c r="B1300">
        <v>119.31</v>
      </c>
      <c r="D1300" s="1" t="str">
        <f>VartojimasGamyba!J1296</f>
        <v>2023-10-24-22</v>
      </c>
      <c r="E1300" s="7">
        <f>VartojimasGamyba!G1296</f>
        <v>0.55400000000000005</v>
      </c>
      <c r="F1300" s="11"/>
      <c r="G1300" s="12">
        <f t="shared" si="193"/>
        <v>4.9999999999999991</v>
      </c>
      <c r="H1300" s="12">
        <v>0</v>
      </c>
      <c r="I1300" s="12">
        <v>0</v>
      </c>
      <c r="J1300" s="12">
        <v>0</v>
      </c>
      <c r="K1300" s="12"/>
      <c r="L1300" s="12">
        <f>VartojimasGamyba!H1296</f>
        <v>0</v>
      </c>
      <c r="M1300" s="19">
        <f t="shared" si="194"/>
        <v>0.55400000000000005</v>
      </c>
      <c r="N1300" s="7">
        <f t="shared" si="195"/>
        <v>121.65840000000003</v>
      </c>
      <c r="O1300" s="7">
        <f t="shared" si="196"/>
        <v>121.65840000000003</v>
      </c>
      <c r="P1300" s="7" t="s">
        <v>8872</v>
      </c>
      <c r="R1300" s="7"/>
      <c r="S1300" s="47">
        <f t="shared" si="197"/>
        <v>0.55400000000000005</v>
      </c>
      <c r="T1300" s="47">
        <f t="shared" si="198"/>
        <v>0</v>
      </c>
      <c r="U1300" s="47">
        <f t="shared" si="199"/>
        <v>219.60000000000002</v>
      </c>
      <c r="V1300" s="47">
        <f t="shared" si="200"/>
        <v>107.73</v>
      </c>
      <c r="W1300" s="11"/>
    </row>
    <row r="1301" spans="1:23" x14ac:dyDescent="0.45">
      <c r="A1301" t="s">
        <v>1306</v>
      </c>
      <c r="B1301">
        <v>114.1</v>
      </c>
      <c r="D1301" s="1" t="str">
        <f>VartojimasGamyba!J1297</f>
        <v>2023-10-24-23</v>
      </c>
      <c r="E1301" s="7">
        <f>VartojimasGamyba!G1297</f>
        <v>0.192</v>
      </c>
      <c r="F1301" s="11"/>
      <c r="G1301" s="12">
        <f t="shared" si="193"/>
        <v>4.9999999999999991</v>
      </c>
      <c r="H1301" s="12">
        <v>0</v>
      </c>
      <c r="I1301" s="12">
        <v>0</v>
      </c>
      <c r="J1301" s="12">
        <v>0</v>
      </c>
      <c r="K1301" s="12"/>
      <c r="L1301" s="12">
        <f>VartojimasGamyba!H1297</f>
        <v>0</v>
      </c>
      <c r="M1301" s="19">
        <f t="shared" si="194"/>
        <v>0.192</v>
      </c>
      <c r="N1301" s="7">
        <f t="shared" si="195"/>
        <v>41.162880000000001</v>
      </c>
      <c r="O1301" s="7">
        <f t="shared" si="196"/>
        <v>41.162880000000001</v>
      </c>
      <c r="P1301" s="7">
        <f>SUM(O1278:O1301)</f>
        <v>3877.1439199999995</v>
      </c>
      <c r="Q1301" s="7">
        <f>SUMPRODUCT(B1278:B1301,E1278:E1301)+SUM(E1278:E1301)*$Z$21-SUMPRODUCT(B1278:B1301,L1278:L1301)+SUM(L1278:L1301)*ABS($Z$20)</f>
        <v>4685.4577800000015</v>
      </c>
      <c r="R1301" s="7"/>
      <c r="S1301" s="47">
        <f t="shared" si="197"/>
        <v>0.192</v>
      </c>
      <c r="T1301" s="47">
        <f t="shared" si="198"/>
        <v>0</v>
      </c>
      <c r="U1301" s="47">
        <f t="shared" si="199"/>
        <v>214.39</v>
      </c>
      <c r="V1301" s="47">
        <f t="shared" si="200"/>
        <v>102.52</v>
      </c>
      <c r="W1301" s="11">
        <f>IF(P1301&lt;&gt;Q1301,1,0)</f>
        <v>1</v>
      </c>
    </row>
    <row r="1302" spans="1:23" x14ac:dyDescent="0.45">
      <c r="A1302" t="s">
        <v>1307</v>
      </c>
      <c r="B1302">
        <v>102.78</v>
      </c>
      <c r="D1302" s="9" t="str">
        <f>VartojimasGamyba!J1298</f>
        <v>2023-10-25-00</v>
      </c>
      <c r="E1302" s="8">
        <f>VartojimasGamyba!G1298</f>
        <v>0.56200000000000006</v>
      </c>
      <c r="F1302" s="11"/>
      <c r="G1302" s="7">
        <f>G1301+H1302-I1302</f>
        <v>4.9999999999999991</v>
      </c>
      <c r="H1302" s="7">
        <v>0</v>
      </c>
      <c r="I1302" s="7">
        <v>0</v>
      </c>
      <c r="J1302" s="7">
        <v>0</v>
      </c>
      <c r="L1302" s="7">
        <f>VartojimasGamyba!H1298</f>
        <v>0</v>
      </c>
      <c r="M1302" s="15">
        <f t="shared" si="194"/>
        <v>0.56200000000000006</v>
      </c>
      <c r="N1302" s="7">
        <f t="shared" si="195"/>
        <v>114.12534000000001</v>
      </c>
      <c r="O1302" s="7">
        <f t="shared" si="196"/>
        <v>114.12534000000001</v>
      </c>
      <c r="R1302" s="20" t="s">
        <v>8783</v>
      </c>
      <c r="S1302" s="47">
        <f t="shared" si="197"/>
        <v>0.56200000000000006</v>
      </c>
      <c r="T1302" s="47">
        <f t="shared" si="198"/>
        <v>0</v>
      </c>
      <c r="U1302" s="47">
        <f t="shared" si="199"/>
        <v>203.07</v>
      </c>
      <c r="V1302" s="47">
        <f t="shared" si="200"/>
        <v>91.2</v>
      </c>
      <c r="W1302" s="11"/>
    </row>
    <row r="1303" spans="1:23" x14ac:dyDescent="0.45">
      <c r="A1303" t="s">
        <v>1308</v>
      </c>
      <c r="B1303">
        <v>99.07</v>
      </c>
      <c r="D1303" s="9" t="str">
        <f>VartojimasGamyba!J1299</f>
        <v>2023-10-25-01</v>
      </c>
      <c r="E1303" s="8">
        <f>VartojimasGamyba!G1299</f>
        <v>0.20200000000000001</v>
      </c>
      <c r="F1303" s="11"/>
      <c r="G1303" s="7">
        <f t="shared" ref="G1303:G1325" si="201">G1302+H1303-I1303</f>
        <v>4.9999999999999991</v>
      </c>
      <c r="H1303" s="7">
        <v>0</v>
      </c>
      <c r="I1303" s="7">
        <v>0</v>
      </c>
      <c r="J1303" s="7">
        <v>0</v>
      </c>
      <c r="L1303" s="7">
        <f>VartojimasGamyba!H1299</f>
        <v>0</v>
      </c>
      <c r="M1303" s="15">
        <f t="shared" si="194"/>
        <v>0.20200000000000001</v>
      </c>
      <c r="N1303" s="7">
        <f t="shared" si="195"/>
        <v>40.270720000000004</v>
      </c>
      <c r="O1303" s="7">
        <f t="shared" si="196"/>
        <v>40.270720000000004</v>
      </c>
      <c r="R1303" s="7"/>
      <c r="S1303" s="47">
        <f t="shared" si="197"/>
        <v>0.20200000000000001</v>
      </c>
      <c r="T1303" s="47">
        <f t="shared" si="198"/>
        <v>0</v>
      </c>
      <c r="U1303" s="47">
        <f t="shared" si="199"/>
        <v>199.36</v>
      </c>
      <c r="V1303" s="47">
        <f t="shared" si="200"/>
        <v>87.49</v>
      </c>
      <c r="W1303" s="11"/>
    </row>
    <row r="1304" spans="1:23" x14ac:dyDescent="0.45">
      <c r="A1304" t="s">
        <v>1309</v>
      </c>
      <c r="B1304">
        <v>94.56</v>
      </c>
      <c r="D1304" s="9" t="str">
        <f>VartojimasGamyba!J1300</f>
        <v>2023-10-25-02</v>
      </c>
      <c r="E1304" s="8">
        <f>VartojimasGamyba!G1300</f>
        <v>0.64200000000000002</v>
      </c>
      <c r="F1304" s="11"/>
      <c r="G1304" s="7">
        <f t="shared" si="201"/>
        <v>4.9999999999999991</v>
      </c>
      <c r="H1304" s="7">
        <v>0</v>
      </c>
      <c r="I1304" s="7">
        <v>0</v>
      </c>
      <c r="J1304" s="7">
        <v>0</v>
      </c>
      <c r="L1304" s="7">
        <f>VartojimasGamyba!H1300</f>
        <v>0</v>
      </c>
      <c r="M1304" s="15">
        <f t="shared" si="194"/>
        <v>0.64200000000000002</v>
      </c>
      <c r="N1304" s="7">
        <f t="shared" si="195"/>
        <v>125.09370000000001</v>
      </c>
      <c r="O1304" s="7">
        <f t="shared" si="196"/>
        <v>125.09370000000001</v>
      </c>
      <c r="R1304" s="7"/>
      <c r="S1304" s="47">
        <f t="shared" si="197"/>
        <v>0.64200000000000002</v>
      </c>
      <c r="T1304" s="47">
        <f t="shared" si="198"/>
        <v>0</v>
      </c>
      <c r="U1304" s="47">
        <f t="shared" si="199"/>
        <v>194.85000000000002</v>
      </c>
      <c r="V1304" s="47">
        <f t="shared" si="200"/>
        <v>82.98</v>
      </c>
      <c r="W1304" s="11"/>
    </row>
    <row r="1305" spans="1:23" x14ac:dyDescent="0.45">
      <c r="A1305" t="s">
        <v>1310</v>
      </c>
      <c r="B1305">
        <v>89.45</v>
      </c>
      <c r="D1305" s="9" t="str">
        <f>VartojimasGamyba!J1301</f>
        <v>2023-10-25-03</v>
      </c>
      <c r="E1305" s="8">
        <f>VartojimasGamyba!G1301</f>
        <v>0.71</v>
      </c>
      <c r="F1305" s="11"/>
      <c r="G1305" s="7">
        <f t="shared" si="201"/>
        <v>4.9999999999999991</v>
      </c>
      <c r="H1305" s="7">
        <v>0</v>
      </c>
      <c r="I1305" s="7">
        <v>0</v>
      </c>
      <c r="J1305" s="7">
        <v>0</v>
      </c>
      <c r="L1305" s="7">
        <f>VartojimasGamyba!H1301</f>
        <v>0</v>
      </c>
      <c r="M1305" s="15">
        <f t="shared" si="194"/>
        <v>0.71</v>
      </c>
      <c r="N1305" s="7">
        <f t="shared" si="195"/>
        <v>134.71539999999999</v>
      </c>
      <c r="O1305" s="7">
        <f t="shared" si="196"/>
        <v>134.71539999999999</v>
      </c>
      <c r="R1305" s="7"/>
      <c r="S1305" s="47">
        <f t="shared" si="197"/>
        <v>0.71</v>
      </c>
      <c r="T1305" s="47">
        <f t="shared" si="198"/>
        <v>0</v>
      </c>
      <c r="U1305" s="47">
        <f t="shared" si="199"/>
        <v>189.74</v>
      </c>
      <c r="V1305" s="47">
        <f t="shared" si="200"/>
        <v>77.87</v>
      </c>
      <c r="W1305" s="11"/>
    </row>
    <row r="1306" spans="1:23" x14ac:dyDescent="0.45">
      <c r="A1306" t="s">
        <v>1311</v>
      </c>
      <c r="B1306">
        <v>86.06</v>
      </c>
      <c r="D1306" s="9" t="str">
        <f>VartojimasGamyba!J1302</f>
        <v>2023-10-25-04</v>
      </c>
      <c r="E1306" s="8">
        <f>VartojimasGamyba!G1302</f>
        <v>0.48399999999999999</v>
      </c>
      <c r="F1306" s="11"/>
      <c r="G1306" s="7">
        <f t="shared" si="201"/>
        <v>13.389555555555553</v>
      </c>
      <c r="H1306" s="7">
        <v>8.389555555555555</v>
      </c>
      <c r="I1306" s="7">
        <v>0</v>
      </c>
      <c r="J1306" s="7">
        <v>0</v>
      </c>
      <c r="L1306" s="7">
        <f>VartojimasGamyba!H1302</f>
        <v>0</v>
      </c>
      <c r="M1306" s="15">
        <f t="shared" si="194"/>
        <v>8.873555555555555</v>
      </c>
      <c r="N1306" s="7">
        <f t="shared" si="195"/>
        <v>1653.5870777777779</v>
      </c>
      <c r="O1306" s="7">
        <f t="shared" si="196"/>
        <v>1653.5870777777779</v>
      </c>
      <c r="R1306" s="7"/>
      <c r="S1306" s="47">
        <f t="shared" si="197"/>
        <v>8.873555555555555</v>
      </c>
      <c r="T1306" s="47">
        <f t="shared" si="198"/>
        <v>0</v>
      </c>
      <c r="U1306" s="47">
        <f t="shared" si="199"/>
        <v>186.35000000000002</v>
      </c>
      <c r="V1306" s="47">
        <f t="shared" si="200"/>
        <v>74.48</v>
      </c>
      <c r="W1306" s="11"/>
    </row>
    <row r="1307" spans="1:23" x14ac:dyDescent="0.45">
      <c r="A1307" t="s">
        <v>1312</v>
      </c>
      <c r="B1307">
        <v>87.85</v>
      </c>
      <c r="D1307" s="9" t="str">
        <f>VartojimasGamyba!J1303</f>
        <v>2023-10-25-05</v>
      </c>
      <c r="E1307" s="8">
        <f>VartojimasGamyba!G1303</f>
        <v>0.14899999999999999</v>
      </c>
      <c r="F1307" s="11"/>
      <c r="G1307" s="7">
        <f t="shared" si="201"/>
        <v>13.389555555555553</v>
      </c>
      <c r="H1307" s="7">
        <v>0</v>
      </c>
      <c r="I1307" s="7">
        <v>0</v>
      </c>
      <c r="J1307" s="7">
        <v>0</v>
      </c>
      <c r="L1307" s="7">
        <f>VartojimasGamyba!H1303</f>
        <v>0</v>
      </c>
      <c r="M1307" s="15">
        <f t="shared" si="194"/>
        <v>0.14899999999999999</v>
      </c>
      <c r="N1307" s="7">
        <f t="shared" si="195"/>
        <v>28.032859999999996</v>
      </c>
      <c r="O1307" s="7">
        <f t="shared" si="196"/>
        <v>28.032859999999996</v>
      </c>
      <c r="R1307" s="7"/>
      <c r="S1307" s="47">
        <f t="shared" si="197"/>
        <v>0.14899999999999999</v>
      </c>
      <c r="T1307" s="47">
        <f t="shared" si="198"/>
        <v>0</v>
      </c>
      <c r="U1307" s="47">
        <f t="shared" si="199"/>
        <v>188.14</v>
      </c>
      <c r="V1307" s="47">
        <f t="shared" si="200"/>
        <v>76.27</v>
      </c>
      <c r="W1307" s="11"/>
    </row>
    <row r="1308" spans="1:23" x14ac:dyDescent="0.45">
      <c r="A1308" t="s">
        <v>1313</v>
      </c>
      <c r="B1308">
        <v>95.62</v>
      </c>
      <c r="D1308" s="9" t="str">
        <f>VartojimasGamyba!J1304</f>
        <v>2023-10-25-06</v>
      </c>
      <c r="E1308" s="8">
        <f>VartojimasGamyba!G1304</f>
        <v>0.48199999999999998</v>
      </c>
      <c r="F1308" s="11"/>
      <c r="G1308" s="7">
        <f t="shared" si="201"/>
        <v>13.389555555555553</v>
      </c>
      <c r="H1308" s="7">
        <v>0</v>
      </c>
      <c r="I1308" s="7">
        <v>0</v>
      </c>
      <c r="J1308" s="7">
        <v>0</v>
      </c>
      <c r="L1308" s="7">
        <f>VartojimasGamyba!H1304</f>
        <v>1.2E-2</v>
      </c>
      <c r="M1308" s="15">
        <f t="shared" si="194"/>
        <v>0.47</v>
      </c>
      <c r="N1308" s="7">
        <f t="shared" si="195"/>
        <v>92.077700000000007</v>
      </c>
      <c r="O1308" s="7">
        <f t="shared" si="196"/>
        <v>92.077700000000007</v>
      </c>
      <c r="R1308" s="7"/>
      <c r="S1308" s="47">
        <f t="shared" si="197"/>
        <v>0.47</v>
      </c>
      <c r="T1308" s="47">
        <f t="shared" si="198"/>
        <v>0</v>
      </c>
      <c r="U1308" s="47">
        <f t="shared" si="199"/>
        <v>195.91000000000003</v>
      </c>
      <c r="V1308" s="47">
        <f t="shared" si="200"/>
        <v>84.04</v>
      </c>
      <c r="W1308" s="11"/>
    </row>
    <row r="1309" spans="1:23" x14ac:dyDescent="0.45">
      <c r="A1309" t="s">
        <v>1314</v>
      </c>
      <c r="B1309">
        <v>124.32</v>
      </c>
      <c r="D1309" s="9" t="str">
        <f>VartojimasGamyba!J1305</f>
        <v>2023-10-25-07</v>
      </c>
      <c r="E1309" s="8">
        <f>VartojimasGamyba!G1305</f>
        <v>4.5999999999999999E-2</v>
      </c>
      <c r="F1309" s="11"/>
      <c r="G1309" s="7">
        <f t="shared" si="201"/>
        <v>13.443555555555553</v>
      </c>
      <c r="H1309" s="7">
        <v>5.4000000000000895E-2</v>
      </c>
      <c r="I1309" s="7">
        <v>0</v>
      </c>
      <c r="J1309" s="7">
        <v>0</v>
      </c>
      <c r="L1309" s="7">
        <f>VartojimasGamyba!H1305</f>
        <v>0.1</v>
      </c>
      <c r="M1309" s="15">
        <f t="shared" si="194"/>
        <v>8.8817841970012523E-16</v>
      </c>
      <c r="N1309" s="7">
        <f t="shared" si="195"/>
        <v>1.9949375484884514E-13</v>
      </c>
      <c r="O1309" s="7">
        <f t="shared" si="196"/>
        <v>1.9949375484884514E-13</v>
      </c>
      <c r="R1309" s="7"/>
      <c r="S1309" s="47">
        <f t="shared" si="197"/>
        <v>5.4000000000000895E-2</v>
      </c>
      <c r="T1309" s="47">
        <f t="shared" si="198"/>
        <v>5.4000000000000006E-2</v>
      </c>
      <c r="U1309" s="47">
        <f t="shared" si="199"/>
        <v>224.61</v>
      </c>
      <c r="V1309" s="47">
        <f t="shared" si="200"/>
        <v>112.74</v>
      </c>
      <c r="W1309" s="11"/>
    </row>
    <row r="1310" spans="1:23" x14ac:dyDescent="0.45">
      <c r="A1310" t="s">
        <v>1315</v>
      </c>
      <c r="B1310">
        <v>162.06</v>
      </c>
      <c r="D1310" s="9" t="str">
        <f>VartojimasGamyba!J1306</f>
        <v>2023-10-25-08</v>
      </c>
      <c r="E1310" s="8">
        <f>VartojimasGamyba!G1306</f>
        <v>0.35399999999999998</v>
      </c>
      <c r="F1310" s="11"/>
      <c r="G1310" s="7">
        <f t="shared" si="201"/>
        <v>13.21133333333333</v>
      </c>
      <c r="H1310" s="7">
        <v>0</v>
      </c>
      <c r="I1310" s="7">
        <v>0.23222222222222222</v>
      </c>
      <c r="J1310" s="7">
        <v>0</v>
      </c>
      <c r="L1310" s="7">
        <f>VartojimasGamyba!H1306</f>
        <v>0.14499999999999999</v>
      </c>
      <c r="M1310" s="15">
        <f t="shared" si="194"/>
        <v>0</v>
      </c>
      <c r="N1310" s="7">
        <f t="shared" si="195"/>
        <v>0</v>
      </c>
      <c r="O1310" s="7">
        <f t="shared" si="196"/>
        <v>0</v>
      </c>
      <c r="R1310" s="7"/>
      <c r="S1310" s="47">
        <f t="shared" si="197"/>
        <v>0</v>
      </c>
      <c r="T1310" s="47">
        <f t="shared" si="198"/>
        <v>0</v>
      </c>
      <c r="U1310" s="47">
        <f t="shared" si="199"/>
        <v>262.35000000000002</v>
      </c>
      <c r="V1310" s="47">
        <f t="shared" si="200"/>
        <v>150.47999999999999</v>
      </c>
      <c r="W1310" s="11"/>
    </row>
    <row r="1311" spans="1:23" x14ac:dyDescent="0.45">
      <c r="A1311" t="s">
        <v>1316</v>
      </c>
      <c r="B1311">
        <v>162.04</v>
      </c>
      <c r="D1311" s="9" t="str">
        <f>VartojimasGamyba!J1307</f>
        <v>2023-10-25-09</v>
      </c>
      <c r="E1311" s="8">
        <f>VartojimasGamyba!G1307</f>
        <v>4.2000000000000003E-2</v>
      </c>
      <c r="F1311" s="11"/>
      <c r="G1311" s="7">
        <f t="shared" si="201"/>
        <v>13.34333333333333</v>
      </c>
      <c r="H1311" s="7">
        <v>0.13199999999999998</v>
      </c>
      <c r="I1311" s="7">
        <v>0</v>
      </c>
      <c r="J1311" s="7">
        <v>0</v>
      </c>
      <c r="L1311" s="7">
        <f>VartojimasGamyba!H1307</f>
        <v>0.17399999999999999</v>
      </c>
      <c r="M1311" s="15">
        <f t="shared" si="194"/>
        <v>0</v>
      </c>
      <c r="N1311" s="7">
        <f t="shared" si="195"/>
        <v>0</v>
      </c>
      <c r="O1311" s="7">
        <f t="shared" si="196"/>
        <v>0</v>
      </c>
      <c r="R1311" s="7"/>
      <c r="S1311" s="47">
        <f t="shared" si="197"/>
        <v>0.13199999999999998</v>
      </c>
      <c r="T1311" s="47">
        <f t="shared" si="198"/>
        <v>0.13199999999999998</v>
      </c>
      <c r="U1311" s="47">
        <f t="shared" si="199"/>
        <v>262.33</v>
      </c>
      <c r="V1311" s="47">
        <f t="shared" si="200"/>
        <v>150.45999999999998</v>
      </c>
      <c r="W1311" s="11"/>
    </row>
    <row r="1312" spans="1:23" x14ac:dyDescent="0.45">
      <c r="A1312" t="s">
        <v>1317</v>
      </c>
      <c r="B1312">
        <v>144.22999999999999</v>
      </c>
      <c r="D1312" s="9" t="str">
        <f>VartojimasGamyba!J1308</f>
        <v>2023-10-25-10</v>
      </c>
      <c r="E1312" s="8">
        <f>VartojimasGamyba!G1308</f>
        <v>0.78800000000000003</v>
      </c>
      <c r="F1312" s="11"/>
      <c r="G1312" s="7">
        <f t="shared" si="201"/>
        <v>12.578888888888885</v>
      </c>
      <c r="H1312" s="7">
        <v>0</v>
      </c>
      <c r="I1312" s="7">
        <v>0.76444444444444459</v>
      </c>
      <c r="J1312" s="7">
        <v>0</v>
      </c>
      <c r="L1312" s="7">
        <f>VartojimasGamyba!H1308</f>
        <v>0.1</v>
      </c>
      <c r="M1312" s="15">
        <f t="shared" si="194"/>
        <v>-1.3877787807814457E-16</v>
      </c>
      <c r="N1312" s="7">
        <f t="shared" si="195"/>
        <v>-3.3933966747667907E-14</v>
      </c>
      <c r="O1312" s="7">
        <f t="shared" si="196"/>
        <v>-3.3933966747667907E-14</v>
      </c>
      <c r="R1312" s="7"/>
      <c r="S1312" s="47">
        <f t="shared" si="197"/>
        <v>-1.3877787807814457E-16</v>
      </c>
      <c r="T1312" s="47">
        <f t="shared" si="198"/>
        <v>0</v>
      </c>
      <c r="U1312" s="47">
        <f t="shared" si="199"/>
        <v>244.51999999999998</v>
      </c>
      <c r="V1312" s="47">
        <f t="shared" si="200"/>
        <v>132.64999999999998</v>
      </c>
      <c r="W1312" s="11"/>
    </row>
    <row r="1313" spans="1:23" x14ac:dyDescent="0.45">
      <c r="A1313" t="s">
        <v>1318</v>
      </c>
      <c r="B1313">
        <v>129.94</v>
      </c>
      <c r="D1313" s="9" t="str">
        <f>VartojimasGamyba!J1309</f>
        <v>2023-10-25-11</v>
      </c>
      <c r="E1313" s="8">
        <f>VartojimasGamyba!G1309</f>
        <v>7.0000000000000007E-2</v>
      </c>
      <c r="F1313" s="11"/>
      <c r="G1313" s="7">
        <f t="shared" si="201"/>
        <v>12.546666666666663</v>
      </c>
      <c r="H1313" s="7">
        <v>0</v>
      </c>
      <c r="I1313" s="7">
        <v>3.2222222222222222E-2</v>
      </c>
      <c r="J1313" s="7">
        <v>0</v>
      </c>
      <c r="L1313" s="7">
        <f>VartojimasGamyba!H1309</f>
        <v>4.1000000000000002E-2</v>
      </c>
      <c r="M1313" s="15">
        <f t="shared" si="194"/>
        <v>0</v>
      </c>
      <c r="N1313" s="7">
        <f t="shared" si="195"/>
        <v>0</v>
      </c>
      <c r="O1313" s="7">
        <f t="shared" si="196"/>
        <v>0</v>
      </c>
      <c r="R1313" s="7"/>
      <c r="S1313" s="47">
        <f t="shared" si="197"/>
        <v>0</v>
      </c>
      <c r="T1313" s="47">
        <f t="shared" si="198"/>
        <v>0</v>
      </c>
      <c r="U1313" s="47">
        <f t="shared" si="199"/>
        <v>230.23000000000002</v>
      </c>
      <c r="V1313" s="47">
        <f t="shared" si="200"/>
        <v>118.36</v>
      </c>
      <c r="W1313" s="11"/>
    </row>
    <row r="1314" spans="1:23" x14ac:dyDescent="0.45">
      <c r="A1314" t="s">
        <v>1319</v>
      </c>
      <c r="B1314">
        <v>124.92</v>
      </c>
      <c r="D1314" s="9" t="str">
        <f>VartojimasGamyba!J1310</f>
        <v>2023-10-25-12</v>
      </c>
      <c r="E1314" s="8">
        <f>VartojimasGamyba!G1310</f>
        <v>0.438</v>
      </c>
      <c r="F1314" s="11"/>
      <c r="G1314" s="7">
        <f t="shared" si="201"/>
        <v>12.075555555555551</v>
      </c>
      <c r="H1314" s="7">
        <v>0</v>
      </c>
      <c r="I1314" s="7">
        <v>0.47111111111111109</v>
      </c>
      <c r="J1314" s="7">
        <v>0</v>
      </c>
      <c r="L1314" s="7">
        <f>VartojimasGamyba!H1310</f>
        <v>1.4E-2</v>
      </c>
      <c r="M1314" s="15">
        <f t="shared" si="194"/>
        <v>0</v>
      </c>
      <c r="N1314" s="7">
        <f t="shared" si="195"/>
        <v>0</v>
      </c>
      <c r="O1314" s="7">
        <f t="shared" si="196"/>
        <v>0</v>
      </c>
      <c r="R1314" s="7"/>
      <c r="S1314" s="47">
        <f t="shared" si="197"/>
        <v>0</v>
      </c>
      <c r="T1314" s="47">
        <f t="shared" si="198"/>
        <v>0</v>
      </c>
      <c r="U1314" s="47">
        <f t="shared" si="199"/>
        <v>225.21</v>
      </c>
      <c r="V1314" s="47">
        <f t="shared" si="200"/>
        <v>113.34</v>
      </c>
      <c r="W1314" s="11"/>
    </row>
    <row r="1315" spans="1:23" x14ac:dyDescent="0.45">
      <c r="A1315" t="s">
        <v>1320</v>
      </c>
      <c r="B1315">
        <v>119.03</v>
      </c>
      <c r="D1315" s="9" t="str">
        <f>VartojimasGamyba!J1311</f>
        <v>2023-10-25-13</v>
      </c>
      <c r="E1315" s="8">
        <f>VartojimasGamyba!G1311</f>
        <v>0.52300000000000002</v>
      </c>
      <c r="F1315" s="11"/>
      <c r="G1315" s="7">
        <f t="shared" si="201"/>
        <v>11.495555555555551</v>
      </c>
      <c r="H1315" s="7">
        <v>0</v>
      </c>
      <c r="I1315" s="7">
        <v>0.57999999999999996</v>
      </c>
      <c r="J1315" s="7">
        <v>0</v>
      </c>
      <c r="L1315" s="7">
        <f>VartojimasGamyba!H1311</f>
        <v>1E-3</v>
      </c>
      <c r="M1315" s="15">
        <f t="shared" si="194"/>
        <v>0</v>
      </c>
      <c r="N1315" s="7">
        <f t="shared" si="195"/>
        <v>0</v>
      </c>
      <c r="O1315" s="7">
        <f t="shared" si="196"/>
        <v>0</v>
      </c>
      <c r="R1315" s="7"/>
      <c r="S1315" s="47">
        <f t="shared" si="197"/>
        <v>0</v>
      </c>
      <c r="T1315" s="47">
        <f t="shared" si="198"/>
        <v>0</v>
      </c>
      <c r="U1315" s="47">
        <f t="shared" si="199"/>
        <v>219.32</v>
      </c>
      <c r="V1315" s="47">
        <f t="shared" si="200"/>
        <v>107.45</v>
      </c>
      <c r="W1315" s="11"/>
    </row>
    <row r="1316" spans="1:23" x14ac:dyDescent="0.45">
      <c r="A1316" t="s">
        <v>1321</v>
      </c>
      <c r="B1316">
        <v>115.59</v>
      </c>
      <c r="D1316" s="9" t="str">
        <f>VartojimasGamyba!J1312</f>
        <v>2023-10-25-14</v>
      </c>
      <c r="E1316" s="8">
        <f>VartojimasGamyba!G1312</f>
        <v>0.69299999999999995</v>
      </c>
      <c r="F1316" s="11"/>
      <c r="G1316" s="7">
        <f t="shared" si="201"/>
        <v>10.725555555555552</v>
      </c>
      <c r="H1316" s="7">
        <v>0</v>
      </c>
      <c r="I1316" s="7">
        <v>0.77</v>
      </c>
      <c r="J1316" s="7">
        <v>0</v>
      </c>
      <c r="L1316" s="7">
        <f>VartojimasGamyba!H1312</f>
        <v>0</v>
      </c>
      <c r="M1316" s="15">
        <f t="shared" si="194"/>
        <v>-1.1102230246251565E-16</v>
      </c>
      <c r="N1316" s="7">
        <f t="shared" si="195"/>
        <v>-2.3967494655607879E-14</v>
      </c>
      <c r="O1316" s="7">
        <f t="shared" si="196"/>
        <v>-2.3967494655607879E-14</v>
      </c>
      <c r="R1316" s="7"/>
      <c r="S1316" s="47">
        <f t="shared" si="197"/>
        <v>-1.1102230246251565E-16</v>
      </c>
      <c r="T1316" s="47">
        <f t="shared" si="198"/>
        <v>0</v>
      </c>
      <c r="U1316" s="47">
        <f t="shared" si="199"/>
        <v>215.88</v>
      </c>
      <c r="V1316" s="47">
        <f t="shared" si="200"/>
        <v>104.01</v>
      </c>
      <c r="W1316" s="11"/>
    </row>
    <row r="1317" spans="1:23" x14ac:dyDescent="0.45">
      <c r="A1317" t="s">
        <v>1322</v>
      </c>
      <c r="B1317">
        <v>123.57</v>
      </c>
      <c r="D1317" s="9" t="str">
        <f>VartojimasGamyba!J1313</f>
        <v>2023-10-25-15</v>
      </c>
      <c r="E1317" s="8">
        <f>VartojimasGamyba!G1313</f>
        <v>0.375</v>
      </c>
      <c r="F1317" s="11"/>
      <c r="G1317" s="7">
        <f t="shared" si="201"/>
        <v>10.308888888888886</v>
      </c>
      <c r="H1317" s="7">
        <v>0</v>
      </c>
      <c r="I1317" s="7">
        <v>0.41666666666666669</v>
      </c>
      <c r="J1317" s="7">
        <v>0</v>
      </c>
      <c r="L1317" s="7">
        <f>VartojimasGamyba!H1313</f>
        <v>0</v>
      </c>
      <c r="M1317" s="15">
        <f t="shared" si="194"/>
        <v>0</v>
      </c>
      <c r="N1317" s="7">
        <f t="shared" si="195"/>
        <v>0</v>
      </c>
      <c r="O1317" s="7">
        <f t="shared" si="196"/>
        <v>0</v>
      </c>
      <c r="R1317" s="7"/>
      <c r="S1317" s="47">
        <f t="shared" si="197"/>
        <v>0</v>
      </c>
      <c r="T1317" s="47">
        <f t="shared" si="198"/>
        <v>0</v>
      </c>
      <c r="U1317" s="47">
        <f t="shared" si="199"/>
        <v>223.86</v>
      </c>
      <c r="V1317" s="47">
        <f t="shared" si="200"/>
        <v>111.99</v>
      </c>
      <c r="W1317" s="11"/>
    </row>
    <row r="1318" spans="1:23" x14ac:dyDescent="0.45">
      <c r="A1318" t="s">
        <v>1323</v>
      </c>
      <c r="B1318">
        <v>138.97</v>
      </c>
      <c r="D1318" s="9" t="str">
        <f>VartojimasGamyba!J1314</f>
        <v>2023-10-25-16</v>
      </c>
      <c r="E1318" s="8">
        <f>VartojimasGamyba!G1314</f>
        <v>1.19</v>
      </c>
      <c r="F1318" s="11"/>
      <c r="G1318" s="7">
        <f t="shared" si="201"/>
        <v>8.9866666666666628</v>
      </c>
      <c r="H1318" s="7">
        <v>0</v>
      </c>
      <c r="I1318" s="7">
        <v>1.3222222222222222</v>
      </c>
      <c r="J1318" s="7">
        <v>0</v>
      </c>
      <c r="L1318" s="7">
        <f>VartojimasGamyba!H1314</f>
        <v>0</v>
      </c>
      <c r="M1318" s="15">
        <f t="shared" si="194"/>
        <v>0</v>
      </c>
      <c r="N1318" s="7">
        <f t="shared" si="195"/>
        <v>0</v>
      </c>
      <c r="O1318" s="7">
        <f t="shared" si="196"/>
        <v>0</v>
      </c>
      <c r="R1318" s="7"/>
      <c r="S1318" s="47">
        <f t="shared" si="197"/>
        <v>0</v>
      </c>
      <c r="T1318" s="47">
        <f t="shared" si="198"/>
        <v>0</v>
      </c>
      <c r="U1318" s="47">
        <f t="shared" si="199"/>
        <v>239.26</v>
      </c>
      <c r="V1318" s="47">
        <f t="shared" si="200"/>
        <v>127.39</v>
      </c>
      <c r="W1318" s="11"/>
    </row>
    <row r="1319" spans="1:23" x14ac:dyDescent="0.45">
      <c r="A1319" t="s">
        <v>1324</v>
      </c>
      <c r="B1319">
        <v>145.66999999999999</v>
      </c>
      <c r="D1319" s="9" t="str">
        <f>VartojimasGamyba!J1315</f>
        <v>2023-10-25-17</v>
      </c>
      <c r="E1319" s="8">
        <f>VartojimasGamyba!G1315</f>
        <v>0.45500000000000002</v>
      </c>
      <c r="F1319" s="11"/>
      <c r="G1319" s="7">
        <f t="shared" si="201"/>
        <v>8.4811111111111064</v>
      </c>
      <c r="H1319" s="7">
        <v>0</v>
      </c>
      <c r="I1319" s="7">
        <v>0.50555555555555565</v>
      </c>
      <c r="J1319" s="7">
        <v>0</v>
      </c>
      <c r="L1319" s="7">
        <f>VartojimasGamyba!H1315</f>
        <v>0</v>
      </c>
      <c r="M1319" s="15">
        <f t="shared" si="194"/>
        <v>-5.5511151231257827E-17</v>
      </c>
      <c r="N1319" s="7">
        <f t="shared" si="195"/>
        <v>-1.3653522756840174E-14</v>
      </c>
      <c r="O1319" s="7">
        <f t="shared" si="196"/>
        <v>-1.3653522756840174E-14</v>
      </c>
      <c r="R1319" s="7"/>
      <c r="S1319" s="47">
        <f t="shared" si="197"/>
        <v>-5.5511151231257827E-17</v>
      </c>
      <c r="T1319" s="47">
        <f t="shared" si="198"/>
        <v>0</v>
      </c>
      <c r="U1319" s="47">
        <f t="shared" si="199"/>
        <v>245.95999999999998</v>
      </c>
      <c r="V1319" s="47">
        <f t="shared" si="200"/>
        <v>134.08999999999997</v>
      </c>
      <c r="W1319" s="11"/>
    </row>
    <row r="1320" spans="1:23" x14ac:dyDescent="0.45">
      <c r="A1320" t="s">
        <v>1325</v>
      </c>
      <c r="B1320">
        <v>152.68</v>
      </c>
      <c r="D1320" s="9" t="str">
        <f>VartojimasGamyba!J1316</f>
        <v>2023-10-25-18</v>
      </c>
      <c r="E1320" s="8">
        <f>VartojimasGamyba!G1316</f>
        <v>0.93200000000000005</v>
      </c>
      <c r="F1320" s="11"/>
      <c r="G1320" s="7">
        <f t="shared" si="201"/>
        <v>7.4455555555555506</v>
      </c>
      <c r="H1320" s="7">
        <v>0</v>
      </c>
      <c r="I1320" s="7">
        <v>1.0355555555555556</v>
      </c>
      <c r="J1320" s="7">
        <v>0</v>
      </c>
      <c r="L1320" s="7">
        <f>VartojimasGamyba!H1316</f>
        <v>0</v>
      </c>
      <c r="M1320" s="15">
        <f t="shared" si="194"/>
        <v>0</v>
      </c>
      <c r="N1320" s="7">
        <f t="shared" si="195"/>
        <v>0</v>
      </c>
      <c r="O1320" s="7">
        <f t="shared" si="196"/>
        <v>0</v>
      </c>
      <c r="R1320" s="7"/>
      <c r="S1320" s="47">
        <f t="shared" si="197"/>
        <v>0</v>
      </c>
      <c r="T1320" s="47">
        <f t="shared" si="198"/>
        <v>0</v>
      </c>
      <c r="U1320" s="47">
        <f t="shared" si="199"/>
        <v>252.97000000000003</v>
      </c>
      <c r="V1320" s="47">
        <f t="shared" si="200"/>
        <v>141.1</v>
      </c>
      <c r="W1320" s="11"/>
    </row>
    <row r="1321" spans="1:23" x14ac:dyDescent="0.45">
      <c r="A1321" t="s">
        <v>1326</v>
      </c>
      <c r="B1321">
        <v>156.54</v>
      </c>
      <c r="D1321" s="9" t="str">
        <f>VartojimasGamyba!J1317</f>
        <v>2023-10-25-19</v>
      </c>
      <c r="E1321" s="8">
        <f>VartojimasGamyba!G1317</f>
        <v>0.54</v>
      </c>
      <c r="F1321" s="11"/>
      <c r="G1321" s="7">
        <f t="shared" si="201"/>
        <v>6.845555555555551</v>
      </c>
      <c r="H1321" s="7">
        <v>0</v>
      </c>
      <c r="I1321" s="7">
        <v>0.60000000000000009</v>
      </c>
      <c r="J1321" s="7">
        <v>0</v>
      </c>
      <c r="L1321" s="7">
        <f>VartojimasGamyba!H1317</f>
        <v>0</v>
      </c>
      <c r="M1321" s="15">
        <f t="shared" si="194"/>
        <v>-1.1102230246251565E-16</v>
      </c>
      <c r="N1321" s="7">
        <f t="shared" si="195"/>
        <v>-2.8513857941447894E-14</v>
      </c>
      <c r="O1321" s="7">
        <f t="shared" si="196"/>
        <v>-2.8513857941447894E-14</v>
      </c>
      <c r="R1321" s="7"/>
      <c r="S1321" s="47">
        <f t="shared" si="197"/>
        <v>-1.1102230246251565E-16</v>
      </c>
      <c r="T1321" s="47">
        <f t="shared" si="198"/>
        <v>0</v>
      </c>
      <c r="U1321" s="47">
        <f t="shared" si="199"/>
        <v>256.83</v>
      </c>
      <c r="V1321" s="47">
        <f t="shared" si="200"/>
        <v>144.95999999999998</v>
      </c>
      <c r="W1321" s="11"/>
    </row>
    <row r="1322" spans="1:23" x14ac:dyDescent="0.45">
      <c r="A1322" t="s">
        <v>1327</v>
      </c>
      <c r="B1322">
        <v>159.43</v>
      </c>
      <c r="D1322" s="9" t="str">
        <f>VartojimasGamyba!J1318</f>
        <v>2023-10-25-20</v>
      </c>
      <c r="E1322" s="8">
        <f>VartojimasGamyba!G1318</f>
        <v>0.27900000000000003</v>
      </c>
      <c r="F1322" s="11"/>
      <c r="G1322" s="7">
        <f t="shared" si="201"/>
        <v>6.5355555555555505</v>
      </c>
      <c r="H1322" s="7">
        <v>0</v>
      </c>
      <c r="I1322" s="7">
        <v>0.31000000000000005</v>
      </c>
      <c r="J1322" s="7">
        <v>0</v>
      </c>
      <c r="L1322" s="7">
        <f>VartojimasGamyba!H1318</f>
        <v>0</v>
      </c>
      <c r="M1322" s="15">
        <f t="shared" si="194"/>
        <v>-5.5511151231257827E-17</v>
      </c>
      <c r="N1322" s="7">
        <f t="shared" si="195"/>
        <v>-1.4417356197782284E-14</v>
      </c>
      <c r="O1322" s="7">
        <f t="shared" si="196"/>
        <v>-1.4417356197782284E-14</v>
      </c>
      <c r="P1322" s="7" t="s">
        <v>8873</v>
      </c>
      <c r="R1322" s="7"/>
      <c r="S1322" s="47">
        <f t="shared" si="197"/>
        <v>-5.5511151231257827E-17</v>
      </c>
      <c r="T1322" s="47">
        <f t="shared" si="198"/>
        <v>0</v>
      </c>
      <c r="U1322" s="47">
        <f t="shared" si="199"/>
        <v>259.72000000000003</v>
      </c>
      <c r="V1322" s="47">
        <f t="shared" si="200"/>
        <v>147.85</v>
      </c>
      <c r="W1322" s="11"/>
    </row>
    <row r="1323" spans="1:23" x14ac:dyDescent="0.45">
      <c r="A1323" t="s">
        <v>1328</v>
      </c>
      <c r="B1323">
        <v>149.82</v>
      </c>
      <c r="D1323" s="9" t="str">
        <f>VartojimasGamyba!J1319</f>
        <v>2023-10-25-21</v>
      </c>
      <c r="E1323" s="8">
        <f>VartojimasGamyba!G1319</f>
        <v>0.61</v>
      </c>
      <c r="F1323" s="11"/>
      <c r="G1323" s="7">
        <f t="shared" si="201"/>
        <v>5.8577777777777724</v>
      </c>
      <c r="H1323" s="7">
        <v>0</v>
      </c>
      <c r="I1323" s="7">
        <v>0.67777777777777781</v>
      </c>
      <c r="J1323" s="7">
        <v>0</v>
      </c>
      <c r="L1323" s="7">
        <f>VartojimasGamyba!H1319</f>
        <v>0</v>
      </c>
      <c r="M1323" s="15">
        <f t="shared" si="194"/>
        <v>-1.1102230246251565E-16</v>
      </c>
      <c r="N1323" s="7">
        <f t="shared" si="195"/>
        <v>-2.7767788068899792E-14</v>
      </c>
      <c r="O1323" s="7">
        <f t="shared" si="196"/>
        <v>-2.7767788068899792E-14</v>
      </c>
      <c r="P1323" s="7">
        <f>SUM(N1302:N1325)</f>
        <v>2187.9027977777778</v>
      </c>
      <c r="R1323" s="7"/>
      <c r="S1323" s="47">
        <f t="shared" si="197"/>
        <v>-1.1102230246251565E-16</v>
      </c>
      <c r="T1323" s="47">
        <f t="shared" si="198"/>
        <v>0</v>
      </c>
      <c r="U1323" s="47">
        <f t="shared" si="199"/>
        <v>250.11</v>
      </c>
      <c r="V1323" s="47">
        <f t="shared" si="200"/>
        <v>138.23999999999998</v>
      </c>
      <c r="W1323" s="11"/>
    </row>
    <row r="1324" spans="1:23" x14ac:dyDescent="0.45">
      <c r="A1324" t="s">
        <v>1329</v>
      </c>
      <c r="B1324">
        <v>138.9</v>
      </c>
      <c r="D1324" s="9" t="str">
        <f>VartojimasGamyba!J1320</f>
        <v>2023-10-25-22</v>
      </c>
      <c r="E1324" s="8">
        <f>VartojimasGamyba!G1320</f>
        <v>0.184</v>
      </c>
      <c r="F1324" s="11"/>
      <c r="G1324" s="7">
        <f t="shared" si="201"/>
        <v>5.653333333333328</v>
      </c>
      <c r="H1324" s="7">
        <v>0</v>
      </c>
      <c r="I1324" s="7">
        <v>0.20444444444444446</v>
      </c>
      <c r="J1324" s="7">
        <v>0</v>
      </c>
      <c r="L1324" s="7">
        <f>VartojimasGamyba!H1320</f>
        <v>0</v>
      </c>
      <c r="M1324" s="15">
        <f t="shared" si="194"/>
        <v>-2.7755575615628914E-17</v>
      </c>
      <c r="N1324" s="7">
        <f t="shared" si="195"/>
        <v>-6.6388561315022798E-15</v>
      </c>
      <c r="O1324" s="7">
        <f t="shared" si="196"/>
        <v>-6.6388561315022798E-15</v>
      </c>
      <c r="P1324" s="7" t="s">
        <v>8872</v>
      </c>
      <c r="R1324" s="7"/>
      <c r="S1324" s="47">
        <f t="shared" si="197"/>
        <v>-2.7755575615628914E-17</v>
      </c>
      <c r="T1324" s="47">
        <f t="shared" si="198"/>
        <v>0</v>
      </c>
      <c r="U1324" s="47">
        <f t="shared" si="199"/>
        <v>239.19</v>
      </c>
      <c r="V1324" s="47">
        <f t="shared" si="200"/>
        <v>127.32000000000001</v>
      </c>
      <c r="W1324" s="11"/>
    </row>
    <row r="1325" spans="1:23" x14ac:dyDescent="0.45">
      <c r="A1325" t="s">
        <v>1330</v>
      </c>
      <c r="B1325">
        <v>120.06</v>
      </c>
      <c r="D1325" s="9" t="str">
        <f>VartojimasGamyba!J1321</f>
        <v>2023-10-25-23</v>
      </c>
      <c r="E1325" s="8">
        <f>VartojimasGamyba!G1321</f>
        <v>0.58799999999999997</v>
      </c>
      <c r="F1325" s="11"/>
      <c r="G1325" s="7">
        <f t="shared" si="201"/>
        <v>4.9999999999999947</v>
      </c>
      <c r="H1325" s="7">
        <v>0</v>
      </c>
      <c r="I1325" s="7">
        <v>0.65333333333333332</v>
      </c>
      <c r="J1325" s="7">
        <v>0</v>
      </c>
      <c r="L1325" s="7">
        <f>VartojimasGamyba!H1321</f>
        <v>0</v>
      </c>
      <c r="M1325" s="15">
        <f t="shared" si="194"/>
        <v>0</v>
      </c>
      <c r="N1325" s="7">
        <f t="shared" si="195"/>
        <v>0</v>
      </c>
      <c r="O1325" s="7">
        <f t="shared" si="196"/>
        <v>0</v>
      </c>
      <c r="P1325" s="7">
        <f>SUM(O1302:O1325)</f>
        <v>2187.9027977777778</v>
      </c>
      <c r="Q1325" s="7">
        <f>SUMPRODUCT(B1302:B1325,E1302:E1325)+SUM(E1302:E1325)*$Z$21-SUMPRODUCT(B1302:B1325,L1302:L1325)+SUM(L1302:L1325)*ABS($Z$20)</f>
        <v>2486.3774900000008</v>
      </c>
      <c r="R1325" s="7"/>
      <c r="S1325" s="47">
        <f t="shared" si="197"/>
        <v>0</v>
      </c>
      <c r="T1325" s="47">
        <f t="shared" si="198"/>
        <v>0</v>
      </c>
      <c r="U1325" s="47">
        <f t="shared" si="199"/>
        <v>220.35000000000002</v>
      </c>
      <c r="V1325" s="47">
        <f t="shared" si="200"/>
        <v>108.48</v>
      </c>
      <c r="W1325" s="11">
        <f>IF(P1325&lt;&gt;Q1325,1,0)</f>
        <v>1</v>
      </c>
    </row>
    <row r="1326" spans="1:23" x14ac:dyDescent="0.45">
      <c r="A1326" t="s">
        <v>1331</v>
      </c>
      <c r="B1326">
        <v>112.8</v>
      </c>
      <c r="D1326" s="1" t="str">
        <f>VartojimasGamyba!J1322</f>
        <v>2023-10-26-00</v>
      </c>
      <c r="E1326" s="7">
        <f>VartojimasGamyba!G1322</f>
        <v>0.17899999999999999</v>
      </c>
      <c r="F1326" s="11"/>
      <c r="G1326" s="12">
        <f>G1325+H1326-I1326</f>
        <v>4.8011111111111058</v>
      </c>
      <c r="H1326" s="12">
        <v>0</v>
      </c>
      <c r="I1326" s="12">
        <v>0.19888888888888895</v>
      </c>
      <c r="J1326" s="12">
        <v>0</v>
      </c>
      <c r="K1326" s="12"/>
      <c r="L1326" s="12">
        <f>VartojimasGamyba!H1322</f>
        <v>0</v>
      </c>
      <c r="M1326" s="19">
        <f t="shared" si="194"/>
        <v>-5.5511151231257827E-17</v>
      </c>
      <c r="N1326" s="7">
        <f t="shared" si="195"/>
        <v>-1.1828871215868731E-14</v>
      </c>
      <c r="O1326" s="7">
        <f t="shared" si="196"/>
        <v>-1.1828871215868731E-14</v>
      </c>
      <c r="R1326" s="20" t="s">
        <v>8783</v>
      </c>
      <c r="S1326" s="47">
        <f t="shared" si="197"/>
        <v>-5.5511151231257827E-17</v>
      </c>
      <c r="T1326" s="47">
        <f t="shared" si="198"/>
        <v>0</v>
      </c>
      <c r="U1326" s="47">
        <f t="shared" si="199"/>
        <v>213.09</v>
      </c>
      <c r="V1326" s="47">
        <f t="shared" si="200"/>
        <v>101.22</v>
      </c>
      <c r="W1326" s="11"/>
    </row>
    <row r="1327" spans="1:23" x14ac:dyDescent="0.45">
      <c r="A1327" t="s">
        <v>1332</v>
      </c>
      <c r="B1327">
        <v>89.71</v>
      </c>
      <c r="D1327" s="1" t="str">
        <f>VartojimasGamyba!J1323</f>
        <v>2023-10-26-01</v>
      </c>
      <c r="E1327" s="7">
        <f>VartojimasGamyba!G1323</f>
        <v>0.59299999999999997</v>
      </c>
      <c r="F1327" s="11"/>
      <c r="G1327" s="12">
        <f t="shared" ref="G1327:G1349" si="202">G1326+H1327-I1327</f>
        <v>4.8011111111111058</v>
      </c>
      <c r="H1327" s="12">
        <v>0</v>
      </c>
      <c r="I1327" s="12">
        <v>0</v>
      </c>
      <c r="J1327" s="12">
        <v>0</v>
      </c>
      <c r="K1327" s="12"/>
      <c r="L1327" s="12">
        <f>VartojimasGamyba!H1323</f>
        <v>0</v>
      </c>
      <c r="M1327" s="19">
        <f t="shared" si="194"/>
        <v>0.59299999999999997</v>
      </c>
      <c r="N1327" s="7">
        <f t="shared" si="195"/>
        <v>112.66999999999999</v>
      </c>
      <c r="O1327" s="7">
        <f t="shared" si="196"/>
        <v>112.66999999999999</v>
      </c>
      <c r="R1327" s="7"/>
      <c r="S1327" s="47">
        <f t="shared" si="197"/>
        <v>0.59299999999999997</v>
      </c>
      <c r="T1327" s="47">
        <f t="shared" si="198"/>
        <v>0</v>
      </c>
      <c r="U1327" s="47">
        <f t="shared" si="199"/>
        <v>190</v>
      </c>
      <c r="V1327" s="47">
        <f t="shared" si="200"/>
        <v>78.13</v>
      </c>
      <c r="W1327" s="11"/>
    </row>
    <row r="1328" spans="1:23" x14ac:dyDescent="0.45">
      <c r="A1328" t="s">
        <v>1333</v>
      </c>
      <c r="B1328">
        <v>90.17</v>
      </c>
      <c r="D1328" s="1" t="str">
        <f>VartojimasGamyba!J1324</f>
        <v>2023-10-26-02</v>
      </c>
      <c r="E1328" s="7">
        <f>VartojimasGamyba!G1324</f>
        <v>0.17199999999999999</v>
      </c>
      <c r="F1328" s="11"/>
      <c r="G1328" s="12">
        <f t="shared" si="202"/>
        <v>4.8011111111111058</v>
      </c>
      <c r="H1328" s="12">
        <v>0</v>
      </c>
      <c r="I1328" s="12">
        <v>0</v>
      </c>
      <c r="J1328" s="12">
        <v>0</v>
      </c>
      <c r="K1328" s="12"/>
      <c r="L1328" s="12">
        <f>VartojimasGamyba!H1324</f>
        <v>0</v>
      </c>
      <c r="M1328" s="19">
        <f t="shared" si="194"/>
        <v>0.17199999999999999</v>
      </c>
      <c r="N1328" s="7">
        <f t="shared" si="195"/>
        <v>32.759119999999996</v>
      </c>
      <c r="O1328" s="7">
        <f t="shared" si="196"/>
        <v>32.759119999999996</v>
      </c>
      <c r="R1328" s="7"/>
      <c r="S1328" s="47">
        <f t="shared" si="197"/>
        <v>0.17199999999999999</v>
      </c>
      <c r="T1328" s="47">
        <f t="shared" si="198"/>
        <v>0</v>
      </c>
      <c r="U1328" s="47">
        <f t="shared" si="199"/>
        <v>190.46</v>
      </c>
      <c r="V1328" s="47">
        <f t="shared" si="200"/>
        <v>78.59</v>
      </c>
      <c r="W1328" s="11"/>
    </row>
    <row r="1329" spans="1:23" x14ac:dyDescent="0.45">
      <c r="A1329" t="s">
        <v>1334</v>
      </c>
      <c r="B1329">
        <v>87.88</v>
      </c>
      <c r="D1329" s="1" t="str">
        <f>VartojimasGamyba!J1325</f>
        <v>2023-10-26-03</v>
      </c>
      <c r="E1329" s="7">
        <f>VartojimasGamyba!G1325</f>
        <v>1.0840000000000001</v>
      </c>
      <c r="F1329" s="11"/>
      <c r="G1329" s="12">
        <f t="shared" si="202"/>
        <v>9.9999999999999982</v>
      </c>
      <c r="H1329" s="12">
        <v>5.1988888888888924</v>
      </c>
      <c r="I1329" s="12">
        <v>0</v>
      </c>
      <c r="J1329" s="12">
        <v>0</v>
      </c>
      <c r="K1329" s="12"/>
      <c r="L1329" s="12">
        <f>VartojimasGamyba!H1325</f>
        <v>0</v>
      </c>
      <c r="M1329" s="19">
        <f t="shared" si="194"/>
        <v>6.282888888888893</v>
      </c>
      <c r="N1329" s="7">
        <f t="shared" si="195"/>
        <v>1182.2512022222231</v>
      </c>
      <c r="O1329" s="7">
        <f t="shared" si="196"/>
        <v>1182.2512022222231</v>
      </c>
      <c r="R1329" s="7"/>
      <c r="S1329" s="47">
        <f t="shared" si="197"/>
        <v>6.282888888888893</v>
      </c>
      <c r="T1329" s="47">
        <f t="shared" si="198"/>
        <v>0</v>
      </c>
      <c r="U1329" s="47">
        <f t="shared" si="199"/>
        <v>188.17000000000002</v>
      </c>
      <c r="V1329" s="47">
        <f t="shared" si="200"/>
        <v>76.3</v>
      </c>
      <c r="W1329" s="11"/>
    </row>
    <row r="1330" spans="1:23" x14ac:dyDescent="0.45">
      <c r="A1330" t="s">
        <v>1335</v>
      </c>
      <c r="B1330">
        <v>87.27</v>
      </c>
      <c r="D1330" s="1" t="str">
        <f>VartojimasGamyba!J1326</f>
        <v>2023-10-26-04</v>
      </c>
      <c r="E1330" s="7">
        <f>VartojimasGamyba!G1326</f>
        <v>0.223</v>
      </c>
      <c r="F1330" s="11"/>
      <c r="G1330" s="12">
        <f t="shared" si="202"/>
        <v>20</v>
      </c>
      <c r="H1330" s="12">
        <v>10</v>
      </c>
      <c r="I1330" s="12">
        <v>0</v>
      </c>
      <c r="J1330" s="12">
        <v>0</v>
      </c>
      <c r="K1330" s="12"/>
      <c r="L1330" s="12">
        <f>VartojimasGamyba!H1326</f>
        <v>0</v>
      </c>
      <c r="M1330" s="19">
        <f t="shared" si="194"/>
        <v>10.223000000000001</v>
      </c>
      <c r="N1330" s="7">
        <f t="shared" si="195"/>
        <v>1917.4258800000002</v>
      </c>
      <c r="O1330" s="7">
        <f t="shared" si="196"/>
        <v>1917.4258800000002</v>
      </c>
      <c r="R1330" s="7"/>
      <c r="S1330" s="47">
        <f t="shared" si="197"/>
        <v>10.223000000000001</v>
      </c>
      <c r="T1330" s="47">
        <f t="shared" si="198"/>
        <v>0</v>
      </c>
      <c r="U1330" s="47">
        <f t="shared" si="199"/>
        <v>187.56</v>
      </c>
      <c r="V1330" s="47">
        <f t="shared" si="200"/>
        <v>75.69</v>
      </c>
      <c r="W1330" s="11"/>
    </row>
    <row r="1331" spans="1:23" x14ac:dyDescent="0.45">
      <c r="A1331" t="s">
        <v>1336</v>
      </c>
      <c r="B1331">
        <v>90.03</v>
      </c>
      <c r="D1331" s="1" t="str">
        <f>VartojimasGamyba!J1327</f>
        <v>2023-10-26-05</v>
      </c>
      <c r="E1331" s="7">
        <f>VartojimasGamyba!G1327</f>
        <v>1.115</v>
      </c>
      <c r="F1331" s="11"/>
      <c r="G1331" s="12">
        <f t="shared" si="202"/>
        <v>20</v>
      </c>
      <c r="H1331" s="12">
        <v>0</v>
      </c>
      <c r="I1331" s="12">
        <v>0</v>
      </c>
      <c r="J1331" s="12">
        <v>0</v>
      </c>
      <c r="K1331" s="12"/>
      <c r="L1331" s="12">
        <f>VartojimasGamyba!H1327</f>
        <v>0</v>
      </c>
      <c r="M1331" s="19">
        <f t="shared" si="194"/>
        <v>1.115</v>
      </c>
      <c r="N1331" s="7">
        <f t="shared" si="195"/>
        <v>212.20679999999999</v>
      </c>
      <c r="O1331" s="7">
        <f t="shared" si="196"/>
        <v>212.20679999999999</v>
      </c>
      <c r="R1331" s="7"/>
      <c r="S1331" s="47">
        <f t="shared" si="197"/>
        <v>1.115</v>
      </c>
      <c r="T1331" s="47">
        <f t="shared" si="198"/>
        <v>0</v>
      </c>
      <c r="U1331" s="47">
        <f t="shared" si="199"/>
        <v>190.32</v>
      </c>
      <c r="V1331" s="47">
        <f t="shared" si="200"/>
        <v>78.45</v>
      </c>
      <c r="W1331" s="11"/>
    </row>
    <row r="1332" spans="1:23" x14ac:dyDescent="0.45">
      <c r="A1332" t="s">
        <v>1337</v>
      </c>
      <c r="B1332">
        <v>100</v>
      </c>
      <c r="D1332" s="1" t="str">
        <f>VartojimasGamyba!J1328</f>
        <v>2023-10-26-06</v>
      </c>
      <c r="E1332" s="7">
        <f>VartojimasGamyba!G1328</f>
        <v>0.155</v>
      </c>
      <c r="F1332" s="11"/>
      <c r="G1332" s="12">
        <f t="shared" si="202"/>
        <v>20</v>
      </c>
      <c r="H1332" s="12">
        <v>0</v>
      </c>
      <c r="I1332" s="12">
        <v>0</v>
      </c>
      <c r="J1332" s="12">
        <v>0</v>
      </c>
      <c r="K1332" s="12"/>
      <c r="L1332" s="12">
        <f>VartojimasGamyba!H1328</f>
        <v>1.2999999999999999E-2</v>
      </c>
      <c r="M1332" s="19">
        <f t="shared" si="194"/>
        <v>0.14199999999999999</v>
      </c>
      <c r="N1332" s="7">
        <f t="shared" si="195"/>
        <v>28.441179999999999</v>
      </c>
      <c r="O1332" s="7">
        <f t="shared" si="196"/>
        <v>28.441179999999999</v>
      </c>
      <c r="R1332" s="7"/>
      <c r="S1332" s="47">
        <f t="shared" si="197"/>
        <v>0.14199999999999999</v>
      </c>
      <c r="T1332" s="47">
        <f t="shared" si="198"/>
        <v>0</v>
      </c>
      <c r="U1332" s="47">
        <f t="shared" si="199"/>
        <v>200.29000000000002</v>
      </c>
      <c r="V1332" s="47">
        <f t="shared" si="200"/>
        <v>88.42</v>
      </c>
      <c r="W1332" s="11"/>
    </row>
    <row r="1333" spans="1:23" x14ac:dyDescent="0.45">
      <c r="A1333" t="s">
        <v>1338</v>
      </c>
      <c r="B1333">
        <v>146.86000000000001</v>
      </c>
      <c r="D1333" s="1" t="str">
        <f>VartojimasGamyba!J1329</f>
        <v>2023-10-26-07</v>
      </c>
      <c r="E1333" s="7">
        <f>VartojimasGamyba!G1329</f>
        <v>0.38500000000000001</v>
      </c>
      <c r="F1333" s="11"/>
      <c r="G1333" s="12">
        <f t="shared" si="202"/>
        <v>19.698888888888888</v>
      </c>
      <c r="H1333" s="12">
        <v>0</v>
      </c>
      <c r="I1333" s="12">
        <v>0.30111111111111116</v>
      </c>
      <c r="J1333" s="12">
        <v>0</v>
      </c>
      <c r="K1333" s="12"/>
      <c r="L1333" s="12">
        <f>VartojimasGamyba!H1329</f>
        <v>0.114</v>
      </c>
      <c r="M1333" s="19">
        <f t="shared" si="194"/>
        <v>0</v>
      </c>
      <c r="N1333" s="7">
        <f t="shared" si="195"/>
        <v>0</v>
      </c>
      <c r="O1333" s="7">
        <f t="shared" si="196"/>
        <v>0</v>
      </c>
      <c r="R1333" s="7"/>
      <c r="S1333" s="47">
        <f t="shared" si="197"/>
        <v>0</v>
      </c>
      <c r="T1333" s="47">
        <f t="shared" si="198"/>
        <v>0</v>
      </c>
      <c r="U1333" s="47">
        <f t="shared" si="199"/>
        <v>247.15000000000003</v>
      </c>
      <c r="V1333" s="47">
        <f t="shared" si="200"/>
        <v>135.28</v>
      </c>
      <c r="W1333" s="11"/>
    </row>
    <row r="1334" spans="1:23" x14ac:dyDescent="0.45">
      <c r="A1334" t="s">
        <v>1339</v>
      </c>
      <c r="B1334">
        <v>162.02000000000001</v>
      </c>
      <c r="D1334" s="1" t="str">
        <f>VartojimasGamyba!J1330</f>
        <v>2023-10-26-08</v>
      </c>
      <c r="E1334" s="7">
        <f>VartojimasGamyba!G1330</f>
        <v>0.14899999999999999</v>
      </c>
      <c r="F1334" s="11"/>
      <c r="G1334" s="12">
        <f t="shared" si="202"/>
        <v>19.69222222222222</v>
      </c>
      <c r="H1334" s="12">
        <v>0</v>
      </c>
      <c r="I1334" s="12">
        <v>6.6666666666666732E-3</v>
      </c>
      <c r="J1334" s="12">
        <v>0</v>
      </c>
      <c r="K1334" s="12"/>
      <c r="L1334" s="12">
        <f>VartojimasGamyba!H1330</f>
        <v>0.14299999999999999</v>
      </c>
      <c r="M1334" s="19">
        <f t="shared" si="194"/>
        <v>0</v>
      </c>
      <c r="N1334" s="7">
        <f t="shared" si="195"/>
        <v>0</v>
      </c>
      <c r="O1334" s="7">
        <f t="shared" si="196"/>
        <v>0</v>
      </c>
      <c r="R1334" s="7"/>
      <c r="S1334" s="47">
        <f t="shared" si="197"/>
        <v>0</v>
      </c>
      <c r="T1334" s="47">
        <f t="shared" si="198"/>
        <v>0</v>
      </c>
      <c r="U1334" s="47">
        <f t="shared" si="199"/>
        <v>262.31</v>
      </c>
      <c r="V1334" s="47">
        <f t="shared" si="200"/>
        <v>150.44</v>
      </c>
      <c r="W1334" s="11"/>
    </row>
    <row r="1335" spans="1:23" x14ac:dyDescent="0.45">
      <c r="A1335" t="s">
        <v>1340</v>
      </c>
      <c r="B1335">
        <v>162.06</v>
      </c>
      <c r="D1335" s="1" t="str">
        <f>VartojimasGamyba!J1331</f>
        <v>2023-10-26-09</v>
      </c>
      <c r="E1335" s="7">
        <f>VartojimasGamyba!G1331</f>
        <v>0.33100000000000002</v>
      </c>
      <c r="F1335" s="11"/>
      <c r="G1335" s="12">
        <f t="shared" si="202"/>
        <v>19.416666666666664</v>
      </c>
      <c r="H1335" s="12">
        <v>0</v>
      </c>
      <c r="I1335" s="12">
        <v>0.2755555555555555</v>
      </c>
      <c r="J1335" s="12">
        <v>0</v>
      </c>
      <c r="K1335" s="12"/>
      <c r="L1335" s="12">
        <f>VartojimasGamyba!H1331</f>
        <v>8.3000000000000004E-2</v>
      </c>
      <c r="M1335" s="19">
        <f t="shared" si="194"/>
        <v>0</v>
      </c>
      <c r="N1335" s="7">
        <f t="shared" si="195"/>
        <v>0</v>
      </c>
      <c r="O1335" s="7">
        <f t="shared" si="196"/>
        <v>0</v>
      </c>
      <c r="R1335" s="7"/>
      <c r="S1335" s="47">
        <f t="shared" si="197"/>
        <v>0</v>
      </c>
      <c r="T1335" s="47">
        <f t="shared" si="198"/>
        <v>0</v>
      </c>
      <c r="U1335" s="47">
        <f t="shared" si="199"/>
        <v>262.35000000000002</v>
      </c>
      <c r="V1335" s="47">
        <f t="shared" si="200"/>
        <v>150.47999999999999</v>
      </c>
      <c r="W1335" s="11"/>
    </row>
    <row r="1336" spans="1:23" x14ac:dyDescent="0.45">
      <c r="A1336" t="s">
        <v>1341</v>
      </c>
      <c r="B1336">
        <v>162.03</v>
      </c>
      <c r="D1336" s="1" t="str">
        <f>VartojimasGamyba!J1332</f>
        <v>2023-10-26-10</v>
      </c>
      <c r="E1336" s="7">
        <f>VartojimasGamyba!G1332</f>
        <v>0.187</v>
      </c>
      <c r="F1336" s="11"/>
      <c r="G1336" s="12">
        <f t="shared" si="202"/>
        <v>19.382222222222222</v>
      </c>
      <c r="H1336" s="12">
        <v>0</v>
      </c>
      <c r="I1336" s="12">
        <v>3.4444444444444437E-2</v>
      </c>
      <c r="J1336" s="12">
        <v>0</v>
      </c>
      <c r="K1336" s="12"/>
      <c r="L1336" s="12">
        <f>VartojimasGamyba!H1332</f>
        <v>0.156</v>
      </c>
      <c r="M1336" s="19">
        <f t="shared" si="194"/>
        <v>0</v>
      </c>
      <c r="N1336" s="7">
        <f t="shared" si="195"/>
        <v>0</v>
      </c>
      <c r="O1336" s="7">
        <f t="shared" si="196"/>
        <v>0</v>
      </c>
      <c r="R1336" s="7"/>
      <c r="S1336" s="47">
        <f t="shared" si="197"/>
        <v>0</v>
      </c>
      <c r="T1336" s="47">
        <f t="shared" si="198"/>
        <v>0</v>
      </c>
      <c r="U1336" s="47">
        <f t="shared" si="199"/>
        <v>262.32</v>
      </c>
      <c r="V1336" s="47">
        <f t="shared" si="200"/>
        <v>150.44999999999999</v>
      </c>
      <c r="W1336" s="11"/>
    </row>
    <row r="1337" spans="1:23" x14ac:dyDescent="0.45">
      <c r="A1337" t="s">
        <v>1342</v>
      </c>
      <c r="B1337">
        <v>165.01</v>
      </c>
      <c r="D1337" s="1" t="str">
        <f>VartojimasGamyba!J1333</f>
        <v>2023-10-26-11</v>
      </c>
      <c r="E1337" s="7">
        <f>VartojimasGamyba!G1333</f>
        <v>0.32800000000000001</v>
      </c>
      <c r="F1337" s="11"/>
      <c r="G1337" s="12">
        <f t="shared" si="202"/>
        <v>19.127777777777776</v>
      </c>
      <c r="H1337" s="12">
        <v>0</v>
      </c>
      <c r="I1337" s="12">
        <v>0.25444444444444447</v>
      </c>
      <c r="J1337" s="12">
        <v>0</v>
      </c>
      <c r="K1337" s="12"/>
      <c r="L1337" s="12">
        <f>VartojimasGamyba!H1333</f>
        <v>9.9000000000000005E-2</v>
      </c>
      <c r="M1337" s="19">
        <f t="shared" si="194"/>
        <v>0</v>
      </c>
      <c r="N1337" s="7">
        <f t="shared" si="195"/>
        <v>0</v>
      </c>
      <c r="O1337" s="7">
        <f t="shared" si="196"/>
        <v>0</v>
      </c>
      <c r="R1337" s="7"/>
      <c r="S1337" s="47">
        <f t="shared" si="197"/>
        <v>0</v>
      </c>
      <c r="T1337" s="47">
        <f t="shared" si="198"/>
        <v>0</v>
      </c>
      <c r="U1337" s="47">
        <f t="shared" si="199"/>
        <v>265.3</v>
      </c>
      <c r="V1337" s="47">
        <f t="shared" si="200"/>
        <v>153.42999999999998</v>
      </c>
      <c r="W1337" s="11"/>
    </row>
    <row r="1338" spans="1:23" x14ac:dyDescent="0.45">
      <c r="A1338" t="s">
        <v>1343</v>
      </c>
      <c r="B1338">
        <v>140</v>
      </c>
      <c r="D1338" s="1" t="str">
        <f>VartojimasGamyba!J1334</f>
        <v>2023-10-26-12</v>
      </c>
      <c r="E1338" s="7">
        <f>VartojimasGamyba!G1334</f>
        <v>0.29099999999999998</v>
      </c>
      <c r="F1338" s="11"/>
      <c r="G1338" s="12">
        <f t="shared" si="202"/>
        <v>18.85222222222222</v>
      </c>
      <c r="H1338" s="12">
        <v>0</v>
      </c>
      <c r="I1338" s="12">
        <v>0.2755555555555555</v>
      </c>
      <c r="J1338" s="12">
        <v>0</v>
      </c>
      <c r="K1338" s="12"/>
      <c r="L1338" s="12">
        <f>VartojimasGamyba!H1334</f>
        <v>4.2999999999999997E-2</v>
      </c>
      <c r="M1338" s="19">
        <f t="shared" si="194"/>
        <v>0</v>
      </c>
      <c r="N1338" s="7">
        <f t="shared" si="195"/>
        <v>0</v>
      </c>
      <c r="O1338" s="7">
        <f t="shared" si="196"/>
        <v>0</v>
      </c>
      <c r="R1338" s="7"/>
      <c r="S1338" s="47">
        <f t="shared" si="197"/>
        <v>0</v>
      </c>
      <c r="T1338" s="47">
        <f t="shared" si="198"/>
        <v>0</v>
      </c>
      <c r="U1338" s="47">
        <f t="shared" si="199"/>
        <v>240.29000000000002</v>
      </c>
      <c r="V1338" s="47">
        <f t="shared" si="200"/>
        <v>128.41999999999999</v>
      </c>
      <c r="W1338" s="11"/>
    </row>
    <row r="1339" spans="1:23" x14ac:dyDescent="0.45">
      <c r="A1339" t="s">
        <v>1344</v>
      </c>
      <c r="B1339">
        <v>131.11000000000001</v>
      </c>
      <c r="D1339" s="1" t="str">
        <f>VartojimasGamyba!J1335</f>
        <v>2023-10-26-13</v>
      </c>
      <c r="E1339" s="7">
        <f>VartojimasGamyba!G1335</f>
        <v>0.50600000000000001</v>
      </c>
      <c r="F1339" s="11"/>
      <c r="G1339" s="12">
        <f t="shared" si="202"/>
        <v>18.312222222222221</v>
      </c>
      <c r="H1339" s="12">
        <v>0</v>
      </c>
      <c r="I1339" s="12">
        <v>0.54</v>
      </c>
      <c r="J1339" s="12">
        <v>0</v>
      </c>
      <c r="K1339" s="12"/>
      <c r="L1339" s="12">
        <f>VartojimasGamyba!H1335</f>
        <v>0.02</v>
      </c>
      <c r="M1339" s="19">
        <f t="shared" si="194"/>
        <v>-3.8163916471489756E-17</v>
      </c>
      <c r="N1339" s="7">
        <f t="shared" si="195"/>
        <v>-8.8311302715027314E-15</v>
      </c>
      <c r="O1339" s="7">
        <f t="shared" si="196"/>
        <v>-8.8311302715027314E-15</v>
      </c>
      <c r="R1339" s="7"/>
      <c r="S1339" s="47">
        <f t="shared" si="197"/>
        <v>-3.8163916471489756E-17</v>
      </c>
      <c r="T1339" s="47">
        <f t="shared" si="198"/>
        <v>0</v>
      </c>
      <c r="U1339" s="47">
        <f t="shared" si="199"/>
        <v>231.40000000000003</v>
      </c>
      <c r="V1339" s="47">
        <f t="shared" si="200"/>
        <v>119.53000000000002</v>
      </c>
      <c r="W1339" s="11"/>
    </row>
    <row r="1340" spans="1:23" x14ac:dyDescent="0.45">
      <c r="A1340" t="s">
        <v>1345</v>
      </c>
      <c r="B1340">
        <v>120.09</v>
      </c>
      <c r="D1340" s="1" t="str">
        <f>VartojimasGamyba!J1336</f>
        <v>2023-10-26-14</v>
      </c>
      <c r="E1340" s="7">
        <f>VartojimasGamyba!G1336</f>
        <v>0.42199999999999999</v>
      </c>
      <c r="F1340" s="11"/>
      <c r="G1340" s="12">
        <f t="shared" si="202"/>
        <v>18.312222222222221</v>
      </c>
      <c r="H1340" s="12">
        <v>0</v>
      </c>
      <c r="I1340" s="12">
        <v>0</v>
      </c>
      <c r="J1340" s="12">
        <v>0</v>
      </c>
      <c r="K1340" s="12"/>
      <c r="L1340" s="12">
        <f>VartojimasGamyba!H1336</f>
        <v>0</v>
      </c>
      <c r="M1340" s="19">
        <f t="shared" si="194"/>
        <v>0.42199999999999999</v>
      </c>
      <c r="N1340" s="7">
        <f t="shared" si="195"/>
        <v>93.000360000000001</v>
      </c>
      <c r="O1340" s="7">
        <f t="shared" si="196"/>
        <v>93.000360000000001</v>
      </c>
      <c r="R1340" s="7"/>
      <c r="S1340" s="47">
        <f t="shared" si="197"/>
        <v>0.42199999999999999</v>
      </c>
      <c r="T1340" s="47">
        <f t="shared" si="198"/>
        <v>0</v>
      </c>
      <c r="U1340" s="47">
        <f t="shared" si="199"/>
        <v>220.38</v>
      </c>
      <c r="V1340" s="47">
        <f t="shared" si="200"/>
        <v>108.51</v>
      </c>
      <c r="W1340" s="11"/>
    </row>
    <row r="1341" spans="1:23" x14ac:dyDescent="0.45">
      <c r="A1341" t="s">
        <v>1346</v>
      </c>
      <c r="B1341">
        <v>151.11000000000001</v>
      </c>
      <c r="D1341" s="1" t="str">
        <f>VartojimasGamyba!J1337</f>
        <v>2023-10-26-15</v>
      </c>
      <c r="E1341" s="7">
        <f>VartojimasGamyba!G1337</f>
        <v>1.486</v>
      </c>
      <c r="F1341" s="11"/>
      <c r="G1341" s="12">
        <f t="shared" si="202"/>
        <v>16.661111111111111</v>
      </c>
      <c r="H1341" s="12">
        <v>0</v>
      </c>
      <c r="I1341" s="12">
        <v>1.6511111111111112</v>
      </c>
      <c r="J1341" s="12">
        <v>0</v>
      </c>
      <c r="K1341" s="12"/>
      <c r="L1341" s="12">
        <f>VartojimasGamyba!H1337</f>
        <v>0</v>
      </c>
      <c r="M1341" s="19">
        <f t="shared" si="194"/>
        <v>-2.2204460492503131E-16</v>
      </c>
      <c r="N1341" s="7">
        <f t="shared" si="195"/>
        <v>-5.5822013678152878E-14</v>
      </c>
      <c r="O1341" s="7">
        <f t="shared" si="196"/>
        <v>-5.5822013678152878E-14</v>
      </c>
      <c r="R1341" s="7"/>
      <c r="S1341" s="47">
        <f t="shared" si="197"/>
        <v>-2.2204460492503131E-16</v>
      </c>
      <c r="T1341" s="47">
        <f t="shared" si="198"/>
        <v>0</v>
      </c>
      <c r="U1341" s="47">
        <f t="shared" si="199"/>
        <v>251.40000000000003</v>
      </c>
      <c r="V1341" s="47">
        <f t="shared" si="200"/>
        <v>139.53</v>
      </c>
      <c r="W1341" s="11"/>
    </row>
    <row r="1342" spans="1:23" x14ac:dyDescent="0.45">
      <c r="A1342" t="s">
        <v>1347</v>
      </c>
      <c r="B1342">
        <v>134.16999999999999</v>
      </c>
      <c r="D1342" s="1" t="str">
        <f>VartojimasGamyba!J1338</f>
        <v>2023-10-26-16</v>
      </c>
      <c r="E1342" s="7">
        <f>VartojimasGamyba!G1338</f>
        <v>0.41499999999999998</v>
      </c>
      <c r="F1342" s="11"/>
      <c r="G1342" s="12">
        <f t="shared" si="202"/>
        <v>16.2</v>
      </c>
      <c r="H1342" s="12">
        <v>0</v>
      </c>
      <c r="I1342" s="12">
        <v>0.46111111111111108</v>
      </c>
      <c r="J1342" s="12">
        <v>0</v>
      </c>
      <c r="K1342" s="12"/>
      <c r="L1342" s="12">
        <f>VartojimasGamyba!H1338</f>
        <v>0</v>
      </c>
      <c r="M1342" s="19">
        <f t="shared" si="194"/>
        <v>0</v>
      </c>
      <c r="N1342" s="7">
        <f t="shared" si="195"/>
        <v>0</v>
      </c>
      <c r="O1342" s="7">
        <f t="shared" si="196"/>
        <v>0</v>
      </c>
      <c r="R1342" s="7"/>
      <c r="S1342" s="47">
        <f t="shared" si="197"/>
        <v>0</v>
      </c>
      <c r="T1342" s="47">
        <f t="shared" si="198"/>
        <v>0</v>
      </c>
      <c r="U1342" s="47">
        <f t="shared" si="199"/>
        <v>234.45999999999998</v>
      </c>
      <c r="V1342" s="47">
        <f t="shared" si="200"/>
        <v>122.58999999999999</v>
      </c>
      <c r="W1342" s="11"/>
    </row>
    <row r="1343" spans="1:23" x14ac:dyDescent="0.45">
      <c r="A1343" t="s">
        <v>1348</v>
      </c>
      <c r="B1343">
        <v>165.03</v>
      </c>
      <c r="D1343" s="1" t="str">
        <f>VartojimasGamyba!J1339</f>
        <v>2023-10-26-17</v>
      </c>
      <c r="E1343" s="7">
        <f>VartojimasGamyba!G1339</f>
        <v>0.47099999999999997</v>
      </c>
      <c r="F1343" s="11"/>
      <c r="G1343" s="12">
        <f t="shared" si="202"/>
        <v>15.676666666666666</v>
      </c>
      <c r="H1343" s="12">
        <v>0</v>
      </c>
      <c r="I1343" s="12">
        <v>0.52333333333333332</v>
      </c>
      <c r="J1343" s="12">
        <v>0</v>
      </c>
      <c r="K1343" s="12"/>
      <c r="L1343" s="12">
        <f>VartojimasGamyba!H1339</f>
        <v>0</v>
      </c>
      <c r="M1343" s="19">
        <f t="shared" si="194"/>
        <v>0</v>
      </c>
      <c r="N1343" s="7">
        <f t="shared" si="195"/>
        <v>0</v>
      </c>
      <c r="O1343" s="7">
        <f t="shared" si="196"/>
        <v>0</v>
      </c>
      <c r="R1343" s="7"/>
      <c r="S1343" s="47">
        <f t="shared" si="197"/>
        <v>0</v>
      </c>
      <c r="T1343" s="47">
        <f t="shared" si="198"/>
        <v>0</v>
      </c>
      <c r="U1343" s="47">
        <f t="shared" si="199"/>
        <v>265.32</v>
      </c>
      <c r="V1343" s="47">
        <f t="shared" si="200"/>
        <v>153.44999999999999</v>
      </c>
      <c r="W1343" s="11"/>
    </row>
    <row r="1344" spans="1:23" x14ac:dyDescent="0.45">
      <c r="A1344" t="s">
        <v>1349</v>
      </c>
      <c r="B1344">
        <v>175.08</v>
      </c>
      <c r="D1344" s="1" t="str">
        <f>VartojimasGamyba!J1340</f>
        <v>2023-10-26-18</v>
      </c>
      <c r="E1344" s="7">
        <f>VartojimasGamyba!G1340</f>
        <v>0.57299999999999995</v>
      </c>
      <c r="F1344" s="11"/>
      <c r="G1344" s="12">
        <f t="shared" si="202"/>
        <v>15.04</v>
      </c>
      <c r="H1344" s="12">
        <v>0</v>
      </c>
      <c r="I1344" s="12">
        <v>0.6366666666666666</v>
      </c>
      <c r="J1344" s="12">
        <v>0</v>
      </c>
      <c r="K1344" s="12"/>
      <c r="L1344" s="12">
        <f>VartojimasGamyba!H1340</f>
        <v>0</v>
      </c>
      <c r="M1344" s="19">
        <f t="shared" si="194"/>
        <v>0</v>
      </c>
      <c r="N1344" s="7">
        <f t="shared" si="195"/>
        <v>0</v>
      </c>
      <c r="O1344" s="7">
        <f t="shared" si="196"/>
        <v>0</v>
      </c>
      <c r="R1344" s="7"/>
      <c r="S1344" s="47">
        <f t="shared" si="197"/>
        <v>0</v>
      </c>
      <c r="T1344" s="47">
        <f t="shared" si="198"/>
        <v>0</v>
      </c>
      <c r="U1344" s="47">
        <f t="shared" si="199"/>
        <v>275.37</v>
      </c>
      <c r="V1344" s="47">
        <f t="shared" si="200"/>
        <v>163.5</v>
      </c>
      <c r="W1344" s="11"/>
    </row>
    <row r="1345" spans="1:23" x14ac:dyDescent="0.45">
      <c r="A1345" t="s">
        <v>1350</v>
      </c>
      <c r="B1345">
        <v>162.04</v>
      </c>
      <c r="D1345" s="1" t="str">
        <f>VartojimasGamyba!J1341</f>
        <v>2023-10-26-19</v>
      </c>
      <c r="E1345" s="7">
        <f>VartojimasGamyba!G1341</f>
        <v>1.6379999999999999</v>
      </c>
      <c r="F1345" s="11"/>
      <c r="G1345" s="12">
        <f t="shared" si="202"/>
        <v>13.219999999999999</v>
      </c>
      <c r="H1345" s="12">
        <v>0</v>
      </c>
      <c r="I1345" s="12">
        <v>1.82</v>
      </c>
      <c r="J1345" s="12">
        <v>0</v>
      </c>
      <c r="K1345" s="12"/>
      <c r="L1345" s="12">
        <f>VartojimasGamyba!H1341</f>
        <v>0</v>
      </c>
      <c r="M1345" s="19">
        <f t="shared" si="194"/>
        <v>-2.2204460492503131E-16</v>
      </c>
      <c r="N1345" s="7">
        <f t="shared" si="195"/>
        <v>-5.824896120998346E-14</v>
      </c>
      <c r="O1345" s="7">
        <f t="shared" si="196"/>
        <v>-5.824896120998346E-14</v>
      </c>
      <c r="R1345" s="7"/>
      <c r="S1345" s="47">
        <f t="shared" si="197"/>
        <v>-2.2204460492503131E-16</v>
      </c>
      <c r="T1345" s="47">
        <f t="shared" si="198"/>
        <v>0</v>
      </c>
      <c r="U1345" s="47">
        <f t="shared" si="199"/>
        <v>262.33</v>
      </c>
      <c r="V1345" s="47">
        <f t="shared" si="200"/>
        <v>150.45999999999998</v>
      </c>
      <c r="W1345" s="11"/>
    </row>
    <row r="1346" spans="1:23" x14ac:dyDescent="0.45">
      <c r="A1346" t="s">
        <v>1351</v>
      </c>
      <c r="B1346">
        <v>162.04</v>
      </c>
      <c r="D1346" s="1" t="str">
        <f>VartojimasGamyba!J1342</f>
        <v>2023-10-26-20</v>
      </c>
      <c r="E1346" s="7">
        <f>VartojimasGamyba!G1342</f>
        <v>2.7650000000000001</v>
      </c>
      <c r="F1346" s="11"/>
      <c r="G1346" s="12">
        <f t="shared" si="202"/>
        <v>10.147777777777776</v>
      </c>
      <c r="H1346" s="12">
        <v>0</v>
      </c>
      <c r="I1346" s="12">
        <v>3.0722222222222224</v>
      </c>
      <c r="J1346" s="12">
        <v>0</v>
      </c>
      <c r="K1346" s="12"/>
      <c r="L1346" s="12">
        <f>VartojimasGamyba!H1342</f>
        <v>0</v>
      </c>
      <c r="M1346" s="19">
        <f t="shared" si="194"/>
        <v>0</v>
      </c>
      <c r="N1346" s="7">
        <f t="shared" si="195"/>
        <v>0</v>
      </c>
      <c r="O1346" s="7">
        <f t="shared" si="196"/>
        <v>0</v>
      </c>
      <c r="P1346" s="7" t="s">
        <v>8873</v>
      </c>
      <c r="R1346" s="7"/>
      <c r="S1346" s="47">
        <f t="shared" si="197"/>
        <v>0</v>
      </c>
      <c r="T1346" s="47">
        <f t="shared" si="198"/>
        <v>0</v>
      </c>
      <c r="U1346" s="47">
        <f t="shared" si="199"/>
        <v>262.33</v>
      </c>
      <c r="V1346" s="47">
        <f t="shared" si="200"/>
        <v>150.45999999999998</v>
      </c>
      <c r="W1346" s="11"/>
    </row>
    <row r="1347" spans="1:23" x14ac:dyDescent="0.45">
      <c r="A1347" t="s">
        <v>1352</v>
      </c>
      <c r="B1347">
        <v>152.97999999999999</v>
      </c>
      <c r="D1347" s="1" t="str">
        <f>VartojimasGamyba!J1343</f>
        <v>2023-10-26-21</v>
      </c>
      <c r="E1347" s="7">
        <f>VartojimasGamyba!G1343</f>
        <v>3.0179999999999998</v>
      </c>
      <c r="F1347" s="11"/>
      <c r="G1347" s="12">
        <f t="shared" si="202"/>
        <v>6.7944444444444425</v>
      </c>
      <c r="H1347" s="12">
        <v>0</v>
      </c>
      <c r="I1347" s="12">
        <v>3.3533333333333331</v>
      </c>
      <c r="J1347" s="12">
        <v>0</v>
      </c>
      <c r="K1347" s="12"/>
      <c r="L1347" s="12">
        <f>VartojimasGamyba!H1343</f>
        <v>0</v>
      </c>
      <c r="M1347" s="19">
        <f t="shared" si="194"/>
        <v>0</v>
      </c>
      <c r="N1347" s="7">
        <f t="shared" si="195"/>
        <v>0</v>
      </c>
      <c r="O1347" s="7">
        <f t="shared" si="196"/>
        <v>0</v>
      </c>
      <c r="P1347" s="7">
        <f>SUM(N1326:N1349)</f>
        <v>4389.2871422222233</v>
      </c>
      <c r="R1347" s="7"/>
      <c r="S1347" s="47">
        <f t="shared" si="197"/>
        <v>0</v>
      </c>
      <c r="T1347" s="47">
        <f t="shared" si="198"/>
        <v>0</v>
      </c>
      <c r="U1347" s="47">
        <f t="shared" si="199"/>
        <v>253.26999999999998</v>
      </c>
      <c r="V1347" s="47">
        <f t="shared" si="200"/>
        <v>141.39999999999998</v>
      </c>
      <c r="W1347" s="11"/>
    </row>
    <row r="1348" spans="1:23" x14ac:dyDescent="0.45">
      <c r="A1348" t="s">
        <v>1353</v>
      </c>
      <c r="B1348">
        <v>127.16</v>
      </c>
      <c r="D1348" s="1" t="str">
        <f>VartojimasGamyba!J1344</f>
        <v>2023-10-26-22</v>
      </c>
      <c r="E1348" s="7">
        <f>VartojimasGamyba!G1344</f>
        <v>2.802</v>
      </c>
      <c r="F1348" s="11"/>
      <c r="G1348" s="12">
        <f t="shared" si="202"/>
        <v>5</v>
      </c>
      <c r="H1348" s="12">
        <v>0</v>
      </c>
      <c r="I1348" s="12">
        <v>1.7944444444444425</v>
      </c>
      <c r="J1348" s="12">
        <v>0</v>
      </c>
      <c r="K1348" s="12"/>
      <c r="L1348" s="12">
        <f>VartojimasGamyba!H1344</f>
        <v>0</v>
      </c>
      <c r="M1348" s="19">
        <f t="shared" si="194"/>
        <v>1.1870000000000018</v>
      </c>
      <c r="N1348" s="7">
        <f t="shared" si="195"/>
        <v>269.98315000000042</v>
      </c>
      <c r="O1348" s="7">
        <f t="shared" si="196"/>
        <v>269.98315000000042</v>
      </c>
      <c r="P1348" s="7" t="s">
        <v>8872</v>
      </c>
      <c r="R1348" s="7"/>
      <c r="S1348" s="47">
        <f t="shared" si="197"/>
        <v>1.1870000000000018</v>
      </c>
      <c r="T1348" s="47">
        <f t="shared" si="198"/>
        <v>0</v>
      </c>
      <c r="U1348" s="47">
        <f t="shared" si="199"/>
        <v>227.45</v>
      </c>
      <c r="V1348" s="47">
        <f t="shared" si="200"/>
        <v>115.58</v>
      </c>
      <c r="W1348" s="11"/>
    </row>
    <row r="1349" spans="1:23" x14ac:dyDescent="0.45">
      <c r="A1349" t="s">
        <v>1354</v>
      </c>
      <c r="B1349">
        <v>117.06</v>
      </c>
      <c r="D1349" s="1" t="str">
        <f>VartojimasGamyba!J1345</f>
        <v>2023-10-26-23</v>
      </c>
      <c r="E1349" s="7">
        <f>VartojimasGamyba!G1345</f>
        <v>2.4870000000000001</v>
      </c>
      <c r="F1349" s="11"/>
      <c r="G1349" s="12">
        <f t="shared" si="202"/>
        <v>5</v>
      </c>
      <c r="H1349" s="12">
        <v>0</v>
      </c>
      <c r="I1349" s="12">
        <v>0</v>
      </c>
      <c r="J1349" s="12">
        <v>0</v>
      </c>
      <c r="K1349" s="12"/>
      <c r="L1349" s="12">
        <f>VartojimasGamyba!H1345</f>
        <v>0</v>
      </c>
      <c r="M1349" s="19">
        <f t="shared" si="194"/>
        <v>2.4870000000000001</v>
      </c>
      <c r="N1349" s="7">
        <f t="shared" si="195"/>
        <v>540.54945000000009</v>
      </c>
      <c r="O1349" s="7">
        <f t="shared" si="196"/>
        <v>540.54945000000009</v>
      </c>
      <c r="P1349" s="7">
        <f>SUM(O1326:O1349)</f>
        <v>4389.2871422222233</v>
      </c>
      <c r="Q1349" s="7">
        <f>SUMPRODUCT(B1326:B1349,E1326:E1349)+SUM(E1326:E1349)*$Z$21-SUMPRODUCT(B1326:B1349,L1326:L1349)+SUM(L1326:L1349)*ABS($Z$20)</f>
        <v>5063.5459799999999</v>
      </c>
      <c r="R1349" s="7"/>
      <c r="S1349" s="47">
        <f t="shared" si="197"/>
        <v>2.4870000000000001</v>
      </c>
      <c r="T1349" s="47">
        <f t="shared" si="198"/>
        <v>0</v>
      </c>
      <c r="U1349" s="47">
        <f t="shared" si="199"/>
        <v>217.35000000000002</v>
      </c>
      <c r="V1349" s="47">
        <f t="shared" si="200"/>
        <v>105.48</v>
      </c>
      <c r="W1349" s="11">
        <f>IF(P1349&lt;&gt;Q1349,1,0)</f>
        <v>1</v>
      </c>
    </row>
    <row r="1350" spans="1:23" x14ac:dyDescent="0.45">
      <c r="A1350" t="s">
        <v>1355</v>
      </c>
      <c r="B1350">
        <v>104.85</v>
      </c>
      <c r="D1350" s="9" t="str">
        <f>VartojimasGamyba!J1346</f>
        <v>2023-10-27-00</v>
      </c>
      <c r="E1350" s="8">
        <f>VartojimasGamyba!G1346</f>
        <v>2.0019999999999998</v>
      </c>
      <c r="F1350" s="11"/>
      <c r="G1350" s="7">
        <f>G1349+H1350-I1350</f>
        <v>5</v>
      </c>
      <c r="H1350" s="7">
        <v>0</v>
      </c>
      <c r="I1350" s="7">
        <v>0</v>
      </c>
      <c r="J1350" s="7">
        <v>0</v>
      </c>
      <c r="L1350" s="7">
        <f>VartojimasGamyba!H1346</f>
        <v>0</v>
      </c>
      <c r="M1350" s="15">
        <f t="shared" si="194"/>
        <v>2.0019999999999998</v>
      </c>
      <c r="N1350" s="7">
        <f t="shared" si="195"/>
        <v>410.69027999999992</v>
      </c>
      <c r="O1350" s="7">
        <f t="shared" si="196"/>
        <v>410.69027999999992</v>
      </c>
      <c r="R1350" s="20" t="s">
        <v>8783</v>
      </c>
      <c r="S1350" s="47">
        <f t="shared" si="197"/>
        <v>2.0019999999999998</v>
      </c>
      <c r="T1350" s="47">
        <f t="shared" si="198"/>
        <v>0</v>
      </c>
      <c r="U1350" s="47">
        <f t="shared" si="199"/>
        <v>205.14</v>
      </c>
      <c r="V1350" s="47">
        <f t="shared" si="200"/>
        <v>93.27</v>
      </c>
      <c r="W1350" s="11"/>
    </row>
    <row r="1351" spans="1:23" x14ac:dyDescent="0.45">
      <c r="A1351" t="s">
        <v>1356</v>
      </c>
      <c r="B1351">
        <v>104.56</v>
      </c>
      <c r="D1351" s="9" t="str">
        <f>VartojimasGamyba!J1347</f>
        <v>2023-10-27-01</v>
      </c>
      <c r="E1351" s="8">
        <f>VartojimasGamyba!G1347</f>
        <v>0.254</v>
      </c>
      <c r="F1351" s="11"/>
      <c r="G1351" s="7">
        <f t="shared" ref="G1351:G1373" si="203">G1350+H1351-I1351</f>
        <v>5</v>
      </c>
      <c r="H1351" s="7">
        <v>0</v>
      </c>
      <c r="I1351" s="7">
        <v>0</v>
      </c>
      <c r="J1351" s="7">
        <v>0</v>
      </c>
      <c r="L1351" s="7">
        <f>VartojimasGamyba!H1347</f>
        <v>0</v>
      </c>
      <c r="M1351" s="15">
        <f t="shared" ref="M1351:M1414" si="204">E1351+H1351-I1351*$J$2+J1351-L1351</f>
        <v>0.254</v>
      </c>
      <c r="N1351" s="7">
        <f t="shared" ref="N1351:N1414" si="205">M1351*U1351-J1351*V1351</f>
        <v>52.031900000000007</v>
      </c>
      <c r="O1351" s="7">
        <f t="shared" ref="O1351:O1414" si="206">(M1351)*(B1351+$Z$21)</f>
        <v>52.031900000000007</v>
      </c>
      <c r="R1351" s="7"/>
      <c r="S1351" s="47">
        <f t="shared" ref="S1351:S1414" si="207">M1351+IF((L1351-E1351)&gt;0,(L1351-E1351),0)</f>
        <v>0.254</v>
      </c>
      <c r="T1351" s="47">
        <f t="shared" ref="T1351:T1414" si="208">IF(L1351-E1351&lt;0,0,L1351-E1351)</f>
        <v>0</v>
      </c>
      <c r="U1351" s="47">
        <f t="shared" ref="U1351:U1414" si="209">B1351+$Z$21</f>
        <v>204.85000000000002</v>
      </c>
      <c r="V1351" s="47">
        <f t="shared" ref="V1351:V1414" si="210">B1351+$Z$20</f>
        <v>92.98</v>
      </c>
      <c r="W1351" s="11"/>
    </row>
    <row r="1352" spans="1:23" x14ac:dyDescent="0.45">
      <c r="A1352" t="s">
        <v>1357</v>
      </c>
      <c r="B1352">
        <v>97.19</v>
      </c>
      <c r="D1352" s="9" t="str">
        <f>VartojimasGamyba!J1348</f>
        <v>2023-10-27-02</v>
      </c>
      <c r="E1352" s="8">
        <f>VartojimasGamyba!G1348</f>
        <v>0.64500000000000002</v>
      </c>
      <c r="F1352" s="11"/>
      <c r="G1352" s="7">
        <f t="shared" si="203"/>
        <v>5</v>
      </c>
      <c r="H1352" s="7">
        <v>0</v>
      </c>
      <c r="I1352" s="7">
        <v>0</v>
      </c>
      <c r="J1352" s="7">
        <v>0</v>
      </c>
      <c r="L1352" s="7">
        <f>VartojimasGamyba!H1348</f>
        <v>0</v>
      </c>
      <c r="M1352" s="15">
        <f t="shared" si="204"/>
        <v>0.64500000000000002</v>
      </c>
      <c r="N1352" s="7">
        <f t="shared" si="205"/>
        <v>127.37460000000002</v>
      </c>
      <c r="O1352" s="7">
        <f t="shared" si="206"/>
        <v>127.37460000000002</v>
      </c>
      <c r="R1352" s="7"/>
      <c r="S1352" s="47">
        <f t="shared" si="207"/>
        <v>0.64500000000000002</v>
      </c>
      <c r="T1352" s="47">
        <f t="shared" si="208"/>
        <v>0</v>
      </c>
      <c r="U1352" s="47">
        <f t="shared" si="209"/>
        <v>197.48000000000002</v>
      </c>
      <c r="V1352" s="47">
        <f t="shared" si="210"/>
        <v>85.61</v>
      </c>
      <c r="W1352" s="11"/>
    </row>
    <row r="1353" spans="1:23" x14ac:dyDescent="0.45">
      <c r="A1353" t="s">
        <v>1358</v>
      </c>
      <c r="B1353">
        <v>94.04</v>
      </c>
      <c r="D1353" s="9" t="str">
        <f>VartojimasGamyba!J1349</f>
        <v>2023-10-27-03</v>
      </c>
      <c r="E1353" s="8">
        <f>VartojimasGamyba!G1349</f>
        <v>0.53600000000000003</v>
      </c>
      <c r="F1353" s="11"/>
      <c r="G1353" s="7">
        <f t="shared" si="203"/>
        <v>9.9999999999999982</v>
      </c>
      <c r="H1353" s="7">
        <v>4.9999999999999982</v>
      </c>
      <c r="I1353" s="7">
        <v>0</v>
      </c>
      <c r="J1353" s="7">
        <v>0</v>
      </c>
      <c r="L1353" s="7">
        <f>VartojimasGamyba!H1349</f>
        <v>0</v>
      </c>
      <c r="M1353" s="15">
        <f t="shared" si="204"/>
        <v>5.5359999999999978</v>
      </c>
      <c r="N1353" s="7">
        <f t="shared" si="205"/>
        <v>1075.8108799999995</v>
      </c>
      <c r="O1353" s="7">
        <f t="shared" si="206"/>
        <v>1075.8108799999995</v>
      </c>
      <c r="R1353" s="7"/>
      <c r="S1353" s="47">
        <f t="shared" si="207"/>
        <v>5.5359999999999978</v>
      </c>
      <c r="T1353" s="47">
        <f t="shared" si="208"/>
        <v>0</v>
      </c>
      <c r="U1353" s="47">
        <f t="shared" si="209"/>
        <v>194.33</v>
      </c>
      <c r="V1353" s="47">
        <f t="shared" si="210"/>
        <v>82.460000000000008</v>
      </c>
      <c r="W1353" s="11"/>
    </row>
    <row r="1354" spans="1:23" x14ac:dyDescent="0.45">
      <c r="A1354" t="s">
        <v>1359</v>
      </c>
      <c r="B1354">
        <v>93.04</v>
      </c>
      <c r="D1354" s="9" t="str">
        <f>VartojimasGamyba!J1350</f>
        <v>2023-10-27-04</v>
      </c>
      <c r="E1354" s="8">
        <f>VartojimasGamyba!G1350</f>
        <v>1.1120000000000001</v>
      </c>
      <c r="F1354" s="11"/>
      <c r="G1354" s="7">
        <f t="shared" si="203"/>
        <v>20</v>
      </c>
      <c r="H1354" s="7">
        <v>10</v>
      </c>
      <c r="I1354" s="7">
        <v>0</v>
      </c>
      <c r="J1354" s="7">
        <v>0</v>
      </c>
      <c r="L1354" s="7">
        <f>VartojimasGamyba!H1350</f>
        <v>0</v>
      </c>
      <c r="M1354" s="15">
        <f t="shared" si="204"/>
        <v>11.112</v>
      </c>
      <c r="N1354" s="7">
        <f t="shared" si="205"/>
        <v>2148.28296</v>
      </c>
      <c r="O1354" s="7">
        <f t="shared" si="206"/>
        <v>2148.28296</v>
      </c>
      <c r="R1354" s="7"/>
      <c r="S1354" s="47">
        <f t="shared" si="207"/>
        <v>11.112</v>
      </c>
      <c r="T1354" s="47">
        <f t="shared" si="208"/>
        <v>0</v>
      </c>
      <c r="U1354" s="47">
        <f t="shared" si="209"/>
        <v>193.33</v>
      </c>
      <c r="V1354" s="47">
        <f t="shared" si="210"/>
        <v>81.460000000000008</v>
      </c>
      <c r="W1354" s="11"/>
    </row>
    <row r="1355" spans="1:23" x14ac:dyDescent="0.45">
      <c r="A1355" t="s">
        <v>1360</v>
      </c>
      <c r="B1355">
        <v>95.76</v>
      </c>
      <c r="D1355" s="9" t="str">
        <f>VartojimasGamyba!J1351</f>
        <v>2023-10-27-05</v>
      </c>
      <c r="E1355" s="8">
        <f>VartojimasGamyba!G1351</f>
        <v>0.44900000000000001</v>
      </c>
      <c r="F1355" s="11"/>
      <c r="G1355" s="7">
        <f t="shared" si="203"/>
        <v>20</v>
      </c>
      <c r="H1355" s="7">
        <v>0</v>
      </c>
      <c r="I1355" s="7">
        <v>0</v>
      </c>
      <c r="J1355" s="7">
        <v>0</v>
      </c>
      <c r="L1355" s="7">
        <f>VartojimasGamyba!H1351</f>
        <v>0</v>
      </c>
      <c r="M1355" s="15">
        <f t="shared" si="204"/>
        <v>0.44900000000000001</v>
      </c>
      <c r="N1355" s="7">
        <f t="shared" si="205"/>
        <v>88.026450000000011</v>
      </c>
      <c r="O1355" s="7">
        <f t="shared" si="206"/>
        <v>88.026450000000011</v>
      </c>
      <c r="R1355" s="7"/>
      <c r="S1355" s="47">
        <f t="shared" si="207"/>
        <v>0.44900000000000001</v>
      </c>
      <c r="T1355" s="47">
        <f t="shared" si="208"/>
        <v>0</v>
      </c>
      <c r="U1355" s="47">
        <f t="shared" si="209"/>
        <v>196.05</v>
      </c>
      <c r="V1355" s="47">
        <f t="shared" si="210"/>
        <v>84.18</v>
      </c>
      <c r="W1355" s="11"/>
    </row>
    <row r="1356" spans="1:23" x14ac:dyDescent="0.45">
      <c r="A1356" t="s">
        <v>1361</v>
      </c>
      <c r="B1356">
        <v>195.01</v>
      </c>
      <c r="D1356" s="9" t="str">
        <f>VartojimasGamyba!J1352</f>
        <v>2023-10-27-06</v>
      </c>
      <c r="E1356" s="8">
        <f>VartojimasGamyba!G1352</f>
        <v>0.314</v>
      </c>
      <c r="F1356" s="11"/>
      <c r="G1356" s="7">
        <f t="shared" si="203"/>
        <v>19.655555555555555</v>
      </c>
      <c r="H1356" s="7">
        <v>0</v>
      </c>
      <c r="I1356" s="7">
        <v>0.34444444444444444</v>
      </c>
      <c r="J1356" s="7">
        <v>0</v>
      </c>
      <c r="L1356" s="7">
        <f>VartojimasGamyba!H1352</f>
        <v>4.0000000000000001E-3</v>
      </c>
      <c r="M1356" s="15">
        <f t="shared" si="204"/>
        <v>0</v>
      </c>
      <c r="N1356" s="7">
        <f t="shared" si="205"/>
        <v>0</v>
      </c>
      <c r="O1356" s="7">
        <f t="shared" si="206"/>
        <v>0</v>
      </c>
      <c r="R1356" s="7"/>
      <c r="S1356" s="47">
        <f t="shared" si="207"/>
        <v>0</v>
      </c>
      <c r="T1356" s="47">
        <f t="shared" si="208"/>
        <v>0</v>
      </c>
      <c r="U1356" s="47">
        <f t="shared" si="209"/>
        <v>295.3</v>
      </c>
      <c r="V1356" s="47">
        <f t="shared" si="210"/>
        <v>183.42999999999998</v>
      </c>
      <c r="W1356" s="11"/>
    </row>
    <row r="1357" spans="1:23" x14ac:dyDescent="0.45">
      <c r="A1357" t="s">
        <v>1362</v>
      </c>
      <c r="B1357">
        <v>160.04</v>
      </c>
      <c r="D1357" s="9" t="str">
        <f>VartojimasGamyba!J1353</f>
        <v>2023-10-27-07</v>
      </c>
      <c r="E1357" s="8">
        <f>VartojimasGamyba!G1353</f>
        <v>0.36499999999999999</v>
      </c>
      <c r="F1357" s="11"/>
      <c r="G1357" s="7">
        <f t="shared" si="203"/>
        <v>19.313333333333333</v>
      </c>
      <c r="H1357" s="7">
        <v>0</v>
      </c>
      <c r="I1357" s="7">
        <v>0.34222222222222215</v>
      </c>
      <c r="J1357" s="7">
        <v>0</v>
      </c>
      <c r="L1357" s="7">
        <f>VartojimasGamyba!H1353</f>
        <v>5.7000000000000002E-2</v>
      </c>
      <c r="M1357" s="15">
        <f t="shared" si="204"/>
        <v>0</v>
      </c>
      <c r="N1357" s="7">
        <f t="shared" si="205"/>
        <v>0</v>
      </c>
      <c r="O1357" s="7">
        <f t="shared" si="206"/>
        <v>0</v>
      </c>
      <c r="R1357" s="7"/>
      <c r="S1357" s="47">
        <f t="shared" si="207"/>
        <v>0</v>
      </c>
      <c r="T1357" s="47">
        <f t="shared" si="208"/>
        <v>0</v>
      </c>
      <c r="U1357" s="47">
        <f t="shared" si="209"/>
        <v>260.33</v>
      </c>
      <c r="V1357" s="47">
        <f t="shared" si="210"/>
        <v>148.45999999999998</v>
      </c>
      <c r="W1357" s="11"/>
    </row>
    <row r="1358" spans="1:23" x14ac:dyDescent="0.45">
      <c r="A1358" t="s">
        <v>1363</v>
      </c>
      <c r="B1358">
        <v>161.1</v>
      </c>
      <c r="D1358" s="9" t="str">
        <f>VartojimasGamyba!J1354</f>
        <v>2023-10-27-08</v>
      </c>
      <c r="E1358" s="8">
        <f>VartojimasGamyba!G1354</f>
        <v>0.186</v>
      </c>
      <c r="F1358" s="11"/>
      <c r="G1358" s="7">
        <f t="shared" si="203"/>
        <v>19.184444444444445</v>
      </c>
      <c r="H1358" s="7">
        <v>0</v>
      </c>
      <c r="I1358" s="7">
        <v>0.12888888888888889</v>
      </c>
      <c r="J1358" s="7">
        <v>0</v>
      </c>
      <c r="L1358" s="7">
        <f>VartojimasGamyba!H1354</f>
        <v>7.0000000000000007E-2</v>
      </c>
      <c r="M1358" s="15">
        <f t="shared" si="204"/>
        <v>0</v>
      </c>
      <c r="N1358" s="7">
        <f t="shared" si="205"/>
        <v>0</v>
      </c>
      <c r="O1358" s="7">
        <f t="shared" si="206"/>
        <v>0</v>
      </c>
      <c r="R1358" s="7"/>
      <c r="S1358" s="47">
        <f t="shared" si="207"/>
        <v>0</v>
      </c>
      <c r="T1358" s="47">
        <f t="shared" si="208"/>
        <v>0</v>
      </c>
      <c r="U1358" s="47">
        <f t="shared" si="209"/>
        <v>261.39</v>
      </c>
      <c r="V1358" s="47">
        <f t="shared" si="210"/>
        <v>149.51999999999998</v>
      </c>
      <c r="W1358" s="11"/>
    </row>
    <row r="1359" spans="1:23" x14ac:dyDescent="0.45">
      <c r="A1359" t="s">
        <v>1364</v>
      </c>
      <c r="B1359">
        <v>195.03</v>
      </c>
      <c r="D1359" s="9" t="str">
        <f>VartojimasGamyba!J1355</f>
        <v>2023-10-27-09</v>
      </c>
      <c r="E1359" s="8">
        <f>VartojimasGamyba!G1355</f>
        <v>0.622</v>
      </c>
      <c r="F1359" s="11"/>
      <c r="G1359" s="7">
        <f t="shared" si="203"/>
        <v>18.607777777777777</v>
      </c>
      <c r="H1359" s="7">
        <v>0</v>
      </c>
      <c r="I1359" s="7">
        <v>0.57666666666666666</v>
      </c>
      <c r="J1359" s="7">
        <v>0</v>
      </c>
      <c r="L1359" s="7">
        <f>VartojimasGamyba!H1355</f>
        <v>0.10299999999999999</v>
      </c>
      <c r="M1359" s="15">
        <f t="shared" si="204"/>
        <v>0</v>
      </c>
      <c r="N1359" s="7">
        <f t="shared" si="205"/>
        <v>0</v>
      </c>
      <c r="O1359" s="7">
        <f t="shared" si="206"/>
        <v>0</v>
      </c>
      <c r="R1359" s="7"/>
      <c r="S1359" s="47">
        <f t="shared" si="207"/>
        <v>0</v>
      </c>
      <c r="T1359" s="47">
        <f t="shared" si="208"/>
        <v>0</v>
      </c>
      <c r="U1359" s="47">
        <f t="shared" si="209"/>
        <v>295.32</v>
      </c>
      <c r="V1359" s="47">
        <f t="shared" si="210"/>
        <v>183.45</v>
      </c>
      <c r="W1359" s="11"/>
    </row>
    <row r="1360" spans="1:23" x14ac:dyDescent="0.45">
      <c r="A1360" t="s">
        <v>1365</v>
      </c>
      <c r="B1360">
        <v>152.69999999999999</v>
      </c>
      <c r="D1360" s="9" t="str">
        <f>VartojimasGamyba!J1356</f>
        <v>2023-10-27-10</v>
      </c>
      <c r="E1360" s="8">
        <f>VartojimasGamyba!G1356</f>
        <v>0.82599999999999996</v>
      </c>
      <c r="F1360" s="11"/>
      <c r="G1360" s="7">
        <f t="shared" si="203"/>
        <v>18.325555555555557</v>
      </c>
      <c r="H1360" s="7">
        <v>0</v>
      </c>
      <c r="I1360" s="7">
        <v>0.28222222222221977</v>
      </c>
      <c r="J1360" s="7">
        <v>0</v>
      </c>
      <c r="L1360" s="7">
        <f>VartojimasGamyba!H1356</f>
        <v>0.113</v>
      </c>
      <c r="M1360" s="15">
        <f t="shared" si="204"/>
        <v>0.45900000000000218</v>
      </c>
      <c r="N1360" s="7">
        <f t="shared" si="205"/>
        <v>116.12241000000056</v>
      </c>
      <c r="O1360" s="7">
        <f t="shared" si="206"/>
        <v>116.12241000000056</v>
      </c>
      <c r="R1360" s="7"/>
      <c r="S1360" s="47">
        <f t="shared" si="207"/>
        <v>0.45900000000000218</v>
      </c>
      <c r="T1360" s="47">
        <f t="shared" si="208"/>
        <v>0</v>
      </c>
      <c r="U1360" s="47">
        <f t="shared" si="209"/>
        <v>252.99</v>
      </c>
      <c r="V1360" s="47">
        <f t="shared" si="210"/>
        <v>141.11999999999998</v>
      </c>
      <c r="W1360" s="11"/>
    </row>
    <row r="1361" spans="1:23" x14ac:dyDescent="0.45">
      <c r="A1361" t="s">
        <v>1366</v>
      </c>
      <c r="B1361">
        <v>160.06</v>
      </c>
      <c r="D1361" s="9" t="str">
        <f>VartojimasGamyba!J1357</f>
        <v>2023-10-27-11</v>
      </c>
      <c r="E1361" s="8">
        <f>VartojimasGamyba!G1357</f>
        <v>1.1339999999999999</v>
      </c>
      <c r="F1361" s="11"/>
      <c r="G1361" s="7">
        <f t="shared" si="203"/>
        <v>17.12777777777778</v>
      </c>
      <c r="H1361" s="7">
        <v>0</v>
      </c>
      <c r="I1361" s="7">
        <v>1.1977777777777776</v>
      </c>
      <c r="J1361" s="7">
        <v>0</v>
      </c>
      <c r="L1361" s="7">
        <f>VartojimasGamyba!H1357</f>
        <v>5.6000000000000001E-2</v>
      </c>
      <c r="M1361" s="15">
        <f t="shared" si="204"/>
        <v>0</v>
      </c>
      <c r="N1361" s="7">
        <f t="shared" si="205"/>
        <v>0</v>
      </c>
      <c r="O1361" s="7">
        <f t="shared" si="206"/>
        <v>0</v>
      </c>
      <c r="R1361" s="7"/>
      <c r="S1361" s="47">
        <f t="shared" si="207"/>
        <v>0</v>
      </c>
      <c r="T1361" s="47">
        <f t="shared" si="208"/>
        <v>0</v>
      </c>
      <c r="U1361" s="47">
        <f t="shared" si="209"/>
        <v>260.35000000000002</v>
      </c>
      <c r="V1361" s="47">
        <f t="shared" si="210"/>
        <v>148.47999999999999</v>
      </c>
      <c r="W1361" s="11"/>
    </row>
    <row r="1362" spans="1:23" x14ac:dyDescent="0.45">
      <c r="A1362" t="s">
        <v>1367</v>
      </c>
      <c r="B1362">
        <v>170.06</v>
      </c>
      <c r="D1362" s="9" t="str">
        <f>VartojimasGamyba!J1358</f>
        <v>2023-10-27-12</v>
      </c>
      <c r="E1362" s="8">
        <f>VartojimasGamyba!G1358</f>
        <v>2.0169999999999999</v>
      </c>
      <c r="F1362" s="11"/>
      <c r="G1362" s="7">
        <f t="shared" si="203"/>
        <v>14.955555555555557</v>
      </c>
      <c r="H1362" s="7">
        <v>0</v>
      </c>
      <c r="I1362" s="7">
        <v>2.1722222222222221</v>
      </c>
      <c r="J1362" s="7">
        <v>0</v>
      </c>
      <c r="L1362" s="7">
        <f>VartojimasGamyba!H1358</f>
        <v>6.2E-2</v>
      </c>
      <c r="M1362" s="15">
        <f t="shared" si="204"/>
        <v>5.5511151231257827E-17</v>
      </c>
      <c r="N1362" s="7">
        <f t="shared" si="205"/>
        <v>1.5007439735370555E-14</v>
      </c>
      <c r="O1362" s="7">
        <f t="shared" si="206"/>
        <v>1.5007439735370555E-14</v>
      </c>
      <c r="R1362" s="7"/>
      <c r="S1362" s="47">
        <f t="shared" si="207"/>
        <v>5.5511151231257827E-17</v>
      </c>
      <c r="T1362" s="47">
        <f t="shared" si="208"/>
        <v>0</v>
      </c>
      <c r="U1362" s="47">
        <f t="shared" si="209"/>
        <v>270.35000000000002</v>
      </c>
      <c r="V1362" s="47">
        <f t="shared" si="210"/>
        <v>158.47999999999999</v>
      </c>
      <c r="W1362" s="11"/>
    </row>
    <row r="1363" spans="1:23" x14ac:dyDescent="0.45">
      <c r="A1363" t="s">
        <v>1368</v>
      </c>
      <c r="B1363">
        <v>170.07</v>
      </c>
      <c r="D1363" s="9" t="str">
        <f>VartojimasGamyba!J1359</f>
        <v>2023-10-27-13</v>
      </c>
      <c r="E1363" s="8">
        <f>VartojimasGamyba!G1359</f>
        <v>1.4950000000000001</v>
      </c>
      <c r="F1363" s="11"/>
      <c r="G1363" s="7">
        <f t="shared" si="203"/>
        <v>13.324444444444445</v>
      </c>
      <c r="H1363" s="7">
        <v>0</v>
      </c>
      <c r="I1363" s="7">
        <v>1.6311111111111121</v>
      </c>
      <c r="J1363" s="7">
        <v>0</v>
      </c>
      <c r="L1363" s="7">
        <f>VartojimasGamyba!H1359</f>
        <v>2.7E-2</v>
      </c>
      <c r="M1363" s="15">
        <f t="shared" si="204"/>
        <v>-7.5286998857393428E-16</v>
      </c>
      <c r="N1363" s="7">
        <f t="shared" si="205"/>
        <v>-2.0354593011084888E-13</v>
      </c>
      <c r="O1363" s="7">
        <f t="shared" si="206"/>
        <v>-2.0354593011084888E-13</v>
      </c>
      <c r="R1363" s="7"/>
      <c r="S1363" s="47">
        <f t="shared" si="207"/>
        <v>-7.5286998857393428E-16</v>
      </c>
      <c r="T1363" s="47">
        <f t="shared" si="208"/>
        <v>0</v>
      </c>
      <c r="U1363" s="47">
        <f t="shared" si="209"/>
        <v>270.36</v>
      </c>
      <c r="V1363" s="47">
        <f t="shared" si="210"/>
        <v>158.48999999999998</v>
      </c>
      <c r="W1363" s="11"/>
    </row>
    <row r="1364" spans="1:23" x14ac:dyDescent="0.45">
      <c r="A1364" t="s">
        <v>1369</v>
      </c>
      <c r="B1364">
        <v>170.08</v>
      </c>
      <c r="D1364" s="9" t="str">
        <f>VartojimasGamyba!J1360</f>
        <v>2023-10-27-14</v>
      </c>
      <c r="E1364" s="8">
        <f>VartojimasGamyba!G1360</f>
        <v>1.6080000000000001</v>
      </c>
      <c r="F1364" s="11"/>
      <c r="G1364" s="7">
        <f t="shared" si="203"/>
        <v>11.540000000000001</v>
      </c>
      <c r="H1364" s="7">
        <v>0</v>
      </c>
      <c r="I1364" s="7">
        <v>1.7844444444444443</v>
      </c>
      <c r="J1364" s="7">
        <v>0</v>
      </c>
      <c r="L1364" s="7">
        <f>VartojimasGamyba!H1360</f>
        <v>2E-3</v>
      </c>
      <c r="M1364" s="15">
        <f t="shared" si="204"/>
        <v>2.2377932840100812E-16</v>
      </c>
      <c r="N1364" s="7">
        <f t="shared" si="205"/>
        <v>6.050321701978057E-14</v>
      </c>
      <c r="O1364" s="7">
        <f t="shared" si="206"/>
        <v>6.050321701978057E-14</v>
      </c>
      <c r="R1364" s="7"/>
      <c r="S1364" s="47">
        <f t="shared" si="207"/>
        <v>2.2377932840100812E-16</v>
      </c>
      <c r="T1364" s="47">
        <f t="shared" si="208"/>
        <v>0</v>
      </c>
      <c r="U1364" s="47">
        <f t="shared" si="209"/>
        <v>270.37</v>
      </c>
      <c r="V1364" s="47">
        <f t="shared" si="210"/>
        <v>158.5</v>
      </c>
      <c r="W1364" s="11"/>
    </row>
    <row r="1365" spans="1:23" x14ac:dyDescent="0.45">
      <c r="A1365" t="s">
        <v>1370</v>
      </c>
      <c r="B1365">
        <v>170.06</v>
      </c>
      <c r="D1365" s="9" t="str">
        <f>VartojimasGamyba!J1361</f>
        <v>2023-10-27-15</v>
      </c>
      <c r="E1365" s="8">
        <f>VartojimasGamyba!G1361</f>
        <v>1.663</v>
      </c>
      <c r="F1365" s="11"/>
      <c r="G1365" s="7">
        <f t="shared" si="203"/>
        <v>9.6922222222222238</v>
      </c>
      <c r="H1365" s="7">
        <v>0</v>
      </c>
      <c r="I1365" s="7">
        <v>1.847777777777778</v>
      </c>
      <c r="J1365" s="7">
        <v>0</v>
      </c>
      <c r="L1365" s="7">
        <f>VartojimasGamyba!H1361</f>
        <v>0</v>
      </c>
      <c r="M1365" s="15">
        <f t="shared" si="204"/>
        <v>-2.2204460492503131E-16</v>
      </c>
      <c r="N1365" s="7">
        <f t="shared" si="205"/>
        <v>-6.0029758941482219E-14</v>
      </c>
      <c r="O1365" s="7">
        <f t="shared" si="206"/>
        <v>-6.0029758941482219E-14</v>
      </c>
      <c r="R1365" s="7"/>
      <c r="S1365" s="47">
        <f t="shared" si="207"/>
        <v>-2.2204460492503131E-16</v>
      </c>
      <c r="T1365" s="47">
        <f t="shared" si="208"/>
        <v>0</v>
      </c>
      <c r="U1365" s="47">
        <f t="shared" si="209"/>
        <v>270.35000000000002</v>
      </c>
      <c r="V1365" s="47">
        <f t="shared" si="210"/>
        <v>158.47999999999999</v>
      </c>
      <c r="W1365" s="11"/>
    </row>
    <row r="1366" spans="1:23" x14ac:dyDescent="0.45">
      <c r="A1366" t="s">
        <v>1371</v>
      </c>
      <c r="B1366">
        <v>170.04</v>
      </c>
      <c r="D1366" s="9" t="str">
        <f>VartojimasGamyba!J1362</f>
        <v>2023-10-27-16</v>
      </c>
      <c r="E1366" s="8">
        <f>VartojimasGamyba!G1362</f>
        <v>1.5840000000000001</v>
      </c>
      <c r="F1366" s="11"/>
      <c r="G1366" s="7">
        <f t="shared" si="203"/>
        <v>7.9322222222222241</v>
      </c>
      <c r="H1366" s="7">
        <v>0</v>
      </c>
      <c r="I1366" s="7">
        <v>1.7600000000000002</v>
      </c>
      <c r="J1366" s="7">
        <v>0</v>
      </c>
      <c r="L1366" s="7">
        <f>VartojimasGamyba!H1362</f>
        <v>0</v>
      </c>
      <c r="M1366" s="15">
        <f t="shared" si="204"/>
        <v>-2.2204460492503131E-16</v>
      </c>
      <c r="N1366" s="7">
        <f t="shared" si="205"/>
        <v>-6.002531804938371E-14</v>
      </c>
      <c r="O1366" s="7">
        <f t="shared" si="206"/>
        <v>-6.002531804938371E-14</v>
      </c>
      <c r="R1366" s="7"/>
      <c r="S1366" s="47">
        <f t="shared" si="207"/>
        <v>-2.2204460492503131E-16</v>
      </c>
      <c r="T1366" s="47">
        <f t="shared" si="208"/>
        <v>0</v>
      </c>
      <c r="U1366" s="47">
        <f t="shared" si="209"/>
        <v>270.33</v>
      </c>
      <c r="V1366" s="47">
        <f t="shared" si="210"/>
        <v>158.45999999999998</v>
      </c>
      <c r="W1366" s="11"/>
    </row>
    <row r="1367" spans="1:23" x14ac:dyDescent="0.45">
      <c r="A1367" t="s">
        <v>1372</v>
      </c>
      <c r="B1367">
        <v>160.06</v>
      </c>
      <c r="D1367" s="9" t="str">
        <f>VartojimasGamyba!J1363</f>
        <v>2023-10-27-17</v>
      </c>
      <c r="E1367" s="8">
        <f>VartojimasGamyba!G1363</f>
        <v>1.6180000000000001</v>
      </c>
      <c r="F1367" s="11"/>
      <c r="G1367" s="7">
        <f t="shared" si="203"/>
        <v>6.1344444444444459</v>
      </c>
      <c r="H1367" s="7">
        <v>0</v>
      </c>
      <c r="I1367" s="7">
        <v>1.7977777777777779</v>
      </c>
      <c r="J1367" s="7">
        <v>0</v>
      </c>
      <c r="L1367" s="7">
        <f>VartojimasGamyba!H1363</f>
        <v>0</v>
      </c>
      <c r="M1367" s="15">
        <f t="shared" si="204"/>
        <v>0</v>
      </c>
      <c r="N1367" s="7">
        <f t="shared" si="205"/>
        <v>0</v>
      </c>
      <c r="O1367" s="7">
        <f t="shared" si="206"/>
        <v>0</v>
      </c>
      <c r="R1367" s="7"/>
      <c r="S1367" s="47">
        <f t="shared" si="207"/>
        <v>0</v>
      </c>
      <c r="T1367" s="47">
        <f t="shared" si="208"/>
        <v>0</v>
      </c>
      <c r="U1367" s="47">
        <f t="shared" si="209"/>
        <v>260.35000000000002</v>
      </c>
      <c r="V1367" s="47">
        <f t="shared" si="210"/>
        <v>148.47999999999999</v>
      </c>
      <c r="W1367" s="11"/>
    </row>
    <row r="1368" spans="1:23" x14ac:dyDescent="0.45">
      <c r="A1368" t="s">
        <v>1373</v>
      </c>
      <c r="B1368">
        <v>220</v>
      </c>
      <c r="D1368" s="9" t="str">
        <f>VartojimasGamyba!J1364</f>
        <v>2023-10-27-18</v>
      </c>
      <c r="E1368" s="8">
        <f>VartojimasGamyba!G1364</f>
        <v>1.6</v>
      </c>
      <c r="F1368" s="11"/>
      <c r="G1368" s="7">
        <f t="shared" si="203"/>
        <v>4.3566666666666682</v>
      </c>
      <c r="H1368" s="7">
        <v>0</v>
      </c>
      <c r="I1368" s="7">
        <v>1.7777777777777779</v>
      </c>
      <c r="J1368" s="7">
        <v>0</v>
      </c>
      <c r="L1368" s="7">
        <f>VartojimasGamyba!H1364</f>
        <v>0</v>
      </c>
      <c r="M1368" s="15">
        <f t="shared" si="204"/>
        <v>0</v>
      </c>
      <c r="N1368" s="7">
        <f t="shared" si="205"/>
        <v>0</v>
      </c>
      <c r="O1368" s="7">
        <f t="shared" si="206"/>
        <v>0</v>
      </c>
      <c r="R1368" s="7"/>
      <c r="S1368" s="47">
        <f t="shared" si="207"/>
        <v>0</v>
      </c>
      <c r="T1368" s="47">
        <f t="shared" si="208"/>
        <v>0</v>
      </c>
      <c r="U1368" s="47">
        <f t="shared" si="209"/>
        <v>320.29000000000002</v>
      </c>
      <c r="V1368" s="47">
        <f t="shared" si="210"/>
        <v>208.42</v>
      </c>
      <c r="W1368" s="11"/>
    </row>
    <row r="1369" spans="1:23" x14ac:dyDescent="0.45">
      <c r="A1369" t="s">
        <v>1374</v>
      </c>
      <c r="B1369">
        <v>158.69999999999999</v>
      </c>
      <c r="D1369" s="9" t="str">
        <f>VartojimasGamyba!J1365</f>
        <v>2023-10-27-19</v>
      </c>
      <c r="E1369" s="8">
        <f>VartojimasGamyba!G1365</f>
        <v>1.575</v>
      </c>
      <c r="F1369" s="11"/>
      <c r="G1369" s="7">
        <f t="shared" si="203"/>
        <v>2.6066666666666682</v>
      </c>
      <c r="H1369" s="7">
        <v>0</v>
      </c>
      <c r="I1369" s="7">
        <v>1.75</v>
      </c>
      <c r="J1369" s="7">
        <v>0</v>
      </c>
      <c r="L1369" s="7">
        <f>VartojimasGamyba!H1365</f>
        <v>0</v>
      </c>
      <c r="M1369" s="15">
        <f t="shared" si="204"/>
        <v>0</v>
      </c>
      <c r="N1369" s="7">
        <f t="shared" si="205"/>
        <v>0</v>
      </c>
      <c r="O1369" s="7">
        <f t="shared" si="206"/>
        <v>0</v>
      </c>
      <c r="R1369" s="7"/>
      <c r="S1369" s="47">
        <f t="shared" si="207"/>
        <v>0</v>
      </c>
      <c r="T1369" s="47">
        <f t="shared" si="208"/>
        <v>0</v>
      </c>
      <c r="U1369" s="47">
        <f t="shared" si="209"/>
        <v>258.99</v>
      </c>
      <c r="V1369" s="47">
        <f t="shared" si="210"/>
        <v>147.11999999999998</v>
      </c>
      <c r="W1369" s="11"/>
    </row>
    <row r="1370" spans="1:23" x14ac:dyDescent="0.45">
      <c r="A1370" t="s">
        <v>1375</v>
      </c>
      <c r="B1370">
        <v>155.34</v>
      </c>
      <c r="D1370" s="9" t="str">
        <f>VartojimasGamyba!J1366</f>
        <v>2023-10-27-20</v>
      </c>
      <c r="E1370" s="8">
        <f>VartojimasGamyba!G1366</f>
        <v>2.3460000000000001</v>
      </c>
      <c r="F1370" s="11"/>
      <c r="G1370" s="7">
        <f t="shared" si="203"/>
        <v>0</v>
      </c>
      <c r="H1370" s="7">
        <v>0</v>
      </c>
      <c r="I1370" s="7">
        <v>2.6066666666666669</v>
      </c>
      <c r="J1370" s="7">
        <v>0</v>
      </c>
      <c r="L1370" s="7">
        <f>VartojimasGamyba!H1366</f>
        <v>0</v>
      </c>
      <c r="M1370" s="15">
        <f t="shared" si="204"/>
        <v>0</v>
      </c>
      <c r="N1370" s="7">
        <f t="shared" si="205"/>
        <v>0</v>
      </c>
      <c r="O1370" s="7">
        <f t="shared" si="206"/>
        <v>0</v>
      </c>
      <c r="P1370" s="7" t="s">
        <v>8873</v>
      </c>
      <c r="R1370" s="7"/>
      <c r="S1370" s="47">
        <f t="shared" si="207"/>
        <v>0</v>
      </c>
      <c r="T1370" s="47">
        <f t="shared" si="208"/>
        <v>0</v>
      </c>
      <c r="U1370" s="47">
        <f t="shared" si="209"/>
        <v>255.63</v>
      </c>
      <c r="V1370" s="47">
        <f t="shared" si="210"/>
        <v>143.76</v>
      </c>
      <c r="W1370" s="11"/>
    </row>
    <row r="1371" spans="1:23" x14ac:dyDescent="0.45">
      <c r="A1371" t="s">
        <v>1376</v>
      </c>
      <c r="B1371">
        <v>142.41999999999999</v>
      </c>
      <c r="D1371" s="9" t="str">
        <f>VartojimasGamyba!J1367</f>
        <v>2023-10-27-21</v>
      </c>
      <c r="E1371" s="8">
        <f>VartojimasGamyba!G1367</f>
        <v>1.5720000000000001</v>
      </c>
      <c r="F1371" s="11"/>
      <c r="G1371" s="7">
        <f t="shared" si="203"/>
        <v>0</v>
      </c>
      <c r="H1371" s="7">
        <v>0</v>
      </c>
      <c r="I1371" s="7">
        <v>0</v>
      </c>
      <c r="J1371" s="7">
        <v>0</v>
      </c>
      <c r="L1371" s="7">
        <f>VartojimasGamyba!H1367</f>
        <v>0</v>
      </c>
      <c r="M1371" s="15">
        <f t="shared" si="204"/>
        <v>1.5720000000000001</v>
      </c>
      <c r="N1371" s="7">
        <f t="shared" si="205"/>
        <v>381.54012</v>
      </c>
      <c r="O1371" s="7">
        <f t="shared" si="206"/>
        <v>381.54012</v>
      </c>
      <c r="P1371" s="7">
        <f>SUM(N1350:N1373)</f>
        <v>5624.1255133333325</v>
      </c>
      <c r="R1371" s="7"/>
      <c r="S1371" s="47">
        <f t="shared" si="207"/>
        <v>1.5720000000000001</v>
      </c>
      <c r="T1371" s="47">
        <f t="shared" si="208"/>
        <v>0</v>
      </c>
      <c r="U1371" s="47">
        <f t="shared" si="209"/>
        <v>242.70999999999998</v>
      </c>
      <c r="V1371" s="47">
        <f t="shared" si="210"/>
        <v>130.83999999999997</v>
      </c>
      <c r="W1371" s="11"/>
    </row>
    <row r="1372" spans="1:23" x14ac:dyDescent="0.45">
      <c r="A1372" t="s">
        <v>1377</v>
      </c>
      <c r="B1372">
        <v>112.82</v>
      </c>
      <c r="D1372" s="9" t="str">
        <f>VartojimasGamyba!J1368</f>
        <v>2023-10-27-22</v>
      </c>
      <c r="E1372" s="8">
        <f>VartojimasGamyba!G1368</f>
        <v>0.28799999999999998</v>
      </c>
      <c r="F1372" s="11"/>
      <c r="G1372" s="7">
        <f t="shared" si="203"/>
        <v>5.4566666666666679</v>
      </c>
      <c r="H1372" s="7">
        <v>5.4566666666666679</v>
      </c>
      <c r="I1372" s="7">
        <v>0</v>
      </c>
      <c r="J1372" s="7">
        <v>0</v>
      </c>
      <c r="L1372" s="7">
        <f>VartojimasGamyba!H1368</f>
        <v>0</v>
      </c>
      <c r="M1372" s="15">
        <f t="shared" si="204"/>
        <v>5.7446666666666681</v>
      </c>
      <c r="N1372" s="7">
        <f t="shared" si="205"/>
        <v>1224.2459133333336</v>
      </c>
      <c r="O1372" s="7">
        <f t="shared" si="206"/>
        <v>1224.2459133333336</v>
      </c>
      <c r="P1372" s="7" t="s">
        <v>8872</v>
      </c>
      <c r="R1372" s="7"/>
      <c r="S1372" s="47">
        <f t="shared" si="207"/>
        <v>5.7446666666666681</v>
      </c>
      <c r="T1372" s="47">
        <f t="shared" si="208"/>
        <v>0</v>
      </c>
      <c r="U1372" s="47">
        <f t="shared" si="209"/>
        <v>213.11</v>
      </c>
      <c r="V1372" s="47">
        <f t="shared" si="210"/>
        <v>101.24</v>
      </c>
      <c r="W1372" s="11"/>
    </row>
    <row r="1373" spans="1:23" x14ac:dyDescent="0.45">
      <c r="A1373" t="s">
        <v>1378</v>
      </c>
      <c r="B1373">
        <v>195.05</v>
      </c>
      <c r="D1373" s="9" t="str">
        <f>VartojimasGamyba!J1369</f>
        <v>2023-10-27-23</v>
      </c>
      <c r="E1373" s="8">
        <f>VartojimasGamyba!G1369</f>
        <v>0.41099999999999998</v>
      </c>
      <c r="F1373" s="11"/>
      <c r="G1373" s="7">
        <f t="shared" si="203"/>
        <v>5.0000000000000009</v>
      </c>
      <c r="H1373" s="7">
        <v>0</v>
      </c>
      <c r="I1373" s="7">
        <v>0.45666666666666667</v>
      </c>
      <c r="J1373" s="7">
        <v>0</v>
      </c>
      <c r="L1373" s="7">
        <f>VartojimasGamyba!H1369</f>
        <v>0</v>
      </c>
      <c r="M1373" s="15">
        <f t="shared" si="204"/>
        <v>-5.5511151231257827E-17</v>
      </c>
      <c r="N1373" s="7">
        <f t="shared" si="205"/>
        <v>-1.6394663404639688E-14</v>
      </c>
      <c r="O1373" s="7">
        <f t="shared" si="206"/>
        <v>-1.6394663404639688E-14</v>
      </c>
      <c r="P1373" s="7">
        <f>SUM(O1350:O1373)</f>
        <v>5624.1255133333325</v>
      </c>
      <c r="Q1373" s="7">
        <f>SUMPRODUCT(B1350:B1373,E1350:E1373)+SUM(E1350:E1373)*$Z$21-SUMPRODUCT(B1350:B1373,L1350:L1373)+SUM(L1350:L1373)*ABS($Z$20)</f>
        <v>6611.9467699999996</v>
      </c>
      <c r="R1373" s="7"/>
      <c r="S1373" s="47">
        <f t="shared" si="207"/>
        <v>-5.5511151231257827E-17</v>
      </c>
      <c r="T1373" s="47">
        <f t="shared" si="208"/>
        <v>0</v>
      </c>
      <c r="U1373" s="47">
        <f t="shared" si="209"/>
        <v>295.34000000000003</v>
      </c>
      <c r="V1373" s="47">
        <f t="shared" si="210"/>
        <v>183.47</v>
      </c>
      <c r="W1373" s="11">
        <f>IF(P1373&lt;&gt;Q1373,1,0)</f>
        <v>1</v>
      </c>
    </row>
    <row r="1374" spans="1:23" x14ac:dyDescent="0.45">
      <c r="A1374" t="s">
        <v>1379</v>
      </c>
      <c r="B1374">
        <v>122.16</v>
      </c>
      <c r="D1374" s="1" t="str">
        <f>VartojimasGamyba!J1370</f>
        <v>2023-10-28-00</v>
      </c>
      <c r="E1374" s="7">
        <f>VartojimasGamyba!G1370</f>
        <v>0.39600000000000002</v>
      </c>
      <c r="F1374" s="11"/>
      <c r="G1374" s="12">
        <f>G1373+H1374-I1374</f>
        <v>10.408888888888889</v>
      </c>
      <c r="H1374" s="12">
        <v>5.408888888888888</v>
      </c>
      <c r="I1374" s="12">
        <v>0</v>
      </c>
      <c r="J1374" s="12">
        <v>0</v>
      </c>
      <c r="K1374" s="12"/>
      <c r="L1374" s="12">
        <f>VartojimasGamyba!H1370</f>
        <v>0</v>
      </c>
      <c r="M1374" s="19">
        <f t="shared" si="204"/>
        <v>5.8048888888888879</v>
      </c>
      <c r="N1374" s="7">
        <f t="shared" si="205"/>
        <v>1291.2975333333331</v>
      </c>
      <c r="O1374" s="7">
        <f t="shared" si="206"/>
        <v>1291.2975333333331</v>
      </c>
      <c r="R1374" s="20" t="s">
        <v>8783</v>
      </c>
      <c r="S1374" s="47">
        <f t="shared" si="207"/>
        <v>5.8048888888888879</v>
      </c>
      <c r="T1374" s="47">
        <f t="shared" si="208"/>
        <v>0</v>
      </c>
      <c r="U1374" s="47">
        <f t="shared" si="209"/>
        <v>222.45</v>
      </c>
      <c r="V1374" s="47">
        <f t="shared" si="210"/>
        <v>110.58</v>
      </c>
      <c r="W1374" s="11"/>
    </row>
    <row r="1375" spans="1:23" x14ac:dyDescent="0.45">
      <c r="A1375" t="s">
        <v>1380</v>
      </c>
      <c r="B1375">
        <v>145.99</v>
      </c>
      <c r="D1375" s="1" t="str">
        <f>VartojimasGamyba!J1371</f>
        <v>2023-10-28-01</v>
      </c>
      <c r="E1375" s="7">
        <f>VartojimasGamyba!G1371</f>
        <v>0.377</v>
      </c>
      <c r="F1375" s="11"/>
      <c r="G1375" s="12">
        <f t="shared" ref="G1375:G1397" si="211">G1374+H1375-I1375</f>
        <v>10.408888888888889</v>
      </c>
      <c r="H1375" s="12">
        <v>0</v>
      </c>
      <c r="I1375" s="12">
        <v>0</v>
      </c>
      <c r="J1375" s="12">
        <v>0</v>
      </c>
      <c r="K1375" s="12"/>
      <c r="L1375" s="12">
        <f>VartojimasGamyba!H1371</f>
        <v>0</v>
      </c>
      <c r="M1375" s="19">
        <f t="shared" si="204"/>
        <v>0.377</v>
      </c>
      <c r="N1375" s="7">
        <f t="shared" si="205"/>
        <v>92.847560000000016</v>
      </c>
      <c r="O1375" s="7">
        <f t="shared" si="206"/>
        <v>92.847560000000016</v>
      </c>
      <c r="R1375" s="7"/>
      <c r="S1375" s="47">
        <f t="shared" si="207"/>
        <v>0.377</v>
      </c>
      <c r="T1375" s="47">
        <f t="shared" si="208"/>
        <v>0</v>
      </c>
      <c r="U1375" s="47">
        <f t="shared" si="209"/>
        <v>246.28000000000003</v>
      </c>
      <c r="V1375" s="47">
        <f t="shared" si="210"/>
        <v>134.41</v>
      </c>
      <c r="W1375" s="11"/>
    </row>
    <row r="1376" spans="1:23" x14ac:dyDescent="0.45">
      <c r="A1376" t="s">
        <v>1381</v>
      </c>
      <c r="B1376">
        <v>145.06</v>
      </c>
      <c r="D1376" s="1" t="str">
        <f>VartojimasGamyba!J1372</f>
        <v>2023-10-28-02</v>
      </c>
      <c r="E1376" s="7">
        <f>VartojimasGamyba!G1372</f>
        <v>0.40100000000000002</v>
      </c>
      <c r="F1376" s="11"/>
      <c r="G1376" s="12">
        <f t="shared" si="211"/>
        <v>10.408888888888889</v>
      </c>
      <c r="H1376" s="12">
        <v>0</v>
      </c>
      <c r="I1376" s="12">
        <v>0</v>
      </c>
      <c r="J1376" s="12">
        <v>0</v>
      </c>
      <c r="K1376" s="12"/>
      <c r="L1376" s="12">
        <f>VartojimasGamyba!H1372</f>
        <v>0</v>
      </c>
      <c r="M1376" s="19">
        <f t="shared" si="204"/>
        <v>0.40100000000000002</v>
      </c>
      <c r="N1376" s="7">
        <f t="shared" si="205"/>
        <v>98.385350000000017</v>
      </c>
      <c r="O1376" s="7">
        <f t="shared" si="206"/>
        <v>98.385350000000017</v>
      </c>
      <c r="R1376" s="7"/>
      <c r="S1376" s="47">
        <f t="shared" si="207"/>
        <v>0.40100000000000002</v>
      </c>
      <c r="T1376" s="47">
        <f t="shared" si="208"/>
        <v>0</v>
      </c>
      <c r="U1376" s="47">
        <f t="shared" si="209"/>
        <v>245.35000000000002</v>
      </c>
      <c r="V1376" s="47">
        <f t="shared" si="210"/>
        <v>133.47999999999999</v>
      </c>
      <c r="W1376" s="11"/>
    </row>
    <row r="1377" spans="1:23" x14ac:dyDescent="0.45">
      <c r="A1377" t="s">
        <v>1382</v>
      </c>
      <c r="B1377">
        <v>145.01</v>
      </c>
      <c r="D1377" s="1" t="str">
        <f>VartojimasGamyba!J1373</f>
        <v>2023-10-28-03</v>
      </c>
      <c r="E1377" s="7">
        <f>VartojimasGamyba!G1373</f>
        <v>0.45800000000000002</v>
      </c>
      <c r="F1377" s="11"/>
      <c r="G1377" s="12">
        <f t="shared" si="211"/>
        <v>10.408888888888889</v>
      </c>
      <c r="H1377" s="12">
        <v>0</v>
      </c>
      <c r="I1377" s="12">
        <v>0</v>
      </c>
      <c r="J1377" s="12">
        <v>0</v>
      </c>
      <c r="K1377" s="12"/>
      <c r="L1377" s="12">
        <f>VartojimasGamyba!H1373</f>
        <v>0</v>
      </c>
      <c r="M1377" s="19">
        <f t="shared" si="204"/>
        <v>0.45800000000000002</v>
      </c>
      <c r="N1377" s="7">
        <f t="shared" si="205"/>
        <v>112.34740000000001</v>
      </c>
      <c r="O1377" s="7">
        <f t="shared" si="206"/>
        <v>112.34740000000001</v>
      </c>
      <c r="R1377" s="7"/>
      <c r="S1377" s="47">
        <f t="shared" si="207"/>
        <v>0.45800000000000002</v>
      </c>
      <c r="T1377" s="47">
        <f t="shared" si="208"/>
        <v>0</v>
      </c>
      <c r="U1377" s="47">
        <f t="shared" si="209"/>
        <v>245.3</v>
      </c>
      <c r="V1377" s="47">
        <f t="shared" si="210"/>
        <v>133.42999999999998</v>
      </c>
      <c r="W1377" s="11"/>
    </row>
    <row r="1378" spans="1:23" x14ac:dyDescent="0.45">
      <c r="A1378" t="s">
        <v>1383</v>
      </c>
      <c r="B1378">
        <v>145.02000000000001</v>
      </c>
      <c r="D1378" s="1" t="str">
        <f>VartojimasGamyba!J1374</f>
        <v>2023-10-28-04</v>
      </c>
      <c r="E1378" s="7">
        <f>VartojimasGamyba!G1374</f>
        <v>0.57299999999999995</v>
      </c>
      <c r="F1378" s="11"/>
      <c r="G1378" s="12">
        <f t="shared" si="211"/>
        <v>10.408888888888889</v>
      </c>
      <c r="H1378" s="12">
        <v>0</v>
      </c>
      <c r="I1378" s="12">
        <v>0</v>
      </c>
      <c r="J1378" s="12">
        <v>0</v>
      </c>
      <c r="K1378" s="12"/>
      <c r="L1378" s="12">
        <f>VartojimasGamyba!H1374</f>
        <v>0</v>
      </c>
      <c r="M1378" s="19">
        <f t="shared" si="204"/>
        <v>0.57299999999999995</v>
      </c>
      <c r="N1378" s="7">
        <f t="shared" si="205"/>
        <v>140.56262999999998</v>
      </c>
      <c r="O1378" s="7">
        <f t="shared" si="206"/>
        <v>140.56262999999998</v>
      </c>
      <c r="R1378" s="7"/>
      <c r="S1378" s="47">
        <f t="shared" si="207"/>
        <v>0.57299999999999995</v>
      </c>
      <c r="T1378" s="47">
        <f t="shared" si="208"/>
        <v>0</v>
      </c>
      <c r="U1378" s="47">
        <f t="shared" si="209"/>
        <v>245.31</v>
      </c>
      <c r="V1378" s="47">
        <f t="shared" si="210"/>
        <v>133.44</v>
      </c>
      <c r="W1378" s="11"/>
    </row>
    <row r="1379" spans="1:23" x14ac:dyDescent="0.45">
      <c r="A1379" t="s">
        <v>1384</v>
      </c>
      <c r="B1379">
        <v>145.02000000000001</v>
      </c>
      <c r="D1379" s="1" t="str">
        <f>VartojimasGamyba!J1375</f>
        <v>2023-10-28-05</v>
      </c>
      <c r="E1379" s="7">
        <f>VartojimasGamyba!G1375</f>
        <v>0.754</v>
      </c>
      <c r="F1379" s="11"/>
      <c r="G1379" s="12">
        <f t="shared" si="211"/>
        <v>10.408888888888889</v>
      </c>
      <c r="H1379" s="12">
        <v>0</v>
      </c>
      <c r="I1379" s="12">
        <v>0</v>
      </c>
      <c r="J1379" s="12">
        <v>0</v>
      </c>
      <c r="K1379" s="12"/>
      <c r="L1379" s="12">
        <f>VartojimasGamyba!H1375</f>
        <v>0</v>
      </c>
      <c r="M1379" s="19">
        <f t="shared" si="204"/>
        <v>0.754</v>
      </c>
      <c r="N1379" s="7">
        <f t="shared" si="205"/>
        <v>184.96374</v>
      </c>
      <c r="O1379" s="7">
        <f t="shared" si="206"/>
        <v>184.96374</v>
      </c>
      <c r="R1379" s="7"/>
      <c r="S1379" s="47">
        <f t="shared" si="207"/>
        <v>0.754</v>
      </c>
      <c r="T1379" s="47">
        <f t="shared" si="208"/>
        <v>0</v>
      </c>
      <c r="U1379" s="47">
        <f t="shared" si="209"/>
        <v>245.31</v>
      </c>
      <c r="V1379" s="47">
        <f t="shared" si="210"/>
        <v>133.44</v>
      </c>
      <c r="W1379" s="11"/>
    </row>
    <row r="1380" spans="1:23" x14ac:dyDescent="0.45">
      <c r="A1380" t="s">
        <v>1385</v>
      </c>
      <c r="B1380">
        <v>180</v>
      </c>
      <c r="D1380" s="1" t="str">
        <f>VartojimasGamyba!J1376</f>
        <v>2023-10-28-06</v>
      </c>
      <c r="E1380" s="7">
        <f>VartojimasGamyba!G1376</f>
        <v>1.302</v>
      </c>
      <c r="F1380" s="11"/>
      <c r="G1380" s="12">
        <f t="shared" si="211"/>
        <v>8.9722222222222214</v>
      </c>
      <c r="H1380" s="12">
        <v>0</v>
      </c>
      <c r="I1380" s="12">
        <v>1.4366666666666668</v>
      </c>
      <c r="J1380" s="12">
        <v>0</v>
      </c>
      <c r="K1380" s="12"/>
      <c r="L1380" s="12">
        <f>VartojimasGamyba!H1376</f>
        <v>8.9999999999999993E-3</v>
      </c>
      <c r="M1380" s="19">
        <f t="shared" si="204"/>
        <v>-1.0234868508263162E-16</v>
      </c>
      <c r="N1380" s="7">
        <f t="shared" si="205"/>
        <v>-2.8687312941810817E-14</v>
      </c>
      <c r="O1380" s="7">
        <f t="shared" si="206"/>
        <v>-2.8687312941810817E-14</v>
      </c>
      <c r="R1380" s="7"/>
      <c r="S1380" s="47">
        <f t="shared" si="207"/>
        <v>-1.0234868508263162E-16</v>
      </c>
      <c r="T1380" s="47">
        <f t="shared" si="208"/>
        <v>0</v>
      </c>
      <c r="U1380" s="47">
        <f t="shared" si="209"/>
        <v>280.29000000000002</v>
      </c>
      <c r="V1380" s="47">
        <f t="shared" si="210"/>
        <v>168.42</v>
      </c>
      <c r="W1380" s="11"/>
    </row>
    <row r="1381" spans="1:23" x14ac:dyDescent="0.45">
      <c r="A1381" t="s">
        <v>1386</v>
      </c>
      <c r="B1381">
        <v>180.01</v>
      </c>
      <c r="D1381" s="1" t="str">
        <f>VartojimasGamyba!J1377</f>
        <v>2023-10-28-07</v>
      </c>
      <c r="E1381" s="7">
        <f>VartojimasGamyba!G1377</f>
        <v>1.3140000000000001</v>
      </c>
      <c r="F1381" s="11"/>
      <c r="G1381" s="12">
        <f t="shared" si="211"/>
        <v>7.6033333333333326</v>
      </c>
      <c r="H1381" s="12">
        <v>0</v>
      </c>
      <c r="I1381" s="12">
        <v>1.3688888888888886</v>
      </c>
      <c r="J1381" s="12">
        <v>0</v>
      </c>
      <c r="K1381" s="12"/>
      <c r="L1381" s="12">
        <f>VartojimasGamyba!H1377</f>
        <v>8.2000000000000003E-2</v>
      </c>
      <c r="M1381" s="19">
        <f t="shared" si="204"/>
        <v>2.9143354396410359E-16</v>
      </c>
      <c r="N1381" s="7">
        <f t="shared" si="205"/>
        <v>8.1688822373138239E-14</v>
      </c>
      <c r="O1381" s="7">
        <f t="shared" si="206"/>
        <v>8.1688822373138239E-14</v>
      </c>
      <c r="R1381" s="7"/>
      <c r="S1381" s="47">
        <f t="shared" si="207"/>
        <v>2.9143354396410359E-16</v>
      </c>
      <c r="T1381" s="47">
        <f t="shared" si="208"/>
        <v>0</v>
      </c>
      <c r="U1381" s="47">
        <f t="shared" si="209"/>
        <v>280.3</v>
      </c>
      <c r="V1381" s="47">
        <f t="shared" si="210"/>
        <v>168.42999999999998</v>
      </c>
      <c r="W1381" s="11"/>
    </row>
    <row r="1382" spans="1:23" x14ac:dyDescent="0.45">
      <c r="A1382" t="s">
        <v>1387</v>
      </c>
      <c r="B1382">
        <v>135.6</v>
      </c>
      <c r="D1382" s="1" t="str">
        <f>VartojimasGamyba!J1378</f>
        <v>2023-10-28-08</v>
      </c>
      <c r="E1382" s="7">
        <f>VartojimasGamyba!G1378</f>
        <v>0.40200000000000002</v>
      </c>
      <c r="F1382" s="11"/>
      <c r="G1382" s="12">
        <f t="shared" si="211"/>
        <v>7.6033333333333326</v>
      </c>
      <c r="H1382" s="12">
        <v>0</v>
      </c>
      <c r="I1382" s="12">
        <v>0</v>
      </c>
      <c r="J1382" s="12">
        <v>0</v>
      </c>
      <c r="K1382" s="12"/>
      <c r="L1382" s="12">
        <f>VartojimasGamyba!H1378</f>
        <v>0.14699999999999999</v>
      </c>
      <c r="M1382" s="19">
        <f t="shared" si="204"/>
        <v>0.255</v>
      </c>
      <c r="N1382" s="7">
        <f t="shared" si="205"/>
        <v>60.151949999999999</v>
      </c>
      <c r="O1382" s="7">
        <f t="shared" si="206"/>
        <v>60.151949999999999</v>
      </c>
      <c r="R1382" s="7"/>
      <c r="S1382" s="47">
        <f t="shared" si="207"/>
        <v>0.255</v>
      </c>
      <c r="T1382" s="47">
        <f t="shared" si="208"/>
        <v>0</v>
      </c>
      <c r="U1382" s="47">
        <f t="shared" si="209"/>
        <v>235.89</v>
      </c>
      <c r="V1382" s="47">
        <f t="shared" si="210"/>
        <v>124.02</v>
      </c>
      <c r="W1382" s="11"/>
    </row>
    <row r="1383" spans="1:23" x14ac:dyDescent="0.45">
      <c r="A1383" t="s">
        <v>1388</v>
      </c>
      <c r="B1383">
        <v>157.38</v>
      </c>
      <c r="D1383" s="1" t="str">
        <f>VartojimasGamyba!J1379</f>
        <v>2023-10-28-09</v>
      </c>
      <c r="E1383" s="7">
        <f>VartojimasGamyba!G1379</f>
        <v>1.2789999999999999</v>
      </c>
      <c r="F1383" s="11"/>
      <c r="G1383" s="12">
        <f t="shared" si="211"/>
        <v>6.3322222222222218</v>
      </c>
      <c r="H1383" s="12">
        <v>0</v>
      </c>
      <c r="I1383" s="12">
        <v>1.2711111111111109</v>
      </c>
      <c r="J1383" s="12">
        <v>0</v>
      </c>
      <c r="K1383" s="12"/>
      <c r="L1383" s="12">
        <f>VartojimasGamyba!H1379</f>
        <v>0.13500000000000001</v>
      </c>
      <c r="M1383" s="19">
        <f t="shared" si="204"/>
        <v>0</v>
      </c>
      <c r="N1383" s="7">
        <f t="shared" si="205"/>
        <v>0</v>
      </c>
      <c r="O1383" s="7">
        <f t="shared" si="206"/>
        <v>0</v>
      </c>
      <c r="R1383" s="7"/>
      <c r="S1383" s="47">
        <f t="shared" si="207"/>
        <v>0</v>
      </c>
      <c r="T1383" s="47">
        <f t="shared" si="208"/>
        <v>0</v>
      </c>
      <c r="U1383" s="47">
        <f t="shared" si="209"/>
        <v>257.67</v>
      </c>
      <c r="V1383" s="47">
        <f t="shared" si="210"/>
        <v>145.79999999999998</v>
      </c>
      <c r="W1383" s="11"/>
    </row>
    <row r="1384" spans="1:23" x14ac:dyDescent="0.45">
      <c r="A1384" t="s">
        <v>1389</v>
      </c>
      <c r="B1384">
        <v>180.02</v>
      </c>
      <c r="D1384" s="1" t="str">
        <f>VartojimasGamyba!J1380</f>
        <v>2023-10-28-10</v>
      </c>
      <c r="E1384" s="7">
        <f>VartojimasGamyba!G1380</f>
        <v>1.3220000000000001</v>
      </c>
      <c r="F1384" s="11"/>
      <c r="G1384" s="12">
        <f t="shared" si="211"/>
        <v>4.9855555555555551</v>
      </c>
      <c r="H1384" s="12">
        <v>0</v>
      </c>
      <c r="I1384" s="12">
        <v>1.3466666666666665</v>
      </c>
      <c r="J1384" s="12">
        <v>0</v>
      </c>
      <c r="K1384" s="12"/>
      <c r="L1384" s="12">
        <f>VartojimasGamyba!H1380</f>
        <v>0.11</v>
      </c>
      <c r="M1384" s="19">
        <f t="shared" si="204"/>
        <v>3.1918911957973251E-16</v>
      </c>
      <c r="N1384" s="7">
        <f t="shared" si="205"/>
        <v>8.947190210939482E-14</v>
      </c>
      <c r="O1384" s="7">
        <f t="shared" si="206"/>
        <v>8.947190210939482E-14</v>
      </c>
      <c r="R1384" s="7"/>
      <c r="S1384" s="47">
        <f t="shared" si="207"/>
        <v>3.1918911957973251E-16</v>
      </c>
      <c r="T1384" s="47">
        <f t="shared" si="208"/>
        <v>0</v>
      </c>
      <c r="U1384" s="47">
        <f t="shared" si="209"/>
        <v>280.31</v>
      </c>
      <c r="V1384" s="47">
        <f t="shared" si="210"/>
        <v>168.44</v>
      </c>
      <c r="W1384" s="11"/>
    </row>
    <row r="1385" spans="1:23" x14ac:dyDescent="0.45">
      <c r="A1385" t="s">
        <v>1390</v>
      </c>
      <c r="B1385">
        <v>167.2</v>
      </c>
      <c r="D1385" s="1" t="str">
        <f>VartojimasGamyba!J1381</f>
        <v>2023-10-28-11</v>
      </c>
      <c r="E1385" s="7">
        <f>VartojimasGamyba!G1381</f>
        <v>1.071</v>
      </c>
      <c r="F1385" s="11"/>
      <c r="G1385" s="12">
        <f t="shared" si="211"/>
        <v>3.8633333333333328</v>
      </c>
      <c r="H1385" s="12">
        <v>0</v>
      </c>
      <c r="I1385" s="12">
        <v>1.1222222222222222</v>
      </c>
      <c r="J1385" s="12">
        <v>0</v>
      </c>
      <c r="K1385" s="12"/>
      <c r="L1385" s="12">
        <f>VartojimasGamyba!H1381</f>
        <v>6.0999999999999999E-2</v>
      </c>
      <c r="M1385" s="19">
        <f t="shared" si="204"/>
        <v>-5.5511151231257827E-17</v>
      </c>
      <c r="N1385" s="7">
        <f t="shared" si="205"/>
        <v>-1.4848677842849157E-14</v>
      </c>
      <c r="O1385" s="7">
        <f t="shared" si="206"/>
        <v>-1.4848677842849157E-14</v>
      </c>
      <c r="R1385" s="7"/>
      <c r="S1385" s="47">
        <f t="shared" si="207"/>
        <v>-5.5511151231257827E-17</v>
      </c>
      <c r="T1385" s="47">
        <f t="shared" si="208"/>
        <v>0</v>
      </c>
      <c r="U1385" s="47">
        <f t="shared" si="209"/>
        <v>267.49</v>
      </c>
      <c r="V1385" s="47">
        <f t="shared" si="210"/>
        <v>155.61999999999998</v>
      </c>
      <c r="W1385" s="11"/>
    </row>
    <row r="1386" spans="1:23" x14ac:dyDescent="0.45">
      <c r="A1386" t="s">
        <v>1391</v>
      </c>
      <c r="B1386">
        <v>158.38999999999999</v>
      </c>
      <c r="D1386" s="1" t="str">
        <f>VartojimasGamyba!J1382</f>
        <v>2023-10-28-12</v>
      </c>
      <c r="E1386" s="7">
        <f>VartojimasGamyba!G1382</f>
        <v>0.72099999999999997</v>
      </c>
      <c r="F1386" s="11"/>
      <c r="G1386" s="12">
        <f t="shared" si="211"/>
        <v>3.1111111111111107</v>
      </c>
      <c r="H1386" s="12">
        <v>0</v>
      </c>
      <c r="I1386" s="12">
        <v>0.75222222222222224</v>
      </c>
      <c r="J1386" s="12">
        <v>0</v>
      </c>
      <c r="K1386" s="12"/>
      <c r="L1386" s="12">
        <f>VartojimasGamyba!H1382</f>
        <v>4.3999999999999997E-2</v>
      </c>
      <c r="M1386" s="19">
        <f t="shared" si="204"/>
        <v>-6.9388939039072284E-17</v>
      </c>
      <c r="N1386" s="7">
        <f t="shared" si="205"/>
        <v>-1.794953075062722E-14</v>
      </c>
      <c r="O1386" s="7">
        <f t="shared" si="206"/>
        <v>-1.794953075062722E-14</v>
      </c>
      <c r="R1386" s="7"/>
      <c r="S1386" s="47">
        <f t="shared" si="207"/>
        <v>-6.9388939039072284E-17</v>
      </c>
      <c r="T1386" s="47">
        <f t="shared" si="208"/>
        <v>0</v>
      </c>
      <c r="U1386" s="47">
        <f t="shared" si="209"/>
        <v>258.68</v>
      </c>
      <c r="V1386" s="47">
        <f t="shared" si="210"/>
        <v>146.80999999999997</v>
      </c>
      <c r="W1386" s="11"/>
    </row>
    <row r="1387" spans="1:23" x14ac:dyDescent="0.45">
      <c r="A1387" t="s">
        <v>1392</v>
      </c>
      <c r="B1387">
        <v>150.4</v>
      </c>
      <c r="D1387" s="1" t="str">
        <f>VartojimasGamyba!J1383</f>
        <v>2023-10-28-13</v>
      </c>
      <c r="E1387" s="7">
        <f>VartojimasGamyba!G1383</f>
        <v>1.175</v>
      </c>
      <c r="F1387" s="11"/>
      <c r="G1387" s="12">
        <f t="shared" si="211"/>
        <v>1.812222222222222</v>
      </c>
      <c r="H1387" s="12">
        <v>0</v>
      </c>
      <c r="I1387" s="12">
        <v>1.2988888888888888</v>
      </c>
      <c r="J1387" s="12">
        <v>0</v>
      </c>
      <c r="K1387" s="12"/>
      <c r="L1387" s="12">
        <f>VartojimasGamyba!H1383</f>
        <v>6.0000000000000001E-3</v>
      </c>
      <c r="M1387" s="19">
        <f t="shared" si="204"/>
        <v>2.2724877535296173E-16</v>
      </c>
      <c r="N1387" s="7">
        <f t="shared" si="205"/>
        <v>5.6968995493233975E-14</v>
      </c>
      <c r="O1387" s="7">
        <f t="shared" si="206"/>
        <v>5.6968995493233975E-14</v>
      </c>
      <c r="R1387" s="7"/>
      <c r="S1387" s="47">
        <f t="shared" si="207"/>
        <v>2.2724877535296173E-16</v>
      </c>
      <c r="T1387" s="47">
        <f t="shared" si="208"/>
        <v>0</v>
      </c>
      <c r="U1387" s="47">
        <f t="shared" si="209"/>
        <v>250.69</v>
      </c>
      <c r="V1387" s="47">
        <f t="shared" si="210"/>
        <v>138.82</v>
      </c>
      <c r="W1387" s="11"/>
    </row>
    <row r="1388" spans="1:23" x14ac:dyDescent="0.45">
      <c r="A1388" t="s">
        <v>1393</v>
      </c>
      <c r="B1388">
        <v>150.4</v>
      </c>
      <c r="D1388" s="1" t="str">
        <f>VartojimasGamyba!J1384</f>
        <v>2023-10-28-14</v>
      </c>
      <c r="E1388" s="7">
        <f>VartojimasGamyba!G1384</f>
        <v>0.745</v>
      </c>
      <c r="F1388" s="11"/>
      <c r="G1388" s="12">
        <f t="shared" si="211"/>
        <v>0.98666666666666636</v>
      </c>
      <c r="H1388" s="12">
        <v>0</v>
      </c>
      <c r="I1388" s="12">
        <v>0.8255555555555556</v>
      </c>
      <c r="J1388" s="12">
        <v>0</v>
      </c>
      <c r="K1388" s="12"/>
      <c r="L1388" s="12">
        <f>VartojimasGamyba!H1384</f>
        <v>2E-3</v>
      </c>
      <c r="M1388" s="19">
        <f t="shared" si="204"/>
        <v>-1.0928757898653885E-16</v>
      </c>
      <c r="N1388" s="7">
        <f t="shared" si="205"/>
        <v>-2.7397303176135422E-14</v>
      </c>
      <c r="O1388" s="7">
        <f t="shared" si="206"/>
        <v>-2.7397303176135422E-14</v>
      </c>
      <c r="R1388" s="7"/>
      <c r="S1388" s="47">
        <f t="shared" si="207"/>
        <v>-1.0928757898653885E-16</v>
      </c>
      <c r="T1388" s="47">
        <f t="shared" si="208"/>
        <v>0</v>
      </c>
      <c r="U1388" s="47">
        <f t="shared" si="209"/>
        <v>250.69</v>
      </c>
      <c r="V1388" s="47">
        <f t="shared" si="210"/>
        <v>138.82</v>
      </c>
      <c r="W1388" s="11"/>
    </row>
    <row r="1389" spans="1:23" x14ac:dyDescent="0.45">
      <c r="A1389" t="s">
        <v>1394</v>
      </c>
      <c r="B1389">
        <v>150.4</v>
      </c>
      <c r="D1389" s="1" t="str">
        <f>VartojimasGamyba!J1385</f>
        <v>2023-10-28-15</v>
      </c>
      <c r="E1389" s="7">
        <f>VartojimasGamyba!G1385</f>
        <v>0.88800000000000001</v>
      </c>
      <c r="F1389" s="11"/>
      <c r="G1389" s="12">
        <f t="shared" si="211"/>
        <v>0</v>
      </c>
      <c r="H1389" s="12">
        <v>0</v>
      </c>
      <c r="I1389" s="12">
        <v>0.98666666666666669</v>
      </c>
      <c r="J1389" s="12">
        <v>0</v>
      </c>
      <c r="K1389" s="12"/>
      <c r="L1389" s="12">
        <f>VartojimasGamyba!H1385</f>
        <v>0</v>
      </c>
      <c r="M1389" s="19">
        <f t="shared" si="204"/>
        <v>0</v>
      </c>
      <c r="N1389" s="7">
        <f t="shared" si="205"/>
        <v>0</v>
      </c>
      <c r="O1389" s="7">
        <f t="shared" si="206"/>
        <v>0</v>
      </c>
      <c r="R1389" s="7"/>
      <c r="S1389" s="47">
        <f t="shared" si="207"/>
        <v>0</v>
      </c>
      <c r="T1389" s="47">
        <f t="shared" si="208"/>
        <v>0</v>
      </c>
      <c r="U1389" s="47">
        <f t="shared" si="209"/>
        <v>250.69</v>
      </c>
      <c r="V1389" s="47">
        <f t="shared" si="210"/>
        <v>138.82</v>
      </c>
      <c r="W1389" s="11"/>
    </row>
    <row r="1390" spans="1:23" x14ac:dyDescent="0.45">
      <c r="A1390" t="s">
        <v>1395</v>
      </c>
      <c r="B1390">
        <v>84.47</v>
      </c>
      <c r="D1390" s="1" t="str">
        <f>VartojimasGamyba!J1386</f>
        <v>2023-10-28-16</v>
      </c>
      <c r="E1390" s="7">
        <f>VartojimasGamyba!G1386</f>
        <v>0.755</v>
      </c>
      <c r="F1390" s="11"/>
      <c r="G1390" s="12">
        <f t="shared" si="211"/>
        <v>10</v>
      </c>
      <c r="H1390" s="12">
        <v>10</v>
      </c>
      <c r="I1390" s="12">
        <v>0</v>
      </c>
      <c r="J1390" s="12">
        <v>0</v>
      </c>
      <c r="K1390" s="12"/>
      <c r="L1390" s="12">
        <f>VartojimasGamyba!H1386</f>
        <v>0</v>
      </c>
      <c r="M1390" s="19">
        <f t="shared" si="204"/>
        <v>10.755000000000001</v>
      </c>
      <c r="N1390" s="7">
        <f t="shared" si="205"/>
        <v>1987.0938000000001</v>
      </c>
      <c r="O1390" s="7">
        <f t="shared" si="206"/>
        <v>1987.0938000000001</v>
      </c>
      <c r="R1390" s="7"/>
      <c r="S1390" s="47">
        <f t="shared" si="207"/>
        <v>10.755000000000001</v>
      </c>
      <c r="T1390" s="47">
        <f t="shared" si="208"/>
        <v>0</v>
      </c>
      <c r="U1390" s="47">
        <f t="shared" si="209"/>
        <v>184.76</v>
      </c>
      <c r="V1390" s="47">
        <f t="shared" si="210"/>
        <v>72.89</v>
      </c>
      <c r="W1390" s="11"/>
    </row>
    <row r="1391" spans="1:23" x14ac:dyDescent="0.45">
      <c r="A1391" t="s">
        <v>1396</v>
      </c>
      <c r="B1391">
        <v>111.23</v>
      </c>
      <c r="D1391" s="1" t="str">
        <f>VartojimasGamyba!J1387</f>
        <v>2023-10-28-17</v>
      </c>
      <c r="E1391" s="7">
        <f>VartojimasGamyba!G1387</f>
        <v>1.046</v>
      </c>
      <c r="F1391" s="11"/>
      <c r="G1391" s="12">
        <f t="shared" si="211"/>
        <v>12.264444444444447</v>
      </c>
      <c r="H1391" s="12">
        <v>2.2644444444444458</v>
      </c>
      <c r="I1391" s="12">
        <v>0</v>
      </c>
      <c r="J1391" s="12">
        <v>0</v>
      </c>
      <c r="K1391" s="12"/>
      <c r="L1391" s="12">
        <f>VartojimasGamyba!H1387</f>
        <v>0</v>
      </c>
      <c r="M1391" s="19">
        <f t="shared" si="204"/>
        <v>3.3104444444444461</v>
      </c>
      <c r="N1391" s="7">
        <f t="shared" si="205"/>
        <v>700.22520888888926</v>
      </c>
      <c r="O1391" s="7">
        <f t="shared" si="206"/>
        <v>700.22520888888926</v>
      </c>
      <c r="R1391" s="7"/>
      <c r="S1391" s="47">
        <f t="shared" si="207"/>
        <v>3.3104444444444461</v>
      </c>
      <c r="T1391" s="47">
        <f t="shared" si="208"/>
        <v>0</v>
      </c>
      <c r="U1391" s="47">
        <f t="shared" si="209"/>
        <v>211.52</v>
      </c>
      <c r="V1391" s="47">
        <f t="shared" si="210"/>
        <v>99.65</v>
      </c>
      <c r="W1391" s="11"/>
    </row>
    <row r="1392" spans="1:23" x14ac:dyDescent="0.45">
      <c r="A1392" t="s">
        <v>1397</v>
      </c>
      <c r="B1392">
        <v>160.05000000000001</v>
      </c>
      <c r="D1392" s="1" t="str">
        <f>VartojimasGamyba!J1388</f>
        <v>2023-10-28-18</v>
      </c>
      <c r="E1392" s="7">
        <f>VartojimasGamyba!G1388</f>
        <v>1.139</v>
      </c>
      <c r="F1392" s="11"/>
      <c r="G1392" s="12">
        <f t="shared" si="211"/>
        <v>10.99888888888889</v>
      </c>
      <c r="H1392" s="12">
        <v>0</v>
      </c>
      <c r="I1392" s="12">
        <v>1.2655555555555555</v>
      </c>
      <c r="J1392" s="12">
        <v>0</v>
      </c>
      <c r="K1392" s="12"/>
      <c r="L1392" s="12">
        <f>VartojimasGamyba!H1388</f>
        <v>0</v>
      </c>
      <c r="M1392" s="19">
        <f t="shared" si="204"/>
        <v>0</v>
      </c>
      <c r="N1392" s="7">
        <f t="shared" si="205"/>
        <v>0</v>
      </c>
      <c r="O1392" s="7">
        <f t="shared" si="206"/>
        <v>0</v>
      </c>
      <c r="R1392" s="7"/>
      <c r="S1392" s="47">
        <f t="shared" si="207"/>
        <v>0</v>
      </c>
      <c r="T1392" s="47">
        <f t="shared" si="208"/>
        <v>0</v>
      </c>
      <c r="U1392" s="47">
        <f t="shared" si="209"/>
        <v>260.34000000000003</v>
      </c>
      <c r="V1392" s="47">
        <f t="shared" si="210"/>
        <v>148.47</v>
      </c>
      <c r="W1392" s="11"/>
    </row>
    <row r="1393" spans="1:23" x14ac:dyDescent="0.45">
      <c r="A1393" t="s">
        <v>1398</v>
      </c>
      <c r="B1393">
        <v>151.62</v>
      </c>
      <c r="D1393" s="1" t="str">
        <f>VartojimasGamyba!J1389</f>
        <v>2023-10-28-19</v>
      </c>
      <c r="E1393" s="7">
        <f>VartojimasGamyba!G1389</f>
        <v>1.101</v>
      </c>
      <c r="F1393" s="11"/>
      <c r="G1393" s="12">
        <f t="shared" si="211"/>
        <v>9.7755555555555578</v>
      </c>
      <c r="H1393" s="12">
        <v>0</v>
      </c>
      <c r="I1393" s="12">
        <v>1.2233333333333334</v>
      </c>
      <c r="J1393" s="12">
        <v>0</v>
      </c>
      <c r="K1393" s="12"/>
      <c r="L1393" s="12">
        <f>VartojimasGamyba!H1389</f>
        <v>0</v>
      </c>
      <c r="M1393" s="19">
        <f t="shared" si="204"/>
        <v>0</v>
      </c>
      <c r="N1393" s="7">
        <f t="shared" si="205"/>
        <v>0</v>
      </c>
      <c r="O1393" s="7">
        <f t="shared" si="206"/>
        <v>0</v>
      </c>
      <c r="R1393" s="7"/>
      <c r="S1393" s="47">
        <f t="shared" si="207"/>
        <v>0</v>
      </c>
      <c r="T1393" s="47">
        <f t="shared" si="208"/>
        <v>0</v>
      </c>
      <c r="U1393" s="47">
        <f t="shared" si="209"/>
        <v>251.91000000000003</v>
      </c>
      <c r="V1393" s="47">
        <f t="shared" si="210"/>
        <v>140.04</v>
      </c>
      <c r="W1393" s="11"/>
    </row>
    <row r="1394" spans="1:23" x14ac:dyDescent="0.45">
      <c r="A1394" t="s">
        <v>1399</v>
      </c>
      <c r="B1394">
        <v>151.65</v>
      </c>
      <c r="D1394" s="1" t="str">
        <f>VartojimasGamyba!J1390</f>
        <v>2023-10-28-20</v>
      </c>
      <c r="E1394" s="7">
        <f>VartojimasGamyba!G1390</f>
        <v>1.0389999999999999</v>
      </c>
      <c r="F1394" s="11"/>
      <c r="G1394" s="12">
        <f t="shared" si="211"/>
        <v>8.6211111111111141</v>
      </c>
      <c r="H1394" s="12">
        <v>0</v>
      </c>
      <c r="I1394" s="12">
        <v>1.1544444444444444</v>
      </c>
      <c r="J1394" s="12">
        <v>0</v>
      </c>
      <c r="K1394" s="12"/>
      <c r="L1394" s="12">
        <f>VartojimasGamyba!H1390</f>
        <v>0</v>
      </c>
      <c r="M1394" s="19">
        <f t="shared" si="204"/>
        <v>0</v>
      </c>
      <c r="N1394" s="7">
        <f t="shared" si="205"/>
        <v>0</v>
      </c>
      <c r="O1394" s="7">
        <f t="shared" si="206"/>
        <v>0</v>
      </c>
      <c r="P1394" s="7" t="s">
        <v>8873</v>
      </c>
      <c r="R1394" s="7"/>
      <c r="S1394" s="47">
        <f t="shared" si="207"/>
        <v>0</v>
      </c>
      <c r="T1394" s="47">
        <f t="shared" si="208"/>
        <v>0</v>
      </c>
      <c r="U1394" s="47">
        <f t="shared" si="209"/>
        <v>251.94</v>
      </c>
      <c r="V1394" s="47">
        <f t="shared" si="210"/>
        <v>140.07</v>
      </c>
      <c r="W1394" s="11"/>
    </row>
    <row r="1395" spans="1:23" x14ac:dyDescent="0.45">
      <c r="A1395" t="s">
        <v>1400</v>
      </c>
      <c r="B1395">
        <v>150.69999999999999</v>
      </c>
      <c r="D1395" s="1" t="str">
        <f>VartojimasGamyba!J1391</f>
        <v>2023-10-28-21</v>
      </c>
      <c r="E1395" s="7">
        <f>VartojimasGamyba!G1391</f>
        <v>0.95699999999999996</v>
      </c>
      <c r="F1395" s="11"/>
      <c r="G1395" s="12">
        <f t="shared" si="211"/>
        <v>7.5577777777777806</v>
      </c>
      <c r="H1395" s="12">
        <v>0</v>
      </c>
      <c r="I1395" s="12">
        <v>1.0633333333333332</v>
      </c>
      <c r="J1395" s="12">
        <v>0</v>
      </c>
      <c r="K1395" s="12"/>
      <c r="L1395" s="12">
        <f>VartojimasGamyba!H1391</f>
        <v>0</v>
      </c>
      <c r="M1395" s="19">
        <f t="shared" si="204"/>
        <v>0</v>
      </c>
      <c r="N1395" s="7">
        <f t="shared" si="205"/>
        <v>0</v>
      </c>
      <c r="O1395" s="7">
        <f t="shared" si="206"/>
        <v>0</v>
      </c>
      <c r="P1395" s="7">
        <f>SUM(N1374:N1397)</f>
        <v>4667.8751722222223</v>
      </c>
      <c r="R1395" s="7"/>
      <c r="S1395" s="47">
        <f t="shared" si="207"/>
        <v>0</v>
      </c>
      <c r="T1395" s="47">
        <f t="shared" si="208"/>
        <v>0</v>
      </c>
      <c r="U1395" s="47">
        <f t="shared" si="209"/>
        <v>250.99</v>
      </c>
      <c r="V1395" s="47">
        <f t="shared" si="210"/>
        <v>139.11999999999998</v>
      </c>
      <c r="W1395" s="11"/>
    </row>
    <row r="1396" spans="1:23" x14ac:dyDescent="0.45">
      <c r="A1396" t="s">
        <v>1401</v>
      </c>
      <c r="B1396">
        <v>180.05</v>
      </c>
      <c r="D1396" s="1" t="str">
        <f>VartojimasGamyba!J1392</f>
        <v>2023-10-28-22</v>
      </c>
      <c r="E1396" s="7">
        <f>VartojimasGamyba!G1392</f>
        <v>0.98799999999999999</v>
      </c>
      <c r="F1396" s="11"/>
      <c r="G1396" s="12">
        <f t="shared" si="211"/>
        <v>6.4600000000000017</v>
      </c>
      <c r="H1396" s="12">
        <v>0</v>
      </c>
      <c r="I1396" s="12">
        <v>1.0977777777777786</v>
      </c>
      <c r="J1396" s="12">
        <v>0</v>
      </c>
      <c r="K1396" s="12"/>
      <c r="L1396" s="12">
        <f>VartojimasGamyba!H1392</f>
        <v>0</v>
      </c>
      <c r="M1396" s="19">
        <f t="shared" si="204"/>
        <v>-7.7715611723760958E-16</v>
      </c>
      <c r="N1396" s="7">
        <f t="shared" si="205"/>
        <v>-2.1786794590639148E-13</v>
      </c>
      <c r="O1396" s="7">
        <f t="shared" si="206"/>
        <v>-2.1786794590639148E-13</v>
      </c>
      <c r="P1396" s="7" t="s">
        <v>8872</v>
      </c>
      <c r="R1396" s="7"/>
      <c r="S1396" s="47">
        <f t="shared" si="207"/>
        <v>-7.7715611723760958E-16</v>
      </c>
      <c r="T1396" s="47">
        <f t="shared" si="208"/>
        <v>0</v>
      </c>
      <c r="U1396" s="47">
        <f t="shared" si="209"/>
        <v>280.34000000000003</v>
      </c>
      <c r="V1396" s="47">
        <f t="shared" si="210"/>
        <v>168.47</v>
      </c>
      <c r="W1396" s="11"/>
    </row>
    <row r="1397" spans="1:23" x14ac:dyDescent="0.45">
      <c r="A1397" t="s">
        <v>1402</v>
      </c>
      <c r="B1397">
        <v>150.38999999999999</v>
      </c>
      <c r="D1397" s="1" t="str">
        <f>VartojimasGamyba!J1393</f>
        <v>2023-10-28-23</v>
      </c>
      <c r="E1397" s="7">
        <f>VartojimasGamyba!G1393</f>
        <v>1.3140000000000001</v>
      </c>
      <c r="F1397" s="11"/>
      <c r="G1397" s="12">
        <f t="shared" si="211"/>
        <v>5.0000000000000018</v>
      </c>
      <c r="H1397" s="12">
        <v>0</v>
      </c>
      <c r="I1397" s="12">
        <v>1.4600000000000002</v>
      </c>
      <c r="J1397" s="12">
        <v>0</v>
      </c>
      <c r="K1397" s="12"/>
      <c r="L1397" s="12">
        <f>VartojimasGamyba!H1393</f>
        <v>0</v>
      </c>
      <c r="M1397" s="19">
        <f t="shared" si="204"/>
        <v>-2.2204460492503131E-16</v>
      </c>
      <c r="N1397" s="7">
        <f t="shared" si="205"/>
        <v>-5.566214156260685E-14</v>
      </c>
      <c r="O1397" s="7">
        <f t="shared" si="206"/>
        <v>-5.566214156260685E-14</v>
      </c>
      <c r="P1397" s="7">
        <f>SUM(O1374:O1397)</f>
        <v>4667.8751722222223</v>
      </c>
      <c r="Q1397" s="7">
        <f>SUMPRODUCT(B1374:B1397,E1374:E1397)+SUM(E1374:E1397)*$Z$21-SUMPRODUCT(B1374:B1397,L1374:L1397)+SUM(L1374:L1397)*ABS($Z$20)</f>
        <v>5376.4577999999992</v>
      </c>
      <c r="R1397" s="7"/>
      <c r="S1397" s="47">
        <f t="shared" si="207"/>
        <v>-2.2204460492503131E-16</v>
      </c>
      <c r="T1397" s="47">
        <f t="shared" si="208"/>
        <v>0</v>
      </c>
      <c r="U1397" s="47">
        <f t="shared" si="209"/>
        <v>250.68</v>
      </c>
      <c r="V1397" s="47">
        <f t="shared" si="210"/>
        <v>138.80999999999997</v>
      </c>
      <c r="W1397" s="11">
        <f>IF(P1397&lt;&gt;Q1397,1,0)</f>
        <v>1</v>
      </c>
    </row>
    <row r="1398" spans="1:23" x14ac:dyDescent="0.45">
      <c r="A1398" t="s">
        <v>1403</v>
      </c>
      <c r="B1398">
        <v>52.62</v>
      </c>
      <c r="D1398" s="9" t="str">
        <f>VartojimasGamyba!J1394</f>
        <v>2023-10-29-00</v>
      </c>
      <c r="E1398" s="8">
        <f>VartojimasGamyba!G1394</f>
        <v>1.371</v>
      </c>
      <c r="F1398" s="11"/>
      <c r="G1398" s="7">
        <f>G1397+H1398-I1398</f>
        <v>3.4766666666666683</v>
      </c>
      <c r="H1398" s="7">
        <v>0</v>
      </c>
      <c r="I1398" s="7">
        <v>1.5233333333333334</v>
      </c>
      <c r="J1398" s="7">
        <v>0</v>
      </c>
      <c r="L1398" s="7">
        <f>VartojimasGamyba!H1394</f>
        <v>0</v>
      </c>
      <c r="M1398" s="15">
        <f t="shared" si="204"/>
        <v>-2.2204460492503131E-16</v>
      </c>
      <c r="N1398" s="7">
        <f t="shared" si="205"/>
        <v>-3.3952840539086537E-14</v>
      </c>
      <c r="O1398" s="7">
        <f t="shared" si="206"/>
        <v>-3.3952840539086537E-14</v>
      </c>
      <c r="R1398" s="20" t="s">
        <v>8783</v>
      </c>
      <c r="S1398" s="47">
        <f t="shared" si="207"/>
        <v>-2.2204460492503131E-16</v>
      </c>
      <c r="T1398" s="47">
        <f t="shared" si="208"/>
        <v>0</v>
      </c>
      <c r="U1398" s="47">
        <f t="shared" si="209"/>
        <v>152.91</v>
      </c>
      <c r="V1398" s="47">
        <f t="shared" si="210"/>
        <v>41.04</v>
      </c>
      <c r="W1398" s="11"/>
    </row>
    <row r="1399" spans="1:23" x14ac:dyDescent="0.45">
      <c r="A1399" t="s">
        <v>1404</v>
      </c>
      <c r="B1399">
        <v>83.68</v>
      </c>
      <c r="D1399" s="9" t="str">
        <f>VartojimasGamyba!J1395</f>
        <v>2023-10-29-01</v>
      </c>
      <c r="E1399" s="8">
        <f>VartojimasGamyba!G1395</f>
        <v>1.3859999999999999</v>
      </c>
      <c r="F1399" s="11"/>
      <c r="G1399" s="7">
        <f t="shared" ref="G1399:G1421" si="212">G1398+H1399-I1399</f>
        <v>1.9366666666666683</v>
      </c>
      <c r="H1399" s="7">
        <v>0</v>
      </c>
      <c r="I1399" s="7">
        <v>1.54</v>
      </c>
      <c r="J1399" s="7">
        <v>0</v>
      </c>
      <c r="L1399" s="7">
        <f>VartojimasGamyba!H1395</f>
        <v>0</v>
      </c>
      <c r="M1399" s="15">
        <f t="shared" si="204"/>
        <v>-2.2204460492503131E-16</v>
      </c>
      <c r="N1399" s="7">
        <f t="shared" si="205"/>
        <v>-4.0849545968058016E-14</v>
      </c>
      <c r="O1399" s="7">
        <f t="shared" si="206"/>
        <v>-4.0849545968058016E-14</v>
      </c>
      <c r="R1399" s="7"/>
      <c r="S1399" s="47">
        <f t="shared" si="207"/>
        <v>-2.2204460492503131E-16</v>
      </c>
      <c r="T1399" s="47">
        <f t="shared" si="208"/>
        <v>0</v>
      </c>
      <c r="U1399" s="47">
        <f t="shared" si="209"/>
        <v>183.97000000000003</v>
      </c>
      <c r="V1399" s="47">
        <f t="shared" si="210"/>
        <v>72.100000000000009</v>
      </c>
      <c r="W1399" s="11"/>
    </row>
    <row r="1400" spans="1:23" x14ac:dyDescent="0.45">
      <c r="A1400" t="s">
        <v>1405</v>
      </c>
      <c r="B1400">
        <v>70.239999999999995</v>
      </c>
      <c r="D1400" s="9" t="str">
        <f>VartojimasGamyba!J1396</f>
        <v>2023-10-29-02</v>
      </c>
      <c r="E1400" s="8">
        <f>VartojimasGamyba!G1396</f>
        <v>1.411</v>
      </c>
      <c r="F1400" s="11"/>
      <c r="G1400" s="7">
        <f t="shared" si="212"/>
        <v>0.36888888888889038</v>
      </c>
      <c r="H1400" s="7">
        <v>0</v>
      </c>
      <c r="I1400" s="7">
        <v>1.5677777777777779</v>
      </c>
      <c r="J1400" s="7">
        <v>0</v>
      </c>
      <c r="L1400" s="7">
        <f>VartojimasGamyba!H1396</f>
        <v>0</v>
      </c>
      <c r="M1400" s="15">
        <f t="shared" si="204"/>
        <v>-2.2204460492503131E-16</v>
      </c>
      <c r="N1400" s="7">
        <f t="shared" si="205"/>
        <v>-3.7865266477865589E-14</v>
      </c>
      <c r="O1400" s="7">
        <f t="shared" si="206"/>
        <v>-3.7865266477865589E-14</v>
      </c>
      <c r="R1400" s="7"/>
      <c r="S1400" s="47">
        <f t="shared" si="207"/>
        <v>-2.2204460492503131E-16</v>
      </c>
      <c r="T1400" s="47">
        <f t="shared" si="208"/>
        <v>0</v>
      </c>
      <c r="U1400" s="47">
        <f t="shared" si="209"/>
        <v>170.53</v>
      </c>
      <c r="V1400" s="47">
        <f t="shared" si="210"/>
        <v>58.66</v>
      </c>
      <c r="W1400" s="11"/>
    </row>
    <row r="1401" spans="1:23" x14ac:dyDescent="0.45">
      <c r="A1401" t="s">
        <v>1406</v>
      </c>
      <c r="B1401">
        <v>25.34</v>
      </c>
      <c r="D1401" s="9" t="str">
        <f>VartojimasGamyba!J1397</f>
        <v>2023-10-29-03</v>
      </c>
      <c r="E1401" s="8">
        <f>VartojimasGamyba!G1397</f>
        <v>1.4419999999999999</v>
      </c>
      <c r="F1401" s="11"/>
      <c r="G1401" s="7">
        <f t="shared" si="212"/>
        <v>0.36888888888889038</v>
      </c>
      <c r="H1401" s="7">
        <v>0</v>
      </c>
      <c r="I1401" s="7">
        <v>0</v>
      </c>
      <c r="J1401" s="7">
        <v>0</v>
      </c>
      <c r="L1401" s="7">
        <f>VartojimasGamyba!H1397</f>
        <v>0</v>
      </c>
      <c r="M1401" s="15">
        <f t="shared" si="204"/>
        <v>1.4419999999999999</v>
      </c>
      <c r="N1401" s="7">
        <f t="shared" si="205"/>
        <v>181.15846000000002</v>
      </c>
      <c r="O1401" s="7">
        <f t="shared" si="206"/>
        <v>181.15846000000002</v>
      </c>
      <c r="R1401" s="7"/>
      <c r="S1401" s="47">
        <f t="shared" si="207"/>
        <v>1.4419999999999999</v>
      </c>
      <c r="T1401" s="47">
        <f t="shared" si="208"/>
        <v>0</v>
      </c>
      <c r="U1401" s="47">
        <f t="shared" si="209"/>
        <v>125.63000000000001</v>
      </c>
      <c r="V1401" s="47">
        <f t="shared" si="210"/>
        <v>13.76</v>
      </c>
      <c r="W1401" s="11"/>
    </row>
    <row r="1402" spans="1:23" x14ac:dyDescent="0.45">
      <c r="A1402" t="s">
        <v>1407</v>
      </c>
      <c r="B1402">
        <v>22.35</v>
      </c>
      <c r="D1402" s="9" t="str">
        <f>VartojimasGamyba!J1398</f>
        <v>2023-10-29-04</v>
      </c>
      <c r="E1402" s="8">
        <f>VartojimasGamyba!G1398</f>
        <v>1.649</v>
      </c>
      <c r="F1402" s="11"/>
      <c r="G1402" s="7">
        <f t="shared" si="212"/>
        <v>4.3626666666666676</v>
      </c>
      <c r="H1402" s="7">
        <v>3.993777777777777</v>
      </c>
      <c r="I1402" s="7">
        <v>0</v>
      </c>
      <c r="J1402" s="7">
        <v>0</v>
      </c>
      <c r="L1402" s="7">
        <f>VartojimasGamyba!H1398</f>
        <v>0</v>
      </c>
      <c r="M1402" s="15">
        <f t="shared" si="204"/>
        <v>5.642777777777777</v>
      </c>
      <c r="N1402" s="7">
        <f t="shared" si="205"/>
        <v>692.03026666666665</v>
      </c>
      <c r="O1402" s="7">
        <f t="shared" si="206"/>
        <v>692.03026666666665</v>
      </c>
      <c r="R1402" s="7"/>
      <c r="S1402" s="47">
        <f t="shared" si="207"/>
        <v>5.642777777777777</v>
      </c>
      <c r="T1402" s="47">
        <f t="shared" si="208"/>
        <v>0</v>
      </c>
      <c r="U1402" s="47">
        <f t="shared" si="209"/>
        <v>122.64000000000001</v>
      </c>
      <c r="V1402" s="47">
        <f t="shared" si="210"/>
        <v>10.770000000000001</v>
      </c>
      <c r="W1402" s="11"/>
    </row>
    <row r="1403" spans="1:23" x14ac:dyDescent="0.45">
      <c r="A1403" t="s">
        <v>1408</v>
      </c>
      <c r="B1403">
        <v>21.15</v>
      </c>
      <c r="D1403" s="9" t="str">
        <f>VartojimasGamyba!J1399</f>
        <v>2023-10-29-05</v>
      </c>
      <c r="E1403" s="8">
        <f>VartojimasGamyba!G1399</f>
        <v>1.429</v>
      </c>
      <c r="F1403" s="11"/>
      <c r="G1403" s="7">
        <f t="shared" si="212"/>
        <v>14.362666666666668</v>
      </c>
      <c r="H1403" s="7">
        <v>10</v>
      </c>
      <c r="I1403" s="7">
        <v>0</v>
      </c>
      <c r="J1403" s="7">
        <v>0</v>
      </c>
      <c r="L1403" s="7">
        <f>VartojimasGamyba!H1399</f>
        <v>0</v>
      </c>
      <c r="M1403" s="15">
        <f t="shared" si="204"/>
        <v>11.429</v>
      </c>
      <c r="N1403" s="7">
        <f t="shared" si="205"/>
        <v>1387.93776</v>
      </c>
      <c r="O1403" s="7">
        <f t="shared" si="206"/>
        <v>1387.93776</v>
      </c>
      <c r="R1403" s="7"/>
      <c r="S1403" s="47">
        <f t="shared" si="207"/>
        <v>11.429</v>
      </c>
      <c r="T1403" s="47">
        <f t="shared" si="208"/>
        <v>0</v>
      </c>
      <c r="U1403" s="47">
        <f t="shared" si="209"/>
        <v>121.44</v>
      </c>
      <c r="V1403" s="47">
        <f t="shared" si="210"/>
        <v>9.5699999999999985</v>
      </c>
      <c r="W1403" s="11"/>
    </row>
    <row r="1404" spans="1:23" x14ac:dyDescent="0.45">
      <c r="A1404" t="s">
        <v>1409</v>
      </c>
      <c r="B1404">
        <v>63.1</v>
      </c>
      <c r="D1404" s="9" t="str">
        <f>VartojimasGamyba!J1400</f>
        <v>2023-10-29-06</v>
      </c>
      <c r="E1404" s="8">
        <f>VartojimasGamyba!G1400</f>
        <v>1.2290000000000001</v>
      </c>
      <c r="F1404" s="11"/>
      <c r="G1404" s="7">
        <f t="shared" si="212"/>
        <v>13.032666666666668</v>
      </c>
      <c r="H1404" s="7">
        <v>0</v>
      </c>
      <c r="I1404" s="7">
        <v>1.33</v>
      </c>
      <c r="J1404" s="7">
        <v>0</v>
      </c>
      <c r="L1404" s="7">
        <f>VartojimasGamyba!H1400</f>
        <v>3.2000000000000001E-2</v>
      </c>
      <c r="M1404" s="15">
        <f t="shared" si="204"/>
        <v>0</v>
      </c>
      <c r="N1404" s="7">
        <f t="shared" si="205"/>
        <v>0</v>
      </c>
      <c r="O1404" s="7">
        <f t="shared" si="206"/>
        <v>0</v>
      </c>
      <c r="R1404" s="7"/>
      <c r="S1404" s="47">
        <f t="shared" si="207"/>
        <v>0</v>
      </c>
      <c r="T1404" s="47">
        <f t="shared" si="208"/>
        <v>0</v>
      </c>
      <c r="U1404" s="47">
        <f t="shared" si="209"/>
        <v>163.39000000000001</v>
      </c>
      <c r="V1404" s="47">
        <f t="shared" si="210"/>
        <v>51.52</v>
      </c>
      <c r="W1404" s="11"/>
    </row>
    <row r="1405" spans="1:23" x14ac:dyDescent="0.45">
      <c r="A1405" t="s">
        <v>1410</v>
      </c>
      <c r="B1405">
        <v>65.06</v>
      </c>
      <c r="D1405" s="9" t="str">
        <f>VartojimasGamyba!J1401</f>
        <v>2023-10-29-07</v>
      </c>
      <c r="E1405" s="8">
        <f>VartojimasGamyba!G1401</f>
        <v>1.36</v>
      </c>
      <c r="F1405" s="11"/>
      <c r="G1405" s="7">
        <f t="shared" si="212"/>
        <v>11.907111111111112</v>
      </c>
      <c r="H1405" s="7">
        <v>0</v>
      </c>
      <c r="I1405" s="7">
        <v>1.1255555555555556</v>
      </c>
      <c r="J1405" s="7">
        <v>0</v>
      </c>
      <c r="L1405" s="7">
        <f>VartojimasGamyba!H1401</f>
        <v>0.34699999999999998</v>
      </c>
      <c r="M1405" s="15">
        <f t="shared" si="204"/>
        <v>0</v>
      </c>
      <c r="N1405" s="7">
        <f t="shared" si="205"/>
        <v>0</v>
      </c>
      <c r="O1405" s="7">
        <f t="shared" si="206"/>
        <v>0</v>
      </c>
      <c r="R1405" s="7"/>
      <c r="S1405" s="47">
        <f t="shared" si="207"/>
        <v>0</v>
      </c>
      <c r="T1405" s="47">
        <f t="shared" si="208"/>
        <v>0</v>
      </c>
      <c r="U1405" s="47">
        <f t="shared" si="209"/>
        <v>165.35000000000002</v>
      </c>
      <c r="V1405" s="47">
        <f t="shared" si="210"/>
        <v>53.480000000000004</v>
      </c>
      <c r="W1405" s="11"/>
    </row>
    <row r="1406" spans="1:23" x14ac:dyDescent="0.45">
      <c r="A1406" t="s">
        <v>1411</v>
      </c>
      <c r="B1406">
        <v>65.02</v>
      </c>
      <c r="D1406" s="9" t="str">
        <f>VartojimasGamyba!J1402</f>
        <v>2023-10-29-08</v>
      </c>
      <c r="E1406" s="8">
        <f>VartojimasGamyba!G1402</f>
        <v>0.16700000000000001</v>
      </c>
      <c r="F1406" s="11"/>
      <c r="G1406" s="7">
        <f t="shared" si="212"/>
        <v>12.616111111111111</v>
      </c>
      <c r="H1406" s="7">
        <v>0.70899999999999996</v>
      </c>
      <c r="I1406" s="7">
        <v>0</v>
      </c>
      <c r="J1406" s="7">
        <v>0</v>
      </c>
      <c r="L1406" s="7">
        <f>VartojimasGamyba!H1402</f>
        <v>0.876</v>
      </c>
      <c r="M1406" s="15">
        <f t="shared" si="204"/>
        <v>0</v>
      </c>
      <c r="N1406" s="7">
        <f t="shared" si="205"/>
        <v>0</v>
      </c>
      <c r="O1406" s="7">
        <f t="shared" si="206"/>
        <v>0</v>
      </c>
      <c r="R1406" s="7"/>
      <c r="S1406" s="47">
        <f t="shared" si="207"/>
        <v>0.70899999999999996</v>
      </c>
      <c r="T1406" s="47">
        <f t="shared" si="208"/>
        <v>0.70899999999999996</v>
      </c>
      <c r="U1406" s="47">
        <f t="shared" si="209"/>
        <v>165.31</v>
      </c>
      <c r="V1406" s="47">
        <f t="shared" si="210"/>
        <v>53.44</v>
      </c>
      <c r="W1406" s="11"/>
    </row>
    <row r="1407" spans="1:23" x14ac:dyDescent="0.45">
      <c r="A1407" t="s">
        <v>1412</v>
      </c>
      <c r="B1407">
        <v>32.729999999999997</v>
      </c>
      <c r="D1407" s="9" t="str">
        <f>VartojimasGamyba!J1403</f>
        <v>2023-10-29-09</v>
      </c>
      <c r="E1407" s="8">
        <f>VartojimasGamyba!G1403</f>
        <v>0.19</v>
      </c>
      <c r="F1407" s="11"/>
      <c r="G1407" s="7">
        <f t="shared" si="212"/>
        <v>13.472111111111111</v>
      </c>
      <c r="H1407" s="7">
        <v>0.85600000000000009</v>
      </c>
      <c r="I1407" s="7">
        <v>0</v>
      </c>
      <c r="J1407" s="7">
        <v>0</v>
      </c>
      <c r="L1407" s="7">
        <f>VartojimasGamyba!H1403</f>
        <v>1.046</v>
      </c>
      <c r="M1407" s="15">
        <f t="shared" si="204"/>
        <v>0</v>
      </c>
      <c r="N1407" s="7">
        <f t="shared" si="205"/>
        <v>0</v>
      </c>
      <c r="O1407" s="7">
        <f t="shared" si="206"/>
        <v>0</v>
      </c>
      <c r="R1407" s="7"/>
      <c r="S1407" s="47">
        <f t="shared" si="207"/>
        <v>0.85600000000000009</v>
      </c>
      <c r="T1407" s="47">
        <f t="shared" si="208"/>
        <v>0.85600000000000009</v>
      </c>
      <c r="U1407" s="47">
        <f t="shared" si="209"/>
        <v>133.02000000000001</v>
      </c>
      <c r="V1407" s="47">
        <f t="shared" si="210"/>
        <v>21.15</v>
      </c>
      <c r="W1407" s="11"/>
    </row>
    <row r="1408" spans="1:23" x14ac:dyDescent="0.45">
      <c r="A1408" t="s">
        <v>1413</v>
      </c>
      <c r="B1408">
        <v>24.28</v>
      </c>
      <c r="D1408" s="9" t="str">
        <f>VartojimasGamyba!J1404</f>
        <v>2023-10-29-10</v>
      </c>
      <c r="E1408" s="8">
        <f>VartojimasGamyba!G1404</f>
        <v>9.0999999999999998E-2</v>
      </c>
      <c r="F1408" s="11"/>
      <c r="G1408" s="7">
        <f t="shared" si="212"/>
        <v>13.981111111111112</v>
      </c>
      <c r="H1408" s="7">
        <v>0.50900000000000001</v>
      </c>
      <c r="I1408" s="7">
        <v>0</v>
      </c>
      <c r="J1408" s="7">
        <v>0</v>
      </c>
      <c r="L1408" s="7">
        <f>VartojimasGamyba!H1404</f>
        <v>0.6</v>
      </c>
      <c r="M1408" s="15">
        <f t="shared" si="204"/>
        <v>0</v>
      </c>
      <c r="N1408" s="7">
        <f t="shared" si="205"/>
        <v>0</v>
      </c>
      <c r="O1408" s="7">
        <f t="shared" si="206"/>
        <v>0</v>
      </c>
      <c r="R1408" s="7"/>
      <c r="S1408" s="47">
        <f t="shared" si="207"/>
        <v>0.50900000000000001</v>
      </c>
      <c r="T1408" s="47">
        <f t="shared" si="208"/>
        <v>0.50900000000000001</v>
      </c>
      <c r="U1408" s="47">
        <f t="shared" si="209"/>
        <v>124.57000000000001</v>
      </c>
      <c r="V1408" s="47">
        <f t="shared" si="210"/>
        <v>12.700000000000001</v>
      </c>
      <c r="W1408" s="11"/>
    </row>
    <row r="1409" spans="1:23" x14ac:dyDescent="0.45">
      <c r="A1409" t="s">
        <v>1414</v>
      </c>
      <c r="B1409">
        <v>65.05</v>
      </c>
      <c r="D1409" s="9" t="str">
        <f>VartojimasGamyba!J1405</f>
        <v>2023-10-29-11</v>
      </c>
      <c r="E1409" s="8">
        <f>VartojimasGamyba!G1405</f>
        <v>0.46</v>
      </c>
      <c r="F1409" s="11"/>
      <c r="G1409" s="7">
        <f t="shared" si="212"/>
        <v>13.668888888888889</v>
      </c>
      <c r="H1409" s="7">
        <v>0</v>
      </c>
      <c r="I1409" s="7">
        <v>0.31222222222222229</v>
      </c>
      <c r="J1409" s="7">
        <v>0</v>
      </c>
      <c r="L1409" s="7">
        <f>VartojimasGamyba!H1405</f>
        <v>0.17899999999999999</v>
      </c>
      <c r="M1409" s="15">
        <f t="shared" si="204"/>
        <v>0</v>
      </c>
      <c r="N1409" s="7">
        <f t="shared" si="205"/>
        <v>0</v>
      </c>
      <c r="O1409" s="7">
        <f t="shared" si="206"/>
        <v>0</v>
      </c>
      <c r="R1409" s="7"/>
      <c r="S1409" s="47">
        <f t="shared" si="207"/>
        <v>0</v>
      </c>
      <c r="T1409" s="47">
        <f t="shared" si="208"/>
        <v>0</v>
      </c>
      <c r="U1409" s="47">
        <f t="shared" si="209"/>
        <v>165.34</v>
      </c>
      <c r="V1409" s="47">
        <f t="shared" si="210"/>
        <v>53.47</v>
      </c>
      <c r="W1409" s="11"/>
    </row>
    <row r="1410" spans="1:23" x14ac:dyDescent="0.45">
      <c r="A1410" t="s">
        <v>1415</v>
      </c>
      <c r="B1410">
        <v>65.02</v>
      </c>
      <c r="D1410" s="9" t="str">
        <f>VartojimasGamyba!J1406</f>
        <v>2023-10-29-12</v>
      </c>
      <c r="E1410" s="8">
        <f>VartojimasGamyba!G1406</f>
        <v>0.36899999999999999</v>
      </c>
      <c r="F1410" s="11"/>
      <c r="G1410" s="7">
        <f t="shared" si="212"/>
        <v>13.326666666666666</v>
      </c>
      <c r="H1410" s="7">
        <v>0</v>
      </c>
      <c r="I1410" s="7">
        <v>0.34222222222222215</v>
      </c>
      <c r="J1410" s="7">
        <v>0</v>
      </c>
      <c r="L1410" s="7">
        <f>VartojimasGamyba!H1406</f>
        <v>6.0999999999999999E-2</v>
      </c>
      <c r="M1410" s="15">
        <f t="shared" si="204"/>
        <v>5.5511151231257827E-17</v>
      </c>
      <c r="N1410" s="7">
        <f t="shared" si="205"/>
        <v>9.1765484100392315E-15</v>
      </c>
      <c r="O1410" s="7">
        <f t="shared" si="206"/>
        <v>9.1765484100392315E-15</v>
      </c>
      <c r="R1410" s="7"/>
      <c r="S1410" s="47">
        <f t="shared" si="207"/>
        <v>5.5511151231257827E-17</v>
      </c>
      <c r="T1410" s="47">
        <f t="shared" si="208"/>
        <v>0</v>
      </c>
      <c r="U1410" s="47">
        <f t="shared" si="209"/>
        <v>165.31</v>
      </c>
      <c r="V1410" s="47">
        <f t="shared" si="210"/>
        <v>53.44</v>
      </c>
      <c r="W1410" s="11"/>
    </row>
    <row r="1411" spans="1:23" x14ac:dyDescent="0.45">
      <c r="A1411" t="s">
        <v>1416</v>
      </c>
      <c r="B1411">
        <v>65</v>
      </c>
      <c r="D1411" s="9" t="str">
        <f>VartojimasGamyba!J1407</f>
        <v>2023-10-29-13</v>
      </c>
      <c r="E1411" s="8">
        <f>VartojimasGamyba!G1407</f>
        <v>0.94899999999999995</v>
      </c>
      <c r="F1411" s="11"/>
      <c r="G1411" s="7">
        <f t="shared" si="212"/>
        <v>12.281111111111111</v>
      </c>
      <c r="H1411" s="7">
        <v>0</v>
      </c>
      <c r="I1411" s="7">
        <v>1.0455555555555556</v>
      </c>
      <c r="J1411" s="7">
        <v>0</v>
      </c>
      <c r="L1411" s="7">
        <f>VartojimasGamyba!H1407</f>
        <v>8.0000000000000002E-3</v>
      </c>
      <c r="M1411" s="15">
        <f t="shared" si="204"/>
        <v>-1.0408340855860843E-16</v>
      </c>
      <c r="N1411" s="7">
        <f t="shared" si="205"/>
        <v>-1.7203946600652389E-14</v>
      </c>
      <c r="O1411" s="7">
        <f t="shared" si="206"/>
        <v>-1.7203946600652389E-14</v>
      </c>
      <c r="R1411" s="7"/>
      <c r="S1411" s="47">
        <f t="shared" si="207"/>
        <v>-1.0408340855860843E-16</v>
      </c>
      <c r="T1411" s="47">
        <f t="shared" si="208"/>
        <v>0</v>
      </c>
      <c r="U1411" s="47">
        <f t="shared" si="209"/>
        <v>165.29000000000002</v>
      </c>
      <c r="V1411" s="47">
        <f t="shared" si="210"/>
        <v>53.42</v>
      </c>
      <c r="W1411" s="11"/>
    </row>
    <row r="1412" spans="1:23" x14ac:dyDescent="0.45">
      <c r="A1412" t="s">
        <v>1417</v>
      </c>
      <c r="B1412">
        <v>50.92</v>
      </c>
      <c r="D1412" s="9" t="str">
        <f>VartojimasGamyba!J1408</f>
        <v>2023-10-29-14</v>
      </c>
      <c r="E1412" s="8">
        <f>VartojimasGamyba!G1408</f>
        <v>1.046</v>
      </c>
      <c r="F1412" s="11"/>
      <c r="G1412" s="7">
        <f t="shared" si="212"/>
        <v>11.118888888888888</v>
      </c>
      <c r="H1412" s="7">
        <v>0</v>
      </c>
      <c r="I1412" s="7">
        <v>1.1622222222222223</v>
      </c>
      <c r="J1412" s="7">
        <v>0</v>
      </c>
      <c r="L1412" s="7">
        <f>VartojimasGamyba!H1408</f>
        <v>0</v>
      </c>
      <c r="M1412" s="15">
        <f t="shared" si="204"/>
        <v>0</v>
      </c>
      <c r="N1412" s="7">
        <f t="shared" si="205"/>
        <v>0</v>
      </c>
      <c r="O1412" s="7">
        <f t="shared" si="206"/>
        <v>0</v>
      </c>
      <c r="R1412" s="7"/>
      <c r="S1412" s="47">
        <f t="shared" si="207"/>
        <v>0</v>
      </c>
      <c r="T1412" s="47">
        <f t="shared" si="208"/>
        <v>0</v>
      </c>
      <c r="U1412" s="47">
        <f t="shared" si="209"/>
        <v>151.21</v>
      </c>
      <c r="V1412" s="47">
        <f t="shared" si="210"/>
        <v>39.340000000000003</v>
      </c>
      <c r="W1412" s="11"/>
    </row>
    <row r="1413" spans="1:23" x14ac:dyDescent="0.45">
      <c r="A1413" t="s">
        <v>1418</v>
      </c>
      <c r="B1413">
        <v>22.42</v>
      </c>
      <c r="D1413" s="9" t="str">
        <f>VartojimasGamyba!J1409</f>
        <v>2023-10-29-15</v>
      </c>
      <c r="E1413" s="8">
        <f>VartojimasGamyba!G1409</f>
        <v>1.429</v>
      </c>
      <c r="F1413" s="11"/>
      <c r="G1413" s="7">
        <f t="shared" si="212"/>
        <v>11.118888888888888</v>
      </c>
      <c r="H1413" s="7">
        <v>0</v>
      </c>
      <c r="I1413" s="7">
        <v>0</v>
      </c>
      <c r="J1413" s="7">
        <v>0</v>
      </c>
      <c r="L1413" s="7">
        <f>VartojimasGamyba!H1409</f>
        <v>0</v>
      </c>
      <c r="M1413" s="15">
        <f t="shared" si="204"/>
        <v>1.429</v>
      </c>
      <c r="N1413" s="7">
        <f t="shared" si="205"/>
        <v>175.35259000000002</v>
      </c>
      <c r="O1413" s="7">
        <f t="shared" si="206"/>
        <v>175.35259000000002</v>
      </c>
      <c r="R1413" s="7"/>
      <c r="S1413" s="47">
        <f t="shared" si="207"/>
        <v>1.429</v>
      </c>
      <c r="T1413" s="47">
        <f t="shared" si="208"/>
        <v>0</v>
      </c>
      <c r="U1413" s="47">
        <f t="shared" si="209"/>
        <v>122.71000000000001</v>
      </c>
      <c r="V1413" s="47">
        <f t="shared" si="210"/>
        <v>10.840000000000002</v>
      </c>
      <c r="W1413" s="11"/>
    </row>
    <row r="1414" spans="1:23" x14ac:dyDescent="0.45">
      <c r="A1414" t="s">
        <v>1419</v>
      </c>
      <c r="B1414">
        <v>61.58</v>
      </c>
      <c r="D1414" s="9" t="str">
        <f>VartojimasGamyba!J1410</f>
        <v>2023-10-29-16</v>
      </c>
      <c r="E1414" s="8">
        <f>VartojimasGamyba!G1410</f>
        <v>1.885</v>
      </c>
      <c r="F1414" s="11"/>
      <c r="G1414" s="7">
        <f t="shared" si="212"/>
        <v>9.0244444444444429</v>
      </c>
      <c r="H1414" s="7">
        <v>0</v>
      </c>
      <c r="I1414" s="7">
        <v>2.0944444444444446</v>
      </c>
      <c r="J1414" s="7">
        <v>0</v>
      </c>
      <c r="L1414" s="7">
        <f>VartojimasGamyba!H1410</f>
        <v>0</v>
      </c>
      <c r="M1414" s="15">
        <f t="shared" si="204"/>
        <v>-2.2204460492503131E-16</v>
      </c>
      <c r="N1414" s="7">
        <f t="shared" si="205"/>
        <v>-3.5942360199214819E-14</v>
      </c>
      <c r="O1414" s="7">
        <f t="shared" si="206"/>
        <v>-3.5942360199214819E-14</v>
      </c>
      <c r="R1414" s="7"/>
      <c r="S1414" s="47">
        <f t="shared" si="207"/>
        <v>-2.2204460492503131E-16</v>
      </c>
      <c r="T1414" s="47">
        <f t="shared" si="208"/>
        <v>0</v>
      </c>
      <c r="U1414" s="47">
        <f t="shared" si="209"/>
        <v>161.87</v>
      </c>
      <c r="V1414" s="47">
        <f t="shared" si="210"/>
        <v>50</v>
      </c>
      <c r="W1414" s="11"/>
    </row>
    <row r="1415" spans="1:23" x14ac:dyDescent="0.45">
      <c r="A1415" t="s">
        <v>1420</v>
      </c>
      <c r="B1415">
        <v>58.02</v>
      </c>
      <c r="D1415" s="9" t="str">
        <f>VartojimasGamyba!J1411</f>
        <v>2023-10-29-17</v>
      </c>
      <c r="E1415" s="8">
        <f>VartojimasGamyba!G1411</f>
        <v>0.68400000000000005</v>
      </c>
      <c r="F1415" s="11"/>
      <c r="G1415" s="7">
        <f t="shared" si="212"/>
        <v>8.2644444444444431</v>
      </c>
      <c r="H1415" s="7">
        <v>0</v>
      </c>
      <c r="I1415" s="7">
        <v>0.76000000000000012</v>
      </c>
      <c r="J1415" s="7">
        <v>0</v>
      </c>
      <c r="L1415" s="7">
        <f>VartojimasGamyba!H1411</f>
        <v>0</v>
      </c>
      <c r="M1415" s="15">
        <f t="shared" ref="M1415:M1478" si="213">E1415+H1415-I1415*$J$2+J1415-L1415</f>
        <v>-1.1102230246251565E-16</v>
      </c>
      <c r="N1415" s="7">
        <f t="shared" ref="N1415:N1478" si="214">M1415*U1415-J1415*V1415</f>
        <v>-1.7575940702840853E-14</v>
      </c>
      <c r="O1415" s="7">
        <f t="shared" ref="O1415:O1478" si="215">(M1415)*(B1415+$Z$21)</f>
        <v>-1.7575940702840853E-14</v>
      </c>
      <c r="R1415" s="7"/>
      <c r="S1415" s="47">
        <f t="shared" ref="S1415:S1478" si="216">M1415+IF((L1415-E1415)&gt;0,(L1415-E1415),0)</f>
        <v>-1.1102230246251565E-16</v>
      </c>
      <c r="T1415" s="47">
        <f t="shared" ref="T1415:T1478" si="217">IF(L1415-E1415&lt;0,0,L1415-E1415)</f>
        <v>0</v>
      </c>
      <c r="U1415" s="47">
        <f t="shared" ref="U1415:U1478" si="218">B1415+$Z$21</f>
        <v>158.31</v>
      </c>
      <c r="V1415" s="47">
        <f t="shared" ref="V1415:V1478" si="219">B1415+$Z$20</f>
        <v>46.440000000000005</v>
      </c>
      <c r="W1415" s="11"/>
    </row>
    <row r="1416" spans="1:23" x14ac:dyDescent="0.45">
      <c r="A1416" t="s">
        <v>1421</v>
      </c>
      <c r="B1416">
        <v>90.73</v>
      </c>
      <c r="D1416" s="9" t="str">
        <f>VartojimasGamyba!J1412</f>
        <v>2023-10-29-18</v>
      </c>
      <c r="E1416" s="8">
        <f>VartojimasGamyba!G1412</f>
        <v>1.016</v>
      </c>
      <c r="F1416" s="11"/>
      <c r="G1416" s="7">
        <f t="shared" si="212"/>
        <v>7.1355555555555537</v>
      </c>
      <c r="H1416" s="7">
        <v>0</v>
      </c>
      <c r="I1416" s="7">
        <v>1.1288888888888891</v>
      </c>
      <c r="J1416" s="7">
        <v>0</v>
      </c>
      <c r="L1416" s="7">
        <f>VartojimasGamyba!H1412</f>
        <v>0</v>
      </c>
      <c r="M1416" s="15">
        <f t="shared" si="213"/>
        <v>-2.2204460492503131E-16</v>
      </c>
      <c r="N1416" s="7">
        <f t="shared" si="214"/>
        <v>-4.2414960432779483E-14</v>
      </c>
      <c r="O1416" s="7">
        <f t="shared" si="215"/>
        <v>-4.2414960432779483E-14</v>
      </c>
      <c r="R1416" s="7"/>
      <c r="S1416" s="47">
        <f t="shared" si="216"/>
        <v>-2.2204460492503131E-16</v>
      </c>
      <c r="T1416" s="47">
        <f t="shared" si="217"/>
        <v>0</v>
      </c>
      <c r="U1416" s="47">
        <f t="shared" si="218"/>
        <v>191.02</v>
      </c>
      <c r="V1416" s="47">
        <f t="shared" si="219"/>
        <v>79.150000000000006</v>
      </c>
      <c r="W1416" s="11"/>
    </row>
    <row r="1417" spans="1:23" x14ac:dyDescent="0.45">
      <c r="A1417" t="s">
        <v>1422</v>
      </c>
      <c r="B1417">
        <v>91.45</v>
      </c>
      <c r="D1417" s="9" t="str">
        <f>VartojimasGamyba!J1413</f>
        <v>2023-10-29-19</v>
      </c>
      <c r="E1417" s="8">
        <f>VartojimasGamyba!G1413</f>
        <v>0.751</v>
      </c>
      <c r="F1417" s="11"/>
      <c r="G1417" s="7">
        <f t="shared" si="212"/>
        <v>6.3011111111111093</v>
      </c>
      <c r="H1417" s="7">
        <v>0</v>
      </c>
      <c r="I1417" s="7">
        <v>0.83444444444444443</v>
      </c>
      <c r="J1417" s="7">
        <v>0</v>
      </c>
      <c r="L1417" s="7">
        <f>VartojimasGamyba!H1413</f>
        <v>0</v>
      </c>
      <c r="M1417" s="15">
        <f t="shared" si="213"/>
        <v>0</v>
      </c>
      <c r="N1417" s="7">
        <f t="shared" si="214"/>
        <v>0</v>
      </c>
      <c r="O1417" s="7">
        <f t="shared" si="215"/>
        <v>0</v>
      </c>
      <c r="R1417" s="7"/>
      <c r="S1417" s="47">
        <f t="shared" si="216"/>
        <v>0</v>
      </c>
      <c r="T1417" s="47">
        <f t="shared" si="217"/>
        <v>0</v>
      </c>
      <c r="U1417" s="47">
        <f t="shared" si="218"/>
        <v>191.74</v>
      </c>
      <c r="V1417" s="47">
        <f t="shared" si="219"/>
        <v>79.87</v>
      </c>
      <c r="W1417" s="11"/>
    </row>
    <row r="1418" spans="1:23" x14ac:dyDescent="0.45">
      <c r="A1418" t="s">
        <v>1423</v>
      </c>
      <c r="B1418">
        <v>58.69</v>
      </c>
      <c r="D1418" s="9" t="str">
        <f>VartojimasGamyba!J1414</f>
        <v>2023-10-29-20</v>
      </c>
      <c r="E1418" s="8">
        <f>VartojimasGamyba!G1414</f>
        <v>0.23899999999999999</v>
      </c>
      <c r="F1418" s="11"/>
      <c r="G1418" s="7">
        <f t="shared" si="212"/>
        <v>6.035555555555554</v>
      </c>
      <c r="H1418" s="7">
        <v>0</v>
      </c>
      <c r="I1418" s="7">
        <v>0.26555555555555554</v>
      </c>
      <c r="J1418" s="7">
        <v>0</v>
      </c>
      <c r="L1418" s="7">
        <f>VartojimasGamyba!H1414</f>
        <v>0</v>
      </c>
      <c r="M1418" s="15">
        <f t="shared" si="213"/>
        <v>0</v>
      </c>
      <c r="N1418" s="7">
        <f t="shared" si="214"/>
        <v>0</v>
      </c>
      <c r="O1418" s="7">
        <f t="shared" si="215"/>
        <v>0</v>
      </c>
      <c r="P1418" s="7" t="s">
        <v>8873</v>
      </c>
      <c r="R1418" s="7"/>
      <c r="S1418" s="47">
        <f t="shared" si="216"/>
        <v>0</v>
      </c>
      <c r="T1418" s="47">
        <f t="shared" si="217"/>
        <v>0</v>
      </c>
      <c r="U1418" s="47">
        <f t="shared" si="218"/>
        <v>158.98000000000002</v>
      </c>
      <c r="V1418" s="47">
        <f t="shared" si="219"/>
        <v>47.11</v>
      </c>
      <c r="W1418" s="11"/>
    </row>
    <row r="1419" spans="1:23" x14ac:dyDescent="0.45">
      <c r="A1419" t="s">
        <v>1424</v>
      </c>
      <c r="B1419">
        <v>44.11</v>
      </c>
      <c r="D1419" s="9" t="str">
        <f>VartojimasGamyba!J1415</f>
        <v>2023-10-29-21</v>
      </c>
      <c r="E1419" s="8">
        <f>VartojimasGamyba!G1415</f>
        <v>0.68300000000000005</v>
      </c>
      <c r="F1419" s="11"/>
      <c r="G1419" s="7">
        <f t="shared" si="212"/>
        <v>5.2766666666666655</v>
      </c>
      <c r="H1419" s="7">
        <v>0</v>
      </c>
      <c r="I1419" s="7">
        <v>0.75888888888888895</v>
      </c>
      <c r="J1419" s="7">
        <v>0</v>
      </c>
      <c r="L1419" s="7">
        <f>VartojimasGamyba!H1415</f>
        <v>0</v>
      </c>
      <c r="M1419" s="15">
        <f t="shared" si="213"/>
        <v>0</v>
      </c>
      <c r="N1419" s="7">
        <f t="shared" si="214"/>
        <v>0</v>
      </c>
      <c r="O1419" s="7">
        <f t="shared" si="215"/>
        <v>0</v>
      </c>
      <c r="P1419" s="7">
        <f>SUM(N1398:N1421)</f>
        <v>2495.6898766666664</v>
      </c>
      <c r="R1419" s="7"/>
      <c r="S1419" s="47">
        <f t="shared" si="216"/>
        <v>0</v>
      </c>
      <c r="T1419" s="47">
        <f t="shared" si="217"/>
        <v>0</v>
      </c>
      <c r="U1419" s="47">
        <f t="shared" si="218"/>
        <v>144.4</v>
      </c>
      <c r="V1419" s="47">
        <f t="shared" si="219"/>
        <v>32.53</v>
      </c>
      <c r="W1419" s="11"/>
    </row>
    <row r="1420" spans="1:23" x14ac:dyDescent="0.45">
      <c r="A1420" t="s">
        <v>1425</v>
      </c>
      <c r="B1420">
        <v>40.880000000000003</v>
      </c>
      <c r="D1420" s="9" t="str">
        <f>VartojimasGamyba!J1416</f>
        <v>2023-10-29-22</v>
      </c>
      <c r="E1420" s="8">
        <f>VartojimasGamyba!G1416</f>
        <v>0.249</v>
      </c>
      <c r="F1420" s="11"/>
      <c r="G1420" s="7">
        <f t="shared" si="212"/>
        <v>4.9999999999999991</v>
      </c>
      <c r="H1420" s="7">
        <v>0</v>
      </c>
      <c r="I1420" s="7">
        <v>0.27666666666666667</v>
      </c>
      <c r="J1420" s="7">
        <v>0</v>
      </c>
      <c r="L1420" s="7">
        <f>VartojimasGamyba!H1416</f>
        <v>0</v>
      </c>
      <c r="M1420" s="15">
        <f t="shared" si="213"/>
        <v>0</v>
      </c>
      <c r="N1420" s="7">
        <f t="shared" si="214"/>
        <v>0</v>
      </c>
      <c r="O1420" s="7">
        <f t="shared" si="215"/>
        <v>0</v>
      </c>
      <c r="P1420" s="7" t="s">
        <v>8872</v>
      </c>
      <c r="R1420" s="7"/>
      <c r="S1420" s="47">
        <f t="shared" si="216"/>
        <v>0</v>
      </c>
      <c r="T1420" s="47">
        <f t="shared" si="217"/>
        <v>0</v>
      </c>
      <c r="U1420" s="47">
        <f t="shared" si="218"/>
        <v>141.17000000000002</v>
      </c>
      <c r="V1420" s="47">
        <f t="shared" si="219"/>
        <v>29.300000000000004</v>
      </c>
      <c r="W1420" s="11"/>
    </row>
    <row r="1421" spans="1:23" x14ac:dyDescent="0.45">
      <c r="A1421" t="s">
        <v>1426</v>
      </c>
      <c r="B1421">
        <v>34.28</v>
      </c>
      <c r="D1421" s="9" t="str">
        <f>VartojimasGamyba!J1417</f>
        <v>2023-10-29-23</v>
      </c>
      <c r="E1421" s="8">
        <f>VartojimasGamyba!G1417</f>
        <v>0.44</v>
      </c>
      <c r="F1421" s="11"/>
      <c r="G1421" s="7">
        <f t="shared" si="212"/>
        <v>4.9999999999999991</v>
      </c>
      <c r="H1421" s="7">
        <v>0</v>
      </c>
      <c r="I1421" s="7">
        <v>0</v>
      </c>
      <c r="J1421" s="7">
        <v>0</v>
      </c>
      <c r="L1421" s="7">
        <f>VartojimasGamyba!H1417</f>
        <v>0</v>
      </c>
      <c r="M1421" s="15">
        <f t="shared" si="213"/>
        <v>0.44</v>
      </c>
      <c r="N1421" s="7">
        <f t="shared" si="214"/>
        <v>59.210799999999999</v>
      </c>
      <c r="O1421" s="7">
        <f t="shared" si="215"/>
        <v>59.210799999999999</v>
      </c>
      <c r="P1421" s="7">
        <f>SUM(O1398:O1421)</f>
        <v>2495.6898766666664</v>
      </c>
      <c r="Q1421" s="7">
        <f>SUMPRODUCT(B1398:B1421,E1398:E1421)+SUM(E1398:E1421)*$Z$21-SUMPRODUCT(B1398:B1421,L1398:L1421)+SUM(L1398:L1421)*ABS($Z$20)</f>
        <v>3251.9471699999999</v>
      </c>
      <c r="R1421" s="7"/>
      <c r="S1421" s="47">
        <f t="shared" si="216"/>
        <v>0.44</v>
      </c>
      <c r="T1421" s="47">
        <f t="shared" si="217"/>
        <v>0</v>
      </c>
      <c r="U1421" s="47">
        <f t="shared" si="218"/>
        <v>134.57</v>
      </c>
      <c r="V1421" s="47">
        <f t="shared" si="219"/>
        <v>22.700000000000003</v>
      </c>
      <c r="W1421" s="11">
        <f>IF(P1421&lt;&gt;Q1421,1,0)</f>
        <v>1</v>
      </c>
    </row>
    <row r="1422" spans="1:23" x14ac:dyDescent="0.45">
      <c r="A1422" t="s">
        <v>1427</v>
      </c>
      <c r="B1422">
        <v>30.3</v>
      </c>
      <c r="D1422" s="1" t="str">
        <f>VartojimasGamyba!J1418</f>
        <v>2023-10-30-00</v>
      </c>
      <c r="E1422" s="7">
        <f>VartojimasGamyba!G1418</f>
        <v>0.215</v>
      </c>
      <c r="F1422" s="11"/>
      <c r="G1422" s="12">
        <f>G1421+H1422-I1422</f>
        <v>4.7611111111111102</v>
      </c>
      <c r="H1422" s="12">
        <v>0</v>
      </c>
      <c r="I1422" s="12">
        <v>0.2388888888888889</v>
      </c>
      <c r="J1422" s="12">
        <v>0</v>
      </c>
      <c r="K1422" s="12"/>
      <c r="L1422" s="12">
        <f>VartojimasGamyba!H1418</f>
        <v>0</v>
      </c>
      <c r="M1422" s="19">
        <f t="shared" si="213"/>
        <v>-2.7755575615628914E-17</v>
      </c>
      <c r="N1422" s="7">
        <f t="shared" si="214"/>
        <v>-3.6246006196449799E-15</v>
      </c>
      <c r="O1422" s="7">
        <f t="shared" si="215"/>
        <v>-3.6246006196449799E-15</v>
      </c>
      <c r="R1422" s="20" t="s">
        <v>8783</v>
      </c>
      <c r="S1422" s="47">
        <f t="shared" si="216"/>
        <v>-2.7755575615628914E-17</v>
      </c>
      <c r="T1422" s="47">
        <f t="shared" si="217"/>
        <v>0</v>
      </c>
      <c r="U1422" s="47">
        <f t="shared" si="218"/>
        <v>130.59</v>
      </c>
      <c r="V1422" s="47">
        <f t="shared" si="219"/>
        <v>18.72</v>
      </c>
      <c r="W1422" s="11"/>
    </row>
    <row r="1423" spans="1:23" x14ac:dyDescent="0.45">
      <c r="A1423" t="s">
        <v>1428</v>
      </c>
      <c r="B1423">
        <v>24.59</v>
      </c>
      <c r="D1423" s="1" t="str">
        <f>VartojimasGamyba!J1419</f>
        <v>2023-10-30-01</v>
      </c>
      <c r="E1423" s="7">
        <f>VartojimasGamyba!G1419</f>
        <v>0.55700000000000005</v>
      </c>
      <c r="F1423" s="11"/>
      <c r="G1423" s="12">
        <f t="shared" ref="G1423:G1445" si="220">G1422+H1423-I1423</f>
        <v>4.1422222222222214</v>
      </c>
      <c r="H1423" s="12">
        <v>0</v>
      </c>
      <c r="I1423" s="12">
        <v>0.61888888888888904</v>
      </c>
      <c r="J1423" s="12">
        <v>0</v>
      </c>
      <c r="K1423" s="12"/>
      <c r="L1423" s="12">
        <f>VartojimasGamyba!H1419</f>
        <v>0</v>
      </c>
      <c r="M1423" s="19">
        <f t="shared" si="213"/>
        <v>-1.1102230246251565E-16</v>
      </c>
      <c r="N1423" s="7">
        <f t="shared" si="214"/>
        <v>-1.3864465131518956E-14</v>
      </c>
      <c r="O1423" s="7">
        <f t="shared" si="215"/>
        <v>-1.3864465131518956E-14</v>
      </c>
      <c r="R1423" s="7"/>
      <c r="S1423" s="47">
        <f t="shared" si="216"/>
        <v>-1.1102230246251565E-16</v>
      </c>
      <c r="T1423" s="47">
        <f t="shared" si="217"/>
        <v>0</v>
      </c>
      <c r="U1423" s="47">
        <f t="shared" si="218"/>
        <v>124.88000000000001</v>
      </c>
      <c r="V1423" s="47">
        <f t="shared" si="219"/>
        <v>13.01</v>
      </c>
      <c r="W1423" s="11"/>
    </row>
    <row r="1424" spans="1:23" x14ac:dyDescent="0.45">
      <c r="A1424" t="s">
        <v>1429</v>
      </c>
      <c r="B1424">
        <v>18.559999999999999</v>
      </c>
      <c r="D1424" s="1" t="str">
        <f>VartojimasGamyba!J1420</f>
        <v>2023-10-30-02</v>
      </c>
      <c r="E1424" s="7">
        <f>VartojimasGamyba!G1420</f>
        <v>0.191</v>
      </c>
      <c r="F1424" s="11"/>
      <c r="G1424" s="12">
        <f t="shared" si="220"/>
        <v>4.1422222222222214</v>
      </c>
      <c r="H1424" s="12">
        <v>0</v>
      </c>
      <c r="I1424" s="12">
        <v>0</v>
      </c>
      <c r="J1424" s="12">
        <v>0</v>
      </c>
      <c r="K1424" s="12"/>
      <c r="L1424" s="12">
        <f>VartojimasGamyba!H1420</f>
        <v>0</v>
      </c>
      <c r="M1424" s="19">
        <f t="shared" si="213"/>
        <v>0.191</v>
      </c>
      <c r="N1424" s="7">
        <f t="shared" si="214"/>
        <v>22.70035</v>
      </c>
      <c r="O1424" s="7">
        <f t="shared" si="215"/>
        <v>22.70035</v>
      </c>
      <c r="R1424" s="7"/>
      <c r="S1424" s="47">
        <f t="shared" si="216"/>
        <v>0.191</v>
      </c>
      <c r="T1424" s="47">
        <f t="shared" si="217"/>
        <v>0</v>
      </c>
      <c r="U1424" s="47">
        <f t="shared" si="218"/>
        <v>118.85000000000001</v>
      </c>
      <c r="V1424" s="47">
        <f t="shared" si="219"/>
        <v>6.9799999999999986</v>
      </c>
      <c r="W1424" s="11"/>
    </row>
    <row r="1425" spans="1:23" x14ac:dyDescent="0.45">
      <c r="A1425" t="s">
        <v>1430</v>
      </c>
      <c r="B1425">
        <v>12.58</v>
      </c>
      <c r="D1425" s="1" t="str">
        <f>VartojimasGamyba!J1421</f>
        <v>2023-10-30-03</v>
      </c>
      <c r="E1425" s="7">
        <f>VartojimasGamyba!G1421</f>
        <v>0.42899999999999999</v>
      </c>
      <c r="F1425" s="11"/>
      <c r="G1425" s="12">
        <f t="shared" si="220"/>
        <v>4.1422222222222214</v>
      </c>
      <c r="H1425" s="12">
        <v>0</v>
      </c>
      <c r="I1425" s="12">
        <v>0</v>
      </c>
      <c r="J1425" s="12">
        <v>0</v>
      </c>
      <c r="K1425" s="12"/>
      <c r="L1425" s="12">
        <f>VartojimasGamyba!H1421</f>
        <v>0</v>
      </c>
      <c r="M1425" s="19">
        <f t="shared" si="213"/>
        <v>0.42899999999999999</v>
      </c>
      <c r="N1425" s="7">
        <f t="shared" si="214"/>
        <v>48.421230000000001</v>
      </c>
      <c r="O1425" s="7">
        <f t="shared" si="215"/>
        <v>48.421230000000001</v>
      </c>
      <c r="R1425" s="7"/>
      <c r="S1425" s="47">
        <f t="shared" si="216"/>
        <v>0.42899999999999999</v>
      </c>
      <c r="T1425" s="47">
        <f t="shared" si="217"/>
        <v>0</v>
      </c>
      <c r="U1425" s="47">
        <f t="shared" si="218"/>
        <v>112.87</v>
      </c>
      <c r="V1425" s="47">
        <f t="shared" si="219"/>
        <v>1</v>
      </c>
      <c r="W1425" s="11"/>
    </row>
    <row r="1426" spans="1:23" x14ac:dyDescent="0.45">
      <c r="A1426" t="s">
        <v>1431</v>
      </c>
      <c r="B1426">
        <v>11.85</v>
      </c>
      <c r="D1426" s="1" t="str">
        <f>VartojimasGamyba!J1422</f>
        <v>2023-10-30-04</v>
      </c>
      <c r="E1426" s="7">
        <f>VartojimasGamyba!G1422</f>
        <v>0.223</v>
      </c>
      <c r="F1426" s="11"/>
      <c r="G1426" s="12">
        <f t="shared" si="220"/>
        <v>7.5029999999999992</v>
      </c>
      <c r="H1426" s="12">
        <v>3.3607777777777779</v>
      </c>
      <c r="I1426" s="12">
        <v>0</v>
      </c>
      <c r="J1426" s="12">
        <v>0</v>
      </c>
      <c r="K1426" s="12"/>
      <c r="L1426" s="12">
        <f>VartojimasGamyba!H1422</f>
        <v>0</v>
      </c>
      <c r="M1426" s="19">
        <f t="shared" si="213"/>
        <v>3.5837777777777777</v>
      </c>
      <c r="N1426" s="7">
        <f t="shared" si="214"/>
        <v>401.88484</v>
      </c>
      <c r="O1426" s="7">
        <f t="shared" si="215"/>
        <v>401.88484</v>
      </c>
      <c r="R1426" s="7"/>
      <c r="S1426" s="47">
        <f t="shared" si="216"/>
        <v>3.5837777777777777</v>
      </c>
      <c r="T1426" s="47">
        <f t="shared" si="217"/>
        <v>0</v>
      </c>
      <c r="U1426" s="47">
        <f t="shared" si="218"/>
        <v>112.14</v>
      </c>
      <c r="V1426" s="47">
        <f t="shared" si="219"/>
        <v>0.26999999999999957</v>
      </c>
      <c r="W1426" s="11"/>
    </row>
    <row r="1427" spans="1:23" x14ac:dyDescent="0.45">
      <c r="A1427" t="s">
        <v>1432</v>
      </c>
      <c r="B1427">
        <v>11.56</v>
      </c>
      <c r="D1427" s="1" t="str">
        <f>VartojimasGamyba!J1423</f>
        <v>2023-10-30-05</v>
      </c>
      <c r="E1427" s="7">
        <f>VartojimasGamyba!G1423</f>
        <v>1.125</v>
      </c>
      <c r="F1427" s="11"/>
      <c r="G1427" s="12">
        <f t="shared" si="220"/>
        <v>17.503</v>
      </c>
      <c r="H1427" s="12">
        <v>10</v>
      </c>
      <c r="I1427" s="12">
        <v>0</v>
      </c>
      <c r="J1427" s="12">
        <v>0</v>
      </c>
      <c r="K1427" s="12"/>
      <c r="L1427" s="12">
        <f>VartojimasGamyba!H1423</f>
        <v>0</v>
      </c>
      <c r="M1427" s="19">
        <f t="shared" si="213"/>
        <v>11.125</v>
      </c>
      <c r="N1427" s="7">
        <f t="shared" si="214"/>
        <v>1244.3312500000002</v>
      </c>
      <c r="O1427" s="7">
        <f t="shared" si="215"/>
        <v>1244.3312500000002</v>
      </c>
      <c r="R1427" s="7"/>
      <c r="S1427" s="47">
        <f t="shared" si="216"/>
        <v>11.125</v>
      </c>
      <c r="T1427" s="47">
        <f t="shared" si="217"/>
        <v>0</v>
      </c>
      <c r="U1427" s="47">
        <f t="shared" si="218"/>
        <v>111.85000000000001</v>
      </c>
      <c r="V1427" s="47">
        <f t="shared" si="219"/>
        <v>-1.9999999999999574E-2</v>
      </c>
      <c r="W1427" s="11"/>
    </row>
    <row r="1428" spans="1:23" x14ac:dyDescent="0.45">
      <c r="A1428" t="s">
        <v>1433</v>
      </c>
      <c r="B1428">
        <v>17.309999999999999</v>
      </c>
      <c r="D1428" s="1" t="str">
        <f>VartojimasGamyba!J1424</f>
        <v>2023-10-30-06</v>
      </c>
      <c r="E1428" s="7">
        <f>VartojimasGamyba!G1424</f>
        <v>0.128</v>
      </c>
      <c r="F1428" s="11"/>
      <c r="G1428" s="12">
        <f t="shared" si="220"/>
        <v>17.503</v>
      </c>
      <c r="H1428" s="12">
        <v>0</v>
      </c>
      <c r="I1428" s="12">
        <v>0</v>
      </c>
      <c r="J1428" s="12">
        <v>0</v>
      </c>
      <c r="K1428" s="12"/>
      <c r="L1428" s="12">
        <f>VartojimasGamyba!H1424</f>
        <v>1.9E-2</v>
      </c>
      <c r="M1428" s="19">
        <f t="shared" si="213"/>
        <v>0.109</v>
      </c>
      <c r="N1428" s="7">
        <f t="shared" si="214"/>
        <v>12.8184</v>
      </c>
      <c r="O1428" s="7">
        <f t="shared" si="215"/>
        <v>12.8184</v>
      </c>
      <c r="R1428" s="7"/>
      <c r="S1428" s="47">
        <f t="shared" si="216"/>
        <v>0.109</v>
      </c>
      <c r="T1428" s="47">
        <f t="shared" si="217"/>
        <v>0</v>
      </c>
      <c r="U1428" s="47">
        <f t="shared" si="218"/>
        <v>117.60000000000001</v>
      </c>
      <c r="V1428" s="47">
        <f t="shared" si="219"/>
        <v>5.7299999999999986</v>
      </c>
      <c r="W1428" s="11"/>
    </row>
    <row r="1429" spans="1:23" x14ac:dyDescent="0.45">
      <c r="A1429" t="s">
        <v>1434</v>
      </c>
      <c r="B1429">
        <v>37.44</v>
      </c>
      <c r="D1429" s="1" t="str">
        <f>VartojimasGamyba!J1425</f>
        <v>2023-10-30-07</v>
      </c>
      <c r="E1429" s="7">
        <f>VartojimasGamyba!G1425</f>
        <v>0.22700000000000001</v>
      </c>
      <c r="F1429" s="11"/>
      <c r="G1429" s="12">
        <f t="shared" si="220"/>
        <v>17.452999999999999</v>
      </c>
      <c r="H1429" s="12">
        <v>0</v>
      </c>
      <c r="I1429" s="12">
        <v>0.05</v>
      </c>
      <c r="J1429" s="12">
        <v>0</v>
      </c>
      <c r="K1429" s="12"/>
      <c r="L1429" s="12">
        <f>VartojimasGamyba!H1425</f>
        <v>0.182</v>
      </c>
      <c r="M1429" s="19">
        <f t="shared" si="213"/>
        <v>0</v>
      </c>
      <c r="N1429" s="7">
        <f t="shared" si="214"/>
        <v>0</v>
      </c>
      <c r="O1429" s="7">
        <f t="shared" si="215"/>
        <v>0</v>
      </c>
      <c r="R1429" s="7"/>
      <c r="S1429" s="47">
        <f t="shared" si="216"/>
        <v>0</v>
      </c>
      <c r="T1429" s="47">
        <f t="shared" si="217"/>
        <v>0</v>
      </c>
      <c r="U1429" s="47">
        <f t="shared" si="218"/>
        <v>137.73000000000002</v>
      </c>
      <c r="V1429" s="47">
        <f t="shared" si="219"/>
        <v>25.86</v>
      </c>
      <c r="W1429" s="11"/>
    </row>
    <row r="1430" spans="1:23" x14ac:dyDescent="0.45">
      <c r="A1430" t="s">
        <v>1435</v>
      </c>
      <c r="B1430">
        <v>77.650000000000006</v>
      </c>
      <c r="D1430" s="1" t="str">
        <f>VartojimasGamyba!J1426</f>
        <v>2023-10-30-08</v>
      </c>
      <c r="E1430" s="7">
        <f>VartojimasGamyba!G1426</f>
        <v>0.154</v>
      </c>
      <c r="F1430" s="11"/>
      <c r="G1430" s="12">
        <f t="shared" si="220"/>
        <v>17.769000000000002</v>
      </c>
      <c r="H1430" s="12">
        <v>0.31600000000000089</v>
      </c>
      <c r="I1430" s="12">
        <v>0</v>
      </c>
      <c r="J1430" s="12">
        <v>0</v>
      </c>
      <c r="K1430" s="12"/>
      <c r="L1430" s="12">
        <f>VartojimasGamyba!H1426</f>
        <v>0.47</v>
      </c>
      <c r="M1430" s="19">
        <f t="shared" si="213"/>
        <v>8.8817841970012523E-16</v>
      </c>
      <c r="N1430" s="7">
        <f t="shared" si="214"/>
        <v>1.5804246800144028E-13</v>
      </c>
      <c r="O1430" s="7">
        <f t="shared" si="215"/>
        <v>1.5804246800144028E-13</v>
      </c>
      <c r="R1430" s="7"/>
      <c r="S1430" s="47">
        <f t="shared" si="216"/>
        <v>0.31600000000000084</v>
      </c>
      <c r="T1430" s="47">
        <f t="shared" si="217"/>
        <v>0.31599999999999995</v>
      </c>
      <c r="U1430" s="47">
        <f t="shared" si="218"/>
        <v>177.94</v>
      </c>
      <c r="V1430" s="47">
        <f t="shared" si="219"/>
        <v>66.070000000000007</v>
      </c>
      <c r="W1430" s="11"/>
    </row>
    <row r="1431" spans="1:23" x14ac:dyDescent="0.45">
      <c r="A1431" t="s">
        <v>1436</v>
      </c>
      <c r="B1431">
        <v>97.3</v>
      </c>
      <c r="D1431" s="1" t="str">
        <f>VartojimasGamyba!J1427</f>
        <v>2023-10-30-09</v>
      </c>
      <c r="E1431" s="7">
        <f>VartojimasGamyba!G1427</f>
        <v>9.5000000000000001E-2</v>
      </c>
      <c r="F1431" s="11"/>
      <c r="G1431" s="12">
        <f t="shared" si="220"/>
        <v>18.316000000000003</v>
      </c>
      <c r="H1431" s="12">
        <v>0.54700000000000004</v>
      </c>
      <c r="I1431" s="12">
        <v>0</v>
      </c>
      <c r="J1431" s="12">
        <v>0</v>
      </c>
      <c r="K1431" s="12"/>
      <c r="L1431" s="12">
        <f>VartojimasGamyba!H1427</f>
        <v>0.64200000000000002</v>
      </c>
      <c r="M1431" s="19">
        <f t="shared" si="213"/>
        <v>0</v>
      </c>
      <c r="N1431" s="7">
        <f t="shared" si="214"/>
        <v>0</v>
      </c>
      <c r="O1431" s="7">
        <f t="shared" si="215"/>
        <v>0</v>
      </c>
      <c r="R1431" s="7"/>
      <c r="S1431" s="47">
        <f t="shared" si="216"/>
        <v>0.54700000000000004</v>
      </c>
      <c r="T1431" s="47">
        <f t="shared" si="217"/>
        <v>0.54700000000000004</v>
      </c>
      <c r="U1431" s="47">
        <f t="shared" si="218"/>
        <v>197.59</v>
      </c>
      <c r="V1431" s="47">
        <f t="shared" si="219"/>
        <v>85.72</v>
      </c>
      <c r="W1431" s="11"/>
    </row>
    <row r="1432" spans="1:23" x14ac:dyDescent="0.45">
      <c r="A1432" t="s">
        <v>1437</v>
      </c>
      <c r="B1432">
        <v>111</v>
      </c>
      <c r="D1432" s="1" t="str">
        <f>VartojimasGamyba!J1428</f>
        <v>2023-10-30-10</v>
      </c>
      <c r="E1432" s="7">
        <f>VartojimasGamyba!G1428</f>
        <v>0.104</v>
      </c>
      <c r="F1432" s="11"/>
      <c r="G1432" s="12">
        <f t="shared" si="220"/>
        <v>19.018000000000004</v>
      </c>
      <c r="H1432" s="12">
        <v>0.70200000000000007</v>
      </c>
      <c r="I1432" s="12">
        <v>0</v>
      </c>
      <c r="J1432" s="12">
        <v>0</v>
      </c>
      <c r="K1432" s="12"/>
      <c r="L1432" s="12">
        <f>VartojimasGamyba!H1428</f>
        <v>0.80600000000000005</v>
      </c>
      <c r="M1432" s="19">
        <f t="shared" si="213"/>
        <v>0</v>
      </c>
      <c r="N1432" s="7">
        <f t="shared" si="214"/>
        <v>0</v>
      </c>
      <c r="O1432" s="7">
        <f t="shared" si="215"/>
        <v>0</v>
      </c>
      <c r="R1432" s="7"/>
      <c r="S1432" s="47">
        <f t="shared" si="216"/>
        <v>0.70200000000000007</v>
      </c>
      <c r="T1432" s="47">
        <f t="shared" si="217"/>
        <v>0.70200000000000007</v>
      </c>
      <c r="U1432" s="47">
        <f t="shared" si="218"/>
        <v>211.29000000000002</v>
      </c>
      <c r="V1432" s="47">
        <f t="shared" si="219"/>
        <v>99.42</v>
      </c>
      <c r="W1432" s="11"/>
    </row>
    <row r="1433" spans="1:23" x14ac:dyDescent="0.45">
      <c r="A1433" t="s">
        <v>1438</v>
      </c>
      <c r="B1433">
        <v>103</v>
      </c>
      <c r="D1433" s="1" t="str">
        <f>VartojimasGamyba!J1429</f>
        <v>2023-10-30-11</v>
      </c>
      <c r="E1433" s="7">
        <f>VartojimasGamyba!G1429</f>
        <v>0</v>
      </c>
      <c r="F1433" s="11"/>
      <c r="G1433" s="12">
        <f t="shared" si="220"/>
        <v>20.000000000000004</v>
      </c>
      <c r="H1433" s="12">
        <v>0.98199999999999998</v>
      </c>
      <c r="I1433" s="12">
        <v>0</v>
      </c>
      <c r="J1433" s="12">
        <v>0</v>
      </c>
      <c r="K1433" s="12"/>
      <c r="L1433" s="12">
        <f>VartojimasGamyba!H1429</f>
        <v>0.98199999999999998</v>
      </c>
      <c r="M1433" s="19">
        <f t="shared" si="213"/>
        <v>0</v>
      </c>
      <c r="N1433" s="7">
        <f t="shared" si="214"/>
        <v>0</v>
      </c>
      <c r="O1433" s="7">
        <f t="shared" si="215"/>
        <v>0</v>
      </c>
      <c r="R1433" s="7"/>
      <c r="S1433" s="47">
        <f t="shared" si="216"/>
        <v>0.98199999999999998</v>
      </c>
      <c r="T1433" s="47">
        <f t="shared" si="217"/>
        <v>0.98199999999999998</v>
      </c>
      <c r="U1433" s="47">
        <f t="shared" si="218"/>
        <v>203.29000000000002</v>
      </c>
      <c r="V1433" s="47">
        <f t="shared" si="219"/>
        <v>91.42</v>
      </c>
      <c r="W1433" s="11"/>
    </row>
    <row r="1434" spans="1:23" x14ac:dyDescent="0.45">
      <c r="A1434" t="s">
        <v>1439</v>
      </c>
      <c r="B1434">
        <v>90</v>
      </c>
      <c r="D1434" s="1" t="str">
        <f>VartojimasGamyba!J1430</f>
        <v>2023-10-30-12</v>
      </c>
      <c r="E1434" s="7">
        <f>VartojimasGamyba!G1430</f>
        <v>1.3</v>
      </c>
      <c r="F1434" s="11"/>
      <c r="G1434" s="12">
        <f t="shared" si="220"/>
        <v>20.000000000000004</v>
      </c>
      <c r="H1434" s="12">
        <v>0</v>
      </c>
      <c r="I1434" s="12">
        <v>0</v>
      </c>
      <c r="J1434" s="12">
        <v>0</v>
      </c>
      <c r="K1434" s="12"/>
      <c r="L1434" s="12">
        <f>VartojimasGamyba!H1430</f>
        <v>0.26500000000000001</v>
      </c>
      <c r="M1434" s="19">
        <f t="shared" si="213"/>
        <v>1.0350000000000001</v>
      </c>
      <c r="N1434" s="7">
        <f t="shared" si="214"/>
        <v>196.95015000000004</v>
      </c>
      <c r="O1434" s="7">
        <f t="shared" si="215"/>
        <v>196.95015000000004</v>
      </c>
      <c r="R1434" s="7"/>
      <c r="S1434" s="47">
        <f t="shared" si="216"/>
        <v>1.0350000000000001</v>
      </c>
      <c r="T1434" s="47">
        <f t="shared" si="217"/>
        <v>0</v>
      </c>
      <c r="U1434" s="47">
        <f t="shared" si="218"/>
        <v>190.29000000000002</v>
      </c>
      <c r="V1434" s="47">
        <f t="shared" si="219"/>
        <v>78.42</v>
      </c>
      <c r="W1434" s="11"/>
    </row>
    <row r="1435" spans="1:23" x14ac:dyDescent="0.45">
      <c r="A1435" t="s">
        <v>1440</v>
      </c>
      <c r="B1435">
        <v>96.17</v>
      </c>
      <c r="D1435" s="1" t="str">
        <f>VartojimasGamyba!J1431</f>
        <v>2023-10-30-13</v>
      </c>
      <c r="E1435" s="7">
        <f>VartojimasGamyba!G1431</f>
        <v>1.542</v>
      </c>
      <c r="F1435" s="11"/>
      <c r="G1435" s="12">
        <f t="shared" si="220"/>
        <v>18.920000000000005</v>
      </c>
      <c r="H1435" s="12">
        <v>0</v>
      </c>
      <c r="I1435" s="12">
        <v>1.0799999999999985</v>
      </c>
      <c r="J1435" s="12">
        <v>0</v>
      </c>
      <c r="K1435" s="12"/>
      <c r="L1435" s="12">
        <f>VartojimasGamyba!H1431</f>
        <v>0.13400000000000001</v>
      </c>
      <c r="M1435" s="19">
        <f t="shared" si="213"/>
        <v>0.43600000000000139</v>
      </c>
      <c r="N1435" s="7">
        <f t="shared" si="214"/>
        <v>85.656560000000269</v>
      </c>
      <c r="O1435" s="7">
        <f t="shared" si="215"/>
        <v>85.656560000000269</v>
      </c>
      <c r="R1435" s="7"/>
      <c r="S1435" s="47">
        <f t="shared" si="216"/>
        <v>0.43600000000000139</v>
      </c>
      <c r="T1435" s="47">
        <f t="shared" si="217"/>
        <v>0</v>
      </c>
      <c r="U1435" s="47">
        <f t="shared" si="218"/>
        <v>196.46</v>
      </c>
      <c r="V1435" s="47">
        <f t="shared" si="219"/>
        <v>84.59</v>
      </c>
      <c r="W1435" s="11"/>
    </row>
    <row r="1436" spans="1:23" x14ac:dyDescent="0.45">
      <c r="A1436" t="s">
        <v>1441</v>
      </c>
      <c r="B1436">
        <v>102.54</v>
      </c>
      <c r="D1436" s="1" t="str">
        <f>VartojimasGamyba!J1432</f>
        <v>2023-10-30-14</v>
      </c>
      <c r="E1436" s="7">
        <f>VartojimasGamyba!G1432</f>
        <v>1.8959999999999999</v>
      </c>
      <c r="F1436" s="11"/>
      <c r="G1436" s="12">
        <f t="shared" si="220"/>
        <v>16.822222222222226</v>
      </c>
      <c r="H1436" s="12">
        <v>0</v>
      </c>
      <c r="I1436" s="12">
        <v>2.097777777777778</v>
      </c>
      <c r="J1436" s="12">
        <v>0</v>
      </c>
      <c r="K1436" s="12"/>
      <c r="L1436" s="12">
        <f>VartojimasGamyba!H1432</f>
        <v>8.0000000000000002E-3</v>
      </c>
      <c r="M1436" s="19">
        <f t="shared" si="213"/>
        <v>-2.1510571102112408E-16</v>
      </c>
      <c r="N1436" s="7">
        <f t="shared" si="214"/>
        <v>-4.36298913664146E-14</v>
      </c>
      <c r="O1436" s="7">
        <f t="shared" si="215"/>
        <v>-4.36298913664146E-14</v>
      </c>
      <c r="R1436" s="7"/>
      <c r="S1436" s="47">
        <f t="shared" si="216"/>
        <v>-2.1510571102112408E-16</v>
      </c>
      <c r="T1436" s="47">
        <f t="shared" si="217"/>
        <v>0</v>
      </c>
      <c r="U1436" s="47">
        <f t="shared" si="218"/>
        <v>202.83</v>
      </c>
      <c r="V1436" s="47">
        <f t="shared" si="219"/>
        <v>90.960000000000008</v>
      </c>
      <c r="W1436" s="11"/>
    </row>
    <row r="1437" spans="1:23" x14ac:dyDescent="0.45">
      <c r="A1437" t="s">
        <v>1442</v>
      </c>
      <c r="B1437">
        <v>114.62</v>
      </c>
      <c r="D1437" s="1" t="str">
        <f>VartojimasGamyba!J1433</f>
        <v>2023-10-30-15</v>
      </c>
      <c r="E1437" s="7">
        <f>VartojimasGamyba!G1433</f>
        <v>1.611</v>
      </c>
      <c r="F1437" s="11"/>
      <c r="G1437" s="12">
        <f t="shared" si="220"/>
        <v>15.032222222222227</v>
      </c>
      <c r="H1437" s="12">
        <v>0</v>
      </c>
      <c r="I1437" s="12">
        <v>1.79</v>
      </c>
      <c r="J1437" s="12">
        <v>0</v>
      </c>
      <c r="K1437" s="12"/>
      <c r="L1437" s="12">
        <f>VartojimasGamyba!H1433</f>
        <v>0</v>
      </c>
      <c r="M1437" s="19">
        <f t="shared" si="213"/>
        <v>0</v>
      </c>
      <c r="N1437" s="7">
        <f t="shared" si="214"/>
        <v>0</v>
      </c>
      <c r="O1437" s="7">
        <f t="shared" si="215"/>
        <v>0</v>
      </c>
      <c r="R1437" s="7"/>
      <c r="S1437" s="47">
        <f t="shared" si="216"/>
        <v>0</v>
      </c>
      <c r="T1437" s="47">
        <f t="shared" si="217"/>
        <v>0</v>
      </c>
      <c r="U1437" s="47">
        <f t="shared" si="218"/>
        <v>214.91000000000003</v>
      </c>
      <c r="V1437" s="47">
        <f t="shared" si="219"/>
        <v>103.04</v>
      </c>
      <c r="W1437" s="11"/>
    </row>
    <row r="1438" spans="1:23" x14ac:dyDescent="0.45">
      <c r="A1438" t="s">
        <v>1443</v>
      </c>
      <c r="B1438">
        <v>123.98</v>
      </c>
      <c r="D1438" s="1" t="str">
        <f>VartojimasGamyba!J1434</f>
        <v>2023-10-30-16</v>
      </c>
      <c r="E1438" s="7">
        <f>VartojimasGamyba!G1434</f>
        <v>2.5150000000000001</v>
      </c>
      <c r="F1438" s="11"/>
      <c r="G1438" s="12">
        <f t="shared" si="220"/>
        <v>12.237777777777783</v>
      </c>
      <c r="H1438" s="12">
        <v>0</v>
      </c>
      <c r="I1438" s="12">
        <v>2.7944444444444447</v>
      </c>
      <c r="J1438" s="12">
        <v>0</v>
      </c>
      <c r="K1438" s="12"/>
      <c r="L1438" s="12">
        <f>VartojimasGamyba!H1434</f>
        <v>0</v>
      </c>
      <c r="M1438" s="19">
        <f t="shared" si="213"/>
        <v>0</v>
      </c>
      <c r="N1438" s="7">
        <f t="shared" si="214"/>
        <v>0</v>
      </c>
      <c r="O1438" s="7">
        <f t="shared" si="215"/>
        <v>0</v>
      </c>
      <c r="R1438" s="7"/>
      <c r="S1438" s="47">
        <f t="shared" si="216"/>
        <v>0</v>
      </c>
      <c r="T1438" s="47">
        <f t="shared" si="217"/>
        <v>0</v>
      </c>
      <c r="U1438" s="47">
        <f t="shared" si="218"/>
        <v>224.27</v>
      </c>
      <c r="V1438" s="47">
        <f t="shared" si="219"/>
        <v>112.4</v>
      </c>
      <c r="W1438" s="11"/>
    </row>
    <row r="1439" spans="1:23" x14ac:dyDescent="0.45">
      <c r="A1439" t="s">
        <v>1444</v>
      </c>
      <c r="B1439">
        <v>139.44999999999999</v>
      </c>
      <c r="D1439" s="1" t="str">
        <f>VartojimasGamyba!J1435</f>
        <v>2023-10-30-17</v>
      </c>
      <c r="E1439" s="7">
        <f>VartojimasGamyba!G1435</f>
        <v>1.5960000000000001</v>
      </c>
      <c r="F1439" s="11"/>
      <c r="G1439" s="12">
        <f t="shared" si="220"/>
        <v>10.46444444444445</v>
      </c>
      <c r="H1439" s="12">
        <v>0</v>
      </c>
      <c r="I1439" s="12">
        <v>1.7733333333333334</v>
      </c>
      <c r="J1439" s="12">
        <v>0</v>
      </c>
      <c r="K1439" s="12"/>
      <c r="L1439" s="12">
        <f>VartojimasGamyba!H1435</f>
        <v>0</v>
      </c>
      <c r="M1439" s="19">
        <f t="shared" si="213"/>
        <v>0</v>
      </c>
      <c r="N1439" s="7">
        <f t="shared" si="214"/>
        <v>0</v>
      </c>
      <c r="O1439" s="7">
        <f t="shared" si="215"/>
        <v>0</v>
      </c>
      <c r="R1439" s="7"/>
      <c r="S1439" s="47">
        <f t="shared" si="216"/>
        <v>0</v>
      </c>
      <c r="T1439" s="47">
        <f t="shared" si="217"/>
        <v>0</v>
      </c>
      <c r="U1439" s="47">
        <f t="shared" si="218"/>
        <v>239.74</v>
      </c>
      <c r="V1439" s="47">
        <f t="shared" si="219"/>
        <v>127.86999999999999</v>
      </c>
      <c r="W1439" s="11"/>
    </row>
    <row r="1440" spans="1:23" x14ac:dyDescent="0.45">
      <c r="A1440" t="s">
        <v>1445</v>
      </c>
      <c r="B1440">
        <v>145.9</v>
      </c>
      <c r="D1440" s="1" t="str">
        <f>VartojimasGamyba!J1436</f>
        <v>2023-10-30-18</v>
      </c>
      <c r="E1440" s="7">
        <f>VartojimasGamyba!G1436</f>
        <v>1.627</v>
      </c>
      <c r="F1440" s="11"/>
      <c r="G1440" s="12">
        <f t="shared" si="220"/>
        <v>8.6566666666666716</v>
      </c>
      <c r="H1440" s="12">
        <v>0</v>
      </c>
      <c r="I1440" s="12">
        <v>1.8077777777777779</v>
      </c>
      <c r="J1440" s="12">
        <v>0</v>
      </c>
      <c r="K1440" s="12"/>
      <c r="L1440" s="12">
        <f>VartojimasGamyba!H1436</f>
        <v>0</v>
      </c>
      <c r="M1440" s="19">
        <f t="shared" si="213"/>
        <v>-2.2204460492503131E-16</v>
      </c>
      <c r="N1440" s="7">
        <f t="shared" si="214"/>
        <v>-5.4665161286493457E-14</v>
      </c>
      <c r="O1440" s="7">
        <f t="shared" si="215"/>
        <v>-5.4665161286493457E-14</v>
      </c>
      <c r="R1440" s="7"/>
      <c r="S1440" s="47">
        <f t="shared" si="216"/>
        <v>-2.2204460492503131E-16</v>
      </c>
      <c r="T1440" s="47">
        <f t="shared" si="217"/>
        <v>0</v>
      </c>
      <c r="U1440" s="47">
        <f t="shared" si="218"/>
        <v>246.19</v>
      </c>
      <c r="V1440" s="47">
        <f t="shared" si="219"/>
        <v>134.32</v>
      </c>
      <c r="W1440" s="11"/>
    </row>
    <row r="1441" spans="1:23" x14ac:dyDescent="0.45">
      <c r="A1441" t="s">
        <v>1446</v>
      </c>
      <c r="B1441">
        <v>165.84</v>
      </c>
      <c r="D1441" s="1" t="str">
        <f>VartojimasGamyba!J1437</f>
        <v>2023-10-30-19</v>
      </c>
      <c r="E1441" s="7">
        <f>VartojimasGamyba!G1437</f>
        <v>1.6259999999999999</v>
      </c>
      <c r="F1441" s="11"/>
      <c r="G1441" s="12">
        <f t="shared" si="220"/>
        <v>6.850000000000005</v>
      </c>
      <c r="H1441" s="12">
        <v>0</v>
      </c>
      <c r="I1441" s="12">
        <v>1.8066666666666664</v>
      </c>
      <c r="J1441" s="12">
        <v>0</v>
      </c>
      <c r="K1441" s="12"/>
      <c r="L1441" s="12">
        <f>VartojimasGamyba!H1437</f>
        <v>0</v>
      </c>
      <c r="M1441" s="19">
        <f t="shared" si="213"/>
        <v>0</v>
      </c>
      <c r="N1441" s="7">
        <f t="shared" si="214"/>
        <v>0</v>
      </c>
      <c r="O1441" s="7">
        <f t="shared" si="215"/>
        <v>0</v>
      </c>
      <c r="R1441" s="7"/>
      <c r="S1441" s="47">
        <f t="shared" si="216"/>
        <v>0</v>
      </c>
      <c r="T1441" s="47">
        <f t="shared" si="217"/>
        <v>0</v>
      </c>
      <c r="U1441" s="47">
        <f t="shared" si="218"/>
        <v>266.13</v>
      </c>
      <c r="V1441" s="47">
        <f t="shared" si="219"/>
        <v>154.26</v>
      </c>
      <c r="W1441" s="11"/>
    </row>
    <row r="1442" spans="1:23" x14ac:dyDescent="0.45">
      <c r="A1442" t="s">
        <v>1447</v>
      </c>
      <c r="B1442">
        <v>147.32</v>
      </c>
      <c r="D1442" s="1" t="str">
        <f>VartojimasGamyba!J1438</f>
        <v>2023-10-30-20</v>
      </c>
      <c r="E1442" s="7">
        <f>VartojimasGamyba!G1438</f>
        <v>0.86299999999999999</v>
      </c>
      <c r="F1442" s="11"/>
      <c r="G1442" s="12">
        <f t="shared" si="220"/>
        <v>5.8911111111111163</v>
      </c>
      <c r="H1442" s="12">
        <v>0</v>
      </c>
      <c r="I1442" s="12">
        <v>0.9588888888888889</v>
      </c>
      <c r="J1442" s="12">
        <v>0</v>
      </c>
      <c r="K1442" s="12"/>
      <c r="L1442" s="12">
        <f>VartojimasGamyba!H1438</f>
        <v>0</v>
      </c>
      <c r="M1442" s="19">
        <f t="shared" si="213"/>
        <v>0</v>
      </c>
      <c r="N1442" s="7">
        <f t="shared" si="214"/>
        <v>0</v>
      </c>
      <c r="O1442" s="7">
        <f t="shared" si="215"/>
        <v>0</v>
      </c>
      <c r="P1442" s="7" t="s">
        <v>8873</v>
      </c>
      <c r="R1442" s="7"/>
      <c r="S1442" s="47">
        <f t="shared" si="216"/>
        <v>0</v>
      </c>
      <c r="T1442" s="47">
        <f t="shared" si="217"/>
        <v>0</v>
      </c>
      <c r="U1442" s="47">
        <f t="shared" si="218"/>
        <v>247.61</v>
      </c>
      <c r="V1442" s="47">
        <f t="shared" si="219"/>
        <v>135.73999999999998</v>
      </c>
      <c r="W1442" s="11"/>
    </row>
    <row r="1443" spans="1:23" x14ac:dyDescent="0.45">
      <c r="A1443" t="s">
        <v>1448</v>
      </c>
      <c r="B1443">
        <v>145.93</v>
      </c>
      <c r="D1443" s="1" t="str">
        <f>VartojimasGamyba!J1439</f>
        <v>2023-10-30-21</v>
      </c>
      <c r="E1443" s="7">
        <f>VartojimasGamyba!G1439</f>
        <v>0.30499999999999999</v>
      </c>
      <c r="F1443" s="11"/>
      <c r="G1443" s="12">
        <f t="shared" si="220"/>
        <v>5.5522222222222277</v>
      </c>
      <c r="H1443" s="12">
        <v>0</v>
      </c>
      <c r="I1443" s="12">
        <v>0.33888888888888891</v>
      </c>
      <c r="J1443" s="12">
        <v>0</v>
      </c>
      <c r="K1443" s="12"/>
      <c r="L1443" s="12">
        <f>VartojimasGamyba!H1439</f>
        <v>0</v>
      </c>
      <c r="M1443" s="19">
        <f t="shared" si="213"/>
        <v>-5.5511151231257827E-17</v>
      </c>
      <c r="N1443" s="7">
        <f t="shared" si="214"/>
        <v>-1.3667955656160304E-14</v>
      </c>
      <c r="O1443" s="7">
        <f t="shared" si="215"/>
        <v>-1.3667955656160304E-14</v>
      </c>
      <c r="P1443" s="7">
        <f>SUM(N1422:N1445)</f>
        <v>2012.7627800000009</v>
      </c>
      <c r="R1443" s="7"/>
      <c r="S1443" s="47">
        <f t="shared" si="216"/>
        <v>-5.5511151231257827E-17</v>
      </c>
      <c r="T1443" s="47">
        <f t="shared" si="217"/>
        <v>0</v>
      </c>
      <c r="U1443" s="47">
        <f t="shared" si="218"/>
        <v>246.22000000000003</v>
      </c>
      <c r="V1443" s="47">
        <f t="shared" si="219"/>
        <v>134.35</v>
      </c>
      <c r="W1443" s="11"/>
    </row>
    <row r="1444" spans="1:23" x14ac:dyDescent="0.45">
      <c r="A1444" t="s">
        <v>1449</v>
      </c>
      <c r="B1444">
        <v>100.02</v>
      </c>
      <c r="D1444" s="1" t="str">
        <f>VartojimasGamyba!J1440</f>
        <v>2023-10-30-22</v>
      </c>
      <c r="E1444" s="7">
        <f>VartojimasGamyba!G1440</f>
        <v>0.28899999999999998</v>
      </c>
      <c r="F1444" s="11"/>
      <c r="G1444" s="12">
        <f t="shared" si="220"/>
        <v>5.231111111111117</v>
      </c>
      <c r="H1444" s="12">
        <v>0</v>
      </c>
      <c r="I1444" s="12">
        <v>0.32111111111111112</v>
      </c>
      <c r="J1444" s="12">
        <v>0</v>
      </c>
      <c r="K1444" s="12"/>
      <c r="L1444" s="12">
        <f>VartojimasGamyba!H1440</f>
        <v>0</v>
      </c>
      <c r="M1444" s="19">
        <f t="shared" si="213"/>
        <v>-5.5511151231257827E-17</v>
      </c>
      <c r="N1444" s="7">
        <f t="shared" si="214"/>
        <v>-1.1119438703133255E-14</v>
      </c>
      <c r="O1444" s="7">
        <f t="shared" si="215"/>
        <v>-1.1119438703133255E-14</v>
      </c>
      <c r="P1444" s="7" t="s">
        <v>8872</v>
      </c>
      <c r="R1444" s="7"/>
      <c r="S1444" s="47">
        <f t="shared" si="216"/>
        <v>-5.5511151231257827E-17</v>
      </c>
      <c r="T1444" s="47">
        <f t="shared" si="217"/>
        <v>0</v>
      </c>
      <c r="U1444" s="47">
        <f t="shared" si="218"/>
        <v>200.31</v>
      </c>
      <c r="V1444" s="47">
        <f t="shared" si="219"/>
        <v>88.44</v>
      </c>
      <c r="W1444" s="11"/>
    </row>
    <row r="1445" spans="1:23" x14ac:dyDescent="0.45">
      <c r="A1445" t="s">
        <v>1450</v>
      </c>
      <c r="B1445">
        <v>116.87</v>
      </c>
      <c r="D1445" s="1" t="str">
        <f>VartojimasGamyba!J1441</f>
        <v>2023-10-30-23</v>
      </c>
      <c r="E1445" s="7">
        <f>VartojimasGamyba!G1441</f>
        <v>0.20799999999999999</v>
      </c>
      <c r="F1445" s="11"/>
      <c r="G1445" s="12">
        <f t="shared" si="220"/>
        <v>5.0000000000000062</v>
      </c>
      <c r="H1445" s="12">
        <v>0</v>
      </c>
      <c r="I1445" s="12">
        <v>0.2311111111111111</v>
      </c>
      <c r="J1445" s="12">
        <v>0</v>
      </c>
      <c r="K1445" s="12"/>
      <c r="L1445" s="12">
        <f>VartojimasGamyba!H1441</f>
        <v>0</v>
      </c>
      <c r="M1445" s="19">
        <f t="shared" si="213"/>
        <v>0</v>
      </c>
      <c r="N1445" s="7">
        <f t="shared" si="214"/>
        <v>0</v>
      </c>
      <c r="O1445" s="7">
        <f t="shared" si="215"/>
        <v>0</v>
      </c>
      <c r="P1445" s="7">
        <f>SUM(O1422:O1445)</f>
        <v>2012.7627800000009</v>
      </c>
      <c r="Q1445" s="7">
        <f>SUMPRODUCT(B1422:B1445,E1422:E1445)+SUM(E1422:E1445)*$Z$21-SUMPRODUCT(B1422:B1445,L1422:L1445)+SUM(L1422:L1445)*ABS($Z$20)</f>
        <v>3593.2990200000004</v>
      </c>
      <c r="R1445" s="7"/>
      <c r="S1445" s="47">
        <f t="shared" si="216"/>
        <v>0</v>
      </c>
      <c r="T1445" s="47">
        <f t="shared" si="217"/>
        <v>0</v>
      </c>
      <c r="U1445" s="47">
        <f t="shared" si="218"/>
        <v>217.16000000000003</v>
      </c>
      <c r="V1445" s="47">
        <f t="shared" si="219"/>
        <v>105.29</v>
      </c>
      <c r="W1445" s="11">
        <f>IF(P1445&lt;&gt;Q1445,1,0)</f>
        <v>1</v>
      </c>
    </row>
    <row r="1446" spans="1:23" x14ac:dyDescent="0.45">
      <c r="A1446" t="s">
        <v>1451</v>
      </c>
      <c r="B1446">
        <v>100.08</v>
      </c>
      <c r="D1446" s="9" t="str">
        <f>VartojimasGamyba!J1442</f>
        <v>2023-10-31-00</v>
      </c>
      <c r="E1446" s="8">
        <f>VartojimasGamyba!G1442</f>
        <v>0.76200000000000001</v>
      </c>
      <c r="F1446" s="11"/>
      <c r="G1446" s="7">
        <f>G1445+H1446-I1446</f>
        <v>4.1533333333333395</v>
      </c>
      <c r="H1446" s="7">
        <v>0</v>
      </c>
      <c r="I1446" s="7">
        <v>0.84666666666666679</v>
      </c>
      <c r="J1446" s="7">
        <v>0</v>
      </c>
      <c r="L1446" s="7">
        <f>VartojimasGamyba!H1442</f>
        <v>0</v>
      </c>
      <c r="M1446" s="15">
        <f t="shared" si="213"/>
        <v>-1.1102230246251565E-16</v>
      </c>
      <c r="N1446" s="7">
        <f t="shared" si="214"/>
        <v>-2.2245538744414262E-14</v>
      </c>
      <c r="O1446" s="7">
        <f t="shared" si="215"/>
        <v>-2.2245538744414262E-14</v>
      </c>
      <c r="R1446" s="20" t="s">
        <v>8783</v>
      </c>
      <c r="S1446" s="47">
        <f t="shared" si="216"/>
        <v>-1.1102230246251565E-16</v>
      </c>
      <c r="T1446" s="47">
        <f t="shared" si="217"/>
        <v>0</v>
      </c>
      <c r="U1446" s="47">
        <f t="shared" si="218"/>
        <v>200.37</v>
      </c>
      <c r="V1446" s="47">
        <f t="shared" si="219"/>
        <v>88.5</v>
      </c>
      <c r="W1446" s="11"/>
    </row>
    <row r="1447" spans="1:23" x14ac:dyDescent="0.45">
      <c r="A1447" t="s">
        <v>1452</v>
      </c>
      <c r="B1447">
        <v>71.959999999999994</v>
      </c>
      <c r="D1447" s="9" t="str">
        <f>VartojimasGamyba!J1443</f>
        <v>2023-10-31-01</v>
      </c>
      <c r="E1447" s="8">
        <f>VartojimasGamyba!G1443</f>
        <v>0.77</v>
      </c>
      <c r="F1447" s="11"/>
      <c r="G1447" s="7">
        <f t="shared" ref="G1447:G1469" si="221">G1446+H1447-I1447</f>
        <v>4.1533333333333395</v>
      </c>
      <c r="H1447" s="7">
        <v>0</v>
      </c>
      <c r="I1447" s="7">
        <v>0</v>
      </c>
      <c r="J1447" s="7">
        <v>0</v>
      </c>
      <c r="L1447" s="7">
        <f>VartojimasGamyba!H1443</f>
        <v>0</v>
      </c>
      <c r="M1447" s="15">
        <f t="shared" si="213"/>
        <v>0.77</v>
      </c>
      <c r="N1447" s="7">
        <f t="shared" si="214"/>
        <v>132.63249999999999</v>
      </c>
      <c r="O1447" s="7">
        <f t="shared" si="215"/>
        <v>132.63249999999999</v>
      </c>
      <c r="R1447" s="7"/>
      <c r="S1447" s="47">
        <f t="shared" si="216"/>
        <v>0.77</v>
      </c>
      <c r="T1447" s="47">
        <f t="shared" si="217"/>
        <v>0</v>
      </c>
      <c r="U1447" s="47">
        <f t="shared" si="218"/>
        <v>172.25</v>
      </c>
      <c r="V1447" s="47">
        <f t="shared" si="219"/>
        <v>60.379999999999995</v>
      </c>
      <c r="W1447" s="11"/>
    </row>
    <row r="1448" spans="1:23" x14ac:dyDescent="0.45">
      <c r="A1448" t="s">
        <v>1453</v>
      </c>
      <c r="B1448">
        <v>70.09</v>
      </c>
      <c r="D1448" s="9" t="str">
        <f>VartojimasGamyba!J1444</f>
        <v>2023-10-31-02</v>
      </c>
      <c r="E1448" s="8">
        <f>VartojimasGamyba!G1444</f>
        <v>0.61399999999999999</v>
      </c>
      <c r="F1448" s="11"/>
      <c r="G1448" s="7">
        <f t="shared" si="221"/>
        <v>4.1533333333333395</v>
      </c>
      <c r="H1448" s="7">
        <v>0</v>
      </c>
      <c r="I1448" s="7">
        <v>0</v>
      </c>
      <c r="J1448" s="7">
        <v>0</v>
      </c>
      <c r="L1448" s="7">
        <f>VartojimasGamyba!H1444</f>
        <v>0</v>
      </c>
      <c r="M1448" s="15">
        <f t="shared" si="213"/>
        <v>0.61399999999999999</v>
      </c>
      <c r="N1448" s="7">
        <f t="shared" si="214"/>
        <v>104.61332</v>
      </c>
      <c r="O1448" s="7">
        <f t="shared" si="215"/>
        <v>104.61332</v>
      </c>
      <c r="R1448" s="7"/>
      <c r="S1448" s="47">
        <f t="shared" si="216"/>
        <v>0.61399999999999999</v>
      </c>
      <c r="T1448" s="47">
        <f t="shared" si="217"/>
        <v>0</v>
      </c>
      <c r="U1448" s="47">
        <f t="shared" si="218"/>
        <v>170.38</v>
      </c>
      <c r="V1448" s="47">
        <f t="shared" si="219"/>
        <v>58.510000000000005</v>
      </c>
      <c r="W1448" s="11"/>
    </row>
    <row r="1449" spans="1:23" x14ac:dyDescent="0.45">
      <c r="A1449" t="s">
        <v>1454</v>
      </c>
      <c r="B1449">
        <v>70.06</v>
      </c>
      <c r="D1449" s="9" t="str">
        <f>VartojimasGamyba!J1445</f>
        <v>2023-10-31-03</v>
      </c>
      <c r="E1449" s="8">
        <f>VartojimasGamyba!G1445</f>
        <v>0.19600000000000001</v>
      </c>
      <c r="F1449" s="11"/>
      <c r="G1449" s="7">
        <f t="shared" si="221"/>
        <v>4.1533333333333395</v>
      </c>
      <c r="H1449" s="7">
        <v>0</v>
      </c>
      <c r="I1449" s="7">
        <v>0</v>
      </c>
      <c r="J1449" s="7">
        <v>0</v>
      </c>
      <c r="L1449" s="7">
        <f>VartojimasGamyba!H1445</f>
        <v>0</v>
      </c>
      <c r="M1449" s="15">
        <f t="shared" si="213"/>
        <v>0.19600000000000001</v>
      </c>
      <c r="N1449" s="7">
        <f t="shared" si="214"/>
        <v>33.388600000000004</v>
      </c>
      <c r="O1449" s="7">
        <f t="shared" si="215"/>
        <v>33.388600000000004</v>
      </c>
      <c r="R1449" s="7"/>
      <c r="S1449" s="47">
        <f t="shared" si="216"/>
        <v>0.19600000000000001</v>
      </c>
      <c r="T1449" s="47">
        <f t="shared" si="217"/>
        <v>0</v>
      </c>
      <c r="U1449" s="47">
        <f t="shared" si="218"/>
        <v>170.35000000000002</v>
      </c>
      <c r="V1449" s="47">
        <f t="shared" si="219"/>
        <v>58.480000000000004</v>
      </c>
      <c r="W1449" s="11"/>
    </row>
    <row r="1450" spans="1:23" x14ac:dyDescent="0.45">
      <c r="A1450" t="s">
        <v>1455</v>
      </c>
      <c r="B1450">
        <v>70.040000000000006</v>
      </c>
      <c r="D1450" s="9" t="str">
        <f>VartojimasGamyba!J1446</f>
        <v>2023-10-31-04</v>
      </c>
      <c r="E1450" s="8">
        <f>VartojimasGamyba!G1446</f>
        <v>0.38</v>
      </c>
      <c r="F1450" s="11"/>
      <c r="G1450" s="7">
        <f t="shared" si="221"/>
        <v>4.1533333333333395</v>
      </c>
      <c r="H1450" s="7">
        <v>0</v>
      </c>
      <c r="I1450" s="7">
        <v>0</v>
      </c>
      <c r="J1450" s="7">
        <v>0</v>
      </c>
      <c r="L1450" s="7">
        <f>VartojimasGamyba!H1446</f>
        <v>0</v>
      </c>
      <c r="M1450" s="15">
        <f t="shared" si="213"/>
        <v>0.38</v>
      </c>
      <c r="N1450" s="7">
        <f t="shared" si="214"/>
        <v>64.725400000000008</v>
      </c>
      <c r="O1450" s="7">
        <f t="shared" si="215"/>
        <v>64.725400000000008</v>
      </c>
      <c r="R1450" s="7"/>
      <c r="S1450" s="47">
        <f t="shared" si="216"/>
        <v>0.38</v>
      </c>
      <c r="T1450" s="47">
        <f t="shared" si="217"/>
        <v>0</v>
      </c>
      <c r="U1450" s="47">
        <f t="shared" si="218"/>
        <v>170.33</v>
      </c>
      <c r="V1450" s="47">
        <f t="shared" si="219"/>
        <v>58.460000000000008</v>
      </c>
      <c r="W1450" s="11"/>
    </row>
    <row r="1451" spans="1:23" x14ac:dyDescent="0.45">
      <c r="A1451" t="s">
        <v>1456</v>
      </c>
      <c r="B1451">
        <v>64.8</v>
      </c>
      <c r="D1451" s="9" t="str">
        <f>VartojimasGamyba!J1447</f>
        <v>2023-10-31-05</v>
      </c>
      <c r="E1451" s="8">
        <f>VartojimasGamyba!G1447</f>
        <v>0.54400000000000004</v>
      </c>
      <c r="F1451" s="11"/>
      <c r="G1451" s="7">
        <f t="shared" si="221"/>
        <v>4.1533333333333395</v>
      </c>
      <c r="H1451" s="7">
        <v>0</v>
      </c>
      <c r="I1451" s="7">
        <v>0</v>
      </c>
      <c r="J1451" s="7">
        <v>0</v>
      </c>
      <c r="L1451" s="7">
        <f>VartojimasGamyba!H1447</f>
        <v>0</v>
      </c>
      <c r="M1451" s="15">
        <f t="shared" si="213"/>
        <v>0.54400000000000004</v>
      </c>
      <c r="N1451" s="7">
        <f t="shared" si="214"/>
        <v>89.808960000000013</v>
      </c>
      <c r="O1451" s="7">
        <f t="shared" si="215"/>
        <v>89.808960000000013</v>
      </c>
      <c r="R1451" s="7"/>
      <c r="S1451" s="47">
        <f t="shared" si="216"/>
        <v>0.54400000000000004</v>
      </c>
      <c r="T1451" s="47">
        <f t="shared" si="217"/>
        <v>0</v>
      </c>
      <c r="U1451" s="47">
        <f t="shared" si="218"/>
        <v>165.09</v>
      </c>
      <c r="V1451" s="47">
        <f t="shared" si="219"/>
        <v>53.22</v>
      </c>
      <c r="W1451" s="11"/>
    </row>
    <row r="1452" spans="1:23" x14ac:dyDescent="0.45">
      <c r="A1452" t="s">
        <v>1457</v>
      </c>
      <c r="B1452">
        <v>62.23</v>
      </c>
      <c r="D1452" s="9" t="str">
        <f>VartojimasGamyba!J1448</f>
        <v>2023-10-31-06</v>
      </c>
      <c r="E1452" s="8">
        <f>VartojimasGamyba!G1448</f>
        <v>0.35699999999999998</v>
      </c>
      <c r="F1452" s="11"/>
      <c r="G1452" s="7">
        <f t="shared" si="221"/>
        <v>8.8155555555555551</v>
      </c>
      <c r="H1452" s="7">
        <v>4.6622222222222165</v>
      </c>
      <c r="I1452" s="7">
        <v>0</v>
      </c>
      <c r="J1452" s="7">
        <v>0</v>
      </c>
      <c r="L1452" s="7">
        <f>VartojimasGamyba!H1448</f>
        <v>3.4000000000000002E-2</v>
      </c>
      <c r="M1452" s="15">
        <f t="shared" si="213"/>
        <v>4.9852222222222169</v>
      </c>
      <c r="N1452" s="7">
        <f t="shared" si="214"/>
        <v>810.1983155555547</v>
      </c>
      <c r="O1452" s="7">
        <f t="shared" si="215"/>
        <v>810.1983155555547</v>
      </c>
      <c r="R1452" s="7"/>
      <c r="S1452" s="47">
        <f t="shared" si="216"/>
        <v>4.9852222222222169</v>
      </c>
      <c r="T1452" s="47">
        <f t="shared" si="217"/>
        <v>0</v>
      </c>
      <c r="U1452" s="47">
        <f t="shared" si="218"/>
        <v>162.52000000000001</v>
      </c>
      <c r="V1452" s="47">
        <f t="shared" si="219"/>
        <v>50.65</v>
      </c>
      <c r="W1452" s="11"/>
    </row>
    <row r="1453" spans="1:23" x14ac:dyDescent="0.45">
      <c r="A1453" t="s">
        <v>1458</v>
      </c>
      <c r="B1453">
        <v>70.349999999999994</v>
      </c>
      <c r="D1453" s="9" t="str">
        <f>VartojimasGamyba!J1449</f>
        <v>2023-10-31-07</v>
      </c>
      <c r="E1453" s="8">
        <f>VartojimasGamyba!G1449</f>
        <v>0.113</v>
      </c>
      <c r="F1453" s="11"/>
      <c r="G1453" s="7">
        <f t="shared" si="221"/>
        <v>8.8155555555555551</v>
      </c>
      <c r="H1453" s="7">
        <v>0</v>
      </c>
      <c r="I1453" s="7">
        <v>0</v>
      </c>
      <c r="J1453" s="7">
        <v>0</v>
      </c>
      <c r="L1453" s="7">
        <f>VartojimasGamyba!H1449</f>
        <v>2.8000000000000001E-2</v>
      </c>
      <c r="M1453" s="15">
        <f t="shared" si="213"/>
        <v>8.5000000000000006E-2</v>
      </c>
      <c r="N1453" s="7">
        <f t="shared" si="214"/>
        <v>14.5044</v>
      </c>
      <c r="O1453" s="7">
        <f t="shared" si="215"/>
        <v>14.5044</v>
      </c>
      <c r="R1453" s="7"/>
      <c r="S1453" s="47">
        <f t="shared" si="216"/>
        <v>8.5000000000000006E-2</v>
      </c>
      <c r="T1453" s="47">
        <f t="shared" si="217"/>
        <v>0</v>
      </c>
      <c r="U1453" s="47">
        <f t="shared" si="218"/>
        <v>170.64</v>
      </c>
      <c r="V1453" s="47">
        <f t="shared" si="219"/>
        <v>58.769999999999996</v>
      </c>
      <c r="W1453" s="11"/>
    </row>
    <row r="1454" spans="1:23" x14ac:dyDescent="0.45">
      <c r="A1454" t="s">
        <v>1459</v>
      </c>
      <c r="B1454">
        <v>92.6</v>
      </c>
      <c r="D1454" s="9" t="str">
        <f>VartojimasGamyba!J1450</f>
        <v>2023-10-31-08</v>
      </c>
      <c r="E1454" s="8">
        <f>VartojimasGamyba!G1450</f>
        <v>0.54100000000000004</v>
      </c>
      <c r="F1454" s="11"/>
      <c r="G1454" s="7">
        <f t="shared" si="221"/>
        <v>8.2222222222222214</v>
      </c>
      <c r="H1454" s="7">
        <v>0</v>
      </c>
      <c r="I1454" s="7">
        <v>0.59333333333333327</v>
      </c>
      <c r="J1454" s="7">
        <v>0</v>
      </c>
      <c r="L1454" s="7">
        <f>VartojimasGamyba!H1450</f>
        <v>7.0000000000000001E-3</v>
      </c>
      <c r="M1454" s="15">
        <f t="shared" si="213"/>
        <v>1.1709383462843448E-16</v>
      </c>
      <c r="N1454" s="7">
        <f t="shared" si="214"/>
        <v>2.2586229761478725E-14</v>
      </c>
      <c r="O1454" s="7">
        <f t="shared" si="215"/>
        <v>2.2586229761478725E-14</v>
      </c>
      <c r="R1454" s="7"/>
      <c r="S1454" s="47">
        <f t="shared" si="216"/>
        <v>1.1709383462843448E-16</v>
      </c>
      <c r="T1454" s="47">
        <f t="shared" si="217"/>
        <v>0</v>
      </c>
      <c r="U1454" s="47">
        <f t="shared" si="218"/>
        <v>192.89</v>
      </c>
      <c r="V1454" s="47">
        <f t="shared" si="219"/>
        <v>81.02</v>
      </c>
      <c r="W1454" s="11"/>
    </row>
    <row r="1455" spans="1:23" x14ac:dyDescent="0.45">
      <c r="A1455" t="s">
        <v>1460</v>
      </c>
      <c r="B1455">
        <v>110.5</v>
      </c>
      <c r="D1455" s="9" t="str">
        <f>VartojimasGamyba!J1451</f>
        <v>2023-10-31-09</v>
      </c>
      <c r="E1455" s="8">
        <f>VartojimasGamyba!G1451</f>
        <v>0.57899999999999996</v>
      </c>
      <c r="F1455" s="11"/>
      <c r="G1455" s="7">
        <f t="shared" si="221"/>
        <v>7.7788888888888881</v>
      </c>
      <c r="H1455" s="7">
        <v>0</v>
      </c>
      <c r="I1455" s="7">
        <v>0.44333333333333325</v>
      </c>
      <c r="J1455" s="7">
        <v>0</v>
      </c>
      <c r="L1455" s="7">
        <f>VartojimasGamyba!H1451</f>
        <v>0.18</v>
      </c>
      <c r="M1455" s="15">
        <f t="shared" si="213"/>
        <v>0</v>
      </c>
      <c r="N1455" s="7">
        <f t="shared" si="214"/>
        <v>0</v>
      </c>
      <c r="O1455" s="7">
        <f t="shared" si="215"/>
        <v>0</v>
      </c>
      <c r="R1455" s="7"/>
      <c r="S1455" s="47">
        <f t="shared" si="216"/>
        <v>0</v>
      </c>
      <c r="T1455" s="47">
        <f t="shared" si="217"/>
        <v>0</v>
      </c>
      <c r="U1455" s="47">
        <f t="shared" si="218"/>
        <v>210.79000000000002</v>
      </c>
      <c r="V1455" s="47">
        <f t="shared" si="219"/>
        <v>98.92</v>
      </c>
      <c r="W1455" s="11"/>
    </row>
    <row r="1456" spans="1:23" x14ac:dyDescent="0.45">
      <c r="A1456" t="s">
        <v>1461</v>
      </c>
      <c r="B1456">
        <v>109.77</v>
      </c>
      <c r="D1456" s="9" t="str">
        <f>VartojimasGamyba!J1452</f>
        <v>2023-10-31-10</v>
      </c>
      <c r="E1456" s="8">
        <f>VartojimasGamyba!G1452</f>
        <v>1.919</v>
      </c>
      <c r="F1456" s="11"/>
      <c r="G1456" s="7">
        <f t="shared" si="221"/>
        <v>5.7266666666666657</v>
      </c>
      <c r="H1456" s="7">
        <v>0</v>
      </c>
      <c r="I1456" s="7">
        <v>2.0522222222222224</v>
      </c>
      <c r="J1456" s="7">
        <v>0</v>
      </c>
      <c r="L1456" s="7">
        <f>VartojimasGamyba!H1452</f>
        <v>7.1999999999999995E-2</v>
      </c>
      <c r="M1456" s="15">
        <f t="shared" si="213"/>
        <v>-1.5265566588595902E-16</v>
      </c>
      <c r="N1456" s="7">
        <f t="shared" si="214"/>
        <v>-3.2066849176004551E-14</v>
      </c>
      <c r="O1456" s="7">
        <f t="shared" si="215"/>
        <v>-3.2066849176004551E-14</v>
      </c>
      <c r="R1456" s="7"/>
      <c r="S1456" s="47">
        <f t="shared" si="216"/>
        <v>-1.5265566588595902E-16</v>
      </c>
      <c r="T1456" s="47">
        <f t="shared" si="217"/>
        <v>0</v>
      </c>
      <c r="U1456" s="47">
        <f t="shared" si="218"/>
        <v>210.06</v>
      </c>
      <c r="V1456" s="47">
        <f t="shared" si="219"/>
        <v>98.19</v>
      </c>
      <c r="W1456" s="11"/>
    </row>
    <row r="1457" spans="1:23" x14ac:dyDescent="0.45">
      <c r="A1457" t="s">
        <v>1462</v>
      </c>
      <c r="B1457">
        <v>101.6</v>
      </c>
      <c r="D1457" s="9" t="str">
        <f>VartojimasGamyba!J1453</f>
        <v>2023-10-31-11</v>
      </c>
      <c r="E1457" s="8">
        <f>VartojimasGamyba!G1453</f>
        <v>0.34799999999999998</v>
      </c>
      <c r="F1457" s="11"/>
      <c r="G1457" s="7">
        <f t="shared" si="221"/>
        <v>5.3533333333333326</v>
      </c>
      <c r="H1457" s="7">
        <v>0</v>
      </c>
      <c r="I1457" s="7">
        <v>0.37333333333333329</v>
      </c>
      <c r="J1457" s="7">
        <v>0</v>
      </c>
      <c r="L1457" s="7">
        <f>VartojimasGamyba!H1453</f>
        <v>1.2E-2</v>
      </c>
      <c r="M1457" s="15">
        <f t="shared" si="213"/>
        <v>0</v>
      </c>
      <c r="N1457" s="7">
        <f t="shared" si="214"/>
        <v>0</v>
      </c>
      <c r="O1457" s="7">
        <f t="shared" si="215"/>
        <v>0</v>
      </c>
      <c r="R1457" s="7"/>
      <c r="S1457" s="47">
        <f t="shared" si="216"/>
        <v>0</v>
      </c>
      <c r="T1457" s="47">
        <f t="shared" si="217"/>
        <v>0</v>
      </c>
      <c r="U1457" s="47">
        <f t="shared" si="218"/>
        <v>201.89</v>
      </c>
      <c r="V1457" s="47">
        <f t="shared" si="219"/>
        <v>90.02</v>
      </c>
      <c r="W1457" s="11"/>
    </row>
    <row r="1458" spans="1:23" x14ac:dyDescent="0.45">
      <c r="A1458" t="s">
        <v>1463</v>
      </c>
      <c r="B1458">
        <v>93.98</v>
      </c>
      <c r="D1458" s="9" t="str">
        <f>VartojimasGamyba!J1454</f>
        <v>2023-10-31-12</v>
      </c>
      <c r="E1458" s="8">
        <f>VartojimasGamyba!G1454</f>
        <v>0.47399999999999998</v>
      </c>
      <c r="F1458" s="11"/>
      <c r="G1458" s="7">
        <f t="shared" si="221"/>
        <v>4.8277777777777775</v>
      </c>
      <c r="H1458" s="7">
        <v>0</v>
      </c>
      <c r="I1458" s="7">
        <v>0.52555555555555544</v>
      </c>
      <c r="J1458" s="7">
        <v>0</v>
      </c>
      <c r="L1458" s="7">
        <f>VartojimasGamyba!H1454</f>
        <v>1E-3</v>
      </c>
      <c r="M1458" s="15">
        <f t="shared" si="213"/>
        <v>5.6378512969246231E-17</v>
      </c>
      <c r="N1458" s="7">
        <f t="shared" si="214"/>
        <v>1.0952653714535466E-14</v>
      </c>
      <c r="O1458" s="7">
        <f t="shared" si="215"/>
        <v>1.0952653714535466E-14</v>
      </c>
      <c r="R1458" s="7"/>
      <c r="S1458" s="47">
        <f t="shared" si="216"/>
        <v>5.6378512969246231E-17</v>
      </c>
      <c r="T1458" s="47">
        <f t="shared" si="217"/>
        <v>0</v>
      </c>
      <c r="U1458" s="47">
        <f t="shared" si="218"/>
        <v>194.27</v>
      </c>
      <c r="V1458" s="47">
        <f t="shared" si="219"/>
        <v>82.4</v>
      </c>
      <c r="W1458" s="11"/>
    </row>
    <row r="1459" spans="1:23" x14ac:dyDescent="0.45">
      <c r="A1459" t="s">
        <v>1464</v>
      </c>
      <c r="B1459">
        <v>99.5</v>
      </c>
      <c r="D1459" s="9" t="str">
        <f>VartojimasGamyba!J1455</f>
        <v>2023-10-31-13</v>
      </c>
      <c r="E1459" s="8">
        <f>VartojimasGamyba!G1455</f>
        <v>0.3</v>
      </c>
      <c r="F1459" s="11"/>
      <c r="G1459" s="7">
        <f t="shared" si="221"/>
        <v>4.4944444444444445</v>
      </c>
      <c r="H1459" s="7">
        <v>0</v>
      </c>
      <c r="I1459" s="7">
        <v>0.33333333333333331</v>
      </c>
      <c r="J1459" s="7">
        <v>0</v>
      </c>
      <c r="L1459" s="7">
        <f>VartojimasGamyba!H1455</f>
        <v>0</v>
      </c>
      <c r="M1459" s="15">
        <f t="shared" si="213"/>
        <v>0</v>
      </c>
      <c r="N1459" s="7">
        <f t="shared" si="214"/>
        <v>0</v>
      </c>
      <c r="O1459" s="7">
        <f t="shared" si="215"/>
        <v>0</v>
      </c>
      <c r="R1459" s="7"/>
      <c r="S1459" s="47">
        <f t="shared" si="216"/>
        <v>0</v>
      </c>
      <c r="T1459" s="47">
        <f t="shared" si="217"/>
        <v>0</v>
      </c>
      <c r="U1459" s="47">
        <f t="shared" si="218"/>
        <v>199.79000000000002</v>
      </c>
      <c r="V1459" s="47">
        <f t="shared" si="219"/>
        <v>87.92</v>
      </c>
      <c r="W1459" s="11"/>
    </row>
    <row r="1460" spans="1:23" x14ac:dyDescent="0.45">
      <c r="A1460" t="s">
        <v>1465</v>
      </c>
      <c r="B1460">
        <v>101.5</v>
      </c>
      <c r="D1460" s="9" t="str">
        <f>VartojimasGamyba!J1456</f>
        <v>2023-10-31-14</v>
      </c>
      <c r="E1460" s="8">
        <f>VartojimasGamyba!G1456</f>
        <v>1.1879999999999999</v>
      </c>
      <c r="F1460" s="11"/>
      <c r="G1460" s="7">
        <f t="shared" si="221"/>
        <v>3.1744444444444442</v>
      </c>
      <c r="H1460" s="7">
        <v>0</v>
      </c>
      <c r="I1460" s="7">
        <v>1.32</v>
      </c>
      <c r="J1460" s="7">
        <v>0</v>
      </c>
      <c r="L1460" s="7">
        <f>VartojimasGamyba!H1456</f>
        <v>0</v>
      </c>
      <c r="M1460" s="15">
        <f t="shared" si="213"/>
        <v>-2.2204460492503131E-16</v>
      </c>
      <c r="N1460" s="7">
        <f t="shared" si="214"/>
        <v>-4.4806380827822072E-14</v>
      </c>
      <c r="O1460" s="7">
        <f t="shared" si="215"/>
        <v>-4.4806380827822072E-14</v>
      </c>
      <c r="R1460" s="7"/>
      <c r="S1460" s="47">
        <f t="shared" si="216"/>
        <v>-2.2204460492503131E-16</v>
      </c>
      <c r="T1460" s="47">
        <f t="shared" si="217"/>
        <v>0</v>
      </c>
      <c r="U1460" s="47">
        <f t="shared" si="218"/>
        <v>201.79000000000002</v>
      </c>
      <c r="V1460" s="47">
        <f t="shared" si="219"/>
        <v>89.92</v>
      </c>
      <c r="W1460" s="11"/>
    </row>
    <row r="1461" spans="1:23" x14ac:dyDescent="0.45">
      <c r="A1461" t="s">
        <v>1466</v>
      </c>
      <c r="B1461">
        <v>94.13</v>
      </c>
      <c r="D1461" s="9" t="str">
        <f>VartojimasGamyba!J1457</f>
        <v>2023-10-31-15</v>
      </c>
      <c r="E1461" s="8">
        <f>VartojimasGamyba!G1457</f>
        <v>0.36899999999999999</v>
      </c>
      <c r="F1461" s="11"/>
      <c r="G1461" s="7">
        <f t="shared" si="221"/>
        <v>2.764444444444444</v>
      </c>
      <c r="H1461" s="7">
        <v>0</v>
      </c>
      <c r="I1461" s="7">
        <v>0.41000000000000003</v>
      </c>
      <c r="J1461" s="7">
        <v>0</v>
      </c>
      <c r="L1461" s="7">
        <f>VartojimasGamyba!H1457</f>
        <v>0</v>
      </c>
      <c r="M1461" s="15">
        <f t="shared" si="213"/>
        <v>-5.5511151231257827E-17</v>
      </c>
      <c r="N1461" s="7">
        <f t="shared" si="214"/>
        <v>-1.0792478022381148E-14</v>
      </c>
      <c r="O1461" s="7">
        <f t="shared" si="215"/>
        <v>-1.0792478022381148E-14</v>
      </c>
      <c r="R1461" s="7"/>
      <c r="S1461" s="47">
        <f t="shared" si="216"/>
        <v>-5.5511151231257827E-17</v>
      </c>
      <c r="T1461" s="47">
        <f t="shared" si="217"/>
        <v>0</v>
      </c>
      <c r="U1461" s="47">
        <f t="shared" si="218"/>
        <v>194.42000000000002</v>
      </c>
      <c r="V1461" s="47">
        <f t="shared" si="219"/>
        <v>82.55</v>
      </c>
      <c r="W1461" s="11"/>
    </row>
    <row r="1462" spans="1:23" x14ac:dyDescent="0.45">
      <c r="A1462" t="s">
        <v>1467</v>
      </c>
      <c r="B1462">
        <v>101.6</v>
      </c>
      <c r="D1462" s="9" t="str">
        <f>VartojimasGamyba!J1458</f>
        <v>2023-10-31-16</v>
      </c>
      <c r="E1462" s="8">
        <f>VartojimasGamyba!G1458</f>
        <v>0.49099999999999999</v>
      </c>
      <c r="F1462" s="11"/>
      <c r="G1462" s="7">
        <f t="shared" si="221"/>
        <v>2.2188888888888885</v>
      </c>
      <c r="H1462" s="7">
        <v>0</v>
      </c>
      <c r="I1462" s="7">
        <v>0.54555555555555557</v>
      </c>
      <c r="J1462" s="7">
        <v>0</v>
      </c>
      <c r="L1462" s="7">
        <f>VartojimasGamyba!H1458</f>
        <v>0</v>
      </c>
      <c r="M1462" s="15">
        <f t="shared" si="213"/>
        <v>-5.5511151231257827E-17</v>
      </c>
      <c r="N1462" s="7">
        <f t="shared" si="214"/>
        <v>-1.1207146322078642E-14</v>
      </c>
      <c r="O1462" s="7">
        <f t="shared" si="215"/>
        <v>-1.1207146322078642E-14</v>
      </c>
      <c r="R1462" s="7"/>
      <c r="S1462" s="47">
        <f t="shared" si="216"/>
        <v>-5.5511151231257827E-17</v>
      </c>
      <c r="T1462" s="47">
        <f t="shared" si="217"/>
        <v>0</v>
      </c>
      <c r="U1462" s="47">
        <f t="shared" si="218"/>
        <v>201.89</v>
      </c>
      <c r="V1462" s="47">
        <f t="shared" si="219"/>
        <v>90.02</v>
      </c>
      <c r="W1462" s="11"/>
    </row>
    <row r="1463" spans="1:23" x14ac:dyDescent="0.45">
      <c r="A1463" t="s">
        <v>1468</v>
      </c>
      <c r="B1463">
        <v>116.52</v>
      </c>
      <c r="D1463" s="9" t="str">
        <f>VartojimasGamyba!J1459</f>
        <v>2023-10-31-17</v>
      </c>
      <c r="E1463" s="8">
        <f>VartojimasGamyba!G1459</f>
        <v>0.73899999999999999</v>
      </c>
      <c r="F1463" s="11"/>
      <c r="G1463" s="7">
        <f t="shared" si="221"/>
        <v>1.3977777777777773</v>
      </c>
      <c r="H1463" s="7">
        <v>0</v>
      </c>
      <c r="I1463" s="7">
        <v>0.82111111111111112</v>
      </c>
      <c r="J1463" s="7">
        <v>0</v>
      </c>
      <c r="L1463" s="7">
        <f>VartojimasGamyba!H1459</f>
        <v>0</v>
      </c>
      <c r="M1463" s="15">
        <f t="shared" si="213"/>
        <v>0</v>
      </c>
      <c r="N1463" s="7">
        <f t="shared" si="214"/>
        <v>0</v>
      </c>
      <c r="O1463" s="7">
        <f t="shared" si="215"/>
        <v>0</v>
      </c>
      <c r="R1463" s="7"/>
      <c r="S1463" s="47">
        <f t="shared" si="216"/>
        <v>0</v>
      </c>
      <c r="T1463" s="47">
        <f t="shared" si="217"/>
        <v>0</v>
      </c>
      <c r="U1463" s="47">
        <f t="shared" si="218"/>
        <v>216.81</v>
      </c>
      <c r="V1463" s="47">
        <f t="shared" si="219"/>
        <v>104.94</v>
      </c>
      <c r="W1463" s="11"/>
    </row>
    <row r="1464" spans="1:23" x14ac:dyDescent="0.45">
      <c r="A1464" t="s">
        <v>1469</v>
      </c>
      <c r="B1464">
        <v>115.02</v>
      </c>
      <c r="D1464" s="9" t="str">
        <f>VartojimasGamyba!J1460</f>
        <v>2023-10-31-18</v>
      </c>
      <c r="E1464" s="8">
        <f>VartojimasGamyba!G1460</f>
        <v>0.318</v>
      </c>
      <c r="F1464" s="11"/>
      <c r="G1464" s="7">
        <f t="shared" si="221"/>
        <v>1.0444444444444441</v>
      </c>
      <c r="H1464" s="7">
        <v>0</v>
      </c>
      <c r="I1464" s="7">
        <v>0.35333333333333333</v>
      </c>
      <c r="J1464" s="7">
        <v>0</v>
      </c>
      <c r="L1464" s="7">
        <f>VartojimasGamyba!H1460</f>
        <v>0</v>
      </c>
      <c r="M1464" s="15">
        <f t="shared" si="213"/>
        <v>0</v>
      </c>
      <c r="N1464" s="7">
        <f t="shared" si="214"/>
        <v>0</v>
      </c>
      <c r="O1464" s="7">
        <f t="shared" si="215"/>
        <v>0</v>
      </c>
      <c r="R1464" s="7"/>
      <c r="S1464" s="47">
        <f t="shared" si="216"/>
        <v>0</v>
      </c>
      <c r="T1464" s="47">
        <f t="shared" si="217"/>
        <v>0</v>
      </c>
      <c r="U1464" s="47">
        <f t="shared" si="218"/>
        <v>215.31</v>
      </c>
      <c r="V1464" s="47">
        <f t="shared" si="219"/>
        <v>103.44</v>
      </c>
      <c r="W1464" s="11"/>
    </row>
    <row r="1465" spans="1:23" x14ac:dyDescent="0.45">
      <c r="A1465" t="s">
        <v>1470</v>
      </c>
      <c r="B1465">
        <v>109.09</v>
      </c>
      <c r="D1465" s="9" t="str">
        <f>VartojimasGamyba!J1461</f>
        <v>2023-10-31-19</v>
      </c>
      <c r="E1465" s="8">
        <f>VartojimasGamyba!G1461</f>
        <v>0.39100000000000001</v>
      </c>
      <c r="F1465" s="11"/>
      <c r="G1465" s="7">
        <f t="shared" si="221"/>
        <v>0.60999999999999965</v>
      </c>
      <c r="H1465" s="7">
        <v>0</v>
      </c>
      <c r="I1465" s="7">
        <v>0.43444444444444447</v>
      </c>
      <c r="J1465" s="7">
        <v>0</v>
      </c>
      <c r="L1465" s="7">
        <f>VartojimasGamyba!H1461</f>
        <v>0</v>
      </c>
      <c r="M1465" s="15">
        <f t="shared" si="213"/>
        <v>0</v>
      </c>
      <c r="N1465" s="7">
        <f t="shared" si="214"/>
        <v>0</v>
      </c>
      <c r="O1465" s="7">
        <f t="shared" si="215"/>
        <v>0</v>
      </c>
      <c r="R1465" s="7"/>
      <c r="S1465" s="47">
        <f t="shared" si="216"/>
        <v>0</v>
      </c>
      <c r="T1465" s="47">
        <f t="shared" si="217"/>
        <v>0</v>
      </c>
      <c r="U1465" s="47">
        <f t="shared" si="218"/>
        <v>209.38</v>
      </c>
      <c r="V1465" s="47">
        <f t="shared" si="219"/>
        <v>97.51</v>
      </c>
      <c r="W1465" s="11"/>
    </row>
    <row r="1466" spans="1:23" x14ac:dyDescent="0.45">
      <c r="A1466" t="s">
        <v>1471</v>
      </c>
      <c r="B1466">
        <v>109.06</v>
      </c>
      <c r="D1466" s="9" t="str">
        <f>VartojimasGamyba!J1462</f>
        <v>2023-10-31-20</v>
      </c>
      <c r="E1466" s="8">
        <f>VartojimasGamyba!G1462</f>
        <v>0.33500000000000002</v>
      </c>
      <c r="F1466" s="11"/>
      <c r="G1466" s="7">
        <f t="shared" si="221"/>
        <v>0.23777777777777737</v>
      </c>
      <c r="H1466" s="7">
        <v>0</v>
      </c>
      <c r="I1466" s="7">
        <v>0.37222222222222229</v>
      </c>
      <c r="J1466" s="7">
        <v>0</v>
      </c>
      <c r="L1466" s="7">
        <f>VartojimasGamyba!H1462</f>
        <v>0</v>
      </c>
      <c r="M1466" s="15">
        <f t="shared" si="213"/>
        <v>-5.5511151231257827E-17</v>
      </c>
      <c r="N1466" s="7">
        <f t="shared" si="214"/>
        <v>-1.1621259510263827E-14</v>
      </c>
      <c r="O1466" s="7">
        <f t="shared" si="215"/>
        <v>-1.1621259510263827E-14</v>
      </c>
      <c r="P1466" s="7" t="s">
        <v>8873</v>
      </c>
      <c r="R1466" s="7"/>
      <c r="S1466" s="47">
        <f t="shared" si="216"/>
        <v>-5.5511151231257827E-17</v>
      </c>
      <c r="T1466" s="47">
        <f t="shared" si="217"/>
        <v>0</v>
      </c>
      <c r="U1466" s="47">
        <f t="shared" si="218"/>
        <v>209.35000000000002</v>
      </c>
      <c r="V1466" s="47">
        <f t="shared" si="219"/>
        <v>97.48</v>
      </c>
      <c r="W1466" s="11"/>
    </row>
    <row r="1467" spans="1:23" x14ac:dyDescent="0.45">
      <c r="A1467" t="s">
        <v>1472</v>
      </c>
      <c r="B1467">
        <v>109.02</v>
      </c>
      <c r="D1467" s="9" t="str">
        <f>VartojimasGamyba!J1463</f>
        <v>2023-10-31-21</v>
      </c>
      <c r="E1467" s="8">
        <f>VartojimasGamyba!G1463</f>
        <v>0.214</v>
      </c>
      <c r="F1467" s="11"/>
      <c r="G1467" s="7">
        <f t="shared" si="221"/>
        <v>-4.163336342344337E-16</v>
      </c>
      <c r="H1467" s="7">
        <v>0</v>
      </c>
      <c r="I1467" s="7">
        <v>0.23777777777777778</v>
      </c>
      <c r="J1467" s="7">
        <v>0</v>
      </c>
      <c r="L1467" s="7">
        <f>VartojimasGamyba!H1463</f>
        <v>0</v>
      </c>
      <c r="M1467" s="15">
        <f t="shared" si="213"/>
        <v>0</v>
      </c>
      <c r="N1467" s="7">
        <f t="shared" si="214"/>
        <v>0</v>
      </c>
      <c r="O1467" s="7">
        <f t="shared" si="215"/>
        <v>0</v>
      </c>
      <c r="P1467" s="7">
        <f>SUM(N1446:N1469)</f>
        <v>1913.4849955555546</v>
      </c>
      <c r="R1467" s="7"/>
      <c r="S1467" s="47">
        <f t="shared" si="216"/>
        <v>0</v>
      </c>
      <c r="T1467" s="47">
        <f t="shared" si="217"/>
        <v>0</v>
      </c>
      <c r="U1467" s="47">
        <f t="shared" si="218"/>
        <v>209.31</v>
      </c>
      <c r="V1467" s="47">
        <f t="shared" si="219"/>
        <v>97.44</v>
      </c>
      <c r="W1467" s="11"/>
    </row>
    <row r="1468" spans="1:23" x14ac:dyDescent="0.45">
      <c r="A1468" t="s">
        <v>1473</v>
      </c>
      <c r="B1468">
        <v>55.21</v>
      </c>
      <c r="D1468" s="9" t="str">
        <f>VartojimasGamyba!J1464</f>
        <v>2023-10-31-22</v>
      </c>
      <c r="E1468" s="8">
        <f>VartojimasGamyba!G1464</f>
        <v>0.28899999999999998</v>
      </c>
      <c r="F1468" s="11"/>
      <c r="G1468" s="7">
        <f t="shared" si="221"/>
        <v>-4.163336342344337E-16</v>
      </c>
      <c r="H1468" s="7">
        <v>0</v>
      </c>
      <c r="I1468" s="7">
        <v>0</v>
      </c>
      <c r="J1468" s="7">
        <v>0</v>
      </c>
      <c r="L1468" s="7">
        <f>VartojimasGamyba!H1464</f>
        <v>0</v>
      </c>
      <c r="M1468" s="15">
        <f t="shared" si="213"/>
        <v>0.28899999999999998</v>
      </c>
      <c r="N1468" s="7">
        <f t="shared" si="214"/>
        <v>44.939499999999995</v>
      </c>
      <c r="O1468" s="7">
        <f t="shared" si="215"/>
        <v>44.939499999999995</v>
      </c>
      <c r="P1468" s="7" t="s">
        <v>8872</v>
      </c>
      <c r="R1468" s="7"/>
      <c r="S1468" s="47">
        <f t="shared" si="216"/>
        <v>0.28899999999999998</v>
      </c>
      <c r="T1468" s="47">
        <f t="shared" si="217"/>
        <v>0</v>
      </c>
      <c r="U1468" s="47">
        <f t="shared" si="218"/>
        <v>155.5</v>
      </c>
      <c r="V1468" s="47">
        <f t="shared" si="219"/>
        <v>43.63</v>
      </c>
      <c r="W1468" s="11"/>
    </row>
    <row r="1469" spans="1:23" x14ac:dyDescent="0.45">
      <c r="A1469" t="s">
        <v>1474</v>
      </c>
      <c r="B1469">
        <v>17.71</v>
      </c>
      <c r="D1469" s="9" t="str">
        <f>VartojimasGamyba!J1465</f>
        <v>2023-10-31-23</v>
      </c>
      <c r="E1469" s="8">
        <f>VartojimasGamyba!G1465</f>
        <v>0.24299999999999999</v>
      </c>
      <c r="F1469" s="11"/>
      <c r="G1469" s="7">
        <f t="shared" si="221"/>
        <v>5</v>
      </c>
      <c r="H1469" s="7">
        <v>5</v>
      </c>
      <c r="I1469" s="7">
        <v>0</v>
      </c>
      <c r="J1469" s="7">
        <v>0</v>
      </c>
      <c r="L1469" s="7">
        <f>VartojimasGamyba!H1465</f>
        <v>0</v>
      </c>
      <c r="M1469" s="15">
        <f t="shared" si="213"/>
        <v>5.2430000000000003</v>
      </c>
      <c r="N1469" s="7">
        <f t="shared" si="214"/>
        <v>618.67400000000009</v>
      </c>
      <c r="O1469" s="7">
        <f t="shared" si="215"/>
        <v>618.67400000000009</v>
      </c>
      <c r="P1469" s="7">
        <f>SUM(O1446:O1469)</f>
        <v>1913.4849955555546</v>
      </c>
      <c r="Q1469" s="7">
        <f>SUMPRODUCT(B1446:B1469,E1446:E1469)+SUM(E1446:E1469)*$Z$21-SUMPRODUCT(B1446:B1469,L1446:L1469)+SUM(L1446:L1469)*ABS($Z$20)</f>
        <v>2386.6570300000003</v>
      </c>
      <c r="R1469" s="7"/>
      <c r="S1469" s="47">
        <f t="shared" si="216"/>
        <v>5.2430000000000003</v>
      </c>
      <c r="T1469" s="47">
        <f t="shared" si="217"/>
        <v>0</v>
      </c>
      <c r="U1469" s="47">
        <f t="shared" si="218"/>
        <v>118</v>
      </c>
      <c r="V1469" s="47">
        <f t="shared" si="219"/>
        <v>6.1300000000000008</v>
      </c>
      <c r="W1469" s="11">
        <f>IF(P1469&lt;&gt;Q1469,1,0)</f>
        <v>1</v>
      </c>
    </row>
    <row r="1470" spans="1:23" x14ac:dyDescent="0.45">
      <c r="A1470" t="s">
        <v>1475</v>
      </c>
      <c r="B1470">
        <v>13.33</v>
      </c>
      <c r="D1470" s="1" t="str">
        <f>VartojimasGamyba!J1466</f>
        <v>2023-11-01-00</v>
      </c>
      <c r="E1470" s="7">
        <f>VartojimasGamyba!G1466</f>
        <v>0.54</v>
      </c>
      <c r="F1470" s="11"/>
      <c r="G1470" s="12">
        <f>G1469+H1470-I1470</f>
        <v>5</v>
      </c>
      <c r="H1470" s="12">
        <v>0</v>
      </c>
      <c r="I1470" s="12">
        <v>0</v>
      </c>
      <c r="J1470" s="12">
        <v>0</v>
      </c>
      <c r="K1470" s="12"/>
      <c r="L1470" s="12">
        <f>VartojimasGamyba!H1466</f>
        <v>0</v>
      </c>
      <c r="M1470" s="19">
        <f t="shared" si="213"/>
        <v>0.54</v>
      </c>
      <c r="N1470" s="7">
        <f t="shared" si="214"/>
        <v>61.354800000000004</v>
      </c>
      <c r="O1470" s="7">
        <f t="shared" si="215"/>
        <v>61.354800000000004</v>
      </c>
      <c r="R1470" s="20" t="s">
        <v>8783</v>
      </c>
      <c r="S1470" s="47">
        <f t="shared" si="216"/>
        <v>0.54</v>
      </c>
      <c r="T1470" s="47">
        <f t="shared" si="217"/>
        <v>0</v>
      </c>
      <c r="U1470" s="47">
        <f t="shared" si="218"/>
        <v>113.62</v>
      </c>
      <c r="V1470" s="47">
        <f t="shared" si="219"/>
        <v>1.75</v>
      </c>
      <c r="W1470" s="11"/>
    </row>
    <row r="1471" spans="1:23" x14ac:dyDescent="0.45">
      <c r="A1471" t="s">
        <v>1476</v>
      </c>
      <c r="B1471">
        <v>9.93</v>
      </c>
      <c r="D1471" s="1" t="str">
        <f>VartojimasGamyba!J1467</f>
        <v>2023-11-01-01</v>
      </c>
      <c r="E1471" s="7">
        <f>VartojimasGamyba!G1467</f>
        <v>0.21299999999999999</v>
      </c>
      <c r="F1471" s="11"/>
      <c r="G1471" s="12">
        <f t="shared" ref="G1471:G1493" si="222">G1470+H1471-I1471</f>
        <v>5</v>
      </c>
      <c r="H1471" s="12">
        <v>0</v>
      </c>
      <c r="I1471" s="12">
        <v>0</v>
      </c>
      <c r="J1471" s="12">
        <v>0</v>
      </c>
      <c r="K1471" s="12"/>
      <c r="L1471" s="12">
        <f>VartojimasGamyba!H1467</f>
        <v>0</v>
      </c>
      <c r="M1471" s="19">
        <f t="shared" si="213"/>
        <v>0.21299999999999999</v>
      </c>
      <c r="N1471" s="7">
        <f t="shared" si="214"/>
        <v>23.476859999999999</v>
      </c>
      <c r="O1471" s="7">
        <f t="shared" si="215"/>
        <v>23.476859999999999</v>
      </c>
      <c r="R1471" s="7"/>
      <c r="S1471" s="47">
        <f t="shared" si="216"/>
        <v>0.21299999999999999</v>
      </c>
      <c r="T1471" s="47">
        <f t="shared" si="217"/>
        <v>0</v>
      </c>
      <c r="U1471" s="47">
        <f t="shared" si="218"/>
        <v>110.22</v>
      </c>
      <c r="V1471" s="47">
        <f t="shared" si="219"/>
        <v>-1.6500000000000004</v>
      </c>
      <c r="W1471" s="11"/>
    </row>
    <row r="1472" spans="1:23" x14ac:dyDescent="0.45">
      <c r="A1472" t="s">
        <v>1477</v>
      </c>
      <c r="B1472">
        <v>3.06</v>
      </c>
      <c r="D1472" s="1" t="str">
        <f>VartojimasGamyba!J1468</f>
        <v>2023-11-01-02</v>
      </c>
      <c r="E1472" s="7">
        <f>VartojimasGamyba!G1468</f>
        <v>0.90700000000000003</v>
      </c>
      <c r="F1472" s="11"/>
      <c r="G1472" s="12">
        <f t="shared" si="222"/>
        <v>15</v>
      </c>
      <c r="H1472" s="12">
        <v>10</v>
      </c>
      <c r="I1472" s="12">
        <v>0</v>
      </c>
      <c r="J1472" s="12">
        <v>0</v>
      </c>
      <c r="K1472" s="12"/>
      <c r="L1472" s="12">
        <f>VartojimasGamyba!H1468</f>
        <v>0</v>
      </c>
      <c r="M1472" s="19">
        <f t="shared" si="213"/>
        <v>10.907</v>
      </c>
      <c r="N1472" s="7">
        <f t="shared" si="214"/>
        <v>1127.2384500000001</v>
      </c>
      <c r="O1472" s="7">
        <f t="shared" si="215"/>
        <v>1127.2384500000001</v>
      </c>
      <c r="R1472" s="7"/>
      <c r="S1472" s="47">
        <f t="shared" si="216"/>
        <v>10.907</v>
      </c>
      <c r="T1472" s="47">
        <f t="shared" si="217"/>
        <v>0</v>
      </c>
      <c r="U1472" s="47">
        <f t="shared" si="218"/>
        <v>103.35000000000001</v>
      </c>
      <c r="V1472" s="47">
        <f t="shared" si="219"/>
        <v>-8.52</v>
      </c>
      <c r="W1472" s="11"/>
    </row>
    <row r="1473" spans="1:23" x14ac:dyDescent="0.45">
      <c r="A1473" t="s">
        <v>1478</v>
      </c>
      <c r="B1473">
        <v>3.4</v>
      </c>
      <c r="D1473" s="1" t="str">
        <f>VartojimasGamyba!J1469</f>
        <v>2023-11-01-03</v>
      </c>
      <c r="E1473" s="7">
        <f>VartojimasGamyba!G1469</f>
        <v>0.214</v>
      </c>
      <c r="F1473" s="11"/>
      <c r="G1473" s="12">
        <f t="shared" si="222"/>
        <v>19.090999999999998</v>
      </c>
      <c r="H1473" s="12">
        <v>4.0909999999999984</v>
      </c>
      <c r="I1473" s="12">
        <v>0</v>
      </c>
      <c r="J1473" s="12">
        <v>0</v>
      </c>
      <c r="K1473" s="12"/>
      <c r="L1473" s="12">
        <f>VartojimasGamyba!H1469</f>
        <v>0</v>
      </c>
      <c r="M1473" s="19">
        <f t="shared" si="213"/>
        <v>4.3049999999999988</v>
      </c>
      <c r="N1473" s="7">
        <f t="shared" si="214"/>
        <v>446.38544999999993</v>
      </c>
      <c r="O1473" s="7">
        <f t="shared" si="215"/>
        <v>446.38544999999993</v>
      </c>
      <c r="R1473" s="7"/>
      <c r="S1473" s="47">
        <f t="shared" si="216"/>
        <v>4.3049999999999988</v>
      </c>
      <c r="T1473" s="47">
        <f t="shared" si="217"/>
        <v>0</v>
      </c>
      <c r="U1473" s="47">
        <f t="shared" si="218"/>
        <v>103.69000000000001</v>
      </c>
      <c r="V1473" s="47">
        <f t="shared" si="219"/>
        <v>-8.18</v>
      </c>
      <c r="W1473" s="11"/>
    </row>
    <row r="1474" spans="1:23" x14ac:dyDescent="0.45">
      <c r="A1474" t="s">
        <v>1479</v>
      </c>
      <c r="B1474">
        <v>4.09</v>
      </c>
      <c r="D1474" s="1" t="str">
        <f>VartojimasGamyba!J1470</f>
        <v>2023-11-01-04</v>
      </c>
      <c r="E1474" s="7">
        <f>VartojimasGamyba!G1470</f>
        <v>0.70099999999999996</v>
      </c>
      <c r="F1474" s="11"/>
      <c r="G1474" s="12">
        <f t="shared" si="222"/>
        <v>19.090999999999998</v>
      </c>
      <c r="H1474" s="12">
        <v>0</v>
      </c>
      <c r="I1474" s="12">
        <v>0</v>
      </c>
      <c r="J1474" s="12">
        <v>0</v>
      </c>
      <c r="K1474" s="12"/>
      <c r="L1474" s="12">
        <f>VartojimasGamyba!H1470</f>
        <v>0</v>
      </c>
      <c r="M1474" s="19">
        <f t="shared" si="213"/>
        <v>0.70099999999999996</v>
      </c>
      <c r="N1474" s="7">
        <f t="shared" si="214"/>
        <v>73.170380000000009</v>
      </c>
      <c r="O1474" s="7">
        <f t="shared" si="215"/>
        <v>73.170380000000009</v>
      </c>
      <c r="R1474" s="7"/>
      <c r="S1474" s="47">
        <f t="shared" si="216"/>
        <v>0.70099999999999996</v>
      </c>
      <c r="T1474" s="47">
        <f t="shared" si="217"/>
        <v>0</v>
      </c>
      <c r="U1474" s="47">
        <f t="shared" si="218"/>
        <v>104.38000000000001</v>
      </c>
      <c r="V1474" s="47">
        <f t="shared" si="219"/>
        <v>-7.49</v>
      </c>
      <c r="W1474" s="11"/>
    </row>
    <row r="1475" spans="1:23" x14ac:dyDescent="0.45">
      <c r="A1475" t="s">
        <v>1480</v>
      </c>
      <c r="B1475">
        <v>5.0199999999999996</v>
      </c>
      <c r="D1475" s="1" t="str">
        <f>VartojimasGamyba!J1471</f>
        <v>2023-11-01-05</v>
      </c>
      <c r="E1475" s="7">
        <f>VartojimasGamyba!G1471</f>
        <v>0.19400000000000001</v>
      </c>
      <c r="F1475" s="11"/>
      <c r="G1475" s="12">
        <f t="shared" si="222"/>
        <v>19.090999999999998</v>
      </c>
      <c r="H1475" s="12">
        <v>0</v>
      </c>
      <c r="I1475" s="12">
        <v>0</v>
      </c>
      <c r="J1475" s="12">
        <v>0</v>
      </c>
      <c r="K1475" s="12"/>
      <c r="L1475" s="12">
        <f>VartojimasGamyba!H1471</f>
        <v>0</v>
      </c>
      <c r="M1475" s="19">
        <f t="shared" si="213"/>
        <v>0.19400000000000001</v>
      </c>
      <c r="N1475" s="7">
        <f t="shared" si="214"/>
        <v>20.430140000000002</v>
      </c>
      <c r="O1475" s="7">
        <f t="shared" si="215"/>
        <v>20.430140000000002</v>
      </c>
      <c r="R1475" s="7"/>
      <c r="S1475" s="47">
        <f t="shared" si="216"/>
        <v>0.19400000000000001</v>
      </c>
      <c r="T1475" s="47">
        <f t="shared" si="217"/>
        <v>0</v>
      </c>
      <c r="U1475" s="47">
        <f t="shared" si="218"/>
        <v>105.31</v>
      </c>
      <c r="V1475" s="47">
        <f t="shared" si="219"/>
        <v>-6.5600000000000005</v>
      </c>
      <c r="W1475" s="11"/>
    </row>
    <row r="1476" spans="1:23" x14ac:dyDescent="0.45">
      <c r="A1476" t="s">
        <v>1481</v>
      </c>
      <c r="B1476">
        <v>9.3699999999999992</v>
      </c>
      <c r="D1476" s="1" t="str">
        <f>VartojimasGamyba!J1472</f>
        <v>2023-11-01-06</v>
      </c>
      <c r="E1476" s="7">
        <f>VartojimasGamyba!G1472</f>
        <v>0.41699999999999998</v>
      </c>
      <c r="F1476" s="11"/>
      <c r="G1476" s="12">
        <f t="shared" si="222"/>
        <v>19.090999999999998</v>
      </c>
      <c r="H1476" s="12">
        <v>0</v>
      </c>
      <c r="I1476" s="12">
        <v>0</v>
      </c>
      <c r="J1476" s="12">
        <v>0</v>
      </c>
      <c r="K1476" s="12"/>
      <c r="L1476" s="12">
        <f>VartojimasGamyba!H1472</f>
        <v>5.0000000000000001E-3</v>
      </c>
      <c r="M1476" s="19">
        <f t="shared" si="213"/>
        <v>0.41199999999999998</v>
      </c>
      <c r="N1476" s="7">
        <f t="shared" si="214"/>
        <v>45.179920000000003</v>
      </c>
      <c r="O1476" s="7">
        <f t="shared" si="215"/>
        <v>45.179920000000003</v>
      </c>
      <c r="R1476" s="7"/>
      <c r="S1476" s="47">
        <f t="shared" si="216"/>
        <v>0.41199999999999998</v>
      </c>
      <c r="T1476" s="47">
        <f t="shared" si="217"/>
        <v>0</v>
      </c>
      <c r="U1476" s="47">
        <f t="shared" si="218"/>
        <v>109.66000000000001</v>
      </c>
      <c r="V1476" s="47">
        <f t="shared" si="219"/>
        <v>-2.2100000000000009</v>
      </c>
      <c r="W1476" s="11"/>
    </row>
    <row r="1477" spans="1:23" x14ac:dyDescent="0.45">
      <c r="A1477" t="s">
        <v>1482</v>
      </c>
      <c r="B1477">
        <v>40.01</v>
      </c>
      <c r="D1477" s="1" t="str">
        <f>VartojimasGamyba!J1473</f>
        <v>2023-11-01-07</v>
      </c>
      <c r="E1477" s="7">
        <f>VartojimasGamyba!G1473</f>
        <v>7.8E-2</v>
      </c>
      <c r="F1477" s="11"/>
      <c r="G1477" s="12">
        <f t="shared" si="222"/>
        <v>19.104999999999997</v>
      </c>
      <c r="H1477" s="12">
        <v>1.3999999999999999E-2</v>
      </c>
      <c r="I1477" s="12">
        <v>0</v>
      </c>
      <c r="J1477" s="12">
        <v>0</v>
      </c>
      <c r="K1477" s="12"/>
      <c r="L1477" s="12">
        <f>VartojimasGamyba!H1473</f>
        <v>9.1999999999999998E-2</v>
      </c>
      <c r="M1477" s="19">
        <f t="shared" si="213"/>
        <v>0</v>
      </c>
      <c r="N1477" s="7">
        <f t="shared" si="214"/>
        <v>0</v>
      </c>
      <c r="O1477" s="7">
        <f t="shared" si="215"/>
        <v>0</v>
      </c>
      <c r="R1477" s="7"/>
      <c r="S1477" s="47">
        <f t="shared" si="216"/>
        <v>1.3999999999999999E-2</v>
      </c>
      <c r="T1477" s="47">
        <f t="shared" si="217"/>
        <v>1.3999999999999999E-2</v>
      </c>
      <c r="U1477" s="47">
        <f t="shared" si="218"/>
        <v>140.30000000000001</v>
      </c>
      <c r="V1477" s="47">
        <f t="shared" si="219"/>
        <v>28.43</v>
      </c>
      <c r="W1477" s="11"/>
    </row>
    <row r="1478" spans="1:23" x14ac:dyDescent="0.45">
      <c r="A1478" t="s">
        <v>1483</v>
      </c>
      <c r="B1478">
        <v>73.55</v>
      </c>
      <c r="D1478" s="1" t="str">
        <f>VartojimasGamyba!J1474</f>
        <v>2023-11-01-08</v>
      </c>
      <c r="E1478" s="7">
        <f>VartojimasGamyba!G1474</f>
        <v>0.251</v>
      </c>
      <c r="F1478" s="11"/>
      <c r="G1478" s="12">
        <f t="shared" si="222"/>
        <v>19.262999999999998</v>
      </c>
      <c r="H1478" s="12">
        <v>0.158</v>
      </c>
      <c r="I1478" s="12">
        <v>0</v>
      </c>
      <c r="J1478" s="12">
        <v>0</v>
      </c>
      <c r="K1478" s="12"/>
      <c r="L1478" s="12">
        <f>VartojimasGamyba!H1474</f>
        <v>0.40899999999999997</v>
      </c>
      <c r="M1478" s="19">
        <f t="shared" si="213"/>
        <v>0</v>
      </c>
      <c r="N1478" s="7">
        <f t="shared" si="214"/>
        <v>0</v>
      </c>
      <c r="O1478" s="7">
        <f t="shared" si="215"/>
        <v>0</v>
      </c>
      <c r="R1478" s="7"/>
      <c r="S1478" s="47">
        <f t="shared" si="216"/>
        <v>0.15799999999999997</v>
      </c>
      <c r="T1478" s="47">
        <f t="shared" si="217"/>
        <v>0.15799999999999997</v>
      </c>
      <c r="U1478" s="47">
        <f t="shared" si="218"/>
        <v>173.84</v>
      </c>
      <c r="V1478" s="47">
        <f t="shared" si="219"/>
        <v>61.97</v>
      </c>
      <c r="W1478" s="11"/>
    </row>
    <row r="1479" spans="1:23" x14ac:dyDescent="0.45">
      <c r="A1479" t="s">
        <v>1484</v>
      </c>
      <c r="B1479">
        <v>83.66</v>
      </c>
      <c r="D1479" s="1" t="str">
        <f>VartojimasGamyba!J1475</f>
        <v>2023-11-01-09</v>
      </c>
      <c r="E1479" s="7">
        <f>VartojimasGamyba!G1475</f>
        <v>9.6000000000000002E-2</v>
      </c>
      <c r="F1479" s="11"/>
      <c r="G1479" s="12">
        <f t="shared" si="222"/>
        <v>19.999999999999996</v>
      </c>
      <c r="H1479" s="12">
        <v>0.73699999999999999</v>
      </c>
      <c r="I1479" s="12">
        <v>0</v>
      </c>
      <c r="J1479" s="12">
        <v>0</v>
      </c>
      <c r="K1479" s="12"/>
      <c r="L1479" s="12">
        <f>VartojimasGamyba!H1475</f>
        <v>0.83299999999999996</v>
      </c>
      <c r="M1479" s="19">
        <f t="shared" ref="M1479:M1542" si="223">E1479+H1479-I1479*$J$2+J1479-L1479</f>
        <v>0</v>
      </c>
      <c r="N1479" s="7">
        <f t="shared" ref="N1479:N1542" si="224">M1479*U1479-J1479*V1479</f>
        <v>0</v>
      </c>
      <c r="O1479" s="7">
        <f t="shared" ref="O1479:O1542" si="225">(M1479)*(B1479+$Z$21)</f>
        <v>0</v>
      </c>
      <c r="R1479" s="7"/>
      <c r="S1479" s="47">
        <f t="shared" ref="S1479:S1542" si="226">M1479+IF((L1479-E1479)&gt;0,(L1479-E1479),0)</f>
        <v>0.73699999999999999</v>
      </c>
      <c r="T1479" s="47">
        <f t="shared" ref="T1479:T1542" si="227">IF(L1479-E1479&lt;0,0,L1479-E1479)</f>
        <v>0.73699999999999999</v>
      </c>
      <c r="U1479" s="47">
        <f t="shared" ref="U1479:U1542" si="228">B1479+$Z$21</f>
        <v>183.95</v>
      </c>
      <c r="V1479" s="47">
        <f t="shared" ref="V1479:V1542" si="229">B1479+$Z$20</f>
        <v>72.08</v>
      </c>
      <c r="W1479" s="11"/>
    </row>
    <row r="1480" spans="1:23" x14ac:dyDescent="0.45">
      <c r="A1480" t="s">
        <v>1485</v>
      </c>
      <c r="B1480">
        <v>86.37</v>
      </c>
      <c r="D1480" s="1" t="str">
        <f>VartojimasGamyba!J1476</f>
        <v>2023-11-01-10</v>
      </c>
      <c r="E1480" s="7">
        <f>VartojimasGamyba!G1476</f>
        <v>0.69199999999999995</v>
      </c>
      <c r="F1480" s="11"/>
      <c r="G1480" s="12">
        <f t="shared" si="222"/>
        <v>19.414444444444442</v>
      </c>
      <c r="H1480" s="12">
        <v>0</v>
      </c>
      <c r="I1480" s="12">
        <v>0.5855555555555555</v>
      </c>
      <c r="J1480" s="12">
        <v>0</v>
      </c>
      <c r="K1480" s="12"/>
      <c r="L1480" s="12">
        <f>VartojimasGamyba!H1476</f>
        <v>0.16500000000000001</v>
      </c>
      <c r="M1480" s="19">
        <f t="shared" si="223"/>
        <v>0</v>
      </c>
      <c r="N1480" s="7">
        <f t="shared" si="224"/>
        <v>0</v>
      </c>
      <c r="O1480" s="7">
        <f t="shared" si="225"/>
        <v>0</v>
      </c>
      <c r="R1480" s="7"/>
      <c r="S1480" s="47">
        <f t="shared" si="226"/>
        <v>0</v>
      </c>
      <c r="T1480" s="47">
        <f t="shared" si="227"/>
        <v>0</v>
      </c>
      <c r="U1480" s="47">
        <f t="shared" si="228"/>
        <v>186.66000000000003</v>
      </c>
      <c r="V1480" s="47">
        <f t="shared" si="229"/>
        <v>74.790000000000006</v>
      </c>
      <c r="W1480" s="11"/>
    </row>
    <row r="1481" spans="1:23" x14ac:dyDescent="0.45">
      <c r="A1481" t="s">
        <v>1486</v>
      </c>
      <c r="B1481">
        <v>69.23</v>
      </c>
      <c r="D1481" s="1" t="str">
        <f>VartojimasGamyba!J1477</f>
        <v>2023-11-01-11</v>
      </c>
      <c r="E1481" s="7">
        <f>VartojimasGamyba!G1477</f>
        <v>3.7999999999999999E-2</v>
      </c>
      <c r="F1481" s="11"/>
      <c r="G1481" s="12">
        <f t="shared" si="222"/>
        <v>19.53244444444444</v>
      </c>
      <c r="H1481" s="12">
        <v>0.11799999999999999</v>
      </c>
      <c r="I1481" s="12">
        <v>0</v>
      </c>
      <c r="J1481" s="12">
        <v>0</v>
      </c>
      <c r="K1481" s="12"/>
      <c r="L1481" s="12">
        <f>VartojimasGamyba!H1477</f>
        <v>0.156</v>
      </c>
      <c r="M1481" s="19">
        <f t="shared" si="223"/>
        <v>0</v>
      </c>
      <c r="N1481" s="7">
        <f t="shared" si="224"/>
        <v>0</v>
      </c>
      <c r="O1481" s="7">
        <f t="shared" si="225"/>
        <v>0</v>
      </c>
      <c r="R1481" s="7"/>
      <c r="S1481" s="47">
        <f t="shared" si="226"/>
        <v>0.11799999999999999</v>
      </c>
      <c r="T1481" s="47">
        <f t="shared" si="227"/>
        <v>0.11799999999999999</v>
      </c>
      <c r="U1481" s="47">
        <f t="shared" si="228"/>
        <v>169.52</v>
      </c>
      <c r="V1481" s="47">
        <f t="shared" si="229"/>
        <v>57.650000000000006</v>
      </c>
      <c r="W1481" s="11"/>
    </row>
    <row r="1482" spans="1:23" x14ac:dyDescent="0.45">
      <c r="A1482" t="s">
        <v>1487</v>
      </c>
      <c r="B1482">
        <v>58.17</v>
      </c>
      <c r="D1482" s="1" t="str">
        <f>VartojimasGamyba!J1478</f>
        <v>2023-11-01-12</v>
      </c>
      <c r="E1482" s="7">
        <f>VartojimasGamyba!G1478</f>
        <v>0.36399999999999999</v>
      </c>
      <c r="F1482" s="11"/>
      <c r="G1482" s="12">
        <f t="shared" si="222"/>
        <v>19.17133333333333</v>
      </c>
      <c r="H1482" s="12">
        <v>0</v>
      </c>
      <c r="I1482" s="12">
        <v>0.36111111111111105</v>
      </c>
      <c r="J1482" s="12">
        <v>0</v>
      </c>
      <c r="K1482" s="12"/>
      <c r="L1482" s="12">
        <f>VartojimasGamyba!H1478</f>
        <v>3.9E-2</v>
      </c>
      <c r="M1482" s="19">
        <f t="shared" si="223"/>
        <v>0</v>
      </c>
      <c r="N1482" s="7">
        <f t="shared" si="224"/>
        <v>0</v>
      </c>
      <c r="O1482" s="7">
        <f t="shared" si="225"/>
        <v>0</v>
      </c>
      <c r="R1482" s="7"/>
      <c r="S1482" s="47">
        <f t="shared" si="226"/>
        <v>0</v>
      </c>
      <c r="T1482" s="47">
        <f t="shared" si="227"/>
        <v>0</v>
      </c>
      <c r="U1482" s="47">
        <f t="shared" si="228"/>
        <v>158.46</v>
      </c>
      <c r="V1482" s="47">
        <f t="shared" si="229"/>
        <v>46.59</v>
      </c>
      <c r="W1482" s="11"/>
    </row>
    <row r="1483" spans="1:23" x14ac:dyDescent="0.45">
      <c r="A1483" t="s">
        <v>1488</v>
      </c>
      <c r="B1483">
        <v>50.88</v>
      </c>
      <c r="D1483" s="1" t="str">
        <f>VartojimasGamyba!J1479</f>
        <v>2023-11-01-13</v>
      </c>
      <c r="E1483" s="7">
        <f>VartojimasGamyba!G1479</f>
        <v>0.54500000000000004</v>
      </c>
      <c r="F1483" s="11"/>
      <c r="G1483" s="12">
        <f t="shared" si="222"/>
        <v>18.572444444444439</v>
      </c>
      <c r="H1483" s="12">
        <v>0</v>
      </c>
      <c r="I1483" s="12">
        <v>0.59888888888888892</v>
      </c>
      <c r="J1483" s="12">
        <v>0</v>
      </c>
      <c r="K1483" s="12"/>
      <c r="L1483" s="12">
        <f>VartojimasGamyba!H1479</f>
        <v>6.0000000000000001E-3</v>
      </c>
      <c r="M1483" s="19">
        <f t="shared" si="223"/>
        <v>0</v>
      </c>
      <c r="N1483" s="7">
        <f t="shared" si="224"/>
        <v>0</v>
      </c>
      <c r="O1483" s="7">
        <f t="shared" si="225"/>
        <v>0</v>
      </c>
      <c r="R1483" s="7"/>
      <c r="S1483" s="47">
        <f t="shared" si="226"/>
        <v>0</v>
      </c>
      <c r="T1483" s="47">
        <f t="shared" si="227"/>
        <v>0</v>
      </c>
      <c r="U1483" s="47">
        <f t="shared" si="228"/>
        <v>151.17000000000002</v>
      </c>
      <c r="V1483" s="47">
        <f t="shared" si="229"/>
        <v>39.300000000000004</v>
      </c>
      <c r="W1483" s="11"/>
    </row>
    <row r="1484" spans="1:23" x14ac:dyDescent="0.45">
      <c r="A1484" t="s">
        <v>1489</v>
      </c>
      <c r="B1484">
        <v>47.64</v>
      </c>
      <c r="D1484" s="1" t="str">
        <f>VartojimasGamyba!J1480</f>
        <v>2023-11-01-14</v>
      </c>
      <c r="E1484" s="7">
        <f>VartojimasGamyba!G1480</f>
        <v>0.73899999999999999</v>
      </c>
      <c r="F1484" s="11"/>
      <c r="G1484" s="12">
        <f t="shared" si="222"/>
        <v>17.751333333333328</v>
      </c>
      <c r="H1484" s="12">
        <v>0</v>
      </c>
      <c r="I1484" s="12">
        <v>0.82111111111111112</v>
      </c>
      <c r="J1484" s="12">
        <v>0</v>
      </c>
      <c r="K1484" s="12"/>
      <c r="L1484" s="12">
        <f>VartojimasGamyba!H1480</f>
        <v>0</v>
      </c>
      <c r="M1484" s="19">
        <f t="shared" si="223"/>
        <v>0</v>
      </c>
      <c r="N1484" s="7">
        <f t="shared" si="224"/>
        <v>0</v>
      </c>
      <c r="O1484" s="7">
        <f t="shared" si="225"/>
        <v>0</v>
      </c>
      <c r="R1484" s="7"/>
      <c r="S1484" s="47">
        <f t="shared" si="226"/>
        <v>0</v>
      </c>
      <c r="T1484" s="47">
        <f t="shared" si="227"/>
        <v>0</v>
      </c>
      <c r="U1484" s="47">
        <f t="shared" si="228"/>
        <v>147.93</v>
      </c>
      <c r="V1484" s="47">
        <f t="shared" si="229"/>
        <v>36.06</v>
      </c>
      <c r="W1484" s="11"/>
    </row>
    <row r="1485" spans="1:23" x14ac:dyDescent="0.45">
      <c r="A1485" t="s">
        <v>1490</v>
      </c>
      <c r="B1485">
        <v>51.18</v>
      </c>
      <c r="D1485" s="1" t="str">
        <f>VartojimasGamyba!J1481</f>
        <v>2023-11-01-15</v>
      </c>
      <c r="E1485" s="7">
        <f>VartojimasGamyba!G1481</f>
        <v>1.27</v>
      </c>
      <c r="F1485" s="11"/>
      <c r="G1485" s="12">
        <f t="shared" si="222"/>
        <v>16.340222222222216</v>
      </c>
      <c r="H1485" s="12">
        <v>0</v>
      </c>
      <c r="I1485" s="12">
        <v>1.4111111111111112</v>
      </c>
      <c r="J1485" s="12">
        <v>0</v>
      </c>
      <c r="K1485" s="12"/>
      <c r="L1485" s="12">
        <f>VartojimasGamyba!H1481</f>
        <v>0</v>
      </c>
      <c r="M1485" s="19">
        <f t="shared" si="223"/>
        <v>0</v>
      </c>
      <c r="N1485" s="7">
        <f t="shared" si="224"/>
        <v>0</v>
      </c>
      <c r="O1485" s="7">
        <f t="shared" si="225"/>
        <v>0</v>
      </c>
      <c r="R1485" s="7"/>
      <c r="S1485" s="47">
        <f t="shared" si="226"/>
        <v>0</v>
      </c>
      <c r="T1485" s="47">
        <f t="shared" si="227"/>
        <v>0</v>
      </c>
      <c r="U1485" s="47">
        <f t="shared" si="228"/>
        <v>151.47</v>
      </c>
      <c r="V1485" s="47">
        <f t="shared" si="229"/>
        <v>39.6</v>
      </c>
      <c r="W1485" s="11"/>
    </row>
    <row r="1486" spans="1:23" x14ac:dyDescent="0.45">
      <c r="A1486" t="s">
        <v>1491</v>
      </c>
      <c r="B1486">
        <v>59.95</v>
      </c>
      <c r="D1486" s="1" t="str">
        <f>VartojimasGamyba!J1482</f>
        <v>2023-11-01-16</v>
      </c>
      <c r="E1486" s="7">
        <f>VartojimasGamyba!G1482</f>
        <v>1.7569999999999999</v>
      </c>
      <c r="F1486" s="11"/>
      <c r="G1486" s="12">
        <f t="shared" si="222"/>
        <v>14.387999999999995</v>
      </c>
      <c r="H1486" s="12">
        <v>0</v>
      </c>
      <c r="I1486" s="12">
        <v>1.9522222222222223</v>
      </c>
      <c r="J1486" s="12">
        <v>0</v>
      </c>
      <c r="K1486" s="12"/>
      <c r="L1486" s="12">
        <f>VartojimasGamyba!H1482</f>
        <v>0</v>
      </c>
      <c r="M1486" s="19">
        <f t="shared" si="223"/>
        <v>-2.2204460492503131E-16</v>
      </c>
      <c r="N1486" s="7">
        <f t="shared" si="224"/>
        <v>-3.5580427493187019E-14</v>
      </c>
      <c r="O1486" s="7">
        <f t="shared" si="225"/>
        <v>-3.5580427493187019E-14</v>
      </c>
      <c r="R1486" s="7"/>
      <c r="S1486" s="47">
        <f t="shared" si="226"/>
        <v>-2.2204460492503131E-16</v>
      </c>
      <c r="T1486" s="47">
        <f t="shared" si="227"/>
        <v>0</v>
      </c>
      <c r="U1486" s="47">
        <f t="shared" si="228"/>
        <v>160.24</v>
      </c>
      <c r="V1486" s="47">
        <f t="shared" si="229"/>
        <v>48.370000000000005</v>
      </c>
      <c r="W1486" s="11"/>
    </row>
    <row r="1487" spans="1:23" x14ac:dyDescent="0.45">
      <c r="A1487" t="s">
        <v>1492</v>
      </c>
      <c r="B1487">
        <v>70.55</v>
      </c>
      <c r="D1487" s="1" t="str">
        <f>VartojimasGamyba!J1483</f>
        <v>2023-11-01-17</v>
      </c>
      <c r="E1487" s="7">
        <f>VartojimasGamyba!G1483</f>
        <v>1.74</v>
      </c>
      <c r="F1487" s="11"/>
      <c r="G1487" s="12">
        <f t="shared" si="222"/>
        <v>12.454666666666661</v>
      </c>
      <c r="H1487" s="12">
        <v>0</v>
      </c>
      <c r="I1487" s="12">
        <v>1.9333333333333333</v>
      </c>
      <c r="J1487" s="12">
        <v>0</v>
      </c>
      <c r="K1487" s="12"/>
      <c r="L1487" s="12">
        <f>VartojimasGamyba!H1483</f>
        <v>0</v>
      </c>
      <c r="M1487" s="19">
        <f t="shared" si="223"/>
        <v>0</v>
      </c>
      <c r="N1487" s="7">
        <f t="shared" si="224"/>
        <v>0</v>
      </c>
      <c r="O1487" s="7">
        <f t="shared" si="225"/>
        <v>0</v>
      </c>
      <c r="R1487" s="7"/>
      <c r="S1487" s="47">
        <f t="shared" si="226"/>
        <v>0</v>
      </c>
      <c r="T1487" s="47">
        <f t="shared" si="227"/>
        <v>0</v>
      </c>
      <c r="U1487" s="47">
        <f t="shared" si="228"/>
        <v>170.84</v>
      </c>
      <c r="V1487" s="47">
        <f t="shared" si="229"/>
        <v>58.97</v>
      </c>
      <c r="W1487" s="11"/>
    </row>
    <row r="1488" spans="1:23" x14ac:dyDescent="0.45">
      <c r="A1488" t="s">
        <v>1493</v>
      </c>
      <c r="B1488">
        <v>89</v>
      </c>
      <c r="D1488" s="1" t="str">
        <f>VartojimasGamyba!J1484</f>
        <v>2023-11-01-18</v>
      </c>
      <c r="E1488" s="7">
        <f>VartojimasGamyba!G1484</f>
        <v>2.117</v>
      </c>
      <c r="F1488" s="11"/>
      <c r="G1488" s="12">
        <f t="shared" si="222"/>
        <v>10.102444444444439</v>
      </c>
      <c r="H1488" s="12">
        <v>0</v>
      </c>
      <c r="I1488" s="12">
        <v>2.3522222222222222</v>
      </c>
      <c r="J1488" s="12">
        <v>0</v>
      </c>
      <c r="K1488" s="12"/>
      <c r="L1488" s="12">
        <f>VartojimasGamyba!H1484</f>
        <v>0</v>
      </c>
      <c r="M1488" s="19">
        <f t="shared" si="223"/>
        <v>0</v>
      </c>
      <c r="N1488" s="7">
        <f t="shared" si="224"/>
        <v>0</v>
      </c>
      <c r="O1488" s="7">
        <f t="shared" si="225"/>
        <v>0</v>
      </c>
      <c r="R1488" s="7"/>
      <c r="S1488" s="47">
        <f t="shared" si="226"/>
        <v>0</v>
      </c>
      <c r="T1488" s="47">
        <f t="shared" si="227"/>
        <v>0</v>
      </c>
      <c r="U1488" s="47">
        <f t="shared" si="228"/>
        <v>189.29000000000002</v>
      </c>
      <c r="V1488" s="47">
        <f t="shared" si="229"/>
        <v>77.42</v>
      </c>
      <c r="W1488" s="11"/>
    </row>
    <row r="1489" spans="1:23" x14ac:dyDescent="0.45">
      <c r="A1489" t="s">
        <v>1494</v>
      </c>
      <c r="B1489">
        <v>80.69</v>
      </c>
      <c r="D1489" s="1" t="str">
        <f>VartojimasGamyba!J1485</f>
        <v>2023-11-01-19</v>
      </c>
      <c r="E1489" s="7">
        <f>VartojimasGamyba!G1485</f>
        <v>1.857</v>
      </c>
      <c r="F1489" s="11"/>
      <c r="G1489" s="12">
        <f t="shared" si="222"/>
        <v>8.0391111111111044</v>
      </c>
      <c r="H1489" s="12">
        <v>0</v>
      </c>
      <c r="I1489" s="12">
        <v>2.0633333333333335</v>
      </c>
      <c r="J1489" s="12">
        <v>0</v>
      </c>
      <c r="K1489" s="12"/>
      <c r="L1489" s="12">
        <f>VartojimasGamyba!H1485</f>
        <v>0</v>
      </c>
      <c r="M1489" s="19">
        <f t="shared" si="223"/>
        <v>-2.2204460492503131E-16</v>
      </c>
      <c r="N1489" s="7">
        <f t="shared" si="224"/>
        <v>-4.018563259933217E-14</v>
      </c>
      <c r="O1489" s="7">
        <f t="shared" si="225"/>
        <v>-4.018563259933217E-14</v>
      </c>
      <c r="R1489" s="7"/>
      <c r="S1489" s="47">
        <f t="shared" si="226"/>
        <v>-2.2204460492503131E-16</v>
      </c>
      <c r="T1489" s="47">
        <f t="shared" si="227"/>
        <v>0</v>
      </c>
      <c r="U1489" s="47">
        <f t="shared" si="228"/>
        <v>180.98000000000002</v>
      </c>
      <c r="V1489" s="47">
        <f t="shared" si="229"/>
        <v>69.11</v>
      </c>
      <c r="W1489" s="11"/>
    </row>
    <row r="1490" spans="1:23" x14ac:dyDescent="0.45">
      <c r="A1490" t="s">
        <v>1495</v>
      </c>
      <c r="B1490">
        <v>79.56</v>
      </c>
      <c r="D1490" s="1" t="str">
        <f>VartojimasGamyba!J1486</f>
        <v>2023-11-01-20</v>
      </c>
      <c r="E1490" s="7">
        <f>VartojimasGamyba!G1486</f>
        <v>1.639</v>
      </c>
      <c r="F1490" s="11"/>
      <c r="G1490" s="12">
        <f t="shared" si="222"/>
        <v>6.2179999999999929</v>
      </c>
      <c r="H1490" s="12">
        <v>0</v>
      </c>
      <c r="I1490" s="12">
        <v>1.8211111111111111</v>
      </c>
      <c r="J1490" s="12">
        <v>0</v>
      </c>
      <c r="K1490" s="12"/>
      <c r="L1490" s="12">
        <f>VartojimasGamyba!H1486</f>
        <v>0</v>
      </c>
      <c r="M1490" s="19">
        <f t="shared" si="223"/>
        <v>0</v>
      </c>
      <c r="N1490" s="7">
        <f t="shared" si="224"/>
        <v>0</v>
      </c>
      <c r="O1490" s="7">
        <f t="shared" si="225"/>
        <v>0</v>
      </c>
      <c r="P1490" s="7" t="s">
        <v>8873</v>
      </c>
      <c r="R1490" s="7"/>
      <c r="S1490" s="47">
        <f t="shared" si="226"/>
        <v>0</v>
      </c>
      <c r="T1490" s="47">
        <f t="shared" si="227"/>
        <v>0</v>
      </c>
      <c r="U1490" s="47">
        <f t="shared" si="228"/>
        <v>179.85000000000002</v>
      </c>
      <c r="V1490" s="47">
        <f t="shared" si="229"/>
        <v>67.98</v>
      </c>
      <c r="W1490" s="11"/>
    </row>
    <row r="1491" spans="1:23" x14ac:dyDescent="0.45">
      <c r="A1491" t="s">
        <v>1496</v>
      </c>
      <c r="B1491">
        <v>77.150000000000006</v>
      </c>
      <c r="D1491" s="1" t="str">
        <f>VartojimasGamyba!J1487</f>
        <v>2023-11-01-21</v>
      </c>
      <c r="E1491" s="7">
        <f>VartojimasGamyba!G1487</f>
        <v>0.33600000000000002</v>
      </c>
      <c r="F1491" s="11"/>
      <c r="G1491" s="12">
        <f t="shared" si="222"/>
        <v>5.8446666666666598</v>
      </c>
      <c r="H1491" s="12">
        <v>0</v>
      </c>
      <c r="I1491" s="12">
        <v>0.37333333333333335</v>
      </c>
      <c r="J1491" s="12">
        <v>0</v>
      </c>
      <c r="K1491" s="12"/>
      <c r="L1491" s="12">
        <f>VartojimasGamyba!H1487</f>
        <v>0</v>
      </c>
      <c r="M1491" s="19">
        <f t="shared" si="223"/>
        <v>0</v>
      </c>
      <c r="N1491" s="7">
        <f t="shared" si="224"/>
        <v>0</v>
      </c>
      <c r="O1491" s="7">
        <f t="shared" si="225"/>
        <v>0</v>
      </c>
      <c r="P1491" s="7">
        <f>SUM(N1470:N1493)</f>
        <v>1867.8135560000001</v>
      </c>
      <c r="R1491" s="7"/>
      <c r="S1491" s="47">
        <f t="shared" si="226"/>
        <v>0</v>
      </c>
      <c r="T1491" s="47">
        <f t="shared" si="227"/>
        <v>0</v>
      </c>
      <c r="U1491" s="47">
        <f t="shared" si="228"/>
        <v>177.44</v>
      </c>
      <c r="V1491" s="47">
        <f t="shared" si="229"/>
        <v>65.570000000000007</v>
      </c>
      <c r="W1491" s="11"/>
    </row>
    <row r="1492" spans="1:23" x14ac:dyDescent="0.45">
      <c r="A1492" t="s">
        <v>1497</v>
      </c>
      <c r="B1492">
        <v>53.15</v>
      </c>
      <c r="D1492" s="1" t="str">
        <f>VartojimasGamyba!J1488</f>
        <v>2023-11-01-22</v>
      </c>
      <c r="E1492" s="7">
        <f>VartojimasGamyba!G1488</f>
        <v>0.42299999999999999</v>
      </c>
      <c r="F1492" s="11"/>
      <c r="G1492" s="12">
        <f t="shared" si="222"/>
        <v>5.37466666666666</v>
      </c>
      <c r="H1492" s="12">
        <v>0</v>
      </c>
      <c r="I1492" s="12">
        <v>0.47000000000000003</v>
      </c>
      <c r="J1492" s="12">
        <v>0</v>
      </c>
      <c r="K1492" s="12"/>
      <c r="L1492" s="12">
        <f>VartojimasGamyba!H1488</f>
        <v>0</v>
      </c>
      <c r="M1492" s="19">
        <f t="shared" si="223"/>
        <v>-5.5511151231257827E-17</v>
      </c>
      <c r="N1492" s="7">
        <f t="shared" si="224"/>
        <v>-8.5176310449242009E-15</v>
      </c>
      <c r="O1492" s="7">
        <f t="shared" si="225"/>
        <v>-8.5176310449242009E-15</v>
      </c>
      <c r="P1492" s="7" t="s">
        <v>8872</v>
      </c>
      <c r="R1492" s="7"/>
      <c r="S1492" s="47">
        <f t="shared" si="226"/>
        <v>-5.5511151231257827E-17</v>
      </c>
      <c r="T1492" s="47">
        <f t="shared" si="227"/>
        <v>0</v>
      </c>
      <c r="U1492" s="47">
        <f t="shared" si="228"/>
        <v>153.44</v>
      </c>
      <c r="V1492" s="47">
        <f t="shared" si="229"/>
        <v>41.57</v>
      </c>
      <c r="W1492" s="11"/>
    </row>
    <row r="1493" spans="1:23" x14ac:dyDescent="0.45">
      <c r="A1493" t="s">
        <v>1498</v>
      </c>
      <c r="B1493">
        <v>31.68</v>
      </c>
      <c r="D1493" s="1" t="str">
        <f>VartojimasGamyba!J1489</f>
        <v>2023-11-01-23</v>
      </c>
      <c r="E1493" s="7">
        <f>VartojimasGamyba!G1489</f>
        <v>0.872</v>
      </c>
      <c r="F1493" s="11"/>
      <c r="G1493" s="12">
        <f t="shared" si="222"/>
        <v>4.9999999999999938</v>
      </c>
      <c r="H1493" s="12">
        <v>0</v>
      </c>
      <c r="I1493" s="12">
        <v>0.37466666666666659</v>
      </c>
      <c r="J1493" s="12">
        <v>0</v>
      </c>
      <c r="K1493" s="12"/>
      <c r="L1493" s="12">
        <f>VartojimasGamyba!H1489</f>
        <v>0</v>
      </c>
      <c r="M1493" s="19">
        <f t="shared" si="223"/>
        <v>0.53480000000000005</v>
      </c>
      <c r="N1493" s="7">
        <f t="shared" si="224"/>
        <v>70.577556000000001</v>
      </c>
      <c r="O1493" s="7">
        <f t="shared" si="225"/>
        <v>70.577556000000001</v>
      </c>
      <c r="P1493" s="7">
        <f>SUM(O1470:O1493)</f>
        <v>1867.8135560000001</v>
      </c>
      <c r="Q1493" s="7">
        <f>SUMPRODUCT(B1470:B1493,E1470:E1493)+SUM(E1470:E1493)*$Z$21-SUMPRODUCT(B1470:B1493,L1470:L1493)+SUM(L1470:L1493)*ABS($Z$20)</f>
        <v>2728.2972699999996</v>
      </c>
      <c r="R1493" s="7"/>
      <c r="S1493" s="47">
        <f t="shared" si="226"/>
        <v>0.53480000000000005</v>
      </c>
      <c r="T1493" s="47">
        <f t="shared" si="227"/>
        <v>0</v>
      </c>
      <c r="U1493" s="47">
        <f t="shared" si="228"/>
        <v>131.97</v>
      </c>
      <c r="V1493" s="47">
        <f t="shared" si="229"/>
        <v>20.100000000000001</v>
      </c>
      <c r="W1493" s="11">
        <f>IF(P1493&lt;&gt;Q1493,1,0)</f>
        <v>1</v>
      </c>
    </row>
    <row r="1494" spans="1:23" x14ac:dyDescent="0.45">
      <c r="A1494" t="s">
        <v>1499</v>
      </c>
      <c r="B1494">
        <v>31.5</v>
      </c>
      <c r="D1494" s="9" t="str">
        <f>VartojimasGamyba!J1490</f>
        <v>2023-11-02-00</v>
      </c>
      <c r="E1494" s="8">
        <f>VartojimasGamyba!G1490</f>
        <v>0.89900000000000002</v>
      </c>
      <c r="F1494" s="11"/>
      <c r="G1494" s="7">
        <f>G1493+H1494-I1494</f>
        <v>4.0011111111111051</v>
      </c>
      <c r="H1494" s="7">
        <v>0</v>
      </c>
      <c r="I1494" s="7">
        <v>0.99888888888888883</v>
      </c>
      <c r="J1494" s="7">
        <v>0</v>
      </c>
      <c r="L1494" s="7">
        <f>VartojimasGamyba!H1490</f>
        <v>0</v>
      </c>
      <c r="M1494" s="15">
        <f t="shared" si="223"/>
        <v>0</v>
      </c>
      <c r="N1494" s="7">
        <f t="shared" si="224"/>
        <v>0</v>
      </c>
      <c r="O1494" s="7">
        <f t="shared" si="225"/>
        <v>0</v>
      </c>
      <c r="R1494" s="20" t="s">
        <v>8783</v>
      </c>
      <c r="S1494" s="47">
        <f t="shared" si="226"/>
        <v>0</v>
      </c>
      <c r="T1494" s="47">
        <f t="shared" si="227"/>
        <v>0</v>
      </c>
      <c r="U1494" s="47">
        <f t="shared" si="228"/>
        <v>131.79000000000002</v>
      </c>
      <c r="V1494" s="47">
        <f t="shared" si="229"/>
        <v>19.920000000000002</v>
      </c>
      <c r="W1494" s="11"/>
    </row>
    <row r="1495" spans="1:23" x14ac:dyDescent="0.45">
      <c r="A1495" t="s">
        <v>1500</v>
      </c>
      <c r="B1495">
        <v>17.79</v>
      </c>
      <c r="D1495" s="9" t="str">
        <f>VartojimasGamyba!J1491</f>
        <v>2023-11-02-01</v>
      </c>
      <c r="E1495" s="8">
        <f>VartojimasGamyba!G1491</f>
        <v>0.54300000000000004</v>
      </c>
      <c r="F1495" s="11"/>
      <c r="G1495" s="7">
        <f t="shared" ref="G1495:G1517" si="230">G1494+H1495-I1495</f>
        <v>4.0011111111111051</v>
      </c>
      <c r="H1495" s="7">
        <v>0</v>
      </c>
      <c r="I1495" s="7">
        <v>0</v>
      </c>
      <c r="J1495" s="7">
        <v>0</v>
      </c>
      <c r="L1495" s="7">
        <f>VartojimasGamyba!H1491</f>
        <v>0</v>
      </c>
      <c r="M1495" s="15">
        <f t="shared" si="223"/>
        <v>0.54300000000000004</v>
      </c>
      <c r="N1495" s="7">
        <f t="shared" si="224"/>
        <v>64.117440000000016</v>
      </c>
      <c r="O1495" s="7">
        <f t="shared" si="225"/>
        <v>64.117440000000016</v>
      </c>
      <c r="R1495" s="7"/>
      <c r="S1495" s="47">
        <f t="shared" si="226"/>
        <v>0.54300000000000004</v>
      </c>
      <c r="T1495" s="47">
        <f t="shared" si="227"/>
        <v>0</v>
      </c>
      <c r="U1495" s="47">
        <f t="shared" si="228"/>
        <v>118.08000000000001</v>
      </c>
      <c r="V1495" s="47">
        <f t="shared" si="229"/>
        <v>6.2099999999999991</v>
      </c>
      <c r="W1495" s="11"/>
    </row>
    <row r="1496" spans="1:23" x14ac:dyDescent="0.45">
      <c r="A1496" t="s">
        <v>1501</v>
      </c>
      <c r="B1496">
        <v>47.01</v>
      </c>
      <c r="D1496" s="9" t="str">
        <f>VartojimasGamyba!J1492</f>
        <v>2023-11-02-02</v>
      </c>
      <c r="E1496" s="8">
        <f>VartojimasGamyba!G1492</f>
        <v>0.78800000000000003</v>
      </c>
      <c r="F1496" s="11"/>
      <c r="G1496" s="7">
        <f t="shared" si="230"/>
        <v>3.1255555555555494</v>
      </c>
      <c r="H1496" s="7">
        <v>0</v>
      </c>
      <c r="I1496" s="7">
        <v>0.87555555555555564</v>
      </c>
      <c r="J1496" s="7">
        <v>0</v>
      </c>
      <c r="L1496" s="7">
        <f>VartojimasGamyba!H1492</f>
        <v>0</v>
      </c>
      <c r="M1496" s="15">
        <f t="shared" si="223"/>
        <v>-1.1102230246251565E-16</v>
      </c>
      <c r="N1496" s="7">
        <f t="shared" si="224"/>
        <v>-1.6353585152728557E-14</v>
      </c>
      <c r="O1496" s="7">
        <f t="shared" si="225"/>
        <v>-1.6353585152728557E-14</v>
      </c>
      <c r="R1496" s="7"/>
      <c r="S1496" s="47">
        <f t="shared" si="226"/>
        <v>-1.1102230246251565E-16</v>
      </c>
      <c r="T1496" s="47">
        <f t="shared" si="227"/>
        <v>0</v>
      </c>
      <c r="U1496" s="47">
        <f t="shared" si="228"/>
        <v>147.30000000000001</v>
      </c>
      <c r="V1496" s="47">
        <f t="shared" si="229"/>
        <v>35.43</v>
      </c>
      <c r="W1496" s="11"/>
    </row>
    <row r="1497" spans="1:23" x14ac:dyDescent="0.45">
      <c r="A1497" t="s">
        <v>1502</v>
      </c>
      <c r="B1497">
        <v>40.01</v>
      </c>
      <c r="D1497" s="9" t="str">
        <f>VartojimasGamyba!J1493</f>
        <v>2023-11-02-03</v>
      </c>
      <c r="E1497" s="8">
        <f>VartojimasGamyba!G1493</f>
        <v>1.0840000000000001</v>
      </c>
      <c r="F1497" s="11"/>
      <c r="G1497" s="7">
        <f t="shared" si="230"/>
        <v>1.9211111111111048</v>
      </c>
      <c r="H1497" s="7">
        <v>0</v>
      </c>
      <c r="I1497" s="7">
        <v>1.2044444444444447</v>
      </c>
      <c r="J1497" s="7">
        <v>0</v>
      </c>
      <c r="L1497" s="7">
        <f>VartojimasGamyba!H1493</f>
        <v>0</v>
      </c>
      <c r="M1497" s="15">
        <f t="shared" si="223"/>
        <v>-2.2204460492503131E-16</v>
      </c>
      <c r="N1497" s="7">
        <f t="shared" si="224"/>
        <v>-3.1152858070981895E-14</v>
      </c>
      <c r="O1497" s="7">
        <f t="shared" si="225"/>
        <v>-3.1152858070981895E-14</v>
      </c>
      <c r="R1497" s="7"/>
      <c r="S1497" s="47">
        <f t="shared" si="226"/>
        <v>-2.2204460492503131E-16</v>
      </c>
      <c r="T1497" s="47">
        <f t="shared" si="227"/>
        <v>0</v>
      </c>
      <c r="U1497" s="47">
        <f t="shared" si="228"/>
        <v>140.30000000000001</v>
      </c>
      <c r="V1497" s="47">
        <f t="shared" si="229"/>
        <v>28.43</v>
      </c>
      <c r="W1497" s="11"/>
    </row>
    <row r="1498" spans="1:23" x14ac:dyDescent="0.45">
      <c r="A1498" t="s">
        <v>1503</v>
      </c>
      <c r="B1498">
        <v>16.39</v>
      </c>
      <c r="D1498" s="9" t="str">
        <f>VartojimasGamyba!J1494</f>
        <v>2023-11-02-04</v>
      </c>
      <c r="E1498" s="8">
        <f>VartojimasGamyba!G1494</f>
        <v>0.57599999999999996</v>
      </c>
      <c r="F1498" s="11"/>
      <c r="G1498" s="7">
        <f t="shared" si="230"/>
        <v>8.2813333333333325</v>
      </c>
      <c r="H1498" s="7">
        <v>6.3602222222222284</v>
      </c>
      <c r="I1498" s="7">
        <v>0</v>
      </c>
      <c r="J1498" s="7">
        <v>0</v>
      </c>
      <c r="L1498" s="7">
        <f>VartojimasGamyba!H1494</f>
        <v>0</v>
      </c>
      <c r="M1498" s="15">
        <f t="shared" si="223"/>
        <v>6.9362222222222281</v>
      </c>
      <c r="N1498" s="7">
        <f t="shared" si="224"/>
        <v>809.31840888888962</v>
      </c>
      <c r="O1498" s="7">
        <f t="shared" si="225"/>
        <v>809.31840888888962</v>
      </c>
      <c r="R1498" s="7"/>
      <c r="S1498" s="47">
        <f t="shared" si="226"/>
        <v>6.9362222222222281</v>
      </c>
      <c r="T1498" s="47">
        <f t="shared" si="227"/>
        <v>0</v>
      </c>
      <c r="U1498" s="47">
        <f t="shared" si="228"/>
        <v>116.68</v>
      </c>
      <c r="V1498" s="47">
        <f t="shared" si="229"/>
        <v>4.8100000000000005</v>
      </c>
      <c r="W1498" s="11"/>
    </row>
    <row r="1499" spans="1:23" x14ac:dyDescent="0.45">
      <c r="A1499" t="s">
        <v>1504</v>
      </c>
      <c r="B1499">
        <v>14.91</v>
      </c>
      <c r="D1499" s="9" t="str">
        <f>VartojimasGamyba!J1495</f>
        <v>2023-11-02-05</v>
      </c>
      <c r="E1499" s="8">
        <f>VartojimasGamyba!G1495</f>
        <v>0.71399999999999997</v>
      </c>
      <c r="F1499" s="11"/>
      <c r="G1499" s="7">
        <f t="shared" si="230"/>
        <v>18.281333333333333</v>
      </c>
      <c r="H1499" s="7">
        <v>10</v>
      </c>
      <c r="I1499" s="7">
        <v>0</v>
      </c>
      <c r="J1499" s="7">
        <v>0</v>
      </c>
      <c r="L1499" s="7">
        <f>VartojimasGamyba!H1495</f>
        <v>0</v>
      </c>
      <c r="M1499" s="15">
        <f t="shared" si="223"/>
        <v>10.714</v>
      </c>
      <c r="N1499" s="7">
        <f t="shared" si="224"/>
        <v>1234.2528</v>
      </c>
      <c r="O1499" s="7">
        <f t="shared" si="225"/>
        <v>1234.2528</v>
      </c>
      <c r="R1499" s="7"/>
      <c r="S1499" s="47">
        <f t="shared" si="226"/>
        <v>10.714</v>
      </c>
      <c r="T1499" s="47">
        <f t="shared" si="227"/>
        <v>0</v>
      </c>
      <c r="U1499" s="47">
        <f t="shared" si="228"/>
        <v>115.2</v>
      </c>
      <c r="V1499" s="47">
        <f t="shared" si="229"/>
        <v>3.33</v>
      </c>
      <c r="W1499" s="11"/>
    </row>
    <row r="1500" spans="1:23" x14ac:dyDescent="0.45">
      <c r="A1500" t="s">
        <v>1505</v>
      </c>
      <c r="B1500">
        <v>52</v>
      </c>
      <c r="D1500" s="9" t="str">
        <f>VartojimasGamyba!J1496</f>
        <v>2023-11-02-06</v>
      </c>
      <c r="E1500" s="8">
        <f>VartojimasGamyba!G1496</f>
        <v>0.68700000000000006</v>
      </c>
      <c r="F1500" s="11"/>
      <c r="G1500" s="7">
        <f t="shared" si="230"/>
        <v>17.518000000000001</v>
      </c>
      <c r="H1500" s="7">
        <v>0</v>
      </c>
      <c r="I1500" s="7">
        <v>0.76333333333333342</v>
      </c>
      <c r="J1500" s="7">
        <v>0</v>
      </c>
      <c r="L1500" s="7">
        <f>VartojimasGamyba!H1496</f>
        <v>0</v>
      </c>
      <c r="M1500" s="15">
        <f t="shared" si="223"/>
        <v>0</v>
      </c>
      <c r="N1500" s="7">
        <f t="shared" si="224"/>
        <v>0</v>
      </c>
      <c r="O1500" s="7">
        <f t="shared" si="225"/>
        <v>0</v>
      </c>
      <c r="R1500" s="7"/>
      <c r="S1500" s="47">
        <f t="shared" si="226"/>
        <v>0</v>
      </c>
      <c r="T1500" s="47">
        <f t="shared" si="227"/>
        <v>0</v>
      </c>
      <c r="U1500" s="47">
        <f t="shared" si="228"/>
        <v>152.29000000000002</v>
      </c>
      <c r="V1500" s="47">
        <f t="shared" si="229"/>
        <v>40.42</v>
      </c>
      <c r="W1500" s="11"/>
    </row>
    <row r="1501" spans="1:23" x14ac:dyDescent="0.45">
      <c r="A1501" t="s">
        <v>1506</v>
      </c>
      <c r="B1501">
        <v>28.22</v>
      </c>
      <c r="D1501" s="9" t="str">
        <f>VartojimasGamyba!J1497</f>
        <v>2023-11-02-07</v>
      </c>
      <c r="E1501" s="8">
        <f>VartojimasGamyba!G1497</f>
        <v>0.60599999999999998</v>
      </c>
      <c r="F1501" s="11"/>
      <c r="G1501" s="7">
        <f t="shared" si="230"/>
        <v>17.518000000000001</v>
      </c>
      <c r="H1501" s="7">
        <v>0</v>
      </c>
      <c r="I1501" s="7">
        <v>0</v>
      </c>
      <c r="J1501" s="7">
        <v>0</v>
      </c>
      <c r="L1501" s="7">
        <f>VartojimasGamyba!H1497</f>
        <v>3.9E-2</v>
      </c>
      <c r="M1501" s="15">
        <f t="shared" si="223"/>
        <v>0.56699999999999995</v>
      </c>
      <c r="N1501" s="7">
        <f t="shared" si="224"/>
        <v>72.865169999999992</v>
      </c>
      <c r="O1501" s="7">
        <f t="shared" si="225"/>
        <v>72.865169999999992</v>
      </c>
      <c r="R1501" s="7"/>
      <c r="S1501" s="47">
        <f t="shared" si="226"/>
        <v>0.56699999999999995</v>
      </c>
      <c r="T1501" s="47">
        <f t="shared" si="227"/>
        <v>0</v>
      </c>
      <c r="U1501" s="47">
        <f t="shared" si="228"/>
        <v>128.51</v>
      </c>
      <c r="V1501" s="47">
        <f t="shared" si="229"/>
        <v>16.64</v>
      </c>
      <c r="W1501" s="11"/>
    </row>
    <row r="1502" spans="1:23" x14ac:dyDescent="0.45">
      <c r="A1502" t="s">
        <v>1507</v>
      </c>
      <c r="B1502">
        <v>90.4</v>
      </c>
      <c r="D1502" s="9" t="str">
        <f>VartojimasGamyba!J1498</f>
        <v>2023-11-02-08</v>
      </c>
      <c r="E1502" s="8">
        <f>VartojimasGamyba!G1498</f>
        <v>0.16300000000000001</v>
      </c>
      <c r="F1502" s="11"/>
      <c r="G1502" s="7">
        <f t="shared" si="230"/>
        <v>17.574000000000002</v>
      </c>
      <c r="H1502" s="7">
        <v>5.5999999999999994E-2</v>
      </c>
      <c r="I1502" s="7">
        <v>0</v>
      </c>
      <c r="J1502" s="7">
        <v>0</v>
      </c>
      <c r="L1502" s="7">
        <f>VartojimasGamyba!H1498</f>
        <v>0.219</v>
      </c>
      <c r="M1502" s="15">
        <f t="shared" si="223"/>
        <v>0</v>
      </c>
      <c r="N1502" s="7">
        <f t="shared" si="224"/>
        <v>0</v>
      </c>
      <c r="O1502" s="7">
        <f t="shared" si="225"/>
        <v>0</v>
      </c>
      <c r="R1502" s="7"/>
      <c r="S1502" s="47">
        <f t="shared" si="226"/>
        <v>5.5999999999999994E-2</v>
      </c>
      <c r="T1502" s="47">
        <f t="shared" si="227"/>
        <v>5.5999999999999994E-2</v>
      </c>
      <c r="U1502" s="47">
        <f t="shared" si="228"/>
        <v>190.69</v>
      </c>
      <c r="V1502" s="47">
        <f t="shared" si="229"/>
        <v>78.820000000000007</v>
      </c>
      <c r="W1502" s="11"/>
    </row>
    <row r="1503" spans="1:23" x14ac:dyDescent="0.45">
      <c r="A1503" t="s">
        <v>1508</v>
      </c>
      <c r="B1503">
        <v>90.94</v>
      </c>
      <c r="D1503" s="9" t="str">
        <f>VartojimasGamyba!J1499</f>
        <v>2023-11-02-09</v>
      </c>
      <c r="E1503" s="8">
        <f>VartojimasGamyba!G1499</f>
        <v>0.125</v>
      </c>
      <c r="F1503" s="11"/>
      <c r="G1503" s="7">
        <f t="shared" si="230"/>
        <v>18.366000000000003</v>
      </c>
      <c r="H1503" s="7">
        <v>0.79200000000000004</v>
      </c>
      <c r="I1503" s="7">
        <v>0</v>
      </c>
      <c r="J1503" s="7">
        <v>0</v>
      </c>
      <c r="L1503" s="7">
        <f>VartojimasGamyba!H1499</f>
        <v>0.91700000000000004</v>
      </c>
      <c r="M1503" s="15">
        <f t="shared" si="223"/>
        <v>0</v>
      </c>
      <c r="N1503" s="7">
        <f t="shared" si="224"/>
        <v>0</v>
      </c>
      <c r="O1503" s="7">
        <f t="shared" si="225"/>
        <v>0</v>
      </c>
      <c r="R1503" s="7"/>
      <c r="S1503" s="47">
        <f t="shared" si="226"/>
        <v>0.79200000000000004</v>
      </c>
      <c r="T1503" s="47">
        <f t="shared" si="227"/>
        <v>0.79200000000000004</v>
      </c>
      <c r="U1503" s="47">
        <f t="shared" si="228"/>
        <v>191.23000000000002</v>
      </c>
      <c r="V1503" s="47">
        <f t="shared" si="229"/>
        <v>79.36</v>
      </c>
      <c r="W1503" s="11"/>
    </row>
    <row r="1504" spans="1:23" x14ac:dyDescent="0.45">
      <c r="A1504" t="s">
        <v>1509</v>
      </c>
      <c r="B1504">
        <v>85.44</v>
      </c>
      <c r="D1504" s="9" t="str">
        <f>VartojimasGamyba!J1500</f>
        <v>2023-11-02-10</v>
      </c>
      <c r="E1504" s="8">
        <f>VartojimasGamyba!G1500</f>
        <v>0</v>
      </c>
      <c r="F1504" s="11"/>
      <c r="G1504" s="7">
        <f t="shared" si="230"/>
        <v>20.000000000000004</v>
      </c>
      <c r="H1504" s="7">
        <v>1.6339999999999999</v>
      </c>
      <c r="I1504" s="7">
        <v>0</v>
      </c>
      <c r="J1504" s="7">
        <v>0</v>
      </c>
      <c r="L1504" s="7">
        <f>VartojimasGamyba!H1500</f>
        <v>1.6339999999999999</v>
      </c>
      <c r="M1504" s="15">
        <f t="shared" si="223"/>
        <v>0</v>
      </c>
      <c r="N1504" s="7">
        <f t="shared" si="224"/>
        <v>0</v>
      </c>
      <c r="O1504" s="7">
        <f t="shared" si="225"/>
        <v>0</v>
      </c>
      <c r="R1504" s="7"/>
      <c r="S1504" s="47">
        <f t="shared" si="226"/>
        <v>1.6339999999999999</v>
      </c>
      <c r="T1504" s="47">
        <f t="shared" si="227"/>
        <v>1.6339999999999999</v>
      </c>
      <c r="U1504" s="47">
        <f t="shared" si="228"/>
        <v>185.73000000000002</v>
      </c>
      <c r="V1504" s="47">
        <f t="shared" si="229"/>
        <v>73.86</v>
      </c>
      <c r="W1504" s="11"/>
    </row>
    <row r="1505" spans="1:23" x14ac:dyDescent="0.45">
      <c r="A1505" t="s">
        <v>1510</v>
      </c>
      <c r="B1505">
        <v>85.01</v>
      </c>
      <c r="D1505" s="9" t="str">
        <f>VartojimasGamyba!J1501</f>
        <v>2023-11-02-11</v>
      </c>
      <c r="E1505" s="8">
        <f>VartojimasGamyba!G1501</f>
        <v>1.238</v>
      </c>
      <c r="F1505" s="11"/>
      <c r="G1505" s="7">
        <f t="shared" si="230"/>
        <v>19.295555555555559</v>
      </c>
      <c r="H1505" s="7">
        <v>0</v>
      </c>
      <c r="I1505" s="7">
        <v>0.70444444444444465</v>
      </c>
      <c r="J1505" s="7">
        <v>0</v>
      </c>
      <c r="L1505" s="7">
        <f>VartojimasGamyba!H1501</f>
        <v>0.60399999999999998</v>
      </c>
      <c r="M1505" s="15">
        <f t="shared" si="223"/>
        <v>0</v>
      </c>
      <c r="N1505" s="7">
        <f t="shared" si="224"/>
        <v>0</v>
      </c>
      <c r="O1505" s="7">
        <f t="shared" si="225"/>
        <v>0</v>
      </c>
      <c r="R1505" s="7"/>
      <c r="S1505" s="47">
        <f t="shared" si="226"/>
        <v>0</v>
      </c>
      <c r="T1505" s="47">
        <f t="shared" si="227"/>
        <v>0</v>
      </c>
      <c r="U1505" s="47">
        <f t="shared" si="228"/>
        <v>185.3</v>
      </c>
      <c r="V1505" s="47">
        <f t="shared" si="229"/>
        <v>73.430000000000007</v>
      </c>
      <c r="W1505" s="11"/>
    </row>
    <row r="1506" spans="1:23" x14ac:dyDescent="0.45">
      <c r="A1506" t="s">
        <v>1511</v>
      </c>
      <c r="B1506">
        <v>85.03</v>
      </c>
      <c r="D1506" s="9" t="str">
        <f>VartojimasGamyba!J1502</f>
        <v>2023-11-02-12</v>
      </c>
      <c r="E1506" s="8">
        <f>VartojimasGamyba!G1502</f>
        <v>0.56299999999999994</v>
      </c>
      <c r="F1506" s="11"/>
      <c r="G1506" s="7">
        <f t="shared" si="230"/>
        <v>19.228888888888893</v>
      </c>
      <c r="H1506" s="7">
        <v>0</v>
      </c>
      <c r="I1506" s="7">
        <v>6.6666666666666596E-2</v>
      </c>
      <c r="J1506" s="7">
        <v>0</v>
      </c>
      <c r="L1506" s="7">
        <f>VartojimasGamyba!H1502</f>
        <v>0.503</v>
      </c>
      <c r="M1506" s="15">
        <f t="shared" si="223"/>
        <v>0</v>
      </c>
      <c r="N1506" s="7">
        <f t="shared" si="224"/>
        <v>0</v>
      </c>
      <c r="O1506" s="7">
        <f t="shared" si="225"/>
        <v>0</v>
      </c>
      <c r="R1506" s="7"/>
      <c r="S1506" s="47">
        <f t="shared" si="226"/>
        <v>0</v>
      </c>
      <c r="T1506" s="47">
        <f t="shared" si="227"/>
        <v>0</v>
      </c>
      <c r="U1506" s="47">
        <f t="shared" si="228"/>
        <v>185.32</v>
      </c>
      <c r="V1506" s="47">
        <f t="shared" si="229"/>
        <v>73.45</v>
      </c>
      <c r="W1506" s="11"/>
    </row>
    <row r="1507" spans="1:23" x14ac:dyDescent="0.45">
      <c r="A1507" t="s">
        <v>1512</v>
      </c>
      <c r="B1507">
        <v>85.02</v>
      </c>
      <c r="D1507" s="9" t="str">
        <f>VartojimasGamyba!J1503</f>
        <v>2023-11-02-13</v>
      </c>
      <c r="E1507" s="8">
        <f>VartojimasGamyba!G1503</f>
        <v>1.6140000000000001</v>
      </c>
      <c r="F1507" s="11"/>
      <c r="G1507" s="7">
        <f t="shared" si="230"/>
        <v>17.613333333333337</v>
      </c>
      <c r="H1507" s="7">
        <v>0</v>
      </c>
      <c r="I1507" s="7">
        <v>1.6155555555555563</v>
      </c>
      <c r="J1507" s="7">
        <v>0</v>
      </c>
      <c r="L1507" s="7">
        <f>VartojimasGamyba!H1503</f>
        <v>0.16</v>
      </c>
      <c r="M1507" s="15">
        <f t="shared" si="223"/>
        <v>-5.2735593669694936E-16</v>
      </c>
      <c r="N1507" s="7">
        <f t="shared" si="224"/>
        <v>-9.7724328629311682E-14</v>
      </c>
      <c r="O1507" s="7">
        <f t="shared" si="225"/>
        <v>-9.7724328629311682E-14</v>
      </c>
      <c r="R1507" s="7"/>
      <c r="S1507" s="47">
        <f t="shared" si="226"/>
        <v>-5.2735593669694936E-16</v>
      </c>
      <c r="T1507" s="47">
        <f t="shared" si="227"/>
        <v>0</v>
      </c>
      <c r="U1507" s="47">
        <f t="shared" si="228"/>
        <v>185.31</v>
      </c>
      <c r="V1507" s="47">
        <f t="shared" si="229"/>
        <v>73.44</v>
      </c>
      <c r="W1507" s="11"/>
    </row>
    <row r="1508" spans="1:23" x14ac:dyDescent="0.45">
      <c r="A1508" t="s">
        <v>1513</v>
      </c>
      <c r="B1508">
        <v>58.95</v>
      </c>
      <c r="D1508" s="9" t="str">
        <f>VartojimasGamyba!J1504</f>
        <v>2023-11-02-14</v>
      </c>
      <c r="E1508" s="8">
        <f>VartojimasGamyba!G1504</f>
        <v>1.6519999999999999</v>
      </c>
      <c r="F1508" s="11"/>
      <c r="G1508" s="7">
        <f t="shared" si="230"/>
        <v>17.613333333333337</v>
      </c>
      <c r="H1508" s="7">
        <v>0</v>
      </c>
      <c r="I1508" s="7">
        <v>0</v>
      </c>
      <c r="J1508" s="7">
        <v>0</v>
      </c>
      <c r="L1508" s="7">
        <f>VartojimasGamyba!H1504</f>
        <v>1.2999999999999999E-2</v>
      </c>
      <c r="M1508" s="15">
        <f t="shared" si="223"/>
        <v>1.639</v>
      </c>
      <c r="N1508" s="7">
        <f t="shared" si="224"/>
        <v>260.99436000000003</v>
      </c>
      <c r="O1508" s="7">
        <f t="shared" si="225"/>
        <v>260.99436000000003</v>
      </c>
      <c r="R1508" s="7"/>
      <c r="S1508" s="47">
        <f t="shared" si="226"/>
        <v>1.639</v>
      </c>
      <c r="T1508" s="47">
        <f t="shared" si="227"/>
        <v>0</v>
      </c>
      <c r="U1508" s="47">
        <f t="shared" si="228"/>
        <v>159.24</v>
      </c>
      <c r="V1508" s="47">
        <f t="shared" si="229"/>
        <v>47.370000000000005</v>
      </c>
      <c r="W1508" s="11"/>
    </row>
    <row r="1509" spans="1:23" x14ac:dyDescent="0.45">
      <c r="A1509" t="s">
        <v>1514</v>
      </c>
      <c r="B1509">
        <v>57.94</v>
      </c>
      <c r="D1509" s="9" t="str">
        <f>VartojimasGamyba!J1505</f>
        <v>2023-11-02-15</v>
      </c>
      <c r="E1509" s="8">
        <f>VartojimasGamyba!G1505</f>
        <v>1.948</v>
      </c>
      <c r="F1509" s="11"/>
      <c r="G1509" s="7">
        <f t="shared" si="230"/>
        <v>17.613333333333337</v>
      </c>
      <c r="H1509" s="7">
        <v>0</v>
      </c>
      <c r="I1509" s="7">
        <v>0</v>
      </c>
      <c r="J1509" s="7">
        <v>0</v>
      </c>
      <c r="L1509" s="7">
        <f>VartojimasGamyba!H1505</f>
        <v>0</v>
      </c>
      <c r="M1509" s="15">
        <f t="shared" si="223"/>
        <v>1.948</v>
      </c>
      <c r="N1509" s="7">
        <f t="shared" si="224"/>
        <v>308.23204000000004</v>
      </c>
      <c r="O1509" s="7">
        <f t="shared" si="225"/>
        <v>308.23204000000004</v>
      </c>
      <c r="R1509" s="7"/>
      <c r="S1509" s="47">
        <f t="shared" si="226"/>
        <v>1.948</v>
      </c>
      <c r="T1509" s="47">
        <f t="shared" si="227"/>
        <v>0</v>
      </c>
      <c r="U1509" s="47">
        <f t="shared" si="228"/>
        <v>158.23000000000002</v>
      </c>
      <c r="V1509" s="47">
        <f t="shared" si="229"/>
        <v>46.36</v>
      </c>
      <c r="W1509" s="11"/>
    </row>
    <row r="1510" spans="1:23" x14ac:dyDescent="0.45">
      <c r="A1510" t="s">
        <v>1515</v>
      </c>
      <c r="B1510">
        <v>70.239999999999995</v>
      </c>
      <c r="D1510" s="9" t="str">
        <f>VartojimasGamyba!J1506</f>
        <v>2023-11-02-16</v>
      </c>
      <c r="E1510" s="8">
        <f>VartojimasGamyba!G1506</f>
        <v>1.8280000000000001</v>
      </c>
      <c r="F1510" s="11"/>
      <c r="G1510" s="7">
        <f t="shared" si="230"/>
        <v>15.965555555555561</v>
      </c>
      <c r="H1510" s="7">
        <v>0</v>
      </c>
      <c r="I1510" s="7">
        <v>1.6477777777777753</v>
      </c>
      <c r="J1510" s="7">
        <v>0</v>
      </c>
      <c r="L1510" s="7">
        <f>VartojimasGamyba!H1506</f>
        <v>0</v>
      </c>
      <c r="M1510" s="15">
        <f t="shared" si="223"/>
        <v>0.34500000000000219</v>
      </c>
      <c r="N1510" s="7">
        <f t="shared" si="224"/>
        <v>58.832850000000377</v>
      </c>
      <c r="O1510" s="7">
        <f t="shared" si="225"/>
        <v>58.832850000000377</v>
      </c>
      <c r="R1510" s="7"/>
      <c r="S1510" s="47">
        <f t="shared" si="226"/>
        <v>0.34500000000000219</v>
      </c>
      <c r="T1510" s="47">
        <f t="shared" si="227"/>
        <v>0</v>
      </c>
      <c r="U1510" s="47">
        <f t="shared" si="228"/>
        <v>170.53</v>
      </c>
      <c r="V1510" s="47">
        <f t="shared" si="229"/>
        <v>58.66</v>
      </c>
      <c r="W1510" s="11"/>
    </row>
    <row r="1511" spans="1:23" x14ac:dyDescent="0.45">
      <c r="A1511" t="s">
        <v>1516</v>
      </c>
      <c r="B1511">
        <v>91.07</v>
      </c>
      <c r="D1511" s="9" t="str">
        <f>VartojimasGamyba!J1507</f>
        <v>2023-11-02-17</v>
      </c>
      <c r="E1511" s="8">
        <f>VartojimasGamyba!G1507</f>
        <v>1.597</v>
      </c>
      <c r="F1511" s="11"/>
      <c r="G1511" s="7">
        <f t="shared" si="230"/>
        <v>14.191111111111116</v>
      </c>
      <c r="H1511" s="7">
        <v>0</v>
      </c>
      <c r="I1511" s="7">
        <v>1.7744444444444445</v>
      </c>
      <c r="J1511" s="7">
        <v>0</v>
      </c>
      <c r="L1511" s="7">
        <f>VartojimasGamyba!H1507</f>
        <v>0</v>
      </c>
      <c r="M1511" s="15">
        <f t="shared" si="223"/>
        <v>0</v>
      </c>
      <c r="N1511" s="7">
        <f t="shared" si="224"/>
        <v>0</v>
      </c>
      <c r="O1511" s="7">
        <f t="shared" si="225"/>
        <v>0</v>
      </c>
      <c r="R1511" s="7"/>
      <c r="S1511" s="47">
        <f t="shared" si="226"/>
        <v>0</v>
      </c>
      <c r="T1511" s="47">
        <f t="shared" si="227"/>
        <v>0</v>
      </c>
      <c r="U1511" s="47">
        <f t="shared" si="228"/>
        <v>191.36</v>
      </c>
      <c r="V1511" s="47">
        <f t="shared" si="229"/>
        <v>79.489999999999995</v>
      </c>
      <c r="W1511" s="11"/>
    </row>
    <row r="1512" spans="1:23" x14ac:dyDescent="0.45">
      <c r="A1512" t="s">
        <v>1517</v>
      </c>
      <c r="B1512">
        <v>142.69</v>
      </c>
      <c r="D1512" s="9" t="str">
        <f>VartojimasGamyba!J1508</f>
        <v>2023-11-02-18</v>
      </c>
      <c r="E1512" s="8">
        <f>VartojimasGamyba!G1508</f>
        <v>1.64</v>
      </c>
      <c r="F1512" s="11"/>
      <c r="G1512" s="7">
        <f t="shared" si="230"/>
        <v>12.368888888888893</v>
      </c>
      <c r="H1512" s="7">
        <v>0</v>
      </c>
      <c r="I1512" s="7">
        <v>1.8222222222222222</v>
      </c>
      <c r="J1512" s="7">
        <v>0</v>
      </c>
      <c r="L1512" s="7">
        <f>VartojimasGamyba!H1508</f>
        <v>0</v>
      </c>
      <c r="M1512" s="15">
        <f t="shared" si="223"/>
        <v>0</v>
      </c>
      <c r="N1512" s="7">
        <f t="shared" si="224"/>
        <v>0</v>
      </c>
      <c r="O1512" s="7">
        <f t="shared" si="225"/>
        <v>0</v>
      </c>
      <c r="R1512" s="7"/>
      <c r="S1512" s="47">
        <f t="shared" si="226"/>
        <v>0</v>
      </c>
      <c r="T1512" s="47">
        <f t="shared" si="227"/>
        <v>0</v>
      </c>
      <c r="U1512" s="47">
        <f t="shared" si="228"/>
        <v>242.98000000000002</v>
      </c>
      <c r="V1512" s="47">
        <f t="shared" si="229"/>
        <v>131.10999999999999</v>
      </c>
      <c r="W1512" s="11"/>
    </row>
    <row r="1513" spans="1:23" x14ac:dyDescent="0.45">
      <c r="A1513" t="s">
        <v>1518</v>
      </c>
      <c r="B1513">
        <v>147.01</v>
      </c>
      <c r="D1513" s="9" t="str">
        <f>VartojimasGamyba!J1509</f>
        <v>2023-11-02-19</v>
      </c>
      <c r="E1513" s="8">
        <f>VartojimasGamyba!G1509</f>
        <v>1.5680000000000001</v>
      </c>
      <c r="F1513" s="11"/>
      <c r="G1513" s="7">
        <f t="shared" si="230"/>
        <v>10.62666666666667</v>
      </c>
      <c r="H1513" s="7">
        <v>0</v>
      </c>
      <c r="I1513" s="7">
        <v>1.7422222222222221</v>
      </c>
      <c r="J1513" s="7">
        <v>0</v>
      </c>
      <c r="L1513" s="7">
        <f>VartojimasGamyba!H1509</f>
        <v>0</v>
      </c>
      <c r="M1513" s="15">
        <f t="shared" si="223"/>
        <v>2.2204460492503131E-16</v>
      </c>
      <c r="N1513" s="7">
        <f t="shared" si="224"/>
        <v>5.4911630797960245E-14</v>
      </c>
      <c r="O1513" s="7">
        <f t="shared" si="225"/>
        <v>5.4911630797960245E-14</v>
      </c>
      <c r="R1513" s="7"/>
      <c r="S1513" s="47">
        <f t="shared" si="226"/>
        <v>2.2204460492503131E-16</v>
      </c>
      <c r="T1513" s="47">
        <f t="shared" si="227"/>
        <v>0</v>
      </c>
      <c r="U1513" s="47">
        <f t="shared" si="228"/>
        <v>247.3</v>
      </c>
      <c r="V1513" s="47">
        <f t="shared" si="229"/>
        <v>135.42999999999998</v>
      </c>
      <c r="W1513" s="11"/>
    </row>
    <row r="1514" spans="1:23" x14ac:dyDescent="0.45">
      <c r="A1514" t="s">
        <v>1519</v>
      </c>
      <c r="B1514">
        <v>91.24</v>
      </c>
      <c r="D1514" s="9" t="str">
        <f>VartojimasGamyba!J1510</f>
        <v>2023-11-02-20</v>
      </c>
      <c r="E1514" s="8">
        <f>VartojimasGamyba!G1510</f>
        <v>1.643</v>
      </c>
      <c r="F1514" s="11"/>
      <c r="G1514" s="7">
        <f t="shared" si="230"/>
        <v>8.8011111111111155</v>
      </c>
      <c r="H1514" s="7">
        <v>0</v>
      </c>
      <c r="I1514" s="7">
        <v>1.8255555555555556</v>
      </c>
      <c r="J1514" s="7">
        <v>0</v>
      </c>
      <c r="L1514" s="7">
        <f>VartojimasGamyba!H1510</f>
        <v>0</v>
      </c>
      <c r="M1514" s="15">
        <f t="shared" si="223"/>
        <v>0</v>
      </c>
      <c r="N1514" s="7">
        <f t="shared" si="224"/>
        <v>0</v>
      </c>
      <c r="O1514" s="7">
        <f t="shared" si="225"/>
        <v>0</v>
      </c>
      <c r="P1514" s="7" t="s">
        <v>8873</v>
      </c>
      <c r="R1514" s="7"/>
      <c r="S1514" s="47">
        <f t="shared" si="226"/>
        <v>0</v>
      </c>
      <c r="T1514" s="47">
        <f t="shared" si="227"/>
        <v>0</v>
      </c>
      <c r="U1514" s="47">
        <f t="shared" si="228"/>
        <v>191.53</v>
      </c>
      <c r="V1514" s="47">
        <f t="shared" si="229"/>
        <v>79.66</v>
      </c>
      <c r="W1514" s="11"/>
    </row>
    <row r="1515" spans="1:23" x14ac:dyDescent="0.45">
      <c r="A1515" t="s">
        <v>1520</v>
      </c>
      <c r="B1515">
        <v>90.69</v>
      </c>
      <c r="D1515" s="9" t="str">
        <f>VartojimasGamyba!J1511</f>
        <v>2023-11-02-21</v>
      </c>
      <c r="E1515" s="8">
        <f>VartojimasGamyba!G1511</f>
        <v>1.597</v>
      </c>
      <c r="F1515" s="11"/>
      <c r="G1515" s="7">
        <f t="shared" si="230"/>
        <v>7.0266666666666708</v>
      </c>
      <c r="H1515" s="7">
        <v>0</v>
      </c>
      <c r="I1515" s="7">
        <v>1.7744444444444445</v>
      </c>
      <c r="J1515" s="7">
        <v>0</v>
      </c>
      <c r="L1515" s="7">
        <f>VartojimasGamyba!H1511</f>
        <v>0</v>
      </c>
      <c r="M1515" s="15">
        <f t="shared" si="223"/>
        <v>0</v>
      </c>
      <c r="N1515" s="7">
        <f t="shared" si="224"/>
        <v>0</v>
      </c>
      <c r="O1515" s="7">
        <f t="shared" si="225"/>
        <v>0</v>
      </c>
      <c r="P1515" s="7">
        <f>SUM(N1494:N1517)</f>
        <v>2808.6130688888898</v>
      </c>
      <c r="R1515" s="7"/>
      <c r="S1515" s="47">
        <f t="shared" si="226"/>
        <v>0</v>
      </c>
      <c r="T1515" s="47">
        <f t="shared" si="227"/>
        <v>0</v>
      </c>
      <c r="U1515" s="47">
        <f t="shared" si="228"/>
        <v>190.98000000000002</v>
      </c>
      <c r="V1515" s="47">
        <f t="shared" si="229"/>
        <v>79.11</v>
      </c>
      <c r="W1515" s="11"/>
    </row>
    <row r="1516" spans="1:23" x14ac:dyDescent="0.45">
      <c r="A1516" t="s">
        <v>1521</v>
      </c>
      <c r="B1516">
        <v>84.81</v>
      </c>
      <c r="D1516" s="9" t="str">
        <f>VartojimasGamyba!J1512</f>
        <v>2023-11-02-22</v>
      </c>
      <c r="E1516" s="8">
        <f>VartojimasGamyba!G1512</f>
        <v>1.1879999999999999</v>
      </c>
      <c r="F1516" s="11"/>
      <c r="G1516" s="7">
        <f t="shared" si="230"/>
        <v>5.7066666666666706</v>
      </c>
      <c r="H1516" s="7">
        <v>0</v>
      </c>
      <c r="I1516" s="7">
        <v>1.32</v>
      </c>
      <c r="J1516" s="7">
        <v>0</v>
      </c>
      <c r="L1516" s="7">
        <f>VartojimasGamyba!H1512</f>
        <v>0</v>
      </c>
      <c r="M1516" s="15">
        <f t="shared" si="223"/>
        <v>-2.2204460492503131E-16</v>
      </c>
      <c r="N1516" s="7">
        <f t="shared" si="224"/>
        <v>-4.11004563716233E-14</v>
      </c>
      <c r="O1516" s="7">
        <f t="shared" si="225"/>
        <v>-4.11004563716233E-14</v>
      </c>
      <c r="P1516" s="7" t="s">
        <v>8872</v>
      </c>
      <c r="R1516" s="7"/>
      <c r="S1516" s="47">
        <f t="shared" si="226"/>
        <v>-2.2204460492503131E-16</v>
      </c>
      <c r="T1516" s="47">
        <f t="shared" si="227"/>
        <v>0</v>
      </c>
      <c r="U1516" s="47">
        <f t="shared" si="228"/>
        <v>185.10000000000002</v>
      </c>
      <c r="V1516" s="47">
        <f t="shared" si="229"/>
        <v>73.23</v>
      </c>
      <c r="W1516" s="11"/>
    </row>
    <row r="1517" spans="1:23" x14ac:dyDescent="0.45">
      <c r="A1517" t="s">
        <v>1522</v>
      </c>
      <c r="B1517">
        <v>74.2</v>
      </c>
      <c r="D1517" s="9" t="str">
        <f>VartojimasGamyba!J1513</f>
        <v>2023-11-02-23</v>
      </c>
      <c r="E1517" s="8">
        <f>VartojimasGamyba!G1513</f>
        <v>0.63600000000000001</v>
      </c>
      <c r="F1517" s="11"/>
      <c r="G1517" s="7">
        <f t="shared" si="230"/>
        <v>5.0000000000000036</v>
      </c>
      <c r="H1517" s="7">
        <v>0</v>
      </c>
      <c r="I1517" s="7">
        <v>0.70666666666666667</v>
      </c>
      <c r="J1517" s="7">
        <v>0</v>
      </c>
      <c r="L1517" s="7">
        <f>VartojimasGamyba!H1513</f>
        <v>0</v>
      </c>
      <c r="M1517" s="15">
        <f t="shared" si="223"/>
        <v>0</v>
      </c>
      <c r="N1517" s="7">
        <f t="shared" si="224"/>
        <v>0</v>
      </c>
      <c r="O1517" s="7">
        <f t="shared" si="225"/>
        <v>0</v>
      </c>
      <c r="P1517" s="7">
        <f>SUM(O1494:O1517)</f>
        <v>2808.6130688888898</v>
      </c>
      <c r="Q1517" s="7">
        <f>SUMPRODUCT(B1494:B1517,E1494:E1517)+SUM(E1494:E1517)*$Z$21-SUMPRODUCT(B1494:B1517,L1494:L1517)+SUM(L1494:L1517)*ABS($Z$20)</f>
        <v>4090.9281300000011</v>
      </c>
      <c r="R1517" s="7"/>
      <c r="S1517" s="47">
        <f t="shared" si="226"/>
        <v>0</v>
      </c>
      <c r="T1517" s="47">
        <f t="shared" si="227"/>
        <v>0</v>
      </c>
      <c r="U1517" s="47">
        <f t="shared" si="228"/>
        <v>174.49</v>
      </c>
      <c r="V1517" s="47">
        <f t="shared" si="229"/>
        <v>62.620000000000005</v>
      </c>
      <c r="W1517" s="11">
        <f>IF(P1517&lt;&gt;Q1517,1,0)</f>
        <v>1</v>
      </c>
    </row>
    <row r="1518" spans="1:23" x14ac:dyDescent="0.45">
      <c r="A1518" t="s">
        <v>1523</v>
      </c>
      <c r="B1518">
        <v>72.27</v>
      </c>
      <c r="D1518" s="1" t="str">
        <f>VartojimasGamyba!J1514</f>
        <v>2023-11-03-00</v>
      </c>
      <c r="E1518" s="7">
        <f>VartojimasGamyba!G1514</f>
        <v>0.9</v>
      </c>
      <c r="F1518" s="11"/>
      <c r="G1518" s="12">
        <f>G1517+H1518-I1518</f>
        <v>4.0000000000000036</v>
      </c>
      <c r="H1518" s="12">
        <v>0</v>
      </c>
      <c r="I1518" s="12">
        <v>1</v>
      </c>
      <c r="J1518" s="12">
        <v>0</v>
      </c>
      <c r="K1518" s="12"/>
      <c r="L1518" s="12">
        <f>VartojimasGamyba!H1514</f>
        <v>0</v>
      </c>
      <c r="M1518" s="19">
        <f t="shared" si="223"/>
        <v>0</v>
      </c>
      <c r="N1518" s="7">
        <f t="shared" si="224"/>
        <v>0</v>
      </c>
      <c r="O1518" s="7">
        <f t="shared" si="225"/>
        <v>0</v>
      </c>
      <c r="R1518" s="20" t="s">
        <v>8783</v>
      </c>
      <c r="S1518" s="47">
        <f t="shared" si="226"/>
        <v>0</v>
      </c>
      <c r="T1518" s="47">
        <f t="shared" si="227"/>
        <v>0</v>
      </c>
      <c r="U1518" s="47">
        <f t="shared" si="228"/>
        <v>172.56</v>
      </c>
      <c r="V1518" s="47">
        <f t="shared" si="229"/>
        <v>60.69</v>
      </c>
      <c r="W1518" s="11"/>
    </row>
    <row r="1519" spans="1:23" x14ac:dyDescent="0.45">
      <c r="A1519" t="s">
        <v>1524</v>
      </c>
      <c r="B1519">
        <v>57.04</v>
      </c>
      <c r="D1519" s="1" t="str">
        <f>VartojimasGamyba!J1515</f>
        <v>2023-11-03-01</v>
      </c>
      <c r="E1519" s="7">
        <f>VartojimasGamyba!G1515</f>
        <v>0.51600000000000001</v>
      </c>
      <c r="F1519" s="11"/>
      <c r="G1519" s="12">
        <f t="shared" ref="G1519:G1541" si="231">G1518+H1519-I1519</f>
        <v>3.4266666666666703</v>
      </c>
      <c r="H1519" s="12">
        <v>0</v>
      </c>
      <c r="I1519" s="12">
        <v>0.57333333333333336</v>
      </c>
      <c r="J1519" s="12">
        <v>0</v>
      </c>
      <c r="K1519" s="12"/>
      <c r="L1519" s="12">
        <f>VartojimasGamyba!H1515</f>
        <v>0</v>
      </c>
      <c r="M1519" s="19">
        <f t="shared" si="223"/>
        <v>0</v>
      </c>
      <c r="N1519" s="7">
        <f t="shared" si="224"/>
        <v>0</v>
      </c>
      <c r="O1519" s="7">
        <f t="shared" si="225"/>
        <v>0</v>
      </c>
      <c r="R1519" s="7"/>
      <c r="S1519" s="47">
        <f t="shared" si="226"/>
        <v>0</v>
      </c>
      <c r="T1519" s="47">
        <f t="shared" si="227"/>
        <v>0</v>
      </c>
      <c r="U1519" s="47">
        <f t="shared" si="228"/>
        <v>157.33000000000001</v>
      </c>
      <c r="V1519" s="47">
        <f t="shared" si="229"/>
        <v>45.46</v>
      </c>
      <c r="W1519" s="11"/>
    </row>
    <row r="1520" spans="1:23" x14ac:dyDescent="0.45">
      <c r="A1520" t="s">
        <v>1525</v>
      </c>
      <c r="B1520">
        <v>15.17</v>
      </c>
      <c r="D1520" s="1" t="str">
        <f>VartojimasGamyba!J1516</f>
        <v>2023-11-03-02</v>
      </c>
      <c r="E1520" s="7">
        <f>VartojimasGamyba!G1516</f>
        <v>0.30399999999999999</v>
      </c>
      <c r="F1520" s="11"/>
      <c r="G1520" s="12">
        <f t="shared" si="231"/>
        <v>3.4266666666666703</v>
      </c>
      <c r="H1520" s="12">
        <v>0</v>
      </c>
      <c r="I1520" s="12">
        <v>0</v>
      </c>
      <c r="J1520" s="12">
        <v>0</v>
      </c>
      <c r="K1520" s="12"/>
      <c r="L1520" s="12">
        <f>VartojimasGamyba!H1516</f>
        <v>0</v>
      </c>
      <c r="M1520" s="19">
        <f t="shared" si="223"/>
        <v>0.30399999999999999</v>
      </c>
      <c r="N1520" s="7">
        <f t="shared" si="224"/>
        <v>35.09984</v>
      </c>
      <c r="O1520" s="7">
        <f t="shared" si="225"/>
        <v>35.09984</v>
      </c>
      <c r="R1520" s="7"/>
      <c r="S1520" s="47">
        <f t="shared" si="226"/>
        <v>0.30399999999999999</v>
      </c>
      <c r="T1520" s="47">
        <f t="shared" si="227"/>
        <v>0</v>
      </c>
      <c r="U1520" s="47">
        <f t="shared" si="228"/>
        <v>115.46000000000001</v>
      </c>
      <c r="V1520" s="47">
        <f t="shared" si="229"/>
        <v>3.59</v>
      </c>
      <c r="W1520" s="11"/>
    </row>
    <row r="1521" spans="1:23" x14ac:dyDescent="0.45">
      <c r="A1521" t="s">
        <v>1526</v>
      </c>
      <c r="B1521">
        <v>11.47</v>
      </c>
      <c r="D1521" s="1" t="str">
        <f>VartojimasGamyba!J1517</f>
        <v>2023-11-03-03</v>
      </c>
      <c r="E1521" s="7">
        <f>VartojimasGamyba!G1517</f>
        <v>0.33500000000000002</v>
      </c>
      <c r="F1521" s="11"/>
      <c r="G1521" s="12">
        <f t="shared" si="231"/>
        <v>3.4266666666666703</v>
      </c>
      <c r="H1521" s="12">
        <v>0</v>
      </c>
      <c r="I1521" s="12">
        <v>0</v>
      </c>
      <c r="J1521" s="12">
        <v>0</v>
      </c>
      <c r="K1521" s="12"/>
      <c r="L1521" s="12">
        <f>VartojimasGamyba!H1517</f>
        <v>0</v>
      </c>
      <c r="M1521" s="19">
        <f t="shared" si="223"/>
        <v>0.33500000000000002</v>
      </c>
      <c r="N1521" s="7">
        <f t="shared" si="224"/>
        <v>37.439600000000006</v>
      </c>
      <c r="O1521" s="7">
        <f t="shared" si="225"/>
        <v>37.439600000000006</v>
      </c>
      <c r="R1521" s="7"/>
      <c r="S1521" s="47">
        <f t="shared" si="226"/>
        <v>0.33500000000000002</v>
      </c>
      <c r="T1521" s="47">
        <f t="shared" si="227"/>
        <v>0</v>
      </c>
      <c r="U1521" s="47">
        <f t="shared" si="228"/>
        <v>111.76</v>
      </c>
      <c r="V1521" s="47">
        <f t="shared" si="229"/>
        <v>-0.10999999999999943</v>
      </c>
      <c r="W1521" s="11"/>
    </row>
    <row r="1522" spans="1:23" x14ac:dyDescent="0.45">
      <c r="A1522" t="s">
        <v>1527</v>
      </c>
      <c r="B1522">
        <v>10</v>
      </c>
      <c r="D1522" s="1" t="str">
        <f>VartojimasGamyba!J1518</f>
        <v>2023-11-03-04</v>
      </c>
      <c r="E1522" s="7">
        <f>VartojimasGamyba!G1518</f>
        <v>0.42399999999999999</v>
      </c>
      <c r="F1522" s="11"/>
      <c r="G1522" s="12">
        <f t="shared" si="231"/>
        <v>3.6145555555555573</v>
      </c>
      <c r="H1522" s="12">
        <v>0.18788888888888697</v>
      </c>
      <c r="I1522" s="12">
        <v>0</v>
      </c>
      <c r="J1522" s="12">
        <v>0</v>
      </c>
      <c r="K1522" s="12"/>
      <c r="L1522" s="12">
        <f>VartojimasGamyba!H1518</f>
        <v>0</v>
      </c>
      <c r="M1522" s="19">
        <f t="shared" si="223"/>
        <v>0.61188888888888693</v>
      </c>
      <c r="N1522" s="7">
        <f t="shared" si="224"/>
        <v>67.485225555555346</v>
      </c>
      <c r="O1522" s="7">
        <f t="shared" si="225"/>
        <v>67.485225555555346</v>
      </c>
      <c r="R1522" s="7"/>
      <c r="S1522" s="47">
        <f t="shared" si="226"/>
        <v>0.61188888888888693</v>
      </c>
      <c r="T1522" s="47">
        <f t="shared" si="227"/>
        <v>0</v>
      </c>
      <c r="U1522" s="47">
        <f t="shared" si="228"/>
        <v>110.29</v>
      </c>
      <c r="V1522" s="47">
        <f t="shared" si="229"/>
        <v>-1.58</v>
      </c>
      <c r="W1522" s="11"/>
    </row>
    <row r="1523" spans="1:23" x14ac:dyDescent="0.45">
      <c r="A1523" t="s">
        <v>1528</v>
      </c>
      <c r="B1523">
        <v>5.73</v>
      </c>
      <c r="D1523" s="1" t="str">
        <f>VartojimasGamyba!J1519</f>
        <v>2023-11-03-05</v>
      </c>
      <c r="E1523" s="7">
        <f>VartojimasGamyba!G1519</f>
        <v>0.34899999999999998</v>
      </c>
      <c r="F1523" s="11"/>
      <c r="G1523" s="12">
        <f t="shared" si="231"/>
        <v>13.614555555555558</v>
      </c>
      <c r="H1523" s="12">
        <v>10</v>
      </c>
      <c r="I1523" s="12">
        <v>0</v>
      </c>
      <c r="J1523" s="12">
        <v>0</v>
      </c>
      <c r="K1523" s="12"/>
      <c r="L1523" s="12">
        <f>VartojimasGamyba!H1519</f>
        <v>0</v>
      </c>
      <c r="M1523" s="19">
        <f t="shared" si="223"/>
        <v>10.349</v>
      </c>
      <c r="N1523" s="7">
        <f t="shared" si="224"/>
        <v>1097.2009800000001</v>
      </c>
      <c r="O1523" s="7">
        <f t="shared" si="225"/>
        <v>1097.2009800000001</v>
      </c>
      <c r="R1523" s="7"/>
      <c r="S1523" s="47">
        <f t="shared" si="226"/>
        <v>10.349</v>
      </c>
      <c r="T1523" s="47">
        <f t="shared" si="227"/>
        <v>0</v>
      </c>
      <c r="U1523" s="47">
        <f t="shared" si="228"/>
        <v>106.02000000000001</v>
      </c>
      <c r="V1523" s="47">
        <f t="shared" si="229"/>
        <v>-5.85</v>
      </c>
      <c r="W1523" s="11"/>
    </row>
    <row r="1524" spans="1:23" x14ac:dyDescent="0.45">
      <c r="A1524" t="s">
        <v>1529</v>
      </c>
      <c r="B1524">
        <v>10.050000000000001</v>
      </c>
      <c r="D1524" s="1" t="str">
        <f>VartojimasGamyba!J1520</f>
        <v>2023-11-03-06</v>
      </c>
      <c r="E1524" s="7">
        <f>VartojimasGamyba!G1520</f>
        <v>1.1140000000000001</v>
      </c>
      <c r="F1524" s="11"/>
      <c r="G1524" s="12">
        <f t="shared" si="231"/>
        <v>13.614555555555558</v>
      </c>
      <c r="H1524" s="12">
        <v>0</v>
      </c>
      <c r="I1524" s="12">
        <v>0</v>
      </c>
      <c r="J1524" s="12">
        <v>0</v>
      </c>
      <c r="K1524" s="12"/>
      <c r="L1524" s="12">
        <f>VartojimasGamyba!H1520</f>
        <v>1E-3</v>
      </c>
      <c r="M1524" s="19">
        <f t="shared" si="223"/>
        <v>1.1130000000000002</v>
      </c>
      <c r="N1524" s="7">
        <f t="shared" si="224"/>
        <v>122.80842000000003</v>
      </c>
      <c r="O1524" s="7">
        <f t="shared" si="225"/>
        <v>122.80842000000003</v>
      </c>
      <c r="R1524" s="7"/>
      <c r="S1524" s="47">
        <f t="shared" si="226"/>
        <v>1.1130000000000002</v>
      </c>
      <c r="T1524" s="47">
        <f t="shared" si="227"/>
        <v>0</v>
      </c>
      <c r="U1524" s="47">
        <f t="shared" si="228"/>
        <v>110.34</v>
      </c>
      <c r="V1524" s="47">
        <f t="shared" si="229"/>
        <v>-1.5299999999999994</v>
      </c>
      <c r="W1524" s="11"/>
    </row>
    <row r="1525" spans="1:23" x14ac:dyDescent="0.45">
      <c r="A1525" t="s">
        <v>1530</v>
      </c>
      <c r="B1525">
        <v>23.6</v>
      </c>
      <c r="D1525" s="1" t="str">
        <f>VartojimasGamyba!J1521</f>
        <v>2023-11-03-07</v>
      </c>
      <c r="E1525" s="7">
        <f>VartojimasGamyba!G1521</f>
        <v>0.187</v>
      </c>
      <c r="F1525" s="11"/>
      <c r="G1525" s="12">
        <f t="shared" si="231"/>
        <v>13.555666666666669</v>
      </c>
      <c r="H1525" s="12">
        <v>0</v>
      </c>
      <c r="I1525" s="12">
        <v>5.888888888888888E-2</v>
      </c>
      <c r="J1525" s="12">
        <v>0</v>
      </c>
      <c r="K1525" s="12"/>
      <c r="L1525" s="12">
        <f>VartojimasGamyba!H1521</f>
        <v>0.13400000000000001</v>
      </c>
      <c r="M1525" s="19">
        <f t="shared" si="223"/>
        <v>0</v>
      </c>
      <c r="N1525" s="7">
        <f t="shared" si="224"/>
        <v>0</v>
      </c>
      <c r="O1525" s="7">
        <f t="shared" si="225"/>
        <v>0</v>
      </c>
      <c r="R1525" s="7"/>
      <c r="S1525" s="47">
        <f t="shared" si="226"/>
        <v>0</v>
      </c>
      <c r="T1525" s="47">
        <f t="shared" si="227"/>
        <v>0</v>
      </c>
      <c r="U1525" s="47">
        <f t="shared" si="228"/>
        <v>123.89000000000001</v>
      </c>
      <c r="V1525" s="47">
        <f t="shared" si="229"/>
        <v>12.020000000000001</v>
      </c>
      <c r="W1525" s="11"/>
    </row>
    <row r="1526" spans="1:23" x14ac:dyDescent="0.45">
      <c r="A1526" t="s">
        <v>1531</v>
      </c>
      <c r="B1526">
        <v>59.33</v>
      </c>
      <c r="D1526" s="1" t="str">
        <f>VartojimasGamyba!J1522</f>
        <v>2023-11-03-08</v>
      </c>
      <c r="E1526" s="7">
        <f>VartojimasGamyba!G1522</f>
        <v>0.23599999999999999</v>
      </c>
      <c r="F1526" s="11"/>
      <c r="G1526" s="12">
        <f t="shared" si="231"/>
        <v>13.72066666666667</v>
      </c>
      <c r="H1526" s="12">
        <v>0.16500000000000004</v>
      </c>
      <c r="I1526" s="12">
        <v>0</v>
      </c>
      <c r="J1526" s="12">
        <v>0</v>
      </c>
      <c r="K1526" s="12"/>
      <c r="L1526" s="12">
        <f>VartojimasGamyba!H1522</f>
        <v>0.40100000000000002</v>
      </c>
      <c r="M1526" s="19">
        <f t="shared" si="223"/>
        <v>0</v>
      </c>
      <c r="N1526" s="7">
        <f t="shared" si="224"/>
        <v>0</v>
      </c>
      <c r="O1526" s="7">
        <f t="shared" si="225"/>
        <v>0</v>
      </c>
      <c r="R1526" s="7"/>
      <c r="S1526" s="47">
        <f t="shared" si="226"/>
        <v>0.16500000000000004</v>
      </c>
      <c r="T1526" s="47">
        <f t="shared" si="227"/>
        <v>0.16500000000000004</v>
      </c>
      <c r="U1526" s="47">
        <f t="shared" si="228"/>
        <v>159.62</v>
      </c>
      <c r="V1526" s="47">
        <f t="shared" si="229"/>
        <v>47.75</v>
      </c>
      <c r="W1526" s="11"/>
    </row>
    <row r="1527" spans="1:23" x14ac:dyDescent="0.45">
      <c r="A1527" t="s">
        <v>1532</v>
      </c>
      <c r="B1527">
        <v>88.82</v>
      </c>
      <c r="D1527" s="1" t="str">
        <f>VartojimasGamyba!J1523</f>
        <v>2023-11-03-09</v>
      </c>
      <c r="E1527" s="7">
        <f>VartojimasGamyba!G1523</f>
        <v>0.33400000000000002</v>
      </c>
      <c r="F1527" s="11"/>
      <c r="G1527" s="12">
        <f t="shared" si="231"/>
        <v>13.786666666666671</v>
      </c>
      <c r="H1527" s="12">
        <v>6.6000000000000003E-2</v>
      </c>
      <c r="I1527" s="12">
        <v>0</v>
      </c>
      <c r="J1527" s="12">
        <v>0</v>
      </c>
      <c r="K1527" s="12"/>
      <c r="L1527" s="12">
        <f>VartojimasGamyba!H1523</f>
        <v>0.4</v>
      </c>
      <c r="M1527" s="19">
        <f t="shared" si="223"/>
        <v>0</v>
      </c>
      <c r="N1527" s="7">
        <f t="shared" si="224"/>
        <v>0</v>
      </c>
      <c r="O1527" s="7">
        <f t="shared" si="225"/>
        <v>0</v>
      </c>
      <c r="R1527" s="7"/>
      <c r="S1527" s="47">
        <f t="shared" si="226"/>
        <v>6.6000000000000003E-2</v>
      </c>
      <c r="T1527" s="47">
        <f t="shared" si="227"/>
        <v>6.6000000000000003E-2</v>
      </c>
      <c r="U1527" s="47">
        <f t="shared" si="228"/>
        <v>189.11</v>
      </c>
      <c r="V1527" s="47">
        <f t="shared" si="229"/>
        <v>77.239999999999995</v>
      </c>
      <c r="W1527" s="11"/>
    </row>
    <row r="1528" spans="1:23" x14ac:dyDescent="0.45">
      <c r="A1528" t="s">
        <v>1533</v>
      </c>
      <c r="B1528">
        <v>92.76</v>
      </c>
      <c r="D1528" s="1" t="str">
        <f>VartojimasGamyba!J1524</f>
        <v>2023-11-03-10</v>
      </c>
      <c r="E1528" s="7">
        <f>VartojimasGamyba!G1524</f>
        <v>1.706</v>
      </c>
      <c r="F1528" s="11"/>
      <c r="G1528" s="12">
        <f t="shared" si="231"/>
        <v>11.98555555555556</v>
      </c>
      <c r="H1528" s="12">
        <v>0</v>
      </c>
      <c r="I1528" s="12">
        <v>1.8011111111111111</v>
      </c>
      <c r="J1528" s="12">
        <v>0</v>
      </c>
      <c r="K1528" s="12"/>
      <c r="L1528" s="12">
        <f>VartojimasGamyba!H1524</f>
        <v>8.5000000000000006E-2</v>
      </c>
      <c r="M1528" s="19">
        <f t="shared" si="223"/>
        <v>0</v>
      </c>
      <c r="N1528" s="7">
        <f t="shared" si="224"/>
        <v>0</v>
      </c>
      <c r="O1528" s="7">
        <f t="shared" si="225"/>
        <v>0</v>
      </c>
      <c r="R1528" s="7"/>
      <c r="S1528" s="47">
        <f t="shared" si="226"/>
        <v>0</v>
      </c>
      <c r="T1528" s="47">
        <f t="shared" si="227"/>
        <v>0</v>
      </c>
      <c r="U1528" s="47">
        <f t="shared" si="228"/>
        <v>193.05</v>
      </c>
      <c r="V1528" s="47">
        <f t="shared" si="229"/>
        <v>81.180000000000007</v>
      </c>
      <c r="W1528" s="11"/>
    </row>
    <row r="1529" spans="1:23" x14ac:dyDescent="0.45">
      <c r="A1529" t="s">
        <v>1534</v>
      </c>
      <c r="B1529">
        <v>89.59</v>
      </c>
      <c r="D1529" s="1" t="str">
        <f>VartojimasGamyba!J1525</f>
        <v>2023-11-03-11</v>
      </c>
      <c r="E1529" s="7">
        <f>VartojimasGamyba!G1525</f>
        <v>0.53800000000000003</v>
      </c>
      <c r="F1529" s="11"/>
      <c r="G1529" s="12">
        <f t="shared" si="231"/>
        <v>11.482222222222227</v>
      </c>
      <c r="H1529" s="12">
        <v>0</v>
      </c>
      <c r="I1529" s="12">
        <v>0.50333333333333341</v>
      </c>
      <c r="J1529" s="12">
        <v>0</v>
      </c>
      <c r="K1529" s="12"/>
      <c r="L1529" s="12">
        <f>VartojimasGamyba!H1525</f>
        <v>8.5000000000000006E-2</v>
      </c>
      <c r="M1529" s="19">
        <f t="shared" si="223"/>
        <v>0</v>
      </c>
      <c r="N1529" s="7">
        <f t="shared" si="224"/>
        <v>0</v>
      </c>
      <c r="O1529" s="7">
        <f t="shared" si="225"/>
        <v>0</v>
      </c>
      <c r="R1529" s="7"/>
      <c r="S1529" s="47">
        <f t="shared" si="226"/>
        <v>0</v>
      </c>
      <c r="T1529" s="47">
        <f t="shared" si="227"/>
        <v>0</v>
      </c>
      <c r="U1529" s="47">
        <f t="shared" si="228"/>
        <v>189.88</v>
      </c>
      <c r="V1529" s="47">
        <f t="shared" si="229"/>
        <v>78.010000000000005</v>
      </c>
      <c r="W1529" s="11"/>
    </row>
    <row r="1530" spans="1:23" x14ac:dyDescent="0.45">
      <c r="A1530" t="s">
        <v>1535</v>
      </c>
      <c r="B1530">
        <v>74.31</v>
      </c>
      <c r="D1530" s="1" t="str">
        <f>VartojimasGamyba!J1526</f>
        <v>2023-11-03-12</v>
      </c>
      <c r="E1530" s="7">
        <f>VartojimasGamyba!G1526</f>
        <v>1.331</v>
      </c>
      <c r="F1530" s="11"/>
      <c r="G1530" s="12">
        <f t="shared" si="231"/>
        <v>10.003333333333337</v>
      </c>
      <c r="H1530" s="12">
        <v>0</v>
      </c>
      <c r="I1530" s="12">
        <v>1.4788888888888889</v>
      </c>
      <c r="J1530" s="12">
        <v>0</v>
      </c>
      <c r="K1530" s="12"/>
      <c r="L1530" s="12">
        <f>VartojimasGamyba!H1526</f>
        <v>0</v>
      </c>
      <c r="M1530" s="19">
        <f t="shared" si="223"/>
        <v>0</v>
      </c>
      <c r="N1530" s="7">
        <f t="shared" si="224"/>
        <v>0</v>
      </c>
      <c r="O1530" s="7">
        <f t="shared" si="225"/>
        <v>0</v>
      </c>
      <c r="R1530" s="7"/>
      <c r="S1530" s="47">
        <f t="shared" si="226"/>
        <v>0</v>
      </c>
      <c r="T1530" s="47">
        <f t="shared" si="227"/>
        <v>0</v>
      </c>
      <c r="U1530" s="47">
        <f t="shared" si="228"/>
        <v>174.60000000000002</v>
      </c>
      <c r="V1530" s="47">
        <f t="shared" si="229"/>
        <v>62.730000000000004</v>
      </c>
      <c r="W1530" s="11"/>
    </row>
    <row r="1531" spans="1:23" x14ac:dyDescent="0.45">
      <c r="A1531" t="s">
        <v>1536</v>
      </c>
      <c r="B1531">
        <v>71.06</v>
      </c>
      <c r="D1531" s="1" t="str">
        <f>VartojimasGamyba!J1527</f>
        <v>2023-11-03-13</v>
      </c>
      <c r="E1531" s="7">
        <f>VartojimasGamyba!G1527</f>
        <v>0.38100000000000001</v>
      </c>
      <c r="F1531" s="11"/>
      <c r="G1531" s="12">
        <f t="shared" si="231"/>
        <v>9.5844444444444488</v>
      </c>
      <c r="H1531" s="12">
        <v>0</v>
      </c>
      <c r="I1531" s="12">
        <v>0.41888888888888892</v>
      </c>
      <c r="J1531" s="12">
        <v>0</v>
      </c>
      <c r="K1531" s="12"/>
      <c r="L1531" s="12">
        <f>VartojimasGamyba!H1527</f>
        <v>4.0000000000000001E-3</v>
      </c>
      <c r="M1531" s="19">
        <f t="shared" si="223"/>
        <v>-5.2041704279304213E-17</v>
      </c>
      <c r="N1531" s="7">
        <f t="shared" si="224"/>
        <v>-8.9173460282587784E-15</v>
      </c>
      <c r="O1531" s="7">
        <f t="shared" si="225"/>
        <v>-8.9173460282587784E-15</v>
      </c>
      <c r="R1531" s="7"/>
      <c r="S1531" s="47">
        <f t="shared" si="226"/>
        <v>-5.2041704279304213E-17</v>
      </c>
      <c r="T1531" s="47">
        <f t="shared" si="227"/>
        <v>0</v>
      </c>
      <c r="U1531" s="47">
        <f t="shared" si="228"/>
        <v>171.35000000000002</v>
      </c>
      <c r="V1531" s="47">
        <f t="shared" si="229"/>
        <v>59.480000000000004</v>
      </c>
      <c r="W1531" s="11"/>
    </row>
    <row r="1532" spans="1:23" x14ac:dyDescent="0.45">
      <c r="A1532" t="s">
        <v>1537</v>
      </c>
      <c r="B1532">
        <v>71.040000000000006</v>
      </c>
      <c r="D1532" s="1" t="str">
        <f>VartojimasGamyba!J1528</f>
        <v>2023-11-03-14</v>
      </c>
      <c r="E1532" s="7">
        <f>VartojimasGamyba!G1528</f>
        <v>0.43099999999999999</v>
      </c>
      <c r="F1532" s="11"/>
      <c r="G1532" s="12">
        <f t="shared" si="231"/>
        <v>9.1055555555555596</v>
      </c>
      <c r="H1532" s="12">
        <v>0</v>
      </c>
      <c r="I1532" s="12">
        <v>0.47888888888888892</v>
      </c>
      <c r="J1532" s="12">
        <v>0</v>
      </c>
      <c r="K1532" s="12"/>
      <c r="L1532" s="12">
        <f>VartojimasGamyba!H1528</f>
        <v>0</v>
      </c>
      <c r="M1532" s="19">
        <f t="shared" si="223"/>
        <v>-5.5511151231257827E-17</v>
      </c>
      <c r="N1532" s="7">
        <f t="shared" si="224"/>
        <v>-9.5107255404514042E-15</v>
      </c>
      <c r="O1532" s="7">
        <f t="shared" si="225"/>
        <v>-9.5107255404514042E-15</v>
      </c>
      <c r="R1532" s="7"/>
      <c r="S1532" s="47">
        <f t="shared" si="226"/>
        <v>-5.5511151231257827E-17</v>
      </c>
      <c r="T1532" s="47">
        <f t="shared" si="227"/>
        <v>0</v>
      </c>
      <c r="U1532" s="47">
        <f t="shared" si="228"/>
        <v>171.33</v>
      </c>
      <c r="V1532" s="47">
        <f t="shared" si="229"/>
        <v>59.460000000000008</v>
      </c>
      <c r="W1532" s="11"/>
    </row>
    <row r="1533" spans="1:23" x14ac:dyDescent="0.45">
      <c r="A1533" t="s">
        <v>1538</v>
      </c>
      <c r="B1533">
        <v>71.040000000000006</v>
      </c>
      <c r="D1533" s="1" t="str">
        <f>VartojimasGamyba!J1529</f>
        <v>2023-11-03-15</v>
      </c>
      <c r="E1533" s="7">
        <f>VartojimasGamyba!G1529</f>
        <v>0.51400000000000001</v>
      </c>
      <c r="F1533" s="11"/>
      <c r="G1533" s="12">
        <f t="shared" si="231"/>
        <v>8.5344444444444481</v>
      </c>
      <c r="H1533" s="12">
        <v>0</v>
      </c>
      <c r="I1533" s="12">
        <v>0.57111111111111112</v>
      </c>
      <c r="J1533" s="12">
        <v>0</v>
      </c>
      <c r="K1533" s="12"/>
      <c r="L1533" s="12">
        <f>VartojimasGamyba!H1529</f>
        <v>0</v>
      </c>
      <c r="M1533" s="19">
        <f t="shared" si="223"/>
        <v>0</v>
      </c>
      <c r="N1533" s="7">
        <f t="shared" si="224"/>
        <v>0</v>
      </c>
      <c r="O1533" s="7">
        <f t="shared" si="225"/>
        <v>0</v>
      </c>
      <c r="R1533" s="7"/>
      <c r="S1533" s="47">
        <f t="shared" si="226"/>
        <v>0</v>
      </c>
      <c r="T1533" s="47">
        <f t="shared" si="227"/>
        <v>0</v>
      </c>
      <c r="U1533" s="47">
        <f t="shared" si="228"/>
        <v>171.33</v>
      </c>
      <c r="V1533" s="47">
        <f t="shared" si="229"/>
        <v>59.460000000000008</v>
      </c>
      <c r="W1533" s="11"/>
    </row>
    <row r="1534" spans="1:23" x14ac:dyDescent="0.45">
      <c r="A1534" t="s">
        <v>1539</v>
      </c>
      <c r="B1534">
        <v>71.040000000000006</v>
      </c>
      <c r="D1534" s="1" t="str">
        <f>VartojimasGamyba!J1530</f>
        <v>2023-11-03-16</v>
      </c>
      <c r="E1534" s="7">
        <f>VartojimasGamyba!G1530</f>
        <v>0.70799999999999996</v>
      </c>
      <c r="F1534" s="11"/>
      <c r="G1534" s="12">
        <f t="shared" si="231"/>
        <v>7.747777777777781</v>
      </c>
      <c r="H1534" s="12">
        <v>0</v>
      </c>
      <c r="I1534" s="12">
        <v>0.78666666666666663</v>
      </c>
      <c r="J1534" s="12">
        <v>0</v>
      </c>
      <c r="K1534" s="12"/>
      <c r="L1534" s="12">
        <f>VartojimasGamyba!H1530</f>
        <v>0</v>
      </c>
      <c r="M1534" s="19">
        <f t="shared" si="223"/>
        <v>0</v>
      </c>
      <c r="N1534" s="7">
        <f t="shared" si="224"/>
        <v>0</v>
      </c>
      <c r="O1534" s="7">
        <f t="shared" si="225"/>
        <v>0</v>
      </c>
      <c r="R1534" s="7"/>
      <c r="S1534" s="47">
        <f t="shared" si="226"/>
        <v>0</v>
      </c>
      <c r="T1534" s="47">
        <f t="shared" si="227"/>
        <v>0</v>
      </c>
      <c r="U1534" s="47">
        <f t="shared" si="228"/>
        <v>171.33</v>
      </c>
      <c r="V1534" s="47">
        <f t="shared" si="229"/>
        <v>59.460000000000008</v>
      </c>
      <c r="W1534" s="11"/>
    </row>
    <row r="1535" spans="1:23" x14ac:dyDescent="0.45">
      <c r="A1535" t="s">
        <v>1540</v>
      </c>
      <c r="B1535">
        <v>71.09</v>
      </c>
      <c r="D1535" s="1" t="str">
        <f>VartojimasGamyba!J1531</f>
        <v>2023-11-03-17</v>
      </c>
      <c r="E1535" s="7">
        <f>VartojimasGamyba!G1531</f>
        <v>0.27100000000000002</v>
      </c>
      <c r="F1535" s="11"/>
      <c r="G1535" s="12">
        <f t="shared" si="231"/>
        <v>7.4466666666666699</v>
      </c>
      <c r="H1535" s="12">
        <v>0</v>
      </c>
      <c r="I1535" s="12">
        <v>0.30111111111111116</v>
      </c>
      <c r="J1535" s="12">
        <v>0</v>
      </c>
      <c r="K1535" s="12"/>
      <c r="L1535" s="12">
        <f>VartojimasGamyba!H1531</f>
        <v>0</v>
      </c>
      <c r="M1535" s="19">
        <f t="shared" si="223"/>
        <v>-5.5511151231257827E-17</v>
      </c>
      <c r="N1535" s="7">
        <f t="shared" si="224"/>
        <v>-9.5135010980129661E-15</v>
      </c>
      <c r="O1535" s="7">
        <f t="shared" si="225"/>
        <v>-9.5135010980129661E-15</v>
      </c>
      <c r="R1535" s="7"/>
      <c r="S1535" s="47">
        <f t="shared" si="226"/>
        <v>-5.5511151231257827E-17</v>
      </c>
      <c r="T1535" s="47">
        <f t="shared" si="227"/>
        <v>0</v>
      </c>
      <c r="U1535" s="47">
        <f t="shared" si="228"/>
        <v>171.38</v>
      </c>
      <c r="V1535" s="47">
        <f t="shared" si="229"/>
        <v>59.510000000000005</v>
      </c>
      <c r="W1535" s="11"/>
    </row>
    <row r="1536" spans="1:23" x14ac:dyDescent="0.45">
      <c r="A1536" t="s">
        <v>1541</v>
      </c>
      <c r="B1536">
        <v>90.05</v>
      </c>
      <c r="D1536" s="1" t="str">
        <f>VartojimasGamyba!J1532</f>
        <v>2023-11-03-18</v>
      </c>
      <c r="E1536" s="7">
        <f>VartojimasGamyba!G1532</f>
        <v>0.23200000000000001</v>
      </c>
      <c r="F1536" s="11"/>
      <c r="G1536" s="12">
        <f t="shared" si="231"/>
        <v>7.1888888888888918</v>
      </c>
      <c r="H1536" s="12">
        <v>0</v>
      </c>
      <c r="I1536" s="12">
        <v>0.25777777777777783</v>
      </c>
      <c r="J1536" s="12">
        <v>0</v>
      </c>
      <c r="K1536" s="12"/>
      <c r="L1536" s="12">
        <f>VartojimasGamyba!H1532</f>
        <v>0</v>
      </c>
      <c r="M1536" s="19">
        <f t="shared" si="223"/>
        <v>-2.7755575615628914E-17</v>
      </c>
      <c r="N1536" s="7">
        <f t="shared" si="224"/>
        <v>-5.2829962626788075E-15</v>
      </c>
      <c r="O1536" s="7">
        <f t="shared" si="225"/>
        <v>-5.2829962626788075E-15</v>
      </c>
      <c r="R1536" s="7"/>
      <c r="S1536" s="47">
        <f t="shared" si="226"/>
        <v>-2.7755575615628914E-17</v>
      </c>
      <c r="T1536" s="47">
        <f t="shared" si="227"/>
        <v>0</v>
      </c>
      <c r="U1536" s="47">
        <f t="shared" si="228"/>
        <v>190.34</v>
      </c>
      <c r="V1536" s="47">
        <f t="shared" si="229"/>
        <v>78.47</v>
      </c>
      <c r="W1536" s="11"/>
    </row>
    <row r="1537" spans="1:23" x14ac:dyDescent="0.45">
      <c r="A1537" t="s">
        <v>1542</v>
      </c>
      <c r="B1537">
        <v>90.03</v>
      </c>
      <c r="D1537" s="1" t="str">
        <f>VartojimasGamyba!J1533</f>
        <v>2023-11-03-19</v>
      </c>
      <c r="E1537" s="7">
        <f>VartojimasGamyba!G1533</f>
        <v>0.32300000000000001</v>
      </c>
      <c r="F1537" s="11"/>
      <c r="G1537" s="12">
        <f t="shared" si="231"/>
        <v>6.8300000000000027</v>
      </c>
      <c r="H1537" s="12">
        <v>0</v>
      </c>
      <c r="I1537" s="12">
        <v>0.35888888888888892</v>
      </c>
      <c r="J1537" s="12">
        <v>0</v>
      </c>
      <c r="K1537" s="12"/>
      <c r="L1537" s="12">
        <f>VartojimasGamyba!H1533</f>
        <v>0</v>
      </c>
      <c r="M1537" s="19">
        <f t="shared" si="223"/>
        <v>-5.5511151231257827E-17</v>
      </c>
      <c r="N1537" s="7">
        <f t="shared" si="224"/>
        <v>-1.0564882302332989E-14</v>
      </c>
      <c r="O1537" s="7">
        <f t="shared" si="225"/>
        <v>-1.0564882302332989E-14</v>
      </c>
      <c r="R1537" s="7"/>
      <c r="S1537" s="47">
        <f t="shared" si="226"/>
        <v>-5.5511151231257827E-17</v>
      </c>
      <c r="T1537" s="47">
        <f t="shared" si="227"/>
        <v>0</v>
      </c>
      <c r="U1537" s="47">
        <f t="shared" si="228"/>
        <v>190.32</v>
      </c>
      <c r="V1537" s="47">
        <f t="shared" si="229"/>
        <v>78.45</v>
      </c>
      <c r="W1537" s="11"/>
    </row>
    <row r="1538" spans="1:23" x14ac:dyDescent="0.45">
      <c r="A1538" t="s">
        <v>1543</v>
      </c>
      <c r="B1538">
        <v>89.03</v>
      </c>
      <c r="D1538" s="1" t="str">
        <f>VartojimasGamyba!J1534</f>
        <v>2023-11-03-20</v>
      </c>
      <c r="E1538" s="7">
        <f>VartojimasGamyba!G1534</f>
        <v>0.91400000000000003</v>
      </c>
      <c r="F1538" s="11"/>
      <c r="G1538" s="12">
        <f t="shared" si="231"/>
        <v>5.8144444444444474</v>
      </c>
      <c r="H1538" s="12">
        <v>0</v>
      </c>
      <c r="I1538" s="12">
        <v>1.0155555555555555</v>
      </c>
      <c r="J1538" s="12">
        <v>0</v>
      </c>
      <c r="K1538" s="12"/>
      <c r="L1538" s="12">
        <f>VartojimasGamyba!H1534</f>
        <v>0</v>
      </c>
      <c r="M1538" s="19">
        <f t="shared" si="223"/>
        <v>0</v>
      </c>
      <c r="N1538" s="7">
        <f t="shared" si="224"/>
        <v>0</v>
      </c>
      <c r="O1538" s="7">
        <f t="shared" si="225"/>
        <v>0</v>
      </c>
      <c r="P1538" s="7" t="s">
        <v>8873</v>
      </c>
      <c r="R1538" s="7"/>
      <c r="S1538" s="47">
        <f t="shared" si="226"/>
        <v>0</v>
      </c>
      <c r="T1538" s="47">
        <f t="shared" si="227"/>
        <v>0</v>
      </c>
      <c r="U1538" s="47">
        <f t="shared" si="228"/>
        <v>189.32</v>
      </c>
      <c r="V1538" s="47">
        <f t="shared" si="229"/>
        <v>77.45</v>
      </c>
      <c r="W1538" s="11"/>
    </row>
    <row r="1539" spans="1:23" x14ac:dyDescent="0.45">
      <c r="A1539" t="s">
        <v>1544</v>
      </c>
      <c r="B1539">
        <v>71.08</v>
      </c>
      <c r="D1539" s="1" t="str">
        <f>VartojimasGamyba!J1535</f>
        <v>2023-11-03-21</v>
      </c>
      <c r="E1539" s="7">
        <f>VartojimasGamyba!G1535</f>
        <v>0.29499999999999998</v>
      </c>
      <c r="F1539" s="11"/>
      <c r="G1539" s="12">
        <f t="shared" si="231"/>
        <v>5.4866666666666699</v>
      </c>
      <c r="H1539" s="12">
        <v>0</v>
      </c>
      <c r="I1539" s="12">
        <v>0.32777777777777778</v>
      </c>
      <c r="J1539" s="12">
        <v>0</v>
      </c>
      <c r="K1539" s="12"/>
      <c r="L1539" s="12">
        <f>VartojimasGamyba!H1535</f>
        <v>0</v>
      </c>
      <c r="M1539" s="19">
        <f t="shared" si="223"/>
        <v>0</v>
      </c>
      <c r="N1539" s="7">
        <f t="shared" si="224"/>
        <v>0</v>
      </c>
      <c r="O1539" s="7">
        <f t="shared" si="225"/>
        <v>0</v>
      </c>
      <c r="P1539" s="7">
        <f>SUM(N1518:N1541)</f>
        <v>1360.0340655555556</v>
      </c>
      <c r="R1539" s="7"/>
      <c r="S1539" s="47">
        <f t="shared" si="226"/>
        <v>0</v>
      </c>
      <c r="T1539" s="47">
        <f t="shared" si="227"/>
        <v>0</v>
      </c>
      <c r="U1539" s="47">
        <f t="shared" si="228"/>
        <v>171.37</v>
      </c>
      <c r="V1539" s="47">
        <f t="shared" si="229"/>
        <v>59.5</v>
      </c>
      <c r="W1539" s="11"/>
    </row>
    <row r="1540" spans="1:23" x14ac:dyDescent="0.45">
      <c r="A1540" t="s">
        <v>1545</v>
      </c>
      <c r="B1540">
        <v>69.37</v>
      </c>
      <c r="D1540" s="1" t="str">
        <f>VartojimasGamyba!J1536</f>
        <v>2023-11-03-22</v>
      </c>
      <c r="E1540" s="7">
        <f>VartojimasGamyba!G1536</f>
        <v>0.22500000000000001</v>
      </c>
      <c r="F1540" s="11"/>
      <c r="G1540" s="12">
        <f t="shared" si="231"/>
        <v>5.2366666666666699</v>
      </c>
      <c r="H1540" s="12">
        <v>0</v>
      </c>
      <c r="I1540" s="12">
        <v>0.25</v>
      </c>
      <c r="J1540" s="12">
        <v>0</v>
      </c>
      <c r="K1540" s="12"/>
      <c r="L1540" s="12">
        <f>VartojimasGamyba!H1536</f>
        <v>0</v>
      </c>
      <c r="M1540" s="19">
        <f t="shared" si="223"/>
        <v>0</v>
      </c>
      <c r="N1540" s="7">
        <f t="shared" si="224"/>
        <v>0</v>
      </c>
      <c r="O1540" s="7">
        <f t="shared" si="225"/>
        <v>0</v>
      </c>
      <c r="P1540" s="7" t="s">
        <v>8872</v>
      </c>
      <c r="R1540" s="7"/>
      <c r="S1540" s="47">
        <f t="shared" si="226"/>
        <v>0</v>
      </c>
      <c r="T1540" s="47">
        <f t="shared" si="227"/>
        <v>0</v>
      </c>
      <c r="U1540" s="47">
        <f t="shared" si="228"/>
        <v>169.66000000000003</v>
      </c>
      <c r="V1540" s="47">
        <f t="shared" si="229"/>
        <v>57.790000000000006</v>
      </c>
      <c r="W1540" s="11"/>
    </row>
    <row r="1541" spans="1:23" x14ac:dyDescent="0.45">
      <c r="A1541" t="s">
        <v>1546</v>
      </c>
      <c r="B1541">
        <v>55.12</v>
      </c>
      <c r="D1541" s="1" t="str">
        <f>VartojimasGamyba!J1537</f>
        <v>2023-11-03-23</v>
      </c>
      <c r="E1541" s="7">
        <f>VartojimasGamyba!G1537</f>
        <v>0.21299999999999999</v>
      </c>
      <c r="F1541" s="11"/>
      <c r="G1541" s="12">
        <f t="shared" si="231"/>
        <v>5.0000000000000036</v>
      </c>
      <c r="H1541" s="12">
        <v>0</v>
      </c>
      <c r="I1541" s="12">
        <v>0.23666666666666666</v>
      </c>
      <c r="J1541" s="12">
        <v>0</v>
      </c>
      <c r="K1541" s="12"/>
      <c r="L1541" s="12">
        <f>VartojimasGamyba!H1537</f>
        <v>0</v>
      </c>
      <c r="M1541" s="19">
        <f t="shared" si="223"/>
        <v>0</v>
      </c>
      <c r="N1541" s="7">
        <f t="shared" si="224"/>
        <v>0</v>
      </c>
      <c r="O1541" s="7">
        <f t="shared" si="225"/>
        <v>0</v>
      </c>
      <c r="P1541" s="7">
        <f>SUM(O1518:O1541)</f>
        <v>1360.0340655555556</v>
      </c>
      <c r="Q1541" s="7">
        <f>SUMPRODUCT(B1518:B1541,E1518:E1541)+SUM(E1518:E1541)*$Z$21-SUMPRODUCT(B1518:B1541,L1518:L1541)+SUM(L1518:L1541)*ABS($Z$20)</f>
        <v>2033.6158</v>
      </c>
      <c r="R1541" s="7"/>
      <c r="S1541" s="47">
        <f t="shared" si="226"/>
        <v>0</v>
      </c>
      <c r="T1541" s="47">
        <f t="shared" si="227"/>
        <v>0</v>
      </c>
      <c r="U1541" s="47">
        <f t="shared" si="228"/>
        <v>155.41</v>
      </c>
      <c r="V1541" s="47">
        <f t="shared" si="229"/>
        <v>43.54</v>
      </c>
      <c r="W1541" s="11">
        <f>IF(P1541&lt;&gt;Q1541,1,0)</f>
        <v>1</v>
      </c>
    </row>
    <row r="1542" spans="1:23" x14ac:dyDescent="0.45">
      <c r="A1542" t="s">
        <v>1547</v>
      </c>
      <c r="B1542">
        <v>45.53</v>
      </c>
      <c r="D1542" s="9" t="str">
        <f>VartojimasGamyba!J1538</f>
        <v>2023-11-04-00</v>
      </c>
      <c r="E1542" s="8">
        <f>VartojimasGamyba!G1538</f>
        <v>0.52600000000000002</v>
      </c>
      <c r="F1542" s="11"/>
      <c r="G1542" s="7">
        <f>G1541+H1542-I1542</f>
        <v>4.4155555555555592</v>
      </c>
      <c r="H1542" s="7">
        <v>0</v>
      </c>
      <c r="I1542" s="7">
        <v>0.58444444444444454</v>
      </c>
      <c r="J1542" s="7">
        <v>0</v>
      </c>
      <c r="L1542" s="7">
        <f>VartojimasGamyba!H1538</f>
        <v>0</v>
      </c>
      <c r="M1542" s="15">
        <f t="shared" si="223"/>
        <v>-1.1102230246251565E-16</v>
      </c>
      <c r="N1542" s="7">
        <f t="shared" si="224"/>
        <v>-1.6189272145084032E-14</v>
      </c>
      <c r="O1542" s="7">
        <f t="shared" si="225"/>
        <v>-1.6189272145084032E-14</v>
      </c>
      <c r="R1542" s="20" t="s">
        <v>8783</v>
      </c>
      <c r="S1542" s="47">
        <f t="shared" si="226"/>
        <v>-1.1102230246251565E-16</v>
      </c>
      <c r="T1542" s="47">
        <f t="shared" si="227"/>
        <v>0</v>
      </c>
      <c r="U1542" s="47">
        <f t="shared" si="228"/>
        <v>145.82</v>
      </c>
      <c r="V1542" s="47">
        <f t="shared" si="229"/>
        <v>33.950000000000003</v>
      </c>
      <c r="W1542" s="11"/>
    </row>
    <row r="1543" spans="1:23" x14ac:dyDescent="0.45">
      <c r="A1543" t="s">
        <v>1548</v>
      </c>
      <c r="B1543">
        <v>9.31</v>
      </c>
      <c r="D1543" s="9" t="str">
        <f>VartojimasGamyba!J1539</f>
        <v>2023-11-04-01</v>
      </c>
      <c r="E1543" s="8">
        <f>VartojimasGamyba!G1539</f>
        <v>0.217</v>
      </c>
      <c r="F1543" s="11"/>
      <c r="G1543" s="7">
        <f t="shared" ref="G1543:G1565" si="232">G1542+H1543-I1543</f>
        <v>4.4155555555555592</v>
      </c>
      <c r="H1543" s="7">
        <v>0</v>
      </c>
      <c r="I1543" s="7">
        <v>0</v>
      </c>
      <c r="J1543" s="7">
        <v>0</v>
      </c>
      <c r="L1543" s="7">
        <f>VartojimasGamyba!H1539</f>
        <v>0</v>
      </c>
      <c r="M1543" s="15">
        <f t="shared" ref="M1543:M1606" si="233">E1543+H1543-I1543*$J$2+J1543-L1543</f>
        <v>0.217</v>
      </c>
      <c r="N1543" s="7">
        <f t="shared" ref="N1543:N1606" si="234">M1543*U1543-J1543*V1543</f>
        <v>23.783200000000001</v>
      </c>
      <c r="O1543" s="7">
        <f t="shared" ref="O1543:O1606" si="235">(M1543)*(B1543+$Z$21)</f>
        <v>23.783200000000001</v>
      </c>
      <c r="R1543" s="7"/>
      <c r="S1543" s="47">
        <f t="shared" ref="S1543:S1606" si="236">M1543+IF((L1543-E1543)&gt;0,(L1543-E1543),0)</f>
        <v>0.217</v>
      </c>
      <c r="T1543" s="47">
        <f t="shared" ref="T1543:T1606" si="237">IF(L1543-E1543&lt;0,0,L1543-E1543)</f>
        <v>0</v>
      </c>
      <c r="U1543" s="47">
        <f t="shared" ref="U1543:U1606" si="238">B1543+$Z$21</f>
        <v>109.60000000000001</v>
      </c>
      <c r="V1543" s="47">
        <f t="shared" ref="V1543:V1606" si="239">B1543+$Z$20</f>
        <v>-2.2699999999999996</v>
      </c>
      <c r="W1543" s="11"/>
    </row>
    <row r="1544" spans="1:23" x14ac:dyDescent="0.45">
      <c r="A1544" t="s">
        <v>1549</v>
      </c>
      <c r="B1544">
        <v>10</v>
      </c>
      <c r="D1544" s="9" t="str">
        <f>VartojimasGamyba!J1540</f>
        <v>2023-11-04-02</v>
      </c>
      <c r="E1544" s="8">
        <f>VartojimasGamyba!G1540</f>
        <v>0.52900000000000003</v>
      </c>
      <c r="F1544" s="11"/>
      <c r="G1544" s="7">
        <f t="shared" si="232"/>
        <v>4.4155555555555592</v>
      </c>
      <c r="H1544" s="7">
        <v>0</v>
      </c>
      <c r="I1544" s="7">
        <v>0</v>
      </c>
      <c r="J1544" s="7">
        <v>0</v>
      </c>
      <c r="L1544" s="7">
        <f>VartojimasGamyba!H1540</f>
        <v>0</v>
      </c>
      <c r="M1544" s="15">
        <f t="shared" si="233"/>
        <v>0.52900000000000003</v>
      </c>
      <c r="N1544" s="7">
        <f t="shared" si="234"/>
        <v>58.343410000000006</v>
      </c>
      <c r="O1544" s="7">
        <f t="shared" si="235"/>
        <v>58.343410000000006</v>
      </c>
      <c r="R1544" s="7"/>
      <c r="S1544" s="47">
        <f t="shared" si="236"/>
        <v>0.52900000000000003</v>
      </c>
      <c r="T1544" s="47">
        <f t="shared" si="237"/>
        <v>0</v>
      </c>
      <c r="U1544" s="47">
        <f t="shared" si="238"/>
        <v>110.29</v>
      </c>
      <c r="V1544" s="47">
        <f t="shared" si="239"/>
        <v>-1.58</v>
      </c>
      <c r="W1544" s="11"/>
    </row>
    <row r="1545" spans="1:23" x14ac:dyDescent="0.45">
      <c r="A1545" t="s">
        <v>1550</v>
      </c>
      <c r="B1545">
        <v>10.01</v>
      </c>
      <c r="D1545" s="9" t="str">
        <f>VartojimasGamyba!J1541</f>
        <v>2023-11-04-03</v>
      </c>
      <c r="E1545" s="8">
        <f>VartojimasGamyba!G1541</f>
        <v>0.29499999999999998</v>
      </c>
      <c r="F1545" s="11"/>
      <c r="G1545" s="7">
        <f t="shared" si="232"/>
        <v>4.4155555555555592</v>
      </c>
      <c r="H1545" s="7">
        <v>0</v>
      </c>
      <c r="I1545" s="7">
        <v>0</v>
      </c>
      <c r="J1545" s="7">
        <v>0</v>
      </c>
      <c r="L1545" s="7">
        <f>VartojimasGamyba!H1541</f>
        <v>0</v>
      </c>
      <c r="M1545" s="15">
        <f t="shared" si="233"/>
        <v>0.29499999999999998</v>
      </c>
      <c r="N1545" s="7">
        <f t="shared" si="234"/>
        <v>32.538499999999999</v>
      </c>
      <c r="O1545" s="7">
        <f t="shared" si="235"/>
        <v>32.538499999999999</v>
      </c>
      <c r="R1545" s="7"/>
      <c r="S1545" s="47">
        <f t="shared" si="236"/>
        <v>0.29499999999999998</v>
      </c>
      <c r="T1545" s="47">
        <f t="shared" si="237"/>
        <v>0</v>
      </c>
      <c r="U1545" s="47">
        <f t="shared" si="238"/>
        <v>110.30000000000001</v>
      </c>
      <c r="V1545" s="47">
        <f t="shared" si="239"/>
        <v>-1.5700000000000003</v>
      </c>
      <c r="W1545" s="11"/>
    </row>
    <row r="1546" spans="1:23" x14ac:dyDescent="0.45">
      <c r="A1546" t="s">
        <v>1551</v>
      </c>
      <c r="B1546">
        <v>7.14</v>
      </c>
      <c r="D1546" s="9" t="str">
        <f>VartojimasGamyba!J1542</f>
        <v>2023-11-04-04</v>
      </c>
      <c r="E1546" s="8">
        <f>VartojimasGamyba!G1542</f>
        <v>0.54500000000000004</v>
      </c>
      <c r="F1546" s="11"/>
      <c r="G1546" s="7">
        <f t="shared" si="232"/>
        <v>4.4155555555555592</v>
      </c>
      <c r="H1546" s="7">
        <v>0</v>
      </c>
      <c r="I1546" s="7">
        <v>0</v>
      </c>
      <c r="J1546" s="7">
        <v>0</v>
      </c>
      <c r="L1546" s="7">
        <f>VartojimasGamyba!H1542</f>
        <v>0</v>
      </c>
      <c r="M1546" s="15">
        <f t="shared" si="233"/>
        <v>0.54500000000000004</v>
      </c>
      <c r="N1546" s="7">
        <f t="shared" si="234"/>
        <v>58.549350000000011</v>
      </c>
      <c r="O1546" s="7">
        <f t="shared" si="235"/>
        <v>58.549350000000011</v>
      </c>
      <c r="R1546" s="7"/>
      <c r="S1546" s="47">
        <f t="shared" si="236"/>
        <v>0.54500000000000004</v>
      </c>
      <c r="T1546" s="47">
        <f t="shared" si="237"/>
        <v>0</v>
      </c>
      <c r="U1546" s="47">
        <f t="shared" si="238"/>
        <v>107.43</v>
      </c>
      <c r="V1546" s="47">
        <f t="shared" si="239"/>
        <v>-4.4400000000000004</v>
      </c>
      <c r="W1546" s="11"/>
    </row>
    <row r="1547" spans="1:23" x14ac:dyDescent="0.45">
      <c r="A1547" t="s">
        <v>1552</v>
      </c>
      <c r="B1547">
        <v>4.84</v>
      </c>
      <c r="D1547" s="9" t="str">
        <f>VartojimasGamyba!J1543</f>
        <v>2023-11-04-05</v>
      </c>
      <c r="E1547" s="8">
        <f>VartojimasGamyba!G1543</f>
        <v>0.17399999999999999</v>
      </c>
      <c r="F1547" s="11"/>
      <c r="G1547" s="7">
        <f t="shared" si="232"/>
        <v>4.4155555555555592</v>
      </c>
      <c r="H1547" s="7">
        <v>0</v>
      </c>
      <c r="I1547" s="7">
        <v>0</v>
      </c>
      <c r="J1547" s="7">
        <v>0</v>
      </c>
      <c r="L1547" s="7">
        <f>VartojimasGamyba!H1543</f>
        <v>0</v>
      </c>
      <c r="M1547" s="15">
        <f t="shared" si="233"/>
        <v>0.17399999999999999</v>
      </c>
      <c r="N1547" s="7">
        <f t="shared" si="234"/>
        <v>18.292619999999999</v>
      </c>
      <c r="O1547" s="7">
        <f t="shared" si="235"/>
        <v>18.292619999999999</v>
      </c>
      <c r="R1547" s="7"/>
      <c r="S1547" s="47">
        <f t="shared" si="236"/>
        <v>0.17399999999999999</v>
      </c>
      <c r="T1547" s="47">
        <f t="shared" si="237"/>
        <v>0</v>
      </c>
      <c r="U1547" s="47">
        <f t="shared" si="238"/>
        <v>105.13000000000001</v>
      </c>
      <c r="V1547" s="47">
        <f t="shared" si="239"/>
        <v>-6.74</v>
      </c>
      <c r="W1547" s="11"/>
    </row>
    <row r="1548" spans="1:23" x14ac:dyDescent="0.45">
      <c r="A1548" t="s">
        <v>1553</v>
      </c>
      <c r="B1548">
        <v>3.78</v>
      </c>
      <c r="D1548" s="9" t="str">
        <f>VartojimasGamyba!J1544</f>
        <v>2023-11-04-06</v>
      </c>
      <c r="E1548" s="8">
        <f>VartojimasGamyba!G1544</f>
        <v>1.23</v>
      </c>
      <c r="F1548" s="11"/>
      <c r="G1548" s="7">
        <f t="shared" si="232"/>
        <v>10.826000000000001</v>
      </c>
      <c r="H1548" s="7">
        <v>6.4104444444444413</v>
      </c>
      <c r="I1548" s="7">
        <v>0</v>
      </c>
      <c r="J1548" s="7">
        <v>0</v>
      </c>
      <c r="L1548" s="7">
        <f>VartojimasGamyba!H1544</f>
        <v>0</v>
      </c>
      <c r="M1548" s="15">
        <f t="shared" si="233"/>
        <v>7.6404444444444408</v>
      </c>
      <c r="N1548" s="7">
        <f t="shared" si="234"/>
        <v>795.14105333333305</v>
      </c>
      <c r="O1548" s="7">
        <f t="shared" si="235"/>
        <v>795.14105333333305</v>
      </c>
      <c r="R1548" s="7"/>
      <c r="S1548" s="47">
        <f t="shared" si="236"/>
        <v>7.6404444444444408</v>
      </c>
      <c r="T1548" s="47">
        <f t="shared" si="237"/>
        <v>0</v>
      </c>
      <c r="U1548" s="47">
        <f t="shared" si="238"/>
        <v>104.07000000000001</v>
      </c>
      <c r="V1548" s="47">
        <f t="shared" si="239"/>
        <v>-7.8000000000000007</v>
      </c>
      <c r="W1548" s="11"/>
    </row>
    <row r="1549" spans="1:23" x14ac:dyDescent="0.45">
      <c r="A1549" t="s">
        <v>1554</v>
      </c>
      <c r="B1549">
        <v>10.01</v>
      </c>
      <c r="D1549" s="9" t="str">
        <f>VartojimasGamyba!J1545</f>
        <v>2023-11-04-07</v>
      </c>
      <c r="E1549" s="8">
        <f>VartojimasGamyba!G1545</f>
        <v>0.13500000000000001</v>
      </c>
      <c r="F1549" s="11"/>
      <c r="G1549" s="7">
        <f t="shared" si="232"/>
        <v>10.826000000000001</v>
      </c>
      <c r="H1549" s="7">
        <v>0</v>
      </c>
      <c r="I1549" s="7">
        <v>0</v>
      </c>
      <c r="J1549" s="7">
        <v>0</v>
      </c>
      <c r="L1549" s="7">
        <f>VartojimasGamyba!H1545</f>
        <v>5.0000000000000001E-3</v>
      </c>
      <c r="M1549" s="15">
        <f t="shared" si="233"/>
        <v>0.13</v>
      </c>
      <c r="N1549" s="7">
        <f t="shared" si="234"/>
        <v>14.339000000000002</v>
      </c>
      <c r="O1549" s="7">
        <f t="shared" si="235"/>
        <v>14.339000000000002</v>
      </c>
      <c r="R1549" s="7"/>
      <c r="S1549" s="47">
        <f t="shared" si="236"/>
        <v>0.13</v>
      </c>
      <c r="T1549" s="47">
        <f t="shared" si="237"/>
        <v>0</v>
      </c>
      <c r="U1549" s="47">
        <f t="shared" si="238"/>
        <v>110.30000000000001</v>
      </c>
      <c r="V1549" s="47">
        <f t="shared" si="239"/>
        <v>-1.5700000000000003</v>
      </c>
      <c r="W1549" s="11"/>
    </row>
    <row r="1550" spans="1:23" x14ac:dyDescent="0.45">
      <c r="A1550" t="s">
        <v>1555</v>
      </c>
      <c r="B1550">
        <v>10.09</v>
      </c>
      <c r="D1550" s="9" t="str">
        <f>VartojimasGamyba!J1546</f>
        <v>2023-11-04-08</v>
      </c>
      <c r="E1550" s="8">
        <f>VartojimasGamyba!G1546</f>
        <v>0.378</v>
      </c>
      <c r="F1550" s="11"/>
      <c r="G1550" s="7">
        <f t="shared" si="232"/>
        <v>10.826000000000001</v>
      </c>
      <c r="H1550" s="7">
        <v>0</v>
      </c>
      <c r="I1550" s="7">
        <v>0</v>
      </c>
      <c r="J1550" s="7">
        <v>0</v>
      </c>
      <c r="L1550" s="7">
        <f>VartojimasGamyba!H1546</f>
        <v>3.7999999999999999E-2</v>
      </c>
      <c r="M1550" s="15">
        <f t="shared" si="233"/>
        <v>0.34</v>
      </c>
      <c r="N1550" s="7">
        <f t="shared" si="234"/>
        <v>37.529200000000003</v>
      </c>
      <c r="O1550" s="7">
        <f t="shared" si="235"/>
        <v>37.529200000000003</v>
      </c>
      <c r="R1550" s="7"/>
      <c r="S1550" s="47">
        <f t="shared" si="236"/>
        <v>0.34</v>
      </c>
      <c r="T1550" s="47">
        <f t="shared" si="237"/>
        <v>0</v>
      </c>
      <c r="U1550" s="47">
        <f t="shared" si="238"/>
        <v>110.38000000000001</v>
      </c>
      <c r="V1550" s="47">
        <f t="shared" si="239"/>
        <v>-1.4900000000000002</v>
      </c>
      <c r="W1550" s="11"/>
    </row>
    <row r="1551" spans="1:23" x14ac:dyDescent="0.45">
      <c r="A1551" t="s">
        <v>1556</v>
      </c>
      <c r="B1551">
        <v>10.06</v>
      </c>
      <c r="D1551" s="9" t="str">
        <f>VartojimasGamyba!J1547</f>
        <v>2023-11-04-09</v>
      </c>
      <c r="E1551" s="8">
        <f>VartojimasGamyba!G1547</f>
        <v>4.7E-2</v>
      </c>
      <c r="F1551" s="11"/>
      <c r="G1551" s="7">
        <f t="shared" si="232"/>
        <v>10.96</v>
      </c>
      <c r="H1551" s="7">
        <v>0.13400000000000004</v>
      </c>
      <c r="I1551" s="7">
        <v>0</v>
      </c>
      <c r="J1551" s="7">
        <v>0</v>
      </c>
      <c r="L1551" s="7">
        <f>VartojimasGamyba!H1547</f>
        <v>0.18099999999999999</v>
      </c>
      <c r="M1551" s="15">
        <f t="shared" si="233"/>
        <v>0</v>
      </c>
      <c r="N1551" s="7">
        <f t="shared" si="234"/>
        <v>0</v>
      </c>
      <c r="O1551" s="7">
        <f t="shared" si="235"/>
        <v>0</v>
      </c>
      <c r="R1551" s="7"/>
      <c r="S1551" s="47">
        <f t="shared" si="236"/>
        <v>0.13400000000000001</v>
      </c>
      <c r="T1551" s="47">
        <f t="shared" si="237"/>
        <v>0.13400000000000001</v>
      </c>
      <c r="U1551" s="47">
        <f t="shared" si="238"/>
        <v>110.35000000000001</v>
      </c>
      <c r="V1551" s="47">
        <f t="shared" si="239"/>
        <v>-1.5199999999999996</v>
      </c>
      <c r="W1551" s="11"/>
    </row>
    <row r="1552" spans="1:23" x14ac:dyDescent="0.45">
      <c r="A1552" t="s">
        <v>1557</v>
      </c>
      <c r="B1552">
        <v>25.85</v>
      </c>
      <c r="D1552" s="9" t="str">
        <f>VartojimasGamyba!J1548</f>
        <v>2023-11-04-10</v>
      </c>
      <c r="E1552" s="8">
        <f>VartojimasGamyba!G1548</f>
        <v>0.78400000000000003</v>
      </c>
      <c r="F1552" s="11"/>
      <c r="G1552" s="7">
        <f t="shared" si="232"/>
        <v>10.266666666666667</v>
      </c>
      <c r="H1552" s="7">
        <v>0</v>
      </c>
      <c r="I1552" s="7">
        <v>0.69333333333333325</v>
      </c>
      <c r="J1552" s="7">
        <v>0</v>
      </c>
      <c r="L1552" s="7">
        <f>VartojimasGamyba!H1548</f>
        <v>0.16</v>
      </c>
      <c r="M1552" s="15">
        <f t="shared" si="233"/>
        <v>0</v>
      </c>
      <c r="N1552" s="7">
        <f t="shared" si="234"/>
        <v>0</v>
      </c>
      <c r="O1552" s="7">
        <f t="shared" si="235"/>
        <v>0</v>
      </c>
      <c r="R1552" s="7"/>
      <c r="S1552" s="47">
        <f t="shared" si="236"/>
        <v>0</v>
      </c>
      <c r="T1552" s="47">
        <f t="shared" si="237"/>
        <v>0</v>
      </c>
      <c r="U1552" s="47">
        <f t="shared" si="238"/>
        <v>126.14000000000001</v>
      </c>
      <c r="V1552" s="47">
        <f t="shared" si="239"/>
        <v>14.270000000000001</v>
      </c>
      <c r="W1552" s="11"/>
    </row>
    <row r="1553" spans="1:23" x14ac:dyDescent="0.45">
      <c r="A1553" t="s">
        <v>1558</v>
      </c>
      <c r="B1553">
        <v>20</v>
      </c>
      <c r="D1553" s="9" t="str">
        <f>VartojimasGamyba!J1549</f>
        <v>2023-11-04-11</v>
      </c>
      <c r="E1553" s="8">
        <f>VartojimasGamyba!G1549</f>
        <v>1.4019999999999999</v>
      </c>
      <c r="F1553" s="11"/>
      <c r="G1553" s="7">
        <f t="shared" si="232"/>
        <v>8.8933333333333344</v>
      </c>
      <c r="H1553" s="7">
        <v>0</v>
      </c>
      <c r="I1553" s="7">
        <v>1.3733333333333333</v>
      </c>
      <c r="J1553" s="7">
        <v>0</v>
      </c>
      <c r="L1553" s="7">
        <f>VartojimasGamyba!H1549</f>
        <v>0.16600000000000001</v>
      </c>
      <c r="M1553" s="15">
        <f t="shared" si="233"/>
        <v>0</v>
      </c>
      <c r="N1553" s="7">
        <f t="shared" si="234"/>
        <v>0</v>
      </c>
      <c r="O1553" s="7">
        <f t="shared" si="235"/>
        <v>0</v>
      </c>
      <c r="R1553" s="7"/>
      <c r="S1553" s="47">
        <f t="shared" si="236"/>
        <v>0</v>
      </c>
      <c r="T1553" s="47">
        <f t="shared" si="237"/>
        <v>0</v>
      </c>
      <c r="U1553" s="47">
        <f t="shared" si="238"/>
        <v>120.29</v>
      </c>
      <c r="V1553" s="47">
        <f t="shared" si="239"/>
        <v>8.42</v>
      </c>
      <c r="W1553" s="11"/>
    </row>
    <row r="1554" spans="1:23" x14ac:dyDescent="0.45">
      <c r="A1554" t="s">
        <v>1559</v>
      </c>
      <c r="B1554">
        <v>10.09</v>
      </c>
      <c r="D1554" s="9" t="str">
        <f>VartojimasGamyba!J1550</f>
        <v>2023-11-04-12</v>
      </c>
      <c r="E1554" s="8">
        <f>VartojimasGamyba!G1550</f>
        <v>1.496</v>
      </c>
      <c r="F1554" s="11"/>
      <c r="G1554" s="7">
        <f t="shared" si="232"/>
        <v>8.8933333333333344</v>
      </c>
      <c r="H1554" s="7">
        <v>0</v>
      </c>
      <c r="I1554" s="7">
        <v>0</v>
      </c>
      <c r="J1554" s="7">
        <v>0</v>
      </c>
      <c r="L1554" s="7">
        <f>VartojimasGamyba!H1550</f>
        <v>4.7E-2</v>
      </c>
      <c r="M1554" s="15">
        <f t="shared" si="233"/>
        <v>1.4490000000000001</v>
      </c>
      <c r="N1554" s="7">
        <f t="shared" si="234"/>
        <v>159.94062000000002</v>
      </c>
      <c r="O1554" s="7">
        <f t="shared" si="235"/>
        <v>159.94062000000002</v>
      </c>
      <c r="R1554" s="7"/>
      <c r="S1554" s="47">
        <f t="shared" si="236"/>
        <v>1.4490000000000001</v>
      </c>
      <c r="T1554" s="47">
        <f t="shared" si="237"/>
        <v>0</v>
      </c>
      <c r="U1554" s="47">
        <f t="shared" si="238"/>
        <v>110.38000000000001</v>
      </c>
      <c r="V1554" s="47">
        <f t="shared" si="239"/>
        <v>-1.4900000000000002</v>
      </c>
      <c r="W1554" s="11"/>
    </row>
    <row r="1555" spans="1:23" x14ac:dyDescent="0.45">
      <c r="A1555" t="s">
        <v>1560</v>
      </c>
      <c r="B1555">
        <v>10.08</v>
      </c>
      <c r="D1555" s="9" t="str">
        <f>VartojimasGamyba!J1551</f>
        <v>2023-11-04-13</v>
      </c>
      <c r="E1555" s="8">
        <f>VartojimasGamyba!G1551</f>
        <v>0.32500000000000001</v>
      </c>
      <c r="F1555" s="11"/>
      <c r="G1555" s="7">
        <f t="shared" si="232"/>
        <v>8.8933333333333344</v>
      </c>
      <c r="H1555" s="7">
        <v>0</v>
      </c>
      <c r="I1555" s="7">
        <v>0</v>
      </c>
      <c r="J1555" s="7">
        <v>0</v>
      </c>
      <c r="L1555" s="7">
        <f>VartojimasGamyba!H1551</f>
        <v>5.0000000000000001E-3</v>
      </c>
      <c r="M1555" s="15">
        <f t="shared" si="233"/>
        <v>0.32</v>
      </c>
      <c r="N1555" s="7">
        <f t="shared" si="234"/>
        <v>35.318400000000004</v>
      </c>
      <c r="O1555" s="7">
        <f t="shared" si="235"/>
        <v>35.318400000000004</v>
      </c>
      <c r="R1555" s="7"/>
      <c r="S1555" s="47">
        <f t="shared" si="236"/>
        <v>0.32</v>
      </c>
      <c r="T1555" s="47">
        <f t="shared" si="237"/>
        <v>0</v>
      </c>
      <c r="U1555" s="47">
        <f t="shared" si="238"/>
        <v>110.37</v>
      </c>
      <c r="V1555" s="47">
        <f t="shared" si="239"/>
        <v>-1.5</v>
      </c>
      <c r="W1555" s="11"/>
    </row>
    <row r="1556" spans="1:23" x14ac:dyDescent="0.45">
      <c r="A1556" t="s">
        <v>1561</v>
      </c>
      <c r="B1556">
        <v>20</v>
      </c>
      <c r="D1556" s="9" t="str">
        <f>VartojimasGamyba!J1552</f>
        <v>2023-11-04-14</v>
      </c>
      <c r="E1556" s="8">
        <f>VartojimasGamyba!G1552</f>
        <v>0.66900000000000004</v>
      </c>
      <c r="F1556" s="11"/>
      <c r="G1556" s="7">
        <f t="shared" si="232"/>
        <v>8.15</v>
      </c>
      <c r="H1556" s="7">
        <v>0</v>
      </c>
      <c r="I1556" s="7">
        <v>0.7433333333333334</v>
      </c>
      <c r="J1556" s="7">
        <v>0</v>
      </c>
      <c r="L1556" s="7">
        <f>VartojimasGamyba!H1552</f>
        <v>0</v>
      </c>
      <c r="M1556" s="15">
        <f t="shared" si="233"/>
        <v>0</v>
      </c>
      <c r="N1556" s="7">
        <f t="shared" si="234"/>
        <v>0</v>
      </c>
      <c r="O1556" s="7">
        <f t="shared" si="235"/>
        <v>0</v>
      </c>
      <c r="R1556" s="7"/>
      <c r="S1556" s="47">
        <f t="shared" si="236"/>
        <v>0</v>
      </c>
      <c r="T1556" s="47">
        <f t="shared" si="237"/>
        <v>0</v>
      </c>
      <c r="U1556" s="47">
        <f t="shared" si="238"/>
        <v>120.29</v>
      </c>
      <c r="V1556" s="47">
        <f t="shared" si="239"/>
        <v>8.42</v>
      </c>
      <c r="W1556" s="11"/>
    </row>
    <row r="1557" spans="1:23" x14ac:dyDescent="0.45">
      <c r="A1557" t="s">
        <v>1562</v>
      </c>
      <c r="B1557">
        <v>10.08</v>
      </c>
      <c r="D1557" s="9" t="str">
        <f>VartojimasGamyba!J1553</f>
        <v>2023-11-04-15</v>
      </c>
      <c r="E1557" s="8">
        <f>VartojimasGamyba!G1553</f>
        <v>0.27500000000000002</v>
      </c>
      <c r="F1557" s="11"/>
      <c r="G1557" s="7">
        <f t="shared" si="232"/>
        <v>8.15</v>
      </c>
      <c r="H1557" s="7">
        <v>0</v>
      </c>
      <c r="I1557" s="7">
        <v>0</v>
      </c>
      <c r="J1557" s="7">
        <v>0</v>
      </c>
      <c r="L1557" s="7">
        <f>VartojimasGamyba!H1553</f>
        <v>0</v>
      </c>
      <c r="M1557" s="15">
        <f t="shared" si="233"/>
        <v>0.27500000000000002</v>
      </c>
      <c r="N1557" s="7">
        <f t="shared" si="234"/>
        <v>30.351750000000003</v>
      </c>
      <c r="O1557" s="7">
        <f t="shared" si="235"/>
        <v>30.351750000000003</v>
      </c>
      <c r="R1557" s="7"/>
      <c r="S1557" s="47">
        <f t="shared" si="236"/>
        <v>0.27500000000000002</v>
      </c>
      <c r="T1557" s="47">
        <f t="shared" si="237"/>
        <v>0</v>
      </c>
      <c r="U1557" s="47">
        <f t="shared" si="238"/>
        <v>110.37</v>
      </c>
      <c r="V1557" s="47">
        <f t="shared" si="239"/>
        <v>-1.5</v>
      </c>
      <c r="W1557" s="11"/>
    </row>
    <row r="1558" spans="1:23" x14ac:dyDescent="0.45">
      <c r="A1558" t="s">
        <v>1563</v>
      </c>
      <c r="B1558">
        <v>29.72</v>
      </c>
      <c r="D1558" s="9" t="str">
        <f>VartojimasGamyba!J1554</f>
        <v>2023-11-04-16</v>
      </c>
      <c r="E1558" s="8">
        <f>VartojimasGamyba!G1554</f>
        <v>1.1299999999999999</v>
      </c>
      <c r="F1558" s="11"/>
      <c r="G1558" s="7">
        <f t="shared" si="232"/>
        <v>6.8944444444444448</v>
      </c>
      <c r="H1558" s="7">
        <v>0</v>
      </c>
      <c r="I1558" s="7">
        <v>1.2555555555555555</v>
      </c>
      <c r="J1558" s="7">
        <v>0</v>
      </c>
      <c r="L1558" s="7">
        <f>VartojimasGamyba!H1554</f>
        <v>0</v>
      </c>
      <c r="M1558" s="15">
        <f t="shared" si="233"/>
        <v>-2.2204460492503131E-16</v>
      </c>
      <c r="N1558" s="7">
        <f t="shared" si="234"/>
        <v>-2.8868019086303318E-14</v>
      </c>
      <c r="O1558" s="7">
        <f t="shared" si="235"/>
        <v>-2.8868019086303318E-14</v>
      </c>
      <c r="R1558" s="7"/>
      <c r="S1558" s="47">
        <f t="shared" si="236"/>
        <v>-2.2204460492503131E-16</v>
      </c>
      <c r="T1558" s="47">
        <f t="shared" si="237"/>
        <v>0</v>
      </c>
      <c r="U1558" s="47">
        <f t="shared" si="238"/>
        <v>130.01</v>
      </c>
      <c r="V1558" s="47">
        <f t="shared" si="239"/>
        <v>18.14</v>
      </c>
      <c r="W1558" s="11"/>
    </row>
    <row r="1559" spans="1:23" x14ac:dyDescent="0.45">
      <c r="A1559" t="s">
        <v>1564</v>
      </c>
      <c r="B1559">
        <v>40.49</v>
      </c>
      <c r="D1559" s="9" t="str">
        <f>VartojimasGamyba!J1555</f>
        <v>2023-11-04-17</v>
      </c>
      <c r="E1559" s="8">
        <f>VartojimasGamyba!G1555</f>
        <v>0.27300000000000002</v>
      </c>
      <c r="F1559" s="11"/>
      <c r="G1559" s="7">
        <f t="shared" si="232"/>
        <v>6.5911111111111111</v>
      </c>
      <c r="H1559" s="7">
        <v>0</v>
      </c>
      <c r="I1559" s="7">
        <v>0.30333333333333334</v>
      </c>
      <c r="J1559" s="7">
        <v>0</v>
      </c>
      <c r="L1559" s="7">
        <f>VartojimasGamyba!H1555</f>
        <v>0</v>
      </c>
      <c r="M1559" s="15">
        <f t="shared" si="233"/>
        <v>0</v>
      </c>
      <c r="N1559" s="7">
        <f t="shared" si="234"/>
        <v>0</v>
      </c>
      <c r="O1559" s="7">
        <f t="shared" si="235"/>
        <v>0</v>
      </c>
      <c r="R1559" s="7"/>
      <c r="S1559" s="47">
        <f t="shared" si="236"/>
        <v>0</v>
      </c>
      <c r="T1559" s="47">
        <f t="shared" si="237"/>
        <v>0</v>
      </c>
      <c r="U1559" s="47">
        <f t="shared" si="238"/>
        <v>140.78</v>
      </c>
      <c r="V1559" s="47">
        <f t="shared" si="239"/>
        <v>28.910000000000004</v>
      </c>
      <c r="W1559" s="11"/>
    </row>
    <row r="1560" spans="1:23" x14ac:dyDescent="0.45">
      <c r="A1560" t="s">
        <v>1565</v>
      </c>
      <c r="B1560">
        <v>81.010000000000005</v>
      </c>
      <c r="D1560" s="9" t="str">
        <f>VartojimasGamyba!J1556</f>
        <v>2023-11-04-18</v>
      </c>
      <c r="E1560" s="8">
        <f>VartojimasGamyba!G1556</f>
        <v>0.28599999999999998</v>
      </c>
      <c r="F1560" s="11"/>
      <c r="G1560" s="7">
        <f t="shared" si="232"/>
        <v>6.2733333333333334</v>
      </c>
      <c r="H1560" s="7">
        <v>0</v>
      </c>
      <c r="I1560" s="7">
        <v>0.31777777777777777</v>
      </c>
      <c r="J1560" s="7">
        <v>0</v>
      </c>
      <c r="L1560" s="7">
        <f>VartojimasGamyba!H1556</f>
        <v>0</v>
      </c>
      <c r="M1560" s="15">
        <f t="shared" si="233"/>
        <v>0</v>
      </c>
      <c r="N1560" s="7">
        <f t="shared" si="234"/>
        <v>0</v>
      </c>
      <c r="O1560" s="7">
        <f t="shared" si="235"/>
        <v>0</v>
      </c>
      <c r="R1560" s="7"/>
      <c r="S1560" s="47">
        <f t="shared" si="236"/>
        <v>0</v>
      </c>
      <c r="T1560" s="47">
        <f t="shared" si="237"/>
        <v>0</v>
      </c>
      <c r="U1560" s="47">
        <f t="shared" si="238"/>
        <v>181.3</v>
      </c>
      <c r="V1560" s="47">
        <f t="shared" si="239"/>
        <v>69.430000000000007</v>
      </c>
      <c r="W1560" s="11"/>
    </row>
    <row r="1561" spans="1:23" x14ac:dyDescent="0.45">
      <c r="A1561" t="s">
        <v>1566</v>
      </c>
      <c r="B1561">
        <v>81.040000000000006</v>
      </c>
      <c r="D1561" s="9" t="str">
        <f>VartojimasGamyba!J1557</f>
        <v>2023-11-04-19</v>
      </c>
      <c r="E1561" s="8">
        <f>VartojimasGamyba!G1557</f>
        <v>0.29199999999999998</v>
      </c>
      <c r="F1561" s="11"/>
      <c r="G1561" s="7">
        <f t="shared" si="232"/>
        <v>5.9488888888888889</v>
      </c>
      <c r="H1561" s="7">
        <v>0</v>
      </c>
      <c r="I1561" s="7">
        <v>0.32444444444444442</v>
      </c>
      <c r="J1561" s="7">
        <v>0</v>
      </c>
      <c r="L1561" s="7">
        <f>VartojimasGamyba!H1557</f>
        <v>0</v>
      </c>
      <c r="M1561" s="15">
        <f t="shared" si="233"/>
        <v>0</v>
      </c>
      <c r="N1561" s="7">
        <f t="shared" si="234"/>
        <v>0</v>
      </c>
      <c r="O1561" s="7">
        <f t="shared" si="235"/>
        <v>0</v>
      </c>
      <c r="R1561" s="7"/>
      <c r="S1561" s="47">
        <f t="shared" si="236"/>
        <v>0</v>
      </c>
      <c r="T1561" s="47">
        <f t="shared" si="237"/>
        <v>0</v>
      </c>
      <c r="U1561" s="47">
        <f t="shared" si="238"/>
        <v>181.33</v>
      </c>
      <c r="V1561" s="47">
        <f t="shared" si="239"/>
        <v>69.460000000000008</v>
      </c>
      <c r="W1561" s="11"/>
    </row>
    <row r="1562" spans="1:23" x14ac:dyDescent="0.45">
      <c r="A1562" t="s">
        <v>1567</v>
      </c>
      <c r="B1562">
        <v>81.02</v>
      </c>
      <c r="D1562" s="9" t="str">
        <f>VartojimasGamyba!J1558</f>
        <v>2023-11-04-20</v>
      </c>
      <c r="E1562" s="8">
        <f>VartojimasGamyba!G1558</f>
        <v>0.22900000000000001</v>
      </c>
      <c r="F1562" s="11"/>
      <c r="G1562" s="7">
        <f t="shared" si="232"/>
        <v>5.6944444444444446</v>
      </c>
      <c r="H1562" s="7">
        <v>0</v>
      </c>
      <c r="I1562" s="7">
        <v>0.25444444444444447</v>
      </c>
      <c r="J1562" s="7">
        <v>0</v>
      </c>
      <c r="L1562" s="7">
        <f>VartojimasGamyba!H1558</f>
        <v>0</v>
      </c>
      <c r="M1562" s="15">
        <f t="shared" si="233"/>
        <v>-2.7755575615628914E-17</v>
      </c>
      <c r="N1562" s="7">
        <f t="shared" si="234"/>
        <v>-5.0323634148696784E-15</v>
      </c>
      <c r="O1562" s="7">
        <f t="shared" si="235"/>
        <v>-5.0323634148696784E-15</v>
      </c>
      <c r="P1562" s="7" t="s">
        <v>8873</v>
      </c>
      <c r="R1562" s="7"/>
      <c r="S1562" s="47">
        <f t="shared" si="236"/>
        <v>-2.7755575615628914E-17</v>
      </c>
      <c r="T1562" s="47">
        <f t="shared" si="237"/>
        <v>0</v>
      </c>
      <c r="U1562" s="47">
        <f t="shared" si="238"/>
        <v>181.31</v>
      </c>
      <c r="V1562" s="47">
        <f t="shared" si="239"/>
        <v>69.44</v>
      </c>
      <c r="W1562" s="11"/>
    </row>
    <row r="1563" spans="1:23" x14ac:dyDescent="0.45">
      <c r="A1563" t="s">
        <v>1568</v>
      </c>
      <c r="B1563">
        <v>33.270000000000003</v>
      </c>
      <c r="D1563" s="9" t="str">
        <f>VartojimasGamyba!J1559</f>
        <v>2023-11-04-21</v>
      </c>
      <c r="E1563" s="8">
        <f>VartojimasGamyba!G1559</f>
        <v>0.33300000000000002</v>
      </c>
      <c r="F1563" s="11"/>
      <c r="G1563" s="7">
        <f t="shared" si="232"/>
        <v>5.3244444444444445</v>
      </c>
      <c r="H1563" s="7">
        <v>0</v>
      </c>
      <c r="I1563" s="7">
        <v>0.37000000000000005</v>
      </c>
      <c r="J1563" s="7">
        <v>0</v>
      </c>
      <c r="L1563" s="7">
        <f>VartojimasGamyba!H1559</f>
        <v>0</v>
      </c>
      <c r="M1563" s="15">
        <f t="shared" si="233"/>
        <v>-5.5511151231257827E-17</v>
      </c>
      <c r="N1563" s="7">
        <f t="shared" si="234"/>
        <v>-7.4140693584467955E-15</v>
      </c>
      <c r="O1563" s="7">
        <f t="shared" si="235"/>
        <v>-7.4140693584467955E-15</v>
      </c>
      <c r="P1563" s="7">
        <f>SUM(N1542:N1565)</f>
        <v>1286.3471033333333</v>
      </c>
      <c r="R1563" s="7"/>
      <c r="S1563" s="47">
        <f t="shared" si="236"/>
        <v>-5.5511151231257827E-17</v>
      </c>
      <c r="T1563" s="47">
        <f t="shared" si="237"/>
        <v>0</v>
      </c>
      <c r="U1563" s="47">
        <f t="shared" si="238"/>
        <v>133.56</v>
      </c>
      <c r="V1563" s="47">
        <f t="shared" si="239"/>
        <v>21.690000000000005</v>
      </c>
      <c r="W1563" s="11"/>
    </row>
    <row r="1564" spans="1:23" x14ac:dyDescent="0.45">
      <c r="A1564" t="s">
        <v>1569</v>
      </c>
      <c r="B1564">
        <v>16.55</v>
      </c>
      <c r="D1564" s="9" t="str">
        <f>VartojimasGamyba!J1560</f>
        <v>2023-11-04-22</v>
      </c>
      <c r="E1564" s="8">
        <f>VartojimasGamyba!G1560</f>
        <v>0.29199999999999998</v>
      </c>
      <c r="F1564" s="11"/>
      <c r="G1564" s="7">
        <f t="shared" si="232"/>
        <v>5</v>
      </c>
      <c r="H1564" s="7">
        <v>0</v>
      </c>
      <c r="I1564" s="7">
        <v>0.32444444444444442</v>
      </c>
      <c r="J1564" s="7">
        <v>0</v>
      </c>
      <c r="L1564" s="7">
        <f>VartojimasGamyba!H1560</f>
        <v>0</v>
      </c>
      <c r="M1564" s="15">
        <f t="shared" si="233"/>
        <v>0</v>
      </c>
      <c r="N1564" s="7">
        <f t="shared" si="234"/>
        <v>0</v>
      </c>
      <c r="O1564" s="7">
        <f t="shared" si="235"/>
        <v>0</v>
      </c>
      <c r="P1564" s="7" t="s">
        <v>8872</v>
      </c>
      <c r="R1564" s="7"/>
      <c r="S1564" s="47">
        <f t="shared" si="236"/>
        <v>0</v>
      </c>
      <c r="T1564" s="47">
        <f t="shared" si="237"/>
        <v>0</v>
      </c>
      <c r="U1564" s="47">
        <f t="shared" si="238"/>
        <v>116.84</v>
      </c>
      <c r="V1564" s="47">
        <f t="shared" si="239"/>
        <v>4.9700000000000006</v>
      </c>
      <c r="W1564" s="11"/>
    </row>
    <row r="1565" spans="1:23" x14ac:dyDescent="0.45">
      <c r="A1565" t="s">
        <v>1570</v>
      </c>
      <c r="B1565">
        <v>10.81</v>
      </c>
      <c r="D1565" s="9" t="str">
        <f>VartojimasGamyba!J1561</f>
        <v>2023-11-04-23</v>
      </c>
      <c r="E1565" s="8">
        <f>VartojimasGamyba!G1561</f>
        <v>0.2</v>
      </c>
      <c r="F1565" s="11"/>
      <c r="G1565" s="7">
        <f t="shared" si="232"/>
        <v>5</v>
      </c>
      <c r="H1565" s="7">
        <v>0</v>
      </c>
      <c r="I1565" s="7">
        <v>0</v>
      </c>
      <c r="J1565" s="7">
        <v>0</v>
      </c>
      <c r="L1565" s="7">
        <f>VartojimasGamyba!H1561</f>
        <v>0</v>
      </c>
      <c r="M1565" s="15">
        <f t="shared" si="233"/>
        <v>0.2</v>
      </c>
      <c r="N1565" s="7">
        <f t="shared" si="234"/>
        <v>22.220000000000002</v>
      </c>
      <c r="O1565" s="7">
        <f t="shared" si="235"/>
        <v>22.220000000000002</v>
      </c>
      <c r="P1565" s="7">
        <f>SUM(O1542:O1565)</f>
        <v>1286.3471033333333</v>
      </c>
      <c r="Q1565" s="7">
        <f>SUMPRODUCT(B1542:B1565,E1542:E1565)+SUM(E1542:E1565)*$Z$21-SUMPRODUCT(B1542:B1565,L1542:L1565)+SUM(L1542:L1565)*ABS($Z$20)</f>
        <v>1466.5932700000001</v>
      </c>
      <c r="R1565" s="7"/>
      <c r="S1565" s="47">
        <f t="shared" si="236"/>
        <v>0.2</v>
      </c>
      <c r="T1565" s="47">
        <f t="shared" si="237"/>
        <v>0</v>
      </c>
      <c r="U1565" s="47">
        <f t="shared" si="238"/>
        <v>111.10000000000001</v>
      </c>
      <c r="V1565" s="47">
        <f t="shared" si="239"/>
        <v>-0.76999999999999957</v>
      </c>
      <c r="W1565" s="11">
        <f>IF(P1565&lt;&gt;Q1565,1,0)</f>
        <v>1</v>
      </c>
    </row>
    <row r="1566" spans="1:23" x14ac:dyDescent="0.45">
      <c r="A1566" t="s">
        <v>1571</v>
      </c>
      <c r="B1566">
        <v>11.73</v>
      </c>
      <c r="D1566" s="1" t="str">
        <f>VartojimasGamyba!J1562</f>
        <v>2023-11-05-00</v>
      </c>
      <c r="E1566" s="7">
        <f>VartojimasGamyba!G1562</f>
        <v>0.68799999999999994</v>
      </c>
      <c r="F1566" s="11"/>
      <c r="G1566" s="12">
        <f>G1565+H1566-I1566</f>
        <v>5</v>
      </c>
      <c r="H1566" s="12">
        <v>0</v>
      </c>
      <c r="I1566" s="12">
        <v>0</v>
      </c>
      <c r="J1566" s="12">
        <v>0</v>
      </c>
      <c r="K1566" s="12"/>
      <c r="L1566" s="12">
        <f>VartojimasGamyba!H1562</f>
        <v>0</v>
      </c>
      <c r="M1566" s="19">
        <f t="shared" si="233"/>
        <v>0.68799999999999994</v>
      </c>
      <c r="N1566" s="7">
        <f t="shared" si="234"/>
        <v>77.069760000000002</v>
      </c>
      <c r="O1566" s="7">
        <f t="shared" si="235"/>
        <v>77.069760000000002</v>
      </c>
      <c r="R1566" s="20" t="s">
        <v>8783</v>
      </c>
      <c r="S1566" s="47">
        <f t="shared" si="236"/>
        <v>0.68799999999999994</v>
      </c>
      <c r="T1566" s="47">
        <f t="shared" si="237"/>
        <v>0</v>
      </c>
      <c r="U1566" s="47">
        <f t="shared" si="238"/>
        <v>112.02000000000001</v>
      </c>
      <c r="V1566" s="47">
        <f t="shared" si="239"/>
        <v>0.15000000000000036</v>
      </c>
      <c r="W1566" s="11"/>
    </row>
    <row r="1567" spans="1:23" x14ac:dyDescent="0.45">
      <c r="A1567" t="s">
        <v>1572</v>
      </c>
      <c r="B1567">
        <v>7.05</v>
      </c>
      <c r="D1567" s="1" t="str">
        <f>VartojimasGamyba!J1563</f>
        <v>2023-11-05-01</v>
      </c>
      <c r="E1567" s="7">
        <f>VartojimasGamyba!G1563</f>
        <v>1.218</v>
      </c>
      <c r="F1567" s="11"/>
      <c r="G1567" s="12">
        <f t="shared" ref="G1567:G1589" si="240">G1566+H1567-I1567</f>
        <v>5</v>
      </c>
      <c r="H1567" s="12">
        <v>0</v>
      </c>
      <c r="I1567" s="12">
        <v>0</v>
      </c>
      <c r="J1567" s="12">
        <v>0</v>
      </c>
      <c r="K1567" s="12"/>
      <c r="L1567" s="12">
        <f>VartojimasGamyba!H1563</f>
        <v>0</v>
      </c>
      <c r="M1567" s="19">
        <f t="shared" si="233"/>
        <v>1.218</v>
      </c>
      <c r="N1567" s="7">
        <f t="shared" si="234"/>
        <v>130.74011999999999</v>
      </c>
      <c r="O1567" s="7">
        <f t="shared" si="235"/>
        <v>130.74011999999999</v>
      </c>
      <c r="R1567" s="7"/>
      <c r="S1567" s="47">
        <f t="shared" si="236"/>
        <v>1.218</v>
      </c>
      <c r="T1567" s="47">
        <f t="shared" si="237"/>
        <v>0</v>
      </c>
      <c r="U1567" s="47">
        <f t="shared" si="238"/>
        <v>107.34</v>
      </c>
      <c r="V1567" s="47">
        <f t="shared" si="239"/>
        <v>-4.53</v>
      </c>
      <c r="W1567" s="11"/>
    </row>
    <row r="1568" spans="1:23" x14ac:dyDescent="0.45">
      <c r="A1568" t="s">
        <v>1573</v>
      </c>
      <c r="B1568">
        <v>8.7100000000000009</v>
      </c>
      <c r="D1568" s="1" t="str">
        <f>VartojimasGamyba!J1564</f>
        <v>2023-11-05-02</v>
      </c>
      <c r="E1568" s="7">
        <f>VartojimasGamyba!G1564</f>
        <v>0.46700000000000003</v>
      </c>
      <c r="F1568" s="11"/>
      <c r="G1568" s="12">
        <f t="shared" si="240"/>
        <v>5</v>
      </c>
      <c r="H1568" s="12">
        <v>0</v>
      </c>
      <c r="I1568" s="12">
        <v>0</v>
      </c>
      <c r="J1568" s="12">
        <v>0</v>
      </c>
      <c r="K1568" s="12"/>
      <c r="L1568" s="12">
        <f>VartojimasGamyba!H1564</f>
        <v>0</v>
      </c>
      <c r="M1568" s="19">
        <f t="shared" si="233"/>
        <v>0.46700000000000003</v>
      </c>
      <c r="N1568" s="7">
        <f t="shared" si="234"/>
        <v>50.903000000000006</v>
      </c>
      <c r="O1568" s="7">
        <f t="shared" si="235"/>
        <v>50.903000000000006</v>
      </c>
      <c r="R1568" s="7"/>
      <c r="S1568" s="47">
        <f t="shared" si="236"/>
        <v>0.46700000000000003</v>
      </c>
      <c r="T1568" s="47">
        <f t="shared" si="237"/>
        <v>0</v>
      </c>
      <c r="U1568" s="47">
        <f t="shared" si="238"/>
        <v>109</v>
      </c>
      <c r="V1568" s="47">
        <f t="shared" si="239"/>
        <v>-2.8699999999999992</v>
      </c>
      <c r="W1568" s="11"/>
    </row>
    <row r="1569" spans="1:23" x14ac:dyDescent="0.45">
      <c r="A1569" t="s">
        <v>1574</v>
      </c>
      <c r="B1569">
        <v>6.59</v>
      </c>
      <c r="D1569" s="1" t="str">
        <f>VartojimasGamyba!J1565</f>
        <v>2023-11-05-03</v>
      </c>
      <c r="E1569" s="7">
        <f>VartojimasGamyba!G1565</f>
        <v>0.82299999999999995</v>
      </c>
      <c r="F1569" s="11"/>
      <c r="G1569" s="12">
        <f t="shared" si="240"/>
        <v>5</v>
      </c>
      <c r="H1569" s="12">
        <v>0</v>
      </c>
      <c r="I1569" s="12">
        <v>0</v>
      </c>
      <c r="J1569" s="12">
        <v>0</v>
      </c>
      <c r="K1569" s="12"/>
      <c r="L1569" s="12">
        <f>VartojimasGamyba!H1565</f>
        <v>0</v>
      </c>
      <c r="M1569" s="19">
        <f t="shared" si="233"/>
        <v>0.82299999999999995</v>
      </c>
      <c r="N1569" s="7">
        <f t="shared" si="234"/>
        <v>87.962240000000008</v>
      </c>
      <c r="O1569" s="7">
        <f t="shared" si="235"/>
        <v>87.962240000000008</v>
      </c>
      <c r="R1569" s="7"/>
      <c r="S1569" s="47">
        <f t="shared" si="236"/>
        <v>0.82299999999999995</v>
      </c>
      <c r="T1569" s="47">
        <f t="shared" si="237"/>
        <v>0</v>
      </c>
      <c r="U1569" s="47">
        <f t="shared" si="238"/>
        <v>106.88000000000001</v>
      </c>
      <c r="V1569" s="47">
        <f t="shared" si="239"/>
        <v>-4.99</v>
      </c>
      <c r="W1569" s="11"/>
    </row>
    <row r="1570" spans="1:23" x14ac:dyDescent="0.45">
      <c r="A1570" t="s">
        <v>1575</v>
      </c>
      <c r="B1570">
        <v>5.18</v>
      </c>
      <c r="D1570" s="1" t="str">
        <f>VartojimasGamyba!J1566</f>
        <v>2023-11-05-04</v>
      </c>
      <c r="E1570" s="7">
        <f>VartojimasGamyba!G1566</f>
        <v>0.59199999999999997</v>
      </c>
      <c r="F1570" s="11"/>
      <c r="G1570" s="12">
        <f t="shared" si="240"/>
        <v>5</v>
      </c>
      <c r="H1570" s="12">
        <v>0</v>
      </c>
      <c r="I1570" s="12">
        <v>0</v>
      </c>
      <c r="J1570" s="12">
        <v>0</v>
      </c>
      <c r="K1570" s="12"/>
      <c r="L1570" s="12">
        <f>VartojimasGamyba!H1566</f>
        <v>0</v>
      </c>
      <c r="M1570" s="19">
        <f t="shared" si="233"/>
        <v>0.59199999999999997</v>
      </c>
      <c r="N1570" s="7">
        <f t="shared" si="234"/>
        <v>62.438239999999993</v>
      </c>
      <c r="O1570" s="7">
        <f t="shared" si="235"/>
        <v>62.438239999999993</v>
      </c>
      <c r="R1570" s="7"/>
      <c r="S1570" s="47">
        <f t="shared" si="236"/>
        <v>0.59199999999999997</v>
      </c>
      <c r="T1570" s="47">
        <f t="shared" si="237"/>
        <v>0</v>
      </c>
      <c r="U1570" s="47">
        <f t="shared" si="238"/>
        <v>105.47</v>
      </c>
      <c r="V1570" s="47">
        <f t="shared" si="239"/>
        <v>-6.4</v>
      </c>
      <c r="W1570" s="11"/>
    </row>
    <row r="1571" spans="1:23" x14ac:dyDescent="0.45">
      <c r="A1571" t="s">
        <v>1576</v>
      </c>
      <c r="B1571">
        <v>5.54</v>
      </c>
      <c r="D1571" s="1" t="str">
        <f>VartojimasGamyba!J1567</f>
        <v>2023-11-05-05</v>
      </c>
      <c r="E1571" s="7">
        <f>VartojimasGamyba!G1567</f>
        <v>0.67800000000000005</v>
      </c>
      <c r="F1571" s="11"/>
      <c r="G1571" s="12">
        <f t="shared" si="240"/>
        <v>5</v>
      </c>
      <c r="H1571" s="12">
        <v>0</v>
      </c>
      <c r="I1571" s="12">
        <v>0</v>
      </c>
      <c r="J1571" s="12">
        <v>0</v>
      </c>
      <c r="K1571" s="12"/>
      <c r="L1571" s="12">
        <f>VartojimasGamyba!H1567</f>
        <v>0</v>
      </c>
      <c r="M1571" s="19">
        <f t="shared" si="233"/>
        <v>0.67800000000000005</v>
      </c>
      <c r="N1571" s="7">
        <f t="shared" si="234"/>
        <v>71.752740000000017</v>
      </c>
      <c r="O1571" s="7">
        <f t="shared" si="235"/>
        <v>71.752740000000017</v>
      </c>
      <c r="R1571" s="7"/>
      <c r="S1571" s="47">
        <f t="shared" si="236"/>
        <v>0.67800000000000005</v>
      </c>
      <c r="T1571" s="47">
        <f t="shared" si="237"/>
        <v>0</v>
      </c>
      <c r="U1571" s="47">
        <f t="shared" si="238"/>
        <v>105.83000000000001</v>
      </c>
      <c r="V1571" s="47">
        <f t="shared" si="239"/>
        <v>-6.04</v>
      </c>
      <c r="W1571" s="11"/>
    </row>
    <row r="1572" spans="1:23" x14ac:dyDescent="0.45">
      <c r="A1572" t="s">
        <v>1577</v>
      </c>
      <c r="B1572">
        <v>4.24</v>
      </c>
      <c r="D1572" s="1" t="str">
        <f>VartojimasGamyba!J1568</f>
        <v>2023-11-05-06</v>
      </c>
      <c r="E1572" s="7">
        <f>VartojimasGamyba!G1568</f>
        <v>0.34399999999999997</v>
      </c>
      <c r="F1572" s="11"/>
      <c r="G1572" s="12">
        <f t="shared" si="240"/>
        <v>14.541222222222222</v>
      </c>
      <c r="H1572" s="12">
        <v>9.5412222222222223</v>
      </c>
      <c r="I1572" s="12">
        <v>0</v>
      </c>
      <c r="J1572" s="12">
        <v>0</v>
      </c>
      <c r="K1572" s="12"/>
      <c r="L1572" s="12">
        <f>VartojimasGamyba!H1568</f>
        <v>8.9999999999999993E-3</v>
      </c>
      <c r="M1572" s="19">
        <f t="shared" si="233"/>
        <v>9.8762222222222213</v>
      </c>
      <c r="N1572" s="7">
        <f t="shared" si="234"/>
        <v>1032.3615088888889</v>
      </c>
      <c r="O1572" s="7">
        <f t="shared" si="235"/>
        <v>1032.3615088888889</v>
      </c>
      <c r="R1572" s="7"/>
      <c r="S1572" s="47">
        <f t="shared" si="236"/>
        <v>9.8762222222222213</v>
      </c>
      <c r="T1572" s="47">
        <f t="shared" si="237"/>
        <v>0</v>
      </c>
      <c r="U1572" s="47">
        <f t="shared" si="238"/>
        <v>104.53</v>
      </c>
      <c r="V1572" s="47">
        <f t="shared" si="239"/>
        <v>-7.34</v>
      </c>
      <c r="W1572" s="11"/>
    </row>
    <row r="1573" spans="1:23" x14ac:dyDescent="0.45">
      <c r="A1573" t="s">
        <v>1578</v>
      </c>
      <c r="B1573">
        <v>7.99</v>
      </c>
      <c r="D1573" s="1" t="str">
        <f>VartojimasGamyba!J1569</f>
        <v>2023-11-05-07</v>
      </c>
      <c r="E1573" s="7">
        <f>VartojimasGamyba!G1569</f>
        <v>0.70699999999999996</v>
      </c>
      <c r="F1573" s="11"/>
      <c r="G1573" s="12">
        <f t="shared" si="240"/>
        <v>14.541222222222222</v>
      </c>
      <c r="H1573" s="12">
        <v>0</v>
      </c>
      <c r="I1573" s="12">
        <v>0</v>
      </c>
      <c r="J1573" s="12">
        <v>0</v>
      </c>
      <c r="K1573" s="12"/>
      <c r="L1573" s="12">
        <f>VartojimasGamyba!H1569</f>
        <v>9.6000000000000002E-2</v>
      </c>
      <c r="M1573" s="19">
        <f t="shared" si="233"/>
        <v>0.61099999999999999</v>
      </c>
      <c r="N1573" s="7">
        <f t="shared" si="234"/>
        <v>66.159080000000003</v>
      </c>
      <c r="O1573" s="7">
        <f t="shared" si="235"/>
        <v>66.159080000000003</v>
      </c>
      <c r="R1573" s="7"/>
      <c r="S1573" s="47">
        <f t="shared" si="236"/>
        <v>0.61099999999999999</v>
      </c>
      <c r="T1573" s="47">
        <f t="shared" si="237"/>
        <v>0</v>
      </c>
      <c r="U1573" s="47">
        <f t="shared" si="238"/>
        <v>108.28</v>
      </c>
      <c r="V1573" s="47">
        <f t="shared" si="239"/>
        <v>-3.59</v>
      </c>
      <c r="W1573" s="11"/>
    </row>
    <row r="1574" spans="1:23" x14ac:dyDescent="0.45">
      <c r="A1574" t="s">
        <v>1579</v>
      </c>
      <c r="B1574">
        <v>7.58</v>
      </c>
      <c r="D1574" s="1" t="str">
        <f>VartojimasGamyba!J1570</f>
        <v>2023-11-05-08</v>
      </c>
      <c r="E1574" s="7">
        <f>VartojimasGamyba!G1570</f>
        <v>1.9E-2</v>
      </c>
      <c r="F1574" s="11"/>
      <c r="G1574" s="12">
        <f t="shared" si="240"/>
        <v>14.851222222222223</v>
      </c>
      <c r="H1574" s="12">
        <v>0.31</v>
      </c>
      <c r="I1574" s="12">
        <v>0</v>
      </c>
      <c r="J1574" s="12">
        <v>0</v>
      </c>
      <c r="K1574" s="12"/>
      <c r="L1574" s="12">
        <f>VartojimasGamyba!H1570</f>
        <v>0.32900000000000001</v>
      </c>
      <c r="M1574" s="19">
        <f t="shared" si="233"/>
        <v>0</v>
      </c>
      <c r="N1574" s="7">
        <f t="shared" si="234"/>
        <v>0</v>
      </c>
      <c r="O1574" s="7">
        <f t="shared" si="235"/>
        <v>0</v>
      </c>
      <c r="R1574" s="7"/>
      <c r="S1574" s="47">
        <f t="shared" si="236"/>
        <v>0.31</v>
      </c>
      <c r="T1574" s="47">
        <f t="shared" si="237"/>
        <v>0.31</v>
      </c>
      <c r="U1574" s="47">
        <f t="shared" si="238"/>
        <v>107.87</v>
      </c>
      <c r="V1574" s="47">
        <f t="shared" si="239"/>
        <v>-4</v>
      </c>
      <c r="W1574" s="11"/>
    </row>
    <row r="1575" spans="1:23" x14ac:dyDescent="0.45">
      <c r="A1575" t="s">
        <v>1580</v>
      </c>
      <c r="B1575">
        <v>12.56</v>
      </c>
      <c r="D1575" s="1" t="str">
        <f>VartojimasGamyba!J1571</f>
        <v>2023-11-05-09</v>
      </c>
      <c r="E1575" s="7">
        <f>VartojimasGamyba!G1571</f>
        <v>0.378</v>
      </c>
      <c r="F1575" s="11"/>
      <c r="G1575" s="12">
        <f t="shared" si="240"/>
        <v>14.851222222222223</v>
      </c>
      <c r="H1575" s="12">
        <v>0</v>
      </c>
      <c r="I1575" s="12">
        <v>0</v>
      </c>
      <c r="J1575" s="12">
        <v>0</v>
      </c>
      <c r="K1575" s="12"/>
      <c r="L1575" s="12">
        <f>VartojimasGamyba!H1571</f>
        <v>0.13900000000000001</v>
      </c>
      <c r="M1575" s="19">
        <f t="shared" si="233"/>
        <v>0.23899999999999999</v>
      </c>
      <c r="N1575" s="7">
        <f t="shared" si="234"/>
        <v>26.971150000000002</v>
      </c>
      <c r="O1575" s="7">
        <f t="shared" si="235"/>
        <v>26.971150000000002</v>
      </c>
      <c r="R1575" s="7"/>
      <c r="S1575" s="47">
        <f t="shared" si="236"/>
        <v>0.23899999999999999</v>
      </c>
      <c r="T1575" s="47">
        <f t="shared" si="237"/>
        <v>0</v>
      </c>
      <c r="U1575" s="47">
        <f t="shared" si="238"/>
        <v>112.85000000000001</v>
      </c>
      <c r="V1575" s="47">
        <f t="shared" si="239"/>
        <v>0.98000000000000043</v>
      </c>
      <c r="W1575" s="11"/>
    </row>
    <row r="1576" spans="1:23" x14ac:dyDescent="0.45">
      <c r="A1576" t="s">
        <v>1581</v>
      </c>
      <c r="B1576">
        <v>17.100000000000001</v>
      </c>
      <c r="D1576" s="1" t="str">
        <f>VartojimasGamyba!J1572</f>
        <v>2023-11-05-10</v>
      </c>
      <c r="E1576" s="7">
        <f>VartojimasGamyba!G1572</f>
        <v>3.2000000000000001E-2</v>
      </c>
      <c r="F1576" s="11"/>
      <c r="G1576" s="12">
        <f t="shared" si="240"/>
        <v>15.111222222222223</v>
      </c>
      <c r="H1576" s="12">
        <v>0.26</v>
      </c>
      <c r="I1576" s="12">
        <v>0</v>
      </c>
      <c r="J1576" s="12">
        <v>0</v>
      </c>
      <c r="K1576" s="12"/>
      <c r="L1576" s="12">
        <f>VartojimasGamyba!H1572</f>
        <v>0.29199999999999998</v>
      </c>
      <c r="M1576" s="19">
        <f t="shared" si="233"/>
        <v>0</v>
      </c>
      <c r="N1576" s="7">
        <f t="shared" si="234"/>
        <v>0</v>
      </c>
      <c r="O1576" s="7">
        <f t="shared" si="235"/>
        <v>0</v>
      </c>
      <c r="R1576" s="7"/>
      <c r="S1576" s="47">
        <f t="shared" si="236"/>
        <v>0.26</v>
      </c>
      <c r="T1576" s="47">
        <f t="shared" si="237"/>
        <v>0.26</v>
      </c>
      <c r="U1576" s="47">
        <f t="shared" si="238"/>
        <v>117.39000000000001</v>
      </c>
      <c r="V1576" s="47">
        <f t="shared" si="239"/>
        <v>5.5200000000000014</v>
      </c>
      <c r="W1576" s="11"/>
    </row>
    <row r="1577" spans="1:23" x14ac:dyDescent="0.45">
      <c r="A1577" t="s">
        <v>1582</v>
      </c>
      <c r="B1577">
        <v>25.43</v>
      </c>
      <c r="D1577" s="1" t="str">
        <f>VartojimasGamyba!J1573</f>
        <v>2023-11-05-11</v>
      </c>
      <c r="E1577" s="7">
        <f>VartojimasGamyba!G1573</f>
        <v>0.3</v>
      </c>
      <c r="F1577" s="11"/>
      <c r="G1577" s="12">
        <f t="shared" si="240"/>
        <v>15.222222222222223</v>
      </c>
      <c r="H1577" s="12">
        <v>0.11099999999999999</v>
      </c>
      <c r="I1577" s="12">
        <v>0</v>
      </c>
      <c r="J1577" s="12">
        <v>0</v>
      </c>
      <c r="K1577" s="12"/>
      <c r="L1577" s="12">
        <f>VartojimasGamyba!H1573</f>
        <v>0.41099999999999998</v>
      </c>
      <c r="M1577" s="19">
        <f t="shared" si="233"/>
        <v>0</v>
      </c>
      <c r="N1577" s="7">
        <f t="shared" si="234"/>
        <v>0</v>
      </c>
      <c r="O1577" s="7">
        <f t="shared" si="235"/>
        <v>0</v>
      </c>
      <c r="R1577" s="7"/>
      <c r="S1577" s="47">
        <f t="shared" si="236"/>
        <v>0.11099999999999999</v>
      </c>
      <c r="T1577" s="47">
        <f t="shared" si="237"/>
        <v>0.11099999999999999</v>
      </c>
      <c r="U1577" s="47">
        <f t="shared" si="238"/>
        <v>125.72</v>
      </c>
      <c r="V1577" s="47">
        <f t="shared" si="239"/>
        <v>13.85</v>
      </c>
      <c r="W1577" s="11"/>
    </row>
    <row r="1578" spans="1:23" x14ac:dyDescent="0.45">
      <c r="A1578" t="s">
        <v>1583</v>
      </c>
      <c r="B1578">
        <v>47.27</v>
      </c>
      <c r="D1578" s="1" t="str">
        <f>VartojimasGamyba!J1574</f>
        <v>2023-11-05-12</v>
      </c>
      <c r="E1578" s="7">
        <f>VartojimasGamyba!G1574</f>
        <v>0.89300000000000002</v>
      </c>
      <c r="F1578" s="11"/>
      <c r="G1578" s="12">
        <f t="shared" si="240"/>
        <v>14.291111111111112</v>
      </c>
      <c r="H1578" s="12">
        <v>0</v>
      </c>
      <c r="I1578" s="12">
        <v>0.93111111111111089</v>
      </c>
      <c r="J1578" s="12">
        <v>0</v>
      </c>
      <c r="K1578" s="12"/>
      <c r="L1578" s="12">
        <f>VartojimasGamyba!H1574</f>
        <v>5.5E-2</v>
      </c>
      <c r="M1578" s="19">
        <f t="shared" si="233"/>
        <v>1.5959455978986625E-16</v>
      </c>
      <c r="N1578" s="7">
        <f t="shared" si="234"/>
        <v>2.3549773242592665E-14</v>
      </c>
      <c r="O1578" s="7">
        <f t="shared" si="235"/>
        <v>2.3549773242592665E-14</v>
      </c>
      <c r="R1578" s="7"/>
      <c r="S1578" s="47">
        <f t="shared" si="236"/>
        <v>1.5959455978986625E-16</v>
      </c>
      <c r="T1578" s="47">
        <f t="shared" si="237"/>
        <v>0</v>
      </c>
      <c r="U1578" s="47">
        <f t="shared" si="238"/>
        <v>147.56</v>
      </c>
      <c r="V1578" s="47">
        <f t="shared" si="239"/>
        <v>35.690000000000005</v>
      </c>
      <c r="W1578" s="11"/>
    </row>
    <row r="1579" spans="1:23" x14ac:dyDescent="0.45">
      <c r="A1579" t="s">
        <v>1584</v>
      </c>
      <c r="B1579">
        <v>48.23</v>
      </c>
      <c r="D1579" s="1" t="str">
        <f>VartojimasGamyba!J1575</f>
        <v>2023-11-05-13</v>
      </c>
      <c r="E1579" s="7">
        <f>VartojimasGamyba!G1575</f>
        <v>1.6859999999999999</v>
      </c>
      <c r="F1579" s="11"/>
      <c r="G1579" s="12">
        <f t="shared" si="240"/>
        <v>12.417777777777779</v>
      </c>
      <c r="H1579" s="12">
        <v>0</v>
      </c>
      <c r="I1579" s="12">
        <v>1.8733333333333333</v>
      </c>
      <c r="J1579" s="12">
        <v>0</v>
      </c>
      <c r="K1579" s="12"/>
      <c r="L1579" s="12">
        <f>VartojimasGamyba!H1575</f>
        <v>0</v>
      </c>
      <c r="M1579" s="19">
        <f t="shared" si="233"/>
        <v>0</v>
      </c>
      <c r="N1579" s="7">
        <f t="shared" si="234"/>
        <v>0</v>
      </c>
      <c r="O1579" s="7">
        <f t="shared" si="235"/>
        <v>0</v>
      </c>
      <c r="R1579" s="7"/>
      <c r="S1579" s="47">
        <f t="shared" si="236"/>
        <v>0</v>
      </c>
      <c r="T1579" s="47">
        <f t="shared" si="237"/>
        <v>0</v>
      </c>
      <c r="U1579" s="47">
        <f t="shared" si="238"/>
        <v>148.52000000000001</v>
      </c>
      <c r="V1579" s="47">
        <f t="shared" si="239"/>
        <v>36.65</v>
      </c>
      <c r="W1579" s="11"/>
    </row>
    <row r="1580" spans="1:23" x14ac:dyDescent="0.45">
      <c r="A1580" t="s">
        <v>1585</v>
      </c>
      <c r="B1580">
        <v>44.12</v>
      </c>
      <c r="D1580" s="1" t="str">
        <f>VartojimasGamyba!J1576</f>
        <v>2023-11-05-14</v>
      </c>
      <c r="E1580" s="7">
        <f>VartojimasGamyba!G1576</f>
        <v>2.0659999999999998</v>
      </c>
      <c r="F1580" s="11"/>
      <c r="G1580" s="12">
        <f t="shared" si="240"/>
        <v>10.122222222222224</v>
      </c>
      <c r="H1580" s="12">
        <v>0</v>
      </c>
      <c r="I1580" s="12">
        <v>2.2955555555555556</v>
      </c>
      <c r="J1580" s="12">
        <v>0</v>
      </c>
      <c r="K1580" s="12"/>
      <c r="L1580" s="12">
        <f>VartojimasGamyba!H1576</f>
        <v>0</v>
      </c>
      <c r="M1580" s="19">
        <f t="shared" si="233"/>
        <v>-4.4408920985006262E-16</v>
      </c>
      <c r="N1580" s="7">
        <f t="shared" si="234"/>
        <v>-6.4130922794447541E-14</v>
      </c>
      <c r="O1580" s="7">
        <f t="shared" si="235"/>
        <v>-6.4130922794447541E-14</v>
      </c>
      <c r="R1580" s="7"/>
      <c r="S1580" s="47">
        <f t="shared" si="236"/>
        <v>-4.4408920985006262E-16</v>
      </c>
      <c r="T1580" s="47">
        <f t="shared" si="237"/>
        <v>0</v>
      </c>
      <c r="U1580" s="47">
        <f t="shared" si="238"/>
        <v>144.41</v>
      </c>
      <c r="V1580" s="47">
        <f t="shared" si="239"/>
        <v>32.54</v>
      </c>
      <c r="W1580" s="11"/>
    </row>
    <row r="1581" spans="1:23" x14ac:dyDescent="0.45">
      <c r="A1581" t="s">
        <v>1586</v>
      </c>
      <c r="B1581">
        <v>29.38</v>
      </c>
      <c r="D1581" s="1" t="str">
        <f>VartojimasGamyba!J1577</f>
        <v>2023-11-05-15</v>
      </c>
      <c r="E1581" s="7">
        <f>VartojimasGamyba!G1577</f>
        <v>1.615</v>
      </c>
      <c r="F1581" s="11"/>
      <c r="G1581" s="12">
        <f t="shared" si="240"/>
        <v>8.3277777777777793</v>
      </c>
      <c r="H1581" s="12">
        <v>0</v>
      </c>
      <c r="I1581" s="12">
        <v>1.7944444444444445</v>
      </c>
      <c r="J1581" s="12">
        <v>0</v>
      </c>
      <c r="K1581" s="12"/>
      <c r="L1581" s="12">
        <f>VartojimasGamyba!H1577</f>
        <v>0</v>
      </c>
      <c r="M1581" s="19">
        <f t="shared" si="233"/>
        <v>0</v>
      </c>
      <c r="N1581" s="7">
        <f t="shared" si="234"/>
        <v>0</v>
      </c>
      <c r="O1581" s="7">
        <f t="shared" si="235"/>
        <v>0</v>
      </c>
      <c r="R1581" s="7"/>
      <c r="S1581" s="47">
        <f t="shared" si="236"/>
        <v>0</v>
      </c>
      <c r="T1581" s="47">
        <f t="shared" si="237"/>
        <v>0</v>
      </c>
      <c r="U1581" s="47">
        <f t="shared" si="238"/>
        <v>129.67000000000002</v>
      </c>
      <c r="V1581" s="47">
        <f t="shared" si="239"/>
        <v>17.799999999999997</v>
      </c>
      <c r="W1581" s="11"/>
    </row>
    <row r="1582" spans="1:23" x14ac:dyDescent="0.45">
      <c r="A1582" t="s">
        <v>1587</v>
      </c>
      <c r="B1582">
        <v>37.1</v>
      </c>
      <c r="D1582" s="1" t="str">
        <f>VartojimasGamyba!J1578</f>
        <v>2023-11-05-16</v>
      </c>
      <c r="E1582" s="7">
        <f>VartojimasGamyba!G1578</f>
        <v>0.35499999999999998</v>
      </c>
      <c r="F1582" s="11"/>
      <c r="G1582" s="12">
        <f t="shared" si="240"/>
        <v>7.9333333333333345</v>
      </c>
      <c r="H1582" s="12">
        <v>0</v>
      </c>
      <c r="I1582" s="12">
        <v>0.39444444444444443</v>
      </c>
      <c r="J1582" s="12">
        <v>0</v>
      </c>
      <c r="K1582" s="12"/>
      <c r="L1582" s="12">
        <f>VartojimasGamyba!H1578</f>
        <v>0</v>
      </c>
      <c r="M1582" s="19">
        <f t="shared" si="233"/>
        <v>0</v>
      </c>
      <c r="N1582" s="7">
        <f t="shared" si="234"/>
        <v>0</v>
      </c>
      <c r="O1582" s="7">
        <f t="shared" si="235"/>
        <v>0</v>
      </c>
      <c r="R1582" s="7"/>
      <c r="S1582" s="47">
        <f t="shared" si="236"/>
        <v>0</v>
      </c>
      <c r="T1582" s="47">
        <f t="shared" si="237"/>
        <v>0</v>
      </c>
      <c r="U1582" s="47">
        <f t="shared" si="238"/>
        <v>137.39000000000001</v>
      </c>
      <c r="V1582" s="47">
        <f t="shared" si="239"/>
        <v>25.520000000000003</v>
      </c>
      <c r="W1582" s="11"/>
    </row>
    <row r="1583" spans="1:23" x14ac:dyDescent="0.45">
      <c r="A1583" t="s">
        <v>1588</v>
      </c>
      <c r="B1583">
        <v>55.9</v>
      </c>
      <c r="D1583" s="1" t="str">
        <f>VartojimasGamyba!J1579</f>
        <v>2023-11-05-17</v>
      </c>
      <c r="E1583" s="7">
        <f>VartojimasGamyba!G1579</f>
        <v>0.54700000000000004</v>
      </c>
      <c r="F1583" s="11"/>
      <c r="G1583" s="12">
        <f t="shared" si="240"/>
        <v>7.3255555555555567</v>
      </c>
      <c r="H1583" s="12">
        <v>0</v>
      </c>
      <c r="I1583" s="12">
        <v>0.60777777777777786</v>
      </c>
      <c r="J1583" s="12">
        <v>0</v>
      </c>
      <c r="K1583" s="12"/>
      <c r="L1583" s="12">
        <f>VartojimasGamyba!H1579</f>
        <v>0</v>
      </c>
      <c r="M1583" s="19">
        <f t="shared" si="233"/>
        <v>0</v>
      </c>
      <c r="N1583" s="7">
        <f t="shared" si="234"/>
        <v>0</v>
      </c>
      <c r="O1583" s="7">
        <f t="shared" si="235"/>
        <v>0</v>
      </c>
      <c r="R1583" s="7"/>
      <c r="S1583" s="47">
        <f t="shared" si="236"/>
        <v>0</v>
      </c>
      <c r="T1583" s="47">
        <f t="shared" si="237"/>
        <v>0</v>
      </c>
      <c r="U1583" s="47">
        <f t="shared" si="238"/>
        <v>156.19</v>
      </c>
      <c r="V1583" s="47">
        <f t="shared" si="239"/>
        <v>44.32</v>
      </c>
      <c r="W1583" s="11"/>
    </row>
    <row r="1584" spans="1:23" x14ac:dyDescent="0.45">
      <c r="A1584" t="s">
        <v>1589</v>
      </c>
      <c r="B1584">
        <v>84.07</v>
      </c>
      <c r="D1584" s="1" t="str">
        <f>VartojimasGamyba!J1580</f>
        <v>2023-11-05-18</v>
      </c>
      <c r="E1584" s="7">
        <f>VartojimasGamyba!G1580</f>
        <v>0.85299999999999998</v>
      </c>
      <c r="F1584" s="11"/>
      <c r="G1584" s="12">
        <f t="shared" si="240"/>
        <v>6.3777777777777791</v>
      </c>
      <c r="H1584" s="12">
        <v>0</v>
      </c>
      <c r="I1584" s="12">
        <v>0.94777777777777783</v>
      </c>
      <c r="J1584" s="12">
        <v>0</v>
      </c>
      <c r="K1584" s="12"/>
      <c r="L1584" s="12">
        <f>VartojimasGamyba!H1580</f>
        <v>0</v>
      </c>
      <c r="M1584" s="19">
        <f t="shared" si="233"/>
        <v>-1.1102230246251565E-16</v>
      </c>
      <c r="N1584" s="7">
        <f t="shared" si="234"/>
        <v>-2.0468071681989387E-14</v>
      </c>
      <c r="O1584" s="7">
        <f t="shared" si="235"/>
        <v>-2.0468071681989387E-14</v>
      </c>
      <c r="R1584" s="7"/>
      <c r="S1584" s="47">
        <f t="shared" si="236"/>
        <v>-1.1102230246251565E-16</v>
      </c>
      <c r="T1584" s="47">
        <f t="shared" si="237"/>
        <v>0</v>
      </c>
      <c r="U1584" s="47">
        <f t="shared" si="238"/>
        <v>184.36</v>
      </c>
      <c r="V1584" s="47">
        <f t="shared" si="239"/>
        <v>72.489999999999995</v>
      </c>
      <c r="W1584" s="11"/>
    </row>
    <row r="1585" spans="1:23" x14ac:dyDescent="0.45">
      <c r="A1585" t="s">
        <v>1590</v>
      </c>
      <c r="B1585">
        <v>87.56</v>
      </c>
      <c r="D1585" s="1" t="str">
        <f>VartojimasGamyba!J1581</f>
        <v>2023-11-05-19</v>
      </c>
      <c r="E1585" s="7">
        <f>VartojimasGamyba!G1581</f>
        <v>0.28100000000000003</v>
      </c>
      <c r="F1585" s="11"/>
      <c r="G1585" s="12">
        <f t="shared" si="240"/>
        <v>6.0655555555555569</v>
      </c>
      <c r="H1585" s="12">
        <v>0</v>
      </c>
      <c r="I1585" s="12">
        <v>0.31222222222222229</v>
      </c>
      <c r="J1585" s="12">
        <v>0</v>
      </c>
      <c r="K1585" s="12"/>
      <c r="L1585" s="12">
        <f>VartojimasGamyba!H1581</f>
        <v>0</v>
      </c>
      <c r="M1585" s="19">
        <f t="shared" si="233"/>
        <v>-5.5511151231257827E-17</v>
      </c>
      <c r="N1585" s="7">
        <f t="shared" si="234"/>
        <v>-1.0427769758791784E-14</v>
      </c>
      <c r="O1585" s="7">
        <f t="shared" si="235"/>
        <v>-1.0427769758791784E-14</v>
      </c>
      <c r="R1585" s="7"/>
      <c r="S1585" s="47">
        <f t="shared" si="236"/>
        <v>-5.5511151231257827E-17</v>
      </c>
      <c r="T1585" s="47">
        <f t="shared" si="237"/>
        <v>0</v>
      </c>
      <c r="U1585" s="47">
        <f t="shared" si="238"/>
        <v>187.85000000000002</v>
      </c>
      <c r="V1585" s="47">
        <f t="shared" si="239"/>
        <v>75.98</v>
      </c>
      <c r="W1585" s="11"/>
    </row>
    <row r="1586" spans="1:23" x14ac:dyDescent="0.45">
      <c r="A1586" t="s">
        <v>1591</v>
      </c>
      <c r="B1586">
        <v>83.94</v>
      </c>
      <c r="D1586" s="1" t="str">
        <f>VartojimasGamyba!J1582</f>
        <v>2023-11-05-20</v>
      </c>
      <c r="E1586" s="7">
        <f>VartojimasGamyba!G1582</f>
        <v>0.314</v>
      </c>
      <c r="F1586" s="11"/>
      <c r="G1586" s="12">
        <f t="shared" si="240"/>
        <v>5.7166666666666677</v>
      </c>
      <c r="H1586" s="12">
        <v>0</v>
      </c>
      <c r="I1586" s="12">
        <v>0.34888888888888892</v>
      </c>
      <c r="J1586" s="12">
        <v>0</v>
      </c>
      <c r="K1586" s="12"/>
      <c r="L1586" s="12">
        <f>VartojimasGamyba!H1582</f>
        <v>0</v>
      </c>
      <c r="M1586" s="19">
        <f t="shared" si="233"/>
        <v>-5.5511151231257827E-17</v>
      </c>
      <c r="N1586" s="7">
        <f t="shared" si="234"/>
        <v>-1.022681939133463E-14</v>
      </c>
      <c r="O1586" s="7">
        <f t="shared" si="235"/>
        <v>-1.022681939133463E-14</v>
      </c>
      <c r="P1586" s="7" t="s">
        <v>8873</v>
      </c>
      <c r="R1586" s="7"/>
      <c r="S1586" s="47">
        <f t="shared" si="236"/>
        <v>-5.5511151231257827E-17</v>
      </c>
      <c r="T1586" s="47">
        <f t="shared" si="237"/>
        <v>0</v>
      </c>
      <c r="U1586" s="47">
        <f t="shared" si="238"/>
        <v>184.23000000000002</v>
      </c>
      <c r="V1586" s="47">
        <f t="shared" si="239"/>
        <v>72.36</v>
      </c>
      <c r="W1586" s="11"/>
    </row>
    <row r="1587" spans="1:23" x14ac:dyDescent="0.45">
      <c r="A1587" t="s">
        <v>1592</v>
      </c>
      <c r="B1587">
        <v>71.95</v>
      </c>
      <c r="D1587" s="1" t="str">
        <f>VartojimasGamyba!J1583</f>
        <v>2023-11-05-21</v>
      </c>
      <c r="E1587" s="7">
        <f>VartojimasGamyba!G1583</f>
        <v>0.22700000000000001</v>
      </c>
      <c r="F1587" s="11"/>
      <c r="G1587" s="12">
        <f t="shared" si="240"/>
        <v>5.4644444444444451</v>
      </c>
      <c r="H1587" s="12">
        <v>0</v>
      </c>
      <c r="I1587" s="12">
        <v>0.25222222222222224</v>
      </c>
      <c r="J1587" s="12">
        <v>0</v>
      </c>
      <c r="K1587" s="12"/>
      <c r="L1587" s="12">
        <f>VartojimasGamyba!H1583</f>
        <v>0</v>
      </c>
      <c r="M1587" s="19">
        <f t="shared" si="233"/>
        <v>0</v>
      </c>
      <c r="N1587" s="7">
        <f t="shared" si="234"/>
        <v>0</v>
      </c>
      <c r="O1587" s="7">
        <f t="shared" si="235"/>
        <v>0</v>
      </c>
      <c r="P1587" s="7">
        <f>SUM(N1566:N1589)</f>
        <v>1606.3578388888889</v>
      </c>
      <c r="R1587" s="7"/>
      <c r="S1587" s="47">
        <f t="shared" si="236"/>
        <v>0</v>
      </c>
      <c r="T1587" s="47">
        <f t="shared" si="237"/>
        <v>0</v>
      </c>
      <c r="U1587" s="47">
        <f t="shared" si="238"/>
        <v>172.24</v>
      </c>
      <c r="V1587" s="47">
        <f t="shared" si="239"/>
        <v>60.370000000000005</v>
      </c>
      <c r="W1587" s="11"/>
    </row>
    <row r="1588" spans="1:23" x14ac:dyDescent="0.45">
      <c r="A1588" t="s">
        <v>1593</v>
      </c>
      <c r="B1588">
        <v>46.62</v>
      </c>
      <c r="D1588" s="1" t="str">
        <f>VartojimasGamyba!J1584</f>
        <v>2023-11-05-22</v>
      </c>
      <c r="E1588" s="7">
        <f>VartojimasGamyba!G1584</f>
        <v>0.218</v>
      </c>
      <c r="F1588" s="11"/>
      <c r="G1588" s="12">
        <f t="shared" si="240"/>
        <v>5.2222222222222232</v>
      </c>
      <c r="H1588" s="12">
        <v>0</v>
      </c>
      <c r="I1588" s="12">
        <v>0.24222222222222223</v>
      </c>
      <c r="J1588" s="12">
        <v>0</v>
      </c>
      <c r="K1588" s="12"/>
      <c r="L1588" s="12">
        <f>VartojimasGamyba!H1584</f>
        <v>0</v>
      </c>
      <c r="M1588" s="19">
        <f t="shared" si="233"/>
        <v>0</v>
      </c>
      <c r="N1588" s="7">
        <f t="shared" si="234"/>
        <v>0</v>
      </c>
      <c r="O1588" s="7">
        <f t="shared" si="235"/>
        <v>0</v>
      </c>
      <c r="P1588" s="7" t="s">
        <v>8872</v>
      </c>
      <c r="R1588" s="7"/>
      <c r="S1588" s="47">
        <f t="shared" si="236"/>
        <v>0</v>
      </c>
      <c r="T1588" s="47">
        <f t="shared" si="237"/>
        <v>0</v>
      </c>
      <c r="U1588" s="47">
        <f t="shared" si="238"/>
        <v>146.91</v>
      </c>
      <c r="V1588" s="47">
        <f t="shared" si="239"/>
        <v>35.04</v>
      </c>
      <c r="W1588" s="11"/>
    </row>
    <row r="1589" spans="1:23" x14ac:dyDescent="0.45">
      <c r="A1589" t="s">
        <v>1594</v>
      </c>
      <c r="B1589">
        <v>30.19</v>
      </c>
      <c r="D1589" s="1" t="str">
        <f>VartojimasGamyba!J1585</f>
        <v>2023-11-05-23</v>
      </c>
      <c r="E1589" s="7">
        <f>VartojimasGamyba!G1585</f>
        <v>0.2</v>
      </c>
      <c r="F1589" s="11"/>
      <c r="G1589" s="12">
        <f t="shared" si="240"/>
        <v>5.0000000000000009</v>
      </c>
      <c r="H1589" s="12">
        <v>0</v>
      </c>
      <c r="I1589" s="12">
        <v>0.22222222222222224</v>
      </c>
      <c r="J1589" s="12">
        <v>0</v>
      </c>
      <c r="K1589" s="12"/>
      <c r="L1589" s="12">
        <f>VartojimasGamyba!H1585</f>
        <v>0</v>
      </c>
      <c r="M1589" s="19">
        <f t="shared" si="233"/>
        <v>0</v>
      </c>
      <c r="N1589" s="7">
        <f t="shared" si="234"/>
        <v>0</v>
      </c>
      <c r="O1589" s="7">
        <f t="shared" si="235"/>
        <v>0</v>
      </c>
      <c r="P1589" s="7">
        <f>SUM(O1566:O1589)</f>
        <v>1606.3578388888889</v>
      </c>
      <c r="Q1589" s="7">
        <f>SUMPRODUCT(B1566:B1589,E1566:E1589)+SUM(E1566:E1589)*$Z$21-SUMPRODUCT(B1566:B1589,L1566:L1589)+SUM(L1566:L1589)*ABS($Z$20)</f>
        <v>2061.14833</v>
      </c>
      <c r="R1589" s="7"/>
      <c r="S1589" s="47">
        <f t="shared" si="236"/>
        <v>0</v>
      </c>
      <c r="T1589" s="47">
        <f t="shared" si="237"/>
        <v>0</v>
      </c>
      <c r="U1589" s="47">
        <f t="shared" si="238"/>
        <v>130.48000000000002</v>
      </c>
      <c r="V1589" s="47">
        <f t="shared" si="239"/>
        <v>18.61</v>
      </c>
      <c r="W1589" s="11">
        <f>IF(P1589&lt;&gt;Q1589,1,0)</f>
        <v>1</v>
      </c>
    </row>
    <row r="1590" spans="1:23" x14ac:dyDescent="0.45">
      <c r="A1590" t="s">
        <v>1595</v>
      </c>
      <c r="B1590">
        <v>26.85</v>
      </c>
      <c r="D1590" s="9" t="str">
        <f>VartojimasGamyba!J1586</f>
        <v>2023-11-06-00</v>
      </c>
      <c r="E1590" s="8">
        <f>VartojimasGamyba!G1586</f>
        <v>0.183</v>
      </c>
      <c r="F1590" s="11"/>
      <c r="G1590" s="7">
        <f>G1589+H1590-I1590</f>
        <v>5.0000000000000009</v>
      </c>
      <c r="H1590" s="7">
        <v>0</v>
      </c>
      <c r="I1590" s="7">
        <v>0</v>
      </c>
      <c r="J1590" s="7">
        <v>0</v>
      </c>
      <c r="L1590" s="7">
        <f>VartojimasGamyba!H1586</f>
        <v>0</v>
      </c>
      <c r="M1590" s="15">
        <f t="shared" si="233"/>
        <v>0.183</v>
      </c>
      <c r="N1590" s="7">
        <f t="shared" si="234"/>
        <v>23.266620000000003</v>
      </c>
      <c r="O1590" s="7">
        <f t="shared" si="235"/>
        <v>23.266620000000003</v>
      </c>
      <c r="R1590" s="20" t="s">
        <v>8783</v>
      </c>
      <c r="S1590" s="47">
        <f t="shared" si="236"/>
        <v>0.183</v>
      </c>
      <c r="T1590" s="47">
        <f t="shared" si="237"/>
        <v>0</v>
      </c>
      <c r="U1590" s="47">
        <f t="shared" si="238"/>
        <v>127.14000000000001</v>
      </c>
      <c r="V1590" s="47">
        <f t="shared" si="239"/>
        <v>15.270000000000001</v>
      </c>
      <c r="W1590" s="11"/>
    </row>
    <row r="1591" spans="1:23" x14ac:dyDescent="0.45">
      <c r="A1591" t="s">
        <v>1596</v>
      </c>
      <c r="B1591">
        <v>21.63</v>
      </c>
      <c r="D1591" s="9" t="str">
        <f>VartojimasGamyba!J1587</f>
        <v>2023-11-06-01</v>
      </c>
      <c r="E1591" s="8">
        <f>VartojimasGamyba!G1587</f>
        <v>0.185</v>
      </c>
      <c r="F1591" s="11"/>
      <c r="G1591" s="7">
        <f t="shared" ref="G1591:G1613" si="241">G1590+H1591-I1591</f>
        <v>5.0000000000000009</v>
      </c>
      <c r="H1591" s="7">
        <v>0</v>
      </c>
      <c r="I1591" s="7">
        <v>0</v>
      </c>
      <c r="J1591" s="7">
        <v>0</v>
      </c>
      <c r="L1591" s="7">
        <f>VartojimasGamyba!H1587</f>
        <v>0</v>
      </c>
      <c r="M1591" s="15">
        <f t="shared" si="233"/>
        <v>0.185</v>
      </c>
      <c r="N1591" s="7">
        <f t="shared" si="234"/>
        <v>22.555199999999999</v>
      </c>
      <c r="O1591" s="7">
        <f t="shared" si="235"/>
        <v>22.555199999999999</v>
      </c>
      <c r="R1591" s="7"/>
      <c r="S1591" s="47">
        <f t="shared" si="236"/>
        <v>0.185</v>
      </c>
      <c r="T1591" s="47">
        <f t="shared" si="237"/>
        <v>0</v>
      </c>
      <c r="U1591" s="47">
        <f t="shared" si="238"/>
        <v>121.92</v>
      </c>
      <c r="V1591" s="47">
        <f t="shared" si="239"/>
        <v>10.049999999999999</v>
      </c>
      <c r="W1591" s="11"/>
    </row>
    <row r="1592" spans="1:23" x14ac:dyDescent="0.45">
      <c r="A1592" t="s">
        <v>1597</v>
      </c>
      <c r="B1592">
        <v>19</v>
      </c>
      <c r="D1592" s="9" t="str">
        <f>VartojimasGamyba!J1588</f>
        <v>2023-11-06-02</v>
      </c>
      <c r="E1592" s="8">
        <f>VartojimasGamyba!G1588</f>
        <v>0.71599999999999997</v>
      </c>
      <c r="F1592" s="11"/>
      <c r="G1592" s="7">
        <f t="shared" si="241"/>
        <v>5.0000000000000009</v>
      </c>
      <c r="H1592" s="7">
        <v>0</v>
      </c>
      <c r="I1592" s="7">
        <v>0</v>
      </c>
      <c r="J1592" s="7">
        <v>0</v>
      </c>
      <c r="L1592" s="7">
        <f>VartojimasGamyba!H1588</f>
        <v>0</v>
      </c>
      <c r="M1592" s="15">
        <f t="shared" si="233"/>
        <v>0.71599999999999997</v>
      </c>
      <c r="N1592" s="7">
        <f t="shared" si="234"/>
        <v>85.411640000000006</v>
      </c>
      <c r="O1592" s="7">
        <f t="shared" si="235"/>
        <v>85.411640000000006</v>
      </c>
      <c r="R1592" s="7"/>
      <c r="S1592" s="47">
        <f t="shared" si="236"/>
        <v>0.71599999999999997</v>
      </c>
      <c r="T1592" s="47">
        <f t="shared" si="237"/>
        <v>0</v>
      </c>
      <c r="U1592" s="47">
        <f t="shared" si="238"/>
        <v>119.29</v>
      </c>
      <c r="V1592" s="47">
        <f t="shared" si="239"/>
        <v>7.42</v>
      </c>
      <c r="W1592" s="11"/>
    </row>
    <row r="1593" spans="1:23" x14ac:dyDescent="0.45">
      <c r="A1593" t="s">
        <v>1598</v>
      </c>
      <c r="B1593">
        <v>16.98</v>
      </c>
      <c r="D1593" s="9" t="str">
        <f>VartojimasGamyba!J1589</f>
        <v>2023-11-06-03</v>
      </c>
      <c r="E1593" s="8">
        <f>VartojimasGamyba!G1589</f>
        <v>0.55200000000000005</v>
      </c>
      <c r="F1593" s="11"/>
      <c r="G1593" s="7">
        <f t="shared" si="241"/>
        <v>5.0000000000000009</v>
      </c>
      <c r="H1593" s="7">
        <v>0</v>
      </c>
      <c r="I1593" s="7">
        <v>0</v>
      </c>
      <c r="J1593" s="7">
        <v>0</v>
      </c>
      <c r="L1593" s="7">
        <f>VartojimasGamyba!H1589</f>
        <v>0</v>
      </c>
      <c r="M1593" s="15">
        <f t="shared" si="233"/>
        <v>0.55200000000000005</v>
      </c>
      <c r="N1593" s="7">
        <f t="shared" si="234"/>
        <v>64.733040000000017</v>
      </c>
      <c r="O1593" s="7">
        <f t="shared" si="235"/>
        <v>64.733040000000017</v>
      </c>
      <c r="R1593" s="7"/>
      <c r="S1593" s="47">
        <f t="shared" si="236"/>
        <v>0.55200000000000005</v>
      </c>
      <c r="T1593" s="47">
        <f t="shared" si="237"/>
        <v>0</v>
      </c>
      <c r="U1593" s="47">
        <f t="shared" si="238"/>
        <v>117.27000000000001</v>
      </c>
      <c r="V1593" s="47">
        <f t="shared" si="239"/>
        <v>5.4</v>
      </c>
      <c r="W1593" s="11"/>
    </row>
    <row r="1594" spans="1:23" x14ac:dyDescent="0.45">
      <c r="A1594" t="s">
        <v>1599</v>
      </c>
      <c r="B1594">
        <v>16.91</v>
      </c>
      <c r="D1594" s="9" t="str">
        <f>VartojimasGamyba!J1590</f>
        <v>2023-11-06-04</v>
      </c>
      <c r="E1594" s="8">
        <f>VartojimasGamyba!G1590</f>
        <v>0.503</v>
      </c>
      <c r="F1594" s="11"/>
      <c r="G1594" s="7">
        <f t="shared" si="241"/>
        <v>8.315333333333335</v>
      </c>
      <c r="H1594" s="7">
        <v>3.3153333333333337</v>
      </c>
      <c r="I1594" s="7">
        <v>0</v>
      </c>
      <c r="J1594" s="7">
        <v>0</v>
      </c>
      <c r="L1594" s="7">
        <f>VartojimasGamyba!H1590</f>
        <v>0</v>
      </c>
      <c r="M1594" s="15">
        <f t="shared" si="233"/>
        <v>3.8183333333333338</v>
      </c>
      <c r="N1594" s="7">
        <f t="shared" si="234"/>
        <v>447.50866666666673</v>
      </c>
      <c r="O1594" s="7">
        <f t="shared" si="235"/>
        <v>447.50866666666673</v>
      </c>
      <c r="R1594" s="7"/>
      <c r="S1594" s="47">
        <f t="shared" si="236"/>
        <v>3.8183333333333338</v>
      </c>
      <c r="T1594" s="47">
        <f t="shared" si="237"/>
        <v>0</v>
      </c>
      <c r="U1594" s="47">
        <f t="shared" si="238"/>
        <v>117.2</v>
      </c>
      <c r="V1594" s="47">
        <f t="shared" si="239"/>
        <v>5.33</v>
      </c>
      <c r="W1594" s="11"/>
    </row>
    <row r="1595" spans="1:23" x14ac:dyDescent="0.45">
      <c r="A1595" t="s">
        <v>1600</v>
      </c>
      <c r="B1595">
        <v>16.68</v>
      </c>
      <c r="D1595" s="9" t="str">
        <f>VartojimasGamyba!J1591</f>
        <v>2023-11-06-05</v>
      </c>
      <c r="E1595" s="8">
        <f>VartojimasGamyba!G1591</f>
        <v>0.34399999999999997</v>
      </c>
      <c r="F1595" s="11"/>
      <c r="G1595" s="7">
        <f t="shared" si="241"/>
        <v>18.315333333333335</v>
      </c>
      <c r="H1595" s="7">
        <v>10</v>
      </c>
      <c r="I1595" s="7">
        <v>0</v>
      </c>
      <c r="J1595" s="7">
        <v>0</v>
      </c>
      <c r="L1595" s="7">
        <f>VartojimasGamyba!H1591</f>
        <v>0</v>
      </c>
      <c r="M1595" s="15">
        <f t="shared" si="233"/>
        <v>10.343999999999999</v>
      </c>
      <c r="N1595" s="7">
        <f t="shared" si="234"/>
        <v>1209.93768</v>
      </c>
      <c r="O1595" s="7">
        <f t="shared" si="235"/>
        <v>1209.93768</v>
      </c>
      <c r="R1595" s="7"/>
      <c r="S1595" s="47">
        <f t="shared" si="236"/>
        <v>10.343999999999999</v>
      </c>
      <c r="T1595" s="47">
        <f t="shared" si="237"/>
        <v>0</v>
      </c>
      <c r="U1595" s="47">
        <f t="shared" si="238"/>
        <v>116.97</v>
      </c>
      <c r="V1595" s="47">
        <f t="shared" si="239"/>
        <v>5.0999999999999996</v>
      </c>
      <c r="W1595" s="11"/>
    </row>
    <row r="1596" spans="1:23" x14ac:dyDescent="0.45">
      <c r="A1596" t="s">
        <v>1601</v>
      </c>
      <c r="B1596">
        <v>16.940000000000001</v>
      </c>
      <c r="D1596" s="9" t="str">
        <f>VartojimasGamyba!J1592</f>
        <v>2023-11-06-06</v>
      </c>
      <c r="E1596" s="8">
        <f>VartojimasGamyba!G1592</f>
        <v>0.33300000000000002</v>
      </c>
      <c r="F1596" s="11"/>
      <c r="G1596" s="7">
        <f t="shared" si="241"/>
        <v>18.315333333333335</v>
      </c>
      <c r="H1596" s="7">
        <v>0</v>
      </c>
      <c r="I1596" s="7">
        <v>0</v>
      </c>
      <c r="J1596" s="7">
        <v>0</v>
      </c>
      <c r="L1596" s="7">
        <f>VartojimasGamyba!H1592</f>
        <v>7.0000000000000001E-3</v>
      </c>
      <c r="M1596" s="15">
        <f t="shared" si="233"/>
        <v>0.32600000000000001</v>
      </c>
      <c r="N1596" s="7">
        <f t="shared" si="234"/>
        <v>38.21698</v>
      </c>
      <c r="O1596" s="7">
        <f t="shared" si="235"/>
        <v>38.21698</v>
      </c>
      <c r="R1596" s="7"/>
      <c r="S1596" s="47">
        <f t="shared" si="236"/>
        <v>0.32600000000000001</v>
      </c>
      <c r="T1596" s="47">
        <f t="shared" si="237"/>
        <v>0</v>
      </c>
      <c r="U1596" s="47">
        <f t="shared" si="238"/>
        <v>117.23</v>
      </c>
      <c r="V1596" s="47">
        <f t="shared" si="239"/>
        <v>5.3600000000000012</v>
      </c>
      <c r="W1596" s="11"/>
    </row>
    <row r="1597" spans="1:23" x14ac:dyDescent="0.45">
      <c r="A1597" t="s">
        <v>1602</v>
      </c>
      <c r="B1597">
        <v>100.09</v>
      </c>
      <c r="D1597" s="9" t="str">
        <f>VartojimasGamyba!J1593</f>
        <v>2023-11-06-07</v>
      </c>
      <c r="E1597" s="8">
        <f>VartojimasGamyba!G1593</f>
        <v>0.25</v>
      </c>
      <c r="F1597" s="11"/>
      <c r="G1597" s="7">
        <f t="shared" si="241"/>
        <v>18.102</v>
      </c>
      <c r="H1597" s="7">
        <v>0</v>
      </c>
      <c r="I1597" s="7">
        <v>0.21333333333333335</v>
      </c>
      <c r="J1597" s="7">
        <v>0</v>
      </c>
      <c r="L1597" s="7">
        <f>VartojimasGamyba!H1593</f>
        <v>5.8000000000000003E-2</v>
      </c>
      <c r="M1597" s="15">
        <f t="shared" si="233"/>
        <v>0</v>
      </c>
      <c r="N1597" s="7">
        <f t="shared" si="234"/>
        <v>0</v>
      </c>
      <c r="O1597" s="7">
        <f t="shared" si="235"/>
        <v>0</v>
      </c>
      <c r="R1597" s="7"/>
      <c r="S1597" s="47">
        <f t="shared" si="236"/>
        <v>0</v>
      </c>
      <c r="T1597" s="47">
        <f t="shared" si="237"/>
        <v>0</v>
      </c>
      <c r="U1597" s="47">
        <f t="shared" si="238"/>
        <v>200.38</v>
      </c>
      <c r="V1597" s="47">
        <f t="shared" si="239"/>
        <v>88.51</v>
      </c>
      <c r="W1597" s="11"/>
    </row>
    <row r="1598" spans="1:23" x14ac:dyDescent="0.45">
      <c r="A1598" t="s">
        <v>1603</v>
      </c>
      <c r="B1598">
        <v>90</v>
      </c>
      <c r="D1598" s="9" t="str">
        <f>VartojimasGamyba!J1594</f>
        <v>2023-11-06-08</v>
      </c>
      <c r="E1598" s="8">
        <f>VartojimasGamyba!G1594</f>
        <v>0.23300000000000001</v>
      </c>
      <c r="F1598" s="11"/>
      <c r="G1598" s="7">
        <f t="shared" si="241"/>
        <v>17.902000000000001</v>
      </c>
      <c r="H1598" s="7">
        <v>0</v>
      </c>
      <c r="I1598" s="7">
        <v>0.19999999999999998</v>
      </c>
      <c r="J1598" s="7">
        <v>0</v>
      </c>
      <c r="L1598" s="7">
        <f>VartojimasGamyba!H1594</f>
        <v>5.2999999999999999E-2</v>
      </c>
      <c r="M1598" s="15">
        <f t="shared" si="233"/>
        <v>0</v>
      </c>
      <c r="N1598" s="7">
        <f t="shared" si="234"/>
        <v>0</v>
      </c>
      <c r="O1598" s="7">
        <f t="shared" si="235"/>
        <v>0</v>
      </c>
      <c r="R1598" s="7"/>
      <c r="S1598" s="47">
        <f t="shared" si="236"/>
        <v>0</v>
      </c>
      <c r="T1598" s="47">
        <f t="shared" si="237"/>
        <v>0</v>
      </c>
      <c r="U1598" s="47">
        <f t="shared" si="238"/>
        <v>190.29000000000002</v>
      </c>
      <c r="V1598" s="47">
        <f t="shared" si="239"/>
        <v>78.42</v>
      </c>
      <c r="W1598" s="11"/>
    </row>
    <row r="1599" spans="1:23" x14ac:dyDescent="0.45">
      <c r="A1599" t="s">
        <v>1604</v>
      </c>
      <c r="B1599">
        <v>157.61000000000001</v>
      </c>
      <c r="D1599" s="9" t="str">
        <f>VartojimasGamyba!J1595</f>
        <v>2023-11-06-09</v>
      </c>
      <c r="E1599" s="8">
        <f>VartojimasGamyba!G1595</f>
        <v>0.60299999999999998</v>
      </c>
      <c r="F1599" s="11"/>
      <c r="G1599" s="7">
        <f t="shared" si="241"/>
        <v>17.420888888888889</v>
      </c>
      <c r="H1599" s="7">
        <v>0</v>
      </c>
      <c r="I1599" s="7">
        <v>0.48111111111111182</v>
      </c>
      <c r="J1599" s="7">
        <v>0</v>
      </c>
      <c r="L1599" s="7">
        <f>VartojimasGamyba!H1595</f>
        <v>0.17</v>
      </c>
      <c r="M1599" s="15">
        <f t="shared" si="233"/>
        <v>-6.9388939039072284E-16</v>
      </c>
      <c r="N1599" s="7">
        <f t="shared" si="234"/>
        <v>-1.7895407378176745E-13</v>
      </c>
      <c r="O1599" s="7">
        <f t="shared" si="235"/>
        <v>-1.7895407378176745E-13</v>
      </c>
      <c r="R1599" s="7"/>
      <c r="S1599" s="47">
        <f t="shared" si="236"/>
        <v>-6.9388939039072284E-16</v>
      </c>
      <c r="T1599" s="47">
        <f t="shared" si="237"/>
        <v>0</v>
      </c>
      <c r="U1599" s="47">
        <f t="shared" si="238"/>
        <v>257.90000000000003</v>
      </c>
      <c r="V1599" s="47">
        <f t="shared" si="239"/>
        <v>146.03</v>
      </c>
      <c r="W1599" s="11"/>
    </row>
    <row r="1600" spans="1:23" x14ac:dyDescent="0.45">
      <c r="A1600" t="s">
        <v>1605</v>
      </c>
      <c r="B1600">
        <v>170.01</v>
      </c>
      <c r="D1600" s="9" t="str">
        <f>VartojimasGamyba!J1596</f>
        <v>2023-11-06-10</v>
      </c>
      <c r="E1600" s="8">
        <f>VartojimasGamyba!G1596</f>
        <v>5.2999999999999999E-2</v>
      </c>
      <c r="F1600" s="11"/>
      <c r="G1600" s="7">
        <f t="shared" si="241"/>
        <v>17.420888888888889</v>
      </c>
      <c r="H1600" s="7">
        <v>0</v>
      </c>
      <c r="I1600" s="7">
        <v>-2.7755575615628914E-17</v>
      </c>
      <c r="J1600" s="7">
        <v>0.156</v>
      </c>
      <c r="L1600" s="7">
        <f>VartojimasGamyba!H1596</f>
        <v>0.20899999999999999</v>
      </c>
      <c r="M1600" s="15">
        <f t="shared" si="233"/>
        <v>0</v>
      </c>
      <c r="N1600" s="7">
        <f t="shared" si="234"/>
        <v>-24.715079999999997</v>
      </c>
      <c r="O1600" s="7">
        <f t="shared" si="235"/>
        <v>0</v>
      </c>
      <c r="R1600" s="7"/>
      <c r="S1600" s="47">
        <f t="shared" si="236"/>
        <v>0.156</v>
      </c>
      <c r="T1600" s="47">
        <f t="shared" si="237"/>
        <v>0.156</v>
      </c>
      <c r="U1600" s="47">
        <f t="shared" si="238"/>
        <v>270.3</v>
      </c>
      <c r="V1600" s="47">
        <f t="shared" si="239"/>
        <v>158.42999999999998</v>
      </c>
      <c r="W1600" s="11"/>
    </row>
    <row r="1601" spans="1:23" x14ac:dyDescent="0.45">
      <c r="A1601" t="s">
        <v>1606</v>
      </c>
      <c r="B1601">
        <v>90.1</v>
      </c>
      <c r="D1601" s="9" t="str">
        <f>VartojimasGamyba!J1597</f>
        <v>2023-11-06-11</v>
      </c>
      <c r="E1601" s="8">
        <f>VartojimasGamyba!G1597</f>
        <v>0.41699999999999998</v>
      </c>
      <c r="F1601" s="11"/>
      <c r="G1601" s="7">
        <f t="shared" si="241"/>
        <v>16.97088888888889</v>
      </c>
      <c r="H1601" s="7">
        <v>0</v>
      </c>
      <c r="I1601" s="7">
        <v>0.45</v>
      </c>
      <c r="J1601" s="7">
        <v>0</v>
      </c>
      <c r="L1601" s="7">
        <f>VartojimasGamyba!H1597</f>
        <v>1.2E-2</v>
      </c>
      <c r="M1601" s="15">
        <f t="shared" si="233"/>
        <v>-4.5102810375396984E-17</v>
      </c>
      <c r="N1601" s="7">
        <f t="shared" si="234"/>
        <v>-8.5871240673718309E-15</v>
      </c>
      <c r="O1601" s="7">
        <f t="shared" si="235"/>
        <v>-8.5871240673718309E-15</v>
      </c>
      <c r="R1601" s="7"/>
      <c r="S1601" s="47">
        <f t="shared" si="236"/>
        <v>-4.5102810375396984E-17</v>
      </c>
      <c r="T1601" s="47">
        <f t="shared" si="237"/>
        <v>0</v>
      </c>
      <c r="U1601" s="47">
        <f t="shared" si="238"/>
        <v>190.39</v>
      </c>
      <c r="V1601" s="47">
        <f t="shared" si="239"/>
        <v>78.52</v>
      </c>
      <c r="W1601" s="11"/>
    </row>
    <row r="1602" spans="1:23" x14ac:dyDescent="0.45">
      <c r="A1602" t="s">
        <v>1607</v>
      </c>
      <c r="B1602">
        <v>85.03</v>
      </c>
      <c r="D1602" s="9" t="str">
        <f>VartojimasGamyba!J1598</f>
        <v>2023-11-06-12</v>
      </c>
      <c r="E1602" s="8">
        <f>VartojimasGamyba!G1598</f>
        <v>0.126</v>
      </c>
      <c r="F1602" s="11"/>
      <c r="G1602" s="7">
        <f t="shared" si="241"/>
        <v>17.038888888888891</v>
      </c>
      <c r="H1602" s="7">
        <v>6.8000000000000005E-2</v>
      </c>
      <c r="I1602" s="7">
        <v>0</v>
      </c>
      <c r="J1602" s="7">
        <v>0</v>
      </c>
      <c r="L1602" s="7">
        <f>VartojimasGamyba!H1598</f>
        <v>0.19400000000000001</v>
      </c>
      <c r="M1602" s="15">
        <f t="shared" si="233"/>
        <v>0</v>
      </c>
      <c r="N1602" s="7">
        <f t="shared" si="234"/>
        <v>0</v>
      </c>
      <c r="O1602" s="7">
        <f t="shared" si="235"/>
        <v>0</v>
      </c>
      <c r="R1602" s="7"/>
      <c r="S1602" s="47">
        <f t="shared" si="236"/>
        <v>6.8000000000000005E-2</v>
      </c>
      <c r="T1602" s="47">
        <f t="shared" si="237"/>
        <v>6.8000000000000005E-2</v>
      </c>
      <c r="U1602" s="47">
        <f t="shared" si="238"/>
        <v>185.32</v>
      </c>
      <c r="V1602" s="47">
        <f t="shared" si="239"/>
        <v>73.45</v>
      </c>
      <c r="W1602" s="11"/>
    </row>
    <row r="1603" spans="1:23" x14ac:dyDescent="0.45">
      <c r="A1603" t="s">
        <v>1608</v>
      </c>
      <c r="B1603">
        <v>90.03</v>
      </c>
      <c r="D1603" s="9" t="str">
        <f>VartojimasGamyba!J1599</f>
        <v>2023-11-06-13</v>
      </c>
      <c r="E1603" s="8">
        <f>VartojimasGamyba!G1599</f>
        <v>1.1719999999999999</v>
      </c>
      <c r="F1603" s="11"/>
      <c r="G1603" s="7">
        <f t="shared" si="241"/>
        <v>15.738888888888891</v>
      </c>
      <c r="H1603" s="7">
        <v>0</v>
      </c>
      <c r="I1603" s="7">
        <v>1.2999999999999998</v>
      </c>
      <c r="J1603" s="7">
        <v>0</v>
      </c>
      <c r="L1603" s="7">
        <f>VartojimasGamyba!H1599</f>
        <v>2E-3</v>
      </c>
      <c r="M1603" s="15">
        <f t="shared" si="233"/>
        <v>0</v>
      </c>
      <c r="N1603" s="7">
        <f t="shared" si="234"/>
        <v>0</v>
      </c>
      <c r="O1603" s="7">
        <f t="shared" si="235"/>
        <v>0</v>
      </c>
      <c r="R1603" s="7"/>
      <c r="S1603" s="47">
        <f t="shared" si="236"/>
        <v>0</v>
      </c>
      <c r="T1603" s="47">
        <f t="shared" si="237"/>
        <v>0</v>
      </c>
      <c r="U1603" s="47">
        <f t="shared" si="238"/>
        <v>190.32</v>
      </c>
      <c r="V1603" s="47">
        <f t="shared" si="239"/>
        <v>78.45</v>
      </c>
      <c r="W1603" s="11"/>
    </row>
    <row r="1604" spans="1:23" x14ac:dyDescent="0.45">
      <c r="A1604" t="s">
        <v>1609</v>
      </c>
      <c r="B1604">
        <v>90.02</v>
      </c>
      <c r="D1604" s="9" t="str">
        <f>VartojimasGamyba!J1600</f>
        <v>2023-11-06-14</v>
      </c>
      <c r="E1604" s="8">
        <f>VartojimasGamyba!G1600</f>
        <v>0.41</v>
      </c>
      <c r="F1604" s="11"/>
      <c r="G1604" s="7">
        <f t="shared" si="241"/>
        <v>15.283333333333335</v>
      </c>
      <c r="H1604" s="7">
        <v>0</v>
      </c>
      <c r="I1604" s="7">
        <v>0.45555555555555555</v>
      </c>
      <c r="J1604" s="7">
        <v>0</v>
      </c>
      <c r="L1604" s="7">
        <f>VartojimasGamyba!H1600</f>
        <v>0</v>
      </c>
      <c r="M1604" s="15">
        <f t="shared" si="233"/>
        <v>0</v>
      </c>
      <c r="N1604" s="7">
        <f t="shared" si="234"/>
        <v>0</v>
      </c>
      <c r="O1604" s="7">
        <f t="shared" si="235"/>
        <v>0</v>
      </c>
      <c r="R1604" s="7"/>
      <c r="S1604" s="47">
        <f t="shared" si="236"/>
        <v>0</v>
      </c>
      <c r="T1604" s="47">
        <f t="shared" si="237"/>
        <v>0</v>
      </c>
      <c r="U1604" s="47">
        <f t="shared" si="238"/>
        <v>190.31</v>
      </c>
      <c r="V1604" s="47">
        <f t="shared" si="239"/>
        <v>78.44</v>
      </c>
      <c r="W1604" s="11"/>
    </row>
    <row r="1605" spans="1:23" x14ac:dyDescent="0.45">
      <c r="A1605" t="s">
        <v>1610</v>
      </c>
      <c r="B1605">
        <v>90</v>
      </c>
      <c r="D1605" s="9" t="str">
        <f>VartojimasGamyba!J1601</f>
        <v>2023-11-06-15</v>
      </c>
      <c r="E1605" s="8">
        <f>VartojimasGamyba!G1601</f>
        <v>0.98599999999999999</v>
      </c>
      <c r="F1605" s="11"/>
      <c r="G1605" s="7">
        <f t="shared" si="241"/>
        <v>14.187777777777779</v>
      </c>
      <c r="H1605" s="7">
        <v>0</v>
      </c>
      <c r="I1605" s="7">
        <v>1.0955555555555554</v>
      </c>
      <c r="J1605" s="7">
        <v>0</v>
      </c>
      <c r="L1605" s="7">
        <f>VartojimasGamyba!H1601</f>
        <v>0</v>
      </c>
      <c r="M1605" s="15">
        <f t="shared" si="233"/>
        <v>1.1102230246251565E-16</v>
      </c>
      <c r="N1605" s="7">
        <f t="shared" si="234"/>
        <v>2.1126433935592106E-14</v>
      </c>
      <c r="O1605" s="7">
        <f t="shared" si="235"/>
        <v>2.1126433935592106E-14</v>
      </c>
      <c r="R1605" s="7"/>
      <c r="S1605" s="47">
        <f t="shared" si="236"/>
        <v>1.1102230246251565E-16</v>
      </c>
      <c r="T1605" s="47">
        <f t="shared" si="237"/>
        <v>0</v>
      </c>
      <c r="U1605" s="47">
        <f t="shared" si="238"/>
        <v>190.29000000000002</v>
      </c>
      <c r="V1605" s="47">
        <f t="shared" si="239"/>
        <v>78.42</v>
      </c>
      <c r="W1605" s="11"/>
    </row>
    <row r="1606" spans="1:23" x14ac:dyDescent="0.45">
      <c r="A1606" t="s">
        <v>1611</v>
      </c>
      <c r="B1606">
        <v>79.2</v>
      </c>
      <c r="D1606" s="9" t="str">
        <f>VartojimasGamyba!J1602</f>
        <v>2023-11-06-16</v>
      </c>
      <c r="E1606" s="8">
        <f>VartojimasGamyba!G1602</f>
        <v>0.36299999999999999</v>
      </c>
      <c r="F1606" s="11"/>
      <c r="G1606" s="7">
        <f t="shared" si="241"/>
        <v>13.784444444444446</v>
      </c>
      <c r="H1606" s="7">
        <v>0</v>
      </c>
      <c r="I1606" s="7">
        <v>0.40333333333333332</v>
      </c>
      <c r="J1606" s="7">
        <v>0</v>
      </c>
      <c r="L1606" s="7">
        <f>VartojimasGamyba!H1602</f>
        <v>0</v>
      </c>
      <c r="M1606" s="15">
        <f t="shared" si="233"/>
        <v>0</v>
      </c>
      <c r="N1606" s="7">
        <f t="shared" si="234"/>
        <v>0</v>
      </c>
      <c r="O1606" s="7">
        <f t="shared" si="235"/>
        <v>0</v>
      </c>
      <c r="R1606" s="7"/>
      <c r="S1606" s="47">
        <f t="shared" si="236"/>
        <v>0</v>
      </c>
      <c r="T1606" s="47">
        <f t="shared" si="237"/>
        <v>0</v>
      </c>
      <c r="U1606" s="47">
        <f t="shared" si="238"/>
        <v>179.49</v>
      </c>
      <c r="V1606" s="47">
        <f t="shared" si="239"/>
        <v>67.62</v>
      </c>
      <c r="W1606" s="11"/>
    </row>
    <row r="1607" spans="1:23" x14ac:dyDescent="0.45">
      <c r="A1607" t="s">
        <v>1612</v>
      </c>
      <c r="B1607">
        <v>90.49</v>
      </c>
      <c r="D1607" s="9" t="str">
        <f>VartojimasGamyba!J1603</f>
        <v>2023-11-06-17</v>
      </c>
      <c r="E1607" s="8">
        <f>VartojimasGamyba!G1603</f>
        <v>0.51500000000000001</v>
      </c>
      <c r="F1607" s="11"/>
      <c r="G1607" s="7">
        <f t="shared" si="241"/>
        <v>13.212222222222223</v>
      </c>
      <c r="H1607" s="7">
        <v>0</v>
      </c>
      <c r="I1607" s="7">
        <v>0.5722222222222223</v>
      </c>
      <c r="J1607" s="7">
        <v>0</v>
      </c>
      <c r="L1607" s="7">
        <f>VartojimasGamyba!H1603</f>
        <v>0</v>
      </c>
      <c r="M1607" s="15">
        <f t="shared" ref="M1607:M1670" si="242">E1607+H1607-I1607*$J$2+J1607-L1607</f>
        <v>-1.1102230246251565E-16</v>
      </c>
      <c r="N1607" s="7">
        <f t="shared" ref="N1607:N1670" si="243">M1607*U1607-J1607*V1607</f>
        <v>-2.1180834863798737E-14</v>
      </c>
      <c r="O1607" s="7">
        <f t="shared" ref="O1607:O1670" si="244">(M1607)*(B1607+$Z$21)</f>
        <v>-2.1180834863798737E-14</v>
      </c>
      <c r="R1607" s="7"/>
      <c r="S1607" s="47">
        <f t="shared" ref="S1607:S1670" si="245">M1607+IF((L1607-E1607)&gt;0,(L1607-E1607),0)</f>
        <v>-1.1102230246251565E-16</v>
      </c>
      <c r="T1607" s="47">
        <f t="shared" ref="T1607:T1670" si="246">IF(L1607-E1607&lt;0,0,L1607-E1607)</f>
        <v>0</v>
      </c>
      <c r="U1607" s="47">
        <f t="shared" ref="U1607:U1670" si="247">B1607+$Z$21</f>
        <v>190.78</v>
      </c>
      <c r="V1607" s="47">
        <f t="shared" ref="V1607:V1670" si="248">B1607+$Z$20</f>
        <v>78.91</v>
      </c>
      <c r="W1607" s="11"/>
    </row>
    <row r="1608" spans="1:23" x14ac:dyDescent="0.45">
      <c r="A1608" t="s">
        <v>1613</v>
      </c>
      <c r="B1608">
        <v>127.17</v>
      </c>
      <c r="D1608" s="9" t="str">
        <f>VartojimasGamyba!J1604</f>
        <v>2023-11-06-18</v>
      </c>
      <c r="E1608" s="8">
        <f>VartojimasGamyba!G1604</f>
        <v>0.32700000000000001</v>
      </c>
      <c r="F1608" s="11"/>
      <c r="G1608" s="7">
        <f t="shared" si="241"/>
        <v>12.84888888888889</v>
      </c>
      <c r="H1608" s="7">
        <v>0</v>
      </c>
      <c r="I1608" s="7">
        <v>0.36333333333333334</v>
      </c>
      <c r="J1608" s="7">
        <v>0</v>
      </c>
      <c r="L1608" s="7">
        <f>VartojimasGamyba!H1604</f>
        <v>0</v>
      </c>
      <c r="M1608" s="15">
        <f t="shared" si="242"/>
        <v>0</v>
      </c>
      <c r="N1608" s="7">
        <f t="shared" si="243"/>
        <v>0</v>
      </c>
      <c r="O1608" s="7">
        <f t="shared" si="244"/>
        <v>0</v>
      </c>
      <c r="R1608" s="7"/>
      <c r="S1608" s="47">
        <f t="shared" si="245"/>
        <v>0</v>
      </c>
      <c r="T1608" s="47">
        <f t="shared" si="246"/>
        <v>0</v>
      </c>
      <c r="U1608" s="47">
        <f t="shared" si="247"/>
        <v>227.46</v>
      </c>
      <c r="V1608" s="47">
        <f t="shared" si="248"/>
        <v>115.59</v>
      </c>
      <c r="W1608" s="11"/>
    </row>
    <row r="1609" spans="1:23" x14ac:dyDescent="0.45">
      <c r="A1609" t="s">
        <v>1614</v>
      </c>
      <c r="B1609">
        <v>134.53</v>
      </c>
      <c r="D1609" s="9" t="str">
        <f>VartojimasGamyba!J1605</f>
        <v>2023-11-06-19</v>
      </c>
      <c r="E1609" s="8">
        <f>VartojimasGamyba!G1605</f>
        <v>0.9</v>
      </c>
      <c r="F1609" s="11"/>
      <c r="G1609" s="7">
        <f t="shared" si="241"/>
        <v>11.84888888888889</v>
      </c>
      <c r="H1609" s="7">
        <v>0</v>
      </c>
      <c r="I1609" s="7">
        <v>1</v>
      </c>
      <c r="J1609" s="7">
        <v>0</v>
      </c>
      <c r="L1609" s="7">
        <f>VartojimasGamyba!H1605</f>
        <v>0</v>
      </c>
      <c r="M1609" s="15">
        <f t="shared" si="242"/>
        <v>0</v>
      </c>
      <c r="N1609" s="7">
        <f t="shared" si="243"/>
        <v>0</v>
      </c>
      <c r="O1609" s="7">
        <f t="shared" si="244"/>
        <v>0</v>
      </c>
      <c r="R1609" s="7"/>
      <c r="S1609" s="47">
        <f t="shared" si="245"/>
        <v>0</v>
      </c>
      <c r="T1609" s="47">
        <f t="shared" si="246"/>
        <v>0</v>
      </c>
      <c r="U1609" s="47">
        <f t="shared" si="247"/>
        <v>234.82</v>
      </c>
      <c r="V1609" s="47">
        <f t="shared" si="248"/>
        <v>122.95</v>
      </c>
      <c r="W1609" s="11"/>
    </row>
    <row r="1610" spans="1:23" x14ac:dyDescent="0.45">
      <c r="A1610" t="s">
        <v>1615</v>
      </c>
      <c r="B1610">
        <v>155.49</v>
      </c>
      <c r="D1610" s="9" t="str">
        <f>VartojimasGamyba!J1606</f>
        <v>2023-11-06-20</v>
      </c>
      <c r="E1610" s="8">
        <f>VartojimasGamyba!G1606</f>
        <v>0.84799999999999998</v>
      </c>
      <c r="F1610" s="11"/>
      <c r="G1610" s="7">
        <f t="shared" si="241"/>
        <v>10.906666666666668</v>
      </c>
      <c r="H1610" s="7">
        <v>0</v>
      </c>
      <c r="I1610" s="7">
        <v>0.94222222222222218</v>
      </c>
      <c r="J1610" s="7">
        <v>0</v>
      </c>
      <c r="L1610" s="7">
        <f>VartojimasGamyba!H1606</f>
        <v>0</v>
      </c>
      <c r="M1610" s="15">
        <f t="shared" si="242"/>
        <v>0</v>
      </c>
      <c r="N1610" s="7">
        <f t="shared" si="243"/>
        <v>0</v>
      </c>
      <c r="O1610" s="7">
        <f t="shared" si="244"/>
        <v>0</v>
      </c>
      <c r="P1610" s="7" t="s">
        <v>8873</v>
      </c>
      <c r="R1610" s="7"/>
      <c r="S1610" s="47">
        <f t="shared" si="245"/>
        <v>0</v>
      </c>
      <c r="T1610" s="47">
        <f t="shared" si="246"/>
        <v>0</v>
      </c>
      <c r="U1610" s="47">
        <f t="shared" si="247"/>
        <v>255.78000000000003</v>
      </c>
      <c r="V1610" s="47">
        <f t="shared" si="248"/>
        <v>143.91</v>
      </c>
      <c r="W1610" s="11"/>
    </row>
    <row r="1611" spans="1:23" x14ac:dyDescent="0.45">
      <c r="A1611" t="s">
        <v>1616</v>
      </c>
      <c r="B1611">
        <v>144.46</v>
      </c>
      <c r="D1611" s="9" t="str">
        <f>VartojimasGamyba!J1607</f>
        <v>2023-11-06-21</v>
      </c>
      <c r="E1611" s="8">
        <f>VartojimasGamyba!G1607</f>
        <v>1.879</v>
      </c>
      <c r="F1611" s="11"/>
      <c r="G1611" s="7">
        <f t="shared" si="241"/>
        <v>8.8188888888888908</v>
      </c>
      <c r="H1611" s="7">
        <v>0</v>
      </c>
      <c r="I1611" s="7">
        <v>2.0877777777777777</v>
      </c>
      <c r="J1611" s="7">
        <v>0</v>
      </c>
      <c r="L1611" s="7">
        <f>VartojimasGamyba!H1607</f>
        <v>0</v>
      </c>
      <c r="M1611" s="15">
        <f t="shared" si="242"/>
        <v>0</v>
      </c>
      <c r="N1611" s="7">
        <f t="shared" si="243"/>
        <v>0</v>
      </c>
      <c r="O1611" s="7">
        <f t="shared" si="244"/>
        <v>0</v>
      </c>
      <c r="P1611" s="7">
        <f>SUM(N1590:N1613)</f>
        <v>1866.9147466666664</v>
      </c>
      <c r="R1611" s="7"/>
      <c r="S1611" s="47">
        <f t="shared" si="245"/>
        <v>0</v>
      </c>
      <c r="T1611" s="47">
        <f t="shared" si="246"/>
        <v>0</v>
      </c>
      <c r="U1611" s="47">
        <f t="shared" si="247"/>
        <v>244.75</v>
      </c>
      <c r="V1611" s="47">
        <f t="shared" si="248"/>
        <v>132.88</v>
      </c>
      <c r="W1611" s="11"/>
    </row>
    <row r="1612" spans="1:23" x14ac:dyDescent="0.45">
      <c r="A1612" t="s">
        <v>1617</v>
      </c>
      <c r="B1612">
        <v>109.68</v>
      </c>
      <c r="D1612" s="9" t="str">
        <f>VartojimasGamyba!J1608</f>
        <v>2023-11-06-22</v>
      </c>
      <c r="E1612" s="8">
        <f>VartojimasGamyba!G1608</f>
        <v>1.631</v>
      </c>
      <c r="F1612" s="11"/>
      <c r="G1612" s="7">
        <f t="shared" si="241"/>
        <v>7.0066666666666686</v>
      </c>
      <c r="H1612" s="7">
        <v>0</v>
      </c>
      <c r="I1612" s="7">
        <v>1.8122222222222224</v>
      </c>
      <c r="J1612" s="7">
        <v>0</v>
      </c>
      <c r="L1612" s="7">
        <f>VartojimasGamyba!H1608</f>
        <v>0</v>
      </c>
      <c r="M1612" s="15">
        <f t="shared" si="242"/>
        <v>-2.2204460492503131E-16</v>
      </c>
      <c r="N1612" s="7">
        <f t="shared" si="243"/>
        <v>-4.662270569610883E-14</v>
      </c>
      <c r="O1612" s="7">
        <f t="shared" si="244"/>
        <v>-4.662270569610883E-14</v>
      </c>
      <c r="P1612" s="7" t="s">
        <v>8872</v>
      </c>
      <c r="R1612" s="7"/>
      <c r="S1612" s="47">
        <f t="shared" si="245"/>
        <v>-2.2204460492503131E-16</v>
      </c>
      <c r="T1612" s="47">
        <f t="shared" si="246"/>
        <v>0</v>
      </c>
      <c r="U1612" s="47">
        <f t="shared" si="247"/>
        <v>209.97000000000003</v>
      </c>
      <c r="V1612" s="47">
        <f t="shared" si="248"/>
        <v>98.100000000000009</v>
      </c>
      <c r="W1612" s="11"/>
    </row>
    <row r="1613" spans="1:23" x14ac:dyDescent="0.45">
      <c r="A1613" t="s">
        <v>1618</v>
      </c>
      <c r="B1613">
        <v>85.07</v>
      </c>
      <c r="D1613" s="9" t="str">
        <f>VartojimasGamyba!J1609</f>
        <v>2023-11-06-23</v>
      </c>
      <c r="E1613" s="8">
        <f>VartojimasGamyba!G1609</f>
        <v>1.806</v>
      </c>
      <c r="F1613" s="11"/>
      <c r="G1613" s="7">
        <f t="shared" si="241"/>
        <v>5.0000000000000018</v>
      </c>
      <c r="H1613" s="7">
        <v>0</v>
      </c>
      <c r="I1613" s="7">
        <v>2.0066666666666668</v>
      </c>
      <c r="J1613" s="7">
        <v>0</v>
      </c>
      <c r="L1613" s="7">
        <f>VartojimasGamyba!H1609</f>
        <v>0</v>
      </c>
      <c r="M1613" s="15">
        <f t="shared" si="242"/>
        <v>-2.2204460492503131E-16</v>
      </c>
      <c r="N1613" s="7">
        <f t="shared" si="243"/>
        <v>-4.1158187968903806E-14</v>
      </c>
      <c r="O1613" s="7">
        <f t="shared" si="244"/>
        <v>-4.1158187968903806E-14</v>
      </c>
      <c r="P1613" s="7">
        <f>SUM(O1590:O1613)</f>
        <v>1891.6298266666663</v>
      </c>
      <c r="Q1613" s="7">
        <f>SUMPRODUCT(B1590:B1613,E1590:E1613)+SUM(E1590:E1613)*$Z$21-SUMPRODUCT(B1590:B1613,L1590:L1613)+SUM(L1590:L1613)*ABS($Z$20)</f>
        <v>2910.4357100000002</v>
      </c>
      <c r="R1613" s="7"/>
      <c r="S1613" s="47">
        <f t="shared" si="245"/>
        <v>-2.2204460492503131E-16</v>
      </c>
      <c r="T1613" s="47">
        <f t="shared" si="246"/>
        <v>0</v>
      </c>
      <c r="U1613" s="47">
        <f t="shared" si="247"/>
        <v>185.36</v>
      </c>
      <c r="V1613" s="47">
        <f t="shared" si="248"/>
        <v>73.489999999999995</v>
      </c>
      <c r="W1613" s="11">
        <f>IF(P1613&lt;&gt;Q1613,1,0)</f>
        <v>1</v>
      </c>
    </row>
    <row r="1614" spans="1:23" x14ac:dyDescent="0.45">
      <c r="A1614" t="s">
        <v>1619</v>
      </c>
      <c r="B1614">
        <v>85.95</v>
      </c>
      <c r="D1614" s="1" t="str">
        <f>VartojimasGamyba!J1610</f>
        <v>2023-11-07-00</v>
      </c>
      <c r="E1614" s="7">
        <f>VartojimasGamyba!G1610</f>
        <v>1.6619999999999999</v>
      </c>
      <c r="F1614" s="11"/>
      <c r="G1614" s="12">
        <f>G1613+H1614-I1614</f>
        <v>5.0000000000000018</v>
      </c>
      <c r="H1614" s="12">
        <v>0</v>
      </c>
      <c r="I1614" s="12">
        <v>0</v>
      </c>
      <c r="J1614" s="12">
        <v>0</v>
      </c>
      <c r="K1614" s="12"/>
      <c r="L1614" s="12">
        <f>VartojimasGamyba!H1610</f>
        <v>0</v>
      </c>
      <c r="M1614" s="19">
        <f t="shared" si="242"/>
        <v>1.6619999999999999</v>
      </c>
      <c r="N1614" s="7">
        <f t="shared" si="243"/>
        <v>309.53088000000002</v>
      </c>
      <c r="O1614" s="7">
        <f t="shared" si="244"/>
        <v>309.53088000000002</v>
      </c>
      <c r="R1614" s="20" t="s">
        <v>8783</v>
      </c>
      <c r="S1614" s="47">
        <f t="shared" si="245"/>
        <v>1.6619999999999999</v>
      </c>
      <c r="T1614" s="47">
        <f t="shared" si="246"/>
        <v>0</v>
      </c>
      <c r="U1614" s="47">
        <f t="shared" si="247"/>
        <v>186.24</v>
      </c>
      <c r="V1614" s="47">
        <f t="shared" si="248"/>
        <v>74.37</v>
      </c>
      <c r="W1614" s="11"/>
    </row>
    <row r="1615" spans="1:23" x14ac:dyDescent="0.45">
      <c r="A1615" t="s">
        <v>1620</v>
      </c>
      <c r="B1615">
        <v>83.98</v>
      </c>
      <c r="D1615" s="1" t="str">
        <f>VartojimasGamyba!J1611</f>
        <v>2023-11-07-01</v>
      </c>
      <c r="E1615" s="7">
        <f>VartojimasGamyba!G1611</f>
        <v>1.7549999999999999</v>
      </c>
      <c r="F1615" s="11"/>
      <c r="G1615" s="12">
        <f t="shared" ref="G1615:G1637" si="249">G1614+H1615-I1615</f>
        <v>5.0000000000000018</v>
      </c>
      <c r="H1615" s="12">
        <v>0</v>
      </c>
      <c r="I1615" s="12">
        <v>0</v>
      </c>
      <c r="J1615" s="12">
        <v>0</v>
      </c>
      <c r="K1615" s="12"/>
      <c r="L1615" s="12">
        <f>VartojimasGamyba!H1611</f>
        <v>0</v>
      </c>
      <c r="M1615" s="19">
        <f t="shared" si="242"/>
        <v>1.7549999999999999</v>
      </c>
      <c r="N1615" s="7">
        <f t="shared" si="243"/>
        <v>323.39384999999999</v>
      </c>
      <c r="O1615" s="7">
        <f t="shared" si="244"/>
        <v>323.39384999999999</v>
      </c>
      <c r="R1615" s="7"/>
      <c r="S1615" s="47">
        <f t="shared" si="245"/>
        <v>1.7549999999999999</v>
      </c>
      <c r="T1615" s="47">
        <f t="shared" si="246"/>
        <v>0</v>
      </c>
      <c r="U1615" s="47">
        <f t="shared" si="247"/>
        <v>184.27</v>
      </c>
      <c r="V1615" s="47">
        <f t="shared" si="248"/>
        <v>72.400000000000006</v>
      </c>
      <c r="W1615" s="11"/>
    </row>
    <row r="1616" spans="1:23" x14ac:dyDescent="0.45">
      <c r="A1616" t="s">
        <v>1621</v>
      </c>
      <c r="B1616">
        <v>70.010000000000005</v>
      </c>
      <c r="D1616" s="1" t="str">
        <f>VartojimasGamyba!J1612</f>
        <v>2023-11-07-02</v>
      </c>
      <c r="E1616" s="7">
        <f>VartojimasGamyba!G1612</f>
        <v>1.8</v>
      </c>
      <c r="F1616" s="11"/>
      <c r="G1616" s="12">
        <f t="shared" si="249"/>
        <v>5.0000000000000018</v>
      </c>
      <c r="H1616" s="12">
        <v>0</v>
      </c>
      <c r="I1616" s="12">
        <v>0</v>
      </c>
      <c r="J1616" s="12">
        <v>0</v>
      </c>
      <c r="K1616" s="12"/>
      <c r="L1616" s="12">
        <f>VartojimasGamyba!H1612</f>
        <v>0</v>
      </c>
      <c r="M1616" s="19">
        <f t="shared" si="242"/>
        <v>1.8</v>
      </c>
      <c r="N1616" s="7">
        <f t="shared" si="243"/>
        <v>306.54000000000002</v>
      </c>
      <c r="O1616" s="7">
        <f t="shared" si="244"/>
        <v>306.54000000000002</v>
      </c>
      <c r="R1616" s="7"/>
      <c r="S1616" s="47">
        <f t="shared" si="245"/>
        <v>1.8</v>
      </c>
      <c r="T1616" s="47">
        <f t="shared" si="246"/>
        <v>0</v>
      </c>
      <c r="U1616" s="47">
        <f t="shared" si="247"/>
        <v>170.3</v>
      </c>
      <c r="V1616" s="47">
        <f t="shared" si="248"/>
        <v>58.430000000000007</v>
      </c>
      <c r="W1616" s="11"/>
    </row>
    <row r="1617" spans="1:23" x14ac:dyDescent="0.45">
      <c r="A1617" t="s">
        <v>1622</v>
      </c>
      <c r="B1617">
        <v>68.569999999999993</v>
      </c>
      <c r="D1617" s="1" t="str">
        <f>VartojimasGamyba!J1613</f>
        <v>2023-11-07-03</v>
      </c>
      <c r="E1617" s="7">
        <f>VartojimasGamyba!G1613</f>
        <v>1.758</v>
      </c>
      <c r="F1617" s="11"/>
      <c r="G1617" s="12">
        <f t="shared" si="249"/>
        <v>7.0223333333333358</v>
      </c>
      <c r="H1617" s="12">
        <v>2.0223333333333335</v>
      </c>
      <c r="I1617" s="12">
        <v>0</v>
      </c>
      <c r="J1617" s="12">
        <v>0</v>
      </c>
      <c r="K1617" s="12"/>
      <c r="L1617" s="12">
        <f>VartojimasGamyba!H1613</f>
        <v>0</v>
      </c>
      <c r="M1617" s="19">
        <f t="shared" si="242"/>
        <v>3.7803333333333335</v>
      </c>
      <c r="N1617" s="7">
        <f t="shared" si="243"/>
        <v>638.34708666666677</v>
      </c>
      <c r="O1617" s="7">
        <f t="shared" si="244"/>
        <v>638.34708666666677</v>
      </c>
      <c r="R1617" s="7"/>
      <c r="S1617" s="47">
        <f t="shared" si="245"/>
        <v>3.7803333333333335</v>
      </c>
      <c r="T1617" s="47">
        <f t="shared" si="246"/>
        <v>0</v>
      </c>
      <c r="U1617" s="47">
        <f t="shared" si="247"/>
        <v>168.86</v>
      </c>
      <c r="V1617" s="47">
        <f t="shared" si="248"/>
        <v>56.989999999999995</v>
      </c>
      <c r="W1617" s="11"/>
    </row>
    <row r="1618" spans="1:23" x14ac:dyDescent="0.45">
      <c r="A1618" t="s">
        <v>1623</v>
      </c>
      <c r="B1618">
        <v>68.97</v>
      </c>
      <c r="D1618" s="1" t="str">
        <f>VartojimasGamyba!J1614</f>
        <v>2023-11-07-04</v>
      </c>
      <c r="E1618" s="7">
        <f>VartojimasGamyba!G1614</f>
        <v>1.762</v>
      </c>
      <c r="F1618" s="11"/>
      <c r="G1618" s="12">
        <f t="shared" si="249"/>
        <v>7.0223333333333358</v>
      </c>
      <c r="H1618" s="12">
        <v>0</v>
      </c>
      <c r="I1618" s="12">
        <v>0</v>
      </c>
      <c r="J1618" s="12">
        <v>0</v>
      </c>
      <c r="K1618" s="12"/>
      <c r="L1618" s="12">
        <f>VartojimasGamyba!H1614</f>
        <v>0</v>
      </c>
      <c r="M1618" s="19">
        <f t="shared" si="242"/>
        <v>1.762</v>
      </c>
      <c r="N1618" s="7">
        <f t="shared" si="243"/>
        <v>298.23611999999997</v>
      </c>
      <c r="O1618" s="7">
        <f t="shared" si="244"/>
        <v>298.23611999999997</v>
      </c>
      <c r="R1618" s="7"/>
      <c r="S1618" s="47">
        <f t="shared" si="245"/>
        <v>1.762</v>
      </c>
      <c r="T1618" s="47">
        <f t="shared" si="246"/>
        <v>0</v>
      </c>
      <c r="U1618" s="47">
        <f t="shared" si="247"/>
        <v>169.26</v>
      </c>
      <c r="V1618" s="47">
        <f t="shared" si="248"/>
        <v>57.39</v>
      </c>
      <c r="W1618" s="11"/>
    </row>
    <row r="1619" spans="1:23" x14ac:dyDescent="0.45">
      <c r="A1619" t="s">
        <v>1624</v>
      </c>
      <c r="B1619">
        <v>68.010000000000005</v>
      </c>
      <c r="D1619" s="1" t="str">
        <f>VartojimasGamyba!J1615</f>
        <v>2023-11-07-05</v>
      </c>
      <c r="E1619" s="7">
        <f>VartojimasGamyba!G1615</f>
        <v>1.4259999999999999</v>
      </c>
      <c r="F1619" s="11"/>
      <c r="G1619" s="12">
        <f t="shared" si="249"/>
        <v>17.022333333333336</v>
      </c>
      <c r="H1619" s="12">
        <v>10</v>
      </c>
      <c r="I1619" s="12">
        <v>0</v>
      </c>
      <c r="J1619" s="12">
        <v>0</v>
      </c>
      <c r="K1619" s="12"/>
      <c r="L1619" s="12">
        <f>VartojimasGamyba!H1615</f>
        <v>0</v>
      </c>
      <c r="M1619" s="19">
        <f t="shared" si="242"/>
        <v>11.426</v>
      </c>
      <c r="N1619" s="7">
        <f t="shared" si="243"/>
        <v>1922.9958000000001</v>
      </c>
      <c r="O1619" s="7">
        <f t="shared" si="244"/>
        <v>1922.9958000000001</v>
      </c>
      <c r="R1619" s="7"/>
      <c r="S1619" s="47">
        <f t="shared" si="245"/>
        <v>11.426</v>
      </c>
      <c r="T1619" s="47">
        <f t="shared" si="246"/>
        <v>0</v>
      </c>
      <c r="U1619" s="47">
        <f t="shared" si="247"/>
        <v>168.3</v>
      </c>
      <c r="V1619" s="47">
        <f t="shared" si="248"/>
        <v>56.430000000000007</v>
      </c>
      <c r="W1619" s="11"/>
    </row>
    <row r="1620" spans="1:23" x14ac:dyDescent="0.45">
      <c r="A1620" t="s">
        <v>1625</v>
      </c>
      <c r="B1620">
        <v>70.25</v>
      </c>
      <c r="D1620" s="1" t="str">
        <f>VartojimasGamyba!J1616</f>
        <v>2023-11-07-06</v>
      </c>
      <c r="E1620" s="7">
        <f>VartojimasGamyba!G1616</f>
        <v>0.70799999999999996</v>
      </c>
      <c r="F1620" s="11"/>
      <c r="G1620" s="12">
        <f t="shared" si="249"/>
        <v>17.022333333333336</v>
      </c>
      <c r="H1620" s="12">
        <v>0</v>
      </c>
      <c r="I1620" s="12">
        <v>0</v>
      </c>
      <c r="J1620" s="12">
        <v>0</v>
      </c>
      <c r="K1620" s="12"/>
      <c r="L1620" s="12">
        <f>VartojimasGamyba!H1616</f>
        <v>1.2999999999999999E-2</v>
      </c>
      <c r="M1620" s="19">
        <f t="shared" si="242"/>
        <v>0.69499999999999995</v>
      </c>
      <c r="N1620" s="7">
        <f t="shared" si="243"/>
        <v>118.5253</v>
      </c>
      <c r="O1620" s="7">
        <f t="shared" si="244"/>
        <v>118.5253</v>
      </c>
      <c r="R1620" s="7"/>
      <c r="S1620" s="47">
        <f t="shared" si="245"/>
        <v>0.69499999999999995</v>
      </c>
      <c r="T1620" s="47">
        <f t="shared" si="246"/>
        <v>0</v>
      </c>
      <c r="U1620" s="47">
        <f t="shared" si="247"/>
        <v>170.54000000000002</v>
      </c>
      <c r="V1620" s="47">
        <f t="shared" si="248"/>
        <v>58.67</v>
      </c>
      <c r="W1620" s="11"/>
    </row>
    <row r="1621" spans="1:23" x14ac:dyDescent="0.45">
      <c r="A1621" t="s">
        <v>1626</v>
      </c>
      <c r="B1621">
        <v>79.42</v>
      </c>
      <c r="D1621" s="1" t="str">
        <f>VartojimasGamyba!J1617</f>
        <v>2023-11-07-07</v>
      </c>
      <c r="E1621" s="7">
        <f>VartojimasGamyba!G1617</f>
        <v>0.29799999999999999</v>
      </c>
      <c r="F1621" s="11"/>
      <c r="G1621" s="12">
        <f t="shared" si="249"/>
        <v>17.022333333333336</v>
      </c>
      <c r="H1621" s="12">
        <v>0</v>
      </c>
      <c r="I1621" s="12">
        <v>0</v>
      </c>
      <c r="J1621" s="12">
        <v>0</v>
      </c>
      <c r="K1621" s="12"/>
      <c r="L1621" s="12">
        <f>VartojimasGamyba!H1617</f>
        <v>0.13</v>
      </c>
      <c r="M1621" s="19">
        <f t="shared" si="242"/>
        <v>0.16799999999999998</v>
      </c>
      <c r="N1621" s="7">
        <f t="shared" si="243"/>
        <v>30.191279999999999</v>
      </c>
      <c r="O1621" s="7">
        <f t="shared" si="244"/>
        <v>30.191279999999999</v>
      </c>
      <c r="R1621" s="7"/>
      <c r="S1621" s="47">
        <f t="shared" si="245"/>
        <v>0.16799999999999998</v>
      </c>
      <c r="T1621" s="47">
        <f t="shared" si="246"/>
        <v>0</v>
      </c>
      <c r="U1621" s="47">
        <f t="shared" si="247"/>
        <v>179.71</v>
      </c>
      <c r="V1621" s="47">
        <f t="shared" si="248"/>
        <v>67.84</v>
      </c>
      <c r="W1621" s="11"/>
    </row>
    <row r="1622" spans="1:23" x14ac:dyDescent="0.45">
      <c r="A1622" t="s">
        <v>1627</v>
      </c>
      <c r="B1622">
        <v>95.1</v>
      </c>
      <c r="D1622" s="1" t="str">
        <f>VartojimasGamyba!J1618</f>
        <v>2023-11-07-08</v>
      </c>
      <c r="E1622" s="7">
        <f>VartojimasGamyba!G1618</f>
        <v>0.27800000000000002</v>
      </c>
      <c r="F1622" s="11"/>
      <c r="G1622" s="12">
        <f t="shared" si="249"/>
        <v>16.896777777777782</v>
      </c>
      <c r="H1622" s="12">
        <v>0</v>
      </c>
      <c r="I1622" s="12">
        <v>0.12555555555555559</v>
      </c>
      <c r="J1622" s="12">
        <v>0</v>
      </c>
      <c r="K1622" s="12"/>
      <c r="L1622" s="12">
        <f>VartojimasGamyba!H1618</f>
        <v>0.16500000000000001</v>
      </c>
      <c r="M1622" s="19">
        <f t="shared" si="242"/>
        <v>0</v>
      </c>
      <c r="N1622" s="7">
        <f t="shared" si="243"/>
        <v>0</v>
      </c>
      <c r="O1622" s="7">
        <f t="shared" si="244"/>
        <v>0</v>
      </c>
      <c r="R1622" s="7"/>
      <c r="S1622" s="47">
        <f t="shared" si="245"/>
        <v>0</v>
      </c>
      <c r="T1622" s="47">
        <f t="shared" si="246"/>
        <v>0</v>
      </c>
      <c r="U1622" s="47">
        <f t="shared" si="247"/>
        <v>195.39</v>
      </c>
      <c r="V1622" s="47">
        <f t="shared" si="248"/>
        <v>83.52</v>
      </c>
      <c r="W1622" s="11"/>
    </row>
    <row r="1623" spans="1:23" x14ac:dyDescent="0.45">
      <c r="A1623" t="s">
        <v>1628</v>
      </c>
      <c r="B1623">
        <v>139.82</v>
      </c>
      <c r="D1623" s="1" t="str">
        <f>VartojimasGamyba!J1619</f>
        <v>2023-11-07-09</v>
      </c>
      <c r="E1623" s="7">
        <f>VartojimasGamyba!G1619</f>
        <v>0</v>
      </c>
      <c r="F1623" s="11"/>
      <c r="G1623" s="12">
        <f t="shared" si="249"/>
        <v>17.716777777777782</v>
      </c>
      <c r="H1623" s="12">
        <v>0.82</v>
      </c>
      <c r="I1623" s="12">
        <v>0</v>
      </c>
      <c r="J1623" s="12">
        <v>0</v>
      </c>
      <c r="K1623" s="12"/>
      <c r="L1623" s="12">
        <f>VartojimasGamyba!H1619</f>
        <v>0.82</v>
      </c>
      <c r="M1623" s="19">
        <f t="shared" si="242"/>
        <v>0</v>
      </c>
      <c r="N1623" s="7">
        <f t="shared" si="243"/>
        <v>0</v>
      </c>
      <c r="O1623" s="7">
        <f t="shared" si="244"/>
        <v>0</v>
      </c>
      <c r="R1623" s="7"/>
      <c r="S1623" s="47">
        <f t="shared" si="245"/>
        <v>0.82</v>
      </c>
      <c r="T1623" s="47">
        <f t="shared" si="246"/>
        <v>0.82</v>
      </c>
      <c r="U1623" s="47">
        <f t="shared" si="247"/>
        <v>240.11</v>
      </c>
      <c r="V1623" s="47">
        <f t="shared" si="248"/>
        <v>128.23999999999998</v>
      </c>
      <c r="W1623" s="11"/>
    </row>
    <row r="1624" spans="1:23" x14ac:dyDescent="0.45">
      <c r="A1624" t="s">
        <v>1629</v>
      </c>
      <c r="B1624">
        <v>170.09</v>
      </c>
      <c r="D1624" s="1" t="str">
        <f>VartojimasGamyba!J1620</f>
        <v>2023-11-07-10</v>
      </c>
      <c r="E1624" s="7">
        <f>VartojimasGamyba!G1620</f>
        <v>0.59699999999999998</v>
      </c>
      <c r="F1624" s="11"/>
      <c r="G1624" s="12">
        <f t="shared" si="249"/>
        <v>17.817777777777781</v>
      </c>
      <c r="H1624" s="12">
        <v>0.10099999999999998</v>
      </c>
      <c r="I1624" s="12">
        <v>0</v>
      </c>
      <c r="J1624" s="12">
        <v>0</v>
      </c>
      <c r="K1624" s="12"/>
      <c r="L1624" s="12">
        <f>VartojimasGamyba!H1620</f>
        <v>0.69799999999999995</v>
      </c>
      <c r="M1624" s="19">
        <f t="shared" si="242"/>
        <v>0</v>
      </c>
      <c r="N1624" s="7">
        <f t="shared" si="243"/>
        <v>0</v>
      </c>
      <c r="O1624" s="7">
        <f t="shared" si="244"/>
        <v>0</v>
      </c>
      <c r="R1624" s="7"/>
      <c r="S1624" s="47">
        <f t="shared" si="245"/>
        <v>0.10099999999999998</v>
      </c>
      <c r="T1624" s="47">
        <f t="shared" si="246"/>
        <v>0.10099999999999998</v>
      </c>
      <c r="U1624" s="47">
        <f t="shared" si="247"/>
        <v>270.38</v>
      </c>
      <c r="V1624" s="47">
        <f t="shared" si="248"/>
        <v>158.51</v>
      </c>
      <c r="W1624" s="11"/>
    </row>
    <row r="1625" spans="1:23" x14ac:dyDescent="0.45">
      <c r="A1625" t="s">
        <v>1630</v>
      </c>
      <c r="B1625">
        <v>175.69</v>
      </c>
      <c r="D1625" s="1" t="str">
        <f>VartojimasGamyba!J1621</f>
        <v>2023-11-07-11</v>
      </c>
      <c r="E1625" s="7">
        <f>VartojimasGamyba!G1621</f>
        <v>2.2120000000000002</v>
      </c>
      <c r="F1625" s="11"/>
      <c r="G1625" s="12">
        <f t="shared" si="249"/>
        <v>15.597777777777781</v>
      </c>
      <c r="H1625" s="12">
        <v>0</v>
      </c>
      <c r="I1625" s="12">
        <v>2.2200000000000002</v>
      </c>
      <c r="J1625" s="12">
        <v>0</v>
      </c>
      <c r="K1625" s="12"/>
      <c r="L1625" s="12">
        <f>VartojimasGamyba!H1621</f>
        <v>0.214</v>
      </c>
      <c r="M1625" s="19">
        <f t="shared" si="242"/>
        <v>0</v>
      </c>
      <c r="N1625" s="7">
        <f t="shared" si="243"/>
        <v>0</v>
      </c>
      <c r="O1625" s="7">
        <f t="shared" si="244"/>
        <v>0</v>
      </c>
      <c r="R1625" s="7"/>
      <c r="S1625" s="47">
        <f t="shared" si="245"/>
        <v>0</v>
      </c>
      <c r="T1625" s="47">
        <f t="shared" si="246"/>
        <v>0</v>
      </c>
      <c r="U1625" s="47">
        <f t="shared" si="247"/>
        <v>275.98</v>
      </c>
      <c r="V1625" s="47">
        <f t="shared" si="248"/>
        <v>164.10999999999999</v>
      </c>
      <c r="W1625" s="11"/>
    </row>
    <row r="1626" spans="1:23" x14ac:dyDescent="0.45">
      <c r="A1626" t="s">
        <v>1631</v>
      </c>
      <c r="B1626">
        <v>170.06</v>
      </c>
      <c r="D1626" s="1" t="str">
        <f>VartojimasGamyba!J1622</f>
        <v>2023-11-07-12</v>
      </c>
      <c r="E1626" s="7">
        <f>VartojimasGamyba!G1622</f>
        <v>1.482</v>
      </c>
      <c r="F1626" s="11"/>
      <c r="G1626" s="12">
        <f t="shared" si="249"/>
        <v>14.177777777777781</v>
      </c>
      <c r="H1626" s="12">
        <v>0</v>
      </c>
      <c r="I1626" s="12">
        <v>1.4200000000000006</v>
      </c>
      <c r="J1626" s="12">
        <v>0</v>
      </c>
      <c r="K1626" s="12"/>
      <c r="L1626" s="12">
        <f>VartojimasGamyba!H1622</f>
        <v>0.20399999999999999</v>
      </c>
      <c r="M1626" s="19">
        <f t="shared" si="242"/>
        <v>-4.7184478546569153E-16</v>
      </c>
      <c r="N1626" s="7">
        <f t="shared" si="243"/>
        <v>-1.2756323775064973E-13</v>
      </c>
      <c r="O1626" s="7">
        <f t="shared" si="244"/>
        <v>-1.2756323775064973E-13</v>
      </c>
      <c r="R1626" s="7"/>
      <c r="S1626" s="47">
        <f t="shared" si="245"/>
        <v>-4.7184478546569153E-16</v>
      </c>
      <c r="T1626" s="47">
        <f t="shared" si="246"/>
        <v>0</v>
      </c>
      <c r="U1626" s="47">
        <f t="shared" si="247"/>
        <v>270.35000000000002</v>
      </c>
      <c r="V1626" s="47">
        <f t="shared" si="248"/>
        <v>158.47999999999999</v>
      </c>
      <c r="W1626" s="11"/>
    </row>
    <row r="1627" spans="1:23" x14ac:dyDescent="0.45">
      <c r="A1627" t="s">
        <v>1632</v>
      </c>
      <c r="B1627">
        <v>121.08</v>
      </c>
      <c r="D1627" s="1" t="str">
        <f>VartojimasGamyba!J1623</f>
        <v>2023-11-07-13</v>
      </c>
      <c r="E1627" s="7">
        <f>VartojimasGamyba!G1623</f>
        <v>2.1880000000000002</v>
      </c>
      <c r="F1627" s="11"/>
      <c r="G1627" s="12">
        <f t="shared" si="249"/>
        <v>11.784444444444446</v>
      </c>
      <c r="H1627" s="12">
        <v>0</v>
      </c>
      <c r="I1627" s="12">
        <v>2.393333333333334</v>
      </c>
      <c r="J1627" s="12">
        <v>0</v>
      </c>
      <c r="K1627" s="12"/>
      <c r="L1627" s="12">
        <f>VartojimasGamyba!H1623</f>
        <v>3.4000000000000002E-2</v>
      </c>
      <c r="M1627" s="19">
        <f t="shared" si="242"/>
        <v>-6.3837823915946501E-16</v>
      </c>
      <c r="N1627" s="7">
        <f t="shared" si="243"/>
        <v>-1.4131779080273078E-13</v>
      </c>
      <c r="O1627" s="7">
        <f t="shared" si="244"/>
        <v>-1.4131779080273078E-13</v>
      </c>
      <c r="R1627" s="7"/>
      <c r="S1627" s="47">
        <f t="shared" si="245"/>
        <v>-6.3837823915946501E-16</v>
      </c>
      <c r="T1627" s="47">
        <f t="shared" si="246"/>
        <v>0</v>
      </c>
      <c r="U1627" s="47">
        <f t="shared" si="247"/>
        <v>221.37</v>
      </c>
      <c r="V1627" s="47">
        <f t="shared" si="248"/>
        <v>109.5</v>
      </c>
      <c r="W1627" s="11"/>
    </row>
    <row r="1628" spans="1:23" x14ac:dyDescent="0.45">
      <c r="A1628" t="s">
        <v>1633</v>
      </c>
      <c r="B1628">
        <v>170.01</v>
      </c>
      <c r="D1628" s="1" t="str">
        <f>VartojimasGamyba!J1624</f>
        <v>2023-11-07-14</v>
      </c>
      <c r="E1628" s="7">
        <f>VartojimasGamyba!G1624</f>
        <v>1.623</v>
      </c>
      <c r="F1628" s="11"/>
      <c r="G1628" s="12">
        <f t="shared" si="249"/>
        <v>9.9811111111111135</v>
      </c>
      <c r="H1628" s="12">
        <v>0</v>
      </c>
      <c r="I1628" s="12">
        <v>1.8033333333333335</v>
      </c>
      <c r="J1628" s="12">
        <v>0</v>
      </c>
      <c r="K1628" s="12"/>
      <c r="L1628" s="12">
        <f>VartojimasGamyba!H1624</f>
        <v>0</v>
      </c>
      <c r="M1628" s="19">
        <f t="shared" si="242"/>
        <v>-2.2204460492503131E-16</v>
      </c>
      <c r="N1628" s="7">
        <f t="shared" si="243"/>
        <v>-6.0018656711235965E-14</v>
      </c>
      <c r="O1628" s="7">
        <f t="shared" si="244"/>
        <v>-6.0018656711235965E-14</v>
      </c>
      <c r="R1628" s="7"/>
      <c r="S1628" s="47">
        <f t="shared" si="245"/>
        <v>-2.2204460492503131E-16</v>
      </c>
      <c r="T1628" s="47">
        <f t="shared" si="246"/>
        <v>0</v>
      </c>
      <c r="U1628" s="47">
        <f t="shared" si="247"/>
        <v>270.3</v>
      </c>
      <c r="V1628" s="47">
        <f t="shared" si="248"/>
        <v>158.42999999999998</v>
      </c>
      <c r="W1628" s="11"/>
    </row>
    <row r="1629" spans="1:23" x14ac:dyDescent="0.45">
      <c r="A1629" t="s">
        <v>1634</v>
      </c>
      <c r="B1629">
        <v>128.19</v>
      </c>
      <c r="D1629" s="1" t="str">
        <f>VartojimasGamyba!J1625</f>
        <v>2023-11-07-15</v>
      </c>
      <c r="E1629" s="7">
        <f>VartojimasGamyba!G1625</f>
        <v>0.79200000000000004</v>
      </c>
      <c r="F1629" s="11"/>
      <c r="G1629" s="12">
        <f t="shared" si="249"/>
        <v>9.1011111111111127</v>
      </c>
      <c r="H1629" s="12">
        <v>0</v>
      </c>
      <c r="I1629" s="12">
        <v>0.88000000000000012</v>
      </c>
      <c r="J1629" s="12">
        <v>0</v>
      </c>
      <c r="K1629" s="12"/>
      <c r="L1629" s="12">
        <f>VartojimasGamyba!H1625</f>
        <v>0</v>
      </c>
      <c r="M1629" s="19">
        <f t="shared" si="242"/>
        <v>-1.1102230246251565E-16</v>
      </c>
      <c r="N1629" s="7">
        <f t="shared" si="243"/>
        <v>-2.5366375666635579E-14</v>
      </c>
      <c r="O1629" s="7">
        <f t="shared" si="244"/>
        <v>-2.5366375666635579E-14</v>
      </c>
      <c r="R1629" s="7"/>
      <c r="S1629" s="47">
        <f t="shared" si="245"/>
        <v>-1.1102230246251565E-16</v>
      </c>
      <c r="T1629" s="47">
        <f t="shared" si="246"/>
        <v>0</v>
      </c>
      <c r="U1629" s="47">
        <f t="shared" si="247"/>
        <v>228.48000000000002</v>
      </c>
      <c r="V1629" s="47">
        <f t="shared" si="248"/>
        <v>116.61</v>
      </c>
      <c r="W1629" s="11"/>
    </row>
    <row r="1630" spans="1:23" x14ac:dyDescent="0.45">
      <c r="A1630" t="s">
        <v>1635</v>
      </c>
      <c r="B1630">
        <v>200.02</v>
      </c>
      <c r="D1630" s="1" t="str">
        <f>VartojimasGamyba!J1626</f>
        <v>2023-11-07-16</v>
      </c>
      <c r="E1630" s="7">
        <f>VartojimasGamyba!G1626</f>
        <v>0.46600000000000003</v>
      </c>
      <c r="F1630" s="11"/>
      <c r="G1630" s="12">
        <f t="shared" si="249"/>
        <v>8.5833333333333357</v>
      </c>
      <c r="H1630" s="12">
        <v>0</v>
      </c>
      <c r="I1630" s="12">
        <v>0.51777777777777789</v>
      </c>
      <c r="J1630" s="12">
        <v>0</v>
      </c>
      <c r="K1630" s="12"/>
      <c r="L1630" s="12">
        <f>VartojimasGamyba!H1626</f>
        <v>0</v>
      </c>
      <c r="M1630" s="19">
        <f t="shared" si="242"/>
        <v>-1.1102230246251565E-16</v>
      </c>
      <c r="N1630" s="7">
        <f t="shared" si="243"/>
        <v>-3.3341107652518076E-14</v>
      </c>
      <c r="O1630" s="7">
        <f t="shared" si="244"/>
        <v>-3.3341107652518076E-14</v>
      </c>
      <c r="R1630" s="7"/>
      <c r="S1630" s="47">
        <f t="shared" si="245"/>
        <v>-1.1102230246251565E-16</v>
      </c>
      <c r="T1630" s="47">
        <f t="shared" si="246"/>
        <v>0</v>
      </c>
      <c r="U1630" s="47">
        <f t="shared" si="247"/>
        <v>300.31</v>
      </c>
      <c r="V1630" s="47">
        <f t="shared" si="248"/>
        <v>188.44</v>
      </c>
      <c r="W1630" s="11"/>
    </row>
    <row r="1631" spans="1:23" x14ac:dyDescent="0.45">
      <c r="A1631" t="s">
        <v>1636</v>
      </c>
      <c r="B1631">
        <v>200.05</v>
      </c>
      <c r="D1631" s="1" t="str">
        <f>VartojimasGamyba!J1627</f>
        <v>2023-11-07-17</v>
      </c>
      <c r="E1631" s="7">
        <f>VartojimasGamyba!G1627</f>
        <v>0.60399999999999998</v>
      </c>
      <c r="F1631" s="11"/>
      <c r="G1631" s="12">
        <f t="shared" si="249"/>
        <v>7.9122222222222245</v>
      </c>
      <c r="H1631" s="12">
        <v>0</v>
      </c>
      <c r="I1631" s="12">
        <v>0.6711111111111111</v>
      </c>
      <c r="J1631" s="12">
        <v>0</v>
      </c>
      <c r="K1631" s="12"/>
      <c r="L1631" s="12">
        <f>VartojimasGamyba!H1627</f>
        <v>0</v>
      </c>
      <c r="M1631" s="19">
        <f t="shared" si="242"/>
        <v>0</v>
      </c>
      <c r="N1631" s="7">
        <f t="shared" si="243"/>
        <v>0</v>
      </c>
      <c r="O1631" s="7">
        <f t="shared" si="244"/>
        <v>0</v>
      </c>
      <c r="R1631" s="7"/>
      <c r="S1631" s="47">
        <f t="shared" si="245"/>
        <v>0</v>
      </c>
      <c r="T1631" s="47">
        <f t="shared" si="246"/>
        <v>0</v>
      </c>
      <c r="U1631" s="47">
        <f t="shared" si="247"/>
        <v>300.34000000000003</v>
      </c>
      <c r="V1631" s="47">
        <f t="shared" si="248"/>
        <v>188.47</v>
      </c>
      <c r="W1631" s="11"/>
    </row>
    <row r="1632" spans="1:23" x14ac:dyDescent="0.45">
      <c r="A1632" t="s">
        <v>1637</v>
      </c>
      <c r="B1632">
        <v>170.05</v>
      </c>
      <c r="D1632" s="1" t="str">
        <f>VartojimasGamyba!J1628</f>
        <v>2023-11-07-18</v>
      </c>
      <c r="E1632" s="7">
        <f>VartojimasGamyba!G1628</f>
        <v>0.308</v>
      </c>
      <c r="F1632" s="11"/>
      <c r="G1632" s="12">
        <f t="shared" si="249"/>
        <v>7.5700000000000021</v>
      </c>
      <c r="H1632" s="12">
        <v>0</v>
      </c>
      <c r="I1632" s="12">
        <v>0.34222222222222221</v>
      </c>
      <c r="J1632" s="12">
        <v>0</v>
      </c>
      <c r="K1632" s="12"/>
      <c r="L1632" s="12">
        <f>VartojimasGamyba!H1628</f>
        <v>0</v>
      </c>
      <c r="M1632" s="19">
        <f t="shared" si="242"/>
        <v>0</v>
      </c>
      <c r="N1632" s="7">
        <f t="shared" si="243"/>
        <v>0</v>
      </c>
      <c r="O1632" s="7">
        <f t="shared" si="244"/>
        <v>0</v>
      </c>
      <c r="R1632" s="7"/>
      <c r="S1632" s="47">
        <f t="shared" si="245"/>
        <v>0</v>
      </c>
      <c r="T1632" s="47">
        <f t="shared" si="246"/>
        <v>0</v>
      </c>
      <c r="U1632" s="47">
        <f t="shared" si="247"/>
        <v>270.34000000000003</v>
      </c>
      <c r="V1632" s="47">
        <f t="shared" si="248"/>
        <v>158.47</v>
      </c>
      <c r="W1632" s="11"/>
    </row>
    <row r="1633" spans="1:23" x14ac:dyDescent="0.45">
      <c r="A1633" t="s">
        <v>1638</v>
      </c>
      <c r="B1633">
        <v>170.06</v>
      </c>
      <c r="D1633" s="1" t="str">
        <f>VartojimasGamyba!J1629</f>
        <v>2023-11-07-19</v>
      </c>
      <c r="E1633" s="7">
        <f>VartojimasGamyba!G1629</f>
        <v>0.62</v>
      </c>
      <c r="F1633" s="11"/>
      <c r="G1633" s="12">
        <f t="shared" si="249"/>
        <v>6.881111111111113</v>
      </c>
      <c r="H1633" s="12">
        <v>0</v>
      </c>
      <c r="I1633" s="12">
        <v>0.68888888888888888</v>
      </c>
      <c r="J1633" s="12">
        <v>0</v>
      </c>
      <c r="K1633" s="12"/>
      <c r="L1633" s="12">
        <f>VartojimasGamyba!H1629</f>
        <v>0</v>
      </c>
      <c r="M1633" s="19">
        <f t="shared" si="242"/>
        <v>0</v>
      </c>
      <c r="N1633" s="7">
        <f t="shared" si="243"/>
        <v>0</v>
      </c>
      <c r="O1633" s="7">
        <f t="shared" si="244"/>
        <v>0</v>
      </c>
      <c r="R1633" s="7"/>
      <c r="S1633" s="47">
        <f t="shared" si="245"/>
        <v>0</v>
      </c>
      <c r="T1633" s="47">
        <f t="shared" si="246"/>
        <v>0</v>
      </c>
      <c r="U1633" s="47">
        <f t="shared" si="247"/>
        <v>270.35000000000002</v>
      </c>
      <c r="V1633" s="47">
        <f t="shared" si="248"/>
        <v>158.47999999999999</v>
      </c>
      <c r="W1633" s="11"/>
    </row>
    <row r="1634" spans="1:23" x14ac:dyDescent="0.45">
      <c r="A1634" t="s">
        <v>1639</v>
      </c>
      <c r="B1634">
        <v>144.74</v>
      </c>
      <c r="D1634" s="1" t="str">
        <f>VartojimasGamyba!J1630</f>
        <v>2023-11-07-20</v>
      </c>
      <c r="E1634" s="7">
        <f>VartojimasGamyba!G1630</f>
        <v>0.41399999999999998</v>
      </c>
      <c r="F1634" s="11"/>
      <c r="G1634" s="12">
        <f t="shared" si="249"/>
        <v>6.421111111111113</v>
      </c>
      <c r="H1634" s="12">
        <v>0</v>
      </c>
      <c r="I1634" s="12">
        <v>0.46</v>
      </c>
      <c r="J1634" s="12">
        <v>0</v>
      </c>
      <c r="K1634" s="12"/>
      <c r="L1634" s="12">
        <f>VartojimasGamyba!H1630</f>
        <v>0</v>
      </c>
      <c r="M1634" s="19">
        <f t="shared" si="242"/>
        <v>-5.5511151231257827E-17</v>
      </c>
      <c r="N1634" s="7">
        <f t="shared" si="243"/>
        <v>-1.3601897386195107E-14</v>
      </c>
      <c r="O1634" s="7">
        <f t="shared" si="244"/>
        <v>-1.3601897386195107E-14</v>
      </c>
      <c r="P1634" s="7" t="s">
        <v>8873</v>
      </c>
      <c r="R1634" s="7"/>
      <c r="S1634" s="47">
        <f t="shared" si="245"/>
        <v>-5.5511151231257827E-17</v>
      </c>
      <c r="T1634" s="47">
        <f t="shared" si="246"/>
        <v>0</v>
      </c>
      <c r="U1634" s="47">
        <f t="shared" si="247"/>
        <v>245.03000000000003</v>
      </c>
      <c r="V1634" s="47">
        <f t="shared" si="248"/>
        <v>133.16</v>
      </c>
      <c r="W1634" s="11"/>
    </row>
    <row r="1635" spans="1:23" x14ac:dyDescent="0.45">
      <c r="A1635" t="s">
        <v>1640</v>
      </c>
      <c r="B1635">
        <v>100.09</v>
      </c>
      <c r="D1635" s="1" t="str">
        <f>VartojimasGamyba!J1631</f>
        <v>2023-11-07-21</v>
      </c>
      <c r="E1635" s="7">
        <f>VartojimasGamyba!G1631</f>
        <v>0.96699999999999997</v>
      </c>
      <c r="F1635" s="11"/>
      <c r="G1635" s="12">
        <f t="shared" si="249"/>
        <v>5.3466666666666685</v>
      </c>
      <c r="H1635" s="12">
        <v>0</v>
      </c>
      <c r="I1635" s="12">
        <v>1.0744444444444445</v>
      </c>
      <c r="J1635" s="12">
        <v>0</v>
      </c>
      <c r="K1635" s="12"/>
      <c r="L1635" s="12">
        <f>VartojimasGamyba!H1631</f>
        <v>0</v>
      </c>
      <c r="M1635" s="19">
        <f t="shared" si="242"/>
        <v>-1.1102230246251565E-16</v>
      </c>
      <c r="N1635" s="7">
        <f t="shared" si="243"/>
        <v>-2.2246648967438886E-14</v>
      </c>
      <c r="O1635" s="7">
        <f t="shared" si="244"/>
        <v>-2.2246648967438886E-14</v>
      </c>
      <c r="P1635" s="7">
        <f>SUM(N1614:N1637)</f>
        <v>4030.0024166666667</v>
      </c>
      <c r="R1635" s="7"/>
      <c r="S1635" s="47">
        <f t="shared" si="245"/>
        <v>-1.1102230246251565E-16</v>
      </c>
      <c r="T1635" s="47">
        <f t="shared" si="246"/>
        <v>0</v>
      </c>
      <c r="U1635" s="47">
        <f t="shared" si="247"/>
        <v>200.38</v>
      </c>
      <c r="V1635" s="47">
        <f t="shared" si="248"/>
        <v>88.51</v>
      </c>
      <c r="W1635" s="11"/>
    </row>
    <row r="1636" spans="1:23" x14ac:dyDescent="0.45">
      <c r="A1636" t="s">
        <v>1641</v>
      </c>
      <c r="B1636">
        <v>90.07</v>
      </c>
      <c r="D1636" s="1" t="str">
        <f>VartojimasGamyba!J1632</f>
        <v>2023-11-07-22</v>
      </c>
      <c r="E1636" s="7">
        <f>VartojimasGamyba!G1632</f>
        <v>0.312</v>
      </c>
      <c r="F1636" s="11"/>
      <c r="G1636" s="12">
        <f t="shared" si="249"/>
        <v>5.0000000000000018</v>
      </c>
      <c r="H1636" s="12">
        <v>0</v>
      </c>
      <c r="I1636" s="12">
        <v>0.34666666666666668</v>
      </c>
      <c r="J1636" s="12">
        <v>0</v>
      </c>
      <c r="K1636" s="12"/>
      <c r="L1636" s="12">
        <f>VartojimasGamyba!H1632</f>
        <v>0</v>
      </c>
      <c r="M1636" s="19">
        <f t="shared" si="242"/>
        <v>0</v>
      </c>
      <c r="N1636" s="7">
        <f t="shared" si="243"/>
        <v>0</v>
      </c>
      <c r="O1636" s="7">
        <f t="shared" si="244"/>
        <v>0</v>
      </c>
      <c r="P1636" s="7" t="s">
        <v>8872</v>
      </c>
      <c r="R1636" s="7"/>
      <c r="S1636" s="47">
        <f t="shared" si="245"/>
        <v>0</v>
      </c>
      <c r="T1636" s="47">
        <f t="shared" si="246"/>
        <v>0</v>
      </c>
      <c r="U1636" s="47">
        <f t="shared" si="247"/>
        <v>190.36</v>
      </c>
      <c r="V1636" s="47">
        <f t="shared" si="248"/>
        <v>78.489999999999995</v>
      </c>
      <c r="W1636" s="11"/>
    </row>
    <row r="1637" spans="1:23" x14ac:dyDescent="0.45">
      <c r="A1637" t="s">
        <v>1642</v>
      </c>
      <c r="B1637">
        <v>80.86</v>
      </c>
      <c r="D1637" s="1" t="str">
        <f>VartojimasGamyba!J1633</f>
        <v>2023-11-07-23</v>
      </c>
      <c r="E1637" s="7">
        <f>VartojimasGamyba!G1633</f>
        <v>0.45400000000000001</v>
      </c>
      <c r="F1637" s="11"/>
      <c r="G1637" s="12">
        <f t="shared" si="249"/>
        <v>5.0000000000000018</v>
      </c>
      <c r="H1637" s="12">
        <v>0</v>
      </c>
      <c r="I1637" s="12">
        <v>0</v>
      </c>
      <c r="J1637" s="12">
        <v>0</v>
      </c>
      <c r="K1637" s="12"/>
      <c r="L1637" s="12">
        <f>VartojimasGamyba!H1633</f>
        <v>0</v>
      </c>
      <c r="M1637" s="19">
        <f t="shared" si="242"/>
        <v>0.45400000000000001</v>
      </c>
      <c r="N1637" s="7">
        <f t="shared" si="243"/>
        <v>82.242100000000008</v>
      </c>
      <c r="O1637" s="7">
        <f t="shared" si="244"/>
        <v>82.242100000000008</v>
      </c>
      <c r="P1637" s="7">
        <f>SUM(O1614:O1637)</f>
        <v>4030.0024166666667</v>
      </c>
      <c r="Q1637" s="7">
        <f>SUMPRODUCT(B1614:B1637,E1614:E1637)+SUM(E1614:E1637)*$Z$21-SUMPRODUCT(B1614:B1637,L1614:L1637)+SUM(L1614:L1637)*ABS($Z$20)</f>
        <v>4978.46468</v>
      </c>
      <c r="R1637" s="7"/>
      <c r="S1637" s="47">
        <f t="shared" si="245"/>
        <v>0.45400000000000001</v>
      </c>
      <c r="T1637" s="47">
        <f t="shared" si="246"/>
        <v>0</v>
      </c>
      <c r="U1637" s="47">
        <f t="shared" si="247"/>
        <v>181.15</v>
      </c>
      <c r="V1637" s="47">
        <f t="shared" si="248"/>
        <v>69.28</v>
      </c>
      <c r="W1637" s="11">
        <f>IF(P1637&lt;&gt;Q1637,1,0)</f>
        <v>1</v>
      </c>
    </row>
    <row r="1638" spans="1:23" x14ac:dyDescent="0.45">
      <c r="A1638" t="s">
        <v>1643</v>
      </c>
      <c r="B1638">
        <v>62.2</v>
      </c>
      <c r="D1638" s="9" t="str">
        <f>VartojimasGamyba!J1634</f>
        <v>2023-11-08-00</v>
      </c>
      <c r="E1638" s="8">
        <f>VartojimasGamyba!G1634</f>
        <v>0.57599999999999996</v>
      </c>
      <c r="F1638" s="11"/>
      <c r="G1638" s="7">
        <f>G1637+H1638-I1638</f>
        <v>4.3600000000000021</v>
      </c>
      <c r="H1638" s="7">
        <v>0</v>
      </c>
      <c r="I1638" s="7">
        <v>0.64</v>
      </c>
      <c r="J1638" s="7">
        <v>0</v>
      </c>
      <c r="L1638" s="7">
        <f>VartojimasGamyba!H1634</f>
        <v>0</v>
      </c>
      <c r="M1638" s="15">
        <f t="shared" si="242"/>
        <v>-1.1102230246251565E-16</v>
      </c>
      <c r="N1638" s="7">
        <f t="shared" si="243"/>
        <v>-1.804001392713417E-14</v>
      </c>
      <c r="O1638" s="7">
        <f t="shared" si="244"/>
        <v>-1.804001392713417E-14</v>
      </c>
      <c r="R1638" s="20" t="s">
        <v>8783</v>
      </c>
      <c r="S1638" s="47">
        <f t="shared" si="245"/>
        <v>-1.1102230246251565E-16</v>
      </c>
      <c r="T1638" s="47">
        <f t="shared" si="246"/>
        <v>0</v>
      </c>
      <c r="U1638" s="47">
        <f t="shared" si="247"/>
        <v>162.49</v>
      </c>
      <c r="V1638" s="47">
        <f t="shared" si="248"/>
        <v>50.620000000000005</v>
      </c>
      <c r="W1638" s="11"/>
    </row>
    <row r="1639" spans="1:23" x14ac:dyDescent="0.45">
      <c r="A1639" t="s">
        <v>1644</v>
      </c>
      <c r="B1639">
        <v>47.4</v>
      </c>
      <c r="D1639" s="9" t="str">
        <f>VartojimasGamyba!J1635</f>
        <v>2023-11-08-01</v>
      </c>
      <c r="E1639" s="8">
        <f>VartojimasGamyba!G1635</f>
        <v>0.33200000000000002</v>
      </c>
      <c r="F1639" s="11"/>
      <c r="G1639" s="7">
        <f t="shared" ref="G1639:G1661" si="250">G1638+H1639-I1639</f>
        <v>4.3600000000000021</v>
      </c>
      <c r="H1639" s="7">
        <v>0</v>
      </c>
      <c r="I1639" s="7">
        <v>0</v>
      </c>
      <c r="J1639" s="7">
        <v>0</v>
      </c>
      <c r="L1639" s="7">
        <f>VartojimasGamyba!H1635</f>
        <v>0</v>
      </c>
      <c r="M1639" s="15">
        <f t="shared" si="242"/>
        <v>0.33200000000000002</v>
      </c>
      <c r="N1639" s="7">
        <f t="shared" si="243"/>
        <v>49.033080000000005</v>
      </c>
      <c r="O1639" s="7">
        <f t="shared" si="244"/>
        <v>49.033080000000005</v>
      </c>
      <c r="R1639" s="7"/>
      <c r="S1639" s="47">
        <f t="shared" si="245"/>
        <v>0.33200000000000002</v>
      </c>
      <c r="T1639" s="47">
        <f t="shared" si="246"/>
        <v>0</v>
      </c>
      <c r="U1639" s="47">
        <f t="shared" si="247"/>
        <v>147.69</v>
      </c>
      <c r="V1639" s="47">
        <f t="shared" si="248"/>
        <v>35.82</v>
      </c>
      <c r="W1639" s="11"/>
    </row>
    <row r="1640" spans="1:23" x14ac:dyDescent="0.45">
      <c r="A1640" t="s">
        <v>1645</v>
      </c>
      <c r="B1640">
        <v>39.909999999999997</v>
      </c>
      <c r="D1640" s="9" t="str">
        <f>VartojimasGamyba!J1636</f>
        <v>2023-11-08-02</v>
      </c>
      <c r="E1640" s="8">
        <f>VartojimasGamyba!G1636</f>
        <v>0.70899999999999996</v>
      </c>
      <c r="F1640" s="11"/>
      <c r="G1640" s="7">
        <f t="shared" si="250"/>
        <v>4.3600000000000021</v>
      </c>
      <c r="H1640" s="7">
        <v>0</v>
      </c>
      <c r="I1640" s="7">
        <v>0</v>
      </c>
      <c r="J1640" s="7">
        <v>0</v>
      </c>
      <c r="L1640" s="7">
        <f>VartojimasGamyba!H1636</f>
        <v>0</v>
      </c>
      <c r="M1640" s="15">
        <f t="shared" si="242"/>
        <v>0.70899999999999996</v>
      </c>
      <c r="N1640" s="7">
        <f t="shared" si="243"/>
        <v>99.40179999999998</v>
      </c>
      <c r="O1640" s="7">
        <f t="shared" si="244"/>
        <v>99.40179999999998</v>
      </c>
      <c r="R1640" s="7"/>
      <c r="S1640" s="47">
        <f t="shared" si="245"/>
        <v>0.70899999999999996</v>
      </c>
      <c r="T1640" s="47">
        <f t="shared" si="246"/>
        <v>0</v>
      </c>
      <c r="U1640" s="47">
        <f t="shared" si="247"/>
        <v>140.19999999999999</v>
      </c>
      <c r="V1640" s="47">
        <f t="shared" si="248"/>
        <v>28.33</v>
      </c>
      <c r="W1640" s="11"/>
    </row>
    <row r="1641" spans="1:23" x14ac:dyDescent="0.45">
      <c r="A1641" t="s">
        <v>1646</v>
      </c>
      <c r="B1641">
        <v>37.380000000000003</v>
      </c>
      <c r="D1641" s="9" t="str">
        <f>VartojimasGamyba!J1637</f>
        <v>2023-11-08-03</v>
      </c>
      <c r="E1641" s="8">
        <f>VartojimasGamyba!G1637</f>
        <v>0.28599999999999998</v>
      </c>
      <c r="F1641" s="11"/>
      <c r="G1641" s="7">
        <f t="shared" si="250"/>
        <v>4.3600000000000021</v>
      </c>
      <c r="H1641" s="7">
        <v>0</v>
      </c>
      <c r="I1641" s="7">
        <v>0</v>
      </c>
      <c r="J1641" s="7">
        <v>0</v>
      </c>
      <c r="L1641" s="7">
        <f>VartojimasGamyba!H1637</f>
        <v>0</v>
      </c>
      <c r="M1641" s="15">
        <f t="shared" si="242"/>
        <v>0.28599999999999998</v>
      </c>
      <c r="N1641" s="7">
        <f t="shared" si="243"/>
        <v>39.373620000000003</v>
      </c>
      <c r="O1641" s="7">
        <f t="shared" si="244"/>
        <v>39.373620000000003</v>
      </c>
      <c r="R1641" s="7"/>
      <c r="S1641" s="47">
        <f t="shared" si="245"/>
        <v>0.28599999999999998</v>
      </c>
      <c r="T1641" s="47">
        <f t="shared" si="246"/>
        <v>0</v>
      </c>
      <c r="U1641" s="47">
        <f t="shared" si="247"/>
        <v>137.67000000000002</v>
      </c>
      <c r="V1641" s="47">
        <f t="shared" si="248"/>
        <v>25.800000000000004</v>
      </c>
      <c r="W1641" s="11"/>
    </row>
    <row r="1642" spans="1:23" x14ac:dyDescent="0.45">
      <c r="A1642" t="s">
        <v>1647</v>
      </c>
      <c r="B1642">
        <v>35.96</v>
      </c>
      <c r="D1642" s="9" t="str">
        <f>VartojimasGamyba!J1638</f>
        <v>2023-11-08-04</v>
      </c>
      <c r="E1642" s="8">
        <f>VartojimasGamyba!G1638</f>
        <v>0.91300000000000003</v>
      </c>
      <c r="F1642" s="11"/>
      <c r="G1642" s="7">
        <f t="shared" si="250"/>
        <v>12.046777777777779</v>
      </c>
      <c r="H1642" s="7">
        <v>7.6867777777777766</v>
      </c>
      <c r="I1642" s="7">
        <v>0</v>
      </c>
      <c r="J1642" s="7">
        <v>0</v>
      </c>
      <c r="L1642" s="7">
        <f>VartojimasGamyba!H1638</f>
        <v>0</v>
      </c>
      <c r="M1642" s="15">
        <f t="shared" si="242"/>
        <v>8.599777777777776</v>
      </c>
      <c r="N1642" s="7">
        <f t="shared" si="243"/>
        <v>1171.7197222222219</v>
      </c>
      <c r="O1642" s="7">
        <f t="shared" si="244"/>
        <v>1171.7197222222219</v>
      </c>
      <c r="R1642" s="7"/>
      <c r="S1642" s="47">
        <f t="shared" si="245"/>
        <v>8.599777777777776</v>
      </c>
      <c r="T1642" s="47">
        <f t="shared" si="246"/>
        <v>0</v>
      </c>
      <c r="U1642" s="47">
        <f t="shared" si="247"/>
        <v>136.25</v>
      </c>
      <c r="V1642" s="47">
        <f t="shared" si="248"/>
        <v>24.380000000000003</v>
      </c>
      <c r="W1642" s="11"/>
    </row>
    <row r="1643" spans="1:23" x14ac:dyDescent="0.45">
      <c r="A1643" t="s">
        <v>1648</v>
      </c>
      <c r="B1643">
        <v>50.01</v>
      </c>
      <c r="D1643" s="9" t="str">
        <f>VartojimasGamyba!J1639</f>
        <v>2023-11-08-05</v>
      </c>
      <c r="E1643" s="8">
        <f>VartojimasGamyba!G1639</f>
        <v>0.34</v>
      </c>
      <c r="F1643" s="11"/>
      <c r="G1643" s="7">
        <f t="shared" si="250"/>
        <v>12.046777777777779</v>
      </c>
      <c r="H1643" s="7">
        <v>0</v>
      </c>
      <c r="I1643" s="7">
        <v>0</v>
      </c>
      <c r="J1643" s="7">
        <v>0</v>
      </c>
      <c r="L1643" s="7">
        <f>VartojimasGamyba!H1639</f>
        <v>0</v>
      </c>
      <c r="M1643" s="15">
        <f t="shared" si="242"/>
        <v>0.34</v>
      </c>
      <c r="N1643" s="7">
        <f t="shared" si="243"/>
        <v>51.102000000000011</v>
      </c>
      <c r="O1643" s="7">
        <f t="shared" si="244"/>
        <v>51.102000000000011</v>
      </c>
      <c r="R1643" s="7"/>
      <c r="S1643" s="47">
        <f t="shared" si="245"/>
        <v>0.34</v>
      </c>
      <c r="T1643" s="47">
        <f t="shared" si="246"/>
        <v>0</v>
      </c>
      <c r="U1643" s="47">
        <f t="shared" si="247"/>
        <v>150.30000000000001</v>
      </c>
      <c r="V1643" s="47">
        <f t="shared" si="248"/>
        <v>38.43</v>
      </c>
      <c r="W1643" s="11"/>
    </row>
    <row r="1644" spans="1:23" x14ac:dyDescent="0.45">
      <c r="A1644" t="s">
        <v>1649</v>
      </c>
      <c r="B1644">
        <v>37.04</v>
      </c>
      <c r="D1644" s="9" t="str">
        <f>VartojimasGamyba!J1640</f>
        <v>2023-11-08-06</v>
      </c>
      <c r="E1644" s="8">
        <f>VartojimasGamyba!G1640</f>
        <v>0.89100000000000001</v>
      </c>
      <c r="F1644" s="11"/>
      <c r="G1644" s="7">
        <f t="shared" si="250"/>
        <v>12.046777777777779</v>
      </c>
      <c r="H1644" s="7">
        <v>0</v>
      </c>
      <c r="I1644" s="7">
        <v>0</v>
      </c>
      <c r="J1644" s="7">
        <v>0</v>
      </c>
      <c r="L1644" s="7">
        <f>VartojimasGamyba!H1640</f>
        <v>2E-3</v>
      </c>
      <c r="M1644" s="15">
        <f t="shared" si="242"/>
        <v>0.88900000000000001</v>
      </c>
      <c r="N1644" s="7">
        <f t="shared" si="243"/>
        <v>122.08637000000002</v>
      </c>
      <c r="O1644" s="7">
        <f t="shared" si="244"/>
        <v>122.08637000000002</v>
      </c>
      <c r="R1644" s="7"/>
      <c r="S1644" s="47">
        <f t="shared" si="245"/>
        <v>0.88900000000000001</v>
      </c>
      <c r="T1644" s="47">
        <f t="shared" si="246"/>
        <v>0</v>
      </c>
      <c r="U1644" s="47">
        <f t="shared" si="247"/>
        <v>137.33000000000001</v>
      </c>
      <c r="V1644" s="47">
        <f t="shared" si="248"/>
        <v>25.46</v>
      </c>
      <c r="W1644" s="11"/>
    </row>
    <row r="1645" spans="1:23" x14ac:dyDescent="0.45">
      <c r="A1645" t="s">
        <v>1650</v>
      </c>
      <c r="B1645">
        <v>55.44</v>
      </c>
      <c r="D1645" s="9" t="str">
        <f>VartojimasGamyba!J1641</f>
        <v>2023-11-08-07</v>
      </c>
      <c r="E1645" s="8">
        <f>VartojimasGamyba!G1641</f>
        <v>3.7999999999999999E-2</v>
      </c>
      <c r="F1645" s="11"/>
      <c r="G1645" s="7">
        <f t="shared" si="250"/>
        <v>12.187777777777779</v>
      </c>
      <c r="H1645" s="7">
        <v>0.14099999999999999</v>
      </c>
      <c r="I1645" s="7">
        <v>0</v>
      </c>
      <c r="J1645" s="7">
        <v>0</v>
      </c>
      <c r="L1645" s="7">
        <f>VartojimasGamyba!H1641</f>
        <v>0.17899999999999999</v>
      </c>
      <c r="M1645" s="15">
        <f t="shared" si="242"/>
        <v>0</v>
      </c>
      <c r="N1645" s="7">
        <f t="shared" si="243"/>
        <v>0</v>
      </c>
      <c r="O1645" s="7">
        <f t="shared" si="244"/>
        <v>0</v>
      </c>
      <c r="R1645" s="7"/>
      <c r="S1645" s="47">
        <f t="shared" si="245"/>
        <v>0.14099999999999999</v>
      </c>
      <c r="T1645" s="47">
        <f t="shared" si="246"/>
        <v>0.14099999999999999</v>
      </c>
      <c r="U1645" s="47">
        <f t="shared" si="247"/>
        <v>155.73000000000002</v>
      </c>
      <c r="V1645" s="47">
        <f t="shared" si="248"/>
        <v>43.86</v>
      </c>
      <c r="W1645" s="11"/>
    </row>
    <row r="1646" spans="1:23" x14ac:dyDescent="0.45">
      <c r="A1646" t="s">
        <v>1651</v>
      </c>
      <c r="B1646">
        <v>130.80000000000001</v>
      </c>
      <c r="D1646" s="9" t="str">
        <f>VartojimasGamyba!J1642</f>
        <v>2023-11-08-08</v>
      </c>
      <c r="E1646" s="8">
        <f>VartojimasGamyba!G1642</f>
        <v>0.26300000000000001</v>
      </c>
      <c r="F1646" s="11"/>
      <c r="G1646" s="7">
        <f t="shared" si="250"/>
        <v>12.105555555555556</v>
      </c>
      <c r="H1646" s="7">
        <v>0</v>
      </c>
      <c r="I1646" s="7">
        <v>8.2222222222222238E-2</v>
      </c>
      <c r="J1646" s="7">
        <v>0</v>
      </c>
      <c r="L1646" s="7">
        <f>VartojimasGamyba!H1642</f>
        <v>0.189</v>
      </c>
      <c r="M1646" s="15">
        <f t="shared" si="242"/>
        <v>0</v>
      </c>
      <c r="N1646" s="7">
        <f t="shared" si="243"/>
        <v>0</v>
      </c>
      <c r="O1646" s="7">
        <f t="shared" si="244"/>
        <v>0</v>
      </c>
      <c r="R1646" s="7"/>
      <c r="S1646" s="47">
        <f t="shared" si="245"/>
        <v>0</v>
      </c>
      <c r="T1646" s="47">
        <f t="shared" si="246"/>
        <v>0</v>
      </c>
      <c r="U1646" s="47">
        <f t="shared" si="247"/>
        <v>231.09000000000003</v>
      </c>
      <c r="V1646" s="47">
        <f t="shared" si="248"/>
        <v>119.22000000000001</v>
      </c>
      <c r="W1646" s="11"/>
    </row>
    <row r="1647" spans="1:23" x14ac:dyDescent="0.45">
      <c r="A1647" t="s">
        <v>1652</v>
      </c>
      <c r="B1647">
        <v>170.07</v>
      </c>
      <c r="D1647" s="9" t="str">
        <f>VartojimasGamyba!J1643</f>
        <v>2023-11-08-09</v>
      </c>
      <c r="E1647" s="8">
        <f>VartojimasGamyba!G1643</f>
        <v>0.108</v>
      </c>
      <c r="F1647" s="11"/>
      <c r="G1647" s="7">
        <f t="shared" si="250"/>
        <v>12.105555555555556</v>
      </c>
      <c r="H1647" s="7">
        <v>0</v>
      </c>
      <c r="I1647" s="7">
        <v>0</v>
      </c>
      <c r="J1647" s="7">
        <v>0.19</v>
      </c>
      <c r="L1647" s="7">
        <f>VartojimasGamyba!H1643</f>
        <v>0.29799999999999999</v>
      </c>
      <c r="M1647" s="15">
        <f t="shared" si="242"/>
        <v>0</v>
      </c>
      <c r="N1647" s="7">
        <f t="shared" si="243"/>
        <v>-30.113099999999996</v>
      </c>
      <c r="O1647" s="7">
        <f t="shared" si="244"/>
        <v>0</v>
      </c>
      <c r="R1647" s="7"/>
      <c r="S1647" s="47">
        <f t="shared" si="245"/>
        <v>0.19</v>
      </c>
      <c r="T1647" s="47">
        <f t="shared" si="246"/>
        <v>0.19</v>
      </c>
      <c r="U1647" s="47">
        <f t="shared" si="247"/>
        <v>270.36</v>
      </c>
      <c r="V1647" s="47">
        <f t="shared" si="248"/>
        <v>158.48999999999998</v>
      </c>
      <c r="W1647" s="11"/>
    </row>
    <row r="1648" spans="1:23" x14ac:dyDescent="0.45">
      <c r="A1648" t="s">
        <v>1653</v>
      </c>
      <c r="B1648">
        <v>250.02</v>
      </c>
      <c r="D1648" s="9" t="str">
        <f>VartojimasGamyba!J1644</f>
        <v>2023-11-08-10</v>
      </c>
      <c r="E1648" s="8">
        <f>VartojimasGamyba!G1644</f>
        <v>0.17199999999999999</v>
      </c>
      <c r="F1648" s="11"/>
      <c r="G1648" s="7">
        <f t="shared" si="250"/>
        <v>12.105555555555556</v>
      </c>
      <c r="H1648" s="7">
        <v>5.5511151231257827E-17</v>
      </c>
      <c r="I1648" s="7">
        <v>0</v>
      </c>
      <c r="J1648" s="7">
        <v>0.28900000000000003</v>
      </c>
      <c r="L1648" s="7">
        <f>VartojimasGamyba!H1644</f>
        <v>0.46100000000000002</v>
      </c>
      <c r="M1648" s="15">
        <f t="shared" si="242"/>
        <v>0</v>
      </c>
      <c r="N1648" s="7">
        <f t="shared" si="243"/>
        <v>-68.909160000000014</v>
      </c>
      <c r="O1648" s="7">
        <f t="shared" si="244"/>
        <v>0</v>
      </c>
      <c r="R1648" s="7"/>
      <c r="S1648" s="47">
        <f t="shared" si="245"/>
        <v>0.28900000000000003</v>
      </c>
      <c r="T1648" s="47">
        <f t="shared" si="246"/>
        <v>0.28900000000000003</v>
      </c>
      <c r="U1648" s="47">
        <f t="shared" si="247"/>
        <v>350.31</v>
      </c>
      <c r="V1648" s="47">
        <f t="shared" si="248"/>
        <v>238.44</v>
      </c>
      <c r="W1648" s="11"/>
    </row>
    <row r="1649" spans="1:23" x14ac:dyDescent="0.45">
      <c r="A1649" t="s">
        <v>1654</v>
      </c>
      <c r="B1649">
        <v>170.06</v>
      </c>
      <c r="D1649" s="9" t="str">
        <f>VartojimasGamyba!J1645</f>
        <v>2023-11-08-11</v>
      </c>
      <c r="E1649" s="8">
        <f>VartojimasGamyba!G1645</f>
        <v>0.26400000000000001</v>
      </c>
      <c r="F1649" s="11"/>
      <c r="G1649" s="7">
        <f t="shared" si="250"/>
        <v>11.843333333333334</v>
      </c>
      <c r="H1649" s="7">
        <v>0</v>
      </c>
      <c r="I1649" s="7">
        <v>0.26222222222222225</v>
      </c>
      <c r="J1649" s="7">
        <v>0</v>
      </c>
      <c r="L1649" s="7">
        <f>VartojimasGamyba!H1645</f>
        <v>2.8000000000000001E-2</v>
      </c>
      <c r="M1649" s="15">
        <f t="shared" si="242"/>
        <v>0</v>
      </c>
      <c r="N1649" s="7">
        <f t="shared" si="243"/>
        <v>0</v>
      </c>
      <c r="O1649" s="7">
        <f t="shared" si="244"/>
        <v>0</v>
      </c>
      <c r="R1649" s="7"/>
      <c r="S1649" s="47">
        <f t="shared" si="245"/>
        <v>0</v>
      </c>
      <c r="T1649" s="47">
        <f t="shared" si="246"/>
        <v>0</v>
      </c>
      <c r="U1649" s="47">
        <f t="shared" si="247"/>
        <v>270.35000000000002</v>
      </c>
      <c r="V1649" s="47">
        <f t="shared" si="248"/>
        <v>158.47999999999999</v>
      </c>
      <c r="W1649" s="11"/>
    </row>
    <row r="1650" spans="1:23" x14ac:dyDescent="0.45">
      <c r="A1650" t="s">
        <v>1655</v>
      </c>
      <c r="B1650">
        <v>170.03</v>
      </c>
      <c r="D1650" s="9" t="str">
        <f>VartojimasGamyba!J1646</f>
        <v>2023-11-08-12</v>
      </c>
      <c r="E1650" s="8">
        <f>VartojimasGamyba!G1646</f>
        <v>0.30599999999999999</v>
      </c>
      <c r="F1650" s="11"/>
      <c r="G1650" s="7">
        <f t="shared" si="250"/>
        <v>11.503333333333334</v>
      </c>
      <c r="H1650" s="7">
        <v>0</v>
      </c>
      <c r="I1650" s="7">
        <v>0.34</v>
      </c>
      <c r="J1650" s="7">
        <v>0</v>
      </c>
      <c r="L1650" s="7">
        <f>VartojimasGamyba!H1646</f>
        <v>0</v>
      </c>
      <c r="M1650" s="15">
        <f t="shared" si="242"/>
        <v>-5.5511151231257827E-17</v>
      </c>
      <c r="N1650" s="7">
        <f t="shared" si="243"/>
        <v>-1.5005774400833615E-14</v>
      </c>
      <c r="O1650" s="7">
        <f t="shared" si="244"/>
        <v>-1.5005774400833615E-14</v>
      </c>
      <c r="R1650" s="7"/>
      <c r="S1650" s="47">
        <f t="shared" si="245"/>
        <v>-5.5511151231257827E-17</v>
      </c>
      <c r="T1650" s="47">
        <f t="shared" si="246"/>
        <v>0</v>
      </c>
      <c r="U1650" s="47">
        <f t="shared" si="247"/>
        <v>270.32</v>
      </c>
      <c r="V1650" s="47">
        <f t="shared" si="248"/>
        <v>158.44999999999999</v>
      </c>
      <c r="W1650" s="11"/>
    </row>
    <row r="1651" spans="1:23" x14ac:dyDescent="0.45">
      <c r="A1651" t="s">
        <v>1656</v>
      </c>
      <c r="B1651">
        <v>170.08</v>
      </c>
      <c r="D1651" s="9" t="str">
        <f>VartojimasGamyba!J1647</f>
        <v>2023-11-08-13</v>
      </c>
      <c r="E1651" s="8">
        <f>VartojimasGamyba!G1647</f>
        <v>0.38300000000000001</v>
      </c>
      <c r="F1651" s="11"/>
      <c r="G1651" s="7">
        <f t="shared" si="250"/>
        <v>11.126666666666667</v>
      </c>
      <c r="H1651" s="7">
        <v>0</v>
      </c>
      <c r="I1651" s="7">
        <v>0.37666666666666671</v>
      </c>
      <c r="J1651" s="7">
        <v>0</v>
      </c>
      <c r="L1651" s="7">
        <f>VartojimasGamyba!H1647</f>
        <v>4.3999999999999997E-2</v>
      </c>
      <c r="M1651" s="15">
        <f t="shared" si="242"/>
        <v>0</v>
      </c>
      <c r="N1651" s="7">
        <f t="shared" si="243"/>
        <v>0</v>
      </c>
      <c r="O1651" s="7">
        <f t="shared" si="244"/>
        <v>0</v>
      </c>
      <c r="R1651" s="7"/>
      <c r="S1651" s="47">
        <f t="shared" si="245"/>
        <v>0</v>
      </c>
      <c r="T1651" s="47">
        <f t="shared" si="246"/>
        <v>0</v>
      </c>
      <c r="U1651" s="47">
        <f t="shared" si="247"/>
        <v>270.37</v>
      </c>
      <c r="V1651" s="47">
        <f t="shared" si="248"/>
        <v>158.5</v>
      </c>
      <c r="W1651" s="11"/>
    </row>
    <row r="1652" spans="1:23" x14ac:dyDescent="0.45">
      <c r="A1652" t="s">
        <v>1657</v>
      </c>
      <c r="B1652">
        <v>170.04</v>
      </c>
      <c r="D1652" s="9" t="str">
        <f>VartojimasGamyba!J1648</f>
        <v>2023-11-08-14</v>
      </c>
      <c r="E1652" s="8">
        <f>VartojimasGamyba!G1648</f>
        <v>0.23200000000000001</v>
      </c>
      <c r="F1652" s="11"/>
      <c r="G1652" s="7">
        <f t="shared" si="250"/>
        <v>10.86888888888889</v>
      </c>
      <c r="H1652" s="7">
        <v>0</v>
      </c>
      <c r="I1652" s="7">
        <v>0.25777777777777783</v>
      </c>
      <c r="J1652" s="7">
        <v>0</v>
      </c>
      <c r="L1652" s="7">
        <f>VartojimasGamyba!H1648</f>
        <v>0</v>
      </c>
      <c r="M1652" s="15">
        <f t="shared" si="242"/>
        <v>-2.7755575615628914E-17</v>
      </c>
      <c r="N1652" s="7">
        <f t="shared" si="243"/>
        <v>-7.5031647561729637E-15</v>
      </c>
      <c r="O1652" s="7">
        <f t="shared" si="244"/>
        <v>-7.5031647561729637E-15</v>
      </c>
      <c r="R1652" s="7"/>
      <c r="S1652" s="47">
        <f t="shared" si="245"/>
        <v>-2.7755575615628914E-17</v>
      </c>
      <c r="T1652" s="47">
        <f t="shared" si="246"/>
        <v>0</v>
      </c>
      <c r="U1652" s="47">
        <f t="shared" si="247"/>
        <v>270.33</v>
      </c>
      <c r="V1652" s="47">
        <f t="shared" si="248"/>
        <v>158.45999999999998</v>
      </c>
      <c r="W1652" s="11"/>
    </row>
    <row r="1653" spans="1:23" x14ac:dyDescent="0.45">
      <c r="A1653" t="s">
        <v>1658</v>
      </c>
      <c r="B1653">
        <v>200</v>
      </c>
      <c r="D1653" s="9" t="str">
        <f>VartojimasGamyba!J1649</f>
        <v>2023-11-08-15</v>
      </c>
      <c r="E1653" s="8">
        <f>VartojimasGamyba!G1649</f>
        <v>0.92600000000000005</v>
      </c>
      <c r="F1653" s="11"/>
      <c r="G1653" s="7">
        <f t="shared" si="250"/>
        <v>9.84</v>
      </c>
      <c r="H1653" s="7">
        <v>0</v>
      </c>
      <c r="I1653" s="7">
        <v>1.028888888888889</v>
      </c>
      <c r="J1653" s="7">
        <v>0</v>
      </c>
      <c r="L1653" s="7">
        <f>VartojimasGamyba!H1649</f>
        <v>0</v>
      </c>
      <c r="M1653" s="15">
        <f t="shared" si="242"/>
        <v>0</v>
      </c>
      <c r="N1653" s="7">
        <f t="shared" si="243"/>
        <v>0</v>
      </c>
      <c r="O1653" s="7">
        <f t="shared" si="244"/>
        <v>0</v>
      </c>
      <c r="R1653" s="7"/>
      <c r="S1653" s="47">
        <f t="shared" si="245"/>
        <v>0</v>
      </c>
      <c r="T1653" s="47">
        <f t="shared" si="246"/>
        <v>0</v>
      </c>
      <c r="U1653" s="47">
        <f t="shared" si="247"/>
        <v>300.29000000000002</v>
      </c>
      <c r="V1653" s="47">
        <f t="shared" si="248"/>
        <v>188.42</v>
      </c>
      <c r="W1653" s="11"/>
    </row>
    <row r="1654" spans="1:23" x14ac:dyDescent="0.45">
      <c r="A1654" t="s">
        <v>1659</v>
      </c>
      <c r="B1654">
        <v>200.05</v>
      </c>
      <c r="D1654" s="9" t="str">
        <f>VartojimasGamyba!J1650</f>
        <v>2023-11-08-16</v>
      </c>
      <c r="E1654" s="8">
        <f>VartojimasGamyba!G1650</f>
        <v>0.36799999999999999</v>
      </c>
      <c r="F1654" s="11"/>
      <c r="G1654" s="7">
        <f t="shared" si="250"/>
        <v>9.431111111111111</v>
      </c>
      <c r="H1654" s="7">
        <v>0</v>
      </c>
      <c r="I1654" s="7">
        <v>0.40888888888888891</v>
      </c>
      <c r="J1654" s="7">
        <v>0</v>
      </c>
      <c r="L1654" s="7">
        <f>VartojimasGamyba!H1650</f>
        <v>0</v>
      </c>
      <c r="M1654" s="15">
        <f t="shared" si="242"/>
        <v>-5.5511151231257827E-17</v>
      </c>
      <c r="N1654" s="7">
        <f t="shared" si="243"/>
        <v>-1.6672219160795978E-14</v>
      </c>
      <c r="O1654" s="7">
        <f t="shared" si="244"/>
        <v>-1.6672219160795978E-14</v>
      </c>
      <c r="R1654" s="7"/>
      <c r="S1654" s="47">
        <f t="shared" si="245"/>
        <v>-5.5511151231257827E-17</v>
      </c>
      <c r="T1654" s="47">
        <f t="shared" si="246"/>
        <v>0</v>
      </c>
      <c r="U1654" s="47">
        <f t="shared" si="247"/>
        <v>300.34000000000003</v>
      </c>
      <c r="V1654" s="47">
        <f t="shared" si="248"/>
        <v>188.47</v>
      </c>
      <c r="W1654" s="11"/>
    </row>
    <row r="1655" spans="1:23" x14ac:dyDescent="0.45">
      <c r="A1655" t="s">
        <v>1660</v>
      </c>
      <c r="B1655">
        <v>250.01</v>
      </c>
      <c r="D1655" s="9" t="str">
        <f>VartojimasGamyba!J1651</f>
        <v>2023-11-08-17</v>
      </c>
      <c r="E1655" s="8">
        <f>VartojimasGamyba!G1651</f>
        <v>1.095</v>
      </c>
      <c r="F1655" s="11"/>
      <c r="G1655" s="7">
        <f t="shared" si="250"/>
        <v>8.2144444444444442</v>
      </c>
      <c r="H1655" s="7">
        <v>0</v>
      </c>
      <c r="I1655" s="7">
        <v>1.2166666666666668</v>
      </c>
      <c r="J1655" s="7">
        <v>0</v>
      </c>
      <c r="L1655" s="7">
        <f>VartojimasGamyba!H1651</f>
        <v>0</v>
      </c>
      <c r="M1655" s="15">
        <f t="shared" si="242"/>
        <v>-2.2204460492503131E-16</v>
      </c>
      <c r="N1655" s="7">
        <f t="shared" si="243"/>
        <v>-7.778222510523847E-14</v>
      </c>
      <c r="O1655" s="7">
        <f t="shared" si="244"/>
        <v>-7.778222510523847E-14</v>
      </c>
      <c r="R1655" s="7"/>
      <c r="S1655" s="47">
        <f t="shared" si="245"/>
        <v>-2.2204460492503131E-16</v>
      </c>
      <c r="T1655" s="47">
        <f t="shared" si="246"/>
        <v>0</v>
      </c>
      <c r="U1655" s="47">
        <f t="shared" si="247"/>
        <v>350.3</v>
      </c>
      <c r="V1655" s="47">
        <f t="shared" si="248"/>
        <v>238.42999999999998</v>
      </c>
      <c r="W1655" s="11"/>
    </row>
    <row r="1656" spans="1:23" x14ac:dyDescent="0.45">
      <c r="A1656" t="s">
        <v>1661</v>
      </c>
      <c r="B1656">
        <v>127.07</v>
      </c>
      <c r="D1656" s="9" t="str">
        <f>VartojimasGamyba!J1652</f>
        <v>2023-11-08-18</v>
      </c>
      <c r="E1656" s="8">
        <f>VartojimasGamyba!G1652</f>
        <v>0.39400000000000002</v>
      </c>
      <c r="F1656" s="11"/>
      <c r="G1656" s="7">
        <f t="shared" si="250"/>
        <v>7.7766666666666664</v>
      </c>
      <c r="H1656" s="7">
        <v>0</v>
      </c>
      <c r="I1656" s="7">
        <v>0.43777777777777782</v>
      </c>
      <c r="J1656" s="7">
        <v>0</v>
      </c>
      <c r="L1656" s="7">
        <f>VartojimasGamyba!H1652</f>
        <v>0</v>
      </c>
      <c r="M1656" s="15">
        <f t="shared" si="242"/>
        <v>-5.5511151231257827E-17</v>
      </c>
      <c r="N1656" s="7">
        <f t="shared" si="243"/>
        <v>-1.262101534393878E-14</v>
      </c>
      <c r="O1656" s="7">
        <f t="shared" si="244"/>
        <v>-1.262101534393878E-14</v>
      </c>
      <c r="R1656" s="7"/>
      <c r="S1656" s="47">
        <f t="shared" si="245"/>
        <v>-5.5511151231257827E-17</v>
      </c>
      <c r="T1656" s="47">
        <f t="shared" si="246"/>
        <v>0</v>
      </c>
      <c r="U1656" s="47">
        <f t="shared" si="247"/>
        <v>227.36</v>
      </c>
      <c r="V1656" s="47">
        <f t="shared" si="248"/>
        <v>115.49</v>
      </c>
      <c r="W1656" s="11"/>
    </row>
    <row r="1657" spans="1:23" x14ac:dyDescent="0.45">
      <c r="A1657" t="s">
        <v>1662</v>
      </c>
      <c r="B1657">
        <v>143.47999999999999</v>
      </c>
      <c r="D1657" s="9" t="str">
        <f>VartojimasGamyba!J1653</f>
        <v>2023-11-08-19</v>
      </c>
      <c r="E1657" s="8">
        <f>VartojimasGamyba!G1653</f>
        <v>0.629</v>
      </c>
      <c r="F1657" s="11"/>
      <c r="G1657" s="7">
        <f t="shared" si="250"/>
        <v>7.0777777777777775</v>
      </c>
      <c r="H1657" s="7">
        <v>0</v>
      </c>
      <c r="I1657" s="7">
        <v>0.69888888888888889</v>
      </c>
      <c r="J1657" s="7">
        <v>0</v>
      </c>
      <c r="L1657" s="7">
        <f>VartojimasGamyba!H1653</f>
        <v>0</v>
      </c>
      <c r="M1657" s="15">
        <f t="shared" si="242"/>
        <v>0</v>
      </c>
      <c r="N1657" s="7">
        <f t="shared" si="243"/>
        <v>0</v>
      </c>
      <c r="O1657" s="7">
        <f t="shared" si="244"/>
        <v>0</v>
      </c>
      <c r="R1657" s="7"/>
      <c r="S1657" s="47">
        <f t="shared" si="245"/>
        <v>0</v>
      </c>
      <c r="T1657" s="47">
        <f t="shared" si="246"/>
        <v>0</v>
      </c>
      <c r="U1657" s="47">
        <f t="shared" si="247"/>
        <v>243.76999999999998</v>
      </c>
      <c r="V1657" s="47">
        <f t="shared" si="248"/>
        <v>131.89999999999998</v>
      </c>
      <c r="W1657" s="11"/>
    </row>
    <row r="1658" spans="1:23" x14ac:dyDescent="0.45">
      <c r="A1658" t="s">
        <v>1663</v>
      </c>
      <c r="B1658">
        <v>128.9</v>
      </c>
      <c r="D1658" s="9" t="str">
        <f>VartojimasGamyba!J1654</f>
        <v>2023-11-08-20</v>
      </c>
      <c r="E1658" s="8">
        <f>VartojimasGamyba!G1654</f>
        <v>0.443</v>
      </c>
      <c r="F1658" s="11"/>
      <c r="G1658" s="7">
        <f t="shared" si="250"/>
        <v>6.5855555555555556</v>
      </c>
      <c r="H1658" s="7">
        <v>0</v>
      </c>
      <c r="I1658" s="7">
        <v>0.49222222222222223</v>
      </c>
      <c r="J1658" s="7">
        <v>0</v>
      </c>
      <c r="L1658" s="7">
        <f>VartojimasGamyba!H1654</f>
        <v>0</v>
      </c>
      <c r="M1658" s="15">
        <f t="shared" si="242"/>
        <v>0</v>
      </c>
      <c r="N1658" s="7">
        <f t="shared" si="243"/>
        <v>0</v>
      </c>
      <c r="O1658" s="7">
        <f t="shared" si="244"/>
        <v>0</v>
      </c>
      <c r="P1658" s="7" t="s">
        <v>8873</v>
      </c>
      <c r="R1658" s="7"/>
      <c r="S1658" s="47">
        <f t="shared" si="245"/>
        <v>0</v>
      </c>
      <c r="T1658" s="47">
        <f t="shared" si="246"/>
        <v>0</v>
      </c>
      <c r="U1658" s="47">
        <f t="shared" si="247"/>
        <v>229.19</v>
      </c>
      <c r="V1658" s="47">
        <f t="shared" si="248"/>
        <v>117.32000000000001</v>
      </c>
      <c r="W1658" s="11"/>
    </row>
    <row r="1659" spans="1:23" x14ac:dyDescent="0.45">
      <c r="A1659" t="s">
        <v>1664</v>
      </c>
      <c r="B1659">
        <v>127.89</v>
      </c>
      <c r="D1659" s="9" t="str">
        <f>VartojimasGamyba!J1655</f>
        <v>2023-11-08-21</v>
      </c>
      <c r="E1659" s="8">
        <f>VartojimasGamyba!G1655</f>
        <v>0.54400000000000004</v>
      </c>
      <c r="F1659" s="11"/>
      <c r="G1659" s="7">
        <f t="shared" si="250"/>
        <v>5.9811111111111108</v>
      </c>
      <c r="H1659" s="7">
        <v>0</v>
      </c>
      <c r="I1659" s="7">
        <v>0.60444444444444456</v>
      </c>
      <c r="J1659" s="7">
        <v>0</v>
      </c>
      <c r="L1659" s="7">
        <f>VartojimasGamyba!H1655</f>
        <v>0</v>
      </c>
      <c r="M1659" s="15">
        <f t="shared" si="242"/>
        <v>-1.1102230246251565E-16</v>
      </c>
      <c r="N1659" s="7">
        <f t="shared" si="243"/>
        <v>-2.5333068975896823E-14</v>
      </c>
      <c r="O1659" s="7">
        <f t="shared" si="244"/>
        <v>-2.5333068975896823E-14</v>
      </c>
      <c r="P1659" s="7">
        <f>SUM(N1638:N1661)</f>
        <v>1433.6943322222219</v>
      </c>
      <c r="R1659" s="7"/>
      <c r="S1659" s="47">
        <f t="shared" si="245"/>
        <v>-1.1102230246251565E-16</v>
      </c>
      <c r="T1659" s="47">
        <f t="shared" si="246"/>
        <v>0</v>
      </c>
      <c r="U1659" s="47">
        <f t="shared" si="247"/>
        <v>228.18</v>
      </c>
      <c r="V1659" s="47">
        <f t="shared" si="248"/>
        <v>116.31</v>
      </c>
      <c r="W1659" s="11"/>
    </row>
    <row r="1660" spans="1:23" x14ac:dyDescent="0.45">
      <c r="A1660" t="s">
        <v>1665</v>
      </c>
      <c r="B1660">
        <v>121.13</v>
      </c>
      <c r="D1660" s="9" t="str">
        <f>VartojimasGamyba!J1656</f>
        <v>2023-11-08-22</v>
      </c>
      <c r="E1660" s="8">
        <f>VartojimasGamyba!G1656</f>
        <v>0.70499999999999996</v>
      </c>
      <c r="F1660" s="11"/>
      <c r="G1660" s="7">
        <f t="shared" si="250"/>
        <v>5.1977777777777776</v>
      </c>
      <c r="H1660" s="7">
        <v>0</v>
      </c>
      <c r="I1660" s="7">
        <v>0.78333333333333333</v>
      </c>
      <c r="J1660" s="7">
        <v>0</v>
      </c>
      <c r="L1660" s="7">
        <f>VartojimasGamyba!H1656</f>
        <v>0</v>
      </c>
      <c r="M1660" s="15">
        <f t="shared" si="242"/>
        <v>0</v>
      </c>
      <c r="N1660" s="7">
        <f t="shared" si="243"/>
        <v>0</v>
      </c>
      <c r="O1660" s="7">
        <f t="shared" si="244"/>
        <v>0</v>
      </c>
      <c r="P1660" s="7" t="s">
        <v>8872</v>
      </c>
      <c r="R1660" s="7"/>
      <c r="S1660" s="47">
        <f t="shared" si="245"/>
        <v>0</v>
      </c>
      <c r="T1660" s="47">
        <f t="shared" si="246"/>
        <v>0</v>
      </c>
      <c r="U1660" s="47">
        <f t="shared" si="247"/>
        <v>221.42000000000002</v>
      </c>
      <c r="V1660" s="47">
        <f t="shared" si="248"/>
        <v>109.55</v>
      </c>
      <c r="W1660" s="11"/>
    </row>
    <row r="1661" spans="1:23" x14ac:dyDescent="0.45">
      <c r="A1661" t="s">
        <v>1666</v>
      </c>
      <c r="B1661">
        <v>92.5</v>
      </c>
      <c r="D1661" s="9" t="str">
        <f>VartojimasGamyba!J1657</f>
        <v>2023-11-08-23</v>
      </c>
      <c r="E1661" s="8">
        <f>VartojimasGamyba!G1657</f>
        <v>0.17799999999999999</v>
      </c>
      <c r="F1661" s="11"/>
      <c r="G1661" s="7">
        <f t="shared" si="250"/>
        <v>5</v>
      </c>
      <c r="H1661" s="7">
        <v>0</v>
      </c>
      <c r="I1661" s="7">
        <v>0.19777777777777777</v>
      </c>
      <c r="J1661" s="7">
        <v>0</v>
      </c>
      <c r="L1661" s="7">
        <f>VartojimasGamyba!H1657</f>
        <v>0</v>
      </c>
      <c r="M1661" s="15">
        <f t="shared" si="242"/>
        <v>0</v>
      </c>
      <c r="N1661" s="7">
        <f t="shared" si="243"/>
        <v>0</v>
      </c>
      <c r="O1661" s="7">
        <f t="shared" si="244"/>
        <v>0</v>
      </c>
      <c r="P1661" s="7">
        <f>SUM(O1638:O1661)</f>
        <v>1532.7165922222218</v>
      </c>
      <c r="Q1661" s="7">
        <f>SUMPRODUCT(B1638:B1661,E1638:E1661)+SUM(E1638:E1661)*$Z$21-SUMPRODUCT(B1638:B1661,L1638:L1661)+SUM(L1638:L1661)*ABS($Z$20)</f>
        <v>2287.93262</v>
      </c>
      <c r="R1661" s="7"/>
      <c r="S1661" s="47">
        <f t="shared" si="245"/>
        <v>0</v>
      </c>
      <c r="T1661" s="47">
        <f t="shared" si="246"/>
        <v>0</v>
      </c>
      <c r="U1661" s="47">
        <f t="shared" si="247"/>
        <v>192.79000000000002</v>
      </c>
      <c r="V1661" s="47">
        <f t="shared" si="248"/>
        <v>80.92</v>
      </c>
      <c r="W1661" s="11">
        <f>IF(P1661&lt;&gt;Q1661,1,0)</f>
        <v>1</v>
      </c>
    </row>
    <row r="1662" spans="1:23" x14ac:dyDescent="0.45">
      <c r="A1662" t="s">
        <v>1667</v>
      </c>
      <c r="B1662">
        <v>83.07</v>
      </c>
      <c r="D1662" s="1" t="str">
        <f>VartojimasGamyba!J1658</f>
        <v>2023-11-09-00</v>
      </c>
      <c r="E1662" s="7">
        <f>VartojimasGamyba!G1658</f>
        <v>1.0609999999999999</v>
      </c>
      <c r="F1662" s="11"/>
      <c r="G1662" s="12">
        <f>G1661+H1662-I1662</f>
        <v>3.8211111111111111</v>
      </c>
      <c r="H1662" s="12">
        <v>0</v>
      </c>
      <c r="I1662" s="12">
        <v>1.1788888888888889</v>
      </c>
      <c r="J1662" s="12">
        <v>0</v>
      </c>
      <c r="K1662" s="12"/>
      <c r="L1662" s="12">
        <f>VartojimasGamyba!H1658</f>
        <v>0</v>
      </c>
      <c r="M1662" s="19">
        <f t="shared" si="242"/>
        <v>0</v>
      </c>
      <c r="N1662" s="7">
        <f t="shared" si="243"/>
        <v>0</v>
      </c>
      <c r="O1662" s="7">
        <f t="shared" si="244"/>
        <v>0</v>
      </c>
      <c r="R1662" s="20" t="s">
        <v>8783</v>
      </c>
      <c r="S1662" s="47">
        <f t="shared" si="245"/>
        <v>0</v>
      </c>
      <c r="T1662" s="47">
        <f t="shared" si="246"/>
        <v>0</v>
      </c>
      <c r="U1662" s="47">
        <f t="shared" si="247"/>
        <v>183.36</v>
      </c>
      <c r="V1662" s="47">
        <f t="shared" si="248"/>
        <v>71.489999999999995</v>
      </c>
      <c r="W1662" s="11"/>
    </row>
    <row r="1663" spans="1:23" x14ac:dyDescent="0.45">
      <c r="A1663" t="s">
        <v>1668</v>
      </c>
      <c r="B1663">
        <v>67.069999999999993</v>
      </c>
      <c r="D1663" s="1" t="str">
        <f>VartojimasGamyba!J1659</f>
        <v>2023-11-09-01</v>
      </c>
      <c r="E1663" s="7">
        <f>VartojimasGamyba!G1659</f>
        <v>0.22800000000000001</v>
      </c>
      <c r="F1663" s="11"/>
      <c r="G1663" s="12">
        <f t="shared" ref="G1663:G1685" si="251">G1662+H1663-I1663</f>
        <v>3.8211111111111111</v>
      </c>
      <c r="H1663" s="12">
        <v>0</v>
      </c>
      <c r="I1663" s="12">
        <v>0</v>
      </c>
      <c r="J1663" s="12">
        <v>0</v>
      </c>
      <c r="K1663" s="12"/>
      <c r="L1663" s="12">
        <f>VartojimasGamyba!H1659</f>
        <v>0</v>
      </c>
      <c r="M1663" s="19">
        <f t="shared" si="242"/>
        <v>0.22800000000000001</v>
      </c>
      <c r="N1663" s="7">
        <f t="shared" si="243"/>
        <v>38.158080000000005</v>
      </c>
      <c r="O1663" s="7">
        <f t="shared" si="244"/>
        <v>38.158080000000005</v>
      </c>
      <c r="R1663" s="7"/>
      <c r="S1663" s="47">
        <f t="shared" si="245"/>
        <v>0.22800000000000001</v>
      </c>
      <c r="T1663" s="47">
        <f t="shared" si="246"/>
        <v>0</v>
      </c>
      <c r="U1663" s="47">
        <f t="shared" si="247"/>
        <v>167.36</v>
      </c>
      <c r="V1663" s="47">
        <f t="shared" si="248"/>
        <v>55.489999999999995</v>
      </c>
      <c r="W1663" s="11"/>
    </row>
    <row r="1664" spans="1:23" x14ac:dyDescent="0.45">
      <c r="A1664" t="s">
        <v>1669</v>
      </c>
      <c r="B1664">
        <v>66.010000000000005</v>
      </c>
      <c r="D1664" s="1" t="str">
        <f>VartojimasGamyba!J1660</f>
        <v>2023-11-09-02</v>
      </c>
      <c r="E1664" s="7">
        <f>VartojimasGamyba!G1660</f>
        <v>0.67700000000000005</v>
      </c>
      <c r="F1664" s="11"/>
      <c r="G1664" s="12">
        <f t="shared" si="251"/>
        <v>3.8211111111111111</v>
      </c>
      <c r="H1664" s="12">
        <v>0</v>
      </c>
      <c r="I1664" s="12">
        <v>0</v>
      </c>
      <c r="J1664" s="12">
        <v>0</v>
      </c>
      <c r="K1664" s="12"/>
      <c r="L1664" s="12">
        <f>VartojimasGamyba!H1660</f>
        <v>0</v>
      </c>
      <c r="M1664" s="19">
        <f t="shared" si="242"/>
        <v>0.67700000000000005</v>
      </c>
      <c r="N1664" s="7">
        <f t="shared" si="243"/>
        <v>112.58510000000001</v>
      </c>
      <c r="O1664" s="7">
        <f t="shared" si="244"/>
        <v>112.58510000000001</v>
      </c>
      <c r="R1664" s="7"/>
      <c r="S1664" s="47">
        <f t="shared" si="245"/>
        <v>0.67700000000000005</v>
      </c>
      <c r="T1664" s="47">
        <f t="shared" si="246"/>
        <v>0</v>
      </c>
      <c r="U1664" s="47">
        <f t="shared" si="247"/>
        <v>166.3</v>
      </c>
      <c r="V1664" s="47">
        <f t="shared" si="248"/>
        <v>54.430000000000007</v>
      </c>
      <c r="W1664" s="11"/>
    </row>
    <row r="1665" spans="1:23" x14ac:dyDescent="0.45">
      <c r="A1665" t="s">
        <v>1670</v>
      </c>
      <c r="B1665">
        <v>62.13</v>
      </c>
      <c r="D1665" s="1" t="str">
        <f>VartojimasGamyba!J1661</f>
        <v>2023-11-09-03</v>
      </c>
      <c r="E1665" s="7">
        <f>VartojimasGamyba!G1661</f>
        <v>0.35499999999999998</v>
      </c>
      <c r="F1665" s="11"/>
      <c r="G1665" s="12">
        <f t="shared" si="251"/>
        <v>8.5672222222222203</v>
      </c>
      <c r="H1665" s="12">
        <v>4.7461111111111096</v>
      </c>
      <c r="I1665" s="12">
        <v>0</v>
      </c>
      <c r="J1665" s="12">
        <v>0</v>
      </c>
      <c r="K1665" s="12"/>
      <c r="L1665" s="12">
        <f>VartojimasGamyba!H1661</f>
        <v>0</v>
      </c>
      <c r="M1665" s="19">
        <f t="shared" si="242"/>
        <v>5.1011111111111092</v>
      </c>
      <c r="N1665" s="7">
        <f t="shared" si="243"/>
        <v>828.52246666666645</v>
      </c>
      <c r="O1665" s="7">
        <f t="shared" si="244"/>
        <v>828.52246666666645</v>
      </c>
      <c r="R1665" s="7"/>
      <c r="S1665" s="47">
        <f t="shared" si="245"/>
        <v>5.1011111111111092</v>
      </c>
      <c r="T1665" s="47">
        <f t="shared" si="246"/>
        <v>0</v>
      </c>
      <c r="U1665" s="47">
        <f t="shared" si="247"/>
        <v>162.42000000000002</v>
      </c>
      <c r="V1665" s="47">
        <f t="shared" si="248"/>
        <v>50.550000000000004</v>
      </c>
      <c r="W1665" s="11"/>
    </row>
    <row r="1666" spans="1:23" x14ac:dyDescent="0.45">
      <c r="A1666" t="s">
        <v>1671</v>
      </c>
      <c r="B1666">
        <v>40.01</v>
      </c>
      <c r="D1666" s="1" t="str">
        <f>VartojimasGamyba!J1662</f>
        <v>2023-11-09-04</v>
      </c>
      <c r="E1666" s="7">
        <f>VartojimasGamyba!G1662</f>
        <v>0.47699999999999998</v>
      </c>
      <c r="F1666" s="11"/>
      <c r="G1666" s="12">
        <f t="shared" si="251"/>
        <v>18.56722222222222</v>
      </c>
      <c r="H1666" s="12">
        <v>10</v>
      </c>
      <c r="I1666" s="12">
        <v>0</v>
      </c>
      <c r="J1666" s="12">
        <v>0</v>
      </c>
      <c r="K1666" s="12"/>
      <c r="L1666" s="12">
        <f>VartojimasGamyba!H1662</f>
        <v>0</v>
      </c>
      <c r="M1666" s="19">
        <f t="shared" si="242"/>
        <v>10.477</v>
      </c>
      <c r="N1666" s="7">
        <f t="shared" si="243"/>
        <v>1469.9231000000002</v>
      </c>
      <c r="O1666" s="7">
        <f t="shared" si="244"/>
        <v>1469.9231000000002</v>
      </c>
      <c r="R1666" s="7"/>
      <c r="S1666" s="47">
        <f t="shared" si="245"/>
        <v>10.477</v>
      </c>
      <c r="T1666" s="47">
        <f t="shared" si="246"/>
        <v>0</v>
      </c>
      <c r="U1666" s="47">
        <f t="shared" si="247"/>
        <v>140.30000000000001</v>
      </c>
      <c r="V1666" s="47">
        <f t="shared" si="248"/>
        <v>28.43</v>
      </c>
      <c r="W1666" s="11"/>
    </row>
    <row r="1667" spans="1:23" x14ac:dyDescent="0.45">
      <c r="A1667" t="s">
        <v>1672</v>
      </c>
      <c r="B1667">
        <v>72.680000000000007</v>
      </c>
      <c r="D1667" s="1" t="str">
        <f>VartojimasGamyba!J1663</f>
        <v>2023-11-09-05</v>
      </c>
      <c r="E1667" s="7">
        <f>VartojimasGamyba!G1663</f>
        <v>1.0269999999999999</v>
      </c>
      <c r="F1667" s="11"/>
      <c r="G1667" s="12">
        <f t="shared" si="251"/>
        <v>18.56722222222222</v>
      </c>
      <c r="H1667" s="12">
        <v>0</v>
      </c>
      <c r="I1667" s="12">
        <v>0</v>
      </c>
      <c r="J1667" s="12">
        <v>0</v>
      </c>
      <c r="K1667" s="12"/>
      <c r="L1667" s="12">
        <f>VartojimasGamyba!H1663</f>
        <v>0</v>
      </c>
      <c r="M1667" s="19">
        <f t="shared" si="242"/>
        <v>1.0269999999999999</v>
      </c>
      <c r="N1667" s="7">
        <f t="shared" si="243"/>
        <v>177.64019000000002</v>
      </c>
      <c r="O1667" s="7">
        <f t="shared" si="244"/>
        <v>177.64019000000002</v>
      </c>
      <c r="R1667" s="7"/>
      <c r="S1667" s="47">
        <f t="shared" si="245"/>
        <v>1.0269999999999999</v>
      </c>
      <c r="T1667" s="47">
        <f t="shared" si="246"/>
        <v>0</v>
      </c>
      <c r="U1667" s="47">
        <f t="shared" si="247"/>
        <v>172.97000000000003</v>
      </c>
      <c r="V1667" s="47">
        <f t="shared" si="248"/>
        <v>61.100000000000009</v>
      </c>
      <c r="W1667" s="11"/>
    </row>
    <row r="1668" spans="1:23" x14ac:dyDescent="0.45">
      <c r="A1668" t="s">
        <v>1673</v>
      </c>
      <c r="B1668">
        <v>74.64</v>
      </c>
      <c r="D1668" s="1" t="str">
        <f>VartojimasGamyba!J1664</f>
        <v>2023-11-09-06</v>
      </c>
      <c r="E1668" s="7">
        <f>VartojimasGamyba!G1664</f>
        <v>1.2609999999999999</v>
      </c>
      <c r="F1668" s="11"/>
      <c r="G1668" s="12">
        <f t="shared" si="251"/>
        <v>18.56722222222222</v>
      </c>
      <c r="H1668" s="12">
        <v>0</v>
      </c>
      <c r="I1668" s="12">
        <v>0</v>
      </c>
      <c r="J1668" s="12">
        <v>0</v>
      </c>
      <c r="K1668" s="12"/>
      <c r="L1668" s="12">
        <f>VartojimasGamyba!H1664</f>
        <v>1.4999999999999999E-2</v>
      </c>
      <c r="M1668" s="19">
        <f t="shared" si="242"/>
        <v>1.246</v>
      </c>
      <c r="N1668" s="7">
        <f t="shared" si="243"/>
        <v>217.96278000000001</v>
      </c>
      <c r="O1668" s="7">
        <f t="shared" si="244"/>
        <v>217.96278000000001</v>
      </c>
      <c r="R1668" s="7"/>
      <c r="S1668" s="47">
        <f t="shared" si="245"/>
        <v>1.246</v>
      </c>
      <c r="T1668" s="47">
        <f t="shared" si="246"/>
        <v>0</v>
      </c>
      <c r="U1668" s="47">
        <f t="shared" si="247"/>
        <v>174.93</v>
      </c>
      <c r="V1668" s="47">
        <f t="shared" si="248"/>
        <v>63.06</v>
      </c>
      <c r="W1668" s="11"/>
    </row>
    <row r="1669" spans="1:23" x14ac:dyDescent="0.45">
      <c r="A1669" t="s">
        <v>1674</v>
      </c>
      <c r="B1669">
        <v>83.66</v>
      </c>
      <c r="D1669" s="1" t="str">
        <f>VartojimasGamyba!J1665</f>
        <v>2023-11-09-07</v>
      </c>
      <c r="E1669" s="7">
        <f>VartojimasGamyba!G1665</f>
        <v>0.48199999999999998</v>
      </c>
      <c r="F1669" s="11"/>
      <c r="G1669" s="12">
        <f t="shared" si="251"/>
        <v>18.154999999999998</v>
      </c>
      <c r="H1669" s="12">
        <v>0</v>
      </c>
      <c r="I1669" s="12">
        <v>0.41222222222222221</v>
      </c>
      <c r="J1669" s="12">
        <v>0</v>
      </c>
      <c r="K1669" s="12"/>
      <c r="L1669" s="12">
        <f>VartojimasGamyba!H1665</f>
        <v>0.111</v>
      </c>
      <c r="M1669" s="19">
        <f t="shared" si="242"/>
        <v>0</v>
      </c>
      <c r="N1669" s="7">
        <f t="shared" si="243"/>
        <v>0</v>
      </c>
      <c r="O1669" s="7">
        <f t="shared" si="244"/>
        <v>0</v>
      </c>
      <c r="R1669" s="7"/>
      <c r="S1669" s="47">
        <f t="shared" si="245"/>
        <v>0</v>
      </c>
      <c r="T1669" s="47">
        <f t="shared" si="246"/>
        <v>0</v>
      </c>
      <c r="U1669" s="47">
        <f t="shared" si="247"/>
        <v>183.95</v>
      </c>
      <c r="V1669" s="47">
        <f t="shared" si="248"/>
        <v>72.08</v>
      </c>
      <c r="W1669" s="11"/>
    </row>
    <row r="1670" spans="1:23" x14ac:dyDescent="0.45">
      <c r="A1670" t="s">
        <v>1675</v>
      </c>
      <c r="B1670">
        <v>109.61</v>
      </c>
      <c r="D1670" s="1" t="str">
        <f>VartojimasGamyba!J1666</f>
        <v>2023-11-09-08</v>
      </c>
      <c r="E1670" s="7">
        <f>VartojimasGamyba!G1666</f>
        <v>5.0000000000000001E-3</v>
      </c>
      <c r="F1670" s="11"/>
      <c r="G1670" s="12">
        <f t="shared" si="251"/>
        <v>18.582999999999998</v>
      </c>
      <c r="H1670" s="12">
        <v>0.4280000000000001</v>
      </c>
      <c r="I1670" s="12">
        <v>0</v>
      </c>
      <c r="J1670" s="12">
        <v>0</v>
      </c>
      <c r="K1670" s="12"/>
      <c r="L1670" s="12">
        <f>VartojimasGamyba!H1666</f>
        <v>0.433</v>
      </c>
      <c r="M1670" s="19">
        <f t="shared" si="242"/>
        <v>0</v>
      </c>
      <c r="N1670" s="7">
        <f t="shared" si="243"/>
        <v>0</v>
      </c>
      <c r="O1670" s="7">
        <f t="shared" si="244"/>
        <v>0</v>
      </c>
      <c r="R1670" s="7"/>
      <c r="S1670" s="47">
        <f t="shared" si="245"/>
        <v>0.42799999999999999</v>
      </c>
      <c r="T1670" s="47">
        <f t="shared" si="246"/>
        <v>0.42799999999999999</v>
      </c>
      <c r="U1670" s="47">
        <f t="shared" si="247"/>
        <v>209.9</v>
      </c>
      <c r="V1670" s="47">
        <f t="shared" si="248"/>
        <v>98.03</v>
      </c>
      <c r="W1670" s="11"/>
    </row>
    <row r="1671" spans="1:23" x14ac:dyDescent="0.45">
      <c r="A1671" t="s">
        <v>1676</v>
      </c>
      <c r="B1671">
        <v>120.06</v>
      </c>
      <c r="D1671" s="1" t="str">
        <f>VartojimasGamyba!J1667</f>
        <v>2023-11-09-09</v>
      </c>
      <c r="E1671" s="7">
        <f>VartojimasGamyba!G1667</f>
        <v>0.217</v>
      </c>
      <c r="F1671" s="11"/>
      <c r="G1671" s="12">
        <f t="shared" si="251"/>
        <v>19.008999999999997</v>
      </c>
      <c r="H1671" s="12">
        <v>0.42600000000000005</v>
      </c>
      <c r="I1671" s="12">
        <v>0</v>
      </c>
      <c r="J1671" s="12">
        <v>0</v>
      </c>
      <c r="K1671" s="12"/>
      <c r="L1671" s="12">
        <f>VartojimasGamyba!H1667</f>
        <v>0.64300000000000002</v>
      </c>
      <c r="M1671" s="19">
        <f t="shared" ref="M1671:M1734" si="252">E1671+H1671-I1671*$J$2+J1671-L1671</f>
        <v>0</v>
      </c>
      <c r="N1671" s="7">
        <f t="shared" ref="N1671:N1734" si="253">M1671*U1671-J1671*V1671</f>
        <v>0</v>
      </c>
      <c r="O1671" s="7">
        <f t="shared" ref="O1671:O1734" si="254">(M1671)*(B1671+$Z$21)</f>
        <v>0</v>
      </c>
      <c r="R1671" s="7"/>
      <c r="S1671" s="47">
        <f t="shared" ref="S1671:S1734" si="255">M1671+IF((L1671-E1671)&gt;0,(L1671-E1671),0)</f>
        <v>0.42600000000000005</v>
      </c>
      <c r="T1671" s="47">
        <f t="shared" ref="T1671:T1734" si="256">IF(L1671-E1671&lt;0,0,L1671-E1671)</f>
        <v>0.42600000000000005</v>
      </c>
      <c r="U1671" s="47">
        <f t="shared" ref="U1671:U1734" si="257">B1671+$Z$21</f>
        <v>220.35000000000002</v>
      </c>
      <c r="V1671" s="47">
        <f t="shared" ref="V1671:V1734" si="258">B1671+$Z$20</f>
        <v>108.48</v>
      </c>
      <c r="W1671" s="11"/>
    </row>
    <row r="1672" spans="1:23" x14ac:dyDescent="0.45">
      <c r="A1672" t="s">
        <v>1677</v>
      </c>
      <c r="B1672">
        <v>121.67</v>
      </c>
      <c r="D1672" s="1" t="str">
        <f>VartojimasGamyba!J1668</f>
        <v>2023-11-09-10</v>
      </c>
      <c r="E1672" s="7">
        <f>VartojimasGamyba!G1668</f>
        <v>0</v>
      </c>
      <c r="F1672" s="11"/>
      <c r="G1672" s="12">
        <f t="shared" si="251"/>
        <v>19.783999999999995</v>
      </c>
      <c r="H1672" s="12">
        <v>0.77500000000000002</v>
      </c>
      <c r="I1672" s="12">
        <v>0</v>
      </c>
      <c r="J1672" s="12">
        <v>0</v>
      </c>
      <c r="K1672" s="12"/>
      <c r="L1672" s="12">
        <f>VartojimasGamyba!H1668</f>
        <v>0.77500000000000002</v>
      </c>
      <c r="M1672" s="19">
        <f t="shared" si="252"/>
        <v>0</v>
      </c>
      <c r="N1672" s="7">
        <f t="shared" si="253"/>
        <v>0</v>
      </c>
      <c r="O1672" s="7">
        <f t="shared" si="254"/>
        <v>0</v>
      </c>
      <c r="R1672" s="7"/>
      <c r="S1672" s="47">
        <f t="shared" si="255"/>
        <v>0.77500000000000002</v>
      </c>
      <c r="T1672" s="47">
        <f t="shared" si="256"/>
        <v>0.77500000000000002</v>
      </c>
      <c r="U1672" s="47">
        <f t="shared" si="257"/>
        <v>221.96</v>
      </c>
      <c r="V1672" s="47">
        <f t="shared" si="258"/>
        <v>110.09</v>
      </c>
      <c r="W1672" s="11"/>
    </row>
    <row r="1673" spans="1:23" x14ac:dyDescent="0.45">
      <c r="A1673" t="s">
        <v>1678</v>
      </c>
      <c r="B1673">
        <v>109.65</v>
      </c>
      <c r="D1673" s="1" t="str">
        <f>VartojimasGamyba!J1669</f>
        <v>2023-11-09-11</v>
      </c>
      <c r="E1673" s="7">
        <f>VartojimasGamyba!G1669</f>
        <v>0.34799999999999998</v>
      </c>
      <c r="F1673" s="11"/>
      <c r="G1673" s="12">
        <f t="shared" si="251"/>
        <v>19.999999999999996</v>
      </c>
      <c r="H1673" s="12">
        <v>0.21600000000000003</v>
      </c>
      <c r="I1673" s="12">
        <v>0</v>
      </c>
      <c r="J1673" s="12">
        <v>0</v>
      </c>
      <c r="K1673" s="12"/>
      <c r="L1673" s="12">
        <f>VartojimasGamyba!H1669</f>
        <v>0.56399999999999995</v>
      </c>
      <c r="M1673" s="19">
        <f t="shared" si="252"/>
        <v>0</v>
      </c>
      <c r="N1673" s="7">
        <f t="shared" si="253"/>
        <v>0</v>
      </c>
      <c r="O1673" s="7">
        <f t="shared" si="254"/>
        <v>0</v>
      </c>
      <c r="R1673" s="7"/>
      <c r="S1673" s="47">
        <f t="shared" si="255"/>
        <v>0.21599999999999997</v>
      </c>
      <c r="T1673" s="47">
        <f t="shared" si="256"/>
        <v>0.21599999999999997</v>
      </c>
      <c r="U1673" s="47">
        <f t="shared" si="257"/>
        <v>209.94</v>
      </c>
      <c r="V1673" s="47">
        <f t="shared" si="258"/>
        <v>98.070000000000007</v>
      </c>
      <c r="W1673" s="11"/>
    </row>
    <row r="1674" spans="1:23" x14ac:dyDescent="0.45">
      <c r="A1674" t="s">
        <v>1679</v>
      </c>
      <c r="B1674">
        <v>100.08</v>
      </c>
      <c r="D1674" s="1" t="str">
        <f>VartojimasGamyba!J1670</f>
        <v>2023-11-09-12</v>
      </c>
      <c r="E1674" s="7">
        <f>VartojimasGamyba!G1670</f>
        <v>0.436</v>
      </c>
      <c r="F1674" s="11"/>
      <c r="G1674" s="12">
        <f t="shared" si="251"/>
        <v>19.999999999999996</v>
      </c>
      <c r="H1674" s="12">
        <v>0</v>
      </c>
      <c r="I1674" s="12">
        <v>0</v>
      </c>
      <c r="J1674" s="12">
        <v>0</v>
      </c>
      <c r="K1674" s="12"/>
      <c r="L1674" s="12">
        <f>VartojimasGamyba!H1670</f>
        <v>0.17299999999999999</v>
      </c>
      <c r="M1674" s="19">
        <f t="shared" si="252"/>
        <v>0.26300000000000001</v>
      </c>
      <c r="N1674" s="7">
        <f t="shared" si="253"/>
        <v>52.697310000000002</v>
      </c>
      <c r="O1674" s="7">
        <f t="shared" si="254"/>
        <v>52.697310000000002</v>
      </c>
      <c r="R1674" s="7"/>
      <c r="S1674" s="47">
        <f t="shared" si="255"/>
        <v>0.26300000000000001</v>
      </c>
      <c r="T1674" s="47">
        <f t="shared" si="256"/>
        <v>0</v>
      </c>
      <c r="U1674" s="47">
        <f t="shared" si="257"/>
        <v>200.37</v>
      </c>
      <c r="V1674" s="47">
        <f t="shared" si="258"/>
        <v>88.5</v>
      </c>
      <c r="W1674" s="11"/>
    </row>
    <row r="1675" spans="1:23" x14ac:dyDescent="0.45">
      <c r="A1675" t="s">
        <v>1680</v>
      </c>
      <c r="B1675">
        <v>97.34</v>
      </c>
      <c r="D1675" s="1" t="str">
        <f>VartojimasGamyba!J1671</f>
        <v>2023-11-09-13</v>
      </c>
      <c r="E1675" s="7">
        <f>VartojimasGamyba!G1671</f>
        <v>1.486</v>
      </c>
      <c r="F1675" s="11"/>
      <c r="G1675" s="12">
        <f t="shared" si="251"/>
        <v>19.999999999999996</v>
      </c>
      <c r="H1675" s="12">
        <v>0</v>
      </c>
      <c r="I1675" s="12">
        <v>0</v>
      </c>
      <c r="J1675" s="12">
        <v>0</v>
      </c>
      <c r="K1675" s="12"/>
      <c r="L1675" s="12">
        <f>VartojimasGamyba!H1671</f>
        <v>7.8E-2</v>
      </c>
      <c r="M1675" s="19">
        <f t="shared" si="252"/>
        <v>1.4079999999999999</v>
      </c>
      <c r="N1675" s="7">
        <f t="shared" si="253"/>
        <v>278.26303999999999</v>
      </c>
      <c r="O1675" s="7">
        <f t="shared" si="254"/>
        <v>278.26303999999999</v>
      </c>
      <c r="R1675" s="7"/>
      <c r="S1675" s="47">
        <f t="shared" si="255"/>
        <v>1.4079999999999999</v>
      </c>
      <c r="T1675" s="47">
        <f t="shared" si="256"/>
        <v>0</v>
      </c>
      <c r="U1675" s="47">
        <f t="shared" si="257"/>
        <v>197.63</v>
      </c>
      <c r="V1675" s="47">
        <f t="shared" si="258"/>
        <v>85.76</v>
      </c>
      <c r="W1675" s="11"/>
    </row>
    <row r="1676" spans="1:23" x14ac:dyDescent="0.45">
      <c r="A1676" t="s">
        <v>1681</v>
      </c>
      <c r="B1676">
        <v>109.81</v>
      </c>
      <c r="D1676" s="1" t="str">
        <f>VartojimasGamyba!J1672</f>
        <v>2023-11-09-14</v>
      </c>
      <c r="E1676" s="7">
        <f>VartojimasGamyba!G1672</f>
        <v>1.617</v>
      </c>
      <c r="F1676" s="11"/>
      <c r="G1676" s="12">
        <f t="shared" si="251"/>
        <v>18.208888888888886</v>
      </c>
      <c r="H1676" s="12">
        <v>0</v>
      </c>
      <c r="I1676" s="12">
        <v>1.7911111111111113</v>
      </c>
      <c r="J1676" s="12">
        <v>0</v>
      </c>
      <c r="K1676" s="12"/>
      <c r="L1676" s="12">
        <f>VartojimasGamyba!H1672</f>
        <v>5.0000000000000001E-3</v>
      </c>
      <c r="M1676" s="19">
        <f t="shared" si="252"/>
        <v>-3.2873009869760494E-16</v>
      </c>
      <c r="N1676" s="7">
        <f t="shared" si="253"/>
        <v>-6.9066193736366806E-14</v>
      </c>
      <c r="O1676" s="7">
        <f t="shared" si="254"/>
        <v>-6.9066193736366806E-14</v>
      </c>
      <c r="R1676" s="7"/>
      <c r="S1676" s="47">
        <f t="shared" si="255"/>
        <v>-3.2873009869760494E-16</v>
      </c>
      <c r="T1676" s="47">
        <f t="shared" si="256"/>
        <v>0</v>
      </c>
      <c r="U1676" s="47">
        <f t="shared" si="257"/>
        <v>210.10000000000002</v>
      </c>
      <c r="V1676" s="47">
        <f t="shared" si="258"/>
        <v>98.23</v>
      </c>
      <c r="W1676" s="11"/>
    </row>
    <row r="1677" spans="1:23" x14ac:dyDescent="0.45">
      <c r="A1677" t="s">
        <v>1682</v>
      </c>
      <c r="B1677">
        <v>128.41999999999999</v>
      </c>
      <c r="D1677" s="1" t="str">
        <f>VartojimasGamyba!J1673</f>
        <v>2023-11-09-15</v>
      </c>
      <c r="E1677" s="7">
        <f>VartojimasGamyba!G1673</f>
        <v>2.1070000000000002</v>
      </c>
      <c r="F1677" s="11"/>
      <c r="G1677" s="12">
        <f t="shared" si="251"/>
        <v>15.867777777777775</v>
      </c>
      <c r="H1677" s="12">
        <v>0</v>
      </c>
      <c r="I1677" s="12">
        <v>2.3411111111111111</v>
      </c>
      <c r="J1677" s="12">
        <v>0</v>
      </c>
      <c r="K1677" s="12"/>
      <c r="L1677" s="12">
        <f>VartojimasGamyba!H1673</f>
        <v>0</v>
      </c>
      <c r="M1677" s="19">
        <f t="shared" si="252"/>
        <v>0</v>
      </c>
      <c r="N1677" s="7">
        <f t="shared" si="253"/>
        <v>0</v>
      </c>
      <c r="O1677" s="7">
        <f t="shared" si="254"/>
        <v>0</v>
      </c>
      <c r="R1677" s="7"/>
      <c r="S1677" s="47">
        <f t="shared" si="255"/>
        <v>0</v>
      </c>
      <c r="T1677" s="47">
        <f t="shared" si="256"/>
        <v>0</v>
      </c>
      <c r="U1677" s="47">
        <f t="shared" si="257"/>
        <v>228.70999999999998</v>
      </c>
      <c r="V1677" s="47">
        <f t="shared" si="258"/>
        <v>116.83999999999999</v>
      </c>
      <c r="W1677" s="11"/>
    </row>
    <row r="1678" spans="1:23" x14ac:dyDescent="0.45">
      <c r="A1678" t="s">
        <v>1683</v>
      </c>
      <c r="B1678">
        <v>100.61</v>
      </c>
      <c r="D1678" s="1" t="str">
        <f>VartojimasGamyba!J1674</f>
        <v>2023-11-09-16</v>
      </c>
      <c r="E1678" s="7">
        <f>VartojimasGamyba!G1674</f>
        <v>2.0880000000000001</v>
      </c>
      <c r="F1678" s="11"/>
      <c r="G1678" s="12">
        <f t="shared" si="251"/>
        <v>14.854444444444443</v>
      </c>
      <c r="H1678" s="12">
        <v>0</v>
      </c>
      <c r="I1678" s="12">
        <v>1.013333333333331</v>
      </c>
      <c r="J1678" s="12">
        <v>0</v>
      </c>
      <c r="K1678" s="12"/>
      <c r="L1678" s="12">
        <f>VartojimasGamyba!H1674</f>
        <v>0</v>
      </c>
      <c r="M1678" s="19">
        <f t="shared" si="252"/>
        <v>1.1760000000000022</v>
      </c>
      <c r="N1678" s="7">
        <f t="shared" si="253"/>
        <v>236.25840000000045</v>
      </c>
      <c r="O1678" s="7">
        <f t="shared" si="254"/>
        <v>236.25840000000045</v>
      </c>
      <c r="R1678" s="7"/>
      <c r="S1678" s="47">
        <f t="shared" si="255"/>
        <v>1.1760000000000022</v>
      </c>
      <c r="T1678" s="47">
        <f t="shared" si="256"/>
        <v>0</v>
      </c>
      <c r="U1678" s="47">
        <f t="shared" si="257"/>
        <v>200.9</v>
      </c>
      <c r="V1678" s="47">
        <f t="shared" si="258"/>
        <v>89.03</v>
      </c>
      <c r="W1678" s="11"/>
    </row>
    <row r="1679" spans="1:23" x14ac:dyDescent="0.45">
      <c r="A1679" t="s">
        <v>1684</v>
      </c>
      <c r="B1679">
        <v>116.54</v>
      </c>
      <c r="D1679" s="1" t="str">
        <f>VartojimasGamyba!J1675</f>
        <v>2023-11-09-17</v>
      </c>
      <c r="E1679" s="7">
        <f>VartojimasGamyba!G1675</f>
        <v>2.3780000000000001</v>
      </c>
      <c r="F1679" s="11"/>
      <c r="G1679" s="12">
        <f t="shared" si="251"/>
        <v>12.21222222222222</v>
      </c>
      <c r="H1679" s="12">
        <v>0</v>
      </c>
      <c r="I1679" s="12">
        <v>2.6422222222222222</v>
      </c>
      <c r="J1679" s="12">
        <v>0</v>
      </c>
      <c r="K1679" s="12"/>
      <c r="L1679" s="12">
        <f>VartojimasGamyba!H1675</f>
        <v>0</v>
      </c>
      <c r="M1679" s="19">
        <f t="shared" si="252"/>
        <v>0</v>
      </c>
      <c r="N1679" s="7">
        <f t="shared" si="253"/>
        <v>0</v>
      </c>
      <c r="O1679" s="7">
        <f t="shared" si="254"/>
        <v>0</v>
      </c>
      <c r="R1679" s="7"/>
      <c r="S1679" s="47">
        <f t="shared" si="255"/>
        <v>0</v>
      </c>
      <c r="T1679" s="47">
        <f t="shared" si="256"/>
        <v>0</v>
      </c>
      <c r="U1679" s="47">
        <f t="shared" si="257"/>
        <v>216.83</v>
      </c>
      <c r="V1679" s="47">
        <f t="shared" si="258"/>
        <v>104.96000000000001</v>
      </c>
      <c r="W1679" s="11"/>
    </row>
    <row r="1680" spans="1:23" x14ac:dyDescent="0.45">
      <c r="A1680" t="s">
        <v>1685</v>
      </c>
      <c r="B1680">
        <v>120.17</v>
      </c>
      <c r="D1680" s="1" t="str">
        <f>VartojimasGamyba!J1676</f>
        <v>2023-11-09-18</v>
      </c>
      <c r="E1680" s="7">
        <f>VartojimasGamyba!G1676</f>
        <v>1.629</v>
      </c>
      <c r="F1680" s="11"/>
      <c r="G1680" s="12">
        <f t="shared" si="251"/>
        <v>10.402222222222219</v>
      </c>
      <c r="H1680" s="12">
        <v>0</v>
      </c>
      <c r="I1680" s="12">
        <v>1.81</v>
      </c>
      <c r="J1680" s="12">
        <v>0</v>
      </c>
      <c r="K1680" s="12"/>
      <c r="L1680" s="12">
        <f>VartojimasGamyba!H1676</f>
        <v>0</v>
      </c>
      <c r="M1680" s="19">
        <f t="shared" si="252"/>
        <v>0</v>
      </c>
      <c r="N1680" s="7">
        <f t="shared" si="253"/>
        <v>0</v>
      </c>
      <c r="O1680" s="7">
        <f t="shared" si="254"/>
        <v>0</v>
      </c>
      <c r="R1680" s="7"/>
      <c r="S1680" s="47">
        <f t="shared" si="255"/>
        <v>0</v>
      </c>
      <c r="T1680" s="47">
        <f t="shared" si="256"/>
        <v>0</v>
      </c>
      <c r="U1680" s="47">
        <f t="shared" si="257"/>
        <v>220.46</v>
      </c>
      <c r="V1680" s="47">
        <f t="shared" si="258"/>
        <v>108.59</v>
      </c>
      <c r="W1680" s="11"/>
    </row>
    <row r="1681" spans="1:23" x14ac:dyDescent="0.45">
      <c r="A1681" t="s">
        <v>1686</v>
      </c>
      <c r="B1681">
        <v>126.26</v>
      </c>
      <c r="D1681" s="1" t="str">
        <f>VartojimasGamyba!J1677</f>
        <v>2023-11-09-19</v>
      </c>
      <c r="E1681" s="7">
        <f>VartojimasGamyba!G1677</f>
        <v>1.651</v>
      </c>
      <c r="F1681" s="11"/>
      <c r="G1681" s="12">
        <f t="shared" si="251"/>
        <v>8.5677777777777742</v>
      </c>
      <c r="H1681" s="12">
        <v>0</v>
      </c>
      <c r="I1681" s="12">
        <v>1.8344444444444445</v>
      </c>
      <c r="J1681" s="12">
        <v>0</v>
      </c>
      <c r="K1681" s="12"/>
      <c r="L1681" s="12">
        <f>VartojimasGamyba!H1677</f>
        <v>0</v>
      </c>
      <c r="M1681" s="19">
        <f t="shared" si="252"/>
        <v>0</v>
      </c>
      <c r="N1681" s="7">
        <f t="shared" si="253"/>
        <v>0</v>
      </c>
      <c r="O1681" s="7">
        <f t="shared" si="254"/>
        <v>0</v>
      </c>
      <c r="R1681" s="7"/>
      <c r="S1681" s="47">
        <f t="shared" si="255"/>
        <v>0</v>
      </c>
      <c r="T1681" s="47">
        <f t="shared" si="256"/>
        <v>0</v>
      </c>
      <c r="U1681" s="47">
        <f t="shared" si="257"/>
        <v>226.55</v>
      </c>
      <c r="V1681" s="47">
        <f t="shared" si="258"/>
        <v>114.68</v>
      </c>
      <c r="W1681" s="11"/>
    </row>
    <row r="1682" spans="1:23" x14ac:dyDescent="0.45">
      <c r="A1682" t="s">
        <v>1687</v>
      </c>
      <c r="B1682">
        <v>127.27</v>
      </c>
      <c r="D1682" s="1" t="str">
        <f>VartojimasGamyba!J1678</f>
        <v>2023-11-09-20</v>
      </c>
      <c r="E1682" s="7">
        <f>VartojimasGamyba!G1678</f>
        <v>1.601</v>
      </c>
      <c r="F1682" s="11"/>
      <c r="G1682" s="12">
        <f t="shared" si="251"/>
        <v>6.7888888888888852</v>
      </c>
      <c r="H1682" s="12">
        <v>0</v>
      </c>
      <c r="I1682" s="12">
        <v>1.778888888888889</v>
      </c>
      <c r="J1682" s="12">
        <v>0</v>
      </c>
      <c r="K1682" s="12"/>
      <c r="L1682" s="12">
        <f>VartojimasGamyba!H1678</f>
        <v>0</v>
      </c>
      <c r="M1682" s="19">
        <f t="shared" si="252"/>
        <v>-2.2204460492503131E-16</v>
      </c>
      <c r="N1682" s="7">
        <f t="shared" si="253"/>
        <v>-5.0528470296740125E-14</v>
      </c>
      <c r="O1682" s="7">
        <f t="shared" si="254"/>
        <v>-5.0528470296740125E-14</v>
      </c>
      <c r="P1682" s="7" t="s">
        <v>8873</v>
      </c>
      <c r="R1682" s="7"/>
      <c r="S1682" s="47">
        <f t="shared" si="255"/>
        <v>-2.2204460492503131E-16</v>
      </c>
      <c r="T1682" s="47">
        <f t="shared" si="256"/>
        <v>0</v>
      </c>
      <c r="U1682" s="47">
        <f t="shared" si="257"/>
        <v>227.56</v>
      </c>
      <c r="V1682" s="47">
        <f t="shared" si="258"/>
        <v>115.69</v>
      </c>
      <c r="W1682" s="11"/>
    </row>
    <row r="1683" spans="1:23" x14ac:dyDescent="0.45">
      <c r="A1683" t="s">
        <v>1688</v>
      </c>
      <c r="B1683">
        <v>111.36</v>
      </c>
      <c r="D1683" s="1" t="str">
        <f>VartojimasGamyba!J1679</f>
        <v>2023-11-09-21</v>
      </c>
      <c r="E1683" s="7">
        <f>VartojimasGamyba!G1679</f>
        <v>1.61</v>
      </c>
      <c r="F1683" s="11"/>
      <c r="G1683" s="12">
        <f t="shared" si="251"/>
        <v>4.9999999999999964</v>
      </c>
      <c r="H1683" s="12">
        <v>0</v>
      </c>
      <c r="I1683" s="12">
        <v>1.788888888888889</v>
      </c>
      <c r="J1683" s="12">
        <v>0</v>
      </c>
      <c r="K1683" s="12"/>
      <c r="L1683" s="12">
        <f>VartojimasGamyba!H1679</f>
        <v>0</v>
      </c>
      <c r="M1683" s="19">
        <f t="shared" si="252"/>
        <v>0</v>
      </c>
      <c r="N1683" s="7">
        <f t="shared" si="253"/>
        <v>0</v>
      </c>
      <c r="O1683" s="7">
        <f t="shared" si="254"/>
        <v>0</v>
      </c>
      <c r="P1683" s="7">
        <f>SUM(N1662:N1685)</f>
        <v>3771.2673666666674</v>
      </c>
      <c r="R1683" s="7"/>
      <c r="S1683" s="47">
        <f t="shared" si="255"/>
        <v>0</v>
      </c>
      <c r="T1683" s="47">
        <f t="shared" si="256"/>
        <v>0</v>
      </c>
      <c r="U1683" s="47">
        <f t="shared" si="257"/>
        <v>211.65</v>
      </c>
      <c r="V1683" s="47">
        <f t="shared" si="258"/>
        <v>99.78</v>
      </c>
      <c r="W1683" s="11"/>
    </row>
    <row r="1684" spans="1:23" x14ac:dyDescent="0.45">
      <c r="A1684" t="s">
        <v>1689</v>
      </c>
      <c r="B1684">
        <v>96.01</v>
      </c>
      <c r="D1684" s="1" t="str">
        <f>VartojimasGamyba!J1680</f>
        <v>2023-11-09-22</v>
      </c>
      <c r="E1684" s="7">
        <f>VartojimasGamyba!G1680</f>
        <v>1.5629999999999999</v>
      </c>
      <c r="F1684" s="11"/>
      <c r="G1684" s="12">
        <f t="shared" si="251"/>
        <v>4.9999999999999964</v>
      </c>
      <c r="H1684" s="12">
        <v>0</v>
      </c>
      <c r="I1684" s="12">
        <v>0</v>
      </c>
      <c r="J1684" s="12">
        <v>0</v>
      </c>
      <c r="K1684" s="12"/>
      <c r="L1684" s="12">
        <f>VartojimasGamyba!H1680</f>
        <v>0</v>
      </c>
      <c r="M1684" s="19">
        <f t="shared" si="252"/>
        <v>1.5629999999999999</v>
      </c>
      <c r="N1684" s="7">
        <f t="shared" si="253"/>
        <v>306.81690000000003</v>
      </c>
      <c r="O1684" s="7">
        <f t="shared" si="254"/>
        <v>306.81690000000003</v>
      </c>
      <c r="P1684" s="7" t="s">
        <v>8872</v>
      </c>
      <c r="R1684" s="7"/>
      <c r="S1684" s="47">
        <f t="shared" si="255"/>
        <v>1.5629999999999999</v>
      </c>
      <c r="T1684" s="47">
        <f t="shared" si="256"/>
        <v>0</v>
      </c>
      <c r="U1684" s="47">
        <f t="shared" si="257"/>
        <v>196.3</v>
      </c>
      <c r="V1684" s="47">
        <f t="shared" si="258"/>
        <v>84.43</v>
      </c>
      <c r="W1684" s="11"/>
    </row>
    <row r="1685" spans="1:23" x14ac:dyDescent="0.45">
      <c r="A1685" t="s">
        <v>1690</v>
      </c>
      <c r="B1685">
        <v>83.71</v>
      </c>
      <c r="D1685" s="1" t="str">
        <f>VartojimasGamyba!J1681</f>
        <v>2023-11-09-23</v>
      </c>
      <c r="E1685" s="7">
        <f>VartojimasGamyba!G1681</f>
        <v>0.28499999999999998</v>
      </c>
      <c r="F1685" s="11"/>
      <c r="G1685" s="12">
        <f t="shared" si="251"/>
        <v>4.9999999999999964</v>
      </c>
      <c r="H1685" s="12">
        <v>0</v>
      </c>
      <c r="I1685" s="12">
        <v>0</v>
      </c>
      <c r="J1685" s="12">
        <v>0</v>
      </c>
      <c r="K1685" s="12"/>
      <c r="L1685" s="12">
        <f>VartojimasGamyba!H1681</f>
        <v>0</v>
      </c>
      <c r="M1685" s="19">
        <f t="shared" si="252"/>
        <v>0.28499999999999998</v>
      </c>
      <c r="N1685" s="7">
        <f t="shared" si="253"/>
        <v>52.44</v>
      </c>
      <c r="O1685" s="7">
        <f t="shared" si="254"/>
        <v>52.44</v>
      </c>
      <c r="P1685" s="7">
        <f>SUM(O1662:O1685)</f>
        <v>3771.2673666666674</v>
      </c>
      <c r="Q1685" s="7">
        <f>SUMPRODUCT(B1662:B1685,E1662:E1685)+SUM(E1662:E1685)*$Z$21-SUMPRODUCT(B1662:B1685,L1662:L1685)+SUM(L1662:L1685)*ABS($Z$20)</f>
        <v>4729.6816200000003</v>
      </c>
      <c r="R1685" s="7"/>
      <c r="S1685" s="47">
        <f t="shared" si="255"/>
        <v>0.28499999999999998</v>
      </c>
      <c r="T1685" s="47">
        <f t="shared" si="256"/>
        <v>0</v>
      </c>
      <c r="U1685" s="47">
        <f t="shared" si="257"/>
        <v>184</v>
      </c>
      <c r="V1685" s="47">
        <f t="shared" si="258"/>
        <v>72.13</v>
      </c>
      <c r="W1685" s="11">
        <f>IF(P1685&lt;&gt;Q1685,1,0)</f>
        <v>1</v>
      </c>
    </row>
    <row r="1686" spans="1:23" x14ac:dyDescent="0.45">
      <c r="A1686" t="s">
        <v>1691</v>
      </c>
      <c r="B1686">
        <v>84.04</v>
      </c>
      <c r="D1686" s="9" t="str">
        <f>VartojimasGamyba!J1682</f>
        <v>2023-11-10-00</v>
      </c>
      <c r="E1686" s="8">
        <f>VartojimasGamyba!G1682</f>
        <v>0.16700000000000001</v>
      </c>
      <c r="F1686" s="11"/>
      <c r="G1686" s="7">
        <f>G1685+H1686-I1686</f>
        <v>4.8144444444444412</v>
      </c>
      <c r="H1686" s="7">
        <v>0</v>
      </c>
      <c r="I1686" s="7">
        <v>0.18555555555555558</v>
      </c>
      <c r="J1686" s="7">
        <v>0</v>
      </c>
      <c r="L1686" s="7">
        <f>VartojimasGamyba!H1682</f>
        <v>0</v>
      </c>
      <c r="M1686" s="15">
        <f t="shared" si="252"/>
        <v>-2.7755575615628914E-17</v>
      </c>
      <c r="N1686" s="7">
        <f t="shared" si="253"/>
        <v>-5.116185253228878E-15</v>
      </c>
      <c r="O1686" s="7">
        <f t="shared" si="254"/>
        <v>-5.116185253228878E-15</v>
      </c>
      <c r="R1686" s="20" t="s">
        <v>8783</v>
      </c>
      <c r="S1686" s="47">
        <f t="shared" si="255"/>
        <v>-2.7755575615628914E-17</v>
      </c>
      <c r="T1686" s="47">
        <f t="shared" si="256"/>
        <v>0</v>
      </c>
      <c r="U1686" s="47">
        <f t="shared" si="257"/>
        <v>184.33</v>
      </c>
      <c r="V1686" s="47">
        <f t="shared" si="258"/>
        <v>72.460000000000008</v>
      </c>
      <c r="W1686" s="11"/>
    </row>
    <row r="1687" spans="1:23" x14ac:dyDescent="0.45">
      <c r="A1687" t="s">
        <v>1692</v>
      </c>
      <c r="B1687">
        <v>40.020000000000003</v>
      </c>
      <c r="D1687" s="9" t="str">
        <f>VartojimasGamyba!J1683</f>
        <v>2023-11-10-01</v>
      </c>
      <c r="E1687" s="8">
        <f>VartojimasGamyba!G1683</f>
        <v>0.219</v>
      </c>
      <c r="F1687" s="11"/>
      <c r="G1687" s="7">
        <f t="shared" ref="G1687:G1709" si="259">G1686+H1687-I1687</f>
        <v>4.571111111111108</v>
      </c>
      <c r="H1687" s="7">
        <v>0</v>
      </c>
      <c r="I1687" s="7">
        <v>0.24333333333333335</v>
      </c>
      <c r="J1687" s="7">
        <v>0</v>
      </c>
      <c r="L1687" s="7">
        <f>VartojimasGamyba!H1683</f>
        <v>0</v>
      </c>
      <c r="M1687" s="15">
        <f t="shared" si="252"/>
        <v>-2.7755575615628914E-17</v>
      </c>
      <c r="N1687" s="7">
        <f t="shared" si="253"/>
        <v>-3.8943848146288929E-15</v>
      </c>
      <c r="O1687" s="7">
        <f t="shared" si="254"/>
        <v>-3.8943848146288929E-15</v>
      </c>
      <c r="R1687" s="7"/>
      <c r="S1687" s="47">
        <f t="shared" si="255"/>
        <v>-2.7755575615628914E-17</v>
      </c>
      <c r="T1687" s="47">
        <f t="shared" si="256"/>
        <v>0</v>
      </c>
      <c r="U1687" s="47">
        <f t="shared" si="257"/>
        <v>140.31</v>
      </c>
      <c r="V1687" s="47">
        <f t="shared" si="258"/>
        <v>28.440000000000005</v>
      </c>
      <c r="W1687" s="11"/>
    </row>
    <row r="1688" spans="1:23" x14ac:dyDescent="0.45">
      <c r="A1688" t="s">
        <v>1693</v>
      </c>
      <c r="B1688">
        <v>27.78</v>
      </c>
      <c r="D1688" s="9" t="str">
        <f>VartojimasGamyba!J1684</f>
        <v>2023-11-10-02</v>
      </c>
      <c r="E1688" s="8">
        <f>VartojimasGamyba!G1684</f>
        <v>0.48699999999999999</v>
      </c>
      <c r="F1688" s="11"/>
      <c r="G1688" s="7">
        <f t="shared" si="259"/>
        <v>4.571111111111108</v>
      </c>
      <c r="H1688" s="7">
        <v>0</v>
      </c>
      <c r="I1688" s="7">
        <v>0</v>
      </c>
      <c r="J1688" s="7">
        <v>0</v>
      </c>
      <c r="L1688" s="7">
        <f>VartojimasGamyba!H1684</f>
        <v>0</v>
      </c>
      <c r="M1688" s="15">
        <f t="shared" si="252"/>
        <v>0.48699999999999999</v>
      </c>
      <c r="N1688" s="7">
        <f t="shared" si="253"/>
        <v>62.370089999999998</v>
      </c>
      <c r="O1688" s="7">
        <f t="shared" si="254"/>
        <v>62.370089999999998</v>
      </c>
      <c r="R1688" s="7"/>
      <c r="S1688" s="47">
        <f t="shared" si="255"/>
        <v>0.48699999999999999</v>
      </c>
      <c r="T1688" s="47">
        <f t="shared" si="256"/>
        <v>0</v>
      </c>
      <c r="U1688" s="47">
        <f t="shared" si="257"/>
        <v>128.07</v>
      </c>
      <c r="V1688" s="47">
        <f t="shared" si="258"/>
        <v>16.200000000000003</v>
      </c>
      <c r="W1688" s="11"/>
    </row>
    <row r="1689" spans="1:23" x14ac:dyDescent="0.45">
      <c r="A1689" t="s">
        <v>1694</v>
      </c>
      <c r="B1689">
        <v>59.68</v>
      </c>
      <c r="D1689" s="9" t="str">
        <f>VartojimasGamyba!J1685</f>
        <v>2023-11-10-03</v>
      </c>
      <c r="E1689" s="8">
        <f>VartojimasGamyba!G1685</f>
        <v>0.89900000000000002</v>
      </c>
      <c r="F1689" s="11"/>
      <c r="G1689" s="7">
        <f t="shared" si="259"/>
        <v>3.5722222222222193</v>
      </c>
      <c r="H1689" s="7">
        <v>0</v>
      </c>
      <c r="I1689" s="7">
        <v>0.99888888888888894</v>
      </c>
      <c r="J1689" s="7">
        <v>0</v>
      </c>
      <c r="L1689" s="7">
        <f>VartojimasGamyba!H1685</f>
        <v>0</v>
      </c>
      <c r="M1689" s="15">
        <f t="shared" si="252"/>
        <v>0</v>
      </c>
      <c r="N1689" s="7">
        <f t="shared" si="253"/>
        <v>0</v>
      </c>
      <c r="O1689" s="7">
        <f t="shared" si="254"/>
        <v>0</v>
      </c>
      <c r="R1689" s="7"/>
      <c r="S1689" s="47">
        <f t="shared" si="255"/>
        <v>0</v>
      </c>
      <c r="T1689" s="47">
        <f t="shared" si="256"/>
        <v>0</v>
      </c>
      <c r="U1689" s="47">
        <f t="shared" si="257"/>
        <v>159.97</v>
      </c>
      <c r="V1689" s="47">
        <f t="shared" si="258"/>
        <v>48.1</v>
      </c>
      <c r="W1689" s="11"/>
    </row>
    <row r="1690" spans="1:23" x14ac:dyDescent="0.45">
      <c r="A1690" t="s">
        <v>1695</v>
      </c>
      <c r="B1690">
        <v>53.74</v>
      </c>
      <c r="D1690" s="9" t="str">
        <f>VartojimasGamyba!J1686</f>
        <v>2023-11-10-04</v>
      </c>
      <c r="E1690" s="8">
        <f>VartojimasGamyba!G1686</f>
        <v>0.38400000000000001</v>
      </c>
      <c r="F1690" s="11"/>
      <c r="G1690" s="7">
        <f t="shared" si="259"/>
        <v>3.1455555555555526</v>
      </c>
      <c r="H1690" s="7">
        <v>0</v>
      </c>
      <c r="I1690" s="7">
        <v>0.42666666666666669</v>
      </c>
      <c r="J1690" s="7">
        <v>0</v>
      </c>
      <c r="L1690" s="7">
        <f>VartojimasGamyba!H1686</f>
        <v>0</v>
      </c>
      <c r="M1690" s="15">
        <f t="shared" si="252"/>
        <v>0</v>
      </c>
      <c r="N1690" s="7">
        <f t="shared" si="253"/>
        <v>0</v>
      </c>
      <c r="O1690" s="7">
        <f t="shared" si="254"/>
        <v>0</v>
      </c>
      <c r="R1690" s="7"/>
      <c r="S1690" s="47">
        <f t="shared" si="255"/>
        <v>0</v>
      </c>
      <c r="T1690" s="47">
        <f t="shared" si="256"/>
        <v>0</v>
      </c>
      <c r="U1690" s="47">
        <f t="shared" si="257"/>
        <v>154.03</v>
      </c>
      <c r="V1690" s="47">
        <f t="shared" si="258"/>
        <v>42.160000000000004</v>
      </c>
      <c r="W1690" s="11"/>
    </row>
    <row r="1691" spans="1:23" x14ac:dyDescent="0.45">
      <c r="A1691" t="s">
        <v>1696</v>
      </c>
      <c r="B1691">
        <v>40</v>
      </c>
      <c r="D1691" s="9" t="str">
        <f>VartojimasGamyba!J1687</f>
        <v>2023-11-10-05</v>
      </c>
      <c r="E1691" s="8">
        <f>VartojimasGamyba!G1687</f>
        <v>0.501</v>
      </c>
      <c r="F1691" s="11"/>
      <c r="G1691" s="7">
        <f t="shared" si="259"/>
        <v>2.5888888888888859</v>
      </c>
      <c r="H1691" s="7">
        <v>0</v>
      </c>
      <c r="I1691" s="7">
        <v>0.55666666666666664</v>
      </c>
      <c r="J1691" s="7">
        <v>0</v>
      </c>
      <c r="L1691" s="7">
        <f>VartojimasGamyba!H1687</f>
        <v>0</v>
      </c>
      <c r="M1691" s="15">
        <f t="shared" si="252"/>
        <v>0</v>
      </c>
      <c r="N1691" s="7">
        <f t="shared" si="253"/>
        <v>0</v>
      </c>
      <c r="O1691" s="7">
        <f t="shared" si="254"/>
        <v>0</v>
      </c>
      <c r="R1691" s="7"/>
      <c r="S1691" s="47">
        <f t="shared" si="255"/>
        <v>0</v>
      </c>
      <c r="T1691" s="47">
        <f t="shared" si="256"/>
        <v>0</v>
      </c>
      <c r="U1691" s="47">
        <f t="shared" si="257"/>
        <v>140.29000000000002</v>
      </c>
      <c r="V1691" s="47">
        <f t="shared" si="258"/>
        <v>28.42</v>
      </c>
      <c r="W1691" s="11"/>
    </row>
    <row r="1692" spans="1:23" x14ac:dyDescent="0.45">
      <c r="A1692" t="s">
        <v>1697</v>
      </c>
      <c r="B1692">
        <v>22.48</v>
      </c>
      <c r="D1692" s="9" t="str">
        <f>VartojimasGamyba!J1688</f>
        <v>2023-11-10-06</v>
      </c>
      <c r="E1692" s="8">
        <f>VartojimasGamyba!G1688</f>
        <v>0.77300000000000002</v>
      </c>
      <c r="F1692" s="11"/>
      <c r="G1692" s="7">
        <f t="shared" si="259"/>
        <v>12.588888888888885</v>
      </c>
      <c r="H1692" s="7">
        <v>10</v>
      </c>
      <c r="I1692" s="7">
        <v>0</v>
      </c>
      <c r="J1692" s="7">
        <v>0</v>
      </c>
      <c r="L1692" s="7">
        <f>VartojimasGamyba!H1688</f>
        <v>0</v>
      </c>
      <c r="M1692" s="15">
        <f t="shared" si="252"/>
        <v>10.773</v>
      </c>
      <c r="N1692" s="7">
        <f t="shared" si="253"/>
        <v>1322.60121</v>
      </c>
      <c r="O1692" s="7">
        <f t="shared" si="254"/>
        <v>1322.60121</v>
      </c>
      <c r="R1692" s="7"/>
      <c r="S1692" s="47">
        <f t="shared" si="255"/>
        <v>10.773</v>
      </c>
      <c r="T1692" s="47">
        <f t="shared" si="256"/>
        <v>0</v>
      </c>
      <c r="U1692" s="47">
        <f t="shared" si="257"/>
        <v>122.77000000000001</v>
      </c>
      <c r="V1692" s="47">
        <f t="shared" si="258"/>
        <v>10.9</v>
      </c>
      <c r="W1692" s="11"/>
    </row>
    <row r="1693" spans="1:23" x14ac:dyDescent="0.45">
      <c r="A1693" t="s">
        <v>1698</v>
      </c>
      <c r="B1693">
        <v>24.97</v>
      </c>
      <c r="D1693" s="9" t="str">
        <f>VartojimasGamyba!J1689</f>
        <v>2023-11-10-07</v>
      </c>
      <c r="E1693" s="8">
        <f>VartojimasGamyba!G1689</f>
        <v>0.254</v>
      </c>
      <c r="F1693" s="11"/>
      <c r="G1693" s="7">
        <f t="shared" si="259"/>
        <v>14.077444444444444</v>
      </c>
      <c r="H1693" s="7">
        <v>1.4885555555555592</v>
      </c>
      <c r="I1693" s="7">
        <v>0</v>
      </c>
      <c r="J1693" s="7">
        <v>0</v>
      </c>
      <c r="L1693" s="7">
        <f>VartojimasGamyba!H1689</f>
        <v>1.7000000000000001E-2</v>
      </c>
      <c r="M1693" s="15">
        <f t="shared" si="252"/>
        <v>1.7255555555555593</v>
      </c>
      <c r="N1693" s="7">
        <f t="shared" si="253"/>
        <v>216.14308888888937</v>
      </c>
      <c r="O1693" s="7">
        <f t="shared" si="254"/>
        <v>216.14308888888937</v>
      </c>
      <c r="R1693" s="7"/>
      <c r="S1693" s="47">
        <f t="shared" si="255"/>
        <v>1.7255555555555593</v>
      </c>
      <c r="T1693" s="47">
        <f t="shared" si="256"/>
        <v>0</v>
      </c>
      <c r="U1693" s="47">
        <f t="shared" si="257"/>
        <v>125.26</v>
      </c>
      <c r="V1693" s="47">
        <f t="shared" si="258"/>
        <v>13.389999999999999</v>
      </c>
      <c r="W1693" s="11"/>
    </row>
    <row r="1694" spans="1:23" x14ac:dyDescent="0.45">
      <c r="A1694" t="s">
        <v>1699</v>
      </c>
      <c r="B1694">
        <v>88.55</v>
      </c>
      <c r="D1694" s="9" t="str">
        <f>VartojimasGamyba!J1690</f>
        <v>2023-11-10-08</v>
      </c>
      <c r="E1694" s="8">
        <f>VartojimasGamyba!G1690</f>
        <v>0.39300000000000002</v>
      </c>
      <c r="F1694" s="11"/>
      <c r="G1694" s="7">
        <f t="shared" si="259"/>
        <v>13.740777777777778</v>
      </c>
      <c r="H1694" s="7">
        <v>0</v>
      </c>
      <c r="I1694" s="7">
        <v>0.33666666666666673</v>
      </c>
      <c r="J1694" s="7">
        <v>0</v>
      </c>
      <c r="L1694" s="7">
        <f>VartojimasGamyba!H1690</f>
        <v>0.09</v>
      </c>
      <c r="M1694" s="15">
        <f t="shared" si="252"/>
        <v>0</v>
      </c>
      <c r="N1694" s="7">
        <f t="shared" si="253"/>
        <v>0</v>
      </c>
      <c r="O1694" s="7">
        <f t="shared" si="254"/>
        <v>0</v>
      </c>
      <c r="R1694" s="7"/>
      <c r="S1694" s="47">
        <f t="shared" si="255"/>
        <v>0</v>
      </c>
      <c r="T1694" s="47">
        <f t="shared" si="256"/>
        <v>0</v>
      </c>
      <c r="U1694" s="47">
        <f t="shared" si="257"/>
        <v>188.84</v>
      </c>
      <c r="V1694" s="47">
        <f t="shared" si="258"/>
        <v>76.97</v>
      </c>
      <c r="W1694" s="11"/>
    </row>
    <row r="1695" spans="1:23" x14ac:dyDescent="0.45">
      <c r="A1695" t="s">
        <v>1700</v>
      </c>
      <c r="B1695">
        <v>107.26</v>
      </c>
      <c r="D1695" s="9" t="str">
        <f>VartojimasGamyba!J1691</f>
        <v>2023-11-10-09</v>
      </c>
      <c r="E1695" s="8">
        <f>VartojimasGamyba!G1691</f>
        <v>0.39700000000000002</v>
      </c>
      <c r="F1695" s="11"/>
      <c r="G1695" s="7">
        <f t="shared" si="259"/>
        <v>13.704111111111111</v>
      </c>
      <c r="H1695" s="7">
        <v>0</v>
      </c>
      <c r="I1695" s="7">
        <v>3.6666666666666702E-2</v>
      </c>
      <c r="J1695" s="7">
        <v>0</v>
      </c>
      <c r="L1695" s="7">
        <f>VartojimasGamyba!H1691</f>
        <v>0.36399999999999999</v>
      </c>
      <c r="M1695" s="15">
        <f t="shared" si="252"/>
        <v>0</v>
      </c>
      <c r="N1695" s="7">
        <f t="shared" si="253"/>
        <v>0</v>
      </c>
      <c r="O1695" s="7">
        <f t="shared" si="254"/>
        <v>0</v>
      </c>
      <c r="R1695" s="7"/>
      <c r="S1695" s="47">
        <f t="shared" si="255"/>
        <v>0</v>
      </c>
      <c r="T1695" s="47">
        <f t="shared" si="256"/>
        <v>0</v>
      </c>
      <c r="U1695" s="47">
        <f t="shared" si="257"/>
        <v>207.55</v>
      </c>
      <c r="V1695" s="47">
        <f t="shared" si="258"/>
        <v>95.68</v>
      </c>
      <c r="W1695" s="11"/>
    </row>
    <row r="1696" spans="1:23" x14ac:dyDescent="0.45">
      <c r="A1696" t="s">
        <v>1701</v>
      </c>
      <c r="B1696">
        <v>113</v>
      </c>
      <c r="D1696" s="9" t="str">
        <f>VartojimasGamyba!J1692</f>
        <v>2023-11-10-10</v>
      </c>
      <c r="E1696" s="8">
        <f>VartojimasGamyba!G1692</f>
        <v>0.08</v>
      </c>
      <c r="F1696" s="11"/>
      <c r="G1696" s="7">
        <f t="shared" si="259"/>
        <v>14.161111111111111</v>
      </c>
      <c r="H1696" s="7">
        <v>0.45700000000000002</v>
      </c>
      <c r="I1696" s="7">
        <v>0</v>
      </c>
      <c r="J1696" s="7">
        <v>0</v>
      </c>
      <c r="L1696" s="7">
        <f>VartojimasGamyba!H1692</f>
        <v>0.53700000000000003</v>
      </c>
      <c r="M1696" s="15">
        <f t="shared" si="252"/>
        <v>0</v>
      </c>
      <c r="N1696" s="7">
        <f t="shared" si="253"/>
        <v>0</v>
      </c>
      <c r="O1696" s="7">
        <f t="shared" si="254"/>
        <v>0</v>
      </c>
      <c r="R1696" s="7"/>
      <c r="S1696" s="47">
        <f t="shared" si="255"/>
        <v>0.45700000000000002</v>
      </c>
      <c r="T1696" s="47">
        <f t="shared" si="256"/>
        <v>0.45700000000000002</v>
      </c>
      <c r="U1696" s="47">
        <f t="shared" si="257"/>
        <v>213.29000000000002</v>
      </c>
      <c r="V1696" s="47">
        <f t="shared" si="258"/>
        <v>101.42</v>
      </c>
      <c r="W1696" s="11"/>
    </row>
    <row r="1697" spans="1:23" x14ac:dyDescent="0.45">
      <c r="A1697" t="s">
        <v>1702</v>
      </c>
      <c r="B1697">
        <v>104.99</v>
      </c>
      <c r="D1697" s="9" t="str">
        <f>VartojimasGamyba!J1693</f>
        <v>2023-11-10-11</v>
      </c>
      <c r="E1697" s="8">
        <f>VartojimasGamyba!G1693</f>
        <v>0.20799999999999999</v>
      </c>
      <c r="F1697" s="11"/>
      <c r="G1697" s="7">
        <f t="shared" si="259"/>
        <v>14.158888888888889</v>
      </c>
      <c r="H1697" s="7">
        <v>0</v>
      </c>
      <c r="I1697" s="7">
        <v>2.2222222222222244E-3</v>
      </c>
      <c r="J1697" s="7">
        <v>0</v>
      </c>
      <c r="L1697" s="7">
        <f>VartojimasGamyba!H1693</f>
        <v>0.20599999999999999</v>
      </c>
      <c r="M1697" s="15">
        <f t="shared" si="252"/>
        <v>0</v>
      </c>
      <c r="N1697" s="7">
        <f t="shared" si="253"/>
        <v>0</v>
      </c>
      <c r="O1697" s="7">
        <f t="shared" si="254"/>
        <v>0</v>
      </c>
      <c r="R1697" s="7"/>
      <c r="S1697" s="47">
        <f t="shared" si="255"/>
        <v>0</v>
      </c>
      <c r="T1697" s="47">
        <f t="shared" si="256"/>
        <v>0</v>
      </c>
      <c r="U1697" s="47">
        <f t="shared" si="257"/>
        <v>205.28</v>
      </c>
      <c r="V1697" s="47">
        <f t="shared" si="258"/>
        <v>93.41</v>
      </c>
      <c r="W1697" s="11"/>
    </row>
    <row r="1698" spans="1:23" x14ac:dyDescent="0.45">
      <c r="A1698" t="s">
        <v>1703</v>
      </c>
      <c r="B1698">
        <v>94.59</v>
      </c>
      <c r="D1698" s="9" t="str">
        <f>VartojimasGamyba!J1694</f>
        <v>2023-11-10-12</v>
      </c>
      <c r="E1698" s="8">
        <f>VartojimasGamyba!G1694</f>
        <v>2.073</v>
      </c>
      <c r="F1698" s="11"/>
      <c r="G1698" s="7">
        <f t="shared" si="259"/>
        <v>12.088888888888889</v>
      </c>
      <c r="H1698" s="7">
        <v>0</v>
      </c>
      <c r="I1698" s="7">
        <v>2.0700000000000003</v>
      </c>
      <c r="J1698" s="7">
        <v>0</v>
      </c>
      <c r="L1698" s="7">
        <f>VartojimasGamyba!H1694</f>
        <v>0.21</v>
      </c>
      <c r="M1698" s="15">
        <f t="shared" si="252"/>
        <v>-2.4980018054066022E-16</v>
      </c>
      <c r="N1698" s="7">
        <f t="shared" si="253"/>
        <v>-4.8681059183763866E-14</v>
      </c>
      <c r="O1698" s="7">
        <f t="shared" si="254"/>
        <v>-4.8681059183763866E-14</v>
      </c>
      <c r="R1698" s="7"/>
      <c r="S1698" s="47">
        <f t="shared" si="255"/>
        <v>-2.4980018054066022E-16</v>
      </c>
      <c r="T1698" s="47">
        <f t="shared" si="256"/>
        <v>0</v>
      </c>
      <c r="U1698" s="47">
        <f t="shared" si="257"/>
        <v>194.88</v>
      </c>
      <c r="V1698" s="47">
        <f t="shared" si="258"/>
        <v>83.01</v>
      </c>
      <c r="W1698" s="11"/>
    </row>
    <row r="1699" spans="1:23" x14ac:dyDescent="0.45">
      <c r="A1699" t="s">
        <v>1704</v>
      </c>
      <c r="B1699">
        <v>91.64</v>
      </c>
      <c r="D1699" s="9" t="str">
        <f>VartojimasGamyba!J1695</f>
        <v>2023-11-10-13</v>
      </c>
      <c r="E1699" s="8">
        <f>VartojimasGamyba!G1695</f>
        <v>1.276</v>
      </c>
      <c r="F1699" s="11"/>
      <c r="G1699" s="7">
        <f t="shared" si="259"/>
        <v>10.697777777777777</v>
      </c>
      <c r="H1699" s="7">
        <v>0</v>
      </c>
      <c r="I1699" s="7">
        <v>1.3911111111111112</v>
      </c>
      <c r="J1699" s="7">
        <v>0</v>
      </c>
      <c r="L1699" s="7">
        <f>VartojimasGamyba!H1695</f>
        <v>2.4E-2</v>
      </c>
      <c r="M1699" s="15">
        <f t="shared" si="252"/>
        <v>0</v>
      </c>
      <c r="N1699" s="7">
        <f t="shared" si="253"/>
        <v>0</v>
      </c>
      <c r="O1699" s="7">
        <f t="shared" si="254"/>
        <v>0</v>
      </c>
      <c r="R1699" s="7"/>
      <c r="S1699" s="47">
        <f t="shared" si="255"/>
        <v>0</v>
      </c>
      <c r="T1699" s="47">
        <f t="shared" si="256"/>
        <v>0</v>
      </c>
      <c r="U1699" s="47">
        <f t="shared" si="257"/>
        <v>191.93</v>
      </c>
      <c r="V1699" s="47">
        <f t="shared" si="258"/>
        <v>80.06</v>
      </c>
      <c r="W1699" s="11"/>
    </row>
    <row r="1700" spans="1:23" x14ac:dyDescent="0.45">
      <c r="A1700" t="s">
        <v>1705</v>
      </c>
      <c r="B1700">
        <v>97.49</v>
      </c>
      <c r="D1700" s="9" t="str">
        <f>VartojimasGamyba!J1696</f>
        <v>2023-11-10-14</v>
      </c>
      <c r="E1700" s="8">
        <f>VartojimasGamyba!G1696</f>
        <v>0.23899999999999999</v>
      </c>
      <c r="F1700" s="11"/>
      <c r="G1700" s="7">
        <f t="shared" si="259"/>
        <v>10.433333333333332</v>
      </c>
      <c r="H1700" s="7">
        <v>0</v>
      </c>
      <c r="I1700" s="7">
        <v>0.26444444444444437</v>
      </c>
      <c r="J1700" s="7">
        <v>0</v>
      </c>
      <c r="L1700" s="7">
        <f>VartojimasGamyba!H1696</f>
        <v>1E-3</v>
      </c>
      <c r="M1700" s="15">
        <f t="shared" si="252"/>
        <v>5.6378512969246231E-17</v>
      </c>
      <c r="N1700" s="7">
        <f t="shared" si="253"/>
        <v>1.115054229505752E-14</v>
      </c>
      <c r="O1700" s="7">
        <f t="shared" si="254"/>
        <v>1.115054229505752E-14</v>
      </c>
      <c r="R1700" s="7"/>
      <c r="S1700" s="47">
        <f t="shared" si="255"/>
        <v>5.6378512969246231E-17</v>
      </c>
      <c r="T1700" s="47">
        <f t="shared" si="256"/>
        <v>0</v>
      </c>
      <c r="U1700" s="47">
        <f t="shared" si="257"/>
        <v>197.78</v>
      </c>
      <c r="V1700" s="47">
        <f t="shared" si="258"/>
        <v>85.91</v>
      </c>
      <c r="W1700" s="11"/>
    </row>
    <row r="1701" spans="1:23" x14ac:dyDescent="0.45">
      <c r="A1701" t="s">
        <v>1706</v>
      </c>
      <c r="B1701">
        <v>114.93</v>
      </c>
      <c r="D1701" s="9" t="str">
        <f>VartojimasGamyba!J1697</f>
        <v>2023-11-10-15</v>
      </c>
      <c r="E1701" s="8">
        <f>VartojimasGamyba!G1697</f>
        <v>0.65700000000000003</v>
      </c>
      <c r="F1701" s="11"/>
      <c r="G1701" s="7">
        <f t="shared" si="259"/>
        <v>9.7033333333333314</v>
      </c>
      <c r="H1701" s="7">
        <v>0</v>
      </c>
      <c r="I1701" s="7">
        <v>0.73000000000000009</v>
      </c>
      <c r="J1701" s="7">
        <v>0</v>
      </c>
      <c r="L1701" s="7">
        <f>VartojimasGamyba!H1697</f>
        <v>0</v>
      </c>
      <c r="M1701" s="15">
        <f t="shared" si="252"/>
        <v>-1.1102230246251565E-16</v>
      </c>
      <c r="N1701" s="7">
        <f t="shared" si="253"/>
        <v>-2.3894219935982622E-14</v>
      </c>
      <c r="O1701" s="7">
        <f t="shared" si="254"/>
        <v>-2.3894219935982622E-14</v>
      </c>
      <c r="R1701" s="7"/>
      <c r="S1701" s="47">
        <f t="shared" si="255"/>
        <v>-1.1102230246251565E-16</v>
      </c>
      <c r="T1701" s="47">
        <f t="shared" si="256"/>
        <v>0</v>
      </c>
      <c r="U1701" s="47">
        <f t="shared" si="257"/>
        <v>215.22000000000003</v>
      </c>
      <c r="V1701" s="47">
        <f t="shared" si="258"/>
        <v>103.35000000000001</v>
      </c>
      <c r="W1701" s="11"/>
    </row>
    <row r="1702" spans="1:23" x14ac:dyDescent="0.45">
      <c r="A1702" t="s">
        <v>1707</v>
      </c>
      <c r="B1702">
        <v>128.38</v>
      </c>
      <c r="D1702" s="9" t="str">
        <f>VartojimasGamyba!J1698</f>
        <v>2023-11-10-16</v>
      </c>
      <c r="E1702" s="8">
        <f>VartojimasGamyba!G1698</f>
        <v>0.55000000000000004</v>
      </c>
      <c r="F1702" s="11"/>
      <c r="G1702" s="7">
        <f t="shared" si="259"/>
        <v>9.0922222222222207</v>
      </c>
      <c r="H1702" s="7">
        <v>0</v>
      </c>
      <c r="I1702" s="7">
        <v>0.61111111111111116</v>
      </c>
      <c r="J1702" s="7">
        <v>0</v>
      </c>
      <c r="L1702" s="7">
        <f>VartojimasGamyba!H1698</f>
        <v>0</v>
      </c>
      <c r="M1702" s="15">
        <f t="shared" si="252"/>
        <v>0</v>
      </c>
      <c r="N1702" s="7">
        <f t="shared" si="253"/>
        <v>0</v>
      </c>
      <c r="O1702" s="7">
        <f t="shared" si="254"/>
        <v>0</v>
      </c>
      <c r="R1702" s="7"/>
      <c r="S1702" s="47">
        <f t="shared" si="255"/>
        <v>0</v>
      </c>
      <c r="T1702" s="47">
        <f t="shared" si="256"/>
        <v>0</v>
      </c>
      <c r="U1702" s="47">
        <f t="shared" si="257"/>
        <v>228.67000000000002</v>
      </c>
      <c r="V1702" s="47">
        <f t="shared" si="258"/>
        <v>116.8</v>
      </c>
      <c r="W1702" s="11"/>
    </row>
    <row r="1703" spans="1:23" x14ac:dyDescent="0.45">
      <c r="A1703" t="s">
        <v>1708</v>
      </c>
      <c r="B1703">
        <v>122.84</v>
      </c>
      <c r="D1703" s="9" t="str">
        <f>VartojimasGamyba!J1699</f>
        <v>2023-11-10-17</v>
      </c>
      <c r="E1703" s="8">
        <f>VartojimasGamyba!G1699</f>
        <v>1.0069999999999999</v>
      </c>
      <c r="F1703" s="11"/>
      <c r="G1703" s="7">
        <f t="shared" si="259"/>
        <v>7.9733333333333318</v>
      </c>
      <c r="H1703" s="7">
        <v>0</v>
      </c>
      <c r="I1703" s="7">
        <v>1.1188888888888888</v>
      </c>
      <c r="J1703" s="7">
        <v>0</v>
      </c>
      <c r="L1703" s="7">
        <f>VartojimasGamyba!H1699</f>
        <v>0</v>
      </c>
      <c r="M1703" s="15">
        <f t="shared" si="252"/>
        <v>0</v>
      </c>
      <c r="N1703" s="7">
        <f t="shared" si="253"/>
        <v>0</v>
      </c>
      <c r="O1703" s="7">
        <f t="shared" si="254"/>
        <v>0</v>
      </c>
      <c r="R1703" s="7"/>
      <c r="S1703" s="47">
        <f t="shared" si="255"/>
        <v>0</v>
      </c>
      <c r="T1703" s="47">
        <f t="shared" si="256"/>
        <v>0</v>
      </c>
      <c r="U1703" s="47">
        <f t="shared" si="257"/>
        <v>223.13</v>
      </c>
      <c r="V1703" s="47">
        <f t="shared" si="258"/>
        <v>111.26</v>
      </c>
      <c r="W1703" s="11"/>
    </row>
    <row r="1704" spans="1:23" x14ac:dyDescent="0.45">
      <c r="A1704" t="s">
        <v>1709</v>
      </c>
      <c r="B1704">
        <v>128.35</v>
      </c>
      <c r="D1704" s="9" t="str">
        <f>VartojimasGamyba!J1700</f>
        <v>2023-11-10-18</v>
      </c>
      <c r="E1704" s="8">
        <f>VartojimasGamyba!G1700</f>
        <v>0.58199999999999996</v>
      </c>
      <c r="F1704" s="11"/>
      <c r="G1704" s="7">
        <f t="shared" si="259"/>
        <v>7.3266666666666653</v>
      </c>
      <c r="H1704" s="7">
        <v>0</v>
      </c>
      <c r="I1704" s="7">
        <v>0.64666666666666661</v>
      </c>
      <c r="J1704" s="7">
        <v>0</v>
      </c>
      <c r="L1704" s="7">
        <f>VartojimasGamyba!H1700</f>
        <v>0</v>
      </c>
      <c r="M1704" s="15">
        <f t="shared" si="252"/>
        <v>0</v>
      </c>
      <c r="N1704" s="7">
        <f t="shared" si="253"/>
        <v>0</v>
      </c>
      <c r="O1704" s="7">
        <f t="shared" si="254"/>
        <v>0</v>
      </c>
      <c r="R1704" s="7"/>
      <c r="S1704" s="47">
        <f t="shared" si="255"/>
        <v>0</v>
      </c>
      <c r="T1704" s="47">
        <f t="shared" si="256"/>
        <v>0</v>
      </c>
      <c r="U1704" s="47">
        <f t="shared" si="257"/>
        <v>228.64</v>
      </c>
      <c r="V1704" s="47">
        <f t="shared" si="258"/>
        <v>116.77</v>
      </c>
      <c r="W1704" s="11"/>
    </row>
    <row r="1705" spans="1:23" x14ac:dyDescent="0.45">
      <c r="A1705" t="s">
        <v>1710</v>
      </c>
      <c r="B1705">
        <v>135.71</v>
      </c>
      <c r="D1705" s="9" t="str">
        <f>VartojimasGamyba!J1701</f>
        <v>2023-11-10-19</v>
      </c>
      <c r="E1705" s="8">
        <f>VartojimasGamyba!G1701</f>
        <v>0.78</v>
      </c>
      <c r="F1705" s="11"/>
      <c r="G1705" s="7">
        <f t="shared" si="259"/>
        <v>6.4599999999999991</v>
      </c>
      <c r="H1705" s="7">
        <v>0</v>
      </c>
      <c r="I1705" s="7">
        <v>0.8666666666666667</v>
      </c>
      <c r="J1705" s="7">
        <v>0</v>
      </c>
      <c r="L1705" s="7">
        <f>VartojimasGamyba!H1701</f>
        <v>0</v>
      </c>
      <c r="M1705" s="15">
        <f t="shared" si="252"/>
        <v>0</v>
      </c>
      <c r="N1705" s="7">
        <f t="shared" si="253"/>
        <v>0</v>
      </c>
      <c r="O1705" s="7">
        <f t="shared" si="254"/>
        <v>0</v>
      </c>
      <c r="R1705" s="7"/>
      <c r="S1705" s="47">
        <f t="shared" si="255"/>
        <v>0</v>
      </c>
      <c r="T1705" s="47">
        <f t="shared" si="256"/>
        <v>0</v>
      </c>
      <c r="U1705" s="47">
        <f t="shared" si="257"/>
        <v>236</v>
      </c>
      <c r="V1705" s="47">
        <f t="shared" si="258"/>
        <v>124.13000000000001</v>
      </c>
      <c r="W1705" s="11"/>
    </row>
    <row r="1706" spans="1:23" x14ac:dyDescent="0.45">
      <c r="A1706" t="s">
        <v>1711</v>
      </c>
      <c r="B1706">
        <v>135.1</v>
      </c>
      <c r="D1706" s="9" t="str">
        <f>VartojimasGamyba!J1702</f>
        <v>2023-11-10-20</v>
      </c>
      <c r="E1706" s="8">
        <f>VartojimasGamyba!G1702</f>
        <v>0.33900000000000002</v>
      </c>
      <c r="F1706" s="11"/>
      <c r="G1706" s="7">
        <f t="shared" si="259"/>
        <v>6.0833333333333321</v>
      </c>
      <c r="H1706" s="7">
        <v>0</v>
      </c>
      <c r="I1706" s="7">
        <v>0.37666666666666671</v>
      </c>
      <c r="J1706" s="7">
        <v>0</v>
      </c>
      <c r="L1706" s="7">
        <f>VartojimasGamyba!H1702</f>
        <v>0</v>
      </c>
      <c r="M1706" s="15">
        <f t="shared" si="252"/>
        <v>0</v>
      </c>
      <c r="N1706" s="7">
        <f t="shared" si="253"/>
        <v>0</v>
      </c>
      <c r="O1706" s="7">
        <f t="shared" si="254"/>
        <v>0</v>
      </c>
      <c r="P1706" s="7" t="s">
        <v>8873</v>
      </c>
      <c r="R1706" s="7"/>
      <c r="S1706" s="47">
        <f t="shared" si="255"/>
        <v>0</v>
      </c>
      <c r="T1706" s="47">
        <f t="shared" si="256"/>
        <v>0</v>
      </c>
      <c r="U1706" s="47">
        <f t="shared" si="257"/>
        <v>235.39</v>
      </c>
      <c r="V1706" s="47">
        <f t="shared" si="258"/>
        <v>123.52</v>
      </c>
      <c r="W1706" s="11"/>
    </row>
    <row r="1707" spans="1:23" x14ac:dyDescent="0.45">
      <c r="A1707" t="s">
        <v>1712</v>
      </c>
      <c r="B1707">
        <v>123.58</v>
      </c>
      <c r="D1707" s="9" t="str">
        <f>VartojimasGamyba!J1703</f>
        <v>2023-11-10-21</v>
      </c>
      <c r="E1707" s="8">
        <f>VartojimasGamyba!G1703</f>
        <v>0.33400000000000002</v>
      </c>
      <c r="F1707" s="11"/>
      <c r="G1707" s="7">
        <f t="shared" si="259"/>
        <v>5.7122222222222208</v>
      </c>
      <c r="H1707" s="7">
        <v>0</v>
      </c>
      <c r="I1707" s="7">
        <v>0.37111111111111117</v>
      </c>
      <c r="J1707" s="7">
        <v>0</v>
      </c>
      <c r="L1707" s="7">
        <f>VartojimasGamyba!H1703</f>
        <v>0</v>
      </c>
      <c r="M1707" s="15">
        <f t="shared" si="252"/>
        <v>-5.5511151231257827E-17</v>
      </c>
      <c r="N1707" s="7">
        <f t="shared" si="253"/>
        <v>-1.242728142614169E-14</v>
      </c>
      <c r="O1707" s="7">
        <f t="shared" si="254"/>
        <v>-1.242728142614169E-14</v>
      </c>
      <c r="P1707" s="7">
        <f>SUM(N1686:N1709)</f>
        <v>1601.1143888888894</v>
      </c>
      <c r="R1707" s="7"/>
      <c r="S1707" s="47">
        <f t="shared" si="255"/>
        <v>-5.5511151231257827E-17</v>
      </c>
      <c r="T1707" s="47">
        <f t="shared" si="256"/>
        <v>0</v>
      </c>
      <c r="U1707" s="47">
        <f t="shared" si="257"/>
        <v>223.87</v>
      </c>
      <c r="V1707" s="47">
        <f t="shared" si="258"/>
        <v>112</v>
      </c>
      <c r="W1707" s="11"/>
    </row>
    <row r="1708" spans="1:23" x14ac:dyDescent="0.45">
      <c r="A1708" t="s">
        <v>1713</v>
      </c>
      <c r="B1708">
        <v>112.93</v>
      </c>
      <c r="D1708" s="9" t="str">
        <f>VartojimasGamyba!J1704</f>
        <v>2023-11-10-22</v>
      </c>
      <c r="E1708" s="8">
        <f>VartojimasGamyba!G1704</f>
        <v>0.35299999999999998</v>
      </c>
      <c r="F1708" s="11"/>
      <c r="G1708" s="7">
        <f t="shared" si="259"/>
        <v>5.3199999999999985</v>
      </c>
      <c r="H1708" s="7">
        <v>0</v>
      </c>
      <c r="I1708" s="7">
        <v>0.39222222222222219</v>
      </c>
      <c r="J1708" s="7">
        <v>0</v>
      </c>
      <c r="L1708" s="7">
        <f>VartojimasGamyba!H1704</f>
        <v>0</v>
      </c>
      <c r="M1708" s="15">
        <f t="shared" si="252"/>
        <v>0</v>
      </c>
      <c r="N1708" s="7">
        <f t="shared" si="253"/>
        <v>0</v>
      </c>
      <c r="O1708" s="7">
        <f t="shared" si="254"/>
        <v>0</v>
      </c>
      <c r="P1708" s="7" t="s">
        <v>8872</v>
      </c>
      <c r="R1708" s="7"/>
      <c r="S1708" s="47">
        <f t="shared" si="255"/>
        <v>0</v>
      </c>
      <c r="T1708" s="47">
        <f t="shared" si="256"/>
        <v>0</v>
      </c>
      <c r="U1708" s="47">
        <f t="shared" si="257"/>
        <v>213.22000000000003</v>
      </c>
      <c r="V1708" s="47">
        <f t="shared" si="258"/>
        <v>101.35000000000001</v>
      </c>
      <c r="W1708" s="11"/>
    </row>
    <row r="1709" spans="1:23" x14ac:dyDescent="0.45">
      <c r="A1709" t="s">
        <v>1714</v>
      </c>
      <c r="B1709">
        <v>105.1</v>
      </c>
      <c r="D1709" s="9" t="str">
        <f>VartojimasGamyba!J1705</f>
        <v>2023-11-10-23</v>
      </c>
      <c r="E1709" s="8">
        <f>VartojimasGamyba!G1705</f>
        <v>0.28799999999999998</v>
      </c>
      <c r="F1709" s="11"/>
      <c r="G1709" s="7">
        <f t="shared" si="259"/>
        <v>4.9999999999999982</v>
      </c>
      <c r="H1709" s="7">
        <v>0</v>
      </c>
      <c r="I1709" s="7">
        <v>0.32</v>
      </c>
      <c r="J1709" s="7">
        <v>0</v>
      </c>
      <c r="L1709" s="7">
        <f>VartojimasGamyba!H1705</f>
        <v>0</v>
      </c>
      <c r="M1709" s="15">
        <f t="shared" si="252"/>
        <v>-5.5511151231257827E-17</v>
      </c>
      <c r="N1709" s="7">
        <f t="shared" si="253"/>
        <v>-1.1401435351388044E-14</v>
      </c>
      <c r="O1709" s="7">
        <f t="shared" si="254"/>
        <v>-1.1401435351388044E-14</v>
      </c>
      <c r="P1709" s="7">
        <f>SUM(O1686:O1709)</f>
        <v>1601.1143888888894</v>
      </c>
      <c r="Q1709" s="7">
        <f>SUMPRODUCT(B1686:B1709,E1686:E1709)+SUM(E1686:E1709)*$Z$21-SUMPRODUCT(B1686:B1709,L1686:L1709)+SUM(L1686:L1709)*ABS($Z$20)</f>
        <v>2399.2457300000005</v>
      </c>
      <c r="R1709" s="7"/>
      <c r="S1709" s="47">
        <f t="shared" si="255"/>
        <v>-5.5511151231257827E-17</v>
      </c>
      <c r="T1709" s="47">
        <f t="shared" si="256"/>
        <v>0</v>
      </c>
      <c r="U1709" s="47">
        <f t="shared" si="257"/>
        <v>205.39</v>
      </c>
      <c r="V1709" s="47">
        <f t="shared" si="258"/>
        <v>93.52</v>
      </c>
      <c r="W1709" s="11">
        <f>IF(P1709&lt;&gt;Q1709,1,0)</f>
        <v>1</v>
      </c>
    </row>
    <row r="1710" spans="1:23" x14ac:dyDescent="0.45">
      <c r="A1710" t="s">
        <v>1715</v>
      </c>
      <c r="B1710">
        <v>103.97</v>
      </c>
      <c r="D1710" s="1" t="str">
        <f>VartojimasGamyba!J1706</f>
        <v>2023-11-11-00</v>
      </c>
      <c r="E1710" s="7">
        <f>VartojimasGamyba!G1706</f>
        <v>0.20200000000000001</v>
      </c>
      <c r="F1710" s="11"/>
      <c r="G1710" s="12">
        <f>G1709+H1710-I1710</f>
        <v>4.7755555555555533</v>
      </c>
      <c r="H1710" s="12">
        <v>0</v>
      </c>
      <c r="I1710" s="12">
        <v>0.22444444444444447</v>
      </c>
      <c r="J1710" s="12">
        <v>0</v>
      </c>
      <c r="K1710" s="12"/>
      <c r="L1710" s="12">
        <f>VartojimasGamyba!H1706</f>
        <v>0</v>
      </c>
      <c r="M1710" s="19">
        <f t="shared" si="252"/>
        <v>-2.7755575615628914E-17</v>
      </c>
      <c r="N1710" s="7">
        <f t="shared" si="253"/>
        <v>-5.6693538752483616E-15</v>
      </c>
      <c r="O1710" s="7">
        <f t="shared" si="254"/>
        <v>-5.6693538752483616E-15</v>
      </c>
      <c r="R1710" s="20" t="s">
        <v>8783</v>
      </c>
      <c r="S1710" s="47">
        <f t="shared" si="255"/>
        <v>-2.7755575615628914E-17</v>
      </c>
      <c r="T1710" s="47">
        <f t="shared" si="256"/>
        <v>0</v>
      </c>
      <c r="U1710" s="47">
        <f t="shared" si="257"/>
        <v>204.26</v>
      </c>
      <c r="V1710" s="47">
        <f t="shared" si="258"/>
        <v>92.39</v>
      </c>
      <c r="W1710" s="11"/>
    </row>
    <row r="1711" spans="1:23" x14ac:dyDescent="0.45">
      <c r="A1711" t="s">
        <v>1716</v>
      </c>
      <c r="B1711">
        <v>40.090000000000003</v>
      </c>
      <c r="D1711" s="1" t="str">
        <f>VartojimasGamyba!J1707</f>
        <v>2023-11-11-01</v>
      </c>
      <c r="E1711" s="7">
        <f>VartojimasGamyba!G1707</f>
        <v>0.19600000000000001</v>
      </c>
      <c r="F1711" s="11"/>
      <c r="G1711" s="12">
        <f t="shared" ref="G1711:G1733" si="260">G1710+H1711-I1711</f>
        <v>4.5577777777777753</v>
      </c>
      <c r="H1711" s="12">
        <v>0</v>
      </c>
      <c r="I1711" s="12">
        <v>0.21777777777777779</v>
      </c>
      <c r="J1711" s="12">
        <v>0</v>
      </c>
      <c r="K1711" s="12"/>
      <c r="L1711" s="12">
        <f>VartojimasGamyba!H1707</f>
        <v>0</v>
      </c>
      <c r="M1711" s="19">
        <f t="shared" si="252"/>
        <v>0</v>
      </c>
      <c r="N1711" s="7">
        <f t="shared" si="253"/>
        <v>0</v>
      </c>
      <c r="O1711" s="7">
        <f t="shared" si="254"/>
        <v>0</v>
      </c>
      <c r="R1711" s="7"/>
      <c r="S1711" s="47">
        <f t="shared" si="255"/>
        <v>0</v>
      </c>
      <c r="T1711" s="47">
        <f t="shared" si="256"/>
        <v>0</v>
      </c>
      <c r="U1711" s="47">
        <f t="shared" si="257"/>
        <v>140.38</v>
      </c>
      <c r="V1711" s="47">
        <f t="shared" si="258"/>
        <v>28.510000000000005</v>
      </c>
      <c r="W1711" s="11"/>
    </row>
    <row r="1712" spans="1:23" x14ac:dyDescent="0.45">
      <c r="A1712" t="s">
        <v>1717</v>
      </c>
      <c r="B1712">
        <v>57.83</v>
      </c>
      <c r="D1712" s="1" t="str">
        <f>VartojimasGamyba!J1708</f>
        <v>2023-11-11-02</v>
      </c>
      <c r="E1712" s="7">
        <f>VartojimasGamyba!G1708</f>
        <v>1.143</v>
      </c>
      <c r="F1712" s="11"/>
      <c r="G1712" s="12">
        <f t="shared" si="260"/>
        <v>3.2877777777777752</v>
      </c>
      <c r="H1712" s="12">
        <v>0</v>
      </c>
      <c r="I1712" s="12">
        <v>1.27</v>
      </c>
      <c r="J1712" s="12">
        <v>0</v>
      </c>
      <c r="K1712" s="12"/>
      <c r="L1712" s="12">
        <f>VartojimasGamyba!H1708</f>
        <v>0</v>
      </c>
      <c r="M1712" s="19">
        <f t="shared" si="252"/>
        <v>0</v>
      </c>
      <c r="N1712" s="7">
        <f t="shared" si="253"/>
        <v>0</v>
      </c>
      <c r="O1712" s="7">
        <f t="shared" si="254"/>
        <v>0</v>
      </c>
      <c r="R1712" s="7"/>
      <c r="S1712" s="47">
        <f t="shared" si="255"/>
        <v>0</v>
      </c>
      <c r="T1712" s="47">
        <f t="shared" si="256"/>
        <v>0</v>
      </c>
      <c r="U1712" s="47">
        <f t="shared" si="257"/>
        <v>158.12</v>
      </c>
      <c r="V1712" s="47">
        <f t="shared" si="258"/>
        <v>46.25</v>
      </c>
      <c r="W1712" s="11"/>
    </row>
    <row r="1713" spans="1:23" x14ac:dyDescent="0.45">
      <c r="A1713" t="s">
        <v>1718</v>
      </c>
      <c r="B1713">
        <v>85.89</v>
      </c>
      <c r="D1713" s="1" t="str">
        <f>VartojimasGamyba!J1709</f>
        <v>2023-11-11-03</v>
      </c>
      <c r="E1713" s="7">
        <f>VartojimasGamyba!G1709</f>
        <v>0.309</v>
      </c>
      <c r="F1713" s="11"/>
      <c r="G1713" s="12">
        <f t="shared" si="260"/>
        <v>2.944444444444442</v>
      </c>
      <c r="H1713" s="12">
        <v>0</v>
      </c>
      <c r="I1713" s="12">
        <v>0.34333333333333332</v>
      </c>
      <c r="J1713" s="12">
        <v>0</v>
      </c>
      <c r="K1713" s="12"/>
      <c r="L1713" s="12">
        <f>VartojimasGamyba!H1709</f>
        <v>0</v>
      </c>
      <c r="M1713" s="19">
        <f t="shared" si="252"/>
        <v>0</v>
      </c>
      <c r="N1713" s="7">
        <f t="shared" si="253"/>
        <v>0</v>
      </c>
      <c r="O1713" s="7">
        <f t="shared" si="254"/>
        <v>0</v>
      </c>
      <c r="R1713" s="7"/>
      <c r="S1713" s="47">
        <f t="shared" si="255"/>
        <v>0</v>
      </c>
      <c r="T1713" s="47">
        <f t="shared" si="256"/>
        <v>0</v>
      </c>
      <c r="U1713" s="47">
        <f t="shared" si="257"/>
        <v>186.18</v>
      </c>
      <c r="V1713" s="47">
        <f t="shared" si="258"/>
        <v>74.31</v>
      </c>
      <c r="W1713" s="11"/>
    </row>
    <row r="1714" spans="1:23" x14ac:dyDescent="0.45">
      <c r="A1714" t="s">
        <v>1719</v>
      </c>
      <c r="B1714">
        <v>85.88</v>
      </c>
      <c r="D1714" s="1" t="str">
        <f>VartojimasGamyba!J1710</f>
        <v>2023-11-11-04</v>
      </c>
      <c r="E1714" s="7">
        <f>VartojimasGamyba!G1710</f>
        <v>0.66100000000000003</v>
      </c>
      <c r="F1714" s="11"/>
      <c r="G1714" s="12">
        <f t="shared" si="260"/>
        <v>2.2099999999999973</v>
      </c>
      <c r="H1714" s="12">
        <v>0</v>
      </c>
      <c r="I1714" s="12">
        <v>0.73444444444444457</v>
      </c>
      <c r="J1714" s="12">
        <v>0</v>
      </c>
      <c r="K1714" s="12"/>
      <c r="L1714" s="12">
        <f>VartojimasGamyba!H1710</f>
        <v>0</v>
      </c>
      <c r="M1714" s="19">
        <f t="shared" si="252"/>
        <v>-1.1102230246251565E-16</v>
      </c>
      <c r="N1714" s="7">
        <f t="shared" si="253"/>
        <v>-2.0669022049446541E-14</v>
      </c>
      <c r="O1714" s="7">
        <f t="shared" si="254"/>
        <v>-2.0669022049446541E-14</v>
      </c>
      <c r="R1714" s="7"/>
      <c r="S1714" s="47">
        <f t="shared" si="255"/>
        <v>-1.1102230246251565E-16</v>
      </c>
      <c r="T1714" s="47">
        <f t="shared" si="256"/>
        <v>0</v>
      </c>
      <c r="U1714" s="47">
        <f t="shared" si="257"/>
        <v>186.17000000000002</v>
      </c>
      <c r="V1714" s="47">
        <f t="shared" si="258"/>
        <v>74.3</v>
      </c>
      <c r="W1714" s="11"/>
    </row>
    <row r="1715" spans="1:23" x14ac:dyDescent="0.45">
      <c r="A1715" t="s">
        <v>1720</v>
      </c>
      <c r="B1715">
        <v>19.75</v>
      </c>
      <c r="D1715" s="1" t="str">
        <f>VartojimasGamyba!J1711</f>
        <v>2023-11-11-05</v>
      </c>
      <c r="E1715" s="7">
        <f>VartojimasGamyba!G1711</f>
        <v>0.22500000000000001</v>
      </c>
      <c r="F1715" s="11"/>
      <c r="G1715" s="12">
        <f t="shared" si="260"/>
        <v>12.209999999999997</v>
      </c>
      <c r="H1715" s="12">
        <v>10</v>
      </c>
      <c r="I1715" s="12">
        <v>0</v>
      </c>
      <c r="J1715" s="12">
        <v>0</v>
      </c>
      <c r="K1715" s="12"/>
      <c r="L1715" s="12">
        <f>VartojimasGamyba!H1711</f>
        <v>0</v>
      </c>
      <c r="M1715" s="19">
        <f t="shared" si="252"/>
        <v>10.225</v>
      </c>
      <c r="N1715" s="7">
        <f t="shared" si="253"/>
        <v>1227.4090000000001</v>
      </c>
      <c r="O1715" s="7">
        <f t="shared" si="254"/>
        <v>1227.4090000000001</v>
      </c>
      <c r="R1715" s="7"/>
      <c r="S1715" s="47">
        <f t="shared" si="255"/>
        <v>10.225</v>
      </c>
      <c r="T1715" s="47">
        <f t="shared" si="256"/>
        <v>0</v>
      </c>
      <c r="U1715" s="47">
        <f t="shared" si="257"/>
        <v>120.04</v>
      </c>
      <c r="V1715" s="47">
        <f t="shared" si="258"/>
        <v>8.17</v>
      </c>
      <c r="W1715" s="11"/>
    </row>
    <row r="1716" spans="1:23" x14ac:dyDescent="0.45">
      <c r="A1716" t="s">
        <v>1721</v>
      </c>
      <c r="B1716">
        <v>20.2</v>
      </c>
      <c r="D1716" s="1" t="str">
        <f>VartojimasGamyba!J1712</f>
        <v>2023-11-11-06</v>
      </c>
      <c r="E1716" s="7">
        <f>VartojimasGamyba!G1712</f>
        <v>0.77500000000000002</v>
      </c>
      <c r="F1716" s="11"/>
      <c r="G1716" s="12">
        <f t="shared" si="260"/>
        <v>16.420000000000002</v>
      </c>
      <c r="H1716" s="12">
        <v>4.2100000000000026</v>
      </c>
      <c r="I1716" s="12">
        <v>0</v>
      </c>
      <c r="J1716" s="12">
        <v>0</v>
      </c>
      <c r="K1716" s="12"/>
      <c r="L1716" s="12">
        <f>VartojimasGamyba!H1712</f>
        <v>1E-3</v>
      </c>
      <c r="M1716" s="19">
        <f t="shared" si="252"/>
        <v>4.9840000000000027</v>
      </c>
      <c r="N1716" s="7">
        <f t="shared" si="253"/>
        <v>600.52216000000033</v>
      </c>
      <c r="O1716" s="7">
        <f t="shared" si="254"/>
        <v>600.52216000000033</v>
      </c>
      <c r="R1716" s="7"/>
      <c r="S1716" s="47">
        <f t="shared" si="255"/>
        <v>4.9840000000000027</v>
      </c>
      <c r="T1716" s="47">
        <f t="shared" si="256"/>
        <v>0</v>
      </c>
      <c r="U1716" s="47">
        <f t="shared" si="257"/>
        <v>120.49000000000001</v>
      </c>
      <c r="V1716" s="47">
        <f t="shared" si="258"/>
        <v>8.6199999999999992</v>
      </c>
      <c r="W1716" s="11"/>
    </row>
    <row r="1717" spans="1:23" x14ac:dyDescent="0.45">
      <c r="A1717" t="s">
        <v>1722</v>
      </c>
      <c r="B1717">
        <v>85.44</v>
      </c>
      <c r="D1717" s="1" t="str">
        <f>VartojimasGamyba!J1713</f>
        <v>2023-11-11-07</v>
      </c>
      <c r="E1717" s="7">
        <f>VartojimasGamyba!G1713</f>
        <v>0.13300000000000001</v>
      </c>
      <c r="F1717" s="11"/>
      <c r="G1717" s="12">
        <f t="shared" si="260"/>
        <v>16.344444444444445</v>
      </c>
      <c r="H1717" s="12">
        <v>0</v>
      </c>
      <c r="I1717" s="12">
        <v>7.5555555555555542E-2</v>
      </c>
      <c r="J1717" s="12">
        <v>0</v>
      </c>
      <c r="K1717" s="12"/>
      <c r="L1717" s="12">
        <f>VartojimasGamyba!H1713</f>
        <v>6.5000000000000002E-2</v>
      </c>
      <c r="M1717" s="19">
        <f t="shared" si="252"/>
        <v>0</v>
      </c>
      <c r="N1717" s="7">
        <f t="shared" si="253"/>
        <v>0</v>
      </c>
      <c r="O1717" s="7">
        <f t="shared" si="254"/>
        <v>0</v>
      </c>
      <c r="R1717" s="7"/>
      <c r="S1717" s="47">
        <f t="shared" si="255"/>
        <v>0</v>
      </c>
      <c r="T1717" s="47">
        <f t="shared" si="256"/>
        <v>0</v>
      </c>
      <c r="U1717" s="47">
        <f t="shared" si="257"/>
        <v>185.73000000000002</v>
      </c>
      <c r="V1717" s="47">
        <f t="shared" si="258"/>
        <v>73.86</v>
      </c>
      <c r="W1717" s="11"/>
    </row>
    <row r="1718" spans="1:23" x14ac:dyDescent="0.45">
      <c r="A1718" t="s">
        <v>1723</v>
      </c>
      <c r="B1718">
        <v>86.3</v>
      </c>
      <c r="D1718" s="1" t="str">
        <f>VartojimasGamyba!J1714</f>
        <v>2023-11-11-08</v>
      </c>
      <c r="E1718" s="7">
        <f>VartojimasGamyba!G1714</f>
        <v>0.40899999999999997</v>
      </c>
      <c r="F1718" s="11"/>
      <c r="G1718" s="12">
        <f t="shared" si="260"/>
        <v>16.014444444444447</v>
      </c>
      <c r="H1718" s="12">
        <v>0</v>
      </c>
      <c r="I1718" s="12">
        <v>0.33</v>
      </c>
      <c r="J1718" s="12">
        <v>0</v>
      </c>
      <c r="K1718" s="12"/>
      <c r="L1718" s="12">
        <f>VartojimasGamyba!H1714</f>
        <v>0.112</v>
      </c>
      <c r="M1718" s="19">
        <f t="shared" si="252"/>
        <v>0</v>
      </c>
      <c r="N1718" s="7">
        <f t="shared" si="253"/>
        <v>0</v>
      </c>
      <c r="O1718" s="7">
        <f t="shared" si="254"/>
        <v>0</v>
      </c>
      <c r="R1718" s="7"/>
      <c r="S1718" s="47">
        <f t="shared" si="255"/>
        <v>0</v>
      </c>
      <c r="T1718" s="47">
        <f t="shared" si="256"/>
        <v>0</v>
      </c>
      <c r="U1718" s="47">
        <f t="shared" si="257"/>
        <v>186.59</v>
      </c>
      <c r="V1718" s="47">
        <f t="shared" si="258"/>
        <v>74.72</v>
      </c>
      <c r="W1718" s="11"/>
    </row>
    <row r="1719" spans="1:23" x14ac:dyDescent="0.45">
      <c r="A1719" t="s">
        <v>1724</v>
      </c>
      <c r="B1719">
        <v>88</v>
      </c>
      <c r="D1719" s="1" t="str">
        <f>VartojimasGamyba!J1715</f>
        <v>2023-11-11-09</v>
      </c>
      <c r="E1719" s="7">
        <f>VartojimasGamyba!G1715</f>
        <v>8.4000000000000005E-2</v>
      </c>
      <c r="F1719" s="11"/>
      <c r="G1719" s="12">
        <f t="shared" si="260"/>
        <v>16.005555555555556</v>
      </c>
      <c r="H1719" s="12">
        <v>0</v>
      </c>
      <c r="I1719" s="12">
        <v>8.8888888888888976E-3</v>
      </c>
      <c r="J1719" s="12">
        <v>0</v>
      </c>
      <c r="K1719" s="12"/>
      <c r="L1719" s="12">
        <f>VartojimasGamyba!H1715</f>
        <v>7.5999999999999998E-2</v>
      </c>
      <c r="M1719" s="19">
        <f t="shared" si="252"/>
        <v>0</v>
      </c>
      <c r="N1719" s="7">
        <f t="shared" si="253"/>
        <v>0</v>
      </c>
      <c r="O1719" s="7">
        <f t="shared" si="254"/>
        <v>0</v>
      </c>
      <c r="R1719" s="7"/>
      <c r="S1719" s="47">
        <f t="shared" si="255"/>
        <v>0</v>
      </c>
      <c r="T1719" s="47">
        <f t="shared" si="256"/>
        <v>0</v>
      </c>
      <c r="U1719" s="47">
        <f t="shared" si="257"/>
        <v>188.29000000000002</v>
      </c>
      <c r="V1719" s="47">
        <f t="shared" si="258"/>
        <v>76.42</v>
      </c>
      <c r="W1719" s="11"/>
    </row>
    <row r="1720" spans="1:23" x14ac:dyDescent="0.45">
      <c r="A1720" t="s">
        <v>1725</v>
      </c>
      <c r="B1720">
        <v>92</v>
      </c>
      <c r="D1720" s="1" t="str">
        <f>VartojimasGamyba!J1716</f>
        <v>2023-11-11-10</v>
      </c>
      <c r="E1720" s="7">
        <f>VartojimasGamyba!G1716</f>
        <v>2.2610000000000001</v>
      </c>
      <c r="F1720" s="11"/>
      <c r="G1720" s="12">
        <f t="shared" si="260"/>
        <v>13.517777777777779</v>
      </c>
      <c r="H1720" s="12">
        <v>0</v>
      </c>
      <c r="I1720" s="12">
        <v>2.4877777777777781</v>
      </c>
      <c r="J1720" s="12">
        <v>0</v>
      </c>
      <c r="K1720" s="12"/>
      <c r="L1720" s="12">
        <f>VartojimasGamyba!H1716</f>
        <v>2.1999999999999999E-2</v>
      </c>
      <c r="M1720" s="19">
        <f t="shared" si="252"/>
        <v>-2.0122792321330962E-16</v>
      </c>
      <c r="N1720" s="7">
        <f t="shared" si="253"/>
        <v>-3.8694117354687313E-14</v>
      </c>
      <c r="O1720" s="7">
        <f t="shared" si="254"/>
        <v>-3.8694117354687313E-14</v>
      </c>
      <c r="R1720" s="7"/>
      <c r="S1720" s="47">
        <f t="shared" si="255"/>
        <v>-2.0122792321330962E-16</v>
      </c>
      <c r="T1720" s="47">
        <f t="shared" si="256"/>
        <v>0</v>
      </c>
      <c r="U1720" s="47">
        <f t="shared" si="257"/>
        <v>192.29000000000002</v>
      </c>
      <c r="V1720" s="47">
        <f t="shared" si="258"/>
        <v>80.42</v>
      </c>
      <c r="W1720" s="11"/>
    </row>
    <row r="1721" spans="1:23" x14ac:dyDescent="0.45">
      <c r="A1721" t="s">
        <v>1726</v>
      </c>
      <c r="B1721">
        <v>94.89</v>
      </c>
      <c r="D1721" s="1" t="str">
        <f>VartojimasGamyba!J1717</f>
        <v>2023-11-11-11</v>
      </c>
      <c r="E1721" s="7">
        <f>VartojimasGamyba!G1717</f>
        <v>0.97099999999999997</v>
      </c>
      <c r="F1721" s="11"/>
      <c r="G1721" s="12">
        <f t="shared" si="260"/>
        <v>12.574444444444445</v>
      </c>
      <c r="H1721" s="12">
        <v>0</v>
      </c>
      <c r="I1721" s="12">
        <v>0.94333333333333336</v>
      </c>
      <c r="J1721" s="12">
        <v>0</v>
      </c>
      <c r="K1721" s="12"/>
      <c r="L1721" s="12">
        <f>VartojimasGamyba!H1717</f>
        <v>0.122</v>
      </c>
      <c r="M1721" s="19">
        <f t="shared" si="252"/>
        <v>-1.1102230246251565E-16</v>
      </c>
      <c r="N1721" s="7">
        <f t="shared" si="253"/>
        <v>-2.1669332994633806E-14</v>
      </c>
      <c r="O1721" s="7">
        <f t="shared" si="254"/>
        <v>-2.1669332994633806E-14</v>
      </c>
      <c r="R1721" s="7"/>
      <c r="S1721" s="47">
        <f t="shared" si="255"/>
        <v>-1.1102230246251565E-16</v>
      </c>
      <c r="T1721" s="47">
        <f t="shared" si="256"/>
        <v>0</v>
      </c>
      <c r="U1721" s="47">
        <f t="shared" si="257"/>
        <v>195.18</v>
      </c>
      <c r="V1721" s="47">
        <f t="shared" si="258"/>
        <v>83.31</v>
      </c>
      <c r="W1721" s="11"/>
    </row>
    <row r="1722" spans="1:23" x14ac:dyDescent="0.45">
      <c r="A1722" t="s">
        <v>1727</v>
      </c>
      <c r="B1722">
        <v>91.28</v>
      </c>
      <c r="D1722" s="1" t="str">
        <f>VartojimasGamyba!J1718</f>
        <v>2023-11-11-12</v>
      </c>
      <c r="E1722" s="7">
        <f>VartojimasGamyba!G1718</f>
        <v>0.996</v>
      </c>
      <c r="F1722" s="11"/>
      <c r="G1722" s="12">
        <f t="shared" si="260"/>
        <v>11.511111111111113</v>
      </c>
      <c r="H1722" s="12">
        <v>0</v>
      </c>
      <c r="I1722" s="12">
        <v>1.0633333333333332</v>
      </c>
      <c r="J1722" s="12">
        <v>0</v>
      </c>
      <c r="K1722" s="12"/>
      <c r="L1722" s="12">
        <f>VartojimasGamyba!H1718</f>
        <v>3.9E-2</v>
      </c>
      <c r="M1722" s="19">
        <f t="shared" si="252"/>
        <v>0</v>
      </c>
      <c r="N1722" s="7">
        <f t="shared" si="253"/>
        <v>0</v>
      </c>
      <c r="O1722" s="7">
        <f t="shared" si="254"/>
        <v>0</v>
      </c>
      <c r="R1722" s="7"/>
      <c r="S1722" s="47">
        <f t="shared" si="255"/>
        <v>0</v>
      </c>
      <c r="T1722" s="47">
        <f t="shared" si="256"/>
        <v>0</v>
      </c>
      <c r="U1722" s="47">
        <f t="shared" si="257"/>
        <v>191.57</v>
      </c>
      <c r="V1722" s="47">
        <f t="shared" si="258"/>
        <v>79.7</v>
      </c>
      <c r="W1722" s="11"/>
    </row>
    <row r="1723" spans="1:23" x14ac:dyDescent="0.45">
      <c r="A1723" t="s">
        <v>1728</v>
      </c>
      <c r="B1723">
        <v>90.22</v>
      </c>
      <c r="D1723" s="1" t="str">
        <f>VartojimasGamyba!J1719</f>
        <v>2023-11-11-13</v>
      </c>
      <c r="E1723" s="7">
        <f>VartojimasGamyba!G1719</f>
        <v>0.628</v>
      </c>
      <c r="F1723" s="11"/>
      <c r="G1723" s="12">
        <f t="shared" si="260"/>
        <v>10.820000000000002</v>
      </c>
      <c r="H1723" s="12">
        <v>0</v>
      </c>
      <c r="I1723" s="12">
        <v>0.69111111111111112</v>
      </c>
      <c r="J1723" s="12">
        <v>0</v>
      </c>
      <c r="K1723" s="12"/>
      <c r="L1723" s="12">
        <f>VartojimasGamyba!H1719</f>
        <v>6.0000000000000001E-3</v>
      </c>
      <c r="M1723" s="19">
        <f t="shared" si="252"/>
        <v>0</v>
      </c>
      <c r="N1723" s="7">
        <f t="shared" si="253"/>
        <v>0</v>
      </c>
      <c r="O1723" s="7">
        <f t="shared" si="254"/>
        <v>0</v>
      </c>
      <c r="R1723" s="7"/>
      <c r="S1723" s="47">
        <f t="shared" si="255"/>
        <v>0</v>
      </c>
      <c r="T1723" s="47">
        <f t="shared" si="256"/>
        <v>0</v>
      </c>
      <c r="U1723" s="47">
        <f t="shared" si="257"/>
        <v>190.51</v>
      </c>
      <c r="V1723" s="47">
        <f t="shared" si="258"/>
        <v>78.64</v>
      </c>
      <c r="W1723" s="11"/>
    </row>
    <row r="1724" spans="1:23" x14ac:dyDescent="0.45">
      <c r="A1724" t="s">
        <v>1729</v>
      </c>
      <c r="B1724">
        <v>87.94</v>
      </c>
      <c r="D1724" s="1" t="str">
        <f>VartojimasGamyba!J1720</f>
        <v>2023-11-11-14</v>
      </c>
      <c r="E1724" s="7">
        <f>VartojimasGamyba!G1720</f>
        <v>0.503</v>
      </c>
      <c r="F1724" s="11"/>
      <c r="G1724" s="12">
        <f t="shared" si="260"/>
        <v>10.261111111111113</v>
      </c>
      <c r="H1724" s="12">
        <v>0</v>
      </c>
      <c r="I1724" s="12">
        <v>0.55888888888888888</v>
      </c>
      <c r="J1724" s="12">
        <v>0</v>
      </c>
      <c r="K1724" s="12"/>
      <c r="L1724" s="12">
        <f>VartojimasGamyba!H1720</f>
        <v>0</v>
      </c>
      <c r="M1724" s="19">
        <f t="shared" si="252"/>
        <v>0</v>
      </c>
      <c r="N1724" s="7">
        <f t="shared" si="253"/>
        <v>0</v>
      </c>
      <c r="O1724" s="7">
        <f t="shared" si="254"/>
        <v>0</v>
      </c>
      <c r="R1724" s="7"/>
      <c r="S1724" s="47">
        <f t="shared" si="255"/>
        <v>0</v>
      </c>
      <c r="T1724" s="47">
        <f t="shared" si="256"/>
        <v>0</v>
      </c>
      <c r="U1724" s="47">
        <f t="shared" si="257"/>
        <v>188.23000000000002</v>
      </c>
      <c r="V1724" s="47">
        <f t="shared" si="258"/>
        <v>76.36</v>
      </c>
      <c r="W1724" s="11"/>
    </row>
    <row r="1725" spans="1:23" x14ac:dyDescent="0.45">
      <c r="A1725" t="s">
        <v>1730</v>
      </c>
      <c r="B1725">
        <v>87.8</v>
      </c>
      <c r="D1725" s="1" t="str">
        <f>VartojimasGamyba!J1721</f>
        <v>2023-11-11-15</v>
      </c>
      <c r="E1725" s="7">
        <f>VartojimasGamyba!G1721</f>
        <v>0.44900000000000001</v>
      </c>
      <c r="F1725" s="11"/>
      <c r="G1725" s="12">
        <f t="shared" si="260"/>
        <v>9.7622222222222241</v>
      </c>
      <c r="H1725" s="12">
        <v>0</v>
      </c>
      <c r="I1725" s="12">
        <v>0.49888888888888894</v>
      </c>
      <c r="J1725" s="12">
        <v>0</v>
      </c>
      <c r="K1725" s="12"/>
      <c r="L1725" s="12">
        <f>VartojimasGamyba!H1721</f>
        <v>0</v>
      </c>
      <c r="M1725" s="19">
        <f t="shared" si="252"/>
        <v>-5.5511151231257827E-17</v>
      </c>
      <c r="N1725" s="7">
        <f t="shared" si="253"/>
        <v>-1.0441092435087285E-14</v>
      </c>
      <c r="O1725" s="7">
        <f t="shared" si="254"/>
        <v>-1.0441092435087285E-14</v>
      </c>
      <c r="R1725" s="7"/>
      <c r="S1725" s="47">
        <f t="shared" si="255"/>
        <v>-5.5511151231257827E-17</v>
      </c>
      <c r="T1725" s="47">
        <f t="shared" si="256"/>
        <v>0</v>
      </c>
      <c r="U1725" s="47">
        <f t="shared" si="257"/>
        <v>188.09</v>
      </c>
      <c r="V1725" s="47">
        <f t="shared" si="258"/>
        <v>76.22</v>
      </c>
      <c r="W1725" s="11"/>
    </row>
    <row r="1726" spans="1:23" x14ac:dyDescent="0.45">
      <c r="A1726" t="s">
        <v>1731</v>
      </c>
      <c r="B1726">
        <v>91.5</v>
      </c>
      <c r="D1726" s="1" t="str">
        <f>VartojimasGamyba!J1722</f>
        <v>2023-11-11-16</v>
      </c>
      <c r="E1726" s="7">
        <f>VartojimasGamyba!G1722</f>
        <v>0.77200000000000002</v>
      </c>
      <c r="F1726" s="11"/>
      <c r="G1726" s="12">
        <f t="shared" si="260"/>
        <v>8.9044444444444455</v>
      </c>
      <c r="H1726" s="12">
        <v>0</v>
      </c>
      <c r="I1726" s="12">
        <v>0.85777777777777786</v>
      </c>
      <c r="J1726" s="12">
        <v>0</v>
      </c>
      <c r="K1726" s="12"/>
      <c r="L1726" s="12">
        <f>VartojimasGamyba!H1722</f>
        <v>0</v>
      </c>
      <c r="M1726" s="19">
        <f t="shared" si="252"/>
        <v>-1.1102230246251565E-16</v>
      </c>
      <c r="N1726" s="7">
        <f t="shared" si="253"/>
        <v>-2.129296738928588E-14</v>
      </c>
      <c r="O1726" s="7">
        <f t="shared" si="254"/>
        <v>-2.129296738928588E-14</v>
      </c>
      <c r="R1726" s="7"/>
      <c r="S1726" s="47">
        <f t="shared" si="255"/>
        <v>-1.1102230246251565E-16</v>
      </c>
      <c r="T1726" s="47">
        <f t="shared" si="256"/>
        <v>0</v>
      </c>
      <c r="U1726" s="47">
        <f t="shared" si="257"/>
        <v>191.79000000000002</v>
      </c>
      <c r="V1726" s="47">
        <f t="shared" si="258"/>
        <v>79.92</v>
      </c>
      <c r="W1726" s="11"/>
    </row>
    <row r="1727" spans="1:23" x14ac:dyDescent="0.45">
      <c r="A1727" t="s">
        <v>1732</v>
      </c>
      <c r="B1727">
        <v>102.87</v>
      </c>
      <c r="D1727" s="1" t="str">
        <f>VartojimasGamyba!J1723</f>
        <v>2023-11-11-17</v>
      </c>
      <c r="E1727" s="7">
        <f>VartojimasGamyba!G1723</f>
        <v>0.36299999999999999</v>
      </c>
      <c r="F1727" s="11"/>
      <c r="G1727" s="12">
        <f t="shared" si="260"/>
        <v>8.5011111111111113</v>
      </c>
      <c r="H1727" s="12">
        <v>0</v>
      </c>
      <c r="I1727" s="12">
        <v>0.40333333333333332</v>
      </c>
      <c r="J1727" s="12">
        <v>0</v>
      </c>
      <c r="K1727" s="12"/>
      <c r="L1727" s="12">
        <f>VartojimasGamyba!H1723</f>
        <v>0</v>
      </c>
      <c r="M1727" s="19">
        <f t="shared" si="252"/>
        <v>0</v>
      </c>
      <c r="N1727" s="7">
        <f t="shared" si="253"/>
        <v>0</v>
      </c>
      <c r="O1727" s="7">
        <f t="shared" si="254"/>
        <v>0</v>
      </c>
      <c r="R1727" s="7"/>
      <c r="S1727" s="47">
        <f t="shared" si="255"/>
        <v>0</v>
      </c>
      <c r="T1727" s="47">
        <f t="shared" si="256"/>
        <v>0</v>
      </c>
      <c r="U1727" s="47">
        <f t="shared" si="257"/>
        <v>203.16000000000003</v>
      </c>
      <c r="V1727" s="47">
        <f t="shared" si="258"/>
        <v>91.29</v>
      </c>
      <c r="W1727" s="11"/>
    </row>
    <row r="1728" spans="1:23" x14ac:dyDescent="0.45">
      <c r="A1728" t="s">
        <v>1733</v>
      </c>
      <c r="B1728">
        <v>115.27</v>
      </c>
      <c r="D1728" s="1" t="str">
        <f>VartojimasGamyba!J1724</f>
        <v>2023-11-11-18</v>
      </c>
      <c r="E1728" s="7">
        <f>VartojimasGamyba!G1724</f>
        <v>0.28000000000000003</v>
      </c>
      <c r="F1728" s="11"/>
      <c r="G1728" s="12">
        <f t="shared" si="260"/>
        <v>8.19</v>
      </c>
      <c r="H1728" s="12">
        <v>0</v>
      </c>
      <c r="I1728" s="12">
        <v>0.31111111111111117</v>
      </c>
      <c r="J1728" s="12">
        <v>0</v>
      </c>
      <c r="K1728" s="12"/>
      <c r="L1728" s="12">
        <f>VartojimasGamyba!H1724</f>
        <v>0</v>
      </c>
      <c r="M1728" s="19">
        <f t="shared" si="252"/>
        <v>-5.5511151231257827E-17</v>
      </c>
      <c r="N1728" s="7">
        <f t="shared" si="253"/>
        <v>-1.1965983759409937E-14</v>
      </c>
      <c r="O1728" s="7">
        <f t="shared" si="254"/>
        <v>-1.1965983759409937E-14</v>
      </c>
      <c r="R1728" s="7"/>
      <c r="S1728" s="47">
        <f t="shared" si="255"/>
        <v>-5.5511151231257827E-17</v>
      </c>
      <c r="T1728" s="47">
        <f t="shared" si="256"/>
        <v>0</v>
      </c>
      <c r="U1728" s="47">
        <f t="shared" si="257"/>
        <v>215.56</v>
      </c>
      <c r="V1728" s="47">
        <f t="shared" si="258"/>
        <v>103.69</v>
      </c>
      <c r="W1728" s="11"/>
    </row>
    <row r="1729" spans="1:23" x14ac:dyDescent="0.45">
      <c r="A1729" t="s">
        <v>1734</v>
      </c>
      <c r="B1729">
        <v>127.98</v>
      </c>
      <c r="D1729" s="1" t="str">
        <f>VartojimasGamyba!J1725</f>
        <v>2023-11-11-19</v>
      </c>
      <c r="E1729" s="7">
        <f>VartojimasGamyba!G1725</f>
        <v>1.246</v>
      </c>
      <c r="F1729" s="11"/>
      <c r="G1729" s="12">
        <f t="shared" si="260"/>
        <v>6.8055555555555554</v>
      </c>
      <c r="H1729" s="12">
        <v>0</v>
      </c>
      <c r="I1729" s="12">
        <v>1.3844444444444446</v>
      </c>
      <c r="J1729" s="12">
        <v>0</v>
      </c>
      <c r="K1729" s="12"/>
      <c r="L1729" s="12">
        <f>VartojimasGamyba!H1725</f>
        <v>0</v>
      </c>
      <c r="M1729" s="19">
        <f t="shared" si="252"/>
        <v>-2.2204460492503131E-16</v>
      </c>
      <c r="N1729" s="7">
        <f t="shared" si="253"/>
        <v>-5.0686121966236899E-14</v>
      </c>
      <c r="O1729" s="7">
        <f t="shared" si="254"/>
        <v>-5.0686121966236899E-14</v>
      </c>
      <c r="R1729" s="7"/>
      <c r="S1729" s="47">
        <f t="shared" si="255"/>
        <v>-2.2204460492503131E-16</v>
      </c>
      <c r="T1729" s="47">
        <f t="shared" si="256"/>
        <v>0</v>
      </c>
      <c r="U1729" s="47">
        <f t="shared" si="257"/>
        <v>228.27</v>
      </c>
      <c r="V1729" s="47">
        <f t="shared" si="258"/>
        <v>116.4</v>
      </c>
      <c r="W1729" s="11"/>
    </row>
    <row r="1730" spans="1:23" x14ac:dyDescent="0.45">
      <c r="A1730" t="s">
        <v>1735</v>
      </c>
      <c r="B1730">
        <v>135.76</v>
      </c>
      <c r="D1730" s="1" t="str">
        <f>VartojimasGamyba!J1726</f>
        <v>2023-11-11-20</v>
      </c>
      <c r="E1730" s="7">
        <f>VartojimasGamyba!G1726</f>
        <v>0.30199999999999999</v>
      </c>
      <c r="F1730" s="11"/>
      <c r="G1730" s="12">
        <f t="shared" si="260"/>
        <v>6.47</v>
      </c>
      <c r="H1730" s="12">
        <v>0</v>
      </c>
      <c r="I1730" s="12">
        <v>0.33555555555555555</v>
      </c>
      <c r="J1730" s="12">
        <v>0</v>
      </c>
      <c r="K1730" s="12"/>
      <c r="L1730" s="12">
        <f>VartojimasGamyba!H1726</f>
        <v>0</v>
      </c>
      <c r="M1730" s="19">
        <f t="shared" si="252"/>
        <v>0</v>
      </c>
      <c r="N1730" s="7">
        <f t="shared" si="253"/>
        <v>0</v>
      </c>
      <c r="O1730" s="7">
        <f t="shared" si="254"/>
        <v>0</v>
      </c>
      <c r="P1730" s="7" t="s">
        <v>8873</v>
      </c>
      <c r="R1730" s="7"/>
      <c r="S1730" s="47">
        <f t="shared" si="255"/>
        <v>0</v>
      </c>
      <c r="T1730" s="47">
        <f t="shared" si="256"/>
        <v>0</v>
      </c>
      <c r="U1730" s="47">
        <f t="shared" si="257"/>
        <v>236.05</v>
      </c>
      <c r="V1730" s="47">
        <f t="shared" si="258"/>
        <v>124.17999999999999</v>
      </c>
      <c r="W1730" s="11"/>
    </row>
    <row r="1731" spans="1:23" x14ac:dyDescent="0.45">
      <c r="A1731" t="s">
        <v>1736</v>
      </c>
      <c r="B1731">
        <v>124.47</v>
      </c>
      <c r="D1731" s="1" t="str">
        <f>VartojimasGamyba!J1727</f>
        <v>2023-11-11-21</v>
      </c>
      <c r="E1731" s="7">
        <f>VartojimasGamyba!G1727</f>
        <v>0.60899999999999999</v>
      </c>
      <c r="F1731" s="11"/>
      <c r="G1731" s="12">
        <f t="shared" si="260"/>
        <v>5.793333333333333</v>
      </c>
      <c r="H1731" s="12">
        <v>0</v>
      </c>
      <c r="I1731" s="12">
        <v>0.67666666666666664</v>
      </c>
      <c r="J1731" s="12">
        <v>0</v>
      </c>
      <c r="K1731" s="12"/>
      <c r="L1731" s="12">
        <f>VartojimasGamyba!H1727</f>
        <v>0</v>
      </c>
      <c r="M1731" s="19">
        <f t="shared" si="252"/>
        <v>0</v>
      </c>
      <c r="N1731" s="7">
        <f t="shared" si="253"/>
        <v>0</v>
      </c>
      <c r="O1731" s="7">
        <f t="shared" si="254"/>
        <v>0</v>
      </c>
      <c r="P1731" s="7">
        <f>SUM(N1710:N1733)</f>
        <v>1827.9311600000005</v>
      </c>
      <c r="R1731" s="7"/>
      <c r="S1731" s="47">
        <f t="shared" si="255"/>
        <v>0</v>
      </c>
      <c r="T1731" s="47">
        <f t="shared" si="256"/>
        <v>0</v>
      </c>
      <c r="U1731" s="47">
        <f t="shared" si="257"/>
        <v>224.76</v>
      </c>
      <c r="V1731" s="47">
        <f t="shared" si="258"/>
        <v>112.89</v>
      </c>
      <c r="W1731" s="11"/>
    </row>
    <row r="1732" spans="1:23" x14ac:dyDescent="0.45">
      <c r="A1732" t="s">
        <v>1737</v>
      </c>
      <c r="B1732">
        <v>113.51</v>
      </c>
      <c r="D1732" s="1" t="str">
        <f>VartojimasGamyba!J1728</f>
        <v>2023-11-11-22</v>
      </c>
      <c r="E1732" s="7">
        <f>VartojimasGamyba!G1728</f>
        <v>0.20599999999999999</v>
      </c>
      <c r="F1732" s="11"/>
      <c r="G1732" s="12">
        <f t="shared" si="260"/>
        <v>5.5644444444444439</v>
      </c>
      <c r="H1732" s="12">
        <v>0</v>
      </c>
      <c r="I1732" s="12">
        <v>0.22888888888888889</v>
      </c>
      <c r="J1732" s="12">
        <v>0</v>
      </c>
      <c r="K1732" s="12"/>
      <c r="L1732" s="12">
        <f>VartojimasGamyba!H1728</f>
        <v>0</v>
      </c>
      <c r="M1732" s="19">
        <f t="shared" si="252"/>
        <v>-2.7755575615628914E-17</v>
      </c>
      <c r="N1732" s="7">
        <f t="shared" si="253"/>
        <v>-5.934142066621462E-15</v>
      </c>
      <c r="O1732" s="7">
        <f t="shared" si="254"/>
        <v>-5.934142066621462E-15</v>
      </c>
      <c r="P1732" s="7" t="s">
        <v>8872</v>
      </c>
      <c r="R1732" s="7"/>
      <c r="S1732" s="47">
        <f t="shared" si="255"/>
        <v>-2.7755575615628914E-17</v>
      </c>
      <c r="T1732" s="47">
        <f t="shared" si="256"/>
        <v>0</v>
      </c>
      <c r="U1732" s="47">
        <f t="shared" si="257"/>
        <v>213.8</v>
      </c>
      <c r="V1732" s="47">
        <f t="shared" si="258"/>
        <v>101.93</v>
      </c>
      <c r="W1732" s="11"/>
    </row>
    <row r="1733" spans="1:23" x14ac:dyDescent="0.45">
      <c r="A1733" t="s">
        <v>1738</v>
      </c>
      <c r="B1733">
        <v>102.58</v>
      </c>
      <c r="D1733" s="1" t="str">
        <f>VartojimasGamyba!J1729</f>
        <v>2023-11-11-23</v>
      </c>
      <c r="E1733" s="7">
        <f>VartojimasGamyba!G1729</f>
        <v>0.50800000000000001</v>
      </c>
      <c r="F1733" s="11"/>
      <c r="G1733" s="12">
        <f t="shared" si="260"/>
        <v>4.9999999999999991</v>
      </c>
      <c r="H1733" s="12">
        <v>0</v>
      </c>
      <c r="I1733" s="12">
        <v>0.56444444444444453</v>
      </c>
      <c r="J1733" s="12">
        <v>0</v>
      </c>
      <c r="K1733" s="12"/>
      <c r="L1733" s="12">
        <f>VartojimasGamyba!H1729</f>
        <v>0</v>
      </c>
      <c r="M1733" s="19">
        <f t="shared" si="252"/>
        <v>-1.1102230246251565E-16</v>
      </c>
      <c r="N1733" s="7">
        <f t="shared" si="253"/>
        <v>-2.2523094500570551E-14</v>
      </c>
      <c r="O1733" s="7">
        <f t="shared" si="254"/>
        <v>-2.2523094500570551E-14</v>
      </c>
      <c r="P1733" s="7">
        <f>SUM(O1710:O1733)</f>
        <v>1827.9311600000005</v>
      </c>
      <c r="Q1733" s="7">
        <f>SUMPRODUCT(B1710:B1733,E1710:E1733)+SUM(E1710:E1733)*$Z$21-SUMPRODUCT(B1710:B1733,L1710:L1733)+SUM(L1710:L1733)*ABS($Z$20)</f>
        <v>2668.5378300000002</v>
      </c>
      <c r="R1733" s="7"/>
      <c r="S1733" s="47">
        <f t="shared" si="255"/>
        <v>-1.1102230246251565E-16</v>
      </c>
      <c r="T1733" s="47">
        <f t="shared" si="256"/>
        <v>0</v>
      </c>
      <c r="U1733" s="47">
        <f t="shared" si="257"/>
        <v>202.87</v>
      </c>
      <c r="V1733" s="47">
        <f t="shared" si="258"/>
        <v>91</v>
      </c>
      <c r="W1733" s="11">
        <f>IF(P1733&lt;&gt;Q1733,1,0)</f>
        <v>1</v>
      </c>
    </row>
    <row r="1734" spans="1:23" x14ac:dyDescent="0.45">
      <c r="A1734" t="s">
        <v>1739</v>
      </c>
      <c r="B1734">
        <v>92.38</v>
      </c>
      <c r="D1734" s="9" t="str">
        <f>VartojimasGamyba!J1730</f>
        <v>2023-11-12-00</v>
      </c>
      <c r="E1734" s="8">
        <f>VartojimasGamyba!G1730</f>
        <v>0.222</v>
      </c>
      <c r="F1734" s="11"/>
      <c r="G1734" s="7">
        <f>G1733+H1734-I1734</f>
        <v>4.7533333333333321</v>
      </c>
      <c r="H1734" s="7">
        <v>0</v>
      </c>
      <c r="I1734" s="7">
        <v>0.24666666666666667</v>
      </c>
      <c r="J1734" s="7">
        <v>0</v>
      </c>
      <c r="L1734" s="7">
        <f>VartojimasGamyba!H1730</f>
        <v>0</v>
      </c>
      <c r="M1734" s="15">
        <f t="shared" si="252"/>
        <v>0</v>
      </c>
      <c r="N1734" s="7">
        <f t="shared" si="253"/>
        <v>0</v>
      </c>
      <c r="O1734" s="7">
        <f t="shared" si="254"/>
        <v>0</v>
      </c>
      <c r="R1734" s="20" t="s">
        <v>8783</v>
      </c>
      <c r="S1734" s="47">
        <f t="shared" si="255"/>
        <v>0</v>
      </c>
      <c r="T1734" s="47">
        <f t="shared" si="256"/>
        <v>0</v>
      </c>
      <c r="U1734" s="47">
        <f t="shared" si="257"/>
        <v>192.67000000000002</v>
      </c>
      <c r="V1734" s="47">
        <f t="shared" si="258"/>
        <v>80.8</v>
      </c>
      <c r="W1734" s="11"/>
    </row>
    <row r="1735" spans="1:23" x14ac:dyDescent="0.45">
      <c r="A1735" t="s">
        <v>1740</v>
      </c>
      <c r="B1735">
        <v>63.03</v>
      </c>
      <c r="D1735" s="9" t="str">
        <f>VartojimasGamyba!J1731</f>
        <v>2023-11-12-01</v>
      </c>
      <c r="E1735" s="8">
        <f>VartojimasGamyba!G1731</f>
        <v>0.20699999999999999</v>
      </c>
      <c r="F1735" s="11"/>
      <c r="G1735" s="7">
        <f t="shared" ref="G1735:G1757" si="261">G1734+H1735-I1735</f>
        <v>14.753333333333332</v>
      </c>
      <c r="H1735" s="7">
        <v>10</v>
      </c>
      <c r="I1735" s="7">
        <v>0</v>
      </c>
      <c r="J1735" s="7">
        <v>0</v>
      </c>
      <c r="L1735" s="7">
        <f>VartojimasGamyba!H1731</f>
        <v>0</v>
      </c>
      <c r="M1735" s="15">
        <f t="shared" ref="M1735:M1798" si="262">E1735+H1735-I1735*$J$2+J1735-L1735</f>
        <v>10.207000000000001</v>
      </c>
      <c r="N1735" s="7">
        <f t="shared" ref="N1735:N1798" si="263">M1735*U1735-J1735*V1735</f>
        <v>1667.0072400000001</v>
      </c>
      <c r="O1735" s="7">
        <f t="shared" ref="O1735:O1798" si="264">(M1735)*(B1735+$Z$21)</f>
        <v>1667.0072400000001</v>
      </c>
      <c r="R1735" s="7"/>
      <c r="S1735" s="47">
        <f t="shared" ref="S1735:S1798" si="265">M1735+IF((L1735-E1735)&gt;0,(L1735-E1735),0)</f>
        <v>10.207000000000001</v>
      </c>
      <c r="T1735" s="47">
        <f t="shared" ref="T1735:T1798" si="266">IF(L1735-E1735&lt;0,0,L1735-E1735)</f>
        <v>0</v>
      </c>
      <c r="U1735" s="47">
        <f t="shared" ref="U1735:U1798" si="267">B1735+$Z$21</f>
        <v>163.32</v>
      </c>
      <c r="V1735" s="47">
        <f t="shared" ref="V1735:V1798" si="268">B1735+$Z$20</f>
        <v>51.45</v>
      </c>
      <c r="W1735" s="11"/>
    </row>
    <row r="1736" spans="1:23" x14ac:dyDescent="0.45">
      <c r="A1736" t="s">
        <v>1741</v>
      </c>
      <c r="B1736">
        <v>88.16</v>
      </c>
      <c r="D1736" s="9" t="str">
        <f>VartojimasGamyba!J1732</f>
        <v>2023-11-12-02</v>
      </c>
      <c r="E1736" s="8">
        <f>VartojimasGamyba!G1732</f>
        <v>0.17299999999999999</v>
      </c>
      <c r="F1736" s="11"/>
      <c r="G1736" s="7">
        <f t="shared" si="261"/>
        <v>14.56111111111111</v>
      </c>
      <c r="H1736" s="7">
        <v>0</v>
      </c>
      <c r="I1736" s="7">
        <v>0.19222222222222221</v>
      </c>
      <c r="J1736" s="7">
        <v>0</v>
      </c>
      <c r="L1736" s="7">
        <f>VartojimasGamyba!H1732</f>
        <v>0</v>
      </c>
      <c r="M1736" s="15">
        <f t="shared" si="262"/>
        <v>0</v>
      </c>
      <c r="N1736" s="7">
        <f t="shared" si="263"/>
        <v>0</v>
      </c>
      <c r="O1736" s="7">
        <f t="shared" si="264"/>
        <v>0</v>
      </c>
      <c r="R1736" s="7"/>
      <c r="S1736" s="47">
        <f t="shared" si="265"/>
        <v>0</v>
      </c>
      <c r="T1736" s="47">
        <f t="shared" si="266"/>
        <v>0</v>
      </c>
      <c r="U1736" s="47">
        <f t="shared" si="267"/>
        <v>188.45</v>
      </c>
      <c r="V1736" s="47">
        <f t="shared" si="268"/>
        <v>76.58</v>
      </c>
      <c r="W1736" s="11"/>
    </row>
    <row r="1737" spans="1:23" x14ac:dyDescent="0.45">
      <c r="A1737" t="s">
        <v>1742</v>
      </c>
      <c r="B1737">
        <v>85.36</v>
      </c>
      <c r="D1737" s="9" t="str">
        <f>VartojimasGamyba!J1733</f>
        <v>2023-11-12-03</v>
      </c>
      <c r="E1737" s="8">
        <f>VartojimasGamyba!G1733</f>
        <v>0.20300000000000001</v>
      </c>
      <c r="F1737" s="11"/>
      <c r="G1737" s="7">
        <f t="shared" si="261"/>
        <v>14.56111111111111</v>
      </c>
      <c r="H1737" s="7">
        <v>0</v>
      </c>
      <c r="I1737" s="7">
        <v>0</v>
      </c>
      <c r="J1737" s="7">
        <v>0</v>
      </c>
      <c r="L1737" s="7">
        <f>VartojimasGamyba!H1733</f>
        <v>0</v>
      </c>
      <c r="M1737" s="15">
        <f t="shared" si="262"/>
        <v>0.20300000000000001</v>
      </c>
      <c r="N1737" s="7">
        <f t="shared" si="263"/>
        <v>37.686950000000003</v>
      </c>
      <c r="O1737" s="7">
        <f t="shared" si="264"/>
        <v>37.686950000000003</v>
      </c>
      <c r="R1737" s="7"/>
      <c r="S1737" s="47">
        <f t="shared" si="265"/>
        <v>0.20300000000000001</v>
      </c>
      <c r="T1737" s="47">
        <f t="shared" si="266"/>
        <v>0</v>
      </c>
      <c r="U1737" s="47">
        <f t="shared" si="267"/>
        <v>185.65</v>
      </c>
      <c r="V1737" s="47">
        <f t="shared" si="268"/>
        <v>73.78</v>
      </c>
      <c r="W1737" s="11"/>
    </row>
    <row r="1738" spans="1:23" x14ac:dyDescent="0.45">
      <c r="A1738" t="s">
        <v>1743</v>
      </c>
      <c r="B1738">
        <v>84.26</v>
      </c>
      <c r="D1738" s="9" t="str">
        <f>VartojimasGamyba!J1734</f>
        <v>2023-11-12-04</v>
      </c>
      <c r="E1738" s="8">
        <f>VartojimasGamyba!G1734</f>
        <v>0.36499999999999999</v>
      </c>
      <c r="F1738" s="11"/>
      <c r="G1738" s="7">
        <f t="shared" si="261"/>
        <v>14.56111111111111</v>
      </c>
      <c r="H1738" s="7">
        <v>0</v>
      </c>
      <c r="I1738" s="7">
        <v>0</v>
      </c>
      <c r="J1738" s="7">
        <v>0</v>
      </c>
      <c r="L1738" s="7">
        <f>VartojimasGamyba!H1734</f>
        <v>0</v>
      </c>
      <c r="M1738" s="15">
        <f t="shared" si="262"/>
        <v>0.36499999999999999</v>
      </c>
      <c r="N1738" s="7">
        <f t="shared" si="263"/>
        <v>67.360749999999996</v>
      </c>
      <c r="O1738" s="7">
        <f t="shared" si="264"/>
        <v>67.360749999999996</v>
      </c>
      <c r="R1738" s="7"/>
      <c r="S1738" s="47">
        <f t="shared" si="265"/>
        <v>0.36499999999999999</v>
      </c>
      <c r="T1738" s="47">
        <f t="shared" si="266"/>
        <v>0</v>
      </c>
      <c r="U1738" s="47">
        <f t="shared" si="267"/>
        <v>184.55</v>
      </c>
      <c r="V1738" s="47">
        <f t="shared" si="268"/>
        <v>72.680000000000007</v>
      </c>
      <c r="W1738" s="11"/>
    </row>
    <row r="1739" spans="1:23" x14ac:dyDescent="0.45">
      <c r="A1739" t="s">
        <v>1744</v>
      </c>
      <c r="B1739">
        <v>82.77</v>
      </c>
      <c r="D1739" s="9" t="str">
        <f>VartojimasGamyba!J1735</f>
        <v>2023-11-12-05</v>
      </c>
      <c r="E1739" s="8">
        <f>VartojimasGamyba!G1735</f>
        <v>0.17699999999999999</v>
      </c>
      <c r="F1739" s="11"/>
      <c r="G1739" s="7">
        <f t="shared" si="261"/>
        <v>14.56111111111111</v>
      </c>
      <c r="H1739" s="7">
        <v>0</v>
      </c>
      <c r="I1739" s="7">
        <v>0</v>
      </c>
      <c r="J1739" s="7">
        <v>0</v>
      </c>
      <c r="L1739" s="7">
        <f>VartojimasGamyba!H1735</f>
        <v>0</v>
      </c>
      <c r="M1739" s="15">
        <f t="shared" si="262"/>
        <v>0.17699999999999999</v>
      </c>
      <c r="N1739" s="7">
        <f t="shared" si="263"/>
        <v>32.401620000000001</v>
      </c>
      <c r="O1739" s="7">
        <f t="shared" si="264"/>
        <v>32.401620000000001</v>
      </c>
      <c r="R1739" s="7"/>
      <c r="S1739" s="47">
        <f t="shared" si="265"/>
        <v>0.17699999999999999</v>
      </c>
      <c r="T1739" s="47">
        <f t="shared" si="266"/>
        <v>0</v>
      </c>
      <c r="U1739" s="47">
        <f t="shared" si="267"/>
        <v>183.06</v>
      </c>
      <c r="V1739" s="47">
        <f t="shared" si="268"/>
        <v>71.19</v>
      </c>
      <c r="W1739" s="11"/>
    </row>
    <row r="1740" spans="1:23" x14ac:dyDescent="0.45">
      <c r="A1740" t="s">
        <v>1745</v>
      </c>
      <c r="B1740">
        <v>82.17</v>
      </c>
      <c r="D1740" s="9" t="str">
        <f>VartojimasGamyba!J1736</f>
        <v>2023-11-12-06</v>
      </c>
      <c r="E1740" s="8">
        <f>VartojimasGamyba!G1736</f>
        <v>0.72499999999999998</v>
      </c>
      <c r="F1740" s="11"/>
      <c r="G1740" s="7">
        <f t="shared" si="261"/>
        <v>14.56111111111111</v>
      </c>
      <c r="H1740" s="7">
        <v>0</v>
      </c>
      <c r="I1740" s="7">
        <v>0</v>
      </c>
      <c r="J1740" s="7">
        <v>0</v>
      </c>
      <c r="L1740" s="7">
        <f>VartojimasGamyba!H1736</f>
        <v>0</v>
      </c>
      <c r="M1740" s="15">
        <f t="shared" si="262"/>
        <v>0.72499999999999998</v>
      </c>
      <c r="N1740" s="7">
        <f t="shared" si="263"/>
        <v>132.2835</v>
      </c>
      <c r="O1740" s="7">
        <f t="shared" si="264"/>
        <v>132.2835</v>
      </c>
      <c r="R1740" s="7"/>
      <c r="S1740" s="47">
        <f t="shared" si="265"/>
        <v>0.72499999999999998</v>
      </c>
      <c r="T1740" s="47">
        <f t="shared" si="266"/>
        <v>0</v>
      </c>
      <c r="U1740" s="47">
        <f t="shared" si="267"/>
        <v>182.46</v>
      </c>
      <c r="V1740" s="47">
        <f t="shared" si="268"/>
        <v>70.59</v>
      </c>
      <c r="W1740" s="11"/>
    </row>
    <row r="1741" spans="1:23" x14ac:dyDescent="0.45">
      <c r="A1741" t="s">
        <v>1746</v>
      </c>
      <c r="B1741">
        <v>86.02</v>
      </c>
      <c r="D1741" s="9" t="str">
        <f>VartojimasGamyba!J1737</f>
        <v>2023-11-12-07</v>
      </c>
      <c r="E1741" s="8">
        <f>VartojimasGamyba!G1737</f>
        <v>0.17499999999999999</v>
      </c>
      <c r="F1741" s="11"/>
      <c r="G1741" s="7">
        <f t="shared" si="261"/>
        <v>14.56111111111111</v>
      </c>
      <c r="H1741" s="7">
        <v>0</v>
      </c>
      <c r="I1741" s="7">
        <v>0</v>
      </c>
      <c r="J1741" s="7">
        <v>0</v>
      </c>
      <c r="L1741" s="7">
        <f>VartojimasGamyba!H1737</f>
        <v>7.0000000000000001E-3</v>
      </c>
      <c r="M1741" s="15">
        <f t="shared" si="262"/>
        <v>0.16799999999999998</v>
      </c>
      <c r="N1741" s="7">
        <f t="shared" si="263"/>
        <v>31.300079999999998</v>
      </c>
      <c r="O1741" s="7">
        <f t="shared" si="264"/>
        <v>31.300079999999998</v>
      </c>
      <c r="R1741" s="7"/>
      <c r="S1741" s="47">
        <f t="shared" si="265"/>
        <v>0.16799999999999998</v>
      </c>
      <c r="T1741" s="47">
        <f t="shared" si="266"/>
        <v>0</v>
      </c>
      <c r="U1741" s="47">
        <f t="shared" si="267"/>
        <v>186.31</v>
      </c>
      <c r="V1741" s="47">
        <f t="shared" si="268"/>
        <v>74.44</v>
      </c>
      <c r="W1741" s="11"/>
    </row>
    <row r="1742" spans="1:23" x14ac:dyDescent="0.45">
      <c r="A1742" t="s">
        <v>1747</v>
      </c>
      <c r="B1742">
        <v>85.55</v>
      </c>
      <c r="D1742" s="9" t="str">
        <f>VartojimasGamyba!J1738</f>
        <v>2023-11-12-08</v>
      </c>
      <c r="E1742" s="8">
        <f>VartojimasGamyba!G1738</f>
        <v>0.42199999999999999</v>
      </c>
      <c r="F1742" s="11"/>
      <c r="G1742" s="7">
        <f t="shared" si="261"/>
        <v>14.56111111111111</v>
      </c>
      <c r="H1742" s="7">
        <v>0</v>
      </c>
      <c r="I1742" s="7">
        <v>0</v>
      </c>
      <c r="J1742" s="7">
        <v>0</v>
      </c>
      <c r="L1742" s="7">
        <f>VartojimasGamyba!H1738</f>
        <v>2.9000000000000001E-2</v>
      </c>
      <c r="M1742" s="15">
        <f t="shared" si="262"/>
        <v>0.39299999999999996</v>
      </c>
      <c r="N1742" s="7">
        <f t="shared" si="263"/>
        <v>73.035119999999992</v>
      </c>
      <c r="O1742" s="7">
        <f t="shared" si="264"/>
        <v>73.035119999999992</v>
      </c>
      <c r="R1742" s="7"/>
      <c r="S1742" s="47">
        <f t="shared" si="265"/>
        <v>0.39299999999999996</v>
      </c>
      <c r="T1742" s="47">
        <f t="shared" si="266"/>
        <v>0</v>
      </c>
      <c r="U1742" s="47">
        <f t="shared" si="267"/>
        <v>185.84</v>
      </c>
      <c r="V1742" s="47">
        <f t="shared" si="268"/>
        <v>73.97</v>
      </c>
      <c r="W1742" s="11"/>
    </row>
    <row r="1743" spans="1:23" x14ac:dyDescent="0.45">
      <c r="A1743" t="s">
        <v>1748</v>
      </c>
      <c r="B1743">
        <v>85.89</v>
      </c>
      <c r="D1743" s="9" t="str">
        <f>VartojimasGamyba!J1739</f>
        <v>2023-11-12-09</v>
      </c>
      <c r="E1743" s="8">
        <f>VartojimasGamyba!G1739</f>
        <v>0.27</v>
      </c>
      <c r="F1743" s="11"/>
      <c r="G1743" s="7">
        <f t="shared" si="261"/>
        <v>14.56111111111111</v>
      </c>
      <c r="H1743" s="7">
        <v>0</v>
      </c>
      <c r="I1743" s="7">
        <v>0</v>
      </c>
      <c r="J1743" s="7">
        <v>0</v>
      </c>
      <c r="L1743" s="7">
        <f>VartojimasGamyba!H1739</f>
        <v>0.10100000000000001</v>
      </c>
      <c r="M1743" s="15">
        <f t="shared" si="262"/>
        <v>0.16900000000000001</v>
      </c>
      <c r="N1743" s="7">
        <f t="shared" si="263"/>
        <v>31.464420000000004</v>
      </c>
      <c r="O1743" s="7">
        <f t="shared" si="264"/>
        <v>31.464420000000004</v>
      </c>
      <c r="R1743" s="7"/>
      <c r="S1743" s="47">
        <f t="shared" si="265"/>
        <v>0.16900000000000001</v>
      </c>
      <c r="T1743" s="47">
        <f t="shared" si="266"/>
        <v>0</v>
      </c>
      <c r="U1743" s="47">
        <f t="shared" si="267"/>
        <v>186.18</v>
      </c>
      <c r="V1743" s="47">
        <f t="shared" si="268"/>
        <v>74.31</v>
      </c>
      <c r="W1743" s="11"/>
    </row>
    <row r="1744" spans="1:23" x14ac:dyDescent="0.45">
      <c r="A1744" t="s">
        <v>1749</v>
      </c>
      <c r="B1744">
        <v>87.26</v>
      </c>
      <c r="D1744" s="9" t="str">
        <f>VartojimasGamyba!J1740</f>
        <v>2023-11-12-10</v>
      </c>
      <c r="E1744" s="8">
        <f>VartojimasGamyba!G1740</f>
        <v>2.3E-2</v>
      </c>
      <c r="F1744" s="11"/>
      <c r="G1744" s="7">
        <f t="shared" si="261"/>
        <v>14.71811111111111</v>
      </c>
      <c r="H1744" s="7">
        <v>0.15700000000000089</v>
      </c>
      <c r="I1744" s="7">
        <v>0</v>
      </c>
      <c r="J1744" s="7">
        <v>0</v>
      </c>
      <c r="L1744" s="7">
        <f>VartojimasGamyba!H1740</f>
        <v>0.18</v>
      </c>
      <c r="M1744" s="15">
        <f t="shared" si="262"/>
        <v>8.8817841970012523E-16</v>
      </c>
      <c r="N1744" s="7">
        <f t="shared" si="263"/>
        <v>1.665778626147585E-13</v>
      </c>
      <c r="O1744" s="7">
        <f t="shared" si="264"/>
        <v>1.665778626147585E-13</v>
      </c>
      <c r="R1744" s="7"/>
      <c r="S1744" s="47">
        <f t="shared" si="265"/>
        <v>0.15700000000000089</v>
      </c>
      <c r="T1744" s="47">
        <f t="shared" si="266"/>
        <v>0.157</v>
      </c>
      <c r="U1744" s="47">
        <f t="shared" si="267"/>
        <v>187.55</v>
      </c>
      <c r="V1744" s="47">
        <f t="shared" si="268"/>
        <v>75.680000000000007</v>
      </c>
      <c r="W1744" s="11"/>
    </row>
    <row r="1745" spans="1:23" x14ac:dyDescent="0.45">
      <c r="A1745" t="s">
        <v>1750</v>
      </c>
      <c r="B1745">
        <v>89.75</v>
      </c>
      <c r="D1745" s="9" t="str">
        <f>VartojimasGamyba!J1741</f>
        <v>2023-11-12-11</v>
      </c>
      <c r="E1745" s="8">
        <f>VartojimasGamyba!G1741</f>
        <v>0.373</v>
      </c>
      <c r="F1745" s="11"/>
      <c r="G1745" s="7">
        <f t="shared" si="261"/>
        <v>14.449222222222222</v>
      </c>
      <c r="H1745" s="7">
        <v>0</v>
      </c>
      <c r="I1745" s="7">
        <v>0.2688888888888889</v>
      </c>
      <c r="J1745" s="7">
        <v>0</v>
      </c>
      <c r="L1745" s="7">
        <f>VartojimasGamyba!H1741</f>
        <v>0.13100000000000001</v>
      </c>
      <c r="M1745" s="15">
        <f t="shared" si="262"/>
        <v>0</v>
      </c>
      <c r="N1745" s="7">
        <f t="shared" si="263"/>
        <v>0</v>
      </c>
      <c r="O1745" s="7">
        <f t="shared" si="264"/>
        <v>0</v>
      </c>
      <c r="R1745" s="7"/>
      <c r="S1745" s="47">
        <f t="shared" si="265"/>
        <v>0</v>
      </c>
      <c r="T1745" s="47">
        <f t="shared" si="266"/>
        <v>0</v>
      </c>
      <c r="U1745" s="47">
        <f t="shared" si="267"/>
        <v>190.04000000000002</v>
      </c>
      <c r="V1745" s="47">
        <f t="shared" si="268"/>
        <v>78.17</v>
      </c>
      <c r="W1745" s="11"/>
    </row>
    <row r="1746" spans="1:23" x14ac:dyDescent="0.45">
      <c r="A1746" t="s">
        <v>1751</v>
      </c>
      <c r="B1746">
        <v>88.58</v>
      </c>
      <c r="D1746" s="9" t="str">
        <f>VartojimasGamyba!J1742</f>
        <v>2023-11-12-12</v>
      </c>
      <c r="E1746" s="8">
        <f>VartojimasGamyba!G1742</f>
        <v>0.184</v>
      </c>
      <c r="F1746" s="11"/>
      <c r="G1746" s="7">
        <f t="shared" si="261"/>
        <v>14.395888888888889</v>
      </c>
      <c r="H1746" s="7">
        <v>0</v>
      </c>
      <c r="I1746" s="7">
        <v>5.3333333333333309E-2</v>
      </c>
      <c r="J1746" s="7">
        <v>0</v>
      </c>
      <c r="L1746" s="7">
        <f>VartojimasGamyba!H1742</f>
        <v>0.13600000000000001</v>
      </c>
      <c r="M1746" s="15">
        <f t="shared" si="262"/>
        <v>0</v>
      </c>
      <c r="N1746" s="7">
        <f t="shared" si="263"/>
        <v>0</v>
      </c>
      <c r="O1746" s="7">
        <f t="shared" si="264"/>
        <v>0</v>
      </c>
      <c r="R1746" s="7"/>
      <c r="S1746" s="47">
        <f t="shared" si="265"/>
        <v>0</v>
      </c>
      <c r="T1746" s="47">
        <f t="shared" si="266"/>
        <v>0</v>
      </c>
      <c r="U1746" s="47">
        <f t="shared" si="267"/>
        <v>188.87</v>
      </c>
      <c r="V1746" s="47">
        <f t="shared" si="268"/>
        <v>77</v>
      </c>
      <c r="W1746" s="11"/>
    </row>
    <row r="1747" spans="1:23" x14ac:dyDescent="0.45">
      <c r="A1747" t="s">
        <v>1752</v>
      </c>
      <c r="B1747">
        <v>86.48</v>
      </c>
      <c r="D1747" s="9" t="str">
        <f>VartojimasGamyba!J1743</f>
        <v>2023-11-12-13</v>
      </c>
      <c r="E1747" s="8">
        <f>VartojimasGamyba!G1743</f>
        <v>1.57</v>
      </c>
      <c r="F1747" s="11"/>
      <c r="G1747" s="7">
        <f t="shared" si="261"/>
        <v>13.167777777777777</v>
      </c>
      <c r="H1747" s="7">
        <v>0</v>
      </c>
      <c r="I1747" s="7">
        <v>1.2281111111111114</v>
      </c>
      <c r="J1747" s="7">
        <v>0</v>
      </c>
      <c r="L1747" s="7">
        <f>VartojimasGamyba!H1743</f>
        <v>6.0000000000000001E-3</v>
      </c>
      <c r="M1747" s="15">
        <f t="shared" si="262"/>
        <v>0.45869999999999989</v>
      </c>
      <c r="N1747" s="7">
        <f t="shared" si="263"/>
        <v>85.67139899999998</v>
      </c>
      <c r="O1747" s="7">
        <f t="shared" si="264"/>
        <v>85.67139899999998</v>
      </c>
      <c r="R1747" s="7"/>
      <c r="S1747" s="47">
        <f t="shared" si="265"/>
        <v>0.45869999999999989</v>
      </c>
      <c r="T1747" s="47">
        <f t="shared" si="266"/>
        <v>0</v>
      </c>
      <c r="U1747" s="47">
        <f t="shared" si="267"/>
        <v>186.77</v>
      </c>
      <c r="V1747" s="47">
        <f t="shared" si="268"/>
        <v>74.900000000000006</v>
      </c>
      <c r="W1747" s="11"/>
    </row>
    <row r="1748" spans="1:23" x14ac:dyDescent="0.45">
      <c r="A1748" t="s">
        <v>1753</v>
      </c>
      <c r="B1748">
        <v>88.09</v>
      </c>
      <c r="D1748" s="9" t="str">
        <f>VartojimasGamyba!J1744</f>
        <v>2023-11-12-14</v>
      </c>
      <c r="E1748" s="8">
        <f>VartojimasGamyba!G1744</f>
        <v>2.6920000000000002</v>
      </c>
      <c r="F1748" s="11"/>
      <c r="G1748" s="7">
        <f t="shared" si="261"/>
        <v>10.18</v>
      </c>
      <c r="H1748" s="7">
        <v>0</v>
      </c>
      <c r="I1748" s="7">
        <v>2.9877777777777781</v>
      </c>
      <c r="J1748" s="7">
        <v>0</v>
      </c>
      <c r="L1748" s="7">
        <f>VartojimasGamyba!H1744</f>
        <v>3.0000000000000001E-3</v>
      </c>
      <c r="M1748" s="15">
        <f t="shared" si="262"/>
        <v>-3.3046482217358175E-16</v>
      </c>
      <c r="N1748" s="7">
        <f t="shared" si="263"/>
        <v>-6.2252963201059329E-14</v>
      </c>
      <c r="O1748" s="7">
        <f t="shared" si="264"/>
        <v>-6.2252963201059329E-14</v>
      </c>
      <c r="R1748" s="7"/>
      <c r="S1748" s="47">
        <f t="shared" si="265"/>
        <v>-3.3046482217358175E-16</v>
      </c>
      <c r="T1748" s="47">
        <f t="shared" si="266"/>
        <v>0</v>
      </c>
      <c r="U1748" s="47">
        <f t="shared" si="267"/>
        <v>188.38</v>
      </c>
      <c r="V1748" s="47">
        <f t="shared" si="268"/>
        <v>76.510000000000005</v>
      </c>
      <c r="W1748" s="11"/>
    </row>
    <row r="1749" spans="1:23" x14ac:dyDescent="0.45">
      <c r="A1749" t="s">
        <v>1754</v>
      </c>
      <c r="B1749">
        <v>88.22</v>
      </c>
      <c r="D1749" s="9" t="str">
        <f>VartojimasGamyba!J1745</f>
        <v>2023-11-12-15</v>
      </c>
      <c r="E1749" s="8">
        <f>VartojimasGamyba!G1745</f>
        <v>1.7010000000000001</v>
      </c>
      <c r="F1749" s="11"/>
      <c r="G1749" s="7">
        <f t="shared" si="261"/>
        <v>8.2899999999999991</v>
      </c>
      <c r="H1749" s="7">
        <v>0</v>
      </c>
      <c r="I1749" s="7">
        <v>1.8900000000000001</v>
      </c>
      <c r="J1749" s="7">
        <v>0</v>
      </c>
      <c r="L1749" s="7">
        <f>VartojimasGamyba!H1745</f>
        <v>0</v>
      </c>
      <c r="M1749" s="15">
        <f t="shared" si="262"/>
        <v>0</v>
      </c>
      <c r="N1749" s="7">
        <f t="shared" si="263"/>
        <v>0</v>
      </c>
      <c r="O1749" s="7">
        <f t="shared" si="264"/>
        <v>0</v>
      </c>
      <c r="R1749" s="7"/>
      <c r="S1749" s="47">
        <f t="shared" si="265"/>
        <v>0</v>
      </c>
      <c r="T1749" s="47">
        <f t="shared" si="266"/>
        <v>0</v>
      </c>
      <c r="U1749" s="47">
        <f t="shared" si="267"/>
        <v>188.51</v>
      </c>
      <c r="V1749" s="47">
        <f t="shared" si="268"/>
        <v>76.64</v>
      </c>
      <c r="W1749" s="11"/>
    </row>
    <row r="1750" spans="1:23" x14ac:dyDescent="0.45">
      <c r="A1750" t="s">
        <v>1755</v>
      </c>
      <c r="B1750">
        <v>92.59</v>
      </c>
      <c r="D1750" s="9" t="str">
        <f>VartojimasGamyba!J1746</f>
        <v>2023-11-12-16</v>
      </c>
      <c r="E1750" s="8">
        <f>VartojimasGamyba!G1746</f>
        <v>0.27400000000000002</v>
      </c>
      <c r="F1750" s="11"/>
      <c r="G1750" s="7">
        <f t="shared" si="261"/>
        <v>7.9855555555555551</v>
      </c>
      <c r="H1750" s="7">
        <v>0</v>
      </c>
      <c r="I1750" s="7">
        <v>0.30444444444444446</v>
      </c>
      <c r="J1750" s="7">
        <v>0</v>
      </c>
      <c r="L1750" s="7">
        <f>VartojimasGamyba!H1746</f>
        <v>0</v>
      </c>
      <c r="M1750" s="15">
        <f t="shared" si="262"/>
        <v>0</v>
      </c>
      <c r="N1750" s="7">
        <f t="shared" si="263"/>
        <v>0</v>
      </c>
      <c r="O1750" s="7">
        <f t="shared" si="264"/>
        <v>0</v>
      </c>
      <c r="R1750" s="7"/>
      <c r="S1750" s="47">
        <f t="shared" si="265"/>
        <v>0</v>
      </c>
      <c r="T1750" s="47">
        <f t="shared" si="266"/>
        <v>0</v>
      </c>
      <c r="U1750" s="47">
        <f t="shared" si="267"/>
        <v>192.88</v>
      </c>
      <c r="V1750" s="47">
        <f t="shared" si="268"/>
        <v>81.010000000000005</v>
      </c>
      <c r="W1750" s="11"/>
    </row>
    <row r="1751" spans="1:23" x14ac:dyDescent="0.45">
      <c r="A1751" t="s">
        <v>1756</v>
      </c>
      <c r="B1751">
        <v>108.69</v>
      </c>
      <c r="D1751" s="9" t="str">
        <f>VartojimasGamyba!J1747</f>
        <v>2023-11-12-17</v>
      </c>
      <c r="E1751" s="8">
        <f>VartojimasGamyba!G1747</f>
        <v>0.53400000000000003</v>
      </c>
      <c r="F1751" s="11"/>
      <c r="G1751" s="7">
        <f t="shared" si="261"/>
        <v>7.3922222222222214</v>
      </c>
      <c r="H1751" s="7">
        <v>0</v>
      </c>
      <c r="I1751" s="7">
        <v>0.59333333333333338</v>
      </c>
      <c r="J1751" s="7">
        <v>0</v>
      </c>
      <c r="L1751" s="7">
        <f>VartojimasGamyba!H1747</f>
        <v>0</v>
      </c>
      <c r="M1751" s="15">
        <f t="shared" si="262"/>
        <v>0</v>
      </c>
      <c r="N1751" s="7">
        <f t="shared" si="263"/>
        <v>0</v>
      </c>
      <c r="O1751" s="7">
        <f t="shared" si="264"/>
        <v>0</v>
      </c>
      <c r="R1751" s="7"/>
      <c r="S1751" s="47">
        <f t="shared" si="265"/>
        <v>0</v>
      </c>
      <c r="T1751" s="47">
        <f t="shared" si="266"/>
        <v>0</v>
      </c>
      <c r="U1751" s="47">
        <f t="shared" si="267"/>
        <v>208.98000000000002</v>
      </c>
      <c r="V1751" s="47">
        <f t="shared" si="268"/>
        <v>97.11</v>
      </c>
      <c r="W1751" s="11"/>
    </row>
    <row r="1752" spans="1:23" x14ac:dyDescent="0.45">
      <c r="A1752" t="s">
        <v>1757</v>
      </c>
      <c r="B1752">
        <v>122.59</v>
      </c>
      <c r="D1752" s="9" t="str">
        <f>VartojimasGamyba!J1748</f>
        <v>2023-11-12-18</v>
      </c>
      <c r="E1752" s="8">
        <f>VartojimasGamyba!G1748</f>
        <v>0.92800000000000005</v>
      </c>
      <c r="F1752" s="11"/>
      <c r="G1752" s="7">
        <f t="shared" si="261"/>
        <v>6.3611111111111098</v>
      </c>
      <c r="H1752" s="7">
        <v>0</v>
      </c>
      <c r="I1752" s="7">
        <v>1.0311111111111113</v>
      </c>
      <c r="J1752" s="7">
        <v>0</v>
      </c>
      <c r="L1752" s="7">
        <f>VartojimasGamyba!H1748</f>
        <v>0</v>
      </c>
      <c r="M1752" s="15">
        <f t="shared" si="262"/>
        <v>-1.1102230246251565E-16</v>
      </c>
      <c r="N1752" s="7">
        <f t="shared" si="263"/>
        <v>-2.4744650772845488E-14</v>
      </c>
      <c r="O1752" s="7">
        <f t="shared" si="264"/>
        <v>-2.4744650772845488E-14</v>
      </c>
      <c r="R1752" s="7"/>
      <c r="S1752" s="47">
        <f t="shared" si="265"/>
        <v>-1.1102230246251565E-16</v>
      </c>
      <c r="T1752" s="47">
        <f t="shared" si="266"/>
        <v>0</v>
      </c>
      <c r="U1752" s="47">
        <f t="shared" si="267"/>
        <v>222.88</v>
      </c>
      <c r="V1752" s="47">
        <f t="shared" si="268"/>
        <v>111.01</v>
      </c>
      <c r="W1752" s="11"/>
    </row>
    <row r="1753" spans="1:23" x14ac:dyDescent="0.45">
      <c r="A1753" t="s">
        <v>1758</v>
      </c>
      <c r="B1753">
        <v>134.91</v>
      </c>
      <c r="D1753" s="9" t="str">
        <f>VartojimasGamyba!J1749</f>
        <v>2023-11-12-19</v>
      </c>
      <c r="E1753" s="8">
        <f>VartojimasGamyba!G1749</f>
        <v>0.24399999999999999</v>
      </c>
      <c r="F1753" s="11"/>
      <c r="G1753" s="7">
        <f t="shared" si="261"/>
        <v>6.089999999999999</v>
      </c>
      <c r="H1753" s="7">
        <v>0</v>
      </c>
      <c r="I1753" s="7">
        <v>0.27111111111111108</v>
      </c>
      <c r="J1753" s="7">
        <v>0</v>
      </c>
      <c r="L1753" s="7">
        <f>VartojimasGamyba!H1749</f>
        <v>0</v>
      </c>
      <c r="M1753" s="15">
        <f t="shared" si="262"/>
        <v>2.7755575615628914E-17</v>
      </c>
      <c r="N1753" s="7">
        <f t="shared" si="263"/>
        <v>6.5281113847959201E-15</v>
      </c>
      <c r="O1753" s="7">
        <f t="shared" si="264"/>
        <v>6.5281113847959201E-15</v>
      </c>
      <c r="R1753" s="7"/>
      <c r="S1753" s="47">
        <f t="shared" si="265"/>
        <v>2.7755575615628914E-17</v>
      </c>
      <c r="T1753" s="47">
        <f t="shared" si="266"/>
        <v>0</v>
      </c>
      <c r="U1753" s="47">
        <f t="shared" si="267"/>
        <v>235.2</v>
      </c>
      <c r="V1753" s="47">
        <f t="shared" si="268"/>
        <v>123.33</v>
      </c>
      <c r="W1753" s="11"/>
    </row>
    <row r="1754" spans="1:23" x14ac:dyDescent="0.45">
      <c r="A1754" t="s">
        <v>1759</v>
      </c>
      <c r="B1754">
        <v>130.88999999999999</v>
      </c>
      <c r="D1754" s="9" t="str">
        <f>VartojimasGamyba!J1750</f>
        <v>2023-11-12-20</v>
      </c>
      <c r="E1754" s="8">
        <f>VartojimasGamyba!G1750</f>
        <v>0.25800000000000001</v>
      </c>
      <c r="F1754" s="11"/>
      <c r="G1754" s="7">
        <f t="shared" si="261"/>
        <v>5.8033333333333319</v>
      </c>
      <c r="H1754" s="7">
        <v>0</v>
      </c>
      <c r="I1754" s="7">
        <v>0.28666666666666668</v>
      </c>
      <c r="J1754" s="7">
        <v>0</v>
      </c>
      <c r="L1754" s="7">
        <f>VartojimasGamyba!H1750</f>
        <v>0</v>
      </c>
      <c r="M1754" s="15">
        <f t="shared" si="262"/>
        <v>0</v>
      </c>
      <c r="N1754" s="7">
        <f t="shared" si="263"/>
        <v>0</v>
      </c>
      <c r="O1754" s="7">
        <f t="shared" si="264"/>
        <v>0</v>
      </c>
      <c r="P1754" s="7" t="s">
        <v>8873</v>
      </c>
      <c r="R1754" s="7"/>
      <c r="S1754" s="47">
        <f t="shared" si="265"/>
        <v>0</v>
      </c>
      <c r="T1754" s="47">
        <f t="shared" si="266"/>
        <v>0</v>
      </c>
      <c r="U1754" s="47">
        <f t="shared" si="267"/>
        <v>231.18</v>
      </c>
      <c r="V1754" s="47">
        <f t="shared" si="268"/>
        <v>119.30999999999999</v>
      </c>
      <c r="W1754" s="11"/>
    </row>
    <row r="1755" spans="1:23" x14ac:dyDescent="0.45">
      <c r="A1755" t="s">
        <v>1760</v>
      </c>
      <c r="B1755">
        <v>124.07</v>
      </c>
      <c r="D1755" s="9" t="str">
        <f>VartojimasGamyba!J1751</f>
        <v>2023-11-12-21</v>
      </c>
      <c r="E1755" s="8">
        <f>VartojimasGamyba!G1751</f>
        <v>0.28399999999999997</v>
      </c>
      <c r="F1755" s="11"/>
      <c r="G1755" s="7">
        <f t="shared" si="261"/>
        <v>5.4877777777777768</v>
      </c>
      <c r="H1755" s="7">
        <v>0</v>
      </c>
      <c r="I1755" s="7">
        <v>0.31555555555555553</v>
      </c>
      <c r="J1755" s="7">
        <v>0</v>
      </c>
      <c r="L1755" s="7">
        <f>VartojimasGamyba!H1751</f>
        <v>0</v>
      </c>
      <c r="M1755" s="15">
        <f t="shared" si="262"/>
        <v>0</v>
      </c>
      <c r="N1755" s="7">
        <f t="shared" si="263"/>
        <v>0</v>
      </c>
      <c r="O1755" s="7">
        <f t="shared" si="264"/>
        <v>0</v>
      </c>
      <c r="P1755" s="7">
        <f>SUM(N1734:N1757)</f>
        <v>2158.2110790000002</v>
      </c>
      <c r="R1755" s="7"/>
      <c r="S1755" s="47">
        <f t="shared" si="265"/>
        <v>0</v>
      </c>
      <c r="T1755" s="47">
        <f t="shared" si="266"/>
        <v>0</v>
      </c>
      <c r="U1755" s="47">
        <f t="shared" si="267"/>
        <v>224.36</v>
      </c>
      <c r="V1755" s="47">
        <f t="shared" si="268"/>
        <v>112.49</v>
      </c>
      <c r="W1755" s="11"/>
    </row>
    <row r="1756" spans="1:23" x14ac:dyDescent="0.45">
      <c r="A1756" t="s">
        <v>1761</v>
      </c>
      <c r="B1756">
        <v>109.98</v>
      </c>
      <c r="D1756" s="9" t="str">
        <f>VartojimasGamyba!J1752</f>
        <v>2023-11-12-22</v>
      </c>
      <c r="E1756" s="8">
        <f>VartojimasGamyba!G1752</f>
        <v>0.27500000000000002</v>
      </c>
      <c r="F1756" s="11"/>
      <c r="G1756" s="7">
        <f t="shared" si="261"/>
        <v>5.1822222222222214</v>
      </c>
      <c r="H1756" s="7">
        <v>0</v>
      </c>
      <c r="I1756" s="7">
        <v>0.30555555555555558</v>
      </c>
      <c r="J1756" s="7">
        <v>0</v>
      </c>
      <c r="L1756" s="7">
        <f>VartojimasGamyba!H1752</f>
        <v>0</v>
      </c>
      <c r="M1756" s="15">
        <f t="shared" si="262"/>
        <v>0</v>
      </c>
      <c r="N1756" s="7">
        <f t="shared" si="263"/>
        <v>0</v>
      </c>
      <c r="O1756" s="7">
        <f t="shared" si="264"/>
        <v>0</v>
      </c>
      <c r="P1756" s="7" t="s">
        <v>8872</v>
      </c>
      <c r="R1756" s="7"/>
      <c r="S1756" s="47">
        <f t="shared" si="265"/>
        <v>0</v>
      </c>
      <c r="T1756" s="47">
        <f t="shared" si="266"/>
        <v>0</v>
      </c>
      <c r="U1756" s="47">
        <f t="shared" si="267"/>
        <v>210.27</v>
      </c>
      <c r="V1756" s="47">
        <f t="shared" si="268"/>
        <v>98.4</v>
      </c>
      <c r="W1756" s="11"/>
    </row>
    <row r="1757" spans="1:23" x14ac:dyDescent="0.45">
      <c r="A1757" t="s">
        <v>1762</v>
      </c>
      <c r="B1757">
        <v>107.33</v>
      </c>
      <c r="D1757" s="9" t="str">
        <f>VartojimasGamyba!J1753</f>
        <v>2023-11-12-23</v>
      </c>
      <c r="E1757" s="8">
        <f>VartojimasGamyba!G1753</f>
        <v>0.16400000000000001</v>
      </c>
      <c r="F1757" s="11"/>
      <c r="G1757" s="7">
        <f t="shared" si="261"/>
        <v>4.9999999999999991</v>
      </c>
      <c r="H1757" s="7">
        <v>0</v>
      </c>
      <c r="I1757" s="7">
        <v>0.18222222222222223</v>
      </c>
      <c r="J1757" s="7">
        <v>0</v>
      </c>
      <c r="L1757" s="7">
        <f>VartojimasGamyba!H1753</f>
        <v>0</v>
      </c>
      <c r="M1757" s="15">
        <f t="shared" si="262"/>
        <v>0</v>
      </c>
      <c r="N1757" s="7">
        <f t="shared" si="263"/>
        <v>0</v>
      </c>
      <c r="O1757" s="7">
        <f t="shared" si="264"/>
        <v>0</v>
      </c>
      <c r="P1757" s="7">
        <f>SUM(O1734:O1757)</f>
        <v>2158.2110790000002</v>
      </c>
      <c r="Q1757" s="7">
        <f>SUMPRODUCT(B1734:B1757,E1734:E1757)+SUM(E1734:E1757)*$Z$21-SUMPRODUCT(B1734:B1757,L1734:L1757)+SUM(L1734:L1757)*ABS($Z$20)</f>
        <v>2369.8833700000005</v>
      </c>
      <c r="R1757" s="7"/>
      <c r="S1757" s="47">
        <f t="shared" si="265"/>
        <v>0</v>
      </c>
      <c r="T1757" s="47">
        <f t="shared" si="266"/>
        <v>0</v>
      </c>
      <c r="U1757" s="47">
        <f t="shared" si="267"/>
        <v>207.62</v>
      </c>
      <c r="V1757" s="47">
        <f t="shared" si="268"/>
        <v>95.75</v>
      </c>
      <c r="W1757" s="11">
        <f>IF(P1757&lt;&gt;Q1757,1,0)</f>
        <v>1</v>
      </c>
    </row>
    <row r="1758" spans="1:23" x14ac:dyDescent="0.45">
      <c r="A1758" t="s">
        <v>1763</v>
      </c>
      <c r="B1758">
        <v>76.66</v>
      </c>
      <c r="D1758" s="1" t="str">
        <f>VartojimasGamyba!J1754</f>
        <v>2023-11-13-00</v>
      </c>
      <c r="E1758" s="7">
        <f>VartojimasGamyba!G1754</f>
        <v>0.182</v>
      </c>
      <c r="F1758" s="11"/>
      <c r="G1758" s="12">
        <f>G1757+H1758-I1758</f>
        <v>4.7977777777777773</v>
      </c>
      <c r="H1758" s="12">
        <v>0</v>
      </c>
      <c r="I1758" s="12">
        <v>0.20222222222222222</v>
      </c>
      <c r="J1758" s="12">
        <v>0</v>
      </c>
      <c r="K1758" s="12"/>
      <c r="L1758" s="12">
        <f>VartojimasGamyba!H1754</f>
        <v>0</v>
      </c>
      <c r="M1758" s="19">
        <f t="shared" si="262"/>
        <v>0</v>
      </c>
      <c r="N1758" s="7">
        <f t="shared" si="263"/>
        <v>0</v>
      </c>
      <c r="O1758" s="7">
        <f t="shared" si="264"/>
        <v>0</v>
      </c>
      <c r="R1758" s="20" t="s">
        <v>8783</v>
      </c>
      <c r="S1758" s="47">
        <f t="shared" si="265"/>
        <v>0</v>
      </c>
      <c r="T1758" s="47">
        <f t="shared" si="266"/>
        <v>0</v>
      </c>
      <c r="U1758" s="47">
        <f t="shared" si="267"/>
        <v>176.95</v>
      </c>
      <c r="V1758" s="47">
        <f t="shared" si="268"/>
        <v>65.08</v>
      </c>
      <c r="W1758" s="11"/>
    </row>
    <row r="1759" spans="1:23" x14ac:dyDescent="0.45">
      <c r="A1759" t="s">
        <v>1764</v>
      </c>
      <c r="B1759">
        <v>33.1</v>
      </c>
      <c r="D1759" s="1" t="str">
        <f>VartojimasGamyba!J1755</f>
        <v>2023-11-13-01</v>
      </c>
      <c r="E1759" s="7">
        <f>VartojimasGamyba!G1755</f>
        <v>0.20899999999999999</v>
      </c>
      <c r="F1759" s="11"/>
      <c r="G1759" s="12">
        <f t="shared" ref="G1759:G1781" si="269">G1758+H1759-I1759</f>
        <v>14.797777777777778</v>
      </c>
      <c r="H1759" s="12">
        <v>10</v>
      </c>
      <c r="I1759" s="12">
        <v>0</v>
      </c>
      <c r="J1759" s="12">
        <v>0</v>
      </c>
      <c r="K1759" s="12"/>
      <c r="L1759" s="12">
        <f>VartojimasGamyba!H1755</f>
        <v>0</v>
      </c>
      <c r="M1759" s="19">
        <f t="shared" si="262"/>
        <v>10.209</v>
      </c>
      <c r="N1759" s="7">
        <f t="shared" si="263"/>
        <v>1361.7785100000001</v>
      </c>
      <c r="O1759" s="7">
        <f t="shared" si="264"/>
        <v>1361.7785100000001</v>
      </c>
      <c r="R1759" s="7"/>
      <c r="S1759" s="47">
        <f t="shared" si="265"/>
        <v>10.209</v>
      </c>
      <c r="T1759" s="47">
        <f t="shared" si="266"/>
        <v>0</v>
      </c>
      <c r="U1759" s="47">
        <f t="shared" si="267"/>
        <v>133.39000000000001</v>
      </c>
      <c r="V1759" s="47">
        <f t="shared" si="268"/>
        <v>21.520000000000003</v>
      </c>
      <c r="W1759" s="11"/>
    </row>
    <row r="1760" spans="1:23" x14ac:dyDescent="0.45">
      <c r="A1760" t="s">
        <v>1765</v>
      </c>
      <c r="B1760">
        <v>85.03</v>
      </c>
      <c r="D1760" s="1" t="str">
        <f>VartojimasGamyba!J1756</f>
        <v>2023-11-13-02</v>
      </c>
      <c r="E1760" s="7">
        <f>VartojimasGamyba!G1756</f>
        <v>0.246</v>
      </c>
      <c r="F1760" s="11"/>
      <c r="G1760" s="12">
        <f t="shared" si="269"/>
        <v>14.524444444444445</v>
      </c>
      <c r="H1760" s="12">
        <v>0</v>
      </c>
      <c r="I1760" s="12">
        <v>0.27333333333333332</v>
      </c>
      <c r="J1760" s="12">
        <v>0</v>
      </c>
      <c r="K1760" s="12"/>
      <c r="L1760" s="12">
        <f>VartojimasGamyba!H1756</f>
        <v>0</v>
      </c>
      <c r="M1760" s="19">
        <f t="shared" si="262"/>
        <v>0</v>
      </c>
      <c r="N1760" s="7">
        <f t="shared" si="263"/>
        <v>0</v>
      </c>
      <c r="O1760" s="7">
        <f t="shared" si="264"/>
        <v>0</v>
      </c>
      <c r="R1760" s="7"/>
      <c r="S1760" s="47">
        <f t="shared" si="265"/>
        <v>0</v>
      </c>
      <c r="T1760" s="47">
        <f t="shared" si="266"/>
        <v>0</v>
      </c>
      <c r="U1760" s="47">
        <f t="shared" si="267"/>
        <v>185.32</v>
      </c>
      <c r="V1760" s="47">
        <f t="shared" si="268"/>
        <v>73.45</v>
      </c>
      <c r="W1760" s="11"/>
    </row>
    <row r="1761" spans="1:23" x14ac:dyDescent="0.45">
      <c r="A1761" t="s">
        <v>1766</v>
      </c>
      <c r="B1761">
        <v>63.08</v>
      </c>
      <c r="D1761" s="1" t="str">
        <f>VartojimasGamyba!J1757</f>
        <v>2023-11-13-03</v>
      </c>
      <c r="E1761" s="7">
        <f>VartojimasGamyba!G1757</f>
        <v>0.57699999999999996</v>
      </c>
      <c r="F1761" s="11"/>
      <c r="G1761" s="12">
        <f t="shared" si="269"/>
        <v>13.883333333333333</v>
      </c>
      <c r="H1761" s="12">
        <v>0</v>
      </c>
      <c r="I1761" s="12">
        <v>0.64111111111111108</v>
      </c>
      <c r="J1761" s="12">
        <v>0</v>
      </c>
      <c r="K1761" s="12"/>
      <c r="L1761" s="12">
        <f>VartojimasGamyba!H1757</f>
        <v>0</v>
      </c>
      <c r="M1761" s="19">
        <f t="shared" si="262"/>
        <v>0</v>
      </c>
      <c r="N1761" s="7">
        <f t="shared" si="263"/>
        <v>0</v>
      </c>
      <c r="O1761" s="7">
        <f t="shared" si="264"/>
        <v>0</v>
      </c>
      <c r="R1761" s="7"/>
      <c r="S1761" s="47">
        <f t="shared" si="265"/>
        <v>0</v>
      </c>
      <c r="T1761" s="47">
        <f t="shared" si="266"/>
        <v>0</v>
      </c>
      <c r="U1761" s="47">
        <f t="shared" si="267"/>
        <v>163.37</v>
      </c>
      <c r="V1761" s="47">
        <f t="shared" si="268"/>
        <v>51.5</v>
      </c>
      <c r="W1761" s="11"/>
    </row>
    <row r="1762" spans="1:23" x14ac:dyDescent="0.45">
      <c r="A1762" t="s">
        <v>1767</v>
      </c>
      <c r="B1762">
        <v>35.01</v>
      </c>
      <c r="D1762" s="1" t="str">
        <f>VartojimasGamyba!J1758</f>
        <v>2023-11-13-04</v>
      </c>
      <c r="E1762" s="7">
        <f>VartojimasGamyba!G1758</f>
        <v>0.94199999999999995</v>
      </c>
      <c r="F1762" s="11"/>
      <c r="G1762" s="12">
        <f t="shared" si="269"/>
        <v>19.999999999999996</v>
      </c>
      <c r="H1762" s="12">
        <v>6.1166666666666636</v>
      </c>
      <c r="I1762" s="12">
        <v>0</v>
      </c>
      <c r="J1762" s="12">
        <v>0</v>
      </c>
      <c r="K1762" s="12"/>
      <c r="L1762" s="12">
        <f>VartojimasGamyba!H1758</f>
        <v>0</v>
      </c>
      <c r="M1762" s="19">
        <f t="shared" si="262"/>
        <v>7.0586666666666638</v>
      </c>
      <c r="N1762" s="7">
        <f t="shared" si="263"/>
        <v>955.03759999999966</v>
      </c>
      <c r="O1762" s="7">
        <f t="shared" si="264"/>
        <v>955.03759999999966</v>
      </c>
      <c r="R1762" s="7"/>
      <c r="S1762" s="47">
        <f t="shared" si="265"/>
        <v>7.0586666666666638</v>
      </c>
      <c r="T1762" s="47">
        <f t="shared" si="266"/>
        <v>0</v>
      </c>
      <c r="U1762" s="47">
        <f t="shared" si="267"/>
        <v>135.30000000000001</v>
      </c>
      <c r="V1762" s="47">
        <f t="shared" si="268"/>
        <v>23.43</v>
      </c>
      <c r="W1762" s="11"/>
    </row>
    <row r="1763" spans="1:23" x14ac:dyDescent="0.45">
      <c r="A1763" t="s">
        <v>1768</v>
      </c>
      <c r="B1763">
        <v>49.4</v>
      </c>
      <c r="D1763" s="1" t="str">
        <f>VartojimasGamyba!J1759</f>
        <v>2023-11-13-05</v>
      </c>
      <c r="E1763" s="7">
        <f>VartojimasGamyba!G1759</f>
        <v>0.58099999999999996</v>
      </c>
      <c r="F1763" s="11"/>
      <c r="G1763" s="12">
        <f t="shared" si="269"/>
        <v>19.999999999999996</v>
      </c>
      <c r="H1763" s="12">
        <v>0</v>
      </c>
      <c r="I1763" s="12">
        <v>0</v>
      </c>
      <c r="J1763" s="12">
        <v>0</v>
      </c>
      <c r="K1763" s="12"/>
      <c r="L1763" s="12">
        <f>VartojimasGamyba!H1759</f>
        <v>0</v>
      </c>
      <c r="M1763" s="19">
        <f t="shared" si="262"/>
        <v>0.58099999999999996</v>
      </c>
      <c r="N1763" s="7">
        <f t="shared" si="263"/>
        <v>86.969889999999992</v>
      </c>
      <c r="O1763" s="7">
        <f t="shared" si="264"/>
        <v>86.969889999999992</v>
      </c>
      <c r="R1763" s="7"/>
      <c r="S1763" s="47">
        <f t="shared" si="265"/>
        <v>0.58099999999999996</v>
      </c>
      <c r="T1763" s="47">
        <f t="shared" si="266"/>
        <v>0</v>
      </c>
      <c r="U1763" s="47">
        <f t="shared" si="267"/>
        <v>149.69</v>
      </c>
      <c r="V1763" s="47">
        <f t="shared" si="268"/>
        <v>37.82</v>
      </c>
      <c r="W1763" s="11"/>
    </row>
    <row r="1764" spans="1:23" x14ac:dyDescent="0.45">
      <c r="A1764" t="s">
        <v>1769</v>
      </c>
      <c r="B1764">
        <v>88.04</v>
      </c>
      <c r="D1764" s="1" t="str">
        <f>VartojimasGamyba!J1760</f>
        <v>2023-11-13-06</v>
      </c>
      <c r="E1764" s="7">
        <f>VartojimasGamyba!G1760</f>
        <v>0.442</v>
      </c>
      <c r="F1764" s="11"/>
      <c r="G1764" s="12">
        <f t="shared" si="269"/>
        <v>19.511111111111106</v>
      </c>
      <c r="H1764" s="12">
        <v>0</v>
      </c>
      <c r="I1764" s="12">
        <v>0.48888888888888893</v>
      </c>
      <c r="J1764" s="12">
        <v>0</v>
      </c>
      <c r="K1764" s="12"/>
      <c r="L1764" s="12">
        <f>VartojimasGamyba!H1760</f>
        <v>2E-3</v>
      </c>
      <c r="M1764" s="19">
        <f t="shared" si="262"/>
        <v>-5.377642775528102E-17</v>
      </c>
      <c r="N1764" s="7">
        <f t="shared" si="263"/>
        <v>-1.0127714639152075E-14</v>
      </c>
      <c r="O1764" s="7">
        <f t="shared" si="264"/>
        <v>-1.0127714639152075E-14</v>
      </c>
      <c r="R1764" s="7"/>
      <c r="S1764" s="47">
        <f t="shared" si="265"/>
        <v>-5.377642775528102E-17</v>
      </c>
      <c r="T1764" s="47">
        <f t="shared" si="266"/>
        <v>0</v>
      </c>
      <c r="U1764" s="47">
        <f t="shared" si="267"/>
        <v>188.33</v>
      </c>
      <c r="V1764" s="47">
        <f t="shared" si="268"/>
        <v>76.460000000000008</v>
      </c>
      <c r="W1764" s="11"/>
    </row>
    <row r="1765" spans="1:23" x14ac:dyDescent="0.45">
      <c r="A1765" t="s">
        <v>1770</v>
      </c>
      <c r="B1765">
        <v>65.069999999999993</v>
      </c>
      <c r="D1765" s="1" t="str">
        <f>VartojimasGamyba!J1761</f>
        <v>2023-11-13-07</v>
      </c>
      <c r="E1765" s="7">
        <f>VartojimasGamyba!G1761</f>
        <v>0.309</v>
      </c>
      <c r="F1765" s="11"/>
      <c r="G1765" s="12">
        <f t="shared" si="269"/>
        <v>19.64855555555555</v>
      </c>
      <c r="H1765" s="12">
        <v>0.13744444444444473</v>
      </c>
      <c r="I1765" s="12">
        <v>0</v>
      </c>
      <c r="J1765" s="12">
        <v>0</v>
      </c>
      <c r="K1765" s="12"/>
      <c r="L1765" s="12">
        <f>VartojimasGamyba!H1761</f>
        <v>0.08</v>
      </c>
      <c r="M1765" s="19">
        <f t="shared" si="262"/>
        <v>0.36644444444444474</v>
      </c>
      <c r="N1765" s="7">
        <f t="shared" si="263"/>
        <v>60.595253333333389</v>
      </c>
      <c r="O1765" s="7">
        <f t="shared" si="264"/>
        <v>60.595253333333389</v>
      </c>
      <c r="R1765" s="7"/>
      <c r="S1765" s="47">
        <f t="shared" si="265"/>
        <v>0.36644444444444474</v>
      </c>
      <c r="T1765" s="47">
        <f t="shared" si="266"/>
        <v>0</v>
      </c>
      <c r="U1765" s="47">
        <f t="shared" si="267"/>
        <v>165.36</v>
      </c>
      <c r="V1765" s="47">
        <f t="shared" si="268"/>
        <v>53.489999999999995</v>
      </c>
      <c r="W1765" s="11"/>
    </row>
    <row r="1766" spans="1:23" x14ac:dyDescent="0.45">
      <c r="A1766" t="s">
        <v>1771</v>
      </c>
      <c r="B1766">
        <v>123.29</v>
      </c>
      <c r="D1766" s="1" t="str">
        <f>VartojimasGamyba!J1762</f>
        <v>2023-11-13-08</v>
      </c>
      <c r="E1766" s="7">
        <f>VartojimasGamyba!G1762</f>
        <v>0.61499999999999999</v>
      </c>
      <c r="F1766" s="11"/>
      <c r="G1766" s="12">
        <f t="shared" si="269"/>
        <v>19.232999999999993</v>
      </c>
      <c r="H1766" s="12">
        <v>0</v>
      </c>
      <c r="I1766" s="12">
        <v>0.41555555555555551</v>
      </c>
      <c r="J1766" s="12">
        <v>0</v>
      </c>
      <c r="K1766" s="12"/>
      <c r="L1766" s="12">
        <f>VartojimasGamyba!H1762</f>
        <v>0.24099999999999999</v>
      </c>
      <c r="M1766" s="19">
        <f t="shared" si="262"/>
        <v>0</v>
      </c>
      <c r="N1766" s="7">
        <f t="shared" si="263"/>
        <v>0</v>
      </c>
      <c r="O1766" s="7">
        <f t="shared" si="264"/>
        <v>0</v>
      </c>
      <c r="R1766" s="7"/>
      <c r="S1766" s="47">
        <f t="shared" si="265"/>
        <v>0</v>
      </c>
      <c r="T1766" s="47">
        <f t="shared" si="266"/>
        <v>0</v>
      </c>
      <c r="U1766" s="47">
        <f t="shared" si="267"/>
        <v>223.58</v>
      </c>
      <c r="V1766" s="47">
        <f t="shared" si="268"/>
        <v>111.71000000000001</v>
      </c>
      <c r="W1766" s="11"/>
    </row>
    <row r="1767" spans="1:23" x14ac:dyDescent="0.45">
      <c r="A1767" t="s">
        <v>1772</v>
      </c>
      <c r="B1767">
        <v>139.85</v>
      </c>
      <c r="D1767" s="1" t="str">
        <f>VartojimasGamyba!J1763</f>
        <v>2023-11-13-09</v>
      </c>
      <c r="E1767" s="7">
        <f>VartojimasGamyba!G1763</f>
        <v>0.13600000000000001</v>
      </c>
      <c r="F1767" s="11"/>
      <c r="G1767" s="12">
        <f t="shared" si="269"/>
        <v>19.468999999999994</v>
      </c>
      <c r="H1767" s="12">
        <v>0.23600000000000088</v>
      </c>
      <c r="I1767" s="12">
        <v>0</v>
      </c>
      <c r="J1767" s="12">
        <v>0</v>
      </c>
      <c r="K1767" s="12"/>
      <c r="L1767" s="12">
        <f>VartojimasGamyba!H1763</f>
        <v>0.372</v>
      </c>
      <c r="M1767" s="19">
        <f t="shared" si="262"/>
        <v>8.8817841970012523E-16</v>
      </c>
      <c r="N1767" s="7">
        <f t="shared" si="263"/>
        <v>2.1328716570678806E-13</v>
      </c>
      <c r="O1767" s="7">
        <f t="shared" si="264"/>
        <v>2.1328716570678806E-13</v>
      </c>
      <c r="R1767" s="7"/>
      <c r="S1767" s="47">
        <f t="shared" si="265"/>
        <v>0.23600000000000088</v>
      </c>
      <c r="T1767" s="47">
        <f t="shared" si="266"/>
        <v>0.23599999999999999</v>
      </c>
      <c r="U1767" s="47">
        <f t="shared" si="267"/>
        <v>240.14</v>
      </c>
      <c r="V1767" s="47">
        <f t="shared" si="268"/>
        <v>128.26999999999998</v>
      </c>
      <c r="W1767" s="11"/>
    </row>
    <row r="1768" spans="1:23" x14ac:dyDescent="0.45">
      <c r="A1768" t="s">
        <v>1773</v>
      </c>
      <c r="B1768">
        <v>149.87</v>
      </c>
      <c r="D1768" s="1" t="str">
        <f>VartojimasGamyba!J1764</f>
        <v>2023-11-13-10</v>
      </c>
      <c r="E1768" s="7">
        <f>VartojimasGamyba!G1764</f>
        <v>0.13100000000000001</v>
      </c>
      <c r="F1768" s="11"/>
      <c r="G1768" s="12">
        <f t="shared" si="269"/>
        <v>19.851999999999993</v>
      </c>
      <c r="H1768" s="12">
        <v>0.38300000000000001</v>
      </c>
      <c r="I1768" s="12">
        <v>0</v>
      </c>
      <c r="J1768" s="12">
        <v>0</v>
      </c>
      <c r="K1768" s="12"/>
      <c r="L1768" s="12">
        <f>VartojimasGamyba!H1764</f>
        <v>0.51400000000000001</v>
      </c>
      <c r="M1768" s="19">
        <f t="shared" si="262"/>
        <v>0</v>
      </c>
      <c r="N1768" s="7">
        <f t="shared" si="263"/>
        <v>0</v>
      </c>
      <c r="O1768" s="7">
        <f t="shared" si="264"/>
        <v>0</v>
      </c>
      <c r="R1768" s="7"/>
      <c r="S1768" s="47">
        <f t="shared" si="265"/>
        <v>0.38300000000000001</v>
      </c>
      <c r="T1768" s="47">
        <f t="shared" si="266"/>
        <v>0.38300000000000001</v>
      </c>
      <c r="U1768" s="47">
        <f t="shared" si="267"/>
        <v>250.16000000000003</v>
      </c>
      <c r="V1768" s="47">
        <f t="shared" si="268"/>
        <v>138.29</v>
      </c>
      <c r="W1768" s="11"/>
    </row>
    <row r="1769" spans="1:23" x14ac:dyDescent="0.45">
      <c r="A1769" t="s">
        <v>1774</v>
      </c>
      <c r="B1769">
        <v>131.54</v>
      </c>
      <c r="D1769" s="1" t="str">
        <f>VartojimasGamyba!J1765</f>
        <v>2023-11-13-11</v>
      </c>
      <c r="E1769" s="7">
        <f>VartojimasGamyba!G1765</f>
        <v>0.14000000000000001</v>
      </c>
      <c r="F1769" s="11"/>
      <c r="G1769" s="12">
        <f t="shared" si="269"/>
        <v>19.999999999999993</v>
      </c>
      <c r="H1769" s="12">
        <v>0.14799999999999996</v>
      </c>
      <c r="I1769" s="12">
        <v>0</v>
      </c>
      <c r="J1769" s="12">
        <v>0</v>
      </c>
      <c r="K1769" s="12"/>
      <c r="L1769" s="12">
        <f>VartojimasGamyba!H1765</f>
        <v>0.28799999999999998</v>
      </c>
      <c r="M1769" s="19">
        <f t="shared" si="262"/>
        <v>0</v>
      </c>
      <c r="N1769" s="7">
        <f t="shared" si="263"/>
        <v>0</v>
      </c>
      <c r="O1769" s="7">
        <f t="shared" si="264"/>
        <v>0</v>
      </c>
      <c r="R1769" s="7"/>
      <c r="S1769" s="47">
        <f t="shared" si="265"/>
        <v>0.14799999999999996</v>
      </c>
      <c r="T1769" s="47">
        <f t="shared" si="266"/>
        <v>0.14799999999999996</v>
      </c>
      <c r="U1769" s="47">
        <f t="shared" si="267"/>
        <v>231.82999999999998</v>
      </c>
      <c r="V1769" s="47">
        <f t="shared" si="268"/>
        <v>119.96</v>
      </c>
      <c r="W1769" s="11"/>
    </row>
    <row r="1770" spans="1:23" x14ac:dyDescent="0.45">
      <c r="A1770" t="s">
        <v>1775</v>
      </c>
      <c r="B1770">
        <v>121.14</v>
      </c>
      <c r="D1770" s="1" t="str">
        <f>VartojimasGamyba!J1766</f>
        <v>2023-11-13-12</v>
      </c>
      <c r="E1770" s="7">
        <f>VartojimasGamyba!G1766</f>
        <v>0.59799999999999998</v>
      </c>
      <c r="F1770" s="11"/>
      <c r="G1770" s="12">
        <f t="shared" si="269"/>
        <v>19.443333333333328</v>
      </c>
      <c r="H1770" s="12">
        <v>0</v>
      </c>
      <c r="I1770" s="12">
        <v>0.55666666666666664</v>
      </c>
      <c r="J1770" s="12">
        <v>0</v>
      </c>
      <c r="K1770" s="12"/>
      <c r="L1770" s="12">
        <f>VartojimasGamyba!H1766</f>
        <v>9.7000000000000003E-2</v>
      </c>
      <c r="M1770" s="19">
        <f t="shared" si="262"/>
        <v>0</v>
      </c>
      <c r="N1770" s="7">
        <f t="shared" si="263"/>
        <v>0</v>
      </c>
      <c r="O1770" s="7">
        <f t="shared" si="264"/>
        <v>0</v>
      </c>
      <c r="R1770" s="7"/>
      <c r="S1770" s="47">
        <f t="shared" si="265"/>
        <v>0</v>
      </c>
      <c r="T1770" s="47">
        <f t="shared" si="266"/>
        <v>0</v>
      </c>
      <c r="U1770" s="47">
        <f t="shared" si="267"/>
        <v>221.43</v>
      </c>
      <c r="V1770" s="47">
        <f t="shared" si="268"/>
        <v>109.56</v>
      </c>
      <c r="W1770" s="11"/>
    </row>
    <row r="1771" spans="1:23" x14ac:dyDescent="0.45">
      <c r="A1771" t="s">
        <v>1776</v>
      </c>
      <c r="B1771">
        <v>121.61</v>
      </c>
      <c r="D1771" s="1" t="str">
        <f>VartojimasGamyba!J1767</f>
        <v>2023-11-13-13</v>
      </c>
      <c r="E1771" s="7">
        <f>VartojimasGamyba!G1767</f>
        <v>1.671</v>
      </c>
      <c r="F1771" s="11"/>
      <c r="G1771" s="12">
        <f t="shared" si="269"/>
        <v>17.62555555555555</v>
      </c>
      <c r="H1771" s="12">
        <v>0</v>
      </c>
      <c r="I1771" s="12">
        <v>1.8177777777777786</v>
      </c>
      <c r="J1771" s="12">
        <v>0</v>
      </c>
      <c r="K1771" s="12"/>
      <c r="L1771" s="12">
        <f>VartojimasGamyba!H1767</f>
        <v>3.5000000000000003E-2</v>
      </c>
      <c r="M1771" s="19">
        <f t="shared" si="262"/>
        <v>-7.4940054162198066E-16</v>
      </c>
      <c r="N1771" s="7">
        <f t="shared" si="263"/>
        <v>-1.6629198018591751E-13</v>
      </c>
      <c r="O1771" s="7">
        <f t="shared" si="264"/>
        <v>-1.6629198018591751E-13</v>
      </c>
      <c r="R1771" s="7"/>
      <c r="S1771" s="47">
        <f t="shared" si="265"/>
        <v>-7.4940054162198066E-16</v>
      </c>
      <c r="T1771" s="47">
        <f t="shared" si="266"/>
        <v>0</v>
      </c>
      <c r="U1771" s="47">
        <f t="shared" si="267"/>
        <v>221.9</v>
      </c>
      <c r="V1771" s="47">
        <f t="shared" si="268"/>
        <v>110.03</v>
      </c>
      <c r="W1771" s="11"/>
    </row>
    <row r="1772" spans="1:23" x14ac:dyDescent="0.45">
      <c r="A1772" t="s">
        <v>1777</v>
      </c>
      <c r="B1772">
        <v>119.52</v>
      </c>
      <c r="D1772" s="1" t="str">
        <f>VartojimasGamyba!J1768</f>
        <v>2023-11-13-14</v>
      </c>
      <c r="E1772" s="7">
        <f>VartojimasGamyba!G1768</f>
        <v>1.6479999999999999</v>
      </c>
      <c r="F1772" s="11"/>
      <c r="G1772" s="12">
        <f t="shared" si="269"/>
        <v>15.794444444444439</v>
      </c>
      <c r="H1772" s="12">
        <v>0</v>
      </c>
      <c r="I1772" s="12">
        <v>1.8311111111111111</v>
      </c>
      <c r="J1772" s="12">
        <v>0</v>
      </c>
      <c r="K1772" s="12"/>
      <c r="L1772" s="12">
        <f>VartojimasGamyba!H1768</f>
        <v>0</v>
      </c>
      <c r="M1772" s="19">
        <f t="shared" si="262"/>
        <v>-2.2204460492503131E-16</v>
      </c>
      <c r="N1772" s="7">
        <f t="shared" si="263"/>
        <v>-4.8807624608571132E-14</v>
      </c>
      <c r="O1772" s="7">
        <f t="shared" si="264"/>
        <v>-4.8807624608571132E-14</v>
      </c>
      <c r="R1772" s="7"/>
      <c r="S1772" s="47">
        <f t="shared" si="265"/>
        <v>-2.2204460492503131E-16</v>
      </c>
      <c r="T1772" s="47">
        <f t="shared" si="266"/>
        <v>0</v>
      </c>
      <c r="U1772" s="47">
        <f t="shared" si="267"/>
        <v>219.81</v>
      </c>
      <c r="V1772" s="47">
        <f t="shared" si="268"/>
        <v>107.94</v>
      </c>
      <c r="W1772" s="11"/>
    </row>
    <row r="1773" spans="1:23" x14ac:dyDescent="0.45">
      <c r="A1773" t="s">
        <v>1778</v>
      </c>
      <c r="B1773">
        <v>116.77</v>
      </c>
      <c r="D1773" s="1" t="str">
        <f>VartojimasGamyba!J1769</f>
        <v>2023-11-13-15</v>
      </c>
      <c r="E1773" s="7">
        <f>VartojimasGamyba!G1769</f>
        <v>1.631</v>
      </c>
      <c r="F1773" s="11"/>
      <c r="G1773" s="12">
        <f t="shared" si="269"/>
        <v>13.982222222222216</v>
      </c>
      <c r="H1773" s="12">
        <v>0</v>
      </c>
      <c r="I1773" s="12">
        <v>1.8122222222222224</v>
      </c>
      <c r="J1773" s="12">
        <v>0</v>
      </c>
      <c r="K1773" s="12"/>
      <c r="L1773" s="12">
        <f>VartojimasGamyba!H1769</f>
        <v>0</v>
      </c>
      <c r="M1773" s="19">
        <f t="shared" si="262"/>
        <v>-2.2204460492503131E-16</v>
      </c>
      <c r="N1773" s="7">
        <f t="shared" si="263"/>
        <v>-4.8197001945027296E-14</v>
      </c>
      <c r="O1773" s="7">
        <f t="shared" si="264"/>
        <v>-4.8197001945027296E-14</v>
      </c>
      <c r="R1773" s="7"/>
      <c r="S1773" s="47">
        <f t="shared" si="265"/>
        <v>-2.2204460492503131E-16</v>
      </c>
      <c r="T1773" s="47">
        <f t="shared" si="266"/>
        <v>0</v>
      </c>
      <c r="U1773" s="47">
        <f t="shared" si="267"/>
        <v>217.06</v>
      </c>
      <c r="V1773" s="47">
        <f t="shared" si="268"/>
        <v>105.19</v>
      </c>
      <c r="W1773" s="11"/>
    </row>
    <row r="1774" spans="1:23" x14ac:dyDescent="0.45">
      <c r="A1774" t="s">
        <v>1779</v>
      </c>
      <c r="B1774">
        <v>136.62</v>
      </c>
      <c r="D1774" s="1" t="str">
        <f>VartojimasGamyba!J1770</f>
        <v>2023-11-13-16</v>
      </c>
      <c r="E1774" s="7">
        <f>VartojimasGamyba!G1770</f>
        <v>1.9390000000000001</v>
      </c>
      <c r="F1774" s="11"/>
      <c r="G1774" s="12">
        <f t="shared" si="269"/>
        <v>11.827777777777772</v>
      </c>
      <c r="H1774" s="12">
        <v>0</v>
      </c>
      <c r="I1774" s="12">
        <v>2.1544444444444446</v>
      </c>
      <c r="J1774" s="12">
        <v>0</v>
      </c>
      <c r="K1774" s="12"/>
      <c r="L1774" s="12">
        <f>VartojimasGamyba!H1770</f>
        <v>0</v>
      </c>
      <c r="M1774" s="19">
        <f t="shared" si="262"/>
        <v>-2.2204460492503131E-16</v>
      </c>
      <c r="N1774" s="7">
        <f t="shared" si="263"/>
        <v>-5.2604587352789173E-14</v>
      </c>
      <c r="O1774" s="7">
        <f t="shared" si="264"/>
        <v>-5.2604587352789173E-14</v>
      </c>
      <c r="R1774" s="7"/>
      <c r="S1774" s="47">
        <f t="shared" si="265"/>
        <v>-2.2204460492503131E-16</v>
      </c>
      <c r="T1774" s="47">
        <f t="shared" si="266"/>
        <v>0</v>
      </c>
      <c r="U1774" s="47">
        <f t="shared" si="267"/>
        <v>236.91000000000003</v>
      </c>
      <c r="V1774" s="47">
        <f t="shared" si="268"/>
        <v>125.04</v>
      </c>
      <c r="W1774" s="11"/>
    </row>
    <row r="1775" spans="1:23" x14ac:dyDescent="0.45">
      <c r="A1775" t="s">
        <v>1780</v>
      </c>
      <c r="B1775">
        <v>138.41</v>
      </c>
      <c r="D1775" s="1" t="str">
        <f>VartojimasGamyba!J1771</f>
        <v>2023-11-13-17</v>
      </c>
      <c r="E1775" s="7">
        <f>VartojimasGamyba!G1771</f>
        <v>2.2589999999999999</v>
      </c>
      <c r="F1775" s="11"/>
      <c r="G1775" s="12">
        <f t="shared" si="269"/>
        <v>9.3177777777777724</v>
      </c>
      <c r="H1775" s="12">
        <v>0</v>
      </c>
      <c r="I1775" s="12">
        <v>2.5099999999999998</v>
      </c>
      <c r="J1775" s="12">
        <v>0</v>
      </c>
      <c r="K1775" s="12"/>
      <c r="L1775" s="12">
        <f>VartojimasGamyba!H1771</f>
        <v>0</v>
      </c>
      <c r="M1775" s="19">
        <f t="shared" si="262"/>
        <v>0</v>
      </c>
      <c r="N1775" s="7">
        <f t="shared" si="263"/>
        <v>0</v>
      </c>
      <c r="O1775" s="7">
        <f t="shared" si="264"/>
        <v>0</v>
      </c>
      <c r="R1775" s="7"/>
      <c r="S1775" s="47">
        <f t="shared" si="265"/>
        <v>0</v>
      </c>
      <c r="T1775" s="47">
        <f t="shared" si="266"/>
        <v>0</v>
      </c>
      <c r="U1775" s="47">
        <f t="shared" si="267"/>
        <v>238.7</v>
      </c>
      <c r="V1775" s="47">
        <f t="shared" si="268"/>
        <v>126.83</v>
      </c>
      <c r="W1775" s="11"/>
    </row>
    <row r="1776" spans="1:23" x14ac:dyDescent="0.45">
      <c r="A1776" t="s">
        <v>1781</v>
      </c>
      <c r="B1776">
        <v>153.37</v>
      </c>
      <c r="D1776" s="1" t="str">
        <f>VartojimasGamyba!J1772</f>
        <v>2023-11-13-18</v>
      </c>
      <c r="E1776" s="7">
        <f>VartojimasGamyba!G1772</f>
        <v>1.65</v>
      </c>
      <c r="F1776" s="11"/>
      <c r="G1776" s="12">
        <f t="shared" si="269"/>
        <v>7.4844444444444385</v>
      </c>
      <c r="H1776" s="12">
        <v>0</v>
      </c>
      <c r="I1776" s="12">
        <v>1.8333333333333335</v>
      </c>
      <c r="J1776" s="12">
        <v>0</v>
      </c>
      <c r="K1776" s="12"/>
      <c r="L1776" s="12">
        <f>VartojimasGamyba!H1772</f>
        <v>0</v>
      </c>
      <c r="M1776" s="19">
        <f t="shared" si="262"/>
        <v>-2.2204460492503131E-16</v>
      </c>
      <c r="N1776" s="7">
        <f t="shared" si="263"/>
        <v>-5.6323834485283447E-14</v>
      </c>
      <c r="O1776" s="7">
        <f t="shared" si="264"/>
        <v>-5.6323834485283447E-14</v>
      </c>
      <c r="R1776" s="7"/>
      <c r="S1776" s="47">
        <f t="shared" si="265"/>
        <v>-2.2204460492503131E-16</v>
      </c>
      <c r="T1776" s="47">
        <f t="shared" si="266"/>
        <v>0</v>
      </c>
      <c r="U1776" s="47">
        <f t="shared" si="267"/>
        <v>253.66000000000003</v>
      </c>
      <c r="V1776" s="47">
        <f t="shared" si="268"/>
        <v>141.79</v>
      </c>
      <c r="W1776" s="11"/>
    </row>
    <row r="1777" spans="1:23" x14ac:dyDescent="0.45">
      <c r="A1777" t="s">
        <v>1782</v>
      </c>
      <c r="B1777">
        <v>147.69</v>
      </c>
      <c r="D1777" s="1" t="str">
        <f>VartojimasGamyba!J1773</f>
        <v>2023-11-13-19</v>
      </c>
      <c r="E1777" s="7">
        <f>VartojimasGamyba!G1773</f>
        <v>1.3340000000000001</v>
      </c>
      <c r="F1777" s="11"/>
      <c r="G1777" s="12">
        <f t="shared" si="269"/>
        <v>6.0022222222222164</v>
      </c>
      <c r="H1777" s="12">
        <v>0</v>
      </c>
      <c r="I1777" s="12">
        <v>1.4822222222222223</v>
      </c>
      <c r="J1777" s="12">
        <v>0</v>
      </c>
      <c r="K1777" s="12"/>
      <c r="L1777" s="12">
        <f>VartojimasGamyba!H1773</f>
        <v>0</v>
      </c>
      <c r="M1777" s="19">
        <f t="shared" si="262"/>
        <v>0</v>
      </c>
      <c r="N1777" s="7">
        <f t="shared" si="263"/>
        <v>0</v>
      </c>
      <c r="O1777" s="7">
        <f t="shared" si="264"/>
        <v>0</v>
      </c>
      <c r="R1777" s="7"/>
      <c r="S1777" s="47">
        <f t="shared" si="265"/>
        <v>0</v>
      </c>
      <c r="T1777" s="47">
        <f t="shared" si="266"/>
        <v>0</v>
      </c>
      <c r="U1777" s="47">
        <f t="shared" si="267"/>
        <v>247.98000000000002</v>
      </c>
      <c r="V1777" s="47">
        <f t="shared" si="268"/>
        <v>136.10999999999999</v>
      </c>
      <c r="W1777" s="11"/>
    </row>
    <row r="1778" spans="1:23" x14ac:dyDescent="0.45">
      <c r="A1778" t="s">
        <v>1783</v>
      </c>
      <c r="B1778">
        <v>143.25</v>
      </c>
      <c r="D1778" s="1" t="str">
        <f>VartojimasGamyba!J1774</f>
        <v>2023-11-13-20</v>
      </c>
      <c r="E1778" s="7">
        <f>VartojimasGamyba!G1774</f>
        <v>0.9</v>
      </c>
      <c r="F1778" s="11"/>
      <c r="G1778" s="12">
        <f t="shared" si="269"/>
        <v>5.0022222222222164</v>
      </c>
      <c r="H1778" s="12">
        <v>0</v>
      </c>
      <c r="I1778" s="12">
        <v>1</v>
      </c>
      <c r="J1778" s="12">
        <v>0</v>
      </c>
      <c r="K1778" s="12"/>
      <c r="L1778" s="12">
        <f>VartojimasGamyba!H1774</f>
        <v>0</v>
      </c>
      <c r="M1778" s="19">
        <f t="shared" si="262"/>
        <v>0</v>
      </c>
      <c r="N1778" s="7">
        <f t="shared" si="263"/>
        <v>0</v>
      </c>
      <c r="O1778" s="7">
        <f t="shared" si="264"/>
        <v>0</v>
      </c>
      <c r="P1778" s="7" t="s">
        <v>8873</v>
      </c>
      <c r="R1778" s="7"/>
      <c r="S1778" s="47">
        <f t="shared" si="265"/>
        <v>0</v>
      </c>
      <c r="T1778" s="47">
        <f t="shared" si="266"/>
        <v>0</v>
      </c>
      <c r="U1778" s="47">
        <f t="shared" si="267"/>
        <v>243.54000000000002</v>
      </c>
      <c r="V1778" s="47">
        <f t="shared" si="268"/>
        <v>131.66999999999999</v>
      </c>
      <c r="W1778" s="11"/>
    </row>
    <row r="1779" spans="1:23" x14ac:dyDescent="0.45">
      <c r="A1779" t="s">
        <v>1784</v>
      </c>
      <c r="B1779">
        <v>135.79</v>
      </c>
      <c r="D1779" s="1" t="str">
        <f>VartojimasGamyba!J1775</f>
        <v>2023-11-13-21</v>
      </c>
      <c r="E1779" s="7">
        <f>VartojimasGamyba!G1775</f>
        <v>0.70099999999999996</v>
      </c>
      <c r="F1779" s="11"/>
      <c r="G1779" s="12">
        <f t="shared" si="269"/>
        <v>4.2233333333333274</v>
      </c>
      <c r="H1779" s="12">
        <v>0</v>
      </c>
      <c r="I1779" s="12">
        <v>0.77888888888888885</v>
      </c>
      <c r="J1779" s="12">
        <v>0</v>
      </c>
      <c r="K1779" s="12"/>
      <c r="L1779" s="12">
        <f>VartojimasGamyba!H1775</f>
        <v>0</v>
      </c>
      <c r="M1779" s="19">
        <f t="shared" si="262"/>
        <v>0</v>
      </c>
      <c r="N1779" s="7">
        <f t="shared" si="263"/>
        <v>0</v>
      </c>
      <c r="O1779" s="7">
        <f t="shared" si="264"/>
        <v>0</v>
      </c>
      <c r="P1779" s="7">
        <f>SUM(N1758:N1781)</f>
        <v>2901.2304533333336</v>
      </c>
      <c r="R1779" s="7"/>
      <c r="S1779" s="47">
        <f t="shared" si="265"/>
        <v>0</v>
      </c>
      <c r="T1779" s="47">
        <f t="shared" si="266"/>
        <v>0</v>
      </c>
      <c r="U1779" s="47">
        <f t="shared" si="267"/>
        <v>236.07999999999998</v>
      </c>
      <c r="V1779" s="47">
        <f t="shared" si="268"/>
        <v>124.21</v>
      </c>
      <c r="W1779" s="11"/>
    </row>
    <row r="1780" spans="1:23" x14ac:dyDescent="0.45">
      <c r="A1780" t="s">
        <v>1785</v>
      </c>
      <c r="B1780">
        <v>121.16</v>
      </c>
      <c r="D1780" s="1" t="str">
        <f>VartojimasGamyba!J1776</f>
        <v>2023-11-13-22</v>
      </c>
      <c r="E1780" s="7">
        <f>VartojimasGamyba!G1776</f>
        <v>0.56100000000000005</v>
      </c>
      <c r="F1780" s="11"/>
      <c r="G1780" s="12">
        <f t="shared" si="269"/>
        <v>3.5999999999999939</v>
      </c>
      <c r="H1780" s="12">
        <v>0</v>
      </c>
      <c r="I1780" s="12">
        <v>0.62333333333333341</v>
      </c>
      <c r="J1780" s="12">
        <v>0</v>
      </c>
      <c r="K1780" s="12"/>
      <c r="L1780" s="12">
        <f>VartojimasGamyba!H1776</f>
        <v>0</v>
      </c>
      <c r="M1780" s="19">
        <f t="shared" si="262"/>
        <v>0</v>
      </c>
      <c r="N1780" s="7">
        <f t="shared" si="263"/>
        <v>0</v>
      </c>
      <c r="O1780" s="7">
        <f t="shared" si="264"/>
        <v>0</v>
      </c>
      <c r="P1780" s="7" t="s">
        <v>8872</v>
      </c>
      <c r="R1780" s="7"/>
      <c r="S1780" s="47">
        <f t="shared" si="265"/>
        <v>0</v>
      </c>
      <c r="T1780" s="47">
        <f t="shared" si="266"/>
        <v>0</v>
      </c>
      <c r="U1780" s="47">
        <f t="shared" si="267"/>
        <v>221.45</v>
      </c>
      <c r="V1780" s="47">
        <f t="shared" si="268"/>
        <v>109.58</v>
      </c>
      <c r="W1780" s="11"/>
    </row>
    <row r="1781" spans="1:23" x14ac:dyDescent="0.45">
      <c r="A1781" t="s">
        <v>1786</v>
      </c>
      <c r="B1781">
        <v>87.36</v>
      </c>
      <c r="D1781" s="1" t="str">
        <f>VartojimasGamyba!J1777</f>
        <v>2023-11-13-23</v>
      </c>
      <c r="E1781" s="7">
        <f>VartojimasGamyba!G1777</f>
        <v>0.92800000000000005</v>
      </c>
      <c r="F1781" s="11"/>
      <c r="G1781" s="12">
        <f t="shared" si="269"/>
        <v>4.9999999999999973</v>
      </c>
      <c r="H1781" s="12">
        <v>1.4000000000000035</v>
      </c>
      <c r="I1781" s="12">
        <v>0</v>
      </c>
      <c r="J1781" s="12">
        <v>0</v>
      </c>
      <c r="K1781" s="12"/>
      <c r="L1781" s="12">
        <f>VartojimasGamyba!H1777</f>
        <v>0</v>
      </c>
      <c r="M1781" s="19">
        <f t="shared" si="262"/>
        <v>2.3280000000000034</v>
      </c>
      <c r="N1781" s="7">
        <f t="shared" si="263"/>
        <v>436.84920000000068</v>
      </c>
      <c r="O1781" s="7">
        <f t="shared" si="264"/>
        <v>436.84920000000068</v>
      </c>
      <c r="P1781" s="7">
        <f>SUM(O1758:O1781)</f>
        <v>2901.2304533333336</v>
      </c>
      <c r="Q1781" s="7">
        <f>SUMPRODUCT(B1758:B1781,E1758:E1781)+SUM(E1758:E1781)*$Z$21-SUMPRODUCT(B1758:B1781,L1758:L1781)+SUM(L1758:L1781)*ABS($Z$20)</f>
        <v>4235.3751499999998</v>
      </c>
      <c r="R1781" s="7"/>
      <c r="S1781" s="47">
        <f t="shared" si="265"/>
        <v>2.3280000000000034</v>
      </c>
      <c r="T1781" s="47">
        <f t="shared" si="266"/>
        <v>0</v>
      </c>
      <c r="U1781" s="47">
        <f t="shared" si="267"/>
        <v>187.65</v>
      </c>
      <c r="V1781" s="47">
        <f t="shared" si="268"/>
        <v>75.78</v>
      </c>
      <c r="W1781" s="11">
        <f>IF(P1781&lt;&gt;Q1781,1,0)</f>
        <v>1</v>
      </c>
    </row>
    <row r="1782" spans="1:23" x14ac:dyDescent="0.45">
      <c r="A1782" t="s">
        <v>1787</v>
      </c>
      <c r="B1782">
        <v>58.17</v>
      </c>
      <c r="D1782" s="9" t="str">
        <f>VartojimasGamyba!J1778</f>
        <v>2023-11-14-00</v>
      </c>
      <c r="E1782" s="8">
        <f>VartojimasGamyba!G1778</f>
        <v>0.35099999999999998</v>
      </c>
      <c r="F1782" s="11"/>
      <c r="G1782" s="7">
        <f>G1781+H1782-I1782</f>
        <v>4.6099999999999977</v>
      </c>
      <c r="H1782" s="7">
        <v>0</v>
      </c>
      <c r="I1782" s="7">
        <v>0.39</v>
      </c>
      <c r="J1782" s="7">
        <v>0</v>
      </c>
      <c r="L1782" s="7">
        <f>VartojimasGamyba!H1778</f>
        <v>0</v>
      </c>
      <c r="M1782" s="15">
        <f t="shared" si="262"/>
        <v>-5.5511151231257827E-17</v>
      </c>
      <c r="N1782" s="7">
        <f t="shared" si="263"/>
        <v>-8.7962970241051157E-15</v>
      </c>
      <c r="O1782" s="7">
        <f t="shared" si="264"/>
        <v>-8.7962970241051157E-15</v>
      </c>
      <c r="R1782" s="20" t="s">
        <v>8783</v>
      </c>
      <c r="S1782" s="47">
        <f t="shared" si="265"/>
        <v>-5.5511151231257827E-17</v>
      </c>
      <c r="T1782" s="47">
        <f t="shared" si="266"/>
        <v>0</v>
      </c>
      <c r="U1782" s="47">
        <f t="shared" si="267"/>
        <v>158.46</v>
      </c>
      <c r="V1782" s="47">
        <f t="shared" si="268"/>
        <v>46.59</v>
      </c>
      <c r="W1782" s="11"/>
    </row>
    <row r="1783" spans="1:23" x14ac:dyDescent="0.45">
      <c r="A1783" t="s">
        <v>1788</v>
      </c>
      <c r="B1783">
        <v>30.01</v>
      </c>
      <c r="D1783" s="9" t="str">
        <f>VartojimasGamyba!J1779</f>
        <v>2023-11-14-01</v>
      </c>
      <c r="E1783" s="8">
        <f>VartojimasGamyba!G1779</f>
        <v>0.91800000000000004</v>
      </c>
      <c r="F1783" s="11"/>
      <c r="G1783" s="7">
        <f t="shared" ref="G1783:G1805" si="270">G1782+H1783-I1783</f>
        <v>14.609999999999998</v>
      </c>
      <c r="H1783" s="7">
        <v>10</v>
      </c>
      <c r="I1783" s="7">
        <v>0</v>
      </c>
      <c r="J1783" s="7">
        <v>0</v>
      </c>
      <c r="L1783" s="7">
        <f>VartojimasGamyba!H1779</f>
        <v>0</v>
      </c>
      <c r="M1783" s="15">
        <f t="shared" si="262"/>
        <v>10.917999999999999</v>
      </c>
      <c r="N1783" s="7">
        <f t="shared" si="263"/>
        <v>1422.6154000000001</v>
      </c>
      <c r="O1783" s="7">
        <f t="shared" si="264"/>
        <v>1422.6154000000001</v>
      </c>
      <c r="R1783" s="7"/>
      <c r="S1783" s="47">
        <f t="shared" si="265"/>
        <v>10.917999999999999</v>
      </c>
      <c r="T1783" s="47">
        <f t="shared" si="266"/>
        <v>0</v>
      </c>
      <c r="U1783" s="47">
        <f t="shared" si="267"/>
        <v>130.30000000000001</v>
      </c>
      <c r="V1783" s="47">
        <f t="shared" si="268"/>
        <v>18.43</v>
      </c>
      <c r="W1783" s="11"/>
    </row>
    <row r="1784" spans="1:23" x14ac:dyDescent="0.45">
      <c r="A1784" t="s">
        <v>1789</v>
      </c>
      <c r="B1784">
        <v>36.81</v>
      </c>
      <c r="D1784" s="9" t="str">
        <f>VartojimasGamyba!J1780</f>
        <v>2023-11-14-02</v>
      </c>
      <c r="E1784" s="8">
        <f>VartojimasGamyba!G1780</f>
        <v>0.748</v>
      </c>
      <c r="F1784" s="11"/>
      <c r="G1784" s="7">
        <f t="shared" si="270"/>
        <v>14.609999999999998</v>
      </c>
      <c r="H1784" s="7">
        <v>0</v>
      </c>
      <c r="I1784" s="7">
        <v>0</v>
      </c>
      <c r="J1784" s="7">
        <v>0</v>
      </c>
      <c r="L1784" s="7">
        <f>VartojimasGamyba!H1780</f>
        <v>0</v>
      </c>
      <c r="M1784" s="15">
        <f t="shared" si="262"/>
        <v>0.748</v>
      </c>
      <c r="N1784" s="7">
        <f t="shared" si="263"/>
        <v>102.55080000000002</v>
      </c>
      <c r="O1784" s="7">
        <f t="shared" si="264"/>
        <v>102.55080000000002</v>
      </c>
      <c r="R1784" s="7"/>
      <c r="S1784" s="47">
        <f t="shared" si="265"/>
        <v>0.748</v>
      </c>
      <c r="T1784" s="47">
        <f t="shared" si="266"/>
        <v>0</v>
      </c>
      <c r="U1784" s="47">
        <f t="shared" si="267"/>
        <v>137.10000000000002</v>
      </c>
      <c r="V1784" s="47">
        <f t="shared" si="268"/>
        <v>25.230000000000004</v>
      </c>
      <c r="W1784" s="11"/>
    </row>
    <row r="1785" spans="1:23" x14ac:dyDescent="0.45">
      <c r="A1785" t="s">
        <v>1790</v>
      </c>
      <c r="B1785">
        <v>38.090000000000003</v>
      </c>
      <c r="D1785" s="9" t="str">
        <f>VartojimasGamyba!J1781</f>
        <v>2023-11-14-03</v>
      </c>
      <c r="E1785" s="8">
        <f>VartojimasGamyba!G1781</f>
        <v>0.89700000000000002</v>
      </c>
      <c r="F1785" s="11"/>
      <c r="G1785" s="7">
        <f t="shared" si="270"/>
        <v>14.609999999999998</v>
      </c>
      <c r="H1785" s="7">
        <v>0</v>
      </c>
      <c r="I1785" s="7">
        <v>0</v>
      </c>
      <c r="J1785" s="7">
        <v>0</v>
      </c>
      <c r="L1785" s="7">
        <f>VartojimasGamyba!H1781</f>
        <v>0</v>
      </c>
      <c r="M1785" s="15">
        <f t="shared" si="262"/>
        <v>0.89700000000000002</v>
      </c>
      <c r="N1785" s="7">
        <f t="shared" si="263"/>
        <v>124.12685999999999</v>
      </c>
      <c r="O1785" s="7">
        <f t="shared" si="264"/>
        <v>124.12685999999999</v>
      </c>
      <c r="R1785" s="7"/>
      <c r="S1785" s="47">
        <f t="shared" si="265"/>
        <v>0.89700000000000002</v>
      </c>
      <c r="T1785" s="47">
        <f t="shared" si="266"/>
        <v>0</v>
      </c>
      <c r="U1785" s="47">
        <f t="shared" si="267"/>
        <v>138.38</v>
      </c>
      <c r="V1785" s="47">
        <f t="shared" si="268"/>
        <v>26.510000000000005</v>
      </c>
      <c r="W1785" s="11"/>
    </row>
    <row r="1786" spans="1:23" x14ac:dyDescent="0.45">
      <c r="A1786" t="s">
        <v>1791</v>
      </c>
      <c r="B1786">
        <v>37.69</v>
      </c>
      <c r="D1786" s="9" t="str">
        <f>VartojimasGamyba!J1782</f>
        <v>2023-11-14-04</v>
      </c>
      <c r="E1786" s="8">
        <f>VartojimasGamyba!G1782</f>
        <v>0.371</v>
      </c>
      <c r="F1786" s="11"/>
      <c r="G1786" s="7">
        <f t="shared" si="270"/>
        <v>14.609999999999998</v>
      </c>
      <c r="H1786" s="7">
        <v>0</v>
      </c>
      <c r="I1786" s="7">
        <v>0</v>
      </c>
      <c r="J1786" s="7">
        <v>0</v>
      </c>
      <c r="L1786" s="7">
        <f>VartojimasGamyba!H1782</f>
        <v>0</v>
      </c>
      <c r="M1786" s="15">
        <f t="shared" si="262"/>
        <v>0.371</v>
      </c>
      <c r="N1786" s="7">
        <f t="shared" si="263"/>
        <v>51.190580000000004</v>
      </c>
      <c r="O1786" s="7">
        <f t="shared" si="264"/>
        <v>51.190580000000004</v>
      </c>
      <c r="R1786" s="7"/>
      <c r="S1786" s="47">
        <f t="shared" si="265"/>
        <v>0.371</v>
      </c>
      <c r="T1786" s="47">
        <f t="shared" si="266"/>
        <v>0</v>
      </c>
      <c r="U1786" s="47">
        <f t="shared" si="267"/>
        <v>137.98000000000002</v>
      </c>
      <c r="V1786" s="47">
        <f t="shared" si="268"/>
        <v>26.11</v>
      </c>
      <c r="W1786" s="11"/>
    </row>
    <row r="1787" spans="1:23" x14ac:dyDescent="0.45">
      <c r="A1787" t="s">
        <v>1792</v>
      </c>
      <c r="B1787">
        <v>36.369999999999997</v>
      </c>
      <c r="D1787" s="9" t="str">
        <f>VartojimasGamyba!J1783</f>
        <v>2023-11-14-05</v>
      </c>
      <c r="E1787" s="8">
        <f>VartojimasGamyba!G1783</f>
        <v>0.89100000000000001</v>
      </c>
      <c r="F1787" s="11"/>
      <c r="G1787" s="7">
        <f t="shared" si="270"/>
        <v>16.518999999999998</v>
      </c>
      <c r="H1787" s="7">
        <v>1.9090000000000016</v>
      </c>
      <c r="I1787" s="7">
        <v>0</v>
      </c>
      <c r="J1787" s="7">
        <v>0</v>
      </c>
      <c r="L1787" s="7">
        <f>VartojimasGamyba!H1783</f>
        <v>0</v>
      </c>
      <c r="M1787" s="15">
        <f t="shared" si="262"/>
        <v>2.8000000000000016</v>
      </c>
      <c r="N1787" s="7">
        <f t="shared" si="263"/>
        <v>382.6480000000002</v>
      </c>
      <c r="O1787" s="7">
        <f t="shared" si="264"/>
        <v>382.6480000000002</v>
      </c>
      <c r="R1787" s="7"/>
      <c r="S1787" s="47">
        <f t="shared" si="265"/>
        <v>2.8000000000000016</v>
      </c>
      <c r="T1787" s="47">
        <f t="shared" si="266"/>
        <v>0</v>
      </c>
      <c r="U1787" s="47">
        <f t="shared" si="267"/>
        <v>136.66</v>
      </c>
      <c r="V1787" s="47">
        <f t="shared" si="268"/>
        <v>24.79</v>
      </c>
      <c r="W1787" s="11"/>
    </row>
    <row r="1788" spans="1:23" x14ac:dyDescent="0.45">
      <c r="A1788" t="s">
        <v>1793</v>
      </c>
      <c r="B1788">
        <v>44.62</v>
      </c>
      <c r="D1788" s="9" t="str">
        <f>VartojimasGamyba!J1784</f>
        <v>2023-11-14-06</v>
      </c>
      <c r="E1788" s="8">
        <f>VartojimasGamyba!G1784</f>
        <v>0.65700000000000003</v>
      </c>
      <c r="F1788" s="11"/>
      <c r="G1788" s="7">
        <f t="shared" si="270"/>
        <v>16.518999999999998</v>
      </c>
      <c r="H1788" s="7">
        <v>0</v>
      </c>
      <c r="I1788" s="7">
        <v>0</v>
      </c>
      <c r="J1788" s="7">
        <v>0</v>
      </c>
      <c r="L1788" s="7">
        <f>VartojimasGamyba!H1784</f>
        <v>0</v>
      </c>
      <c r="M1788" s="15">
        <f t="shared" si="262"/>
        <v>0.65700000000000003</v>
      </c>
      <c r="N1788" s="7">
        <f t="shared" si="263"/>
        <v>95.205870000000004</v>
      </c>
      <c r="O1788" s="7">
        <f t="shared" si="264"/>
        <v>95.205870000000004</v>
      </c>
      <c r="R1788" s="7"/>
      <c r="S1788" s="47">
        <f t="shared" si="265"/>
        <v>0.65700000000000003</v>
      </c>
      <c r="T1788" s="47">
        <f t="shared" si="266"/>
        <v>0</v>
      </c>
      <c r="U1788" s="47">
        <f t="shared" si="267"/>
        <v>144.91</v>
      </c>
      <c r="V1788" s="47">
        <f t="shared" si="268"/>
        <v>33.04</v>
      </c>
      <c r="W1788" s="11"/>
    </row>
    <row r="1789" spans="1:23" x14ac:dyDescent="0.45">
      <c r="A1789" t="s">
        <v>1794</v>
      </c>
      <c r="B1789">
        <v>80.010000000000005</v>
      </c>
      <c r="D1789" s="9" t="str">
        <f>VartojimasGamyba!J1785</f>
        <v>2023-11-14-07</v>
      </c>
      <c r="E1789" s="8">
        <f>VartojimasGamyba!G1785</f>
        <v>0.51600000000000001</v>
      </c>
      <c r="F1789" s="11"/>
      <c r="G1789" s="7">
        <f t="shared" si="270"/>
        <v>15.967888888888886</v>
      </c>
      <c r="H1789" s="7">
        <v>0</v>
      </c>
      <c r="I1789" s="7">
        <v>0.55111111111111111</v>
      </c>
      <c r="J1789" s="7">
        <v>0</v>
      </c>
      <c r="L1789" s="7">
        <f>VartojimasGamyba!H1785</f>
        <v>0.02</v>
      </c>
      <c r="M1789" s="15">
        <f t="shared" si="262"/>
        <v>0</v>
      </c>
      <c r="N1789" s="7">
        <f t="shared" si="263"/>
        <v>0</v>
      </c>
      <c r="O1789" s="7">
        <f t="shared" si="264"/>
        <v>0</v>
      </c>
      <c r="R1789" s="7"/>
      <c r="S1789" s="47">
        <f t="shared" si="265"/>
        <v>0</v>
      </c>
      <c r="T1789" s="47">
        <f t="shared" si="266"/>
        <v>0</v>
      </c>
      <c r="U1789" s="47">
        <f t="shared" si="267"/>
        <v>180.3</v>
      </c>
      <c r="V1789" s="47">
        <f t="shared" si="268"/>
        <v>68.430000000000007</v>
      </c>
      <c r="W1789" s="11"/>
    </row>
    <row r="1790" spans="1:23" x14ac:dyDescent="0.45">
      <c r="A1790" t="s">
        <v>1795</v>
      </c>
      <c r="B1790">
        <v>135</v>
      </c>
      <c r="D1790" s="9" t="str">
        <f>VartojimasGamyba!J1786</f>
        <v>2023-11-14-08</v>
      </c>
      <c r="E1790" s="8">
        <f>VartojimasGamyba!G1786</f>
        <v>0.751</v>
      </c>
      <c r="F1790" s="11"/>
      <c r="G1790" s="7">
        <f t="shared" si="270"/>
        <v>15.290111111111109</v>
      </c>
      <c r="H1790" s="7">
        <v>0</v>
      </c>
      <c r="I1790" s="7">
        <v>0.67777777777777781</v>
      </c>
      <c r="J1790" s="7">
        <v>0</v>
      </c>
      <c r="L1790" s="7">
        <f>VartojimasGamyba!H1786</f>
        <v>0.14099999999999999</v>
      </c>
      <c r="M1790" s="15">
        <f t="shared" si="262"/>
        <v>0</v>
      </c>
      <c r="N1790" s="7">
        <f t="shared" si="263"/>
        <v>0</v>
      </c>
      <c r="O1790" s="7">
        <f t="shared" si="264"/>
        <v>0</v>
      </c>
      <c r="R1790" s="7"/>
      <c r="S1790" s="47">
        <f t="shared" si="265"/>
        <v>0</v>
      </c>
      <c r="T1790" s="47">
        <f t="shared" si="266"/>
        <v>0</v>
      </c>
      <c r="U1790" s="47">
        <f t="shared" si="267"/>
        <v>235.29000000000002</v>
      </c>
      <c r="V1790" s="47">
        <f t="shared" si="268"/>
        <v>123.42</v>
      </c>
      <c r="W1790" s="11"/>
    </row>
    <row r="1791" spans="1:23" x14ac:dyDescent="0.45">
      <c r="A1791" t="s">
        <v>1796</v>
      </c>
      <c r="B1791">
        <v>124.08</v>
      </c>
      <c r="D1791" s="9" t="str">
        <f>VartojimasGamyba!J1787</f>
        <v>2023-11-14-09</v>
      </c>
      <c r="E1791" s="8">
        <f>VartojimasGamyba!G1787</f>
        <v>0.26600000000000001</v>
      </c>
      <c r="F1791" s="11"/>
      <c r="G1791" s="7">
        <f t="shared" si="270"/>
        <v>15.248999999999999</v>
      </c>
      <c r="H1791" s="7">
        <v>0</v>
      </c>
      <c r="I1791" s="7">
        <v>4.1111111111111119E-2</v>
      </c>
      <c r="J1791" s="7">
        <v>0</v>
      </c>
      <c r="L1791" s="7">
        <f>VartojimasGamyba!H1787</f>
        <v>0.22900000000000001</v>
      </c>
      <c r="M1791" s="15">
        <f t="shared" si="262"/>
        <v>0</v>
      </c>
      <c r="N1791" s="7">
        <f t="shared" si="263"/>
        <v>0</v>
      </c>
      <c r="O1791" s="7">
        <f t="shared" si="264"/>
        <v>0</v>
      </c>
      <c r="R1791" s="7"/>
      <c r="S1791" s="47">
        <f t="shared" si="265"/>
        <v>0</v>
      </c>
      <c r="T1791" s="47">
        <f t="shared" si="266"/>
        <v>0</v>
      </c>
      <c r="U1791" s="47">
        <f t="shared" si="267"/>
        <v>224.37</v>
      </c>
      <c r="V1791" s="47">
        <f t="shared" si="268"/>
        <v>112.5</v>
      </c>
      <c r="W1791" s="11"/>
    </row>
    <row r="1792" spans="1:23" x14ac:dyDescent="0.45">
      <c r="A1792" t="s">
        <v>1797</v>
      </c>
      <c r="B1792">
        <v>124.05</v>
      </c>
      <c r="D1792" s="9" t="str">
        <f>VartojimasGamyba!J1788</f>
        <v>2023-11-14-10</v>
      </c>
      <c r="E1792" s="8">
        <f>VartojimasGamyba!G1788</f>
        <v>0.155</v>
      </c>
      <c r="F1792" s="11"/>
      <c r="G1792" s="7">
        <f t="shared" si="270"/>
        <v>15.37</v>
      </c>
      <c r="H1792" s="7">
        <v>0.12100000000000002</v>
      </c>
      <c r="I1792" s="7">
        <v>0</v>
      </c>
      <c r="J1792" s="7">
        <v>0</v>
      </c>
      <c r="L1792" s="7">
        <f>VartojimasGamyba!H1788</f>
        <v>0.27600000000000002</v>
      </c>
      <c r="M1792" s="15">
        <f t="shared" si="262"/>
        <v>0</v>
      </c>
      <c r="N1792" s="7">
        <f t="shared" si="263"/>
        <v>0</v>
      </c>
      <c r="O1792" s="7">
        <f t="shared" si="264"/>
        <v>0</v>
      </c>
      <c r="R1792" s="7"/>
      <c r="S1792" s="47">
        <f t="shared" si="265"/>
        <v>0.12100000000000002</v>
      </c>
      <c r="T1792" s="47">
        <f t="shared" si="266"/>
        <v>0.12100000000000002</v>
      </c>
      <c r="U1792" s="47">
        <f t="shared" si="267"/>
        <v>224.34</v>
      </c>
      <c r="V1792" s="47">
        <f t="shared" si="268"/>
        <v>112.47</v>
      </c>
      <c r="W1792" s="11"/>
    </row>
    <row r="1793" spans="1:23" x14ac:dyDescent="0.45">
      <c r="A1793" t="s">
        <v>1798</v>
      </c>
      <c r="B1793">
        <v>124.04</v>
      </c>
      <c r="D1793" s="9" t="str">
        <f>VartojimasGamyba!J1789</f>
        <v>2023-11-14-11</v>
      </c>
      <c r="E1793" s="8">
        <f>VartojimasGamyba!G1789</f>
        <v>1.258</v>
      </c>
      <c r="F1793" s="11"/>
      <c r="G1793" s="7">
        <f t="shared" si="270"/>
        <v>14.022222222222222</v>
      </c>
      <c r="H1793" s="7">
        <v>0</v>
      </c>
      <c r="I1793" s="7">
        <v>1.347777777777778</v>
      </c>
      <c r="J1793" s="7">
        <v>0</v>
      </c>
      <c r="L1793" s="7">
        <f>VartojimasGamyba!H1789</f>
        <v>4.4999999999999998E-2</v>
      </c>
      <c r="M1793" s="15">
        <f t="shared" si="262"/>
        <v>-2.9143354396410359E-16</v>
      </c>
      <c r="N1793" s="7">
        <f t="shared" si="263"/>
        <v>-6.5377286917467363E-14</v>
      </c>
      <c r="O1793" s="7">
        <f t="shared" si="264"/>
        <v>-6.5377286917467363E-14</v>
      </c>
      <c r="R1793" s="7"/>
      <c r="S1793" s="47">
        <f t="shared" si="265"/>
        <v>-2.9143354396410359E-16</v>
      </c>
      <c r="T1793" s="47">
        <f t="shared" si="266"/>
        <v>0</v>
      </c>
      <c r="U1793" s="47">
        <f t="shared" si="267"/>
        <v>224.33</v>
      </c>
      <c r="V1793" s="47">
        <f t="shared" si="268"/>
        <v>112.46000000000001</v>
      </c>
      <c r="W1793" s="11"/>
    </row>
    <row r="1794" spans="1:23" x14ac:dyDescent="0.45">
      <c r="A1794" t="s">
        <v>1799</v>
      </c>
      <c r="B1794">
        <v>135.03</v>
      </c>
      <c r="D1794" s="9" t="str">
        <f>VartojimasGamyba!J1790</f>
        <v>2023-11-14-12</v>
      </c>
      <c r="E1794" s="8">
        <f>VartojimasGamyba!G1790</f>
        <v>2.121</v>
      </c>
      <c r="F1794" s="11"/>
      <c r="G1794" s="7">
        <f t="shared" si="270"/>
        <v>11.693333333333333</v>
      </c>
      <c r="H1794" s="7">
        <v>0</v>
      </c>
      <c r="I1794" s="7">
        <v>2.3288888888888892</v>
      </c>
      <c r="J1794" s="7">
        <v>0</v>
      </c>
      <c r="L1794" s="7">
        <f>VartojimasGamyba!H1790</f>
        <v>2.5000000000000001E-2</v>
      </c>
      <c r="M1794" s="15">
        <f t="shared" si="262"/>
        <v>-5.3429483060085659E-16</v>
      </c>
      <c r="N1794" s="7">
        <f t="shared" si="263"/>
        <v>-1.2573025953699357E-13</v>
      </c>
      <c r="O1794" s="7">
        <f t="shared" si="264"/>
        <v>-1.2573025953699357E-13</v>
      </c>
      <c r="R1794" s="7"/>
      <c r="S1794" s="47">
        <f t="shared" si="265"/>
        <v>-5.3429483060085659E-16</v>
      </c>
      <c r="T1794" s="47">
        <f t="shared" si="266"/>
        <v>0</v>
      </c>
      <c r="U1794" s="47">
        <f t="shared" si="267"/>
        <v>235.32</v>
      </c>
      <c r="V1794" s="47">
        <f t="shared" si="268"/>
        <v>123.45</v>
      </c>
      <c r="W1794" s="11"/>
    </row>
    <row r="1795" spans="1:23" x14ac:dyDescent="0.45">
      <c r="A1795" t="s">
        <v>1800</v>
      </c>
      <c r="B1795">
        <v>150.07</v>
      </c>
      <c r="D1795" s="9" t="str">
        <f>VartojimasGamyba!J1791</f>
        <v>2023-11-14-13</v>
      </c>
      <c r="E1795" s="8">
        <f>VartojimasGamyba!G1791</f>
        <v>0.11</v>
      </c>
      <c r="F1795" s="11"/>
      <c r="G1795" s="7">
        <f t="shared" si="270"/>
        <v>11.606666666666667</v>
      </c>
      <c r="H1795" s="7">
        <v>0</v>
      </c>
      <c r="I1795" s="7">
        <v>8.666666666666667E-2</v>
      </c>
      <c r="J1795" s="7">
        <v>0</v>
      </c>
      <c r="L1795" s="7">
        <f>VartojimasGamyba!H1791</f>
        <v>3.2000000000000001E-2</v>
      </c>
      <c r="M1795" s="15">
        <f t="shared" si="262"/>
        <v>0</v>
      </c>
      <c r="N1795" s="7">
        <f t="shared" si="263"/>
        <v>0</v>
      </c>
      <c r="O1795" s="7">
        <f t="shared" si="264"/>
        <v>0</v>
      </c>
      <c r="R1795" s="7"/>
      <c r="S1795" s="47">
        <f t="shared" si="265"/>
        <v>0</v>
      </c>
      <c r="T1795" s="47">
        <f t="shared" si="266"/>
        <v>0</v>
      </c>
      <c r="U1795" s="47">
        <f t="shared" si="267"/>
        <v>250.36</v>
      </c>
      <c r="V1795" s="47">
        <f t="shared" si="268"/>
        <v>138.48999999999998</v>
      </c>
      <c r="W1795" s="11"/>
    </row>
    <row r="1796" spans="1:23" x14ac:dyDescent="0.45">
      <c r="A1796" t="s">
        <v>1801</v>
      </c>
      <c r="B1796">
        <v>150.06</v>
      </c>
      <c r="D1796" s="9" t="str">
        <f>VartojimasGamyba!J1792</f>
        <v>2023-11-14-14</v>
      </c>
      <c r="E1796" s="8">
        <f>VartojimasGamyba!G1792</f>
        <v>0.92600000000000005</v>
      </c>
      <c r="F1796" s="11"/>
      <c r="G1796" s="7">
        <f t="shared" si="270"/>
        <v>10.577777777777779</v>
      </c>
      <c r="H1796" s="7">
        <v>0</v>
      </c>
      <c r="I1796" s="7">
        <v>1.028888888888889</v>
      </c>
      <c r="J1796" s="7">
        <v>0</v>
      </c>
      <c r="L1796" s="7">
        <f>VartojimasGamyba!H1792</f>
        <v>0</v>
      </c>
      <c r="M1796" s="15">
        <f t="shared" si="262"/>
        <v>0</v>
      </c>
      <c r="N1796" s="7">
        <f t="shared" si="263"/>
        <v>0</v>
      </c>
      <c r="O1796" s="7">
        <f t="shared" si="264"/>
        <v>0</v>
      </c>
      <c r="R1796" s="7"/>
      <c r="S1796" s="47">
        <f t="shared" si="265"/>
        <v>0</v>
      </c>
      <c r="T1796" s="47">
        <f t="shared" si="266"/>
        <v>0</v>
      </c>
      <c r="U1796" s="47">
        <f t="shared" si="267"/>
        <v>250.35000000000002</v>
      </c>
      <c r="V1796" s="47">
        <f t="shared" si="268"/>
        <v>138.47999999999999</v>
      </c>
      <c r="W1796" s="11"/>
    </row>
    <row r="1797" spans="1:23" x14ac:dyDescent="0.45">
      <c r="A1797" t="s">
        <v>1802</v>
      </c>
      <c r="B1797">
        <v>93.19</v>
      </c>
      <c r="D1797" s="9" t="str">
        <f>VartojimasGamyba!J1793</f>
        <v>2023-11-14-15</v>
      </c>
      <c r="E1797" s="8">
        <f>VartojimasGamyba!G1793</f>
        <v>0.40699999999999997</v>
      </c>
      <c r="F1797" s="11"/>
      <c r="G1797" s="7">
        <f t="shared" si="270"/>
        <v>10.125555555555557</v>
      </c>
      <c r="H1797" s="7">
        <v>0</v>
      </c>
      <c r="I1797" s="7">
        <v>0.45222222222222219</v>
      </c>
      <c r="J1797" s="7">
        <v>0</v>
      </c>
      <c r="L1797" s="7">
        <f>VartojimasGamyba!H1793</f>
        <v>0</v>
      </c>
      <c r="M1797" s="15">
        <f t="shared" si="262"/>
        <v>0</v>
      </c>
      <c r="N1797" s="7">
        <f t="shared" si="263"/>
        <v>0</v>
      </c>
      <c r="O1797" s="7">
        <f t="shared" si="264"/>
        <v>0</v>
      </c>
      <c r="R1797" s="7"/>
      <c r="S1797" s="47">
        <f t="shared" si="265"/>
        <v>0</v>
      </c>
      <c r="T1797" s="47">
        <f t="shared" si="266"/>
        <v>0</v>
      </c>
      <c r="U1797" s="47">
        <f t="shared" si="267"/>
        <v>193.48000000000002</v>
      </c>
      <c r="V1797" s="47">
        <f t="shared" si="268"/>
        <v>81.61</v>
      </c>
      <c r="W1797" s="11"/>
    </row>
    <row r="1798" spans="1:23" x14ac:dyDescent="0.45">
      <c r="A1798" t="s">
        <v>1803</v>
      </c>
      <c r="B1798">
        <v>115.51</v>
      </c>
      <c r="D1798" s="9" t="str">
        <f>VartojimasGamyba!J1794</f>
        <v>2023-11-14-16</v>
      </c>
      <c r="E1798" s="8">
        <f>VartojimasGamyba!G1794</f>
        <v>1.7070000000000001</v>
      </c>
      <c r="F1798" s="11"/>
      <c r="G1798" s="7">
        <f t="shared" si="270"/>
        <v>8.2288888888888909</v>
      </c>
      <c r="H1798" s="7">
        <v>0</v>
      </c>
      <c r="I1798" s="7">
        <v>1.8966666666666667</v>
      </c>
      <c r="J1798" s="7">
        <v>0</v>
      </c>
      <c r="L1798" s="7">
        <f>VartojimasGamyba!H1794</f>
        <v>0</v>
      </c>
      <c r="M1798" s="15">
        <f t="shared" si="262"/>
        <v>0</v>
      </c>
      <c r="N1798" s="7">
        <f t="shared" si="263"/>
        <v>0</v>
      </c>
      <c r="O1798" s="7">
        <f t="shared" si="264"/>
        <v>0</v>
      </c>
      <c r="R1798" s="7"/>
      <c r="S1798" s="47">
        <f t="shared" si="265"/>
        <v>0</v>
      </c>
      <c r="T1798" s="47">
        <f t="shared" si="266"/>
        <v>0</v>
      </c>
      <c r="U1798" s="47">
        <f t="shared" si="267"/>
        <v>215.8</v>
      </c>
      <c r="V1798" s="47">
        <f t="shared" si="268"/>
        <v>103.93</v>
      </c>
      <c r="W1798" s="11"/>
    </row>
    <row r="1799" spans="1:23" x14ac:dyDescent="0.45">
      <c r="A1799" t="s">
        <v>1804</v>
      </c>
      <c r="B1799">
        <v>124.06</v>
      </c>
      <c r="D1799" s="9" t="str">
        <f>VartojimasGamyba!J1795</f>
        <v>2023-11-14-17</v>
      </c>
      <c r="E1799" s="8">
        <f>VartojimasGamyba!G1795</f>
        <v>0.54200000000000004</v>
      </c>
      <c r="F1799" s="11"/>
      <c r="G1799" s="7">
        <f t="shared" si="270"/>
        <v>7.6266666666666687</v>
      </c>
      <c r="H1799" s="7">
        <v>0</v>
      </c>
      <c r="I1799" s="7">
        <v>0.60222222222222233</v>
      </c>
      <c r="J1799" s="7">
        <v>0</v>
      </c>
      <c r="L1799" s="7">
        <f>VartojimasGamyba!H1795</f>
        <v>0</v>
      </c>
      <c r="M1799" s="15">
        <f t="shared" ref="M1799:M1862" si="271">E1799+H1799-I1799*$J$2+J1799-L1799</f>
        <v>-1.1102230246251565E-16</v>
      </c>
      <c r="N1799" s="7">
        <f t="shared" ref="N1799:N1862" si="272">M1799*U1799-J1799*V1799</f>
        <v>-2.490785355746539E-14</v>
      </c>
      <c r="O1799" s="7">
        <f t="shared" ref="O1799:O1862" si="273">(M1799)*(B1799+$Z$21)</f>
        <v>-2.490785355746539E-14</v>
      </c>
      <c r="R1799" s="7"/>
      <c r="S1799" s="47">
        <f t="shared" ref="S1799:S1862" si="274">M1799+IF((L1799-E1799)&gt;0,(L1799-E1799),0)</f>
        <v>-1.1102230246251565E-16</v>
      </c>
      <c r="T1799" s="47">
        <f t="shared" ref="T1799:T1862" si="275">IF(L1799-E1799&lt;0,0,L1799-E1799)</f>
        <v>0</v>
      </c>
      <c r="U1799" s="47">
        <f t="shared" ref="U1799:U1862" si="276">B1799+$Z$21</f>
        <v>224.35000000000002</v>
      </c>
      <c r="V1799" s="47">
        <f t="shared" ref="V1799:V1862" si="277">B1799+$Z$20</f>
        <v>112.48</v>
      </c>
      <c r="W1799" s="11"/>
    </row>
    <row r="1800" spans="1:23" x14ac:dyDescent="0.45">
      <c r="A1800" t="s">
        <v>1805</v>
      </c>
      <c r="B1800">
        <v>135.02000000000001</v>
      </c>
      <c r="D1800" s="9" t="str">
        <f>VartojimasGamyba!J1796</f>
        <v>2023-11-14-18</v>
      </c>
      <c r="E1800" s="8">
        <f>VartojimasGamyba!G1796</f>
        <v>0.73</v>
      </c>
      <c r="F1800" s="11"/>
      <c r="G1800" s="7">
        <f t="shared" si="270"/>
        <v>6.8155555555555578</v>
      </c>
      <c r="H1800" s="7">
        <v>0</v>
      </c>
      <c r="I1800" s="7">
        <v>0.81111111111111112</v>
      </c>
      <c r="J1800" s="7">
        <v>0</v>
      </c>
      <c r="L1800" s="7">
        <f>VartojimasGamyba!H1796</f>
        <v>0</v>
      </c>
      <c r="M1800" s="15">
        <f t="shared" si="271"/>
        <v>0</v>
      </c>
      <c r="N1800" s="7">
        <f t="shared" si="272"/>
        <v>0</v>
      </c>
      <c r="O1800" s="7">
        <f t="shared" si="273"/>
        <v>0</v>
      </c>
      <c r="R1800" s="7"/>
      <c r="S1800" s="47">
        <f t="shared" si="274"/>
        <v>0</v>
      </c>
      <c r="T1800" s="47">
        <f t="shared" si="275"/>
        <v>0</v>
      </c>
      <c r="U1800" s="47">
        <f t="shared" si="276"/>
        <v>235.31</v>
      </c>
      <c r="V1800" s="47">
        <f t="shared" si="277"/>
        <v>123.44000000000001</v>
      </c>
      <c r="W1800" s="11"/>
    </row>
    <row r="1801" spans="1:23" x14ac:dyDescent="0.45">
      <c r="A1801" t="s">
        <v>1806</v>
      </c>
      <c r="B1801">
        <v>124.03</v>
      </c>
      <c r="D1801" s="9" t="str">
        <f>VartojimasGamyba!J1797</f>
        <v>2023-11-14-19</v>
      </c>
      <c r="E1801" s="8">
        <f>VartojimasGamyba!G1797</f>
        <v>0.41599999999999998</v>
      </c>
      <c r="F1801" s="11"/>
      <c r="G1801" s="7">
        <f t="shared" si="270"/>
        <v>6.3533333333333353</v>
      </c>
      <c r="H1801" s="7">
        <v>0</v>
      </c>
      <c r="I1801" s="7">
        <v>0.4622222222222222</v>
      </c>
      <c r="J1801" s="7">
        <v>0</v>
      </c>
      <c r="L1801" s="7">
        <f>VartojimasGamyba!H1797</f>
        <v>0</v>
      </c>
      <c r="M1801" s="15">
        <f t="shared" si="271"/>
        <v>0</v>
      </c>
      <c r="N1801" s="7">
        <f t="shared" si="272"/>
        <v>0</v>
      </c>
      <c r="O1801" s="7">
        <f t="shared" si="273"/>
        <v>0</v>
      </c>
      <c r="R1801" s="7"/>
      <c r="S1801" s="47">
        <f t="shared" si="274"/>
        <v>0</v>
      </c>
      <c r="T1801" s="47">
        <f t="shared" si="275"/>
        <v>0</v>
      </c>
      <c r="U1801" s="47">
        <f t="shared" si="276"/>
        <v>224.32</v>
      </c>
      <c r="V1801" s="47">
        <f t="shared" si="277"/>
        <v>112.45</v>
      </c>
      <c r="W1801" s="11"/>
    </row>
    <row r="1802" spans="1:23" x14ac:dyDescent="0.45">
      <c r="A1802" t="s">
        <v>1807</v>
      </c>
      <c r="B1802">
        <v>124.02</v>
      </c>
      <c r="D1802" s="9" t="str">
        <f>VartojimasGamyba!J1798</f>
        <v>2023-11-14-20</v>
      </c>
      <c r="E1802" s="8">
        <f>VartojimasGamyba!G1798</f>
        <v>0.64100000000000001</v>
      </c>
      <c r="F1802" s="11"/>
      <c r="G1802" s="7">
        <f t="shared" si="270"/>
        <v>5.6411111111111127</v>
      </c>
      <c r="H1802" s="7">
        <v>0</v>
      </c>
      <c r="I1802" s="7">
        <v>0.71222222222222231</v>
      </c>
      <c r="J1802" s="7">
        <v>0</v>
      </c>
      <c r="L1802" s="7">
        <f>VartojimasGamyba!H1798</f>
        <v>0</v>
      </c>
      <c r="M1802" s="15">
        <f t="shared" si="271"/>
        <v>-1.1102230246251565E-16</v>
      </c>
      <c r="N1802" s="7">
        <f t="shared" si="272"/>
        <v>-2.4903412665366887E-14</v>
      </c>
      <c r="O1802" s="7">
        <f t="shared" si="273"/>
        <v>-2.4903412665366887E-14</v>
      </c>
      <c r="P1802" s="7" t="s">
        <v>8873</v>
      </c>
      <c r="R1802" s="7"/>
      <c r="S1802" s="47">
        <f t="shared" si="274"/>
        <v>-1.1102230246251565E-16</v>
      </c>
      <c r="T1802" s="47">
        <f t="shared" si="275"/>
        <v>0</v>
      </c>
      <c r="U1802" s="47">
        <f t="shared" si="276"/>
        <v>224.31</v>
      </c>
      <c r="V1802" s="47">
        <f t="shared" si="277"/>
        <v>112.44</v>
      </c>
      <c r="W1802" s="11"/>
    </row>
    <row r="1803" spans="1:23" x14ac:dyDescent="0.45">
      <c r="A1803" t="s">
        <v>1808</v>
      </c>
      <c r="B1803">
        <v>116.51</v>
      </c>
      <c r="D1803" s="9" t="str">
        <f>VartojimasGamyba!J1799</f>
        <v>2023-11-14-21</v>
      </c>
      <c r="E1803" s="8">
        <f>VartojimasGamyba!G1799</f>
        <v>0.23</v>
      </c>
      <c r="F1803" s="11"/>
      <c r="G1803" s="7">
        <f t="shared" si="270"/>
        <v>5.3855555555555572</v>
      </c>
      <c r="H1803" s="7">
        <v>0</v>
      </c>
      <c r="I1803" s="7">
        <v>0.25555555555555559</v>
      </c>
      <c r="J1803" s="7">
        <v>0</v>
      </c>
      <c r="L1803" s="7">
        <f>VartojimasGamyba!H1799</f>
        <v>0</v>
      </c>
      <c r="M1803" s="15">
        <f t="shared" si="271"/>
        <v>-2.7755575615628914E-17</v>
      </c>
      <c r="N1803" s="7">
        <f t="shared" si="272"/>
        <v>-6.0174087934683488E-15</v>
      </c>
      <c r="O1803" s="7">
        <f t="shared" si="273"/>
        <v>-6.0174087934683488E-15</v>
      </c>
      <c r="P1803" s="7">
        <f>SUM(N1782:N1805)</f>
        <v>2178.3375100000003</v>
      </c>
      <c r="R1803" s="7"/>
      <c r="S1803" s="47">
        <f t="shared" si="274"/>
        <v>-2.7755575615628914E-17</v>
      </c>
      <c r="T1803" s="47">
        <f t="shared" si="275"/>
        <v>0</v>
      </c>
      <c r="U1803" s="47">
        <f t="shared" si="276"/>
        <v>216.8</v>
      </c>
      <c r="V1803" s="47">
        <f t="shared" si="277"/>
        <v>104.93</v>
      </c>
      <c r="W1803" s="11"/>
    </row>
    <row r="1804" spans="1:23" x14ac:dyDescent="0.45">
      <c r="A1804" t="s">
        <v>1809</v>
      </c>
      <c r="B1804">
        <v>99.15</v>
      </c>
      <c r="D1804" s="9" t="str">
        <f>VartojimasGamyba!J1800</f>
        <v>2023-11-14-22</v>
      </c>
      <c r="E1804" s="8">
        <f>VartojimasGamyba!G1800</f>
        <v>0.157</v>
      </c>
      <c r="F1804" s="11"/>
      <c r="G1804" s="7">
        <f t="shared" si="270"/>
        <v>5.211111111111113</v>
      </c>
      <c r="H1804" s="7">
        <v>0</v>
      </c>
      <c r="I1804" s="7">
        <v>0.17444444444444446</v>
      </c>
      <c r="J1804" s="7">
        <v>0</v>
      </c>
      <c r="L1804" s="7">
        <f>VartojimasGamyba!H1800</f>
        <v>0</v>
      </c>
      <c r="M1804" s="15">
        <f t="shared" si="271"/>
        <v>-2.7755575615628914E-17</v>
      </c>
      <c r="N1804" s="7">
        <f t="shared" si="272"/>
        <v>-5.5355720007810304E-15</v>
      </c>
      <c r="O1804" s="7">
        <f t="shared" si="273"/>
        <v>-5.5355720007810304E-15</v>
      </c>
      <c r="P1804" s="7" t="s">
        <v>8872</v>
      </c>
      <c r="R1804" s="7"/>
      <c r="S1804" s="47">
        <f t="shared" si="274"/>
        <v>-2.7755575615628914E-17</v>
      </c>
      <c r="T1804" s="47">
        <f t="shared" si="275"/>
        <v>0</v>
      </c>
      <c r="U1804" s="47">
        <f t="shared" si="276"/>
        <v>199.44</v>
      </c>
      <c r="V1804" s="47">
        <f t="shared" si="277"/>
        <v>87.570000000000007</v>
      </c>
      <c r="W1804" s="11"/>
    </row>
    <row r="1805" spans="1:23" x14ac:dyDescent="0.45">
      <c r="A1805" t="s">
        <v>1810</v>
      </c>
      <c r="B1805">
        <v>88.14</v>
      </c>
      <c r="D1805" s="9" t="str">
        <f>VartojimasGamyba!J1801</f>
        <v>2023-11-14-23</v>
      </c>
      <c r="E1805" s="8">
        <f>VartojimasGamyba!G1801</f>
        <v>0.19</v>
      </c>
      <c r="F1805" s="11"/>
      <c r="G1805" s="7">
        <f t="shared" si="270"/>
        <v>5.0000000000000018</v>
      </c>
      <c r="H1805" s="7">
        <v>0</v>
      </c>
      <c r="I1805" s="7">
        <v>0.21111111111111111</v>
      </c>
      <c r="J1805" s="7">
        <v>0</v>
      </c>
      <c r="L1805" s="7">
        <f>VartojimasGamyba!H1801</f>
        <v>0</v>
      </c>
      <c r="M1805" s="15">
        <f t="shared" si="271"/>
        <v>0</v>
      </c>
      <c r="N1805" s="7">
        <f t="shared" si="272"/>
        <v>0</v>
      </c>
      <c r="O1805" s="7">
        <f t="shared" si="273"/>
        <v>0</v>
      </c>
      <c r="P1805" s="7">
        <f>SUM(O1782:O1805)</f>
        <v>2178.3375100000003</v>
      </c>
      <c r="Q1805" s="7">
        <f>SUMPRODUCT(B1782:B1805,E1782:E1805)+SUM(E1782:E1805)*$Z$21-SUMPRODUCT(B1782:B1805,L1782:L1805)+SUM(L1782:L1805)*ABS($Z$20)</f>
        <v>3081.3651999999997</v>
      </c>
      <c r="R1805" s="7"/>
      <c r="S1805" s="47">
        <f t="shared" si="274"/>
        <v>0</v>
      </c>
      <c r="T1805" s="47">
        <f t="shared" si="275"/>
        <v>0</v>
      </c>
      <c r="U1805" s="47">
        <f t="shared" si="276"/>
        <v>188.43</v>
      </c>
      <c r="V1805" s="47">
        <f t="shared" si="277"/>
        <v>76.56</v>
      </c>
      <c r="W1805" s="11">
        <f>IF(P1805&lt;&gt;Q1805,1,0)</f>
        <v>1</v>
      </c>
    </row>
    <row r="1806" spans="1:23" x14ac:dyDescent="0.45">
      <c r="A1806" t="s">
        <v>1811</v>
      </c>
      <c r="B1806">
        <v>89.25</v>
      </c>
      <c r="D1806" s="1" t="str">
        <f>VartojimasGamyba!J1802</f>
        <v>2023-11-15-00</v>
      </c>
      <c r="E1806" s="7">
        <f>VartojimasGamyba!G1802</f>
        <v>0.38100000000000001</v>
      </c>
      <c r="F1806" s="11"/>
      <c r="G1806" s="12">
        <f>G1805+H1806-I1806</f>
        <v>4.576666666666668</v>
      </c>
      <c r="H1806" s="12">
        <v>0</v>
      </c>
      <c r="I1806" s="12">
        <v>0.42333333333333334</v>
      </c>
      <c r="J1806" s="12">
        <v>0</v>
      </c>
      <c r="K1806" s="12"/>
      <c r="L1806" s="12">
        <f>VartojimasGamyba!H1802</f>
        <v>0</v>
      </c>
      <c r="M1806" s="19">
        <f t="shared" si="271"/>
        <v>0</v>
      </c>
      <c r="N1806" s="7">
        <f t="shared" si="272"/>
        <v>0</v>
      </c>
      <c r="O1806" s="7">
        <f t="shared" si="273"/>
        <v>0</v>
      </c>
      <c r="R1806" s="20" t="s">
        <v>8783</v>
      </c>
      <c r="S1806" s="47">
        <f t="shared" si="274"/>
        <v>0</v>
      </c>
      <c r="T1806" s="47">
        <f t="shared" si="275"/>
        <v>0</v>
      </c>
      <c r="U1806" s="47">
        <f t="shared" si="276"/>
        <v>189.54000000000002</v>
      </c>
      <c r="V1806" s="47">
        <f t="shared" si="277"/>
        <v>77.67</v>
      </c>
      <c r="W1806" s="11"/>
    </row>
    <row r="1807" spans="1:23" x14ac:dyDescent="0.45">
      <c r="A1807" t="s">
        <v>1812</v>
      </c>
      <c r="B1807">
        <v>62.01</v>
      </c>
      <c r="D1807" s="1" t="str">
        <f>VartojimasGamyba!J1803</f>
        <v>2023-11-15-01</v>
      </c>
      <c r="E1807" s="7">
        <f>VartojimasGamyba!G1803</f>
        <v>0.89600000000000002</v>
      </c>
      <c r="F1807" s="11"/>
      <c r="G1807" s="12">
        <f t="shared" ref="G1807:G1829" si="278">G1806+H1807-I1807</f>
        <v>14.576666666666668</v>
      </c>
      <c r="H1807" s="12">
        <v>10</v>
      </c>
      <c r="I1807" s="12">
        <v>0</v>
      </c>
      <c r="J1807" s="12">
        <v>0</v>
      </c>
      <c r="K1807" s="12"/>
      <c r="L1807" s="12">
        <f>VartojimasGamyba!H1803</f>
        <v>0</v>
      </c>
      <c r="M1807" s="19">
        <f t="shared" si="271"/>
        <v>10.896000000000001</v>
      </c>
      <c r="N1807" s="7">
        <f t="shared" si="272"/>
        <v>1768.4208000000003</v>
      </c>
      <c r="O1807" s="7">
        <f t="shared" si="273"/>
        <v>1768.4208000000003</v>
      </c>
      <c r="R1807" s="7"/>
      <c r="S1807" s="47">
        <f t="shared" si="274"/>
        <v>10.896000000000001</v>
      </c>
      <c r="T1807" s="47">
        <f t="shared" si="275"/>
        <v>0</v>
      </c>
      <c r="U1807" s="47">
        <f t="shared" si="276"/>
        <v>162.30000000000001</v>
      </c>
      <c r="V1807" s="47">
        <f t="shared" si="277"/>
        <v>50.43</v>
      </c>
      <c r="W1807" s="11"/>
    </row>
    <row r="1808" spans="1:23" x14ac:dyDescent="0.45">
      <c r="A1808" t="s">
        <v>1813</v>
      </c>
      <c r="B1808">
        <v>81.099999999999994</v>
      </c>
      <c r="D1808" s="1" t="str">
        <f>VartojimasGamyba!J1804</f>
        <v>2023-11-15-02</v>
      </c>
      <c r="E1808" s="7">
        <f>VartojimasGamyba!G1804</f>
        <v>0.79</v>
      </c>
      <c r="F1808" s="11"/>
      <c r="G1808" s="12">
        <f t="shared" si="278"/>
        <v>14.030444444444443</v>
      </c>
      <c r="H1808" s="12">
        <v>0</v>
      </c>
      <c r="I1808" s="12">
        <v>0.54622222222222483</v>
      </c>
      <c r="J1808" s="12">
        <v>0</v>
      </c>
      <c r="K1808" s="12"/>
      <c r="L1808" s="12">
        <f>VartojimasGamyba!H1804</f>
        <v>0</v>
      </c>
      <c r="M1808" s="19">
        <f t="shared" si="271"/>
        <v>0.29839999999999767</v>
      </c>
      <c r="N1808" s="7">
        <f t="shared" si="272"/>
        <v>54.126775999999573</v>
      </c>
      <c r="O1808" s="7">
        <f t="shared" si="273"/>
        <v>54.126775999999573</v>
      </c>
      <c r="R1808" s="7"/>
      <c r="S1808" s="47">
        <f t="shared" si="274"/>
        <v>0.29839999999999767</v>
      </c>
      <c r="T1808" s="47">
        <f t="shared" si="275"/>
        <v>0</v>
      </c>
      <c r="U1808" s="47">
        <f t="shared" si="276"/>
        <v>181.39</v>
      </c>
      <c r="V1808" s="47">
        <f t="shared" si="277"/>
        <v>69.52</v>
      </c>
      <c r="W1808" s="11"/>
    </row>
    <row r="1809" spans="1:23" x14ac:dyDescent="0.45">
      <c r="A1809" t="s">
        <v>1814</v>
      </c>
      <c r="B1809">
        <v>76.42</v>
      </c>
      <c r="D1809" s="1" t="str">
        <f>VartojimasGamyba!J1805</f>
        <v>2023-11-15-03</v>
      </c>
      <c r="E1809" s="7">
        <f>VartojimasGamyba!G1805</f>
        <v>0.84599999999999997</v>
      </c>
      <c r="F1809" s="11"/>
      <c r="G1809" s="12">
        <f t="shared" si="278"/>
        <v>14.030444444444443</v>
      </c>
      <c r="H1809" s="12">
        <v>0</v>
      </c>
      <c r="I1809" s="12">
        <v>0</v>
      </c>
      <c r="J1809" s="12">
        <v>0</v>
      </c>
      <c r="K1809" s="12"/>
      <c r="L1809" s="12">
        <f>VartojimasGamyba!H1805</f>
        <v>0</v>
      </c>
      <c r="M1809" s="19">
        <f t="shared" si="271"/>
        <v>0.84599999999999997</v>
      </c>
      <c r="N1809" s="7">
        <f t="shared" si="272"/>
        <v>149.49665999999999</v>
      </c>
      <c r="O1809" s="7">
        <f t="shared" si="273"/>
        <v>149.49665999999999</v>
      </c>
      <c r="R1809" s="7"/>
      <c r="S1809" s="47">
        <f t="shared" si="274"/>
        <v>0.84599999999999997</v>
      </c>
      <c r="T1809" s="47">
        <f t="shared" si="275"/>
        <v>0</v>
      </c>
      <c r="U1809" s="47">
        <f t="shared" si="276"/>
        <v>176.71</v>
      </c>
      <c r="V1809" s="47">
        <f t="shared" si="277"/>
        <v>64.84</v>
      </c>
      <c r="W1809" s="11"/>
    </row>
    <row r="1810" spans="1:23" x14ac:dyDescent="0.45">
      <c r="A1810" t="s">
        <v>1815</v>
      </c>
      <c r="B1810">
        <v>72.900000000000006</v>
      </c>
      <c r="D1810" s="1" t="str">
        <f>VartojimasGamyba!J1806</f>
        <v>2023-11-15-04</v>
      </c>
      <c r="E1810" s="7">
        <f>VartojimasGamyba!G1806</f>
        <v>0.67300000000000004</v>
      </c>
      <c r="F1810" s="11"/>
      <c r="G1810" s="12">
        <f t="shared" si="278"/>
        <v>14.030444444444443</v>
      </c>
      <c r="H1810" s="12">
        <v>0</v>
      </c>
      <c r="I1810" s="12">
        <v>0</v>
      </c>
      <c r="J1810" s="12">
        <v>0</v>
      </c>
      <c r="K1810" s="12"/>
      <c r="L1810" s="12">
        <f>VartojimasGamyba!H1806</f>
        <v>0</v>
      </c>
      <c r="M1810" s="19">
        <f t="shared" si="271"/>
        <v>0.67300000000000004</v>
      </c>
      <c r="N1810" s="7">
        <f t="shared" si="272"/>
        <v>116.55687</v>
      </c>
      <c r="O1810" s="7">
        <f t="shared" si="273"/>
        <v>116.55687</v>
      </c>
      <c r="R1810" s="7"/>
      <c r="S1810" s="47">
        <f t="shared" si="274"/>
        <v>0.67300000000000004</v>
      </c>
      <c r="T1810" s="47">
        <f t="shared" si="275"/>
        <v>0</v>
      </c>
      <c r="U1810" s="47">
        <f t="shared" si="276"/>
        <v>173.19</v>
      </c>
      <c r="V1810" s="47">
        <f t="shared" si="277"/>
        <v>61.320000000000007</v>
      </c>
      <c r="W1810" s="11"/>
    </row>
    <row r="1811" spans="1:23" x14ac:dyDescent="0.45">
      <c r="A1811" t="s">
        <v>1816</v>
      </c>
      <c r="B1811">
        <v>70.69</v>
      </c>
      <c r="D1811" s="1" t="str">
        <f>VartojimasGamyba!J1807</f>
        <v>2023-11-15-05</v>
      </c>
      <c r="E1811" s="7">
        <f>VartojimasGamyba!G1807</f>
        <v>0.69499999999999995</v>
      </c>
      <c r="F1811" s="11"/>
      <c r="G1811" s="12">
        <f t="shared" si="278"/>
        <v>14.030444444444443</v>
      </c>
      <c r="H1811" s="12">
        <v>0</v>
      </c>
      <c r="I1811" s="12">
        <v>0</v>
      </c>
      <c r="J1811" s="12">
        <v>0</v>
      </c>
      <c r="K1811" s="12"/>
      <c r="L1811" s="12">
        <f>VartojimasGamyba!H1807</f>
        <v>0</v>
      </c>
      <c r="M1811" s="19">
        <f t="shared" si="271"/>
        <v>0.69499999999999995</v>
      </c>
      <c r="N1811" s="7">
        <f t="shared" si="272"/>
        <v>118.83110000000001</v>
      </c>
      <c r="O1811" s="7">
        <f t="shared" si="273"/>
        <v>118.83110000000001</v>
      </c>
      <c r="R1811" s="7"/>
      <c r="S1811" s="47">
        <f t="shared" si="274"/>
        <v>0.69499999999999995</v>
      </c>
      <c r="T1811" s="47">
        <f t="shared" si="275"/>
        <v>0</v>
      </c>
      <c r="U1811" s="47">
        <f t="shared" si="276"/>
        <v>170.98000000000002</v>
      </c>
      <c r="V1811" s="47">
        <f t="shared" si="277"/>
        <v>59.11</v>
      </c>
      <c r="W1811" s="11"/>
    </row>
    <row r="1812" spans="1:23" x14ac:dyDescent="0.45">
      <c r="A1812" t="s">
        <v>1817</v>
      </c>
      <c r="B1812">
        <v>74.45</v>
      </c>
      <c r="D1812" s="1" t="str">
        <f>VartojimasGamyba!J1808</f>
        <v>2023-11-15-06</v>
      </c>
      <c r="E1812" s="7">
        <f>VartojimasGamyba!G1808</f>
        <v>0.48499999999999999</v>
      </c>
      <c r="F1812" s="11"/>
      <c r="G1812" s="12">
        <f t="shared" si="278"/>
        <v>14.030444444444443</v>
      </c>
      <c r="H1812" s="12">
        <v>0</v>
      </c>
      <c r="I1812" s="12">
        <v>0</v>
      </c>
      <c r="J1812" s="12">
        <v>0</v>
      </c>
      <c r="K1812" s="12"/>
      <c r="L1812" s="12">
        <f>VartojimasGamyba!H1808</f>
        <v>0</v>
      </c>
      <c r="M1812" s="19">
        <f t="shared" si="271"/>
        <v>0.48499999999999999</v>
      </c>
      <c r="N1812" s="7">
        <f t="shared" si="272"/>
        <v>84.748900000000006</v>
      </c>
      <c r="O1812" s="7">
        <f t="shared" si="273"/>
        <v>84.748900000000006</v>
      </c>
      <c r="R1812" s="7"/>
      <c r="S1812" s="47">
        <f t="shared" si="274"/>
        <v>0.48499999999999999</v>
      </c>
      <c r="T1812" s="47">
        <f t="shared" si="275"/>
        <v>0</v>
      </c>
      <c r="U1812" s="47">
        <f t="shared" si="276"/>
        <v>174.74</v>
      </c>
      <c r="V1812" s="47">
        <f t="shared" si="277"/>
        <v>62.870000000000005</v>
      </c>
      <c r="W1812" s="11"/>
    </row>
    <row r="1813" spans="1:23" x14ac:dyDescent="0.45">
      <c r="A1813" t="s">
        <v>1818</v>
      </c>
      <c r="B1813">
        <v>80.680000000000007</v>
      </c>
      <c r="D1813" s="1" t="str">
        <f>VartojimasGamyba!J1809</f>
        <v>2023-11-15-07</v>
      </c>
      <c r="E1813" s="7">
        <f>VartojimasGamyba!G1809</f>
        <v>0.60399999999999998</v>
      </c>
      <c r="F1813" s="11"/>
      <c r="G1813" s="12">
        <f t="shared" si="278"/>
        <v>14.030444444444443</v>
      </c>
      <c r="H1813" s="12">
        <v>0</v>
      </c>
      <c r="I1813" s="12">
        <v>0</v>
      </c>
      <c r="J1813" s="12">
        <v>0</v>
      </c>
      <c r="K1813" s="12"/>
      <c r="L1813" s="12">
        <f>VartojimasGamyba!H1809</f>
        <v>2.8000000000000001E-2</v>
      </c>
      <c r="M1813" s="19">
        <f t="shared" si="271"/>
        <v>0.57599999999999996</v>
      </c>
      <c r="N1813" s="7">
        <f t="shared" si="272"/>
        <v>104.23872000000001</v>
      </c>
      <c r="O1813" s="7">
        <f t="shared" si="273"/>
        <v>104.23872000000001</v>
      </c>
      <c r="R1813" s="7"/>
      <c r="S1813" s="47">
        <f t="shared" si="274"/>
        <v>0.57599999999999996</v>
      </c>
      <c r="T1813" s="47">
        <f t="shared" si="275"/>
        <v>0</v>
      </c>
      <c r="U1813" s="47">
        <f t="shared" si="276"/>
        <v>180.97000000000003</v>
      </c>
      <c r="V1813" s="47">
        <f t="shared" si="277"/>
        <v>69.100000000000009</v>
      </c>
      <c r="W1813" s="11"/>
    </row>
    <row r="1814" spans="1:23" x14ac:dyDescent="0.45">
      <c r="A1814" t="s">
        <v>1819</v>
      </c>
      <c r="B1814">
        <v>125.46</v>
      </c>
      <c r="D1814" s="1" t="str">
        <f>VartojimasGamyba!J1810</f>
        <v>2023-11-15-08</v>
      </c>
      <c r="E1814" s="7">
        <f>VartojimasGamyba!G1810</f>
        <v>0.81</v>
      </c>
      <c r="F1814" s="11"/>
      <c r="G1814" s="12">
        <f t="shared" si="278"/>
        <v>13.289333333333332</v>
      </c>
      <c r="H1814" s="12">
        <v>0</v>
      </c>
      <c r="I1814" s="12">
        <v>0.74111111111111116</v>
      </c>
      <c r="J1814" s="12">
        <v>0</v>
      </c>
      <c r="K1814" s="12"/>
      <c r="L1814" s="12">
        <f>VartojimasGamyba!H1810</f>
        <v>0.14299999999999999</v>
      </c>
      <c r="M1814" s="19">
        <f t="shared" si="271"/>
        <v>0</v>
      </c>
      <c r="N1814" s="7">
        <f t="shared" si="272"/>
        <v>0</v>
      </c>
      <c r="O1814" s="7">
        <f t="shared" si="273"/>
        <v>0</v>
      </c>
      <c r="R1814" s="7"/>
      <c r="S1814" s="47">
        <f t="shared" si="274"/>
        <v>0</v>
      </c>
      <c r="T1814" s="47">
        <f t="shared" si="275"/>
        <v>0</v>
      </c>
      <c r="U1814" s="47">
        <f t="shared" si="276"/>
        <v>225.75</v>
      </c>
      <c r="V1814" s="47">
        <f t="shared" si="277"/>
        <v>113.88</v>
      </c>
      <c r="W1814" s="11"/>
    </row>
    <row r="1815" spans="1:23" x14ac:dyDescent="0.45">
      <c r="A1815" t="s">
        <v>1820</v>
      </c>
      <c r="B1815">
        <v>122.19</v>
      </c>
      <c r="D1815" s="1" t="str">
        <f>VartojimasGamyba!J1811</f>
        <v>2023-11-15-09</v>
      </c>
      <c r="E1815" s="7">
        <f>VartojimasGamyba!G1811</f>
        <v>0.26900000000000002</v>
      </c>
      <c r="F1815" s="11"/>
      <c r="G1815" s="12">
        <f t="shared" si="278"/>
        <v>13.254888888888887</v>
      </c>
      <c r="H1815" s="12">
        <v>0</v>
      </c>
      <c r="I1815" s="12">
        <v>3.4444444444444479E-2</v>
      </c>
      <c r="J1815" s="12">
        <v>0</v>
      </c>
      <c r="K1815" s="12"/>
      <c r="L1815" s="12">
        <f>VartojimasGamyba!H1811</f>
        <v>0.23799999999999999</v>
      </c>
      <c r="M1815" s="19">
        <f t="shared" si="271"/>
        <v>0</v>
      </c>
      <c r="N1815" s="7">
        <f t="shared" si="272"/>
        <v>0</v>
      </c>
      <c r="O1815" s="7">
        <f t="shared" si="273"/>
        <v>0</v>
      </c>
      <c r="R1815" s="7"/>
      <c r="S1815" s="47">
        <f t="shared" si="274"/>
        <v>0</v>
      </c>
      <c r="T1815" s="47">
        <f t="shared" si="275"/>
        <v>0</v>
      </c>
      <c r="U1815" s="47">
        <f t="shared" si="276"/>
        <v>222.48000000000002</v>
      </c>
      <c r="V1815" s="47">
        <f t="shared" si="277"/>
        <v>110.61</v>
      </c>
      <c r="W1815" s="11"/>
    </row>
    <row r="1816" spans="1:23" x14ac:dyDescent="0.45">
      <c r="A1816" t="s">
        <v>1821</v>
      </c>
      <c r="B1816">
        <v>128.59</v>
      </c>
      <c r="D1816" s="1" t="str">
        <f>VartojimasGamyba!J1812</f>
        <v>2023-11-15-10</v>
      </c>
      <c r="E1816" s="7">
        <f>VartojimasGamyba!G1812</f>
        <v>0.23</v>
      </c>
      <c r="F1816" s="11"/>
      <c r="G1816" s="12">
        <f t="shared" si="278"/>
        <v>13.258888888888887</v>
      </c>
      <c r="H1816" s="12">
        <v>4.0000000000000036E-3</v>
      </c>
      <c r="I1816" s="12">
        <v>0</v>
      </c>
      <c r="J1816" s="12">
        <v>0</v>
      </c>
      <c r="K1816" s="12"/>
      <c r="L1816" s="12">
        <f>VartojimasGamyba!H1812</f>
        <v>0.23400000000000001</v>
      </c>
      <c r="M1816" s="19">
        <f t="shared" si="271"/>
        <v>0</v>
      </c>
      <c r="N1816" s="7">
        <f t="shared" si="272"/>
        <v>0</v>
      </c>
      <c r="O1816" s="7">
        <f t="shared" si="273"/>
        <v>0</v>
      </c>
      <c r="R1816" s="7"/>
      <c r="S1816" s="47">
        <f t="shared" si="274"/>
        <v>4.0000000000000036E-3</v>
      </c>
      <c r="T1816" s="47">
        <f t="shared" si="275"/>
        <v>4.0000000000000036E-3</v>
      </c>
      <c r="U1816" s="47">
        <f t="shared" si="276"/>
        <v>228.88</v>
      </c>
      <c r="V1816" s="47">
        <f t="shared" si="277"/>
        <v>117.01</v>
      </c>
      <c r="W1816" s="11"/>
    </row>
    <row r="1817" spans="1:23" x14ac:dyDescent="0.45">
      <c r="A1817" t="s">
        <v>1822</v>
      </c>
      <c r="B1817">
        <v>121.29</v>
      </c>
      <c r="D1817" s="1" t="str">
        <f>VartojimasGamyba!J1813</f>
        <v>2023-11-15-11</v>
      </c>
      <c r="E1817" s="7">
        <f>VartojimasGamyba!G1813</f>
        <v>0.47099999999999997</v>
      </c>
      <c r="F1817" s="11"/>
      <c r="G1817" s="12">
        <f t="shared" si="278"/>
        <v>12.941111111111109</v>
      </c>
      <c r="H1817" s="12">
        <v>0</v>
      </c>
      <c r="I1817" s="12">
        <v>0.31777777777777777</v>
      </c>
      <c r="J1817" s="12">
        <v>0</v>
      </c>
      <c r="K1817" s="12"/>
      <c r="L1817" s="12">
        <f>VartojimasGamyba!H1813</f>
        <v>0.185</v>
      </c>
      <c r="M1817" s="19">
        <f t="shared" si="271"/>
        <v>0</v>
      </c>
      <c r="N1817" s="7">
        <f t="shared" si="272"/>
        <v>0</v>
      </c>
      <c r="O1817" s="7">
        <f t="shared" si="273"/>
        <v>0</v>
      </c>
      <c r="R1817" s="7"/>
      <c r="S1817" s="47">
        <f t="shared" si="274"/>
        <v>0</v>
      </c>
      <c r="T1817" s="47">
        <f t="shared" si="275"/>
        <v>0</v>
      </c>
      <c r="U1817" s="47">
        <f t="shared" si="276"/>
        <v>221.58</v>
      </c>
      <c r="V1817" s="47">
        <f t="shared" si="277"/>
        <v>109.71000000000001</v>
      </c>
      <c r="W1817" s="11"/>
    </row>
    <row r="1818" spans="1:23" x14ac:dyDescent="0.45">
      <c r="A1818" t="s">
        <v>1823</v>
      </c>
      <c r="B1818">
        <v>112.78</v>
      </c>
      <c r="D1818" s="1" t="str">
        <f>VartojimasGamyba!J1814</f>
        <v>2023-11-15-12</v>
      </c>
      <c r="E1818" s="7">
        <f>VartojimasGamyba!G1814</f>
        <v>0.44</v>
      </c>
      <c r="F1818" s="11"/>
      <c r="G1818" s="12">
        <f t="shared" si="278"/>
        <v>12.696666666666665</v>
      </c>
      <c r="H1818" s="12">
        <v>0</v>
      </c>
      <c r="I1818" s="12">
        <v>0.24444444444444446</v>
      </c>
      <c r="J1818" s="12">
        <v>0</v>
      </c>
      <c r="K1818" s="12"/>
      <c r="L1818" s="12">
        <f>VartojimasGamyba!H1814</f>
        <v>0.22</v>
      </c>
      <c r="M1818" s="19">
        <f t="shared" si="271"/>
        <v>0</v>
      </c>
      <c r="N1818" s="7">
        <f t="shared" si="272"/>
        <v>0</v>
      </c>
      <c r="O1818" s="7">
        <f t="shared" si="273"/>
        <v>0</v>
      </c>
      <c r="R1818" s="7"/>
      <c r="S1818" s="47">
        <f t="shared" si="274"/>
        <v>0</v>
      </c>
      <c r="T1818" s="47">
        <f t="shared" si="275"/>
        <v>0</v>
      </c>
      <c r="U1818" s="47">
        <f t="shared" si="276"/>
        <v>213.07</v>
      </c>
      <c r="V1818" s="47">
        <f t="shared" si="277"/>
        <v>101.2</v>
      </c>
      <c r="W1818" s="11"/>
    </row>
    <row r="1819" spans="1:23" x14ac:dyDescent="0.45">
      <c r="A1819" t="s">
        <v>1824</v>
      </c>
      <c r="B1819">
        <v>108.75</v>
      </c>
      <c r="D1819" s="1" t="str">
        <f>VartojimasGamyba!J1815</f>
        <v>2023-11-15-13</v>
      </c>
      <c r="E1819" s="7">
        <f>VartojimasGamyba!G1815</f>
        <v>0.435</v>
      </c>
      <c r="F1819" s="11"/>
      <c r="G1819" s="12">
        <f t="shared" si="278"/>
        <v>12.233333333333333</v>
      </c>
      <c r="H1819" s="12">
        <v>0</v>
      </c>
      <c r="I1819" s="12">
        <v>0.46333333333333332</v>
      </c>
      <c r="J1819" s="12">
        <v>0</v>
      </c>
      <c r="K1819" s="12"/>
      <c r="L1819" s="12">
        <f>VartojimasGamyba!H1815</f>
        <v>1.7999999999999999E-2</v>
      </c>
      <c r="M1819" s="19">
        <f t="shared" si="271"/>
        <v>0</v>
      </c>
      <c r="N1819" s="7">
        <f t="shared" si="272"/>
        <v>0</v>
      </c>
      <c r="O1819" s="7">
        <f t="shared" si="273"/>
        <v>0</v>
      </c>
      <c r="R1819" s="7"/>
      <c r="S1819" s="47">
        <f t="shared" si="274"/>
        <v>0</v>
      </c>
      <c r="T1819" s="47">
        <f t="shared" si="275"/>
        <v>0</v>
      </c>
      <c r="U1819" s="47">
        <f t="shared" si="276"/>
        <v>209.04000000000002</v>
      </c>
      <c r="V1819" s="47">
        <f t="shared" si="277"/>
        <v>97.17</v>
      </c>
      <c r="W1819" s="11"/>
    </row>
    <row r="1820" spans="1:23" x14ac:dyDescent="0.45">
      <c r="A1820" t="s">
        <v>1825</v>
      </c>
      <c r="B1820">
        <v>100.1</v>
      </c>
      <c r="D1820" s="1" t="str">
        <f>VartojimasGamyba!J1816</f>
        <v>2023-11-15-14</v>
      </c>
      <c r="E1820" s="7">
        <f>VartojimasGamyba!G1816</f>
        <v>0.88200000000000001</v>
      </c>
      <c r="F1820" s="11"/>
      <c r="G1820" s="12">
        <f t="shared" si="278"/>
        <v>11.253333333333332</v>
      </c>
      <c r="H1820" s="12">
        <v>0</v>
      </c>
      <c r="I1820" s="12">
        <v>0.98000000000000009</v>
      </c>
      <c r="J1820" s="12">
        <v>0</v>
      </c>
      <c r="K1820" s="12"/>
      <c r="L1820" s="12">
        <f>VartojimasGamyba!H1816</f>
        <v>0</v>
      </c>
      <c r="M1820" s="19">
        <f t="shared" si="271"/>
        <v>-1.1102230246251565E-16</v>
      </c>
      <c r="N1820" s="7">
        <f t="shared" si="272"/>
        <v>-2.224775919046351E-14</v>
      </c>
      <c r="O1820" s="7">
        <f t="shared" si="273"/>
        <v>-2.224775919046351E-14</v>
      </c>
      <c r="R1820" s="7"/>
      <c r="S1820" s="47">
        <f t="shared" si="274"/>
        <v>-1.1102230246251565E-16</v>
      </c>
      <c r="T1820" s="47">
        <f t="shared" si="275"/>
        <v>0</v>
      </c>
      <c r="U1820" s="47">
        <f t="shared" si="276"/>
        <v>200.39</v>
      </c>
      <c r="V1820" s="47">
        <f t="shared" si="277"/>
        <v>88.52</v>
      </c>
      <c r="W1820" s="11"/>
    </row>
    <row r="1821" spans="1:23" x14ac:dyDescent="0.45">
      <c r="A1821" t="s">
        <v>1826</v>
      </c>
      <c r="B1821">
        <v>135</v>
      </c>
      <c r="D1821" s="1" t="str">
        <f>VartojimasGamyba!J1817</f>
        <v>2023-11-15-15</v>
      </c>
      <c r="E1821" s="7">
        <f>VartojimasGamyba!G1817</f>
        <v>0.92100000000000004</v>
      </c>
      <c r="F1821" s="11"/>
      <c r="G1821" s="12">
        <f t="shared" si="278"/>
        <v>10.229999999999999</v>
      </c>
      <c r="H1821" s="12">
        <v>0</v>
      </c>
      <c r="I1821" s="12">
        <v>1.0233333333333332</v>
      </c>
      <c r="J1821" s="12">
        <v>0</v>
      </c>
      <c r="K1821" s="12"/>
      <c r="L1821" s="12">
        <f>VartojimasGamyba!H1817</f>
        <v>0</v>
      </c>
      <c r="M1821" s="19">
        <f t="shared" si="271"/>
        <v>1.1102230246251565E-16</v>
      </c>
      <c r="N1821" s="7">
        <f t="shared" si="272"/>
        <v>2.6122437546405311E-14</v>
      </c>
      <c r="O1821" s="7">
        <f t="shared" si="273"/>
        <v>2.6122437546405311E-14</v>
      </c>
      <c r="R1821" s="7"/>
      <c r="S1821" s="47">
        <f t="shared" si="274"/>
        <v>1.1102230246251565E-16</v>
      </c>
      <c r="T1821" s="47">
        <f t="shared" si="275"/>
        <v>0</v>
      </c>
      <c r="U1821" s="47">
        <f t="shared" si="276"/>
        <v>235.29000000000002</v>
      </c>
      <c r="V1821" s="47">
        <f t="shared" si="277"/>
        <v>123.42</v>
      </c>
      <c r="W1821" s="11"/>
    </row>
    <row r="1822" spans="1:23" x14ac:dyDescent="0.45">
      <c r="A1822" t="s">
        <v>1827</v>
      </c>
      <c r="B1822">
        <v>106.27</v>
      </c>
      <c r="D1822" s="1" t="str">
        <f>VartojimasGamyba!J1818</f>
        <v>2023-11-15-16</v>
      </c>
      <c r="E1822" s="7">
        <f>VartojimasGamyba!G1818</f>
        <v>0.78300000000000003</v>
      </c>
      <c r="F1822" s="11"/>
      <c r="G1822" s="12">
        <f t="shared" si="278"/>
        <v>9.36</v>
      </c>
      <c r="H1822" s="12">
        <v>0</v>
      </c>
      <c r="I1822" s="12">
        <v>0.87000000000000011</v>
      </c>
      <c r="J1822" s="12">
        <v>0</v>
      </c>
      <c r="K1822" s="12"/>
      <c r="L1822" s="12">
        <f>VartojimasGamyba!H1818</f>
        <v>0</v>
      </c>
      <c r="M1822" s="19">
        <f t="shared" si="271"/>
        <v>-1.1102230246251565E-16</v>
      </c>
      <c r="N1822" s="7">
        <f t="shared" si="272"/>
        <v>-2.2932766796657234E-14</v>
      </c>
      <c r="O1822" s="7">
        <f t="shared" si="273"/>
        <v>-2.2932766796657234E-14</v>
      </c>
      <c r="R1822" s="7"/>
      <c r="S1822" s="47">
        <f t="shared" si="274"/>
        <v>-1.1102230246251565E-16</v>
      </c>
      <c r="T1822" s="47">
        <f t="shared" si="275"/>
        <v>0</v>
      </c>
      <c r="U1822" s="47">
        <f t="shared" si="276"/>
        <v>206.56</v>
      </c>
      <c r="V1822" s="47">
        <f t="shared" si="277"/>
        <v>94.69</v>
      </c>
      <c r="W1822" s="11"/>
    </row>
    <row r="1823" spans="1:23" x14ac:dyDescent="0.45">
      <c r="A1823" t="s">
        <v>1828</v>
      </c>
      <c r="B1823">
        <v>121.21</v>
      </c>
      <c r="D1823" s="1" t="str">
        <f>VartojimasGamyba!J1819</f>
        <v>2023-11-15-17</v>
      </c>
      <c r="E1823" s="7">
        <f>VartojimasGamyba!G1819</f>
        <v>0.27</v>
      </c>
      <c r="F1823" s="11"/>
      <c r="G1823" s="12">
        <f t="shared" si="278"/>
        <v>9.0599999999999987</v>
      </c>
      <c r="H1823" s="12">
        <v>0</v>
      </c>
      <c r="I1823" s="12">
        <v>0.30000000000000004</v>
      </c>
      <c r="J1823" s="12">
        <v>0</v>
      </c>
      <c r="K1823" s="12"/>
      <c r="L1823" s="12">
        <f>VartojimasGamyba!H1819</f>
        <v>0</v>
      </c>
      <c r="M1823" s="19">
        <f t="shared" si="271"/>
        <v>-5.5511151231257827E-17</v>
      </c>
      <c r="N1823" s="7">
        <f t="shared" si="272"/>
        <v>-1.2295719997723609E-14</v>
      </c>
      <c r="O1823" s="7">
        <f t="shared" si="273"/>
        <v>-1.2295719997723609E-14</v>
      </c>
      <c r="R1823" s="7"/>
      <c r="S1823" s="47">
        <f t="shared" si="274"/>
        <v>-5.5511151231257827E-17</v>
      </c>
      <c r="T1823" s="47">
        <f t="shared" si="275"/>
        <v>0</v>
      </c>
      <c r="U1823" s="47">
        <f t="shared" si="276"/>
        <v>221.5</v>
      </c>
      <c r="V1823" s="47">
        <f t="shared" si="277"/>
        <v>109.63</v>
      </c>
      <c r="W1823" s="11"/>
    </row>
    <row r="1824" spans="1:23" x14ac:dyDescent="0.45">
      <c r="A1824" t="s">
        <v>1829</v>
      </c>
      <c r="B1824">
        <v>122.96</v>
      </c>
      <c r="D1824" s="1" t="str">
        <f>VartojimasGamyba!J1820</f>
        <v>2023-11-15-18</v>
      </c>
      <c r="E1824" s="7">
        <f>VartojimasGamyba!G1820</f>
        <v>0.26600000000000001</v>
      </c>
      <c r="F1824" s="11"/>
      <c r="G1824" s="12">
        <f t="shared" si="278"/>
        <v>8.7644444444444431</v>
      </c>
      <c r="H1824" s="12">
        <v>0</v>
      </c>
      <c r="I1824" s="12">
        <v>0.29555555555555557</v>
      </c>
      <c r="J1824" s="12">
        <v>0</v>
      </c>
      <c r="K1824" s="12"/>
      <c r="L1824" s="12">
        <f>VartojimasGamyba!H1820</f>
        <v>0</v>
      </c>
      <c r="M1824" s="19">
        <f t="shared" si="271"/>
        <v>0</v>
      </c>
      <c r="N1824" s="7">
        <f t="shared" si="272"/>
        <v>0</v>
      </c>
      <c r="O1824" s="7">
        <f t="shared" si="273"/>
        <v>0</v>
      </c>
      <c r="R1824" s="7"/>
      <c r="S1824" s="47">
        <f t="shared" si="274"/>
        <v>0</v>
      </c>
      <c r="T1824" s="47">
        <f t="shared" si="275"/>
        <v>0</v>
      </c>
      <c r="U1824" s="47">
        <f t="shared" si="276"/>
        <v>223.25</v>
      </c>
      <c r="V1824" s="47">
        <f t="shared" si="277"/>
        <v>111.38</v>
      </c>
      <c r="W1824" s="11"/>
    </row>
    <row r="1825" spans="1:23" x14ac:dyDescent="0.45">
      <c r="A1825" t="s">
        <v>1830</v>
      </c>
      <c r="B1825">
        <v>127.84</v>
      </c>
      <c r="D1825" s="1" t="str">
        <f>VartojimasGamyba!J1821</f>
        <v>2023-11-15-19</v>
      </c>
      <c r="E1825" s="7">
        <f>VartojimasGamyba!G1821</f>
        <v>0.29599999999999999</v>
      </c>
      <c r="F1825" s="11"/>
      <c r="G1825" s="12">
        <f t="shared" si="278"/>
        <v>8.4355555555555544</v>
      </c>
      <c r="H1825" s="12">
        <v>0</v>
      </c>
      <c r="I1825" s="12">
        <v>0.3288888888888889</v>
      </c>
      <c r="J1825" s="12">
        <v>0</v>
      </c>
      <c r="K1825" s="12"/>
      <c r="L1825" s="12">
        <f>VartojimasGamyba!H1821</f>
        <v>0</v>
      </c>
      <c r="M1825" s="19">
        <f t="shared" si="271"/>
        <v>-5.5511151231257827E-17</v>
      </c>
      <c r="N1825" s="7">
        <f t="shared" si="272"/>
        <v>-1.2663758930386848E-14</v>
      </c>
      <c r="O1825" s="7">
        <f t="shared" si="273"/>
        <v>-1.2663758930386848E-14</v>
      </c>
      <c r="R1825" s="7"/>
      <c r="S1825" s="47">
        <f t="shared" si="274"/>
        <v>-5.5511151231257827E-17</v>
      </c>
      <c r="T1825" s="47">
        <f t="shared" si="275"/>
        <v>0</v>
      </c>
      <c r="U1825" s="47">
        <f t="shared" si="276"/>
        <v>228.13</v>
      </c>
      <c r="V1825" s="47">
        <f t="shared" si="277"/>
        <v>116.26</v>
      </c>
      <c r="W1825" s="11"/>
    </row>
    <row r="1826" spans="1:23" x14ac:dyDescent="0.45">
      <c r="A1826" t="s">
        <v>1831</v>
      </c>
      <c r="B1826">
        <v>129.9</v>
      </c>
      <c r="D1826" s="1" t="str">
        <f>VartojimasGamyba!J1822</f>
        <v>2023-11-15-20</v>
      </c>
      <c r="E1826" s="7">
        <f>VartojimasGamyba!G1822</f>
        <v>1.2589999999999999</v>
      </c>
      <c r="F1826" s="11"/>
      <c r="G1826" s="12">
        <f t="shared" si="278"/>
        <v>7.0366666666666653</v>
      </c>
      <c r="H1826" s="12">
        <v>0</v>
      </c>
      <c r="I1826" s="12">
        <v>1.3988888888888888</v>
      </c>
      <c r="J1826" s="12">
        <v>0</v>
      </c>
      <c r="K1826" s="12"/>
      <c r="L1826" s="12">
        <f>VartojimasGamyba!H1822</f>
        <v>0</v>
      </c>
      <c r="M1826" s="19">
        <f t="shared" si="271"/>
        <v>0</v>
      </c>
      <c r="N1826" s="7">
        <f t="shared" si="272"/>
        <v>0</v>
      </c>
      <c r="O1826" s="7">
        <f t="shared" si="273"/>
        <v>0</v>
      </c>
      <c r="P1826" s="7" t="s">
        <v>8873</v>
      </c>
      <c r="R1826" s="7"/>
      <c r="S1826" s="47">
        <f t="shared" si="274"/>
        <v>0</v>
      </c>
      <c r="T1826" s="47">
        <f t="shared" si="275"/>
        <v>0</v>
      </c>
      <c r="U1826" s="47">
        <f t="shared" si="276"/>
        <v>230.19</v>
      </c>
      <c r="V1826" s="47">
        <f t="shared" si="277"/>
        <v>118.32000000000001</v>
      </c>
      <c r="W1826" s="11"/>
    </row>
    <row r="1827" spans="1:23" x14ac:dyDescent="0.45">
      <c r="A1827" t="s">
        <v>1832</v>
      </c>
      <c r="B1827">
        <v>121.08</v>
      </c>
      <c r="D1827" s="1" t="str">
        <f>VartojimasGamyba!J1823</f>
        <v>2023-11-15-21</v>
      </c>
      <c r="E1827" s="7">
        <f>VartojimasGamyba!G1823</f>
        <v>0.27800000000000002</v>
      </c>
      <c r="F1827" s="11"/>
      <c r="G1827" s="12">
        <f t="shared" si="278"/>
        <v>6.7277777777777761</v>
      </c>
      <c r="H1827" s="12">
        <v>0</v>
      </c>
      <c r="I1827" s="12">
        <v>0.30888888888888894</v>
      </c>
      <c r="J1827" s="12">
        <v>0</v>
      </c>
      <c r="K1827" s="12"/>
      <c r="L1827" s="12">
        <f>VartojimasGamyba!H1823</f>
        <v>0</v>
      </c>
      <c r="M1827" s="19">
        <f t="shared" si="271"/>
        <v>0</v>
      </c>
      <c r="N1827" s="7">
        <f t="shared" si="272"/>
        <v>0</v>
      </c>
      <c r="O1827" s="7">
        <f t="shared" si="273"/>
        <v>0</v>
      </c>
      <c r="P1827" s="7">
        <f>SUM(N1806:N1829)</f>
        <v>2396.4198259999998</v>
      </c>
      <c r="R1827" s="7"/>
      <c r="S1827" s="47">
        <f t="shared" si="274"/>
        <v>0</v>
      </c>
      <c r="T1827" s="47">
        <f t="shared" si="275"/>
        <v>0</v>
      </c>
      <c r="U1827" s="47">
        <f t="shared" si="276"/>
        <v>221.37</v>
      </c>
      <c r="V1827" s="47">
        <f t="shared" si="277"/>
        <v>109.5</v>
      </c>
      <c r="W1827" s="11"/>
    </row>
    <row r="1828" spans="1:23" x14ac:dyDescent="0.45">
      <c r="A1828" t="s">
        <v>1833</v>
      </c>
      <c r="B1828">
        <v>109.9</v>
      </c>
      <c r="D1828" s="1" t="str">
        <f>VartojimasGamyba!J1824</f>
        <v>2023-11-15-22</v>
      </c>
      <c r="E1828" s="7">
        <f>VartojimasGamyba!G1824</f>
        <v>0.22500000000000001</v>
      </c>
      <c r="F1828" s="11"/>
      <c r="G1828" s="12">
        <f t="shared" si="278"/>
        <v>6.4777777777777761</v>
      </c>
      <c r="H1828" s="12">
        <v>0</v>
      </c>
      <c r="I1828" s="12">
        <v>0.25</v>
      </c>
      <c r="J1828" s="12">
        <v>0</v>
      </c>
      <c r="K1828" s="12"/>
      <c r="L1828" s="12">
        <f>VartojimasGamyba!H1824</f>
        <v>0</v>
      </c>
      <c r="M1828" s="19">
        <f t="shared" si="271"/>
        <v>0</v>
      </c>
      <c r="N1828" s="7">
        <f t="shared" si="272"/>
        <v>0</v>
      </c>
      <c r="O1828" s="7">
        <f t="shared" si="273"/>
        <v>0</v>
      </c>
      <c r="P1828" s="7" t="s">
        <v>8872</v>
      </c>
      <c r="R1828" s="7"/>
      <c r="S1828" s="47">
        <f t="shared" si="274"/>
        <v>0</v>
      </c>
      <c r="T1828" s="47">
        <f t="shared" si="275"/>
        <v>0</v>
      </c>
      <c r="U1828" s="47">
        <f t="shared" si="276"/>
        <v>210.19</v>
      </c>
      <c r="V1828" s="47">
        <f t="shared" si="277"/>
        <v>98.320000000000007</v>
      </c>
      <c r="W1828" s="11"/>
    </row>
    <row r="1829" spans="1:23" x14ac:dyDescent="0.45">
      <c r="A1829" t="s">
        <v>1834</v>
      </c>
      <c r="B1829">
        <v>97.5</v>
      </c>
      <c r="D1829" s="1" t="str">
        <f>VartojimasGamyba!J1825</f>
        <v>2023-11-15-23</v>
      </c>
      <c r="E1829" s="7">
        <f>VartojimasGamyba!G1825</f>
        <v>1.33</v>
      </c>
      <c r="F1829" s="11"/>
      <c r="G1829" s="12">
        <f t="shared" si="278"/>
        <v>4.9999999999999982</v>
      </c>
      <c r="H1829" s="12">
        <v>0</v>
      </c>
      <c r="I1829" s="12">
        <v>1.4777777777777779</v>
      </c>
      <c r="J1829" s="12">
        <v>0</v>
      </c>
      <c r="K1829" s="12"/>
      <c r="L1829" s="12">
        <f>VartojimasGamyba!H1825</f>
        <v>0</v>
      </c>
      <c r="M1829" s="19">
        <f t="shared" si="271"/>
        <v>0</v>
      </c>
      <c r="N1829" s="7">
        <f t="shared" si="272"/>
        <v>0</v>
      </c>
      <c r="O1829" s="7">
        <f t="shared" si="273"/>
        <v>0</v>
      </c>
      <c r="P1829" s="7">
        <f>SUM(O1806:O1829)</f>
        <v>2396.4198259999998</v>
      </c>
      <c r="Q1829" s="7">
        <f>SUMPRODUCT(B1806:B1829,E1806:E1829)+SUM(E1806:E1829)*$Z$21-SUMPRODUCT(B1806:B1829,L1806:L1829)+SUM(L1806:L1829)*ABS($Z$20)</f>
        <v>2811.6349299999997</v>
      </c>
      <c r="R1829" s="7"/>
      <c r="S1829" s="47">
        <f t="shared" si="274"/>
        <v>0</v>
      </c>
      <c r="T1829" s="47">
        <f t="shared" si="275"/>
        <v>0</v>
      </c>
      <c r="U1829" s="47">
        <f t="shared" si="276"/>
        <v>197.79000000000002</v>
      </c>
      <c r="V1829" s="47">
        <f t="shared" si="277"/>
        <v>85.92</v>
      </c>
      <c r="W1829" s="11">
        <f>IF(P1829&lt;&gt;Q1829,1,0)</f>
        <v>1</v>
      </c>
    </row>
    <row r="1830" spans="1:23" x14ac:dyDescent="0.45">
      <c r="A1830" t="s">
        <v>1835</v>
      </c>
      <c r="B1830">
        <v>91.66</v>
      </c>
      <c r="D1830" s="9" t="str">
        <f>VartojimasGamyba!J1826</f>
        <v>2023-11-16-00</v>
      </c>
      <c r="E1830" s="8">
        <f>VartojimasGamyba!G1826</f>
        <v>1.288</v>
      </c>
      <c r="F1830" s="11"/>
      <c r="G1830" s="7">
        <f>G1829+H1830-I1830</f>
        <v>4.9999999999999982</v>
      </c>
      <c r="H1830" s="7">
        <v>0</v>
      </c>
      <c r="I1830" s="7">
        <v>0</v>
      </c>
      <c r="J1830" s="7">
        <v>0</v>
      </c>
      <c r="L1830" s="7">
        <f>VartojimasGamyba!H1826</f>
        <v>0</v>
      </c>
      <c r="M1830" s="15">
        <f t="shared" si="271"/>
        <v>1.288</v>
      </c>
      <c r="N1830" s="7">
        <f t="shared" si="272"/>
        <v>247.23159999999999</v>
      </c>
      <c r="O1830" s="7">
        <f t="shared" si="273"/>
        <v>247.23159999999999</v>
      </c>
      <c r="R1830" s="20" t="s">
        <v>8783</v>
      </c>
      <c r="S1830" s="47">
        <f t="shared" si="274"/>
        <v>1.288</v>
      </c>
      <c r="T1830" s="47">
        <f t="shared" si="275"/>
        <v>0</v>
      </c>
      <c r="U1830" s="47">
        <f t="shared" si="276"/>
        <v>191.95</v>
      </c>
      <c r="V1830" s="47">
        <f t="shared" si="277"/>
        <v>80.08</v>
      </c>
      <c r="W1830" s="11"/>
    </row>
    <row r="1831" spans="1:23" x14ac:dyDescent="0.45">
      <c r="A1831" t="s">
        <v>1836</v>
      </c>
      <c r="B1831">
        <v>84.21</v>
      </c>
      <c r="D1831" s="9" t="str">
        <f>VartojimasGamyba!J1827</f>
        <v>2023-11-16-01</v>
      </c>
      <c r="E1831" s="8">
        <f>VartojimasGamyba!G1827</f>
        <v>0.78500000000000003</v>
      </c>
      <c r="F1831" s="11"/>
      <c r="G1831" s="7">
        <f t="shared" ref="G1831:G1853" si="279">G1830+H1831-I1831</f>
        <v>4.9999999999999982</v>
      </c>
      <c r="H1831" s="7">
        <v>0</v>
      </c>
      <c r="I1831" s="7">
        <v>0</v>
      </c>
      <c r="J1831" s="7">
        <v>0</v>
      </c>
      <c r="L1831" s="7">
        <f>VartojimasGamyba!H1827</f>
        <v>0</v>
      </c>
      <c r="M1831" s="15">
        <f t="shared" si="271"/>
        <v>0.78500000000000003</v>
      </c>
      <c r="N1831" s="7">
        <f t="shared" si="272"/>
        <v>144.83250000000001</v>
      </c>
      <c r="O1831" s="7">
        <f t="shared" si="273"/>
        <v>144.83250000000001</v>
      </c>
      <c r="R1831" s="7"/>
      <c r="S1831" s="47">
        <f t="shared" si="274"/>
        <v>0.78500000000000003</v>
      </c>
      <c r="T1831" s="47">
        <f t="shared" si="275"/>
        <v>0</v>
      </c>
      <c r="U1831" s="47">
        <f t="shared" si="276"/>
        <v>184.5</v>
      </c>
      <c r="V1831" s="47">
        <f t="shared" si="277"/>
        <v>72.63</v>
      </c>
      <c r="W1831" s="11"/>
    </row>
    <row r="1832" spans="1:23" x14ac:dyDescent="0.45">
      <c r="A1832" t="s">
        <v>1837</v>
      </c>
      <c r="B1832">
        <v>85.47</v>
      </c>
      <c r="D1832" s="9" t="str">
        <f>VartojimasGamyba!J1828</f>
        <v>2023-11-16-02</v>
      </c>
      <c r="E1832" s="8">
        <f>VartojimasGamyba!G1828</f>
        <v>0.96099999999999997</v>
      </c>
      <c r="F1832" s="11"/>
      <c r="G1832" s="7">
        <f t="shared" si="279"/>
        <v>4.9999999999999982</v>
      </c>
      <c r="H1832" s="7">
        <v>0</v>
      </c>
      <c r="I1832" s="7">
        <v>0</v>
      </c>
      <c r="J1832" s="7">
        <v>0</v>
      </c>
      <c r="L1832" s="7">
        <f>VartojimasGamyba!H1828</f>
        <v>0</v>
      </c>
      <c r="M1832" s="15">
        <f t="shared" si="271"/>
        <v>0.96099999999999997</v>
      </c>
      <c r="N1832" s="7">
        <f t="shared" si="272"/>
        <v>178.51535999999999</v>
      </c>
      <c r="O1832" s="7">
        <f t="shared" si="273"/>
        <v>178.51535999999999</v>
      </c>
      <c r="R1832" s="7"/>
      <c r="S1832" s="47">
        <f t="shared" si="274"/>
        <v>0.96099999999999997</v>
      </c>
      <c r="T1832" s="47">
        <f t="shared" si="275"/>
        <v>0</v>
      </c>
      <c r="U1832" s="47">
        <f t="shared" si="276"/>
        <v>185.76</v>
      </c>
      <c r="V1832" s="47">
        <f t="shared" si="277"/>
        <v>73.89</v>
      </c>
      <c r="W1832" s="11"/>
    </row>
    <row r="1833" spans="1:23" x14ac:dyDescent="0.45">
      <c r="A1833" t="s">
        <v>1838</v>
      </c>
      <c r="B1833">
        <v>83.26</v>
      </c>
      <c r="D1833" s="9" t="str">
        <f>VartojimasGamyba!J1829</f>
        <v>2023-11-16-03</v>
      </c>
      <c r="E1833" s="8">
        <f>VartojimasGamyba!G1829</f>
        <v>1.1890000000000001</v>
      </c>
      <c r="F1833" s="11"/>
      <c r="G1833" s="7">
        <f t="shared" si="279"/>
        <v>4.9999999999999982</v>
      </c>
      <c r="H1833" s="7">
        <v>0</v>
      </c>
      <c r="I1833" s="7">
        <v>0</v>
      </c>
      <c r="J1833" s="7">
        <v>0</v>
      </c>
      <c r="L1833" s="7">
        <f>VartojimasGamyba!H1829</f>
        <v>0</v>
      </c>
      <c r="M1833" s="15">
        <f t="shared" si="271"/>
        <v>1.1890000000000001</v>
      </c>
      <c r="N1833" s="7">
        <f t="shared" si="272"/>
        <v>218.24095000000003</v>
      </c>
      <c r="O1833" s="7">
        <f t="shared" si="273"/>
        <v>218.24095000000003</v>
      </c>
      <c r="R1833" s="7"/>
      <c r="S1833" s="47">
        <f t="shared" si="274"/>
        <v>1.1890000000000001</v>
      </c>
      <c r="T1833" s="47">
        <f t="shared" si="275"/>
        <v>0</v>
      </c>
      <c r="U1833" s="47">
        <f t="shared" si="276"/>
        <v>183.55</v>
      </c>
      <c r="V1833" s="47">
        <f t="shared" si="277"/>
        <v>71.680000000000007</v>
      </c>
      <c r="W1833" s="11"/>
    </row>
    <row r="1834" spans="1:23" x14ac:dyDescent="0.45">
      <c r="A1834" t="s">
        <v>1839</v>
      </c>
      <c r="B1834">
        <v>75.45</v>
      </c>
      <c r="D1834" s="9" t="str">
        <f>VartojimasGamyba!J1830</f>
        <v>2023-11-16-04</v>
      </c>
      <c r="E1834" s="8">
        <f>VartojimasGamyba!G1830</f>
        <v>1.35</v>
      </c>
      <c r="F1834" s="11"/>
      <c r="G1834" s="7">
        <f t="shared" si="279"/>
        <v>4.9999999999999982</v>
      </c>
      <c r="H1834" s="7">
        <v>0</v>
      </c>
      <c r="I1834" s="7">
        <v>0</v>
      </c>
      <c r="J1834" s="7">
        <v>0</v>
      </c>
      <c r="L1834" s="7">
        <f>VartojimasGamyba!H1830</f>
        <v>0</v>
      </c>
      <c r="M1834" s="15">
        <f t="shared" si="271"/>
        <v>1.35</v>
      </c>
      <c r="N1834" s="7">
        <f t="shared" si="272"/>
        <v>237.24900000000002</v>
      </c>
      <c r="O1834" s="7">
        <f t="shared" si="273"/>
        <v>237.24900000000002</v>
      </c>
      <c r="R1834" s="7"/>
      <c r="S1834" s="47">
        <f t="shared" si="274"/>
        <v>1.35</v>
      </c>
      <c r="T1834" s="47">
        <f t="shared" si="275"/>
        <v>0</v>
      </c>
      <c r="U1834" s="47">
        <f t="shared" si="276"/>
        <v>175.74</v>
      </c>
      <c r="V1834" s="47">
        <f t="shared" si="277"/>
        <v>63.870000000000005</v>
      </c>
      <c r="W1834" s="11"/>
    </row>
    <row r="1835" spans="1:23" x14ac:dyDescent="0.45">
      <c r="A1835" t="s">
        <v>1840</v>
      </c>
      <c r="B1835">
        <v>74.680000000000007</v>
      </c>
      <c r="D1835" s="9" t="str">
        <f>VartojimasGamyba!J1831</f>
        <v>2023-11-16-05</v>
      </c>
      <c r="E1835" s="8">
        <f>VartojimasGamyba!G1831</f>
        <v>1.359</v>
      </c>
      <c r="F1835" s="11"/>
      <c r="G1835" s="7">
        <f t="shared" si="279"/>
        <v>11.44911111111111</v>
      </c>
      <c r="H1835" s="7">
        <v>6.4491111111111117</v>
      </c>
      <c r="I1835" s="7">
        <v>0</v>
      </c>
      <c r="J1835" s="7">
        <v>0</v>
      </c>
      <c r="L1835" s="7">
        <f>VartojimasGamyba!H1831</f>
        <v>0</v>
      </c>
      <c r="M1835" s="15">
        <f t="shared" si="271"/>
        <v>7.8081111111111117</v>
      </c>
      <c r="N1835" s="7">
        <f t="shared" si="272"/>
        <v>1366.1852011111114</v>
      </c>
      <c r="O1835" s="7">
        <f t="shared" si="273"/>
        <v>1366.1852011111114</v>
      </c>
      <c r="R1835" s="7"/>
      <c r="S1835" s="47">
        <f t="shared" si="274"/>
        <v>7.8081111111111117</v>
      </c>
      <c r="T1835" s="47">
        <f t="shared" si="275"/>
        <v>0</v>
      </c>
      <c r="U1835" s="47">
        <f t="shared" si="276"/>
        <v>174.97000000000003</v>
      </c>
      <c r="V1835" s="47">
        <f t="shared" si="277"/>
        <v>63.100000000000009</v>
      </c>
      <c r="W1835" s="11"/>
    </row>
    <row r="1836" spans="1:23" x14ac:dyDescent="0.45">
      <c r="A1836" t="s">
        <v>1841</v>
      </c>
      <c r="B1836">
        <v>81.099999999999994</v>
      </c>
      <c r="D1836" s="9" t="str">
        <f>VartojimasGamyba!J1832</f>
        <v>2023-11-16-06</v>
      </c>
      <c r="E1836" s="8">
        <f>VartojimasGamyba!G1832</f>
        <v>1.9239999999999999</v>
      </c>
      <c r="F1836" s="11"/>
      <c r="G1836" s="7">
        <f t="shared" si="279"/>
        <v>11.44911111111111</v>
      </c>
      <c r="H1836" s="7">
        <v>0</v>
      </c>
      <c r="I1836" s="7">
        <v>0</v>
      </c>
      <c r="J1836" s="7">
        <v>0</v>
      </c>
      <c r="L1836" s="7">
        <f>VartojimasGamyba!H1832</f>
        <v>8.0000000000000002E-3</v>
      </c>
      <c r="M1836" s="15">
        <f t="shared" si="271"/>
        <v>1.9159999999999999</v>
      </c>
      <c r="N1836" s="7">
        <f t="shared" si="272"/>
        <v>347.54323999999997</v>
      </c>
      <c r="O1836" s="7">
        <f t="shared" si="273"/>
        <v>347.54323999999997</v>
      </c>
      <c r="R1836" s="7"/>
      <c r="S1836" s="47">
        <f t="shared" si="274"/>
        <v>1.9159999999999999</v>
      </c>
      <c r="T1836" s="47">
        <f t="shared" si="275"/>
        <v>0</v>
      </c>
      <c r="U1836" s="47">
        <f t="shared" si="276"/>
        <v>181.39</v>
      </c>
      <c r="V1836" s="47">
        <f t="shared" si="277"/>
        <v>69.52</v>
      </c>
      <c r="W1836" s="11"/>
    </row>
    <row r="1837" spans="1:23" x14ac:dyDescent="0.45">
      <c r="A1837" t="s">
        <v>1842</v>
      </c>
      <c r="B1837">
        <v>92.27</v>
      </c>
      <c r="D1837" s="9" t="str">
        <f>VartojimasGamyba!J1833</f>
        <v>2023-11-16-07</v>
      </c>
      <c r="E1837" s="8">
        <f>VartojimasGamyba!G1833</f>
        <v>0.58199999999999996</v>
      </c>
      <c r="F1837" s="11"/>
      <c r="G1837" s="7">
        <f t="shared" si="279"/>
        <v>11.44911111111111</v>
      </c>
      <c r="H1837" s="7">
        <v>0</v>
      </c>
      <c r="I1837" s="7">
        <v>0</v>
      </c>
      <c r="J1837" s="7">
        <v>0</v>
      </c>
      <c r="L1837" s="7">
        <f>VartojimasGamyba!H1833</f>
        <v>5.7000000000000002E-2</v>
      </c>
      <c r="M1837" s="15">
        <f t="shared" si="271"/>
        <v>0.52499999999999991</v>
      </c>
      <c r="N1837" s="7">
        <f t="shared" si="272"/>
        <v>101.09399999999998</v>
      </c>
      <c r="O1837" s="7">
        <f t="shared" si="273"/>
        <v>101.09399999999998</v>
      </c>
      <c r="R1837" s="7"/>
      <c r="S1837" s="47">
        <f t="shared" si="274"/>
        <v>0.52499999999999991</v>
      </c>
      <c r="T1837" s="47">
        <f t="shared" si="275"/>
        <v>0</v>
      </c>
      <c r="U1837" s="47">
        <f t="shared" si="276"/>
        <v>192.56</v>
      </c>
      <c r="V1837" s="47">
        <f t="shared" si="277"/>
        <v>80.69</v>
      </c>
      <c r="W1837" s="11"/>
    </row>
    <row r="1838" spans="1:23" x14ac:dyDescent="0.45">
      <c r="A1838" t="s">
        <v>1843</v>
      </c>
      <c r="B1838">
        <v>160.1</v>
      </c>
      <c r="D1838" s="9" t="str">
        <f>VartojimasGamyba!J1834</f>
        <v>2023-11-16-08</v>
      </c>
      <c r="E1838" s="8">
        <f>VartojimasGamyba!G1834</f>
        <v>0.40300000000000002</v>
      </c>
      <c r="F1838" s="11"/>
      <c r="G1838" s="7">
        <f t="shared" si="279"/>
        <v>11.046888888888887</v>
      </c>
      <c r="H1838" s="7">
        <v>0</v>
      </c>
      <c r="I1838" s="7">
        <v>0.4022222222222222</v>
      </c>
      <c r="J1838" s="7">
        <v>0</v>
      </c>
      <c r="L1838" s="7">
        <f>VartojimasGamyba!H1834</f>
        <v>4.1000000000000002E-2</v>
      </c>
      <c r="M1838" s="15">
        <f t="shared" si="271"/>
        <v>0</v>
      </c>
      <c r="N1838" s="7">
        <f t="shared" si="272"/>
        <v>0</v>
      </c>
      <c r="O1838" s="7">
        <f t="shared" si="273"/>
        <v>0</v>
      </c>
      <c r="R1838" s="7"/>
      <c r="S1838" s="47">
        <f t="shared" si="274"/>
        <v>0</v>
      </c>
      <c r="T1838" s="47">
        <f t="shared" si="275"/>
        <v>0</v>
      </c>
      <c r="U1838" s="47">
        <f t="shared" si="276"/>
        <v>260.39</v>
      </c>
      <c r="V1838" s="47">
        <f t="shared" si="277"/>
        <v>148.51999999999998</v>
      </c>
      <c r="W1838" s="11"/>
    </row>
    <row r="1839" spans="1:23" x14ac:dyDescent="0.45">
      <c r="A1839" t="s">
        <v>1844</v>
      </c>
      <c r="B1839">
        <v>165</v>
      </c>
      <c r="D1839" s="9" t="str">
        <f>VartojimasGamyba!J1835</f>
        <v>2023-11-16-09</v>
      </c>
      <c r="E1839" s="8">
        <f>VartojimasGamyba!G1835</f>
        <v>4.9000000000000002E-2</v>
      </c>
      <c r="F1839" s="11"/>
      <c r="G1839" s="7">
        <f t="shared" si="279"/>
        <v>11.424888888888887</v>
      </c>
      <c r="H1839" s="7">
        <v>0.37800000000000011</v>
      </c>
      <c r="I1839" s="7">
        <v>0</v>
      </c>
      <c r="J1839" s="7">
        <v>0</v>
      </c>
      <c r="L1839" s="7">
        <f>VartojimasGamyba!H1835</f>
        <v>0.42699999999999999</v>
      </c>
      <c r="M1839" s="15">
        <f t="shared" si="271"/>
        <v>0</v>
      </c>
      <c r="N1839" s="7">
        <f t="shared" si="272"/>
        <v>0</v>
      </c>
      <c r="O1839" s="7">
        <f t="shared" si="273"/>
        <v>0</v>
      </c>
      <c r="R1839" s="7"/>
      <c r="S1839" s="47">
        <f t="shared" si="274"/>
        <v>0.378</v>
      </c>
      <c r="T1839" s="47">
        <f t="shared" si="275"/>
        <v>0.378</v>
      </c>
      <c r="U1839" s="47">
        <f t="shared" si="276"/>
        <v>265.29000000000002</v>
      </c>
      <c r="V1839" s="47">
        <f t="shared" si="277"/>
        <v>153.41999999999999</v>
      </c>
      <c r="W1839" s="11"/>
    </row>
    <row r="1840" spans="1:23" x14ac:dyDescent="0.45">
      <c r="A1840" t="s">
        <v>1845</v>
      </c>
      <c r="B1840">
        <v>165</v>
      </c>
      <c r="D1840" s="9" t="str">
        <f>VartojimasGamyba!J1836</f>
        <v>2023-11-16-10</v>
      </c>
      <c r="E1840" s="8">
        <f>VartojimasGamyba!G1836</f>
        <v>0</v>
      </c>
      <c r="F1840" s="11"/>
      <c r="G1840" s="7">
        <f t="shared" si="279"/>
        <v>12.638888888888888</v>
      </c>
      <c r="H1840" s="7">
        <v>1.214</v>
      </c>
      <c r="I1840" s="7">
        <v>0</v>
      </c>
      <c r="J1840" s="7">
        <v>0</v>
      </c>
      <c r="L1840" s="7">
        <f>VartojimasGamyba!H1836</f>
        <v>1.214</v>
      </c>
      <c r="M1840" s="15">
        <f t="shared" si="271"/>
        <v>0</v>
      </c>
      <c r="N1840" s="7">
        <f t="shared" si="272"/>
        <v>0</v>
      </c>
      <c r="O1840" s="7">
        <f t="shared" si="273"/>
        <v>0</v>
      </c>
      <c r="R1840" s="7"/>
      <c r="S1840" s="47">
        <f t="shared" si="274"/>
        <v>1.214</v>
      </c>
      <c r="T1840" s="47">
        <f t="shared" si="275"/>
        <v>1.214</v>
      </c>
      <c r="U1840" s="47">
        <f t="shared" si="276"/>
        <v>265.29000000000002</v>
      </c>
      <c r="V1840" s="47">
        <f t="shared" si="277"/>
        <v>153.41999999999999</v>
      </c>
      <c r="W1840" s="11"/>
    </row>
    <row r="1841" spans="1:23" x14ac:dyDescent="0.45">
      <c r="A1841" t="s">
        <v>1846</v>
      </c>
      <c r="B1841">
        <v>164.99</v>
      </c>
      <c r="D1841" s="9" t="str">
        <f>VartojimasGamyba!J1837</f>
        <v>2023-11-16-11</v>
      </c>
      <c r="E1841" s="8">
        <f>VartojimasGamyba!G1837</f>
        <v>0.25700000000000001</v>
      </c>
      <c r="F1841" s="11"/>
      <c r="G1841" s="7">
        <f t="shared" si="279"/>
        <v>12.969888888888887</v>
      </c>
      <c r="H1841" s="7">
        <v>0.33099999999999996</v>
      </c>
      <c r="I1841" s="7">
        <v>0</v>
      </c>
      <c r="J1841" s="7">
        <v>0</v>
      </c>
      <c r="L1841" s="7">
        <f>VartojimasGamyba!H1837</f>
        <v>0.58799999999999997</v>
      </c>
      <c r="M1841" s="15">
        <f t="shared" si="271"/>
        <v>0</v>
      </c>
      <c r="N1841" s="7">
        <f t="shared" si="272"/>
        <v>0</v>
      </c>
      <c r="O1841" s="7">
        <f t="shared" si="273"/>
        <v>0</v>
      </c>
      <c r="R1841" s="7"/>
      <c r="S1841" s="47">
        <f t="shared" si="274"/>
        <v>0.33099999999999996</v>
      </c>
      <c r="T1841" s="47">
        <f t="shared" si="275"/>
        <v>0.33099999999999996</v>
      </c>
      <c r="U1841" s="47">
        <f t="shared" si="276"/>
        <v>265.28000000000003</v>
      </c>
      <c r="V1841" s="47">
        <f t="shared" si="277"/>
        <v>153.41</v>
      </c>
      <c r="W1841" s="11"/>
    </row>
    <row r="1842" spans="1:23" x14ac:dyDescent="0.45">
      <c r="A1842" t="s">
        <v>1847</v>
      </c>
      <c r="B1842">
        <v>164.99</v>
      </c>
      <c r="D1842" s="9" t="str">
        <f>VartojimasGamyba!J1838</f>
        <v>2023-11-16-12</v>
      </c>
      <c r="E1842" s="8">
        <f>VartojimasGamyba!G1838</f>
        <v>0.34599999999999997</v>
      </c>
      <c r="F1842" s="11"/>
      <c r="G1842" s="7">
        <f t="shared" si="279"/>
        <v>13.198888888888886</v>
      </c>
      <c r="H1842" s="7">
        <v>0.22899999999999998</v>
      </c>
      <c r="I1842" s="7">
        <v>0</v>
      </c>
      <c r="J1842" s="7">
        <v>0</v>
      </c>
      <c r="L1842" s="7">
        <f>VartojimasGamyba!H1838</f>
        <v>0.57499999999999996</v>
      </c>
      <c r="M1842" s="15">
        <f t="shared" si="271"/>
        <v>0</v>
      </c>
      <c r="N1842" s="7">
        <f t="shared" si="272"/>
        <v>0</v>
      </c>
      <c r="O1842" s="7">
        <f t="shared" si="273"/>
        <v>0</v>
      </c>
      <c r="R1842" s="7"/>
      <c r="S1842" s="47">
        <f t="shared" si="274"/>
        <v>0.22899999999999998</v>
      </c>
      <c r="T1842" s="47">
        <f t="shared" si="275"/>
        <v>0.22899999999999998</v>
      </c>
      <c r="U1842" s="47">
        <f t="shared" si="276"/>
        <v>265.28000000000003</v>
      </c>
      <c r="V1842" s="47">
        <f t="shared" si="277"/>
        <v>153.41</v>
      </c>
      <c r="W1842" s="11"/>
    </row>
    <row r="1843" spans="1:23" x14ac:dyDescent="0.45">
      <c r="A1843" t="s">
        <v>1848</v>
      </c>
      <c r="B1843">
        <v>160.09</v>
      </c>
      <c r="D1843" s="9" t="str">
        <f>VartojimasGamyba!J1839</f>
        <v>2023-11-16-13</v>
      </c>
      <c r="E1843" s="8">
        <f>VartojimasGamyba!G1839</f>
        <v>2.145</v>
      </c>
      <c r="F1843" s="11"/>
      <c r="G1843" s="7">
        <f t="shared" si="279"/>
        <v>10.935555555555553</v>
      </c>
      <c r="H1843" s="7">
        <v>0</v>
      </c>
      <c r="I1843" s="7">
        <v>2.2633333333333332</v>
      </c>
      <c r="J1843" s="7">
        <v>0</v>
      </c>
      <c r="L1843" s="7">
        <f>VartojimasGamyba!H1839</f>
        <v>0.108</v>
      </c>
      <c r="M1843" s="15">
        <f t="shared" si="271"/>
        <v>0</v>
      </c>
      <c r="N1843" s="7">
        <f t="shared" si="272"/>
        <v>0</v>
      </c>
      <c r="O1843" s="7">
        <f t="shared" si="273"/>
        <v>0</v>
      </c>
      <c r="R1843" s="7"/>
      <c r="S1843" s="47">
        <f t="shared" si="274"/>
        <v>0</v>
      </c>
      <c r="T1843" s="47">
        <f t="shared" si="275"/>
        <v>0</v>
      </c>
      <c r="U1843" s="47">
        <f t="shared" si="276"/>
        <v>260.38</v>
      </c>
      <c r="V1843" s="47">
        <f t="shared" si="277"/>
        <v>148.51</v>
      </c>
      <c r="W1843" s="11"/>
    </row>
    <row r="1844" spans="1:23" x14ac:dyDescent="0.45">
      <c r="A1844" t="s">
        <v>1849</v>
      </c>
      <c r="B1844">
        <v>156.86000000000001</v>
      </c>
      <c r="D1844" s="9" t="str">
        <f>VartojimasGamyba!J1840</f>
        <v>2023-11-16-14</v>
      </c>
      <c r="E1844" s="8">
        <f>VartojimasGamyba!G1840</f>
        <v>1.1599999999999999</v>
      </c>
      <c r="F1844" s="11"/>
      <c r="G1844" s="7">
        <f t="shared" si="279"/>
        <v>9.6466666666666647</v>
      </c>
      <c r="H1844" s="7">
        <v>0</v>
      </c>
      <c r="I1844" s="7">
        <v>1.2888888888888888</v>
      </c>
      <c r="J1844" s="7">
        <v>0</v>
      </c>
      <c r="L1844" s="7">
        <f>VartojimasGamyba!H1840</f>
        <v>0</v>
      </c>
      <c r="M1844" s="15">
        <f t="shared" si="271"/>
        <v>0</v>
      </c>
      <c r="N1844" s="7">
        <f t="shared" si="272"/>
        <v>0</v>
      </c>
      <c r="O1844" s="7">
        <f t="shared" si="273"/>
        <v>0</v>
      </c>
      <c r="R1844" s="7"/>
      <c r="S1844" s="47">
        <f t="shared" si="274"/>
        <v>0</v>
      </c>
      <c r="T1844" s="47">
        <f t="shared" si="275"/>
        <v>0</v>
      </c>
      <c r="U1844" s="47">
        <f t="shared" si="276"/>
        <v>257.15000000000003</v>
      </c>
      <c r="V1844" s="47">
        <f t="shared" si="277"/>
        <v>145.28</v>
      </c>
      <c r="W1844" s="11"/>
    </row>
    <row r="1845" spans="1:23" x14ac:dyDescent="0.45">
      <c r="A1845" t="s">
        <v>1850</v>
      </c>
      <c r="B1845">
        <v>131.63999999999999</v>
      </c>
      <c r="D1845" s="9" t="str">
        <f>VartojimasGamyba!J1841</f>
        <v>2023-11-16-15</v>
      </c>
      <c r="E1845" s="8">
        <f>VartojimasGamyba!G1841</f>
        <v>1.1819999999999999</v>
      </c>
      <c r="F1845" s="11"/>
      <c r="G1845" s="7">
        <f t="shared" si="279"/>
        <v>8.3333333333333321</v>
      </c>
      <c r="H1845" s="7">
        <v>0</v>
      </c>
      <c r="I1845" s="7">
        <v>1.3133333333333332</v>
      </c>
      <c r="J1845" s="7">
        <v>0</v>
      </c>
      <c r="L1845" s="7">
        <f>VartojimasGamyba!H1841</f>
        <v>0</v>
      </c>
      <c r="M1845" s="15">
        <f t="shared" si="271"/>
        <v>0</v>
      </c>
      <c r="N1845" s="7">
        <f t="shared" si="272"/>
        <v>0</v>
      </c>
      <c r="O1845" s="7">
        <f t="shared" si="273"/>
        <v>0</v>
      </c>
      <c r="R1845" s="7"/>
      <c r="S1845" s="47">
        <f t="shared" si="274"/>
        <v>0</v>
      </c>
      <c r="T1845" s="47">
        <f t="shared" si="275"/>
        <v>0</v>
      </c>
      <c r="U1845" s="47">
        <f t="shared" si="276"/>
        <v>231.93</v>
      </c>
      <c r="V1845" s="47">
        <f t="shared" si="277"/>
        <v>120.05999999999999</v>
      </c>
      <c r="W1845" s="11"/>
    </row>
    <row r="1846" spans="1:23" x14ac:dyDescent="0.45">
      <c r="A1846" t="s">
        <v>1851</v>
      </c>
      <c r="B1846">
        <v>164.99</v>
      </c>
      <c r="D1846" s="9" t="str">
        <f>VartojimasGamyba!J1842</f>
        <v>2023-11-16-16</v>
      </c>
      <c r="E1846" s="8">
        <f>VartojimasGamyba!G1842</f>
        <v>0.90100000000000002</v>
      </c>
      <c r="F1846" s="11"/>
      <c r="G1846" s="7">
        <f t="shared" si="279"/>
        <v>7.3322222222222209</v>
      </c>
      <c r="H1846" s="7">
        <v>0</v>
      </c>
      <c r="I1846" s="7">
        <v>1.0011111111111111</v>
      </c>
      <c r="J1846" s="7">
        <v>0</v>
      </c>
      <c r="L1846" s="7">
        <f>VartojimasGamyba!H1842</f>
        <v>0</v>
      </c>
      <c r="M1846" s="15">
        <f t="shared" si="271"/>
        <v>0</v>
      </c>
      <c r="N1846" s="7">
        <f t="shared" si="272"/>
        <v>0</v>
      </c>
      <c r="O1846" s="7">
        <f t="shared" si="273"/>
        <v>0</v>
      </c>
      <c r="R1846" s="7"/>
      <c r="S1846" s="47">
        <f t="shared" si="274"/>
        <v>0</v>
      </c>
      <c r="T1846" s="47">
        <f t="shared" si="275"/>
        <v>0</v>
      </c>
      <c r="U1846" s="47">
        <f t="shared" si="276"/>
        <v>265.28000000000003</v>
      </c>
      <c r="V1846" s="47">
        <f t="shared" si="277"/>
        <v>153.41</v>
      </c>
      <c r="W1846" s="11"/>
    </row>
    <row r="1847" spans="1:23" x14ac:dyDescent="0.45">
      <c r="A1847" t="s">
        <v>1852</v>
      </c>
      <c r="B1847">
        <v>164.99</v>
      </c>
      <c r="D1847" s="9" t="str">
        <f>VartojimasGamyba!J1843</f>
        <v>2023-11-16-17</v>
      </c>
      <c r="E1847" s="8">
        <f>VartojimasGamyba!G1843</f>
        <v>0.48499999999999999</v>
      </c>
      <c r="F1847" s="11"/>
      <c r="G1847" s="7">
        <f t="shared" si="279"/>
        <v>6.7933333333333321</v>
      </c>
      <c r="H1847" s="7">
        <v>0</v>
      </c>
      <c r="I1847" s="7">
        <v>0.53888888888888886</v>
      </c>
      <c r="J1847" s="7">
        <v>0</v>
      </c>
      <c r="L1847" s="7">
        <f>VartojimasGamyba!H1843</f>
        <v>0</v>
      </c>
      <c r="M1847" s="15">
        <f t="shared" si="271"/>
        <v>0</v>
      </c>
      <c r="N1847" s="7">
        <f t="shared" si="272"/>
        <v>0</v>
      </c>
      <c r="O1847" s="7">
        <f t="shared" si="273"/>
        <v>0</v>
      </c>
      <c r="R1847" s="7"/>
      <c r="S1847" s="47">
        <f t="shared" si="274"/>
        <v>0</v>
      </c>
      <c r="T1847" s="47">
        <f t="shared" si="275"/>
        <v>0</v>
      </c>
      <c r="U1847" s="47">
        <f t="shared" si="276"/>
        <v>265.28000000000003</v>
      </c>
      <c r="V1847" s="47">
        <f t="shared" si="277"/>
        <v>153.41</v>
      </c>
      <c r="W1847" s="11"/>
    </row>
    <row r="1848" spans="1:23" x14ac:dyDescent="0.45">
      <c r="A1848" t="s">
        <v>1853</v>
      </c>
      <c r="B1848">
        <v>194.54</v>
      </c>
      <c r="D1848" s="9" t="str">
        <f>VartojimasGamyba!J1844</f>
        <v>2023-11-16-18</v>
      </c>
      <c r="E1848" s="8">
        <f>VartojimasGamyba!G1844</f>
        <v>0.29699999999999999</v>
      </c>
      <c r="F1848" s="11"/>
      <c r="G1848" s="7">
        <f t="shared" si="279"/>
        <v>6.463333333333332</v>
      </c>
      <c r="H1848" s="7">
        <v>0</v>
      </c>
      <c r="I1848" s="7">
        <v>0.33</v>
      </c>
      <c r="J1848" s="7">
        <v>0</v>
      </c>
      <c r="L1848" s="7">
        <f>VartojimasGamyba!H1844</f>
        <v>0</v>
      </c>
      <c r="M1848" s="15">
        <f t="shared" si="271"/>
        <v>-5.5511151231257827E-17</v>
      </c>
      <c r="N1848" s="7">
        <f t="shared" si="272"/>
        <v>-1.6366352717511744E-14</v>
      </c>
      <c r="O1848" s="7">
        <f t="shared" si="273"/>
        <v>-1.6366352717511744E-14</v>
      </c>
      <c r="R1848" s="7"/>
      <c r="S1848" s="47">
        <f t="shared" si="274"/>
        <v>-5.5511151231257827E-17</v>
      </c>
      <c r="T1848" s="47">
        <f t="shared" si="275"/>
        <v>0</v>
      </c>
      <c r="U1848" s="47">
        <f t="shared" si="276"/>
        <v>294.83</v>
      </c>
      <c r="V1848" s="47">
        <f t="shared" si="277"/>
        <v>182.95999999999998</v>
      </c>
      <c r="W1848" s="11"/>
    </row>
    <row r="1849" spans="1:23" x14ac:dyDescent="0.45">
      <c r="A1849" t="s">
        <v>1854</v>
      </c>
      <c r="B1849">
        <v>182.39</v>
      </c>
      <c r="D1849" s="9" t="str">
        <f>VartojimasGamyba!J1845</f>
        <v>2023-11-16-19</v>
      </c>
      <c r="E1849" s="8">
        <f>VartojimasGamyba!G1845</f>
        <v>0.3</v>
      </c>
      <c r="F1849" s="11"/>
      <c r="G1849" s="7">
        <f t="shared" si="279"/>
        <v>6.129999999999999</v>
      </c>
      <c r="H1849" s="7">
        <v>0</v>
      </c>
      <c r="I1849" s="7">
        <v>0.33333333333333331</v>
      </c>
      <c r="J1849" s="7">
        <v>0</v>
      </c>
      <c r="L1849" s="7">
        <f>VartojimasGamyba!H1845</f>
        <v>0</v>
      </c>
      <c r="M1849" s="15">
        <f t="shared" si="271"/>
        <v>0</v>
      </c>
      <c r="N1849" s="7">
        <f t="shared" si="272"/>
        <v>0</v>
      </c>
      <c r="O1849" s="7">
        <f t="shared" si="273"/>
        <v>0</v>
      </c>
      <c r="R1849" s="7"/>
      <c r="S1849" s="47">
        <f t="shared" si="274"/>
        <v>0</v>
      </c>
      <c r="T1849" s="47">
        <f t="shared" si="275"/>
        <v>0</v>
      </c>
      <c r="U1849" s="47">
        <f t="shared" si="276"/>
        <v>282.68</v>
      </c>
      <c r="V1849" s="47">
        <f t="shared" si="277"/>
        <v>170.80999999999997</v>
      </c>
      <c r="W1849" s="11"/>
    </row>
    <row r="1850" spans="1:23" x14ac:dyDescent="0.45">
      <c r="A1850" t="s">
        <v>1855</v>
      </c>
      <c r="B1850">
        <v>143.93</v>
      </c>
      <c r="D1850" s="9" t="str">
        <f>VartojimasGamyba!J1846</f>
        <v>2023-11-16-20</v>
      </c>
      <c r="E1850" s="8">
        <f>VartojimasGamyba!G1846</f>
        <v>0.31900000000000001</v>
      </c>
      <c r="F1850" s="11"/>
      <c r="G1850" s="7">
        <f t="shared" si="279"/>
        <v>5.7755555555555542</v>
      </c>
      <c r="H1850" s="7">
        <v>0</v>
      </c>
      <c r="I1850" s="7">
        <v>0.35444444444444445</v>
      </c>
      <c r="J1850" s="7">
        <v>0</v>
      </c>
      <c r="L1850" s="7">
        <f>VartojimasGamyba!H1846</f>
        <v>0</v>
      </c>
      <c r="M1850" s="15">
        <f t="shared" si="271"/>
        <v>0</v>
      </c>
      <c r="N1850" s="7">
        <f t="shared" si="272"/>
        <v>0</v>
      </c>
      <c r="O1850" s="7">
        <f t="shared" si="273"/>
        <v>0</v>
      </c>
      <c r="P1850" s="7" t="s">
        <v>8873</v>
      </c>
      <c r="R1850" s="7"/>
      <c r="S1850" s="47">
        <f t="shared" si="274"/>
        <v>0</v>
      </c>
      <c r="T1850" s="47">
        <f t="shared" si="275"/>
        <v>0</v>
      </c>
      <c r="U1850" s="47">
        <f t="shared" si="276"/>
        <v>244.22000000000003</v>
      </c>
      <c r="V1850" s="47">
        <f t="shared" si="277"/>
        <v>132.35</v>
      </c>
      <c r="W1850" s="11"/>
    </row>
    <row r="1851" spans="1:23" x14ac:dyDescent="0.45">
      <c r="A1851" t="s">
        <v>1856</v>
      </c>
      <c r="B1851">
        <v>126.14</v>
      </c>
      <c r="D1851" s="9" t="str">
        <f>VartojimasGamyba!J1847</f>
        <v>2023-11-16-21</v>
      </c>
      <c r="E1851" s="8">
        <f>VartojimasGamyba!G1847</f>
        <v>0.27700000000000002</v>
      </c>
      <c r="F1851" s="11"/>
      <c r="G1851" s="7">
        <f t="shared" si="279"/>
        <v>5.4677777777777763</v>
      </c>
      <c r="H1851" s="7">
        <v>0</v>
      </c>
      <c r="I1851" s="7">
        <v>0.30777777777777782</v>
      </c>
      <c r="J1851" s="7">
        <v>0</v>
      </c>
      <c r="L1851" s="7">
        <f>VartojimasGamyba!H1847</f>
        <v>0</v>
      </c>
      <c r="M1851" s="15">
        <f t="shared" si="271"/>
        <v>0</v>
      </c>
      <c r="N1851" s="7">
        <f t="shared" si="272"/>
        <v>0</v>
      </c>
      <c r="O1851" s="7">
        <f t="shared" si="273"/>
        <v>0</v>
      </c>
      <c r="P1851" s="7">
        <f>SUM(N1830:N1853)</f>
        <v>2840.8918511111115</v>
      </c>
      <c r="R1851" s="7"/>
      <c r="S1851" s="47">
        <f t="shared" si="274"/>
        <v>0</v>
      </c>
      <c r="T1851" s="47">
        <f t="shared" si="275"/>
        <v>0</v>
      </c>
      <c r="U1851" s="47">
        <f t="shared" si="276"/>
        <v>226.43</v>
      </c>
      <c r="V1851" s="47">
        <f t="shared" si="277"/>
        <v>114.56</v>
      </c>
      <c r="W1851" s="11"/>
    </row>
    <row r="1852" spans="1:23" x14ac:dyDescent="0.45">
      <c r="A1852" t="s">
        <v>1857</v>
      </c>
      <c r="B1852">
        <v>121.17</v>
      </c>
      <c r="D1852" s="9" t="str">
        <f>VartojimasGamyba!J1848</f>
        <v>2023-11-16-22</v>
      </c>
      <c r="E1852" s="8">
        <f>VartojimasGamyba!G1848</f>
        <v>0.20799999999999999</v>
      </c>
      <c r="F1852" s="11"/>
      <c r="G1852" s="7">
        <f t="shared" si="279"/>
        <v>5.2366666666666655</v>
      </c>
      <c r="H1852" s="7">
        <v>0</v>
      </c>
      <c r="I1852" s="7">
        <v>0.2311111111111111</v>
      </c>
      <c r="J1852" s="7">
        <v>0</v>
      </c>
      <c r="L1852" s="7">
        <f>VartojimasGamyba!H1848</f>
        <v>0</v>
      </c>
      <c r="M1852" s="15">
        <f t="shared" si="271"/>
        <v>0</v>
      </c>
      <c r="N1852" s="7">
        <f t="shared" si="272"/>
        <v>0</v>
      </c>
      <c r="O1852" s="7">
        <f t="shared" si="273"/>
        <v>0</v>
      </c>
      <c r="P1852" s="7" t="s">
        <v>8872</v>
      </c>
      <c r="R1852" s="7"/>
      <c r="S1852" s="47">
        <f t="shared" si="274"/>
        <v>0</v>
      </c>
      <c r="T1852" s="47">
        <f t="shared" si="275"/>
        <v>0</v>
      </c>
      <c r="U1852" s="47">
        <f t="shared" si="276"/>
        <v>221.46</v>
      </c>
      <c r="V1852" s="47">
        <f t="shared" si="277"/>
        <v>109.59</v>
      </c>
      <c r="W1852" s="11"/>
    </row>
    <row r="1853" spans="1:23" x14ac:dyDescent="0.45">
      <c r="A1853" t="s">
        <v>1858</v>
      </c>
      <c r="B1853">
        <v>115</v>
      </c>
      <c r="D1853" s="9" t="str">
        <f>VartojimasGamyba!J1849</f>
        <v>2023-11-16-23</v>
      </c>
      <c r="E1853" s="8">
        <f>VartojimasGamyba!G1849</f>
        <v>0.21299999999999999</v>
      </c>
      <c r="F1853" s="11"/>
      <c r="G1853" s="7">
        <f t="shared" si="279"/>
        <v>4.9999999999999991</v>
      </c>
      <c r="H1853" s="7">
        <v>0</v>
      </c>
      <c r="I1853" s="7">
        <v>0.23666666666666666</v>
      </c>
      <c r="J1853" s="7">
        <v>0</v>
      </c>
      <c r="L1853" s="7">
        <f>VartojimasGamyba!H1849</f>
        <v>0</v>
      </c>
      <c r="M1853" s="15">
        <f t="shared" si="271"/>
        <v>0</v>
      </c>
      <c r="N1853" s="7">
        <f t="shared" si="272"/>
        <v>0</v>
      </c>
      <c r="O1853" s="7">
        <f t="shared" si="273"/>
        <v>0</v>
      </c>
      <c r="P1853" s="7">
        <f>SUM(O1830:O1853)</f>
        <v>2840.8918511111115</v>
      </c>
      <c r="Q1853" s="7">
        <f>SUMPRODUCT(B1830:B1853,E1830:E1853)+SUM(E1830:E1853)*$Z$21-SUMPRODUCT(B1830:B1853,L1830:L1853)+SUM(L1830:L1853)*ABS($Z$20)</f>
        <v>3448.9008899999999</v>
      </c>
      <c r="R1853" s="7"/>
      <c r="S1853" s="47">
        <f t="shared" si="274"/>
        <v>0</v>
      </c>
      <c r="T1853" s="47">
        <f t="shared" si="275"/>
        <v>0</v>
      </c>
      <c r="U1853" s="47">
        <f t="shared" si="276"/>
        <v>215.29000000000002</v>
      </c>
      <c r="V1853" s="47">
        <f t="shared" si="277"/>
        <v>103.42</v>
      </c>
      <c r="W1853" s="11">
        <f>IF(P1853&lt;&gt;Q1853,1,0)</f>
        <v>1</v>
      </c>
    </row>
    <row r="1854" spans="1:23" x14ac:dyDescent="0.45">
      <c r="A1854" t="s">
        <v>1859</v>
      </c>
      <c r="B1854">
        <v>106.67</v>
      </c>
      <c r="D1854" s="1" t="str">
        <f>VartojimasGamyba!J1850</f>
        <v>2023-11-17-00</v>
      </c>
      <c r="E1854" s="7">
        <f>VartojimasGamyba!G1850</f>
        <v>0.19400000000000001</v>
      </c>
      <c r="F1854" s="11"/>
      <c r="G1854" s="12">
        <f>G1853+H1854-I1854</f>
        <v>4.9999999999999991</v>
      </c>
      <c r="H1854" s="12">
        <v>0</v>
      </c>
      <c r="I1854" s="12">
        <v>0</v>
      </c>
      <c r="J1854" s="12">
        <v>0</v>
      </c>
      <c r="K1854" s="12"/>
      <c r="L1854" s="12">
        <f>VartojimasGamyba!H1850</f>
        <v>0</v>
      </c>
      <c r="M1854" s="19">
        <f t="shared" si="271"/>
        <v>0.19400000000000001</v>
      </c>
      <c r="N1854" s="7">
        <f t="shared" si="272"/>
        <v>40.150240000000004</v>
      </c>
      <c r="O1854" s="7">
        <f t="shared" si="273"/>
        <v>40.150240000000004</v>
      </c>
      <c r="R1854" s="20" t="s">
        <v>8783</v>
      </c>
      <c r="S1854" s="47">
        <f t="shared" si="274"/>
        <v>0.19400000000000001</v>
      </c>
      <c r="T1854" s="47">
        <f t="shared" si="275"/>
        <v>0</v>
      </c>
      <c r="U1854" s="47">
        <f t="shared" si="276"/>
        <v>206.96</v>
      </c>
      <c r="V1854" s="47">
        <f t="shared" si="277"/>
        <v>95.09</v>
      </c>
      <c r="W1854" s="11"/>
    </row>
    <row r="1855" spans="1:23" x14ac:dyDescent="0.45">
      <c r="A1855" t="s">
        <v>1860</v>
      </c>
      <c r="B1855">
        <v>84.42</v>
      </c>
      <c r="D1855" s="1" t="str">
        <f>VartojimasGamyba!J1851</f>
        <v>2023-11-17-01</v>
      </c>
      <c r="E1855" s="7">
        <f>VartojimasGamyba!G1851</f>
        <v>0.315</v>
      </c>
      <c r="F1855" s="11"/>
      <c r="G1855" s="12">
        <f t="shared" ref="G1855:G1877" si="280">G1854+H1855-I1855</f>
        <v>15</v>
      </c>
      <c r="H1855" s="12">
        <v>10</v>
      </c>
      <c r="I1855" s="12">
        <v>0</v>
      </c>
      <c r="J1855" s="12">
        <v>0</v>
      </c>
      <c r="K1855" s="12"/>
      <c r="L1855" s="12">
        <f>VartojimasGamyba!H1851</f>
        <v>0</v>
      </c>
      <c r="M1855" s="19">
        <f t="shared" si="271"/>
        <v>10.315</v>
      </c>
      <c r="N1855" s="7">
        <f t="shared" si="272"/>
        <v>1905.2836500000001</v>
      </c>
      <c r="O1855" s="7">
        <f t="shared" si="273"/>
        <v>1905.2836500000001</v>
      </c>
      <c r="R1855" s="7"/>
      <c r="S1855" s="47">
        <f t="shared" si="274"/>
        <v>10.315</v>
      </c>
      <c r="T1855" s="47">
        <f t="shared" si="275"/>
        <v>0</v>
      </c>
      <c r="U1855" s="47">
        <f t="shared" si="276"/>
        <v>184.71</v>
      </c>
      <c r="V1855" s="47">
        <f t="shared" si="277"/>
        <v>72.84</v>
      </c>
      <c r="W1855" s="11"/>
    </row>
    <row r="1856" spans="1:23" x14ac:dyDescent="0.45">
      <c r="A1856" t="s">
        <v>1861</v>
      </c>
      <c r="B1856">
        <v>97.1</v>
      </c>
      <c r="D1856" s="1" t="str">
        <f>VartojimasGamyba!J1852</f>
        <v>2023-11-17-02</v>
      </c>
      <c r="E1856" s="7">
        <f>VartojimasGamyba!G1852</f>
        <v>0.92500000000000004</v>
      </c>
      <c r="F1856" s="11"/>
      <c r="G1856" s="12">
        <f t="shared" si="280"/>
        <v>15</v>
      </c>
      <c r="H1856" s="12">
        <v>0</v>
      </c>
      <c r="I1856" s="12">
        <v>0</v>
      </c>
      <c r="J1856" s="12">
        <v>0</v>
      </c>
      <c r="K1856" s="12"/>
      <c r="L1856" s="12">
        <f>VartojimasGamyba!H1852</f>
        <v>0</v>
      </c>
      <c r="M1856" s="19">
        <f t="shared" si="271"/>
        <v>0.92500000000000004</v>
      </c>
      <c r="N1856" s="7">
        <f t="shared" si="272"/>
        <v>182.58574999999999</v>
      </c>
      <c r="O1856" s="7">
        <f t="shared" si="273"/>
        <v>182.58574999999999</v>
      </c>
      <c r="R1856" s="7"/>
      <c r="S1856" s="47">
        <f t="shared" si="274"/>
        <v>0.92500000000000004</v>
      </c>
      <c r="T1856" s="47">
        <f t="shared" si="275"/>
        <v>0</v>
      </c>
      <c r="U1856" s="47">
        <f t="shared" si="276"/>
        <v>197.39</v>
      </c>
      <c r="V1856" s="47">
        <f t="shared" si="277"/>
        <v>85.52</v>
      </c>
      <c r="W1856" s="11"/>
    </row>
    <row r="1857" spans="1:23" x14ac:dyDescent="0.45">
      <c r="A1857" t="s">
        <v>1862</v>
      </c>
      <c r="B1857">
        <v>92.78</v>
      </c>
      <c r="D1857" s="1" t="str">
        <f>VartojimasGamyba!J1853</f>
        <v>2023-11-17-03</v>
      </c>
      <c r="E1857" s="7">
        <f>VartojimasGamyba!G1853</f>
        <v>0.999</v>
      </c>
      <c r="F1857" s="11"/>
      <c r="G1857" s="12">
        <f t="shared" si="280"/>
        <v>15</v>
      </c>
      <c r="H1857" s="12">
        <v>0</v>
      </c>
      <c r="I1857" s="12">
        <v>0</v>
      </c>
      <c r="J1857" s="12">
        <v>0</v>
      </c>
      <c r="K1857" s="12"/>
      <c r="L1857" s="12">
        <f>VartojimasGamyba!H1853</f>
        <v>0</v>
      </c>
      <c r="M1857" s="19">
        <f t="shared" si="271"/>
        <v>0.999</v>
      </c>
      <c r="N1857" s="7">
        <f t="shared" si="272"/>
        <v>192.87692999999999</v>
      </c>
      <c r="O1857" s="7">
        <f t="shared" si="273"/>
        <v>192.87692999999999</v>
      </c>
      <c r="R1857" s="7"/>
      <c r="S1857" s="47">
        <f t="shared" si="274"/>
        <v>0.999</v>
      </c>
      <c r="T1857" s="47">
        <f t="shared" si="275"/>
        <v>0</v>
      </c>
      <c r="U1857" s="47">
        <f t="shared" si="276"/>
        <v>193.07</v>
      </c>
      <c r="V1857" s="47">
        <f t="shared" si="277"/>
        <v>81.2</v>
      </c>
      <c r="W1857" s="11"/>
    </row>
    <row r="1858" spans="1:23" x14ac:dyDescent="0.45">
      <c r="A1858" t="s">
        <v>1863</v>
      </c>
      <c r="B1858">
        <v>87.92</v>
      </c>
      <c r="D1858" s="1" t="str">
        <f>VartojimasGamyba!J1854</f>
        <v>2023-11-17-04</v>
      </c>
      <c r="E1858" s="7">
        <f>VartojimasGamyba!G1854</f>
        <v>0.68200000000000005</v>
      </c>
      <c r="F1858" s="11"/>
      <c r="G1858" s="12">
        <f t="shared" si="280"/>
        <v>17.376666666666669</v>
      </c>
      <c r="H1858" s="12">
        <v>2.3766666666666687</v>
      </c>
      <c r="I1858" s="12">
        <v>0</v>
      </c>
      <c r="J1858" s="12">
        <v>0</v>
      </c>
      <c r="K1858" s="12"/>
      <c r="L1858" s="12">
        <f>VartojimasGamyba!H1854</f>
        <v>0</v>
      </c>
      <c r="M1858" s="19">
        <f t="shared" si="271"/>
        <v>3.0586666666666686</v>
      </c>
      <c r="N1858" s="7">
        <f t="shared" si="272"/>
        <v>575.67165333333378</v>
      </c>
      <c r="O1858" s="7">
        <f t="shared" si="273"/>
        <v>575.67165333333378</v>
      </c>
      <c r="R1858" s="7"/>
      <c r="S1858" s="47">
        <f t="shared" si="274"/>
        <v>3.0586666666666686</v>
      </c>
      <c r="T1858" s="47">
        <f t="shared" si="275"/>
        <v>0</v>
      </c>
      <c r="U1858" s="47">
        <f t="shared" si="276"/>
        <v>188.21</v>
      </c>
      <c r="V1858" s="47">
        <f t="shared" si="277"/>
        <v>76.34</v>
      </c>
      <c r="W1858" s="11"/>
    </row>
    <row r="1859" spans="1:23" x14ac:dyDescent="0.45">
      <c r="A1859" t="s">
        <v>1864</v>
      </c>
      <c r="B1859">
        <v>89.26</v>
      </c>
      <c r="D1859" s="1" t="str">
        <f>VartojimasGamyba!J1855</f>
        <v>2023-11-17-05</v>
      </c>
      <c r="E1859" s="7">
        <f>VartojimasGamyba!G1855</f>
        <v>1.0549999999999999</v>
      </c>
      <c r="F1859" s="11"/>
      <c r="G1859" s="12">
        <f t="shared" si="280"/>
        <v>17.376666666666669</v>
      </c>
      <c r="H1859" s="12">
        <v>0</v>
      </c>
      <c r="I1859" s="12">
        <v>0</v>
      </c>
      <c r="J1859" s="12">
        <v>0</v>
      </c>
      <c r="K1859" s="12"/>
      <c r="L1859" s="12">
        <f>VartojimasGamyba!H1855</f>
        <v>0</v>
      </c>
      <c r="M1859" s="19">
        <f t="shared" si="271"/>
        <v>1.0549999999999999</v>
      </c>
      <c r="N1859" s="7">
        <f t="shared" si="272"/>
        <v>199.97524999999999</v>
      </c>
      <c r="O1859" s="7">
        <f t="shared" si="273"/>
        <v>199.97524999999999</v>
      </c>
      <c r="R1859" s="7"/>
      <c r="S1859" s="47">
        <f t="shared" si="274"/>
        <v>1.0549999999999999</v>
      </c>
      <c r="T1859" s="47">
        <f t="shared" si="275"/>
        <v>0</v>
      </c>
      <c r="U1859" s="47">
        <f t="shared" si="276"/>
        <v>189.55</v>
      </c>
      <c r="V1859" s="47">
        <f t="shared" si="277"/>
        <v>77.680000000000007</v>
      </c>
      <c r="W1859" s="11"/>
    </row>
    <row r="1860" spans="1:23" x14ac:dyDescent="0.45">
      <c r="A1860" t="s">
        <v>1865</v>
      </c>
      <c r="B1860">
        <v>95.7</v>
      </c>
      <c r="D1860" s="1" t="str">
        <f>VartojimasGamyba!J1856</f>
        <v>2023-11-17-06</v>
      </c>
      <c r="E1860" s="7">
        <f>VartojimasGamyba!G1856</f>
        <v>0.72399999999999998</v>
      </c>
      <c r="F1860" s="11"/>
      <c r="G1860" s="12">
        <f t="shared" si="280"/>
        <v>17.376666666666669</v>
      </c>
      <c r="H1860" s="12">
        <v>0</v>
      </c>
      <c r="I1860" s="12">
        <v>0</v>
      </c>
      <c r="J1860" s="12">
        <v>0</v>
      </c>
      <c r="K1860" s="12"/>
      <c r="L1860" s="12">
        <f>VartojimasGamyba!H1856</f>
        <v>3.0000000000000001E-3</v>
      </c>
      <c r="M1860" s="19">
        <f t="shared" si="271"/>
        <v>0.72099999999999997</v>
      </c>
      <c r="N1860" s="7">
        <f t="shared" si="272"/>
        <v>141.30878999999999</v>
      </c>
      <c r="O1860" s="7">
        <f t="shared" si="273"/>
        <v>141.30878999999999</v>
      </c>
      <c r="R1860" s="7"/>
      <c r="S1860" s="47">
        <f t="shared" si="274"/>
        <v>0.72099999999999997</v>
      </c>
      <c r="T1860" s="47">
        <f t="shared" si="275"/>
        <v>0</v>
      </c>
      <c r="U1860" s="47">
        <f t="shared" si="276"/>
        <v>195.99</v>
      </c>
      <c r="V1860" s="47">
        <f t="shared" si="277"/>
        <v>84.12</v>
      </c>
      <c r="W1860" s="11"/>
    </row>
    <row r="1861" spans="1:23" x14ac:dyDescent="0.45">
      <c r="A1861" t="s">
        <v>1866</v>
      </c>
      <c r="B1861">
        <v>103.2</v>
      </c>
      <c r="D1861" s="1" t="str">
        <f>VartojimasGamyba!J1857</f>
        <v>2023-11-17-07</v>
      </c>
      <c r="E1861" s="7">
        <f>VartojimasGamyba!G1857</f>
        <v>1.425</v>
      </c>
      <c r="F1861" s="11"/>
      <c r="G1861" s="12">
        <f t="shared" si="280"/>
        <v>17.376666666666669</v>
      </c>
      <c r="H1861" s="12">
        <v>0</v>
      </c>
      <c r="I1861" s="12">
        <v>0</v>
      </c>
      <c r="J1861" s="12">
        <v>0</v>
      </c>
      <c r="K1861" s="12"/>
      <c r="L1861" s="12">
        <f>VartojimasGamyba!H1857</f>
        <v>1.9E-2</v>
      </c>
      <c r="M1861" s="19">
        <f t="shared" si="271"/>
        <v>1.4060000000000001</v>
      </c>
      <c r="N1861" s="7">
        <f t="shared" si="272"/>
        <v>286.10694000000007</v>
      </c>
      <c r="O1861" s="7">
        <f t="shared" si="273"/>
        <v>286.10694000000007</v>
      </c>
      <c r="R1861" s="7"/>
      <c r="S1861" s="47">
        <f t="shared" si="274"/>
        <v>1.4060000000000001</v>
      </c>
      <c r="T1861" s="47">
        <f t="shared" si="275"/>
        <v>0</v>
      </c>
      <c r="U1861" s="47">
        <f t="shared" si="276"/>
        <v>203.49</v>
      </c>
      <c r="V1861" s="47">
        <f t="shared" si="277"/>
        <v>91.62</v>
      </c>
      <c r="W1861" s="11"/>
    </row>
    <row r="1862" spans="1:23" x14ac:dyDescent="0.45">
      <c r="A1862" t="s">
        <v>1867</v>
      </c>
      <c r="B1862">
        <v>121.16</v>
      </c>
      <c r="D1862" s="1" t="str">
        <f>VartojimasGamyba!J1858</f>
        <v>2023-11-17-08</v>
      </c>
      <c r="E1862" s="7">
        <f>VartojimasGamyba!G1858</f>
        <v>9.1999999999999998E-2</v>
      </c>
      <c r="F1862" s="11"/>
      <c r="G1862" s="12">
        <f t="shared" si="280"/>
        <v>17.376666666666669</v>
      </c>
      <c r="H1862" s="12">
        <v>0</v>
      </c>
      <c r="I1862" s="12">
        <v>0</v>
      </c>
      <c r="J1862" s="12">
        <v>0</v>
      </c>
      <c r="K1862" s="12"/>
      <c r="L1862" s="12">
        <f>VartojimasGamyba!H1858</f>
        <v>9.1999999999999998E-2</v>
      </c>
      <c r="M1862" s="19">
        <f t="shared" si="271"/>
        <v>0</v>
      </c>
      <c r="N1862" s="7">
        <f t="shared" si="272"/>
        <v>0</v>
      </c>
      <c r="O1862" s="7">
        <f t="shared" si="273"/>
        <v>0</v>
      </c>
      <c r="R1862" s="7"/>
      <c r="S1862" s="47">
        <f t="shared" si="274"/>
        <v>0</v>
      </c>
      <c r="T1862" s="47">
        <f t="shared" si="275"/>
        <v>0</v>
      </c>
      <c r="U1862" s="47">
        <f t="shared" si="276"/>
        <v>221.45</v>
      </c>
      <c r="V1862" s="47">
        <f t="shared" si="277"/>
        <v>109.58</v>
      </c>
      <c r="W1862" s="11"/>
    </row>
    <row r="1863" spans="1:23" x14ac:dyDescent="0.45">
      <c r="A1863" t="s">
        <v>1868</v>
      </c>
      <c r="B1863">
        <v>131.03</v>
      </c>
      <c r="D1863" s="1" t="str">
        <f>VartojimasGamyba!J1859</f>
        <v>2023-11-17-09</v>
      </c>
      <c r="E1863" s="7">
        <f>VartojimasGamyba!G1859</f>
        <v>0.41799999999999998</v>
      </c>
      <c r="F1863" s="11"/>
      <c r="G1863" s="12">
        <f t="shared" si="280"/>
        <v>17.084444444444447</v>
      </c>
      <c r="H1863" s="12">
        <v>0</v>
      </c>
      <c r="I1863" s="12">
        <v>0.29222222222222227</v>
      </c>
      <c r="J1863" s="12">
        <v>0</v>
      </c>
      <c r="K1863" s="12"/>
      <c r="L1863" s="12">
        <f>VartojimasGamyba!H1859</f>
        <v>0.155</v>
      </c>
      <c r="M1863" s="19">
        <f t="shared" ref="M1863:M1926" si="281">E1863+H1863-I1863*$J$2+J1863-L1863</f>
        <v>0</v>
      </c>
      <c r="N1863" s="7">
        <f t="shared" ref="N1863:N1926" si="282">M1863*U1863-J1863*V1863</f>
        <v>0</v>
      </c>
      <c r="O1863" s="7">
        <f t="shared" ref="O1863:O1926" si="283">(M1863)*(B1863+$Z$21)</f>
        <v>0</v>
      </c>
      <c r="R1863" s="7"/>
      <c r="S1863" s="47">
        <f t="shared" ref="S1863:S1926" si="284">M1863+IF((L1863-E1863)&gt;0,(L1863-E1863),0)</f>
        <v>0</v>
      </c>
      <c r="T1863" s="47">
        <f t="shared" ref="T1863:T1926" si="285">IF(L1863-E1863&lt;0,0,L1863-E1863)</f>
        <v>0</v>
      </c>
      <c r="U1863" s="47">
        <f t="shared" ref="U1863:U1926" si="286">B1863+$Z$21</f>
        <v>231.32</v>
      </c>
      <c r="V1863" s="47">
        <f t="shared" ref="V1863:V1926" si="287">B1863+$Z$20</f>
        <v>119.45</v>
      </c>
      <c r="W1863" s="11"/>
    </row>
    <row r="1864" spans="1:23" x14ac:dyDescent="0.45">
      <c r="A1864" t="s">
        <v>1869</v>
      </c>
      <c r="B1864">
        <v>141.91999999999999</v>
      </c>
      <c r="D1864" s="1" t="str">
        <f>VartojimasGamyba!J1860</f>
        <v>2023-11-17-10</v>
      </c>
      <c r="E1864" s="7">
        <f>VartojimasGamyba!G1860</f>
        <v>1.278</v>
      </c>
      <c r="F1864" s="11"/>
      <c r="G1864" s="12">
        <f t="shared" si="280"/>
        <v>15.991111111111113</v>
      </c>
      <c r="H1864" s="12">
        <v>0</v>
      </c>
      <c r="I1864" s="12">
        <v>1.0933333333333333</v>
      </c>
      <c r="J1864" s="12">
        <v>0</v>
      </c>
      <c r="K1864" s="12"/>
      <c r="L1864" s="12">
        <f>VartojimasGamyba!H1860</f>
        <v>0.29399999999999998</v>
      </c>
      <c r="M1864" s="19">
        <f t="shared" si="281"/>
        <v>0</v>
      </c>
      <c r="N1864" s="7">
        <f t="shared" si="282"/>
        <v>0</v>
      </c>
      <c r="O1864" s="7">
        <f t="shared" si="283"/>
        <v>0</v>
      </c>
      <c r="R1864" s="7"/>
      <c r="S1864" s="47">
        <f t="shared" si="284"/>
        <v>0</v>
      </c>
      <c r="T1864" s="47">
        <f t="shared" si="285"/>
        <v>0</v>
      </c>
      <c r="U1864" s="47">
        <f t="shared" si="286"/>
        <v>242.20999999999998</v>
      </c>
      <c r="V1864" s="47">
        <f t="shared" si="287"/>
        <v>130.33999999999997</v>
      </c>
      <c r="W1864" s="11"/>
    </row>
    <row r="1865" spans="1:23" x14ac:dyDescent="0.45">
      <c r="A1865" t="s">
        <v>1870</v>
      </c>
      <c r="B1865">
        <v>134.75</v>
      </c>
      <c r="D1865" s="1" t="str">
        <f>VartojimasGamyba!J1861</f>
        <v>2023-11-17-11</v>
      </c>
      <c r="E1865" s="7">
        <f>VartojimasGamyba!G1861</f>
        <v>2.6419999999999999</v>
      </c>
      <c r="F1865" s="11"/>
      <c r="G1865" s="12">
        <f t="shared" si="280"/>
        <v>13.146666666666668</v>
      </c>
      <c r="H1865" s="12">
        <v>0</v>
      </c>
      <c r="I1865" s="12">
        <v>2.8444444444444446</v>
      </c>
      <c r="J1865" s="12">
        <v>0</v>
      </c>
      <c r="K1865" s="12"/>
      <c r="L1865" s="12">
        <f>VartojimasGamyba!H1861</f>
        <v>8.2000000000000003E-2</v>
      </c>
      <c r="M1865" s="19">
        <f t="shared" si="281"/>
        <v>-1.5265566588595902E-16</v>
      </c>
      <c r="N1865" s="7">
        <f t="shared" si="282"/>
        <v>-3.588018770983581E-14</v>
      </c>
      <c r="O1865" s="7">
        <f t="shared" si="283"/>
        <v>-3.588018770983581E-14</v>
      </c>
      <c r="R1865" s="7"/>
      <c r="S1865" s="47">
        <f t="shared" si="284"/>
        <v>-1.5265566588595902E-16</v>
      </c>
      <c r="T1865" s="47">
        <f t="shared" si="285"/>
        <v>0</v>
      </c>
      <c r="U1865" s="47">
        <f t="shared" si="286"/>
        <v>235.04000000000002</v>
      </c>
      <c r="V1865" s="47">
        <f t="shared" si="287"/>
        <v>123.17</v>
      </c>
      <c r="W1865" s="11"/>
    </row>
    <row r="1866" spans="1:23" x14ac:dyDescent="0.45">
      <c r="A1866" t="s">
        <v>1871</v>
      </c>
      <c r="B1866">
        <v>128.08000000000001</v>
      </c>
      <c r="D1866" s="1" t="str">
        <f>VartojimasGamyba!J1862</f>
        <v>2023-11-17-12</v>
      </c>
      <c r="E1866" s="7">
        <f>VartojimasGamyba!G1862</f>
        <v>1.9219999999999999</v>
      </c>
      <c r="F1866" s="11"/>
      <c r="G1866" s="12">
        <f t="shared" si="280"/>
        <v>11.28777777777778</v>
      </c>
      <c r="H1866" s="12">
        <v>0</v>
      </c>
      <c r="I1866" s="12">
        <v>1.858888888888889</v>
      </c>
      <c r="J1866" s="12">
        <v>0</v>
      </c>
      <c r="K1866" s="12"/>
      <c r="L1866" s="12">
        <f>VartojimasGamyba!H1862</f>
        <v>0.249</v>
      </c>
      <c r="M1866" s="19">
        <f t="shared" si="281"/>
        <v>-3.3306690738754696E-16</v>
      </c>
      <c r="N1866" s="7">
        <f t="shared" si="282"/>
        <v>-7.6062489640094101E-14</v>
      </c>
      <c r="O1866" s="7">
        <f t="shared" si="283"/>
        <v>-7.6062489640094101E-14</v>
      </c>
      <c r="R1866" s="7"/>
      <c r="S1866" s="47">
        <f t="shared" si="284"/>
        <v>-3.3306690738754696E-16</v>
      </c>
      <c r="T1866" s="47">
        <f t="shared" si="285"/>
        <v>0</v>
      </c>
      <c r="U1866" s="47">
        <f t="shared" si="286"/>
        <v>228.37</v>
      </c>
      <c r="V1866" s="47">
        <f t="shared" si="287"/>
        <v>116.50000000000001</v>
      </c>
      <c r="W1866" s="11"/>
    </row>
    <row r="1867" spans="1:23" x14ac:dyDescent="0.45">
      <c r="A1867" t="s">
        <v>1872</v>
      </c>
      <c r="B1867">
        <v>125.35</v>
      </c>
      <c r="D1867" s="1" t="str">
        <f>VartojimasGamyba!J1863</f>
        <v>2023-11-17-13</v>
      </c>
      <c r="E1867" s="7">
        <f>VartojimasGamyba!G1863</f>
        <v>0.56000000000000005</v>
      </c>
      <c r="F1867" s="11"/>
      <c r="G1867" s="12">
        <f t="shared" si="280"/>
        <v>10.702222222222225</v>
      </c>
      <c r="H1867" s="12">
        <v>0</v>
      </c>
      <c r="I1867" s="12">
        <v>0.5855555555555555</v>
      </c>
      <c r="J1867" s="12">
        <v>0</v>
      </c>
      <c r="K1867" s="12"/>
      <c r="L1867" s="12">
        <f>VartojimasGamyba!H1863</f>
        <v>3.3000000000000002E-2</v>
      </c>
      <c r="M1867" s="19">
        <f t="shared" si="281"/>
        <v>1.3877787807814457E-16</v>
      </c>
      <c r="N1867" s="7">
        <f t="shared" si="282"/>
        <v>3.1313840409552535E-14</v>
      </c>
      <c r="O1867" s="7">
        <f t="shared" si="283"/>
        <v>3.1313840409552535E-14</v>
      </c>
      <c r="R1867" s="7"/>
      <c r="S1867" s="47">
        <f t="shared" si="284"/>
        <v>1.3877787807814457E-16</v>
      </c>
      <c r="T1867" s="47">
        <f t="shared" si="285"/>
        <v>0</v>
      </c>
      <c r="U1867" s="47">
        <f t="shared" si="286"/>
        <v>225.64</v>
      </c>
      <c r="V1867" s="47">
        <f t="shared" si="287"/>
        <v>113.77</v>
      </c>
      <c r="W1867" s="11"/>
    </row>
    <row r="1868" spans="1:23" x14ac:dyDescent="0.45">
      <c r="A1868" t="s">
        <v>1873</v>
      </c>
      <c r="B1868">
        <v>121.52</v>
      </c>
      <c r="D1868" s="1" t="str">
        <f>VartojimasGamyba!J1864</f>
        <v>2023-11-17-14</v>
      </c>
      <c r="E1868" s="7">
        <f>VartojimasGamyba!G1864</f>
        <v>1.294</v>
      </c>
      <c r="F1868" s="11"/>
      <c r="G1868" s="12">
        <f t="shared" si="280"/>
        <v>9.2644444444444467</v>
      </c>
      <c r="H1868" s="12">
        <v>0</v>
      </c>
      <c r="I1868" s="12">
        <v>1.4377777777777778</v>
      </c>
      <c r="J1868" s="12">
        <v>0</v>
      </c>
      <c r="K1868" s="12"/>
      <c r="L1868" s="12">
        <f>VartojimasGamyba!H1864</f>
        <v>0</v>
      </c>
      <c r="M1868" s="19">
        <f t="shared" si="281"/>
        <v>0</v>
      </c>
      <c r="N1868" s="7">
        <f t="shared" si="282"/>
        <v>0</v>
      </c>
      <c r="O1868" s="7">
        <f t="shared" si="283"/>
        <v>0</v>
      </c>
      <c r="R1868" s="7"/>
      <c r="S1868" s="47">
        <f t="shared" si="284"/>
        <v>0</v>
      </c>
      <c r="T1868" s="47">
        <f t="shared" si="285"/>
        <v>0</v>
      </c>
      <c r="U1868" s="47">
        <f t="shared" si="286"/>
        <v>221.81</v>
      </c>
      <c r="V1868" s="47">
        <f t="shared" si="287"/>
        <v>109.94</v>
      </c>
      <c r="W1868" s="11"/>
    </row>
    <row r="1869" spans="1:23" x14ac:dyDescent="0.45">
      <c r="A1869" t="s">
        <v>1874</v>
      </c>
      <c r="B1869">
        <v>127.93</v>
      </c>
      <c r="D1869" s="1" t="str">
        <f>VartojimasGamyba!J1865</f>
        <v>2023-11-17-15</v>
      </c>
      <c r="E1869" s="7">
        <f>VartojimasGamyba!G1865</f>
        <v>0.64700000000000002</v>
      </c>
      <c r="F1869" s="11"/>
      <c r="G1869" s="12">
        <f t="shared" si="280"/>
        <v>8.5455555555555573</v>
      </c>
      <c r="H1869" s="12">
        <v>0</v>
      </c>
      <c r="I1869" s="12">
        <v>0.71888888888888891</v>
      </c>
      <c r="J1869" s="12">
        <v>0</v>
      </c>
      <c r="K1869" s="12"/>
      <c r="L1869" s="12">
        <f>VartojimasGamyba!H1865</f>
        <v>0</v>
      </c>
      <c r="M1869" s="19">
        <f t="shared" si="281"/>
        <v>0</v>
      </c>
      <c r="N1869" s="7">
        <f t="shared" si="282"/>
        <v>0</v>
      </c>
      <c r="O1869" s="7">
        <f t="shared" si="283"/>
        <v>0</v>
      </c>
      <c r="R1869" s="7"/>
      <c r="S1869" s="47">
        <f t="shared" si="284"/>
        <v>0</v>
      </c>
      <c r="T1869" s="47">
        <f t="shared" si="285"/>
        <v>0</v>
      </c>
      <c r="U1869" s="47">
        <f t="shared" si="286"/>
        <v>228.22000000000003</v>
      </c>
      <c r="V1869" s="47">
        <f t="shared" si="287"/>
        <v>116.35000000000001</v>
      </c>
      <c r="W1869" s="11"/>
    </row>
    <row r="1870" spans="1:23" x14ac:dyDescent="0.45">
      <c r="A1870" t="s">
        <v>1875</v>
      </c>
      <c r="B1870">
        <v>123.91</v>
      </c>
      <c r="D1870" s="1" t="str">
        <f>VartojimasGamyba!J1866</f>
        <v>2023-11-17-16</v>
      </c>
      <c r="E1870" s="7">
        <f>VartojimasGamyba!G1866</f>
        <v>1.0609999999999999</v>
      </c>
      <c r="F1870" s="11"/>
      <c r="G1870" s="12">
        <f t="shared" si="280"/>
        <v>7.3666666666666689</v>
      </c>
      <c r="H1870" s="12">
        <v>0</v>
      </c>
      <c r="I1870" s="12">
        <v>1.1788888888888889</v>
      </c>
      <c r="J1870" s="12">
        <v>0</v>
      </c>
      <c r="K1870" s="12"/>
      <c r="L1870" s="12">
        <f>VartojimasGamyba!H1866</f>
        <v>0</v>
      </c>
      <c r="M1870" s="19">
        <f t="shared" si="281"/>
        <v>0</v>
      </c>
      <c r="N1870" s="7">
        <f t="shared" si="282"/>
        <v>0</v>
      </c>
      <c r="O1870" s="7">
        <f t="shared" si="283"/>
        <v>0</v>
      </c>
      <c r="R1870" s="7"/>
      <c r="S1870" s="47">
        <f t="shared" si="284"/>
        <v>0</v>
      </c>
      <c r="T1870" s="47">
        <f t="shared" si="285"/>
        <v>0</v>
      </c>
      <c r="U1870" s="47">
        <f t="shared" si="286"/>
        <v>224.2</v>
      </c>
      <c r="V1870" s="47">
        <f t="shared" si="287"/>
        <v>112.33</v>
      </c>
      <c r="W1870" s="11"/>
    </row>
    <row r="1871" spans="1:23" x14ac:dyDescent="0.45">
      <c r="A1871" t="s">
        <v>1876</v>
      </c>
      <c r="B1871">
        <v>129.99</v>
      </c>
      <c r="D1871" s="1" t="str">
        <f>VartojimasGamyba!J1867</f>
        <v>2023-11-17-17</v>
      </c>
      <c r="E1871" s="7">
        <f>VartojimasGamyba!G1867</f>
        <v>0.31</v>
      </c>
      <c r="F1871" s="11"/>
      <c r="G1871" s="12">
        <f t="shared" si="280"/>
        <v>7.0222222222222248</v>
      </c>
      <c r="H1871" s="12">
        <v>0</v>
      </c>
      <c r="I1871" s="12">
        <v>0.34444444444444444</v>
      </c>
      <c r="J1871" s="12">
        <v>0</v>
      </c>
      <c r="K1871" s="12"/>
      <c r="L1871" s="12">
        <f>VartojimasGamyba!H1867</f>
        <v>0</v>
      </c>
      <c r="M1871" s="19">
        <f t="shared" si="281"/>
        <v>0</v>
      </c>
      <c r="N1871" s="7">
        <f t="shared" si="282"/>
        <v>0</v>
      </c>
      <c r="O1871" s="7">
        <f t="shared" si="283"/>
        <v>0</v>
      </c>
      <c r="R1871" s="7"/>
      <c r="S1871" s="47">
        <f t="shared" si="284"/>
        <v>0</v>
      </c>
      <c r="T1871" s="47">
        <f t="shared" si="285"/>
        <v>0</v>
      </c>
      <c r="U1871" s="47">
        <f t="shared" si="286"/>
        <v>230.28000000000003</v>
      </c>
      <c r="V1871" s="47">
        <f t="shared" si="287"/>
        <v>118.41000000000001</v>
      </c>
      <c r="W1871" s="11"/>
    </row>
    <row r="1872" spans="1:23" x14ac:dyDescent="0.45">
      <c r="A1872" t="s">
        <v>1877</v>
      </c>
      <c r="B1872">
        <v>137.04</v>
      </c>
      <c r="D1872" s="1" t="str">
        <f>VartojimasGamyba!J1868</f>
        <v>2023-11-17-18</v>
      </c>
      <c r="E1872" s="7">
        <f>VartojimasGamyba!G1868</f>
        <v>0.27100000000000002</v>
      </c>
      <c r="F1872" s="11"/>
      <c r="G1872" s="12">
        <f t="shared" si="280"/>
        <v>6.7211111111111137</v>
      </c>
      <c r="H1872" s="12">
        <v>0</v>
      </c>
      <c r="I1872" s="12">
        <v>0.30111111111111116</v>
      </c>
      <c r="J1872" s="12">
        <v>0</v>
      </c>
      <c r="K1872" s="12"/>
      <c r="L1872" s="12">
        <f>VartojimasGamyba!H1868</f>
        <v>0</v>
      </c>
      <c r="M1872" s="19">
        <f t="shared" si="281"/>
        <v>-5.5511151231257827E-17</v>
      </c>
      <c r="N1872" s="7">
        <f t="shared" si="282"/>
        <v>-1.3174461521714419E-14</v>
      </c>
      <c r="O1872" s="7">
        <f t="shared" si="283"/>
        <v>-1.3174461521714419E-14</v>
      </c>
      <c r="R1872" s="7"/>
      <c r="S1872" s="47">
        <f t="shared" si="284"/>
        <v>-5.5511151231257827E-17</v>
      </c>
      <c r="T1872" s="47">
        <f t="shared" si="285"/>
        <v>0</v>
      </c>
      <c r="U1872" s="47">
        <f t="shared" si="286"/>
        <v>237.32999999999998</v>
      </c>
      <c r="V1872" s="47">
        <f t="shared" si="287"/>
        <v>125.46</v>
      </c>
      <c r="W1872" s="11"/>
    </row>
    <row r="1873" spans="1:23" x14ac:dyDescent="0.45">
      <c r="A1873" t="s">
        <v>1878</v>
      </c>
      <c r="B1873">
        <v>146.32</v>
      </c>
      <c r="D1873" s="1" t="str">
        <f>VartojimasGamyba!J1869</f>
        <v>2023-11-17-19</v>
      </c>
      <c r="E1873" s="7">
        <f>VartojimasGamyba!G1869</f>
        <v>0.30499999999999999</v>
      </c>
      <c r="F1873" s="11"/>
      <c r="G1873" s="12">
        <f t="shared" si="280"/>
        <v>6.3822222222222251</v>
      </c>
      <c r="H1873" s="12">
        <v>0</v>
      </c>
      <c r="I1873" s="12">
        <v>0.33888888888888891</v>
      </c>
      <c r="J1873" s="12">
        <v>0</v>
      </c>
      <c r="K1873" s="12"/>
      <c r="L1873" s="12">
        <f>VartojimasGamyba!H1869</f>
        <v>0</v>
      </c>
      <c r="M1873" s="19">
        <f t="shared" si="281"/>
        <v>-5.5511151231257827E-17</v>
      </c>
      <c r="N1873" s="7">
        <f t="shared" si="282"/>
        <v>-1.3689605005140493E-14</v>
      </c>
      <c r="O1873" s="7">
        <f t="shared" si="283"/>
        <v>-1.3689605005140493E-14</v>
      </c>
      <c r="R1873" s="7"/>
      <c r="S1873" s="47">
        <f t="shared" si="284"/>
        <v>-5.5511151231257827E-17</v>
      </c>
      <c r="T1873" s="47">
        <f t="shared" si="285"/>
        <v>0</v>
      </c>
      <c r="U1873" s="47">
        <f t="shared" si="286"/>
        <v>246.61</v>
      </c>
      <c r="V1873" s="47">
        <f t="shared" si="287"/>
        <v>134.73999999999998</v>
      </c>
      <c r="W1873" s="11"/>
    </row>
    <row r="1874" spans="1:23" x14ac:dyDescent="0.45">
      <c r="A1874" t="s">
        <v>1879</v>
      </c>
      <c r="B1874">
        <v>147.66999999999999</v>
      </c>
      <c r="D1874" s="1" t="str">
        <f>VartojimasGamyba!J1870</f>
        <v>2023-11-17-20</v>
      </c>
      <c r="E1874" s="7">
        <f>VartojimasGamyba!G1870</f>
        <v>0.37</v>
      </c>
      <c r="F1874" s="11"/>
      <c r="G1874" s="12">
        <f t="shared" si="280"/>
        <v>5.9711111111111137</v>
      </c>
      <c r="H1874" s="12">
        <v>0</v>
      </c>
      <c r="I1874" s="12">
        <v>0.41111111111111115</v>
      </c>
      <c r="J1874" s="12">
        <v>0</v>
      </c>
      <c r="K1874" s="12"/>
      <c r="L1874" s="12">
        <f>VartojimasGamyba!H1870</f>
        <v>0</v>
      </c>
      <c r="M1874" s="19">
        <f t="shared" si="281"/>
        <v>-5.5511151231257827E-17</v>
      </c>
      <c r="N1874" s="7">
        <f t="shared" si="282"/>
        <v>-1.376454505930269E-14</v>
      </c>
      <c r="O1874" s="7">
        <f t="shared" si="283"/>
        <v>-1.376454505930269E-14</v>
      </c>
      <c r="P1874" s="7" t="s">
        <v>8873</v>
      </c>
      <c r="R1874" s="7"/>
      <c r="S1874" s="47">
        <f t="shared" si="284"/>
        <v>-5.5511151231257827E-17</v>
      </c>
      <c r="T1874" s="47">
        <f t="shared" si="285"/>
        <v>0</v>
      </c>
      <c r="U1874" s="47">
        <f t="shared" si="286"/>
        <v>247.95999999999998</v>
      </c>
      <c r="V1874" s="47">
        <f t="shared" si="287"/>
        <v>136.08999999999997</v>
      </c>
      <c r="W1874" s="11"/>
    </row>
    <row r="1875" spans="1:23" x14ac:dyDescent="0.45">
      <c r="A1875" t="s">
        <v>1880</v>
      </c>
      <c r="B1875">
        <v>139.08000000000001</v>
      </c>
      <c r="D1875" s="1" t="str">
        <f>VartojimasGamyba!J1871</f>
        <v>2023-11-17-21</v>
      </c>
      <c r="E1875" s="7">
        <f>VartojimasGamyba!G1871</f>
        <v>0.35899999999999999</v>
      </c>
      <c r="F1875" s="11"/>
      <c r="G1875" s="12">
        <f t="shared" si="280"/>
        <v>5.5722222222222246</v>
      </c>
      <c r="H1875" s="12">
        <v>0</v>
      </c>
      <c r="I1875" s="12">
        <v>0.3988888888888889</v>
      </c>
      <c r="J1875" s="12">
        <v>0</v>
      </c>
      <c r="K1875" s="12"/>
      <c r="L1875" s="12">
        <f>VartojimasGamyba!H1871</f>
        <v>0</v>
      </c>
      <c r="M1875" s="19">
        <f t="shared" si="281"/>
        <v>-5.5511151231257827E-17</v>
      </c>
      <c r="N1875" s="7">
        <f t="shared" si="282"/>
        <v>-1.3287704270226186E-14</v>
      </c>
      <c r="O1875" s="7">
        <f t="shared" si="283"/>
        <v>-1.3287704270226186E-14</v>
      </c>
      <c r="P1875" s="7">
        <f>SUM(N1854:N1877)</f>
        <v>3523.9592033333338</v>
      </c>
      <c r="R1875" s="7"/>
      <c r="S1875" s="47">
        <f t="shared" si="284"/>
        <v>-5.5511151231257827E-17</v>
      </c>
      <c r="T1875" s="47">
        <f t="shared" si="285"/>
        <v>0</v>
      </c>
      <c r="U1875" s="47">
        <f t="shared" si="286"/>
        <v>239.37</v>
      </c>
      <c r="V1875" s="47">
        <f t="shared" si="287"/>
        <v>127.50000000000001</v>
      </c>
      <c r="W1875" s="11"/>
    </row>
    <row r="1876" spans="1:23" x14ac:dyDescent="0.45">
      <c r="A1876" t="s">
        <v>1881</v>
      </c>
      <c r="B1876">
        <v>128.13999999999999</v>
      </c>
      <c r="D1876" s="1" t="str">
        <f>VartojimasGamyba!J1872</f>
        <v>2023-11-17-22</v>
      </c>
      <c r="E1876" s="7">
        <f>VartojimasGamyba!G1872</f>
        <v>0.32200000000000001</v>
      </c>
      <c r="F1876" s="11"/>
      <c r="G1876" s="12">
        <f t="shared" si="280"/>
        <v>5.2144444444444469</v>
      </c>
      <c r="H1876" s="12">
        <v>0</v>
      </c>
      <c r="I1876" s="12">
        <v>0.35777777777777781</v>
      </c>
      <c r="J1876" s="12">
        <v>0</v>
      </c>
      <c r="K1876" s="12"/>
      <c r="L1876" s="12">
        <f>VartojimasGamyba!H1872</f>
        <v>0</v>
      </c>
      <c r="M1876" s="19">
        <f t="shared" si="281"/>
        <v>0</v>
      </c>
      <c r="N1876" s="7">
        <f t="shared" si="282"/>
        <v>0</v>
      </c>
      <c r="O1876" s="7">
        <f t="shared" si="283"/>
        <v>0</v>
      </c>
      <c r="P1876" s="7" t="s">
        <v>8872</v>
      </c>
      <c r="R1876" s="7"/>
      <c r="S1876" s="47">
        <f t="shared" si="284"/>
        <v>0</v>
      </c>
      <c r="T1876" s="47">
        <f t="shared" si="285"/>
        <v>0</v>
      </c>
      <c r="U1876" s="47">
        <f t="shared" si="286"/>
        <v>228.43</v>
      </c>
      <c r="V1876" s="47">
        <f t="shared" si="287"/>
        <v>116.55999999999999</v>
      </c>
      <c r="W1876" s="11"/>
    </row>
    <row r="1877" spans="1:23" x14ac:dyDescent="0.45">
      <c r="A1877" t="s">
        <v>1882</v>
      </c>
      <c r="B1877">
        <v>119.92</v>
      </c>
      <c r="D1877" s="1" t="str">
        <f>VartojimasGamyba!J1873</f>
        <v>2023-11-17-23</v>
      </c>
      <c r="E1877" s="7">
        <f>VartojimasGamyba!G1873</f>
        <v>0.193</v>
      </c>
      <c r="F1877" s="11"/>
      <c r="G1877" s="12">
        <f t="shared" si="280"/>
        <v>5.0000000000000027</v>
      </c>
      <c r="H1877" s="12">
        <v>0</v>
      </c>
      <c r="I1877" s="12">
        <v>0.21444444444444447</v>
      </c>
      <c r="J1877" s="12">
        <v>0</v>
      </c>
      <c r="K1877" s="12"/>
      <c r="L1877" s="12">
        <f>VartojimasGamyba!H1873</f>
        <v>0</v>
      </c>
      <c r="M1877" s="19">
        <f t="shared" si="281"/>
        <v>-2.7755575615628914E-17</v>
      </c>
      <c r="N1877" s="7">
        <f t="shared" si="282"/>
        <v>-6.1120553063176433E-15</v>
      </c>
      <c r="O1877" s="7">
        <f t="shared" si="283"/>
        <v>-6.1120553063176433E-15</v>
      </c>
      <c r="P1877" s="7">
        <f>SUM(O1854:O1877)</f>
        <v>3523.9592033333338</v>
      </c>
      <c r="Q1877" s="7">
        <f>SUMPRODUCT(B1854:B1877,E1854:E1877)+SUM(E1854:E1877)*$Z$21-SUMPRODUCT(B1854:B1877,L1854:L1877)+SUM(L1854:L1877)*ABS($Z$20)</f>
        <v>3912.3097300000004</v>
      </c>
      <c r="R1877" s="7"/>
      <c r="S1877" s="47">
        <f t="shared" si="284"/>
        <v>-2.7755575615628914E-17</v>
      </c>
      <c r="T1877" s="47">
        <f t="shared" si="285"/>
        <v>0</v>
      </c>
      <c r="U1877" s="47">
        <f t="shared" si="286"/>
        <v>220.21</v>
      </c>
      <c r="V1877" s="47">
        <f t="shared" si="287"/>
        <v>108.34</v>
      </c>
      <c r="W1877" s="11">
        <f>IF(P1877&lt;&gt;Q1877,1,0)</f>
        <v>1</v>
      </c>
    </row>
    <row r="1878" spans="1:23" x14ac:dyDescent="0.45">
      <c r="A1878" t="s">
        <v>1883</v>
      </c>
      <c r="B1878">
        <v>117.12</v>
      </c>
      <c r="D1878" s="9" t="str">
        <f>VartojimasGamyba!J1874</f>
        <v>2023-11-18-00</v>
      </c>
      <c r="E1878" s="8">
        <f>VartojimasGamyba!G1874</f>
        <v>1.012</v>
      </c>
      <c r="F1878" s="11"/>
      <c r="G1878" s="7">
        <f>G1877+H1878-I1878</f>
        <v>3.8755555555555583</v>
      </c>
      <c r="H1878" s="7">
        <v>0</v>
      </c>
      <c r="I1878" s="7">
        <v>1.1244444444444446</v>
      </c>
      <c r="J1878" s="7">
        <v>0</v>
      </c>
      <c r="L1878" s="7">
        <f>VartojimasGamyba!H1874</f>
        <v>0</v>
      </c>
      <c r="M1878" s="15">
        <f t="shared" si="281"/>
        <v>-2.2204460492503131E-16</v>
      </c>
      <c r="N1878" s="7">
        <f t="shared" si="282"/>
        <v>-4.8274717556751062E-14</v>
      </c>
      <c r="O1878" s="7">
        <f t="shared" si="283"/>
        <v>-4.8274717556751062E-14</v>
      </c>
      <c r="R1878" s="20" t="s">
        <v>8783</v>
      </c>
      <c r="S1878" s="47">
        <f t="shared" si="284"/>
        <v>-2.2204460492503131E-16</v>
      </c>
      <c r="T1878" s="47">
        <f t="shared" si="285"/>
        <v>0</v>
      </c>
      <c r="U1878" s="47">
        <f t="shared" si="286"/>
        <v>217.41000000000003</v>
      </c>
      <c r="V1878" s="47">
        <f t="shared" si="287"/>
        <v>105.54</v>
      </c>
      <c r="W1878" s="11"/>
    </row>
    <row r="1879" spans="1:23" x14ac:dyDescent="0.45">
      <c r="A1879" t="s">
        <v>1884</v>
      </c>
      <c r="B1879">
        <v>92.68</v>
      </c>
      <c r="D1879" s="9" t="str">
        <f>VartojimasGamyba!J1875</f>
        <v>2023-11-18-01</v>
      </c>
      <c r="E1879" s="8">
        <f>VartojimasGamyba!G1875</f>
        <v>1.294</v>
      </c>
      <c r="F1879" s="11"/>
      <c r="G1879" s="7">
        <f t="shared" ref="G1879:G1901" si="288">G1878+H1879-I1879</f>
        <v>3.8755555555555583</v>
      </c>
      <c r="H1879" s="7">
        <v>0</v>
      </c>
      <c r="I1879" s="7">
        <v>0</v>
      </c>
      <c r="J1879" s="7">
        <v>0</v>
      </c>
      <c r="L1879" s="7">
        <f>VartojimasGamyba!H1875</f>
        <v>0</v>
      </c>
      <c r="M1879" s="15">
        <f t="shared" si="281"/>
        <v>1.294</v>
      </c>
      <c r="N1879" s="7">
        <f t="shared" si="282"/>
        <v>249.70318000000003</v>
      </c>
      <c r="O1879" s="7">
        <f t="shared" si="283"/>
        <v>249.70318000000003</v>
      </c>
      <c r="R1879" s="7"/>
      <c r="S1879" s="47">
        <f t="shared" si="284"/>
        <v>1.294</v>
      </c>
      <c r="T1879" s="47">
        <f t="shared" si="285"/>
        <v>0</v>
      </c>
      <c r="U1879" s="47">
        <f t="shared" si="286"/>
        <v>192.97000000000003</v>
      </c>
      <c r="V1879" s="47">
        <f t="shared" si="287"/>
        <v>81.100000000000009</v>
      </c>
      <c r="W1879" s="11"/>
    </row>
    <row r="1880" spans="1:23" x14ac:dyDescent="0.45">
      <c r="A1880" t="s">
        <v>1885</v>
      </c>
      <c r="B1880">
        <v>92.22</v>
      </c>
      <c r="D1880" s="9" t="str">
        <f>VartojimasGamyba!J1876</f>
        <v>2023-11-18-02</v>
      </c>
      <c r="E1880" s="8">
        <f>VartojimasGamyba!G1876</f>
        <v>0.58099999999999996</v>
      </c>
      <c r="F1880" s="11"/>
      <c r="G1880" s="7">
        <f t="shared" si="288"/>
        <v>3.8755555555555583</v>
      </c>
      <c r="H1880" s="7">
        <v>0</v>
      </c>
      <c r="I1880" s="7">
        <v>0</v>
      </c>
      <c r="J1880" s="7">
        <v>0</v>
      </c>
      <c r="L1880" s="7">
        <f>VartojimasGamyba!H1876</f>
        <v>0</v>
      </c>
      <c r="M1880" s="15">
        <f t="shared" si="281"/>
        <v>0.58099999999999996</v>
      </c>
      <c r="N1880" s="7">
        <f t="shared" si="282"/>
        <v>111.84830999999998</v>
      </c>
      <c r="O1880" s="7">
        <f t="shared" si="283"/>
        <v>111.84830999999998</v>
      </c>
      <c r="R1880" s="7"/>
      <c r="S1880" s="47">
        <f t="shared" si="284"/>
        <v>0.58099999999999996</v>
      </c>
      <c r="T1880" s="47">
        <f t="shared" si="285"/>
        <v>0</v>
      </c>
      <c r="U1880" s="47">
        <f t="shared" si="286"/>
        <v>192.51</v>
      </c>
      <c r="V1880" s="47">
        <f t="shared" si="287"/>
        <v>80.64</v>
      </c>
      <c r="W1880" s="11"/>
    </row>
    <row r="1881" spans="1:23" x14ac:dyDescent="0.45">
      <c r="A1881" t="s">
        <v>1886</v>
      </c>
      <c r="B1881">
        <v>90.42</v>
      </c>
      <c r="D1881" s="9" t="str">
        <f>VartojimasGamyba!J1877</f>
        <v>2023-11-18-03</v>
      </c>
      <c r="E1881" s="8">
        <f>VartojimasGamyba!G1877</f>
        <v>0.65400000000000003</v>
      </c>
      <c r="F1881" s="11"/>
      <c r="G1881" s="7">
        <f t="shared" si="288"/>
        <v>3.8755555555555583</v>
      </c>
      <c r="H1881" s="7">
        <v>0</v>
      </c>
      <c r="I1881" s="7">
        <v>0</v>
      </c>
      <c r="J1881" s="7">
        <v>0</v>
      </c>
      <c r="L1881" s="7">
        <f>VartojimasGamyba!H1877</f>
        <v>0</v>
      </c>
      <c r="M1881" s="15">
        <f t="shared" si="281"/>
        <v>0.65400000000000003</v>
      </c>
      <c r="N1881" s="7">
        <f t="shared" si="282"/>
        <v>124.72434000000001</v>
      </c>
      <c r="O1881" s="7">
        <f t="shared" si="283"/>
        <v>124.72434000000001</v>
      </c>
      <c r="R1881" s="7"/>
      <c r="S1881" s="47">
        <f t="shared" si="284"/>
        <v>0.65400000000000003</v>
      </c>
      <c r="T1881" s="47">
        <f t="shared" si="285"/>
        <v>0</v>
      </c>
      <c r="U1881" s="47">
        <f t="shared" si="286"/>
        <v>190.71</v>
      </c>
      <c r="V1881" s="47">
        <f t="shared" si="287"/>
        <v>78.84</v>
      </c>
      <c r="W1881" s="11"/>
    </row>
    <row r="1882" spans="1:23" x14ac:dyDescent="0.45">
      <c r="A1882" t="s">
        <v>1887</v>
      </c>
      <c r="B1882">
        <v>87.71</v>
      </c>
      <c r="D1882" s="9" t="str">
        <f>VartojimasGamyba!J1878</f>
        <v>2023-11-18-04</v>
      </c>
      <c r="E1882" s="8">
        <f>VartojimasGamyba!G1878</f>
        <v>0.60499999999999998</v>
      </c>
      <c r="F1882" s="11"/>
      <c r="G1882" s="7">
        <f t="shared" si="288"/>
        <v>3.8755555555555583</v>
      </c>
      <c r="H1882" s="7">
        <v>0</v>
      </c>
      <c r="I1882" s="7">
        <v>0</v>
      </c>
      <c r="J1882" s="7">
        <v>0</v>
      </c>
      <c r="L1882" s="7">
        <f>VartojimasGamyba!H1878</f>
        <v>0</v>
      </c>
      <c r="M1882" s="15">
        <f t="shared" si="281"/>
        <v>0.60499999999999998</v>
      </c>
      <c r="N1882" s="7">
        <f t="shared" si="282"/>
        <v>113.74</v>
      </c>
      <c r="O1882" s="7">
        <f t="shared" si="283"/>
        <v>113.74</v>
      </c>
      <c r="R1882" s="7"/>
      <c r="S1882" s="47">
        <f t="shared" si="284"/>
        <v>0.60499999999999998</v>
      </c>
      <c r="T1882" s="47">
        <f t="shared" si="285"/>
        <v>0</v>
      </c>
      <c r="U1882" s="47">
        <f t="shared" si="286"/>
        <v>188</v>
      </c>
      <c r="V1882" s="47">
        <f t="shared" si="287"/>
        <v>76.13</v>
      </c>
      <c r="W1882" s="11"/>
    </row>
    <row r="1883" spans="1:23" x14ac:dyDescent="0.45">
      <c r="A1883" t="s">
        <v>1888</v>
      </c>
      <c r="B1883">
        <v>83.08</v>
      </c>
      <c r="D1883" s="9" t="str">
        <f>VartojimasGamyba!J1879</f>
        <v>2023-11-18-05</v>
      </c>
      <c r="E1883" s="8">
        <f>VartojimasGamyba!G1879</f>
        <v>0.218</v>
      </c>
      <c r="F1883" s="11"/>
      <c r="G1883" s="7">
        <f t="shared" si="288"/>
        <v>3.8755555555555583</v>
      </c>
      <c r="H1883" s="7">
        <v>0</v>
      </c>
      <c r="I1883" s="7">
        <v>0</v>
      </c>
      <c r="J1883" s="7">
        <v>0</v>
      </c>
      <c r="L1883" s="7">
        <f>VartojimasGamyba!H1879</f>
        <v>0</v>
      </c>
      <c r="M1883" s="15">
        <f t="shared" si="281"/>
        <v>0.218</v>
      </c>
      <c r="N1883" s="7">
        <f t="shared" si="282"/>
        <v>39.97466</v>
      </c>
      <c r="O1883" s="7">
        <f t="shared" si="283"/>
        <v>39.97466</v>
      </c>
      <c r="R1883" s="7"/>
      <c r="S1883" s="47">
        <f t="shared" si="284"/>
        <v>0.218</v>
      </c>
      <c r="T1883" s="47">
        <f t="shared" si="285"/>
        <v>0</v>
      </c>
      <c r="U1883" s="47">
        <f t="shared" si="286"/>
        <v>183.37</v>
      </c>
      <c r="V1883" s="47">
        <f t="shared" si="287"/>
        <v>71.5</v>
      </c>
      <c r="W1883" s="11"/>
    </row>
    <row r="1884" spans="1:23" x14ac:dyDescent="0.45">
      <c r="A1884" t="s">
        <v>1889</v>
      </c>
      <c r="B1884">
        <v>79.930000000000007</v>
      </c>
      <c r="D1884" s="9" t="str">
        <f>VartojimasGamyba!J1880</f>
        <v>2023-11-18-06</v>
      </c>
      <c r="E1884" s="8">
        <f>VartojimasGamyba!G1880</f>
        <v>0.32300000000000001</v>
      </c>
      <c r="F1884" s="11"/>
      <c r="G1884" s="7">
        <f t="shared" si="288"/>
        <v>8.9144444444444453</v>
      </c>
      <c r="H1884" s="7">
        <v>5.0388888888888861</v>
      </c>
      <c r="I1884" s="7">
        <v>0</v>
      </c>
      <c r="J1884" s="7">
        <v>0</v>
      </c>
      <c r="L1884" s="7">
        <f>VartojimasGamyba!H1880</f>
        <v>0</v>
      </c>
      <c r="M1884" s="15">
        <f t="shared" si="281"/>
        <v>5.3618888888888865</v>
      </c>
      <c r="N1884" s="7">
        <f t="shared" si="282"/>
        <v>966.31961555555529</v>
      </c>
      <c r="O1884" s="7">
        <f t="shared" si="283"/>
        <v>966.31961555555529</v>
      </c>
      <c r="R1884" s="7"/>
      <c r="S1884" s="47">
        <f t="shared" si="284"/>
        <v>5.3618888888888865</v>
      </c>
      <c r="T1884" s="47">
        <f t="shared" si="285"/>
        <v>0</v>
      </c>
      <c r="U1884" s="47">
        <f t="shared" si="286"/>
        <v>180.22000000000003</v>
      </c>
      <c r="V1884" s="47">
        <f t="shared" si="287"/>
        <v>68.350000000000009</v>
      </c>
      <c r="W1884" s="11"/>
    </row>
    <row r="1885" spans="1:23" x14ac:dyDescent="0.45">
      <c r="A1885" t="s">
        <v>1890</v>
      </c>
      <c r="B1885">
        <v>79.959999999999994</v>
      </c>
      <c r="D1885" s="9" t="str">
        <f>VartojimasGamyba!J1881</f>
        <v>2023-11-18-07</v>
      </c>
      <c r="E1885" s="8">
        <f>VartojimasGamyba!G1881</f>
        <v>0.16600000000000001</v>
      </c>
      <c r="F1885" s="11"/>
      <c r="G1885" s="7">
        <f t="shared" si="288"/>
        <v>8.9144444444444453</v>
      </c>
      <c r="H1885" s="7">
        <v>0</v>
      </c>
      <c r="I1885" s="7">
        <v>0</v>
      </c>
      <c r="J1885" s="7">
        <v>0</v>
      </c>
      <c r="L1885" s="7">
        <f>VartojimasGamyba!H1881</f>
        <v>2E-3</v>
      </c>
      <c r="M1885" s="15">
        <f t="shared" si="281"/>
        <v>0.16400000000000001</v>
      </c>
      <c r="N1885" s="7">
        <f t="shared" si="282"/>
        <v>29.561</v>
      </c>
      <c r="O1885" s="7">
        <f t="shared" si="283"/>
        <v>29.561</v>
      </c>
      <c r="R1885" s="7"/>
      <c r="S1885" s="47">
        <f t="shared" si="284"/>
        <v>0.16400000000000001</v>
      </c>
      <c r="T1885" s="47">
        <f t="shared" si="285"/>
        <v>0</v>
      </c>
      <c r="U1885" s="47">
        <f t="shared" si="286"/>
        <v>180.25</v>
      </c>
      <c r="V1885" s="47">
        <f t="shared" si="287"/>
        <v>68.38</v>
      </c>
      <c r="W1885" s="11"/>
    </row>
    <row r="1886" spans="1:23" x14ac:dyDescent="0.45">
      <c r="A1886" t="s">
        <v>1891</v>
      </c>
      <c r="B1886">
        <v>86.74</v>
      </c>
      <c r="D1886" s="9" t="str">
        <f>VartojimasGamyba!J1882</f>
        <v>2023-11-18-08</v>
      </c>
      <c r="E1886" s="8">
        <f>VartojimasGamyba!G1882</f>
        <v>0.11899999999999999</v>
      </c>
      <c r="F1886" s="11"/>
      <c r="G1886" s="7">
        <f t="shared" si="288"/>
        <v>8.9144444444444453</v>
      </c>
      <c r="H1886" s="7">
        <v>0</v>
      </c>
      <c r="I1886" s="7">
        <v>0</v>
      </c>
      <c r="J1886" s="7">
        <v>0</v>
      </c>
      <c r="L1886" s="7">
        <f>VartojimasGamyba!H1882</f>
        <v>1.7000000000000001E-2</v>
      </c>
      <c r="M1886" s="15">
        <f t="shared" si="281"/>
        <v>0.10199999999999999</v>
      </c>
      <c r="N1886" s="7">
        <f t="shared" si="282"/>
        <v>19.077059999999999</v>
      </c>
      <c r="O1886" s="7">
        <f t="shared" si="283"/>
        <v>19.077059999999999</v>
      </c>
      <c r="R1886" s="7"/>
      <c r="S1886" s="47">
        <f t="shared" si="284"/>
        <v>0.10199999999999999</v>
      </c>
      <c r="T1886" s="47">
        <f t="shared" si="285"/>
        <v>0</v>
      </c>
      <c r="U1886" s="47">
        <f t="shared" si="286"/>
        <v>187.03</v>
      </c>
      <c r="V1886" s="47">
        <f t="shared" si="287"/>
        <v>75.16</v>
      </c>
      <c r="W1886" s="11"/>
    </row>
    <row r="1887" spans="1:23" x14ac:dyDescent="0.45">
      <c r="A1887" t="s">
        <v>1892</v>
      </c>
      <c r="B1887">
        <v>92.08</v>
      </c>
      <c r="D1887" s="9" t="str">
        <f>VartojimasGamyba!J1883</f>
        <v>2023-11-18-09</v>
      </c>
      <c r="E1887" s="8">
        <f>VartojimasGamyba!G1883</f>
        <v>9.4E-2</v>
      </c>
      <c r="F1887" s="11"/>
      <c r="G1887" s="7">
        <f t="shared" si="288"/>
        <v>8.9144444444444453</v>
      </c>
      <c r="H1887" s="7">
        <v>0</v>
      </c>
      <c r="I1887" s="7">
        <v>0</v>
      </c>
      <c r="J1887" s="7">
        <v>0</v>
      </c>
      <c r="L1887" s="7">
        <f>VartojimasGamyba!H1883</f>
        <v>5.8000000000000003E-2</v>
      </c>
      <c r="M1887" s="15">
        <f t="shared" si="281"/>
        <v>3.5999999999999997E-2</v>
      </c>
      <c r="N1887" s="7">
        <f t="shared" si="282"/>
        <v>6.9253199999999993</v>
      </c>
      <c r="O1887" s="7">
        <f t="shared" si="283"/>
        <v>6.9253199999999993</v>
      </c>
      <c r="R1887" s="7"/>
      <c r="S1887" s="47">
        <f t="shared" si="284"/>
        <v>3.5999999999999997E-2</v>
      </c>
      <c r="T1887" s="47">
        <f t="shared" si="285"/>
        <v>0</v>
      </c>
      <c r="U1887" s="47">
        <f t="shared" si="286"/>
        <v>192.37</v>
      </c>
      <c r="V1887" s="47">
        <f t="shared" si="287"/>
        <v>80.5</v>
      </c>
      <c r="W1887" s="11"/>
    </row>
    <row r="1888" spans="1:23" x14ac:dyDescent="0.45">
      <c r="A1888" t="s">
        <v>1893</v>
      </c>
      <c r="B1888">
        <v>100.95</v>
      </c>
      <c r="D1888" s="9" t="str">
        <f>VartojimasGamyba!J1884</f>
        <v>2023-11-18-10</v>
      </c>
      <c r="E1888" s="8">
        <f>VartojimasGamyba!G1884</f>
        <v>0.51600000000000001</v>
      </c>
      <c r="F1888" s="11"/>
      <c r="G1888" s="7">
        <f t="shared" si="288"/>
        <v>8.4044444444444455</v>
      </c>
      <c r="H1888" s="7">
        <v>0</v>
      </c>
      <c r="I1888" s="7">
        <v>0.5099999999999999</v>
      </c>
      <c r="J1888" s="7">
        <v>0</v>
      </c>
      <c r="L1888" s="7">
        <f>VartojimasGamyba!H1884</f>
        <v>5.7000000000000002E-2</v>
      </c>
      <c r="M1888" s="15">
        <f t="shared" si="281"/>
        <v>1.0408340855860843E-16</v>
      </c>
      <c r="N1888" s="7">
        <f t="shared" si="282"/>
        <v>2.0945745138334362E-14</v>
      </c>
      <c r="O1888" s="7">
        <f t="shared" si="283"/>
        <v>2.0945745138334362E-14</v>
      </c>
      <c r="R1888" s="7"/>
      <c r="S1888" s="47">
        <f t="shared" si="284"/>
        <v>1.0408340855860843E-16</v>
      </c>
      <c r="T1888" s="47">
        <f t="shared" si="285"/>
        <v>0</v>
      </c>
      <c r="U1888" s="47">
        <f t="shared" si="286"/>
        <v>201.24</v>
      </c>
      <c r="V1888" s="47">
        <f t="shared" si="287"/>
        <v>89.37</v>
      </c>
      <c r="W1888" s="11"/>
    </row>
    <row r="1889" spans="1:23" x14ac:dyDescent="0.45">
      <c r="A1889" t="s">
        <v>1894</v>
      </c>
      <c r="B1889">
        <v>98.15</v>
      </c>
      <c r="D1889" s="9" t="str">
        <f>VartojimasGamyba!J1885</f>
        <v>2023-11-18-11</v>
      </c>
      <c r="E1889" s="8">
        <f>VartojimasGamyba!G1885</f>
        <v>2.2999999999999998</v>
      </c>
      <c r="F1889" s="11"/>
      <c r="G1889" s="7">
        <f t="shared" si="288"/>
        <v>8.4044444444444455</v>
      </c>
      <c r="H1889" s="7">
        <v>0</v>
      </c>
      <c r="I1889" s="7">
        <v>0</v>
      </c>
      <c r="J1889" s="7">
        <v>0</v>
      </c>
      <c r="L1889" s="7">
        <f>VartojimasGamyba!H1885</f>
        <v>6.0000000000000001E-3</v>
      </c>
      <c r="M1889" s="15">
        <f t="shared" si="281"/>
        <v>2.294</v>
      </c>
      <c r="N1889" s="7">
        <f t="shared" si="282"/>
        <v>455.22136</v>
      </c>
      <c r="O1889" s="7">
        <f t="shared" si="283"/>
        <v>455.22136</v>
      </c>
      <c r="R1889" s="7"/>
      <c r="S1889" s="47">
        <f t="shared" si="284"/>
        <v>2.294</v>
      </c>
      <c r="T1889" s="47">
        <f t="shared" si="285"/>
        <v>0</v>
      </c>
      <c r="U1889" s="47">
        <f t="shared" si="286"/>
        <v>198.44</v>
      </c>
      <c r="V1889" s="47">
        <f t="shared" si="287"/>
        <v>86.570000000000007</v>
      </c>
      <c r="W1889" s="11"/>
    </row>
    <row r="1890" spans="1:23" x14ac:dyDescent="0.45">
      <c r="A1890" t="s">
        <v>1895</v>
      </c>
      <c r="B1890">
        <v>96.77</v>
      </c>
      <c r="D1890" s="9" t="str">
        <f>VartojimasGamyba!J1886</f>
        <v>2023-11-18-12</v>
      </c>
      <c r="E1890" s="8">
        <f>VartojimasGamyba!G1886</f>
        <v>0.89700000000000002</v>
      </c>
      <c r="F1890" s="11"/>
      <c r="G1890" s="7">
        <f t="shared" si="288"/>
        <v>8.4044444444444455</v>
      </c>
      <c r="H1890" s="7">
        <v>0</v>
      </c>
      <c r="I1890" s="7">
        <v>0</v>
      </c>
      <c r="J1890" s="7">
        <v>0</v>
      </c>
      <c r="L1890" s="7">
        <f>VartojimasGamyba!H1886</f>
        <v>7.0000000000000001E-3</v>
      </c>
      <c r="M1890" s="15">
        <f t="shared" si="281"/>
        <v>0.89</v>
      </c>
      <c r="N1890" s="7">
        <f t="shared" si="282"/>
        <v>175.38339999999999</v>
      </c>
      <c r="O1890" s="7">
        <f t="shared" si="283"/>
        <v>175.38339999999999</v>
      </c>
      <c r="R1890" s="7"/>
      <c r="S1890" s="47">
        <f t="shared" si="284"/>
        <v>0.89</v>
      </c>
      <c r="T1890" s="47">
        <f t="shared" si="285"/>
        <v>0</v>
      </c>
      <c r="U1890" s="47">
        <f t="shared" si="286"/>
        <v>197.06</v>
      </c>
      <c r="V1890" s="47">
        <f t="shared" si="287"/>
        <v>85.19</v>
      </c>
      <c r="W1890" s="11"/>
    </row>
    <row r="1891" spans="1:23" x14ac:dyDescent="0.45">
      <c r="A1891" t="s">
        <v>1896</v>
      </c>
      <c r="B1891">
        <v>95.2</v>
      </c>
      <c r="D1891" s="9" t="str">
        <f>VartojimasGamyba!J1887</f>
        <v>2023-11-18-13</v>
      </c>
      <c r="E1891" s="8">
        <f>VartojimasGamyba!G1887</f>
        <v>0.63900000000000001</v>
      </c>
      <c r="F1891" s="11"/>
      <c r="G1891" s="7">
        <f t="shared" si="288"/>
        <v>8.4044444444444455</v>
      </c>
      <c r="H1891" s="7">
        <v>0</v>
      </c>
      <c r="I1891" s="7">
        <v>0</v>
      </c>
      <c r="J1891" s="7">
        <v>0</v>
      </c>
      <c r="L1891" s="7">
        <f>VartojimasGamyba!H1887</f>
        <v>0</v>
      </c>
      <c r="M1891" s="15">
        <f t="shared" si="281"/>
        <v>0.63900000000000001</v>
      </c>
      <c r="N1891" s="7">
        <f t="shared" si="282"/>
        <v>124.91811000000001</v>
      </c>
      <c r="O1891" s="7">
        <f t="shared" si="283"/>
        <v>124.91811000000001</v>
      </c>
      <c r="R1891" s="7"/>
      <c r="S1891" s="47">
        <f t="shared" si="284"/>
        <v>0.63900000000000001</v>
      </c>
      <c r="T1891" s="47">
        <f t="shared" si="285"/>
        <v>0</v>
      </c>
      <c r="U1891" s="47">
        <f t="shared" si="286"/>
        <v>195.49</v>
      </c>
      <c r="V1891" s="47">
        <f t="shared" si="287"/>
        <v>83.62</v>
      </c>
      <c r="W1891" s="11"/>
    </row>
    <row r="1892" spans="1:23" x14ac:dyDescent="0.45">
      <c r="A1892" t="s">
        <v>1897</v>
      </c>
      <c r="B1892">
        <v>95.6</v>
      </c>
      <c r="D1892" s="9" t="str">
        <f>VartojimasGamyba!J1888</f>
        <v>2023-11-18-14</v>
      </c>
      <c r="E1892" s="8">
        <f>VartojimasGamyba!G1888</f>
        <v>1.42</v>
      </c>
      <c r="F1892" s="11"/>
      <c r="G1892" s="7">
        <f t="shared" si="288"/>
        <v>8.4044444444444455</v>
      </c>
      <c r="H1892" s="7">
        <v>0</v>
      </c>
      <c r="I1892" s="7">
        <v>0</v>
      </c>
      <c r="J1892" s="7">
        <v>0</v>
      </c>
      <c r="L1892" s="7">
        <f>VartojimasGamyba!H1888</f>
        <v>0</v>
      </c>
      <c r="M1892" s="15">
        <f t="shared" si="281"/>
        <v>1.42</v>
      </c>
      <c r="N1892" s="7">
        <f t="shared" si="282"/>
        <v>278.16379999999998</v>
      </c>
      <c r="O1892" s="7">
        <f t="shared" si="283"/>
        <v>278.16379999999998</v>
      </c>
      <c r="R1892" s="7"/>
      <c r="S1892" s="47">
        <f t="shared" si="284"/>
        <v>1.42</v>
      </c>
      <c r="T1892" s="47">
        <f t="shared" si="285"/>
        <v>0</v>
      </c>
      <c r="U1892" s="47">
        <f t="shared" si="286"/>
        <v>195.89</v>
      </c>
      <c r="V1892" s="47">
        <f t="shared" si="287"/>
        <v>84.02</v>
      </c>
      <c r="W1892" s="11"/>
    </row>
    <row r="1893" spans="1:23" x14ac:dyDescent="0.45">
      <c r="A1893" t="s">
        <v>1898</v>
      </c>
      <c r="B1893">
        <v>95.31</v>
      </c>
      <c r="D1893" s="9" t="str">
        <f>VartojimasGamyba!J1889</f>
        <v>2023-11-18-15</v>
      </c>
      <c r="E1893" s="8">
        <f>VartojimasGamyba!G1889</f>
        <v>0.496</v>
      </c>
      <c r="F1893" s="11"/>
      <c r="G1893" s="7">
        <f t="shared" si="288"/>
        <v>8.4044444444444455</v>
      </c>
      <c r="H1893" s="7">
        <v>0</v>
      </c>
      <c r="I1893" s="7">
        <v>0</v>
      </c>
      <c r="J1893" s="7">
        <v>0</v>
      </c>
      <c r="L1893" s="7">
        <f>VartojimasGamyba!H1889</f>
        <v>0</v>
      </c>
      <c r="M1893" s="15">
        <f t="shared" si="281"/>
        <v>0.496</v>
      </c>
      <c r="N1893" s="7">
        <f t="shared" si="282"/>
        <v>97.017600000000016</v>
      </c>
      <c r="O1893" s="7">
        <f t="shared" si="283"/>
        <v>97.017600000000016</v>
      </c>
      <c r="R1893" s="7"/>
      <c r="S1893" s="47">
        <f t="shared" si="284"/>
        <v>0.496</v>
      </c>
      <c r="T1893" s="47">
        <f t="shared" si="285"/>
        <v>0</v>
      </c>
      <c r="U1893" s="47">
        <f t="shared" si="286"/>
        <v>195.60000000000002</v>
      </c>
      <c r="V1893" s="47">
        <f t="shared" si="287"/>
        <v>83.73</v>
      </c>
      <c r="W1893" s="11"/>
    </row>
    <row r="1894" spans="1:23" x14ac:dyDescent="0.45">
      <c r="A1894" t="s">
        <v>1899</v>
      </c>
      <c r="B1894">
        <v>97.06</v>
      </c>
      <c r="D1894" s="9" t="str">
        <f>VartojimasGamyba!J1890</f>
        <v>2023-11-18-16</v>
      </c>
      <c r="E1894" s="8">
        <f>VartojimasGamyba!G1890</f>
        <v>0.40200000000000002</v>
      </c>
      <c r="F1894" s="11"/>
      <c r="G1894" s="7">
        <f t="shared" si="288"/>
        <v>8.4044444444444455</v>
      </c>
      <c r="H1894" s="7">
        <v>0</v>
      </c>
      <c r="I1894" s="7">
        <v>0</v>
      </c>
      <c r="J1894" s="7">
        <v>0</v>
      </c>
      <c r="L1894" s="7">
        <f>VartojimasGamyba!H1890</f>
        <v>0</v>
      </c>
      <c r="M1894" s="15">
        <f t="shared" si="281"/>
        <v>0.40200000000000002</v>
      </c>
      <c r="N1894" s="7">
        <f t="shared" si="282"/>
        <v>79.334700000000012</v>
      </c>
      <c r="O1894" s="7">
        <f t="shared" si="283"/>
        <v>79.334700000000012</v>
      </c>
      <c r="R1894" s="7"/>
      <c r="S1894" s="47">
        <f t="shared" si="284"/>
        <v>0.40200000000000002</v>
      </c>
      <c r="T1894" s="47">
        <f t="shared" si="285"/>
        <v>0</v>
      </c>
      <c r="U1894" s="47">
        <f t="shared" si="286"/>
        <v>197.35000000000002</v>
      </c>
      <c r="V1894" s="47">
        <f t="shared" si="287"/>
        <v>85.48</v>
      </c>
      <c r="W1894" s="11"/>
    </row>
    <row r="1895" spans="1:23" x14ac:dyDescent="0.45">
      <c r="A1895" t="s">
        <v>1900</v>
      </c>
      <c r="B1895">
        <v>132.38</v>
      </c>
      <c r="D1895" s="9" t="str">
        <f>VartojimasGamyba!J1891</f>
        <v>2023-11-18-17</v>
      </c>
      <c r="E1895" s="8">
        <f>VartojimasGamyba!G1891</f>
        <v>0.83299999999999996</v>
      </c>
      <c r="F1895" s="11"/>
      <c r="G1895" s="7">
        <f t="shared" si="288"/>
        <v>7.47888888888889</v>
      </c>
      <c r="H1895" s="7">
        <v>0</v>
      </c>
      <c r="I1895" s="7">
        <v>0.92555555555555558</v>
      </c>
      <c r="J1895" s="7">
        <v>0</v>
      </c>
      <c r="L1895" s="7">
        <f>VartojimasGamyba!H1891</f>
        <v>0</v>
      </c>
      <c r="M1895" s="15">
        <f t="shared" si="281"/>
        <v>-1.1102230246251565E-16</v>
      </c>
      <c r="N1895" s="7">
        <f t="shared" si="282"/>
        <v>-2.5831559113953519E-14</v>
      </c>
      <c r="O1895" s="7">
        <f t="shared" si="283"/>
        <v>-2.5831559113953519E-14</v>
      </c>
      <c r="R1895" s="7"/>
      <c r="S1895" s="47">
        <f t="shared" si="284"/>
        <v>-1.1102230246251565E-16</v>
      </c>
      <c r="T1895" s="47">
        <f t="shared" si="285"/>
        <v>0</v>
      </c>
      <c r="U1895" s="47">
        <f t="shared" si="286"/>
        <v>232.67000000000002</v>
      </c>
      <c r="V1895" s="47">
        <f t="shared" si="287"/>
        <v>120.8</v>
      </c>
      <c r="W1895" s="11"/>
    </row>
    <row r="1896" spans="1:23" x14ac:dyDescent="0.45">
      <c r="A1896" t="s">
        <v>1901</v>
      </c>
      <c r="B1896">
        <v>144.19</v>
      </c>
      <c r="D1896" s="9" t="str">
        <f>VartojimasGamyba!J1892</f>
        <v>2023-11-18-18</v>
      </c>
      <c r="E1896" s="8">
        <f>VartojimasGamyba!G1892</f>
        <v>0.41399999999999998</v>
      </c>
      <c r="F1896" s="11"/>
      <c r="G1896" s="7">
        <f t="shared" si="288"/>
        <v>7.0188888888888901</v>
      </c>
      <c r="H1896" s="7">
        <v>0</v>
      </c>
      <c r="I1896" s="7">
        <v>0.46</v>
      </c>
      <c r="J1896" s="7">
        <v>0</v>
      </c>
      <c r="L1896" s="7">
        <f>VartojimasGamyba!H1892</f>
        <v>0</v>
      </c>
      <c r="M1896" s="15">
        <f t="shared" si="281"/>
        <v>-5.5511151231257827E-17</v>
      </c>
      <c r="N1896" s="7">
        <f t="shared" si="282"/>
        <v>-1.3571366253017915E-14</v>
      </c>
      <c r="O1896" s="7">
        <f t="shared" si="283"/>
        <v>-1.3571366253017915E-14</v>
      </c>
      <c r="R1896" s="7"/>
      <c r="S1896" s="47">
        <f t="shared" si="284"/>
        <v>-5.5511151231257827E-17</v>
      </c>
      <c r="T1896" s="47">
        <f t="shared" si="285"/>
        <v>0</v>
      </c>
      <c r="U1896" s="47">
        <f t="shared" si="286"/>
        <v>244.48000000000002</v>
      </c>
      <c r="V1896" s="47">
        <f t="shared" si="287"/>
        <v>132.60999999999999</v>
      </c>
      <c r="W1896" s="11"/>
    </row>
    <row r="1897" spans="1:23" x14ac:dyDescent="0.45">
      <c r="A1897" t="s">
        <v>1902</v>
      </c>
      <c r="B1897">
        <v>145.19999999999999</v>
      </c>
      <c r="D1897" s="9" t="str">
        <f>VartojimasGamyba!J1893</f>
        <v>2023-11-18-19</v>
      </c>
      <c r="E1897" s="8">
        <f>VartojimasGamyba!G1893</f>
        <v>0.30399999999999999</v>
      </c>
      <c r="F1897" s="11"/>
      <c r="G1897" s="7">
        <f t="shared" si="288"/>
        <v>6.6811111111111119</v>
      </c>
      <c r="H1897" s="7">
        <v>0</v>
      </c>
      <c r="I1897" s="7">
        <v>0.33777777777777779</v>
      </c>
      <c r="J1897" s="7">
        <v>0</v>
      </c>
      <c r="L1897" s="7">
        <f>VartojimasGamyba!H1893</f>
        <v>0</v>
      </c>
      <c r="M1897" s="15">
        <f t="shared" si="281"/>
        <v>0</v>
      </c>
      <c r="N1897" s="7">
        <f t="shared" si="282"/>
        <v>0</v>
      </c>
      <c r="O1897" s="7">
        <f t="shared" si="283"/>
        <v>0</v>
      </c>
      <c r="R1897" s="7"/>
      <c r="S1897" s="47">
        <f t="shared" si="284"/>
        <v>0</v>
      </c>
      <c r="T1897" s="47">
        <f t="shared" si="285"/>
        <v>0</v>
      </c>
      <c r="U1897" s="47">
        <f t="shared" si="286"/>
        <v>245.49</v>
      </c>
      <c r="V1897" s="47">
        <f t="shared" si="287"/>
        <v>133.61999999999998</v>
      </c>
      <c r="W1897" s="11"/>
    </row>
    <row r="1898" spans="1:23" x14ac:dyDescent="0.45">
      <c r="A1898" t="s">
        <v>1903</v>
      </c>
      <c r="B1898">
        <v>141.63999999999999</v>
      </c>
      <c r="D1898" s="9" t="str">
        <f>VartojimasGamyba!J1894</f>
        <v>2023-11-18-20</v>
      </c>
      <c r="E1898" s="8">
        <f>VartojimasGamyba!G1894</f>
        <v>0.34699999999999998</v>
      </c>
      <c r="F1898" s="11"/>
      <c r="G1898" s="7">
        <f t="shared" si="288"/>
        <v>6.2955555555555565</v>
      </c>
      <c r="H1898" s="7">
        <v>0</v>
      </c>
      <c r="I1898" s="7">
        <v>0.38555555555555554</v>
      </c>
      <c r="J1898" s="7">
        <v>0</v>
      </c>
      <c r="L1898" s="7">
        <f>VartojimasGamyba!H1894</f>
        <v>0</v>
      </c>
      <c r="M1898" s="15">
        <f t="shared" si="281"/>
        <v>0</v>
      </c>
      <c r="N1898" s="7">
        <f t="shared" si="282"/>
        <v>0</v>
      </c>
      <c r="O1898" s="7">
        <f t="shared" si="283"/>
        <v>0</v>
      </c>
      <c r="P1898" s="7" t="s">
        <v>8873</v>
      </c>
      <c r="R1898" s="7"/>
      <c r="S1898" s="47">
        <f t="shared" si="284"/>
        <v>0</v>
      </c>
      <c r="T1898" s="47">
        <f t="shared" si="285"/>
        <v>0</v>
      </c>
      <c r="U1898" s="47">
        <f t="shared" si="286"/>
        <v>241.93</v>
      </c>
      <c r="V1898" s="47">
        <f t="shared" si="287"/>
        <v>130.05999999999997</v>
      </c>
      <c r="W1898" s="11"/>
    </row>
    <row r="1899" spans="1:23" x14ac:dyDescent="0.45">
      <c r="A1899" t="s">
        <v>1904</v>
      </c>
      <c r="B1899">
        <v>139.71</v>
      </c>
      <c r="D1899" s="9" t="str">
        <f>VartojimasGamyba!J1895</f>
        <v>2023-11-18-21</v>
      </c>
      <c r="E1899" s="8">
        <f>VartojimasGamyba!G1895</f>
        <v>0.26800000000000002</v>
      </c>
      <c r="F1899" s="11"/>
      <c r="G1899" s="7">
        <f t="shared" si="288"/>
        <v>5.9977777777777783</v>
      </c>
      <c r="H1899" s="7">
        <v>0</v>
      </c>
      <c r="I1899" s="7">
        <v>0.29777777777777781</v>
      </c>
      <c r="J1899" s="7">
        <v>0</v>
      </c>
      <c r="L1899" s="7">
        <f>VartojimasGamyba!H1895</f>
        <v>0</v>
      </c>
      <c r="M1899" s="15">
        <f t="shared" si="281"/>
        <v>0</v>
      </c>
      <c r="N1899" s="7">
        <f t="shared" si="282"/>
        <v>0</v>
      </c>
      <c r="O1899" s="7">
        <f t="shared" si="283"/>
        <v>0</v>
      </c>
      <c r="P1899" s="7">
        <f>SUM(N1878:N1901)</f>
        <v>3113.0237155555556</v>
      </c>
      <c r="R1899" s="7"/>
      <c r="S1899" s="47">
        <f t="shared" si="284"/>
        <v>0</v>
      </c>
      <c r="T1899" s="47">
        <f t="shared" si="285"/>
        <v>0</v>
      </c>
      <c r="U1899" s="47">
        <f t="shared" si="286"/>
        <v>240</v>
      </c>
      <c r="V1899" s="47">
        <f t="shared" si="287"/>
        <v>128.13</v>
      </c>
      <c r="W1899" s="11"/>
    </row>
    <row r="1900" spans="1:23" x14ac:dyDescent="0.45">
      <c r="A1900" t="s">
        <v>1905</v>
      </c>
      <c r="B1900">
        <v>125.53</v>
      </c>
      <c r="D1900" s="9" t="str">
        <f>VartojimasGamyba!J1896</f>
        <v>2023-11-18-22</v>
      </c>
      <c r="E1900" s="8">
        <f>VartojimasGamyba!G1896</f>
        <v>0.89800000000000002</v>
      </c>
      <c r="F1900" s="11"/>
      <c r="G1900" s="7">
        <f t="shared" si="288"/>
        <v>5</v>
      </c>
      <c r="H1900" s="7">
        <v>0</v>
      </c>
      <c r="I1900" s="7">
        <v>0.99777777777777787</v>
      </c>
      <c r="J1900" s="7">
        <v>0</v>
      </c>
      <c r="L1900" s="7">
        <f>VartojimasGamyba!H1896</f>
        <v>0</v>
      </c>
      <c r="M1900" s="15">
        <f t="shared" si="281"/>
        <v>-1.1102230246251565E-16</v>
      </c>
      <c r="N1900" s="7">
        <f t="shared" si="282"/>
        <v>-2.5071056342085284E-14</v>
      </c>
      <c r="O1900" s="7">
        <f t="shared" si="283"/>
        <v>-2.5071056342085284E-14</v>
      </c>
      <c r="P1900" s="7" t="s">
        <v>8872</v>
      </c>
      <c r="R1900" s="7"/>
      <c r="S1900" s="47">
        <f t="shared" si="284"/>
        <v>-1.1102230246251565E-16</v>
      </c>
      <c r="T1900" s="47">
        <f t="shared" si="285"/>
        <v>0</v>
      </c>
      <c r="U1900" s="47">
        <f t="shared" si="286"/>
        <v>225.82</v>
      </c>
      <c r="V1900" s="47">
        <f t="shared" si="287"/>
        <v>113.95</v>
      </c>
      <c r="W1900" s="11"/>
    </row>
    <row r="1901" spans="1:23" x14ac:dyDescent="0.45">
      <c r="A1901" t="s">
        <v>1906</v>
      </c>
      <c r="B1901">
        <v>95.1</v>
      </c>
      <c r="D1901" s="9" t="str">
        <f>VartojimasGamyba!J1897</f>
        <v>2023-11-18-23</v>
      </c>
      <c r="E1901" s="8">
        <f>VartojimasGamyba!G1897</f>
        <v>1.234</v>
      </c>
      <c r="F1901" s="11"/>
      <c r="G1901" s="7">
        <f t="shared" si="288"/>
        <v>5</v>
      </c>
      <c r="H1901" s="7">
        <v>0</v>
      </c>
      <c r="I1901" s="7">
        <v>0</v>
      </c>
      <c r="J1901" s="7">
        <v>0</v>
      </c>
      <c r="L1901" s="7">
        <f>VartojimasGamyba!H1897</f>
        <v>0</v>
      </c>
      <c r="M1901" s="15">
        <f t="shared" si="281"/>
        <v>1.234</v>
      </c>
      <c r="N1901" s="7">
        <f t="shared" si="282"/>
        <v>241.11125999999999</v>
      </c>
      <c r="O1901" s="7">
        <f t="shared" si="283"/>
        <v>241.11125999999999</v>
      </c>
      <c r="P1901" s="7">
        <f>SUM(O1878:O1901)</f>
        <v>3113.0237155555556</v>
      </c>
      <c r="Q1901" s="7">
        <f>SUMPRODUCT(B1878:B1901,E1878:E1901)+SUM(E1878:E1901)*$Z$21-SUMPRODUCT(B1878:B1901,L1878:L1901)+SUM(L1878:L1901)*ABS($Z$20)</f>
        <v>3254.4619900000002</v>
      </c>
      <c r="R1901" s="7"/>
      <c r="S1901" s="47">
        <f t="shared" si="284"/>
        <v>1.234</v>
      </c>
      <c r="T1901" s="47">
        <f t="shared" si="285"/>
        <v>0</v>
      </c>
      <c r="U1901" s="47">
        <f t="shared" si="286"/>
        <v>195.39</v>
      </c>
      <c r="V1901" s="47">
        <f t="shared" si="287"/>
        <v>83.52</v>
      </c>
      <c r="W1901" s="11">
        <f>IF(P1901&lt;&gt;Q1901,1,0)</f>
        <v>1</v>
      </c>
    </row>
    <row r="1902" spans="1:23" x14ac:dyDescent="0.45">
      <c r="A1902" t="s">
        <v>1907</v>
      </c>
      <c r="B1902">
        <v>73.760000000000005</v>
      </c>
      <c r="D1902" s="1" t="str">
        <f>VartojimasGamyba!J1898</f>
        <v>2023-11-19-00</v>
      </c>
      <c r="E1902" s="7">
        <f>VartojimasGamyba!G1898</f>
        <v>0.86699999999999999</v>
      </c>
      <c r="F1902" s="11"/>
      <c r="G1902" s="12">
        <f>G1901+H1902-I1902</f>
        <v>4.0366666666666671</v>
      </c>
      <c r="H1902" s="12">
        <v>0</v>
      </c>
      <c r="I1902" s="12">
        <v>0.96333333333333337</v>
      </c>
      <c r="J1902" s="12">
        <v>0</v>
      </c>
      <c r="K1902" s="12"/>
      <c r="L1902" s="12">
        <f>VartojimasGamyba!H1898</f>
        <v>0</v>
      </c>
      <c r="M1902" s="19">
        <f t="shared" si="281"/>
        <v>-1.1102230246251565E-16</v>
      </c>
      <c r="N1902" s="7">
        <f t="shared" si="282"/>
        <v>-1.9323431743600851E-14</v>
      </c>
      <c r="O1902" s="7">
        <f t="shared" si="283"/>
        <v>-1.9323431743600851E-14</v>
      </c>
      <c r="R1902" s="20" t="s">
        <v>8783</v>
      </c>
      <c r="S1902" s="47">
        <f t="shared" si="284"/>
        <v>-1.1102230246251565E-16</v>
      </c>
      <c r="T1902" s="47">
        <f t="shared" si="285"/>
        <v>0</v>
      </c>
      <c r="U1902" s="47">
        <f t="shared" si="286"/>
        <v>174.05</v>
      </c>
      <c r="V1902" s="47">
        <f t="shared" si="287"/>
        <v>62.180000000000007</v>
      </c>
      <c r="W1902" s="11"/>
    </row>
    <row r="1903" spans="1:23" x14ac:dyDescent="0.45">
      <c r="A1903" t="s">
        <v>1908</v>
      </c>
      <c r="B1903">
        <v>59.1</v>
      </c>
      <c r="D1903" s="1" t="str">
        <f>VartojimasGamyba!J1899</f>
        <v>2023-11-19-01</v>
      </c>
      <c r="E1903" s="7">
        <f>VartojimasGamyba!G1899</f>
        <v>0.59599999999999997</v>
      </c>
      <c r="F1903" s="11"/>
      <c r="G1903" s="12">
        <f t="shared" ref="G1903:G1925" si="289">G1902+H1903-I1903</f>
        <v>3.3744444444444448</v>
      </c>
      <c r="H1903" s="12">
        <v>0</v>
      </c>
      <c r="I1903" s="12">
        <v>0.66222222222222227</v>
      </c>
      <c r="J1903" s="12">
        <v>0</v>
      </c>
      <c r="K1903" s="12"/>
      <c r="L1903" s="12">
        <f>VartojimasGamyba!H1899</f>
        <v>0</v>
      </c>
      <c r="M1903" s="19">
        <f t="shared" si="281"/>
        <v>-1.1102230246251565E-16</v>
      </c>
      <c r="N1903" s="7">
        <f t="shared" si="282"/>
        <v>-1.7695844789500372E-14</v>
      </c>
      <c r="O1903" s="7">
        <f t="shared" si="283"/>
        <v>-1.7695844789500372E-14</v>
      </c>
      <c r="R1903" s="7"/>
      <c r="S1903" s="47">
        <f t="shared" si="284"/>
        <v>-1.1102230246251565E-16</v>
      </c>
      <c r="T1903" s="47">
        <f t="shared" si="285"/>
        <v>0</v>
      </c>
      <c r="U1903" s="47">
        <f t="shared" si="286"/>
        <v>159.39000000000001</v>
      </c>
      <c r="V1903" s="47">
        <f t="shared" si="287"/>
        <v>47.52</v>
      </c>
      <c r="W1903" s="11"/>
    </row>
    <row r="1904" spans="1:23" x14ac:dyDescent="0.45">
      <c r="A1904" t="s">
        <v>1909</v>
      </c>
      <c r="B1904">
        <v>47.86</v>
      </c>
      <c r="D1904" s="1" t="str">
        <f>VartojimasGamyba!J1900</f>
        <v>2023-11-19-02</v>
      </c>
      <c r="E1904" s="7">
        <f>VartojimasGamyba!G1900</f>
        <v>1.2170000000000001</v>
      </c>
      <c r="F1904" s="11"/>
      <c r="G1904" s="12">
        <f t="shared" si="289"/>
        <v>3.3744444444444448</v>
      </c>
      <c r="H1904" s="12">
        <v>0</v>
      </c>
      <c r="I1904" s="12">
        <v>0</v>
      </c>
      <c r="J1904" s="12">
        <v>0</v>
      </c>
      <c r="K1904" s="12"/>
      <c r="L1904" s="12">
        <f>VartojimasGamyba!H1900</f>
        <v>0</v>
      </c>
      <c r="M1904" s="19">
        <f t="shared" si="281"/>
        <v>1.2170000000000001</v>
      </c>
      <c r="N1904" s="7">
        <f t="shared" si="282"/>
        <v>180.29855000000001</v>
      </c>
      <c r="O1904" s="7">
        <f t="shared" si="283"/>
        <v>180.29855000000001</v>
      </c>
      <c r="R1904" s="7"/>
      <c r="S1904" s="47">
        <f t="shared" si="284"/>
        <v>1.2170000000000001</v>
      </c>
      <c r="T1904" s="47">
        <f t="shared" si="285"/>
        <v>0</v>
      </c>
      <c r="U1904" s="47">
        <f t="shared" si="286"/>
        <v>148.15</v>
      </c>
      <c r="V1904" s="47">
        <f t="shared" si="287"/>
        <v>36.28</v>
      </c>
      <c r="W1904" s="11"/>
    </row>
    <row r="1905" spans="1:23" x14ac:dyDescent="0.45">
      <c r="A1905" t="s">
        <v>1910</v>
      </c>
      <c r="B1905">
        <v>44.08</v>
      </c>
      <c r="D1905" s="1" t="str">
        <f>VartojimasGamyba!J1901</f>
        <v>2023-11-19-03</v>
      </c>
      <c r="E1905" s="7">
        <f>VartojimasGamyba!G1901</f>
        <v>0.70199999999999996</v>
      </c>
      <c r="F1905" s="11"/>
      <c r="G1905" s="12">
        <f t="shared" si="289"/>
        <v>3.3744444444444448</v>
      </c>
      <c r="H1905" s="12">
        <v>0</v>
      </c>
      <c r="I1905" s="12">
        <v>0</v>
      </c>
      <c r="J1905" s="12">
        <v>0</v>
      </c>
      <c r="K1905" s="12"/>
      <c r="L1905" s="12">
        <f>VartojimasGamyba!H1901</f>
        <v>0</v>
      </c>
      <c r="M1905" s="19">
        <f t="shared" si="281"/>
        <v>0.70199999999999996</v>
      </c>
      <c r="N1905" s="7">
        <f t="shared" si="282"/>
        <v>101.34774</v>
      </c>
      <c r="O1905" s="7">
        <f t="shared" si="283"/>
        <v>101.34774</v>
      </c>
      <c r="R1905" s="7"/>
      <c r="S1905" s="47">
        <f t="shared" si="284"/>
        <v>0.70199999999999996</v>
      </c>
      <c r="T1905" s="47">
        <f t="shared" si="285"/>
        <v>0</v>
      </c>
      <c r="U1905" s="47">
        <f t="shared" si="286"/>
        <v>144.37</v>
      </c>
      <c r="V1905" s="47">
        <f t="shared" si="287"/>
        <v>32.5</v>
      </c>
      <c r="W1905" s="11"/>
    </row>
    <row r="1906" spans="1:23" x14ac:dyDescent="0.45">
      <c r="A1906" t="s">
        <v>1911</v>
      </c>
      <c r="B1906">
        <v>42.22</v>
      </c>
      <c r="D1906" s="1" t="str">
        <f>VartojimasGamyba!J1902</f>
        <v>2023-11-19-04</v>
      </c>
      <c r="E1906" s="7">
        <f>VartojimasGamyba!G1902</f>
        <v>1.194</v>
      </c>
      <c r="F1906" s="11"/>
      <c r="G1906" s="12">
        <f t="shared" si="289"/>
        <v>3.3744444444444448</v>
      </c>
      <c r="H1906" s="12">
        <v>0</v>
      </c>
      <c r="I1906" s="12">
        <v>0</v>
      </c>
      <c r="J1906" s="12">
        <v>0</v>
      </c>
      <c r="K1906" s="12"/>
      <c r="L1906" s="12">
        <f>VartojimasGamyba!H1902</f>
        <v>0</v>
      </c>
      <c r="M1906" s="19">
        <f t="shared" si="281"/>
        <v>1.194</v>
      </c>
      <c r="N1906" s="7">
        <f t="shared" si="282"/>
        <v>170.15693999999999</v>
      </c>
      <c r="O1906" s="7">
        <f t="shared" si="283"/>
        <v>170.15693999999999</v>
      </c>
      <c r="R1906" s="7"/>
      <c r="S1906" s="47">
        <f t="shared" si="284"/>
        <v>1.194</v>
      </c>
      <c r="T1906" s="47">
        <f t="shared" si="285"/>
        <v>0</v>
      </c>
      <c r="U1906" s="47">
        <f t="shared" si="286"/>
        <v>142.51</v>
      </c>
      <c r="V1906" s="47">
        <f t="shared" si="287"/>
        <v>30.64</v>
      </c>
      <c r="W1906" s="11"/>
    </row>
    <row r="1907" spans="1:23" x14ac:dyDescent="0.45">
      <c r="A1907" t="s">
        <v>1912</v>
      </c>
      <c r="B1907">
        <v>37.479999999999997</v>
      </c>
      <c r="D1907" s="1" t="str">
        <f>VartojimasGamyba!J1903</f>
        <v>2023-11-19-05</v>
      </c>
      <c r="E1907" s="7">
        <f>VartojimasGamyba!G1903</f>
        <v>0.54200000000000004</v>
      </c>
      <c r="F1907" s="11"/>
      <c r="G1907" s="12">
        <f t="shared" si="289"/>
        <v>9.2141111111111123</v>
      </c>
      <c r="H1907" s="12">
        <v>5.8396666666666679</v>
      </c>
      <c r="I1907" s="12">
        <v>0</v>
      </c>
      <c r="J1907" s="12">
        <v>0</v>
      </c>
      <c r="K1907" s="12"/>
      <c r="L1907" s="12">
        <f>VartojimasGamyba!H1903</f>
        <v>0</v>
      </c>
      <c r="M1907" s="19">
        <f t="shared" si="281"/>
        <v>6.3816666666666677</v>
      </c>
      <c r="N1907" s="7">
        <f t="shared" si="282"/>
        <v>879.20221666666691</v>
      </c>
      <c r="O1907" s="7">
        <f t="shared" si="283"/>
        <v>879.20221666666691</v>
      </c>
      <c r="R1907" s="7"/>
      <c r="S1907" s="47">
        <f t="shared" si="284"/>
        <v>6.3816666666666677</v>
      </c>
      <c r="T1907" s="47">
        <f t="shared" si="285"/>
        <v>0</v>
      </c>
      <c r="U1907" s="47">
        <f t="shared" si="286"/>
        <v>137.77000000000001</v>
      </c>
      <c r="V1907" s="47">
        <f t="shared" si="287"/>
        <v>25.9</v>
      </c>
      <c r="W1907" s="11"/>
    </row>
    <row r="1908" spans="1:23" x14ac:dyDescent="0.45">
      <c r="A1908" t="s">
        <v>1913</v>
      </c>
      <c r="B1908">
        <v>35.07</v>
      </c>
      <c r="D1908" s="1" t="str">
        <f>VartojimasGamyba!J1904</f>
        <v>2023-11-19-06</v>
      </c>
      <c r="E1908" s="7">
        <f>VartojimasGamyba!G1904</f>
        <v>1.4530000000000001</v>
      </c>
      <c r="F1908" s="11"/>
      <c r="G1908" s="12">
        <f t="shared" si="289"/>
        <v>19.214111111111112</v>
      </c>
      <c r="H1908" s="12">
        <v>10</v>
      </c>
      <c r="I1908" s="12">
        <v>0</v>
      </c>
      <c r="J1908" s="12">
        <v>0</v>
      </c>
      <c r="K1908" s="12"/>
      <c r="L1908" s="12">
        <f>VartojimasGamyba!H1904</f>
        <v>0</v>
      </c>
      <c r="M1908" s="19">
        <f t="shared" si="281"/>
        <v>11.452999999999999</v>
      </c>
      <c r="N1908" s="7">
        <f t="shared" si="282"/>
        <v>1550.27808</v>
      </c>
      <c r="O1908" s="7">
        <f t="shared" si="283"/>
        <v>1550.27808</v>
      </c>
      <c r="R1908" s="7"/>
      <c r="S1908" s="47">
        <f t="shared" si="284"/>
        <v>11.452999999999999</v>
      </c>
      <c r="T1908" s="47">
        <f t="shared" si="285"/>
        <v>0</v>
      </c>
      <c r="U1908" s="47">
        <f t="shared" si="286"/>
        <v>135.36000000000001</v>
      </c>
      <c r="V1908" s="47">
        <f t="shared" si="287"/>
        <v>23.490000000000002</v>
      </c>
      <c r="W1908" s="11"/>
    </row>
    <row r="1909" spans="1:23" x14ac:dyDescent="0.45">
      <c r="A1909" t="s">
        <v>1914</v>
      </c>
      <c r="B1909">
        <v>37.6</v>
      </c>
      <c r="D1909" s="1" t="str">
        <f>VartojimasGamyba!J1905</f>
        <v>2023-11-19-07</v>
      </c>
      <c r="E1909" s="7">
        <f>VartojimasGamyba!G1905</f>
        <v>0.40400000000000003</v>
      </c>
      <c r="F1909" s="11"/>
      <c r="G1909" s="12">
        <f t="shared" si="289"/>
        <v>19.214111111111112</v>
      </c>
      <c r="H1909" s="12">
        <v>0</v>
      </c>
      <c r="I1909" s="12">
        <v>0</v>
      </c>
      <c r="J1909" s="12">
        <v>0</v>
      </c>
      <c r="K1909" s="12"/>
      <c r="L1909" s="12">
        <f>VartojimasGamyba!H1905</f>
        <v>0</v>
      </c>
      <c r="M1909" s="19">
        <f t="shared" si="281"/>
        <v>0.40400000000000003</v>
      </c>
      <c r="N1909" s="7">
        <f t="shared" si="282"/>
        <v>55.707560000000008</v>
      </c>
      <c r="O1909" s="7">
        <f t="shared" si="283"/>
        <v>55.707560000000008</v>
      </c>
      <c r="R1909" s="7"/>
      <c r="S1909" s="47">
        <f t="shared" si="284"/>
        <v>0.40400000000000003</v>
      </c>
      <c r="T1909" s="47">
        <f t="shared" si="285"/>
        <v>0</v>
      </c>
      <c r="U1909" s="47">
        <f t="shared" si="286"/>
        <v>137.89000000000001</v>
      </c>
      <c r="V1909" s="47">
        <f t="shared" si="287"/>
        <v>26.020000000000003</v>
      </c>
      <c r="W1909" s="11"/>
    </row>
    <row r="1910" spans="1:23" x14ac:dyDescent="0.45">
      <c r="A1910" t="s">
        <v>1915</v>
      </c>
      <c r="B1910">
        <v>41.78</v>
      </c>
      <c r="D1910" s="1" t="str">
        <f>VartojimasGamyba!J1906</f>
        <v>2023-11-19-08</v>
      </c>
      <c r="E1910" s="7">
        <f>VartojimasGamyba!G1906</f>
        <v>0.77400000000000002</v>
      </c>
      <c r="F1910" s="11"/>
      <c r="G1910" s="12">
        <f t="shared" si="289"/>
        <v>19.214111111111112</v>
      </c>
      <c r="H1910" s="12">
        <v>0</v>
      </c>
      <c r="I1910" s="12">
        <v>0</v>
      </c>
      <c r="J1910" s="12">
        <v>0</v>
      </c>
      <c r="K1910" s="12"/>
      <c r="L1910" s="12">
        <f>VartojimasGamyba!H1906</f>
        <v>0.03</v>
      </c>
      <c r="M1910" s="19">
        <f t="shared" si="281"/>
        <v>0.74399999999999999</v>
      </c>
      <c r="N1910" s="7">
        <f t="shared" si="282"/>
        <v>105.70008</v>
      </c>
      <c r="O1910" s="7">
        <f t="shared" si="283"/>
        <v>105.70008</v>
      </c>
      <c r="R1910" s="7"/>
      <c r="S1910" s="47">
        <f t="shared" si="284"/>
        <v>0.74399999999999999</v>
      </c>
      <c r="T1910" s="47">
        <f t="shared" si="285"/>
        <v>0</v>
      </c>
      <c r="U1910" s="47">
        <f t="shared" si="286"/>
        <v>142.07</v>
      </c>
      <c r="V1910" s="47">
        <f t="shared" si="287"/>
        <v>30.200000000000003</v>
      </c>
      <c r="W1910" s="11"/>
    </row>
    <row r="1911" spans="1:23" x14ac:dyDescent="0.45">
      <c r="A1911" t="s">
        <v>1916</v>
      </c>
      <c r="B1911">
        <v>44.19</v>
      </c>
      <c r="D1911" s="1" t="str">
        <f>VartojimasGamyba!J1907</f>
        <v>2023-11-19-09</v>
      </c>
      <c r="E1911" s="7">
        <f>VartojimasGamyba!G1907</f>
        <v>6.3E-2</v>
      </c>
      <c r="F1911" s="11"/>
      <c r="G1911" s="12">
        <f t="shared" si="289"/>
        <v>19.224111111111114</v>
      </c>
      <c r="H1911" s="12">
        <v>9.999999999999995E-3</v>
      </c>
      <c r="I1911" s="12">
        <v>0</v>
      </c>
      <c r="J1911" s="12">
        <v>0</v>
      </c>
      <c r="K1911" s="12"/>
      <c r="L1911" s="12">
        <f>VartojimasGamyba!H1907</f>
        <v>7.2999999999999995E-2</v>
      </c>
      <c r="M1911" s="19">
        <f t="shared" si="281"/>
        <v>0</v>
      </c>
      <c r="N1911" s="7">
        <f t="shared" si="282"/>
        <v>0</v>
      </c>
      <c r="O1911" s="7">
        <f t="shared" si="283"/>
        <v>0</v>
      </c>
      <c r="R1911" s="7"/>
      <c r="S1911" s="47">
        <f t="shared" si="284"/>
        <v>9.999999999999995E-3</v>
      </c>
      <c r="T1911" s="47">
        <f t="shared" si="285"/>
        <v>9.999999999999995E-3</v>
      </c>
      <c r="U1911" s="47">
        <f t="shared" si="286"/>
        <v>144.48000000000002</v>
      </c>
      <c r="V1911" s="47">
        <f t="shared" si="287"/>
        <v>32.61</v>
      </c>
      <c r="W1911" s="11"/>
    </row>
    <row r="1912" spans="1:23" x14ac:dyDescent="0.45">
      <c r="A1912" t="s">
        <v>1917</v>
      </c>
      <c r="B1912">
        <v>47.63</v>
      </c>
      <c r="D1912" s="1" t="str">
        <f>VartojimasGamyba!J1908</f>
        <v>2023-11-19-10</v>
      </c>
      <c r="E1912" s="7">
        <f>VartojimasGamyba!G1908</f>
        <v>0.75</v>
      </c>
      <c r="F1912" s="11"/>
      <c r="G1912" s="12">
        <f t="shared" si="289"/>
        <v>19.224111111111114</v>
      </c>
      <c r="H1912" s="12">
        <v>0</v>
      </c>
      <c r="I1912" s="12">
        <v>0</v>
      </c>
      <c r="J1912" s="12">
        <v>0</v>
      </c>
      <c r="K1912" s="12"/>
      <c r="L1912" s="12">
        <f>VartojimasGamyba!H1908</f>
        <v>0.161</v>
      </c>
      <c r="M1912" s="19">
        <f t="shared" si="281"/>
        <v>0.58899999999999997</v>
      </c>
      <c r="N1912" s="7">
        <f t="shared" si="282"/>
        <v>87.124880000000005</v>
      </c>
      <c r="O1912" s="7">
        <f t="shared" si="283"/>
        <v>87.124880000000005</v>
      </c>
      <c r="R1912" s="7"/>
      <c r="S1912" s="47">
        <f t="shared" si="284"/>
        <v>0.58899999999999997</v>
      </c>
      <c r="T1912" s="47">
        <f t="shared" si="285"/>
        <v>0</v>
      </c>
      <c r="U1912" s="47">
        <f t="shared" si="286"/>
        <v>147.92000000000002</v>
      </c>
      <c r="V1912" s="47">
        <f t="shared" si="287"/>
        <v>36.050000000000004</v>
      </c>
      <c r="W1912" s="11"/>
    </row>
    <row r="1913" spans="1:23" x14ac:dyDescent="0.45">
      <c r="A1913" t="s">
        <v>1918</v>
      </c>
      <c r="B1913">
        <v>49.86</v>
      </c>
      <c r="D1913" s="1" t="str">
        <f>VartojimasGamyba!J1909</f>
        <v>2023-11-19-11</v>
      </c>
      <c r="E1913" s="7">
        <f>VartojimasGamyba!G1909</f>
        <v>5.3999999999999999E-2</v>
      </c>
      <c r="F1913" s="11"/>
      <c r="G1913" s="12">
        <f t="shared" si="289"/>
        <v>19.311111111111114</v>
      </c>
      <c r="H1913" s="12">
        <v>8.6999999999999994E-2</v>
      </c>
      <c r="I1913" s="12">
        <v>0</v>
      </c>
      <c r="J1913" s="12">
        <v>0</v>
      </c>
      <c r="K1913" s="12"/>
      <c r="L1913" s="12">
        <f>VartojimasGamyba!H1909</f>
        <v>0.14099999999999999</v>
      </c>
      <c r="M1913" s="19">
        <f t="shared" si="281"/>
        <v>0</v>
      </c>
      <c r="N1913" s="7">
        <f t="shared" si="282"/>
        <v>0</v>
      </c>
      <c r="O1913" s="7">
        <f t="shared" si="283"/>
        <v>0</v>
      </c>
      <c r="R1913" s="7"/>
      <c r="S1913" s="47">
        <f t="shared" si="284"/>
        <v>8.6999999999999994E-2</v>
      </c>
      <c r="T1913" s="47">
        <f t="shared" si="285"/>
        <v>8.6999999999999994E-2</v>
      </c>
      <c r="U1913" s="47">
        <f t="shared" si="286"/>
        <v>150.15</v>
      </c>
      <c r="V1913" s="47">
        <f t="shared" si="287"/>
        <v>38.28</v>
      </c>
      <c r="W1913" s="11"/>
    </row>
    <row r="1914" spans="1:23" x14ac:dyDescent="0.45">
      <c r="A1914" t="s">
        <v>1919</v>
      </c>
      <c r="B1914">
        <v>57.47</v>
      </c>
      <c r="D1914" s="1" t="str">
        <f>VartojimasGamyba!J1910</f>
        <v>2023-11-19-12</v>
      </c>
      <c r="E1914" s="7">
        <f>VartojimasGamyba!G1910</f>
        <v>1.649</v>
      </c>
      <c r="F1914" s="11"/>
      <c r="G1914" s="12">
        <f t="shared" si="289"/>
        <v>17.518888888888892</v>
      </c>
      <c r="H1914" s="12">
        <v>0</v>
      </c>
      <c r="I1914" s="12">
        <v>1.7922222222222224</v>
      </c>
      <c r="J1914" s="12">
        <v>0</v>
      </c>
      <c r="K1914" s="12"/>
      <c r="L1914" s="12">
        <f>VartojimasGamyba!H1910</f>
        <v>3.5999999999999997E-2</v>
      </c>
      <c r="M1914" s="19">
        <f t="shared" si="281"/>
        <v>-1.8735013540549517E-16</v>
      </c>
      <c r="N1914" s="7">
        <f t="shared" si="282"/>
        <v>-2.9556357361570914E-14</v>
      </c>
      <c r="O1914" s="7">
        <f t="shared" si="283"/>
        <v>-2.9556357361570914E-14</v>
      </c>
      <c r="R1914" s="7"/>
      <c r="S1914" s="47">
        <f t="shared" si="284"/>
        <v>-1.8735013540549517E-16</v>
      </c>
      <c r="T1914" s="47">
        <f t="shared" si="285"/>
        <v>0</v>
      </c>
      <c r="U1914" s="47">
        <f t="shared" si="286"/>
        <v>157.76</v>
      </c>
      <c r="V1914" s="47">
        <f t="shared" si="287"/>
        <v>45.89</v>
      </c>
      <c r="W1914" s="11"/>
    </row>
    <row r="1915" spans="1:23" x14ac:dyDescent="0.45">
      <c r="A1915" t="s">
        <v>1920</v>
      </c>
      <c r="B1915">
        <v>59.99</v>
      </c>
      <c r="D1915" s="1" t="str">
        <f>VartojimasGamyba!J1911</f>
        <v>2023-11-19-13</v>
      </c>
      <c r="E1915" s="7">
        <f>VartojimasGamyba!G1911</f>
        <v>1.1619999999999999</v>
      </c>
      <c r="F1915" s="11"/>
      <c r="G1915" s="12">
        <f t="shared" si="289"/>
        <v>16.227777777777781</v>
      </c>
      <c r="H1915" s="12">
        <v>0</v>
      </c>
      <c r="I1915" s="12">
        <v>1.2911111111111111</v>
      </c>
      <c r="J1915" s="12">
        <v>0</v>
      </c>
      <c r="K1915" s="12"/>
      <c r="L1915" s="12">
        <f>VartojimasGamyba!H1911</f>
        <v>0</v>
      </c>
      <c r="M1915" s="19">
        <f t="shared" si="281"/>
        <v>0</v>
      </c>
      <c r="N1915" s="7">
        <f t="shared" si="282"/>
        <v>0</v>
      </c>
      <c r="O1915" s="7">
        <f t="shared" si="283"/>
        <v>0</v>
      </c>
      <c r="R1915" s="7"/>
      <c r="S1915" s="47">
        <f t="shared" si="284"/>
        <v>0</v>
      </c>
      <c r="T1915" s="47">
        <f t="shared" si="285"/>
        <v>0</v>
      </c>
      <c r="U1915" s="47">
        <f t="shared" si="286"/>
        <v>160.28</v>
      </c>
      <c r="V1915" s="47">
        <f t="shared" si="287"/>
        <v>48.410000000000004</v>
      </c>
      <c r="W1915" s="11"/>
    </row>
    <row r="1916" spans="1:23" x14ac:dyDescent="0.45">
      <c r="A1916" t="s">
        <v>1921</v>
      </c>
      <c r="B1916">
        <v>62.08</v>
      </c>
      <c r="D1916" s="1" t="str">
        <f>VartojimasGamyba!J1912</f>
        <v>2023-11-19-14</v>
      </c>
      <c r="E1916" s="7">
        <f>VartojimasGamyba!G1912</f>
        <v>1.1579999999999999</v>
      </c>
      <c r="F1916" s="11"/>
      <c r="G1916" s="12">
        <f t="shared" si="289"/>
        <v>14.941111111111114</v>
      </c>
      <c r="H1916" s="12">
        <v>0</v>
      </c>
      <c r="I1916" s="12">
        <v>1.2866666666666666</v>
      </c>
      <c r="J1916" s="12">
        <v>0</v>
      </c>
      <c r="K1916" s="12"/>
      <c r="L1916" s="12">
        <f>VartojimasGamyba!H1912</f>
        <v>0</v>
      </c>
      <c r="M1916" s="19">
        <f t="shared" si="281"/>
        <v>0</v>
      </c>
      <c r="N1916" s="7">
        <f t="shared" si="282"/>
        <v>0</v>
      </c>
      <c r="O1916" s="7">
        <f t="shared" si="283"/>
        <v>0</v>
      </c>
      <c r="R1916" s="7"/>
      <c r="S1916" s="47">
        <f t="shared" si="284"/>
        <v>0</v>
      </c>
      <c r="T1916" s="47">
        <f t="shared" si="285"/>
        <v>0</v>
      </c>
      <c r="U1916" s="47">
        <f t="shared" si="286"/>
        <v>162.37</v>
      </c>
      <c r="V1916" s="47">
        <f t="shared" si="287"/>
        <v>50.5</v>
      </c>
      <c r="W1916" s="11"/>
    </row>
    <row r="1917" spans="1:23" x14ac:dyDescent="0.45">
      <c r="A1917" t="s">
        <v>1922</v>
      </c>
      <c r="B1917">
        <v>63.9</v>
      </c>
      <c r="D1917" s="1" t="str">
        <f>VartojimasGamyba!J1913</f>
        <v>2023-11-19-15</v>
      </c>
      <c r="E1917" s="7">
        <f>VartojimasGamyba!G1913</f>
        <v>2.1859999999999999</v>
      </c>
      <c r="F1917" s="11"/>
      <c r="G1917" s="12">
        <f t="shared" si="289"/>
        <v>12.512222222222224</v>
      </c>
      <c r="H1917" s="12">
        <v>0</v>
      </c>
      <c r="I1917" s="12">
        <v>2.4288888888888893</v>
      </c>
      <c r="J1917" s="12">
        <v>0</v>
      </c>
      <c r="K1917" s="12"/>
      <c r="L1917" s="12">
        <f>VartojimasGamyba!H1913</f>
        <v>0</v>
      </c>
      <c r="M1917" s="19">
        <f t="shared" si="281"/>
        <v>-4.4408920985006262E-16</v>
      </c>
      <c r="N1917" s="7">
        <f t="shared" si="282"/>
        <v>-7.291500736528178E-14</v>
      </c>
      <c r="O1917" s="7">
        <f t="shared" si="283"/>
        <v>-7.291500736528178E-14</v>
      </c>
      <c r="R1917" s="7"/>
      <c r="S1917" s="47">
        <f t="shared" si="284"/>
        <v>-4.4408920985006262E-16</v>
      </c>
      <c r="T1917" s="47">
        <f t="shared" si="285"/>
        <v>0</v>
      </c>
      <c r="U1917" s="47">
        <f t="shared" si="286"/>
        <v>164.19</v>
      </c>
      <c r="V1917" s="47">
        <f t="shared" si="287"/>
        <v>52.32</v>
      </c>
      <c r="W1917" s="11"/>
    </row>
    <row r="1918" spans="1:23" x14ac:dyDescent="0.45">
      <c r="A1918" t="s">
        <v>1923</v>
      </c>
      <c r="B1918">
        <v>82.12</v>
      </c>
      <c r="D1918" s="1" t="str">
        <f>VartojimasGamyba!J1914</f>
        <v>2023-11-19-16</v>
      </c>
      <c r="E1918" s="7">
        <f>VartojimasGamyba!G1914</f>
        <v>0.93700000000000006</v>
      </c>
      <c r="F1918" s="11"/>
      <c r="G1918" s="12">
        <f t="shared" si="289"/>
        <v>11.471111111111114</v>
      </c>
      <c r="H1918" s="12">
        <v>0</v>
      </c>
      <c r="I1918" s="12">
        <v>1.0411111111111111</v>
      </c>
      <c r="J1918" s="12">
        <v>0</v>
      </c>
      <c r="K1918" s="12"/>
      <c r="L1918" s="12">
        <f>VartojimasGamyba!H1914</f>
        <v>0</v>
      </c>
      <c r="M1918" s="19">
        <f t="shared" si="281"/>
        <v>0</v>
      </c>
      <c r="N1918" s="7">
        <f t="shared" si="282"/>
        <v>0</v>
      </c>
      <c r="O1918" s="7">
        <f t="shared" si="283"/>
        <v>0</v>
      </c>
      <c r="R1918" s="7"/>
      <c r="S1918" s="47">
        <f t="shared" si="284"/>
        <v>0</v>
      </c>
      <c r="T1918" s="47">
        <f t="shared" si="285"/>
        <v>0</v>
      </c>
      <c r="U1918" s="47">
        <f t="shared" si="286"/>
        <v>182.41000000000003</v>
      </c>
      <c r="V1918" s="47">
        <f t="shared" si="287"/>
        <v>70.540000000000006</v>
      </c>
      <c r="W1918" s="11"/>
    </row>
    <row r="1919" spans="1:23" x14ac:dyDescent="0.45">
      <c r="A1919" t="s">
        <v>1924</v>
      </c>
      <c r="B1919">
        <v>88.46</v>
      </c>
      <c r="D1919" s="1" t="str">
        <f>VartojimasGamyba!J1915</f>
        <v>2023-11-19-17</v>
      </c>
      <c r="E1919" s="7">
        <f>VartojimasGamyba!G1915</f>
        <v>1.016</v>
      </c>
      <c r="F1919" s="11"/>
      <c r="G1919" s="12">
        <f t="shared" si="289"/>
        <v>10.342222222222224</v>
      </c>
      <c r="H1919" s="12">
        <v>0</v>
      </c>
      <c r="I1919" s="12">
        <v>1.1288888888888891</v>
      </c>
      <c r="J1919" s="12">
        <v>0</v>
      </c>
      <c r="K1919" s="12"/>
      <c r="L1919" s="12">
        <f>VartojimasGamyba!H1915</f>
        <v>0</v>
      </c>
      <c r="M1919" s="19">
        <f t="shared" si="281"/>
        <v>-2.2204460492503131E-16</v>
      </c>
      <c r="N1919" s="7">
        <f t="shared" si="282"/>
        <v>-4.1910919179599659E-14</v>
      </c>
      <c r="O1919" s="7">
        <f t="shared" si="283"/>
        <v>-4.1910919179599659E-14</v>
      </c>
      <c r="R1919" s="7"/>
      <c r="S1919" s="47">
        <f t="shared" si="284"/>
        <v>-2.2204460492503131E-16</v>
      </c>
      <c r="T1919" s="47">
        <f t="shared" si="285"/>
        <v>0</v>
      </c>
      <c r="U1919" s="47">
        <f t="shared" si="286"/>
        <v>188.75</v>
      </c>
      <c r="V1919" s="47">
        <f t="shared" si="287"/>
        <v>76.88</v>
      </c>
      <c r="W1919" s="11"/>
    </row>
    <row r="1920" spans="1:23" x14ac:dyDescent="0.45">
      <c r="A1920" t="s">
        <v>1925</v>
      </c>
      <c r="B1920">
        <v>96.29</v>
      </c>
      <c r="D1920" s="1" t="str">
        <f>VartojimasGamyba!J1916</f>
        <v>2023-11-19-18</v>
      </c>
      <c r="E1920" s="7">
        <f>VartojimasGamyba!G1916</f>
        <v>0.65600000000000003</v>
      </c>
      <c r="F1920" s="11"/>
      <c r="G1920" s="12">
        <f t="shared" si="289"/>
        <v>9.6133333333333351</v>
      </c>
      <c r="H1920" s="12">
        <v>0</v>
      </c>
      <c r="I1920" s="12">
        <v>0.72888888888888892</v>
      </c>
      <c r="J1920" s="12">
        <v>0</v>
      </c>
      <c r="K1920" s="12"/>
      <c r="L1920" s="12">
        <f>VartojimasGamyba!H1916</f>
        <v>0</v>
      </c>
      <c r="M1920" s="19">
        <f t="shared" si="281"/>
        <v>0</v>
      </c>
      <c r="N1920" s="7">
        <f t="shared" si="282"/>
        <v>0</v>
      </c>
      <c r="O1920" s="7">
        <f t="shared" si="283"/>
        <v>0</v>
      </c>
      <c r="R1920" s="7"/>
      <c r="S1920" s="47">
        <f t="shared" si="284"/>
        <v>0</v>
      </c>
      <c r="T1920" s="47">
        <f t="shared" si="285"/>
        <v>0</v>
      </c>
      <c r="U1920" s="47">
        <f t="shared" si="286"/>
        <v>196.58</v>
      </c>
      <c r="V1920" s="47">
        <f t="shared" si="287"/>
        <v>84.710000000000008</v>
      </c>
      <c r="W1920" s="11"/>
    </row>
    <row r="1921" spans="1:23" x14ac:dyDescent="0.45">
      <c r="A1921" t="s">
        <v>1926</v>
      </c>
      <c r="B1921">
        <v>100.28</v>
      </c>
      <c r="D1921" s="1" t="str">
        <f>VartojimasGamyba!J1917</f>
        <v>2023-11-19-19</v>
      </c>
      <c r="E1921" s="7">
        <f>VartojimasGamyba!G1917</f>
        <v>1.1890000000000001</v>
      </c>
      <c r="F1921" s="11"/>
      <c r="G1921" s="12">
        <f t="shared" si="289"/>
        <v>8.2922222222222235</v>
      </c>
      <c r="H1921" s="12">
        <v>0</v>
      </c>
      <c r="I1921" s="12">
        <v>1.3211111111111111</v>
      </c>
      <c r="J1921" s="12">
        <v>0</v>
      </c>
      <c r="K1921" s="12"/>
      <c r="L1921" s="12">
        <f>VartojimasGamyba!H1917</f>
        <v>0</v>
      </c>
      <c r="M1921" s="19">
        <f t="shared" si="281"/>
        <v>0</v>
      </c>
      <c r="N1921" s="7">
        <f t="shared" si="282"/>
        <v>0</v>
      </c>
      <c r="O1921" s="7">
        <f t="shared" si="283"/>
        <v>0</v>
      </c>
      <c r="R1921" s="7"/>
      <c r="S1921" s="47">
        <f t="shared" si="284"/>
        <v>0</v>
      </c>
      <c r="T1921" s="47">
        <f t="shared" si="285"/>
        <v>0</v>
      </c>
      <c r="U1921" s="47">
        <f t="shared" si="286"/>
        <v>200.57</v>
      </c>
      <c r="V1921" s="47">
        <f t="shared" si="287"/>
        <v>88.7</v>
      </c>
      <c r="W1921" s="11"/>
    </row>
    <row r="1922" spans="1:23" x14ac:dyDescent="0.45">
      <c r="A1922" t="s">
        <v>1927</v>
      </c>
      <c r="B1922">
        <v>103.19</v>
      </c>
      <c r="D1922" s="1" t="str">
        <f>VartojimasGamyba!J1918</f>
        <v>2023-11-19-20</v>
      </c>
      <c r="E1922" s="7">
        <f>VartojimasGamyba!G1918</f>
        <v>0.43099999999999999</v>
      </c>
      <c r="F1922" s="11"/>
      <c r="G1922" s="12">
        <f t="shared" si="289"/>
        <v>7.8133333333333344</v>
      </c>
      <c r="H1922" s="12">
        <v>0</v>
      </c>
      <c r="I1922" s="12">
        <v>0.47888888888888886</v>
      </c>
      <c r="J1922" s="12">
        <v>0</v>
      </c>
      <c r="K1922" s="12"/>
      <c r="L1922" s="12">
        <f>VartojimasGamyba!H1918</f>
        <v>0</v>
      </c>
      <c r="M1922" s="19">
        <f t="shared" si="281"/>
        <v>0</v>
      </c>
      <c r="N1922" s="7">
        <f t="shared" si="282"/>
        <v>0</v>
      </c>
      <c r="O1922" s="7">
        <f t="shared" si="283"/>
        <v>0</v>
      </c>
      <c r="P1922" s="7" t="s">
        <v>8873</v>
      </c>
      <c r="R1922" s="7"/>
      <c r="S1922" s="47">
        <f t="shared" si="284"/>
        <v>0</v>
      </c>
      <c r="T1922" s="47">
        <f t="shared" si="285"/>
        <v>0</v>
      </c>
      <c r="U1922" s="47">
        <f t="shared" si="286"/>
        <v>203.48000000000002</v>
      </c>
      <c r="V1922" s="47">
        <f t="shared" si="287"/>
        <v>91.61</v>
      </c>
      <c r="W1922" s="11"/>
    </row>
    <row r="1923" spans="1:23" x14ac:dyDescent="0.45">
      <c r="A1923" t="s">
        <v>1928</v>
      </c>
      <c r="B1923">
        <v>102.17</v>
      </c>
      <c r="D1923" s="1" t="str">
        <f>VartojimasGamyba!J1919</f>
        <v>2023-11-19-21</v>
      </c>
      <c r="E1923" s="7">
        <f>VartojimasGamyba!G1919</f>
        <v>1.2050000000000001</v>
      </c>
      <c r="F1923" s="11"/>
      <c r="G1923" s="12">
        <f t="shared" si="289"/>
        <v>6.4744444444444458</v>
      </c>
      <c r="H1923" s="12">
        <v>0</v>
      </c>
      <c r="I1923" s="12">
        <v>1.338888888888889</v>
      </c>
      <c r="J1923" s="12">
        <v>0</v>
      </c>
      <c r="K1923" s="12"/>
      <c r="L1923" s="12">
        <f>VartojimasGamyba!H1919</f>
        <v>0</v>
      </c>
      <c r="M1923" s="19">
        <f t="shared" si="281"/>
        <v>0</v>
      </c>
      <c r="N1923" s="7">
        <f t="shared" si="282"/>
        <v>0</v>
      </c>
      <c r="O1923" s="7">
        <f t="shared" si="283"/>
        <v>0</v>
      </c>
      <c r="P1923" s="7">
        <f>SUM(N1902:N1925)</f>
        <v>3129.8160466666668</v>
      </c>
      <c r="R1923" s="7"/>
      <c r="S1923" s="47">
        <f t="shared" si="284"/>
        <v>0</v>
      </c>
      <c r="T1923" s="47">
        <f t="shared" si="285"/>
        <v>0</v>
      </c>
      <c r="U1923" s="47">
        <f t="shared" si="286"/>
        <v>202.46</v>
      </c>
      <c r="V1923" s="47">
        <f t="shared" si="287"/>
        <v>90.59</v>
      </c>
      <c r="W1923" s="11"/>
    </row>
    <row r="1924" spans="1:23" x14ac:dyDescent="0.45">
      <c r="A1924" t="s">
        <v>1929</v>
      </c>
      <c r="B1924">
        <v>88.65</v>
      </c>
      <c r="D1924" s="1" t="str">
        <f>VartojimasGamyba!J1920</f>
        <v>2023-11-19-22</v>
      </c>
      <c r="E1924" s="7">
        <f>VartojimasGamyba!G1920</f>
        <v>0.312</v>
      </c>
      <c r="F1924" s="11"/>
      <c r="G1924" s="12">
        <f t="shared" si="289"/>
        <v>6.1277777777777791</v>
      </c>
      <c r="H1924" s="12">
        <v>0</v>
      </c>
      <c r="I1924" s="12">
        <v>0.34666666666666668</v>
      </c>
      <c r="J1924" s="12">
        <v>0</v>
      </c>
      <c r="K1924" s="12"/>
      <c r="L1924" s="12">
        <f>VartojimasGamyba!H1920</f>
        <v>0</v>
      </c>
      <c r="M1924" s="19">
        <f t="shared" si="281"/>
        <v>0</v>
      </c>
      <c r="N1924" s="7">
        <f t="shared" si="282"/>
        <v>0</v>
      </c>
      <c r="O1924" s="7">
        <f t="shared" si="283"/>
        <v>0</v>
      </c>
      <c r="P1924" s="7" t="s">
        <v>8872</v>
      </c>
      <c r="R1924" s="7"/>
      <c r="S1924" s="47">
        <f t="shared" si="284"/>
        <v>0</v>
      </c>
      <c r="T1924" s="47">
        <f t="shared" si="285"/>
        <v>0</v>
      </c>
      <c r="U1924" s="47">
        <f t="shared" si="286"/>
        <v>188.94</v>
      </c>
      <c r="V1924" s="47">
        <f t="shared" si="287"/>
        <v>77.070000000000007</v>
      </c>
      <c r="W1924" s="11"/>
    </row>
    <row r="1925" spans="1:23" x14ac:dyDescent="0.45">
      <c r="A1925" t="s">
        <v>1930</v>
      </c>
      <c r="B1925">
        <v>84.38</v>
      </c>
      <c r="D1925" s="1" t="str">
        <f>VartojimasGamyba!J1921</f>
        <v>2023-11-19-23</v>
      </c>
      <c r="E1925" s="7">
        <f>VartojimasGamyba!G1921</f>
        <v>1.0149999999999999</v>
      </c>
      <c r="F1925" s="11"/>
      <c r="G1925" s="12">
        <f t="shared" si="289"/>
        <v>5.0000000000000018</v>
      </c>
      <c r="H1925" s="12">
        <v>0</v>
      </c>
      <c r="I1925" s="12">
        <v>1.1277777777777778</v>
      </c>
      <c r="J1925" s="12">
        <v>0</v>
      </c>
      <c r="K1925" s="12"/>
      <c r="L1925" s="12">
        <f>VartojimasGamyba!H1921</f>
        <v>0</v>
      </c>
      <c r="M1925" s="19">
        <f t="shared" si="281"/>
        <v>-2.2204460492503131E-16</v>
      </c>
      <c r="N1925" s="7">
        <f t="shared" si="282"/>
        <v>-4.1004977191505535E-14</v>
      </c>
      <c r="O1925" s="7">
        <f t="shared" si="283"/>
        <v>-4.1004977191505535E-14</v>
      </c>
      <c r="P1925" s="7">
        <f>SUM(O1902:O1925)</f>
        <v>3129.8160466666668</v>
      </c>
      <c r="Q1925" s="7">
        <f>SUMPRODUCT(B1902:B1925,E1902:E1925)+SUM(E1902:E1925)*$Z$21-SUMPRODUCT(B1902:B1925,L1902:L1925)+SUM(L1902:L1925)*ABS($Z$20)</f>
        <v>3548.2417099999998</v>
      </c>
      <c r="R1925" s="7"/>
      <c r="S1925" s="47">
        <f t="shared" si="284"/>
        <v>-2.2204460492503131E-16</v>
      </c>
      <c r="T1925" s="47">
        <f t="shared" si="285"/>
        <v>0</v>
      </c>
      <c r="U1925" s="47">
        <f t="shared" si="286"/>
        <v>184.67000000000002</v>
      </c>
      <c r="V1925" s="47">
        <f t="shared" si="287"/>
        <v>72.8</v>
      </c>
      <c r="W1925" s="11">
        <f>IF(P1925&lt;&gt;Q1925,1,0)</f>
        <v>1</v>
      </c>
    </row>
    <row r="1926" spans="1:23" x14ac:dyDescent="0.45">
      <c r="A1926" t="s">
        <v>1931</v>
      </c>
      <c r="B1926">
        <v>86.95</v>
      </c>
      <c r="D1926" s="9" t="str">
        <f>VartojimasGamyba!J1922</f>
        <v>2023-11-20-00</v>
      </c>
      <c r="E1926" s="8">
        <f>VartojimasGamyba!G1922</f>
        <v>0.34399999999999997</v>
      </c>
      <c r="F1926" s="11"/>
      <c r="G1926" s="7">
        <f>G1925+H1926-I1926</f>
        <v>4.6177777777777793</v>
      </c>
      <c r="H1926" s="7">
        <v>0</v>
      </c>
      <c r="I1926" s="7">
        <v>0.38222222222222219</v>
      </c>
      <c r="J1926" s="7">
        <v>0</v>
      </c>
      <c r="L1926" s="7">
        <f>VartojimasGamyba!H1922</f>
        <v>0</v>
      </c>
      <c r="M1926" s="15">
        <f t="shared" si="281"/>
        <v>0</v>
      </c>
      <c r="N1926" s="7">
        <f t="shared" si="282"/>
        <v>0</v>
      </c>
      <c r="O1926" s="7">
        <f t="shared" si="283"/>
        <v>0</v>
      </c>
      <c r="R1926" s="20" t="s">
        <v>8783</v>
      </c>
      <c r="S1926" s="47">
        <f t="shared" si="284"/>
        <v>0</v>
      </c>
      <c r="T1926" s="47">
        <f t="shared" si="285"/>
        <v>0</v>
      </c>
      <c r="U1926" s="47">
        <f t="shared" si="286"/>
        <v>187.24</v>
      </c>
      <c r="V1926" s="47">
        <f t="shared" si="287"/>
        <v>75.37</v>
      </c>
      <c r="W1926" s="11"/>
    </row>
    <row r="1927" spans="1:23" x14ac:dyDescent="0.45">
      <c r="A1927" t="s">
        <v>1932</v>
      </c>
      <c r="B1927">
        <v>80.05</v>
      </c>
      <c r="D1927" s="9" t="str">
        <f>VartojimasGamyba!J1923</f>
        <v>2023-11-20-01</v>
      </c>
      <c r="E1927" s="8">
        <f>VartojimasGamyba!G1923</f>
        <v>0.88800000000000001</v>
      </c>
      <c r="F1927" s="11"/>
      <c r="G1927" s="7">
        <f t="shared" ref="G1927:G1949" si="290">G1926+H1927-I1927</f>
        <v>3.6311111111111125</v>
      </c>
      <c r="H1927" s="7">
        <v>0</v>
      </c>
      <c r="I1927" s="7">
        <v>0.98666666666666669</v>
      </c>
      <c r="J1927" s="7">
        <v>0</v>
      </c>
      <c r="L1927" s="7">
        <f>VartojimasGamyba!H1923</f>
        <v>0</v>
      </c>
      <c r="M1927" s="15">
        <f t="shared" ref="M1927:M1990" si="291">E1927+H1927-I1927*$J$2+J1927-L1927</f>
        <v>0</v>
      </c>
      <c r="N1927" s="7">
        <f t="shared" ref="N1927:N1990" si="292">M1927*U1927-J1927*V1927</f>
        <v>0</v>
      </c>
      <c r="O1927" s="7">
        <f t="shared" ref="O1927:O1990" si="293">(M1927)*(B1927+$Z$21)</f>
        <v>0</v>
      </c>
      <c r="R1927" s="7"/>
      <c r="S1927" s="47">
        <f t="shared" ref="S1927:S1990" si="294">M1927+IF((L1927-E1927)&gt;0,(L1927-E1927),0)</f>
        <v>0</v>
      </c>
      <c r="T1927" s="47">
        <f t="shared" ref="T1927:T1990" si="295">IF(L1927-E1927&lt;0,0,L1927-E1927)</f>
        <v>0</v>
      </c>
      <c r="U1927" s="47">
        <f t="shared" ref="U1927:U1990" si="296">B1927+$Z$21</f>
        <v>180.34</v>
      </c>
      <c r="V1927" s="47">
        <f t="shared" ref="V1927:V1990" si="297">B1927+$Z$20</f>
        <v>68.47</v>
      </c>
      <c r="W1927" s="11"/>
    </row>
    <row r="1928" spans="1:23" x14ac:dyDescent="0.45">
      <c r="A1928" t="s">
        <v>1933</v>
      </c>
      <c r="B1928">
        <v>69.98</v>
      </c>
      <c r="D1928" s="9" t="str">
        <f>VartojimasGamyba!J1924</f>
        <v>2023-11-20-02</v>
      </c>
      <c r="E1928" s="8">
        <f>VartojimasGamyba!G1924</f>
        <v>0.24299999999999999</v>
      </c>
      <c r="F1928" s="11"/>
      <c r="G1928" s="7">
        <f t="shared" si="290"/>
        <v>3.6311111111111125</v>
      </c>
      <c r="H1928" s="7">
        <v>0</v>
      </c>
      <c r="I1928" s="7">
        <v>0</v>
      </c>
      <c r="J1928" s="7">
        <v>0</v>
      </c>
      <c r="L1928" s="7">
        <f>VartojimasGamyba!H1924</f>
        <v>0</v>
      </c>
      <c r="M1928" s="15">
        <f t="shared" si="291"/>
        <v>0.24299999999999999</v>
      </c>
      <c r="N1928" s="7">
        <f t="shared" si="292"/>
        <v>41.375610000000002</v>
      </c>
      <c r="O1928" s="7">
        <f t="shared" si="293"/>
        <v>41.375610000000002</v>
      </c>
      <c r="R1928" s="7"/>
      <c r="S1928" s="47">
        <f t="shared" si="294"/>
        <v>0.24299999999999999</v>
      </c>
      <c r="T1928" s="47">
        <f t="shared" si="295"/>
        <v>0</v>
      </c>
      <c r="U1928" s="47">
        <f t="shared" si="296"/>
        <v>170.27</v>
      </c>
      <c r="V1928" s="47">
        <f t="shared" si="297"/>
        <v>58.400000000000006</v>
      </c>
      <c r="W1928" s="11"/>
    </row>
    <row r="1929" spans="1:23" x14ac:dyDescent="0.45">
      <c r="A1929" t="s">
        <v>1934</v>
      </c>
      <c r="B1929">
        <v>62.68</v>
      </c>
      <c r="D1929" s="9" t="str">
        <f>VartojimasGamyba!J1925</f>
        <v>2023-11-20-03</v>
      </c>
      <c r="E1929" s="8">
        <f>VartojimasGamyba!G1925</f>
        <v>1.0149999999999999</v>
      </c>
      <c r="F1929" s="11"/>
      <c r="G1929" s="7">
        <f t="shared" si="290"/>
        <v>3.6311111111111125</v>
      </c>
      <c r="H1929" s="7">
        <v>0</v>
      </c>
      <c r="I1929" s="7">
        <v>0</v>
      </c>
      <c r="J1929" s="7">
        <v>0</v>
      </c>
      <c r="L1929" s="7">
        <f>VartojimasGamyba!H1925</f>
        <v>0</v>
      </c>
      <c r="M1929" s="15">
        <f t="shared" si="291"/>
        <v>1.0149999999999999</v>
      </c>
      <c r="N1929" s="7">
        <f t="shared" si="292"/>
        <v>165.41454999999999</v>
      </c>
      <c r="O1929" s="7">
        <f t="shared" si="293"/>
        <v>165.41454999999999</v>
      </c>
      <c r="R1929" s="7"/>
      <c r="S1929" s="47">
        <f t="shared" si="294"/>
        <v>1.0149999999999999</v>
      </c>
      <c r="T1929" s="47">
        <f t="shared" si="295"/>
        <v>0</v>
      </c>
      <c r="U1929" s="47">
        <f t="shared" si="296"/>
        <v>162.97</v>
      </c>
      <c r="V1929" s="47">
        <f t="shared" si="297"/>
        <v>51.1</v>
      </c>
      <c r="W1929" s="11"/>
    </row>
    <row r="1930" spans="1:23" x14ac:dyDescent="0.45">
      <c r="A1930" t="s">
        <v>1935</v>
      </c>
      <c r="B1930">
        <v>59.91</v>
      </c>
      <c r="D1930" s="9" t="str">
        <f>VartojimasGamyba!J1926</f>
        <v>2023-11-20-04</v>
      </c>
      <c r="E1930" s="8">
        <f>VartojimasGamyba!G1926</f>
        <v>1.3109999999999999</v>
      </c>
      <c r="F1930" s="11"/>
      <c r="G1930" s="7">
        <f t="shared" si="290"/>
        <v>13.631111111111112</v>
      </c>
      <c r="H1930" s="7">
        <v>10</v>
      </c>
      <c r="I1930" s="7">
        <v>0</v>
      </c>
      <c r="J1930" s="7">
        <v>0</v>
      </c>
      <c r="L1930" s="7">
        <f>VartojimasGamyba!H1926</f>
        <v>0</v>
      </c>
      <c r="M1930" s="15">
        <f t="shared" si="291"/>
        <v>11.311</v>
      </c>
      <c r="N1930" s="7">
        <f t="shared" si="292"/>
        <v>1812.0221999999999</v>
      </c>
      <c r="O1930" s="7">
        <f t="shared" si="293"/>
        <v>1812.0221999999999</v>
      </c>
      <c r="R1930" s="7"/>
      <c r="S1930" s="47">
        <f t="shared" si="294"/>
        <v>11.311</v>
      </c>
      <c r="T1930" s="47">
        <f t="shared" si="295"/>
        <v>0</v>
      </c>
      <c r="U1930" s="47">
        <f t="shared" si="296"/>
        <v>160.19999999999999</v>
      </c>
      <c r="V1930" s="47">
        <f t="shared" si="297"/>
        <v>48.33</v>
      </c>
      <c r="W1930" s="11"/>
    </row>
    <row r="1931" spans="1:23" x14ac:dyDescent="0.45">
      <c r="A1931" t="s">
        <v>1936</v>
      </c>
      <c r="B1931">
        <v>60.03</v>
      </c>
      <c r="D1931" s="9" t="str">
        <f>VartojimasGamyba!J1927</f>
        <v>2023-11-20-05</v>
      </c>
      <c r="E1931" s="8">
        <f>VartojimasGamyba!G1927</f>
        <v>1.6559999999999999</v>
      </c>
      <c r="F1931" s="11"/>
      <c r="G1931" s="7">
        <f t="shared" si="290"/>
        <v>20</v>
      </c>
      <c r="H1931" s="7">
        <v>6.368888888888887</v>
      </c>
      <c r="I1931" s="7">
        <v>0</v>
      </c>
      <c r="J1931" s="7">
        <v>0</v>
      </c>
      <c r="L1931" s="7">
        <f>VartojimasGamyba!H1927</f>
        <v>0</v>
      </c>
      <c r="M1931" s="15">
        <f t="shared" si="291"/>
        <v>8.0248888888888867</v>
      </c>
      <c r="N1931" s="7">
        <f t="shared" si="292"/>
        <v>1286.5501866666664</v>
      </c>
      <c r="O1931" s="7">
        <f t="shared" si="293"/>
        <v>1286.5501866666664</v>
      </c>
      <c r="R1931" s="7"/>
      <c r="S1931" s="47">
        <f t="shared" si="294"/>
        <v>8.0248888888888867</v>
      </c>
      <c r="T1931" s="47">
        <f t="shared" si="295"/>
        <v>0</v>
      </c>
      <c r="U1931" s="47">
        <f t="shared" si="296"/>
        <v>160.32</v>
      </c>
      <c r="V1931" s="47">
        <f t="shared" si="297"/>
        <v>48.45</v>
      </c>
      <c r="W1931" s="11"/>
    </row>
    <row r="1932" spans="1:23" x14ac:dyDescent="0.45">
      <c r="A1932" t="s">
        <v>1937</v>
      </c>
      <c r="B1932">
        <v>64.760000000000005</v>
      </c>
      <c r="D1932" s="9" t="str">
        <f>VartojimasGamyba!J1928</f>
        <v>2023-11-20-06</v>
      </c>
      <c r="E1932" s="8">
        <f>VartojimasGamyba!G1928</f>
        <v>1.054</v>
      </c>
      <c r="F1932" s="11"/>
      <c r="G1932" s="7">
        <f t="shared" si="290"/>
        <v>20</v>
      </c>
      <c r="H1932" s="7">
        <v>0</v>
      </c>
      <c r="I1932" s="7">
        <v>0</v>
      </c>
      <c r="J1932" s="7">
        <v>0</v>
      </c>
      <c r="L1932" s="7">
        <f>VartojimasGamyba!H1928</f>
        <v>0</v>
      </c>
      <c r="M1932" s="15">
        <f t="shared" si="291"/>
        <v>1.054</v>
      </c>
      <c r="N1932" s="7">
        <f t="shared" si="292"/>
        <v>173.96270000000001</v>
      </c>
      <c r="O1932" s="7">
        <f t="shared" si="293"/>
        <v>173.96270000000001</v>
      </c>
      <c r="R1932" s="7"/>
      <c r="S1932" s="47">
        <f t="shared" si="294"/>
        <v>1.054</v>
      </c>
      <c r="T1932" s="47">
        <f t="shared" si="295"/>
        <v>0</v>
      </c>
      <c r="U1932" s="47">
        <f t="shared" si="296"/>
        <v>165.05</v>
      </c>
      <c r="V1932" s="47">
        <f t="shared" si="297"/>
        <v>53.180000000000007</v>
      </c>
      <c r="W1932" s="11"/>
    </row>
    <row r="1933" spans="1:23" x14ac:dyDescent="0.45">
      <c r="A1933" t="s">
        <v>1938</v>
      </c>
      <c r="B1933">
        <v>80.430000000000007</v>
      </c>
      <c r="D1933" s="9" t="str">
        <f>VartojimasGamyba!J1929</f>
        <v>2023-11-20-07</v>
      </c>
      <c r="E1933" s="8">
        <f>VartojimasGamyba!G1929</f>
        <v>0.45900000000000002</v>
      </c>
      <c r="F1933" s="11"/>
      <c r="G1933" s="7">
        <f t="shared" si="290"/>
        <v>20</v>
      </c>
      <c r="H1933" s="7">
        <v>0</v>
      </c>
      <c r="I1933" s="7">
        <v>0</v>
      </c>
      <c r="J1933" s="7">
        <v>0</v>
      </c>
      <c r="L1933" s="7">
        <f>VartojimasGamyba!H1929</f>
        <v>3.5000000000000003E-2</v>
      </c>
      <c r="M1933" s="15">
        <f t="shared" si="291"/>
        <v>0.42400000000000004</v>
      </c>
      <c r="N1933" s="7">
        <f t="shared" si="292"/>
        <v>76.625280000000018</v>
      </c>
      <c r="O1933" s="7">
        <f t="shared" si="293"/>
        <v>76.625280000000018</v>
      </c>
      <c r="R1933" s="7"/>
      <c r="S1933" s="47">
        <f t="shared" si="294"/>
        <v>0.42400000000000004</v>
      </c>
      <c r="T1933" s="47">
        <f t="shared" si="295"/>
        <v>0</v>
      </c>
      <c r="U1933" s="47">
        <f t="shared" si="296"/>
        <v>180.72000000000003</v>
      </c>
      <c r="V1933" s="47">
        <f t="shared" si="297"/>
        <v>68.850000000000009</v>
      </c>
      <c r="W1933" s="11"/>
    </row>
    <row r="1934" spans="1:23" x14ac:dyDescent="0.45">
      <c r="A1934" t="s">
        <v>1939</v>
      </c>
      <c r="B1934">
        <v>140.03</v>
      </c>
      <c r="D1934" s="9" t="str">
        <f>VartojimasGamyba!J1930</f>
        <v>2023-11-20-08</v>
      </c>
      <c r="E1934" s="8">
        <f>VartojimasGamyba!G1930</f>
        <v>0.73699999999999999</v>
      </c>
      <c r="F1934" s="11"/>
      <c r="G1934" s="7">
        <f t="shared" si="290"/>
        <v>19.235555555555557</v>
      </c>
      <c r="H1934" s="7">
        <v>0</v>
      </c>
      <c r="I1934" s="7">
        <v>0.76444444444444426</v>
      </c>
      <c r="J1934" s="7">
        <v>0</v>
      </c>
      <c r="L1934" s="7">
        <f>VartojimasGamyba!H1930</f>
        <v>4.9000000000000002E-2</v>
      </c>
      <c r="M1934" s="15">
        <f t="shared" si="291"/>
        <v>1.5265566588595902E-16</v>
      </c>
      <c r="N1934" s="7">
        <f t="shared" si="292"/>
        <v>3.6686209625713672E-14</v>
      </c>
      <c r="O1934" s="7">
        <f t="shared" si="293"/>
        <v>3.6686209625713672E-14</v>
      </c>
      <c r="R1934" s="7"/>
      <c r="S1934" s="47">
        <f t="shared" si="294"/>
        <v>1.5265566588595902E-16</v>
      </c>
      <c r="T1934" s="47">
        <f t="shared" si="295"/>
        <v>0</v>
      </c>
      <c r="U1934" s="47">
        <f t="shared" si="296"/>
        <v>240.32</v>
      </c>
      <c r="V1934" s="47">
        <f t="shared" si="297"/>
        <v>128.44999999999999</v>
      </c>
      <c r="W1934" s="11"/>
    </row>
    <row r="1935" spans="1:23" x14ac:dyDescent="0.45">
      <c r="A1935" t="s">
        <v>1940</v>
      </c>
      <c r="B1935">
        <v>143.07</v>
      </c>
      <c r="D1935" s="9" t="str">
        <f>VartojimasGamyba!J1931</f>
        <v>2023-11-20-09</v>
      </c>
      <c r="E1935" s="8">
        <f>VartojimasGamyba!G1931</f>
        <v>1.0189999999999999</v>
      </c>
      <c r="F1935" s="11"/>
      <c r="G1935" s="7">
        <f t="shared" si="290"/>
        <v>18.186666666666667</v>
      </c>
      <c r="H1935" s="7">
        <v>0</v>
      </c>
      <c r="I1935" s="7">
        <v>1.048888888888889</v>
      </c>
      <c r="J1935" s="7">
        <v>0</v>
      </c>
      <c r="L1935" s="7">
        <f>VartojimasGamyba!H1931</f>
        <v>7.4999999999999997E-2</v>
      </c>
      <c r="M1935" s="15">
        <f t="shared" si="291"/>
        <v>-1.5265566588595902E-16</v>
      </c>
      <c r="N1935" s="7">
        <f t="shared" si="292"/>
        <v>-3.7150282850006989E-14</v>
      </c>
      <c r="O1935" s="7">
        <f t="shared" si="293"/>
        <v>-3.7150282850006989E-14</v>
      </c>
      <c r="R1935" s="7"/>
      <c r="S1935" s="47">
        <f t="shared" si="294"/>
        <v>-1.5265566588595902E-16</v>
      </c>
      <c r="T1935" s="47">
        <f t="shared" si="295"/>
        <v>0</v>
      </c>
      <c r="U1935" s="47">
        <f t="shared" si="296"/>
        <v>243.36</v>
      </c>
      <c r="V1935" s="47">
        <f t="shared" si="297"/>
        <v>131.48999999999998</v>
      </c>
      <c r="W1935" s="11"/>
    </row>
    <row r="1936" spans="1:23" x14ac:dyDescent="0.45">
      <c r="A1936" t="s">
        <v>1941</v>
      </c>
      <c r="B1936">
        <v>144.41</v>
      </c>
      <c r="D1936" s="9" t="str">
        <f>VartojimasGamyba!J1932</f>
        <v>2023-11-20-10</v>
      </c>
      <c r="E1936" s="8">
        <f>VartojimasGamyba!G1932</f>
        <v>0.29899999999999999</v>
      </c>
      <c r="F1936" s="11"/>
      <c r="G1936" s="7">
        <f t="shared" si="290"/>
        <v>18.010000000000002</v>
      </c>
      <c r="H1936" s="7">
        <v>0</v>
      </c>
      <c r="I1936" s="7">
        <v>0.17666666666666664</v>
      </c>
      <c r="J1936" s="7">
        <v>0</v>
      </c>
      <c r="L1936" s="7">
        <f>VartojimasGamyba!H1932</f>
        <v>0.14000000000000001</v>
      </c>
      <c r="M1936" s="15">
        <f t="shared" si="291"/>
        <v>0</v>
      </c>
      <c r="N1936" s="7">
        <f t="shared" si="292"/>
        <v>0</v>
      </c>
      <c r="O1936" s="7">
        <f t="shared" si="293"/>
        <v>0</v>
      </c>
      <c r="R1936" s="7"/>
      <c r="S1936" s="47">
        <f t="shared" si="294"/>
        <v>0</v>
      </c>
      <c r="T1936" s="47">
        <f t="shared" si="295"/>
        <v>0</v>
      </c>
      <c r="U1936" s="47">
        <f t="shared" si="296"/>
        <v>244.7</v>
      </c>
      <c r="V1936" s="47">
        <f t="shared" si="297"/>
        <v>132.82999999999998</v>
      </c>
      <c r="W1936" s="11"/>
    </row>
    <row r="1937" spans="1:23" x14ac:dyDescent="0.45">
      <c r="A1937" t="s">
        <v>1942</v>
      </c>
      <c r="B1937">
        <v>160.01</v>
      </c>
      <c r="D1937" s="9" t="str">
        <f>VartojimasGamyba!J1933</f>
        <v>2023-11-20-11</v>
      </c>
      <c r="E1937" s="8">
        <f>VartojimasGamyba!G1933</f>
        <v>1.2689999999999999</v>
      </c>
      <c r="F1937" s="11"/>
      <c r="G1937" s="7">
        <f t="shared" si="290"/>
        <v>16.665555555555557</v>
      </c>
      <c r="H1937" s="7">
        <v>0</v>
      </c>
      <c r="I1937" s="7">
        <v>1.344444444444445</v>
      </c>
      <c r="J1937" s="7">
        <v>0</v>
      </c>
      <c r="L1937" s="7">
        <f>VartojimasGamyba!H1933</f>
        <v>5.8999999999999997E-2</v>
      </c>
      <c r="M1937" s="15">
        <f t="shared" si="291"/>
        <v>-7.2164496600635175E-16</v>
      </c>
      <c r="N1937" s="7">
        <f t="shared" si="292"/>
        <v>-1.8784418465145337E-13</v>
      </c>
      <c r="O1937" s="7">
        <f t="shared" si="293"/>
        <v>-1.8784418465145337E-13</v>
      </c>
      <c r="R1937" s="7"/>
      <c r="S1937" s="47">
        <f t="shared" si="294"/>
        <v>-7.2164496600635175E-16</v>
      </c>
      <c r="T1937" s="47">
        <f t="shared" si="295"/>
        <v>0</v>
      </c>
      <c r="U1937" s="47">
        <f t="shared" si="296"/>
        <v>260.3</v>
      </c>
      <c r="V1937" s="47">
        <f t="shared" si="297"/>
        <v>148.42999999999998</v>
      </c>
      <c r="W1937" s="11"/>
    </row>
    <row r="1938" spans="1:23" x14ac:dyDescent="0.45">
      <c r="A1938" t="s">
        <v>1943</v>
      </c>
      <c r="B1938">
        <v>130</v>
      </c>
      <c r="D1938" s="9" t="str">
        <f>VartojimasGamyba!J1934</f>
        <v>2023-11-20-12</v>
      </c>
      <c r="E1938" s="8">
        <f>VartojimasGamyba!G1934</f>
        <v>0.50800000000000001</v>
      </c>
      <c r="F1938" s="11"/>
      <c r="G1938" s="7">
        <f t="shared" si="290"/>
        <v>16.141111111111112</v>
      </c>
      <c r="H1938" s="7">
        <v>0</v>
      </c>
      <c r="I1938" s="7">
        <v>0.52444444444444449</v>
      </c>
      <c r="J1938" s="7">
        <v>0</v>
      </c>
      <c r="L1938" s="7">
        <f>VartojimasGamyba!H1934</f>
        <v>3.5999999999999997E-2</v>
      </c>
      <c r="M1938" s="15">
        <f t="shared" si="291"/>
        <v>0</v>
      </c>
      <c r="N1938" s="7">
        <f t="shared" si="292"/>
        <v>0</v>
      </c>
      <c r="O1938" s="7">
        <f t="shared" si="293"/>
        <v>0</v>
      </c>
      <c r="R1938" s="7"/>
      <c r="S1938" s="47">
        <f t="shared" si="294"/>
        <v>0</v>
      </c>
      <c r="T1938" s="47">
        <f t="shared" si="295"/>
        <v>0</v>
      </c>
      <c r="U1938" s="47">
        <f t="shared" si="296"/>
        <v>230.29000000000002</v>
      </c>
      <c r="V1938" s="47">
        <f t="shared" si="297"/>
        <v>118.42</v>
      </c>
      <c r="W1938" s="11"/>
    </row>
    <row r="1939" spans="1:23" x14ac:dyDescent="0.45">
      <c r="A1939" t="s">
        <v>1944</v>
      </c>
      <c r="B1939">
        <v>128.35</v>
      </c>
      <c r="D1939" s="9" t="str">
        <f>VartojimasGamyba!J1935</f>
        <v>2023-11-20-13</v>
      </c>
      <c r="E1939" s="8">
        <f>VartojimasGamyba!G1935</f>
        <v>1.4330000000000001</v>
      </c>
      <c r="F1939" s="11"/>
      <c r="G1939" s="7">
        <f t="shared" si="290"/>
        <v>14.548888888888889</v>
      </c>
      <c r="H1939" s="7">
        <v>0</v>
      </c>
      <c r="I1939" s="7">
        <v>1.5922222222222224</v>
      </c>
      <c r="J1939" s="7">
        <v>0</v>
      </c>
      <c r="L1939" s="7">
        <f>VartojimasGamyba!H1935</f>
        <v>0</v>
      </c>
      <c r="M1939" s="15">
        <f t="shared" si="291"/>
        <v>-2.2204460492503131E-16</v>
      </c>
      <c r="N1939" s="7">
        <f t="shared" si="292"/>
        <v>-5.0768278470059155E-14</v>
      </c>
      <c r="O1939" s="7">
        <f t="shared" si="293"/>
        <v>-5.0768278470059155E-14</v>
      </c>
      <c r="R1939" s="7"/>
      <c r="S1939" s="47">
        <f t="shared" si="294"/>
        <v>-2.2204460492503131E-16</v>
      </c>
      <c r="T1939" s="47">
        <f t="shared" si="295"/>
        <v>0</v>
      </c>
      <c r="U1939" s="47">
        <f t="shared" si="296"/>
        <v>228.64</v>
      </c>
      <c r="V1939" s="47">
        <f t="shared" si="297"/>
        <v>116.77</v>
      </c>
      <c r="W1939" s="11"/>
    </row>
    <row r="1940" spans="1:23" x14ac:dyDescent="0.45">
      <c r="A1940" t="s">
        <v>1945</v>
      </c>
      <c r="B1940">
        <v>128.34</v>
      </c>
      <c r="D1940" s="9" t="str">
        <f>VartojimasGamyba!J1936</f>
        <v>2023-11-20-14</v>
      </c>
      <c r="E1940" s="8">
        <f>VartojimasGamyba!G1936</f>
        <v>0.66700000000000004</v>
      </c>
      <c r="F1940" s="11"/>
      <c r="G1940" s="7">
        <f t="shared" si="290"/>
        <v>13.807777777777778</v>
      </c>
      <c r="H1940" s="7">
        <v>0</v>
      </c>
      <c r="I1940" s="7">
        <v>0.74111111111111116</v>
      </c>
      <c r="J1940" s="7">
        <v>0</v>
      </c>
      <c r="L1940" s="7">
        <f>VartojimasGamyba!H1936</f>
        <v>0</v>
      </c>
      <c r="M1940" s="15">
        <f t="shared" si="291"/>
        <v>0</v>
      </c>
      <c r="N1940" s="7">
        <f t="shared" si="292"/>
        <v>0</v>
      </c>
      <c r="O1940" s="7">
        <f t="shared" si="293"/>
        <v>0</v>
      </c>
      <c r="R1940" s="7"/>
      <c r="S1940" s="47">
        <f t="shared" si="294"/>
        <v>0</v>
      </c>
      <c r="T1940" s="47">
        <f t="shared" si="295"/>
        <v>0</v>
      </c>
      <c r="U1940" s="47">
        <f t="shared" si="296"/>
        <v>228.63</v>
      </c>
      <c r="V1940" s="47">
        <f t="shared" si="297"/>
        <v>116.76</v>
      </c>
      <c r="W1940" s="11"/>
    </row>
    <row r="1941" spans="1:23" x14ac:dyDescent="0.45">
      <c r="A1941" t="s">
        <v>1946</v>
      </c>
      <c r="B1941">
        <v>128.35</v>
      </c>
      <c r="D1941" s="9" t="str">
        <f>VartojimasGamyba!J1937</f>
        <v>2023-11-20-15</v>
      </c>
      <c r="E1941" s="8">
        <f>VartojimasGamyba!G1937</f>
        <v>1.1970000000000001</v>
      </c>
      <c r="F1941" s="11"/>
      <c r="G1941" s="7">
        <f t="shared" si="290"/>
        <v>12.477777777777778</v>
      </c>
      <c r="H1941" s="7">
        <v>0</v>
      </c>
      <c r="I1941" s="7">
        <v>1.33</v>
      </c>
      <c r="J1941" s="7">
        <v>0</v>
      </c>
      <c r="L1941" s="7">
        <f>VartojimasGamyba!H1937</f>
        <v>0</v>
      </c>
      <c r="M1941" s="15">
        <f t="shared" si="291"/>
        <v>0</v>
      </c>
      <c r="N1941" s="7">
        <f t="shared" si="292"/>
        <v>0</v>
      </c>
      <c r="O1941" s="7">
        <f t="shared" si="293"/>
        <v>0</v>
      </c>
      <c r="R1941" s="7"/>
      <c r="S1941" s="47">
        <f t="shared" si="294"/>
        <v>0</v>
      </c>
      <c r="T1941" s="47">
        <f t="shared" si="295"/>
        <v>0</v>
      </c>
      <c r="U1941" s="47">
        <f t="shared" si="296"/>
        <v>228.64</v>
      </c>
      <c r="V1941" s="47">
        <f t="shared" si="297"/>
        <v>116.77</v>
      </c>
      <c r="W1941" s="11"/>
    </row>
    <row r="1942" spans="1:23" x14ac:dyDescent="0.45">
      <c r="A1942" t="s">
        <v>1947</v>
      </c>
      <c r="B1942">
        <v>138.21</v>
      </c>
      <c r="D1942" s="9" t="str">
        <f>VartojimasGamyba!J1938</f>
        <v>2023-11-20-16</v>
      </c>
      <c r="E1942" s="8">
        <f>VartojimasGamyba!G1938</f>
        <v>0.96099999999999997</v>
      </c>
      <c r="F1942" s="11"/>
      <c r="G1942" s="7">
        <f t="shared" si="290"/>
        <v>11.41</v>
      </c>
      <c r="H1942" s="7">
        <v>0</v>
      </c>
      <c r="I1942" s="7">
        <v>1.0677777777777777</v>
      </c>
      <c r="J1942" s="7">
        <v>0</v>
      </c>
      <c r="L1942" s="7">
        <f>VartojimasGamyba!H1938</f>
        <v>0</v>
      </c>
      <c r="M1942" s="15">
        <f t="shared" si="291"/>
        <v>0</v>
      </c>
      <c r="N1942" s="7">
        <f t="shared" si="292"/>
        <v>0</v>
      </c>
      <c r="O1942" s="7">
        <f t="shared" si="293"/>
        <v>0</v>
      </c>
      <c r="R1942" s="7"/>
      <c r="S1942" s="47">
        <f t="shared" si="294"/>
        <v>0</v>
      </c>
      <c r="T1942" s="47">
        <f t="shared" si="295"/>
        <v>0</v>
      </c>
      <c r="U1942" s="47">
        <f t="shared" si="296"/>
        <v>238.5</v>
      </c>
      <c r="V1942" s="47">
        <f t="shared" si="297"/>
        <v>126.63000000000001</v>
      </c>
      <c r="W1942" s="11"/>
    </row>
    <row r="1943" spans="1:23" x14ac:dyDescent="0.45">
      <c r="A1943" t="s">
        <v>1948</v>
      </c>
      <c r="B1943">
        <v>148.13</v>
      </c>
      <c r="D1943" s="9" t="str">
        <f>VartojimasGamyba!J1939</f>
        <v>2023-11-20-17</v>
      </c>
      <c r="E1943" s="8">
        <f>VartojimasGamyba!G1939</f>
        <v>1.645</v>
      </c>
      <c r="F1943" s="11"/>
      <c r="G1943" s="7">
        <f t="shared" si="290"/>
        <v>9.5822222222222226</v>
      </c>
      <c r="H1943" s="7">
        <v>0</v>
      </c>
      <c r="I1943" s="7">
        <v>1.8277777777777779</v>
      </c>
      <c r="J1943" s="7">
        <v>0</v>
      </c>
      <c r="L1943" s="7">
        <f>VartojimasGamyba!H1939</f>
        <v>0</v>
      </c>
      <c r="M1943" s="15">
        <f t="shared" si="291"/>
        <v>-2.2204460492503131E-16</v>
      </c>
      <c r="N1943" s="7">
        <f t="shared" si="292"/>
        <v>-5.5160320755476281E-14</v>
      </c>
      <c r="O1943" s="7">
        <f t="shared" si="293"/>
        <v>-5.5160320755476281E-14</v>
      </c>
      <c r="R1943" s="7"/>
      <c r="S1943" s="47">
        <f t="shared" si="294"/>
        <v>-2.2204460492503131E-16</v>
      </c>
      <c r="T1943" s="47">
        <f t="shared" si="295"/>
        <v>0</v>
      </c>
      <c r="U1943" s="47">
        <f t="shared" si="296"/>
        <v>248.42000000000002</v>
      </c>
      <c r="V1943" s="47">
        <f t="shared" si="297"/>
        <v>136.54999999999998</v>
      </c>
      <c r="W1943" s="11"/>
    </row>
    <row r="1944" spans="1:23" x14ac:dyDescent="0.45">
      <c r="A1944" t="s">
        <v>1949</v>
      </c>
      <c r="B1944">
        <v>159.49</v>
      </c>
      <c r="D1944" s="9" t="str">
        <f>VartojimasGamyba!J1940</f>
        <v>2023-11-20-18</v>
      </c>
      <c r="E1944" s="8">
        <f>VartojimasGamyba!G1940</f>
        <v>1.6759999999999999</v>
      </c>
      <c r="F1944" s="11"/>
      <c r="G1944" s="7">
        <f t="shared" si="290"/>
        <v>7.7200000000000006</v>
      </c>
      <c r="H1944" s="7">
        <v>0</v>
      </c>
      <c r="I1944" s="7">
        <v>1.8622222222222222</v>
      </c>
      <c r="J1944" s="7">
        <v>0</v>
      </c>
      <c r="L1944" s="7">
        <f>VartojimasGamyba!H1940</f>
        <v>0</v>
      </c>
      <c r="M1944" s="15">
        <f t="shared" si="291"/>
        <v>0</v>
      </c>
      <c r="N1944" s="7">
        <f t="shared" si="292"/>
        <v>0</v>
      </c>
      <c r="O1944" s="7">
        <f t="shared" si="293"/>
        <v>0</v>
      </c>
      <c r="R1944" s="7"/>
      <c r="S1944" s="47">
        <f t="shared" si="294"/>
        <v>0</v>
      </c>
      <c r="T1944" s="47">
        <f t="shared" si="295"/>
        <v>0</v>
      </c>
      <c r="U1944" s="47">
        <f t="shared" si="296"/>
        <v>259.78000000000003</v>
      </c>
      <c r="V1944" s="47">
        <f t="shared" si="297"/>
        <v>147.91</v>
      </c>
      <c r="W1944" s="11"/>
    </row>
    <row r="1945" spans="1:23" x14ac:dyDescent="0.45">
      <c r="A1945" t="s">
        <v>1950</v>
      </c>
      <c r="B1945">
        <v>147</v>
      </c>
      <c r="D1945" s="9" t="str">
        <f>VartojimasGamyba!J1941</f>
        <v>2023-11-20-19</v>
      </c>
      <c r="E1945" s="8">
        <f>VartojimasGamyba!G1941</f>
        <v>1.677</v>
      </c>
      <c r="F1945" s="11"/>
      <c r="G1945" s="7">
        <f t="shared" si="290"/>
        <v>5.8566666666666674</v>
      </c>
      <c r="H1945" s="7">
        <v>0</v>
      </c>
      <c r="I1945" s="7">
        <v>1.8633333333333335</v>
      </c>
      <c r="J1945" s="7">
        <v>0</v>
      </c>
      <c r="L1945" s="7">
        <f>VartojimasGamyba!H1941</f>
        <v>0</v>
      </c>
      <c r="M1945" s="15">
        <f t="shared" si="291"/>
        <v>-2.2204460492503131E-16</v>
      </c>
      <c r="N1945" s="7">
        <f t="shared" si="292"/>
        <v>-5.4909410351910997E-14</v>
      </c>
      <c r="O1945" s="7">
        <f t="shared" si="293"/>
        <v>-5.4909410351910997E-14</v>
      </c>
      <c r="R1945" s="7"/>
      <c r="S1945" s="47">
        <f t="shared" si="294"/>
        <v>-2.2204460492503131E-16</v>
      </c>
      <c r="T1945" s="47">
        <f t="shared" si="295"/>
        <v>0</v>
      </c>
      <c r="U1945" s="47">
        <f t="shared" si="296"/>
        <v>247.29000000000002</v>
      </c>
      <c r="V1945" s="47">
        <f t="shared" si="297"/>
        <v>135.41999999999999</v>
      </c>
      <c r="W1945" s="11"/>
    </row>
    <row r="1946" spans="1:23" x14ac:dyDescent="0.45">
      <c r="A1946" t="s">
        <v>1951</v>
      </c>
      <c r="B1946">
        <v>139.97999999999999</v>
      </c>
      <c r="D1946" s="9" t="str">
        <f>VartojimasGamyba!J1942</f>
        <v>2023-11-20-20</v>
      </c>
      <c r="E1946" s="8">
        <f>VartojimasGamyba!G1942</f>
        <v>1.639</v>
      </c>
      <c r="F1946" s="11"/>
      <c r="G1946" s="7">
        <f t="shared" si="290"/>
        <v>4.0355555555555558</v>
      </c>
      <c r="H1946" s="7">
        <v>0</v>
      </c>
      <c r="I1946" s="7">
        <v>1.8211111111111111</v>
      </c>
      <c r="J1946" s="7">
        <v>0</v>
      </c>
      <c r="L1946" s="7">
        <f>VartojimasGamyba!H1942</f>
        <v>0</v>
      </c>
      <c r="M1946" s="15">
        <f t="shared" si="291"/>
        <v>0</v>
      </c>
      <c r="N1946" s="7">
        <f t="shared" si="292"/>
        <v>0</v>
      </c>
      <c r="O1946" s="7">
        <f t="shared" si="293"/>
        <v>0</v>
      </c>
      <c r="P1946" s="7" t="s">
        <v>8873</v>
      </c>
      <c r="R1946" s="7"/>
      <c r="S1946" s="47">
        <f t="shared" si="294"/>
        <v>0</v>
      </c>
      <c r="T1946" s="47">
        <f t="shared" si="295"/>
        <v>0</v>
      </c>
      <c r="U1946" s="47">
        <f t="shared" si="296"/>
        <v>240.26999999999998</v>
      </c>
      <c r="V1946" s="47">
        <f t="shared" si="297"/>
        <v>128.39999999999998</v>
      </c>
      <c r="W1946" s="11"/>
    </row>
    <row r="1947" spans="1:23" x14ac:dyDescent="0.45">
      <c r="A1947" t="s">
        <v>1952</v>
      </c>
      <c r="B1947">
        <v>133.31</v>
      </c>
      <c r="D1947" s="9" t="str">
        <f>VartojimasGamyba!J1943</f>
        <v>2023-11-20-21</v>
      </c>
      <c r="E1947" s="8">
        <f>VartojimasGamyba!G1943</f>
        <v>2.4860000000000002</v>
      </c>
      <c r="F1947" s="11"/>
      <c r="G1947" s="7">
        <f t="shared" si="290"/>
        <v>1.273333333333333</v>
      </c>
      <c r="H1947" s="7">
        <v>0</v>
      </c>
      <c r="I1947" s="7">
        <v>2.7622222222222228</v>
      </c>
      <c r="J1947" s="7">
        <v>0</v>
      </c>
      <c r="L1947" s="7">
        <f>VartojimasGamyba!H1943</f>
        <v>0</v>
      </c>
      <c r="M1947" s="15">
        <f t="shared" si="291"/>
        <v>-4.4408920985006262E-16</v>
      </c>
      <c r="N1947" s="7">
        <f t="shared" si="292"/>
        <v>-1.0373923942097464E-13</v>
      </c>
      <c r="O1947" s="7">
        <f t="shared" si="293"/>
        <v>-1.0373923942097464E-13</v>
      </c>
      <c r="P1947" s="7">
        <f>SUM(N1926:N1949)</f>
        <v>4695.5241466666666</v>
      </c>
      <c r="R1947" s="7"/>
      <c r="S1947" s="47">
        <f t="shared" si="294"/>
        <v>-4.4408920985006262E-16</v>
      </c>
      <c r="T1947" s="47">
        <f t="shared" si="295"/>
        <v>0</v>
      </c>
      <c r="U1947" s="47">
        <f t="shared" si="296"/>
        <v>233.60000000000002</v>
      </c>
      <c r="V1947" s="47">
        <f t="shared" si="297"/>
        <v>121.73</v>
      </c>
      <c r="W1947" s="11"/>
    </row>
    <row r="1948" spans="1:23" x14ac:dyDescent="0.45">
      <c r="A1948" t="s">
        <v>1953</v>
      </c>
      <c r="B1948">
        <v>121.05</v>
      </c>
      <c r="D1948" s="9" t="str">
        <f>VartojimasGamyba!J1944</f>
        <v>2023-11-20-22</v>
      </c>
      <c r="E1948" s="8">
        <f>VartojimasGamyba!G1944</f>
        <v>0.78</v>
      </c>
      <c r="F1948" s="11"/>
      <c r="G1948" s="7">
        <f t="shared" si="290"/>
        <v>1.273333333333333</v>
      </c>
      <c r="H1948" s="7">
        <v>0</v>
      </c>
      <c r="I1948" s="7">
        <v>0</v>
      </c>
      <c r="J1948" s="7">
        <v>0</v>
      </c>
      <c r="L1948" s="7">
        <f>VartojimasGamyba!H1944</f>
        <v>0</v>
      </c>
      <c r="M1948" s="15">
        <f t="shared" si="291"/>
        <v>0.78</v>
      </c>
      <c r="N1948" s="7">
        <f t="shared" si="292"/>
        <v>172.64520000000002</v>
      </c>
      <c r="O1948" s="7">
        <f t="shared" si="293"/>
        <v>172.64520000000002</v>
      </c>
      <c r="P1948" s="7" t="s">
        <v>8872</v>
      </c>
      <c r="R1948" s="7"/>
      <c r="S1948" s="47">
        <f t="shared" si="294"/>
        <v>0.78</v>
      </c>
      <c r="T1948" s="47">
        <f t="shared" si="295"/>
        <v>0</v>
      </c>
      <c r="U1948" s="47">
        <f t="shared" si="296"/>
        <v>221.34</v>
      </c>
      <c r="V1948" s="47">
        <f t="shared" si="297"/>
        <v>109.47</v>
      </c>
      <c r="W1948" s="11"/>
    </row>
    <row r="1949" spans="1:23" x14ac:dyDescent="0.45">
      <c r="A1949" t="s">
        <v>1954</v>
      </c>
      <c r="B1949">
        <v>103.89</v>
      </c>
      <c r="D1949" s="9" t="str">
        <f>VartojimasGamyba!J1945</f>
        <v>2023-11-20-23</v>
      </c>
      <c r="E1949" s="8">
        <f>VartojimasGamyba!G1945</f>
        <v>1.0089999999999999</v>
      </c>
      <c r="F1949" s="11"/>
      <c r="G1949" s="7">
        <f t="shared" si="290"/>
        <v>5.0000000000000009</v>
      </c>
      <c r="H1949" s="7">
        <v>3.7266666666666679</v>
      </c>
      <c r="I1949" s="7">
        <v>0</v>
      </c>
      <c r="J1949" s="7">
        <v>0</v>
      </c>
      <c r="L1949" s="7">
        <f>VartojimasGamyba!H1945</f>
        <v>0</v>
      </c>
      <c r="M1949" s="15">
        <f t="shared" si="291"/>
        <v>4.7356666666666678</v>
      </c>
      <c r="N1949" s="7">
        <f t="shared" si="292"/>
        <v>966.9284200000003</v>
      </c>
      <c r="O1949" s="7">
        <f t="shared" si="293"/>
        <v>966.9284200000003</v>
      </c>
      <c r="P1949" s="7">
        <f>SUM(O1926:O1949)</f>
        <v>4695.5241466666666</v>
      </c>
      <c r="Q1949" s="7">
        <f>SUMPRODUCT(B1926:B1949,E1926:E1949)+SUM(E1926:E1949)*$Z$21-SUMPRODUCT(B1926:B1949,L1926:L1949)+SUM(L1926:L1949)*ABS($Z$20)</f>
        <v>5654.1190700000006</v>
      </c>
      <c r="R1949" s="7"/>
      <c r="S1949" s="47">
        <f t="shared" si="294"/>
        <v>4.7356666666666678</v>
      </c>
      <c r="T1949" s="47">
        <f t="shared" si="295"/>
        <v>0</v>
      </c>
      <c r="U1949" s="47">
        <f t="shared" si="296"/>
        <v>204.18</v>
      </c>
      <c r="V1949" s="47">
        <f t="shared" si="297"/>
        <v>92.31</v>
      </c>
      <c r="W1949" s="11">
        <f>IF(P1949&lt;&gt;Q1949,1,0)</f>
        <v>1</v>
      </c>
    </row>
    <row r="1950" spans="1:23" x14ac:dyDescent="0.45">
      <c r="A1950" t="s">
        <v>1955</v>
      </c>
      <c r="B1950">
        <v>104.7</v>
      </c>
      <c r="D1950" s="1" t="str">
        <f>VartojimasGamyba!J1946</f>
        <v>2023-11-21-00</v>
      </c>
      <c r="E1950" s="7">
        <f>VartojimasGamyba!G1946</f>
        <v>0.442</v>
      </c>
      <c r="F1950" s="11"/>
      <c r="G1950" s="12">
        <f>G1949+H1950-I1950</f>
        <v>5.0000000000000009</v>
      </c>
      <c r="H1950" s="12">
        <v>0</v>
      </c>
      <c r="I1950" s="12">
        <v>0</v>
      </c>
      <c r="J1950" s="12">
        <v>0</v>
      </c>
      <c r="K1950" s="12"/>
      <c r="L1950" s="12">
        <f>VartojimasGamyba!H1946</f>
        <v>0</v>
      </c>
      <c r="M1950" s="19">
        <f t="shared" si="291"/>
        <v>0.442</v>
      </c>
      <c r="N1950" s="7">
        <f t="shared" si="292"/>
        <v>90.605580000000003</v>
      </c>
      <c r="O1950" s="7">
        <f t="shared" si="293"/>
        <v>90.605580000000003</v>
      </c>
      <c r="R1950" s="20" t="s">
        <v>8783</v>
      </c>
      <c r="S1950" s="47">
        <f t="shared" si="294"/>
        <v>0.442</v>
      </c>
      <c r="T1950" s="47">
        <f t="shared" si="295"/>
        <v>0</v>
      </c>
      <c r="U1950" s="47">
        <f t="shared" si="296"/>
        <v>204.99</v>
      </c>
      <c r="V1950" s="47">
        <f t="shared" si="297"/>
        <v>93.12</v>
      </c>
      <c r="W1950" s="11"/>
    </row>
    <row r="1951" spans="1:23" x14ac:dyDescent="0.45">
      <c r="A1951" t="s">
        <v>1956</v>
      </c>
      <c r="B1951">
        <v>94.63</v>
      </c>
      <c r="D1951" s="1" t="str">
        <f>VartojimasGamyba!J1947</f>
        <v>2023-11-21-01</v>
      </c>
      <c r="E1951" s="7">
        <f>VartojimasGamyba!G1947</f>
        <v>0.99</v>
      </c>
      <c r="F1951" s="11"/>
      <c r="G1951" s="12">
        <f t="shared" ref="G1951:G1973" si="298">G1950+H1951-I1951</f>
        <v>10.344444444444445</v>
      </c>
      <c r="H1951" s="12">
        <v>5.3444444444444441</v>
      </c>
      <c r="I1951" s="12">
        <v>0</v>
      </c>
      <c r="J1951" s="12">
        <v>0</v>
      </c>
      <c r="K1951" s="12"/>
      <c r="L1951" s="12">
        <f>VartojimasGamyba!H1947</f>
        <v>0</v>
      </c>
      <c r="M1951" s="19">
        <f t="shared" si="291"/>
        <v>6.3344444444444443</v>
      </c>
      <c r="N1951" s="7">
        <f t="shared" si="292"/>
        <v>1234.7099111111113</v>
      </c>
      <c r="O1951" s="7">
        <f t="shared" si="293"/>
        <v>1234.7099111111113</v>
      </c>
      <c r="R1951" s="7"/>
      <c r="S1951" s="47">
        <f t="shared" si="294"/>
        <v>6.3344444444444443</v>
      </c>
      <c r="T1951" s="47">
        <f t="shared" si="295"/>
        <v>0</v>
      </c>
      <c r="U1951" s="47">
        <f t="shared" si="296"/>
        <v>194.92000000000002</v>
      </c>
      <c r="V1951" s="47">
        <f t="shared" si="297"/>
        <v>83.05</v>
      </c>
      <c r="W1951" s="11"/>
    </row>
    <row r="1952" spans="1:23" x14ac:dyDescent="0.45">
      <c r="A1952" t="s">
        <v>1957</v>
      </c>
      <c r="B1952">
        <v>129.99</v>
      </c>
      <c r="D1952" s="1" t="str">
        <f>VartojimasGamyba!J1948</f>
        <v>2023-11-21-02</v>
      </c>
      <c r="E1952" s="7">
        <f>VartojimasGamyba!G1948</f>
        <v>0.31</v>
      </c>
      <c r="F1952" s="11"/>
      <c r="G1952" s="12">
        <f t="shared" si="298"/>
        <v>10</v>
      </c>
      <c r="H1952" s="12">
        <v>0</v>
      </c>
      <c r="I1952" s="12">
        <v>0.34444444444444444</v>
      </c>
      <c r="J1952" s="12">
        <v>0</v>
      </c>
      <c r="K1952" s="12"/>
      <c r="L1952" s="12">
        <f>VartojimasGamyba!H1948</f>
        <v>0</v>
      </c>
      <c r="M1952" s="19">
        <f t="shared" si="291"/>
        <v>0</v>
      </c>
      <c r="N1952" s="7">
        <f t="shared" si="292"/>
        <v>0</v>
      </c>
      <c r="O1952" s="7">
        <f t="shared" si="293"/>
        <v>0</v>
      </c>
      <c r="R1952" s="7"/>
      <c r="S1952" s="47">
        <f t="shared" si="294"/>
        <v>0</v>
      </c>
      <c r="T1952" s="47">
        <f t="shared" si="295"/>
        <v>0</v>
      </c>
      <c r="U1952" s="47">
        <f t="shared" si="296"/>
        <v>230.28000000000003</v>
      </c>
      <c r="V1952" s="47">
        <f t="shared" si="297"/>
        <v>118.41000000000001</v>
      </c>
      <c r="W1952" s="11"/>
    </row>
    <row r="1953" spans="1:23" x14ac:dyDescent="0.45">
      <c r="A1953" t="s">
        <v>1958</v>
      </c>
      <c r="B1953">
        <v>98.2</v>
      </c>
      <c r="D1953" s="1" t="str">
        <f>VartojimasGamyba!J1949</f>
        <v>2023-11-21-03</v>
      </c>
      <c r="E1953" s="7">
        <f>VartojimasGamyba!G1949</f>
        <v>1.1339999999999999</v>
      </c>
      <c r="F1953" s="11"/>
      <c r="G1953" s="12">
        <f t="shared" si="298"/>
        <v>10</v>
      </c>
      <c r="H1953" s="12">
        <v>0</v>
      </c>
      <c r="I1953" s="12">
        <v>0</v>
      </c>
      <c r="J1953" s="12">
        <v>0</v>
      </c>
      <c r="K1953" s="12"/>
      <c r="L1953" s="12">
        <f>VartojimasGamyba!H1949</f>
        <v>0</v>
      </c>
      <c r="M1953" s="19">
        <f t="shared" si="291"/>
        <v>1.1339999999999999</v>
      </c>
      <c r="N1953" s="7">
        <f t="shared" si="292"/>
        <v>225.08766</v>
      </c>
      <c r="O1953" s="7">
        <f t="shared" si="293"/>
        <v>225.08766</v>
      </c>
      <c r="R1953" s="7"/>
      <c r="S1953" s="47">
        <f t="shared" si="294"/>
        <v>1.1339999999999999</v>
      </c>
      <c r="T1953" s="47">
        <f t="shared" si="295"/>
        <v>0</v>
      </c>
      <c r="U1953" s="47">
        <f t="shared" si="296"/>
        <v>198.49</v>
      </c>
      <c r="V1953" s="47">
        <f t="shared" si="297"/>
        <v>86.62</v>
      </c>
      <c r="W1953" s="11"/>
    </row>
    <row r="1954" spans="1:23" x14ac:dyDescent="0.45">
      <c r="A1954" t="s">
        <v>1959</v>
      </c>
      <c r="B1954">
        <v>96.12</v>
      </c>
      <c r="D1954" s="1" t="str">
        <f>VartojimasGamyba!J1950</f>
        <v>2023-11-21-04</v>
      </c>
      <c r="E1954" s="7">
        <f>VartojimasGamyba!G1950</f>
        <v>0.20699999999999999</v>
      </c>
      <c r="F1954" s="11"/>
      <c r="G1954" s="12">
        <f t="shared" si="298"/>
        <v>10</v>
      </c>
      <c r="H1954" s="12">
        <v>0</v>
      </c>
      <c r="I1954" s="12">
        <v>0</v>
      </c>
      <c r="J1954" s="12">
        <v>0</v>
      </c>
      <c r="K1954" s="12"/>
      <c r="L1954" s="12">
        <f>VartojimasGamyba!H1950</f>
        <v>0</v>
      </c>
      <c r="M1954" s="19">
        <f t="shared" si="291"/>
        <v>0.20699999999999999</v>
      </c>
      <c r="N1954" s="7">
        <f t="shared" si="292"/>
        <v>40.656870000000005</v>
      </c>
      <c r="O1954" s="7">
        <f t="shared" si="293"/>
        <v>40.656870000000005</v>
      </c>
      <c r="R1954" s="7"/>
      <c r="S1954" s="47">
        <f t="shared" si="294"/>
        <v>0.20699999999999999</v>
      </c>
      <c r="T1954" s="47">
        <f t="shared" si="295"/>
        <v>0</v>
      </c>
      <c r="U1954" s="47">
        <f t="shared" si="296"/>
        <v>196.41000000000003</v>
      </c>
      <c r="V1954" s="47">
        <f t="shared" si="297"/>
        <v>84.54</v>
      </c>
      <c r="W1954" s="11"/>
    </row>
    <row r="1955" spans="1:23" x14ac:dyDescent="0.45">
      <c r="A1955" t="s">
        <v>1960</v>
      </c>
      <c r="B1955">
        <v>91.17</v>
      </c>
      <c r="D1955" s="1" t="str">
        <f>VartojimasGamyba!J1951</f>
        <v>2023-11-21-05</v>
      </c>
      <c r="E1955" s="7">
        <f>VartojimasGamyba!G1951</f>
        <v>1.153</v>
      </c>
      <c r="F1955" s="11"/>
      <c r="G1955" s="12">
        <f t="shared" si="298"/>
        <v>20</v>
      </c>
      <c r="H1955" s="12">
        <v>10</v>
      </c>
      <c r="I1955" s="12">
        <v>0</v>
      </c>
      <c r="J1955" s="12">
        <v>0</v>
      </c>
      <c r="K1955" s="12"/>
      <c r="L1955" s="12">
        <f>VartojimasGamyba!H1951</f>
        <v>0</v>
      </c>
      <c r="M1955" s="19">
        <f t="shared" si="291"/>
        <v>11.153</v>
      </c>
      <c r="N1955" s="7">
        <f t="shared" si="292"/>
        <v>2135.35338</v>
      </c>
      <c r="O1955" s="7">
        <f t="shared" si="293"/>
        <v>2135.35338</v>
      </c>
      <c r="R1955" s="7"/>
      <c r="S1955" s="47">
        <f t="shared" si="294"/>
        <v>11.153</v>
      </c>
      <c r="T1955" s="47">
        <f t="shared" si="295"/>
        <v>0</v>
      </c>
      <c r="U1955" s="47">
        <f t="shared" si="296"/>
        <v>191.46</v>
      </c>
      <c r="V1955" s="47">
        <f t="shared" si="297"/>
        <v>79.59</v>
      </c>
      <c r="W1955" s="11"/>
    </row>
    <row r="1956" spans="1:23" x14ac:dyDescent="0.45">
      <c r="A1956" t="s">
        <v>1961</v>
      </c>
      <c r="B1956">
        <v>95.78</v>
      </c>
      <c r="D1956" s="1" t="str">
        <f>VartojimasGamyba!J1952</f>
        <v>2023-11-21-06</v>
      </c>
      <c r="E1956" s="7">
        <f>VartojimasGamyba!G1952</f>
        <v>1.202</v>
      </c>
      <c r="F1956" s="11"/>
      <c r="G1956" s="12">
        <f t="shared" si="298"/>
        <v>20</v>
      </c>
      <c r="H1956" s="12">
        <v>0</v>
      </c>
      <c r="I1956" s="12">
        <v>0</v>
      </c>
      <c r="J1956" s="12">
        <v>0</v>
      </c>
      <c r="K1956" s="12"/>
      <c r="L1956" s="12">
        <f>VartojimasGamyba!H1952</f>
        <v>0</v>
      </c>
      <c r="M1956" s="19">
        <f t="shared" si="291"/>
        <v>1.202</v>
      </c>
      <c r="N1956" s="7">
        <f t="shared" si="292"/>
        <v>235.67613999999998</v>
      </c>
      <c r="O1956" s="7">
        <f t="shared" si="293"/>
        <v>235.67613999999998</v>
      </c>
      <c r="R1956" s="7"/>
      <c r="S1956" s="47">
        <f t="shared" si="294"/>
        <v>1.202</v>
      </c>
      <c r="T1956" s="47">
        <f t="shared" si="295"/>
        <v>0</v>
      </c>
      <c r="U1956" s="47">
        <f t="shared" si="296"/>
        <v>196.07</v>
      </c>
      <c r="V1956" s="47">
        <f t="shared" si="297"/>
        <v>84.2</v>
      </c>
      <c r="W1956" s="11"/>
    </row>
    <row r="1957" spans="1:23" x14ac:dyDescent="0.45">
      <c r="A1957" t="s">
        <v>1962</v>
      </c>
      <c r="B1957">
        <v>181.02</v>
      </c>
      <c r="D1957" s="1" t="str">
        <f>VartojimasGamyba!J1953</f>
        <v>2023-11-21-07</v>
      </c>
      <c r="E1957" s="7">
        <f>VartojimasGamyba!G1953</f>
        <v>1.135</v>
      </c>
      <c r="F1957" s="11"/>
      <c r="G1957" s="12">
        <f t="shared" si="298"/>
        <v>18.77</v>
      </c>
      <c r="H1957" s="12">
        <v>0</v>
      </c>
      <c r="I1957" s="12">
        <v>1.23</v>
      </c>
      <c r="J1957" s="12">
        <v>0</v>
      </c>
      <c r="K1957" s="12"/>
      <c r="L1957" s="12">
        <f>VartojimasGamyba!H1953</f>
        <v>2.8000000000000001E-2</v>
      </c>
      <c r="M1957" s="19">
        <f t="shared" si="291"/>
        <v>0</v>
      </c>
      <c r="N1957" s="7">
        <f t="shared" si="292"/>
        <v>0</v>
      </c>
      <c r="O1957" s="7">
        <f t="shared" si="293"/>
        <v>0</v>
      </c>
      <c r="R1957" s="7"/>
      <c r="S1957" s="47">
        <f t="shared" si="294"/>
        <v>0</v>
      </c>
      <c r="T1957" s="47">
        <f t="shared" si="295"/>
        <v>0</v>
      </c>
      <c r="U1957" s="47">
        <f t="shared" si="296"/>
        <v>281.31</v>
      </c>
      <c r="V1957" s="47">
        <f t="shared" si="297"/>
        <v>169.44</v>
      </c>
      <c r="W1957" s="11"/>
    </row>
    <row r="1958" spans="1:23" x14ac:dyDescent="0.45">
      <c r="A1958" t="s">
        <v>1963</v>
      </c>
      <c r="B1958">
        <v>550.03</v>
      </c>
      <c r="D1958" s="1" t="str">
        <f>VartojimasGamyba!J1954</f>
        <v>2023-11-21-08</v>
      </c>
      <c r="E1958" s="7">
        <f>VartojimasGamyba!G1954</f>
        <v>0.217</v>
      </c>
      <c r="F1958" s="11"/>
      <c r="G1958" s="12">
        <f t="shared" si="298"/>
        <v>18.612222222222222</v>
      </c>
      <c r="H1958" s="12">
        <v>0</v>
      </c>
      <c r="I1958" s="12">
        <v>0.15777777777777777</v>
      </c>
      <c r="J1958" s="12">
        <v>0</v>
      </c>
      <c r="K1958" s="12"/>
      <c r="L1958" s="12">
        <f>VartojimasGamyba!H1954</f>
        <v>7.4999999999999997E-2</v>
      </c>
      <c r="M1958" s="19">
        <f t="shared" si="291"/>
        <v>0</v>
      </c>
      <c r="N1958" s="7">
        <f t="shared" si="292"/>
        <v>0</v>
      </c>
      <c r="O1958" s="7">
        <f t="shared" si="293"/>
        <v>0</v>
      </c>
      <c r="R1958" s="7"/>
      <c r="S1958" s="47">
        <f t="shared" si="294"/>
        <v>0</v>
      </c>
      <c r="T1958" s="47">
        <f t="shared" si="295"/>
        <v>0</v>
      </c>
      <c r="U1958" s="47">
        <f t="shared" si="296"/>
        <v>650.31999999999994</v>
      </c>
      <c r="V1958" s="47">
        <f t="shared" si="297"/>
        <v>538.44999999999993</v>
      </c>
      <c r="W1958" s="11"/>
    </row>
    <row r="1959" spans="1:23" x14ac:dyDescent="0.45">
      <c r="A1959" t="s">
        <v>1964</v>
      </c>
      <c r="B1959">
        <v>487.99</v>
      </c>
      <c r="D1959" s="1" t="str">
        <f>VartojimasGamyba!J1955</f>
        <v>2023-11-21-09</v>
      </c>
      <c r="E1959" s="7">
        <f>VartojimasGamyba!G1955</f>
        <v>0.86199999999999999</v>
      </c>
      <c r="F1959" s="11"/>
      <c r="G1959" s="12">
        <f t="shared" si="298"/>
        <v>17.784444444444443</v>
      </c>
      <c r="H1959" s="12">
        <v>0</v>
      </c>
      <c r="I1959" s="12">
        <v>0.82777777777777783</v>
      </c>
      <c r="J1959" s="12">
        <v>0</v>
      </c>
      <c r="K1959" s="12"/>
      <c r="L1959" s="12">
        <f>VartojimasGamyba!H1955</f>
        <v>0.11700000000000001</v>
      </c>
      <c r="M1959" s="19">
        <f t="shared" si="291"/>
        <v>-1.2490009027033011E-16</v>
      </c>
      <c r="N1959" s="7">
        <f t="shared" si="292"/>
        <v>-7.3476225104229791E-14</v>
      </c>
      <c r="O1959" s="7">
        <f t="shared" si="293"/>
        <v>-7.3476225104229791E-14</v>
      </c>
      <c r="R1959" s="7"/>
      <c r="S1959" s="47">
        <f t="shared" si="294"/>
        <v>-1.2490009027033011E-16</v>
      </c>
      <c r="T1959" s="47">
        <f t="shared" si="295"/>
        <v>0</v>
      </c>
      <c r="U1959" s="47">
        <f t="shared" si="296"/>
        <v>588.28</v>
      </c>
      <c r="V1959" s="47">
        <f t="shared" si="297"/>
        <v>476.41</v>
      </c>
      <c r="W1959" s="11"/>
    </row>
    <row r="1960" spans="1:23" x14ac:dyDescent="0.45">
      <c r="A1960" t="s">
        <v>1965</v>
      </c>
      <c r="B1960">
        <v>549.96</v>
      </c>
      <c r="D1960" s="1" t="str">
        <f>VartojimasGamyba!J1956</f>
        <v>2023-11-21-10</v>
      </c>
      <c r="E1960" s="7">
        <f>VartojimasGamyba!G1956</f>
        <v>0.51400000000000001</v>
      </c>
      <c r="F1960" s="11"/>
      <c r="G1960" s="12">
        <f t="shared" si="298"/>
        <v>17.37222222222222</v>
      </c>
      <c r="H1960" s="12">
        <v>0</v>
      </c>
      <c r="I1960" s="12">
        <v>0.41222222222222221</v>
      </c>
      <c r="J1960" s="12">
        <v>0</v>
      </c>
      <c r="K1960" s="12"/>
      <c r="L1960" s="12">
        <f>VartojimasGamyba!H1956</f>
        <v>0.14299999999999999</v>
      </c>
      <c r="M1960" s="19">
        <f t="shared" si="291"/>
        <v>0</v>
      </c>
      <c r="N1960" s="7">
        <f t="shared" si="292"/>
        <v>0</v>
      </c>
      <c r="O1960" s="7">
        <f t="shared" si="293"/>
        <v>0</v>
      </c>
      <c r="R1960" s="7"/>
      <c r="S1960" s="47">
        <f t="shared" si="294"/>
        <v>0</v>
      </c>
      <c r="T1960" s="47">
        <f t="shared" si="295"/>
        <v>0</v>
      </c>
      <c r="U1960" s="47">
        <f t="shared" si="296"/>
        <v>650.25</v>
      </c>
      <c r="V1960" s="47">
        <f t="shared" si="297"/>
        <v>538.38</v>
      </c>
      <c r="W1960" s="11"/>
    </row>
    <row r="1961" spans="1:23" x14ac:dyDescent="0.45">
      <c r="A1961" t="s">
        <v>1966</v>
      </c>
      <c r="B1961">
        <v>397.92</v>
      </c>
      <c r="D1961" s="1" t="str">
        <f>VartojimasGamyba!J1957</f>
        <v>2023-11-21-11</v>
      </c>
      <c r="E1961" s="7">
        <f>VartojimasGamyba!G1957</f>
        <v>2.0259999999999998</v>
      </c>
      <c r="F1961" s="11"/>
      <c r="G1961" s="12">
        <f t="shared" si="298"/>
        <v>15.121111111111109</v>
      </c>
      <c r="H1961" s="12">
        <v>0</v>
      </c>
      <c r="I1961" s="12">
        <v>2.2511111111111113</v>
      </c>
      <c r="J1961" s="12">
        <v>0</v>
      </c>
      <c r="K1961" s="12"/>
      <c r="L1961" s="12">
        <f>VartojimasGamyba!H1957</f>
        <v>0</v>
      </c>
      <c r="M1961" s="19">
        <f t="shared" si="291"/>
        <v>-4.4408920985006262E-16</v>
      </c>
      <c r="N1961" s="7">
        <f t="shared" si="292"/>
        <v>-2.2124968523939971E-13</v>
      </c>
      <c r="O1961" s="7">
        <f t="shared" si="293"/>
        <v>-2.2124968523939971E-13</v>
      </c>
      <c r="R1961" s="7"/>
      <c r="S1961" s="47">
        <f t="shared" si="294"/>
        <v>-4.4408920985006262E-16</v>
      </c>
      <c r="T1961" s="47">
        <f t="shared" si="295"/>
        <v>0</v>
      </c>
      <c r="U1961" s="47">
        <f t="shared" si="296"/>
        <v>498.21000000000004</v>
      </c>
      <c r="V1961" s="47">
        <f t="shared" si="297"/>
        <v>386.34000000000003</v>
      </c>
      <c r="W1961" s="11"/>
    </row>
    <row r="1962" spans="1:23" x14ac:dyDescent="0.45">
      <c r="A1962" t="s">
        <v>1967</v>
      </c>
      <c r="B1962">
        <v>401.82</v>
      </c>
      <c r="D1962" s="1" t="str">
        <f>VartojimasGamyba!J1958</f>
        <v>2023-11-21-12</v>
      </c>
      <c r="E1962" s="7">
        <f>VartojimasGamyba!G1958</f>
        <v>0.55800000000000005</v>
      </c>
      <c r="F1962" s="11"/>
      <c r="G1962" s="12">
        <f t="shared" si="298"/>
        <v>14.549999999999997</v>
      </c>
      <c r="H1962" s="12">
        <v>0</v>
      </c>
      <c r="I1962" s="12">
        <v>0.57111111111111112</v>
      </c>
      <c r="J1962" s="12">
        <v>0</v>
      </c>
      <c r="K1962" s="12"/>
      <c r="L1962" s="12">
        <f>VartojimasGamyba!H1958</f>
        <v>4.3999999999999997E-2</v>
      </c>
      <c r="M1962" s="19">
        <f t="shared" si="291"/>
        <v>0</v>
      </c>
      <c r="N1962" s="7">
        <f t="shared" si="292"/>
        <v>0</v>
      </c>
      <c r="O1962" s="7">
        <f t="shared" si="293"/>
        <v>0</v>
      </c>
      <c r="R1962" s="7"/>
      <c r="S1962" s="47">
        <f t="shared" si="294"/>
        <v>0</v>
      </c>
      <c r="T1962" s="47">
        <f t="shared" si="295"/>
        <v>0</v>
      </c>
      <c r="U1962" s="47">
        <f t="shared" si="296"/>
        <v>502.11</v>
      </c>
      <c r="V1962" s="47">
        <f t="shared" si="297"/>
        <v>390.24</v>
      </c>
      <c r="W1962" s="11"/>
    </row>
    <row r="1963" spans="1:23" x14ac:dyDescent="0.45">
      <c r="A1963" t="s">
        <v>1968</v>
      </c>
      <c r="B1963">
        <v>487.97</v>
      </c>
      <c r="D1963" s="1" t="str">
        <f>VartojimasGamyba!J1959</f>
        <v>2023-11-21-13</v>
      </c>
      <c r="E1963" s="7">
        <f>VartojimasGamyba!G1959</f>
        <v>1.2010000000000001</v>
      </c>
      <c r="F1963" s="11"/>
      <c r="G1963" s="12">
        <f t="shared" si="298"/>
        <v>13.231111111111108</v>
      </c>
      <c r="H1963" s="12">
        <v>0</v>
      </c>
      <c r="I1963" s="12">
        <v>1.3188888888888888</v>
      </c>
      <c r="J1963" s="12">
        <v>0</v>
      </c>
      <c r="K1963" s="12"/>
      <c r="L1963" s="12">
        <f>VartojimasGamyba!H1959</f>
        <v>1.4E-2</v>
      </c>
      <c r="M1963" s="19">
        <f t="shared" si="291"/>
        <v>2.3418766925686896E-16</v>
      </c>
      <c r="N1963" s="7">
        <f t="shared" si="292"/>
        <v>1.3776323831704574E-13</v>
      </c>
      <c r="O1963" s="7">
        <f t="shared" si="293"/>
        <v>1.3776323831704574E-13</v>
      </c>
      <c r="R1963" s="7"/>
      <c r="S1963" s="47">
        <f t="shared" si="294"/>
        <v>2.3418766925686896E-16</v>
      </c>
      <c r="T1963" s="47">
        <f t="shared" si="295"/>
        <v>0</v>
      </c>
      <c r="U1963" s="47">
        <f t="shared" si="296"/>
        <v>588.26</v>
      </c>
      <c r="V1963" s="47">
        <f t="shared" si="297"/>
        <v>476.39000000000004</v>
      </c>
      <c r="W1963" s="11"/>
    </row>
    <row r="1964" spans="1:23" x14ac:dyDescent="0.45">
      <c r="A1964" t="s">
        <v>1969</v>
      </c>
      <c r="B1964">
        <v>400.08</v>
      </c>
      <c r="D1964" s="1" t="str">
        <f>VartojimasGamyba!J1960</f>
        <v>2023-11-21-14</v>
      </c>
      <c r="E1964" s="7">
        <f>VartojimasGamyba!G1960</f>
        <v>2.1880000000000002</v>
      </c>
      <c r="F1964" s="11"/>
      <c r="G1964" s="12">
        <f t="shared" si="298"/>
        <v>10.799999999999997</v>
      </c>
      <c r="H1964" s="12">
        <v>0</v>
      </c>
      <c r="I1964" s="12">
        <v>2.4311111111111114</v>
      </c>
      <c r="J1964" s="12">
        <v>0</v>
      </c>
      <c r="K1964" s="12"/>
      <c r="L1964" s="12">
        <f>VartojimasGamyba!H1960</f>
        <v>0</v>
      </c>
      <c r="M1964" s="19">
        <f t="shared" si="291"/>
        <v>0</v>
      </c>
      <c r="N1964" s="7">
        <f t="shared" si="292"/>
        <v>0</v>
      </c>
      <c r="O1964" s="7">
        <f t="shared" si="293"/>
        <v>0</v>
      </c>
      <c r="R1964" s="7"/>
      <c r="S1964" s="47">
        <f t="shared" si="294"/>
        <v>0</v>
      </c>
      <c r="T1964" s="47">
        <f t="shared" si="295"/>
        <v>0</v>
      </c>
      <c r="U1964" s="47">
        <f t="shared" si="296"/>
        <v>500.37</v>
      </c>
      <c r="V1964" s="47">
        <f t="shared" si="297"/>
        <v>388.5</v>
      </c>
      <c r="W1964" s="11"/>
    </row>
    <row r="1965" spans="1:23" x14ac:dyDescent="0.45">
      <c r="A1965" t="s">
        <v>1970</v>
      </c>
      <c r="B1965">
        <v>329.98</v>
      </c>
      <c r="D1965" s="1" t="str">
        <f>VartojimasGamyba!J1961</f>
        <v>2023-11-21-15</v>
      </c>
      <c r="E1965" s="7">
        <f>VartojimasGamyba!G1961</f>
        <v>2.8839999999999999</v>
      </c>
      <c r="F1965" s="11"/>
      <c r="G1965" s="12">
        <f t="shared" si="298"/>
        <v>7.5955555555555527</v>
      </c>
      <c r="H1965" s="12">
        <v>0</v>
      </c>
      <c r="I1965" s="12">
        <v>3.2044444444444444</v>
      </c>
      <c r="J1965" s="12">
        <v>0</v>
      </c>
      <c r="K1965" s="12"/>
      <c r="L1965" s="12">
        <f>VartojimasGamyba!H1961</f>
        <v>0</v>
      </c>
      <c r="M1965" s="19">
        <f t="shared" si="291"/>
        <v>0</v>
      </c>
      <c r="N1965" s="7">
        <f t="shared" si="292"/>
        <v>0</v>
      </c>
      <c r="O1965" s="7">
        <f t="shared" si="293"/>
        <v>0</v>
      </c>
      <c r="R1965" s="7"/>
      <c r="S1965" s="47">
        <f t="shared" si="294"/>
        <v>0</v>
      </c>
      <c r="T1965" s="47">
        <f t="shared" si="295"/>
        <v>0</v>
      </c>
      <c r="U1965" s="47">
        <f t="shared" si="296"/>
        <v>430.27000000000004</v>
      </c>
      <c r="V1965" s="47">
        <f t="shared" si="297"/>
        <v>318.40000000000003</v>
      </c>
      <c r="W1965" s="11"/>
    </row>
    <row r="1966" spans="1:23" x14ac:dyDescent="0.45">
      <c r="A1966" t="s">
        <v>1971</v>
      </c>
      <c r="B1966">
        <v>487.94</v>
      </c>
      <c r="D1966" s="1" t="str">
        <f>VartojimasGamyba!J1962</f>
        <v>2023-11-21-16</v>
      </c>
      <c r="E1966" s="7">
        <f>VartojimasGamyba!G1962</f>
        <v>2.81</v>
      </c>
      <c r="F1966" s="11"/>
      <c r="G1966" s="12">
        <f t="shared" si="298"/>
        <v>4.4733333333333309</v>
      </c>
      <c r="H1966" s="12">
        <v>0</v>
      </c>
      <c r="I1966" s="12">
        <v>3.1222222222222222</v>
      </c>
      <c r="J1966" s="12">
        <v>0</v>
      </c>
      <c r="K1966" s="12"/>
      <c r="L1966" s="12">
        <f>VartojimasGamyba!H1962</f>
        <v>0</v>
      </c>
      <c r="M1966" s="19">
        <f t="shared" si="291"/>
        <v>0</v>
      </c>
      <c r="N1966" s="7">
        <f t="shared" si="292"/>
        <v>0</v>
      </c>
      <c r="O1966" s="7">
        <f t="shared" si="293"/>
        <v>0</v>
      </c>
      <c r="R1966" s="7"/>
      <c r="S1966" s="47">
        <f t="shared" si="294"/>
        <v>0</v>
      </c>
      <c r="T1966" s="47">
        <f t="shared" si="295"/>
        <v>0</v>
      </c>
      <c r="U1966" s="47">
        <f t="shared" si="296"/>
        <v>588.23</v>
      </c>
      <c r="V1966" s="47">
        <f t="shared" si="297"/>
        <v>476.36</v>
      </c>
      <c r="W1966" s="11"/>
    </row>
    <row r="1967" spans="1:23" x14ac:dyDescent="0.45">
      <c r="A1967" t="s">
        <v>1972</v>
      </c>
      <c r="B1967">
        <v>777.18</v>
      </c>
      <c r="D1967" s="1" t="str">
        <f>VartojimasGamyba!J1963</f>
        <v>2023-11-21-17</v>
      </c>
      <c r="E1967" s="7">
        <f>VartojimasGamyba!G1963</f>
        <v>2.1309999999999998</v>
      </c>
      <c r="F1967" s="11"/>
      <c r="G1967" s="12">
        <f t="shared" si="298"/>
        <v>2.1055555555555525</v>
      </c>
      <c r="H1967" s="12">
        <v>0</v>
      </c>
      <c r="I1967" s="12">
        <v>2.3677777777777784</v>
      </c>
      <c r="J1967" s="12">
        <v>0</v>
      </c>
      <c r="K1967" s="12"/>
      <c r="L1967" s="12">
        <f>VartojimasGamyba!H1963</f>
        <v>0</v>
      </c>
      <c r="M1967" s="19">
        <f t="shared" si="291"/>
        <v>-8.8817841970012523E-16</v>
      </c>
      <c r="N1967" s="7">
        <f t="shared" si="292"/>
        <v>-7.7934991793426881E-13</v>
      </c>
      <c r="O1967" s="7">
        <f t="shared" si="293"/>
        <v>-7.7934991793426881E-13</v>
      </c>
      <c r="R1967" s="7"/>
      <c r="S1967" s="47">
        <f t="shared" si="294"/>
        <v>-8.8817841970012523E-16</v>
      </c>
      <c r="T1967" s="47">
        <f t="shared" si="295"/>
        <v>0</v>
      </c>
      <c r="U1967" s="47">
        <f t="shared" si="296"/>
        <v>877.46999999999991</v>
      </c>
      <c r="V1967" s="47">
        <f t="shared" si="297"/>
        <v>765.59999999999991</v>
      </c>
      <c r="W1967" s="11"/>
    </row>
    <row r="1968" spans="1:23" x14ac:dyDescent="0.45">
      <c r="A1968" t="s">
        <v>1973</v>
      </c>
      <c r="B1968">
        <v>345.51</v>
      </c>
      <c r="D1968" s="1" t="str">
        <f>VartojimasGamyba!J1964</f>
        <v>2023-11-21-18</v>
      </c>
      <c r="E1968" s="7">
        <f>VartojimasGamyba!G1964</f>
        <v>0.24399999999999999</v>
      </c>
      <c r="F1968" s="11"/>
      <c r="G1968" s="12">
        <f t="shared" si="298"/>
        <v>1.8344444444444414</v>
      </c>
      <c r="H1968" s="12">
        <v>0</v>
      </c>
      <c r="I1968" s="12">
        <v>0.27111111111111114</v>
      </c>
      <c r="J1968" s="12">
        <v>0</v>
      </c>
      <c r="K1968" s="12"/>
      <c r="L1968" s="12">
        <f>VartojimasGamyba!H1964</f>
        <v>0</v>
      </c>
      <c r="M1968" s="19">
        <f t="shared" si="291"/>
        <v>-2.7755575615628914E-17</v>
      </c>
      <c r="N1968" s="7">
        <f t="shared" si="292"/>
        <v>-1.237343560944737E-14</v>
      </c>
      <c r="O1968" s="7">
        <f t="shared" si="293"/>
        <v>-1.237343560944737E-14</v>
      </c>
      <c r="R1968" s="7"/>
      <c r="S1968" s="47">
        <f t="shared" si="294"/>
        <v>-2.7755575615628914E-17</v>
      </c>
      <c r="T1968" s="47">
        <f t="shared" si="295"/>
        <v>0</v>
      </c>
      <c r="U1968" s="47">
        <f t="shared" si="296"/>
        <v>445.8</v>
      </c>
      <c r="V1968" s="47">
        <f t="shared" si="297"/>
        <v>333.93</v>
      </c>
      <c r="W1968" s="11"/>
    </row>
    <row r="1969" spans="1:23" x14ac:dyDescent="0.45">
      <c r="A1969" t="s">
        <v>1974</v>
      </c>
      <c r="B1969">
        <v>200.02</v>
      </c>
      <c r="D1969" s="1" t="str">
        <f>VartojimasGamyba!J1965</f>
        <v>2023-11-21-19</v>
      </c>
      <c r="E1969" s="7">
        <f>VartojimasGamyba!G1965</f>
        <v>0.248</v>
      </c>
      <c r="F1969" s="11"/>
      <c r="G1969" s="12">
        <f t="shared" si="298"/>
        <v>1.5588888888888859</v>
      </c>
      <c r="H1969" s="12">
        <v>0</v>
      </c>
      <c r="I1969" s="12">
        <v>0.27555555555555555</v>
      </c>
      <c r="J1969" s="12">
        <v>0</v>
      </c>
      <c r="K1969" s="12"/>
      <c r="L1969" s="12">
        <f>VartojimasGamyba!H1965</f>
        <v>0</v>
      </c>
      <c r="M1969" s="19">
        <f t="shared" si="291"/>
        <v>0</v>
      </c>
      <c r="N1969" s="7">
        <f t="shared" si="292"/>
        <v>0</v>
      </c>
      <c r="O1969" s="7">
        <f t="shared" si="293"/>
        <v>0</v>
      </c>
      <c r="R1969" s="7"/>
      <c r="S1969" s="47">
        <f t="shared" si="294"/>
        <v>0</v>
      </c>
      <c r="T1969" s="47">
        <f t="shared" si="295"/>
        <v>0</v>
      </c>
      <c r="U1969" s="47">
        <f t="shared" si="296"/>
        <v>300.31</v>
      </c>
      <c r="V1969" s="47">
        <f t="shared" si="297"/>
        <v>188.44</v>
      </c>
      <c r="W1969" s="11"/>
    </row>
    <row r="1970" spans="1:23" x14ac:dyDescent="0.45">
      <c r="A1970" t="s">
        <v>1975</v>
      </c>
      <c r="B1970">
        <v>164.99</v>
      </c>
      <c r="D1970" s="1" t="str">
        <f>VartojimasGamyba!J1966</f>
        <v>2023-11-21-20</v>
      </c>
      <c r="E1970" s="7">
        <f>VartojimasGamyba!G1966</f>
        <v>0.23200000000000001</v>
      </c>
      <c r="F1970" s="11"/>
      <c r="G1970" s="12">
        <f t="shared" si="298"/>
        <v>1.301111111111108</v>
      </c>
      <c r="H1970" s="12">
        <v>0</v>
      </c>
      <c r="I1970" s="12">
        <v>0.25777777777777783</v>
      </c>
      <c r="J1970" s="12">
        <v>0</v>
      </c>
      <c r="K1970" s="12"/>
      <c r="L1970" s="12">
        <f>VartojimasGamyba!H1966</f>
        <v>0</v>
      </c>
      <c r="M1970" s="19">
        <f t="shared" si="291"/>
        <v>-2.7755575615628914E-17</v>
      </c>
      <c r="N1970" s="7">
        <f t="shared" si="292"/>
        <v>-7.362999099314039E-15</v>
      </c>
      <c r="O1970" s="7">
        <f t="shared" si="293"/>
        <v>-7.362999099314039E-15</v>
      </c>
      <c r="P1970" s="7" t="s">
        <v>8873</v>
      </c>
      <c r="R1970" s="7"/>
      <c r="S1970" s="47">
        <f t="shared" si="294"/>
        <v>-2.7755575615628914E-17</v>
      </c>
      <c r="T1970" s="47">
        <f t="shared" si="295"/>
        <v>0</v>
      </c>
      <c r="U1970" s="47">
        <f t="shared" si="296"/>
        <v>265.28000000000003</v>
      </c>
      <c r="V1970" s="47">
        <f t="shared" si="297"/>
        <v>153.41</v>
      </c>
      <c r="W1970" s="11"/>
    </row>
    <row r="1971" spans="1:23" x14ac:dyDescent="0.45">
      <c r="A1971" t="s">
        <v>1976</v>
      </c>
      <c r="B1971">
        <v>139.09</v>
      </c>
      <c r="D1971" s="1" t="str">
        <f>VartojimasGamyba!J1967</f>
        <v>2023-11-21-21</v>
      </c>
      <c r="E1971" s="7">
        <f>VartojimasGamyba!G1967</f>
        <v>0.313</v>
      </c>
      <c r="F1971" s="11"/>
      <c r="G1971" s="12">
        <f t="shared" si="298"/>
        <v>1.301111111111108</v>
      </c>
      <c r="H1971" s="12">
        <v>0</v>
      </c>
      <c r="I1971" s="12">
        <v>0</v>
      </c>
      <c r="J1971" s="12">
        <v>0</v>
      </c>
      <c r="K1971" s="12"/>
      <c r="L1971" s="12">
        <f>VartojimasGamyba!H1967</f>
        <v>0</v>
      </c>
      <c r="M1971" s="19">
        <f t="shared" si="291"/>
        <v>0.313</v>
      </c>
      <c r="N1971" s="7">
        <f t="shared" si="292"/>
        <v>74.925939999999997</v>
      </c>
      <c r="O1971" s="7">
        <f t="shared" si="293"/>
        <v>74.925939999999997</v>
      </c>
      <c r="P1971" s="7">
        <f>SUM(N1950:N1973)</f>
        <v>5405.6037611111105</v>
      </c>
      <c r="R1971" s="7"/>
      <c r="S1971" s="47">
        <f t="shared" si="294"/>
        <v>0.313</v>
      </c>
      <c r="T1971" s="47">
        <f t="shared" si="295"/>
        <v>0</v>
      </c>
      <c r="U1971" s="47">
        <f t="shared" si="296"/>
        <v>239.38</v>
      </c>
      <c r="V1971" s="47">
        <f t="shared" si="297"/>
        <v>127.51</v>
      </c>
      <c r="W1971" s="11"/>
    </row>
    <row r="1972" spans="1:23" x14ac:dyDescent="0.45">
      <c r="A1972" t="s">
        <v>1977</v>
      </c>
      <c r="B1972">
        <v>132.09</v>
      </c>
      <c r="D1972" s="1" t="str">
        <f>VartojimasGamyba!J1968</f>
        <v>2023-11-21-22</v>
      </c>
      <c r="E1972" s="7">
        <f>VartojimasGamyba!G1968</f>
        <v>1.228</v>
      </c>
      <c r="F1972" s="11"/>
      <c r="G1972" s="12">
        <f t="shared" si="298"/>
        <v>4.9999999999999964</v>
      </c>
      <c r="H1972" s="12">
        <v>3.6988888888888889</v>
      </c>
      <c r="I1972" s="12">
        <v>0</v>
      </c>
      <c r="J1972" s="12">
        <v>0</v>
      </c>
      <c r="K1972" s="12"/>
      <c r="L1972" s="12">
        <f>VartojimasGamyba!H1968</f>
        <v>0</v>
      </c>
      <c r="M1972" s="19">
        <f t="shared" si="291"/>
        <v>4.9268888888888887</v>
      </c>
      <c r="N1972" s="7">
        <f t="shared" si="292"/>
        <v>1144.9104399999999</v>
      </c>
      <c r="O1972" s="7">
        <f t="shared" si="293"/>
        <v>1144.9104399999999</v>
      </c>
      <c r="P1972" s="7" t="s">
        <v>8872</v>
      </c>
      <c r="R1972" s="7"/>
      <c r="S1972" s="47">
        <f t="shared" si="294"/>
        <v>4.9268888888888887</v>
      </c>
      <c r="T1972" s="47">
        <f t="shared" si="295"/>
        <v>0</v>
      </c>
      <c r="U1972" s="47">
        <f t="shared" si="296"/>
        <v>232.38</v>
      </c>
      <c r="V1972" s="47">
        <f t="shared" si="297"/>
        <v>120.51</v>
      </c>
      <c r="W1972" s="11"/>
    </row>
    <row r="1973" spans="1:23" x14ac:dyDescent="0.45">
      <c r="A1973" t="s">
        <v>1978</v>
      </c>
      <c r="B1973">
        <v>155.05000000000001</v>
      </c>
      <c r="D1973" s="1" t="str">
        <f>VartojimasGamyba!J1969</f>
        <v>2023-11-21-23</v>
      </c>
      <c r="E1973" s="7">
        <f>VartojimasGamyba!G1969</f>
        <v>0.876</v>
      </c>
      <c r="F1973" s="11"/>
      <c r="G1973" s="12">
        <f t="shared" si="298"/>
        <v>4.9999999999999964</v>
      </c>
      <c r="H1973" s="12">
        <v>0</v>
      </c>
      <c r="I1973" s="12">
        <v>0</v>
      </c>
      <c r="J1973" s="12">
        <v>0</v>
      </c>
      <c r="K1973" s="12"/>
      <c r="L1973" s="12">
        <f>VartojimasGamyba!H1969</f>
        <v>0</v>
      </c>
      <c r="M1973" s="19">
        <f t="shared" si="291"/>
        <v>0.876</v>
      </c>
      <c r="N1973" s="7">
        <f t="shared" si="292"/>
        <v>223.67784000000003</v>
      </c>
      <c r="O1973" s="7">
        <f t="shared" si="293"/>
        <v>223.67784000000003</v>
      </c>
      <c r="P1973" s="7">
        <f>SUM(O1950:O1973)</f>
        <v>5405.6037611111105</v>
      </c>
      <c r="Q1973" s="7">
        <f>SUMPRODUCT(B1950:B1973,E1950:E1973)+SUM(E1950:E1973)*$Z$21-SUMPRODUCT(B1950:B1973,L1950:L1973)+SUM(L1950:L1973)*ABS($Z$20)</f>
        <v>10860.510649999997</v>
      </c>
      <c r="R1973" s="7"/>
      <c r="S1973" s="47">
        <f t="shared" si="294"/>
        <v>0.876</v>
      </c>
      <c r="T1973" s="47">
        <f t="shared" si="295"/>
        <v>0</v>
      </c>
      <c r="U1973" s="47">
        <f t="shared" si="296"/>
        <v>255.34000000000003</v>
      </c>
      <c r="V1973" s="47">
        <f t="shared" si="297"/>
        <v>143.47</v>
      </c>
      <c r="W1973" s="11">
        <f>IF(P1973&lt;&gt;Q1973,1,0)</f>
        <v>1</v>
      </c>
    </row>
    <row r="1974" spans="1:23" x14ac:dyDescent="0.45">
      <c r="A1974" t="s">
        <v>1979</v>
      </c>
      <c r="B1974">
        <v>110.91</v>
      </c>
      <c r="D1974" s="9" t="str">
        <f>VartojimasGamyba!J1970</f>
        <v>2023-11-22-00</v>
      </c>
      <c r="E1974" s="8">
        <f>VartojimasGamyba!G1970</f>
        <v>0.79300000000000004</v>
      </c>
      <c r="F1974" s="11"/>
      <c r="G1974" s="7">
        <f>G1973+H1974-I1974</f>
        <v>4.9999999999999964</v>
      </c>
      <c r="H1974" s="7">
        <v>0</v>
      </c>
      <c r="I1974" s="7">
        <v>0</v>
      </c>
      <c r="J1974" s="7">
        <v>0</v>
      </c>
      <c r="L1974" s="7">
        <f>VartojimasGamyba!H1970</f>
        <v>0</v>
      </c>
      <c r="M1974" s="15">
        <f t="shared" si="291"/>
        <v>0.79300000000000004</v>
      </c>
      <c r="N1974" s="7">
        <f t="shared" si="292"/>
        <v>167.48159999999999</v>
      </c>
      <c r="O1974" s="7">
        <f t="shared" si="293"/>
        <v>167.48159999999999</v>
      </c>
      <c r="R1974" s="20" t="s">
        <v>8783</v>
      </c>
      <c r="S1974" s="47">
        <f t="shared" si="294"/>
        <v>0.79300000000000004</v>
      </c>
      <c r="T1974" s="47">
        <f t="shared" si="295"/>
        <v>0</v>
      </c>
      <c r="U1974" s="47">
        <f t="shared" si="296"/>
        <v>211.2</v>
      </c>
      <c r="V1974" s="47">
        <f t="shared" si="297"/>
        <v>99.33</v>
      </c>
      <c r="W1974" s="11"/>
    </row>
    <row r="1975" spans="1:23" x14ac:dyDescent="0.45">
      <c r="A1975" t="s">
        <v>1980</v>
      </c>
      <c r="B1975">
        <v>98.04</v>
      </c>
      <c r="D1975" s="9" t="str">
        <f>VartojimasGamyba!J1971</f>
        <v>2023-11-22-01</v>
      </c>
      <c r="E1975" s="8">
        <f>VartojimasGamyba!G1971</f>
        <v>1.26</v>
      </c>
      <c r="F1975" s="11"/>
      <c r="G1975" s="7">
        <f t="shared" ref="G1975:G1997" si="299">G1974+H1975-I1975</f>
        <v>4.9999999999999964</v>
      </c>
      <c r="H1975" s="7">
        <v>0</v>
      </c>
      <c r="I1975" s="7">
        <v>0</v>
      </c>
      <c r="J1975" s="7">
        <v>0</v>
      </c>
      <c r="L1975" s="7">
        <f>VartojimasGamyba!H1971</f>
        <v>0</v>
      </c>
      <c r="M1975" s="15">
        <f t="shared" si="291"/>
        <v>1.26</v>
      </c>
      <c r="N1975" s="7">
        <f t="shared" si="292"/>
        <v>249.89580000000001</v>
      </c>
      <c r="O1975" s="7">
        <f t="shared" si="293"/>
        <v>249.89580000000001</v>
      </c>
      <c r="R1975" s="7"/>
      <c r="S1975" s="47">
        <f t="shared" si="294"/>
        <v>1.26</v>
      </c>
      <c r="T1975" s="47">
        <f t="shared" si="295"/>
        <v>0</v>
      </c>
      <c r="U1975" s="47">
        <f t="shared" si="296"/>
        <v>198.33</v>
      </c>
      <c r="V1975" s="47">
        <f t="shared" si="297"/>
        <v>86.460000000000008</v>
      </c>
      <c r="W1975" s="11"/>
    </row>
    <row r="1976" spans="1:23" x14ac:dyDescent="0.45">
      <c r="A1976" t="s">
        <v>1981</v>
      </c>
      <c r="B1976">
        <v>98</v>
      </c>
      <c r="D1976" s="9" t="str">
        <f>VartojimasGamyba!J1972</f>
        <v>2023-11-22-02</v>
      </c>
      <c r="E1976" s="8">
        <f>VartojimasGamyba!G1972</f>
        <v>0.6</v>
      </c>
      <c r="F1976" s="11"/>
      <c r="G1976" s="7">
        <f t="shared" si="299"/>
        <v>4.9999999999999964</v>
      </c>
      <c r="H1976" s="7">
        <v>0</v>
      </c>
      <c r="I1976" s="7">
        <v>0</v>
      </c>
      <c r="J1976" s="7">
        <v>0</v>
      </c>
      <c r="L1976" s="7">
        <f>VartojimasGamyba!H1972</f>
        <v>0</v>
      </c>
      <c r="M1976" s="15">
        <f t="shared" si="291"/>
        <v>0.6</v>
      </c>
      <c r="N1976" s="7">
        <f t="shared" si="292"/>
        <v>118.974</v>
      </c>
      <c r="O1976" s="7">
        <f t="shared" si="293"/>
        <v>118.974</v>
      </c>
      <c r="R1976" s="7"/>
      <c r="S1976" s="47">
        <f t="shared" si="294"/>
        <v>0.6</v>
      </c>
      <c r="T1976" s="47">
        <f t="shared" si="295"/>
        <v>0</v>
      </c>
      <c r="U1976" s="47">
        <f t="shared" si="296"/>
        <v>198.29000000000002</v>
      </c>
      <c r="V1976" s="47">
        <f t="shared" si="297"/>
        <v>86.42</v>
      </c>
      <c r="W1976" s="11"/>
    </row>
    <row r="1977" spans="1:23" x14ac:dyDescent="0.45">
      <c r="A1977" t="s">
        <v>1982</v>
      </c>
      <c r="B1977">
        <v>95.01</v>
      </c>
      <c r="D1977" s="9" t="str">
        <f>VartojimasGamyba!J1973</f>
        <v>2023-11-22-03</v>
      </c>
      <c r="E1977" s="8">
        <f>VartojimasGamyba!G1973</f>
        <v>1.329</v>
      </c>
      <c r="F1977" s="11"/>
      <c r="G1977" s="7">
        <f t="shared" si="299"/>
        <v>4.9999999999999964</v>
      </c>
      <c r="H1977" s="7">
        <v>0</v>
      </c>
      <c r="I1977" s="7">
        <v>0</v>
      </c>
      <c r="J1977" s="7">
        <v>0</v>
      </c>
      <c r="L1977" s="7">
        <f>VartojimasGamyba!H1973</f>
        <v>0</v>
      </c>
      <c r="M1977" s="15">
        <f t="shared" si="291"/>
        <v>1.329</v>
      </c>
      <c r="N1977" s="7">
        <f t="shared" si="292"/>
        <v>259.55369999999999</v>
      </c>
      <c r="O1977" s="7">
        <f t="shared" si="293"/>
        <v>259.55369999999999</v>
      </c>
      <c r="R1977" s="7"/>
      <c r="S1977" s="47">
        <f t="shared" si="294"/>
        <v>1.329</v>
      </c>
      <c r="T1977" s="47">
        <f t="shared" si="295"/>
        <v>0</v>
      </c>
      <c r="U1977" s="47">
        <f t="shared" si="296"/>
        <v>195.3</v>
      </c>
      <c r="V1977" s="47">
        <f t="shared" si="297"/>
        <v>83.43</v>
      </c>
      <c r="W1977" s="11"/>
    </row>
    <row r="1978" spans="1:23" x14ac:dyDescent="0.45">
      <c r="A1978" t="s">
        <v>1983</v>
      </c>
      <c r="B1978">
        <v>95.01</v>
      </c>
      <c r="D1978" s="9" t="str">
        <f>VartojimasGamyba!J1974</f>
        <v>2023-11-22-04</v>
      </c>
      <c r="E1978" s="8">
        <f>VartojimasGamyba!G1974</f>
        <v>1.6619999999999999</v>
      </c>
      <c r="F1978" s="11"/>
      <c r="G1978" s="7">
        <f t="shared" si="299"/>
        <v>4.9999999999999964</v>
      </c>
      <c r="H1978" s="7">
        <v>0</v>
      </c>
      <c r="I1978" s="7">
        <v>0</v>
      </c>
      <c r="J1978" s="7">
        <v>0</v>
      </c>
      <c r="L1978" s="7">
        <f>VartojimasGamyba!H1974</f>
        <v>0</v>
      </c>
      <c r="M1978" s="15">
        <f t="shared" si="291"/>
        <v>1.6619999999999999</v>
      </c>
      <c r="N1978" s="7">
        <f t="shared" si="292"/>
        <v>324.58859999999999</v>
      </c>
      <c r="O1978" s="7">
        <f t="shared" si="293"/>
        <v>324.58859999999999</v>
      </c>
      <c r="R1978" s="7"/>
      <c r="S1978" s="47">
        <f t="shared" si="294"/>
        <v>1.6619999999999999</v>
      </c>
      <c r="T1978" s="47">
        <f t="shared" si="295"/>
        <v>0</v>
      </c>
      <c r="U1978" s="47">
        <f t="shared" si="296"/>
        <v>195.3</v>
      </c>
      <c r="V1978" s="47">
        <f t="shared" si="297"/>
        <v>83.43</v>
      </c>
      <c r="W1978" s="11"/>
    </row>
    <row r="1979" spans="1:23" x14ac:dyDescent="0.45">
      <c r="A1979" t="s">
        <v>1984</v>
      </c>
      <c r="B1979">
        <v>92</v>
      </c>
      <c r="D1979" s="9" t="str">
        <f>VartojimasGamyba!J1975</f>
        <v>2023-11-22-05</v>
      </c>
      <c r="E1979" s="8">
        <f>VartojimasGamyba!G1975</f>
        <v>1.718</v>
      </c>
      <c r="F1979" s="11"/>
      <c r="G1979" s="7">
        <f t="shared" si="299"/>
        <v>7.8405555555555555</v>
      </c>
      <c r="H1979" s="7">
        <v>2.8405555555555586</v>
      </c>
      <c r="I1979" s="7">
        <v>0</v>
      </c>
      <c r="J1979" s="7">
        <v>0</v>
      </c>
      <c r="L1979" s="7">
        <f>VartojimasGamyba!H1975</f>
        <v>0</v>
      </c>
      <c r="M1979" s="15">
        <f t="shared" si="291"/>
        <v>4.558555555555559</v>
      </c>
      <c r="N1979" s="7">
        <f t="shared" si="292"/>
        <v>876.56464777777853</v>
      </c>
      <c r="O1979" s="7">
        <f t="shared" si="293"/>
        <v>876.56464777777853</v>
      </c>
      <c r="R1979" s="7"/>
      <c r="S1979" s="47">
        <f t="shared" si="294"/>
        <v>4.558555555555559</v>
      </c>
      <c r="T1979" s="47">
        <f t="shared" si="295"/>
        <v>0</v>
      </c>
      <c r="U1979" s="47">
        <f t="shared" si="296"/>
        <v>192.29000000000002</v>
      </c>
      <c r="V1979" s="47">
        <f t="shared" si="297"/>
        <v>80.42</v>
      </c>
      <c r="W1979" s="11"/>
    </row>
    <row r="1980" spans="1:23" x14ac:dyDescent="0.45">
      <c r="A1980" t="s">
        <v>1985</v>
      </c>
      <c r="B1980">
        <v>92.48</v>
      </c>
      <c r="D1980" s="9" t="str">
        <f>VartojimasGamyba!J1976</f>
        <v>2023-11-22-06</v>
      </c>
      <c r="E1980" s="8">
        <f>VartojimasGamyba!G1976</f>
        <v>1.3779999999999999</v>
      </c>
      <c r="F1980" s="11"/>
      <c r="G1980" s="7">
        <f t="shared" si="299"/>
        <v>7.8405555555555555</v>
      </c>
      <c r="H1980" s="7">
        <v>0</v>
      </c>
      <c r="I1980" s="7">
        <v>0</v>
      </c>
      <c r="J1980" s="7">
        <v>0</v>
      </c>
      <c r="L1980" s="7">
        <f>VartojimasGamyba!H1976</f>
        <v>0</v>
      </c>
      <c r="M1980" s="15">
        <f t="shared" si="291"/>
        <v>1.3779999999999999</v>
      </c>
      <c r="N1980" s="7">
        <f t="shared" si="292"/>
        <v>265.63706000000002</v>
      </c>
      <c r="O1980" s="7">
        <f t="shared" si="293"/>
        <v>265.63706000000002</v>
      </c>
      <c r="R1980" s="7"/>
      <c r="S1980" s="47">
        <f t="shared" si="294"/>
        <v>1.3779999999999999</v>
      </c>
      <c r="T1980" s="47">
        <f t="shared" si="295"/>
        <v>0</v>
      </c>
      <c r="U1980" s="47">
        <f t="shared" si="296"/>
        <v>192.77</v>
      </c>
      <c r="V1980" s="47">
        <f t="shared" si="297"/>
        <v>80.900000000000006</v>
      </c>
      <c r="W1980" s="11"/>
    </row>
    <row r="1981" spans="1:23" x14ac:dyDescent="0.45">
      <c r="A1981" t="s">
        <v>1986</v>
      </c>
      <c r="B1981">
        <v>94.75</v>
      </c>
      <c r="D1981" s="9" t="str">
        <f>VartojimasGamyba!J1977</f>
        <v>2023-11-22-07</v>
      </c>
      <c r="E1981" s="8">
        <f>VartojimasGamyba!G1977</f>
        <v>1.1359999999999999</v>
      </c>
      <c r="F1981" s="11"/>
      <c r="G1981" s="7">
        <f t="shared" si="299"/>
        <v>7.8405555555555555</v>
      </c>
      <c r="H1981" s="7">
        <v>0</v>
      </c>
      <c r="I1981" s="7">
        <v>0</v>
      </c>
      <c r="J1981" s="7">
        <v>0</v>
      </c>
      <c r="L1981" s="7">
        <f>VartojimasGamyba!H1977</f>
        <v>2.5000000000000001E-2</v>
      </c>
      <c r="M1981" s="15">
        <f t="shared" si="291"/>
        <v>1.111</v>
      </c>
      <c r="N1981" s="7">
        <f t="shared" si="292"/>
        <v>216.68944000000002</v>
      </c>
      <c r="O1981" s="7">
        <f t="shared" si="293"/>
        <v>216.68944000000002</v>
      </c>
      <c r="R1981" s="7"/>
      <c r="S1981" s="47">
        <f t="shared" si="294"/>
        <v>1.111</v>
      </c>
      <c r="T1981" s="47">
        <f t="shared" si="295"/>
        <v>0</v>
      </c>
      <c r="U1981" s="47">
        <f t="shared" si="296"/>
        <v>195.04000000000002</v>
      </c>
      <c r="V1981" s="47">
        <f t="shared" si="297"/>
        <v>83.17</v>
      </c>
      <c r="W1981" s="11"/>
    </row>
    <row r="1982" spans="1:23" x14ac:dyDescent="0.45">
      <c r="A1982" t="s">
        <v>1987</v>
      </c>
      <c r="B1982">
        <v>119.93</v>
      </c>
      <c r="D1982" s="9" t="str">
        <f>VartojimasGamyba!J1978</f>
        <v>2023-11-22-08</v>
      </c>
      <c r="E1982" s="8">
        <f>VartojimasGamyba!G1978</f>
        <v>0.63100000000000001</v>
      </c>
      <c r="F1982" s="11"/>
      <c r="G1982" s="7">
        <f t="shared" si="299"/>
        <v>7.2094444444444443</v>
      </c>
      <c r="H1982" s="7">
        <v>0</v>
      </c>
      <c r="I1982" s="7">
        <v>0.63111111111111107</v>
      </c>
      <c r="J1982" s="7">
        <v>0</v>
      </c>
      <c r="L1982" s="7">
        <f>VartojimasGamyba!H1978</f>
        <v>6.3E-2</v>
      </c>
      <c r="M1982" s="15">
        <f t="shared" si="291"/>
        <v>0</v>
      </c>
      <c r="N1982" s="7">
        <f t="shared" si="292"/>
        <v>0</v>
      </c>
      <c r="O1982" s="7">
        <f t="shared" si="293"/>
        <v>0</v>
      </c>
      <c r="R1982" s="7"/>
      <c r="S1982" s="47">
        <f t="shared" si="294"/>
        <v>0</v>
      </c>
      <c r="T1982" s="47">
        <f t="shared" si="295"/>
        <v>0</v>
      </c>
      <c r="U1982" s="47">
        <f t="shared" si="296"/>
        <v>220.22000000000003</v>
      </c>
      <c r="V1982" s="47">
        <f t="shared" si="297"/>
        <v>108.35000000000001</v>
      </c>
      <c r="W1982" s="11"/>
    </row>
    <row r="1983" spans="1:23" x14ac:dyDescent="0.45">
      <c r="A1983" t="s">
        <v>1988</v>
      </c>
      <c r="B1983">
        <v>325</v>
      </c>
      <c r="D1983" s="9" t="str">
        <f>VartojimasGamyba!J1979</f>
        <v>2023-11-22-09</v>
      </c>
      <c r="E1983" s="8">
        <f>VartojimasGamyba!G1979</f>
        <v>0.14699999999999999</v>
      </c>
      <c r="F1983" s="11"/>
      <c r="G1983" s="7">
        <f t="shared" si="299"/>
        <v>7.1427777777777779</v>
      </c>
      <c r="H1983" s="7">
        <v>0</v>
      </c>
      <c r="I1983" s="7">
        <v>6.6666666666666666E-2</v>
      </c>
      <c r="J1983" s="7">
        <v>0</v>
      </c>
      <c r="L1983" s="7">
        <f>VartojimasGamyba!H1979</f>
        <v>8.6999999999999994E-2</v>
      </c>
      <c r="M1983" s="15">
        <f t="shared" si="291"/>
        <v>0</v>
      </c>
      <c r="N1983" s="7">
        <f t="shared" si="292"/>
        <v>0</v>
      </c>
      <c r="O1983" s="7">
        <f t="shared" si="293"/>
        <v>0</v>
      </c>
      <c r="R1983" s="7"/>
      <c r="S1983" s="47">
        <f t="shared" si="294"/>
        <v>0</v>
      </c>
      <c r="T1983" s="47">
        <f t="shared" si="295"/>
        <v>0</v>
      </c>
      <c r="U1983" s="47">
        <f t="shared" si="296"/>
        <v>425.29</v>
      </c>
      <c r="V1983" s="47">
        <f t="shared" si="297"/>
        <v>313.42</v>
      </c>
      <c r="W1983" s="11"/>
    </row>
    <row r="1984" spans="1:23" x14ac:dyDescent="0.45">
      <c r="A1984" t="s">
        <v>1989</v>
      </c>
      <c r="B1984">
        <v>200.05</v>
      </c>
      <c r="D1984" s="9" t="str">
        <f>VartojimasGamyba!J1980</f>
        <v>2023-11-22-10</v>
      </c>
      <c r="E1984" s="8">
        <f>VartojimasGamyba!G1980</f>
        <v>0.81399999999999995</v>
      </c>
      <c r="F1984" s="11"/>
      <c r="G1984" s="7">
        <f t="shared" si="299"/>
        <v>6.429444444444445</v>
      </c>
      <c r="H1984" s="7">
        <v>0</v>
      </c>
      <c r="I1984" s="7">
        <v>0.71333333333333315</v>
      </c>
      <c r="J1984" s="7">
        <v>0</v>
      </c>
      <c r="L1984" s="7">
        <f>VartojimasGamyba!H1980</f>
        <v>0.17199999999999999</v>
      </c>
      <c r="M1984" s="15">
        <f t="shared" si="291"/>
        <v>0</v>
      </c>
      <c r="N1984" s="7">
        <f t="shared" si="292"/>
        <v>0</v>
      </c>
      <c r="O1984" s="7">
        <f t="shared" si="293"/>
        <v>0</v>
      </c>
      <c r="R1984" s="7"/>
      <c r="S1984" s="47">
        <f t="shared" si="294"/>
        <v>0</v>
      </c>
      <c r="T1984" s="47">
        <f t="shared" si="295"/>
        <v>0</v>
      </c>
      <c r="U1984" s="47">
        <f t="shared" si="296"/>
        <v>300.34000000000003</v>
      </c>
      <c r="V1984" s="47">
        <f t="shared" si="297"/>
        <v>188.47</v>
      </c>
      <c r="W1984" s="11"/>
    </row>
    <row r="1985" spans="1:23" x14ac:dyDescent="0.45">
      <c r="A1985" t="s">
        <v>1990</v>
      </c>
      <c r="B1985">
        <v>133.24</v>
      </c>
      <c r="D1985" s="9" t="str">
        <f>VartojimasGamyba!J1981</f>
        <v>2023-11-22-11</v>
      </c>
      <c r="E1985" s="8">
        <f>VartojimasGamyba!G1981</f>
        <v>4.1000000000000002E-2</v>
      </c>
      <c r="F1985" s="11"/>
      <c r="G1985" s="7">
        <f t="shared" si="299"/>
        <v>6.5644444444444447</v>
      </c>
      <c r="H1985" s="7">
        <v>0.13499999999999998</v>
      </c>
      <c r="I1985" s="7">
        <v>0</v>
      </c>
      <c r="J1985" s="7">
        <v>0</v>
      </c>
      <c r="L1985" s="7">
        <f>VartojimasGamyba!H1981</f>
        <v>0.17599999999999999</v>
      </c>
      <c r="M1985" s="15">
        <f t="shared" si="291"/>
        <v>0</v>
      </c>
      <c r="N1985" s="7">
        <f t="shared" si="292"/>
        <v>0</v>
      </c>
      <c r="O1985" s="7">
        <f t="shared" si="293"/>
        <v>0</v>
      </c>
      <c r="R1985" s="7"/>
      <c r="S1985" s="47">
        <f t="shared" si="294"/>
        <v>0.13499999999999998</v>
      </c>
      <c r="T1985" s="47">
        <f t="shared" si="295"/>
        <v>0.13499999999999998</v>
      </c>
      <c r="U1985" s="47">
        <f t="shared" si="296"/>
        <v>233.53000000000003</v>
      </c>
      <c r="V1985" s="47">
        <f t="shared" si="297"/>
        <v>121.66000000000001</v>
      </c>
      <c r="W1985" s="11"/>
    </row>
    <row r="1986" spans="1:23" x14ac:dyDescent="0.45">
      <c r="A1986" t="s">
        <v>1991</v>
      </c>
      <c r="B1986">
        <v>116.14</v>
      </c>
      <c r="D1986" s="9" t="str">
        <f>VartojimasGamyba!J1982</f>
        <v>2023-11-22-12</v>
      </c>
      <c r="E1986" s="8">
        <f>VartojimasGamyba!G1982</f>
        <v>0.9</v>
      </c>
      <c r="F1986" s="11"/>
      <c r="G1986" s="7">
        <f t="shared" si="299"/>
        <v>5.6355555555555554</v>
      </c>
      <c r="H1986" s="7">
        <v>0</v>
      </c>
      <c r="I1986" s="7">
        <v>0.92888888888888899</v>
      </c>
      <c r="J1986" s="7">
        <v>0</v>
      </c>
      <c r="L1986" s="7">
        <f>VartojimasGamyba!H1982</f>
        <v>6.4000000000000001E-2</v>
      </c>
      <c r="M1986" s="15">
        <f t="shared" si="291"/>
        <v>0</v>
      </c>
      <c r="N1986" s="7">
        <f t="shared" si="292"/>
        <v>0</v>
      </c>
      <c r="O1986" s="7">
        <f t="shared" si="293"/>
        <v>0</v>
      </c>
      <c r="R1986" s="7"/>
      <c r="S1986" s="47">
        <f t="shared" si="294"/>
        <v>0</v>
      </c>
      <c r="T1986" s="47">
        <f t="shared" si="295"/>
        <v>0</v>
      </c>
      <c r="U1986" s="47">
        <f t="shared" si="296"/>
        <v>216.43</v>
      </c>
      <c r="V1986" s="47">
        <f t="shared" si="297"/>
        <v>104.56</v>
      </c>
      <c r="W1986" s="11"/>
    </row>
    <row r="1987" spans="1:23" x14ac:dyDescent="0.45">
      <c r="A1987" t="s">
        <v>1992</v>
      </c>
      <c r="B1987">
        <v>152.35</v>
      </c>
      <c r="D1987" s="9" t="str">
        <f>VartojimasGamyba!J1983</f>
        <v>2023-11-22-13</v>
      </c>
      <c r="E1987" s="8">
        <f>VartojimasGamyba!G1983</f>
        <v>0.35899999999999999</v>
      </c>
      <c r="F1987" s="11"/>
      <c r="G1987" s="7">
        <f t="shared" si="299"/>
        <v>5.2622222222222224</v>
      </c>
      <c r="H1987" s="7">
        <v>0</v>
      </c>
      <c r="I1987" s="7">
        <v>0.37333333333333324</v>
      </c>
      <c r="J1987" s="7">
        <v>0</v>
      </c>
      <c r="L1987" s="7">
        <f>VartojimasGamyba!H1983</f>
        <v>2.3E-2</v>
      </c>
      <c r="M1987" s="15">
        <f t="shared" si="291"/>
        <v>7.6327832942979512E-17</v>
      </c>
      <c r="N1987" s="7">
        <f t="shared" si="292"/>
        <v>1.9283463714714344E-14</v>
      </c>
      <c r="O1987" s="7">
        <f t="shared" si="293"/>
        <v>1.9283463714714344E-14</v>
      </c>
      <c r="R1987" s="7"/>
      <c r="S1987" s="47">
        <f t="shared" si="294"/>
        <v>7.6327832942979512E-17</v>
      </c>
      <c r="T1987" s="47">
        <f t="shared" si="295"/>
        <v>0</v>
      </c>
      <c r="U1987" s="47">
        <f t="shared" si="296"/>
        <v>252.64</v>
      </c>
      <c r="V1987" s="47">
        <f t="shared" si="297"/>
        <v>140.76999999999998</v>
      </c>
      <c r="W1987" s="11"/>
    </row>
    <row r="1988" spans="1:23" x14ac:dyDescent="0.45">
      <c r="A1988" t="s">
        <v>1993</v>
      </c>
      <c r="B1988">
        <v>200.03</v>
      </c>
      <c r="D1988" s="9" t="str">
        <f>VartojimasGamyba!J1984</f>
        <v>2023-11-22-14</v>
      </c>
      <c r="E1988" s="8">
        <f>VartojimasGamyba!G1984</f>
        <v>1.1659999999999999</v>
      </c>
      <c r="F1988" s="11"/>
      <c r="G1988" s="7">
        <f t="shared" si="299"/>
        <v>3.9666666666666668</v>
      </c>
      <c r="H1988" s="7">
        <v>0</v>
      </c>
      <c r="I1988" s="7">
        <v>1.2955555555555556</v>
      </c>
      <c r="J1988" s="7">
        <v>0</v>
      </c>
      <c r="L1988" s="7">
        <f>VartojimasGamyba!H1984</f>
        <v>0</v>
      </c>
      <c r="M1988" s="15">
        <f t="shared" si="291"/>
        <v>-2.2204460492503131E-16</v>
      </c>
      <c r="N1988" s="7">
        <f t="shared" si="292"/>
        <v>-6.6684435751085401E-14</v>
      </c>
      <c r="O1988" s="7">
        <f t="shared" si="293"/>
        <v>-6.6684435751085401E-14</v>
      </c>
      <c r="R1988" s="7"/>
      <c r="S1988" s="47">
        <f t="shared" si="294"/>
        <v>-2.2204460492503131E-16</v>
      </c>
      <c r="T1988" s="47">
        <f t="shared" si="295"/>
        <v>0</v>
      </c>
      <c r="U1988" s="47">
        <f t="shared" si="296"/>
        <v>300.32</v>
      </c>
      <c r="V1988" s="47">
        <f t="shared" si="297"/>
        <v>188.45</v>
      </c>
      <c r="W1988" s="11"/>
    </row>
    <row r="1989" spans="1:23" x14ac:dyDescent="0.45">
      <c r="A1989" t="s">
        <v>1994</v>
      </c>
      <c r="B1989">
        <v>200.05</v>
      </c>
      <c r="D1989" s="9" t="str">
        <f>VartojimasGamyba!J1985</f>
        <v>2023-11-22-15</v>
      </c>
      <c r="E1989" s="8">
        <f>VartojimasGamyba!G1985</f>
        <v>0.66900000000000004</v>
      </c>
      <c r="F1989" s="11"/>
      <c r="G1989" s="7">
        <f t="shared" si="299"/>
        <v>3.2233333333333336</v>
      </c>
      <c r="H1989" s="7">
        <v>0</v>
      </c>
      <c r="I1989" s="7">
        <v>0.7433333333333334</v>
      </c>
      <c r="J1989" s="7">
        <v>0</v>
      </c>
      <c r="L1989" s="7">
        <f>VartojimasGamyba!H1985</f>
        <v>0</v>
      </c>
      <c r="M1989" s="15">
        <f t="shared" si="291"/>
        <v>0</v>
      </c>
      <c r="N1989" s="7">
        <f t="shared" si="292"/>
        <v>0</v>
      </c>
      <c r="O1989" s="7">
        <f t="shared" si="293"/>
        <v>0</v>
      </c>
      <c r="R1989" s="7"/>
      <c r="S1989" s="47">
        <f t="shared" si="294"/>
        <v>0</v>
      </c>
      <c r="T1989" s="47">
        <f t="shared" si="295"/>
        <v>0</v>
      </c>
      <c r="U1989" s="47">
        <f t="shared" si="296"/>
        <v>300.34000000000003</v>
      </c>
      <c r="V1989" s="47">
        <f t="shared" si="297"/>
        <v>188.47</v>
      </c>
      <c r="W1989" s="11"/>
    </row>
    <row r="1990" spans="1:23" x14ac:dyDescent="0.45">
      <c r="A1990" t="s">
        <v>1995</v>
      </c>
      <c r="B1990">
        <v>139.43</v>
      </c>
      <c r="D1990" s="9" t="str">
        <f>VartojimasGamyba!J1986</f>
        <v>2023-11-22-16</v>
      </c>
      <c r="E1990" s="8">
        <f>VartojimasGamyba!G1986</f>
        <v>1.802</v>
      </c>
      <c r="F1990" s="11"/>
      <c r="G1990" s="7">
        <f t="shared" si="299"/>
        <v>1.2211111111111115</v>
      </c>
      <c r="H1990" s="7">
        <v>0</v>
      </c>
      <c r="I1990" s="7">
        <v>2.0022222222222221</v>
      </c>
      <c r="J1990" s="7">
        <v>0</v>
      </c>
      <c r="L1990" s="7">
        <f>VartojimasGamyba!H1986</f>
        <v>0</v>
      </c>
      <c r="M1990" s="15">
        <f t="shared" si="291"/>
        <v>0</v>
      </c>
      <c r="N1990" s="7">
        <f t="shared" si="292"/>
        <v>0</v>
      </c>
      <c r="O1990" s="7">
        <f t="shared" si="293"/>
        <v>0</v>
      </c>
      <c r="R1990" s="7"/>
      <c r="S1990" s="47">
        <f t="shared" si="294"/>
        <v>0</v>
      </c>
      <c r="T1990" s="47">
        <f t="shared" si="295"/>
        <v>0</v>
      </c>
      <c r="U1990" s="47">
        <f t="shared" si="296"/>
        <v>239.72000000000003</v>
      </c>
      <c r="V1990" s="47">
        <f t="shared" si="297"/>
        <v>127.85000000000001</v>
      </c>
      <c r="W1990" s="11"/>
    </row>
    <row r="1991" spans="1:23" x14ac:dyDescent="0.45">
      <c r="A1991" t="s">
        <v>1996</v>
      </c>
      <c r="B1991">
        <v>160.44999999999999</v>
      </c>
      <c r="D1991" s="9" t="str">
        <f>VartojimasGamyba!J1987</f>
        <v>2023-11-22-17</v>
      </c>
      <c r="E1991" s="8">
        <f>VartojimasGamyba!G1987</f>
        <v>0.28599999999999998</v>
      </c>
      <c r="F1991" s="11"/>
      <c r="G1991" s="7">
        <f t="shared" si="299"/>
        <v>0.90333333333333377</v>
      </c>
      <c r="H1991" s="7">
        <v>0</v>
      </c>
      <c r="I1991" s="7">
        <v>0.31777777777777777</v>
      </c>
      <c r="J1991" s="7">
        <v>0</v>
      </c>
      <c r="L1991" s="7">
        <f>VartojimasGamyba!H1987</f>
        <v>0</v>
      </c>
      <c r="M1991" s="15">
        <f t="shared" ref="M1991:M2054" si="300">E1991+H1991-I1991*$J$2+J1991-L1991</f>
        <v>0</v>
      </c>
      <c r="N1991" s="7">
        <f t="shared" ref="N1991:N2054" si="301">M1991*U1991-J1991*V1991</f>
        <v>0</v>
      </c>
      <c r="O1991" s="7">
        <f t="shared" ref="O1991:O2054" si="302">(M1991)*(B1991+$Z$21)</f>
        <v>0</v>
      </c>
      <c r="R1991" s="7"/>
      <c r="S1991" s="47">
        <f t="shared" ref="S1991:S2054" si="303">M1991+IF((L1991-E1991)&gt;0,(L1991-E1991),0)</f>
        <v>0</v>
      </c>
      <c r="T1991" s="47">
        <f t="shared" ref="T1991:T2054" si="304">IF(L1991-E1991&lt;0,0,L1991-E1991)</f>
        <v>0</v>
      </c>
      <c r="U1991" s="47">
        <f t="shared" ref="U1991:U2054" si="305">B1991+$Z$21</f>
        <v>260.74</v>
      </c>
      <c r="V1991" s="47">
        <f t="shared" ref="V1991:V2054" si="306">B1991+$Z$20</f>
        <v>148.86999999999998</v>
      </c>
      <c r="W1991" s="11"/>
    </row>
    <row r="1992" spans="1:23" x14ac:dyDescent="0.45">
      <c r="A1992" t="s">
        <v>1997</v>
      </c>
      <c r="B1992">
        <v>162.38999999999999</v>
      </c>
      <c r="D1992" s="9" t="str">
        <f>VartojimasGamyba!J1988</f>
        <v>2023-11-22-18</v>
      </c>
      <c r="E1992" s="8">
        <f>VartojimasGamyba!G1988</f>
        <v>0.27300000000000002</v>
      </c>
      <c r="F1992" s="11"/>
      <c r="G1992" s="7">
        <f t="shared" si="299"/>
        <v>0.60000000000000042</v>
      </c>
      <c r="H1992" s="7">
        <v>0</v>
      </c>
      <c r="I1992" s="7">
        <v>0.30333333333333334</v>
      </c>
      <c r="J1992" s="7">
        <v>0</v>
      </c>
      <c r="L1992" s="7">
        <f>VartojimasGamyba!H1988</f>
        <v>0</v>
      </c>
      <c r="M1992" s="15">
        <f t="shared" si="300"/>
        <v>0</v>
      </c>
      <c r="N1992" s="7">
        <f t="shared" si="301"/>
        <v>0</v>
      </c>
      <c r="O1992" s="7">
        <f t="shared" si="302"/>
        <v>0</v>
      </c>
      <c r="R1992" s="7"/>
      <c r="S1992" s="47">
        <f t="shared" si="303"/>
        <v>0</v>
      </c>
      <c r="T1992" s="47">
        <f t="shared" si="304"/>
        <v>0</v>
      </c>
      <c r="U1992" s="47">
        <f t="shared" si="305"/>
        <v>262.68</v>
      </c>
      <c r="V1992" s="47">
        <f t="shared" si="306"/>
        <v>150.80999999999997</v>
      </c>
      <c r="W1992" s="11"/>
    </row>
    <row r="1993" spans="1:23" x14ac:dyDescent="0.45">
      <c r="A1993" t="s">
        <v>1998</v>
      </c>
      <c r="B1993">
        <v>138.82</v>
      </c>
      <c r="D1993" s="9" t="str">
        <f>VartojimasGamyba!J1989</f>
        <v>2023-11-22-19</v>
      </c>
      <c r="E1993" s="8">
        <f>VartojimasGamyba!G1989</f>
        <v>0.28000000000000003</v>
      </c>
      <c r="F1993" s="11"/>
      <c r="G1993" s="7">
        <f t="shared" si="299"/>
        <v>0.28888888888888925</v>
      </c>
      <c r="H1993" s="7">
        <v>0</v>
      </c>
      <c r="I1993" s="7">
        <v>0.31111111111111117</v>
      </c>
      <c r="J1993" s="7">
        <v>0</v>
      </c>
      <c r="L1993" s="7">
        <f>VartojimasGamyba!H1989</f>
        <v>0</v>
      </c>
      <c r="M1993" s="15">
        <f t="shared" si="300"/>
        <v>-5.5511151231257827E-17</v>
      </c>
      <c r="N1993" s="7">
        <f t="shared" si="301"/>
        <v>-1.327327137090606E-14</v>
      </c>
      <c r="O1993" s="7">
        <f t="shared" si="302"/>
        <v>-1.327327137090606E-14</v>
      </c>
      <c r="R1993" s="7"/>
      <c r="S1993" s="47">
        <f t="shared" si="303"/>
        <v>-5.5511151231257827E-17</v>
      </c>
      <c r="T1993" s="47">
        <f t="shared" si="304"/>
        <v>0</v>
      </c>
      <c r="U1993" s="47">
        <f t="shared" si="305"/>
        <v>239.11</v>
      </c>
      <c r="V1993" s="47">
        <f t="shared" si="306"/>
        <v>127.24</v>
      </c>
      <c r="W1993" s="11"/>
    </row>
    <row r="1994" spans="1:23" x14ac:dyDescent="0.45">
      <c r="A1994" t="s">
        <v>1999</v>
      </c>
      <c r="B1994">
        <v>129.88999999999999</v>
      </c>
      <c r="D1994" s="9" t="str">
        <f>VartojimasGamyba!J1990</f>
        <v>2023-11-22-20</v>
      </c>
      <c r="E1994" s="8">
        <f>VartojimasGamyba!G1990</f>
        <v>0.26</v>
      </c>
      <c r="F1994" s="11"/>
      <c r="G1994" s="7">
        <f t="shared" si="299"/>
        <v>0</v>
      </c>
      <c r="H1994" s="7">
        <v>0</v>
      </c>
      <c r="I1994" s="7">
        <v>0.28888888888888892</v>
      </c>
      <c r="J1994" s="7">
        <v>0</v>
      </c>
      <c r="L1994" s="7">
        <f>VartojimasGamyba!H1990</f>
        <v>0</v>
      </c>
      <c r="M1994" s="15">
        <f t="shared" si="300"/>
        <v>0</v>
      </c>
      <c r="N1994" s="7">
        <f t="shared" si="301"/>
        <v>0</v>
      </c>
      <c r="O1994" s="7">
        <f t="shared" si="302"/>
        <v>0</v>
      </c>
      <c r="P1994" s="7" t="s">
        <v>8873</v>
      </c>
      <c r="R1994" s="7"/>
      <c r="S1994" s="47">
        <f t="shared" si="303"/>
        <v>0</v>
      </c>
      <c r="T1994" s="47">
        <f t="shared" si="304"/>
        <v>0</v>
      </c>
      <c r="U1994" s="47">
        <f t="shared" si="305"/>
        <v>230.18</v>
      </c>
      <c r="V1994" s="47">
        <f t="shared" si="306"/>
        <v>118.30999999999999</v>
      </c>
      <c r="W1994" s="11"/>
    </row>
    <row r="1995" spans="1:23" x14ac:dyDescent="0.45">
      <c r="A1995" t="s">
        <v>2000</v>
      </c>
      <c r="B1995">
        <v>79</v>
      </c>
      <c r="D1995" s="9" t="str">
        <f>VartojimasGamyba!J1991</f>
        <v>2023-11-22-21</v>
      </c>
      <c r="E1995" s="8">
        <f>VartojimasGamyba!G1991</f>
        <v>0.26700000000000002</v>
      </c>
      <c r="F1995" s="11"/>
      <c r="G1995" s="7">
        <f t="shared" si="299"/>
        <v>0</v>
      </c>
      <c r="H1995" s="7">
        <v>0</v>
      </c>
      <c r="I1995" s="7">
        <v>0</v>
      </c>
      <c r="J1995" s="7">
        <v>0</v>
      </c>
      <c r="L1995" s="7">
        <f>VartojimasGamyba!H1991</f>
        <v>0</v>
      </c>
      <c r="M1995" s="15">
        <f t="shared" si="300"/>
        <v>0.26700000000000002</v>
      </c>
      <c r="N1995" s="7">
        <f t="shared" si="301"/>
        <v>47.870430000000006</v>
      </c>
      <c r="O1995" s="7">
        <f t="shared" si="302"/>
        <v>47.870430000000006</v>
      </c>
      <c r="P1995" s="7">
        <f>SUM(N1974:N1997)</f>
        <v>3149.2109477777785</v>
      </c>
      <c r="R1995" s="7"/>
      <c r="S1995" s="47">
        <f t="shared" si="303"/>
        <v>0.26700000000000002</v>
      </c>
      <c r="T1995" s="47">
        <f t="shared" si="304"/>
        <v>0</v>
      </c>
      <c r="U1995" s="47">
        <f t="shared" si="305"/>
        <v>179.29000000000002</v>
      </c>
      <c r="V1995" s="47">
        <f t="shared" si="306"/>
        <v>67.42</v>
      </c>
      <c r="W1995" s="11"/>
    </row>
    <row r="1996" spans="1:23" x14ac:dyDescent="0.45">
      <c r="A1996" t="s">
        <v>2001</v>
      </c>
      <c r="B1996">
        <v>15.63</v>
      </c>
      <c r="D1996" s="9" t="str">
        <f>VartojimasGamyba!J1992</f>
        <v>2023-11-22-22</v>
      </c>
      <c r="E1996" s="8">
        <f>VartojimasGamyba!G1992</f>
        <v>0.21</v>
      </c>
      <c r="F1996" s="11"/>
      <c r="G1996" s="7">
        <f t="shared" si="299"/>
        <v>0</v>
      </c>
      <c r="H1996" s="7">
        <v>0</v>
      </c>
      <c r="I1996" s="7">
        <v>0</v>
      </c>
      <c r="J1996" s="7">
        <v>0</v>
      </c>
      <c r="L1996" s="7">
        <f>VartojimasGamyba!H1992</f>
        <v>0</v>
      </c>
      <c r="M1996" s="15">
        <f t="shared" si="300"/>
        <v>0.21</v>
      </c>
      <c r="N1996" s="7">
        <f t="shared" si="301"/>
        <v>24.3432</v>
      </c>
      <c r="O1996" s="7">
        <f t="shared" si="302"/>
        <v>24.3432</v>
      </c>
      <c r="P1996" s="7" t="s">
        <v>8872</v>
      </c>
      <c r="R1996" s="7"/>
      <c r="S1996" s="47">
        <f t="shared" si="303"/>
        <v>0.21</v>
      </c>
      <c r="T1996" s="47">
        <f t="shared" si="304"/>
        <v>0</v>
      </c>
      <c r="U1996" s="47">
        <f t="shared" si="305"/>
        <v>115.92</v>
      </c>
      <c r="V1996" s="47">
        <f t="shared" si="306"/>
        <v>4.0500000000000007</v>
      </c>
      <c r="W1996" s="11"/>
    </row>
    <row r="1997" spans="1:23" x14ac:dyDescent="0.45">
      <c r="A1997" t="s">
        <v>2002</v>
      </c>
      <c r="B1997">
        <v>15.28</v>
      </c>
      <c r="D1997" s="9" t="str">
        <f>VartojimasGamyba!J1993</f>
        <v>2023-11-22-23</v>
      </c>
      <c r="E1997" s="8">
        <f>VartojimasGamyba!G1993</f>
        <v>0.17100000000000001</v>
      </c>
      <c r="F1997" s="11"/>
      <c r="G1997" s="7">
        <f t="shared" si="299"/>
        <v>5</v>
      </c>
      <c r="H1997" s="7">
        <v>5</v>
      </c>
      <c r="I1997" s="7">
        <v>0</v>
      </c>
      <c r="J1997" s="7">
        <v>0</v>
      </c>
      <c r="L1997" s="7">
        <f>VartojimasGamyba!H1993</f>
        <v>0</v>
      </c>
      <c r="M1997" s="15">
        <f t="shared" si="300"/>
        <v>5.1710000000000003</v>
      </c>
      <c r="N1997" s="7">
        <f t="shared" si="301"/>
        <v>597.61247000000003</v>
      </c>
      <c r="O1997" s="7">
        <f t="shared" si="302"/>
        <v>597.61247000000003</v>
      </c>
      <c r="P1997" s="7">
        <f>SUM(O1974:O1997)</f>
        <v>3149.2109477777785</v>
      </c>
      <c r="Q1997" s="7">
        <f>SUMPRODUCT(B1974:B1997,E1974:E1997)+SUM(E1974:E1997)*$Z$21-SUMPRODUCT(B1974:B1997,L1974:L1997)+SUM(L1974:L1997)*ABS($Z$20)</f>
        <v>3927.2647300000003</v>
      </c>
      <c r="R1997" s="7"/>
      <c r="S1997" s="47">
        <f t="shared" si="303"/>
        <v>5.1710000000000003</v>
      </c>
      <c r="T1997" s="47">
        <f t="shared" si="304"/>
        <v>0</v>
      </c>
      <c r="U1997" s="47">
        <f t="shared" si="305"/>
        <v>115.57000000000001</v>
      </c>
      <c r="V1997" s="47">
        <f t="shared" si="306"/>
        <v>3.6999999999999993</v>
      </c>
      <c r="W1997" s="11">
        <f>IF(P1997&lt;&gt;Q1997,1,0)</f>
        <v>1</v>
      </c>
    </row>
    <row r="1998" spans="1:23" x14ac:dyDescent="0.45">
      <c r="A1998" t="s">
        <v>2003</v>
      </c>
      <c r="B1998">
        <v>12.74</v>
      </c>
      <c r="D1998" s="1" t="str">
        <f>VartojimasGamyba!J1994</f>
        <v>2023-11-23-00</v>
      </c>
      <c r="E1998" s="7">
        <f>VartojimasGamyba!G1994</f>
        <v>0.252</v>
      </c>
      <c r="F1998" s="11"/>
      <c r="G1998" s="12">
        <f>G1997+H1998-I1998</f>
        <v>5</v>
      </c>
      <c r="H1998" s="12">
        <v>0</v>
      </c>
      <c r="I1998" s="12">
        <v>0</v>
      </c>
      <c r="J1998" s="12">
        <v>0</v>
      </c>
      <c r="K1998" s="12"/>
      <c r="L1998" s="12">
        <f>VartojimasGamyba!H1994</f>
        <v>0</v>
      </c>
      <c r="M1998" s="19">
        <f t="shared" si="300"/>
        <v>0.252</v>
      </c>
      <c r="N1998" s="7">
        <f t="shared" si="301"/>
        <v>28.483560000000001</v>
      </c>
      <c r="O1998" s="7">
        <f t="shared" si="302"/>
        <v>28.483560000000001</v>
      </c>
      <c r="R1998" s="20" t="s">
        <v>8783</v>
      </c>
      <c r="S1998" s="47">
        <f t="shared" si="303"/>
        <v>0.252</v>
      </c>
      <c r="T1998" s="47">
        <f t="shared" si="304"/>
        <v>0</v>
      </c>
      <c r="U1998" s="47">
        <f t="shared" si="305"/>
        <v>113.03</v>
      </c>
      <c r="V1998" s="47">
        <f t="shared" si="306"/>
        <v>1.1600000000000001</v>
      </c>
      <c r="W1998" s="11"/>
    </row>
    <row r="1999" spans="1:23" x14ac:dyDescent="0.45">
      <c r="A1999" t="s">
        <v>2004</v>
      </c>
      <c r="B1999">
        <v>11.88</v>
      </c>
      <c r="D1999" s="1" t="str">
        <f>VartojimasGamyba!J1995</f>
        <v>2023-11-23-01</v>
      </c>
      <c r="E1999" s="7">
        <f>VartojimasGamyba!G1995</f>
        <v>0.255</v>
      </c>
      <c r="F1999" s="11"/>
      <c r="G1999" s="12">
        <f t="shared" ref="G1999:G2021" si="307">G1998+H1999-I1999</f>
        <v>5</v>
      </c>
      <c r="H1999" s="12">
        <v>0</v>
      </c>
      <c r="I1999" s="12">
        <v>0</v>
      </c>
      <c r="J1999" s="12">
        <v>0</v>
      </c>
      <c r="K1999" s="12"/>
      <c r="L1999" s="12">
        <f>VartojimasGamyba!H1995</f>
        <v>0</v>
      </c>
      <c r="M1999" s="19">
        <f t="shared" si="300"/>
        <v>0.255</v>
      </c>
      <c r="N1999" s="7">
        <f t="shared" si="301"/>
        <v>28.603350000000002</v>
      </c>
      <c r="O1999" s="7">
        <f t="shared" si="302"/>
        <v>28.603350000000002</v>
      </c>
      <c r="R1999" s="7"/>
      <c r="S1999" s="47">
        <f t="shared" si="303"/>
        <v>0.255</v>
      </c>
      <c r="T1999" s="47">
        <f t="shared" si="304"/>
        <v>0</v>
      </c>
      <c r="U1999" s="47">
        <f t="shared" si="305"/>
        <v>112.17</v>
      </c>
      <c r="V1999" s="47">
        <f t="shared" si="306"/>
        <v>0.30000000000000071</v>
      </c>
      <c r="W1999" s="11"/>
    </row>
    <row r="2000" spans="1:23" x14ac:dyDescent="0.45">
      <c r="A2000" t="s">
        <v>2005</v>
      </c>
      <c r="B2000">
        <v>10.039999999999999</v>
      </c>
      <c r="D2000" s="1" t="str">
        <f>VartojimasGamyba!J1996</f>
        <v>2023-11-23-02</v>
      </c>
      <c r="E2000" s="7">
        <f>VartojimasGamyba!G1996</f>
        <v>1.2529999999999999</v>
      </c>
      <c r="F2000" s="11"/>
      <c r="G2000" s="12">
        <f t="shared" si="307"/>
        <v>5</v>
      </c>
      <c r="H2000" s="12">
        <v>0</v>
      </c>
      <c r="I2000" s="12">
        <v>0</v>
      </c>
      <c r="J2000" s="12">
        <v>0</v>
      </c>
      <c r="K2000" s="12"/>
      <c r="L2000" s="12">
        <f>VartojimasGamyba!H1996</f>
        <v>0</v>
      </c>
      <c r="M2000" s="19">
        <f t="shared" si="300"/>
        <v>1.2529999999999999</v>
      </c>
      <c r="N2000" s="7">
        <f t="shared" si="301"/>
        <v>138.24349000000001</v>
      </c>
      <c r="O2000" s="7">
        <f t="shared" si="302"/>
        <v>138.24349000000001</v>
      </c>
      <c r="R2000" s="7"/>
      <c r="S2000" s="47">
        <f t="shared" si="303"/>
        <v>1.2529999999999999</v>
      </c>
      <c r="T2000" s="47">
        <f t="shared" si="304"/>
        <v>0</v>
      </c>
      <c r="U2000" s="47">
        <f t="shared" si="305"/>
        <v>110.33000000000001</v>
      </c>
      <c r="V2000" s="47">
        <f t="shared" si="306"/>
        <v>-1.5400000000000009</v>
      </c>
      <c r="W2000" s="11"/>
    </row>
    <row r="2001" spans="1:23" x14ac:dyDescent="0.45">
      <c r="A2001" t="s">
        <v>2006</v>
      </c>
      <c r="B2001">
        <v>10.01</v>
      </c>
      <c r="D2001" s="1" t="str">
        <f>VartojimasGamyba!J1997</f>
        <v>2023-11-23-03</v>
      </c>
      <c r="E2001" s="7">
        <f>VartojimasGamyba!G1997</f>
        <v>1.073</v>
      </c>
      <c r="F2001" s="11"/>
      <c r="G2001" s="12">
        <f t="shared" si="307"/>
        <v>15</v>
      </c>
      <c r="H2001" s="12">
        <v>10</v>
      </c>
      <c r="I2001" s="12">
        <v>0</v>
      </c>
      <c r="J2001" s="12">
        <v>0</v>
      </c>
      <c r="K2001" s="12"/>
      <c r="L2001" s="12">
        <f>VartojimasGamyba!H1997</f>
        <v>0</v>
      </c>
      <c r="M2001" s="19">
        <f t="shared" si="300"/>
        <v>11.073</v>
      </c>
      <c r="N2001" s="7">
        <f t="shared" si="301"/>
        <v>1221.3519000000001</v>
      </c>
      <c r="O2001" s="7">
        <f t="shared" si="302"/>
        <v>1221.3519000000001</v>
      </c>
      <c r="R2001" s="7"/>
      <c r="S2001" s="47">
        <f t="shared" si="303"/>
        <v>11.073</v>
      </c>
      <c r="T2001" s="47">
        <f t="shared" si="304"/>
        <v>0</v>
      </c>
      <c r="U2001" s="47">
        <f t="shared" si="305"/>
        <v>110.30000000000001</v>
      </c>
      <c r="V2001" s="47">
        <f t="shared" si="306"/>
        <v>-1.5700000000000003</v>
      </c>
      <c r="W2001" s="11"/>
    </row>
    <row r="2002" spans="1:23" x14ac:dyDescent="0.45">
      <c r="A2002" t="s">
        <v>2007</v>
      </c>
      <c r="B2002">
        <v>10.02</v>
      </c>
      <c r="D2002" s="1" t="str">
        <f>VartojimasGamyba!J1998</f>
        <v>2023-11-23-04</v>
      </c>
      <c r="E2002" s="7">
        <f>VartojimasGamyba!G1998</f>
        <v>0.89900000000000002</v>
      </c>
      <c r="F2002" s="11"/>
      <c r="G2002" s="12">
        <f t="shared" si="307"/>
        <v>15.05111111111111</v>
      </c>
      <c r="H2002" s="12">
        <v>5.1111111111110219E-2</v>
      </c>
      <c r="I2002" s="12">
        <v>0</v>
      </c>
      <c r="J2002" s="12">
        <v>0</v>
      </c>
      <c r="K2002" s="12"/>
      <c r="L2002" s="12">
        <f>VartojimasGamyba!H1998</f>
        <v>0</v>
      </c>
      <c r="M2002" s="19">
        <f t="shared" si="300"/>
        <v>0.95011111111111024</v>
      </c>
      <c r="N2002" s="7">
        <f t="shared" si="301"/>
        <v>104.80675666666657</v>
      </c>
      <c r="O2002" s="7">
        <f t="shared" si="302"/>
        <v>104.80675666666657</v>
      </c>
      <c r="R2002" s="7"/>
      <c r="S2002" s="47">
        <f t="shared" si="303"/>
        <v>0.95011111111111024</v>
      </c>
      <c r="T2002" s="47">
        <f t="shared" si="304"/>
        <v>0</v>
      </c>
      <c r="U2002" s="47">
        <f t="shared" si="305"/>
        <v>110.31</v>
      </c>
      <c r="V2002" s="47">
        <f t="shared" si="306"/>
        <v>-1.5600000000000005</v>
      </c>
      <c r="W2002" s="11"/>
    </row>
    <row r="2003" spans="1:23" x14ac:dyDescent="0.45">
      <c r="A2003" t="s">
        <v>2008</v>
      </c>
      <c r="B2003">
        <v>10.06</v>
      </c>
      <c r="D2003" s="1" t="str">
        <f>VartojimasGamyba!J1999</f>
        <v>2023-11-23-05</v>
      </c>
      <c r="E2003" s="7">
        <f>VartojimasGamyba!G1999</f>
        <v>0.22900000000000001</v>
      </c>
      <c r="F2003" s="11"/>
      <c r="G2003" s="12">
        <f t="shared" si="307"/>
        <v>15.05111111111111</v>
      </c>
      <c r="H2003" s="12">
        <v>0</v>
      </c>
      <c r="I2003" s="12">
        <v>0</v>
      </c>
      <c r="J2003" s="12">
        <v>0</v>
      </c>
      <c r="K2003" s="12"/>
      <c r="L2003" s="12">
        <f>VartojimasGamyba!H1999</f>
        <v>0</v>
      </c>
      <c r="M2003" s="19">
        <f t="shared" si="300"/>
        <v>0.22900000000000001</v>
      </c>
      <c r="N2003" s="7">
        <f t="shared" si="301"/>
        <v>25.270150000000005</v>
      </c>
      <c r="O2003" s="7">
        <f t="shared" si="302"/>
        <v>25.270150000000005</v>
      </c>
      <c r="R2003" s="7"/>
      <c r="S2003" s="47">
        <f t="shared" si="303"/>
        <v>0.22900000000000001</v>
      </c>
      <c r="T2003" s="47">
        <f t="shared" si="304"/>
        <v>0</v>
      </c>
      <c r="U2003" s="47">
        <f t="shared" si="305"/>
        <v>110.35000000000001</v>
      </c>
      <c r="V2003" s="47">
        <f t="shared" si="306"/>
        <v>-1.5199999999999996</v>
      </c>
      <c r="W2003" s="11"/>
    </row>
    <row r="2004" spans="1:23" x14ac:dyDescent="0.45">
      <c r="A2004" t="s">
        <v>2009</v>
      </c>
      <c r="B2004">
        <v>11.79</v>
      </c>
      <c r="D2004" s="1" t="str">
        <f>VartojimasGamyba!J2000</f>
        <v>2023-11-23-06</v>
      </c>
      <c r="E2004" s="7">
        <f>VartojimasGamyba!G2000</f>
        <v>1.4279999999999999</v>
      </c>
      <c r="F2004" s="11"/>
      <c r="G2004" s="12">
        <f t="shared" si="307"/>
        <v>15.05111111111111</v>
      </c>
      <c r="H2004" s="12">
        <v>0</v>
      </c>
      <c r="I2004" s="12">
        <v>0</v>
      </c>
      <c r="J2004" s="12">
        <v>0</v>
      </c>
      <c r="K2004" s="12"/>
      <c r="L2004" s="12">
        <f>VartojimasGamyba!H2000</f>
        <v>0</v>
      </c>
      <c r="M2004" s="19">
        <f t="shared" si="300"/>
        <v>1.4279999999999999</v>
      </c>
      <c r="N2004" s="7">
        <f t="shared" si="301"/>
        <v>160.05024</v>
      </c>
      <c r="O2004" s="7">
        <f t="shared" si="302"/>
        <v>160.05024</v>
      </c>
      <c r="R2004" s="7"/>
      <c r="S2004" s="47">
        <f t="shared" si="303"/>
        <v>1.4279999999999999</v>
      </c>
      <c r="T2004" s="47">
        <f t="shared" si="304"/>
        <v>0</v>
      </c>
      <c r="U2004" s="47">
        <f t="shared" si="305"/>
        <v>112.08000000000001</v>
      </c>
      <c r="V2004" s="47">
        <f t="shared" si="306"/>
        <v>0.20999999999999908</v>
      </c>
      <c r="W2004" s="11"/>
    </row>
    <row r="2005" spans="1:23" x14ac:dyDescent="0.45">
      <c r="A2005" t="s">
        <v>2010</v>
      </c>
      <c r="B2005">
        <v>16.420000000000002</v>
      </c>
      <c r="D2005" s="1" t="str">
        <f>VartojimasGamyba!J2001</f>
        <v>2023-11-23-07</v>
      </c>
      <c r="E2005" s="7">
        <f>VartojimasGamyba!G2001</f>
        <v>0.58799999999999997</v>
      </c>
      <c r="F2005" s="11"/>
      <c r="G2005" s="12">
        <f t="shared" si="307"/>
        <v>15.05111111111111</v>
      </c>
      <c r="H2005" s="12">
        <v>0</v>
      </c>
      <c r="I2005" s="12">
        <v>0</v>
      </c>
      <c r="J2005" s="12">
        <v>0</v>
      </c>
      <c r="K2005" s="12"/>
      <c r="L2005" s="12">
        <f>VartojimasGamyba!H2001</f>
        <v>0</v>
      </c>
      <c r="M2005" s="19">
        <f t="shared" si="300"/>
        <v>0.58799999999999997</v>
      </c>
      <c r="N2005" s="7">
        <f t="shared" si="301"/>
        <v>68.625479999999996</v>
      </c>
      <c r="O2005" s="7">
        <f t="shared" si="302"/>
        <v>68.625479999999996</v>
      </c>
      <c r="R2005" s="7"/>
      <c r="S2005" s="47">
        <f t="shared" si="303"/>
        <v>0.58799999999999997</v>
      </c>
      <c r="T2005" s="47">
        <f t="shared" si="304"/>
        <v>0</v>
      </c>
      <c r="U2005" s="47">
        <f t="shared" si="305"/>
        <v>116.71000000000001</v>
      </c>
      <c r="V2005" s="47">
        <f t="shared" si="306"/>
        <v>4.8400000000000016</v>
      </c>
      <c r="W2005" s="11"/>
    </row>
    <row r="2006" spans="1:23" x14ac:dyDescent="0.45">
      <c r="A2006" t="s">
        <v>2011</v>
      </c>
      <c r="B2006">
        <v>58.29</v>
      </c>
      <c r="D2006" s="1" t="str">
        <f>VartojimasGamyba!J2002</f>
        <v>2023-11-23-08</v>
      </c>
      <c r="E2006" s="7">
        <f>VartojimasGamyba!G2002</f>
        <v>0.74199999999999999</v>
      </c>
      <c r="F2006" s="11"/>
      <c r="G2006" s="12">
        <f t="shared" si="307"/>
        <v>14.226666666666667</v>
      </c>
      <c r="H2006" s="12">
        <v>0</v>
      </c>
      <c r="I2006" s="12">
        <v>0.82444444444444442</v>
      </c>
      <c r="J2006" s="12">
        <v>0</v>
      </c>
      <c r="K2006" s="12"/>
      <c r="L2006" s="12">
        <f>VartojimasGamyba!H2002</f>
        <v>0</v>
      </c>
      <c r="M2006" s="19">
        <f t="shared" si="300"/>
        <v>0</v>
      </c>
      <c r="N2006" s="7">
        <f t="shared" si="301"/>
        <v>0</v>
      </c>
      <c r="O2006" s="7">
        <f t="shared" si="302"/>
        <v>0</v>
      </c>
      <c r="R2006" s="7"/>
      <c r="S2006" s="47">
        <f t="shared" si="303"/>
        <v>0</v>
      </c>
      <c r="T2006" s="47">
        <f t="shared" si="304"/>
        <v>0</v>
      </c>
      <c r="U2006" s="47">
        <f t="shared" si="305"/>
        <v>158.58000000000001</v>
      </c>
      <c r="V2006" s="47">
        <f t="shared" si="306"/>
        <v>46.71</v>
      </c>
      <c r="W2006" s="11"/>
    </row>
    <row r="2007" spans="1:23" x14ac:dyDescent="0.45">
      <c r="A2007" t="s">
        <v>2012</v>
      </c>
      <c r="B2007">
        <v>85.77</v>
      </c>
      <c r="D2007" s="1" t="str">
        <f>VartojimasGamyba!J2003</f>
        <v>2023-11-23-09</v>
      </c>
      <c r="E2007" s="7">
        <f>VartojimasGamyba!G2003</f>
        <v>0.32900000000000001</v>
      </c>
      <c r="F2007" s="11"/>
      <c r="G2007" s="12">
        <f t="shared" si="307"/>
        <v>13.861111111111111</v>
      </c>
      <c r="H2007" s="12">
        <v>0</v>
      </c>
      <c r="I2007" s="12">
        <v>0.36555555555555558</v>
      </c>
      <c r="J2007" s="12">
        <v>0</v>
      </c>
      <c r="K2007" s="12"/>
      <c r="L2007" s="12">
        <f>VartojimasGamyba!H2003</f>
        <v>0</v>
      </c>
      <c r="M2007" s="19">
        <f t="shared" si="300"/>
        <v>0</v>
      </c>
      <c r="N2007" s="7">
        <f t="shared" si="301"/>
        <v>0</v>
      </c>
      <c r="O2007" s="7">
        <f t="shared" si="302"/>
        <v>0</v>
      </c>
      <c r="R2007" s="7"/>
      <c r="S2007" s="47">
        <f t="shared" si="303"/>
        <v>0</v>
      </c>
      <c r="T2007" s="47">
        <f t="shared" si="304"/>
        <v>0</v>
      </c>
      <c r="U2007" s="47">
        <f t="shared" si="305"/>
        <v>186.06</v>
      </c>
      <c r="V2007" s="47">
        <f t="shared" si="306"/>
        <v>74.19</v>
      </c>
      <c r="W2007" s="11"/>
    </row>
    <row r="2008" spans="1:23" x14ac:dyDescent="0.45">
      <c r="A2008" t="s">
        <v>2013</v>
      </c>
      <c r="B2008">
        <v>86.94</v>
      </c>
      <c r="D2008" s="1" t="str">
        <f>VartojimasGamyba!J2004</f>
        <v>2023-11-23-10</v>
      </c>
      <c r="E2008" s="7">
        <f>VartojimasGamyba!G2004</f>
        <v>0.48799999999999999</v>
      </c>
      <c r="F2008" s="11"/>
      <c r="G2008" s="12">
        <f t="shared" si="307"/>
        <v>13.336666666666666</v>
      </c>
      <c r="H2008" s="12">
        <v>0</v>
      </c>
      <c r="I2008" s="12">
        <v>0.52444444444444449</v>
      </c>
      <c r="J2008" s="12">
        <v>0</v>
      </c>
      <c r="K2008" s="12"/>
      <c r="L2008" s="12">
        <f>VartojimasGamyba!H2004</f>
        <v>1.6E-2</v>
      </c>
      <c r="M2008" s="19">
        <f t="shared" si="300"/>
        <v>-4.163336342344337E-17</v>
      </c>
      <c r="N2008" s="7">
        <f t="shared" si="301"/>
        <v>-7.795014633771303E-15</v>
      </c>
      <c r="O2008" s="7">
        <f t="shared" si="302"/>
        <v>-7.795014633771303E-15</v>
      </c>
      <c r="R2008" s="7"/>
      <c r="S2008" s="47">
        <f t="shared" si="303"/>
        <v>-4.163336342344337E-17</v>
      </c>
      <c r="T2008" s="47">
        <f t="shared" si="304"/>
        <v>0</v>
      </c>
      <c r="U2008" s="47">
        <f t="shared" si="305"/>
        <v>187.23000000000002</v>
      </c>
      <c r="V2008" s="47">
        <f t="shared" si="306"/>
        <v>75.36</v>
      </c>
      <c r="W2008" s="11"/>
    </row>
    <row r="2009" spans="1:23" x14ac:dyDescent="0.45">
      <c r="A2009" t="s">
        <v>2014</v>
      </c>
      <c r="B2009">
        <v>87.67</v>
      </c>
      <c r="D2009" s="1" t="str">
        <f>VartojimasGamyba!J2005</f>
        <v>2023-11-23-11</v>
      </c>
      <c r="E2009" s="7">
        <f>VartojimasGamyba!G2005</f>
        <v>1.288</v>
      </c>
      <c r="F2009" s="11"/>
      <c r="G2009" s="12">
        <f t="shared" si="307"/>
        <v>11.923333333333332</v>
      </c>
      <c r="H2009" s="12">
        <v>0</v>
      </c>
      <c r="I2009" s="12">
        <v>1.4133333333333333</v>
      </c>
      <c r="J2009" s="12">
        <v>0</v>
      </c>
      <c r="K2009" s="12"/>
      <c r="L2009" s="12">
        <f>VartojimasGamyba!H2005</f>
        <v>1.6E-2</v>
      </c>
      <c r="M2009" s="19">
        <f t="shared" si="300"/>
        <v>0</v>
      </c>
      <c r="N2009" s="7">
        <f t="shared" si="301"/>
        <v>0</v>
      </c>
      <c r="O2009" s="7">
        <f t="shared" si="302"/>
        <v>0</v>
      </c>
      <c r="R2009" s="7"/>
      <c r="S2009" s="47">
        <f t="shared" si="303"/>
        <v>0</v>
      </c>
      <c r="T2009" s="47">
        <f t="shared" si="304"/>
        <v>0</v>
      </c>
      <c r="U2009" s="47">
        <f t="shared" si="305"/>
        <v>187.96</v>
      </c>
      <c r="V2009" s="47">
        <f t="shared" si="306"/>
        <v>76.09</v>
      </c>
      <c r="W2009" s="11"/>
    </row>
    <row r="2010" spans="1:23" x14ac:dyDescent="0.45">
      <c r="A2010" t="s">
        <v>2015</v>
      </c>
      <c r="B2010">
        <v>87.58</v>
      </c>
      <c r="D2010" s="1" t="str">
        <f>VartojimasGamyba!J2006</f>
        <v>2023-11-23-12</v>
      </c>
      <c r="E2010" s="7">
        <f>VartojimasGamyba!G2006</f>
        <v>0.92600000000000005</v>
      </c>
      <c r="F2010" s="11"/>
      <c r="G2010" s="12">
        <f t="shared" si="307"/>
        <v>10.897777777777776</v>
      </c>
      <c r="H2010" s="12">
        <v>0</v>
      </c>
      <c r="I2010" s="12">
        <v>1.0255555555555556</v>
      </c>
      <c r="J2010" s="12">
        <v>0</v>
      </c>
      <c r="K2010" s="12"/>
      <c r="L2010" s="12">
        <f>VartojimasGamyba!H2006</f>
        <v>3.0000000000000001E-3</v>
      </c>
      <c r="M2010" s="19">
        <f t="shared" si="300"/>
        <v>0</v>
      </c>
      <c r="N2010" s="7">
        <f t="shared" si="301"/>
        <v>0</v>
      </c>
      <c r="O2010" s="7">
        <f t="shared" si="302"/>
        <v>0</v>
      </c>
      <c r="R2010" s="7"/>
      <c r="S2010" s="47">
        <f t="shared" si="303"/>
        <v>0</v>
      </c>
      <c r="T2010" s="47">
        <f t="shared" si="304"/>
        <v>0</v>
      </c>
      <c r="U2010" s="47">
        <f t="shared" si="305"/>
        <v>187.87</v>
      </c>
      <c r="V2010" s="47">
        <f t="shared" si="306"/>
        <v>76</v>
      </c>
      <c r="W2010" s="11"/>
    </row>
    <row r="2011" spans="1:23" x14ac:dyDescent="0.45">
      <c r="A2011" t="s">
        <v>2016</v>
      </c>
      <c r="B2011">
        <v>88.16</v>
      </c>
      <c r="D2011" s="1" t="str">
        <f>VartojimasGamyba!J2007</f>
        <v>2023-11-23-13</v>
      </c>
      <c r="E2011" s="7">
        <f>VartojimasGamyba!G2007</f>
        <v>0.56799999999999995</v>
      </c>
      <c r="F2011" s="11"/>
      <c r="G2011" s="12">
        <f t="shared" si="307"/>
        <v>10.267777777777777</v>
      </c>
      <c r="H2011" s="12">
        <v>0</v>
      </c>
      <c r="I2011" s="12">
        <v>0.62999999999999989</v>
      </c>
      <c r="J2011" s="12">
        <v>0</v>
      </c>
      <c r="K2011" s="12"/>
      <c r="L2011" s="12">
        <f>VartojimasGamyba!H2007</f>
        <v>1E-3</v>
      </c>
      <c r="M2011" s="19">
        <f t="shared" si="300"/>
        <v>0</v>
      </c>
      <c r="N2011" s="7">
        <f t="shared" si="301"/>
        <v>0</v>
      </c>
      <c r="O2011" s="7">
        <f t="shared" si="302"/>
        <v>0</v>
      </c>
      <c r="R2011" s="7"/>
      <c r="S2011" s="47">
        <f t="shared" si="303"/>
        <v>0</v>
      </c>
      <c r="T2011" s="47">
        <f t="shared" si="304"/>
        <v>0</v>
      </c>
      <c r="U2011" s="47">
        <f t="shared" si="305"/>
        <v>188.45</v>
      </c>
      <c r="V2011" s="47">
        <f t="shared" si="306"/>
        <v>76.58</v>
      </c>
      <c r="W2011" s="11"/>
    </row>
    <row r="2012" spans="1:23" x14ac:dyDescent="0.45">
      <c r="A2012" t="s">
        <v>2017</v>
      </c>
      <c r="B2012">
        <v>88</v>
      </c>
      <c r="D2012" s="1" t="str">
        <f>VartojimasGamyba!J2008</f>
        <v>2023-11-23-14</v>
      </c>
      <c r="E2012" s="7">
        <f>VartojimasGamyba!G2008</f>
        <v>0.40100000000000002</v>
      </c>
      <c r="F2012" s="11"/>
      <c r="G2012" s="12">
        <f t="shared" si="307"/>
        <v>9.8222222222222211</v>
      </c>
      <c r="H2012" s="12">
        <v>0</v>
      </c>
      <c r="I2012" s="12">
        <v>0.44555555555555559</v>
      </c>
      <c r="J2012" s="12">
        <v>0</v>
      </c>
      <c r="K2012" s="12"/>
      <c r="L2012" s="12">
        <f>VartojimasGamyba!H2008</f>
        <v>0</v>
      </c>
      <c r="M2012" s="19">
        <f t="shared" si="300"/>
        <v>0</v>
      </c>
      <c r="N2012" s="7">
        <f t="shared" si="301"/>
        <v>0</v>
      </c>
      <c r="O2012" s="7">
        <f t="shared" si="302"/>
        <v>0</v>
      </c>
      <c r="R2012" s="7"/>
      <c r="S2012" s="47">
        <f t="shared" si="303"/>
        <v>0</v>
      </c>
      <c r="T2012" s="47">
        <f t="shared" si="304"/>
        <v>0</v>
      </c>
      <c r="U2012" s="47">
        <f t="shared" si="305"/>
        <v>188.29000000000002</v>
      </c>
      <c r="V2012" s="47">
        <f t="shared" si="306"/>
        <v>76.42</v>
      </c>
      <c r="W2012" s="11"/>
    </row>
    <row r="2013" spans="1:23" x14ac:dyDescent="0.45">
      <c r="A2013" t="s">
        <v>2018</v>
      </c>
      <c r="B2013">
        <v>87.17</v>
      </c>
      <c r="D2013" s="1" t="str">
        <f>VartojimasGamyba!J2009</f>
        <v>2023-11-23-15</v>
      </c>
      <c r="E2013" s="7">
        <f>VartojimasGamyba!G2009</f>
        <v>0.72799999999999998</v>
      </c>
      <c r="F2013" s="11"/>
      <c r="G2013" s="12">
        <f t="shared" si="307"/>
        <v>9.0133333333333319</v>
      </c>
      <c r="H2013" s="12">
        <v>0</v>
      </c>
      <c r="I2013" s="12">
        <v>0.80888888888888888</v>
      </c>
      <c r="J2013" s="12">
        <v>0</v>
      </c>
      <c r="K2013" s="12"/>
      <c r="L2013" s="12">
        <f>VartojimasGamyba!H2009</f>
        <v>0</v>
      </c>
      <c r="M2013" s="19">
        <f t="shared" si="300"/>
        <v>0</v>
      </c>
      <c r="N2013" s="7">
        <f t="shared" si="301"/>
        <v>0</v>
      </c>
      <c r="O2013" s="7">
        <f t="shared" si="302"/>
        <v>0</v>
      </c>
      <c r="R2013" s="7"/>
      <c r="S2013" s="47">
        <f t="shared" si="303"/>
        <v>0</v>
      </c>
      <c r="T2013" s="47">
        <f t="shared" si="304"/>
        <v>0</v>
      </c>
      <c r="U2013" s="47">
        <f t="shared" si="305"/>
        <v>187.46</v>
      </c>
      <c r="V2013" s="47">
        <f t="shared" si="306"/>
        <v>75.59</v>
      </c>
      <c r="W2013" s="11"/>
    </row>
    <row r="2014" spans="1:23" x14ac:dyDescent="0.45">
      <c r="A2014" t="s">
        <v>2019</v>
      </c>
      <c r="B2014">
        <v>85.4</v>
      </c>
      <c r="D2014" s="1" t="str">
        <f>VartojimasGamyba!J2010</f>
        <v>2023-11-23-16</v>
      </c>
      <c r="E2014" s="7">
        <f>VartojimasGamyba!G2010</f>
        <v>0.65600000000000003</v>
      </c>
      <c r="F2014" s="11"/>
      <c r="G2014" s="12">
        <f t="shared" si="307"/>
        <v>8.2844444444444427</v>
      </c>
      <c r="H2014" s="12">
        <v>0</v>
      </c>
      <c r="I2014" s="12">
        <v>0.72888888888888892</v>
      </c>
      <c r="J2014" s="12">
        <v>0</v>
      </c>
      <c r="K2014" s="12"/>
      <c r="L2014" s="12">
        <f>VartojimasGamyba!H2010</f>
        <v>0</v>
      </c>
      <c r="M2014" s="19">
        <f t="shared" si="300"/>
        <v>0</v>
      </c>
      <c r="N2014" s="7">
        <f t="shared" si="301"/>
        <v>0</v>
      </c>
      <c r="O2014" s="7">
        <f t="shared" si="302"/>
        <v>0</v>
      </c>
      <c r="R2014" s="7"/>
      <c r="S2014" s="47">
        <f t="shared" si="303"/>
        <v>0</v>
      </c>
      <c r="T2014" s="47">
        <f t="shared" si="304"/>
        <v>0</v>
      </c>
      <c r="U2014" s="47">
        <f t="shared" si="305"/>
        <v>185.69</v>
      </c>
      <c r="V2014" s="47">
        <f t="shared" si="306"/>
        <v>73.820000000000007</v>
      </c>
      <c r="W2014" s="11"/>
    </row>
    <row r="2015" spans="1:23" x14ac:dyDescent="0.45">
      <c r="A2015" t="s">
        <v>2020</v>
      </c>
      <c r="B2015">
        <v>87.38</v>
      </c>
      <c r="D2015" s="1" t="str">
        <f>VartojimasGamyba!J2011</f>
        <v>2023-11-23-17</v>
      </c>
      <c r="E2015" s="7">
        <f>VartojimasGamyba!G2011</f>
        <v>0.30499999999999999</v>
      </c>
      <c r="F2015" s="11"/>
      <c r="G2015" s="12">
        <f t="shared" si="307"/>
        <v>7.9455555555555542</v>
      </c>
      <c r="H2015" s="12">
        <v>0</v>
      </c>
      <c r="I2015" s="12">
        <v>0.33888888888888891</v>
      </c>
      <c r="J2015" s="12">
        <v>0</v>
      </c>
      <c r="K2015" s="12"/>
      <c r="L2015" s="12">
        <f>VartojimasGamyba!H2011</f>
        <v>0</v>
      </c>
      <c r="M2015" s="19">
        <f t="shared" si="300"/>
        <v>-5.5511151231257827E-17</v>
      </c>
      <c r="N2015" s="7">
        <f t="shared" si="301"/>
        <v>-1.0417777751570157E-14</v>
      </c>
      <c r="O2015" s="7">
        <f t="shared" si="302"/>
        <v>-1.0417777751570157E-14</v>
      </c>
      <c r="R2015" s="7"/>
      <c r="S2015" s="47">
        <f t="shared" si="303"/>
        <v>-5.5511151231257827E-17</v>
      </c>
      <c r="T2015" s="47">
        <f t="shared" si="304"/>
        <v>0</v>
      </c>
      <c r="U2015" s="47">
        <f t="shared" si="305"/>
        <v>187.67000000000002</v>
      </c>
      <c r="V2015" s="47">
        <f t="shared" si="306"/>
        <v>75.8</v>
      </c>
      <c r="W2015" s="11"/>
    </row>
    <row r="2016" spans="1:23" x14ac:dyDescent="0.45">
      <c r="A2016" t="s">
        <v>2021</v>
      </c>
      <c r="B2016">
        <v>87.44</v>
      </c>
      <c r="D2016" s="1" t="str">
        <f>VartojimasGamyba!J2012</f>
        <v>2023-11-23-18</v>
      </c>
      <c r="E2016" s="7">
        <f>VartojimasGamyba!G2012</f>
        <v>0.28499999999999998</v>
      </c>
      <c r="F2016" s="11"/>
      <c r="G2016" s="12">
        <f t="shared" si="307"/>
        <v>7.6288888888888877</v>
      </c>
      <c r="H2016" s="12">
        <v>0</v>
      </c>
      <c r="I2016" s="12">
        <v>0.31666666666666665</v>
      </c>
      <c r="J2016" s="12">
        <v>0</v>
      </c>
      <c r="K2016" s="12"/>
      <c r="L2016" s="12">
        <f>VartojimasGamyba!H2012</f>
        <v>0</v>
      </c>
      <c r="M2016" s="19">
        <f t="shared" si="300"/>
        <v>0</v>
      </c>
      <c r="N2016" s="7">
        <f t="shared" si="301"/>
        <v>0</v>
      </c>
      <c r="O2016" s="7">
        <f t="shared" si="302"/>
        <v>0</v>
      </c>
      <c r="R2016" s="7"/>
      <c r="S2016" s="47">
        <f t="shared" si="303"/>
        <v>0</v>
      </c>
      <c r="T2016" s="47">
        <f t="shared" si="304"/>
        <v>0</v>
      </c>
      <c r="U2016" s="47">
        <f t="shared" si="305"/>
        <v>187.73000000000002</v>
      </c>
      <c r="V2016" s="47">
        <f t="shared" si="306"/>
        <v>75.86</v>
      </c>
      <c r="W2016" s="11"/>
    </row>
    <row r="2017" spans="1:23" x14ac:dyDescent="0.45">
      <c r="A2017" t="s">
        <v>2022</v>
      </c>
      <c r="B2017">
        <v>87.25</v>
      </c>
      <c r="D2017" s="1" t="str">
        <f>VartojimasGamyba!J2013</f>
        <v>2023-11-23-19</v>
      </c>
      <c r="E2017" s="7">
        <f>VartojimasGamyba!G2013</f>
        <v>0.86199999999999999</v>
      </c>
      <c r="F2017" s="11"/>
      <c r="G2017" s="12">
        <f t="shared" si="307"/>
        <v>6.6711111111111094</v>
      </c>
      <c r="H2017" s="12">
        <v>0</v>
      </c>
      <c r="I2017" s="12">
        <v>0.95777777777777784</v>
      </c>
      <c r="J2017" s="12">
        <v>0</v>
      </c>
      <c r="K2017" s="12"/>
      <c r="L2017" s="12">
        <f>VartojimasGamyba!H2013</f>
        <v>0</v>
      </c>
      <c r="M2017" s="19">
        <f t="shared" si="300"/>
        <v>-1.1102230246251565E-16</v>
      </c>
      <c r="N2017" s="7">
        <f t="shared" si="301"/>
        <v>-2.0821122603820188E-14</v>
      </c>
      <c r="O2017" s="7">
        <f t="shared" si="302"/>
        <v>-2.0821122603820188E-14</v>
      </c>
      <c r="R2017" s="7"/>
      <c r="S2017" s="47">
        <f t="shared" si="303"/>
        <v>-1.1102230246251565E-16</v>
      </c>
      <c r="T2017" s="47">
        <f t="shared" si="304"/>
        <v>0</v>
      </c>
      <c r="U2017" s="47">
        <f t="shared" si="305"/>
        <v>187.54000000000002</v>
      </c>
      <c r="V2017" s="47">
        <f t="shared" si="306"/>
        <v>75.67</v>
      </c>
      <c r="W2017" s="11"/>
    </row>
    <row r="2018" spans="1:23" x14ac:dyDescent="0.45">
      <c r="A2018" t="s">
        <v>2023</v>
      </c>
      <c r="B2018">
        <v>87.31</v>
      </c>
      <c r="D2018" s="1" t="str">
        <f>VartojimasGamyba!J2014</f>
        <v>2023-11-23-20</v>
      </c>
      <c r="E2018" s="7">
        <f>VartojimasGamyba!G2014</f>
        <v>0.25</v>
      </c>
      <c r="F2018" s="11"/>
      <c r="G2018" s="12">
        <f t="shared" si="307"/>
        <v>6.3933333333333318</v>
      </c>
      <c r="H2018" s="12">
        <v>0</v>
      </c>
      <c r="I2018" s="12">
        <v>0.27777777777777779</v>
      </c>
      <c r="J2018" s="12">
        <v>0</v>
      </c>
      <c r="K2018" s="12"/>
      <c r="L2018" s="12">
        <f>VartojimasGamyba!H2014</f>
        <v>0</v>
      </c>
      <c r="M2018" s="19">
        <f t="shared" si="300"/>
        <v>0</v>
      </c>
      <c r="N2018" s="7">
        <f t="shared" si="301"/>
        <v>0</v>
      </c>
      <c r="O2018" s="7">
        <f t="shared" si="302"/>
        <v>0</v>
      </c>
      <c r="P2018" s="7" t="s">
        <v>8873</v>
      </c>
      <c r="R2018" s="7"/>
      <c r="S2018" s="47">
        <f t="shared" si="303"/>
        <v>0</v>
      </c>
      <c r="T2018" s="47">
        <f t="shared" si="304"/>
        <v>0</v>
      </c>
      <c r="U2018" s="47">
        <f t="shared" si="305"/>
        <v>187.60000000000002</v>
      </c>
      <c r="V2018" s="47">
        <f t="shared" si="306"/>
        <v>75.73</v>
      </c>
      <c r="W2018" s="11"/>
    </row>
    <row r="2019" spans="1:23" x14ac:dyDescent="0.45">
      <c r="A2019" t="s">
        <v>2024</v>
      </c>
      <c r="B2019">
        <v>87.59</v>
      </c>
      <c r="D2019" s="1" t="str">
        <f>VartojimasGamyba!J2015</f>
        <v>2023-11-23-21</v>
      </c>
      <c r="E2019" s="7">
        <f>VartojimasGamyba!G2015</f>
        <v>0.36</v>
      </c>
      <c r="F2019" s="11"/>
      <c r="G2019" s="12">
        <f t="shared" si="307"/>
        <v>5.9933333333333314</v>
      </c>
      <c r="H2019" s="12">
        <v>0</v>
      </c>
      <c r="I2019" s="12">
        <v>0.4</v>
      </c>
      <c r="J2019" s="12">
        <v>0</v>
      </c>
      <c r="K2019" s="12"/>
      <c r="L2019" s="12">
        <f>VartojimasGamyba!H2015</f>
        <v>0</v>
      </c>
      <c r="M2019" s="19">
        <f t="shared" si="300"/>
        <v>-5.5511151231257827E-17</v>
      </c>
      <c r="N2019" s="7">
        <f t="shared" si="301"/>
        <v>-1.042943509332872E-14</v>
      </c>
      <c r="O2019" s="7">
        <f t="shared" si="302"/>
        <v>-1.042943509332872E-14</v>
      </c>
      <c r="P2019" s="7">
        <f>SUM(N1998:N2021)</f>
        <v>1775.4349266666668</v>
      </c>
      <c r="R2019" s="7"/>
      <c r="S2019" s="47">
        <f t="shared" si="303"/>
        <v>-5.5511151231257827E-17</v>
      </c>
      <c r="T2019" s="47">
        <f t="shared" si="304"/>
        <v>0</v>
      </c>
      <c r="U2019" s="47">
        <f t="shared" si="305"/>
        <v>187.88</v>
      </c>
      <c r="V2019" s="47">
        <f t="shared" si="306"/>
        <v>76.010000000000005</v>
      </c>
      <c r="W2019" s="11"/>
    </row>
    <row r="2020" spans="1:23" x14ac:dyDescent="0.45">
      <c r="A2020" t="s">
        <v>2025</v>
      </c>
      <c r="B2020">
        <v>64.989999999999995</v>
      </c>
      <c r="D2020" s="1" t="str">
        <f>VartojimasGamyba!J2016</f>
        <v>2023-11-23-22</v>
      </c>
      <c r="E2020" s="7">
        <f>VartojimasGamyba!G2016</f>
        <v>0.313</v>
      </c>
      <c r="F2020" s="11"/>
      <c r="G2020" s="12">
        <f t="shared" si="307"/>
        <v>5.6455555555555534</v>
      </c>
      <c r="H2020" s="12">
        <v>0</v>
      </c>
      <c r="I2020" s="12">
        <v>0.3477777777777778</v>
      </c>
      <c r="J2020" s="12">
        <v>0</v>
      </c>
      <c r="K2020" s="12"/>
      <c r="L2020" s="12">
        <f>VartojimasGamyba!H2016</f>
        <v>0</v>
      </c>
      <c r="M2020" s="19">
        <f t="shared" si="300"/>
        <v>0</v>
      </c>
      <c r="N2020" s="7">
        <f t="shared" si="301"/>
        <v>0</v>
      </c>
      <c r="O2020" s="7">
        <f t="shared" si="302"/>
        <v>0</v>
      </c>
      <c r="P2020" s="7" t="s">
        <v>8872</v>
      </c>
      <c r="R2020" s="7"/>
      <c r="S2020" s="47">
        <f t="shared" si="303"/>
        <v>0</v>
      </c>
      <c r="T2020" s="47">
        <f t="shared" si="304"/>
        <v>0</v>
      </c>
      <c r="U2020" s="47">
        <f t="shared" si="305"/>
        <v>165.28</v>
      </c>
      <c r="V2020" s="47">
        <f t="shared" si="306"/>
        <v>53.41</v>
      </c>
      <c r="W2020" s="11"/>
    </row>
    <row r="2021" spans="1:23" x14ac:dyDescent="0.45">
      <c r="A2021" t="s">
        <v>2026</v>
      </c>
      <c r="B2021">
        <v>56.44</v>
      </c>
      <c r="D2021" s="1" t="str">
        <f>VartojimasGamyba!J2017</f>
        <v>2023-11-23-23</v>
      </c>
      <c r="E2021" s="7">
        <f>VartojimasGamyba!G2017</f>
        <v>0.58099999999999996</v>
      </c>
      <c r="F2021" s="11"/>
      <c r="G2021" s="12">
        <f t="shared" si="307"/>
        <v>4.9999999999999982</v>
      </c>
      <c r="H2021" s="12">
        <v>0</v>
      </c>
      <c r="I2021" s="12">
        <v>0.64555555555555555</v>
      </c>
      <c r="J2021" s="12">
        <v>0</v>
      </c>
      <c r="K2021" s="12"/>
      <c r="L2021" s="12">
        <f>VartojimasGamyba!H2017</f>
        <v>0</v>
      </c>
      <c r="M2021" s="19">
        <f t="shared" si="300"/>
        <v>0</v>
      </c>
      <c r="N2021" s="7">
        <f t="shared" si="301"/>
        <v>0</v>
      </c>
      <c r="O2021" s="7">
        <f t="shared" si="302"/>
        <v>0</v>
      </c>
      <c r="P2021" s="7">
        <f>SUM(O1998:O2021)</f>
        <v>1775.4349266666668</v>
      </c>
      <c r="Q2021" s="7">
        <f>SUMPRODUCT(B1998:B2021,E1998:E2021)+SUM(E1998:E2021)*$Z$21-SUMPRODUCT(B1998:B2021,L1998:L2021)+SUM(L1998:L2021)*ABS($Z$20)</f>
        <v>2320.9363800000006</v>
      </c>
      <c r="R2021" s="7"/>
      <c r="S2021" s="47">
        <f t="shared" si="303"/>
        <v>0</v>
      </c>
      <c r="T2021" s="47">
        <f t="shared" si="304"/>
        <v>0</v>
      </c>
      <c r="U2021" s="47">
        <f t="shared" si="305"/>
        <v>156.73000000000002</v>
      </c>
      <c r="V2021" s="47">
        <f t="shared" si="306"/>
        <v>44.86</v>
      </c>
      <c r="W2021" s="11">
        <f>IF(P2021&lt;&gt;Q2021,1,0)</f>
        <v>1</v>
      </c>
    </row>
    <row r="2022" spans="1:23" x14ac:dyDescent="0.45">
      <c r="A2022" t="s">
        <v>2027</v>
      </c>
      <c r="B2022">
        <v>25.1</v>
      </c>
      <c r="D2022" s="9" t="str">
        <f>VartojimasGamyba!J2018</f>
        <v>2023-11-24-00</v>
      </c>
      <c r="E2022" s="8">
        <f>VartojimasGamyba!G2018</f>
        <v>0.376</v>
      </c>
      <c r="F2022" s="11"/>
      <c r="G2022" s="7">
        <f>G2021+H2022-I2022</f>
        <v>4.9999999999999982</v>
      </c>
      <c r="H2022" s="7">
        <v>0</v>
      </c>
      <c r="I2022" s="7">
        <v>0</v>
      </c>
      <c r="J2022" s="7">
        <v>0</v>
      </c>
      <c r="L2022" s="7">
        <f>VartojimasGamyba!H2018</f>
        <v>0</v>
      </c>
      <c r="M2022" s="15">
        <f t="shared" si="300"/>
        <v>0.376</v>
      </c>
      <c r="N2022" s="7">
        <f t="shared" si="301"/>
        <v>47.146640000000005</v>
      </c>
      <c r="O2022" s="7">
        <f t="shared" si="302"/>
        <v>47.146640000000005</v>
      </c>
      <c r="R2022" s="20" t="s">
        <v>8783</v>
      </c>
      <c r="S2022" s="47">
        <f t="shared" si="303"/>
        <v>0.376</v>
      </c>
      <c r="T2022" s="47">
        <f t="shared" si="304"/>
        <v>0</v>
      </c>
      <c r="U2022" s="47">
        <f t="shared" si="305"/>
        <v>125.39000000000001</v>
      </c>
      <c r="V2022" s="47">
        <f t="shared" si="306"/>
        <v>13.520000000000001</v>
      </c>
      <c r="W2022" s="11"/>
    </row>
    <row r="2023" spans="1:23" x14ac:dyDescent="0.45">
      <c r="A2023" t="s">
        <v>2028</v>
      </c>
      <c r="B2023">
        <v>25.01</v>
      </c>
      <c r="D2023" s="9" t="str">
        <f>VartojimasGamyba!J2019</f>
        <v>2023-11-24-01</v>
      </c>
      <c r="E2023" s="8">
        <f>VartojimasGamyba!G2019</f>
        <v>0.59899999999999998</v>
      </c>
      <c r="F2023" s="11"/>
      <c r="G2023" s="7">
        <f t="shared" ref="G2023:G2045" si="308">G2022+H2023-I2023</f>
        <v>4.9999999999999982</v>
      </c>
      <c r="H2023" s="7">
        <v>0</v>
      </c>
      <c r="I2023" s="7">
        <v>0</v>
      </c>
      <c r="J2023" s="7">
        <v>0</v>
      </c>
      <c r="L2023" s="7">
        <f>VartojimasGamyba!H2019</f>
        <v>0</v>
      </c>
      <c r="M2023" s="15">
        <f t="shared" si="300"/>
        <v>0.59899999999999998</v>
      </c>
      <c r="N2023" s="7">
        <f t="shared" si="301"/>
        <v>75.054699999999997</v>
      </c>
      <c r="O2023" s="7">
        <f t="shared" si="302"/>
        <v>75.054699999999997</v>
      </c>
      <c r="R2023" s="7"/>
      <c r="S2023" s="47">
        <f t="shared" si="303"/>
        <v>0.59899999999999998</v>
      </c>
      <c r="T2023" s="47">
        <f t="shared" si="304"/>
        <v>0</v>
      </c>
      <c r="U2023" s="47">
        <f t="shared" si="305"/>
        <v>125.30000000000001</v>
      </c>
      <c r="V2023" s="47">
        <f t="shared" si="306"/>
        <v>13.430000000000001</v>
      </c>
      <c r="W2023" s="11"/>
    </row>
    <row r="2024" spans="1:23" x14ac:dyDescent="0.45">
      <c r="A2024" t="s">
        <v>2029</v>
      </c>
      <c r="B2024">
        <v>31.83</v>
      </c>
      <c r="D2024" s="9" t="str">
        <f>VartojimasGamyba!J2020</f>
        <v>2023-11-24-02</v>
      </c>
      <c r="E2024" s="8">
        <f>VartojimasGamyba!G2020</f>
        <v>0.20200000000000001</v>
      </c>
      <c r="F2024" s="11"/>
      <c r="G2024" s="7">
        <f t="shared" si="308"/>
        <v>4.7755555555555533</v>
      </c>
      <c r="H2024" s="7">
        <v>0</v>
      </c>
      <c r="I2024" s="7">
        <v>0.22444444444444447</v>
      </c>
      <c r="J2024" s="7">
        <v>0</v>
      </c>
      <c r="L2024" s="7">
        <f>VartojimasGamyba!H2020</f>
        <v>0</v>
      </c>
      <c r="M2024" s="15">
        <f t="shared" si="300"/>
        <v>-2.7755575615628914E-17</v>
      </c>
      <c r="N2024" s="7">
        <f t="shared" si="301"/>
        <v>-3.6670666503368922E-15</v>
      </c>
      <c r="O2024" s="7">
        <f t="shared" si="302"/>
        <v>-3.6670666503368922E-15</v>
      </c>
      <c r="R2024" s="7"/>
      <c r="S2024" s="47">
        <f t="shared" si="303"/>
        <v>-2.7755575615628914E-17</v>
      </c>
      <c r="T2024" s="47">
        <f t="shared" si="304"/>
        <v>0</v>
      </c>
      <c r="U2024" s="47">
        <f t="shared" si="305"/>
        <v>132.12</v>
      </c>
      <c r="V2024" s="47">
        <f t="shared" si="306"/>
        <v>20.25</v>
      </c>
      <c r="W2024" s="11"/>
    </row>
    <row r="2025" spans="1:23" x14ac:dyDescent="0.45">
      <c r="A2025" t="s">
        <v>2030</v>
      </c>
      <c r="B2025">
        <v>27.59</v>
      </c>
      <c r="D2025" s="9" t="str">
        <f>VartojimasGamyba!J2021</f>
        <v>2023-11-24-03</v>
      </c>
      <c r="E2025" s="8">
        <f>VartojimasGamyba!G2021</f>
        <v>0.61</v>
      </c>
      <c r="F2025" s="11"/>
      <c r="G2025" s="7">
        <f t="shared" si="308"/>
        <v>4.7755555555555533</v>
      </c>
      <c r="H2025" s="7">
        <v>0</v>
      </c>
      <c r="I2025" s="7">
        <v>0</v>
      </c>
      <c r="J2025" s="7">
        <v>0</v>
      </c>
      <c r="L2025" s="7">
        <f>VartojimasGamyba!H2021</f>
        <v>0</v>
      </c>
      <c r="M2025" s="15">
        <f t="shared" si="300"/>
        <v>0.61</v>
      </c>
      <c r="N2025" s="7">
        <f t="shared" si="301"/>
        <v>78.006799999999998</v>
      </c>
      <c r="O2025" s="7">
        <f t="shared" si="302"/>
        <v>78.006799999999998</v>
      </c>
      <c r="R2025" s="7"/>
      <c r="S2025" s="47">
        <f t="shared" si="303"/>
        <v>0.61</v>
      </c>
      <c r="T2025" s="47">
        <f t="shared" si="304"/>
        <v>0</v>
      </c>
      <c r="U2025" s="47">
        <f t="shared" si="305"/>
        <v>127.88000000000001</v>
      </c>
      <c r="V2025" s="47">
        <f t="shared" si="306"/>
        <v>16.009999999999998</v>
      </c>
      <c r="W2025" s="11"/>
    </row>
    <row r="2026" spans="1:23" x14ac:dyDescent="0.45">
      <c r="A2026" t="s">
        <v>2031</v>
      </c>
      <c r="B2026">
        <v>18.420000000000002</v>
      </c>
      <c r="D2026" s="9" t="str">
        <f>VartojimasGamyba!J2022</f>
        <v>2023-11-24-04</v>
      </c>
      <c r="E2026" s="8">
        <f>VartojimasGamyba!G2022</f>
        <v>0.19900000000000001</v>
      </c>
      <c r="F2026" s="11"/>
      <c r="G2026" s="7">
        <f t="shared" si="308"/>
        <v>4.7755555555555533</v>
      </c>
      <c r="H2026" s="7">
        <v>0</v>
      </c>
      <c r="I2026" s="7">
        <v>0</v>
      </c>
      <c r="J2026" s="7">
        <v>0</v>
      </c>
      <c r="L2026" s="7">
        <f>VartojimasGamyba!H2022</f>
        <v>0</v>
      </c>
      <c r="M2026" s="15">
        <f t="shared" si="300"/>
        <v>0.19900000000000001</v>
      </c>
      <c r="N2026" s="7">
        <f t="shared" si="301"/>
        <v>23.623290000000004</v>
      </c>
      <c r="O2026" s="7">
        <f t="shared" si="302"/>
        <v>23.623290000000004</v>
      </c>
      <c r="R2026" s="7"/>
      <c r="S2026" s="47">
        <f t="shared" si="303"/>
        <v>0.19900000000000001</v>
      </c>
      <c r="T2026" s="47">
        <f t="shared" si="304"/>
        <v>0</v>
      </c>
      <c r="U2026" s="47">
        <f t="shared" si="305"/>
        <v>118.71000000000001</v>
      </c>
      <c r="V2026" s="47">
        <f t="shared" si="306"/>
        <v>6.8400000000000016</v>
      </c>
      <c r="W2026" s="11"/>
    </row>
    <row r="2027" spans="1:23" x14ac:dyDescent="0.45">
      <c r="A2027" t="s">
        <v>2032</v>
      </c>
      <c r="B2027">
        <v>10.01</v>
      </c>
      <c r="D2027" s="9" t="str">
        <f>VartojimasGamyba!J2023</f>
        <v>2023-11-24-05</v>
      </c>
      <c r="E2027" s="8">
        <f>VartojimasGamyba!G2023</f>
        <v>0.76700000000000002</v>
      </c>
      <c r="F2027" s="11"/>
      <c r="G2027" s="7">
        <f t="shared" si="308"/>
        <v>14.775555555555552</v>
      </c>
      <c r="H2027" s="7">
        <v>10</v>
      </c>
      <c r="I2027" s="7">
        <v>0</v>
      </c>
      <c r="J2027" s="7">
        <v>0</v>
      </c>
      <c r="L2027" s="7">
        <f>VartojimasGamyba!H2023</f>
        <v>0</v>
      </c>
      <c r="M2027" s="15">
        <f t="shared" si="300"/>
        <v>10.766999999999999</v>
      </c>
      <c r="N2027" s="7">
        <f t="shared" si="301"/>
        <v>1187.6001000000001</v>
      </c>
      <c r="O2027" s="7">
        <f t="shared" si="302"/>
        <v>1187.6001000000001</v>
      </c>
      <c r="R2027" s="7"/>
      <c r="S2027" s="47">
        <f t="shared" si="303"/>
        <v>10.766999999999999</v>
      </c>
      <c r="T2027" s="47">
        <f t="shared" si="304"/>
        <v>0</v>
      </c>
      <c r="U2027" s="47">
        <f t="shared" si="305"/>
        <v>110.30000000000001</v>
      </c>
      <c r="V2027" s="47">
        <f t="shared" si="306"/>
        <v>-1.5700000000000003</v>
      </c>
      <c r="W2027" s="11"/>
    </row>
    <row r="2028" spans="1:23" x14ac:dyDescent="0.45">
      <c r="A2028" t="s">
        <v>2033</v>
      </c>
      <c r="B2028">
        <v>15.8</v>
      </c>
      <c r="D2028" s="9" t="str">
        <f>VartojimasGamyba!J2024</f>
        <v>2023-11-24-06</v>
      </c>
      <c r="E2028" s="8">
        <f>VartojimasGamyba!G2024</f>
        <v>0.85499999999999998</v>
      </c>
      <c r="F2028" s="11"/>
      <c r="G2028" s="7">
        <f t="shared" si="308"/>
        <v>20</v>
      </c>
      <c r="H2028" s="7">
        <v>5.2244444444444458</v>
      </c>
      <c r="I2028" s="7">
        <v>0</v>
      </c>
      <c r="J2028" s="7">
        <v>0</v>
      </c>
      <c r="L2028" s="7">
        <f>VartojimasGamyba!H2024</f>
        <v>0</v>
      </c>
      <c r="M2028" s="15">
        <f t="shared" si="300"/>
        <v>6.0794444444444462</v>
      </c>
      <c r="N2028" s="7">
        <f t="shared" si="301"/>
        <v>705.76270555555573</v>
      </c>
      <c r="O2028" s="7">
        <f t="shared" si="302"/>
        <v>705.76270555555573</v>
      </c>
      <c r="R2028" s="7"/>
      <c r="S2028" s="47">
        <f t="shared" si="303"/>
        <v>6.0794444444444462</v>
      </c>
      <c r="T2028" s="47">
        <f t="shared" si="304"/>
        <v>0</v>
      </c>
      <c r="U2028" s="47">
        <f t="shared" si="305"/>
        <v>116.09</v>
      </c>
      <c r="V2028" s="47">
        <f t="shared" si="306"/>
        <v>4.2200000000000006</v>
      </c>
      <c r="W2028" s="11"/>
    </row>
    <row r="2029" spans="1:23" x14ac:dyDescent="0.45">
      <c r="A2029" t="s">
        <v>2034</v>
      </c>
      <c r="B2029">
        <v>38.24</v>
      </c>
      <c r="D2029" s="9" t="str">
        <f>VartojimasGamyba!J2025</f>
        <v>2023-11-24-07</v>
      </c>
      <c r="E2029" s="8">
        <f>VartojimasGamyba!G2025</f>
        <v>0.45100000000000001</v>
      </c>
      <c r="F2029" s="11"/>
      <c r="G2029" s="7">
        <f t="shared" si="308"/>
        <v>19.817</v>
      </c>
      <c r="H2029" s="7">
        <v>0</v>
      </c>
      <c r="I2029" s="7">
        <v>0.18299999999999983</v>
      </c>
      <c r="J2029" s="7">
        <v>0</v>
      </c>
      <c r="L2029" s="7">
        <f>VartojimasGamyba!H2025</f>
        <v>8.3000000000000004E-2</v>
      </c>
      <c r="M2029" s="15">
        <f t="shared" si="300"/>
        <v>0.20330000000000015</v>
      </c>
      <c r="N2029" s="7">
        <f t="shared" si="301"/>
        <v>28.163149000000022</v>
      </c>
      <c r="O2029" s="7">
        <f t="shared" si="302"/>
        <v>28.163149000000022</v>
      </c>
      <c r="R2029" s="7"/>
      <c r="S2029" s="47">
        <f t="shared" si="303"/>
        <v>0.20330000000000015</v>
      </c>
      <c r="T2029" s="47">
        <f t="shared" si="304"/>
        <v>0</v>
      </c>
      <c r="U2029" s="47">
        <f t="shared" si="305"/>
        <v>138.53</v>
      </c>
      <c r="V2029" s="47">
        <f t="shared" si="306"/>
        <v>26.660000000000004</v>
      </c>
      <c r="W2029" s="11"/>
    </row>
    <row r="2030" spans="1:23" x14ac:dyDescent="0.45">
      <c r="A2030" t="s">
        <v>2035</v>
      </c>
      <c r="B2030">
        <v>87.75</v>
      </c>
      <c r="D2030" s="9" t="str">
        <f>VartojimasGamyba!J2026</f>
        <v>2023-11-24-08</v>
      </c>
      <c r="E2030" s="8">
        <f>VartojimasGamyba!G2026</f>
        <v>0.06</v>
      </c>
      <c r="F2030" s="11"/>
      <c r="G2030" s="7">
        <f t="shared" si="308"/>
        <v>20</v>
      </c>
      <c r="H2030" s="7">
        <v>0.183</v>
      </c>
      <c r="I2030" s="7">
        <v>0</v>
      </c>
      <c r="J2030" s="7">
        <v>0</v>
      </c>
      <c r="L2030" s="7">
        <f>VartojimasGamyba!H2026</f>
        <v>0.24299999999999999</v>
      </c>
      <c r="M2030" s="15">
        <f t="shared" si="300"/>
        <v>0</v>
      </c>
      <c r="N2030" s="7">
        <f t="shared" si="301"/>
        <v>0</v>
      </c>
      <c r="O2030" s="7">
        <f t="shared" si="302"/>
        <v>0</v>
      </c>
      <c r="R2030" s="7"/>
      <c r="S2030" s="47">
        <f t="shared" si="303"/>
        <v>0.183</v>
      </c>
      <c r="T2030" s="47">
        <f t="shared" si="304"/>
        <v>0.183</v>
      </c>
      <c r="U2030" s="47">
        <f t="shared" si="305"/>
        <v>188.04000000000002</v>
      </c>
      <c r="V2030" s="47">
        <f t="shared" si="306"/>
        <v>76.17</v>
      </c>
      <c r="W2030" s="11"/>
    </row>
    <row r="2031" spans="1:23" x14ac:dyDescent="0.45">
      <c r="A2031" t="s">
        <v>2036</v>
      </c>
      <c r="B2031">
        <v>87.68</v>
      </c>
      <c r="D2031" s="9" t="str">
        <f>VartojimasGamyba!J2027</f>
        <v>2023-11-24-09</v>
      </c>
      <c r="E2031" s="8">
        <f>VartojimasGamyba!G2027</f>
        <v>0.34499999999999997</v>
      </c>
      <c r="F2031" s="11"/>
      <c r="G2031" s="7">
        <f t="shared" si="308"/>
        <v>19.943333333333332</v>
      </c>
      <c r="H2031" s="7">
        <v>0</v>
      </c>
      <c r="I2031" s="7">
        <v>5.6666666666666657E-2</v>
      </c>
      <c r="J2031" s="7">
        <v>0</v>
      </c>
      <c r="L2031" s="7">
        <f>VartojimasGamyba!H2027</f>
        <v>0.29399999999999998</v>
      </c>
      <c r="M2031" s="15">
        <f t="shared" si="300"/>
        <v>0</v>
      </c>
      <c r="N2031" s="7">
        <f t="shared" si="301"/>
        <v>0</v>
      </c>
      <c r="O2031" s="7">
        <f t="shared" si="302"/>
        <v>0</v>
      </c>
      <c r="R2031" s="7"/>
      <c r="S2031" s="47">
        <f t="shared" si="303"/>
        <v>0</v>
      </c>
      <c r="T2031" s="47">
        <f t="shared" si="304"/>
        <v>0</v>
      </c>
      <c r="U2031" s="47">
        <f t="shared" si="305"/>
        <v>187.97000000000003</v>
      </c>
      <c r="V2031" s="47">
        <f t="shared" si="306"/>
        <v>76.100000000000009</v>
      </c>
      <c r="W2031" s="11"/>
    </row>
    <row r="2032" spans="1:23" x14ac:dyDescent="0.45">
      <c r="A2032" t="s">
        <v>2037</v>
      </c>
      <c r="B2032">
        <v>113.77</v>
      </c>
      <c r="D2032" s="9" t="str">
        <f>VartojimasGamyba!J2028</f>
        <v>2023-11-24-10</v>
      </c>
      <c r="E2032" s="8">
        <f>VartojimasGamyba!G2028</f>
        <v>1.119</v>
      </c>
      <c r="F2032" s="11"/>
      <c r="G2032" s="7">
        <f t="shared" si="308"/>
        <v>19.045555555555552</v>
      </c>
      <c r="H2032" s="7">
        <v>0</v>
      </c>
      <c r="I2032" s="7">
        <v>0.8977777777777779</v>
      </c>
      <c r="J2032" s="7">
        <v>0</v>
      </c>
      <c r="L2032" s="7">
        <f>VartojimasGamyba!H2028</f>
        <v>0.311</v>
      </c>
      <c r="M2032" s="15">
        <f t="shared" si="300"/>
        <v>0</v>
      </c>
      <c r="N2032" s="7">
        <f t="shared" si="301"/>
        <v>0</v>
      </c>
      <c r="O2032" s="7">
        <f t="shared" si="302"/>
        <v>0</v>
      </c>
      <c r="R2032" s="7"/>
      <c r="S2032" s="47">
        <f t="shared" si="303"/>
        <v>0</v>
      </c>
      <c r="T2032" s="47">
        <f t="shared" si="304"/>
        <v>0</v>
      </c>
      <c r="U2032" s="47">
        <f t="shared" si="305"/>
        <v>214.06</v>
      </c>
      <c r="V2032" s="47">
        <f t="shared" si="306"/>
        <v>102.19</v>
      </c>
      <c r="W2032" s="11"/>
    </row>
    <row r="2033" spans="1:23" x14ac:dyDescent="0.45">
      <c r="A2033" t="s">
        <v>2038</v>
      </c>
      <c r="B2033">
        <v>87.65</v>
      </c>
      <c r="D2033" s="9" t="str">
        <f>VartojimasGamyba!J2029</f>
        <v>2023-11-24-11</v>
      </c>
      <c r="E2033" s="8">
        <f>VartojimasGamyba!G2029</f>
        <v>3.0449999999999999</v>
      </c>
      <c r="F2033" s="11"/>
      <c r="G2033" s="7">
        <f t="shared" si="308"/>
        <v>16.191111111111109</v>
      </c>
      <c r="H2033" s="7">
        <v>0</v>
      </c>
      <c r="I2033" s="7">
        <v>2.854444444444443</v>
      </c>
      <c r="J2033" s="7">
        <v>0</v>
      </c>
      <c r="L2033" s="7">
        <f>VartojimasGamyba!H2029</f>
        <v>2.9000000000000001E-2</v>
      </c>
      <c r="M2033" s="15">
        <f t="shared" si="300"/>
        <v>0.44700000000000129</v>
      </c>
      <c r="N2033" s="7">
        <f t="shared" si="301"/>
        <v>84.009180000000242</v>
      </c>
      <c r="O2033" s="7">
        <f t="shared" si="302"/>
        <v>84.009180000000242</v>
      </c>
      <c r="R2033" s="7"/>
      <c r="S2033" s="47">
        <f t="shared" si="303"/>
        <v>0.44700000000000129</v>
      </c>
      <c r="T2033" s="47">
        <f t="shared" si="304"/>
        <v>0</v>
      </c>
      <c r="U2033" s="47">
        <f t="shared" si="305"/>
        <v>187.94</v>
      </c>
      <c r="V2033" s="47">
        <f t="shared" si="306"/>
        <v>76.070000000000007</v>
      </c>
      <c r="W2033" s="11"/>
    </row>
    <row r="2034" spans="1:23" x14ac:dyDescent="0.45">
      <c r="A2034" t="s">
        <v>2039</v>
      </c>
      <c r="B2034">
        <v>87.8</v>
      </c>
      <c r="D2034" s="9" t="str">
        <f>VartojimasGamyba!J2030</f>
        <v>2023-11-24-12</v>
      </c>
      <c r="E2034" s="8">
        <f>VartojimasGamyba!G2030</f>
        <v>1.6859999999999999</v>
      </c>
      <c r="F2034" s="11"/>
      <c r="G2034" s="7">
        <f t="shared" si="308"/>
        <v>14.469999999999999</v>
      </c>
      <c r="H2034" s="7">
        <v>0</v>
      </c>
      <c r="I2034" s="7">
        <v>1.721111111111111</v>
      </c>
      <c r="J2034" s="7">
        <v>0</v>
      </c>
      <c r="L2034" s="7">
        <f>VartojimasGamyba!H2030</f>
        <v>0.13700000000000001</v>
      </c>
      <c r="M2034" s="15">
        <f t="shared" si="300"/>
        <v>0</v>
      </c>
      <c r="N2034" s="7">
        <f t="shared" si="301"/>
        <v>0</v>
      </c>
      <c r="O2034" s="7">
        <f t="shared" si="302"/>
        <v>0</v>
      </c>
      <c r="R2034" s="7"/>
      <c r="S2034" s="47">
        <f t="shared" si="303"/>
        <v>0</v>
      </c>
      <c r="T2034" s="47">
        <f t="shared" si="304"/>
        <v>0</v>
      </c>
      <c r="U2034" s="47">
        <f t="shared" si="305"/>
        <v>188.09</v>
      </c>
      <c r="V2034" s="47">
        <f t="shared" si="306"/>
        <v>76.22</v>
      </c>
      <c r="W2034" s="11"/>
    </row>
    <row r="2035" spans="1:23" x14ac:dyDescent="0.45">
      <c r="A2035" t="s">
        <v>2040</v>
      </c>
      <c r="B2035">
        <v>87.72</v>
      </c>
      <c r="D2035" s="9" t="str">
        <f>VartojimasGamyba!J2031</f>
        <v>2023-11-24-13</v>
      </c>
      <c r="E2035" s="8">
        <f>VartojimasGamyba!G2031</f>
        <v>1.774</v>
      </c>
      <c r="F2035" s="11"/>
      <c r="G2035" s="7">
        <f t="shared" si="308"/>
        <v>12.525555555555554</v>
      </c>
      <c r="H2035" s="7">
        <v>0</v>
      </c>
      <c r="I2035" s="7">
        <v>1.9444444444444446</v>
      </c>
      <c r="J2035" s="7">
        <v>0</v>
      </c>
      <c r="L2035" s="7">
        <f>VartojimasGamyba!H2031</f>
        <v>2.4E-2</v>
      </c>
      <c r="M2035" s="15">
        <f t="shared" si="300"/>
        <v>-2.0122792321330962E-16</v>
      </c>
      <c r="N2035" s="7">
        <f t="shared" si="301"/>
        <v>-3.7832861843334342E-14</v>
      </c>
      <c r="O2035" s="7">
        <f t="shared" si="302"/>
        <v>-3.7832861843334342E-14</v>
      </c>
      <c r="R2035" s="7"/>
      <c r="S2035" s="47">
        <f t="shared" si="303"/>
        <v>-2.0122792321330962E-16</v>
      </c>
      <c r="T2035" s="47">
        <f t="shared" si="304"/>
        <v>0</v>
      </c>
      <c r="U2035" s="47">
        <f t="shared" si="305"/>
        <v>188.01</v>
      </c>
      <c r="V2035" s="47">
        <f t="shared" si="306"/>
        <v>76.14</v>
      </c>
      <c r="W2035" s="11"/>
    </row>
    <row r="2036" spans="1:23" x14ac:dyDescent="0.45">
      <c r="A2036" t="s">
        <v>2041</v>
      </c>
      <c r="B2036">
        <v>87.78</v>
      </c>
      <c r="D2036" s="9" t="str">
        <f>VartojimasGamyba!J2032</f>
        <v>2023-11-24-14</v>
      </c>
      <c r="E2036" s="8">
        <f>VartojimasGamyba!G2032</f>
        <v>1.2010000000000001</v>
      </c>
      <c r="F2036" s="11"/>
      <c r="G2036" s="7">
        <f t="shared" si="308"/>
        <v>11.191111111111109</v>
      </c>
      <c r="H2036" s="7">
        <v>0</v>
      </c>
      <c r="I2036" s="7">
        <v>1.3344444444444445</v>
      </c>
      <c r="J2036" s="7">
        <v>0</v>
      </c>
      <c r="L2036" s="7">
        <f>VartojimasGamyba!H2032</f>
        <v>0</v>
      </c>
      <c r="M2036" s="15">
        <f t="shared" si="300"/>
        <v>0</v>
      </c>
      <c r="N2036" s="7">
        <f t="shared" si="301"/>
        <v>0</v>
      </c>
      <c r="O2036" s="7">
        <f t="shared" si="302"/>
        <v>0</v>
      </c>
      <c r="R2036" s="7"/>
      <c r="S2036" s="47">
        <f t="shared" si="303"/>
        <v>0</v>
      </c>
      <c r="T2036" s="47">
        <f t="shared" si="304"/>
        <v>0</v>
      </c>
      <c r="U2036" s="47">
        <f t="shared" si="305"/>
        <v>188.07</v>
      </c>
      <c r="V2036" s="47">
        <f t="shared" si="306"/>
        <v>76.2</v>
      </c>
      <c r="W2036" s="11"/>
    </row>
    <row r="2037" spans="1:23" x14ac:dyDescent="0.45">
      <c r="A2037" t="s">
        <v>2042</v>
      </c>
      <c r="B2037">
        <v>88.58</v>
      </c>
      <c r="D2037" s="9" t="str">
        <f>VartojimasGamyba!J2033</f>
        <v>2023-11-24-15</v>
      </c>
      <c r="E2037" s="8">
        <f>VartojimasGamyba!G2033</f>
        <v>1.0209999999999999</v>
      </c>
      <c r="F2037" s="11"/>
      <c r="G2037" s="7">
        <f t="shared" si="308"/>
        <v>10.056666666666665</v>
      </c>
      <c r="H2037" s="7">
        <v>0</v>
      </c>
      <c r="I2037" s="7">
        <v>1.1344444444444444</v>
      </c>
      <c r="J2037" s="7">
        <v>0</v>
      </c>
      <c r="L2037" s="7">
        <f>VartojimasGamyba!H2033</f>
        <v>0</v>
      </c>
      <c r="M2037" s="15">
        <f t="shared" si="300"/>
        <v>0</v>
      </c>
      <c r="N2037" s="7">
        <f t="shared" si="301"/>
        <v>0</v>
      </c>
      <c r="O2037" s="7">
        <f t="shared" si="302"/>
        <v>0</v>
      </c>
      <c r="R2037" s="7"/>
      <c r="S2037" s="47">
        <f t="shared" si="303"/>
        <v>0</v>
      </c>
      <c r="T2037" s="47">
        <f t="shared" si="304"/>
        <v>0</v>
      </c>
      <c r="U2037" s="47">
        <f t="shared" si="305"/>
        <v>188.87</v>
      </c>
      <c r="V2037" s="47">
        <f t="shared" si="306"/>
        <v>77</v>
      </c>
      <c r="W2037" s="11"/>
    </row>
    <row r="2038" spans="1:23" x14ac:dyDescent="0.45">
      <c r="A2038" t="s">
        <v>2043</v>
      </c>
      <c r="B2038">
        <v>104.2</v>
      </c>
      <c r="D2038" s="9" t="str">
        <f>VartojimasGamyba!J2034</f>
        <v>2023-11-24-16</v>
      </c>
      <c r="E2038" s="8">
        <f>VartojimasGamyba!G2034</f>
        <v>0.875</v>
      </c>
      <c r="F2038" s="11"/>
      <c r="G2038" s="7">
        <f t="shared" si="308"/>
        <v>9.0844444444444434</v>
      </c>
      <c r="H2038" s="7">
        <v>0</v>
      </c>
      <c r="I2038" s="7">
        <v>0.97222222222222232</v>
      </c>
      <c r="J2038" s="7">
        <v>0</v>
      </c>
      <c r="L2038" s="7">
        <f>VartojimasGamyba!H2034</f>
        <v>0</v>
      </c>
      <c r="M2038" s="15">
        <f t="shared" si="300"/>
        <v>-1.1102230246251565E-16</v>
      </c>
      <c r="N2038" s="7">
        <f t="shared" si="301"/>
        <v>-2.2702950630559827E-14</v>
      </c>
      <c r="O2038" s="7">
        <f t="shared" si="302"/>
        <v>-2.2702950630559827E-14</v>
      </c>
      <c r="R2038" s="7"/>
      <c r="S2038" s="47">
        <f t="shared" si="303"/>
        <v>-1.1102230246251565E-16</v>
      </c>
      <c r="T2038" s="47">
        <f t="shared" si="304"/>
        <v>0</v>
      </c>
      <c r="U2038" s="47">
        <f t="shared" si="305"/>
        <v>204.49</v>
      </c>
      <c r="V2038" s="47">
        <f t="shared" si="306"/>
        <v>92.62</v>
      </c>
      <c r="W2038" s="11"/>
    </row>
    <row r="2039" spans="1:23" x14ac:dyDescent="0.45">
      <c r="A2039" t="s">
        <v>2044</v>
      </c>
      <c r="B2039">
        <v>113.34</v>
      </c>
      <c r="D2039" s="9" t="str">
        <f>VartojimasGamyba!J2035</f>
        <v>2023-11-24-17</v>
      </c>
      <c r="E2039" s="8">
        <f>VartojimasGamyba!G2035</f>
        <v>0.252</v>
      </c>
      <c r="F2039" s="11"/>
      <c r="G2039" s="7">
        <f t="shared" si="308"/>
        <v>8.8044444444444441</v>
      </c>
      <c r="H2039" s="7">
        <v>0</v>
      </c>
      <c r="I2039" s="7">
        <v>0.28000000000000003</v>
      </c>
      <c r="J2039" s="7">
        <v>0</v>
      </c>
      <c r="L2039" s="7">
        <f>VartojimasGamyba!H2035</f>
        <v>0</v>
      </c>
      <c r="M2039" s="15">
        <f t="shared" si="300"/>
        <v>-5.5511151231257827E-17</v>
      </c>
      <c r="N2039" s="7">
        <f t="shared" si="301"/>
        <v>-1.1858847237533609E-14</v>
      </c>
      <c r="O2039" s="7">
        <f t="shared" si="302"/>
        <v>-1.1858847237533609E-14</v>
      </c>
      <c r="R2039" s="7"/>
      <c r="S2039" s="47">
        <f t="shared" si="303"/>
        <v>-5.5511151231257827E-17</v>
      </c>
      <c r="T2039" s="47">
        <f t="shared" si="304"/>
        <v>0</v>
      </c>
      <c r="U2039" s="47">
        <f t="shared" si="305"/>
        <v>213.63</v>
      </c>
      <c r="V2039" s="47">
        <f t="shared" si="306"/>
        <v>101.76</v>
      </c>
      <c r="W2039" s="11"/>
    </row>
    <row r="2040" spans="1:23" x14ac:dyDescent="0.45">
      <c r="A2040" t="s">
        <v>2045</v>
      </c>
      <c r="B2040">
        <v>121.41</v>
      </c>
      <c r="D2040" s="9" t="str">
        <f>VartojimasGamyba!J2036</f>
        <v>2023-11-24-18</v>
      </c>
      <c r="E2040" s="8">
        <f>VartojimasGamyba!G2036</f>
        <v>0.248</v>
      </c>
      <c r="F2040" s="11"/>
      <c r="G2040" s="7">
        <f t="shared" si="308"/>
        <v>8.5288888888888881</v>
      </c>
      <c r="H2040" s="7">
        <v>0</v>
      </c>
      <c r="I2040" s="7">
        <v>0.27555555555555555</v>
      </c>
      <c r="J2040" s="7">
        <v>0</v>
      </c>
      <c r="L2040" s="7">
        <f>VartojimasGamyba!H2036</f>
        <v>0</v>
      </c>
      <c r="M2040" s="15">
        <f t="shared" si="300"/>
        <v>0</v>
      </c>
      <c r="N2040" s="7">
        <f t="shared" si="301"/>
        <v>0</v>
      </c>
      <c r="O2040" s="7">
        <f t="shared" si="302"/>
        <v>0</v>
      </c>
      <c r="R2040" s="7"/>
      <c r="S2040" s="47">
        <f t="shared" si="303"/>
        <v>0</v>
      </c>
      <c r="T2040" s="47">
        <f t="shared" si="304"/>
        <v>0</v>
      </c>
      <c r="U2040" s="47">
        <f t="shared" si="305"/>
        <v>221.7</v>
      </c>
      <c r="V2040" s="47">
        <f t="shared" si="306"/>
        <v>109.83</v>
      </c>
      <c r="W2040" s="11"/>
    </row>
    <row r="2041" spans="1:23" x14ac:dyDescent="0.45">
      <c r="A2041" t="s">
        <v>2046</v>
      </c>
      <c r="B2041">
        <v>120.38</v>
      </c>
      <c r="D2041" s="9" t="str">
        <f>VartojimasGamyba!J2037</f>
        <v>2023-11-24-19</v>
      </c>
      <c r="E2041" s="8">
        <f>VartojimasGamyba!G2037</f>
        <v>1.335</v>
      </c>
      <c r="F2041" s="11"/>
      <c r="G2041" s="7">
        <f t="shared" si="308"/>
        <v>7.0455555555555547</v>
      </c>
      <c r="H2041" s="7">
        <v>0</v>
      </c>
      <c r="I2041" s="7">
        <v>1.4833333333333334</v>
      </c>
      <c r="J2041" s="7">
        <v>0</v>
      </c>
      <c r="L2041" s="7">
        <f>VartojimasGamyba!H2037</f>
        <v>0</v>
      </c>
      <c r="M2041" s="15">
        <f t="shared" si="300"/>
        <v>-2.2204460492503131E-16</v>
      </c>
      <c r="N2041" s="7">
        <f t="shared" si="301"/>
        <v>-4.8998582968806662E-14</v>
      </c>
      <c r="O2041" s="7">
        <f t="shared" si="302"/>
        <v>-4.8998582968806662E-14</v>
      </c>
      <c r="R2041" s="7"/>
      <c r="S2041" s="47">
        <f t="shared" si="303"/>
        <v>-2.2204460492503131E-16</v>
      </c>
      <c r="T2041" s="47">
        <f t="shared" si="304"/>
        <v>0</v>
      </c>
      <c r="U2041" s="47">
        <f t="shared" si="305"/>
        <v>220.67000000000002</v>
      </c>
      <c r="V2041" s="47">
        <f t="shared" si="306"/>
        <v>108.8</v>
      </c>
      <c r="W2041" s="11"/>
    </row>
    <row r="2042" spans="1:23" x14ac:dyDescent="0.45">
      <c r="A2042" t="s">
        <v>2047</v>
      </c>
      <c r="B2042">
        <v>118.61</v>
      </c>
      <c r="D2042" s="9" t="str">
        <f>VartojimasGamyba!J2038</f>
        <v>2023-11-24-20</v>
      </c>
      <c r="E2042" s="8">
        <f>VartojimasGamyba!G2038</f>
        <v>0.312</v>
      </c>
      <c r="F2042" s="11"/>
      <c r="G2042" s="7">
        <f t="shared" si="308"/>
        <v>6.698888888888888</v>
      </c>
      <c r="H2042" s="7">
        <v>0</v>
      </c>
      <c r="I2042" s="7">
        <v>0.34666666666666668</v>
      </c>
      <c r="J2042" s="7">
        <v>0</v>
      </c>
      <c r="L2042" s="7">
        <f>VartojimasGamyba!H2038</f>
        <v>0</v>
      </c>
      <c r="M2042" s="15">
        <f t="shared" si="300"/>
        <v>0</v>
      </c>
      <c r="N2042" s="7">
        <f t="shared" si="301"/>
        <v>0</v>
      </c>
      <c r="O2042" s="7">
        <f t="shared" si="302"/>
        <v>0</v>
      </c>
      <c r="P2042" s="7" t="s">
        <v>8873</v>
      </c>
      <c r="R2042" s="7"/>
      <c r="S2042" s="47">
        <f t="shared" si="303"/>
        <v>0</v>
      </c>
      <c r="T2042" s="47">
        <f t="shared" si="304"/>
        <v>0</v>
      </c>
      <c r="U2042" s="47">
        <f t="shared" si="305"/>
        <v>218.9</v>
      </c>
      <c r="V2042" s="47">
        <f t="shared" si="306"/>
        <v>107.03</v>
      </c>
      <c r="W2042" s="11"/>
    </row>
    <row r="2043" spans="1:23" x14ac:dyDescent="0.45">
      <c r="A2043" t="s">
        <v>2048</v>
      </c>
      <c r="B2043">
        <v>120.36</v>
      </c>
      <c r="D2043" s="9" t="str">
        <f>VartojimasGamyba!J2039</f>
        <v>2023-11-24-21</v>
      </c>
      <c r="E2043" s="8">
        <f>VartojimasGamyba!G2039</f>
        <v>0.26800000000000002</v>
      </c>
      <c r="F2043" s="11"/>
      <c r="G2043" s="7">
        <f t="shared" si="308"/>
        <v>6.4011111111111099</v>
      </c>
      <c r="H2043" s="7">
        <v>0</v>
      </c>
      <c r="I2043" s="7">
        <v>0.29777777777777781</v>
      </c>
      <c r="J2043" s="7">
        <v>0</v>
      </c>
      <c r="L2043" s="7">
        <f>VartojimasGamyba!H2039</f>
        <v>0</v>
      </c>
      <c r="M2043" s="15">
        <f t="shared" si="300"/>
        <v>0</v>
      </c>
      <c r="N2043" s="7">
        <f t="shared" si="301"/>
        <v>0</v>
      </c>
      <c r="O2043" s="7">
        <f t="shared" si="302"/>
        <v>0</v>
      </c>
      <c r="P2043" s="7">
        <f>SUM(N2022:N2045)</f>
        <v>2229.3665645555557</v>
      </c>
      <c r="R2043" s="7"/>
      <c r="S2043" s="47">
        <f t="shared" si="303"/>
        <v>0</v>
      </c>
      <c r="T2043" s="47">
        <f t="shared" si="304"/>
        <v>0</v>
      </c>
      <c r="U2043" s="47">
        <f t="shared" si="305"/>
        <v>220.65</v>
      </c>
      <c r="V2043" s="47">
        <f t="shared" si="306"/>
        <v>108.78</v>
      </c>
      <c r="W2043" s="11"/>
    </row>
    <row r="2044" spans="1:23" x14ac:dyDescent="0.45">
      <c r="A2044" t="s">
        <v>2049</v>
      </c>
      <c r="B2044">
        <v>118.61</v>
      </c>
      <c r="D2044" s="9" t="str">
        <f>VartojimasGamyba!J2040</f>
        <v>2023-11-24-22</v>
      </c>
      <c r="E2044" s="8">
        <f>VartojimasGamyba!G2040</f>
        <v>0.28000000000000003</v>
      </c>
      <c r="F2044" s="11"/>
      <c r="G2044" s="7">
        <f t="shared" si="308"/>
        <v>6.089999999999999</v>
      </c>
      <c r="H2044" s="7">
        <v>0</v>
      </c>
      <c r="I2044" s="7">
        <v>0.31111111111111117</v>
      </c>
      <c r="J2044" s="7">
        <v>0</v>
      </c>
      <c r="L2044" s="7">
        <f>VartojimasGamyba!H2040</f>
        <v>0</v>
      </c>
      <c r="M2044" s="15">
        <f t="shared" si="300"/>
        <v>-5.5511151231257827E-17</v>
      </c>
      <c r="N2044" s="7">
        <f t="shared" si="301"/>
        <v>-1.2151391004522339E-14</v>
      </c>
      <c r="O2044" s="7">
        <f t="shared" si="302"/>
        <v>-1.2151391004522339E-14</v>
      </c>
      <c r="P2044" s="7" t="s">
        <v>8872</v>
      </c>
      <c r="R2044" s="7"/>
      <c r="S2044" s="47">
        <f t="shared" si="303"/>
        <v>-5.5511151231257827E-17</v>
      </c>
      <c r="T2044" s="47">
        <f t="shared" si="304"/>
        <v>0</v>
      </c>
      <c r="U2044" s="47">
        <f t="shared" si="305"/>
        <v>218.9</v>
      </c>
      <c r="V2044" s="47">
        <f t="shared" si="306"/>
        <v>107.03</v>
      </c>
      <c r="W2044" s="11"/>
    </row>
    <row r="2045" spans="1:23" x14ac:dyDescent="0.45">
      <c r="A2045" t="s">
        <v>2050</v>
      </c>
      <c r="B2045">
        <v>100.29</v>
      </c>
      <c r="D2045" s="9" t="str">
        <f>VartojimasGamyba!J2041</f>
        <v>2023-11-24-23</v>
      </c>
      <c r="E2045" s="8">
        <f>VartojimasGamyba!G2041</f>
        <v>0.98099999999999998</v>
      </c>
      <c r="F2045" s="11"/>
      <c r="G2045" s="7">
        <f t="shared" si="308"/>
        <v>4.9999999999999991</v>
      </c>
      <c r="H2045" s="7">
        <v>0</v>
      </c>
      <c r="I2045" s="7">
        <v>1.0900000000000001</v>
      </c>
      <c r="J2045" s="7">
        <v>0</v>
      </c>
      <c r="L2045" s="7">
        <f>VartojimasGamyba!H2041</f>
        <v>0</v>
      </c>
      <c r="M2045" s="15">
        <f t="shared" si="300"/>
        <v>-1.1102230246251565E-16</v>
      </c>
      <c r="N2045" s="7">
        <f t="shared" si="301"/>
        <v>-2.2268853427931391E-14</v>
      </c>
      <c r="O2045" s="7">
        <f t="shared" si="302"/>
        <v>-2.2268853427931391E-14</v>
      </c>
      <c r="P2045" s="7">
        <f>SUM(O2022:O2045)</f>
        <v>2229.3665645555557</v>
      </c>
      <c r="Q2045" s="7">
        <f>SUMPRODUCT(B2022:B2045,E2022:E2045)+SUM(E2022:E2045)*$Z$21-SUMPRODUCT(B2022:B2045,L2022:L2045)+SUM(L2022:L2045)*ABS($Z$20)</f>
        <v>3332.6334900000011</v>
      </c>
      <c r="R2045" s="7"/>
      <c r="S2045" s="47">
        <f t="shared" si="303"/>
        <v>-1.1102230246251565E-16</v>
      </c>
      <c r="T2045" s="47">
        <f t="shared" si="304"/>
        <v>0</v>
      </c>
      <c r="U2045" s="47">
        <f t="shared" si="305"/>
        <v>200.58</v>
      </c>
      <c r="V2045" s="47">
        <f t="shared" si="306"/>
        <v>88.710000000000008</v>
      </c>
      <c r="W2045" s="11">
        <f>IF(P2045&lt;&gt;Q2045,1,0)</f>
        <v>1</v>
      </c>
    </row>
    <row r="2046" spans="1:23" x14ac:dyDescent="0.45">
      <c r="A2046" t="s">
        <v>2051</v>
      </c>
      <c r="B2046">
        <v>89.18</v>
      </c>
      <c r="D2046" s="1" t="str">
        <f>VartojimasGamyba!J2042</f>
        <v>2023-11-25-00</v>
      </c>
      <c r="E2046" s="7">
        <f>VartojimasGamyba!G2042</f>
        <v>0.34300000000000003</v>
      </c>
      <c r="F2046" s="11"/>
      <c r="G2046" s="12">
        <f>G2045+H2046-I2046</f>
        <v>4.6188888888888879</v>
      </c>
      <c r="H2046" s="12">
        <v>0</v>
      </c>
      <c r="I2046" s="12">
        <v>0.38111111111111112</v>
      </c>
      <c r="J2046" s="12">
        <v>0</v>
      </c>
      <c r="K2046" s="12"/>
      <c r="L2046" s="12">
        <f>VartojimasGamyba!H2042</f>
        <v>0</v>
      </c>
      <c r="M2046" s="19">
        <f t="shared" si="300"/>
        <v>0</v>
      </c>
      <c r="N2046" s="7">
        <f t="shared" si="301"/>
        <v>0</v>
      </c>
      <c r="O2046" s="7">
        <f t="shared" si="302"/>
        <v>0</v>
      </c>
      <c r="R2046" s="20" t="s">
        <v>8783</v>
      </c>
      <c r="S2046" s="47">
        <f t="shared" si="303"/>
        <v>0</v>
      </c>
      <c r="T2046" s="47">
        <f t="shared" si="304"/>
        <v>0</v>
      </c>
      <c r="U2046" s="47">
        <f t="shared" si="305"/>
        <v>189.47000000000003</v>
      </c>
      <c r="V2046" s="47">
        <f t="shared" si="306"/>
        <v>77.600000000000009</v>
      </c>
      <c r="W2046" s="11"/>
    </row>
    <row r="2047" spans="1:23" x14ac:dyDescent="0.45">
      <c r="A2047" t="s">
        <v>2052</v>
      </c>
      <c r="B2047">
        <v>83.89</v>
      </c>
      <c r="D2047" s="1" t="str">
        <f>VartojimasGamyba!J2043</f>
        <v>2023-11-25-01</v>
      </c>
      <c r="E2047" s="7">
        <f>VartojimasGamyba!G2043</f>
        <v>0.93700000000000006</v>
      </c>
      <c r="F2047" s="11"/>
      <c r="G2047" s="12">
        <f t="shared" ref="G2047:G2069" si="309">G2046+H2047-I2047</f>
        <v>4.6188888888888879</v>
      </c>
      <c r="H2047" s="12">
        <v>0</v>
      </c>
      <c r="I2047" s="12">
        <v>0</v>
      </c>
      <c r="J2047" s="12">
        <v>0</v>
      </c>
      <c r="K2047" s="12"/>
      <c r="L2047" s="12">
        <f>VartojimasGamyba!H2043</f>
        <v>0</v>
      </c>
      <c r="M2047" s="19">
        <f t="shared" si="300"/>
        <v>0.93700000000000006</v>
      </c>
      <c r="N2047" s="7">
        <f t="shared" si="301"/>
        <v>172.57666</v>
      </c>
      <c r="O2047" s="7">
        <f t="shared" si="302"/>
        <v>172.57666</v>
      </c>
      <c r="R2047" s="7"/>
      <c r="S2047" s="47">
        <f t="shared" si="303"/>
        <v>0.93700000000000006</v>
      </c>
      <c r="T2047" s="47">
        <f t="shared" si="304"/>
        <v>0</v>
      </c>
      <c r="U2047" s="47">
        <f t="shared" si="305"/>
        <v>184.18</v>
      </c>
      <c r="V2047" s="47">
        <f t="shared" si="306"/>
        <v>72.31</v>
      </c>
      <c r="W2047" s="11"/>
    </row>
    <row r="2048" spans="1:23" x14ac:dyDescent="0.45">
      <c r="A2048" t="s">
        <v>2053</v>
      </c>
      <c r="B2048">
        <v>78.069999999999993</v>
      </c>
      <c r="D2048" s="1" t="str">
        <f>VartojimasGamyba!J2044</f>
        <v>2023-11-25-02</v>
      </c>
      <c r="E2048" s="7">
        <f>VartojimasGamyba!G2044</f>
        <v>0.19800000000000001</v>
      </c>
      <c r="F2048" s="11"/>
      <c r="G2048" s="12">
        <f t="shared" si="309"/>
        <v>4.6188888888888879</v>
      </c>
      <c r="H2048" s="12">
        <v>0</v>
      </c>
      <c r="I2048" s="12">
        <v>0</v>
      </c>
      <c r="J2048" s="12">
        <v>0</v>
      </c>
      <c r="K2048" s="12"/>
      <c r="L2048" s="12">
        <f>VartojimasGamyba!H2044</f>
        <v>0</v>
      </c>
      <c r="M2048" s="19">
        <f t="shared" si="300"/>
        <v>0.19800000000000001</v>
      </c>
      <c r="N2048" s="7">
        <f t="shared" si="301"/>
        <v>35.315280000000001</v>
      </c>
      <c r="O2048" s="7">
        <f t="shared" si="302"/>
        <v>35.315280000000001</v>
      </c>
      <c r="R2048" s="7"/>
      <c r="S2048" s="47">
        <f t="shared" si="303"/>
        <v>0.19800000000000001</v>
      </c>
      <c r="T2048" s="47">
        <f t="shared" si="304"/>
        <v>0</v>
      </c>
      <c r="U2048" s="47">
        <f t="shared" si="305"/>
        <v>178.36</v>
      </c>
      <c r="V2048" s="47">
        <f t="shared" si="306"/>
        <v>66.489999999999995</v>
      </c>
      <c r="W2048" s="11"/>
    </row>
    <row r="2049" spans="1:23" x14ac:dyDescent="0.45">
      <c r="A2049" t="s">
        <v>2054</v>
      </c>
      <c r="B2049">
        <v>74.03</v>
      </c>
      <c r="D2049" s="1" t="str">
        <f>VartojimasGamyba!J2045</f>
        <v>2023-11-25-03</v>
      </c>
      <c r="E2049" s="7">
        <f>VartojimasGamyba!G2045</f>
        <v>0.86</v>
      </c>
      <c r="F2049" s="11"/>
      <c r="G2049" s="12">
        <f t="shared" si="309"/>
        <v>4.6188888888888879</v>
      </c>
      <c r="H2049" s="12">
        <v>0</v>
      </c>
      <c r="I2049" s="12">
        <v>0</v>
      </c>
      <c r="J2049" s="12">
        <v>0</v>
      </c>
      <c r="K2049" s="12"/>
      <c r="L2049" s="12">
        <f>VartojimasGamyba!H2045</f>
        <v>0</v>
      </c>
      <c r="M2049" s="19">
        <f t="shared" si="300"/>
        <v>0.86</v>
      </c>
      <c r="N2049" s="7">
        <f t="shared" si="301"/>
        <v>149.9152</v>
      </c>
      <c r="O2049" s="7">
        <f t="shared" si="302"/>
        <v>149.9152</v>
      </c>
      <c r="R2049" s="7"/>
      <c r="S2049" s="47">
        <f t="shared" si="303"/>
        <v>0.86</v>
      </c>
      <c r="T2049" s="47">
        <f t="shared" si="304"/>
        <v>0</v>
      </c>
      <c r="U2049" s="47">
        <f t="shared" si="305"/>
        <v>174.32</v>
      </c>
      <c r="V2049" s="47">
        <f t="shared" si="306"/>
        <v>62.45</v>
      </c>
      <c r="W2049" s="11"/>
    </row>
    <row r="2050" spans="1:23" x14ac:dyDescent="0.45">
      <c r="A2050" t="s">
        <v>2055</v>
      </c>
      <c r="B2050">
        <v>72.069999999999993</v>
      </c>
      <c r="D2050" s="1" t="str">
        <f>VartojimasGamyba!J2046</f>
        <v>2023-11-25-04</v>
      </c>
      <c r="E2050" s="7">
        <f>VartojimasGamyba!G2046</f>
        <v>0.33500000000000002</v>
      </c>
      <c r="F2050" s="11"/>
      <c r="G2050" s="12">
        <f t="shared" si="309"/>
        <v>4.6188888888888879</v>
      </c>
      <c r="H2050" s="12">
        <v>0</v>
      </c>
      <c r="I2050" s="12">
        <v>0</v>
      </c>
      <c r="J2050" s="12">
        <v>0</v>
      </c>
      <c r="K2050" s="12"/>
      <c r="L2050" s="12">
        <f>VartojimasGamyba!H2046</f>
        <v>0</v>
      </c>
      <c r="M2050" s="19">
        <f t="shared" si="300"/>
        <v>0.33500000000000002</v>
      </c>
      <c r="N2050" s="7">
        <f t="shared" si="301"/>
        <v>57.740600000000008</v>
      </c>
      <c r="O2050" s="7">
        <f t="shared" si="302"/>
        <v>57.740600000000008</v>
      </c>
      <c r="R2050" s="7"/>
      <c r="S2050" s="47">
        <f t="shared" si="303"/>
        <v>0.33500000000000002</v>
      </c>
      <c r="T2050" s="47">
        <f t="shared" si="304"/>
        <v>0</v>
      </c>
      <c r="U2050" s="47">
        <f t="shared" si="305"/>
        <v>172.36</v>
      </c>
      <c r="V2050" s="47">
        <f t="shared" si="306"/>
        <v>60.489999999999995</v>
      </c>
      <c r="W2050" s="11"/>
    </row>
    <row r="2051" spans="1:23" x14ac:dyDescent="0.45">
      <c r="A2051" t="s">
        <v>2056</v>
      </c>
      <c r="B2051">
        <v>71.61</v>
      </c>
      <c r="D2051" s="1" t="str">
        <f>VartojimasGamyba!J2047</f>
        <v>2023-11-25-05</v>
      </c>
      <c r="E2051" s="7">
        <f>VartojimasGamyba!G2047</f>
        <v>1.0860000000000001</v>
      </c>
      <c r="F2051" s="11"/>
      <c r="G2051" s="12">
        <f t="shared" si="309"/>
        <v>4.6188888888888879</v>
      </c>
      <c r="H2051" s="12">
        <v>0</v>
      </c>
      <c r="I2051" s="12">
        <v>0</v>
      </c>
      <c r="J2051" s="12">
        <v>0</v>
      </c>
      <c r="K2051" s="12"/>
      <c r="L2051" s="12">
        <f>VartojimasGamyba!H2047</f>
        <v>0</v>
      </c>
      <c r="M2051" s="19">
        <f t="shared" si="300"/>
        <v>1.0860000000000001</v>
      </c>
      <c r="N2051" s="7">
        <f t="shared" si="301"/>
        <v>186.68340000000001</v>
      </c>
      <c r="O2051" s="7">
        <f t="shared" si="302"/>
        <v>186.68340000000001</v>
      </c>
      <c r="R2051" s="7"/>
      <c r="S2051" s="47">
        <f t="shared" si="303"/>
        <v>1.0860000000000001</v>
      </c>
      <c r="T2051" s="47">
        <f t="shared" si="304"/>
        <v>0</v>
      </c>
      <c r="U2051" s="47">
        <f t="shared" si="305"/>
        <v>171.9</v>
      </c>
      <c r="V2051" s="47">
        <f t="shared" si="306"/>
        <v>60.03</v>
      </c>
      <c r="W2051" s="11"/>
    </row>
    <row r="2052" spans="1:23" x14ac:dyDescent="0.45">
      <c r="A2052" t="s">
        <v>2057</v>
      </c>
      <c r="B2052">
        <v>69.989999999999995</v>
      </c>
      <c r="D2052" s="1" t="str">
        <f>VartojimasGamyba!J2048</f>
        <v>2023-11-25-06</v>
      </c>
      <c r="E2052" s="7">
        <f>VartojimasGamyba!G2048</f>
        <v>1.7270000000000001</v>
      </c>
      <c r="F2052" s="11"/>
      <c r="G2052" s="12">
        <f t="shared" si="309"/>
        <v>13.001888888888887</v>
      </c>
      <c r="H2052" s="12">
        <v>8.3829999999999991</v>
      </c>
      <c r="I2052" s="12">
        <v>0</v>
      </c>
      <c r="J2052" s="12">
        <v>0</v>
      </c>
      <c r="K2052" s="12"/>
      <c r="L2052" s="12">
        <f>VartojimasGamyba!H2048</f>
        <v>0</v>
      </c>
      <c r="M2052" s="19">
        <f t="shared" si="300"/>
        <v>10.11</v>
      </c>
      <c r="N2052" s="7">
        <f t="shared" si="301"/>
        <v>1721.5308</v>
      </c>
      <c r="O2052" s="7">
        <f t="shared" si="302"/>
        <v>1721.5308</v>
      </c>
      <c r="R2052" s="7"/>
      <c r="S2052" s="47">
        <f t="shared" si="303"/>
        <v>10.11</v>
      </c>
      <c r="T2052" s="47">
        <f t="shared" si="304"/>
        <v>0</v>
      </c>
      <c r="U2052" s="47">
        <f t="shared" si="305"/>
        <v>170.28</v>
      </c>
      <c r="V2052" s="47">
        <f t="shared" si="306"/>
        <v>58.41</v>
      </c>
      <c r="W2052" s="11"/>
    </row>
    <row r="2053" spans="1:23" x14ac:dyDescent="0.45">
      <c r="A2053" t="s">
        <v>2058</v>
      </c>
      <c r="B2053">
        <v>74.19</v>
      </c>
      <c r="D2053" s="1" t="str">
        <f>VartojimasGamyba!J2049</f>
        <v>2023-11-25-07</v>
      </c>
      <c r="E2053" s="7">
        <f>VartojimasGamyba!G2049</f>
        <v>0.154</v>
      </c>
      <c r="F2053" s="11"/>
      <c r="G2053" s="12">
        <f t="shared" si="309"/>
        <v>13.001888888888887</v>
      </c>
      <c r="H2053" s="12">
        <v>0</v>
      </c>
      <c r="I2053" s="12">
        <v>0</v>
      </c>
      <c r="J2053" s="12">
        <v>0</v>
      </c>
      <c r="K2053" s="12"/>
      <c r="L2053" s="12">
        <f>VartojimasGamyba!H2049</f>
        <v>1E-3</v>
      </c>
      <c r="M2053" s="19">
        <f t="shared" si="300"/>
        <v>0.153</v>
      </c>
      <c r="N2053" s="7">
        <f t="shared" si="301"/>
        <v>26.695440000000001</v>
      </c>
      <c r="O2053" s="7">
        <f t="shared" si="302"/>
        <v>26.695440000000001</v>
      </c>
      <c r="R2053" s="7"/>
      <c r="S2053" s="47">
        <f t="shared" si="303"/>
        <v>0.153</v>
      </c>
      <c r="T2053" s="47">
        <f t="shared" si="304"/>
        <v>0</v>
      </c>
      <c r="U2053" s="47">
        <f t="shared" si="305"/>
        <v>174.48000000000002</v>
      </c>
      <c r="V2053" s="47">
        <f t="shared" si="306"/>
        <v>62.61</v>
      </c>
      <c r="W2053" s="11"/>
    </row>
    <row r="2054" spans="1:23" x14ac:dyDescent="0.45">
      <c r="A2054" t="s">
        <v>2059</v>
      </c>
      <c r="B2054">
        <v>79.81</v>
      </c>
      <c r="D2054" s="1" t="str">
        <f>VartojimasGamyba!J2050</f>
        <v>2023-11-25-08</v>
      </c>
      <c r="E2054" s="7">
        <f>VartojimasGamyba!G2050</f>
        <v>6.9000000000000006E-2</v>
      </c>
      <c r="F2054" s="11"/>
      <c r="G2054" s="12">
        <f t="shared" si="309"/>
        <v>13.001888888888887</v>
      </c>
      <c r="H2054" s="12">
        <v>0</v>
      </c>
      <c r="I2054" s="12">
        <v>0</v>
      </c>
      <c r="J2054" s="12">
        <v>0</v>
      </c>
      <c r="K2054" s="12"/>
      <c r="L2054" s="12">
        <f>VartojimasGamyba!H2050</f>
        <v>6.3E-2</v>
      </c>
      <c r="M2054" s="19">
        <f t="shared" si="300"/>
        <v>6.0000000000000053E-3</v>
      </c>
      <c r="N2054" s="7">
        <f t="shared" si="301"/>
        <v>1.0806000000000011</v>
      </c>
      <c r="O2054" s="7">
        <f t="shared" si="302"/>
        <v>1.0806000000000011</v>
      </c>
      <c r="R2054" s="7"/>
      <c r="S2054" s="47">
        <f t="shared" si="303"/>
        <v>6.0000000000000053E-3</v>
      </c>
      <c r="T2054" s="47">
        <f t="shared" si="304"/>
        <v>0</v>
      </c>
      <c r="U2054" s="47">
        <f t="shared" si="305"/>
        <v>180.10000000000002</v>
      </c>
      <c r="V2054" s="47">
        <f t="shared" si="306"/>
        <v>68.23</v>
      </c>
      <c r="W2054" s="11"/>
    </row>
    <row r="2055" spans="1:23" x14ac:dyDescent="0.45">
      <c r="A2055" t="s">
        <v>2060</v>
      </c>
      <c r="B2055">
        <v>87.08</v>
      </c>
      <c r="D2055" s="1" t="str">
        <f>VartojimasGamyba!J2051</f>
        <v>2023-11-25-09</v>
      </c>
      <c r="E2055" s="7">
        <f>VartojimasGamyba!G2051</f>
        <v>0.17</v>
      </c>
      <c r="F2055" s="11"/>
      <c r="G2055" s="12">
        <f t="shared" si="309"/>
        <v>13.001888888888887</v>
      </c>
      <c r="H2055" s="12">
        <v>0</v>
      </c>
      <c r="I2055" s="12">
        <v>0</v>
      </c>
      <c r="J2055" s="12">
        <v>0</v>
      </c>
      <c r="K2055" s="12"/>
      <c r="L2055" s="12">
        <f>VartojimasGamyba!H2051</f>
        <v>9.5000000000000001E-2</v>
      </c>
      <c r="M2055" s="19">
        <f t="shared" ref="M2055:M2118" si="310">E2055+H2055-I2055*$J$2+J2055-L2055</f>
        <v>7.5000000000000011E-2</v>
      </c>
      <c r="N2055" s="7">
        <f t="shared" ref="N2055:N2118" si="311">M2055*U2055-J2055*V2055</f>
        <v>14.052750000000003</v>
      </c>
      <c r="O2055" s="7">
        <f t="shared" ref="O2055:O2118" si="312">(M2055)*(B2055+$Z$21)</f>
        <v>14.052750000000003</v>
      </c>
      <c r="R2055" s="7"/>
      <c r="S2055" s="47">
        <f t="shared" ref="S2055:S2118" si="313">M2055+IF((L2055-E2055)&gt;0,(L2055-E2055),0)</f>
        <v>7.5000000000000011E-2</v>
      </c>
      <c r="T2055" s="47">
        <f t="shared" ref="T2055:T2118" si="314">IF(L2055-E2055&lt;0,0,L2055-E2055)</f>
        <v>0</v>
      </c>
      <c r="U2055" s="47">
        <f t="shared" ref="U2055:U2118" si="315">B2055+$Z$21</f>
        <v>187.37</v>
      </c>
      <c r="V2055" s="47">
        <f t="shared" ref="V2055:V2118" si="316">B2055+$Z$20</f>
        <v>75.5</v>
      </c>
      <c r="W2055" s="11"/>
    </row>
    <row r="2056" spans="1:23" x14ac:dyDescent="0.45">
      <c r="A2056" t="s">
        <v>2061</v>
      </c>
      <c r="B2056">
        <v>94.29</v>
      </c>
      <c r="D2056" s="1" t="str">
        <f>VartojimasGamyba!J2052</f>
        <v>2023-11-25-10</v>
      </c>
      <c r="E2056" s="7">
        <f>VartojimasGamyba!G2052</f>
        <v>2.7E-2</v>
      </c>
      <c r="F2056" s="11"/>
      <c r="G2056" s="12">
        <f t="shared" si="309"/>
        <v>13.315888888888887</v>
      </c>
      <c r="H2056" s="12">
        <v>0.31400000000000089</v>
      </c>
      <c r="I2056" s="12">
        <v>0</v>
      </c>
      <c r="J2056" s="12">
        <v>0</v>
      </c>
      <c r="K2056" s="12"/>
      <c r="L2056" s="12">
        <f>VartojimasGamyba!H2052</f>
        <v>0.34100000000000003</v>
      </c>
      <c r="M2056" s="19">
        <f t="shared" si="310"/>
        <v>8.8817841970012523E-16</v>
      </c>
      <c r="N2056" s="7">
        <f t="shared" si="311"/>
        <v>1.7282175690525038E-13</v>
      </c>
      <c r="O2056" s="7">
        <f t="shared" si="312"/>
        <v>1.7282175690525038E-13</v>
      </c>
      <c r="R2056" s="7"/>
      <c r="S2056" s="47">
        <f t="shared" si="313"/>
        <v>0.31400000000000089</v>
      </c>
      <c r="T2056" s="47">
        <f t="shared" si="314"/>
        <v>0.314</v>
      </c>
      <c r="U2056" s="47">
        <f t="shared" si="315"/>
        <v>194.58</v>
      </c>
      <c r="V2056" s="47">
        <f t="shared" si="316"/>
        <v>82.710000000000008</v>
      </c>
      <c r="W2056" s="11"/>
    </row>
    <row r="2057" spans="1:23" x14ac:dyDescent="0.45">
      <c r="A2057" t="s">
        <v>2062</v>
      </c>
      <c r="B2057">
        <v>90.79</v>
      </c>
      <c r="D2057" s="1" t="str">
        <f>VartojimasGamyba!J2053</f>
        <v>2023-11-25-11</v>
      </c>
      <c r="E2057" s="7">
        <f>VartojimasGamyba!G2053</f>
        <v>1.998</v>
      </c>
      <c r="F2057" s="11"/>
      <c r="G2057" s="12">
        <f t="shared" si="309"/>
        <v>11.164777777777775</v>
      </c>
      <c r="H2057" s="12">
        <v>0</v>
      </c>
      <c r="I2057" s="12">
        <v>2.1511111111111112</v>
      </c>
      <c r="J2057" s="12">
        <v>0</v>
      </c>
      <c r="K2057" s="12"/>
      <c r="L2057" s="12">
        <f>VartojimasGamyba!H2053</f>
        <v>6.2E-2</v>
      </c>
      <c r="M2057" s="19">
        <f t="shared" si="310"/>
        <v>-1.6653345369377348E-16</v>
      </c>
      <c r="N2057" s="7">
        <f t="shared" si="311"/>
        <v>-3.1821212331806237E-14</v>
      </c>
      <c r="O2057" s="7">
        <f t="shared" si="312"/>
        <v>-3.1821212331806237E-14</v>
      </c>
      <c r="R2057" s="7"/>
      <c r="S2057" s="47">
        <f t="shared" si="313"/>
        <v>-1.6653345369377348E-16</v>
      </c>
      <c r="T2057" s="47">
        <f t="shared" si="314"/>
        <v>0</v>
      </c>
      <c r="U2057" s="47">
        <f t="shared" si="315"/>
        <v>191.08</v>
      </c>
      <c r="V2057" s="47">
        <f t="shared" si="316"/>
        <v>79.210000000000008</v>
      </c>
      <c r="W2057" s="11"/>
    </row>
    <row r="2058" spans="1:23" x14ac:dyDescent="0.45">
      <c r="A2058" t="s">
        <v>2063</v>
      </c>
      <c r="B2058">
        <v>89.17</v>
      </c>
      <c r="D2058" s="1" t="str">
        <f>VartojimasGamyba!J2054</f>
        <v>2023-11-25-12</v>
      </c>
      <c r="E2058" s="7">
        <f>VartojimasGamyba!G2054</f>
        <v>0.122</v>
      </c>
      <c r="F2058" s="11"/>
      <c r="G2058" s="12">
        <f t="shared" si="309"/>
        <v>11.177777777777775</v>
      </c>
      <c r="H2058" s="12">
        <v>1.3000000000000015E-2</v>
      </c>
      <c r="I2058" s="12">
        <v>0</v>
      </c>
      <c r="J2058" s="12">
        <v>0</v>
      </c>
      <c r="K2058" s="12"/>
      <c r="L2058" s="12">
        <f>VartojimasGamyba!H2054</f>
        <v>0.13500000000000001</v>
      </c>
      <c r="M2058" s="19">
        <f t="shared" si="310"/>
        <v>0</v>
      </c>
      <c r="N2058" s="7">
        <f t="shared" si="311"/>
        <v>0</v>
      </c>
      <c r="O2058" s="7">
        <f t="shared" si="312"/>
        <v>0</v>
      </c>
      <c r="R2058" s="7"/>
      <c r="S2058" s="47">
        <f t="shared" si="313"/>
        <v>1.3000000000000012E-2</v>
      </c>
      <c r="T2058" s="47">
        <f t="shared" si="314"/>
        <v>1.3000000000000012E-2</v>
      </c>
      <c r="U2058" s="47">
        <f t="shared" si="315"/>
        <v>189.46</v>
      </c>
      <c r="V2058" s="47">
        <f t="shared" si="316"/>
        <v>77.59</v>
      </c>
      <c r="W2058" s="11"/>
    </row>
    <row r="2059" spans="1:23" x14ac:dyDescent="0.45">
      <c r="A2059" t="s">
        <v>2064</v>
      </c>
      <c r="B2059">
        <v>87.06</v>
      </c>
      <c r="D2059" s="1" t="str">
        <f>VartojimasGamyba!J2055</f>
        <v>2023-11-25-13</v>
      </c>
      <c r="E2059" s="7">
        <f>VartojimasGamyba!G2055</f>
        <v>0.83</v>
      </c>
      <c r="F2059" s="11"/>
      <c r="G2059" s="12">
        <f t="shared" si="309"/>
        <v>11.177777777777775</v>
      </c>
      <c r="H2059" s="12">
        <v>0</v>
      </c>
      <c r="I2059" s="12">
        <v>0</v>
      </c>
      <c r="J2059" s="12">
        <v>0</v>
      </c>
      <c r="K2059" s="12"/>
      <c r="L2059" s="12">
        <f>VartojimasGamyba!H2055</f>
        <v>4.2000000000000003E-2</v>
      </c>
      <c r="M2059" s="19">
        <f t="shared" si="310"/>
        <v>0.78799999999999992</v>
      </c>
      <c r="N2059" s="7">
        <f t="shared" si="311"/>
        <v>147.6318</v>
      </c>
      <c r="O2059" s="7">
        <f t="shared" si="312"/>
        <v>147.6318</v>
      </c>
      <c r="R2059" s="7"/>
      <c r="S2059" s="47">
        <f t="shared" si="313"/>
        <v>0.78799999999999992</v>
      </c>
      <c r="T2059" s="47">
        <f t="shared" si="314"/>
        <v>0</v>
      </c>
      <c r="U2059" s="47">
        <f t="shared" si="315"/>
        <v>187.35000000000002</v>
      </c>
      <c r="V2059" s="47">
        <f t="shared" si="316"/>
        <v>75.48</v>
      </c>
      <c r="W2059" s="11"/>
    </row>
    <row r="2060" spans="1:23" x14ac:dyDescent="0.45">
      <c r="A2060" t="s">
        <v>2065</v>
      </c>
      <c r="B2060">
        <v>84.07</v>
      </c>
      <c r="D2060" s="1" t="str">
        <f>VartojimasGamyba!J2056</f>
        <v>2023-11-25-14</v>
      </c>
      <c r="E2060" s="7">
        <f>VartojimasGamyba!G2056</f>
        <v>1.5</v>
      </c>
      <c r="F2060" s="11"/>
      <c r="G2060" s="12">
        <f t="shared" si="309"/>
        <v>11.177777777777775</v>
      </c>
      <c r="H2060" s="12">
        <v>0</v>
      </c>
      <c r="I2060" s="12">
        <v>0</v>
      </c>
      <c r="J2060" s="12">
        <v>0</v>
      </c>
      <c r="K2060" s="12"/>
      <c r="L2060" s="12">
        <f>VartojimasGamyba!H2056</f>
        <v>0</v>
      </c>
      <c r="M2060" s="19">
        <f t="shared" si="310"/>
        <v>1.5</v>
      </c>
      <c r="N2060" s="7">
        <f t="shared" si="311"/>
        <v>276.54000000000002</v>
      </c>
      <c r="O2060" s="7">
        <f t="shared" si="312"/>
        <v>276.54000000000002</v>
      </c>
      <c r="R2060" s="7"/>
      <c r="S2060" s="47">
        <f t="shared" si="313"/>
        <v>1.5</v>
      </c>
      <c r="T2060" s="47">
        <f t="shared" si="314"/>
        <v>0</v>
      </c>
      <c r="U2060" s="47">
        <f t="shared" si="315"/>
        <v>184.36</v>
      </c>
      <c r="V2060" s="47">
        <f t="shared" si="316"/>
        <v>72.489999999999995</v>
      </c>
      <c r="W2060" s="11"/>
    </row>
    <row r="2061" spans="1:23" x14ac:dyDescent="0.45">
      <c r="A2061" t="s">
        <v>2066</v>
      </c>
      <c r="B2061">
        <v>82.37</v>
      </c>
      <c r="D2061" s="1" t="str">
        <f>VartojimasGamyba!J2057</f>
        <v>2023-11-25-15</v>
      </c>
      <c r="E2061" s="7">
        <f>VartojimasGamyba!G2057</f>
        <v>0.39400000000000002</v>
      </c>
      <c r="F2061" s="11"/>
      <c r="G2061" s="12">
        <f t="shared" si="309"/>
        <v>11.177777777777775</v>
      </c>
      <c r="H2061" s="12">
        <v>0</v>
      </c>
      <c r="I2061" s="12">
        <v>0</v>
      </c>
      <c r="J2061" s="12">
        <v>0</v>
      </c>
      <c r="K2061" s="12"/>
      <c r="L2061" s="12">
        <f>VartojimasGamyba!H2057</f>
        <v>0</v>
      </c>
      <c r="M2061" s="19">
        <f t="shared" si="310"/>
        <v>0.39400000000000002</v>
      </c>
      <c r="N2061" s="7">
        <f t="shared" si="311"/>
        <v>71.968040000000016</v>
      </c>
      <c r="O2061" s="7">
        <f t="shared" si="312"/>
        <v>71.968040000000016</v>
      </c>
      <c r="R2061" s="7"/>
      <c r="S2061" s="47">
        <f t="shared" si="313"/>
        <v>0.39400000000000002</v>
      </c>
      <c r="T2061" s="47">
        <f t="shared" si="314"/>
        <v>0</v>
      </c>
      <c r="U2061" s="47">
        <f t="shared" si="315"/>
        <v>182.66000000000003</v>
      </c>
      <c r="V2061" s="47">
        <f t="shared" si="316"/>
        <v>70.790000000000006</v>
      </c>
      <c r="W2061" s="11"/>
    </row>
    <row r="2062" spans="1:23" x14ac:dyDescent="0.45">
      <c r="A2062" t="s">
        <v>2067</v>
      </c>
      <c r="B2062">
        <v>90.09</v>
      </c>
      <c r="D2062" s="1" t="str">
        <f>VartojimasGamyba!J2058</f>
        <v>2023-11-25-16</v>
      </c>
      <c r="E2062" s="7">
        <f>VartojimasGamyba!G2058</f>
        <v>1.0389999999999999</v>
      </c>
      <c r="F2062" s="11"/>
      <c r="G2062" s="12">
        <f t="shared" si="309"/>
        <v>10.023333333333332</v>
      </c>
      <c r="H2062" s="12">
        <v>0</v>
      </c>
      <c r="I2062" s="12">
        <v>1.1544444444444444</v>
      </c>
      <c r="J2062" s="12">
        <v>0</v>
      </c>
      <c r="K2062" s="12"/>
      <c r="L2062" s="12">
        <f>VartojimasGamyba!H2058</f>
        <v>0</v>
      </c>
      <c r="M2062" s="19">
        <f t="shared" si="310"/>
        <v>0</v>
      </c>
      <c r="N2062" s="7">
        <f t="shared" si="311"/>
        <v>0</v>
      </c>
      <c r="O2062" s="7">
        <f t="shared" si="312"/>
        <v>0</v>
      </c>
      <c r="R2062" s="7"/>
      <c r="S2062" s="47">
        <f t="shared" si="313"/>
        <v>0</v>
      </c>
      <c r="T2062" s="47">
        <f t="shared" si="314"/>
        <v>0</v>
      </c>
      <c r="U2062" s="47">
        <f t="shared" si="315"/>
        <v>190.38</v>
      </c>
      <c r="V2062" s="47">
        <f t="shared" si="316"/>
        <v>78.510000000000005</v>
      </c>
      <c r="W2062" s="11"/>
    </row>
    <row r="2063" spans="1:23" x14ac:dyDescent="0.45">
      <c r="A2063" t="s">
        <v>2068</v>
      </c>
      <c r="B2063">
        <v>101.8</v>
      </c>
      <c r="D2063" s="1" t="str">
        <f>VartojimasGamyba!J2059</f>
        <v>2023-11-25-17</v>
      </c>
      <c r="E2063" s="7">
        <f>VartojimasGamyba!G2059</f>
        <v>1.125</v>
      </c>
      <c r="F2063" s="11"/>
      <c r="G2063" s="12">
        <f t="shared" si="309"/>
        <v>8.7733333333333317</v>
      </c>
      <c r="H2063" s="12">
        <v>0</v>
      </c>
      <c r="I2063" s="12">
        <v>1.25</v>
      </c>
      <c r="J2063" s="12">
        <v>0</v>
      </c>
      <c r="K2063" s="12"/>
      <c r="L2063" s="12">
        <f>VartojimasGamyba!H2059</f>
        <v>0</v>
      </c>
      <c r="M2063" s="19">
        <f t="shared" si="310"/>
        <v>0</v>
      </c>
      <c r="N2063" s="7">
        <f t="shared" si="311"/>
        <v>0</v>
      </c>
      <c r="O2063" s="7">
        <f t="shared" si="312"/>
        <v>0</v>
      </c>
      <c r="R2063" s="7"/>
      <c r="S2063" s="47">
        <f t="shared" si="313"/>
        <v>0</v>
      </c>
      <c r="T2063" s="47">
        <f t="shared" si="314"/>
        <v>0</v>
      </c>
      <c r="U2063" s="47">
        <f t="shared" si="315"/>
        <v>202.09</v>
      </c>
      <c r="V2063" s="47">
        <f t="shared" si="316"/>
        <v>90.22</v>
      </c>
      <c r="W2063" s="11"/>
    </row>
    <row r="2064" spans="1:23" x14ac:dyDescent="0.45">
      <c r="A2064" t="s">
        <v>2069</v>
      </c>
      <c r="B2064">
        <v>115.42</v>
      </c>
      <c r="D2064" s="1" t="str">
        <f>VartojimasGamyba!J2060</f>
        <v>2023-11-25-18</v>
      </c>
      <c r="E2064" s="7">
        <f>VartojimasGamyba!G2060</f>
        <v>1.764</v>
      </c>
      <c r="F2064" s="11"/>
      <c r="G2064" s="12">
        <f t="shared" si="309"/>
        <v>6.8133333333333317</v>
      </c>
      <c r="H2064" s="12">
        <v>0</v>
      </c>
      <c r="I2064" s="12">
        <v>1.9600000000000002</v>
      </c>
      <c r="J2064" s="12">
        <v>0</v>
      </c>
      <c r="K2064" s="12"/>
      <c r="L2064" s="12">
        <f>VartojimasGamyba!H2060</f>
        <v>0</v>
      </c>
      <c r="M2064" s="19">
        <f t="shared" si="310"/>
        <v>-2.2204460492503131E-16</v>
      </c>
      <c r="N2064" s="7">
        <f t="shared" si="311"/>
        <v>-4.7897241728378505E-14</v>
      </c>
      <c r="O2064" s="7">
        <f t="shared" si="312"/>
        <v>-4.7897241728378505E-14</v>
      </c>
      <c r="R2064" s="7"/>
      <c r="S2064" s="47">
        <f t="shared" si="313"/>
        <v>-2.2204460492503131E-16</v>
      </c>
      <c r="T2064" s="47">
        <f t="shared" si="314"/>
        <v>0</v>
      </c>
      <c r="U2064" s="47">
        <f t="shared" si="315"/>
        <v>215.71</v>
      </c>
      <c r="V2064" s="47">
        <f t="shared" si="316"/>
        <v>103.84</v>
      </c>
      <c r="W2064" s="11"/>
    </row>
    <row r="2065" spans="1:23" x14ac:dyDescent="0.45">
      <c r="A2065" t="s">
        <v>2070</v>
      </c>
      <c r="B2065">
        <v>124.1</v>
      </c>
      <c r="D2065" s="1" t="str">
        <f>VartojimasGamyba!J2061</f>
        <v>2023-11-25-19</v>
      </c>
      <c r="E2065" s="7">
        <f>VartojimasGamyba!G2061</f>
        <v>0.72899999999999998</v>
      </c>
      <c r="F2065" s="11"/>
      <c r="G2065" s="12">
        <f t="shared" si="309"/>
        <v>6.0033333333333321</v>
      </c>
      <c r="H2065" s="12">
        <v>0</v>
      </c>
      <c r="I2065" s="12">
        <v>0.81</v>
      </c>
      <c r="J2065" s="12">
        <v>0</v>
      </c>
      <c r="K2065" s="12"/>
      <c r="L2065" s="12">
        <f>VartojimasGamyba!H2061</f>
        <v>0</v>
      </c>
      <c r="M2065" s="19">
        <f t="shared" si="310"/>
        <v>-1.1102230246251565E-16</v>
      </c>
      <c r="N2065" s="7">
        <f t="shared" si="311"/>
        <v>-2.4912294449563886E-14</v>
      </c>
      <c r="O2065" s="7">
        <f t="shared" si="312"/>
        <v>-2.4912294449563886E-14</v>
      </c>
      <c r="R2065" s="7"/>
      <c r="S2065" s="47">
        <f t="shared" si="313"/>
        <v>-1.1102230246251565E-16</v>
      </c>
      <c r="T2065" s="47">
        <f t="shared" si="314"/>
        <v>0</v>
      </c>
      <c r="U2065" s="47">
        <f t="shared" si="315"/>
        <v>224.39</v>
      </c>
      <c r="V2065" s="47">
        <f t="shared" si="316"/>
        <v>112.52</v>
      </c>
      <c r="W2065" s="11"/>
    </row>
    <row r="2066" spans="1:23" x14ac:dyDescent="0.45">
      <c r="A2066" t="s">
        <v>2071</v>
      </c>
      <c r="B2066">
        <v>127.35</v>
      </c>
      <c r="D2066" s="1" t="str">
        <f>VartojimasGamyba!J2062</f>
        <v>2023-11-25-20</v>
      </c>
      <c r="E2066" s="7">
        <f>VartojimasGamyba!G2062</f>
        <v>0.32200000000000001</v>
      </c>
      <c r="F2066" s="11"/>
      <c r="G2066" s="12">
        <f t="shared" si="309"/>
        <v>5.6455555555555543</v>
      </c>
      <c r="H2066" s="12">
        <v>0</v>
      </c>
      <c r="I2066" s="12">
        <v>0.35777777777777781</v>
      </c>
      <c r="J2066" s="12">
        <v>0</v>
      </c>
      <c r="K2066" s="12"/>
      <c r="L2066" s="12">
        <f>VartojimasGamyba!H2062</f>
        <v>0</v>
      </c>
      <c r="M2066" s="19">
        <f t="shared" si="310"/>
        <v>0</v>
      </c>
      <c r="N2066" s="7">
        <f t="shared" si="311"/>
        <v>0</v>
      </c>
      <c r="O2066" s="7">
        <f t="shared" si="312"/>
        <v>0</v>
      </c>
      <c r="P2066" s="7" t="s">
        <v>8873</v>
      </c>
      <c r="R2066" s="7"/>
      <c r="S2066" s="47">
        <f t="shared" si="313"/>
        <v>0</v>
      </c>
      <c r="T2066" s="47">
        <f t="shared" si="314"/>
        <v>0</v>
      </c>
      <c r="U2066" s="47">
        <f t="shared" si="315"/>
        <v>227.64</v>
      </c>
      <c r="V2066" s="47">
        <f t="shared" si="316"/>
        <v>115.77</v>
      </c>
      <c r="W2066" s="11"/>
    </row>
    <row r="2067" spans="1:23" x14ac:dyDescent="0.45">
      <c r="A2067" t="s">
        <v>2072</v>
      </c>
      <c r="B2067">
        <v>127.19</v>
      </c>
      <c r="D2067" s="1" t="str">
        <f>VartojimasGamyba!J2063</f>
        <v>2023-11-25-21</v>
      </c>
      <c r="E2067" s="7">
        <f>VartojimasGamyba!G2063</f>
        <v>0.26</v>
      </c>
      <c r="F2067" s="11"/>
      <c r="G2067" s="12">
        <f t="shared" si="309"/>
        <v>5.3566666666666656</v>
      </c>
      <c r="H2067" s="12">
        <v>0</v>
      </c>
      <c r="I2067" s="12">
        <v>0.28888888888888892</v>
      </c>
      <c r="J2067" s="12">
        <v>0</v>
      </c>
      <c r="K2067" s="12"/>
      <c r="L2067" s="12">
        <f>VartojimasGamyba!H2063</f>
        <v>0</v>
      </c>
      <c r="M2067" s="19">
        <f t="shared" si="310"/>
        <v>0</v>
      </c>
      <c r="N2067" s="7">
        <f t="shared" si="311"/>
        <v>0</v>
      </c>
      <c r="O2067" s="7">
        <f t="shared" si="312"/>
        <v>0</v>
      </c>
      <c r="P2067" s="7">
        <f>SUM(N2046:N2069)</f>
        <v>2861.7305700000002</v>
      </c>
      <c r="R2067" s="7"/>
      <c r="S2067" s="47">
        <f t="shared" si="313"/>
        <v>0</v>
      </c>
      <c r="T2067" s="47">
        <f t="shared" si="314"/>
        <v>0</v>
      </c>
      <c r="U2067" s="47">
        <f t="shared" si="315"/>
        <v>227.48000000000002</v>
      </c>
      <c r="V2067" s="47">
        <f t="shared" si="316"/>
        <v>115.61</v>
      </c>
      <c r="W2067" s="11"/>
    </row>
    <row r="2068" spans="1:23" x14ac:dyDescent="0.45">
      <c r="A2068" t="s">
        <v>2073</v>
      </c>
      <c r="B2068">
        <v>121.12</v>
      </c>
      <c r="D2068" s="1" t="str">
        <f>VartojimasGamyba!J2064</f>
        <v>2023-11-25-22</v>
      </c>
      <c r="E2068" s="7">
        <f>VartojimasGamyba!G2064</f>
        <v>0.16900000000000001</v>
      </c>
      <c r="F2068" s="11"/>
      <c r="G2068" s="12">
        <f t="shared" si="309"/>
        <v>5.1688888888888878</v>
      </c>
      <c r="H2068" s="12">
        <v>0</v>
      </c>
      <c r="I2068" s="12">
        <v>0.18777777777777779</v>
      </c>
      <c r="J2068" s="12">
        <v>0</v>
      </c>
      <c r="K2068" s="12"/>
      <c r="L2068" s="12">
        <f>VartojimasGamyba!H2064</f>
        <v>0</v>
      </c>
      <c r="M2068" s="19">
        <f t="shared" si="310"/>
        <v>0</v>
      </c>
      <c r="N2068" s="7">
        <f t="shared" si="311"/>
        <v>0</v>
      </c>
      <c r="O2068" s="7">
        <f t="shared" si="312"/>
        <v>0</v>
      </c>
      <c r="P2068" s="7" t="s">
        <v>8872</v>
      </c>
      <c r="R2068" s="7"/>
      <c r="S2068" s="47">
        <f t="shared" si="313"/>
        <v>0</v>
      </c>
      <c r="T2068" s="47">
        <f t="shared" si="314"/>
        <v>0</v>
      </c>
      <c r="U2068" s="47">
        <f t="shared" si="315"/>
        <v>221.41000000000003</v>
      </c>
      <c r="V2068" s="47">
        <f t="shared" si="316"/>
        <v>109.54</v>
      </c>
      <c r="W2068" s="11"/>
    </row>
    <row r="2069" spans="1:23" x14ac:dyDescent="0.45">
      <c r="A2069" t="s">
        <v>2074</v>
      </c>
      <c r="B2069">
        <v>114.3</v>
      </c>
      <c r="D2069" s="1" t="str">
        <f>VartojimasGamyba!J2065</f>
        <v>2023-11-25-23</v>
      </c>
      <c r="E2069" s="7">
        <f>VartojimasGamyba!G2065</f>
        <v>0.152</v>
      </c>
      <c r="F2069" s="11"/>
      <c r="G2069" s="12">
        <f t="shared" si="309"/>
        <v>4.9999999999999991</v>
      </c>
      <c r="H2069" s="12">
        <v>0</v>
      </c>
      <c r="I2069" s="12">
        <v>0.16888888888888889</v>
      </c>
      <c r="J2069" s="12">
        <v>0</v>
      </c>
      <c r="K2069" s="12"/>
      <c r="L2069" s="12">
        <f>VartojimasGamyba!H2065</f>
        <v>0</v>
      </c>
      <c r="M2069" s="19">
        <f t="shared" si="310"/>
        <v>0</v>
      </c>
      <c r="N2069" s="7">
        <f t="shared" si="311"/>
        <v>0</v>
      </c>
      <c r="O2069" s="7">
        <f t="shared" si="312"/>
        <v>0</v>
      </c>
      <c r="P2069" s="7">
        <f>SUM(O2046:O2069)</f>
        <v>2861.7305700000002</v>
      </c>
      <c r="Q2069" s="7">
        <f>SUMPRODUCT(B2046:B2069,E2046:E2069)+SUM(E2046:E2069)*$Z$21-SUMPRODUCT(B2046:B2069,L2046:L2069)+SUM(L2046:L2069)*ABS($Z$20)</f>
        <v>3060.0329200000001</v>
      </c>
      <c r="R2069" s="7"/>
      <c r="S2069" s="47">
        <f t="shared" si="313"/>
        <v>0</v>
      </c>
      <c r="T2069" s="47">
        <f t="shared" si="314"/>
        <v>0</v>
      </c>
      <c r="U2069" s="47">
        <f t="shared" si="315"/>
        <v>214.59</v>
      </c>
      <c r="V2069" s="47">
        <f t="shared" si="316"/>
        <v>102.72</v>
      </c>
      <c r="W2069" s="11">
        <f>IF(P2069&lt;&gt;Q2069,1,0)</f>
        <v>1</v>
      </c>
    </row>
    <row r="2070" spans="1:23" x14ac:dyDescent="0.45">
      <c r="A2070" t="s">
        <v>2075</v>
      </c>
      <c r="B2070">
        <v>108.88</v>
      </c>
      <c r="D2070" s="9" t="str">
        <f>VartojimasGamyba!J2066</f>
        <v>2023-11-26-00</v>
      </c>
      <c r="E2070" s="8">
        <f>VartojimasGamyba!G2066</f>
        <v>0.78500000000000003</v>
      </c>
      <c r="F2070" s="11"/>
      <c r="G2070" s="7">
        <f>G2069+H2070-I2070</f>
        <v>4.9999999999999991</v>
      </c>
      <c r="H2070" s="7">
        <v>0</v>
      </c>
      <c r="I2070" s="7">
        <v>0</v>
      </c>
      <c r="J2070" s="7">
        <v>0</v>
      </c>
      <c r="L2070" s="7">
        <f>VartojimasGamyba!H2066</f>
        <v>0</v>
      </c>
      <c r="M2070" s="15">
        <f t="shared" si="310"/>
        <v>0.78500000000000003</v>
      </c>
      <c r="N2070" s="7">
        <f t="shared" si="311"/>
        <v>164.19845000000001</v>
      </c>
      <c r="O2070" s="7">
        <f t="shared" si="312"/>
        <v>164.19845000000001</v>
      </c>
      <c r="R2070" s="20" t="s">
        <v>8783</v>
      </c>
      <c r="S2070" s="47">
        <f t="shared" si="313"/>
        <v>0.78500000000000003</v>
      </c>
      <c r="T2070" s="47">
        <f t="shared" si="314"/>
        <v>0</v>
      </c>
      <c r="U2070" s="47">
        <f t="shared" si="315"/>
        <v>209.17000000000002</v>
      </c>
      <c r="V2070" s="47">
        <f t="shared" si="316"/>
        <v>97.3</v>
      </c>
      <c r="W2070" s="11"/>
    </row>
    <row r="2071" spans="1:23" x14ac:dyDescent="0.45">
      <c r="A2071" t="s">
        <v>2076</v>
      </c>
      <c r="B2071">
        <v>93.82</v>
      </c>
      <c r="D2071" s="9" t="str">
        <f>VartojimasGamyba!J2067</f>
        <v>2023-11-26-01</v>
      </c>
      <c r="E2071" s="8">
        <f>VartojimasGamyba!G2067</f>
        <v>1.3080000000000001</v>
      </c>
      <c r="F2071" s="11"/>
      <c r="G2071" s="7">
        <f t="shared" ref="G2071:G2093" si="317">G2070+H2071-I2071</f>
        <v>15</v>
      </c>
      <c r="H2071" s="7">
        <v>10</v>
      </c>
      <c r="I2071" s="7">
        <v>0</v>
      </c>
      <c r="J2071" s="7">
        <v>0</v>
      </c>
      <c r="L2071" s="7">
        <f>VartojimasGamyba!H2067</f>
        <v>0</v>
      </c>
      <c r="M2071" s="15">
        <f t="shared" si="310"/>
        <v>11.308</v>
      </c>
      <c r="N2071" s="7">
        <f t="shared" si="311"/>
        <v>2194.9958799999999</v>
      </c>
      <c r="O2071" s="7">
        <f t="shared" si="312"/>
        <v>2194.9958799999999</v>
      </c>
      <c r="R2071" s="7"/>
      <c r="S2071" s="47">
        <f t="shared" si="313"/>
        <v>11.308</v>
      </c>
      <c r="T2071" s="47">
        <f t="shared" si="314"/>
        <v>0</v>
      </c>
      <c r="U2071" s="47">
        <f t="shared" si="315"/>
        <v>194.11</v>
      </c>
      <c r="V2071" s="47">
        <f t="shared" si="316"/>
        <v>82.24</v>
      </c>
      <c r="W2071" s="11"/>
    </row>
    <row r="2072" spans="1:23" x14ac:dyDescent="0.45">
      <c r="A2072" t="s">
        <v>2077</v>
      </c>
      <c r="B2072">
        <v>107.66</v>
      </c>
      <c r="D2072" s="9" t="str">
        <f>VartojimasGamyba!J2068</f>
        <v>2023-11-26-02</v>
      </c>
      <c r="E2072" s="8">
        <f>VartojimasGamyba!G2068</f>
        <v>1.361</v>
      </c>
      <c r="F2072" s="11"/>
      <c r="G2072" s="7">
        <f t="shared" si="317"/>
        <v>15</v>
      </c>
      <c r="H2072" s="7">
        <v>0</v>
      </c>
      <c r="I2072" s="7">
        <v>0</v>
      </c>
      <c r="J2072" s="7">
        <v>0</v>
      </c>
      <c r="L2072" s="7">
        <f>VartojimasGamyba!H2068</f>
        <v>0</v>
      </c>
      <c r="M2072" s="15">
        <f t="shared" si="310"/>
        <v>1.361</v>
      </c>
      <c r="N2072" s="7">
        <f t="shared" si="311"/>
        <v>283.01994999999999</v>
      </c>
      <c r="O2072" s="7">
        <f t="shared" si="312"/>
        <v>283.01994999999999</v>
      </c>
      <c r="R2072" s="7"/>
      <c r="S2072" s="47">
        <f t="shared" si="313"/>
        <v>1.361</v>
      </c>
      <c r="T2072" s="47">
        <f t="shared" si="314"/>
        <v>0</v>
      </c>
      <c r="U2072" s="47">
        <f t="shared" si="315"/>
        <v>207.95</v>
      </c>
      <c r="V2072" s="47">
        <f t="shared" si="316"/>
        <v>96.08</v>
      </c>
      <c r="W2072" s="11"/>
    </row>
    <row r="2073" spans="1:23" x14ac:dyDescent="0.45">
      <c r="A2073" t="s">
        <v>2078</v>
      </c>
      <c r="B2073">
        <v>102.2</v>
      </c>
      <c r="D2073" s="9" t="str">
        <f>VartojimasGamyba!J2069</f>
        <v>2023-11-26-03</v>
      </c>
      <c r="E2073" s="8">
        <f>VartojimasGamyba!G2069</f>
        <v>1.206</v>
      </c>
      <c r="F2073" s="11"/>
      <c r="G2073" s="7">
        <f t="shared" si="317"/>
        <v>15</v>
      </c>
      <c r="H2073" s="7">
        <v>0</v>
      </c>
      <c r="I2073" s="7">
        <v>0</v>
      </c>
      <c r="J2073" s="7">
        <v>0</v>
      </c>
      <c r="L2073" s="7">
        <f>VartojimasGamyba!H2069</f>
        <v>0</v>
      </c>
      <c r="M2073" s="15">
        <f t="shared" si="310"/>
        <v>1.206</v>
      </c>
      <c r="N2073" s="7">
        <f t="shared" si="311"/>
        <v>244.20294000000001</v>
      </c>
      <c r="O2073" s="7">
        <f t="shared" si="312"/>
        <v>244.20294000000001</v>
      </c>
      <c r="R2073" s="7"/>
      <c r="S2073" s="47">
        <f t="shared" si="313"/>
        <v>1.206</v>
      </c>
      <c r="T2073" s="47">
        <f t="shared" si="314"/>
        <v>0</v>
      </c>
      <c r="U2073" s="47">
        <f t="shared" si="315"/>
        <v>202.49</v>
      </c>
      <c r="V2073" s="47">
        <f t="shared" si="316"/>
        <v>90.62</v>
      </c>
      <c r="W2073" s="11"/>
    </row>
    <row r="2074" spans="1:23" x14ac:dyDescent="0.45">
      <c r="A2074" t="s">
        <v>2079</v>
      </c>
      <c r="B2074">
        <v>98.88</v>
      </c>
      <c r="D2074" s="9" t="str">
        <f>VartojimasGamyba!J2070</f>
        <v>2023-11-26-04</v>
      </c>
      <c r="E2074" s="8">
        <f>VartojimasGamyba!G2070</f>
        <v>0.56599999999999995</v>
      </c>
      <c r="F2074" s="11"/>
      <c r="G2074" s="7">
        <f t="shared" si="317"/>
        <v>15</v>
      </c>
      <c r="H2074" s="7">
        <v>0</v>
      </c>
      <c r="I2074" s="7">
        <v>0</v>
      </c>
      <c r="J2074" s="7">
        <v>0</v>
      </c>
      <c r="L2074" s="7">
        <f>VartojimasGamyba!H2070</f>
        <v>0</v>
      </c>
      <c r="M2074" s="15">
        <f t="shared" si="310"/>
        <v>0.56599999999999995</v>
      </c>
      <c r="N2074" s="7">
        <f t="shared" si="311"/>
        <v>112.73022</v>
      </c>
      <c r="O2074" s="7">
        <f t="shared" si="312"/>
        <v>112.73022</v>
      </c>
      <c r="R2074" s="7"/>
      <c r="S2074" s="47">
        <f t="shared" si="313"/>
        <v>0.56599999999999995</v>
      </c>
      <c r="T2074" s="47">
        <f t="shared" si="314"/>
        <v>0</v>
      </c>
      <c r="U2074" s="47">
        <f t="shared" si="315"/>
        <v>199.17000000000002</v>
      </c>
      <c r="V2074" s="47">
        <f t="shared" si="316"/>
        <v>87.3</v>
      </c>
      <c r="W2074" s="11"/>
    </row>
    <row r="2075" spans="1:23" x14ac:dyDescent="0.45">
      <c r="A2075" t="s">
        <v>2080</v>
      </c>
      <c r="B2075">
        <v>96.92</v>
      </c>
      <c r="D2075" s="9" t="str">
        <f>VartojimasGamyba!J2071</f>
        <v>2023-11-26-05</v>
      </c>
      <c r="E2075" s="8">
        <f>VartojimasGamyba!G2071</f>
        <v>1.21</v>
      </c>
      <c r="F2075" s="11"/>
      <c r="G2075" s="7">
        <f t="shared" si="317"/>
        <v>15</v>
      </c>
      <c r="H2075" s="7">
        <v>0</v>
      </c>
      <c r="I2075" s="7">
        <v>0</v>
      </c>
      <c r="J2075" s="7">
        <v>0</v>
      </c>
      <c r="L2075" s="7">
        <f>VartojimasGamyba!H2071</f>
        <v>0</v>
      </c>
      <c r="M2075" s="15">
        <f t="shared" si="310"/>
        <v>1.21</v>
      </c>
      <c r="N2075" s="7">
        <f t="shared" si="311"/>
        <v>238.6241</v>
      </c>
      <c r="O2075" s="7">
        <f t="shared" si="312"/>
        <v>238.6241</v>
      </c>
      <c r="R2075" s="7"/>
      <c r="S2075" s="47">
        <f t="shared" si="313"/>
        <v>1.21</v>
      </c>
      <c r="T2075" s="47">
        <f t="shared" si="314"/>
        <v>0</v>
      </c>
      <c r="U2075" s="47">
        <f t="shared" si="315"/>
        <v>197.21</v>
      </c>
      <c r="V2075" s="47">
        <f t="shared" si="316"/>
        <v>85.34</v>
      </c>
      <c r="W2075" s="11"/>
    </row>
    <row r="2076" spans="1:23" x14ac:dyDescent="0.45">
      <c r="A2076" t="s">
        <v>2081</v>
      </c>
      <c r="B2076">
        <v>94.26</v>
      </c>
      <c r="D2076" s="9" t="str">
        <f>VartojimasGamyba!J2072</f>
        <v>2023-11-26-06</v>
      </c>
      <c r="E2076" s="8">
        <f>VartojimasGamyba!G2072</f>
        <v>1.4910000000000001</v>
      </c>
      <c r="F2076" s="11"/>
      <c r="G2076" s="7">
        <f t="shared" si="317"/>
        <v>15.662222222222224</v>
      </c>
      <c r="H2076" s="7">
        <v>0.66222222222222471</v>
      </c>
      <c r="I2076" s="7">
        <v>0</v>
      </c>
      <c r="J2076" s="7">
        <v>0</v>
      </c>
      <c r="L2076" s="7">
        <f>VartojimasGamyba!H2072</f>
        <v>0</v>
      </c>
      <c r="M2076" s="15">
        <f t="shared" si="310"/>
        <v>2.153222222222225</v>
      </c>
      <c r="N2076" s="7">
        <f t="shared" si="311"/>
        <v>418.90938333333389</v>
      </c>
      <c r="O2076" s="7">
        <f t="shared" si="312"/>
        <v>418.90938333333389</v>
      </c>
      <c r="R2076" s="7"/>
      <c r="S2076" s="47">
        <f t="shared" si="313"/>
        <v>2.153222222222225</v>
      </c>
      <c r="T2076" s="47">
        <f t="shared" si="314"/>
        <v>0</v>
      </c>
      <c r="U2076" s="47">
        <f t="shared" si="315"/>
        <v>194.55</v>
      </c>
      <c r="V2076" s="47">
        <f t="shared" si="316"/>
        <v>82.68</v>
      </c>
      <c r="W2076" s="11"/>
    </row>
    <row r="2077" spans="1:23" x14ac:dyDescent="0.45">
      <c r="A2077" t="s">
        <v>2082</v>
      </c>
      <c r="B2077">
        <v>109.95</v>
      </c>
      <c r="D2077" s="9" t="str">
        <f>VartojimasGamyba!J2073</f>
        <v>2023-11-26-07</v>
      </c>
      <c r="E2077" s="8">
        <f>VartojimasGamyba!G2073</f>
        <v>0.81299999999999994</v>
      </c>
      <c r="F2077" s="11"/>
      <c r="G2077" s="7">
        <f t="shared" si="317"/>
        <v>15.662222222222224</v>
      </c>
      <c r="H2077" s="7">
        <v>0</v>
      </c>
      <c r="I2077" s="7">
        <v>0</v>
      </c>
      <c r="J2077" s="7">
        <v>0</v>
      </c>
      <c r="L2077" s="7">
        <f>VartojimasGamyba!H2073</f>
        <v>6.0000000000000001E-3</v>
      </c>
      <c r="M2077" s="15">
        <f t="shared" si="310"/>
        <v>0.80699999999999994</v>
      </c>
      <c r="N2077" s="7">
        <f t="shared" si="311"/>
        <v>169.66368</v>
      </c>
      <c r="O2077" s="7">
        <f t="shared" si="312"/>
        <v>169.66368</v>
      </c>
      <c r="R2077" s="7"/>
      <c r="S2077" s="47">
        <f t="shared" si="313"/>
        <v>0.80699999999999994</v>
      </c>
      <c r="T2077" s="47">
        <f t="shared" si="314"/>
        <v>0</v>
      </c>
      <c r="U2077" s="47">
        <f t="shared" si="315"/>
        <v>210.24</v>
      </c>
      <c r="V2077" s="47">
        <f t="shared" si="316"/>
        <v>98.37</v>
      </c>
      <c r="W2077" s="11"/>
    </row>
    <row r="2078" spans="1:23" x14ac:dyDescent="0.45">
      <c r="A2078" t="s">
        <v>2083</v>
      </c>
      <c r="B2078">
        <v>98.86</v>
      </c>
      <c r="D2078" s="9" t="str">
        <f>VartojimasGamyba!J2074</f>
        <v>2023-11-26-08</v>
      </c>
      <c r="E2078" s="8">
        <f>VartojimasGamyba!G2074</f>
        <v>0.56999999999999995</v>
      </c>
      <c r="F2078" s="11"/>
      <c r="G2078" s="7">
        <f t="shared" si="317"/>
        <v>15.662222222222224</v>
      </c>
      <c r="H2078" s="7">
        <v>0</v>
      </c>
      <c r="I2078" s="7">
        <v>0</v>
      </c>
      <c r="J2078" s="7">
        <v>0</v>
      </c>
      <c r="L2078" s="7">
        <f>VartojimasGamyba!H2074</f>
        <v>2.9000000000000001E-2</v>
      </c>
      <c r="M2078" s="15">
        <f t="shared" si="310"/>
        <v>0.54099999999999993</v>
      </c>
      <c r="N2078" s="7">
        <f t="shared" si="311"/>
        <v>107.74014999999999</v>
      </c>
      <c r="O2078" s="7">
        <f t="shared" si="312"/>
        <v>107.74014999999999</v>
      </c>
      <c r="R2078" s="7"/>
      <c r="S2078" s="47">
        <f t="shared" si="313"/>
        <v>0.54099999999999993</v>
      </c>
      <c r="T2078" s="47">
        <f t="shared" si="314"/>
        <v>0</v>
      </c>
      <c r="U2078" s="47">
        <f t="shared" si="315"/>
        <v>199.15</v>
      </c>
      <c r="V2078" s="47">
        <f t="shared" si="316"/>
        <v>87.28</v>
      </c>
      <c r="W2078" s="11"/>
    </row>
    <row r="2079" spans="1:23" x14ac:dyDescent="0.45">
      <c r="A2079" t="s">
        <v>2084</v>
      </c>
      <c r="B2079">
        <v>102.2</v>
      </c>
      <c r="D2079" s="9" t="str">
        <f>VartojimasGamyba!J2075</f>
        <v>2023-11-26-09</v>
      </c>
      <c r="E2079" s="8">
        <f>VartojimasGamyba!G2075</f>
        <v>0.84499999999999997</v>
      </c>
      <c r="F2079" s="11"/>
      <c r="G2079" s="7">
        <f t="shared" si="317"/>
        <v>15.662222222222224</v>
      </c>
      <c r="H2079" s="7">
        <v>0</v>
      </c>
      <c r="I2079" s="7">
        <v>0</v>
      </c>
      <c r="J2079" s="7">
        <v>0</v>
      </c>
      <c r="L2079" s="7">
        <f>VartojimasGamyba!H2075</f>
        <v>2.5000000000000001E-2</v>
      </c>
      <c r="M2079" s="15">
        <f t="shared" si="310"/>
        <v>0.82</v>
      </c>
      <c r="N2079" s="7">
        <f t="shared" si="311"/>
        <v>166.04179999999999</v>
      </c>
      <c r="O2079" s="7">
        <f t="shared" si="312"/>
        <v>166.04179999999999</v>
      </c>
      <c r="R2079" s="7"/>
      <c r="S2079" s="47">
        <f t="shared" si="313"/>
        <v>0.82</v>
      </c>
      <c r="T2079" s="47">
        <f t="shared" si="314"/>
        <v>0</v>
      </c>
      <c r="U2079" s="47">
        <f t="shared" si="315"/>
        <v>202.49</v>
      </c>
      <c r="V2079" s="47">
        <f t="shared" si="316"/>
        <v>90.62</v>
      </c>
      <c r="W2079" s="11"/>
    </row>
    <row r="2080" spans="1:23" x14ac:dyDescent="0.45">
      <c r="A2080" t="s">
        <v>2085</v>
      </c>
      <c r="B2080">
        <v>142.22</v>
      </c>
      <c r="D2080" s="9" t="str">
        <f>VartojimasGamyba!J2076</f>
        <v>2023-11-26-10</v>
      </c>
      <c r="E2080" s="8">
        <f>VartojimasGamyba!G2076</f>
        <v>0.80700000000000005</v>
      </c>
      <c r="F2080" s="11"/>
      <c r="G2080" s="7">
        <f t="shared" si="317"/>
        <v>14.786666666666669</v>
      </c>
      <c r="H2080" s="7">
        <v>0</v>
      </c>
      <c r="I2080" s="7">
        <v>0.87555555555555542</v>
      </c>
      <c r="J2080" s="7">
        <v>0</v>
      </c>
      <c r="L2080" s="7">
        <f>VartojimasGamyba!H2076</f>
        <v>1.9E-2</v>
      </c>
      <c r="M2080" s="15">
        <f t="shared" si="310"/>
        <v>1.2836953722228372E-16</v>
      </c>
      <c r="N2080" s="7">
        <f t="shared" si="311"/>
        <v>3.1130896471776023E-14</v>
      </c>
      <c r="O2080" s="7">
        <f t="shared" si="312"/>
        <v>3.1130896471776023E-14</v>
      </c>
      <c r="R2080" s="7"/>
      <c r="S2080" s="47">
        <f t="shared" si="313"/>
        <v>1.2836953722228372E-16</v>
      </c>
      <c r="T2080" s="47">
        <f t="shared" si="314"/>
        <v>0</v>
      </c>
      <c r="U2080" s="47">
        <f t="shared" si="315"/>
        <v>242.51</v>
      </c>
      <c r="V2080" s="47">
        <f t="shared" si="316"/>
        <v>130.63999999999999</v>
      </c>
      <c r="W2080" s="11"/>
    </row>
    <row r="2081" spans="1:23" x14ac:dyDescent="0.45">
      <c r="A2081" t="s">
        <v>2086</v>
      </c>
      <c r="B2081">
        <v>144.88999999999999</v>
      </c>
      <c r="D2081" s="9" t="str">
        <f>VartojimasGamyba!J2077</f>
        <v>2023-11-26-11</v>
      </c>
      <c r="E2081" s="8">
        <f>VartojimasGamyba!G2077</f>
        <v>0.76100000000000001</v>
      </c>
      <c r="F2081" s="11"/>
      <c r="G2081" s="7">
        <f t="shared" si="317"/>
        <v>13.95777777777778</v>
      </c>
      <c r="H2081" s="7">
        <v>0</v>
      </c>
      <c r="I2081" s="7">
        <v>0.82888888888888879</v>
      </c>
      <c r="J2081" s="7">
        <v>0</v>
      </c>
      <c r="L2081" s="7">
        <f>VartojimasGamyba!H2077</f>
        <v>1.4999999999999999E-2</v>
      </c>
      <c r="M2081" s="15">
        <f t="shared" si="310"/>
        <v>1.2490009027033011E-16</v>
      </c>
      <c r="N2081" s="7">
        <f t="shared" si="311"/>
        <v>3.0623004132479535E-14</v>
      </c>
      <c r="O2081" s="7">
        <f t="shared" si="312"/>
        <v>3.0623004132479535E-14</v>
      </c>
      <c r="R2081" s="7"/>
      <c r="S2081" s="47">
        <f t="shared" si="313"/>
        <v>1.2490009027033011E-16</v>
      </c>
      <c r="T2081" s="47">
        <f t="shared" si="314"/>
        <v>0</v>
      </c>
      <c r="U2081" s="47">
        <f t="shared" si="315"/>
        <v>245.18</v>
      </c>
      <c r="V2081" s="47">
        <f t="shared" si="316"/>
        <v>133.30999999999997</v>
      </c>
      <c r="W2081" s="11"/>
    </row>
    <row r="2082" spans="1:23" x14ac:dyDescent="0.45">
      <c r="A2082" t="s">
        <v>2087</v>
      </c>
      <c r="B2082">
        <v>112.52</v>
      </c>
      <c r="D2082" s="9" t="str">
        <f>VartojimasGamyba!J2078</f>
        <v>2023-11-26-12</v>
      </c>
      <c r="E2082" s="8">
        <f>VartojimasGamyba!G2078</f>
        <v>0.32700000000000001</v>
      </c>
      <c r="F2082" s="11"/>
      <c r="G2082" s="7">
        <f t="shared" si="317"/>
        <v>13.95777777777778</v>
      </c>
      <c r="H2082" s="7">
        <v>0</v>
      </c>
      <c r="I2082" s="7">
        <v>0</v>
      </c>
      <c r="J2082" s="7">
        <v>0</v>
      </c>
      <c r="L2082" s="7">
        <f>VartojimasGamyba!H2078</f>
        <v>1.6E-2</v>
      </c>
      <c r="M2082" s="15">
        <f t="shared" si="310"/>
        <v>0.311</v>
      </c>
      <c r="N2082" s="7">
        <f t="shared" si="311"/>
        <v>66.183909999999997</v>
      </c>
      <c r="O2082" s="7">
        <f t="shared" si="312"/>
        <v>66.183909999999997</v>
      </c>
      <c r="R2082" s="7"/>
      <c r="S2082" s="47">
        <f t="shared" si="313"/>
        <v>0.311</v>
      </c>
      <c r="T2082" s="47">
        <f t="shared" si="314"/>
        <v>0</v>
      </c>
      <c r="U2082" s="47">
        <f t="shared" si="315"/>
        <v>212.81</v>
      </c>
      <c r="V2082" s="47">
        <f t="shared" si="316"/>
        <v>100.94</v>
      </c>
      <c r="W2082" s="11"/>
    </row>
    <row r="2083" spans="1:23" x14ac:dyDescent="0.45">
      <c r="A2083" t="s">
        <v>2088</v>
      </c>
      <c r="B2083">
        <v>123.31</v>
      </c>
      <c r="D2083" s="9" t="str">
        <f>VartojimasGamyba!J2079</f>
        <v>2023-11-26-13</v>
      </c>
      <c r="E2083" s="8">
        <f>VartojimasGamyba!G2079</f>
        <v>1.4370000000000001</v>
      </c>
      <c r="F2083" s="11"/>
      <c r="G2083" s="7">
        <f t="shared" si="317"/>
        <v>12.362222222222224</v>
      </c>
      <c r="H2083" s="7">
        <v>0</v>
      </c>
      <c r="I2083" s="7">
        <v>1.5955555555555558</v>
      </c>
      <c r="J2083" s="7">
        <v>0</v>
      </c>
      <c r="L2083" s="7">
        <f>VartojimasGamyba!H2079</f>
        <v>1E-3</v>
      </c>
      <c r="M2083" s="15">
        <f t="shared" si="310"/>
        <v>-3.3219954564955856E-16</v>
      </c>
      <c r="N2083" s="7">
        <f t="shared" si="311"/>
        <v>-7.4279818407241296E-14</v>
      </c>
      <c r="O2083" s="7">
        <f t="shared" si="312"/>
        <v>-7.4279818407241296E-14</v>
      </c>
      <c r="R2083" s="7"/>
      <c r="S2083" s="47">
        <f t="shared" si="313"/>
        <v>-3.3219954564955856E-16</v>
      </c>
      <c r="T2083" s="47">
        <f t="shared" si="314"/>
        <v>0</v>
      </c>
      <c r="U2083" s="47">
        <f t="shared" si="315"/>
        <v>223.60000000000002</v>
      </c>
      <c r="V2083" s="47">
        <f t="shared" si="316"/>
        <v>111.73</v>
      </c>
      <c r="W2083" s="11"/>
    </row>
    <row r="2084" spans="1:23" x14ac:dyDescent="0.45">
      <c r="A2084" t="s">
        <v>2089</v>
      </c>
      <c r="B2084">
        <v>110.65</v>
      </c>
      <c r="D2084" s="9" t="str">
        <f>VartojimasGamyba!J2080</f>
        <v>2023-11-26-14</v>
      </c>
      <c r="E2084" s="8">
        <f>VartojimasGamyba!G2080</f>
        <v>1.337</v>
      </c>
      <c r="F2084" s="11"/>
      <c r="G2084" s="7">
        <f t="shared" si="317"/>
        <v>12.362222222222224</v>
      </c>
      <c r="H2084" s="7">
        <v>0</v>
      </c>
      <c r="I2084" s="7">
        <v>0</v>
      </c>
      <c r="J2084" s="7">
        <v>0</v>
      </c>
      <c r="L2084" s="7">
        <f>VartojimasGamyba!H2080</f>
        <v>0</v>
      </c>
      <c r="M2084" s="15">
        <f t="shared" si="310"/>
        <v>1.337</v>
      </c>
      <c r="N2084" s="7">
        <f t="shared" si="311"/>
        <v>282.02677999999997</v>
      </c>
      <c r="O2084" s="7">
        <f t="shared" si="312"/>
        <v>282.02677999999997</v>
      </c>
      <c r="R2084" s="7"/>
      <c r="S2084" s="47">
        <f t="shared" si="313"/>
        <v>1.337</v>
      </c>
      <c r="T2084" s="47">
        <f t="shared" si="314"/>
        <v>0</v>
      </c>
      <c r="U2084" s="47">
        <f t="shared" si="315"/>
        <v>210.94</v>
      </c>
      <c r="V2084" s="47">
        <f t="shared" si="316"/>
        <v>99.070000000000007</v>
      </c>
      <c r="W2084" s="11"/>
    </row>
    <row r="2085" spans="1:23" x14ac:dyDescent="0.45">
      <c r="A2085" t="s">
        <v>2090</v>
      </c>
      <c r="B2085">
        <v>107.38</v>
      </c>
      <c r="D2085" s="9" t="str">
        <f>VartojimasGamyba!J2081</f>
        <v>2023-11-26-15</v>
      </c>
      <c r="E2085" s="8">
        <f>VartojimasGamyba!G2081</f>
        <v>1.403</v>
      </c>
      <c r="F2085" s="11"/>
      <c r="G2085" s="7">
        <f t="shared" si="317"/>
        <v>12.362222222222224</v>
      </c>
      <c r="H2085" s="7">
        <v>0</v>
      </c>
      <c r="I2085" s="7">
        <v>0</v>
      </c>
      <c r="J2085" s="7">
        <v>0</v>
      </c>
      <c r="L2085" s="7">
        <f>VartojimasGamyba!H2081</f>
        <v>0</v>
      </c>
      <c r="M2085" s="15">
        <f t="shared" si="310"/>
        <v>1.403</v>
      </c>
      <c r="N2085" s="7">
        <f t="shared" si="311"/>
        <v>291.36101000000002</v>
      </c>
      <c r="O2085" s="7">
        <f t="shared" si="312"/>
        <v>291.36101000000002</v>
      </c>
      <c r="R2085" s="7"/>
      <c r="S2085" s="47">
        <f t="shared" si="313"/>
        <v>1.403</v>
      </c>
      <c r="T2085" s="47">
        <f t="shared" si="314"/>
        <v>0</v>
      </c>
      <c r="U2085" s="47">
        <f t="shared" si="315"/>
        <v>207.67000000000002</v>
      </c>
      <c r="V2085" s="47">
        <f t="shared" si="316"/>
        <v>95.8</v>
      </c>
      <c r="W2085" s="11"/>
    </row>
    <row r="2086" spans="1:23" x14ac:dyDescent="0.45">
      <c r="A2086" t="s">
        <v>2091</v>
      </c>
      <c r="B2086">
        <v>129.99</v>
      </c>
      <c r="D2086" s="9" t="str">
        <f>VartojimasGamyba!J2082</f>
        <v>2023-11-26-16</v>
      </c>
      <c r="E2086" s="8">
        <f>VartojimasGamyba!G2082</f>
        <v>1.641</v>
      </c>
      <c r="F2086" s="11"/>
      <c r="G2086" s="7">
        <f t="shared" si="317"/>
        <v>10.53888888888889</v>
      </c>
      <c r="H2086" s="7">
        <v>0</v>
      </c>
      <c r="I2086" s="7">
        <v>1.8233333333333335</v>
      </c>
      <c r="J2086" s="7">
        <v>0</v>
      </c>
      <c r="L2086" s="7">
        <f>VartojimasGamyba!H2082</f>
        <v>0</v>
      </c>
      <c r="M2086" s="15">
        <f t="shared" si="310"/>
        <v>-2.2204460492503131E-16</v>
      </c>
      <c r="N2086" s="7">
        <f t="shared" si="311"/>
        <v>-5.1132431622136216E-14</v>
      </c>
      <c r="O2086" s="7">
        <f t="shared" si="312"/>
        <v>-5.1132431622136216E-14</v>
      </c>
      <c r="R2086" s="7"/>
      <c r="S2086" s="47">
        <f t="shared" si="313"/>
        <v>-2.2204460492503131E-16</v>
      </c>
      <c r="T2086" s="47">
        <f t="shared" si="314"/>
        <v>0</v>
      </c>
      <c r="U2086" s="47">
        <f t="shared" si="315"/>
        <v>230.28000000000003</v>
      </c>
      <c r="V2086" s="47">
        <f t="shared" si="316"/>
        <v>118.41000000000001</v>
      </c>
      <c r="W2086" s="11"/>
    </row>
    <row r="2087" spans="1:23" x14ac:dyDescent="0.45">
      <c r="A2087" t="s">
        <v>2092</v>
      </c>
      <c r="B2087">
        <v>144.9</v>
      </c>
      <c r="D2087" s="9" t="str">
        <f>VartojimasGamyba!J2083</f>
        <v>2023-11-26-17</v>
      </c>
      <c r="E2087" s="8">
        <f>VartojimasGamyba!G2083</f>
        <v>1.502</v>
      </c>
      <c r="F2087" s="11"/>
      <c r="G2087" s="7">
        <f t="shared" si="317"/>
        <v>8.870000000000001</v>
      </c>
      <c r="H2087" s="7">
        <v>0</v>
      </c>
      <c r="I2087" s="7">
        <v>1.6688888888888889</v>
      </c>
      <c r="J2087" s="7">
        <v>0</v>
      </c>
      <c r="L2087" s="7">
        <f>VartojimasGamyba!H2083</f>
        <v>0</v>
      </c>
      <c r="M2087" s="15">
        <f t="shared" si="310"/>
        <v>0</v>
      </c>
      <c r="N2087" s="7">
        <f t="shared" si="311"/>
        <v>0</v>
      </c>
      <c r="O2087" s="7">
        <f t="shared" si="312"/>
        <v>0</v>
      </c>
      <c r="R2087" s="7"/>
      <c r="S2087" s="47">
        <f t="shared" si="313"/>
        <v>0</v>
      </c>
      <c r="T2087" s="47">
        <f t="shared" si="314"/>
        <v>0</v>
      </c>
      <c r="U2087" s="47">
        <f t="shared" si="315"/>
        <v>245.19</v>
      </c>
      <c r="V2087" s="47">
        <f t="shared" si="316"/>
        <v>133.32</v>
      </c>
      <c r="W2087" s="11"/>
    </row>
    <row r="2088" spans="1:23" x14ac:dyDescent="0.45">
      <c r="A2088" t="s">
        <v>2093</v>
      </c>
      <c r="B2088">
        <v>145.03</v>
      </c>
      <c r="D2088" s="9" t="str">
        <f>VartojimasGamyba!J2084</f>
        <v>2023-11-26-18</v>
      </c>
      <c r="E2088" s="8">
        <f>VartojimasGamyba!G2084</f>
        <v>1.3839999999999999</v>
      </c>
      <c r="F2088" s="11"/>
      <c r="G2088" s="7">
        <f t="shared" si="317"/>
        <v>7.3322222222222235</v>
      </c>
      <c r="H2088" s="7">
        <v>0</v>
      </c>
      <c r="I2088" s="7">
        <v>1.5377777777777777</v>
      </c>
      <c r="J2088" s="7">
        <v>0</v>
      </c>
      <c r="L2088" s="7">
        <f>VartojimasGamyba!H2084</f>
        <v>0</v>
      </c>
      <c r="M2088" s="15">
        <f t="shared" si="310"/>
        <v>0</v>
      </c>
      <c r="N2088" s="7">
        <f t="shared" si="311"/>
        <v>0</v>
      </c>
      <c r="O2088" s="7">
        <f t="shared" si="312"/>
        <v>0</v>
      </c>
      <c r="R2088" s="7"/>
      <c r="S2088" s="47">
        <f t="shared" si="313"/>
        <v>0</v>
      </c>
      <c r="T2088" s="47">
        <f t="shared" si="314"/>
        <v>0</v>
      </c>
      <c r="U2088" s="47">
        <f t="shared" si="315"/>
        <v>245.32</v>
      </c>
      <c r="V2088" s="47">
        <f t="shared" si="316"/>
        <v>133.44999999999999</v>
      </c>
      <c r="W2088" s="11"/>
    </row>
    <row r="2089" spans="1:23" x14ac:dyDescent="0.45">
      <c r="A2089" t="s">
        <v>2094</v>
      </c>
      <c r="B2089">
        <v>145.01</v>
      </c>
      <c r="D2089" s="9" t="str">
        <f>VartojimasGamyba!J2085</f>
        <v>2023-11-26-19</v>
      </c>
      <c r="E2089" s="8">
        <f>VartojimasGamyba!G2085</f>
        <v>0.86599999999999999</v>
      </c>
      <c r="F2089" s="11"/>
      <c r="G2089" s="7">
        <f t="shared" si="317"/>
        <v>6.370000000000001</v>
      </c>
      <c r="H2089" s="7">
        <v>0</v>
      </c>
      <c r="I2089" s="7">
        <v>0.9622222222222222</v>
      </c>
      <c r="J2089" s="7">
        <v>0</v>
      </c>
      <c r="L2089" s="7">
        <f>VartojimasGamyba!H2085</f>
        <v>0</v>
      </c>
      <c r="M2089" s="15">
        <f t="shared" si="310"/>
        <v>0</v>
      </c>
      <c r="N2089" s="7">
        <f t="shared" si="311"/>
        <v>0</v>
      </c>
      <c r="O2089" s="7">
        <f t="shared" si="312"/>
        <v>0</v>
      </c>
      <c r="R2089" s="7"/>
      <c r="S2089" s="47">
        <f t="shared" si="313"/>
        <v>0</v>
      </c>
      <c r="T2089" s="47">
        <f t="shared" si="314"/>
        <v>0</v>
      </c>
      <c r="U2089" s="47">
        <f t="shared" si="315"/>
        <v>245.3</v>
      </c>
      <c r="V2089" s="47">
        <f t="shared" si="316"/>
        <v>133.42999999999998</v>
      </c>
      <c r="W2089" s="11"/>
    </row>
    <row r="2090" spans="1:23" x14ac:dyDescent="0.45">
      <c r="A2090" t="s">
        <v>2095</v>
      </c>
      <c r="B2090">
        <v>149.66999999999999</v>
      </c>
      <c r="D2090" s="9" t="str">
        <f>VartojimasGamyba!J2086</f>
        <v>2023-11-26-20</v>
      </c>
      <c r="E2090" s="8">
        <f>VartojimasGamyba!G2086</f>
        <v>0.26900000000000002</v>
      </c>
      <c r="F2090" s="11"/>
      <c r="G2090" s="7">
        <f t="shared" si="317"/>
        <v>6.0711111111111125</v>
      </c>
      <c r="H2090" s="7">
        <v>0</v>
      </c>
      <c r="I2090" s="7">
        <v>0.29888888888888893</v>
      </c>
      <c r="J2090" s="7">
        <v>0</v>
      </c>
      <c r="L2090" s="7">
        <f>VartojimasGamyba!H2086</f>
        <v>0</v>
      </c>
      <c r="M2090" s="15">
        <f t="shared" si="310"/>
        <v>0</v>
      </c>
      <c r="N2090" s="7">
        <f t="shared" si="311"/>
        <v>0</v>
      </c>
      <c r="O2090" s="7">
        <f t="shared" si="312"/>
        <v>0</v>
      </c>
      <c r="P2090" s="7" t="s">
        <v>8873</v>
      </c>
      <c r="R2090" s="7"/>
      <c r="S2090" s="47">
        <f t="shared" si="313"/>
        <v>0</v>
      </c>
      <c r="T2090" s="47">
        <f t="shared" si="314"/>
        <v>0</v>
      </c>
      <c r="U2090" s="47">
        <f t="shared" si="315"/>
        <v>249.95999999999998</v>
      </c>
      <c r="V2090" s="47">
        <f t="shared" si="316"/>
        <v>138.08999999999997</v>
      </c>
      <c r="W2090" s="11"/>
    </row>
    <row r="2091" spans="1:23" x14ac:dyDescent="0.45">
      <c r="A2091" t="s">
        <v>2096</v>
      </c>
      <c r="B2091">
        <v>143.13999999999999</v>
      </c>
      <c r="D2091" s="9" t="str">
        <f>VartojimasGamyba!J2087</f>
        <v>2023-11-26-21</v>
      </c>
      <c r="E2091" s="8">
        <f>VartojimasGamyba!G2087</f>
        <v>0.23699999999999999</v>
      </c>
      <c r="F2091" s="11"/>
      <c r="G2091" s="7">
        <f t="shared" si="317"/>
        <v>5.8077777777777788</v>
      </c>
      <c r="H2091" s="7">
        <v>0</v>
      </c>
      <c r="I2091" s="7">
        <v>0.26333333333333331</v>
      </c>
      <c r="J2091" s="7">
        <v>0</v>
      </c>
      <c r="L2091" s="7">
        <f>VartojimasGamyba!H2087</f>
        <v>0</v>
      </c>
      <c r="M2091" s="15">
        <f t="shared" si="310"/>
        <v>0</v>
      </c>
      <c r="N2091" s="7">
        <f t="shared" si="311"/>
        <v>0</v>
      </c>
      <c r="O2091" s="7">
        <f t="shared" si="312"/>
        <v>0</v>
      </c>
      <c r="P2091" s="7">
        <f>SUM(N2070:N2093)</f>
        <v>4739.6982533333339</v>
      </c>
      <c r="R2091" s="7"/>
      <c r="S2091" s="47">
        <f t="shared" si="313"/>
        <v>0</v>
      </c>
      <c r="T2091" s="47">
        <f t="shared" si="314"/>
        <v>0</v>
      </c>
      <c r="U2091" s="47">
        <f t="shared" si="315"/>
        <v>243.43</v>
      </c>
      <c r="V2091" s="47">
        <f t="shared" si="316"/>
        <v>131.55999999999997</v>
      </c>
      <c r="W2091" s="11"/>
    </row>
    <row r="2092" spans="1:23" x14ac:dyDescent="0.45">
      <c r="A2092" t="s">
        <v>2097</v>
      </c>
      <c r="B2092">
        <v>135.91</v>
      </c>
      <c r="D2092" s="9" t="str">
        <f>VartojimasGamyba!J2088</f>
        <v>2023-11-26-22</v>
      </c>
      <c r="E2092" s="8">
        <f>VartojimasGamyba!G2088</f>
        <v>0.188</v>
      </c>
      <c r="F2092" s="11"/>
      <c r="G2092" s="7">
        <f t="shared" si="317"/>
        <v>5.5988888888888901</v>
      </c>
      <c r="H2092" s="7">
        <v>0</v>
      </c>
      <c r="I2092" s="7">
        <v>0.2088888888888889</v>
      </c>
      <c r="J2092" s="7">
        <v>0</v>
      </c>
      <c r="L2092" s="7">
        <f>VartojimasGamyba!H2088</f>
        <v>0</v>
      </c>
      <c r="M2092" s="15">
        <f t="shared" si="310"/>
        <v>-2.7755575615628914E-17</v>
      </c>
      <c r="N2092" s="7">
        <f t="shared" si="311"/>
        <v>-6.5558669604115491E-15</v>
      </c>
      <c r="O2092" s="7">
        <f t="shared" si="312"/>
        <v>-6.5558669604115491E-15</v>
      </c>
      <c r="P2092" s="7" t="s">
        <v>8872</v>
      </c>
      <c r="R2092" s="7"/>
      <c r="S2092" s="47">
        <f t="shared" si="313"/>
        <v>-2.7755575615628914E-17</v>
      </c>
      <c r="T2092" s="47">
        <f t="shared" si="314"/>
        <v>0</v>
      </c>
      <c r="U2092" s="47">
        <f t="shared" si="315"/>
        <v>236.2</v>
      </c>
      <c r="V2092" s="47">
        <f t="shared" si="316"/>
        <v>124.33</v>
      </c>
      <c r="W2092" s="11"/>
    </row>
    <row r="2093" spans="1:23" x14ac:dyDescent="0.45">
      <c r="A2093" t="s">
        <v>2098</v>
      </c>
      <c r="B2093">
        <v>122.41</v>
      </c>
      <c r="D2093" s="9" t="str">
        <f>VartojimasGamyba!J2089</f>
        <v>2023-11-26-23</v>
      </c>
      <c r="E2093" s="8">
        <f>VartojimasGamyba!G2089</f>
        <v>0.53900000000000003</v>
      </c>
      <c r="F2093" s="11"/>
      <c r="G2093" s="7">
        <f t="shared" si="317"/>
        <v>5.0000000000000009</v>
      </c>
      <c r="H2093" s="7">
        <v>0</v>
      </c>
      <c r="I2093" s="7">
        <v>0.59888888888888892</v>
      </c>
      <c r="J2093" s="7">
        <v>0</v>
      </c>
      <c r="L2093" s="7">
        <f>VartojimasGamyba!H2089</f>
        <v>0</v>
      </c>
      <c r="M2093" s="15">
        <f t="shared" si="310"/>
        <v>0</v>
      </c>
      <c r="N2093" s="7">
        <f t="shared" si="311"/>
        <v>0</v>
      </c>
      <c r="O2093" s="7">
        <f t="shared" si="312"/>
        <v>0</v>
      </c>
      <c r="P2093" s="7">
        <f>SUM(O2070:O2093)</f>
        <v>4739.6982533333339</v>
      </c>
      <c r="Q2093" s="7">
        <f>SUMPRODUCT(B2070:B2093,E2070:E2093)+SUM(E2070:E2093)*$Z$21-SUMPRODUCT(B2070:B2093,L2070:L2093)+SUM(L2070:L2093)*ABS($Z$20)</f>
        <v>4964.7628400000012</v>
      </c>
      <c r="R2093" s="7"/>
      <c r="S2093" s="47">
        <f t="shared" si="313"/>
        <v>0</v>
      </c>
      <c r="T2093" s="47">
        <f t="shared" si="314"/>
        <v>0</v>
      </c>
      <c r="U2093" s="47">
        <f t="shared" si="315"/>
        <v>222.7</v>
      </c>
      <c r="V2093" s="47">
        <f t="shared" si="316"/>
        <v>110.83</v>
      </c>
      <c r="W2093" s="11">
        <f>IF(P2093&lt;&gt;Q2093,1,0)</f>
        <v>1</v>
      </c>
    </row>
    <row r="2094" spans="1:23" x14ac:dyDescent="0.45">
      <c r="A2094" t="s">
        <v>2099</v>
      </c>
      <c r="B2094">
        <v>118.99</v>
      </c>
      <c r="D2094" s="1" t="str">
        <f>VartojimasGamyba!J2090</f>
        <v>2023-11-27-00</v>
      </c>
      <c r="E2094" s="7">
        <f>VartojimasGamyba!G2090</f>
        <v>1.821</v>
      </c>
      <c r="F2094" s="11"/>
      <c r="G2094" s="12">
        <f>G2093+H2094-I2094</f>
        <v>2.9766666666666675</v>
      </c>
      <c r="H2094" s="12">
        <v>0</v>
      </c>
      <c r="I2094" s="12">
        <v>2.0233333333333334</v>
      </c>
      <c r="J2094" s="12">
        <v>0</v>
      </c>
      <c r="K2094" s="12"/>
      <c r="L2094" s="12">
        <f>VartojimasGamyba!H2090</f>
        <v>0</v>
      </c>
      <c r="M2094" s="19">
        <f t="shared" si="310"/>
        <v>-2.2204460492503131E-16</v>
      </c>
      <c r="N2094" s="7">
        <f t="shared" si="311"/>
        <v>-4.8689940967960865E-14</v>
      </c>
      <c r="O2094" s="7">
        <f t="shared" si="312"/>
        <v>-4.8689940967960865E-14</v>
      </c>
      <c r="R2094" s="20" t="s">
        <v>8783</v>
      </c>
      <c r="S2094" s="47">
        <f t="shared" si="313"/>
        <v>-2.2204460492503131E-16</v>
      </c>
      <c r="T2094" s="47">
        <f t="shared" si="314"/>
        <v>0</v>
      </c>
      <c r="U2094" s="47">
        <f t="shared" si="315"/>
        <v>219.28</v>
      </c>
      <c r="V2094" s="47">
        <f t="shared" si="316"/>
        <v>107.41</v>
      </c>
      <c r="W2094" s="11"/>
    </row>
    <row r="2095" spans="1:23" x14ac:dyDescent="0.45">
      <c r="A2095" t="s">
        <v>2100</v>
      </c>
      <c r="B2095">
        <v>101.06</v>
      </c>
      <c r="D2095" s="1" t="str">
        <f>VartojimasGamyba!J2091</f>
        <v>2023-11-27-01</v>
      </c>
      <c r="E2095" s="7">
        <f>VartojimasGamyba!G2091</f>
        <v>1.6639999999999999</v>
      </c>
      <c r="F2095" s="11"/>
      <c r="G2095" s="12">
        <f t="shared" ref="G2095:G2117" si="318">G2094+H2095-I2095</f>
        <v>2.9766666666666675</v>
      </c>
      <c r="H2095" s="12">
        <v>0</v>
      </c>
      <c r="I2095" s="12">
        <v>0</v>
      </c>
      <c r="J2095" s="12">
        <v>0</v>
      </c>
      <c r="K2095" s="12"/>
      <c r="L2095" s="12">
        <f>VartojimasGamyba!H2091</f>
        <v>0</v>
      </c>
      <c r="M2095" s="19">
        <f t="shared" si="310"/>
        <v>1.6639999999999999</v>
      </c>
      <c r="N2095" s="7">
        <f t="shared" si="311"/>
        <v>335.04640000000001</v>
      </c>
      <c r="O2095" s="7">
        <f t="shared" si="312"/>
        <v>335.04640000000001</v>
      </c>
      <c r="R2095" s="7"/>
      <c r="S2095" s="47">
        <f t="shared" si="313"/>
        <v>1.6639999999999999</v>
      </c>
      <c r="T2095" s="47">
        <f t="shared" si="314"/>
        <v>0</v>
      </c>
      <c r="U2095" s="47">
        <f t="shared" si="315"/>
        <v>201.35000000000002</v>
      </c>
      <c r="V2095" s="47">
        <f t="shared" si="316"/>
        <v>89.48</v>
      </c>
      <c r="W2095" s="11"/>
    </row>
    <row r="2096" spans="1:23" x14ac:dyDescent="0.45">
      <c r="A2096" t="s">
        <v>2101</v>
      </c>
      <c r="B2096">
        <v>96.18</v>
      </c>
      <c r="D2096" s="1" t="str">
        <f>VartojimasGamyba!J2092</f>
        <v>2023-11-27-02</v>
      </c>
      <c r="E2096" s="7">
        <f>VartojimasGamyba!G2092</f>
        <v>1.6819999999999999</v>
      </c>
      <c r="F2096" s="11"/>
      <c r="G2096" s="12">
        <f t="shared" si="318"/>
        <v>2.9766666666666675</v>
      </c>
      <c r="H2096" s="12">
        <v>0</v>
      </c>
      <c r="I2096" s="12">
        <v>0</v>
      </c>
      <c r="J2096" s="12">
        <v>0</v>
      </c>
      <c r="K2096" s="12"/>
      <c r="L2096" s="12">
        <f>VartojimasGamyba!H2092</f>
        <v>0</v>
      </c>
      <c r="M2096" s="19">
        <f t="shared" si="310"/>
        <v>1.6819999999999999</v>
      </c>
      <c r="N2096" s="7">
        <f t="shared" si="311"/>
        <v>330.46254000000005</v>
      </c>
      <c r="O2096" s="7">
        <f t="shared" si="312"/>
        <v>330.46254000000005</v>
      </c>
      <c r="R2096" s="7"/>
      <c r="S2096" s="47">
        <f t="shared" si="313"/>
        <v>1.6819999999999999</v>
      </c>
      <c r="T2096" s="47">
        <f t="shared" si="314"/>
        <v>0</v>
      </c>
      <c r="U2096" s="47">
        <f t="shared" si="315"/>
        <v>196.47000000000003</v>
      </c>
      <c r="V2096" s="47">
        <f t="shared" si="316"/>
        <v>84.600000000000009</v>
      </c>
      <c r="W2096" s="11"/>
    </row>
    <row r="2097" spans="1:23" x14ac:dyDescent="0.45">
      <c r="A2097" t="s">
        <v>2102</v>
      </c>
      <c r="B2097">
        <v>91.17</v>
      </c>
      <c r="D2097" s="1" t="str">
        <f>VartojimasGamyba!J2093</f>
        <v>2023-11-27-03</v>
      </c>
      <c r="E2097" s="7">
        <f>VartojimasGamyba!G2093</f>
        <v>1.47</v>
      </c>
      <c r="F2097" s="11"/>
      <c r="G2097" s="12">
        <f t="shared" si="318"/>
        <v>2.9766666666666675</v>
      </c>
      <c r="H2097" s="12">
        <v>0</v>
      </c>
      <c r="I2097" s="12">
        <v>0</v>
      </c>
      <c r="J2097" s="12">
        <v>0</v>
      </c>
      <c r="K2097" s="12"/>
      <c r="L2097" s="12">
        <f>VartojimasGamyba!H2093</f>
        <v>0</v>
      </c>
      <c r="M2097" s="19">
        <f t="shared" si="310"/>
        <v>1.47</v>
      </c>
      <c r="N2097" s="7">
        <f t="shared" si="311"/>
        <v>281.44620000000003</v>
      </c>
      <c r="O2097" s="7">
        <f t="shared" si="312"/>
        <v>281.44620000000003</v>
      </c>
      <c r="R2097" s="7"/>
      <c r="S2097" s="47">
        <f t="shared" si="313"/>
        <v>1.47</v>
      </c>
      <c r="T2097" s="47">
        <f t="shared" si="314"/>
        <v>0</v>
      </c>
      <c r="U2097" s="47">
        <f t="shared" si="315"/>
        <v>191.46</v>
      </c>
      <c r="V2097" s="47">
        <f t="shared" si="316"/>
        <v>79.59</v>
      </c>
      <c r="W2097" s="11"/>
    </row>
    <row r="2098" spans="1:23" x14ac:dyDescent="0.45">
      <c r="A2098" t="s">
        <v>2103</v>
      </c>
      <c r="B2098">
        <v>89.9</v>
      </c>
      <c r="D2098" s="1" t="str">
        <f>VartojimasGamyba!J2094</f>
        <v>2023-11-27-04</v>
      </c>
      <c r="E2098" s="7">
        <f>VartojimasGamyba!G2094</f>
        <v>0.93400000000000005</v>
      </c>
      <c r="F2098" s="11"/>
      <c r="G2098" s="12">
        <f t="shared" si="318"/>
        <v>2.9766666666666675</v>
      </c>
      <c r="H2098" s="12">
        <v>0</v>
      </c>
      <c r="I2098" s="12">
        <v>0</v>
      </c>
      <c r="J2098" s="12">
        <v>0</v>
      </c>
      <c r="K2098" s="12"/>
      <c r="L2098" s="12">
        <f>VartojimasGamyba!H2094</f>
        <v>0</v>
      </c>
      <c r="M2098" s="19">
        <f t="shared" si="310"/>
        <v>0.93400000000000005</v>
      </c>
      <c r="N2098" s="7">
        <f t="shared" si="311"/>
        <v>177.63746</v>
      </c>
      <c r="O2098" s="7">
        <f t="shared" si="312"/>
        <v>177.63746</v>
      </c>
      <c r="R2098" s="7"/>
      <c r="S2098" s="47">
        <f t="shared" si="313"/>
        <v>0.93400000000000005</v>
      </c>
      <c r="T2098" s="47">
        <f t="shared" si="314"/>
        <v>0</v>
      </c>
      <c r="U2098" s="47">
        <f t="shared" si="315"/>
        <v>190.19</v>
      </c>
      <c r="V2098" s="47">
        <f t="shared" si="316"/>
        <v>78.320000000000007</v>
      </c>
      <c r="W2098" s="11"/>
    </row>
    <row r="2099" spans="1:23" x14ac:dyDescent="0.45">
      <c r="A2099" t="s">
        <v>2104</v>
      </c>
      <c r="B2099">
        <v>88.82</v>
      </c>
      <c r="D2099" s="1" t="str">
        <f>VartojimasGamyba!J2095</f>
        <v>2023-11-27-05</v>
      </c>
      <c r="E2099" s="7">
        <f>VartojimasGamyba!G2095</f>
        <v>0.33600000000000002</v>
      </c>
      <c r="F2099" s="11"/>
      <c r="G2099" s="12">
        <f t="shared" si="318"/>
        <v>9.9999999999999982</v>
      </c>
      <c r="H2099" s="12">
        <v>7.0233333333333308</v>
      </c>
      <c r="I2099" s="12">
        <v>0</v>
      </c>
      <c r="J2099" s="12">
        <v>0</v>
      </c>
      <c r="K2099" s="12"/>
      <c r="L2099" s="12">
        <f>VartojimasGamyba!H2095</f>
        <v>0</v>
      </c>
      <c r="M2099" s="19">
        <f t="shared" si="310"/>
        <v>7.3593333333333311</v>
      </c>
      <c r="N2099" s="7">
        <f t="shared" si="311"/>
        <v>1391.7235266666664</v>
      </c>
      <c r="O2099" s="7">
        <f t="shared" si="312"/>
        <v>1391.7235266666664</v>
      </c>
      <c r="R2099" s="7"/>
      <c r="S2099" s="47">
        <f t="shared" si="313"/>
        <v>7.3593333333333311</v>
      </c>
      <c r="T2099" s="47">
        <f t="shared" si="314"/>
        <v>0</v>
      </c>
      <c r="U2099" s="47">
        <f t="shared" si="315"/>
        <v>189.11</v>
      </c>
      <c r="V2099" s="47">
        <f t="shared" si="316"/>
        <v>77.239999999999995</v>
      </c>
      <c r="W2099" s="11"/>
    </row>
    <row r="2100" spans="1:23" x14ac:dyDescent="0.45">
      <c r="A2100" t="s">
        <v>2105</v>
      </c>
      <c r="B2100">
        <v>87.91</v>
      </c>
      <c r="D2100" s="1" t="str">
        <f>VartojimasGamyba!J2096</f>
        <v>2023-11-27-06</v>
      </c>
      <c r="E2100" s="7">
        <f>VartojimasGamyba!G2096</f>
        <v>0.16700000000000001</v>
      </c>
      <c r="F2100" s="11"/>
      <c r="G2100" s="12">
        <f t="shared" si="318"/>
        <v>20</v>
      </c>
      <c r="H2100" s="12">
        <v>10</v>
      </c>
      <c r="I2100" s="12">
        <v>0</v>
      </c>
      <c r="J2100" s="12">
        <v>0</v>
      </c>
      <c r="K2100" s="12"/>
      <c r="L2100" s="12">
        <f>VartojimasGamyba!H2096</f>
        <v>0</v>
      </c>
      <c r="M2100" s="19">
        <f t="shared" si="310"/>
        <v>10.167</v>
      </c>
      <c r="N2100" s="7">
        <f t="shared" si="311"/>
        <v>1913.4293999999998</v>
      </c>
      <c r="O2100" s="7">
        <f t="shared" si="312"/>
        <v>1913.4293999999998</v>
      </c>
      <c r="R2100" s="7"/>
      <c r="S2100" s="47">
        <f t="shared" si="313"/>
        <v>10.167</v>
      </c>
      <c r="T2100" s="47">
        <f t="shared" si="314"/>
        <v>0</v>
      </c>
      <c r="U2100" s="47">
        <f t="shared" si="315"/>
        <v>188.2</v>
      </c>
      <c r="V2100" s="47">
        <f t="shared" si="316"/>
        <v>76.33</v>
      </c>
      <c r="W2100" s="11"/>
    </row>
    <row r="2101" spans="1:23" x14ac:dyDescent="0.45">
      <c r="A2101" t="s">
        <v>2106</v>
      </c>
      <c r="B2101">
        <v>94.09</v>
      </c>
      <c r="D2101" s="1" t="str">
        <f>VartojimasGamyba!J2097</f>
        <v>2023-11-27-07</v>
      </c>
      <c r="E2101" s="7">
        <f>VartojimasGamyba!G2097</f>
        <v>0.11700000000000001</v>
      </c>
      <c r="F2101" s="11"/>
      <c r="G2101" s="12">
        <f t="shared" si="318"/>
        <v>20</v>
      </c>
      <c r="H2101" s="12">
        <v>0</v>
      </c>
      <c r="I2101" s="12">
        <v>0</v>
      </c>
      <c r="J2101" s="12">
        <v>0</v>
      </c>
      <c r="K2101" s="12"/>
      <c r="L2101" s="12">
        <f>VartojimasGamyba!H2097</f>
        <v>0</v>
      </c>
      <c r="M2101" s="19">
        <f t="shared" si="310"/>
        <v>0.11700000000000001</v>
      </c>
      <c r="N2101" s="7">
        <f t="shared" si="311"/>
        <v>22.742460000000001</v>
      </c>
      <c r="O2101" s="7">
        <f t="shared" si="312"/>
        <v>22.742460000000001</v>
      </c>
      <c r="R2101" s="7"/>
      <c r="S2101" s="47">
        <f t="shared" si="313"/>
        <v>0.11700000000000001</v>
      </c>
      <c r="T2101" s="47">
        <f t="shared" si="314"/>
        <v>0</v>
      </c>
      <c r="U2101" s="47">
        <f t="shared" si="315"/>
        <v>194.38</v>
      </c>
      <c r="V2101" s="47">
        <f t="shared" si="316"/>
        <v>82.51</v>
      </c>
      <c r="W2101" s="11"/>
    </row>
    <row r="2102" spans="1:23" x14ac:dyDescent="0.45">
      <c r="A2102" t="s">
        <v>2107</v>
      </c>
      <c r="B2102">
        <v>155.03</v>
      </c>
      <c r="D2102" s="1" t="str">
        <f>VartojimasGamyba!J2098</f>
        <v>2023-11-27-08</v>
      </c>
      <c r="E2102" s="7">
        <f>VartojimasGamyba!G2098</f>
        <v>1.236</v>
      </c>
      <c r="F2102" s="11"/>
      <c r="G2102" s="12">
        <f t="shared" si="318"/>
        <v>18.626666666666665</v>
      </c>
      <c r="H2102" s="12">
        <v>0</v>
      </c>
      <c r="I2102" s="12">
        <v>1.3733333333333333</v>
      </c>
      <c r="J2102" s="12">
        <v>0</v>
      </c>
      <c r="K2102" s="12"/>
      <c r="L2102" s="12">
        <f>VartojimasGamyba!H2098</f>
        <v>0</v>
      </c>
      <c r="M2102" s="19">
        <f t="shared" si="310"/>
        <v>0</v>
      </c>
      <c r="N2102" s="7">
        <f t="shared" si="311"/>
        <v>0</v>
      </c>
      <c r="O2102" s="7">
        <f t="shared" si="312"/>
        <v>0</v>
      </c>
      <c r="R2102" s="7"/>
      <c r="S2102" s="47">
        <f t="shared" si="313"/>
        <v>0</v>
      </c>
      <c r="T2102" s="47">
        <f t="shared" si="314"/>
        <v>0</v>
      </c>
      <c r="U2102" s="47">
        <f t="shared" si="315"/>
        <v>255.32</v>
      </c>
      <c r="V2102" s="47">
        <f t="shared" si="316"/>
        <v>143.44999999999999</v>
      </c>
      <c r="W2102" s="11"/>
    </row>
    <row r="2103" spans="1:23" x14ac:dyDescent="0.45">
      <c r="A2103" t="s">
        <v>2108</v>
      </c>
      <c r="B2103">
        <v>180.06</v>
      </c>
      <c r="D2103" s="1" t="str">
        <f>VartojimasGamyba!J2099</f>
        <v>2023-11-27-09</v>
      </c>
      <c r="E2103" s="7">
        <f>VartojimasGamyba!G2099</f>
        <v>1.3640000000000001</v>
      </c>
      <c r="F2103" s="11"/>
      <c r="G2103" s="12">
        <f t="shared" si="318"/>
        <v>17.111111111111111</v>
      </c>
      <c r="H2103" s="12">
        <v>0</v>
      </c>
      <c r="I2103" s="12">
        <v>1.5155555555555558</v>
      </c>
      <c r="J2103" s="12">
        <v>0</v>
      </c>
      <c r="K2103" s="12"/>
      <c r="L2103" s="12">
        <f>VartojimasGamyba!H2099</f>
        <v>0</v>
      </c>
      <c r="M2103" s="19">
        <f t="shared" si="310"/>
        <v>-2.2204460492503131E-16</v>
      </c>
      <c r="N2103" s="7">
        <f t="shared" si="311"/>
        <v>-6.2250204990732532E-14</v>
      </c>
      <c r="O2103" s="7">
        <f t="shared" si="312"/>
        <v>-6.2250204990732532E-14</v>
      </c>
      <c r="R2103" s="7"/>
      <c r="S2103" s="47">
        <f t="shared" si="313"/>
        <v>-2.2204460492503131E-16</v>
      </c>
      <c r="T2103" s="47">
        <f t="shared" si="314"/>
        <v>0</v>
      </c>
      <c r="U2103" s="47">
        <f t="shared" si="315"/>
        <v>280.35000000000002</v>
      </c>
      <c r="V2103" s="47">
        <f t="shared" si="316"/>
        <v>168.48</v>
      </c>
      <c r="W2103" s="11"/>
    </row>
    <row r="2104" spans="1:23" x14ac:dyDescent="0.45">
      <c r="A2104" t="s">
        <v>2109</v>
      </c>
      <c r="B2104">
        <v>180.09</v>
      </c>
      <c r="D2104" s="1" t="str">
        <f>VartojimasGamyba!J2100</f>
        <v>2023-11-27-10</v>
      </c>
      <c r="E2104" s="7">
        <f>VartojimasGamyba!G2100</f>
        <v>0.745</v>
      </c>
      <c r="F2104" s="11"/>
      <c r="G2104" s="12">
        <f t="shared" si="318"/>
        <v>16.293333333333333</v>
      </c>
      <c r="H2104" s="12">
        <v>0</v>
      </c>
      <c r="I2104" s="12">
        <v>0.81777777777777849</v>
      </c>
      <c r="J2104" s="12">
        <v>0</v>
      </c>
      <c r="K2104" s="12"/>
      <c r="L2104" s="12">
        <f>VartojimasGamyba!H2100</f>
        <v>8.9999999999999993E-3</v>
      </c>
      <c r="M2104" s="19">
        <f t="shared" si="310"/>
        <v>-6.5746019739520989E-16</v>
      </c>
      <c r="N2104" s="7">
        <f t="shared" si="311"/>
        <v>-1.8433869014566896E-13</v>
      </c>
      <c r="O2104" s="7">
        <f t="shared" si="312"/>
        <v>-1.8433869014566896E-13</v>
      </c>
      <c r="R2104" s="7"/>
      <c r="S2104" s="47">
        <f t="shared" si="313"/>
        <v>-6.5746019739520989E-16</v>
      </c>
      <c r="T2104" s="47">
        <f t="shared" si="314"/>
        <v>0</v>
      </c>
      <c r="U2104" s="47">
        <f t="shared" si="315"/>
        <v>280.38</v>
      </c>
      <c r="V2104" s="47">
        <f t="shared" si="316"/>
        <v>168.51</v>
      </c>
      <c r="W2104" s="11"/>
    </row>
    <row r="2105" spans="1:23" x14ac:dyDescent="0.45">
      <c r="A2105" t="s">
        <v>2110</v>
      </c>
      <c r="B2105">
        <v>145.63999999999999</v>
      </c>
      <c r="D2105" s="1" t="str">
        <f>VartojimasGamyba!J2101</f>
        <v>2023-11-27-11</v>
      </c>
      <c r="E2105" s="7">
        <f>VartojimasGamyba!G2101</f>
        <v>1.794</v>
      </c>
      <c r="F2105" s="11"/>
      <c r="G2105" s="12">
        <f t="shared" si="318"/>
        <v>14.334444444444443</v>
      </c>
      <c r="H2105" s="12">
        <v>0</v>
      </c>
      <c r="I2105" s="12">
        <v>1.9588888888888896</v>
      </c>
      <c r="J2105" s="12">
        <v>0</v>
      </c>
      <c r="K2105" s="12"/>
      <c r="L2105" s="12">
        <f>VartojimasGamyba!H2101</f>
        <v>3.1E-2</v>
      </c>
      <c r="M2105" s="19">
        <f t="shared" si="310"/>
        <v>-5.2735593669694936E-16</v>
      </c>
      <c r="N2105" s="7">
        <f t="shared" si="311"/>
        <v>-1.2969264551188076E-13</v>
      </c>
      <c r="O2105" s="7">
        <f t="shared" si="312"/>
        <v>-1.2969264551188076E-13</v>
      </c>
      <c r="R2105" s="7"/>
      <c r="S2105" s="47">
        <f t="shared" si="313"/>
        <v>-5.2735593669694936E-16</v>
      </c>
      <c r="T2105" s="47">
        <f t="shared" si="314"/>
        <v>0</v>
      </c>
      <c r="U2105" s="47">
        <f t="shared" si="315"/>
        <v>245.93</v>
      </c>
      <c r="V2105" s="47">
        <f t="shared" si="316"/>
        <v>134.05999999999997</v>
      </c>
      <c r="W2105" s="11"/>
    </row>
    <row r="2106" spans="1:23" x14ac:dyDescent="0.45">
      <c r="A2106" t="s">
        <v>2111</v>
      </c>
      <c r="B2106">
        <v>149.02000000000001</v>
      </c>
      <c r="D2106" s="1" t="str">
        <f>VartojimasGamyba!J2102</f>
        <v>2023-11-27-12</v>
      </c>
      <c r="E2106" s="7">
        <f>VartojimasGamyba!G2102</f>
        <v>0.22900000000000001</v>
      </c>
      <c r="F2106" s="11"/>
      <c r="G2106" s="12">
        <f t="shared" si="318"/>
        <v>14.15111111111111</v>
      </c>
      <c r="H2106" s="12">
        <v>0</v>
      </c>
      <c r="I2106" s="12">
        <v>0.18333333333333335</v>
      </c>
      <c r="J2106" s="12">
        <v>0</v>
      </c>
      <c r="K2106" s="12"/>
      <c r="L2106" s="12">
        <f>VartojimasGamyba!H2102</f>
        <v>6.4000000000000001E-2</v>
      </c>
      <c r="M2106" s="19">
        <f t="shared" si="310"/>
        <v>0</v>
      </c>
      <c r="N2106" s="7">
        <f t="shared" si="311"/>
        <v>0</v>
      </c>
      <c r="O2106" s="7">
        <f t="shared" si="312"/>
        <v>0</v>
      </c>
      <c r="R2106" s="7"/>
      <c r="S2106" s="47">
        <f t="shared" si="313"/>
        <v>0</v>
      </c>
      <c r="T2106" s="47">
        <f t="shared" si="314"/>
        <v>0</v>
      </c>
      <c r="U2106" s="47">
        <f t="shared" si="315"/>
        <v>249.31</v>
      </c>
      <c r="V2106" s="47">
        <f t="shared" si="316"/>
        <v>137.44</v>
      </c>
      <c r="W2106" s="11"/>
    </row>
    <row r="2107" spans="1:23" x14ac:dyDescent="0.45">
      <c r="A2107" t="s">
        <v>2112</v>
      </c>
      <c r="B2107">
        <v>150.09</v>
      </c>
      <c r="D2107" s="1" t="str">
        <f>VartojimasGamyba!J2103</f>
        <v>2023-11-27-13</v>
      </c>
      <c r="E2107" s="7">
        <f>VartojimasGamyba!G2103</f>
        <v>1.3049999999999999</v>
      </c>
      <c r="F2107" s="11"/>
      <c r="G2107" s="12">
        <f t="shared" si="318"/>
        <v>12.72222222222222</v>
      </c>
      <c r="H2107" s="12">
        <v>0</v>
      </c>
      <c r="I2107" s="12">
        <v>1.4288888888888895</v>
      </c>
      <c r="J2107" s="12">
        <v>0</v>
      </c>
      <c r="K2107" s="12"/>
      <c r="L2107" s="12">
        <f>VartojimasGamyba!H2103</f>
        <v>1.9E-2</v>
      </c>
      <c r="M2107" s="19">
        <f t="shared" si="310"/>
        <v>-7.5980888247784151E-16</v>
      </c>
      <c r="N2107" s="7">
        <f t="shared" si="311"/>
        <v>-1.9024094799480196E-13</v>
      </c>
      <c r="O2107" s="7">
        <f t="shared" si="312"/>
        <v>-1.9024094799480196E-13</v>
      </c>
      <c r="R2107" s="7"/>
      <c r="S2107" s="47">
        <f t="shared" si="313"/>
        <v>-7.5980888247784151E-16</v>
      </c>
      <c r="T2107" s="47">
        <f t="shared" si="314"/>
        <v>0</v>
      </c>
      <c r="U2107" s="47">
        <f t="shared" si="315"/>
        <v>250.38</v>
      </c>
      <c r="V2107" s="47">
        <f t="shared" si="316"/>
        <v>138.51</v>
      </c>
      <c r="W2107" s="11"/>
    </row>
    <row r="2108" spans="1:23" x14ac:dyDescent="0.45">
      <c r="A2108" t="s">
        <v>2113</v>
      </c>
      <c r="B2108">
        <v>150.05000000000001</v>
      </c>
      <c r="D2108" s="1" t="str">
        <f>VartojimasGamyba!J2104</f>
        <v>2023-11-27-14</v>
      </c>
      <c r="E2108" s="7">
        <f>VartojimasGamyba!G2104</f>
        <v>1.0109999999999999</v>
      </c>
      <c r="F2108" s="11"/>
      <c r="G2108" s="12">
        <f t="shared" si="318"/>
        <v>11.598888888888887</v>
      </c>
      <c r="H2108" s="12">
        <v>0</v>
      </c>
      <c r="I2108" s="12">
        <v>1.1233333333333333</v>
      </c>
      <c r="J2108" s="12">
        <v>0</v>
      </c>
      <c r="K2108" s="12"/>
      <c r="L2108" s="12">
        <f>VartojimasGamyba!H2104</f>
        <v>0</v>
      </c>
      <c r="M2108" s="19">
        <f t="shared" si="310"/>
        <v>0</v>
      </c>
      <c r="N2108" s="7">
        <f t="shared" si="311"/>
        <v>0</v>
      </c>
      <c r="O2108" s="7">
        <f t="shared" si="312"/>
        <v>0</v>
      </c>
      <c r="R2108" s="7"/>
      <c r="S2108" s="47">
        <f t="shared" si="313"/>
        <v>0</v>
      </c>
      <c r="T2108" s="47">
        <f t="shared" si="314"/>
        <v>0</v>
      </c>
      <c r="U2108" s="47">
        <f t="shared" si="315"/>
        <v>250.34000000000003</v>
      </c>
      <c r="V2108" s="47">
        <f t="shared" si="316"/>
        <v>138.47</v>
      </c>
      <c r="W2108" s="11"/>
    </row>
    <row r="2109" spans="1:23" x14ac:dyDescent="0.45">
      <c r="A2109" t="s">
        <v>2114</v>
      </c>
      <c r="B2109">
        <v>149.94999999999999</v>
      </c>
      <c r="D2109" s="1" t="str">
        <f>VartojimasGamyba!J2105</f>
        <v>2023-11-27-15</v>
      </c>
      <c r="E2109" s="7">
        <f>VartojimasGamyba!G2105</f>
        <v>1.35</v>
      </c>
      <c r="F2109" s="11"/>
      <c r="G2109" s="12">
        <f t="shared" si="318"/>
        <v>10.098888888888887</v>
      </c>
      <c r="H2109" s="12">
        <v>0</v>
      </c>
      <c r="I2109" s="12">
        <v>1.5000000000000004</v>
      </c>
      <c r="J2109" s="12">
        <v>0</v>
      </c>
      <c r="K2109" s="12"/>
      <c r="L2109" s="12">
        <f>VartojimasGamyba!H2105</f>
        <v>0</v>
      </c>
      <c r="M2109" s="19">
        <f t="shared" si="310"/>
        <v>-4.4408920985006262E-16</v>
      </c>
      <c r="N2109" s="7">
        <f t="shared" si="311"/>
        <v>-1.1112888387287967E-13</v>
      </c>
      <c r="O2109" s="7">
        <f t="shared" si="312"/>
        <v>-1.1112888387287967E-13</v>
      </c>
      <c r="R2109" s="7"/>
      <c r="S2109" s="47">
        <f t="shared" si="313"/>
        <v>-4.4408920985006262E-16</v>
      </c>
      <c r="T2109" s="47">
        <f t="shared" si="314"/>
        <v>0</v>
      </c>
      <c r="U2109" s="47">
        <f t="shared" si="315"/>
        <v>250.24</v>
      </c>
      <c r="V2109" s="47">
        <f t="shared" si="316"/>
        <v>138.36999999999998</v>
      </c>
      <c r="W2109" s="11"/>
    </row>
    <row r="2110" spans="1:23" x14ac:dyDescent="0.45">
      <c r="A2110" t="s">
        <v>2115</v>
      </c>
      <c r="B2110">
        <v>145.1</v>
      </c>
      <c r="D2110" s="1" t="str">
        <f>VartojimasGamyba!J2106</f>
        <v>2023-11-27-16</v>
      </c>
      <c r="E2110" s="7">
        <f>VartojimasGamyba!G2106</f>
        <v>1.3819999999999999</v>
      </c>
      <c r="F2110" s="11"/>
      <c r="G2110" s="12">
        <f t="shared" si="318"/>
        <v>8.5633333333333308</v>
      </c>
      <c r="H2110" s="12">
        <v>0</v>
      </c>
      <c r="I2110" s="12">
        <v>1.5355555555555556</v>
      </c>
      <c r="J2110" s="12">
        <v>0</v>
      </c>
      <c r="K2110" s="12"/>
      <c r="L2110" s="12">
        <f>VartojimasGamyba!H2106</f>
        <v>0</v>
      </c>
      <c r="M2110" s="19">
        <f t="shared" si="310"/>
        <v>-2.2204460492503131E-16</v>
      </c>
      <c r="N2110" s="7">
        <f t="shared" si="311"/>
        <v>-5.448752560255343E-14</v>
      </c>
      <c r="O2110" s="7">
        <f t="shared" si="312"/>
        <v>-5.448752560255343E-14</v>
      </c>
      <c r="R2110" s="7"/>
      <c r="S2110" s="47">
        <f t="shared" si="313"/>
        <v>-2.2204460492503131E-16</v>
      </c>
      <c r="T2110" s="47">
        <f t="shared" si="314"/>
        <v>0</v>
      </c>
      <c r="U2110" s="47">
        <f t="shared" si="315"/>
        <v>245.39</v>
      </c>
      <c r="V2110" s="47">
        <f t="shared" si="316"/>
        <v>133.51999999999998</v>
      </c>
      <c r="W2110" s="11"/>
    </row>
    <row r="2111" spans="1:23" x14ac:dyDescent="0.45">
      <c r="A2111" t="s">
        <v>2116</v>
      </c>
      <c r="B2111">
        <v>163.41999999999999</v>
      </c>
      <c r="D2111" s="1" t="str">
        <f>VartojimasGamyba!J2107</f>
        <v>2023-11-27-17</v>
      </c>
      <c r="E2111" s="7">
        <f>VartojimasGamyba!G2107</f>
        <v>1.7529999999999999</v>
      </c>
      <c r="F2111" s="11"/>
      <c r="G2111" s="12">
        <f t="shared" si="318"/>
        <v>6.6155555555555532</v>
      </c>
      <c r="H2111" s="12">
        <v>0</v>
      </c>
      <c r="I2111" s="12">
        <v>1.9477777777777778</v>
      </c>
      <c r="J2111" s="12">
        <v>0</v>
      </c>
      <c r="K2111" s="12"/>
      <c r="L2111" s="12">
        <f>VartojimasGamyba!H2107</f>
        <v>0</v>
      </c>
      <c r="M2111" s="19">
        <f t="shared" si="310"/>
        <v>-2.2204460492503131E-16</v>
      </c>
      <c r="N2111" s="7">
        <f t="shared" si="311"/>
        <v>-5.8555382764780002E-14</v>
      </c>
      <c r="O2111" s="7">
        <f t="shared" si="312"/>
        <v>-5.8555382764780002E-14</v>
      </c>
      <c r="R2111" s="7"/>
      <c r="S2111" s="47">
        <f t="shared" si="313"/>
        <v>-2.2204460492503131E-16</v>
      </c>
      <c r="T2111" s="47">
        <f t="shared" si="314"/>
        <v>0</v>
      </c>
      <c r="U2111" s="47">
        <f t="shared" si="315"/>
        <v>263.70999999999998</v>
      </c>
      <c r="V2111" s="47">
        <f t="shared" si="316"/>
        <v>151.83999999999997</v>
      </c>
      <c r="W2111" s="11"/>
    </row>
    <row r="2112" spans="1:23" x14ac:dyDescent="0.45">
      <c r="A2112" t="s">
        <v>2117</v>
      </c>
      <c r="B2112">
        <v>169.68</v>
      </c>
      <c r="D2112" s="1" t="str">
        <f>VartojimasGamyba!J2108</f>
        <v>2023-11-27-18</v>
      </c>
      <c r="E2112" s="7">
        <f>VartojimasGamyba!G2108</f>
        <v>0.28199999999999997</v>
      </c>
      <c r="F2112" s="11"/>
      <c r="G2112" s="12">
        <f t="shared" si="318"/>
        <v>6.3022222222222197</v>
      </c>
      <c r="H2112" s="12">
        <v>0</v>
      </c>
      <c r="I2112" s="12">
        <v>0.3133333333333333</v>
      </c>
      <c r="J2112" s="12">
        <v>0</v>
      </c>
      <c r="K2112" s="12"/>
      <c r="L2112" s="12">
        <f>VartojimasGamyba!H2108</f>
        <v>0</v>
      </c>
      <c r="M2112" s="19">
        <f t="shared" si="310"/>
        <v>0</v>
      </c>
      <c r="N2112" s="7">
        <f t="shared" si="311"/>
        <v>0</v>
      </c>
      <c r="O2112" s="7">
        <f t="shared" si="312"/>
        <v>0</v>
      </c>
      <c r="R2112" s="7"/>
      <c r="S2112" s="47">
        <f t="shared" si="313"/>
        <v>0</v>
      </c>
      <c r="T2112" s="47">
        <f t="shared" si="314"/>
        <v>0</v>
      </c>
      <c r="U2112" s="47">
        <f t="shared" si="315"/>
        <v>269.97000000000003</v>
      </c>
      <c r="V2112" s="47">
        <f t="shared" si="316"/>
        <v>158.1</v>
      </c>
      <c r="W2112" s="11"/>
    </row>
    <row r="2113" spans="1:23" x14ac:dyDescent="0.45">
      <c r="A2113" t="s">
        <v>2118</v>
      </c>
      <c r="B2113">
        <v>160.21</v>
      </c>
      <c r="D2113" s="1" t="str">
        <f>VartojimasGamyba!J2109</f>
        <v>2023-11-27-19</v>
      </c>
      <c r="E2113" s="7">
        <f>VartojimasGamyba!G2109</f>
        <v>0.249</v>
      </c>
      <c r="F2113" s="11"/>
      <c r="G2113" s="12">
        <f t="shared" si="318"/>
        <v>6.0255555555555533</v>
      </c>
      <c r="H2113" s="12">
        <v>0</v>
      </c>
      <c r="I2113" s="12">
        <v>0.27666666666666667</v>
      </c>
      <c r="J2113" s="12">
        <v>0</v>
      </c>
      <c r="K2113" s="12"/>
      <c r="L2113" s="12">
        <f>VartojimasGamyba!H2109</f>
        <v>0</v>
      </c>
      <c r="M2113" s="19">
        <f t="shared" si="310"/>
        <v>0</v>
      </c>
      <c r="N2113" s="7">
        <f t="shared" si="311"/>
        <v>0</v>
      </c>
      <c r="O2113" s="7">
        <f t="shared" si="312"/>
        <v>0</v>
      </c>
      <c r="R2113" s="7"/>
      <c r="S2113" s="47">
        <f t="shared" si="313"/>
        <v>0</v>
      </c>
      <c r="T2113" s="47">
        <f t="shared" si="314"/>
        <v>0</v>
      </c>
      <c r="U2113" s="47">
        <f t="shared" si="315"/>
        <v>260.5</v>
      </c>
      <c r="V2113" s="47">
        <f t="shared" si="316"/>
        <v>148.63</v>
      </c>
      <c r="W2113" s="11"/>
    </row>
    <row r="2114" spans="1:23" x14ac:dyDescent="0.45">
      <c r="A2114" t="s">
        <v>2119</v>
      </c>
      <c r="B2114">
        <v>150.54</v>
      </c>
      <c r="D2114" s="1" t="str">
        <f>VartojimasGamyba!J2110</f>
        <v>2023-11-27-20</v>
      </c>
      <c r="E2114" s="7">
        <f>VartojimasGamyba!G2110</f>
        <v>0.22900000000000001</v>
      </c>
      <c r="F2114" s="11"/>
      <c r="G2114" s="12">
        <f t="shared" si="318"/>
        <v>5.7711111111111091</v>
      </c>
      <c r="H2114" s="12">
        <v>0</v>
      </c>
      <c r="I2114" s="12">
        <v>0.25444444444444447</v>
      </c>
      <c r="J2114" s="12">
        <v>0</v>
      </c>
      <c r="K2114" s="12"/>
      <c r="L2114" s="12">
        <f>VartojimasGamyba!H2110</f>
        <v>0</v>
      </c>
      <c r="M2114" s="19">
        <f t="shared" si="310"/>
        <v>-2.7755575615628914E-17</v>
      </c>
      <c r="N2114" s="7">
        <f t="shared" si="311"/>
        <v>-6.9619310316681999E-15</v>
      </c>
      <c r="O2114" s="7">
        <f t="shared" si="312"/>
        <v>-6.9619310316681999E-15</v>
      </c>
      <c r="P2114" s="7" t="s">
        <v>8873</v>
      </c>
      <c r="R2114" s="7"/>
      <c r="S2114" s="47">
        <f t="shared" si="313"/>
        <v>-2.7755575615628914E-17</v>
      </c>
      <c r="T2114" s="47">
        <f t="shared" si="314"/>
        <v>0</v>
      </c>
      <c r="U2114" s="47">
        <f t="shared" si="315"/>
        <v>250.82999999999998</v>
      </c>
      <c r="V2114" s="47">
        <f t="shared" si="316"/>
        <v>138.95999999999998</v>
      </c>
      <c r="W2114" s="11"/>
    </row>
    <row r="2115" spans="1:23" x14ac:dyDescent="0.45">
      <c r="A2115" t="s">
        <v>2120</v>
      </c>
      <c r="B2115">
        <v>150.78</v>
      </c>
      <c r="D2115" s="1" t="str">
        <f>VartojimasGamyba!J2111</f>
        <v>2023-11-27-21</v>
      </c>
      <c r="E2115" s="7">
        <f>VartojimasGamyba!G2111</f>
        <v>0.25</v>
      </c>
      <c r="F2115" s="11"/>
      <c r="G2115" s="12">
        <f t="shared" si="318"/>
        <v>5.4933333333333314</v>
      </c>
      <c r="H2115" s="12">
        <v>0</v>
      </c>
      <c r="I2115" s="12">
        <v>0.27777777777777779</v>
      </c>
      <c r="J2115" s="12">
        <v>0</v>
      </c>
      <c r="K2115" s="12"/>
      <c r="L2115" s="12">
        <f>VartojimasGamyba!H2111</f>
        <v>0</v>
      </c>
      <c r="M2115" s="19">
        <f t="shared" si="310"/>
        <v>0</v>
      </c>
      <c r="N2115" s="7">
        <f t="shared" si="311"/>
        <v>0</v>
      </c>
      <c r="O2115" s="7">
        <f t="shared" si="312"/>
        <v>0</v>
      </c>
      <c r="P2115" s="7">
        <f>SUM(N2094:N2117)</f>
        <v>4825.1554433333349</v>
      </c>
      <c r="R2115" s="7"/>
      <c r="S2115" s="47">
        <f t="shared" si="313"/>
        <v>0</v>
      </c>
      <c r="T2115" s="47">
        <f t="shared" si="314"/>
        <v>0</v>
      </c>
      <c r="U2115" s="47">
        <f t="shared" si="315"/>
        <v>251.07</v>
      </c>
      <c r="V2115" s="47">
        <f t="shared" si="316"/>
        <v>139.19999999999999</v>
      </c>
      <c r="W2115" s="11"/>
    </row>
    <row r="2116" spans="1:23" x14ac:dyDescent="0.45">
      <c r="A2116" t="s">
        <v>2121</v>
      </c>
      <c r="B2116">
        <v>150.31</v>
      </c>
      <c r="D2116" s="1" t="str">
        <f>VartojimasGamyba!J2112</f>
        <v>2023-11-27-22</v>
      </c>
      <c r="E2116" s="7">
        <f>VartojimasGamyba!G2112</f>
        <v>0.58199999999999996</v>
      </c>
      <c r="F2116" s="11"/>
      <c r="G2116" s="12">
        <f t="shared" si="318"/>
        <v>4.8466666666666649</v>
      </c>
      <c r="H2116" s="12">
        <v>0</v>
      </c>
      <c r="I2116" s="12">
        <v>0.64666666666666661</v>
      </c>
      <c r="J2116" s="12">
        <v>0</v>
      </c>
      <c r="K2116" s="12"/>
      <c r="L2116" s="12">
        <f>VartojimasGamyba!H2112</f>
        <v>0</v>
      </c>
      <c r="M2116" s="19">
        <f t="shared" si="310"/>
        <v>0</v>
      </c>
      <c r="N2116" s="7">
        <f t="shared" si="311"/>
        <v>0</v>
      </c>
      <c r="O2116" s="7">
        <f t="shared" si="312"/>
        <v>0</v>
      </c>
      <c r="P2116" s="7" t="s">
        <v>8872</v>
      </c>
      <c r="R2116" s="7"/>
      <c r="S2116" s="47">
        <f t="shared" si="313"/>
        <v>0</v>
      </c>
      <c r="T2116" s="47">
        <f t="shared" si="314"/>
        <v>0</v>
      </c>
      <c r="U2116" s="47">
        <f t="shared" si="315"/>
        <v>250.60000000000002</v>
      </c>
      <c r="V2116" s="47">
        <f t="shared" si="316"/>
        <v>138.72999999999999</v>
      </c>
      <c r="W2116" s="11"/>
    </row>
    <row r="2117" spans="1:23" x14ac:dyDescent="0.45">
      <c r="A2117" t="s">
        <v>2122</v>
      </c>
      <c r="B2117">
        <v>116.84</v>
      </c>
      <c r="D2117" s="1" t="str">
        <f>VartojimasGamyba!J2113</f>
        <v>2023-11-27-23</v>
      </c>
      <c r="E2117" s="7">
        <f>VartojimasGamyba!G2113</f>
        <v>1.5629999999999999</v>
      </c>
      <c r="F2117" s="11"/>
      <c r="G2117" s="12">
        <f t="shared" si="318"/>
        <v>5.0000000000000018</v>
      </c>
      <c r="H2117" s="12">
        <v>0.15333333333333699</v>
      </c>
      <c r="I2117" s="12">
        <v>0</v>
      </c>
      <c r="J2117" s="12">
        <v>0</v>
      </c>
      <c r="K2117" s="12"/>
      <c r="L2117" s="12">
        <f>VartojimasGamyba!H2113</f>
        <v>0</v>
      </c>
      <c r="M2117" s="19">
        <f t="shared" si="310"/>
        <v>1.716333333333337</v>
      </c>
      <c r="N2117" s="7">
        <f t="shared" si="311"/>
        <v>372.66745666666748</v>
      </c>
      <c r="O2117" s="7">
        <f t="shared" si="312"/>
        <v>372.66745666666748</v>
      </c>
      <c r="P2117" s="7">
        <f>SUM(O2094:O2117)</f>
        <v>4825.1554433333349</v>
      </c>
      <c r="Q2117" s="7">
        <f>SUMPRODUCT(B2094:B2117,E2094:E2117)+SUM(E2094:E2117)*$Z$21-SUMPRODUCT(B2094:B2117,L2094:L2117)+SUM(L2094:L2117)*ABS($Z$20)</f>
        <v>5495.1636799999997</v>
      </c>
      <c r="R2117" s="7"/>
      <c r="S2117" s="47">
        <f t="shared" si="313"/>
        <v>1.716333333333337</v>
      </c>
      <c r="T2117" s="47">
        <f t="shared" si="314"/>
        <v>0</v>
      </c>
      <c r="U2117" s="47">
        <f t="shared" si="315"/>
        <v>217.13</v>
      </c>
      <c r="V2117" s="47">
        <f t="shared" si="316"/>
        <v>105.26</v>
      </c>
      <c r="W2117" s="11">
        <f>IF(P2117&lt;&gt;Q2117,1,0)</f>
        <v>1</v>
      </c>
    </row>
    <row r="2118" spans="1:23" x14ac:dyDescent="0.45">
      <c r="A2118" t="s">
        <v>2123</v>
      </c>
      <c r="B2118">
        <v>94.74</v>
      </c>
      <c r="D2118" s="9" t="str">
        <f>VartojimasGamyba!J2114</f>
        <v>2023-11-28-00</v>
      </c>
      <c r="E2118" s="8">
        <f>VartojimasGamyba!G2114</f>
        <v>1.4379999999999999</v>
      </c>
      <c r="F2118" s="11"/>
      <c r="G2118" s="7">
        <f>G2117+H2118-I2118</f>
        <v>3.4022222222222238</v>
      </c>
      <c r="H2118" s="7">
        <v>0</v>
      </c>
      <c r="I2118" s="7">
        <v>1.5977777777777777</v>
      </c>
      <c r="J2118" s="7">
        <v>0</v>
      </c>
      <c r="L2118" s="7">
        <f>VartojimasGamyba!H2114</f>
        <v>0</v>
      </c>
      <c r="M2118" s="15">
        <f t="shared" si="310"/>
        <v>0</v>
      </c>
      <c r="N2118" s="7">
        <f t="shared" si="311"/>
        <v>0</v>
      </c>
      <c r="O2118" s="7">
        <f t="shared" si="312"/>
        <v>0</v>
      </c>
      <c r="R2118" s="20" t="s">
        <v>8783</v>
      </c>
      <c r="S2118" s="47">
        <f t="shared" si="313"/>
        <v>0</v>
      </c>
      <c r="T2118" s="47">
        <f t="shared" si="314"/>
        <v>0</v>
      </c>
      <c r="U2118" s="47">
        <f t="shared" si="315"/>
        <v>195.03</v>
      </c>
      <c r="V2118" s="47">
        <f t="shared" si="316"/>
        <v>83.16</v>
      </c>
      <c r="W2118" s="11"/>
    </row>
    <row r="2119" spans="1:23" x14ac:dyDescent="0.45">
      <c r="A2119" t="s">
        <v>2124</v>
      </c>
      <c r="B2119">
        <v>80.739999999999995</v>
      </c>
      <c r="D2119" s="9" t="str">
        <f>VartojimasGamyba!J2115</f>
        <v>2023-11-28-01</v>
      </c>
      <c r="E2119" s="8">
        <f>VartojimasGamyba!G2115</f>
        <v>0.98199999999999998</v>
      </c>
      <c r="F2119" s="11"/>
      <c r="G2119" s="7">
        <f t="shared" ref="G2119:G2141" si="319">G2118+H2119-I2119</f>
        <v>3.4022222222222238</v>
      </c>
      <c r="H2119" s="7">
        <v>0</v>
      </c>
      <c r="I2119" s="7">
        <v>0</v>
      </c>
      <c r="J2119" s="7">
        <v>0</v>
      </c>
      <c r="L2119" s="7">
        <f>VartojimasGamyba!H2115</f>
        <v>0</v>
      </c>
      <c r="M2119" s="15">
        <f t="shared" ref="M2119:M2182" si="320">E2119+H2119-I2119*$J$2+J2119-L2119</f>
        <v>0.98199999999999998</v>
      </c>
      <c r="N2119" s="7">
        <f t="shared" ref="N2119:N2182" si="321">M2119*U2119-J2119*V2119</f>
        <v>177.77145999999999</v>
      </c>
      <c r="O2119" s="7">
        <f t="shared" ref="O2119:O2182" si="322">(M2119)*(B2119+$Z$21)</f>
        <v>177.77145999999999</v>
      </c>
      <c r="R2119" s="7"/>
      <c r="S2119" s="47">
        <f t="shared" ref="S2119:S2182" si="323">M2119+IF((L2119-E2119)&gt;0,(L2119-E2119),0)</f>
        <v>0.98199999999999998</v>
      </c>
      <c r="T2119" s="47">
        <f t="shared" ref="T2119:T2182" si="324">IF(L2119-E2119&lt;0,0,L2119-E2119)</f>
        <v>0</v>
      </c>
      <c r="U2119" s="47">
        <f t="shared" ref="U2119:U2182" si="325">B2119+$Z$21</f>
        <v>181.03</v>
      </c>
      <c r="V2119" s="47">
        <f t="shared" ref="V2119:V2182" si="326">B2119+$Z$20</f>
        <v>69.16</v>
      </c>
      <c r="W2119" s="11"/>
    </row>
    <row r="2120" spans="1:23" x14ac:dyDescent="0.45">
      <c r="A2120" t="s">
        <v>2125</v>
      </c>
      <c r="B2120">
        <v>77.739999999999995</v>
      </c>
      <c r="D2120" s="9" t="str">
        <f>VartojimasGamyba!J2116</f>
        <v>2023-11-28-02</v>
      </c>
      <c r="E2120" s="8">
        <f>VartojimasGamyba!G2116</f>
        <v>0.17899999999999999</v>
      </c>
      <c r="F2120" s="11"/>
      <c r="G2120" s="7">
        <f t="shared" si="319"/>
        <v>3.4022222222222238</v>
      </c>
      <c r="H2120" s="7">
        <v>0</v>
      </c>
      <c r="I2120" s="7">
        <v>0</v>
      </c>
      <c r="J2120" s="7">
        <v>0</v>
      </c>
      <c r="L2120" s="7">
        <f>VartojimasGamyba!H2116</f>
        <v>0</v>
      </c>
      <c r="M2120" s="15">
        <f t="shared" si="320"/>
        <v>0.17899999999999999</v>
      </c>
      <c r="N2120" s="7">
        <f t="shared" si="321"/>
        <v>31.867369999999998</v>
      </c>
      <c r="O2120" s="7">
        <f t="shared" si="322"/>
        <v>31.867369999999998</v>
      </c>
      <c r="R2120" s="7"/>
      <c r="S2120" s="47">
        <f t="shared" si="323"/>
        <v>0.17899999999999999</v>
      </c>
      <c r="T2120" s="47">
        <f t="shared" si="324"/>
        <v>0</v>
      </c>
      <c r="U2120" s="47">
        <f t="shared" si="325"/>
        <v>178.03</v>
      </c>
      <c r="V2120" s="47">
        <f t="shared" si="326"/>
        <v>66.16</v>
      </c>
      <c r="W2120" s="11"/>
    </row>
    <row r="2121" spans="1:23" x14ac:dyDescent="0.45">
      <c r="A2121" t="s">
        <v>2126</v>
      </c>
      <c r="B2121">
        <v>70.489999999999995</v>
      </c>
      <c r="D2121" s="9" t="str">
        <f>VartojimasGamyba!J2117</f>
        <v>2023-11-28-03</v>
      </c>
      <c r="E2121" s="8">
        <f>VartojimasGamyba!G2117</f>
        <v>0.154</v>
      </c>
      <c r="F2121" s="11"/>
      <c r="G2121" s="7">
        <f t="shared" si="319"/>
        <v>3.4022222222222238</v>
      </c>
      <c r="H2121" s="7">
        <v>0</v>
      </c>
      <c r="I2121" s="7">
        <v>0</v>
      </c>
      <c r="J2121" s="7">
        <v>0</v>
      </c>
      <c r="L2121" s="7">
        <f>VartojimasGamyba!H2117</f>
        <v>0</v>
      </c>
      <c r="M2121" s="15">
        <f t="shared" si="320"/>
        <v>0.154</v>
      </c>
      <c r="N2121" s="7">
        <f t="shared" si="321"/>
        <v>26.30012</v>
      </c>
      <c r="O2121" s="7">
        <f t="shared" si="322"/>
        <v>26.30012</v>
      </c>
      <c r="R2121" s="7"/>
      <c r="S2121" s="47">
        <f t="shared" si="323"/>
        <v>0.154</v>
      </c>
      <c r="T2121" s="47">
        <f t="shared" si="324"/>
        <v>0</v>
      </c>
      <c r="U2121" s="47">
        <f t="shared" si="325"/>
        <v>170.78</v>
      </c>
      <c r="V2121" s="47">
        <f t="shared" si="326"/>
        <v>58.91</v>
      </c>
      <c r="W2121" s="11"/>
    </row>
    <row r="2122" spans="1:23" x14ac:dyDescent="0.45">
      <c r="A2122" t="s">
        <v>2127</v>
      </c>
      <c r="B2122">
        <v>67.47</v>
      </c>
      <c r="D2122" s="9" t="str">
        <f>VartojimasGamyba!J2118</f>
        <v>2023-11-28-04</v>
      </c>
      <c r="E2122" s="8">
        <f>VartojimasGamyba!G2118</f>
        <v>0.17699999999999999</v>
      </c>
      <c r="F2122" s="11"/>
      <c r="G2122" s="7">
        <f t="shared" si="319"/>
        <v>10</v>
      </c>
      <c r="H2122" s="7">
        <v>6.5977777777777762</v>
      </c>
      <c r="I2122" s="7">
        <v>0</v>
      </c>
      <c r="J2122" s="7">
        <v>0</v>
      </c>
      <c r="L2122" s="7">
        <f>VartojimasGamyba!H2118</f>
        <v>0</v>
      </c>
      <c r="M2122" s="15">
        <f t="shared" si="320"/>
        <v>6.7747777777777758</v>
      </c>
      <c r="N2122" s="7">
        <f t="shared" si="321"/>
        <v>1136.5367199999996</v>
      </c>
      <c r="O2122" s="7">
        <f t="shared" si="322"/>
        <v>1136.5367199999996</v>
      </c>
      <c r="R2122" s="7"/>
      <c r="S2122" s="47">
        <f t="shared" si="323"/>
        <v>6.7747777777777758</v>
      </c>
      <c r="T2122" s="47">
        <f t="shared" si="324"/>
        <v>0</v>
      </c>
      <c r="U2122" s="47">
        <f t="shared" si="325"/>
        <v>167.76</v>
      </c>
      <c r="V2122" s="47">
        <f t="shared" si="326"/>
        <v>55.89</v>
      </c>
      <c r="W2122" s="11"/>
    </row>
    <row r="2123" spans="1:23" x14ac:dyDescent="0.45">
      <c r="A2123" t="s">
        <v>2128</v>
      </c>
      <c r="B2123">
        <v>64.69</v>
      </c>
      <c r="D2123" s="9" t="str">
        <f>VartojimasGamyba!J2119</f>
        <v>2023-11-28-05</v>
      </c>
      <c r="E2123" s="8">
        <f>VartojimasGamyba!G2119</f>
        <v>1.1879999999999999</v>
      </c>
      <c r="F2123" s="11"/>
      <c r="G2123" s="7">
        <f t="shared" si="319"/>
        <v>20</v>
      </c>
      <c r="H2123" s="7">
        <v>10</v>
      </c>
      <c r="I2123" s="7">
        <v>0</v>
      </c>
      <c r="J2123" s="7">
        <v>0</v>
      </c>
      <c r="L2123" s="7">
        <f>VartojimasGamyba!H2119</f>
        <v>0</v>
      </c>
      <c r="M2123" s="15">
        <f t="shared" si="320"/>
        <v>11.188000000000001</v>
      </c>
      <c r="N2123" s="7">
        <f t="shared" si="321"/>
        <v>1845.7962400000004</v>
      </c>
      <c r="O2123" s="7">
        <f t="shared" si="322"/>
        <v>1845.7962400000004</v>
      </c>
      <c r="R2123" s="7"/>
      <c r="S2123" s="47">
        <f t="shared" si="323"/>
        <v>11.188000000000001</v>
      </c>
      <c r="T2123" s="47">
        <f t="shared" si="324"/>
        <v>0</v>
      </c>
      <c r="U2123" s="47">
        <f t="shared" si="325"/>
        <v>164.98000000000002</v>
      </c>
      <c r="V2123" s="47">
        <f t="shared" si="326"/>
        <v>53.11</v>
      </c>
      <c r="W2123" s="11"/>
    </row>
    <row r="2124" spans="1:23" x14ac:dyDescent="0.45">
      <c r="A2124" t="s">
        <v>2129</v>
      </c>
      <c r="B2124">
        <v>68.290000000000006</v>
      </c>
      <c r="D2124" s="9" t="str">
        <f>VartojimasGamyba!J2120</f>
        <v>2023-11-28-06</v>
      </c>
      <c r="E2124" s="8">
        <f>VartojimasGamyba!G2120</f>
        <v>1.587</v>
      </c>
      <c r="F2124" s="11"/>
      <c r="G2124" s="7">
        <f t="shared" si="319"/>
        <v>20</v>
      </c>
      <c r="H2124" s="7">
        <v>0</v>
      </c>
      <c r="I2124" s="7">
        <v>0</v>
      </c>
      <c r="J2124" s="7">
        <v>0</v>
      </c>
      <c r="L2124" s="7">
        <f>VartojimasGamyba!H2120</f>
        <v>0</v>
      </c>
      <c r="M2124" s="15">
        <f t="shared" si="320"/>
        <v>1.587</v>
      </c>
      <c r="N2124" s="7">
        <f t="shared" si="321"/>
        <v>267.53646000000003</v>
      </c>
      <c r="O2124" s="7">
        <f t="shared" si="322"/>
        <v>267.53646000000003</v>
      </c>
      <c r="R2124" s="7"/>
      <c r="S2124" s="47">
        <f t="shared" si="323"/>
        <v>1.587</v>
      </c>
      <c r="T2124" s="47">
        <f t="shared" si="324"/>
        <v>0</v>
      </c>
      <c r="U2124" s="47">
        <f t="shared" si="325"/>
        <v>168.58</v>
      </c>
      <c r="V2124" s="47">
        <f t="shared" si="326"/>
        <v>56.710000000000008</v>
      </c>
      <c r="W2124" s="11"/>
    </row>
    <row r="2125" spans="1:23" x14ac:dyDescent="0.45">
      <c r="A2125" t="s">
        <v>2130</v>
      </c>
      <c r="B2125">
        <v>82.66</v>
      </c>
      <c r="D2125" s="9" t="str">
        <f>VartojimasGamyba!J2121</f>
        <v>2023-11-28-07</v>
      </c>
      <c r="E2125" s="8">
        <f>VartojimasGamyba!G2121</f>
        <v>1.2150000000000001</v>
      </c>
      <c r="F2125" s="11"/>
      <c r="G2125" s="7">
        <f t="shared" si="319"/>
        <v>20</v>
      </c>
      <c r="H2125" s="7">
        <v>0</v>
      </c>
      <c r="I2125" s="7">
        <v>0</v>
      </c>
      <c r="J2125" s="7">
        <v>0</v>
      </c>
      <c r="L2125" s="7">
        <f>VartojimasGamyba!H2121</f>
        <v>0</v>
      </c>
      <c r="M2125" s="15">
        <f t="shared" si="320"/>
        <v>1.2150000000000001</v>
      </c>
      <c r="N2125" s="7">
        <f t="shared" si="321"/>
        <v>222.28425000000001</v>
      </c>
      <c r="O2125" s="7">
        <f t="shared" si="322"/>
        <v>222.28425000000001</v>
      </c>
      <c r="R2125" s="7"/>
      <c r="S2125" s="47">
        <f t="shared" si="323"/>
        <v>1.2150000000000001</v>
      </c>
      <c r="T2125" s="47">
        <f t="shared" si="324"/>
        <v>0</v>
      </c>
      <c r="U2125" s="47">
        <f t="shared" si="325"/>
        <v>182.95</v>
      </c>
      <c r="V2125" s="47">
        <f t="shared" si="326"/>
        <v>71.08</v>
      </c>
      <c r="W2125" s="11"/>
    </row>
    <row r="2126" spans="1:23" x14ac:dyDescent="0.45">
      <c r="A2126" t="s">
        <v>2131</v>
      </c>
      <c r="B2126">
        <v>120.54</v>
      </c>
      <c r="D2126" s="9" t="str">
        <f>VartojimasGamyba!J2122</f>
        <v>2023-11-28-08</v>
      </c>
      <c r="E2126" s="8">
        <f>VartojimasGamyba!G2122</f>
        <v>1.7</v>
      </c>
      <c r="F2126" s="11"/>
      <c r="G2126" s="7">
        <f t="shared" si="319"/>
        <v>20</v>
      </c>
      <c r="H2126" s="7">
        <v>0</v>
      </c>
      <c r="I2126" s="7">
        <v>0</v>
      </c>
      <c r="J2126" s="7">
        <v>0</v>
      </c>
      <c r="L2126" s="7">
        <f>VartojimasGamyba!H2122</f>
        <v>1.4999999999999999E-2</v>
      </c>
      <c r="M2126" s="15">
        <f t="shared" si="320"/>
        <v>1.6850000000000001</v>
      </c>
      <c r="N2126" s="7">
        <f t="shared" si="321"/>
        <v>372.09855000000005</v>
      </c>
      <c r="O2126" s="7">
        <f t="shared" si="322"/>
        <v>372.09855000000005</v>
      </c>
      <c r="R2126" s="7"/>
      <c r="S2126" s="47">
        <f t="shared" si="323"/>
        <v>1.6850000000000001</v>
      </c>
      <c r="T2126" s="47">
        <f t="shared" si="324"/>
        <v>0</v>
      </c>
      <c r="U2126" s="47">
        <f t="shared" si="325"/>
        <v>220.83</v>
      </c>
      <c r="V2126" s="47">
        <f t="shared" si="326"/>
        <v>108.96000000000001</v>
      </c>
      <c r="W2126" s="11"/>
    </row>
    <row r="2127" spans="1:23" x14ac:dyDescent="0.45">
      <c r="A2127" t="s">
        <v>2132</v>
      </c>
      <c r="B2127">
        <v>180.03</v>
      </c>
      <c r="D2127" s="9" t="str">
        <f>VartojimasGamyba!J2123</f>
        <v>2023-11-28-09</v>
      </c>
      <c r="E2127" s="8">
        <f>VartojimasGamyba!G2123</f>
        <v>0.55900000000000005</v>
      </c>
      <c r="F2127" s="11"/>
      <c r="G2127" s="7">
        <f t="shared" si="319"/>
        <v>19.385555555555555</v>
      </c>
      <c r="H2127" s="7">
        <v>0</v>
      </c>
      <c r="I2127" s="7">
        <v>0.61444444444444457</v>
      </c>
      <c r="J2127" s="7">
        <v>0</v>
      </c>
      <c r="L2127" s="7">
        <f>VartojimasGamyba!H2123</f>
        <v>6.0000000000000001E-3</v>
      </c>
      <c r="M2127" s="15">
        <f t="shared" si="320"/>
        <v>-1.0581813203458523E-16</v>
      </c>
      <c r="N2127" s="7">
        <f t="shared" si="321"/>
        <v>-2.9662938771934933E-14</v>
      </c>
      <c r="O2127" s="7">
        <f t="shared" si="322"/>
        <v>-2.9662938771934933E-14</v>
      </c>
      <c r="R2127" s="7"/>
      <c r="S2127" s="47">
        <f t="shared" si="323"/>
        <v>-1.0581813203458523E-16</v>
      </c>
      <c r="T2127" s="47">
        <f t="shared" si="324"/>
        <v>0</v>
      </c>
      <c r="U2127" s="47">
        <f t="shared" si="325"/>
        <v>280.32</v>
      </c>
      <c r="V2127" s="47">
        <f t="shared" si="326"/>
        <v>168.45</v>
      </c>
      <c r="W2127" s="11"/>
    </row>
    <row r="2128" spans="1:23" x14ac:dyDescent="0.45">
      <c r="A2128" t="s">
        <v>2133</v>
      </c>
      <c r="B2128">
        <v>250.08</v>
      </c>
      <c r="D2128" s="9" t="str">
        <f>VartojimasGamyba!J2124</f>
        <v>2023-11-28-10</v>
      </c>
      <c r="E2128" s="8">
        <f>VartojimasGamyba!G2124</f>
        <v>1.859</v>
      </c>
      <c r="F2128" s="11"/>
      <c r="G2128" s="7">
        <f t="shared" si="319"/>
        <v>17.324444444444445</v>
      </c>
      <c r="H2128" s="7">
        <v>0</v>
      </c>
      <c r="I2128" s="7">
        <v>2.0611111111111113</v>
      </c>
      <c r="J2128" s="7">
        <v>0</v>
      </c>
      <c r="L2128" s="7">
        <f>VartojimasGamyba!H2124</f>
        <v>4.0000000000000001E-3</v>
      </c>
      <c r="M2128" s="15">
        <f t="shared" si="320"/>
        <v>-2.1857515797307769E-16</v>
      </c>
      <c r="N2128" s="7">
        <f t="shared" si="321"/>
        <v>-7.6582178099027236E-14</v>
      </c>
      <c r="O2128" s="7">
        <f t="shared" si="322"/>
        <v>-7.6582178099027236E-14</v>
      </c>
      <c r="R2128" s="7"/>
      <c r="S2128" s="47">
        <f t="shared" si="323"/>
        <v>-2.1857515797307769E-16</v>
      </c>
      <c r="T2128" s="47">
        <f t="shared" si="324"/>
        <v>0</v>
      </c>
      <c r="U2128" s="47">
        <f t="shared" si="325"/>
        <v>350.37</v>
      </c>
      <c r="V2128" s="47">
        <f t="shared" si="326"/>
        <v>238.5</v>
      </c>
      <c r="W2128" s="11"/>
    </row>
    <row r="2129" spans="1:23" x14ac:dyDescent="0.45">
      <c r="A2129" t="s">
        <v>2134</v>
      </c>
      <c r="B2129">
        <v>250.02</v>
      </c>
      <c r="D2129" s="9" t="str">
        <f>VartojimasGamyba!J2125</f>
        <v>2023-11-28-11</v>
      </c>
      <c r="E2129" s="8">
        <f>VartojimasGamyba!G2125</f>
        <v>2.548</v>
      </c>
      <c r="F2129" s="11"/>
      <c r="G2129" s="7">
        <f t="shared" si="319"/>
        <v>14.493333333333334</v>
      </c>
      <c r="H2129" s="7">
        <v>0</v>
      </c>
      <c r="I2129" s="7">
        <v>2.8311111111111114</v>
      </c>
      <c r="J2129" s="7">
        <v>0</v>
      </c>
      <c r="L2129" s="7">
        <f>VartojimasGamyba!H2125</f>
        <v>0</v>
      </c>
      <c r="M2129" s="15">
        <f t="shared" si="320"/>
        <v>-4.4408920985006262E-16</v>
      </c>
      <c r="N2129" s="7">
        <f t="shared" si="321"/>
        <v>-1.5556889110257544E-13</v>
      </c>
      <c r="O2129" s="7">
        <f t="shared" si="322"/>
        <v>-1.5556889110257544E-13</v>
      </c>
      <c r="R2129" s="7"/>
      <c r="S2129" s="47">
        <f t="shared" si="323"/>
        <v>-4.4408920985006262E-16</v>
      </c>
      <c r="T2129" s="47">
        <f t="shared" si="324"/>
        <v>0</v>
      </c>
      <c r="U2129" s="47">
        <f t="shared" si="325"/>
        <v>350.31</v>
      </c>
      <c r="V2129" s="47">
        <f t="shared" si="326"/>
        <v>238.44</v>
      </c>
      <c r="W2129" s="11"/>
    </row>
    <row r="2130" spans="1:23" x14ac:dyDescent="0.45">
      <c r="A2130" t="s">
        <v>2135</v>
      </c>
      <c r="B2130">
        <v>139.72999999999999</v>
      </c>
      <c r="D2130" s="9" t="str">
        <f>VartojimasGamyba!J2126</f>
        <v>2023-11-28-12</v>
      </c>
      <c r="E2130" s="8">
        <f>VartojimasGamyba!G2126</f>
        <v>0.89800000000000002</v>
      </c>
      <c r="F2130" s="11"/>
      <c r="G2130" s="7">
        <f t="shared" si="319"/>
        <v>14.493333333333334</v>
      </c>
      <c r="H2130" s="7">
        <v>0</v>
      </c>
      <c r="I2130" s="7">
        <v>0</v>
      </c>
      <c r="J2130" s="7">
        <v>0</v>
      </c>
      <c r="L2130" s="7">
        <f>VartojimasGamyba!H2126</f>
        <v>2E-3</v>
      </c>
      <c r="M2130" s="15">
        <f t="shared" si="320"/>
        <v>0.89600000000000002</v>
      </c>
      <c r="N2130" s="7">
        <f t="shared" si="321"/>
        <v>215.05792</v>
      </c>
      <c r="O2130" s="7">
        <f t="shared" si="322"/>
        <v>215.05792</v>
      </c>
      <c r="R2130" s="7"/>
      <c r="S2130" s="47">
        <f t="shared" si="323"/>
        <v>0.89600000000000002</v>
      </c>
      <c r="T2130" s="47">
        <f t="shared" si="324"/>
        <v>0</v>
      </c>
      <c r="U2130" s="47">
        <f t="shared" si="325"/>
        <v>240.01999999999998</v>
      </c>
      <c r="V2130" s="47">
        <f t="shared" si="326"/>
        <v>128.14999999999998</v>
      </c>
      <c r="W2130" s="11"/>
    </row>
    <row r="2131" spans="1:23" x14ac:dyDescent="0.45">
      <c r="A2131" t="s">
        <v>2136</v>
      </c>
      <c r="B2131">
        <v>142.15</v>
      </c>
      <c r="D2131" s="9" t="str">
        <f>VartojimasGamyba!J2127</f>
        <v>2023-11-28-13</v>
      </c>
      <c r="E2131" s="8">
        <f>VartojimasGamyba!G2127</f>
        <v>1.304</v>
      </c>
      <c r="F2131" s="11"/>
      <c r="G2131" s="7">
        <f t="shared" si="319"/>
        <v>13.846666666666668</v>
      </c>
      <c r="H2131" s="7">
        <v>0</v>
      </c>
      <c r="I2131" s="7">
        <v>0.64666666666666572</v>
      </c>
      <c r="J2131" s="7">
        <v>0</v>
      </c>
      <c r="L2131" s="7">
        <f>VartojimasGamyba!H2127</f>
        <v>0</v>
      </c>
      <c r="M2131" s="15">
        <f t="shared" si="320"/>
        <v>0.72200000000000086</v>
      </c>
      <c r="N2131" s="7">
        <f t="shared" si="321"/>
        <v>175.04168000000021</v>
      </c>
      <c r="O2131" s="7">
        <f t="shared" si="322"/>
        <v>175.04168000000021</v>
      </c>
      <c r="R2131" s="7"/>
      <c r="S2131" s="47">
        <f t="shared" si="323"/>
        <v>0.72200000000000086</v>
      </c>
      <c r="T2131" s="47">
        <f t="shared" si="324"/>
        <v>0</v>
      </c>
      <c r="U2131" s="47">
        <f t="shared" si="325"/>
        <v>242.44</v>
      </c>
      <c r="V2131" s="47">
        <f t="shared" si="326"/>
        <v>130.57</v>
      </c>
      <c r="W2131" s="11"/>
    </row>
    <row r="2132" spans="1:23" x14ac:dyDescent="0.45">
      <c r="A2132" t="s">
        <v>2137</v>
      </c>
      <c r="B2132">
        <v>139.24</v>
      </c>
      <c r="D2132" s="9" t="str">
        <f>VartojimasGamyba!J2128</f>
        <v>2023-11-28-14</v>
      </c>
      <c r="E2132" s="8">
        <f>VartojimasGamyba!G2128</f>
        <v>0.64300000000000002</v>
      </c>
      <c r="F2132" s="11"/>
      <c r="G2132" s="7">
        <f t="shared" si="319"/>
        <v>13.846666666666668</v>
      </c>
      <c r="H2132" s="7">
        <v>0</v>
      </c>
      <c r="I2132" s="7">
        <v>0</v>
      </c>
      <c r="J2132" s="7">
        <v>0</v>
      </c>
      <c r="L2132" s="7">
        <f>VartojimasGamyba!H2128</f>
        <v>0</v>
      </c>
      <c r="M2132" s="15">
        <f t="shared" si="320"/>
        <v>0.64300000000000002</v>
      </c>
      <c r="N2132" s="7">
        <f t="shared" si="321"/>
        <v>154.01779000000002</v>
      </c>
      <c r="O2132" s="7">
        <f t="shared" si="322"/>
        <v>154.01779000000002</v>
      </c>
      <c r="R2132" s="7"/>
      <c r="S2132" s="47">
        <f t="shared" si="323"/>
        <v>0.64300000000000002</v>
      </c>
      <c r="T2132" s="47">
        <f t="shared" si="324"/>
        <v>0</v>
      </c>
      <c r="U2132" s="47">
        <f t="shared" si="325"/>
        <v>239.53000000000003</v>
      </c>
      <c r="V2132" s="47">
        <f t="shared" si="326"/>
        <v>127.66000000000001</v>
      </c>
      <c r="W2132" s="11"/>
    </row>
    <row r="2133" spans="1:23" x14ac:dyDescent="0.45">
      <c r="A2133" t="s">
        <v>2138</v>
      </c>
      <c r="B2133">
        <v>141.21</v>
      </c>
      <c r="D2133" s="9" t="str">
        <f>VartojimasGamyba!J2129</f>
        <v>2023-11-28-15</v>
      </c>
      <c r="E2133" s="8">
        <f>VartojimasGamyba!G2129</f>
        <v>1.3779999999999999</v>
      </c>
      <c r="F2133" s="11"/>
      <c r="G2133" s="7">
        <f t="shared" si="319"/>
        <v>13.846666666666668</v>
      </c>
      <c r="H2133" s="7">
        <v>0</v>
      </c>
      <c r="I2133" s="7">
        <v>0</v>
      </c>
      <c r="J2133" s="7">
        <v>0</v>
      </c>
      <c r="L2133" s="7">
        <f>VartojimasGamyba!H2129</f>
        <v>0</v>
      </c>
      <c r="M2133" s="15">
        <f t="shared" si="320"/>
        <v>1.3779999999999999</v>
      </c>
      <c r="N2133" s="7">
        <f t="shared" si="321"/>
        <v>332.78699999999998</v>
      </c>
      <c r="O2133" s="7">
        <f t="shared" si="322"/>
        <v>332.78699999999998</v>
      </c>
      <c r="R2133" s="7"/>
      <c r="S2133" s="47">
        <f t="shared" si="323"/>
        <v>1.3779999999999999</v>
      </c>
      <c r="T2133" s="47">
        <f t="shared" si="324"/>
        <v>0</v>
      </c>
      <c r="U2133" s="47">
        <f t="shared" si="325"/>
        <v>241.5</v>
      </c>
      <c r="V2133" s="47">
        <f t="shared" si="326"/>
        <v>129.63</v>
      </c>
      <c r="W2133" s="11"/>
    </row>
    <row r="2134" spans="1:23" x14ac:dyDescent="0.45">
      <c r="A2134" t="s">
        <v>2139</v>
      </c>
      <c r="B2134">
        <v>144.6</v>
      </c>
      <c r="D2134" s="9" t="str">
        <f>VartojimasGamyba!J2130</f>
        <v>2023-11-28-16</v>
      </c>
      <c r="E2134" s="8">
        <f>VartojimasGamyba!G2130</f>
        <v>1.5740000000000001</v>
      </c>
      <c r="F2134" s="11"/>
      <c r="G2134" s="7">
        <f t="shared" si="319"/>
        <v>12.097777777777779</v>
      </c>
      <c r="H2134" s="7">
        <v>0</v>
      </c>
      <c r="I2134" s="7">
        <v>1.7488888888888892</v>
      </c>
      <c r="J2134" s="7">
        <v>0</v>
      </c>
      <c r="L2134" s="7">
        <f>VartojimasGamyba!H2130</f>
        <v>0</v>
      </c>
      <c r="M2134" s="15">
        <f t="shared" si="320"/>
        <v>-2.2204460492503131E-16</v>
      </c>
      <c r="N2134" s="7">
        <f t="shared" si="321"/>
        <v>-5.4376503300090914E-14</v>
      </c>
      <c r="O2134" s="7">
        <f t="shared" si="322"/>
        <v>-5.4376503300090914E-14</v>
      </c>
      <c r="R2134" s="7"/>
      <c r="S2134" s="47">
        <f t="shared" si="323"/>
        <v>-2.2204460492503131E-16</v>
      </c>
      <c r="T2134" s="47">
        <f t="shared" si="324"/>
        <v>0</v>
      </c>
      <c r="U2134" s="47">
        <f t="shared" si="325"/>
        <v>244.89</v>
      </c>
      <c r="V2134" s="47">
        <f t="shared" si="326"/>
        <v>133.01999999999998</v>
      </c>
      <c r="W2134" s="11"/>
    </row>
    <row r="2135" spans="1:23" x14ac:dyDescent="0.45">
      <c r="A2135" t="s">
        <v>2140</v>
      </c>
      <c r="B2135">
        <v>150</v>
      </c>
      <c r="D2135" s="9" t="str">
        <f>VartojimasGamyba!J2131</f>
        <v>2023-11-28-17</v>
      </c>
      <c r="E2135" s="8">
        <f>VartojimasGamyba!G2131</f>
        <v>1.0349999999999999</v>
      </c>
      <c r="F2135" s="11"/>
      <c r="G2135" s="7">
        <f t="shared" si="319"/>
        <v>10.947777777777778</v>
      </c>
      <c r="H2135" s="7">
        <v>0</v>
      </c>
      <c r="I2135" s="7">
        <v>1.1499999999999999</v>
      </c>
      <c r="J2135" s="7">
        <v>0</v>
      </c>
      <c r="L2135" s="7">
        <f>VartojimasGamyba!H2131</f>
        <v>0</v>
      </c>
      <c r="M2135" s="15">
        <f t="shared" si="320"/>
        <v>0</v>
      </c>
      <c r="N2135" s="7">
        <f t="shared" si="321"/>
        <v>0</v>
      </c>
      <c r="O2135" s="7">
        <f t="shared" si="322"/>
        <v>0</v>
      </c>
      <c r="R2135" s="7"/>
      <c r="S2135" s="47">
        <f t="shared" si="323"/>
        <v>0</v>
      </c>
      <c r="T2135" s="47">
        <f t="shared" si="324"/>
        <v>0</v>
      </c>
      <c r="U2135" s="47">
        <f t="shared" si="325"/>
        <v>250.29000000000002</v>
      </c>
      <c r="V2135" s="47">
        <f t="shared" si="326"/>
        <v>138.41999999999999</v>
      </c>
      <c r="W2135" s="11"/>
    </row>
    <row r="2136" spans="1:23" x14ac:dyDescent="0.45">
      <c r="A2136" t="s">
        <v>2141</v>
      </c>
      <c r="B2136">
        <v>164.01</v>
      </c>
      <c r="D2136" s="9" t="str">
        <f>VartojimasGamyba!J2132</f>
        <v>2023-11-28-18</v>
      </c>
      <c r="E2136" s="8">
        <f>VartojimasGamyba!G2132</f>
        <v>1.3660000000000001</v>
      </c>
      <c r="F2136" s="11"/>
      <c r="G2136" s="7">
        <f t="shared" si="319"/>
        <v>9.43</v>
      </c>
      <c r="H2136" s="7">
        <v>0</v>
      </c>
      <c r="I2136" s="7">
        <v>1.5177777777777779</v>
      </c>
      <c r="J2136" s="7">
        <v>0</v>
      </c>
      <c r="L2136" s="7">
        <f>VartojimasGamyba!H2132</f>
        <v>0</v>
      </c>
      <c r="M2136" s="15">
        <f t="shared" si="320"/>
        <v>0</v>
      </c>
      <c r="N2136" s="7">
        <f t="shared" si="321"/>
        <v>0</v>
      </c>
      <c r="O2136" s="7">
        <f t="shared" si="322"/>
        <v>0</v>
      </c>
      <c r="R2136" s="7"/>
      <c r="S2136" s="47">
        <f t="shared" si="323"/>
        <v>0</v>
      </c>
      <c r="T2136" s="47">
        <f t="shared" si="324"/>
        <v>0</v>
      </c>
      <c r="U2136" s="47">
        <f t="shared" si="325"/>
        <v>264.3</v>
      </c>
      <c r="V2136" s="47">
        <f t="shared" si="326"/>
        <v>152.42999999999998</v>
      </c>
      <c r="W2136" s="11"/>
    </row>
    <row r="2137" spans="1:23" x14ac:dyDescent="0.45">
      <c r="A2137" t="s">
        <v>2142</v>
      </c>
      <c r="B2137">
        <v>189.98</v>
      </c>
      <c r="D2137" s="9" t="str">
        <f>VartojimasGamyba!J2133</f>
        <v>2023-11-28-19</v>
      </c>
      <c r="E2137" s="8">
        <f>VartojimasGamyba!G2133</f>
        <v>1.369</v>
      </c>
      <c r="F2137" s="11"/>
      <c r="G2137" s="7">
        <f t="shared" si="319"/>
        <v>7.9088888888888889</v>
      </c>
      <c r="H2137" s="7">
        <v>0</v>
      </c>
      <c r="I2137" s="7">
        <v>1.5211111111111111</v>
      </c>
      <c r="J2137" s="7">
        <v>0</v>
      </c>
      <c r="L2137" s="7">
        <f>VartojimasGamyba!H2133</f>
        <v>0</v>
      </c>
      <c r="M2137" s="15">
        <f t="shared" si="320"/>
        <v>0</v>
      </c>
      <c r="N2137" s="7">
        <f t="shared" si="321"/>
        <v>0</v>
      </c>
      <c r="O2137" s="7">
        <f t="shared" si="322"/>
        <v>0</v>
      </c>
      <c r="R2137" s="7"/>
      <c r="S2137" s="47">
        <f t="shared" si="323"/>
        <v>0</v>
      </c>
      <c r="T2137" s="47">
        <f t="shared" si="324"/>
        <v>0</v>
      </c>
      <c r="U2137" s="47">
        <f t="shared" si="325"/>
        <v>290.27</v>
      </c>
      <c r="V2137" s="47">
        <f t="shared" si="326"/>
        <v>178.39999999999998</v>
      </c>
      <c r="W2137" s="11"/>
    </row>
    <row r="2138" spans="1:23" x14ac:dyDescent="0.45">
      <c r="A2138" t="s">
        <v>2143</v>
      </c>
      <c r="B2138">
        <v>177</v>
      </c>
      <c r="D2138" s="9" t="str">
        <f>VartojimasGamyba!J2134</f>
        <v>2023-11-28-20</v>
      </c>
      <c r="E2138" s="8">
        <f>VartojimasGamyba!G2134</f>
        <v>1.2569999999999999</v>
      </c>
      <c r="F2138" s="11"/>
      <c r="G2138" s="7">
        <f t="shared" si="319"/>
        <v>6.5122222222222224</v>
      </c>
      <c r="H2138" s="7">
        <v>0</v>
      </c>
      <c r="I2138" s="7">
        <v>1.3966666666666667</v>
      </c>
      <c r="J2138" s="7">
        <v>0</v>
      </c>
      <c r="L2138" s="7">
        <f>VartojimasGamyba!H2134</f>
        <v>0</v>
      </c>
      <c r="M2138" s="15">
        <f t="shared" si="320"/>
        <v>-2.2204460492503131E-16</v>
      </c>
      <c r="N2138" s="7">
        <f t="shared" si="321"/>
        <v>-6.1570748499661936E-14</v>
      </c>
      <c r="O2138" s="7">
        <f t="shared" si="322"/>
        <v>-6.1570748499661936E-14</v>
      </c>
      <c r="P2138" s="7" t="s">
        <v>8873</v>
      </c>
      <c r="R2138" s="7"/>
      <c r="S2138" s="47">
        <f t="shared" si="323"/>
        <v>-2.2204460492503131E-16</v>
      </c>
      <c r="T2138" s="47">
        <f t="shared" si="324"/>
        <v>0</v>
      </c>
      <c r="U2138" s="47">
        <f t="shared" si="325"/>
        <v>277.29000000000002</v>
      </c>
      <c r="V2138" s="47">
        <f t="shared" si="326"/>
        <v>165.42</v>
      </c>
      <c r="W2138" s="11"/>
    </row>
    <row r="2139" spans="1:23" x14ac:dyDescent="0.45">
      <c r="A2139" t="s">
        <v>2144</v>
      </c>
      <c r="B2139">
        <v>159.1</v>
      </c>
      <c r="D2139" s="9" t="str">
        <f>VartojimasGamyba!J2135</f>
        <v>2023-11-28-21</v>
      </c>
      <c r="E2139" s="8">
        <f>VartojimasGamyba!G2135</f>
        <v>1.361</v>
      </c>
      <c r="F2139" s="11"/>
      <c r="G2139" s="7">
        <f t="shared" si="319"/>
        <v>5</v>
      </c>
      <c r="H2139" s="7">
        <v>0</v>
      </c>
      <c r="I2139" s="7">
        <v>1.5122222222222224</v>
      </c>
      <c r="J2139" s="7">
        <v>0</v>
      </c>
      <c r="L2139" s="7">
        <f>VartojimasGamyba!H2135</f>
        <v>0</v>
      </c>
      <c r="M2139" s="15">
        <f t="shared" si="320"/>
        <v>-2.2204460492503131E-16</v>
      </c>
      <c r="N2139" s="7">
        <f t="shared" si="321"/>
        <v>-5.7596150071503868E-14</v>
      </c>
      <c r="O2139" s="7">
        <f t="shared" si="322"/>
        <v>-5.7596150071503868E-14</v>
      </c>
      <c r="P2139" s="7">
        <f>SUM(N2118:N2141)</f>
        <v>5540.1498200000005</v>
      </c>
      <c r="R2139" s="7"/>
      <c r="S2139" s="47">
        <f t="shared" si="323"/>
        <v>-2.2204460492503131E-16</v>
      </c>
      <c r="T2139" s="47">
        <f t="shared" si="324"/>
        <v>0</v>
      </c>
      <c r="U2139" s="47">
        <f t="shared" si="325"/>
        <v>259.39</v>
      </c>
      <c r="V2139" s="47">
        <f t="shared" si="326"/>
        <v>147.51999999999998</v>
      </c>
      <c r="W2139" s="11"/>
    </row>
    <row r="2140" spans="1:23" x14ac:dyDescent="0.45">
      <c r="A2140" t="s">
        <v>2145</v>
      </c>
      <c r="B2140">
        <v>138.85</v>
      </c>
      <c r="D2140" s="9" t="str">
        <f>VartojimasGamyba!J2136</f>
        <v>2023-11-28-22</v>
      </c>
      <c r="E2140" s="8">
        <f>VartojimasGamyba!G2136</f>
        <v>1.262</v>
      </c>
      <c r="F2140" s="11"/>
      <c r="G2140" s="7">
        <f t="shared" si="319"/>
        <v>5</v>
      </c>
      <c r="H2140" s="7">
        <v>0</v>
      </c>
      <c r="I2140" s="7">
        <v>0</v>
      </c>
      <c r="J2140" s="7">
        <v>0</v>
      </c>
      <c r="L2140" s="7">
        <f>VartojimasGamyba!H2136</f>
        <v>0</v>
      </c>
      <c r="M2140" s="15">
        <f t="shared" si="320"/>
        <v>1.262</v>
      </c>
      <c r="N2140" s="7">
        <f t="shared" si="321"/>
        <v>301.79467999999997</v>
      </c>
      <c r="O2140" s="7">
        <f t="shared" si="322"/>
        <v>301.79467999999997</v>
      </c>
      <c r="P2140" s="7" t="s">
        <v>8872</v>
      </c>
      <c r="R2140" s="7"/>
      <c r="S2140" s="47">
        <f t="shared" si="323"/>
        <v>1.262</v>
      </c>
      <c r="T2140" s="47">
        <f t="shared" si="324"/>
        <v>0</v>
      </c>
      <c r="U2140" s="47">
        <f t="shared" si="325"/>
        <v>239.14</v>
      </c>
      <c r="V2140" s="47">
        <f t="shared" si="326"/>
        <v>127.27</v>
      </c>
      <c r="W2140" s="11"/>
    </row>
    <row r="2141" spans="1:23" x14ac:dyDescent="0.45">
      <c r="A2141" t="s">
        <v>2146</v>
      </c>
      <c r="B2141">
        <v>125.44</v>
      </c>
      <c r="D2141" s="9" t="str">
        <f>VartojimasGamyba!J2137</f>
        <v>2023-11-28-23</v>
      </c>
      <c r="E2141" s="8">
        <f>VartojimasGamyba!G2137</f>
        <v>1.246</v>
      </c>
      <c r="F2141" s="11"/>
      <c r="G2141" s="7">
        <f t="shared" si="319"/>
        <v>5</v>
      </c>
      <c r="H2141" s="7">
        <v>0</v>
      </c>
      <c r="I2141" s="7">
        <v>0</v>
      </c>
      <c r="J2141" s="7">
        <v>0</v>
      </c>
      <c r="L2141" s="7">
        <f>VartojimasGamyba!H2137</f>
        <v>0</v>
      </c>
      <c r="M2141" s="15">
        <f t="shared" si="320"/>
        <v>1.246</v>
      </c>
      <c r="N2141" s="7">
        <f t="shared" si="321"/>
        <v>281.25958000000003</v>
      </c>
      <c r="O2141" s="7">
        <f t="shared" si="322"/>
        <v>281.25958000000003</v>
      </c>
      <c r="P2141" s="7">
        <f>SUM(O2118:O2141)</f>
        <v>5540.1498200000005</v>
      </c>
      <c r="Q2141" s="7">
        <f>SUMPRODUCT(B2118:B2141,E2118:E2141)+SUM(E2118:E2141)*$Z$21-SUMPRODUCT(B2118:B2141,L2118:L2141)+SUM(L2118:L2141)*ABS($Z$20)</f>
        <v>7010.1272799999997</v>
      </c>
      <c r="R2141" s="7"/>
      <c r="S2141" s="47">
        <f t="shared" si="323"/>
        <v>1.246</v>
      </c>
      <c r="T2141" s="47">
        <f t="shared" si="324"/>
        <v>0</v>
      </c>
      <c r="U2141" s="47">
        <f t="shared" si="325"/>
        <v>225.73000000000002</v>
      </c>
      <c r="V2141" s="47">
        <f t="shared" si="326"/>
        <v>113.86</v>
      </c>
      <c r="W2141" s="11">
        <f>IF(P2141&lt;&gt;Q2141,1,0)</f>
        <v>1</v>
      </c>
    </row>
    <row r="2142" spans="1:23" x14ac:dyDescent="0.45">
      <c r="A2142" t="s">
        <v>2147</v>
      </c>
      <c r="B2142">
        <v>115.85</v>
      </c>
      <c r="D2142" s="1" t="str">
        <f>VartojimasGamyba!J2138</f>
        <v>2023-11-29-00</v>
      </c>
      <c r="E2142" s="7">
        <f>VartojimasGamyba!G2138</f>
        <v>0.751</v>
      </c>
      <c r="F2142" s="11"/>
      <c r="G2142" s="12">
        <f>G2141+H2142-I2142</f>
        <v>4.1655555555555539</v>
      </c>
      <c r="H2142" s="12">
        <v>0</v>
      </c>
      <c r="I2142" s="12">
        <v>0.83444444444444588</v>
      </c>
      <c r="J2142" s="12">
        <v>0</v>
      </c>
      <c r="K2142" s="12"/>
      <c r="L2142" s="12">
        <f>VartojimasGamyba!H2138</f>
        <v>0</v>
      </c>
      <c r="M2142" s="19">
        <f t="shared" si="320"/>
        <v>-1.3322676295501878E-15</v>
      </c>
      <c r="N2142" s="7">
        <f t="shared" si="321"/>
        <v>-2.8795632545097758E-13</v>
      </c>
      <c r="O2142" s="7">
        <f t="shared" si="322"/>
        <v>-2.8795632545097758E-13</v>
      </c>
      <c r="R2142" s="20" t="s">
        <v>8783</v>
      </c>
      <c r="S2142" s="47">
        <f t="shared" si="323"/>
        <v>-1.3322676295501878E-15</v>
      </c>
      <c r="T2142" s="47">
        <f t="shared" si="324"/>
        <v>0</v>
      </c>
      <c r="U2142" s="47">
        <f t="shared" si="325"/>
        <v>216.14</v>
      </c>
      <c r="V2142" s="47">
        <f t="shared" si="326"/>
        <v>104.27</v>
      </c>
      <c r="W2142" s="11"/>
    </row>
    <row r="2143" spans="1:23" x14ac:dyDescent="0.45">
      <c r="A2143" t="s">
        <v>2148</v>
      </c>
      <c r="B2143">
        <v>105.62</v>
      </c>
      <c r="D2143" s="1" t="str">
        <f>VartojimasGamyba!J2139</f>
        <v>2023-11-29-01</v>
      </c>
      <c r="E2143" s="7">
        <f>VartojimasGamyba!G2139</f>
        <v>1.0189999999999999</v>
      </c>
      <c r="F2143" s="11"/>
      <c r="G2143" s="12">
        <f t="shared" ref="G2143:G2165" si="327">G2142+H2143-I2143</f>
        <v>3.0333333333333314</v>
      </c>
      <c r="H2143" s="12">
        <v>0</v>
      </c>
      <c r="I2143" s="12">
        <v>1.1322222222222222</v>
      </c>
      <c r="J2143" s="12">
        <v>0</v>
      </c>
      <c r="K2143" s="12"/>
      <c r="L2143" s="12">
        <f>VartojimasGamyba!H2139</f>
        <v>0</v>
      </c>
      <c r="M2143" s="19">
        <f t="shared" si="320"/>
        <v>-2.2204460492503131E-16</v>
      </c>
      <c r="N2143" s="7">
        <f t="shared" si="321"/>
        <v>-4.5721204600113202E-14</v>
      </c>
      <c r="O2143" s="7">
        <f t="shared" si="322"/>
        <v>-4.5721204600113202E-14</v>
      </c>
      <c r="R2143" s="7"/>
      <c r="S2143" s="47">
        <f t="shared" si="323"/>
        <v>-2.2204460492503131E-16</v>
      </c>
      <c r="T2143" s="47">
        <f t="shared" si="324"/>
        <v>0</v>
      </c>
      <c r="U2143" s="47">
        <f t="shared" si="325"/>
        <v>205.91000000000003</v>
      </c>
      <c r="V2143" s="47">
        <f t="shared" si="326"/>
        <v>94.04</v>
      </c>
      <c r="W2143" s="11"/>
    </row>
    <row r="2144" spans="1:23" x14ac:dyDescent="0.45">
      <c r="A2144" t="s">
        <v>2149</v>
      </c>
      <c r="B2144">
        <v>98.5</v>
      </c>
      <c r="D2144" s="1" t="str">
        <f>VartojimasGamyba!J2140</f>
        <v>2023-11-29-02</v>
      </c>
      <c r="E2144" s="7">
        <f>VartojimasGamyba!G2140</f>
        <v>1.3560000000000001</v>
      </c>
      <c r="F2144" s="11"/>
      <c r="G2144" s="12">
        <f t="shared" si="327"/>
        <v>3.0333333333333314</v>
      </c>
      <c r="H2144" s="12">
        <v>0</v>
      </c>
      <c r="I2144" s="12">
        <v>0</v>
      </c>
      <c r="J2144" s="12">
        <v>0</v>
      </c>
      <c r="K2144" s="12"/>
      <c r="L2144" s="12">
        <f>VartojimasGamyba!H2140</f>
        <v>0</v>
      </c>
      <c r="M2144" s="19">
        <f t="shared" si="320"/>
        <v>1.3560000000000001</v>
      </c>
      <c r="N2144" s="7">
        <f t="shared" si="321"/>
        <v>269.55924000000005</v>
      </c>
      <c r="O2144" s="7">
        <f t="shared" si="322"/>
        <v>269.55924000000005</v>
      </c>
      <c r="R2144" s="7"/>
      <c r="S2144" s="47">
        <f t="shared" si="323"/>
        <v>1.3560000000000001</v>
      </c>
      <c r="T2144" s="47">
        <f t="shared" si="324"/>
        <v>0</v>
      </c>
      <c r="U2144" s="47">
        <f t="shared" si="325"/>
        <v>198.79000000000002</v>
      </c>
      <c r="V2144" s="47">
        <f t="shared" si="326"/>
        <v>86.92</v>
      </c>
      <c r="W2144" s="11"/>
    </row>
    <row r="2145" spans="1:23" x14ac:dyDescent="0.45">
      <c r="A2145" t="s">
        <v>2150</v>
      </c>
      <c r="B2145">
        <v>96.35</v>
      </c>
      <c r="D2145" s="1" t="str">
        <f>VartojimasGamyba!J2141</f>
        <v>2023-11-29-03</v>
      </c>
      <c r="E2145" s="7">
        <f>VartojimasGamyba!G2141</f>
        <v>1.347</v>
      </c>
      <c r="F2145" s="11"/>
      <c r="G2145" s="12">
        <f t="shared" si="327"/>
        <v>3.0333333333333314</v>
      </c>
      <c r="H2145" s="12">
        <v>0</v>
      </c>
      <c r="I2145" s="12">
        <v>0</v>
      </c>
      <c r="J2145" s="12">
        <v>0</v>
      </c>
      <c r="K2145" s="12"/>
      <c r="L2145" s="12">
        <f>VartojimasGamyba!H2141</f>
        <v>0</v>
      </c>
      <c r="M2145" s="19">
        <f t="shared" si="320"/>
        <v>1.347</v>
      </c>
      <c r="N2145" s="7">
        <f t="shared" si="321"/>
        <v>264.87407999999999</v>
      </c>
      <c r="O2145" s="7">
        <f t="shared" si="322"/>
        <v>264.87407999999999</v>
      </c>
      <c r="R2145" s="7"/>
      <c r="S2145" s="47">
        <f t="shared" si="323"/>
        <v>1.347</v>
      </c>
      <c r="T2145" s="47">
        <f t="shared" si="324"/>
        <v>0</v>
      </c>
      <c r="U2145" s="47">
        <f t="shared" si="325"/>
        <v>196.64</v>
      </c>
      <c r="V2145" s="47">
        <f t="shared" si="326"/>
        <v>84.77</v>
      </c>
      <c r="W2145" s="11"/>
    </row>
    <row r="2146" spans="1:23" x14ac:dyDescent="0.45">
      <c r="A2146" t="s">
        <v>2151</v>
      </c>
      <c r="B2146">
        <v>92.03</v>
      </c>
      <c r="D2146" s="1" t="str">
        <f>VartojimasGamyba!J2142</f>
        <v>2023-11-29-04</v>
      </c>
      <c r="E2146" s="7">
        <f>VartojimasGamyba!G2142</f>
        <v>1.9510000000000001</v>
      </c>
      <c r="F2146" s="11"/>
      <c r="G2146" s="12">
        <f t="shared" si="327"/>
        <v>3.0333333333333314</v>
      </c>
      <c r="H2146" s="12">
        <v>0</v>
      </c>
      <c r="I2146" s="12">
        <v>0</v>
      </c>
      <c r="J2146" s="12">
        <v>0</v>
      </c>
      <c r="K2146" s="12"/>
      <c r="L2146" s="12">
        <f>VartojimasGamyba!H2142</f>
        <v>0</v>
      </c>
      <c r="M2146" s="19">
        <f t="shared" si="320"/>
        <v>1.9510000000000001</v>
      </c>
      <c r="N2146" s="7">
        <f t="shared" si="321"/>
        <v>375.21632</v>
      </c>
      <c r="O2146" s="7">
        <f t="shared" si="322"/>
        <v>375.21632</v>
      </c>
      <c r="R2146" s="7"/>
      <c r="S2146" s="47">
        <f t="shared" si="323"/>
        <v>1.9510000000000001</v>
      </c>
      <c r="T2146" s="47">
        <f t="shared" si="324"/>
        <v>0</v>
      </c>
      <c r="U2146" s="47">
        <f t="shared" si="325"/>
        <v>192.32</v>
      </c>
      <c r="V2146" s="47">
        <f t="shared" si="326"/>
        <v>80.45</v>
      </c>
      <c r="W2146" s="11"/>
    </row>
    <row r="2147" spans="1:23" x14ac:dyDescent="0.45">
      <c r="A2147" t="s">
        <v>2152</v>
      </c>
      <c r="B2147">
        <v>83.82</v>
      </c>
      <c r="D2147" s="1" t="str">
        <f>VartojimasGamyba!J2143</f>
        <v>2023-11-29-05</v>
      </c>
      <c r="E2147" s="7">
        <f>VartojimasGamyba!G2143</f>
        <v>1.3180000000000001</v>
      </c>
      <c r="F2147" s="11"/>
      <c r="G2147" s="12">
        <f t="shared" si="327"/>
        <v>13.033333333333331</v>
      </c>
      <c r="H2147" s="12">
        <v>10</v>
      </c>
      <c r="I2147" s="12">
        <v>0</v>
      </c>
      <c r="J2147" s="12">
        <v>0</v>
      </c>
      <c r="K2147" s="12"/>
      <c r="L2147" s="12">
        <f>VartojimasGamyba!H2143</f>
        <v>0</v>
      </c>
      <c r="M2147" s="19">
        <f t="shared" si="320"/>
        <v>11.318</v>
      </c>
      <c r="N2147" s="7">
        <f t="shared" si="321"/>
        <v>2083.7569800000001</v>
      </c>
      <c r="O2147" s="7">
        <f t="shared" si="322"/>
        <v>2083.7569800000001</v>
      </c>
      <c r="R2147" s="7"/>
      <c r="S2147" s="47">
        <f t="shared" si="323"/>
        <v>11.318</v>
      </c>
      <c r="T2147" s="47">
        <f t="shared" si="324"/>
        <v>0</v>
      </c>
      <c r="U2147" s="47">
        <f t="shared" si="325"/>
        <v>184.11</v>
      </c>
      <c r="V2147" s="47">
        <f t="shared" si="326"/>
        <v>72.239999999999995</v>
      </c>
      <c r="W2147" s="11"/>
    </row>
    <row r="2148" spans="1:23" x14ac:dyDescent="0.45">
      <c r="A2148" t="s">
        <v>2153</v>
      </c>
      <c r="B2148">
        <v>84.27</v>
      </c>
      <c r="D2148" s="1" t="str">
        <f>VartojimasGamyba!J2144</f>
        <v>2023-11-29-06</v>
      </c>
      <c r="E2148" s="7">
        <f>VartojimasGamyba!G2144</f>
        <v>1.508</v>
      </c>
      <c r="F2148" s="11"/>
      <c r="G2148" s="12">
        <f t="shared" si="327"/>
        <v>20</v>
      </c>
      <c r="H2148" s="12">
        <v>6.9666666666666686</v>
      </c>
      <c r="I2148" s="12">
        <v>0</v>
      </c>
      <c r="J2148" s="12">
        <v>0</v>
      </c>
      <c r="K2148" s="12"/>
      <c r="L2148" s="12">
        <f>VartojimasGamyba!H2144</f>
        <v>0</v>
      </c>
      <c r="M2148" s="19">
        <f t="shared" si="320"/>
        <v>8.4746666666666677</v>
      </c>
      <c r="N2148" s="7">
        <f t="shared" si="321"/>
        <v>1564.0844800000002</v>
      </c>
      <c r="O2148" s="7">
        <f t="shared" si="322"/>
        <v>1564.0844800000002</v>
      </c>
      <c r="R2148" s="7"/>
      <c r="S2148" s="47">
        <f t="shared" si="323"/>
        <v>8.4746666666666677</v>
      </c>
      <c r="T2148" s="47">
        <f t="shared" si="324"/>
        <v>0</v>
      </c>
      <c r="U2148" s="47">
        <f t="shared" si="325"/>
        <v>184.56</v>
      </c>
      <c r="V2148" s="47">
        <f t="shared" si="326"/>
        <v>72.69</v>
      </c>
      <c r="W2148" s="11"/>
    </row>
    <row r="2149" spans="1:23" x14ac:dyDescent="0.45">
      <c r="A2149" t="s">
        <v>2154</v>
      </c>
      <c r="B2149">
        <v>95.7</v>
      </c>
      <c r="D2149" s="1" t="str">
        <f>VartojimasGamyba!J2145</f>
        <v>2023-11-29-07</v>
      </c>
      <c r="E2149" s="7">
        <f>VartojimasGamyba!G2145</f>
        <v>1.411</v>
      </c>
      <c r="F2149" s="11"/>
      <c r="G2149" s="12">
        <f t="shared" si="327"/>
        <v>20</v>
      </c>
      <c r="H2149" s="12">
        <v>0</v>
      </c>
      <c r="I2149" s="12">
        <v>0</v>
      </c>
      <c r="J2149" s="12">
        <v>0</v>
      </c>
      <c r="K2149" s="12"/>
      <c r="L2149" s="12">
        <f>VartojimasGamyba!H2145</f>
        <v>0</v>
      </c>
      <c r="M2149" s="19">
        <f t="shared" si="320"/>
        <v>1.411</v>
      </c>
      <c r="N2149" s="7">
        <f t="shared" si="321"/>
        <v>276.54189000000002</v>
      </c>
      <c r="O2149" s="7">
        <f t="shared" si="322"/>
        <v>276.54189000000002</v>
      </c>
      <c r="R2149" s="7"/>
      <c r="S2149" s="47">
        <f t="shared" si="323"/>
        <v>1.411</v>
      </c>
      <c r="T2149" s="47">
        <f t="shared" si="324"/>
        <v>0</v>
      </c>
      <c r="U2149" s="47">
        <f t="shared" si="325"/>
        <v>195.99</v>
      </c>
      <c r="V2149" s="47">
        <f t="shared" si="326"/>
        <v>84.12</v>
      </c>
      <c r="W2149" s="11"/>
    </row>
    <row r="2150" spans="1:23" x14ac:dyDescent="0.45">
      <c r="A2150" t="s">
        <v>2155</v>
      </c>
      <c r="B2150">
        <v>141.77000000000001</v>
      </c>
      <c r="D2150" s="1" t="str">
        <f>VartojimasGamyba!J2146</f>
        <v>2023-11-29-08</v>
      </c>
      <c r="E2150" s="7">
        <f>VartojimasGamyba!G2146</f>
        <v>1.3420000000000001</v>
      </c>
      <c r="F2150" s="11"/>
      <c r="G2150" s="12">
        <f t="shared" si="327"/>
        <v>20</v>
      </c>
      <c r="H2150" s="12">
        <v>0</v>
      </c>
      <c r="I2150" s="12">
        <v>0</v>
      </c>
      <c r="J2150" s="12">
        <v>0</v>
      </c>
      <c r="K2150" s="12"/>
      <c r="L2150" s="12">
        <f>VartojimasGamyba!H2146</f>
        <v>0</v>
      </c>
      <c r="M2150" s="19">
        <f t="shared" si="320"/>
        <v>1.3420000000000001</v>
      </c>
      <c r="N2150" s="7">
        <f t="shared" si="321"/>
        <v>324.84452000000005</v>
      </c>
      <c r="O2150" s="7">
        <f t="shared" si="322"/>
        <v>324.84452000000005</v>
      </c>
      <c r="R2150" s="7"/>
      <c r="S2150" s="47">
        <f t="shared" si="323"/>
        <v>1.3420000000000001</v>
      </c>
      <c r="T2150" s="47">
        <f t="shared" si="324"/>
        <v>0</v>
      </c>
      <c r="U2150" s="47">
        <f t="shared" si="325"/>
        <v>242.06</v>
      </c>
      <c r="V2150" s="47">
        <f t="shared" si="326"/>
        <v>130.19</v>
      </c>
      <c r="W2150" s="11"/>
    </row>
    <row r="2151" spans="1:23" x14ac:dyDescent="0.45">
      <c r="A2151" t="s">
        <v>2156</v>
      </c>
      <c r="B2151">
        <v>250.02</v>
      </c>
      <c r="D2151" s="1" t="str">
        <f>VartojimasGamyba!J2147</f>
        <v>2023-11-29-09</v>
      </c>
      <c r="E2151" s="7">
        <f>VartojimasGamyba!G2147</f>
        <v>1.054</v>
      </c>
      <c r="F2151" s="11"/>
      <c r="G2151" s="12">
        <f t="shared" si="327"/>
        <v>18.828888888888891</v>
      </c>
      <c r="H2151" s="12">
        <v>0</v>
      </c>
      <c r="I2151" s="12">
        <v>1.1711111111111112</v>
      </c>
      <c r="J2151" s="12">
        <v>0</v>
      </c>
      <c r="K2151" s="12"/>
      <c r="L2151" s="12">
        <f>VartojimasGamyba!H2147</f>
        <v>0</v>
      </c>
      <c r="M2151" s="19">
        <f t="shared" si="320"/>
        <v>0</v>
      </c>
      <c r="N2151" s="7">
        <f t="shared" si="321"/>
        <v>0</v>
      </c>
      <c r="O2151" s="7">
        <f t="shared" si="322"/>
        <v>0</v>
      </c>
      <c r="R2151" s="7"/>
      <c r="S2151" s="47">
        <f t="shared" si="323"/>
        <v>0</v>
      </c>
      <c r="T2151" s="47">
        <f t="shared" si="324"/>
        <v>0</v>
      </c>
      <c r="U2151" s="47">
        <f t="shared" si="325"/>
        <v>350.31</v>
      </c>
      <c r="V2151" s="47">
        <f t="shared" si="326"/>
        <v>238.44</v>
      </c>
      <c r="W2151" s="11"/>
    </row>
    <row r="2152" spans="1:23" x14ac:dyDescent="0.45">
      <c r="A2152" t="s">
        <v>2157</v>
      </c>
      <c r="B2152">
        <v>384.01</v>
      </c>
      <c r="D2152" s="1" t="str">
        <f>VartojimasGamyba!J2148</f>
        <v>2023-11-29-10</v>
      </c>
      <c r="E2152" s="7">
        <f>VartojimasGamyba!G2148</f>
        <v>1.038</v>
      </c>
      <c r="F2152" s="11"/>
      <c r="G2152" s="12">
        <f t="shared" si="327"/>
        <v>17.675555555555558</v>
      </c>
      <c r="H2152" s="12">
        <v>0</v>
      </c>
      <c r="I2152" s="12">
        <v>1.1533333333333333</v>
      </c>
      <c r="J2152" s="12">
        <v>0</v>
      </c>
      <c r="K2152" s="12"/>
      <c r="L2152" s="12">
        <f>VartojimasGamyba!H2148</f>
        <v>0</v>
      </c>
      <c r="M2152" s="19">
        <f t="shared" si="320"/>
        <v>0</v>
      </c>
      <c r="N2152" s="7">
        <f t="shared" si="321"/>
        <v>0</v>
      </c>
      <c r="O2152" s="7">
        <f t="shared" si="322"/>
        <v>0</v>
      </c>
      <c r="R2152" s="7"/>
      <c r="S2152" s="47">
        <f t="shared" si="323"/>
        <v>0</v>
      </c>
      <c r="T2152" s="47">
        <f t="shared" si="324"/>
        <v>0</v>
      </c>
      <c r="U2152" s="47">
        <f t="shared" si="325"/>
        <v>484.3</v>
      </c>
      <c r="V2152" s="47">
        <f t="shared" si="326"/>
        <v>372.43</v>
      </c>
      <c r="W2152" s="11"/>
    </row>
    <row r="2153" spans="1:23" x14ac:dyDescent="0.45">
      <c r="A2153" t="s">
        <v>2158</v>
      </c>
      <c r="B2153">
        <v>250.08</v>
      </c>
      <c r="D2153" s="1" t="str">
        <f>VartojimasGamyba!J2149</f>
        <v>2023-11-29-11</v>
      </c>
      <c r="E2153" s="7">
        <f>VartojimasGamyba!G2149</f>
        <v>0.45300000000000001</v>
      </c>
      <c r="F2153" s="11"/>
      <c r="G2153" s="12">
        <f t="shared" si="327"/>
        <v>17.173333333333336</v>
      </c>
      <c r="H2153" s="12">
        <v>0</v>
      </c>
      <c r="I2153" s="12">
        <v>0.50222222222222213</v>
      </c>
      <c r="J2153" s="12">
        <v>0</v>
      </c>
      <c r="K2153" s="12"/>
      <c r="L2153" s="12">
        <f>VartojimasGamyba!H2149</f>
        <v>1E-3</v>
      </c>
      <c r="M2153" s="19">
        <f t="shared" si="320"/>
        <v>1.1188966420050406E-16</v>
      </c>
      <c r="N2153" s="7">
        <f t="shared" si="321"/>
        <v>3.9202781645930609E-14</v>
      </c>
      <c r="O2153" s="7">
        <f t="shared" si="322"/>
        <v>3.9202781645930609E-14</v>
      </c>
      <c r="R2153" s="7"/>
      <c r="S2153" s="47">
        <f t="shared" si="323"/>
        <v>1.1188966420050406E-16</v>
      </c>
      <c r="T2153" s="47">
        <f t="shared" si="324"/>
        <v>0</v>
      </c>
      <c r="U2153" s="47">
        <f t="shared" si="325"/>
        <v>350.37</v>
      </c>
      <c r="V2153" s="47">
        <f t="shared" si="326"/>
        <v>238.5</v>
      </c>
      <c r="W2153" s="11"/>
    </row>
    <row r="2154" spans="1:23" x14ac:dyDescent="0.45">
      <c r="A2154" t="s">
        <v>2159</v>
      </c>
      <c r="B2154">
        <v>183.75</v>
      </c>
      <c r="D2154" s="1" t="str">
        <f>VartojimasGamyba!J2150</f>
        <v>2023-11-29-12</v>
      </c>
      <c r="E2154" s="7">
        <f>VartojimasGamyba!G2150</f>
        <v>0.78200000000000003</v>
      </c>
      <c r="F2154" s="11"/>
      <c r="G2154" s="12">
        <f t="shared" si="327"/>
        <v>16.304444444444446</v>
      </c>
      <c r="H2154" s="12">
        <v>0</v>
      </c>
      <c r="I2154" s="12">
        <v>0.86888888888888893</v>
      </c>
      <c r="J2154" s="12">
        <v>0</v>
      </c>
      <c r="K2154" s="12"/>
      <c r="L2154" s="12">
        <f>VartojimasGamyba!H2150</f>
        <v>0</v>
      </c>
      <c r="M2154" s="19">
        <f t="shared" si="320"/>
        <v>0</v>
      </c>
      <c r="N2154" s="7">
        <f t="shared" si="321"/>
        <v>0</v>
      </c>
      <c r="O2154" s="7">
        <f t="shared" si="322"/>
        <v>0</v>
      </c>
      <c r="R2154" s="7"/>
      <c r="S2154" s="47">
        <f t="shared" si="323"/>
        <v>0</v>
      </c>
      <c r="T2154" s="47">
        <f t="shared" si="324"/>
        <v>0</v>
      </c>
      <c r="U2154" s="47">
        <f t="shared" si="325"/>
        <v>284.04000000000002</v>
      </c>
      <c r="V2154" s="47">
        <f t="shared" si="326"/>
        <v>172.17</v>
      </c>
      <c r="W2154" s="11"/>
    </row>
    <row r="2155" spans="1:23" x14ac:dyDescent="0.45">
      <c r="A2155" t="s">
        <v>2160</v>
      </c>
      <c r="B2155">
        <v>130.37</v>
      </c>
      <c r="D2155" s="1" t="str">
        <f>VartojimasGamyba!J2151</f>
        <v>2023-11-29-13</v>
      </c>
      <c r="E2155" s="7">
        <f>VartojimasGamyba!G2151</f>
        <v>0.85199999999999998</v>
      </c>
      <c r="F2155" s="11"/>
      <c r="G2155" s="12">
        <f t="shared" si="327"/>
        <v>16.304444444444446</v>
      </c>
      <c r="H2155" s="12">
        <v>0</v>
      </c>
      <c r="I2155" s="12">
        <v>0</v>
      </c>
      <c r="J2155" s="12">
        <v>0</v>
      </c>
      <c r="K2155" s="12"/>
      <c r="L2155" s="12">
        <f>VartojimasGamyba!H2151</f>
        <v>0</v>
      </c>
      <c r="M2155" s="19">
        <f t="shared" si="320"/>
        <v>0.85199999999999998</v>
      </c>
      <c r="N2155" s="7">
        <f t="shared" si="321"/>
        <v>196.52232000000001</v>
      </c>
      <c r="O2155" s="7">
        <f t="shared" si="322"/>
        <v>196.52232000000001</v>
      </c>
      <c r="R2155" s="7"/>
      <c r="S2155" s="47">
        <f t="shared" si="323"/>
        <v>0.85199999999999998</v>
      </c>
      <c r="T2155" s="47">
        <f t="shared" si="324"/>
        <v>0</v>
      </c>
      <c r="U2155" s="47">
        <f t="shared" si="325"/>
        <v>230.66000000000003</v>
      </c>
      <c r="V2155" s="47">
        <f t="shared" si="326"/>
        <v>118.79</v>
      </c>
      <c r="W2155" s="11"/>
    </row>
    <row r="2156" spans="1:23" x14ac:dyDescent="0.45">
      <c r="A2156" t="s">
        <v>2161</v>
      </c>
      <c r="B2156">
        <v>131.24</v>
      </c>
      <c r="D2156" s="1" t="str">
        <f>VartojimasGamyba!J2152</f>
        <v>2023-11-29-14</v>
      </c>
      <c r="E2156" s="7">
        <f>VartojimasGamyba!G2152</f>
        <v>1.627</v>
      </c>
      <c r="F2156" s="11"/>
      <c r="G2156" s="12">
        <f t="shared" si="327"/>
        <v>16.304444444444446</v>
      </c>
      <c r="H2156" s="12">
        <v>0</v>
      </c>
      <c r="I2156" s="12">
        <v>0</v>
      </c>
      <c r="J2156" s="12">
        <v>0</v>
      </c>
      <c r="K2156" s="12"/>
      <c r="L2156" s="12">
        <f>VartojimasGamyba!H2152</f>
        <v>0</v>
      </c>
      <c r="M2156" s="19">
        <f t="shared" si="320"/>
        <v>1.627</v>
      </c>
      <c r="N2156" s="7">
        <f t="shared" si="321"/>
        <v>376.69931000000003</v>
      </c>
      <c r="O2156" s="7">
        <f t="shared" si="322"/>
        <v>376.69931000000003</v>
      </c>
      <c r="R2156" s="7"/>
      <c r="S2156" s="47">
        <f t="shared" si="323"/>
        <v>1.627</v>
      </c>
      <c r="T2156" s="47">
        <f t="shared" si="324"/>
        <v>0</v>
      </c>
      <c r="U2156" s="47">
        <f t="shared" si="325"/>
        <v>231.53000000000003</v>
      </c>
      <c r="V2156" s="47">
        <f t="shared" si="326"/>
        <v>119.66000000000001</v>
      </c>
      <c r="W2156" s="11"/>
    </row>
    <row r="2157" spans="1:23" x14ac:dyDescent="0.45">
      <c r="A2157" t="s">
        <v>2162</v>
      </c>
      <c r="B2157">
        <v>163.63999999999999</v>
      </c>
      <c r="D2157" s="1" t="str">
        <f>VartojimasGamyba!J2153</f>
        <v>2023-11-29-15</v>
      </c>
      <c r="E2157" s="7">
        <f>VartojimasGamyba!G2153</f>
        <v>1.399</v>
      </c>
      <c r="F2157" s="11"/>
      <c r="G2157" s="12">
        <f t="shared" si="327"/>
        <v>14.750000000000002</v>
      </c>
      <c r="H2157" s="12">
        <v>0</v>
      </c>
      <c r="I2157" s="12">
        <v>1.5544444444444445</v>
      </c>
      <c r="J2157" s="12">
        <v>0</v>
      </c>
      <c r="K2157" s="12"/>
      <c r="L2157" s="12">
        <f>VartojimasGamyba!H2153</f>
        <v>0</v>
      </c>
      <c r="M2157" s="19">
        <f t="shared" si="320"/>
        <v>0</v>
      </c>
      <c r="N2157" s="7">
        <f t="shared" si="321"/>
        <v>0</v>
      </c>
      <c r="O2157" s="7">
        <f t="shared" si="322"/>
        <v>0</v>
      </c>
      <c r="R2157" s="7"/>
      <c r="S2157" s="47">
        <f t="shared" si="323"/>
        <v>0</v>
      </c>
      <c r="T2157" s="47">
        <f t="shared" si="324"/>
        <v>0</v>
      </c>
      <c r="U2157" s="47">
        <f t="shared" si="325"/>
        <v>263.93</v>
      </c>
      <c r="V2157" s="47">
        <f t="shared" si="326"/>
        <v>152.05999999999997</v>
      </c>
      <c r="W2157" s="11"/>
    </row>
    <row r="2158" spans="1:23" x14ac:dyDescent="0.45">
      <c r="A2158" t="s">
        <v>2163</v>
      </c>
      <c r="B2158">
        <v>151.75</v>
      </c>
      <c r="D2158" s="1" t="str">
        <f>VartojimasGamyba!J2154</f>
        <v>2023-11-29-16</v>
      </c>
      <c r="E2158" s="7">
        <f>VartojimasGamyba!G2154</f>
        <v>1.5229999999999999</v>
      </c>
      <c r="F2158" s="11"/>
      <c r="G2158" s="12">
        <f t="shared" si="327"/>
        <v>13.474444444444446</v>
      </c>
      <c r="H2158" s="12">
        <v>0</v>
      </c>
      <c r="I2158" s="12">
        <v>1.275555555555556</v>
      </c>
      <c r="J2158" s="12">
        <v>0</v>
      </c>
      <c r="K2158" s="12"/>
      <c r="L2158" s="12">
        <f>VartojimasGamyba!H2154</f>
        <v>0</v>
      </c>
      <c r="M2158" s="19">
        <f t="shared" si="320"/>
        <v>0.37499999999999956</v>
      </c>
      <c r="N2158" s="7">
        <f t="shared" si="321"/>
        <v>94.514999999999901</v>
      </c>
      <c r="O2158" s="7">
        <f t="shared" si="322"/>
        <v>94.514999999999901</v>
      </c>
      <c r="R2158" s="7"/>
      <c r="S2158" s="47">
        <f t="shared" si="323"/>
        <v>0.37499999999999956</v>
      </c>
      <c r="T2158" s="47">
        <f t="shared" si="324"/>
        <v>0</v>
      </c>
      <c r="U2158" s="47">
        <f t="shared" si="325"/>
        <v>252.04000000000002</v>
      </c>
      <c r="V2158" s="47">
        <f t="shared" si="326"/>
        <v>140.16999999999999</v>
      </c>
      <c r="W2158" s="11"/>
    </row>
    <row r="2159" spans="1:23" x14ac:dyDescent="0.45">
      <c r="A2159" t="s">
        <v>2164</v>
      </c>
      <c r="B2159">
        <v>250.02</v>
      </c>
      <c r="D2159" s="1" t="str">
        <f>VartojimasGamyba!J2155</f>
        <v>2023-11-29-17</v>
      </c>
      <c r="E2159" s="7">
        <f>VartojimasGamyba!G2155</f>
        <v>1.379</v>
      </c>
      <c r="F2159" s="11"/>
      <c r="G2159" s="12">
        <f t="shared" si="327"/>
        <v>11.942222222222224</v>
      </c>
      <c r="H2159" s="12">
        <v>0</v>
      </c>
      <c r="I2159" s="12">
        <v>1.5322222222222224</v>
      </c>
      <c r="J2159" s="12">
        <v>0</v>
      </c>
      <c r="K2159" s="12"/>
      <c r="L2159" s="12">
        <f>VartojimasGamyba!H2155</f>
        <v>0</v>
      </c>
      <c r="M2159" s="19">
        <f t="shared" si="320"/>
        <v>-2.2204460492503131E-16</v>
      </c>
      <c r="N2159" s="7">
        <f t="shared" si="321"/>
        <v>-7.7784445551287718E-14</v>
      </c>
      <c r="O2159" s="7">
        <f t="shared" si="322"/>
        <v>-7.7784445551287718E-14</v>
      </c>
      <c r="R2159" s="7"/>
      <c r="S2159" s="47">
        <f t="shared" si="323"/>
        <v>-2.2204460492503131E-16</v>
      </c>
      <c r="T2159" s="47">
        <f t="shared" si="324"/>
        <v>0</v>
      </c>
      <c r="U2159" s="47">
        <f t="shared" si="325"/>
        <v>350.31</v>
      </c>
      <c r="V2159" s="47">
        <f t="shared" si="326"/>
        <v>238.44</v>
      </c>
      <c r="W2159" s="11"/>
    </row>
    <row r="2160" spans="1:23" x14ac:dyDescent="0.45">
      <c r="A2160" t="s">
        <v>2165</v>
      </c>
      <c r="B2160">
        <v>200</v>
      </c>
      <c r="D2160" s="1" t="str">
        <f>VartojimasGamyba!J2156</f>
        <v>2023-11-29-18</v>
      </c>
      <c r="E2160" s="7">
        <f>VartojimasGamyba!G2156</f>
        <v>1.776</v>
      </c>
      <c r="F2160" s="11"/>
      <c r="G2160" s="12">
        <f t="shared" si="327"/>
        <v>9.9688888888888911</v>
      </c>
      <c r="H2160" s="12">
        <v>0</v>
      </c>
      <c r="I2160" s="12">
        <v>1.9733333333333334</v>
      </c>
      <c r="J2160" s="12">
        <v>0</v>
      </c>
      <c r="K2160" s="12"/>
      <c r="L2160" s="12">
        <f>VartojimasGamyba!H2156</f>
        <v>0</v>
      </c>
      <c r="M2160" s="19">
        <f t="shared" si="320"/>
        <v>0</v>
      </c>
      <c r="N2160" s="7">
        <f t="shared" si="321"/>
        <v>0</v>
      </c>
      <c r="O2160" s="7">
        <f t="shared" si="322"/>
        <v>0</v>
      </c>
      <c r="R2160" s="7"/>
      <c r="S2160" s="47">
        <f t="shared" si="323"/>
        <v>0</v>
      </c>
      <c r="T2160" s="47">
        <f t="shared" si="324"/>
        <v>0</v>
      </c>
      <c r="U2160" s="47">
        <f t="shared" si="325"/>
        <v>300.29000000000002</v>
      </c>
      <c r="V2160" s="47">
        <f t="shared" si="326"/>
        <v>188.42</v>
      </c>
      <c r="W2160" s="11"/>
    </row>
    <row r="2161" spans="1:23" x14ac:dyDescent="0.45">
      <c r="A2161" t="s">
        <v>2166</v>
      </c>
      <c r="B2161">
        <v>250</v>
      </c>
      <c r="D2161" s="1" t="str">
        <f>VartojimasGamyba!J2157</f>
        <v>2023-11-29-19</v>
      </c>
      <c r="E2161" s="7">
        <f>VartojimasGamyba!G2157</f>
        <v>1.3340000000000001</v>
      </c>
      <c r="F2161" s="11"/>
      <c r="G2161" s="12">
        <f t="shared" si="327"/>
        <v>8.4866666666666681</v>
      </c>
      <c r="H2161" s="12">
        <v>0</v>
      </c>
      <c r="I2161" s="12">
        <v>1.4822222222222223</v>
      </c>
      <c r="J2161" s="12">
        <v>0</v>
      </c>
      <c r="K2161" s="12"/>
      <c r="L2161" s="12">
        <f>VartojimasGamyba!H2157</f>
        <v>0</v>
      </c>
      <c r="M2161" s="19">
        <f t="shared" si="320"/>
        <v>0</v>
      </c>
      <c r="N2161" s="7">
        <f t="shared" si="321"/>
        <v>0</v>
      </c>
      <c r="O2161" s="7">
        <f t="shared" si="322"/>
        <v>0</v>
      </c>
      <c r="R2161" s="7"/>
      <c r="S2161" s="47">
        <f t="shared" si="323"/>
        <v>0</v>
      </c>
      <c r="T2161" s="47">
        <f t="shared" si="324"/>
        <v>0</v>
      </c>
      <c r="U2161" s="47">
        <f t="shared" si="325"/>
        <v>350.29</v>
      </c>
      <c r="V2161" s="47">
        <f t="shared" si="326"/>
        <v>238.42</v>
      </c>
      <c r="W2161" s="11"/>
    </row>
    <row r="2162" spans="1:23" x14ac:dyDescent="0.45">
      <c r="A2162" t="s">
        <v>2167</v>
      </c>
      <c r="B2162">
        <v>250</v>
      </c>
      <c r="D2162" s="1" t="str">
        <f>VartojimasGamyba!J2158</f>
        <v>2023-11-29-20</v>
      </c>
      <c r="E2162" s="7">
        <f>VartojimasGamyba!G2158</f>
        <v>0.88600000000000001</v>
      </c>
      <c r="F2162" s="11"/>
      <c r="G2162" s="12">
        <f t="shared" si="327"/>
        <v>7.5022222222222235</v>
      </c>
      <c r="H2162" s="12">
        <v>0</v>
      </c>
      <c r="I2162" s="12">
        <v>0.98444444444444446</v>
      </c>
      <c r="J2162" s="12">
        <v>0</v>
      </c>
      <c r="K2162" s="12"/>
      <c r="L2162" s="12">
        <f>VartojimasGamyba!H2158</f>
        <v>0</v>
      </c>
      <c r="M2162" s="19">
        <f t="shared" si="320"/>
        <v>0</v>
      </c>
      <c r="N2162" s="7">
        <f t="shared" si="321"/>
        <v>0</v>
      </c>
      <c r="O2162" s="7">
        <f t="shared" si="322"/>
        <v>0</v>
      </c>
      <c r="P2162" s="7" t="s">
        <v>8873</v>
      </c>
      <c r="R2162" s="7"/>
      <c r="S2162" s="47">
        <f t="shared" si="323"/>
        <v>0</v>
      </c>
      <c r="T2162" s="47">
        <f t="shared" si="324"/>
        <v>0</v>
      </c>
      <c r="U2162" s="47">
        <f t="shared" si="325"/>
        <v>350.29</v>
      </c>
      <c r="V2162" s="47">
        <f t="shared" si="326"/>
        <v>238.42</v>
      </c>
      <c r="W2162" s="11"/>
    </row>
    <row r="2163" spans="1:23" x14ac:dyDescent="0.45">
      <c r="A2163" t="s">
        <v>2168</v>
      </c>
      <c r="B2163">
        <v>200</v>
      </c>
      <c r="D2163" s="1" t="str">
        <f>VartojimasGamyba!J2159</f>
        <v>2023-11-29-21</v>
      </c>
      <c r="E2163" s="7">
        <f>VartojimasGamyba!G2159</f>
        <v>1.042</v>
      </c>
      <c r="F2163" s="11"/>
      <c r="G2163" s="12">
        <f t="shared" si="327"/>
        <v>6.3444444444444459</v>
      </c>
      <c r="H2163" s="12">
        <v>0</v>
      </c>
      <c r="I2163" s="12">
        <v>1.1577777777777778</v>
      </c>
      <c r="J2163" s="12">
        <v>0</v>
      </c>
      <c r="K2163" s="12"/>
      <c r="L2163" s="12">
        <f>VartojimasGamyba!H2159</f>
        <v>0</v>
      </c>
      <c r="M2163" s="19">
        <f t="shared" si="320"/>
        <v>0</v>
      </c>
      <c r="N2163" s="7">
        <f t="shared" si="321"/>
        <v>0</v>
      </c>
      <c r="O2163" s="7">
        <f t="shared" si="322"/>
        <v>0</v>
      </c>
      <c r="P2163" s="7">
        <f>SUM(N2142:N2165)</f>
        <v>6113.0562400000008</v>
      </c>
      <c r="R2163" s="7"/>
      <c r="S2163" s="47">
        <f t="shared" si="323"/>
        <v>0</v>
      </c>
      <c r="T2163" s="47">
        <f t="shared" si="324"/>
        <v>0</v>
      </c>
      <c r="U2163" s="47">
        <f t="shared" si="325"/>
        <v>300.29000000000002</v>
      </c>
      <c r="V2163" s="47">
        <f t="shared" si="326"/>
        <v>188.42</v>
      </c>
      <c r="W2163" s="11"/>
    </row>
    <row r="2164" spans="1:23" x14ac:dyDescent="0.45">
      <c r="A2164" t="s">
        <v>2169</v>
      </c>
      <c r="B2164">
        <v>161</v>
      </c>
      <c r="D2164" s="1" t="str">
        <f>VartojimasGamyba!J2160</f>
        <v>2023-11-29-22</v>
      </c>
      <c r="E2164" s="7">
        <f>VartojimasGamyba!G2160</f>
        <v>1.21</v>
      </c>
      <c r="F2164" s="11"/>
      <c r="G2164" s="12">
        <f t="shared" si="327"/>
        <v>5.0000000000000018</v>
      </c>
      <c r="H2164" s="12">
        <v>0</v>
      </c>
      <c r="I2164" s="12">
        <v>1.3444444444444446</v>
      </c>
      <c r="J2164" s="12">
        <v>0</v>
      </c>
      <c r="K2164" s="12"/>
      <c r="L2164" s="12">
        <f>VartojimasGamyba!H2160</f>
        <v>0</v>
      </c>
      <c r="M2164" s="19">
        <f t="shared" si="320"/>
        <v>-2.2204460492503131E-16</v>
      </c>
      <c r="N2164" s="7">
        <f t="shared" si="321"/>
        <v>-5.8018034820861435E-14</v>
      </c>
      <c r="O2164" s="7">
        <f t="shared" si="322"/>
        <v>-5.8018034820861435E-14</v>
      </c>
      <c r="P2164" s="7" t="s">
        <v>8872</v>
      </c>
      <c r="R2164" s="7"/>
      <c r="S2164" s="47">
        <f t="shared" si="323"/>
        <v>-2.2204460492503131E-16</v>
      </c>
      <c r="T2164" s="47">
        <f t="shared" si="324"/>
        <v>0</v>
      </c>
      <c r="U2164" s="47">
        <f t="shared" si="325"/>
        <v>261.29000000000002</v>
      </c>
      <c r="V2164" s="47">
        <f t="shared" si="326"/>
        <v>149.41999999999999</v>
      </c>
      <c r="W2164" s="11"/>
    </row>
    <row r="2165" spans="1:23" x14ac:dyDescent="0.45">
      <c r="A2165" t="s">
        <v>2170</v>
      </c>
      <c r="B2165">
        <v>139.01</v>
      </c>
      <c r="D2165" s="1" t="str">
        <f>VartojimasGamyba!J2161</f>
        <v>2023-11-29-23</v>
      </c>
      <c r="E2165" s="7">
        <f>VartojimasGamyba!G2161</f>
        <v>1.1970000000000001</v>
      </c>
      <c r="F2165" s="11"/>
      <c r="G2165" s="12">
        <f t="shared" si="327"/>
        <v>5.0000000000000018</v>
      </c>
      <c r="H2165" s="12">
        <v>0</v>
      </c>
      <c r="I2165" s="12">
        <v>0</v>
      </c>
      <c r="J2165" s="12">
        <v>0</v>
      </c>
      <c r="K2165" s="12"/>
      <c r="L2165" s="12">
        <f>VartojimasGamyba!H2161</f>
        <v>0</v>
      </c>
      <c r="M2165" s="19">
        <f t="shared" si="320"/>
        <v>1.1970000000000001</v>
      </c>
      <c r="N2165" s="7">
        <f t="shared" si="321"/>
        <v>286.44210000000004</v>
      </c>
      <c r="O2165" s="7">
        <f t="shared" si="322"/>
        <v>286.44210000000004</v>
      </c>
      <c r="P2165" s="7">
        <f>SUM(O2142:O2165)</f>
        <v>6113.0562400000008</v>
      </c>
      <c r="Q2165" s="7">
        <f>SUMPRODUCT(B2142:B2165,E2142:E2165)+SUM(E2142:E2165)*$Z$21-SUMPRODUCT(B2142:B2165,L2142:L2165)+SUM(L2142:L2165)*ABS($Z$20)</f>
        <v>7692.539600000001</v>
      </c>
      <c r="R2165" s="7"/>
      <c r="S2165" s="47">
        <f t="shared" si="323"/>
        <v>1.1970000000000001</v>
      </c>
      <c r="T2165" s="47">
        <f t="shared" si="324"/>
        <v>0</v>
      </c>
      <c r="U2165" s="47">
        <f t="shared" si="325"/>
        <v>239.3</v>
      </c>
      <c r="V2165" s="47">
        <f t="shared" si="326"/>
        <v>127.42999999999999</v>
      </c>
      <c r="W2165" s="11">
        <f>IF(P2165&lt;&gt;Q2165,1,0)</f>
        <v>1</v>
      </c>
    </row>
    <row r="2166" spans="1:23" x14ac:dyDescent="0.45">
      <c r="A2166" t="s">
        <v>2171</v>
      </c>
      <c r="B2166">
        <v>128.5</v>
      </c>
      <c r="D2166" s="9" t="str">
        <f>VartojimasGamyba!J2162</f>
        <v>2023-11-30-00</v>
      </c>
      <c r="E2166" s="8">
        <f>VartojimasGamyba!G2162</f>
        <v>0.77</v>
      </c>
      <c r="F2166" s="11"/>
      <c r="G2166" s="7">
        <f>G2165+H2166-I2166</f>
        <v>4.1444444444444457</v>
      </c>
      <c r="H2166" s="7">
        <v>0</v>
      </c>
      <c r="I2166" s="7">
        <v>0.85555555555555562</v>
      </c>
      <c r="J2166" s="7">
        <v>0</v>
      </c>
      <c r="L2166" s="7">
        <f>VartojimasGamyba!H2162</f>
        <v>0</v>
      </c>
      <c r="M2166" s="15">
        <f t="shared" si="320"/>
        <v>-1.1102230246251565E-16</v>
      </c>
      <c r="N2166" s="7">
        <f t="shared" si="321"/>
        <v>-2.5400792580398959E-14</v>
      </c>
      <c r="O2166" s="7">
        <f t="shared" si="322"/>
        <v>-2.5400792580398959E-14</v>
      </c>
      <c r="R2166" s="20" t="s">
        <v>8783</v>
      </c>
      <c r="S2166" s="47">
        <f t="shared" si="323"/>
        <v>-1.1102230246251565E-16</v>
      </c>
      <c r="T2166" s="47">
        <f t="shared" si="324"/>
        <v>0</v>
      </c>
      <c r="U2166" s="47">
        <f t="shared" si="325"/>
        <v>228.79000000000002</v>
      </c>
      <c r="V2166" s="47">
        <f t="shared" si="326"/>
        <v>116.92</v>
      </c>
      <c r="W2166" s="11"/>
    </row>
    <row r="2167" spans="1:23" x14ac:dyDescent="0.45">
      <c r="A2167" t="s">
        <v>2172</v>
      </c>
      <c r="B2167">
        <v>114.27</v>
      </c>
      <c r="D2167" s="9" t="str">
        <f>VartojimasGamyba!J2163</f>
        <v>2023-11-30-01</v>
      </c>
      <c r="E2167" s="8">
        <f>VartojimasGamyba!G2163</f>
        <v>1.292</v>
      </c>
      <c r="F2167" s="11"/>
      <c r="G2167" s="7">
        <f t="shared" ref="G2167:G2189" si="328">G2166+H2167-I2167</f>
        <v>4.1444444444444457</v>
      </c>
      <c r="H2167" s="7">
        <v>0</v>
      </c>
      <c r="I2167" s="7">
        <v>0</v>
      </c>
      <c r="J2167" s="7">
        <v>0</v>
      </c>
      <c r="L2167" s="7">
        <f>VartojimasGamyba!H2163</f>
        <v>0</v>
      </c>
      <c r="M2167" s="15">
        <f t="shared" si="320"/>
        <v>1.292</v>
      </c>
      <c r="N2167" s="7">
        <f t="shared" si="321"/>
        <v>277.21152000000001</v>
      </c>
      <c r="O2167" s="7">
        <f t="shared" si="322"/>
        <v>277.21152000000001</v>
      </c>
      <c r="R2167" s="7"/>
      <c r="S2167" s="47">
        <f t="shared" si="323"/>
        <v>1.292</v>
      </c>
      <c r="T2167" s="47">
        <f t="shared" si="324"/>
        <v>0</v>
      </c>
      <c r="U2167" s="47">
        <f t="shared" si="325"/>
        <v>214.56</v>
      </c>
      <c r="V2167" s="47">
        <f t="shared" si="326"/>
        <v>102.69</v>
      </c>
      <c r="W2167" s="11"/>
    </row>
    <row r="2168" spans="1:23" x14ac:dyDescent="0.45">
      <c r="A2168" t="s">
        <v>2173</v>
      </c>
      <c r="B2168">
        <v>104.79</v>
      </c>
      <c r="D2168" s="9" t="str">
        <f>VartojimasGamyba!J2164</f>
        <v>2023-11-30-02</v>
      </c>
      <c r="E2168" s="8">
        <f>VartojimasGamyba!G2164</f>
        <v>1.337</v>
      </c>
      <c r="F2168" s="11"/>
      <c r="G2168" s="7">
        <f t="shared" si="328"/>
        <v>4.1444444444444457</v>
      </c>
      <c r="H2168" s="7">
        <v>0</v>
      </c>
      <c r="I2168" s="7">
        <v>0</v>
      </c>
      <c r="J2168" s="7">
        <v>0</v>
      </c>
      <c r="L2168" s="7">
        <f>VartojimasGamyba!H2164</f>
        <v>0</v>
      </c>
      <c r="M2168" s="15">
        <f t="shared" si="320"/>
        <v>1.337</v>
      </c>
      <c r="N2168" s="7">
        <f t="shared" si="321"/>
        <v>274.19195999999999</v>
      </c>
      <c r="O2168" s="7">
        <f t="shared" si="322"/>
        <v>274.19195999999999</v>
      </c>
      <c r="R2168" s="7"/>
      <c r="S2168" s="47">
        <f t="shared" si="323"/>
        <v>1.337</v>
      </c>
      <c r="T2168" s="47">
        <f t="shared" si="324"/>
        <v>0</v>
      </c>
      <c r="U2168" s="47">
        <f t="shared" si="325"/>
        <v>205.08</v>
      </c>
      <c r="V2168" s="47">
        <f t="shared" si="326"/>
        <v>93.210000000000008</v>
      </c>
      <c r="W2168" s="11"/>
    </row>
    <row r="2169" spans="1:23" x14ac:dyDescent="0.45">
      <c r="A2169" t="s">
        <v>2174</v>
      </c>
      <c r="B2169">
        <v>104.52</v>
      </c>
      <c r="D2169" s="9" t="str">
        <f>VartojimasGamyba!J2165</f>
        <v>2023-11-30-03</v>
      </c>
      <c r="E2169" s="8">
        <f>VartojimasGamyba!G2165</f>
        <v>1.244</v>
      </c>
      <c r="F2169" s="11"/>
      <c r="G2169" s="7">
        <f t="shared" si="328"/>
        <v>4.1444444444444457</v>
      </c>
      <c r="H2169" s="7">
        <v>0</v>
      </c>
      <c r="I2169" s="7">
        <v>0</v>
      </c>
      <c r="J2169" s="7">
        <v>0</v>
      </c>
      <c r="L2169" s="7">
        <f>VartojimasGamyba!H2165</f>
        <v>0</v>
      </c>
      <c r="M2169" s="15">
        <f t="shared" si="320"/>
        <v>1.244</v>
      </c>
      <c r="N2169" s="7">
        <f t="shared" si="321"/>
        <v>254.78363999999999</v>
      </c>
      <c r="O2169" s="7">
        <f t="shared" si="322"/>
        <v>254.78363999999999</v>
      </c>
      <c r="R2169" s="7"/>
      <c r="S2169" s="47">
        <f t="shared" si="323"/>
        <v>1.244</v>
      </c>
      <c r="T2169" s="47">
        <f t="shared" si="324"/>
        <v>0</v>
      </c>
      <c r="U2169" s="47">
        <f t="shared" si="325"/>
        <v>204.81</v>
      </c>
      <c r="V2169" s="47">
        <f t="shared" si="326"/>
        <v>92.94</v>
      </c>
      <c r="W2169" s="11"/>
    </row>
    <row r="2170" spans="1:23" x14ac:dyDescent="0.45">
      <c r="A2170" t="s">
        <v>2175</v>
      </c>
      <c r="B2170">
        <v>102.2</v>
      </c>
      <c r="D2170" s="9" t="str">
        <f>VartojimasGamyba!J2166</f>
        <v>2023-11-30-04</v>
      </c>
      <c r="E2170" s="8">
        <f>VartojimasGamyba!G2166</f>
        <v>1.2390000000000001</v>
      </c>
      <c r="F2170" s="11"/>
      <c r="G2170" s="7">
        <f t="shared" si="328"/>
        <v>4.1444444444444457</v>
      </c>
      <c r="H2170" s="7">
        <v>0</v>
      </c>
      <c r="I2170" s="7">
        <v>0</v>
      </c>
      <c r="J2170" s="7">
        <v>0</v>
      </c>
      <c r="L2170" s="7">
        <f>VartojimasGamyba!H2166</f>
        <v>0</v>
      </c>
      <c r="M2170" s="15">
        <f t="shared" si="320"/>
        <v>1.2390000000000001</v>
      </c>
      <c r="N2170" s="7">
        <f t="shared" si="321"/>
        <v>250.88511000000003</v>
      </c>
      <c r="O2170" s="7">
        <f t="shared" si="322"/>
        <v>250.88511000000003</v>
      </c>
      <c r="R2170" s="7"/>
      <c r="S2170" s="47">
        <f t="shared" si="323"/>
        <v>1.2390000000000001</v>
      </c>
      <c r="T2170" s="47">
        <f t="shared" si="324"/>
        <v>0</v>
      </c>
      <c r="U2170" s="47">
        <f t="shared" si="325"/>
        <v>202.49</v>
      </c>
      <c r="V2170" s="47">
        <f t="shared" si="326"/>
        <v>90.62</v>
      </c>
      <c r="W2170" s="11"/>
    </row>
    <row r="2171" spans="1:23" x14ac:dyDescent="0.45">
      <c r="A2171" t="s">
        <v>2176</v>
      </c>
      <c r="B2171">
        <v>100</v>
      </c>
      <c r="D2171" s="9" t="str">
        <f>VartojimasGamyba!J2167</f>
        <v>2023-11-30-05</v>
      </c>
      <c r="E2171" s="8">
        <f>VartojimasGamyba!G2167</f>
        <v>1.355</v>
      </c>
      <c r="F2171" s="11"/>
      <c r="G2171" s="7">
        <f t="shared" si="328"/>
        <v>14.144444444444446</v>
      </c>
      <c r="H2171" s="7">
        <v>10</v>
      </c>
      <c r="I2171" s="7">
        <v>0</v>
      </c>
      <c r="J2171" s="7">
        <v>0</v>
      </c>
      <c r="L2171" s="7">
        <f>VartojimasGamyba!H2167</f>
        <v>0</v>
      </c>
      <c r="M2171" s="15">
        <f t="shared" si="320"/>
        <v>11.355</v>
      </c>
      <c r="N2171" s="7">
        <f t="shared" si="321"/>
        <v>2274.2929500000005</v>
      </c>
      <c r="O2171" s="7">
        <f t="shared" si="322"/>
        <v>2274.2929500000005</v>
      </c>
      <c r="R2171" s="7"/>
      <c r="S2171" s="47">
        <f t="shared" si="323"/>
        <v>11.355</v>
      </c>
      <c r="T2171" s="47">
        <f t="shared" si="324"/>
        <v>0</v>
      </c>
      <c r="U2171" s="47">
        <f t="shared" si="325"/>
        <v>200.29000000000002</v>
      </c>
      <c r="V2171" s="47">
        <f t="shared" si="326"/>
        <v>88.42</v>
      </c>
      <c r="W2171" s="11"/>
    </row>
    <row r="2172" spans="1:23" x14ac:dyDescent="0.45">
      <c r="A2172" t="s">
        <v>2177</v>
      </c>
      <c r="B2172">
        <v>101.63</v>
      </c>
      <c r="D2172" s="9" t="str">
        <f>VartojimasGamyba!J2168</f>
        <v>2023-11-30-06</v>
      </c>
      <c r="E2172" s="8">
        <f>VartojimasGamyba!G2168</f>
        <v>2.4470000000000001</v>
      </c>
      <c r="F2172" s="11"/>
      <c r="G2172" s="7">
        <f t="shared" si="328"/>
        <v>20</v>
      </c>
      <c r="H2172" s="7">
        <v>5.8555555555555543</v>
      </c>
      <c r="I2172" s="7">
        <v>0</v>
      </c>
      <c r="J2172" s="7">
        <v>0</v>
      </c>
      <c r="L2172" s="7">
        <f>VartojimasGamyba!H2168</f>
        <v>0</v>
      </c>
      <c r="M2172" s="15">
        <f t="shared" si="320"/>
        <v>8.3025555555555535</v>
      </c>
      <c r="N2172" s="7">
        <f t="shared" si="321"/>
        <v>1676.4520177777774</v>
      </c>
      <c r="O2172" s="7">
        <f t="shared" si="322"/>
        <v>1676.4520177777774</v>
      </c>
      <c r="R2172" s="7"/>
      <c r="S2172" s="47">
        <f t="shared" si="323"/>
        <v>8.3025555555555535</v>
      </c>
      <c r="T2172" s="47">
        <f t="shared" si="324"/>
        <v>0</v>
      </c>
      <c r="U2172" s="47">
        <f t="shared" si="325"/>
        <v>201.92000000000002</v>
      </c>
      <c r="V2172" s="47">
        <f t="shared" si="326"/>
        <v>90.05</v>
      </c>
      <c r="W2172" s="11"/>
    </row>
    <row r="2173" spans="1:23" x14ac:dyDescent="0.45">
      <c r="A2173" t="s">
        <v>2178</v>
      </c>
      <c r="B2173">
        <v>106.3</v>
      </c>
      <c r="D2173" s="9" t="str">
        <f>VartojimasGamyba!J2169</f>
        <v>2023-11-30-07</v>
      </c>
      <c r="E2173" s="8">
        <f>VartojimasGamyba!G2169</f>
        <v>1.246</v>
      </c>
      <c r="F2173" s="11"/>
      <c r="G2173" s="7">
        <f t="shared" si="328"/>
        <v>20</v>
      </c>
      <c r="H2173" s="7">
        <v>0</v>
      </c>
      <c r="I2173" s="7">
        <v>0</v>
      </c>
      <c r="J2173" s="7">
        <v>0</v>
      </c>
      <c r="L2173" s="7">
        <f>VartojimasGamyba!H2169</f>
        <v>1.6E-2</v>
      </c>
      <c r="M2173" s="15">
        <f t="shared" si="320"/>
        <v>1.23</v>
      </c>
      <c r="N2173" s="7">
        <f t="shared" si="321"/>
        <v>254.10570000000001</v>
      </c>
      <c r="O2173" s="7">
        <f t="shared" si="322"/>
        <v>254.10570000000001</v>
      </c>
      <c r="R2173" s="7"/>
      <c r="S2173" s="47">
        <f t="shared" si="323"/>
        <v>1.23</v>
      </c>
      <c r="T2173" s="47">
        <f t="shared" si="324"/>
        <v>0</v>
      </c>
      <c r="U2173" s="47">
        <f t="shared" si="325"/>
        <v>206.59</v>
      </c>
      <c r="V2173" s="47">
        <f t="shared" si="326"/>
        <v>94.72</v>
      </c>
      <c r="W2173" s="11"/>
    </row>
    <row r="2174" spans="1:23" x14ac:dyDescent="0.45">
      <c r="A2174" t="s">
        <v>2179</v>
      </c>
      <c r="B2174">
        <v>129.41</v>
      </c>
      <c r="D2174" s="9" t="str">
        <f>VartojimasGamyba!J2170</f>
        <v>2023-11-30-08</v>
      </c>
      <c r="E2174" s="8">
        <f>VartojimasGamyba!G2170</f>
        <v>1.087</v>
      </c>
      <c r="F2174" s="11"/>
      <c r="G2174" s="7">
        <f t="shared" si="328"/>
        <v>18.930000000000003</v>
      </c>
      <c r="H2174" s="7">
        <v>0</v>
      </c>
      <c r="I2174" s="7">
        <v>1.0699999999999983</v>
      </c>
      <c r="J2174" s="7">
        <v>0</v>
      </c>
      <c r="L2174" s="7">
        <f>VartojimasGamyba!H2170</f>
        <v>7.8E-2</v>
      </c>
      <c r="M2174" s="15">
        <f t="shared" si="320"/>
        <v>4.6000000000001443E-2</v>
      </c>
      <c r="N2174" s="7">
        <f t="shared" si="321"/>
        <v>10.566200000000331</v>
      </c>
      <c r="O2174" s="7">
        <f t="shared" si="322"/>
        <v>10.566200000000331</v>
      </c>
      <c r="R2174" s="7"/>
      <c r="S2174" s="47">
        <f t="shared" si="323"/>
        <v>4.6000000000001443E-2</v>
      </c>
      <c r="T2174" s="47">
        <f t="shared" si="324"/>
        <v>0</v>
      </c>
      <c r="U2174" s="47">
        <f t="shared" si="325"/>
        <v>229.7</v>
      </c>
      <c r="V2174" s="47">
        <f t="shared" si="326"/>
        <v>117.83</v>
      </c>
      <c r="W2174" s="11"/>
    </row>
    <row r="2175" spans="1:23" x14ac:dyDescent="0.45">
      <c r="A2175" t="s">
        <v>2180</v>
      </c>
      <c r="B2175">
        <v>168.09</v>
      </c>
      <c r="D2175" s="9" t="str">
        <f>VartojimasGamyba!J2171</f>
        <v>2023-11-30-09</v>
      </c>
      <c r="E2175" s="8">
        <f>VartojimasGamyba!G2171</f>
        <v>1.2490000000000001</v>
      </c>
      <c r="F2175" s="11"/>
      <c r="G2175" s="7">
        <f t="shared" si="328"/>
        <v>17.641111111111115</v>
      </c>
      <c r="H2175" s="7">
        <v>0</v>
      </c>
      <c r="I2175" s="7">
        <v>1.2888888888888892</v>
      </c>
      <c r="J2175" s="7">
        <v>0</v>
      </c>
      <c r="L2175" s="7">
        <f>VartojimasGamyba!H2171</f>
        <v>8.8999999999999996E-2</v>
      </c>
      <c r="M2175" s="15">
        <f t="shared" si="320"/>
        <v>-2.4980018054066022E-16</v>
      </c>
      <c r="N2175" s="7">
        <f t="shared" si="321"/>
        <v>-6.7041372453502392E-14</v>
      </c>
      <c r="O2175" s="7">
        <f t="shared" si="322"/>
        <v>-6.7041372453502392E-14</v>
      </c>
      <c r="R2175" s="7"/>
      <c r="S2175" s="47">
        <f t="shared" si="323"/>
        <v>-2.4980018054066022E-16</v>
      </c>
      <c r="T2175" s="47">
        <f t="shared" si="324"/>
        <v>0</v>
      </c>
      <c r="U2175" s="47">
        <f t="shared" si="325"/>
        <v>268.38</v>
      </c>
      <c r="V2175" s="47">
        <f t="shared" si="326"/>
        <v>156.51</v>
      </c>
      <c r="W2175" s="11"/>
    </row>
    <row r="2176" spans="1:23" x14ac:dyDescent="0.45">
      <c r="A2176" t="s">
        <v>2181</v>
      </c>
      <c r="B2176">
        <v>219.27</v>
      </c>
      <c r="D2176" s="9" t="str">
        <f>VartojimasGamyba!J2172</f>
        <v>2023-11-30-10</v>
      </c>
      <c r="E2176" s="8">
        <f>VartojimasGamyba!G2172</f>
        <v>1.6279999999999999</v>
      </c>
      <c r="F2176" s="11"/>
      <c r="G2176" s="7">
        <f t="shared" si="328"/>
        <v>15.885555555555561</v>
      </c>
      <c r="H2176" s="7">
        <v>0</v>
      </c>
      <c r="I2176" s="7">
        <v>1.7555555555555553</v>
      </c>
      <c r="J2176" s="7">
        <v>0</v>
      </c>
      <c r="L2176" s="7">
        <f>VartojimasGamyba!H2172</f>
        <v>4.8000000000000001E-2</v>
      </c>
      <c r="M2176" s="15">
        <f t="shared" si="320"/>
        <v>0</v>
      </c>
      <c r="N2176" s="7">
        <f t="shared" si="321"/>
        <v>0</v>
      </c>
      <c r="O2176" s="7">
        <f t="shared" si="322"/>
        <v>0</v>
      </c>
      <c r="R2176" s="7"/>
      <c r="S2176" s="47">
        <f t="shared" si="323"/>
        <v>0</v>
      </c>
      <c r="T2176" s="47">
        <f t="shared" si="324"/>
        <v>0</v>
      </c>
      <c r="U2176" s="47">
        <f t="shared" si="325"/>
        <v>319.56</v>
      </c>
      <c r="V2176" s="47">
        <f t="shared" si="326"/>
        <v>207.69</v>
      </c>
      <c r="W2176" s="11"/>
    </row>
    <row r="2177" spans="1:23" x14ac:dyDescent="0.45">
      <c r="A2177" t="s">
        <v>2182</v>
      </c>
      <c r="B2177">
        <v>237.22</v>
      </c>
      <c r="D2177" s="9" t="str">
        <f>VartojimasGamyba!J2173</f>
        <v>2023-11-30-11</v>
      </c>
      <c r="E2177" s="8">
        <f>VartojimasGamyba!G2173</f>
        <v>0.63</v>
      </c>
      <c r="F2177" s="11"/>
      <c r="G2177" s="7">
        <f t="shared" si="328"/>
        <v>15.247777777777783</v>
      </c>
      <c r="H2177" s="7">
        <v>0</v>
      </c>
      <c r="I2177" s="7">
        <v>0.63777777777777778</v>
      </c>
      <c r="J2177" s="7">
        <v>0</v>
      </c>
      <c r="L2177" s="7">
        <f>VartojimasGamyba!H2173</f>
        <v>5.6000000000000001E-2</v>
      </c>
      <c r="M2177" s="15">
        <f t="shared" si="320"/>
        <v>-6.2450045135165055E-17</v>
      </c>
      <c r="N2177" s="7">
        <f t="shared" si="321"/>
        <v>-2.1077514733569559E-14</v>
      </c>
      <c r="O2177" s="7">
        <f t="shared" si="322"/>
        <v>-2.1077514733569559E-14</v>
      </c>
      <c r="R2177" s="7"/>
      <c r="S2177" s="47">
        <f t="shared" si="323"/>
        <v>-6.2450045135165055E-17</v>
      </c>
      <c r="T2177" s="47">
        <f t="shared" si="324"/>
        <v>0</v>
      </c>
      <c r="U2177" s="47">
        <f t="shared" si="325"/>
        <v>337.51</v>
      </c>
      <c r="V2177" s="47">
        <f t="shared" si="326"/>
        <v>225.64</v>
      </c>
      <c r="W2177" s="11"/>
    </row>
    <row r="2178" spans="1:23" x14ac:dyDescent="0.45">
      <c r="A2178" t="s">
        <v>2183</v>
      </c>
      <c r="B2178">
        <v>224.12</v>
      </c>
      <c r="D2178" s="9" t="str">
        <f>VartojimasGamyba!J2174</f>
        <v>2023-11-30-12</v>
      </c>
      <c r="E2178" s="8">
        <f>VartojimasGamyba!G2174</f>
        <v>1.1599999999999999</v>
      </c>
      <c r="F2178" s="11"/>
      <c r="G2178" s="7">
        <f t="shared" si="328"/>
        <v>14.004444444444449</v>
      </c>
      <c r="H2178" s="7">
        <v>0</v>
      </c>
      <c r="I2178" s="7">
        <v>1.2433333333333334</v>
      </c>
      <c r="J2178" s="7">
        <v>0</v>
      </c>
      <c r="L2178" s="7">
        <f>VartojimasGamyba!H2174</f>
        <v>4.1000000000000002E-2</v>
      </c>
      <c r="M2178" s="15">
        <f t="shared" si="320"/>
        <v>-7.6327832942979512E-17</v>
      </c>
      <c r="N2178" s="7">
        <f t="shared" si="321"/>
        <v>-2.4761512285031985E-14</v>
      </c>
      <c r="O2178" s="7">
        <f t="shared" si="322"/>
        <v>-2.4761512285031985E-14</v>
      </c>
      <c r="R2178" s="7"/>
      <c r="S2178" s="47">
        <f t="shared" si="323"/>
        <v>-7.6327832942979512E-17</v>
      </c>
      <c r="T2178" s="47">
        <f t="shared" si="324"/>
        <v>0</v>
      </c>
      <c r="U2178" s="47">
        <f t="shared" si="325"/>
        <v>324.41000000000003</v>
      </c>
      <c r="V2178" s="47">
        <f t="shared" si="326"/>
        <v>212.54</v>
      </c>
      <c r="W2178" s="11"/>
    </row>
    <row r="2179" spans="1:23" x14ac:dyDescent="0.45">
      <c r="A2179" t="s">
        <v>2184</v>
      </c>
      <c r="B2179">
        <v>225.01</v>
      </c>
      <c r="D2179" s="9" t="str">
        <f>VartojimasGamyba!J2175</f>
        <v>2023-11-30-13</v>
      </c>
      <c r="E2179" s="8">
        <f>VartojimasGamyba!G2175</f>
        <v>1.7809999999999999</v>
      </c>
      <c r="F2179" s="11"/>
      <c r="G2179" s="7">
        <f t="shared" si="328"/>
        <v>12.033333333333337</v>
      </c>
      <c r="H2179" s="7">
        <v>0</v>
      </c>
      <c r="I2179" s="7">
        <v>1.9711111111111119</v>
      </c>
      <c r="J2179" s="7">
        <v>0</v>
      </c>
      <c r="L2179" s="7">
        <f>VartojimasGamyba!H2175</f>
        <v>7.0000000000000001E-3</v>
      </c>
      <c r="M2179" s="15">
        <f t="shared" si="320"/>
        <v>-7.7108458507169075E-16</v>
      </c>
      <c r="N2179" s="7">
        <f t="shared" si="321"/>
        <v>-2.5083381552382101E-13</v>
      </c>
      <c r="O2179" s="7">
        <f t="shared" si="322"/>
        <v>-2.5083381552382101E-13</v>
      </c>
      <c r="R2179" s="7"/>
      <c r="S2179" s="47">
        <f t="shared" si="323"/>
        <v>-7.7108458507169075E-16</v>
      </c>
      <c r="T2179" s="47">
        <f t="shared" si="324"/>
        <v>0</v>
      </c>
      <c r="U2179" s="47">
        <f t="shared" si="325"/>
        <v>325.3</v>
      </c>
      <c r="V2179" s="47">
        <f t="shared" si="326"/>
        <v>213.42999999999998</v>
      </c>
      <c r="W2179" s="11"/>
    </row>
    <row r="2180" spans="1:23" x14ac:dyDescent="0.45">
      <c r="A2180" t="s">
        <v>2185</v>
      </c>
      <c r="B2180">
        <v>196.17</v>
      </c>
      <c r="D2180" s="9" t="str">
        <f>VartojimasGamyba!J2176</f>
        <v>2023-11-30-14</v>
      </c>
      <c r="E2180" s="8">
        <f>VartojimasGamyba!G2176</f>
        <v>0.77200000000000002</v>
      </c>
      <c r="F2180" s="11"/>
      <c r="G2180" s="7">
        <f t="shared" si="328"/>
        <v>11.175555555555558</v>
      </c>
      <c r="H2180" s="7">
        <v>0</v>
      </c>
      <c r="I2180" s="7">
        <v>0.85777777777777786</v>
      </c>
      <c r="J2180" s="7">
        <v>0</v>
      </c>
      <c r="L2180" s="7">
        <f>VartojimasGamyba!H2176</f>
        <v>0</v>
      </c>
      <c r="M2180" s="15">
        <f t="shared" si="320"/>
        <v>-1.1102230246251565E-16</v>
      </c>
      <c r="N2180" s="7">
        <f t="shared" si="321"/>
        <v>-3.2913671788037389E-14</v>
      </c>
      <c r="O2180" s="7">
        <f t="shared" si="322"/>
        <v>-3.2913671788037389E-14</v>
      </c>
      <c r="R2180" s="7"/>
      <c r="S2180" s="47">
        <f t="shared" si="323"/>
        <v>-1.1102230246251565E-16</v>
      </c>
      <c r="T2180" s="47">
        <f t="shared" si="324"/>
        <v>0</v>
      </c>
      <c r="U2180" s="47">
        <f t="shared" si="325"/>
        <v>296.45999999999998</v>
      </c>
      <c r="V2180" s="47">
        <f t="shared" si="326"/>
        <v>184.58999999999997</v>
      </c>
      <c r="W2180" s="11"/>
    </row>
    <row r="2181" spans="1:23" x14ac:dyDescent="0.45">
      <c r="A2181" t="s">
        <v>2186</v>
      </c>
      <c r="B2181">
        <v>190.58</v>
      </c>
      <c r="D2181" s="9" t="str">
        <f>VartojimasGamyba!J2177</f>
        <v>2023-11-30-15</v>
      </c>
      <c r="E2181" s="8">
        <f>VartojimasGamyba!G2177</f>
        <v>1.2929999999999999</v>
      </c>
      <c r="F2181" s="11"/>
      <c r="G2181" s="7">
        <f t="shared" si="328"/>
        <v>9.7388888888888907</v>
      </c>
      <c r="H2181" s="7">
        <v>0</v>
      </c>
      <c r="I2181" s="7">
        <v>1.4366666666666668</v>
      </c>
      <c r="J2181" s="7">
        <v>0</v>
      </c>
      <c r="L2181" s="7">
        <f>VartojimasGamyba!H2177</f>
        <v>0</v>
      </c>
      <c r="M2181" s="15">
        <f t="shared" si="320"/>
        <v>-2.2204460492503131E-16</v>
      </c>
      <c r="N2181" s="7">
        <f t="shared" si="321"/>
        <v>-6.4586114234543858E-14</v>
      </c>
      <c r="O2181" s="7">
        <f t="shared" si="322"/>
        <v>-6.4586114234543858E-14</v>
      </c>
      <c r="R2181" s="7"/>
      <c r="S2181" s="47">
        <f t="shared" si="323"/>
        <v>-2.2204460492503131E-16</v>
      </c>
      <c r="T2181" s="47">
        <f t="shared" si="324"/>
        <v>0</v>
      </c>
      <c r="U2181" s="47">
        <f t="shared" si="325"/>
        <v>290.87</v>
      </c>
      <c r="V2181" s="47">
        <f t="shared" si="326"/>
        <v>179</v>
      </c>
      <c r="W2181" s="11"/>
    </row>
    <row r="2182" spans="1:23" x14ac:dyDescent="0.45">
      <c r="A2182" t="s">
        <v>2187</v>
      </c>
      <c r="B2182">
        <v>195</v>
      </c>
      <c r="D2182" s="9" t="str">
        <f>VartojimasGamyba!J2178</f>
        <v>2023-11-30-16</v>
      </c>
      <c r="E2182" s="8">
        <f>VartojimasGamyba!G2178</f>
        <v>1.744</v>
      </c>
      <c r="F2182" s="11"/>
      <c r="G2182" s="7">
        <f t="shared" si="328"/>
        <v>7.8011111111111129</v>
      </c>
      <c r="H2182" s="7">
        <v>0</v>
      </c>
      <c r="I2182" s="7">
        <v>1.9377777777777778</v>
      </c>
      <c r="J2182" s="7">
        <v>0</v>
      </c>
      <c r="L2182" s="7">
        <f>VartojimasGamyba!H2178</f>
        <v>0</v>
      </c>
      <c r="M2182" s="15">
        <f t="shared" si="320"/>
        <v>0</v>
      </c>
      <c r="N2182" s="7">
        <f t="shared" si="321"/>
        <v>0</v>
      </c>
      <c r="O2182" s="7">
        <f t="shared" si="322"/>
        <v>0</v>
      </c>
      <c r="R2182" s="7"/>
      <c r="S2182" s="47">
        <f t="shared" si="323"/>
        <v>0</v>
      </c>
      <c r="T2182" s="47">
        <f t="shared" si="324"/>
        <v>0</v>
      </c>
      <c r="U2182" s="47">
        <f t="shared" si="325"/>
        <v>295.29000000000002</v>
      </c>
      <c r="V2182" s="47">
        <f t="shared" si="326"/>
        <v>183.42</v>
      </c>
      <c r="W2182" s="11"/>
    </row>
    <row r="2183" spans="1:23" x14ac:dyDescent="0.45">
      <c r="A2183" t="s">
        <v>2188</v>
      </c>
      <c r="B2183">
        <v>195</v>
      </c>
      <c r="D2183" s="9" t="str">
        <f>VartojimasGamyba!J2179</f>
        <v>2023-11-30-17</v>
      </c>
      <c r="E2183" s="8">
        <f>VartojimasGamyba!G2179</f>
        <v>0.51600000000000001</v>
      </c>
      <c r="F2183" s="11"/>
      <c r="G2183" s="7">
        <f t="shared" si="328"/>
        <v>7.2277777777777796</v>
      </c>
      <c r="H2183" s="7">
        <v>0</v>
      </c>
      <c r="I2183" s="7">
        <v>0.57333333333333336</v>
      </c>
      <c r="J2183" s="7">
        <v>0</v>
      </c>
      <c r="L2183" s="7">
        <f>VartojimasGamyba!H2179</f>
        <v>0</v>
      </c>
      <c r="M2183" s="15">
        <f t="shared" ref="M2183:M2246" si="329">E2183+H2183-I2183*$J$2+J2183-L2183</f>
        <v>0</v>
      </c>
      <c r="N2183" s="7">
        <f t="shared" ref="N2183:N2246" si="330">M2183*U2183-J2183*V2183</f>
        <v>0</v>
      </c>
      <c r="O2183" s="7">
        <f t="shared" ref="O2183:O2246" si="331">(M2183)*(B2183+$Z$21)</f>
        <v>0</v>
      </c>
      <c r="R2183" s="7"/>
      <c r="S2183" s="47">
        <f t="shared" ref="S2183:S2246" si="332">M2183+IF((L2183-E2183)&gt;0,(L2183-E2183),0)</f>
        <v>0</v>
      </c>
      <c r="T2183" s="47">
        <f t="shared" ref="T2183:T2246" si="333">IF(L2183-E2183&lt;0,0,L2183-E2183)</f>
        <v>0</v>
      </c>
      <c r="U2183" s="47">
        <f t="shared" ref="U2183:U2246" si="334">B2183+$Z$21</f>
        <v>295.29000000000002</v>
      </c>
      <c r="V2183" s="47">
        <f t="shared" ref="V2183:V2246" si="335">B2183+$Z$20</f>
        <v>183.42</v>
      </c>
      <c r="W2183" s="11"/>
    </row>
    <row r="2184" spans="1:23" x14ac:dyDescent="0.45">
      <c r="A2184" t="s">
        <v>2189</v>
      </c>
      <c r="B2184">
        <v>226</v>
      </c>
      <c r="D2184" s="9" t="str">
        <f>VartojimasGamyba!J2180</f>
        <v>2023-11-30-18</v>
      </c>
      <c r="E2184" s="8">
        <f>VartojimasGamyba!G2180</f>
        <v>0.85699999999999998</v>
      </c>
      <c r="F2184" s="11"/>
      <c r="G2184" s="7">
        <f t="shared" si="328"/>
        <v>6.2755555555555578</v>
      </c>
      <c r="H2184" s="7">
        <v>0</v>
      </c>
      <c r="I2184" s="7">
        <v>0.95222222222222219</v>
      </c>
      <c r="J2184" s="7">
        <v>0</v>
      </c>
      <c r="L2184" s="7">
        <f>VartojimasGamyba!H2180</f>
        <v>0</v>
      </c>
      <c r="M2184" s="15">
        <f t="shared" si="329"/>
        <v>0</v>
      </c>
      <c r="N2184" s="7">
        <f t="shared" si="330"/>
        <v>0</v>
      </c>
      <c r="O2184" s="7">
        <f t="shared" si="331"/>
        <v>0</v>
      </c>
      <c r="R2184" s="7"/>
      <c r="S2184" s="47">
        <f t="shared" si="332"/>
        <v>0</v>
      </c>
      <c r="T2184" s="47">
        <f t="shared" si="333"/>
        <v>0</v>
      </c>
      <c r="U2184" s="47">
        <f t="shared" si="334"/>
        <v>326.29000000000002</v>
      </c>
      <c r="V2184" s="47">
        <f t="shared" si="335"/>
        <v>214.42</v>
      </c>
      <c r="W2184" s="11"/>
    </row>
    <row r="2185" spans="1:23" x14ac:dyDescent="0.45">
      <c r="A2185" t="s">
        <v>2190</v>
      </c>
      <c r="B2185">
        <v>259.86</v>
      </c>
      <c r="D2185" s="9" t="str">
        <f>VartojimasGamyba!J2181</f>
        <v>2023-11-30-19</v>
      </c>
      <c r="E2185" s="8">
        <f>VartojimasGamyba!G2181</f>
        <v>0.24199999999999999</v>
      </c>
      <c r="F2185" s="11"/>
      <c r="G2185" s="7">
        <f t="shared" si="328"/>
        <v>6.0066666666666686</v>
      </c>
      <c r="H2185" s="7">
        <v>0</v>
      </c>
      <c r="I2185" s="7">
        <v>0.2688888888888889</v>
      </c>
      <c r="J2185" s="7">
        <v>0</v>
      </c>
      <c r="L2185" s="7">
        <f>VartojimasGamyba!H2181</f>
        <v>0</v>
      </c>
      <c r="M2185" s="15">
        <f t="shared" si="329"/>
        <v>-2.7755575615628914E-17</v>
      </c>
      <c r="N2185" s="7">
        <f t="shared" si="330"/>
        <v>-9.9961705579687541E-15</v>
      </c>
      <c r="O2185" s="7">
        <f t="shared" si="331"/>
        <v>-9.9961705579687541E-15</v>
      </c>
      <c r="R2185" s="7"/>
      <c r="S2185" s="47">
        <f t="shared" si="332"/>
        <v>-2.7755575615628914E-17</v>
      </c>
      <c r="T2185" s="47">
        <f t="shared" si="333"/>
        <v>0</v>
      </c>
      <c r="U2185" s="47">
        <f t="shared" si="334"/>
        <v>360.15000000000003</v>
      </c>
      <c r="V2185" s="47">
        <f t="shared" si="335"/>
        <v>248.28</v>
      </c>
      <c r="W2185" s="11"/>
    </row>
    <row r="2186" spans="1:23" x14ac:dyDescent="0.45">
      <c r="A2186" t="s">
        <v>2191</v>
      </c>
      <c r="B2186">
        <v>236.75</v>
      </c>
      <c r="D2186" s="9" t="str">
        <f>VartojimasGamyba!J2182</f>
        <v>2023-11-30-20</v>
      </c>
      <c r="E2186" s="8">
        <f>VartojimasGamyba!G2182</f>
        <v>0.28100000000000003</v>
      </c>
      <c r="F2186" s="11"/>
      <c r="G2186" s="7">
        <f t="shared" si="328"/>
        <v>5.6944444444444464</v>
      </c>
      <c r="H2186" s="7">
        <v>0</v>
      </c>
      <c r="I2186" s="7">
        <v>0.31222222222222229</v>
      </c>
      <c r="J2186" s="7">
        <v>0</v>
      </c>
      <c r="L2186" s="7">
        <f>VartojimasGamyba!H2182</f>
        <v>0</v>
      </c>
      <c r="M2186" s="15">
        <f t="shared" si="329"/>
        <v>-5.5511151231257827E-17</v>
      </c>
      <c r="N2186" s="7">
        <f t="shared" si="330"/>
        <v>-1.8709478410983139E-14</v>
      </c>
      <c r="O2186" s="7">
        <f t="shared" si="331"/>
        <v>-1.8709478410983139E-14</v>
      </c>
      <c r="P2186" s="7" t="s">
        <v>8873</v>
      </c>
      <c r="R2186" s="7"/>
      <c r="S2186" s="47">
        <f t="shared" si="332"/>
        <v>-5.5511151231257827E-17</v>
      </c>
      <c r="T2186" s="47">
        <f t="shared" si="333"/>
        <v>0</v>
      </c>
      <c r="U2186" s="47">
        <f t="shared" si="334"/>
        <v>337.04</v>
      </c>
      <c r="V2186" s="47">
        <f t="shared" si="335"/>
        <v>225.17</v>
      </c>
      <c r="W2186" s="11"/>
    </row>
    <row r="2187" spans="1:23" x14ac:dyDescent="0.45">
      <c r="A2187" t="s">
        <v>2192</v>
      </c>
      <c r="B2187">
        <v>194.5</v>
      </c>
      <c r="D2187" s="9" t="str">
        <f>VartojimasGamyba!J2183</f>
        <v>2023-11-30-21</v>
      </c>
      <c r="E2187" s="8">
        <f>VartojimasGamyba!G2183</f>
        <v>0.24099999999999999</v>
      </c>
      <c r="F2187" s="11"/>
      <c r="G2187" s="7">
        <f t="shared" si="328"/>
        <v>5.4266666666666685</v>
      </c>
      <c r="H2187" s="7">
        <v>0</v>
      </c>
      <c r="I2187" s="7">
        <v>0.26777777777777778</v>
      </c>
      <c r="J2187" s="7">
        <v>0</v>
      </c>
      <c r="L2187" s="7">
        <f>VartojimasGamyba!H2183</f>
        <v>0</v>
      </c>
      <c r="M2187" s="15">
        <f t="shared" si="329"/>
        <v>-2.7755575615628914E-17</v>
      </c>
      <c r="N2187" s="7">
        <f t="shared" si="330"/>
        <v>-8.182066135731248E-15</v>
      </c>
      <c r="O2187" s="7">
        <f t="shared" si="331"/>
        <v>-8.182066135731248E-15</v>
      </c>
      <c r="P2187" s="7">
        <f>SUM(N2166:N2189)</f>
        <v>5272.4890977777786</v>
      </c>
      <c r="R2187" s="7"/>
      <c r="S2187" s="47">
        <f t="shared" si="332"/>
        <v>-2.7755575615628914E-17</v>
      </c>
      <c r="T2187" s="47">
        <f t="shared" si="333"/>
        <v>0</v>
      </c>
      <c r="U2187" s="47">
        <f t="shared" si="334"/>
        <v>294.79000000000002</v>
      </c>
      <c r="V2187" s="47">
        <f t="shared" si="335"/>
        <v>182.92</v>
      </c>
      <c r="W2187" s="11"/>
    </row>
    <row r="2188" spans="1:23" x14ac:dyDescent="0.45">
      <c r="A2188" t="s">
        <v>2193</v>
      </c>
      <c r="B2188">
        <v>154.72</v>
      </c>
      <c r="D2188" s="9" t="str">
        <f>VartojimasGamyba!J2184</f>
        <v>2023-11-30-22</v>
      </c>
      <c r="E2188" s="8">
        <f>VartojimasGamyba!G2184</f>
        <v>0.19400000000000001</v>
      </c>
      <c r="F2188" s="11"/>
      <c r="G2188" s="7">
        <f t="shared" si="328"/>
        <v>5.211111111111113</v>
      </c>
      <c r="H2188" s="7">
        <v>0</v>
      </c>
      <c r="I2188" s="7">
        <v>0.21555555555555558</v>
      </c>
      <c r="J2188" s="7">
        <v>0</v>
      </c>
      <c r="L2188" s="7">
        <f>VartojimasGamyba!H2184</f>
        <v>0</v>
      </c>
      <c r="M2188" s="15">
        <f t="shared" si="329"/>
        <v>-2.7755575615628914E-17</v>
      </c>
      <c r="N2188" s="7">
        <f t="shared" si="330"/>
        <v>-7.077949337741529E-15</v>
      </c>
      <c r="O2188" s="7">
        <f t="shared" si="331"/>
        <v>-7.077949337741529E-15</v>
      </c>
      <c r="P2188" s="7" t="s">
        <v>8872</v>
      </c>
      <c r="R2188" s="7"/>
      <c r="S2188" s="47">
        <f t="shared" si="332"/>
        <v>-2.7755575615628914E-17</v>
      </c>
      <c r="T2188" s="47">
        <f t="shared" si="333"/>
        <v>0</v>
      </c>
      <c r="U2188" s="47">
        <f t="shared" si="334"/>
        <v>255.01</v>
      </c>
      <c r="V2188" s="47">
        <f t="shared" si="335"/>
        <v>143.13999999999999</v>
      </c>
      <c r="W2188" s="11"/>
    </row>
    <row r="2189" spans="1:23" x14ac:dyDescent="0.45">
      <c r="A2189" t="s">
        <v>2194</v>
      </c>
      <c r="B2189">
        <v>133.05000000000001</v>
      </c>
      <c r="D2189" s="9" t="str">
        <f>VartojimasGamyba!J2185</f>
        <v>2023-11-30-23</v>
      </c>
      <c r="E2189" s="8">
        <f>VartojimasGamyba!G2185</f>
        <v>0.19</v>
      </c>
      <c r="F2189" s="11"/>
      <c r="G2189" s="7">
        <f t="shared" si="328"/>
        <v>5.0000000000000018</v>
      </c>
      <c r="H2189" s="7">
        <v>0</v>
      </c>
      <c r="I2189" s="7">
        <v>0.21111111111111111</v>
      </c>
      <c r="J2189" s="7">
        <v>0</v>
      </c>
      <c r="L2189" s="7">
        <f>VartojimasGamyba!H2185</f>
        <v>0</v>
      </c>
      <c r="M2189" s="15">
        <f t="shared" si="329"/>
        <v>0</v>
      </c>
      <c r="N2189" s="7">
        <f t="shared" si="330"/>
        <v>0</v>
      </c>
      <c r="O2189" s="7">
        <f t="shared" si="331"/>
        <v>0</v>
      </c>
      <c r="P2189" s="7">
        <f>SUM(O2166:O2189)</f>
        <v>5272.4890977777786</v>
      </c>
      <c r="Q2189" s="7">
        <f>SUMPRODUCT(B2166:B2189,E2166:E2189)+SUM(E2166:E2189)*$Z$21-SUMPRODUCT(B2166:B2189,L2166:L2189)+SUM(L2166:L2189)*ABS($Z$20)</f>
        <v>6370.7979299999997</v>
      </c>
      <c r="R2189" s="7"/>
      <c r="S2189" s="47">
        <f t="shared" si="332"/>
        <v>0</v>
      </c>
      <c r="T2189" s="47">
        <f t="shared" si="333"/>
        <v>0</v>
      </c>
      <c r="U2189" s="47">
        <f t="shared" si="334"/>
        <v>233.34000000000003</v>
      </c>
      <c r="V2189" s="47">
        <f t="shared" si="335"/>
        <v>121.47000000000001</v>
      </c>
      <c r="W2189" s="11">
        <f>IF(P2189&lt;&gt;Q2189,1,0)</f>
        <v>1</v>
      </c>
    </row>
    <row r="2190" spans="1:23" x14ac:dyDescent="0.45">
      <c r="A2190" t="s">
        <v>2195</v>
      </c>
      <c r="B2190">
        <v>125.88</v>
      </c>
      <c r="D2190" s="1" t="str">
        <f>VartojimasGamyba!J2186</f>
        <v>2023-12-01-00</v>
      </c>
      <c r="E2190" s="7">
        <f>VartojimasGamyba!G2186</f>
        <v>0.66500000000000004</v>
      </c>
      <c r="F2190" s="11"/>
      <c r="G2190" s="12">
        <f>G2189+H2190-I2190</f>
        <v>4.2611111111111128</v>
      </c>
      <c r="H2190" s="12">
        <v>0</v>
      </c>
      <c r="I2190" s="12">
        <v>0.73888888888888893</v>
      </c>
      <c r="J2190" s="12">
        <v>0</v>
      </c>
      <c r="K2190" s="12"/>
      <c r="L2190" s="12">
        <f>VartojimasGamyba!H2186</f>
        <v>0</v>
      </c>
      <c r="M2190" s="19">
        <f t="shared" si="329"/>
        <v>0</v>
      </c>
      <c r="N2190" s="7">
        <f t="shared" si="330"/>
        <v>0</v>
      </c>
      <c r="O2190" s="7">
        <f t="shared" si="331"/>
        <v>0</v>
      </c>
      <c r="R2190" s="20" t="s">
        <v>8783</v>
      </c>
      <c r="S2190" s="47">
        <f t="shared" si="332"/>
        <v>0</v>
      </c>
      <c r="T2190" s="47">
        <f t="shared" si="333"/>
        <v>0</v>
      </c>
      <c r="U2190" s="47">
        <f t="shared" si="334"/>
        <v>226.17000000000002</v>
      </c>
      <c r="V2190" s="47">
        <f t="shared" si="335"/>
        <v>114.3</v>
      </c>
      <c r="W2190" s="11"/>
    </row>
    <row r="2191" spans="1:23" x14ac:dyDescent="0.45">
      <c r="A2191" t="s">
        <v>2196</v>
      </c>
      <c r="B2191">
        <v>115.09</v>
      </c>
      <c r="D2191" s="1" t="str">
        <f>VartojimasGamyba!J2187</f>
        <v>2023-12-01-01</v>
      </c>
      <c r="E2191" s="7">
        <f>VartojimasGamyba!G2187</f>
        <v>1.6830000000000001</v>
      </c>
      <c r="F2191" s="11"/>
      <c r="G2191" s="12">
        <f t="shared" ref="G2191:G2213" si="336">G2190+H2191-I2191</f>
        <v>4.2611111111111128</v>
      </c>
      <c r="H2191" s="12">
        <v>0</v>
      </c>
      <c r="I2191" s="12">
        <v>0</v>
      </c>
      <c r="J2191" s="12">
        <v>0</v>
      </c>
      <c r="K2191" s="12"/>
      <c r="L2191" s="12">
        <f>VartojimasGamyba!H2187</f>
        <v>0</v>
      </c>
      <c r="M2191" s="19">
        <f t="shared" si="329"/>
        <v>1.6830000000000001</v>
      </c>
      <c r="N2191" s="7">
        <f t="shared" si="330"/>
        <v>362.48453999999998</v>
      </c>
      <c r="O2191" s="7">
        <f t="shared" si="331"/>
        <v>362.48453999999998</v>
      </c>
      <c r="R2191" s="7"/>
      <c r="S2191" s="47">
        <f t="shared" si="332"/>
        <v>1.6830000000000001</v>
      </c>
      <c r="T2191" s="47">
        <f t="shared" si="333"/>
        <v>0</v>
      </c>
      <c r="U2191" s="47">
        <f t="shared" si="334"/>
        <v>215.38</v>
      </c>
      <c r="V2191" s="47">
        <f t="shared" si="335"/>
        <v>103.51</v>
      </c>
      <c r="W2191" s="11"/>
    </row>
    <row r="2192" spans="1:23" x14ac:dyDescent="0.45">
      <c r="A2192" t="s">
        <v>2197</v>
      </c>
      <c r="B2192">
        <v>106.91</v>
      </c>
      <c r="D2192" s="1" t="str">
        <f>VartojimasGamyba!J2188</f>
        <v>2023-12-01-02</v>
      </c>
      <c r="E2192" s="7">
        <f>VartojimasGamyba!G2188</f>
        <v>1.284</v>
      </c>
      <c r="F2192" s="11"/>
      <c r="G2192" s="12">
        <f t="shared" si="336"/>
        <v>4.2611111111111128</v>
      </c>
      <c r="H2192" s="12">
        <v>0</v>
      </c>
      <c r="I2192" s="12">
        <v>0</v>
      </c>
      <c r="J2192" s="12">
        <v>0</v>
      </c>
      <c r="K2192" s="12"/>
      <c r="L2192" s="12">
        <f>VartojimasGamyba!H2188</f>
        <v>0</v>
      </c>
      <c r="M2192" s="19">
        <f t="shared" si="329"/>
        <v>1.284</v>
      </c>
      <c r="N2192" s="7">
        <f t="shared" si="330"/>
        <v>266.04480000000001</v>
      </c>
      <c r="O2192" s="7">
        <f t="shared" si="331"/>
        <v>266.04480000000001</v>
      </c>
      <c r="R2192" s="7"/>
      <c r="S2192" s="47">
        <f t="shared" si="332"/>
        <v>1.284</v>
      </c>
      <c r="T2192" s="47">
        <f t="shared" si="333"/>
        <v>0</v>
      </c>
      <c r="U2192" s="47">
        <f t="shared" si="334"/>
        <v>207.2</v>
      </c>
      <c r="V2192" s="47">
        <f t="shared" si="335"/>
        <v>95.33</v>
      </c>
      <c r="W2192" s="11"/>
    </row>
    <row r="2193" spans="1:23" x14ac:dyDescent="0.45">
      <c r="A2193" t="s">
        <v>2198</v>
      </c>
      <c r="B2193">
        <v>102.63</v>
      </c>
      <c r="D2193" s="1" t="str">
        <f>VartojimasGamyba!J2189</f>
        <v>2023-12-01-03</v>
      </c>
      <c r="E2193" s="7">
        <f>VartojimasGamyba!G2189</f>
        <v>0.93</v>
      </c>
      <c r="F2193" s="11"/>
      <c r="G2193" s="12">
        <f t="shared" si="336"/>
        <v>4.2611111111111128</v>
      </c>
      <c r="H2193" s="12">
        <v>0</v>
      </c>
      <c r="I2193" s="12">
        <v>0</v>
      </c>
      <c r="J2193" s="12">
        <v>0</v>
      </c>
      <c r="K2193" s="12"/>
      <c r="L2193" s="12">
        <f>VartojimasGamyba!H2189</f>
        <v>0</v>
      </c>
      <c r="M2193" s="19">
        <f t="shared" si="329"/>
        <v>0.93</v>
      </c>
      <c r="N2193" s="7">
        <f t="shared" si="330"/>
        <v>188.71560000000002</v>
      </c>
      <c r="O2193" s="7">
        <f t="shared" si="331"/>
        <v>188.71560000000002</v>
      </c>
      <c r="R2193" s="7"/>
      <c r="S2193" s="47">
        <f t="shared" si="332"/>
        <v>0.93</v>
      </c>
      <c r="T2193" s="47">
        <f t="shared" si="333"/>
        <v>0</v>
      </c>
      <c r="U2193" s="47">
        <f t="shared" si="334"/>
        <v>202.92000000000002</v>
      </c>
      <c r="V2193" s="47">
        <f t="shared" si="335"/>
        <v>91.05</v>
      </c>
      <c r="W2193" s="11"/>
    </row>
    <row r="2194" spans="1:23" x14ac:dyDescent="0.45">
      <c r="A2194" t="s">
        <v>2199</v>
      </c>
      <c r="B2194">
        <v>99.1</v>
      </c>
      <c r="D2194" s="1" t="str">
        <f>VartojimasGamyba!J2190</f>
        <v>2023-12-01-04</v>
      </c>
      <c r="E2194" s="7">
        <f>VartojimasGamyba!G2190</f>
        <v>0.63100000000000001</v>
      </c>
      <c r="F2194" s="11"/>
      <c r="G2194" s="12">
        <f t="shared" si="336"/>
        <v>4.2611111111111128</v>
      </c>
      <c r="H2194" s="12">
        <v>0</v>
      </c>
      <c r="I2194" s="12">
        <v>0</v>
      </c>
      <c r="J2194" s="12">
        <v>0</v>
      </c>
      <c r="K2194" s="12"/>
      <c r="L2194" s="12">
        <f>VartojimasGamyba!H2190</f>
        <v>0</v>
      </c>
      <c r="M2194" s="19">
        <f t="shared" si="329"/>
        <v>0.63100000000000001</v>
      </c>
      <c r="N2194" s="7">
        <f t="shared" si="330"/>
        <v>125.81509</v>
      </c>
      <c r="O2194" s="7">
        <f t="shared" si="331"/>
        <v>125.81509</v>
      </c>
      <c r="R2194" s="7"/>
      <c r="S2194" s="47">
        <f t="shared" si="332"/>
        <v>0.63100000000000001</v>
      </c>
      <c r="T2194" s="47">
        <f t="shared" si="333"/>
        <v>0</v>
      </c>
      <c r="U2194" s="47">
        <f t="shared" si="334"/>
        <v>199.39</v>
      </c>
      <c r="V2194" s="47">
        <f t="shared" si="335"/>
        <v>87.52</v>
      </c>
      <c r="W2194" s="11"/>
    </row>
    <row r="2195" spans="1:23" x14ac:dyDescent="0.45">
      <c r="A2195" t="s">
        <v>2200</v>
      </c>
      <c r="B2195">
        <v>96.31</v>
      </c>
      <c r="D2195" s="1" t="str">
        <f>VartojimasGamyba!J2191</f>
        <v>2023-12-01-05</v>
      </c>
      <c r="E2195" s="7">
        <f>VartojimasGamyba!G2191</f>
        <v>1.2330000000000001</v>
      </c>
      <c r="F2195" s="11"/>
      <c r="G2195" s="12">
        <f t="shared" si="336"/>
        <v>10.000000000000002</v>
      </c>
      <c r="H2195" s="12">
        <v>5.7388888888888889</v>
      </c>
      <c r="I2195" s="12">
        <v>0</v>
      </c>
      <c r="J2195" s="12">
        <v>0</v>
      </c>
      <c r="K2195" s="12"/>
      <c r="L2195" s="12">
        <f>VartojimasGamyba!H2191</f>
        <v>0</v>
      </c>
      <c r="M2195" s="19">
        <f t="shared" si="329"/>
        <v>6.9718888888888895</v>
      </c>
      <c r="N2195" s="7">
        <f t="shared" si="330"/>
        <v>1370.6733555555559</v>
      </c>
      <c r="O2195" s="7">
        <f t="shared" si="331"/>
        <v>1370.6733555555559</v>
      </c>
      <c r="R2195" s="7"/>
      <c r="S2195" s="47">
        <f t="shared" si="332"/>
        <v>6.9718888888888895</v>
      </c>
      <c r="T2195" s="47">
        <f t="shared" si="333"/>
        <v>0</v>
      </c>
      <c r="U2195" s="47">
        <f t="shared" si="334"/>
        <v>196.60000000000002</v>
      </c>
      <c r="V2195" s="47">
        <f t="shared" si="335"/>
        <v>84.73</v>
      </c>
      <c r="W2195" s="11"/>
    </row>
    <row r="2196" spans="1:23" x14ac:dyDescent="0.45">
      <c r="A2196" t="s">
        <v>2201</v>
      </c>
      <c r="B2196">
        <v>96.16</v>
      </c>
      <c r="D2196" s="1" t="str">
        <f>VartojimasGamyba!J2192</f>
        <v>2023-12-01-06</v>
      </c>
      <c r="E2196" s="7">
        <f>VartojimasGamyba!G2192</f>
        <v>1.641</v>
      </c>
      <c r="F2196" s="11"/>
      <c r="G2196" s="12">
        <f t="shared" si="336"/>
        <v>20</v>
      </c>
      <c r="H2196" s="12">
        <v>10</v>
      </c>
      <c r="I2196" s="12">
        <v>0</v>
      </c>
      <c r="J2196" s="12">
        <v>0</v>
      </c>
      <c r="K2196" s="12"/>
      <c r="L2196" s="12">
        <f>VartojimasGamyba!H2192</f>
        <v>0</v>
      </c>
      <c r="M2196" s="19">
        <f t="shared" si="329"/>
        <v>11.641</v>
      </c>
      <c r="N2196" s="7">
        <f t="shared" si="330"/>
        <v>2286.8744499999998</v>
      </c>
      <c r="O2196" s="7">
        <f t="shared" si="331"/>
        <v>2286.8744499999998</v>
      </c>
      <c r="R2196" s="7"/>
      <c r="S2196" s="47">
        <f t="shared" si="332"/>
        <v>11.641</v>
      </c>
      <c r="T2196" s="47">
        <f t="shared" si="333"/>
        <v>0</v>
      </c>
      <c r="U2196" s="47">
        <f t="shared" si="334"/>
        <v>196.45</v>
      </c>
      <c r="V2196" s="47">
        <f t="shared" si="335"/>
        <v>84.58</v>
      </c>
      <c r="W2196" s="11"/>
    </row>
    <row r="2197" spans="1:23" x14ac:dyDescent="0.45">
      <c r="A2197" t="s">
        <v>2202</v>
      </c>
      <c r="B2197">
        <v>102.94</v>
      </c>
      <c r="D2197" s="1" t="str">
        <f>VartojimasGamyba!J2193</f>
        <v>2023-12-01-07</v>
      </c>
      <c r="E2197" s="7">
        <f>VartojimasGamyba!G2193</f>
        <v>0.98499999999999999</v>
      </c>
      <c r="F2197" s="11"/>
      <c r="G2197" s="12">
        <f t="shared" si="336"/>
        <v>20</v>
      </c>
      <c r="H2197" s="12">
        <v>0</v>
      </c>
      <c r="I2197" s="12">
        <v>0</v>
      </c>
      <c r="J2197" s="12">
        <v>0</v>
      </c>
      <c r="K2197" s="12"/>
      <c r="L2197" s="12">
        <f>VartojimasGamyba!H2193</f>
        <v>0</v>
      </c>
      <c r="M2197" s="19">
        <f t="shared" si="329"/>
        <v>0.98499999999999999</v>
      </c>
      <c r="N2197" s="7">
        <f t="shared" si="330"/>
        <v>200.18155000000002</v>
      </c>
      <c r="O2197" s="7">
        <f t="shared" si="331"/>
        <v>200.18155000000002</v>
      </c>
      <c r="R2197" s="7"/>
      <c r="S2197" s="47">
        <f t="shared" si="332"/>
        <v>0.98499999999999999</v>
      </c>
      <c r="T2197" s="47">
        <f t="shared" si="333"/>
        <v>0</v>
      </c>
      <c r="U2197" s="47">
        <f t="shared" si="334"/>
        <v>203.23000000000002</v>
      </c>
      <c r="V2197" s="47">
        <f t="shared" si="335"/>
        <v>91.36</v>
      </c>
      <c r="W2197" s="11"/>
    </row>
    <row r="2198" spans="1:23" x14ac:dyDescent="0.45">
      <c r="A2198" t="s">
        <v>2203</v>
      </c>
      <c r="B2198">
        <v>120.83</v>
      </c>
      <c r="D2198" s="1" t="str">
        <f>VartojimasGamyba!J2194</f>
        <v>2023-12-01-08</v>
      </c>
      <c r="E2198" s="7">
        <f>VartojimasGamyba!G2194</f>
        <v>0.73399999999999999</v>
      </c>
      <c r="F2198" s="11"/>
      <c r="G2198" s="12">
        <f t="shared" si="336"/>
        <v>20</v>
      </c>
      <c r="H2198" s="12">
        <v>0</v>
      </c>
      <c r="I2198" s="12">
        <v>0</v>
      </c>
      <c r="J2198" s="12">
        <v>0</v>
      </c>
      <c r="K2198" s="12"/>
      <c r="L2198" s="12">
        <f>VartojimasGamyba!H2194</f>
        <v>0</v>
      </c>
      <c r="M2198" s="19">
        <f t="shared" si="329"/>
        <v>0.73399999999999999</v>
      </c>
      <c r="N2198" s="7">
        <f t="shared" si="330"/>
        <v>162.30207999999999</v>
      </c>
      <c r="O2198" s="7">
        <f t="shared" si="331"/>
        <v>162.30207999999999</v>
      </c>
      <c r="R2198" s="7"/>
      <c r="S2198" s="47">
        <f t="shared" si="332"/>
        <v>0.73399999999999999</v>
      </c>
      <c r="T2198" s="47">
        <f t="shared" si="333"/>
        <v>0</v>
      </c>
      <c r="U2198" s="47">
        <f t="shared" si="334"/>
        <v>221.12</v>
      </c>
      <c r="V2198" s="47">
        <f t="shared" si="335"/>
        <v>109.25</v>
      </c>
      <c r="W2198" s="11"/>
    </row>
    <row r="2199" spans="1:23" x14ac:dyDescent="0.45">
      <c r="A2199" t="s">
        <v>2204</v>
      </c>
      <c r="B2199">
        <v>152.97</v>
      </c>
      <c r="D2199" s="1" t="str">
        <f>VartojimasGamyba!J2195</f>
        <v>2023-12-01-09</v>
      </c>
      <c r="E2199" s="7">
        <f>VartojimasGamyba!G2195</f>
        <v>0.93899999999999995</v>
      </c>
      <c r="F2199" s="11"/>
      <c r="G2199" s="12">
        <f t="shared" si="336"/>
        <v>18.956666666666667</v>
      </c>
      <c r="H2199" s="12">
        <v>0</v>
      </c>
      <c r="I2199" s="12">
        <v>1.0433333333333334</v>
      </c>
      <c r="J2199" s="12">
        <v>0</v>
      </c>
      <c r="K2199" s="12"/>
      <c r="L2199" s="12">
        <f>VartojimasGamyba!H2195</f>
        <v>0</v>
      </c>
      <c r="M2199" s="19">
        <f t="shared" si="329"/>
        <v>-2.2204460492503131E-16</v>
      </c>
      <c r="N2199" s="7">
        <f t="shared" si="330"/>
        <v>-5.6235016643313427E-14</v>
      </c>
      <c r="O2199" s="7">
        <f t="shared" si="331"/>
        <v>-5.6235016643313427E-14</v>
      </c>
      <c r="R2199" s="7"/>
      <c r="S2199" s="47">
        <f t="shared" si="332"/>
        <v>-2.2204460492503131E-16</v>
      </c>
      <c r="T2199" s="47">
        <f t="shared" si="333"/>
        <v>0</v>
      </c>
      <c r="U2199" s="47">
        <f t="shared" si="334"/>
        <v>253.26</v>
      </c>
      <c r="V2199" s="47">
        <f t="shared" si="335"/>
        <v>141.38999999999999</v>
      </c>
      <c r="W2199" s="11"/>
    </row>
    <row r="2200" spans="1:23" x14ac:dyDescent="0.45">
      <c r="A2200" t="s">
        <v>2205</v>
      </c>
      <c r="B2200">
        <v>206.38</v>
      </c>
      <c r="D2200" s="1" t="str">
        <f>VartojimasGamyba!J2196</f>
        <v>2023-12-01-10</v>
      </c>
      <c r="E2200" s="7">
        <f>VartojimasGamyba!G2196</f>
        <v>1.3149999999999999</v>
      </c>
      <c r="F2200" s="11"/>
      <c r="G2200" s="12">
        <f t="shared" si="336"/>
        <v>17.504444444444445</v>
      </c>
      <c r="H2200" s="12">
        <v>0</v>
      </c>
      <c r="I2200" s="12">
        <v>1.4522222222222223</v>
      </c>
      <c r="J2200" s="12">
        <v>0</v>
      </c>
      <c r="K2200" s="12"/>
      <c r="L2200" s="12">
        <f>VartojimasGamyba!H2196</f>
        <v>8.0000000000000002E-3</v>
      </c>
      <c r="M2200" s="19">
        <f t="shared" si="329"/>
        <v>-2.1510571102112408E-16</v>
      </c>
      <c r="N2200" s="7">
        <f t="shared" si="330"/>
        <v>-6.5966468398848125E-14</v>
      </c>
      <c r="O2200" s="7">
        <f t="shared" si="331"/>
        <v>-6.5966468398848125E-14</v>
      </c>
      <c r="R2200" s="7"/>
      <c r="S2200" s="47">
        <f t="shared" si="332"/>
        <v>-2.1510571102112408E-16</v>
      </c>
      <c r="T2200" s="47">
        <f t="shared" si="333"/>
        <v>0</v>
      </c>
      <c r="U2200" s="47">
        <f t="shared" si="334"/>
        <v>306.67</v>
      </c>
      <c r="V2200" s="47">
        <f t="shared" si="335"/>
        <v>194.79999999999998</v>
      </c>
      <c r="W2200" s="11"/>
    </row>
    <row r="2201" spans="1:23" x14ac:dyDescent="0.45">
      <c r="A2201" t="s">
        <v>2206</v>
      </c>
      <c r="B2201">
        <v>228.11</v>
      </c>
      <c r="D2201" s="1" t="str">
        <f>VartojimasGamyba!J2197</f>
        <v>2023-12-01-11</v>
      </c>
      <c r="E2201" s="7">
        <f>VartojimasGamyba!G2197</f>
        <v>1.927</v>
      </c>
      <c r="F2201" s="11"/>
      <c r="G2201" s="12">
        <f t="shared" si="336"/>
        <v>15.363333333333333</v>
      </c>
      <c r="H2201" s="12">
        <v>0</v>
      </c>
      <c r="I2201" s="12">
        <v>2.1411111111111114</v>
      </c>
      <c r="J2201" s="12">
        <v>0</v>
      </c>
      <c r="K2201" s="12"/>
      <c r="L2201" s="12">
        <f>VartojimasGamyba!H2197</f>
        <v>0</v>
      </c>
      <c r="M2201" s="19">
        <f t="shared" si="329"/>
        <v>-2.2204460492503131E-16</v>
      </c>
      <c r="N2201" s="7">
        <f t="shared" si="330"/>
        <v>-7.2919448257380289E-14</v>
      </c>
      <c r="O2201" s="7">
        <f t="shared" si="331"/>
        <v>-7.2919448257380289E-14</v>
      </c>
      <c r="R2201" s="7"/>
      <c r="S2201" s="47">
        <f t="shared" si="332"/>
        <v>-2.2204460492503131E-16</v>
      </c>
      <c r="T2201" s="47">
        <f t="shared" si="333"/>
        <v>0</v>
      </c>
      <c r="U2201" s="47">
        <f t="shared" si="334"/>
        <v>328.40000000000003</v>
      </c>
      <c r="V2201" s="47">
        <f t="shared" si="335"/>
        <v>216.53</v>
      </c>
      <c r="W2201" s="11"/>
    </row>
    <row r="2202" spans="1:23" x14ac:dyDescent="0.45">
      <c r="A2202" t="s">
        <v>2207</v>
      </c>
      <c r="B2202">
        <v>220.66</v>
      </c>
      <c r="D2202" s="1" t="str">
        <f>VartojimasGamyba!J2198</f>
        <v>2023-12-01-12</v>
      </c>
      <c r="E2202" s="7">
        <f>VartojimasGamyba!G2198</f>
        <v>0.40300000000000002</v>
      </c>
      <c r="F2202" s="11"/>
      <c r="G2202" s="12">
        <f t="shared" si="336"/>
        <v>14.974444444444444</v>
      </c>
      <c r="H2202" s="12">
        <v>0</v>
      </c>
      <c r="I2202" s="12">
        <v>0.38888888888888884</v>
      </c>
      <c r="J2202" s="12">
        <v>0</v>
      </c>
      <c r="K2202" s="12"/>
      <c r="L2202" s="12">
        <f>VartojimasGamyba!H2198</f>
        <v>5.2999999999999999E-2</v>
      </c>
      <c r="M2202" s="19">
        <f t="shared" si="329"/>
        <v>0</v>
      </c>
      <c r="N2202" s="7">
        <f t="shared" si="330"/>
        <v>0</v>
      </c>
      <c r="O2202" s="7">
        <f t="shared" si="331"/>
        <v>0</v>
      </c>
      <c r="R2202" s="7"/>
      <c r="S2202" s="47">
        <f t="shared" si="332"/>
        <v>0</v>
      </c>
      <c r="T2202" s="47">
        <f t="shared" si="333"/>
        <v>0</v>
      </c>
      <c r="U2202" s="47">
        <f t="shared" si="334"/>
        <v>320.95</v>
      </c>
      <c r="V2202" s="47">
        <f t="shared" si="335"/>
        <v>209.07999999999998</v>
      </c>
      <c r="W2202" s="11"/>
    </row>
    <row r="2203" spans="1:23" x14ac:dyDescent="0.45">
      <c r="A2203" t="s">
        <v>2208</v>
      </c>
      <c r="B2203">
        <v>218.77</v>
      </c>
      <c r="D2203" s="1" t="str">
        <f>VartojimasGamyba!J2199</f>
        <v>2023-12-01-13</v>
      </c>
      <c r="E2203" s="7">
        <f>VartojimasGamyba!G2199</f>
        <v>0.69899999999999995</v>
      </c>
      <c r="F2203" s="11"/>
      <c r="G2203" s="12">
        <f t="shared" si="336"/>
        <v>14.214444444444444</v>
      </c>
      <c r="H2203" s="12">
        <v>0</v>
      </c>
      <c r="I2203" s="12">
        <v>0.75999999999999979</v>
      </c>
      <c r="J2203" s="12">
        <v>0</v>
      </c>
      <c r="K2203" s="12"/>
      <c r="L2203" s="12">
        <f>VartojimasGamyba!H2199</f>
        <v>1.4999999999999999E-2</v>
      </c>
      <c r="M2203" s="19">
        <f t="shared" si="329"/>
        <v>1.2490009027033011E-16</v>
      </c>
      <c r="N2203" s="7">
        <f t="shared" si="330"/>
        <v>3.9850622801651525E-14</v>
      </c>
      <c r="O2203" s="7">
        <f t="shared" si="331"/>
        <v>3.9850622801651525E-14</v>
      </c>
      <c r="R2203" s="7"/>
      <c r="S2203" s="47">
        <f t="shared" si="332"/>
        <v>1.2490009027033011E-16</v>
      </c>
      <c r="T2203" s="47">
        <f t="shared" si="333"/>
        <v>0</v>
      </c>
      <c r="U2203" s="47">
        <f t="shared" si="334"/>
        <v>319.06</v>
      </c>
      <c r="V2203" s="47">
        <f t="shared" si="335"/>
        <v>207.19</v>
      </c>
      <c r="W2203" s="11"/>
    </row>
    <row r="2204" spans="1:23" x14ac:dyDescent="0.45">
      <c r="A2204" t="s">
        <v>2209</v>
      </c>
      <c r="B2204">
        <v>205.56</v>
      </c>
      <c r="D2204" s="1" t="str">
        <f>VartojimasGamyba!J2200</f>
        <v>2023-12-01-14</v>
      </c>
      <c r="E2204" s="7">
        <f>VartojimasGamyba!G2200</f>
        <v>0.5</v>
      </c>
      <c r="F2204" s="11"/>
      <c r="G2204" s="12">
        <f t="shared" si="336"/>
        <v>13.658888888888889</v>
      </c>
      <c r="H2204" s="12">
        <v>0</v>
      </c>
      <c r="I2204" s="12">
        <v>0.55555555555555558</v>
      </c>
      <c r="J2204" s="12">
        <v>0</v>
      </c>
      <c r="K2204" s="12"/>
      <c r="L2204" s="12">
        <f>VartojimasGamyba!H2200</f>
        <v>0</v>
      </c>
      <c r="M2204" s="19">
        <f t="shared" si="329"/>
        <v>0</v>
      </c>
      <c r="N2204" s="7">
        <f t="shared" si="330"/>
        <v>0</v>
      </c>
      <c r="O2204" s="7">
        <f t="shared" si="331"/>
        <v>0</v>
      </c>
      <c r="R2204" s="7"/>
      <c r="S2204" s="47">
        <f t="shared" si="332"/>
        <v>0</v>
      </c>
      <c r="T2204" s="47">
        <f t="shared" si="333"/>
        <v>0</v>
      </c>
      <c r="U2204" s="47">
        <f t="shared" si="334"/>
        <v>305.85000000000002</v>
      </c>
      <c r="V2204" s="47">
        <f t="shared" si="335"/>
        <v>193.98</v>
      </c>
      <c r="W2204" s="11"/>
    </row>
    <row r="2205" spans="1:23" x14ac:dyDescent="0.45">
      <c r="A2205" t="s">
        <v>2210</v>
      </c>
      <c r="B2205">
        <v>179.23</v>
      </c>
      <c r="D2205" s="1" t="str">
        <f>VartojimasGamyba!J2201</f>
        <v>2023-12-01-15</v>
      </c>
      <c r="E2205" s="7">
        <f>VartojimasGamyba!G2201</f>
        <v>1.25</v>
      </c>
      <c r="F2205" s="11"/>
      <c r="G2205" s="12">
        <f t="shared" si="336"/>
        <v>12.27</v>
      </c>
      <c r="H2205" s="12">
        <v>0</v>
      </c>
      <c r="I2205" s="12">
        <v>1.3888888888888891</v>
      </c>
      <c r="J2205" s="12">
        <v>0</v>
      </c>
      <c r="K2205" s="12"/>
      <c r="L2205" s="12">
        <f>VartojimasGamyba!H2201</f>
        <v>0</v>
      </c>
      <c r="M2205" s="19">
        <f t="shared" si="329"/>
        <v>-2.2204460492503131E-16</v>
      </c>
      <c r="N2205" s="7">
        <f t="shared" si="330"/>
        <v>-6.2065907968644747E-14</v>
      </c>
      <c r="O2205" s="7">
        <f t="shared" si="331"/>
        <v>-6.2065907968644747E-14</v>
      </c>
      <c r="R2205" s="7"/>
      <c r="S2205" s="47">
        <f t="shared" si="332"/>
        <v>-2.2204460492503131E-16</v>
      </c>
      <c r="T2205" s="47">
        <f t="shared" si="333"/>
        <v>0</v>
      </c>
      <c r="U2205" s="47">
        <f t="shared" si="334"/>
        <v>279.52</v>
      </c>
      <c r="V2205" s="47">
        <f t="shared" si="335"/>
        <v>167.64999999999998</v>
      </c>
      <c r="W2205" s="11"/>
    </row>
    <row r="2206" spans="1:23" x14ac:dyDescent="0.45">
      <c r="A2206" t="s">
        <v>2211</v>
      </c>
      <c r="B2206">
        <v>178.97</v>
      </c>
      <c r="D2206" s="1" t="str">
        <f>VartojimasGamyba!J2202</f>
        <v>2023-12-01-16</v>
      </c>
      <c r="E2206" s="7">
        <f>VartojimasGamyba!G2202</f>
        <v>1.4530000000000001</v>
      </c>
      <c r="F2206" s="11"/>
      <c r="G2206" s="12">
        <f t="shared" si="336"/>
        <v>10.655555555555555</v>
      </c>
      <c r="H2206" s="12">
        <v>0</v>
      </c>
      <c r="I2206" s="12">
        <v>1.6144444444444446</v>
      </c>
      <c r="J2206" s="12">
        <v>0</v>
      </c>
      <c r="K2206" s="12"/>
      <c r="L2206" s="12">
        <f>VartojimasGamyba!H2202</f>
        <v>0</v>
      </c>
      <c r="M2206" s="19">
        <f t="shared" si="329"/>
        <v>0</v>
      </c>
      <c r="N2206" s="7">
        <f t="shared" si="330"/>
        <v>0</v>
      </c>
      <c r="O2206" s="7">
        <f t="shared" si="331"/>
        <v>0</v>
      </c>
      <c r="R2206" s="7"/>
      <c r="S2206" s="47">
        <f t="shared" si="332"/>
        <v>0</v>
      </c>
      <c r="T2206" s="47">
        <f t="shared" si="333"/>
        <v>0</v>
      </c>
      <c r="U2206" s="47">
        <f t="shared" si="334"/>
        <v>279.26</v>
      </c>
      <c r="V2206" s="47">
        <f t="shared" si="335"/>
        <v>167.39</v>
      </c>
      <c r="W2206" s="11"/>
    </row>
    <row r="2207" spans="1:23" x14ac:dyDescent="0.45">
      <c r="A2207" t="s">
        <v>2212</v>
      </c>
      <c r="B2207">
        <v>186.14</v>
      </c>
      <c r="D2207" s="1" t="str">
        <f>VartojimasGamyba!J2203</f>
        <v>2023-12-01-17</v>
      </c>
      <c r="E2207" s="7">
        <f>VartojimasGamyba!G2203</f>
        <v>1.595</v>
      </c>
      <c r="F2207" s="11"/>
      <c r="G2207" s="12">
        <f t="shared" si="336"/>
        <v>8.8833333333333329</v>
      </c>
      <c r="H2207" s="12">
        <v>0</v>
      </c>
      <c r="I2207" s="12">
        <v>1.7722222222222224</v>
      </c>
      <c r="J2207" s="12">
        <v>0</v>
      </c>
      <c r="K2207" s="12"/>
      <c r="L2207" s="12">
        <f>VartojimasGamyba!H2203</f>
        <v>0</v>
      </c>
      <c r="M2207" s="19">
        <f t="shared" si="329"/>
        <v>-2.2204460492503131E-16</v>
      </c>
      <c r="N2207" s="7">
        <f t="shared" si="330"/>
        <v>-6.3600236188676719E-14</v>
      </c>
      <c r="O2207" s="7">
        <f t="shared" si="331"/>
        <v>-6.3600236188676719E-14</v>
      </c>
      <c r="R2207" s="7"/>
      <c r="S2207" s="47">
        <f t="shared" si="332"/>
        <v>-2.2204460492503131E-16</v>
      </c>
      <c r="T2207" s="47">
        <f t="shared" si="333"/>
        <v>0</v>
      </c>
      <c r="U2207" s="47">
        <f t="shared" si="334"/>
        <v>286.43</v>
      </c>
      <c r="V2207" s="47">
        <f t="shared" si="335"/>
        <v>174.55999999999997</v>
      </c>
      <c r="W2207" s="11"/>
    </row>
    <row r="2208" spans="1:23" x14ac:dyDescent="0.45">
      <c r="A2208" t="s">
        <v>2213</v>
      </c>
      <c r="B2208">
        <v>201.12</v>
      </c>
      <c r="D2208" s="1" t="str">
        <f>VartojimasGamyba!J2204</f>
        <v>2023-12-01-18</v>
      </c>
      <c r="E2208" s="7">
        <f>VartojimasGamyba!G2204</f>
        <v>1.8360000000000001</v>
      </c>
      <c r="F2208" s="11"/>
      <c r="G2208" s="12">
        <f t="shared" si="336"/>
        <v>6.8433333333333328</v>
      </c>
      <c r="H2208" s="12">
        <v>0</v>
      </c>
      <c r="I2208" s="12">
        <v>2.04</v>
      </c>
      <c r="J2208" s="12">
        <v>0</v>
      </c>
      <c r="K2208" s="12"/>
      <c r="L2208" s="12">
        <f>VartojimasGamyba!H2204</f>
        <v>0</v>
      </c>
      <c r="M2208" s="19">
        <f t="shared" si="329"/>
        <v>0</v>
      </c>
      <c r="N2208" s="7">
        <f t="shared" si="330"/>
        <v>0</v>
      </c>
      <c r="O2208" s="7">
        <f t="shared" si="331"/>
        <v>0</v>
      </c>
      <c r="R2208" s="7"/>
      <c r="S2208" s="47">
        <f t="shared" si="332"/>
        <v>0</v>
      </c>
      <c r="T2208" s="47">
        <f t="shared" si="333"/>
        <v>0</v>
      </c>
      <c r="U2208" s="47">
        <f t="shared" si="334"/>
        <v>301.41000000000003</v>
      </c>
      <c r="V2208" s="47">
        <f t="shared" si="335"/>
        <v>189.54</v>
      </c>
      <c r="W2208" s="11"/>
    </row>
    <row r="2209" spans="1:23" x14ac:dyDescent="0.45">
      <c r="A2209" t="s">
        <v>2214</v>
      </c>
      <c r="B2209">
        <v>225.15</v>
      </c>
      <c r="D2209" s="1" t="str">
        <f>VartojimasGamyba!J2205</f>
        <v>2023-12-01-19</v>
      </c>
      <c r="E2209" s="7">
        <f>VartojimasGamyba!G2205</f>
        <v>0.32400000000000001</v>
      </c>
      <c r="F2209" s="11"/>
      <c r="G2209" s="12">
        <f t="shared" si="336"/>
        <v>6.4833333333333325</v>
      </c>
      <c r="H2209" s="12">
        <v>0</v>
      </c>
      <c r="I2209" s="12">
        <v>0.36000000000000004</v>
      </c>
      <c r="J2209" s="12">
        <v>0</v>
      </c>
      <c r="K2209" s="12"/>
      <c r="L2209" s="12">
        <f>VartojimasGamyba!H2205</f>
        <v>0</v>
      </c>
      <c r="M2209" s="19">
        <f t="shared" si="329"/>
        <v>-5.5511151231257827E-17</v>
      </c>
      <c r="N2209" s="7">
        <f t="shared" si="330"/>
        <v>-1.8065549056700547E-14</v>
      </c>
      <c r="O2209" s="7">
        <f t="shared" si="331"/>
        <v>-1.8065549056700547E-14</v>
      </c>
      <c r="R2209" s="7"/>
      <c r="S2209" s="47">
        <f t="shared" si="332"/>
        <v>-5.5511151231257827E-17</v>
      </c>
      <c r="T2209" s="47">
        <f t="shared" si="333"/>
        <v>0</v>
      </c>
      <c r="U2209" s="47">
        <f t="shared" si="334"/>
        <v>325.44</v>
      </c>
      <c r="V2209" s="47">
        <f t="shared" si="335"/>
        <v>213.57</v>
      </c>
      <c r="W2209" s="11"/>
    </row>
    <row r="2210" spans="1:23" x14ac:dyDescent="0.45">
      <c r="A2210" t="s">
        <v>2215</v>
      </c>
      <c r="B2210">
        <v>199.16</v>
      </c>
      <c r="D2210" s="1" t="str">
        <f>VartojimasGamyba!J2206</f>
        <v>2023-12-01-20</v>
      </c>
      <c r="E2210" s="7">
        <f>VartojimasGamyba!G2206</f>
        <v>0.88900000000000001</v>
      </c>
      <c r="F2210" s="11"/>
      <c r="G2210" s="12">
        <f t="shared" si="336"/>
        <v>5.4955555555555549</v>
      </c>
      <c r="H2210" s="12">
        <v>0</v>
      </c>
      <c r="I2210" s="12">
        <v>0.98777777777777787</v>
      </c>
      <c r="J2210" s="12">
        <v>0</v>
      </c>
      <c r="K2210" s="12"/>
      <c r="L2210" s="12">
        <f>VartojimasGamyba!H2206</f>
        <v>0</v>
      </c>
      <c r="M2210" s="19">
        <f t="shared" si="329"/>
        <v>-1.1102230246251565E-16</v>
      </c>
      <c r="N2210" s="7">
        <f t="shared" si="330"/>
        <v>-3.3245628472400311E-14</v>
      </c>
      <c r="O2210" s="7">
        <f t="shared" si="331"/>
        <v>-3.3245628472400311E-14</v>
      </c>
      <c r="P2210" s="7" t="s">
        <v>8873</v>
      </c>
      <c r="R2210" s="7"/>
      <c r="S2210" s="47">
        <f t="shared" si="332"/>
        <v>-1.1102230246251565E-16</v>
      </c>
      <c r="T2210" s="47">
        <f t="shared" si="333"/>
        <v>0</v>
      </c>
      <c r="U2210" s="47">
        <f t="shared" si="334"/>
        <v>299.45</v>
      </c>
      <c r="V2210" s="47">
        <f t="shared" si="335"/>
        <v>187.57999999999998</v>
      </c>
      <c r="W2210" s="11"/>
    </row>
    <row r="2211" spans="1:23" x14ac:dyDescent="0.45">
      <c r="A2211" t="s">
        <v>2216</v>
      </c>
      <c r="B2211">
        <v>170.21</v>
      </c>
      <c r="D2211" s="1" t="str">
        <f>VartojimasGamyba!J2207</f>
        <v>2023-12-01-21</v>
      </c>
      <c r="E2211" s="7">
        <f>VartojimasGamyba!G2207</f>
        <v>0.72899999999999998</v>
      </c>
      <c r="F2211" s="11"/>
      <c r="G2211" s="12">
        <f t="shared" si="336"/>
        <v>4.6855555555555544</v>
      </c>
      <c r="H2211" s="12">
        <v>0</v>
      </c>
      <c r="I2211" s="12">
        <v>0.81</v>
      </c>
      <c r="J2211" s="12">
        <v>0</v>
      </c>
      <c r="K2211" s="12"/>
      <c r="L2211" s="12">
        <f>VartojimasGamyba!H2207</f>
        <v>0</v>
      </c>
      <c r="M2211" s="19">
        <f t="shared" si="329"/>
        <v>-1.1102230246251565E-16</v>
      </c>
      <c r="N2211" s="7">
        <f t="shared" si="330"/>
        <v>-3.0031532816110484E-14</v>
      </c>
      <c r="O2211" s="7">
        <f t="shared" si="331"/>
        <v>-3.0031532816110484E-14</v>
      </c>
      <c r="P2211" s="7">
        <f>SUM(N2190:N2213)</f>
        <v>5195.4551544444457</v>
      </c>
      <c r="R2211" s="7"/>
      <c r="S2211" s="47">
        <f t="shared" si="332"/>
        <v>-1.1102230246251565E-16</v>
      </c>
      <c r="T2211" s="47">
        <f t="shared" si="333"/>
        <v>0</v>
      </c>
      <c r="U2211" s="47">
        <f t="shared" si="334"/>
        <v>270.5</v>
      </c>
      <c r="V2211" s="47">
        <f t="shared" si="335"/>
        <v>158.63</v>
      </c>
      <c r="W2211" s="11"/>
    </row>
    <row r="2212" spans="1:23" x14ac:dyDescent="0.45">
      <c r="A2212" t="s">
        <v>2217</v>
      </c>
      <c r="B2212">
        <v>143.46</v>
      </c>
      <c r="D2212" s="1" t="str">
        <f>VartojimasGamyba!J2208</f>
        <v>2023-12-01-22</v>
      </c>
      <c r="E2212" s="7">
        <f>VartojimasGamyba!G2208</f>
        <v>0.36199999999999999</v>
      </c>
      <c r="F2212" s="11"/>
      <c r="G2212" s="12">
        <f t="shared" si="336"/>
        <v>4.6855555555555544</v>
      </c>
      <c r="H2212" s="12">
        <v>0</v>
      </c>
      <c r="I2212" s="12">
        <v>0</v>
      </c>
      <c r="J2212" s="12">
        <v>0</v>
      </c>
      <c r="K2212" s="12"/>
      <c r="L2212" s="12">
        <f>VartojimasGamyba!H2208</f>
        <v>0</v>
      </c>
      <c r="M2212" s="19">
        <f t="shared" si="329"/>
        <v>0.36199999999999999</v>
      </c>
      <c r="N2212" s="7">
        <f t="shared" si="330"/>
        <v>88.237499999999997</v>
      </c>
      <c r="O2212" s="7">
        <f t="shared" si="331"/>
        <v>88.237499999999997</v>
      </c>
      <c r="P2212" s="7" t="s">
        <v>8872</v>
      </c>
      <c r="R2212" s="7"/>
      <c r="S2212" s="47">
        <f t="shared" si="332"/>
        <v>0.36199999999999999</v>
      </c>
      <c r="T2212" s="47">
        <f t="shared" si="333"/>
        <v>0</v>
      </c>
      <c r="U2212" s="47">
        <f t="shared" si="334"/>
        <v>243.75</v>
      </c>
      <c r="V2212" s="47">
        <f t="shared" si="335"/>
        <v>131.88</v>
      </c>
      <c r="W2212" s="11"/>
    </row>
    <row r="2213" spans="1:23" x14ac:dyDescent="0.45">
      <c r="A2213" t="s">
        <v>2218</v>
      </c>
      <c r="B2213">
        <v>125.81</v>
      </c>
      <c r="D2213" s="1" t="str">
        <f>VartojimasGamyba!J2209</f>
        <v>2023-12-01-23</v>
      </c>
      <c r="E2213" s="7">
        <f>VartojimasGamyba!G2209</f>
        <v>0.32300000000000001</v>
      </c>
      <c r="F2213" s="11"/>
      <c r="G2213" s="12">
        <f t="shared" si="336"/>
        <v>4.9999999999999982</v>
      </c>
      <c r="H2213" s="12">
        <v>0.3144444444444443</v>
      </c>
      <c r="I2213" s="12">
        <v>0</v>
      </c>
      <c r="J2213" s="12">
        <v>0</v>
      </c>
      <c r="K2213" s="12"/>
      <c r="L2213" s="12">
        <f>VartojimasGamyba!H2209</f>
        <v>0</v>
      </c>
      <c r="M2213" s="19">
        <f t="shared" si="329"/>
        <v>0.63744444444444426</v>
      </c>
      <c r="N2213" s="7">
        <f t="shared" si="330"/>
        <v>144.12618888888886</v>
      </c>
      <c r="O2213" s="7">
        <f t="shared" si="331"/>
        <v>144.12618888888886</v>
      </c>
      <c r="P2213" s="7">
        <f>SUM(O2190:O2213)</f>
        <v>5195.4551544444457</v>
      </c>
      <c r="Q2213" s="7">
        <f>SUMPRODUCT(B2190:B2213,E2190:E2213)+SUM(E2190:E2213)*$Z$21-SUMPRODUCT(B2190:B2213,L2190:L2213)+SUM(L2190:L2213)*ABS($Z$20)</f>
        <v>6279.7065499999999</v>
      </c>
      <c r="R2213" s="7"/>
      <c r="S2213" s="47">
        <f t="shared" si="332"/>
        <v>0.63744444444444426</v>
      </c>
      <c r="T2213" s="47">
        <f t="shared" si="333"/>
        <v>0</v>
      </c>
      <c r="U2213" s="47">
        <f t="shared" si="334"/>
        <v>226.10000000000002</v>
      </c>
      <c r="V2213" s="47">
        <f t="shared" si="335"/>
        <v>114.23</v>
      </c>
      <c r="W2213" s="11">
        <f>IF(P2213&lt;&gt;Q2213,1,0)</f>
        <v>1</v>
      </c>
    </row>
    <row r="2214" spans="1:23" x14ac:dyDescent="0.45">
      <c r="A2214" t="s">
        <v>2219</v>
      </c>
      <c r="B2214">
        <v>120.45</v>
      </c>
      <c r="D2214" s="9" t="str">
        <f>VartojimasGamyba!J2210</f>
        <v>2023-12-02-00</v>
      </c>
      <c r="E2214" s="8">
        <f>VartojimasGamyba!G2210</f>
        <v>1.272</v>
      </c>
      <c r="F2214" s="11"/>
      <c r="G2214" s="7">
        <f>G2213+H2214-I2214</f>
        <v>3.5866666666666651</v>
      </c>
      <c r="H2214" s="7">
        <v>0</v>
      </c>
      <c r="I2214" s="7">
        <v>1.4133333333333333</v>
      </c>
      <c r="J2214" s="7">
        <v>0</v>
      </c>
      <c r="L2214" s="7">
        <f>VartojimasGamyba!H2210</f>
        <v>0</v>
      </c>
      <c r="M2214" s="15">
        <f t="shared" si="329"/>
        <v>0</v>
      </c>
      <c r="N2214" s="7">
        <f t="shared" si="330"/>
        <v>0</v>
      </c>
      <c r="O2214" s="7">
        <f t="shared" si="331"/>
        <v>0</v>
      </c>
      <c r="R2214" s="20" t="s">
        <v>8783</v>
      </c>
      <c r="S2214" s="47">
        <f t="shared" si="332"/>
        <v>0</v>
      </c>
      <c r="T2214" s="47">
        <f t="shared" si="333"/>
        <v>0</v>
      </c>
      <c r="U2214" s="47">
        <f t="shared" si="334"/>
        <v>220.74</v>
      </c>
      <c r="V2214" s="47">
        <f t="shared" si="335"/>
        <v>108.87</v>
      </c>
      <c r="W2214" s="11"/>
    </row>
    <row r="2215" spans="1:23" x14ac:dyDescent="0.45">
      <c r="A2215" t="s">
        <v>2220</v>
      </c>
      <c r="B2215">
        <v>108.8</v>
      </c>
      <c r="D2215" s="9" t="str">
        <f>VartojimasGamyba!J2211</f>
        <v>2023-12-02-01</v>
      </c>
      <c r="E2215" s="8">
        <f>VartojimasGamyba!G2211</f>
        <v>0.67800000000000005</v>
      </c>
      <c r="F2215" s="11"/>
      <c r="G2215" s="7">
        <f t="shared" ref="G2215:G2237" si="337">G2214+H2215-I2215</f>
        <v>3.5866666666666651</v>
      </c>
      <c r="H2215" s="7">
        <v>0</v>
      </c>
      <c r="I2215" s="7">
        <v>0</v>
      </c>
      <c r="J2215" s="7">
        <v>0</v>
      </c>
      <c r="L2215" s="7">
        <f>VartojimasGamyba!H2211</f>
        <v>0</v>
      </c>
      <c r="M2215" s="15">
        <f t="shared" si="329"/>
        <v>0.67800000000000005</v>
      </c>
      <c r="N2215" s="7">
        <f t="shared" si="330"/>
        <v>141.76302000000001</v>
      </c>
      <c r="O2215" s="7">
        <f t="shared" si="331"/>
        <v>141.76302000000001</v>
      </c>
      <c r="R2215" s="7"/>
      <c r="S2215" s="47">
        <f t="shared" si="332"/>
        <v>0.67800000000000005</v>
      </c>
      <c r="T2215" s="47">
        <f t="shared" si="333"/>
        <v>0</v>
      </c>
      <c r="U2215" s="47">
        <f t="shared" si="334"/>
        <v>209.09</v>
      </c>
      <c r="V2215" s="47">
        <f t="shared" si="335"/>
        <v>97.22</v>
      </c>
      <c r="W2215" s="11"/>
    </row>
    <row r="2216" spans="1:23" x14ac:dyDescent="0.45">
      <c r="A2216" t="s">
        <v>2221</v>
      </c>
      <c r="B2216">
        <v>102.69</v>
      </c>
      <c r="D2216" s="9" t="str">
        <f>VartojimasGamyba!J2212</f>
        <v>2023-12-02-02</v>
      </c>
      <c r="E2216" s="8">
        <f>VartojimasGamyba!G2212</f>
        <v>0.92400000000000004</v>
      </c>
      <c r="F2216" s="11"/>
      <c r="G2216" s="7">
        <f t="shared" si="337"/>
        <v>3.5866666666666651</v>
      </c>
      <c r="H2216" s="7">
        <v>0</v>
      </c>
      <c r="I2216" s="7">
        <v>0</v>
      </c>
      <c r="J2216" s="7">
        <v>0</v>
      </c>
      <c r="L2216" s="7">
        <f>VartojimasGamyba!H2212</f>
        <v>0</v>
      </c>
      <c r="M2216" s="15">
        <f t="shared" si="329"/>
        <v>0.92400000000000004</v>
      </c>
      <c r="N2216" s="7">
        <f t="shared" si="330"/>
        <v>187.55352000000002</v>
      </c>
      <c r="O2216" s="7">
        <f t="shared" si="331"/>
        <v>187.55352000000002</v>
      </c>
      <c r="R2216" s="7"/>
      <c r="S2216" s="47">
        <f t="shared" si="332"/>
        <v>0.92400000000000004</v>
      </c>
      <c r="T2216" s="47">
        <f t="shared" si="333"/>
        <v>0</v>
      </c>
      <c r="U2216" s="47">
        <f t="shared" si="334"/>
        <v>202.98000000000002</v>
      </c>
      <c r="V2216" s="47">
        <f t="shared" si="335"/>
        <v>91.11</v>
      </c>
      <c r="W2216" s="11"/>
    </row>
    <row r="2217" spans="1:23" x14ac:dyDescent="0.45">
      <c r="A2217" t="s">
        <v>2222</v>
      </c>
      <c r="B2217">
        <v>97.76</v>
      </c>
      <c r="D2217" s="9" t="str">
        <f>VartojimasGamyba!J2213</f>
        <v>2023-12-02-03</v>
      </c>
      <c r="E2217" s="8">
        <f>VartojimasGamyba!G2213</f>
        <v>1.264</v>
      </c>
      <c r="F2217" s="11"/>
      <c r="G2217" s="7">
        <f t="shared" si="337"/>
        <v>3.5866666666666651</v>
      </c>
      <c r="H2217" s="7">
        <v>0</v>
      </c>
      <c r="I2217" s="7">
        <v>0</v>
      </c>
      <c r="J2217" s="7">
        <v>0</v>
      </c>
      <c r="L2217" s="7">
        <f>VartojimasGamyba!H2213</f>
        <v>0</v>
      </c>
      <c r="M2217" s="15">
        <f t="shared" si="329"/>
        <v>1.264</v>
      </c>
      <c r="N2217" s="7">
        <f t="shared" si="330"/>
        <v>250.33520000000001</v>
      </c>
      <c r="O2217" s="7">
        <f t="shared" si="331"/>
        <v>250.33520000000001</v>
      </c>
      <c r="R2217" s="7"/>
      <c r="S2217" s="47">
        <f t="shared" si="332"/>
        <v>1.264</v>
      </c>
      <c r="T2217" s="47">
        <f t="shared" si="333"/>
        <v>0</v>
      </c>
      <c r="U2217" s="47">
        <f t="shared" si="334"/>
        <v>198.05</v>
      </c>
      <c r="V2217" s="47">
        <f t="shared" si="335"/>
        <v>86.18</v>
      </c>
      <c r="W2217" s="11"/>
    </row>
    <row r="2218" spans="1:23" x14ac:dyDescent="0.45">
      <c r="A2218" t="s">
        <v>2223</v>
      </c>
      <c r="B2218">
        <v>91.55</v>
      </c>
      <c r="D2218" s="9" t="str">
        <f>VartojimasGamyba!J2214</f>
        <v>2023-12-02-04</v>
      </c>
      <c r="E2218" s="8">
        <f>VartojimasGamyba!G2214</f>
        <v>0.38100000000000001</v>
      </c>
      <c r="F2218" s="11"/>
      <c r="G2218" s="7">
        <f t="shared" si="337"/>
        <v>8.8694444444444454</v>
      </c>
      <c r="H2218" s="7">
        <v>5.2827777777777802</v>
      </c>
      <c r="I2218" s="7">
        <v>0</v>
      </c>
      <c r="J2218" s="7">
        <v>0</v>
      </c>
      <c r="L2218" s="7">
        <f>VartojimasGamyba!H2214</f>
        <v>0</v>
      </c>
      <c r="M2218" s="15">
        <f t="shared" si="329"/>
        <v>5.6637777777777805</v>
      </c>
      <c r="N2218" s="7">
        <f t="shared" si="330"/>
        <v>1086.5391288888895</v>
      </c>
      <c r="O2218" s="7">
        <f t="shared" si="331"/>
        <v>1086.5391288888895</v>
      </c>
      <c r="R2218" s="7"/>
      <c r="S2218" s="47">
        <f t="shared" si="332"/>
        <v>5.6637777777777805</v>
      </c>
      <c r="T2218" s="47">
        <f t="shared" si="333"/>
        <v>0</v>
      </c>
      <c r="U2218" s="47">
        <f t="shared" si="334"/>
        <v>191.84</v>
      </c>
      <c r="V2218" s="47">
        <f t="shared" si="335"/>
        <v>79.97</v>
      </c>
      <c r="W2218" s="11"/>
    </row>
    <row r="2219" spans="1:23" x14ac:dyDescent="0.45">
      <c r="A2219" t="s">
        <v>2224</v>
      </c>
      <c r="B2219">
        <v>89.97</v>
      </c>
      <c r="D2219" s="9" t="str">
        <f>VartojimasGamyba!J2215</f>
        <v>2023-12-02-05</v>
      </c>
      <c r="E2219" s="8">
        <f>VartojimasGamyba!G2215</f>
        <v>1.2370000000000001</v>
      </c>
      <c r="F2219" s="11"/>
      <c r="G2219" s="7">
        <f t="shared" si="337"/>
        <v>18.869444444444447</v>
      </c>
      <c r="H2219" s="7">
        <v>10</v>
      </c>
      <c r="I2219" s="7">
        <v>0</v>
      </c>
      <c r="J2219" s="7">
        <v>0</v>
      </c>
      <c r="L2219" s="7">
        <f>VartojimasGamyba!H2215</f>
        <v>0</v>
      </c>
      <c r="M2219" s="15">
        <f t="shared" si="329"/>
        <v>11.237</v>
      </c>
      <c r="N2219" s="7">
        <f t="shared" si="330"/>
        <v>2137.9516199999998</v>
      </c>
      <c r="O2219" s="7">
        <f t="shared" si="331"/>
        <v>2137.9516199999998</v>
      </c>
      <c r="R2219" s="7"/>
      <c r="S2219" s="47">
        <f t="shared" si="332"/>
        <v>11.237</v>
      </c>
      <c r="T2219" s="47">
        <f t="shared" si="333"/>
        <v>0</v>
      </c>
      <c r="U2219" s="47">
        <f t="shared" si="334"/>
        <v>190.26</v>
      </c>
      <c r="V2219" s="47">
        <f t="shared" si="335"/>
        <v>78.39</v>
      </c>
      <c r="W2219" s="11"/>
    </row>
    <row r="2220" spans="1:23" x14ac:dyDescent="0.45">
      <c r="A2220" t="s">
        <v>2225</v>
      </c>
      <c r="B2220">
        <v>95.12</v>
      </c>
      <c r="D2220" s="9" t="str">
        <f>VartojimasGamyba!J2216</f>
        <v>2023-12-02-06</v>
      </c>
      <c r="E2220" s="8">
        <f>VartojimasGamyba!G2216</f>
        <v>1.389</v>
      </c>
      <c r="F2220" s="11"/>
      <c r="G2220" s="7">
        <f t="shared" si="337"/>
        <v>18.869444444444447</v>
      </c>
      <c r="H2220" s="7">
        <v>0</v>
      </c>
      <c r="I2220" s="7">
        <v>0</v>
      </c>
      <c r="J2220" s="7">
        <v>0</v>
      </c>
      <c r="L2220" s="7">
        <f>VartojimasGamyba!H2216</f>
        <v>0</v>
      </c>
      <c r="M2220" s="15">
        <f t="shared" si="329"/>
        <v>1.389</v>
      </c>
      <c r="N2220" s="7">
        <f t="shared" si="330"/>
        <v>271.42449000000005</v>
      </c>
      <c r="O2220" s="7">
        <f t="shared" si="331"/>
        <v>271.42449000000005</v>
      </c>
      <c r="R2220" s="7"/>
      <c r="S2220" s="47">
        <f t="shared" si="332"/>
        <v>1.389</v>
      </c>
      <c r="T2220" s="47">
        <f t="shared" si="333"/>
        <v>0</v>
      </c>
      <c r="U2220" s="47">
        <f t="shared" si="334"/>
        <v>195.41000000000003</v>
      </c>
      <c r="V2220" s="47">
        <f t="shared" si="335"/>
        <v>83.54</v>
      </c>
      <c r="W2220" s="11"/>
    </row>
    <row r="2221" spans="1:23" x14ac:dyDescent="0.45">
      <c r="A2221" t="s">
        <v>2226</v>
      </c>
      <c r="B2221">
        <v>95.72</v>
      </c>
      <c r="D2221" s="9" t="str">
        <f>VartojimasGamyba!J2217</f>
        <v>2023-12-02-07</v>
      </c>
      <c r="E2221" s="8">
        <f>VartojimasGamyba!G2217</f>
        <v>1.1379999999999999</v>
      </c>
      <c r="F2221" s="11"/>
      <c r="G2221" s="7">
        <f t="shared" si="337"/>
        <v>18.869444444444447</v>
      </c>
      <c r="H2221" s="7">
        <v>0</v>
      </c>
      <c r="I2221" s="7">
        <v>0</v>
      </c>
      <c r="J2221" s="7">
        <v>0</v>
      </c>
      <c r="L2221" s="7">
        <f>VartojimasGamyba!H2217</f>
        <v>7.0000000000000001E-3</v>
      </c>
      <c r="M2221" s="15">
        <f t="shared" si="329"/>
        <v>1.131</v>
      </c>
      <c r="N2221" s="7">
        <f t="shared" si="330"/>
        <v>221.68731</v>
      </c>
      <c r="O2221" s="7">
        <f t="shared" si="331"/>
        <v>221.68731</v>
      </c>
      <c r="R2221" s="7"/>
      <c r="S2221" s="47">
        <f t="shared" si="332"/>
        <v>1.131</v>
      </c>
      <c r="T2221" s="47">
        <f t="shared" si="333"/>
        <v>0</v>
      </c>
      <c r="U2221" s="47">
        <f t="shared" si="334"/>
        <v>196.01</v>
      </c>
      <c r="V2221" s="47">
        <f t="shared" si="335"/>
        <v>84.14</v>
      </c>
      <c r="W2221" s="11"/>
    </row>
    <row r="2222" spans="1:23" x14ac:dyDescent="0.45">
      <c r="A2222" t="s">
        <v>2227</v>
      </c>
      <c r="B2222">
        <v>96.55</v>
      </c>
      <c r="D2222" s="9" t="str">
        <f>VartojimasGamyba!J2218</f>
        <v>2023-12-02-08</v>
      </c>
      <c r="E2222" s="8">
        <f>VartojimasGamyba!G2218</f>
        <v>1.1060000000000001</v>
      </c>
      <c r="F2222" s="11"/>
      <c r="G2222" s="7">
        <f t="shared" si="337"/>
        <v>18.869444444444447</v>
      </c>
      <c r="H2222" s="7">
        <v>0</v>
      </c>
      <c r="I2222" s="7">
        <v>0</v>
      </c>
      <c r="J2222" s="7">
        <v>0</v>
      </c>
      <c r="L2222" s="7">
        <f>VartojimasGamyba!H2218</f>
        <v>1.2E-2</v>
      </c>
      <c r="M2222" s="15">
        <f t="shared" si="329"/>
        <v>1.0940000000000001</v>
      </c>
      <c r="N2222" s="7">
        <f t="shared" si="330"/>
        <v>215.34296000000003</v>
      </c>
      <c r="O2222" s="7">
        <f t="shared" si="331"/>
        <v>215.34296000000003</v>
      </c>
      <c r="R2222" s="7"/>
      <c r="S2222" s="47">
        <f t="shared" si="332"/>
        <v>1.0940000000000001</v>
      </c>
      <c r="T2222" s="47">
        <f t="shared" si="333"/>
        <v>0</v>
      </c>
      <c r="U2222" s="47">
        <f t="shared" si="334"/>
        <v>196.84</v>
      </c>
      <c r="V2222" s="47">
        <f t="shared" si="335"/>
        <v>84.97</v>
      </c>
      <c r="W2222" s="11"/>
    </row>
    <row r="2223" spans="1:23" x14ac:dyDescent="0.45">
      <c r="A2223" t="s">
        <v>2228</v>
      </c>
      <c r="B2223">
        <v>189.91</v>
      </c>
      <c r="D2223" s="9" t="str">
        <f>VartojimasGamyba!J2219</f>
        <v>2023-12-02-09</v>
      </c>
      <c r="E2223" s="8">
        <f>VartojimasGamyba!G2219</f>
        <v>5.8999999999999997E-2</v>
      </c>
      <c r="F2223" s="11"/>
      <c r="G2223" s="7">
        <f t="shared" si="337"/>
        <v>18.904444444444447</v>
      </c>
      <c r="H2223" s="7">
        <v>3.5000000000000003E-2</v>
      </c>
      <c r="I2223" s="7">
        <v>0</v>
      </c>
      <c r="J2223" s="7">
        <v>0</v>
      </c>
      <c r="L2223" s="7">
        <f>VartojimasGamyba!H2219</f>
        <v>9.4E-2</v>
      </c>
      <c r="M2223" s="15">
        <f t="shared" si="329"/>
        <v>0</v>
      </c>
      <c r="N2223" s="7">
        <f t="shared" si="330"/>
        <v>0</v>
      </c>
      <c r="O2223" s="7">
        <f t="shared" si="331"/>
        <v>0</v>
      </c>
      <c r="R2223" s="7"/>
      <c r="S2223" s="47">
        <f t="shared" si="332"/>
        <v>3.5000000000000003E-2</v>
      </c>
      <c r="T2223" s="47">
        <f t="shared" si="333"/>
        <v>3.5000000000000003E-2</v>
      </c>
      <c r="U2223" s="47">
        <f t="shared" si="334"/>
        <v>290.2</v>
      </c>
      <c r="V2223" s="47">
        <f t="shared" si="335"/>
        <v>178.32999999999998</v>
      </c>
      <c r="W2223" s="11"/>
    </row>
    <row r="2224" spans="1:23" x14ac:dyDescent="0.45">
      <c r="A2224" t="s">
        <v>2229</v>
      </c>
      <c r="B2224">
        <v>137.49</v>
      </c>
      <c r="D2224" s="9" t="str">
        <f>VartojimasGamyba!J2220</f>
        <v>2023-12-02-10</v>
      </c>
      <c r="E2224" s="8">
        <f>VartojimasGamyba!G2220</f>
        <v>2.5550000000000002</v>
      </c>
      <c r="F2224" s="11"/>
      <c r="G2224" s="7">
        <f t="shared" si="337"/>
        <v>16.081111111111113</v>
      </c>
      <c r="H2224" s="7">
        <v>0</v>
      </c>
      <c r="I2224" s="7">
        <v>2.8233333333333337</v>
      </c>
      <c r="J2224" s="7">
        <v>0</v>
      </c>
      <c r="L2224" s="7">
        <f>VartojimasGamyba!H2220</f>
        <v>1.4E-2</v>
      </c>
      <c r="M2224" s="15">
        <f t="shared" si="329"/>
        <v>-2.0990154059319366E-16</v>
      </c>
      <c r="N2224" s="7">
        <f t="shared" si="330"/>
        <v>-4.9910388322249596E-14</v>
      </c>
      <c r="O2224" s="7">
        <f t="shared" si="331"/>
        <v>-4.9910388322249596E-14</v>
      </c>
      <c r="R2224" s="7"/>
      <c r="S2224" s="47">
        <f t="shared" si="332"/>
        <v>-2.0990154059319366E-16</v>
      </c>
      <c r="T2224" s="47">
        <f t="shared" si="333"/>
        <v>0</v>
      </c>
      <c r="U2224" s="47">
        <f t="shared" si="334"/>
        <v>237.78000000000003</v>
      </c>
      <c r="V2224" s="47">
        <f t="shared" si="335"/>
        <v>125.91000000000001</v>
      </c>
      <c r="W2224" s="11"/>
    </row>
    <row r="2225" spans="1:23" x14ac:dyDescent="0.45">
      <c r="A2225" t="s">
        <v>2230</v>
      </c>
      <c r="B2225">
        <v>160.21</v>
      </c>
      <c r="D2225" s="9" t="str">
        <f>VartojimasGamyba!J2221</f>
        <v>2023-12-02-11</v>
      </c>
      <c r="E2225" s="8">
        <f>VartojimasGamyba!G2221</f>
        <v>0.63</v>
      </c>
      <c r="F2225" s="11"/>
      <c r="G2225" s="7">
        <f t="shared" si="337"/>
        <v>15.47777777777778</v>
      </c>
      <c r="H2225" s="7">
        <v>0</v>
      </c>
      <c r="I2225" s="7">
        <v>0.60333333333333339</v>
      </c>
      <c r="J2225" s="7">
        <v>0</v>
      </c>
      <c r="L2225" s="7">
        <f>VartojimasGamyba!H2221</f>
        <v>8.6999999999999994E-2</v>
      </c>
      <c r="M2225" s="15">
        <f t="shared" si="329"/>
        <v>0</v>
      </c>
      <c r="N2225" s="7">
        <f t="shared" si="330"/>
        <v>0</v>
      </c>
      <c r="O2225" s="7">
        <f t="shared" si="331"/>
        <v>0</v>
      </c>
      <c r="R2225" s="7"/>
      <c r="S2225" s="47">
        <f t="shared" si="332"/>
        <v>0</v>
      </c>
      <c r="T2225" s="47">
        <f t="shared" si="333"/>
        <v>0</v>
      </c>
      <c r="U2225" s="47">
        <f t="shared" si="334"/>
        <v>260.5</v>
      </c>
      <c r="V2225" s="47">
        <f t="shared" si="335"/>
        <v>148.63</v>
      </c>
      <c r="W2225" s="11"/>
    </row>
    <row r="2226" spans="1:23" x14ac:dyDescent="0.45">
      <c r="A2226" t="s">
        <v>2231</v>
      </c>
      <c r="B2226">
        <v>193.42</v>
      </c>
      <c r="D2226" s="9" t="str">
        <f>VartojimasGamyba!J2222</f>
        <v>2023-12-02-12</v>
      </c>
      <c r="E2226" s="8">
        <f>VartojimasGamyba!G2222</f>
        <v>1.897</v>
      </c>
      <c r="F2226" s="11"/>
      <c r="G2226" s="7">
        <f t="shared" si="337"/>
        <v>13.396666666666668</v>
      </c>
      <c r="H2226" s="7">
        <v>0</v>
      </c>
      <c r="I2226" s="7">
        <v>2.0811111111111114</v>
      </c>
      <c r="J2226" s="7">
        <v>0</v>
      </c>
      <c r="L2226" s="7">
        <f>VartojimasGamyba!H2222</f>
        <v>2.4E-2</v>
      </c>
      <c r="M2226" s="15">
        <f t="shared" si="329"/>
        <v>-2.0122792321330962E-16</v>
      </c>
      <c r="N2226" s="7">
        <f t="shared" si="330"/>
        <v>-5.910265332698117E-14</v>
      </c>
      <c r="O2226" s="7">
        <f t="shared" si="331"/>
        <v>-5.910265332698117E-14</v>
      </c>
      <c r="R2226" s="7"/>
      <c r="S2226" s="47">
        <f t="shared" si="332"/>
        <v>-2.0122792321330962E-16</v>
      </c>
      <c r="T2226" s="47">
        <f t="shared" si="333"/>
        <v>0</v>
      </c>
      <c r="U2226" s="47">
        <f t="shared" si="334"/>
        <v>293.70999999999998</v>
      </c>
      <c r="V2226" s="47">
        <f t="shared" si="335"/>
        <v>181.83999999999997</v>
      </c>
      <c r="W2226" s="11"/>
    </row>
    <row r="2227" spans="1:23" x14ac:dyDescent="0.45">
      <c r="A2227" t="s">
        <v>2232</v>
      </c>
      <c r="B2227">
        <v>160.88</v>
      </c>
      <c r="D2227" s="9" t="str">
        <f>VartojimasGamyba!J2223</f>
        <v>2023-12-02-13</v>
      </c>
      <c r="E2227" s="8">
        <f>VartojimasGamyba!G2223</f>
        <v>1.2170000000000001</v>
      </c>
      <c r="F2227" s="11"/>
      <c r="G2227" s="7">
        <f t="shared" si="337"/>
        <v>12.05</v>
      </c>
      <c r="H2227" s="7">
        <v>0</v>
      </c>
      <c r="I2227" s="7">
        <v>1.3466666666666669</v>
      </c>
      <c r="J2227" s="7">
        <v>0</v>
      </c>
      <c r="L2227" s="7">
        <f>VartojimasGamyba!H2223</f>
        <v>5.0000000000000001E-3</v>
      </c>
      <c r="M2227" s="15">
        <f t="shared" si="329"/>
        <v>-1.0668549377257364E-16</v>
      </c>
      <c r="N2227" s="7">
        <f t="shared" si="330"/>
        <v>-2.786305040858306E-14</v>
      </c>
      <c r="O2227" s="7">
        <f t="shared" si="331"/>
        <v>-2.786305040858306E-14</v>
      </c>
      <c r="R2227" s="7"/>
      <c r="S2227" s="47">
        <f t="shared" si="332"/>
        <v>-1.0668549377257364E-16</v>
      </c>
      <c r="T2227" s="47">
        <f t="shared" si="333"/>
        <v>0</v>
      </c>
      <c r="U2227" s="47">
        <f t="shared" si="334"/>
        <v>261.17</v>
      </c>
      <c r="V2227" s="47">
        <f t="shared" si="335"/>
        <v>149.29999999999998</v>
      </c>
      <c r="W2227" s="11"/>
    </row>
    <row r="2228" spans="1:23" x14ac:dyDescent="0.45">
      <c r="A2228" t="s">
        <v>2233</v>
      </c>
      <c r="B2228">
        <v>137.5</v>
      </c>
      <c r="D2228" s="9" t="str">
        <f>VartojimasGamyba!J2224</f>
        <v>2023-12-02-14</v>
      </c>
      <c r="E2228" s="8">
        <f>VartojimasGamyba!G2224</f>
        <v>0.81499999999999995</v>
      </c>
      <c r="F2228" s="11"/>
      <c r="G2228" s="7">
        <f t="shared" si="337"/>
        <v>11.144444444444446</v>
      </c>
      <c r="H2228" s="7">
        <v>0</v>
      </c>
      <c r="I2228" s="7">
        <v>0.90555555555555545</v>
      </c>
      <c r="J2228" s="7">
        <v>0</v>
      </c>
      <c r="L2228" s="7">
        <f>VartojimasGamyba!H2224</f>
        <v>0</v>
      </c>
      <c r="M2228" s="15">
        <f t="shared" si="329"/>
        <v>0</v>
      </c>
      <c r="N2228" s="7">
        <f t="shared" si="330"/>
        <v>0</v>
      </c>
      <c r="O2228" s="7">
        <f t="shared" si="331"/>
        <v>0</v>
      </c>
      <c r="R2228" s="7"/>
      <c r="S2228" s="47">
        <f t="shared" si="332"/>
        <v>0</v>
      </c>
      <c r="T2228" s="47">
        <f t="shared" si="333"/>
        <v>0</v>
      </c>
      <c r="U2228" s="47">
        <f t="shared" si="334"/>
        <v>237.79000000000002</v>
      </c>
      <c r="V2228" s="47">
        <f t="shared" si="335"/>
        <v>125.92</v>
      </c>
      <c r="W2228" s="11"/>
    </row>
    <row r="2229" spans="1:23" x14ac:dyDescent="0.45">
      <c r="A2229" t="s">
        <v>2234</v>
      </c>
      <c r="B2229">
        <v>137.5</v>
      </c>
      <c r="D2229" s="9" t="str">
        <f>VartojimasGamyba!J2225</f>
        <v>2023-12-02-15</v>
      </c>
      <c r="E2229" s="8">
        <f>VartojimasGamyba!G2225</f>
        <v>1.7769999999999999</v>
      </c>
      <c r="F2229" s="11"/>
      <c r="G2229" s="7">
        <f t="shared" si="337"/>
        <v>9.1700000000000017</v>
      </c>
      <c r="H2229" s="7">
        <v>0</v>
      </c>
      <c r="I2229" s="7">
        <v>1.9744444444444444</v>
      </c>
      <c r="J2229" s="7">
        <v>0</v>
      </c>
      <c r="L2229" s="7">
        <f>VartojimasGamyba!H2225</f>
        <v>0</v>
      </c>
      <c r="M2229" s="15">
        <f t="shared" si="329"/>
        <v>-2.2204460492503131E-16</v>
      </c>
      <c r="N2229" s="7">
        <f t="shared" si="330"/>
        <v>-5.2799986605123199E-14</v>
      </c>
      <c r="O2229" s="7">
        <f t="shared" si="331"/>
        <v>-5.2799986605123199E-14</v>
      </c>
      <c r="R2229" s="7"/>
      <c r="S2229" s="47">
        <f t="shared" si="332"/>
        <v>-2.2204460492503131E-16</v>
      </c>
      <c r="T2229" s="47">
        <f t="shared" si="333"/>
        <v>0</v>
      </c>
      <c r="U2229" s="47">
        <f t="shared" si="334"/>
        <v>237.79000000000002</v>
      </c>
      <c r="V2229" s="47">
        <f t="shared" si="335"/>
        <v>125.92</v>
      </c>
      <c r="W2229" s="11"/>
    </row>
    <row r="2230" spans="1:23" x14ac:dyDescent="0.45">
      <c r="A2230" t="s">
        <v>2235</v>
      </c>
      <c r="B2230">
        <v>137.49</v>
      </c>
      <c r="D2230" s="9" t="str">
        <f>VartojimasGamyba!J2226</f>
        <v>2023-12-02-16</v>
      </c>
      <c r="E2230" s="8">
        <f>VartojimasGamyba!G2226</f>
        <v>1.7889999999999999</v>
      </c>
      <c r="F2230" s="11"/>
      <c r="G2230" s="7">
        <f t="shared" si="337"/>
        <v>7.1822222222222241</v>
      </c>
      <c r="H2230" s="7">
        <v>0</v>
      </c>
      <c r="I2230" s="7">
        <v>1.9877777777777779</v>
      </c>
      <c r="J2230" s="7">
        <v>0</v>
      </c>
      <c r="L2230" s="7">
        <f>VartojimasGamyba!H2226</f>
        <v>0</v>
      </c>
      <c r="M2230" s="15">
        <f t="shared" si="329"/>
        <v>-2.2204460492503131E-16</v>
      </c>
      <c r="N2230" s="7">
        <f t="shared" si="330"/>
        <v>-5.2797766159073951E-14</v>
      </c>
      <c r="O2230" s="7">
        <f t="shared" si="331"/>
        <v>-5.2797766159073951E-14</v>
      </c>
      <c r="R2230" s="7"/>
      <c r="S2230" s="47">
        <f t="shared" si="332"/>
        <v>-2.2204460492503131E-16</v>
      </c>
      <c r="T2230" s="47">
        <f t="shared" si="333"/>
        <v>0</v>
      </c>
      <c r="U2230" s="47">
        <f t="shared" si="334"/>
        <v>237.78000000000003</v>
      </c>
      <c r="V2230" s="47">
        <f t="shared" si="335"/>
        <v>125.91000000000001</v>
      </c>
      <c r="W2230" s="11"/>
    </row>
    <row r="2231" spans="1:23" x14ac:dyDescent="0.45">
      <c r="A2231" t="s">
        <v>2236</v>
      </c>
      <c r="B2231">
        <v>200.07</v>
      </c>
      <c r="D2231" s="9" t="str">
        <f>VartojimasGamyba!J2227</f>
        <v>2023-12-02-17</v>
      </c>
      <c r="E2231" s="8">
        <f>VartojimasGamyba!G2227</f>
        <v>0.30099999999999999</v>
      </c>
      <c r="F2231" s="11"/>
      <c r="G2231" s="7">
        <f t="shared" si="337"/>
        <v>6.8477777777777797</v>
      </c>
      <c r="H2231" s="7">
        <v>0</v>
      </c>
      <c r="I2231" s="7">
        <v>0.33444444444444443</v>
      </c>
      <c r="J2231" s="7">
        <v>0</v>
      </c>
      <c r="L2231" s="7">
        <f>VartojimasGamyba!H2227</f>
        <v>0</v>
      </c>
      <c r="M2231" s="15">
        <f t="shared" si="329"/>
        <v>0</v>
      </c>
      <c r="N2231" s="7">
        <f t="shared" si="330"/>
        <v>0</v>
      </c>
      <c r="O2231" s="7">
        <f t="shared" si="331"/>
        <v>0</v>
      </c>
      <c r="R2231" s="7"/>
      <c r="S2231" s="47">
        <f t="shared" si="332"/>
        <v>0</v>
      </c>
      <c r="T2231" s="47">
        <f t="shared" si="333"/>
        <v>0</v>
      </c>
      <c r="U2231" s="47">
        <f t="shared" si="334"/>
        <v>300.36</v>
      </c>
      <c r="V2231" s="47">
        <f t="shared" si="335"/>
        <v>188.48999999999998</v>
      </c>
      <c r="W2231" s="11"/>
    </row>
    <row r="2232" spans="1:23" x14ac:dyDescent="0.45">
      <c r="A2232" t="s">
        <v>2237</v>
      </c>
      <c r="B2232">
        <v>250</v>
      </c>
      <c r="D2232" s="9" t="str">
        <f>VartojimasGamyba!J2228</f>
        <v>2023-12-02-18</v>
      </c>
      <c r="E2232" s="8">
        <f>VartojimasGamyba!G2228</f>
        <v>0.34399999999999997</v>
      </c>
      <c r="F2232" s="11"/>
      <c r="G2232" s="7">
        <f t="shared" si="337"/>
        <v>6.4655555555555573</v>
      </c>
      <c r="H2232" s="7">
        <v>0</v>
      </c>
      <c r="I2232" s="7">
        <v>0.38222222222222224</v>
      </c>
      <c r="J2232" s="7">
        <v>0</v>
      </c>
      <c r="L2232" s="7">
        <f>VartojimasGamyba!H2228</f>
        <v>0</v>
      </c>
      <c r="M2232" s="15">
        <f t="shared" si="329"/>
        <v>-5.5511151231257827E-17</v>
      </c>
      <c r="N2232" s="7">
        <f t="shared" si="330"/>
        <v>-1.9445001164797305E-14</v>
      </c>
      <c r="O2232" s="7">
        <f t="shared" si="331"/>
        <v>-1.9445001164797305E-14</v>
      </c>
      <c r="R2232" s="7"/>
      <c r="S2232" s="47">
        <f t="shared" si="332"/>
        <v>-5.5511151231257827E-17</v>
      </c>
      <c r="T2232" s="47">
        <f t="shared" si="333"/>
        <v>0</v>
      </c>
      <c r="U2232" s="47">
        <f t="shared" si="334"/>
        <v>350.29</v>
      </c>
      <c r="V2232" s="47">
        <f t="shared" si="335"/>
        <v>238.42</v>
      </c>
      <c r="W2232" s="11"/>
    </row>
    <row r="2233" spans="1:23" x14ac:dyDescent="0.45">
      <c r="A2233" t="s">
        <v>2238</v>
      </c>
      <c r="B2233">
        <v>200.03</v>
      </c>
      <c r="D2233" s="9" t="str">
        <f>VartojimasGamyba!J2229</f>
        <v>2023-12-02-19</v>
      </c>
      <c r="E2233" s="8">
        <f>VartojimasGamyba!G2229</f>
        <v>0.27100000000000002</v>
      </c>
      <c r="F2233" s="11"/>
      <c r="G2233" s="7">
        <f t="shared" si="337"/>
        <v>6.1644444444444462</v>
      </c>
      <c r="H2233" s="7">
        <v>0</v>
      </c>
      <c r="I2233" s="7">
        <v>0.30111111111111116</v>
      </c>
      <c r="J2233" s="7">
        <v>0</v>
      </c>
      <c r="L2233" s="7">
        <f>VartojimasGamyba!H2229</f>
        <v>0</v>
      </c>
      <c r="M2233" s="15">
        <f t="shared" si="329"/>
        <v>-5.5511151231257827E-17</v>
      </c>
      <c r="N2233" s="7">
        <f t="shared" si="330"/>
        <v>-1.667110893777135E-14</v>
      </c>
      <c r="O2233" s="7">
        <f t="shared" si="331"/>
        <v>-1.667110893777135E-14</v>
      </c>
      <c r="R2233" s="7"/>
      <c r="S2233" s="47">
        <f t="shared" si="332"/>
        <v>-5.5511151231257827E-17</v>
      </c>
      <c r="T2233" s="47">
        <f t="shared" si="333"/>
        <v>0</v>
      </c>
      <c r="U2233" s="47">
        <f t="shared" si="334"/>
        <v>300.32</v>
      </c>
      <c r="V2233" s="47">
        <f t="shared" si="335"/>
        <v>188.45</v>
      </c>
      <c r="W2233" s="11"/>
    </row>
    <row r="2234" spans="1:23" x14ac:dyDescent="0.45">
      <c r="A2234" t="s">
        <v>2239</v>
      </c>
      <c r="B2234">
        <v>144.96</v>
      </c>
      <c r="D2234" s="9" t="str">
        <f>VartojimasGamyba!J2230</f>
        <v>2023-12-02-20</v>
      </c>
      <c r="E2234" s="8">
        <f>VartojimasGamyba!G2230</f>
        <v>0.26400000000000001</v>
      </c>
      <c r="F2234" s="11"/>
      <c r="G2234" s="7">
        <f t="shared" si="337"/>
        <v>5.8711111111111132</v>
      </c>
      <c r="H2234" s="7">
        <v>0</v>
      </c>
      <c r="I2234" s="7">
        <v>0.29333333333333333</v>
      </c>
      <c r="J2234" s="7">
        <v>0</v>
      </c>
      <c r="L2234" s="7">
        <f>VartojimasGamyba!H2230</f>
        <v>0</v>
      </c>
      <c r="M2234" s="15">
        <f t="shared" si="329"/>
        <v>0</v>
      </c>
      <c r="N2234" s="7">
        <f t="shared" si="330"/>
        <v>0</v>
      </c>
      <c r="O2234" s="7">
        <f t="shared" si="331"/>
        <v>0</v>
      </c>
      <c r="P2234" s="7" t="s">
        <v>8873</v>
      </c>
      <c r="R2234" s="7"/>
      <c r="S2234" s="47">
        <f t="shared" si="332"/>
        <v>0</v>
      </c>
      <c r="T2234" s="47">
        <f t="shared" si="333"/>
        <v>0</v>
      </c>
      <c r="U2234" s="47">
        <f t="shared" si="334"/>
        <v>245.25</v>
      </c>
      <c r="V2234" s="47">
        <f t="shared" si="335"/>
        <v>133.38</v>
      </c>
      <c r="W2234" s="11"/>
    </row>
    <row r="2235" spans="1:23" x14ac:dyDescent="0.45">
      <c r="A2235" t="s">
        <v>2240</v>
      </c>
      <c r="B2235">
        <v>129.56</v>
      </c>
      <c r="D2235" s="9" t="str">
        <f>VartojimasGamyba!J2231</f>
        <v>2023-12-02-21</v>
      </c>
      <c r="E2235" s="8">
        <f>VartojimasGamyba!G2231</f>
        <v>0.23200000000000001</v>
      </c>
      <c r="F2235" s="11"/>
      <c r="G2235" s="7">
        <f t="shared" si="337"/>
        <v>5.6133333333333351</v>
      </c>
      <c r="H2235" s="7">
        <v>0</v>
      </c>
      <c r="I2235" s="7">
        <v>0.25777777777777783</v>
      </c>
      <c r="J2235" s="7">
        <v>0</v>
      </c>
      <c r="L2235" s="7">
        <f>VartojimasGamyba!H2231</f>
        <v>0</v>
      </c>
      <c r="M2235" s="15">
        <f t="shared" si="329"/>
        <v>-2.7755575615628914E-17</v>
      </c>
      <c r="N2235" s="7">
        <f t="shared" si="330"/>
        <v>-6.3796190552523064E-15</v>
      </c>
      <c r="O2235" s="7">
        <f t="shared" si="331"/>
        <v>-6.3796190552523064E-15</v>
      </c>
      <c r="P2235" s="7">
        <f>SUM(N2214:N2237)</f>
        <v>4781.245298888889</v>
      </c>
      <c r="R2235" s="7"/>
      <c r="S2235" s="47">
        <f t="shared" si="332"/>
        <v>-2.7755575615628914E-17</v>
      </c>
      <c r="T2235" s="47">
        <f t="shared" si="333"/>
        <v>0</v>
      </c>
      <c r="U2235" s="47">
        <f t="shared" si="334"/>
        <v>229.85000000000002</v>
      </c>
      <c r="V2235" s="47">
        <f t="shared" si="335"/>
        <v>117.98</v>
      </c>
      <c r="W2235" s="11"/>
    </row>
    <row r="2236" spans="1:23" x14ac:dyDescent="0.45">
      <c r="A2236" t="s">
        <v>2241</v>
      </c>
      <c r="B2236">
        <v>119.58</v>
      </c>
      <c r="D2236" s="9" t="str">
        <f>VartojimasGamyba!J2232</f>
        <v>2023-12-02-22</v>
      </c>
      <c r="E2236" s="8">
        <f>VartojimasGamyba!G2232</f>
        <v>0.55200000000000005</v>
      </c>
      <c r="F2236" s="11"/>
      <c r="G2236" s="7">
        <f t="shared" si="337"/>
        <v>5.0000000000000018</v>
      </c>
      <c r="H2236" s="7">
        <v>0</v>
      </c>
      <c r="I2236" s="7">
        <v>0.6133333333333334</v>
      </c>
      <c r="J2236" s="7">
        <v>0</v>
      </c>
      <c r="L2236" s="7">
        <f>VartojimasGamyba!H2232</f>
        <v>0</v>
      </c>
      <c r="M2236" s="15">
        <f t="shared" si="329"/>
        <v>0</v>
      </c>
      <c r="N2236" s="7">
        <f t="shared" si="330"/>
        <v>0</v>
      </c>
      <c r="O2236" s="7">
        <f t="shared" si="331"/>
        <v>0</v>
      </c>
      <c r="P2236" s="7" t="s">
        <v>8872</v>
      </c>
      <c r="R2236" s="7"/>
      <c r="S2236" s="47">
        <f t="shared" si="332"/>
        <v>0</v>
      </c>
      <c r="T2236" s="47">
        <f t="shared" si="333"/>
        <v>0</v>
      </c>
      <c r="U2236" s="47">
        <f t="shared" si="334"/>
        <v>219.87</v>
      </c>
      <c r="V2236" s="47">
        <f t="shared" si="335"/>
        <v>108</v>
      </c>
      <c r="W2236" s="11"/>
    </row>
    <row r="2237" spans="1:23" x14ac:dyDescent="0.45">
      <c r="A2237" t="s">
        <v>2242</v>
      </c>
      <c r="B2237">
        <v>112.08</v>
      </c>
      <c r="D2237" s="9" t="str">
        <f>VartojimasGamyba!J2233</f>
        <v>2023-12-02-23</v>
      </c>
      <c r="E2237" s="8">
        <f>VartojimasGamyba!G2233</f>
        <v>1.2649999999999999</v>
      </c>
      <c r="F2237" s="11"/>
      <c r="G2237" s="7">
        <f t="shared" si="337"/>
        <v>5.0000000000000018</v>
      </c>
      <c r="H2237" s="7">
        <v>0</v>
      </c>
      <c r="I2237" s="7">
        <v>0</v>
      </c>
      <c r="J2237" s="7">
        <v>0</v>
      </c>
      <c r="L2237" s="7">
        <f>VartojimasGamyba!H2233</f>
        <v>0</v>
      </c>
      <c r="M2237" s="15">
        <f t="shared" si="329"/>
        <v>1.2649999999999999</v>
      </c>
      <c r="N2237" s="7">
        <f t="shared" si="330"/>
        <v>268.64805000000001</v>
      </c>
      <c r="O2237" s="7">
        <f t="shared" si="331"/>
        <v>268.64805000000001</v>
      </c>
      <c r="P2237" s="7">
        <f>SUM(O2214:O2237)</f>
        <v>4781.245298888889</v>
      </c>
      <c r="Q2237" s="7">
        <f>SUMPRODUCT(B2214:B2237,E2214:E2237)+SUM(E2214:E2237)*$Z$21-SUMPRODUCT(B2214:B2237,L2214:L2237)+SUM(L2214:L2237)*ABS($Z$20)</f>
        <v>5348.7876300000007</v>
      </c>
      <c r="R2237" s="7"/>
      <c r="S2237" s="47">
        <f t="shared" si="332"/>
        <v>1.2649999999999999</v>
      </c>
      <c r="T2237" s="47">
        <f t="shared" si="333"/>
        <v>0</v>
      </c>
      <c r="U2237" s="47">
        <f t="shared" si="334"/>
        <v>212.37</v>
      </c>
      <c r="V2237" s="47">
        <f t="shared" si="335"/>
        <v>100.5</v>
      </c>
      <c r="W2237" s="11">
        <f>IF(P2237&lt;&gt;Q2237,1,0)</f>
        <v>1</v>
      </c>
    </row>
    <row r="2238" spans="1:23" x14ac:dyDescent="0.45">
      <c r="A2238" t="s">
        <v>2243</v>
      </c>
      <c r="B2238">
        <v>106.7</v>
      </c>
      <c r="D2238" s="1" t="str">
        <f>VartojimasGamyba!J2234</f>
        <v>2023-12-03-00</v>
      </c>
      <c r="E2238" s="7">
        <f>VartojimasGamyba!G2234</f>
        <v>1.3879999999999999</v>
      </c>
      <c r="F2238" s="11"/>
      <c r="G2238" s="12">
        <f>G2237+H2238-I2238</f>
        <v>5.0000000000000018</v>
      </c>
      <c r="H2238" s="12">
        <v>0</v>
      </c>
      <c r="I2238" s="12">
        <v>0</v>
      </c>
      <c r="J2238" s="12">
        <v>0</v>
      </c>
      <c r="K2238" s="12"/>
      <c r="L2238" s="12">
        <f>VartojimasGamyba!H2234</f>
        <v>0</v>
      </c>
      <c r="M2238" s="19">
        <f t="shared" si="329"/>
        <v>1.3879999999999999</v>
      </c>
      <c r="N2238" s="7">
        <f t="shared" si="330"/>
        <v>287.30212</v>
      </c>
      <c r="O2238" s="7">
        <f t="shared" si="331"/>
        <v>287.30212</v>
      </c>
      <c r="R2238" s="20" t="s">
        <v>8783</v>
      </c>
      <c r="S2238" s="47">
        <f t="shared" si="332"/>
        <v>1.3879999999999999</v>
      </c>
      <c r="T2238" s="47">
        <f t="shared" si="333"/>
        <v>0</v>
      </c>
      <c r="U2238" s="47">
        <f t="shared" si="334"/>
        <v>206.99</v>
      </c>
      <c r="V2238" s="47">
        <f t="shared" si="335"/>
        <v>95.12</v>
      </c>
      <c r="W2238" s="11"/>
    </row>
    <row r="2239" spans="1:23" x14ac:dyDescent="0.45">
      <c r="A2239" t="s">
        <v>2244</v>
      </c>
      <c r="B2239">
        <v>102.94</v>
      </c>
      <c r="D2239" s="1" t="str">
        <f>VartojimasGamyba!J2235</f>
        <v>2023-12-03-01</v>
      </c>
      <c r="E2239" s="7">
        <f>VartojimasGamyba!G2235</f>
        <v>1.075</v>
      </c>
      <c r="F2239" s="11"/>
      <c r="G2239" s="12">
        <f t="shared" ref="G2239:G2261" si="338">G2238+H2239-I2239</f>
        <v>5.0000000000000018</v>
      </c>
      <c r="H2239" s="12">
        <v>0</v>
      </c>
      <c r="I2239" s="12">
        <v>0</v>
      </c>
      <c r="J2239" s="12">
        <v>0</v>
      </c>
      <c r="K2239" s="12"/>
      <c r="L2239" s="12">
        <f>VartojimasGamyba!H2235</f>
        <v>0</v>
      </c>
      <c r="M2239" s="19">
        <f t="shared" si="329"/>
        <v>1.075</v>
      </c>
      <c r="N2239" s="7">
        <f t="shared" si="330"/>
        <v>218.47225</v>
      </c>
      <c r="O2239" s="7">
        <f t="shared" si="331"/>
        <v>218.47225</v>
      </c>
      <c r="R2239" s="7"/>
      <c r="S2239" s="47">
        <f t="shared" si="332"/>
        <v>1.075</v>
      </c>
      <c r="T2239" s="47">
        <f t="shared" si="333"/>
        <v>0</v>
      </c>
      <c r="U2239" s="47">
        <f t="shared" si="334"/>
        <v>203.23000000000002</v>
      </c>
      <c r="V2239" s="47">
        <f t="shared" si="335"/>
        <v>91.36</v>
      </c>
      <c r="W2239" s="11"/>
    </row>
    <row r="2240" spans="1:23" x14ac:dyDescent="0.45">
      <c r="A2240" t="s">
        <v>2245</v>
      </c>
      <c r="B2240">
        <v>105.15</v>
      </c>
      <c r="D2240" s="1" t="str">
        <f>VartojimasGamyba!J2236</f>
        <v>2023-12-03-02</v>
      </c>
      <c r="E2240" s="7">
        <f>VartojimasGamyba!G2236</f>
        <v>0.35699999999999998</v>
      </c>
      <c r="F2240" s="11"/>
      <c r="G2240" s="12">
        <f t="shared" si="338"/>
        <v>5.0000000000000018</v>
      </c>
      <c r="H2240" s="12">
        <v>0</v>
      </c>
      <c r="I2240" s="12">
        <v>0</v>
      </c>
      <c r="J2240" s="12">
        <v>0</v>
      </c>
      <c r="K2240" s="12"/>
      <c r="L2240" s="12">
        <f>VartojimasGamyba!H2236</f>
        <v>0</v>
      </c>
      <c r="M2240" s="19">
        <f t="shared" si="329"/>
        <v>0.35699999999999998</v>
      </c>
      <c r="N2240" s="7">
        <f t="shared" si="330"/>
        <v>73.342079999999996</v>
      </c>
      <c r="O2240" s="7">
        <f t="shared" si="331"/>
        <v>73.342079999999996</v>
      </c>
      <c r="R2240" s="7"/>
      <c r="S2240" s="47">
        <f t="shared" si="332"/>
        <v>0.35699999999999998</v>
      </c>
      <c r="T2240" s="47">
        <f t="shared" si="333"/>
        <v>0</v>
      </c>
      <c r="U2240" s="47">
        <f t="shared" si="334"/>
        <v>205.44</v>
      </c>
      <c r="V2240" s="47">
        <f t="shared" si="335"/>
        <v>93.570000000000007</v>
      </c>
      <c r="W2240" s="11"/>
    </row>
    <row r="2241" spans="1:23" x14ac:dyDescent="0.45">
      <c r="A2241" t="s">
        <v>2246</v>
      </c>
      <c r="B2241">
        <v>99.7</v>
      </c>
      <c r="D2241" s="1" t="str">
        <f>VartojimasGamyba!J2237</f>
        <v>2023-12-03-03</v>
      </c>
      <c r="E2241" s="7">
        <f>VartojimasGamyba!G2237</f>
        <v>0.17</v>
      </c>
      <c r="F2241" s="11"/>
      <c r="G2241" s="12">
        <f t="shared" si="338"/>
        <v>5.0000000000000018</v>
      </c>
      <c r="H2241" s="12">
        <v>0</v>
      </c>
      <c r="I2241" s="12">
        <v>0</v>
      </c>
      <c r="J2241" s="12">
        <v>0</v>
      </c>
      <c r="K2241" s="12"/>
      <c r="L2241" s="12">
        <f>VartojimasGamyba!H2237</f>
        <v>0</v>
      </c>
      <c r="M2241" s="19">
        <f t="shared" si="329"/>
        <v>0.17</v>
      </c>
      <c r="N2241" s="7">
        <f t="shared" si="330"/>
        <v>33.998300000000008</v>
      </c>
      <c r="O2241" s="7">
        <f t="shared" si="331"/>
        <v>33.998300000000008</v>
      </c>
      <c r="R2241" s="7"/>
      <c r="S2241" s="47">
        <f t="shared" si="332"/>
        <v>0.17</v>
      </c>
      <c r="T2241" s="47">
        <f t="shared" si="333"/>
        <v>0</v>
      </c>
      <c r="U2241" s="47">
        <f t="shared" si="334"/>
        <v>199.99</v>
      </c>
      <c r="V2241" s="47">
        <f t="shared" si="335"/>
        <v>88.12</v>
      </c>
      <c r="W2241" s="11"/>
    </row>
    <row r="2242" spans="1:23" x14ac:dyDescent="0.45">
      <c r="A2242" t="s">
        <v>2247</v>
      </c>
      <c r="B2242">
        <v>94.97</v>
      </c>
      <c r="D2242" s="1" t="str">
        <f>VartojimasGamyba!J2238</f>
        <v>2023-12-03-04</v>
      </c>
      <c r="E2242" s="7">
        <f>VartojimasGamyba!G2238</f>
        <v>0.38300000000000001</v>
      </c>
      <c r="F2242" s="11"/>
      <c r="G2242" s="12">
        <f t="shared" si="338"/>
        <v>5.0000000000000018</v>
      </c>
      <c r="H2242" s="12">
        <v>0</v>
      </c>
      <c r="I2242" s="12">
        <v>0</v>
      </c>
      <c r="J2242" s="12">
        <v>0</v>
      </c>
      <c r="K2242" s="12"/>
      <c r="L2242" s="12">
        <f>VartojimasGamyba!H2238</f>
        <v>0</v>
      </c>
      <c r="M2242" s="19">
        <f t="shared" si="329"/>
        <v>0.38300000000000001</v>
      </c>
      <c r="N2242" s="7">
        <f t="shared" si="330"/>
        <v>74.784579999999991</v>
      </c>
      <c r="O2242" s="7">
        <f t="shared" si="331"/>
        <v>74.784579999999991</v>
      </c>
      <c r="R2242" s="7"/>
      <c r="S2242" s="47">
        <f t="shared" si="332"/>
        <v>0.38300000000000001</v>
      </c>
      <c r="T2242" s="47">
        <f t="shared" si="333"/>
        <v>0</v>
      </c>
      <c r="U2242" s="47">
        <f t="shared" si="334"/>
        <v>195.26</v>
      </c>
      <c r="V2242" s="47">
        <f t="shared" si="335"/>
        <v>83.39</v>
      </c>
      <c r="W2242" s="11"/>
    </row>
    <row r="2243" spans="1:23" x14ac:dyDescent="0.45">
      <c r="A2243" t="s">
        <v>2248</v>
      </c>
      <c r="B2243">
        <v>88.83</v>
      </c>
      <c r="D2243" s="1" t="str">
        <f>VartojimasGamyba!J2239</f>
        <v>2023-12-03-05</v>
      </c>
      <c r="E2243" s="7">
        <f>VartojimasGamyba!G2239</f>
        <v>0.4</v>
      </c>
      <c r="F2243" s="11"/>
      <c r="G2243" s="12">
        <f t="shared" si="338"/>
        <v>15.000000000000002</v>
      </c>
      <c r="H2243" s="12">
        <v>10</v>
      </c>
      <c r="I2243" s="12">
        <v>0</v>
      </c>
      <c r="J2243" s="12">
        <v>0</v>
      </c>
      <c r="K2243" s="12"/>
      <c r="L2243" s="12">
        <f>VartojimasGamyba!H2239</f>
        <v>0</v>
      </c>
      <c r="M2243" s="19">
        <f t="shared" si="329"/>
        <v>10.4</v>
      </c>
      <c r="N2243" s="7">
        <f t="shared" si="330"/>
        <v>1966.8480000000002</v>
      </c>
      <c r="O2243" s="7">
        <f t="shared" si="331"/>
        <v>1966.8480000000002</v>
      </c>
      <c r="R2243" s="7"/>
      <c r="S2243" s="47">
        <f t="shared" si="332"/>
        <v>10.4</v>
      </c>
      <c r="T2243" s="47">
        <f t="shared" si="333"/>
        <v>0</v>
      </c>
      <c r="U2243" s="47">
        <f t="shared" si="334"/>
        <v>189.12</v>
      </c>
      <c r="V2243" s="47">
        <f t="shared" si="335"/>
        <v>77.25</v>
      </c>
      <c r="W2243" s="11"/>
    </row>
    <row r="2244" spans="1:23" x14ac:dyDescent="0.45">
      <c r="A2244" t="s">
        <v>2249</v>
      </c>
      <c r="B2244">
        <v>92.35</v>
      </c>
      <c r="D2244" s="1" t="str">
        <f>VartojimasGamyba!J2240</f>
        <v>2023-12-03-06</v>
      </c>
      <c r="E2244" s="7">
        <f>VartojimasGamyba!G2240</f>
        <v>1.1930000000000001</v>
      </c>
      <c r="F2244" s="11"/>
      <c r="G2244" s="12">
        <f t="shared" si="338"/>
        <v>15.000000000000002</v>
      </c>
      <c r="H2244" s="12">
        <v>0</v>
      </c>
      <c r="I2244" s="12">
        <v>0</v>
      </c>
      <c r="J2244" s="12">
        <v>0</v>
      </c>
      <c r="K2244" s="12"/>
      <c r="L2244" s="12">
        <f>VartojimasGamyba!H2240</f>
        <v>0</v>
      </c>
      <c r="M2244" s="19">
        <f t="shared" si="329"/>
        <v>1.1930000000000001</v>
      </c>
      <c r="N2244" s="7">
        <f t="shared" si="330"/>
        <v>229.81951999999998</v>
      </c>
      <c r="O2244" s="7">
        <f t="shared" si="331"/>
        <v>229.81951999999998</v>
      </c>
      <c r="R2244" s="7"/>
      <c r="S2244" s="47">
        <f t="shared" si="332"/>
        <v>1.1930000000000001</v>
      </c>
      <c r="T2244" s="47">
        <f t="shared" si="333"/>
        <v>0</v>
      </c>
      <c r="U2244" s="47">
        <f t="shared" si="334"/>
        <v>192.64</v>
      </c>
      <c r="V2244" s="47">
        <f t="shared" si="335"/>
        <v>80.77</v>
      </c>
      <c r="W2244" s="11"/>
    </row>
    <row r="2245" spans="1:23" x14ac:dyDescent="0.45">
      <c r="A2245" t="s">
        <v>2250</v>
      </c>
      <c r="B2245">
        <v>89.52</v>
      </c>
      <c r="D2245" s="1" t="str">
        <f>VartojimasGamyba!J2241</f>
        <v>2023-12-03-07</v>
      </c>
      <c r="E2245" s="7">
        <f>VartojimasGamyba!G2241</f>
        <v>1.343</v>
      </c>
      <c r="F2245" s="11"/>
      <c r="G2245" s="12">
        <f t="shared" si="338"/>
        <v>15.000000000000002</v>
      </c>
      <c r="H2245" s="12">
        <v>0</v>
      </c>
      <c r="I2245" s="12">
        <v>0</v>
      </c>
      <c r="J2245" s="12">
        <v>0</v>
      </c>
      <c r="K2245" s="12"/>
      <c r="L2245" s="12">
        <f>VartojimasGamyba!H2241</f>
        <v>3.4000000000000002E-2</v>
      </c>
      <c r="M2245" s="19">
        <f t="shared" si="329"/>
        <v>1.3089999999999999</v>
      </c>
      <c r="N2245" s="7">
        <f t="shared" si="330"/>
        <v>248.46128999999999</v>
      </c>
      <c r="O2245" s="7">
        <f t="shared" si="331"/>
        <v>248.46128999999999</v>
      </c>
      <c r="R2245" s="7"/>
      <c r="S2245" s="47">
        <f t="shared" si="332"/>
        <v>1.3089999999999999</v>
      </c>
      <c r="T2245" s="47">
        <f t="shared" si="333"/>
        <v>0</v>
      </c>
      <c r="U2245" s="47">
        <f t="shared" si="334"/>
        <v>189.81</v>
      </c>
      <c r="V2245" s="47">
        <f t="shared" si="335"/>
        <v>77.94</v>
      </c>
      <c r="W2245" s="11"/>
    </row>
    <row r="2246" spans="1:23" x14ac:dyDescent="0.45">
      <c r="A2246" t="s">
        <v>2251</v>
      </c>
      <c r="B2246">
        <v>88.86</v>
      </c>
      <c r="D2246" s="1" t="str">
        <f>VartojimasGamyba!J2242</f>
        <v>2023-12-03-08</v>
      </c>
      <c r="E2246" s="7">
        <f>VartojimasGamyba!G2242</f>
        <v>1.111</v>
      </c>
      <c r="F2246" s="11"/>
      <c r="G2246" s="12">
        <f t="shared" si="338"/>
        <v>18.055555555555554</v>
      </c>
      <c r="H2246" s="12">
        <v>3.0555555555555527</v>
      </c>
      <c r="I2246" s="12">
        <v>0</v>
      </c>
      <c r="J2246" s="12">
        <v>0</v>
      </c>
      <c r="K2246" s="12"/>
      <c r="L2246" s="12">
        <f>VartojimasGamyba!H2242</f>
        <v>9.7000000000000003E-2</v>
      </c>
      <c r="M2246" s="19">
        <f t="shared" si="329"/>
        <v>4.069555555555552</v>
      </c>
      <c r="N2246" s="7">
        <f t="shared" si="330"/>
        <v>769.75643333333267</v>
      </c>
      <c r="O2246" s="7">
        <f t="shared" si="331"/>
        <v>769.75643333333267</v>
      </c>
      <c r="R2246" s="7"/>
      <c r="S2246" s="47">
        <f t="shared" si="332"/>
        <v>4.069555555555552</v>
      </c>
      <c r="T2246" s="47">
        <f t="shared" si="333"/>
        <v>0</v>
      </c>
      <c r="U2246" s="47">
        <f t="shared" si="334"/>
        <v>189.15</v>
      </c>
      <c r="V2246" s="47">
        <f t="shared" si="335"/>
        <v>77.28</v>
      </c>
      <c r="W2246" s="11"/>
    </row>
    <row r="2247" spans="1:23" x14ac:dyDescent="0.45">
      <c r="A2247" t="s">
        <v>2252</v>
      </c>
      <c r="B2247">
        <v>92.13</v>
      </c>
      <c r="D2247" s="1" t="str">
        <f>VartojimasGamyba!J2243</f>
        <v>2023-12-03-09</v>
      </c>
      <c r="E2247" s="7">
        <f>VartojimasGamyba!G2243</f>
        <v>1.1439999999999999</v>
      </c>
      <c r="F2247" s="11"/>
      <c r="G2247" s="12">
        <f t="shared" si="338"/>
        <v>18.055555555555554</v>
      </c>
      <c r="H2247" s="12">
        <v>0</v>
      </c>
      <c r="I2247" s="12">
        <v>0</v>
      </c>
      <c r="J2247" s="12">
        <v>0</v>
      </c>
      <c r="K2247" s="12"/>
      <c r="L2247" s="12">
        <f>VartojimasGamyba!H2243</f>
        <v>0.184</v>
      </c>
      <c r="M2247" s="19">
        <f t="shared" ref="M2247:M2310" si="339">E2247+H2247-I2247*$J$2+J2247-L2247</f>
        <v>0.96</v>
      </c>
      <c r="N2247" s="7">
        <f t="shared" ref="N2247:N2310" si="340">M2247*U2247-J2247*V2247</f>
        <v>184.72320000000002</v>
      </c>
      <c r="O2247" s="7">
        <f t="shared" ref="O2247:O2310" si="341">(M2247)*(B2247+$Z$21)</f>
        <v>184.72320000000002</v>
      </c>
      <c r="R2247" s="7"/>
      <c r="S2247" s="47">
        <f t="shared" ref="S2247:S2310" si="342">M2247+IF((L2247-E2247)&gt;0,(L2247-E2247),0)</f>
        <v>0.96</v>
      </c>
      <c r="T2247" s="47">
        <f t="shared" ref="T2247:T2310" si="343">IF(L2247-E2247&lt;0,0,L2247-E2247)</f>
        <v>0</v>
      </c>
      <c r="U2247" s="47">
        <f t="shared" ref="U2247:U2310" si="344">B2247+$Z$21</f>
        <v>192.42000000000002</v>
      </c>
      <c r="V2247" s="47">
        <f t="shared" ref="V2247:V2310" si="345">B2247+$Z$20</f>
        <v>80.55</v>
      </c>
      <c r="W2247" s="11"/>
    </row>
    <row r="2248" spans="1:23" x14ac:dyDescent="0.45">
      <c r="A2248" t="s">
        <v>2253</v>
      </c>
      <c r="B2248">
        <v>97.02</v>
      </c>
      <c r="D2248" s="1" t="str">
        <f>VartojimasGamyba!J2244</f>
        <v>2023-12-03-10</v>
      </c>
      <c r="E2248" s="7">
        <f>VartojimasGamyba!G2244</f>
        <v>0.80200000000000005</v>
      </c>
      <c r="F2248" s="11"/>
      <c r="G2248" s="12">
        <f t="shared" si="338"/>
        <v>18.055555555555554</v>
      </c>
      <c r="H2248" s="12">
        <v>0</v>
      </c>
      <c r="I2248" s="12">
        <v>0</v>
      </c>
      <c r="J2248" s="12">
        <v>0</v>
      </c>
      <c r="K2248" s="12"/>
      <c r="L2248" s="12">
        <f>VartojimasGamyba!H2244</f>
        <v>0.249</v>
      </c>
      <c r="M2248" s="19">
        <f t="shared" si="339"/>
        <v>0.55300000000000005</v>
      </c>
      <c r="N2248" s="7">
        <f t="shared" si="340"/>
        <v>109.11243000000002</v>
      </c>
      <c r="O2248" s="7">
        <f t="shared" si="341"/>
        <v>109.11243000000002</v>
      </c>
      <c r="R2248" s="7"/>
      <c r="S2248" s="47">
        <f t="shared" si="342"/>
        <v>0.55300000000000005</v>
      </c>
      <c r="T2248" s="47">
        <f t="shared" si="343"/>
        <v>0</v>
      </c>
      <c r="U2248" s="47">
        <f t="shared" si="344"/>
        <v>197.31</v>
      </c>
      <c r="V2248" s="47">
        <f t="shared" si="345"/>
        <v>85.44</v>
      </c>
      <c r="W2248" s="11"/>
    </row>
    <row r="2249" spans="1:23" x14ac:dyDescent="0.45">
      <c r="A2249" t="s">
        <v>2254</v>
      </c>
      <c r="B2249">
        <v>250.06</v>
      </c>
      <c r="D2249" s="1" t="str">
        <f>VartojimasGamyba!J2245</f>
        <v>2023-12-03-11</v>
      </c>
      <c r="E2249" s="7">
        <f>VartojimasGamyba!G2245</f>
        <v>0.48399999999999999</v>
      </c>
      <c r="F2249" s="11"/>
      <c r="G2249" s="12">
        <f t="shared" si="338"/>
        <v>17.697777777777777</v>
      </c>
      <c r="H2249" s="12">
        <v>0</v>
      </c>
      <c r="I2249" s="12">
        <v>0.35777777777777764</v>
      </c>
      <c r="J2249" s="12">
        <v>0</v>
      </c>
      <c r="K2249" s="12"/>
      <c r="L2249" s="12">
        <f>VartojimasGamyba!H2245</f>
        <v>0.16200000000000001</v>
      </c>
      <c r="M2249" s="19">
        <f t="shared" si="339"/>
        <v>0</v>
      </c>
      <c r="N2249" s="7">
        <f t="shared" si="340"/>
        <v>0</v>
      </c>
      <c r="O2249" s="7">
        <f t="shared" si="341"/>
        <v>0</v>
      </c>
      <c r="R2249" s="7"/>
      <c r="S2249" s="47">
        <f t="shared" si="342"/>
        <v>0</v>
      </c>
      <c r="T2249" s="47">
        <f t="shared" si="343"/>
        <v>0</v>
      </c>
      <c r="U2249" s="47">
        <f t="shared" si="344"/>
        <v>350.35</v>
      </c>
      <c r="V2249" s="47">
        <f t="shared" si="345"/>
        <v>238.48</v>
      </c>
      <c r="W2249" s="11"/>
    </row>
    <row r="2250" spans="1:23" x14ac:dyDescent="0.45">
      <c r="A2250" t="s">
        <v>2255</v>
      </c>
      <c r="B2250">
        <v>168.61</v>
      </c>
      <c r="D2250" s="1" t="str">
        <f>VartojimasGamyba!J2246</f>
        <v>2023-12-03-12</v>
      </c>
      <c r="E2250" s="7">
        <f>VartojimasGamyba!G2246</f>
        <v>0.90100000000000002</v>
      </c>
      <c r="F2250" s="11"/>
      <c r="G2250" s="12">
        <f t="shared" si="338"/>
        <v>16.772222222222222</v>
      </c>
      <c r="H2250" s="12">
        <v>0</v>
      </c>
      <c r="I2250" s="12">
        <v>0.92555555555555535</v>
      </c>
      <c r="J2250" s="12">
        <v>0</v>
      </c>
      <c r="K2250" s="12"/>
      <c r="L2250" s="12">
        <f>VartojimasGamyba!H2246</f>
        <v>6.8000000000000005E-2</v>
      </c>
      <c r="M2250" s="19">
        <f t="shared" si="339"/>
        <v>1.6653345369377348E-16</v>
      </c>
      <c r="N2250" s="7">
        <f t="shared" si="340"/>
        <v>4.4780845698255692E-14</v>
      </c>
      <c r="O2250" s="7">
        <f t="shared" si="341"/>
        <v>4.4780845698255692E-14</v>
      </c>
      <c r="R2250" s="7"/>
      <c r="S2250" s="47">
        <f t="shared" si="342"/>
        <v>1.6653345369377348E-16</v>
      </c>
      <c r="T2250" s="47">
        <f t="shared" si="343"/>
        <v>0</v>
      </c>
      <c r="U2250" s="47">
        <f t="shared" si="344"/>
        <v>268.90000000000003</v>
      </c>
      <c r="V2250" s="47">
        <f t="shared" si="345"/>
        <v>157.03</v>
      </c>
      <c r="W2250" s="11"/>
    </row>
    <row r="2251" spans="1:23" x14ac:dyDescent="0.45">
      <c r="A2251" t="s">
        <v>2256</v>
      </c>
      <c r="B2251">
        <v>141.4</v>
      </c>
      <c r="D2251" s="1" t="str">
        <f>VartojimasGamyba!J2247</f>
        <v>2023-12-03-13</v>
      </c>
      <c r="E2251" s="7">
        <f>VartojimasGamyba!G2247</f>
        <v>1.4079999999999999</v>
      </c>
      <c r="F2251" s="11"/>
      <c r="G2251" s="12">
        <f t="shared" si="338"/>
        <v>15.213333333333333</v>
      </c>
      <c r="H2251" s="12">
        <v>0</v>
      </c>
      <c r="I2251" s="12">
        <v>1.558888888888889</v>
      </c>
      <c r="J2251" s="12">
        <v>0</v>
      </c>
      <c r="K2251" s="12"/>
      <c r="L2251" s="12">
        <f>VartojimasGamyba!H2247</f>
        <v>5.0000000000000001E-3</v>
      </c>
      <c r="M2251" s="19">
        <f t="shared" si="339"/>
        <v>-1.0668549377257364E-16</v>
      </c>
      <c r="N2251" s="7">
        <f t="shared" si="340"/>
        <v>-2.5784816989893321E-14</v>
      </c>
      <c r="O2251" s="7">
        <f t="shared" si="341"/>
        <v>-2.5784816989893321E-14</v>
      </c>
      <c r="R2251" s="7"/>
      <c r="S2251" s="47">
        <f t="shared" si="342"/>
        <v>-1.0668549377257364E-16</v>
      </c>
      <c r="T2251" s="47">
        <f t="shared" si="343"/>
        <v>0</v>
      </c>
      <c r="U2251" s="47">
        <f t="shared" si="344"/>
        <v>241.69</v>
      </c>
      <c r="V2251" s="47">
        <f t="shared" si="345"/>
        <v>129.82</v>
      </c>
      <c r="W2251" s="11"/>
    </row>
    <row r="2252" spans="1:23" x14ac:dyDescent="0.45">
      <c r="A2252" t="s">
        <v>2257</v>
      </c>
      <c r="B2252">
        <v>141.4</v>
      </c>
      <c r="D2252" s="1" t="str">
        <f>VartojimasGamyba!J2248</f>
        <v>2023-12-03-14</v>
      </c>
      <c r="E2252" s="7">
        <f>VartojimasGamyba!G2248</f>
        <v>2.5979999999999999</v>
      </c>
      <c r="F2252" s="11"/>
      <c r="G2252" s="12">
        <f t="shared" si="338"/>
        <v>12.326666666666666</v>
      </c>
      <c r="H2252" s="12">
        <v>0</v>
      </c>
      <c r="I2252" s="12">
        <v>2.8866666666666667</v>
      </c>
      <c r="J2252" s="12">
        <v>0</v>
      </c>
      <c r="K2252" s="12"/>
      <c r="L2252" s="12">
        <f>VartojimasGamyba!H2248</f>
        <v>0</v>
      </c>
      <c r="M2252" s="19">
        <f t="shared" si="339"/>
        <v>-4.4408920985006262E-16</v>
      </c>
      <c r="N2252" s="7">
        <f t="shared" si="340"/>
        <v>-1.0733192112866163E-13</v>
      </c>
      <c r="O2252" s="7">
        <f t="shared" si="341"/>
        <v>-1.0733192112866163E-13</v>
      </c>
      <c r="R2252" s="7"/>
      <c r="S2252" s="47">
        <f t="shared" si="342"/>
        <v>-4.4408920985006262E-16</v>
      </c>
      <c r="T2252" s="47">
        <f t="shared" si="343"/>
        <v>0</v>
      </c>
      <c r="U2252" s="47">
        <f t="shared" si="344"/>
        <v>241.69</v>
      </c>
      <c r="V2252" s="47">
        <f t="shared" si="345"/>
        <v>129.82</v>
      </c>
      <c r="W2252" s="11"/>
    </row>
    <row r="2253" spans="1:23" x14ac:dyDescent="0.45">
      <c r="A2253" t="s">
        <v>2258</v>
      </c>
      <c r="B2253">
        <v>189.5</v>
      </c>
      <c r="D2253" s="1" t="str">
        <f>VartojimasGamyba!J2249</f>
        <v>2023-12-03-15</v>
      </c>
      <c r="E2253" s="7">
        <f>VartojimasGamyba!G2249</f>
        <v>1.5920000000000001</v>
      </c>
      <c r="F2253" s="11"/>
      <c r="G2253" s="12">
        <f t="shared" si="338"/>
        <v>10.557777777777778</v>
      </c>
      <c r="H2253" s="12">
        <v>0</v>
      </c>
      <c r="I2253" s="12">
        <v>1.768888888888889</v>
      </c>
      <c r="J2253" s="12">
        <v>0</v>
      </c>
      <c r="K2253" s="12"/>
      <c r="L2253" s="12">
        <f>VartojimasGamyba!H2249</f>
        <v>0</v>
      </c>
      <c r="M2253" s="19">
        <f t="shared" si="339"/>
        <v>0</v>
      </c>
      <c r="N2253" s="7">
        <f t="shared" si="340"/>
        <v>0</v>
      </c>
      <c r="O2253" s="7">
        <f t="shared" si="341"/>
        <v>0</v>
      </c>
      <c r="R2253" s="7"/>
      <c r="S2253" s="47">
        <f t="shared" si="342"/>
        <v>0</v>
      </c>
      <c r="T2253" s="47">
        <f t="shared" si="343"/>
        <v>0</v>
      </c>
      <c r="U2253" s="47">
        <f t="shared" si="344"/>
        <v>289.79000000000002</v>
      </c>
      <c r="V2253" s="47">
        <f t="shared" si="345"/>
        <v>177.92</v>
      </c>
      <c r="W2253" s="11"/>
    </row>
    <row r="2254" spans="1:23" x14ac:dyDescent="0.45">
      <c r="A2254" t="s">
        <v>2259</v>
      </c>
      <c r="B2254">
        <v>200.07</v>
      </c>
      <c r="D2254" s="1" t="str">
        <f>VartojimasGamyba!J2250</f>
        <v>2023-12-03-16</v>
      </c>
      <c r="E2254" s="7">
        <f>VartojimasGamyba!G2250</f>
        <v>1.2549999999999999</v>
      </c>
      <c r="F2254" s="11"/>
      <c r="G2254" s="12">
        <f t="shared" si="338"/>
        <v>9.163333333333334</v>
      </c>
      <c r="H2254" s="12">
        <v>0</v>
      </c>
      <c r="I2254" s="12">
        <v>1.3944444444444444</v>
      </c>
      <c r="J2254" s="12">
        <v>0</v>
      </c>
      <c r="K2254" s="12"/>
      <c r="L2254" s="12">
        <f>VartojimasGamyba!H2250</f>
        <v>0</v>
      </c>
      <c r="M2254" s="19">
        <f t="shared" si="339"/>
        <v>0</v>
      </c>
      <c r="N2254" s="7">
        <f t="shared" si="340"/>
        <v>0</v>
      </c>
      <c r="O2254" s="7">
        <f t="shared" si="341"/>
        <v>0</v>
      </c>
      <c r="R2254" s="7"/>
      <c r="S2254" s="47">
        <f t="shared" si="342"/>
        <v>0</v>
      </c>
      <c r="T2254" s="47">
        <f t="shared" si="343"/>
        <v>0</v>
      </c>
      <c r="U2254" s="47">
        <f t="shared" si="344"/>
        <v>300.36</v>
      </c>
      <c r="V2254" s="47">
        <f t="shared" si="345"/>
        <v>188.48999999999998</v>
      </c>
      <c r="W2254" s="11"/>
    </row>
    <row r="2255" spans="1:23" x14ac:dyDescent="0.45">
      <c r="A2255" t="s">
        <v>2260</v>
      </c>
      <c r="B2255">
        <v>166.37</v>
      </c>
      <c r="D2255" s="1" t="str">
        <f>VartojimasGamyba!J2251</f>
        <v>2023-12-03-17</v>
      </c>
      <c r="E2255" s="7">
        <f>VartojimasGamyba!G2251</f>
        <v>0.36599999999999999</v>
      </c>
      <c r="F2255" s="11"/>
      <c r="G2255" s="12">
        <f t="shared" si="338"/>
        <v>8.7566666666666677</v>
      </c>
      <c r="H2255" s="12">
        <v>0</v>
      </c>
      <c r="I2255" s="12">
        <v>0.40666666666666668</v>
      </c>
      <c r="J2255" s="12">
        <v>0</v>
      </c>
      <c r="K2255" s="12"/>
      <c r="L2255" s="12">
        <f>VartojimasGamyba!H2251</f>
        <v>0</v>
      </c>
      <c r="M2255" s="19">
        <f t="shared" si="339"/>
        <v>0</v>
      </c>
      <c r="N2255" s="7">
        <f t="shared" si="340"/>
        <v>0</v>
      </c>
      <c r="O2255" s="7">
        <f t="shared" si="341"/>
        <v>0</v>
      </c>
      <c r="R2255" s="7"/>
      <c r="S2255" s="47">
        <f t="shared" si="342"/>
        <v>0</v>
      </c>
      <c r="T2255" s="47">
        <f t="shared" si="343"/>
        <v>0</v>
      </c>
      <c r="U2255" s="47">
        <f t="shared" si="344"/>
        <v>266.66000000000003</v>
      </c>
      <c r="V2255" s="47">
        <f t="shared" si="345"/>
        <v>154.79</v>
      </c>
      <c r="W2255" s="11"/>
    </row>
    <row r="2256" spans="1:23" x14ac:dyDescent="0.45">
      <c r="A2256" t="s">
        <v>2261</v>
      </c>
      <c r="B2256">
        <v>200.05</v>
      </c>
      <c r="D2256" s="1" t="str">
        <f>VartojimasGamyba!J2252</f>
        <v>2023-12-03-18</v>
      </c>
      <c r="E2256" s="7">
        <f>VartojimasGamyba!G2252</f>
        <v>1.0720000000000001</v>
      </c>
      <c r="F2256" s="11"/>
      <c r="G2256" s="12">
        <f t="shared" si="338"/>
        <v>7.5655555555555569</v>
      </c>
      <c r="H2256" s="12">
        <v>0</v>
      </c>
      <c r="I2256" s="12">
        <v>1.1911111111111112</v>
      </c>
      <c r="J2256" s="12">
        <v>0</v>
      </c>
      <c r="K2256" s="12"/>
      <c r="L2256" s="12">
        <f>VartojimasGamyba!H2252</f>
        <v>0</v>
      </c>
      <c r="M2256" s="19">
        <f t="shared" si="339"/>
        <v>0</v>
      </c>
      <c r="N2256" s="7">
        <f t="shared" si="340"/>
        <v>0</v>
      </c>
      <c r="O2256" s="7">
        <f t="shared" si="341"/>
        <v>0</v>
      </c>
      <c r="R2256" s="7"/>
      <c r="S2256" s="47">
        <f t="shared" si="342"/>
        <v>0</v>
      </c>
      <c r="T2256" s="47">
        <f t="shared" si="343"/>
        <v>0</v>
      </c>
      <c r="U2256" s="47">
        <f t="shared" si="344"/>
        <v>300.34000000000003</v>
      </c>
      <c r="V2256" s="47">
        <f t="shared" si="345"/>
        <v>188.47</v>
      </c>
      <c r="W2256" s="11"/>
    </row>
    <row r="2257" spans="1:23" x14ac:dyDescent="0.45">
      <c r="A2257" t="s">
        <v>2262</v>
      </c>
      <c r="B2257">
        <v>200.08</v>
      </c>
      <c r="D2257" s="1" t="str">
        <f>VartojimasGamyba!J2253</f>
        <v>2023-12-03-19</v>
      </c>
      <c r="E2257" s="7">
        <f>VartojimasGamyba!G2253</f>
        <v>0.26</v>
      </c>
      <c r="F2257" s="11"/>
      <c r="G2257" s="12">
        <f t="shared" si="338"/>
        <v>7.2766666666666682</v>
      </c>
      <c r="H2257" s="12">
        <v>0</v>
      </c>
      <c r="I2257" s="12">
        <v>0.28888888888888892</v>
      </c>
      <c r="J2257" s="12">
        <v>0</v>
      </c>
      <c r="K2257" s="12"/>
      <c r="L2257" s="12">
        <f>VartojimasGamyba!H2253</f>
        <v>0</v>
      </c>
      <c r="M2257" s="19">
        <f t="shared" si="339"/>
        <v>0</v>
      </c>
      <c r="N2257" s="7">
        <f t="shared" si="340"/>
        <v>0</v>
      </c>
      <c r="O2257" s="7">
        <f t="shared" si="341"/>
        <v>0</v>
      </c>
      <c r="R2257" s="7"/>
      <c r="S2257" s="47">
        <f t="shared" si="342"/>
        <v>0</v>
      </c>
      <c r="T2257" s="47">
        <f t="shared" si="343"/>
        <v>0</v>
      </c>
      <c r="U2257" s="47">
        <f t="shared" si="344"/>
        <v>300.37</v>
      </c>
      <c r="V2257" s="47">
        <f t="shared" si="345"/>
        <v>188.5</v>
      </c>
      <c r="W2257" s="11"/>
    </row>
    <row r="2258" spans="1:23" x14ac:dyDescent="0.45">
      <c r="A2258" t="s">
        <v>2263</v>
      </c>
      <c r="B2258">
        <v>167.25</v>
      </c>
      <c r="D2258" s="1" t="str">
        <f>VartojimasGamyba!J2254</f>
        <v>2023-12-03-20</v>
      </c>
      <c r="E2258" s="7">
        <f>VartojimasGamyba!G2254</f>
        <v>0.25</v>
      </c>
      <c r="F2258" s="11"/>
      <c r="G2258" s="12">
        <f t="shared" si="338"/>
        <v>6.9988888888888905</v>
      </c>
      <c r="H2258" s="12">
        <v>0</v>
      </c>
      <c r="I2258" s="12">
        <v>0.27777777777777779</v>
      </c>
      <c r="J2258" s="12">
        <v>0</v>
      </c>
      <c r="K2258" s="12"/>
      <c r="L2258" s="12">
        <f>VartojimasGamyba!H2254</f>
        <v>0</v>
      </c>
      <c r="M2258" s="19">
        <f t="shared" si="339"/>
        <v>0</v>
      </c>
      <c r="N2258" s="7">
        <f t="shared" si="340"/>
        <v>0</v>
      </c>
      <c r="O2258" s="7">
        <f t="shared" si="341"/>
        <v>0</v>
      </c>
      <c r="P2258" s="7" t="s">
        <v>8873</v>
      </c>
      <c r="R2258" s="7"/>
      <c r="S2258" s="47">
        <f t="shared" si="342"/>
        <v>0</v>
      </c>
      <c r="T2258" s="47">
        <f t="shared" si="343"/>
        <v>0</v>
      </c>
      <c r="U2258" s="47">
        <f t="shared" si="344"/>
        <v>267.54000000000002</v>
      </c>
      <c r="V2258" s="47">
        <f t="shared" si="345"/>
        <v>155.66999999999999</v>
      </c>
      <c r="W2258" s="11"/>
    </row>
    <row r="2259" spans="1:23" x14ac:dyDescent="0.45">
      <c r="A2259" t="s">
        <v>2264</v>
      </c>
      <c r="B2259">
        <v>145.05000000000001</v>
      </c>
      <c r="D2259" s="1" t="str">
        <f>VartojimasGamyba!J2255</f>
        <v>2023-12-03-21</v>
      </c>
      <c r="E2259" s="7">
        <f>VartojimasGamyba!G2255</f>
        <v>0.58799999999999997</v>
      </c>
      <c r="F2259" s="11"/>
      <c r="G2259" s="12">
        <f t="shared" si="338"/>
        <v>6.3455555555555572</v>
      </c>
      <c r="H2259" s="12">
        <v>0</v>
      </c>
      <c r="I2259" s="12">
        <v>0.65333333333333332</v>
      </c>
      <c r="J2259" s="12">
        <v>0</v>
      </c>
      <c r="K2259" s="12"/>
      <c r="L2259" s="12">
        <f>VartojimasGamyba!H2255</f>
        <v>0</v>
      </c>
      <c r="M2259" s="19">
        <f t="shared" si="339"/>
        <v>0</v>
      </c>
      <c r="N2259" s="7">
        <f t="shared" si="340"/>
        <v>0</v>
      </c>
      <c r="O2259" s="7">
        <f t="shared" si="341"/>
        <v>0</v>
      </c>
      <c r="P2259" s="7">
        <f>SUM(N2238:N2261)</f>
        <v>4323.8177033333332</v>
      </c>
      <c r="R2259" s="7"/>
      <c r="S2259" s="47">
        <f t="shared" si="342"/>
        <v>0</v>
      </c>
      <c r="T2259" s="47">
        <f t="shared" si="343"/>
        <v>0</v>
      </c>
      <c r="U2259" s="47">
        <f t="shared" si="344"/>
        <v>245.34000000000003</v>
      </c>
      <c r="V2259" s="47">
        <f t="shared" si="345"/>
        <v>133.47</v>
      </c>
      <c r="W2259" s="11"/>
    </row>
    <row r="2260" spans="1:23" x14ac:dyDescent="0.45">
      <c r="A2260" t="s">
        <v>2265</v>
      </c>
      <c r="B2260">
        <v>112.33</v>
      </c>
      <c r="D2260" s="1" t="str">
        <f>VartojimasGamyba!J2256</f>
        <v>2023-12-03-22</v>
      </c>
      <c r="E2260" s="7">
        <f>VartojimasGamyba!G2256</f>
        <v>1.2110000000000001</v>
      </c>
      <c r="F2260" s="11"/>
      <c r="G2260" s="12">
        <f t="shared" si="338"/>
        <v>5.0000000000000018</v>
      </c>
      <c r="H2260" s="12">
        <v>0</v>
      </c>
      <c r="I2260" s="12">
        <v>1.3455555555555556</v>
      </c>
      <c r="J2260" s="12">
        <v>0</v>
      </c>
      <c r="K2260" s="12"/>
      <c r="L2260" s="12">
        <f>VartojimasGamyba!H2256</f>
        <v>0</v>
      </c>
      <c r="M2260" s="19">
        <f t="shared" si="339"/>
        <v>0</v>
      </c>
      <c r="N2260" s="7">
        <f t="shared" si="340"/>
        <v>0</v>
      </c>
      <c r="O2260" s="7">
        <f t="shared" si="341"/>
        <v>0</v>
      </c>
      <c r="P2260" s="7" t="s">
        <v>8872</v>
      </c>
      <c r="R2260" s="7"/>
      <c r="S2260" s="47">
        <f t="shared" si="342"/>
        <v>0</v>
      </c>
      <c r="T2260" s="47">
        <f t="shared" si="343"/>
        <v>0</v>
      </c>
      <c r="U2260" s="47">
        <f t="shared" si="344"/>
        <v>212.62</v>
      </c>
      <c r="V2260" s="47">
        <f t="shared" si="345"/>
        <v>100.75</v>
      </c>
      <c r="W2260" s="11"/>
    </row>
    <row r="2261" spans="1:23" x14ac:dyDescent="0.45">
      <c r="A2261" t="s">
        <v>2266</v>
      </c>
      <c r="B2261">
        <v>107.21</v>
      </c>
      <c r="D2261" s="1" t="str">
        <f>VartojimasGamyba!J2257</f>
        <v>2023-12-03-23</v>
      </c>
      <c r="E2261" s="7">
        <f>VartojimasGamyba!G2257</f>
        <v>0.61299999999999999</v>
      </c>
      <c r="F2261" s="11"/>
      <c r="G2261" s="12">
        <f t="shared" si="338"/>
        <v>5.0000000000000018</v>
      </c>
      <c r="H2261" s="12">
        <v>0</v>
      </c>
      <c r="I2261" s="12">
        <v>0</v>
      </c>
      <c r="J2261" s="12">
        <v>0</v>
      </c>
      <c r="K2261" s="12"/>
      <c r="L2261" s="12">
        <f>VartojimasGamyba!H2257</f>
        <v>0</v>
      </c>
      <c r="M2261" s="19">
        <f t="shared" si="339"/>
        <v>0.61299999999999999</v>
      </c>
      <c r="N2261" s="7">
        <f t="shared" si="340"/>
        <v>127.19749999999999</v>
      </c>
      <c r="O2261" s="7">
        <f t="shared" si="341"/>
        <v>127.19749999999999</v>
      </c>
      <c r="P2261" s="7">
        <f>SUM(O2238:O2261)</f>
        <v>4323.8177033333332</v>
      </c>
      <c r="Q2261" s="7">
        <f>SUMPRODUCT(B2238:B2261,E2238:E2261)+SUM(E2238:E2261)*$Z$21-SUMPRODUCT(B2238:B2261,L2238:L2261)+SUM(L2238:L2261)*ABS($Z$20)</f>
        <v>5052.4350499999991</v>
      </c>
      <c r="R2261" s="7"/>
      <c r="S2261" s="47">
        <f t="shared" si="342"/>
        <v>0.61299999999999999</v>
      </c>
      <c r="T2261" s="47">
        <f t="shared" si="343"/>
        <v>0</v>
      </c>
      <c r="U2261" s="47">
        <f t="shared" si="344"/>
        <v>207.5</v>
      </c>
      <c r="V2261" s="47">
        <f t="shared" si="345"/>
        <v>95.63</v>
      </c>
      <c r="W2261" s="11">
        <f>IF(P2261&lt;&gt;Q2261,1,0)</f>
        <v>1</v>
      </c>
    </row>
    <row r="2262" spans="1:23" x14ac:dyDescent="0.45">
      <c r="A2262" t="s">
        <v>2267</v>
      </c>
      <c r="B2262">
        <v>99.09</v>
      </c>
      <c r="D2262" s="9" t="str">
        <f>VartojimasGamyba!J2258</f>
        <v>2023-12-04-00</v>
      </c>
      <c r="E2262" s="8">
        <f>VartojimasGamyba!G2258</f>
        <v>0.371</v>
      </c>
      <c r="F2262" s="11"/>
      <c r="G2262" s="7">
        <f>G2261+H2262-I2262</f>
        <v>5.0000000000000018</v>
      </c>
      <c r="H2262" s="7">
        <v>0</v>
      </c>
      <c r="I2262" s="7">
        <v>0</v>
      </c>
      <c r="J2262" s="7">
        <v>0</v>
      </c>
      <c r="L2262" s="7">
        <f>VartojimasGamyba!H2258</f>
        <v>0</v>
      </c>
      <c r="M2262" s="15">
        <f t="shared" si="339"/>
        <v>0.371</v>
      </c>
      <c r="N2262" s="7">
        <f t="shared" si="340"/>
        <v>73.969979999999993</v>
      </c>
      <c r="O2262" s="7">
        <f t="shared" si="341"/>
        <v>73.969979999999993</v>
      </c>
      <c r="R2262" s="20" t="s">
        <v>8783</v>
      </c>
      <c r="S2262" s="47">
        <f t="shared" si="342"/>
        <v>0.371</v>
      </c>
      <c r="T2262" s="47">
        <f t="shared" si="343"/>
        <v>0</v>
      </c>
      <c r="U2262" s="47">
        <f t="shared" si="344"/>
        <v>199.38</v>
      </c>
      <c r="V2262" s="47">
        <f t="shared" si="345"/>
        <v>87.51</v>
      </c>
      <c r="W2262" s="11"/>
    </row>
    <row r="2263" spans="1:23" x14ac:dyDescent="0.45">
      <c r="A2263" t="s">
        <v>2268</v>
      </c>
      <c r="B2263">
        <v>91.12</v>
      </c>
      <c r="D2263" s="9" t="str">
        <f>VartojimasGamyba!J2259</f>
        <v>2023-12-04-01</v>
      </c>
      <c r="E2263" s="8">
        <f>VartojimasGamyba!G2259</f>
        <v>0.93200000000000005</v>
      </c>
      <c r="F2263" s="11"/>
      <c r="G2263" s="7">
        <f t="shared" ref="G2263:G2285" si="346">G2262+H2263-I2263</f>
        <v>5.0000000000000018</v>
      </c>
      <c r="H2263" s="7">
        <v>0</v>
      </c>
      <c r="I2263" s="7">
        <v>0</v>
      </c>
      <c r="J2263" s="7">
        <v>0</v>
      </c>
      <c r="L2263" s="7">
        <f>VartojimasGamyba!H2259</f>
        <v>0</v>
      </c>
      <c r="M2263" s="15">
        <f t="shared" si="339"/>
        <v>0.93200000000000005</v>
      </c>
      <c r="N2263" s="7">
        <f t="shared" si="340"/>
        <v>178.39412000000004</v>
      </c>
      <c r="O2263" s="7">
        <f t="shared" si="341"/>
        <v>178.39412000000004</v>
      </c>
      <c r="R2263" s="7"/>
      <c r="S2263" s="47">
        <f t="shared" si="342"/>
        <v>0.93200000000000005</v>
      </c>
      <c r="T2263" s="47">
        <f t="shared" si="343"/>
        <v>0</v>
      </c>
      <c r="U2263" s="47">
        <f t="shared" si="344"/>
        <v>191.41000000000003</v>
      </c>
      <c r="V2263" s="47">
        <f t="shared" si="345"/>
        <v>79.540000000000006</v>
      </c>
      <c r="W2263" s="11"/>
    </row>
    <row r="2264" spans="1:23" x14ac:dyDescent="0.45">
      <c r="A2264" t="s">
        <v>2269</v>
      </c>
      <c r="B2264">
        <v>96.17</v>
      </c>
      <c r="D2264" s="9" t="str">
        <f>VartojimasGamyba!J2260</f>
        <v>2023-12-04-02</v>
      </c>
      <c r="E2264" s="8">
        <f>VartojimasGamyba!G2260</f>
        <v>0.63400000000000001</v>
      </c>
      <c r="F2264" s="11"/>
      <c r="G2264" s="7">
        <f t="shared" si="346"/>
        <v>5.0000000000000018</v>
      </c>
      <c r="H2264" s="7">
        <v>0</v>
      </c>
      <c r="I2264" s="7">
        <v>0</v>
      </c>
      <c r="J2264" s="7">
        <v>0</v>
      </c>
      <c r="L2264" s="7">
        <f>VartojimasGamyba!H2260</f>
        <v>0</v>
      </c>
      <c r="M2264" s="15">
        <f t="shared" si="339"/>
        <v>0.63400000000000001</v>
      </c>
      <c r="N2264" s="7">
        <f t="shared" si="340"/>
        <v>124.55564000000001</v>
      </c>
      <c r="O2264" s="7">
        <f t="shared" si="341"/>
        <v>124.55564000000001</v>
      </c>
      <c r="R2264" s="7"/>
      <c r="S2264" s="47">
        <f t="shared" si="342"/>
        <v>0.63400000000000001</v>
      </c>
      <c r="T2264" s="47">
        <f t="shared" si="343"/>
        <v>0</v>
      </c>
      <c r="U2264" s="47">
        <f t="shared" si="344"/>
        <v>196.46</v>
      </c>
      <c r="V2264" s="47">
        <f t="shared" si="345"/>
        <v>84.59</v>
      </c>
      <c r="W2264" s="11"/>
    </row>
    <row r="2265" spans="1:23" x14ac:dyDescent="0.45">
      <c r="A2265" t="s">
        <v>2270</v>
      </c>
      <c r="B2265">
        <v>92.49</v>
      </c>
      <c r="D2265" s="9" t="str">
        <f>VartojimasGamyba!J2261</f>
        <v>2023-12-04-03</v>
      </c>
      <c r="E2265" s="8">
        <f>VartojimasGamyba!G2261</f>
        <v>1.2030000000000001</v>
      </c>
      <c r="F2265" s="11"/>
      <c r="G2265" s="7">
        <f t="shared" si="346"/>
        <v>5.0000000000000018</v>
      </c>
      <c r="H2265" s="7">
        <v>0</v>
      </c>
      <c r="I2265" s="7">
        <v>0</v>
      </c>
      <c r="J2265" s="7">
        <v>0</v>
      </c>
      <c r="L2265" s="7">
        <f>VartojimasGamyba!H2261</f>
        <v>0</v>
      </c>
      <c r="M2265" s="15">
        <f t="shared" si="339"/>
        <v>1.2030000000000001</v>
      </c>
      <c r="N2265" s="7">
        <f t="shared" si="340"/>
        <v>231.91434000000001</v>
      </c>
      <c r="O2265" s="7">
        <f t="shared" si="341"/>
        <v>231.91434000000001</v>
      </c>
      <c r="R2265" s="7"/>
      <c r="S2265" s="47">
        <f t="shared" si="342"/>
        <v>1.2030000000000001</v>
      </c>
      <c r="T2265" s="47">
        <f t="shared" si="343"/>
        <v>0</v>
      </c>
      <c r="U2265" s="47">
        <f t="shared" si="344"/>
        <v>192.78</v>
      </c>
      <c r="V2265" s="47">
        <f t="shared" si="345"/>
        <v>80.91</v>
      </c>
      <c r="W2265" s="11"/>
    </row>
    <row r="2266" spans="1:23" x14ac:dyDescent="0.45">
      <c r="A2266" t="s">
        <v>2271</v>
      </c>
      <c r="B2266">
        <v>90.46</v>
      </c>
      <c r="D2266" s="9" t="str">
        <f>VartojimasGamyba!J2262</f>
        <v>2023-12-04-04</v>
      </c>
      <c r="E2266" s="8">
        <f>VartojimasGamyba!G2262</f>
        <v>1.2849999999999999</v>
      </c>
      <c r="F2266" s="11"/>
      <c r="G2266" s="7">
        <f t="shared" si="346"/>
        <v>5.0000000000000018</v>
      </c>
      <c r="H2266" s="7">
        <v>0</v>
      </c>
      <c r="I2266" s="7">
        <v>0</v>
      </c>
      <c r="J2266" s="7">
        <v>0</v>
      </c>
      <c r="L2266" s="7">
        <f>VartojimasGamyba!H2262</f>
        <v>0</v>
      </c>
      <c r="M2266" s="15">
        <f t="shared" si="339"/>
        <v>1.2849999999999999</v>
      </c>
      <c r="N2266" s="7">
        <f t="shared" si="340"/>
        <v>245.11374999999998</v>
      </c>
      <c r="O2266" s="7">
        <f t="shared" si="341"/>
        <v>245.11374999999998</v>
      </c>
      <c r="R2266" s="7"/>
      <c r="S2266" s="47">
        <f t="shared" si="342"/>
        <v>1.2849999999999999</v>
      </c>
      <c r="T2266" s="47">
        <f t="shared" si="343"/>
        <v>0</v>
      </c>
      <c r="U2266" s="47">
        <f t="shared" si="344"/>
        <v>190.75</v>
      </c>
      <c r="V2266" s="47">
        <f t="shared" si="345"/>
        <v>78.88</v>
      </c>
      <c r="W2266" s="11"/>
    </row>
    <row r="2267" spans="1:23" x14ac:dyDescent="0.45">
      <c r="A2267" t="s">
        <v>2272</v>
      </c>
      <c r="B2267">
        <v>88.12</v>
      </c>
      <c r="D2267" s="9" t="str">
        <f>VartojimasGamyba!J2263</f>
        <v>2023-12-04-05</v>
      </c>
      <c r="E2267" s="8">
        <f>VartojimasGamyba!G2263</f>
        <v>1.2010000000000001</v>
      </c>
      <c r="F2267" s="11"/>
      <c r="G2267" s="7">
        <f t="shared" si="346"/>
        <v>15.000000000000002</v>
      </c>
      <c r="H2267" s="7">
        <v>10</v>
      </c>
      <c r="I2267" s="7">
        <v>0</v>
      </c>
      <c r="J2267" s="7">
        <v>0</v>
      </c>
      <c r="L2267" s="7">
        <f>VartojimasGamyba!H2263</f>
        <v>0</v>
      </c>
      <c r="M2267" s="15">
        <f t="shared" si="339"/>
        <v>11.201000000000001</v>
      </c>
      <c r="N2267" s="7">
        <f t="shared" si="340"/>
        <v>2110.3804100000002</v>
      </c>
      <c r="O2267" s="7">
        <f t="shared" si="341"/>
        <v>2110.3804100000002</v>
      </c>
      <c r="R2267" s="7"/>
      <c r="S2267" s="47">
        <f t="shared" si="342"/>
        <v>11.201000000000001</v>
      </c>
      <c r="T2267" s="47">
        <f t="shared" si="343"/>
        <v>0</v>
      </c>
      <c r="U2267" s="47">
        <f t="shared" si="344"/>
        <v>188.41000000000003</v>
      </c>
      <c r="V2267" s="47">
        <f t="shared" si="345"/>
        <v>76.540000000000006</v>
      </c>
      <c r="W2267" s="11"/>
    </row>
    <row r="2268" spans="1:23" x14ac:dyDescent="0.45">
      <c r="A2268" t="s">
        <v>2273</v>
      </c>
      <c r="B2268">
        <v>88.58</v>
      </c>
      <c r="D2268" s="9" t="str">
        <f>VartojimasGamyba!J2264</f>
        <v>2023-12-04-06</v>
      </c>
      <c r="E2268" s="8">
        <f>VartojimasGamyba!G2264</f>
        <v>1.708</v>
      </c>
      <c r="F2268" s="11"/>
      <c r="G2268" s="7">
        <f t="shared" si="346"/>
        <v>18.978888888888889</v>
      </c>
      <c r="H2268" s="7">
        <v>3.9788888888888883</v>
      </c>
      <c r="I2268" s="7">
        <v>0</v>
      </c>
      <c r="J2268" s="7">
        <v>0</v>
      </c>
      <c r="L2268" s="7">
        <f>VartojimasGamyba!H2264</f>
        <v>0</v>
      </c>
      <c r="M2268" s="15">
        <f t="shared" si="339"/>
        <v>5.6868888888888884</v>
      </c>
      <c r="N2268" s="7">
        <f t="shared" si="340"/>
        <v>1074.0827044444443</v>
      </c>
      <c r="O2268" s="7">
        <f t="shared" si="341"/>
        <v>1074.0827044444443</v>
      </c>
      <c r="R2268" s="7"/>
      <c r="S2268" s="47">
        <f t="shared" si="342"/>
        <v>5.6868888888888884</v>
      </c>
      <c r="T2268" s="47">
        <f t="shared" si="343"/>
        <v>0</v>
      </c>
      <c r="U2268" s="47">
        <f t="shared" si="344"/>
        <v>188.87</v>
      </c>
      <c r="V2268" s="47">
        <f t="shared" si="345"/>
        <v>77</v>
      </c>
      <c r="W2268" s="11"/>
    </row>
    <row r="2269" spans="1:23" x14ac:dyDescent="0.45">
      <c r="A2269" t="s">
        <v>2274</v>
      </c>
      <c r="B2269">
        <v>111.97</v>
      </c>
      <c r="D2269" s="9" t="str">
        <f>VartojimasGamyba!J2265</f>
        <v>2023-12-04-07</v>
      </c>
      <c r="E2269" s="8">
        <f>VartojimasGamyba!G2265</f>
        <v>0.78200000000000003</v>
      </c>
      <c r="F2269" s="11"/>
      <c r="G2269" s="7">
        <f t="shared" si="346"/>
        <v>18.11</v>
      </c>
      <c r="H2269" s="7">
        <v>0</v>
      </c>
      <c r="I2269" s="7">
        <v>0.86888888888888893</v>
      </c>
      <c r="J2269" s="7">
        <v>0</v>
      </c>
      <c r="L2269" s="7">
        <f>VartojimasGamyba!H2265</f>
        <v>0</v>
      </c>
      <c r="M2269" s="15">
        <f t="shared" si="339"/>
        <v>0</v>
      </c>
      <c r="N2269" s="7">
        <f t="shared" si="340"/>
        <v>0</v>
      </c>
      <c r="O2269" s="7">
        <f t="shared" si="341"/>
        <v>0</v>
      </c>
      <c r="R2269" s="7"/>
      <c r="S2269" s="47">
        <f t="shared" si="342"/>
        <v>0</v>
      </c>
      <c r="T2269" s="47">
        <f t="shared" si="343"/>
        <v>0</v>
      </c>
      <c r="U2269" s="47">
        <f t="shared" si="344"/>
        <v>212.26</v>
      </c>
      <c r="V2269" s="47">
        <f t="shared" si="345"/>
        <v>100.39</v>
      </c>
      <c r="W2269" s="11"/>
    </row>
    <row r="2270" spans="1:23" x14ac:dyDescent="0.45">
      <c r="A2270" t="s">
        <v>2275</v>
      </c>
      <c r="B2270">
        <v>149.99</v>
      </c>
      <c r="D2270" s="9" t="str">
        <f>VartojimasGamyba!J2266</f>
        <v>2023-12-04-08</v>
      </c>
      <c r="E2270" s="8">
        <f>VartojimasGamyba!G2266</f>
        <v>1.121</v>
      </c>
      <c r="F2270" s="11"/>
      <c r="G2270" s="7">
        <f t="shared" si="346"/>
        <v>16.864444444444445</v>
      </c>
      <c r="H2270" s="7">
        <v>0</v>
      </c>
      <c r="I2270" s="7">
        <v>1.2455555555555555</v>
      </c>
      <c r="J2270" s="7">
        <v>0</v>
      </c>
      <c r="L2270" s="7">
        <f>VartojimasGamyba!H2266</f>
        <v>0</v>
      </c>
      <c r="M2270" s="15">
        <f t="shared" si="339"/>
        <v>0</v>
      </c>
      <c r="N2270" s="7">
        <f t="shared" si="340"/>
        <v>0</v>
      </c>
      <c r="O2270" s="7">
        <f t="shared" si="341"/>
        <v>0</v>
      </c>
      <c r="R2270" s="7"/>
      <c r="S2270" s="47">
        <f t="shared" si="342"/>
        <v>0</v>
      </c>
      <c r="T2270" s="47">
        <f t="shared" si="343"/>
        <v>0</v>
      </c>
      <c r="U2270" s="47">
        <f t="shared" si="344"/>
        <v>250.28000000000003</v>
      </c>
      <c r="V2270" s="47">
        <f t="shared" si="345"/>
        <v>138.41</v>
      </c>
      <c r="W2270" s="11"/>
    </row>
    <row r="2271" spans="1:23" x14ac:dyDescent="0.45">
      <c r="A2271" t="s">
        <v>2276</v>
      </c>
      <c r="B2271">
        <v>199.03</v>
      </c>
      <c r="D2271" s="9" t="str">
        <f>VartojimasGamyba!J2267</f>
        <v>2023-12-04-09</v>
      </c>
      <c r="E2271" s="8">
        <f>VartojimasGamyba!G2267</f>
        <v>0.2</v>
      </c>
      <c r="F2271" s="11"/>
      <c r="G2271" s="7">
        <f t="shared" si="346"/>
        <v>16.642222222222223</v>
      </c>
      <c r="H2271" s="7">
        <v>0</v>
      </c>
      <c r="I2271" s="7">
        <v>0.22222222222222224</v>
      </c>
      <c r="J2271" s="7">
        <v>0</v>
      </c>
      <c r="L2271" s="7">
        <f>VartojimasGamyba!H2267</f>
        <v>0</v>
      </c>
      <c r="M2271" s="15">
        <f t="shared" si="339"/>
        <v>0</v>
      </c>
      <c r="N2271" s="7">
        <f t="shared" si="340"/>
        <v>0</v>
      </c>
      <c r="O2271" s="7">
        <f t="shared" si="341"/>
        <v>0</v>
      </c>
      <c r="R2271" s="7"/>
      <c r="S2271" s="47">
        <f t="shared" si="342"/>
        <v>0</v>
      </c>
      <c r="T2271" s="47">
        <f t="shared" si="343"/>
        <v>0</v>
      </c>
      <c r="U2271" s="47">
        <f t="shared" si="344"/>
        <v>299.32</v>
      </c>
      <c r="V2271" s="47">
        <f t="shared" si="345"/>
        <v>187.45</v>
      </c>
      <c r="W2271" s="11"/>
    </row>
    <row r="2272" spans="1:23" x14ac:dyDescent="0.45">
      <c r="A2272" t="s">
        <v>2277</v>
      </c>
      <c r="B2272">
        <v>235.61</v>
      </c>
      <c r="D2272" s="9" t="str">
        <f>VartojimasGamyba!J2268</f>
        <v>2023-12-04-10</v>
      </c>
      <c r="E2272" s="8">
        <f>VartojimasGamyba!G2268</f>
        <v>0.65500000000000003</v>
      </c>
      <c r="F2272" s="11"/>
      <c r="G2272" s="7">
        <f t="shared" si="346"/>
        <v>15.914444444444445</v>
      </c>
      <c r="H2272" s="7">
        <v>0</v>
      </c>
      <c r="I2272" s="7">
        <v>0.72777777777777786</v>
      </c>
      <c r="J2272" s="7">
        <v>0</v>
      </c>
      <c r="L2272" s="7">
        <f>VartojimasGamyba!H2268</f>
        <v>0</v>
      </c>
      <c r="M2272" s="15">
        <f t="shared" si="339"/>
        <v>-1.1102230246251565E-16</v>
      </c>
      <c r="N2272" s="7">
        <f t="shared" si="340"/>
        <v>-3.7292391397159012E-14</v>
      </c>
      <c r="O2272" s="7">
        <f t="shared" si="341"/>
        <v>-3.7292391397159012E-14</v>
      </c>
      <c r="R2272" s="7"/>
      <c r="S2272" s="47">
        <f t="shared" si="342"/>
        <v>-1.1102230246251565E-16</v>
      </c>
      <c r="T2272" s="47">
        <f t="shared" si="343"/>
        <v>0</v>
      </c>
      <c r="U2272" s="47">
        <f t="shared" si="344"/>
        <v>335.90000000000003</v>
      </c>
      <c r="V2272" s="47">
        <f t="shared" si="345"/>
        <v>224.03</v>
      </c>
      <c r="W2272" s="11"/>
    </row>
    <row r="2273" spans="1:23" x14ac:dyDescent="0.45">
      <c r="A2273" t="s">
        <v>2278</v>
      </c>
      <c r="B2273">
        <v>236.49</v>
      </c>
      <c r="D2273" s="9" t="str">
        <f>VartojimasGamyba!J2269</f>
        <v>2023-12-04-11</v>
      </c>
      <c r="E2273" s="8">
        <f>VartojimasGamyba!G2269</f>
        <v>0.98499999999999999</v>
      </c>
      <c r="F2273" s="11"/>
      <c r="G2273" s="7">
        <f t="shared" si="346"/>
        <v>14.82</v>
      </c>
      <c r="H2273" s="7">
        <v>0</v>
      </c>
      <c r="I2273" s="7">
        <v>1.0944444444444446</v>
      </c>
      <c r="J2273" s="7">
        <v>0</v>
      </c>
      <c r="L2273" s="7">
        <f>VartojimasGamyba!H2269</f>
        <v>0</v>
      </c>
      <c r="M2273" s="15">
        <f t="shared" si="339"/>
        <v>-1.1102230246251565E-16</v>
      </c>
      <c r="N2273" s="7">
        <f t="shared" si="340"/>
        <v>-3.7390091023326025E-14</v>
      </c>
      <c r="O2273" s="7">
        <f t="shared" si="341"/>
        <v>-3.7390091023326025E-14</v>
      </c>
      <c r="R2273" s="7"/>
      <c r="S2273" s="47">
        <f t="shared" si="342"/>
        <v>-1.1102230246251565E-16</v>
      </c>
      <c r="T2273" s="47">
        <f t="shared" si="343"/>
        <v>0</v>
      </c>
      <c r="U2273" s="47">
        <f t="shared" si="344"/>
        <v>336.78000000000003</v>
      </c>
      <c r="V2273" s="47">
        <f t="shared" si="345"/>
        <v>224.91</v>
      </c>
      <c r="W2273" s="11"/>
    </row>
    <row r="2274" spans="1:23" x14ac:dyDescent="0.45">
      <c r="A2274" t="s">
        <v>2279</v>
      </c>
      <c r="B2274">
        <v>206.33</v>
      </c>
      <c r="D2274" s="9" t="str">
        <f>VartojimasGamyba!J2270</f>
        <v>2023-12-04-12</v>
      </c>
      <c r="E2274" s="8">
        <f>VartojimasGamyba!G2270</f>
        <v>1.1850000000000001</v>
      </c>
      <c r="F2274" s="11"/>
      <c r="G2274" s="7">
        <f t="shared" si="346"/>
        <v>13.503333333333334</v>
      </c>
      <c r="H2274" s="7">
        <v>0</v>
      </c>
      <c r="I2274" s="7">
        <v>1.3166666666666669</v>
      </c>
      <c r="J2274" s="7">
        <v>0</v>
      </c>
      <c r="L2274" s="7">
        <f>VartojimasGamyba!H2270</f>
        <v>0</v>
      </c>
      <c r="M2274" s="15">
        <f t="shared" si="339"/>
        <v>-2.2204460492503131E-16</v>
      </c>
      <c r="N2274" s="7">
        <f t="shared" si="340"/>
        <v>-6.8083316762113101E-14</v>
      </c>
      <c r="O2274" s="7">
        <f t="shared" si="341"/>
        <v>-6.8083316762113101E-14</v>
      </c>
      <c r="R2274" s="7"/>
      <c r="S2274" s="47">
        <f t="shared" si="342"/>
        <v>-2.2204460492503131E-16</v>
      </c>
      <c r="T2274" s="47">
        <f t="shared" si="343"/>
        <v>0</v>
      </c>
      <c r="U2274" s="47">
        <f t="shared" si="344"/>
        <v>306.62</v>
      </c>
      <c r="V2274" s="47">
        <f t="shared" si="345"/>
        <v>194.75</v>
      </c>
      <c r="W2274" s="11"/>
    </row>
    <row r="2275" spans="1:23" x14ac:dyDescent="0.45">
      <c r="A2275" t="s">
        <v>2280</v>
      </c>
      <c r="B2275">
        <v>166.09</v>
      </c>
      <c r="D2275" s="9" t="str">
        <f>VartojimasGamyba!J2271</f>
        <v>2023-12-04-13</v>
      </c>
      <c r="E2275" s="8">
        <f>VartojimasGamyba!G2271</f>
        <v>1.1419999999999999</v>
      </c>
      <c r="F2275" s="11"/>
      <c r="G2275" s="7">
        <f t="shared" si="346"/>
        <v>12.234444444444446</v>
      </c>
      <c r="H2275" s="7">
        <v>0</v>
      </c>
      <c r="I2275" s="7">
        <v>1.2688888888888887</v>
      </c>
      <c r="J2275" s="7">
        <v>0</v>
      </c>
      <c r="L2275" s="7">
        <f>VartojimasGamyba!H2271</f>
        <v>0</v>
      </c>
      <c r="M2275" s="15">
        <f t="shared" si="339"/>
        <v>0</v>
      </c>
      <c r="N2275" s="7">
        <f t="shared" si="340"/>
        <v>0</v>
      </c>
      <c r="O2275" s="7">
        <f t="shared" si="341"/>
        <v>0</v>
      </c>
      <c r="R2275" s="7"/>
      <c r="S2275" s="47">
        <f t="shared" si="342"/>
        <v>0</v>
      </c>
      <c r="T2275" s="47">
        <f t="shared" si="343"/>
        <v>0</v>
      </c>
      <c r="U2275" s="47">
        <f t="shared" si="344"/>
        <v>266.38</v>
      </c>
      <c r="V2275" s="47">
        <f t="shared" si="345"/>
        <v>154.51</v>
      </c>
      <c r="W2275" s="11"/>
    </row>
    <row r="2276" spans="1:23" x14ac:dyDescent="0.45">
      <c r="A2276" t="s">
        <v>2281</v>
      </c>
      <c r="B2276">
        <v>160.07</v>
      </c>
      <c r="D2276" s="9" t="str">
        <f>VartojimasGamyba!J2272</f>
        <v>2023-12-04-14</v>
      </c>
      <c r="E2276" s="8">
        <f>VartojimasGamyba!G2272</f>
        <v>1.23</v>
      </c>
      <c r="F2276" s="11"/>
      <c r="G2276" s="7">
        <f t="shared" si="346"/>
        <v>10.867777777777778</v>
      </c>
      <c r="H2276" s="7">
        <v>0</v>
      </c>
      <c r="I2276" s="7">
        <v>1.3666666666666667</v>
      </c>
      <c r="J2276" s="7">
        <v>0</v>
      </c>
      <c r="L2276" s="7">
        <f>VartojimasGamyba!H2272</f>
        <v>0</v>
      </c>
      <c r="M2276" s="15">
        <f t="shared" si="339"/>
        <v>0</v>
      </c>
      <c r="N2276" s="7">
        <f t="shared" si="340"/>
        <v>0</v>
      </c>
      <c r="O2276" s="7">
        <f t="shared" si="341"/>
        <v>0</v>
      </c>
      <c r="R2276" s="7"/>
      <c r="S2276" s="47">
        <f t="shared" si="342"/>
        <v>0</v>
      </c>
      <c r="T2276" s="47">
        <f t="shared" si="343"/>
        <v>0</v>
      </c>
      <c r="U2276" s="47">
        <f t="shared" si="344"/>
        <v>260.36</v>
      </c>
      <c r="V2276" s="47">
        <f t="shared" si="345"/>
        <v>148.48999999999998</v>
      </c>
      <c r="W2276" s="11"/>
    </row>
    <row r="2277" spans="1:23" x14ac:dyDescent="0.45">
      <c r="A2277" t="s">
        <v>2282</v>
      </c>
      <c r="B2277">
        <v>167</v>
      </c>
      <c r="D2277" s="9" t="str">
        <f>VartojimasGamyba!J2273</f>
        <v>2023-12-04-15</v>
      </c>
      <c r="E2277" s="8">
        <f>VartojimasGamyba!G2273</f>
        <v>1.204</v>
      </c>
      <c r="F2277" s="11"/>
      <c r="G2277" s="7">
        <f t="shared" si="346"/>
        <v>9.5300000000000011</v>
      </c>
      <c r="H2277" s="7">
        <v>0</v>
      </c>
      <c r="I2277" s="7">
        <v>1.3377777777777777</v>
      </c>
      <c r="J2277" s="7">
        <v>0</v>
      </c>
      <c r="L2277" s="7">
        <f>VartojimasGamyba!H2273</f>
        <v>0</v>
      </c>
      <c r="M2277" s="15">
        <f t="shared" si="339"/>
        <v>0</v>
      </c>
      <c r="N2277" s="7">
        <f t="shared" si="340"/>
        <v>0</v>
      </c>
      <c r="O2277" s="7">
        <f t="shared" si="341"/>
        <v>0</v>
      </c>
      <c r="R2277" s="7"/>
      <c r="S2277" s="47">
        <f t="shared" si="342"/>
        <v>0</v>
      </c>
      <c r="T2277" s="47">
        <f t="shared" si="343"/>
        <v>0</v>
      </c>
      <c r="U2277" s="47">
        <f t="shared" si="344"/>
        <v>267.29000000000002</v>
      </c>
      <c r="V2277" s="47">
        <f t="shared" si="345"/>
        <v>155.41999999999999</v>
      </c>
      <c r="W2277" s="11"/>
    </row>
    <row r="2278" spans="1:23" x14ac:dyDescent="0.45">
      <c r="A2278" t="s">
        <v>2283</v>
      </c>
      <c r="B2278">
        <v>175.04</v>
      </c>
      <c r="D2278" s="9" t="str">
        <f>VartojimasGamyba!J2274</f>
        <v>2023-12-04-16</v>
      </c>
      <c r="E2278" s="8">
        <f>VartojimasGamyba!G2274</f>
        <v>1.3480000000000001</v>
      </c>
      <c r="F2278" s="11"/>
      <c r="G2278" s="7">
        <f t="shared" si="346"/>
        <v>8.0322222222222237</v>
      </c>
      <c r="H2278" s="7">
        <v>0</v>
      </c>
      <c r="I2278" s="7">
        <v>1.4977777777777779</v>
      </c>
      <c r="J2278" s="7">
        <v>0</v>
      </c>
      <c r="L2278" s="7">
        <f>VartojimasGamyba!H2274</f>
        <v>0</v>
      </c>
      <c r="M2278" s="15">
        <f t="shared" si="339"/>
        <v>0</v>
      </c>
      <c r="N2278" s="7">
        <f t="shared" si="340"/>
        <v>0</v>
      </c>
      <c r="O2278" s="7">
        <f t="shared" si="341"/>
        <v>0</v>
      </c>
      <c r="R2278" s="7"/>
      <c r="S2278" s="47">
        <f t="shared" si="342"/>
        <v>0</v>
      </c>
      <c r="T2278" s="47">
        <f t="shared" si="343"/>
        <v>0</v>
      </c>
      <c r="U2278" s="47">
        <f t="shared" si="344"/>
        <v>275.33</v>
      </c>
      <c r="V2278" s="47">
        <f t="shared" si="345"/>
        <v>163.45999999999998</v>
      </c>
      <c r="W2278" s="11"/>
    </row>
    <row r="2279" spans="1:23" x14ac:dyDescent="0.45">
      <c r="A2279" t="s">
        <v>2284</v>
      </c>
      <c r="B2279">
        <v>209.76</v>
      </c>
      <c r="D2279" s="9" t="str">
        <f>VartojimasGamyba!J2275</f>
        <v>2023-12-04-17</v>
      </c>
      <c r="E2279" s="8">
        <f>VartojimasGamyba!G2275</f>
        <v>0.21299999999999999</v>
      </c>
      <c r="F2279" s="11"/>
      <c r="G2279" s="7">
        <f t="shared" si="346"/>
        <v>7.7955555555555573</v>
      </c>
      <c r="H2279" s="7">
        <v>0</v>
      </c>
      <c r="I2279" s="7">
        <v>0.23666666666666666</v>
      </c>
      <c r="J2279" s="7">
        <v>0</v>
      </c>
      <c r="L2279" s="7">
        <f>VartojimasGamyba!H2275</f>
        <v>0</v>
      </c>
      <c r="M2279" s="15">
        <f t="shared" si="339"/>
        <v>0</v>
      </c>
      <c r="N2279" s="7">
        <f t="shared" si="340"/>
        <v>0</v>
      </c>
      <c r="O2279" s="7">
        <f t="shared" si="341"/>
        <v>0</v>
      </c>
      <c r="R2279" s="7"/>
      <c r="S2279" s="47">
        <f t="shared" si="342"/>
        <v>0</v>
      </c>
      <c r="T2279" s="47">
        <f t="shared" si="343"/>
        <v>0</v>
      </c>
      <c r="U2279" s="47">
        <f t="shared" si="344"/>
        <v>310.05</v>
      </c>
      <c r="V2279" s="47">
        <f t="shared" si="345"/>
        <v>198.17999999999998</v>
      </c>
      <c r="W2279" s="11"/>
    </row>
    <row r="2280" spans="1:23" x14ac:dyDescent="0.45">
      <c r="A2280" t="s">
        <v>2285</v>
      </c>
      <c r="B2280">
        <v>262.73</v>
      </c>
      <c r="D2280" s="9" t="str">
        <f>VartojimasGamyba!J2276</f>
        <v>2023-12-04-18</v>
      </c>
      <c r="E2280" s="8">
        <f>VartojimasGamyba!G2276</f>
        <v>0.32200000000000001</v>
      </c>
      <c r="F2280" s="11"/>
      <c r="G2280" s="7">
        <f t="shared" si="346"/>
        <v>7.4377777777777796</v>
      </c>
      <c r="H2280" s="7">
        <v>0</v>
      </c>
      <c r="I2280" s="7">
        <v>0.35777777777777781</v>
      </c>
      <c r="J2280" s="7">
        <v>0</v>
      </c>
      <c r="L2280" s="7">
        <f>VartojimasGamyba!H2276</f>
        <v>0</v>
      </c>
      <c r="M2280" s="15">
        <f t="shared" si="339"/>
        <v>0</v>
      </c>
      <c r="N2280" s="7">
        <f t="shared" si="340"/>
        <v>0</v>
      </c>
      <c r="O2280" s="7">
        <f t="shared" si="341"/>
        <v>0</v>
      </c>
      <c r="R2280" s="7"/>
      <c r="S2280" s="47">
        <f t="shared" si="342"/>
        <v>0</v>
      </c>
      <c r="T2280" s="47">
        <f t="shared" si="343"/>
        <v>0</v>
      </c>
      <c r="U2280" s="47">
        <f t="shared" si="344"/>
        <v>363.02000000000004</v>
      </c>
      <c r="V2280" s="47">
        <f t="shared" si="345"/>
        <v>251.15</v>
      </c>
      <c r="W2280" s="11"/>
    </row>
    <row r="2281" spans="1:23" x14ac:dyDescent="0.45">
      <c r="A2281" t="s">
        <v>2286</v>
      </c>
      <c r="B2281">
        <v>206.35</v>
      </c>
      <c r="D2281" s="9" t="str">
        <f>VartojimasGamyba!J2277</f>
        <v>2023-12-04-19</v>
      </c>
      <c r="E2281" s="8">
        <f>VartojimasGamyba!G2277</f>
        <v>0.248</v>
      </c>
      <c r="F2281" s="11"/>
      <c r="G2281" s="7">
        <f t="shared" si="346"/>
        <v>7.1622222222222245</v>
      </c>
      <c r="H2281" s="7">
        <v>0</v>
      </c>
      <c r="I2281" s="7">
        <v>0.27555555555555555</v>
      </c>
      <c r="J2281" s="7">
        <v>0</v>
      </c>
      <c r="L2281" s="7">
        <f>VartojimasGamyba!H2277</f>
        <v>0</v>
      </c>
      <c r="M2281" s="15">
        <f t="shared" si="339"/>
        <v>0</v>
      </c>
      <c r="N2281" s="7">
        <f t="shared" si="340"/>
        <v>0</v>
      </c>
      <c r="O2281" s="7">
        <f t="shared" si="341"/>
        <v>0</v>
      </c>
      <c r="R2281" s="7"/>
      <c r="S2281" s="47">
        <f t="shared" si="342"/>
        <v>0</v>
      </c>
      <c r="T2281" s="47">
        <f t="shared" si="343"/>
        <v>0</v>
      </c>
      <c r="U2281" s="47">
        <f t="shared" si="344"/>
        <v>306.64</v>
      </c>
      <c r="V2281" s="47">
        <f t="shared" si="345"/>
        <v>194.76999999999998</v>
      </c>
      <c r="W2281" s="11"/>
    </row>
    <row r="2282" spans="1:23" x14ac:dyDescent="0.45">
      <c r="A2282" t="s">
        <v>2287</v>
      </c>
      <c r="B2282">
        <v>184.29</v>
      </c>
      <c r="D2282" s="9" t="str">
        <f>VartojimasGamyba!J2278</f>
        <v>2023-12-04-20</v>
      </c>
      <c r="E2282" s="8">
        <f>VartojimasGamyba!G2278</f>
        <v>0.22700000000000001</v>
      </c>
      <c r="F2282" s="11"/>
      <c r="G2282" s="7">
        <f t="shared" si="346"/>
        <v>6.9100000000000019</v>
      </c>
      <c r="H2282" s="7">
        <v>0</v>
      </c>
      <c r="I2282" s="7">
        <v>0.25222222222222224</v>
      </c>
      <c r="J2282" s="7">
        <v>0</v>
      </c>
      <c r="L2282" s="7">
        <f>VartojimasGamyba!H2278</f>
        <v>0</v>
      </c>
      <c r="M2282" s="15">
        <f t="shared" si="339"/>
        <v>0</v>
      </c>
      <c r="N2282" s="7">
        <f t="shared" si="340"/>
        <v>0</v>
      </c>
      <c r="O2282" s="7">
        <f t="shared" si="341"/>
        <v>0</v>
      </c>
      <c r="P2282" s="7" t="s">
        <v>8873</v>
      </c>
      <c r="R2282" s="7"/>
      <c r="S2282" s="47">
        <f t="shared" si="342"/>
        <v>0</v>
      </c>
      <c r="T2282" s="47">
        <f t="shared" si="343"/>
        <v>0</v>
      </c>
      <c r="U2282" s="47">
        <f t="shared" si="344"/>
        <v>284.58</v>
      </c>
      <c r="V2282" s="47">
        <f t="shared" si="345"/>
        <v>172.70999999999998</v>
      </c>
      <c r="W2282" s="11"/>
    </row>
    <row r="2283" spans="1:23" x14ac:dyDescent="0.45">
      <c r="A2283" t="s">
        <v>2288</v>
      </c>
      <c r="B2283">
        <v>151.05000000000001</v>
      </c>
      <c r="D2283" s="9" t="str">
        <f>VartojimasGamyba!J2279</f>
        <v>2023-12-04-21</v>
      </c>
      <c r="E2283" s="8">
        <f>VartojimasGamyba!G2279</f>
        <v>0.254</v>
      </c>
      <c r="F2283" s="11"/>
      <c r="G2283" s="7">
        <f t="shared" si="346"/>
        <v>6.62777777777778</v>
      </c>
      <c r="H2283" s="7">
        <v>0</v>
      </c>
      <c r="I2283" s="7">
        <v>0.28222222222222226</v>
      </c>
      <c r="J2283" s="7">
        <v>0</v>
      </c>
      <c r="L2283" s="7">
        <f>VartojimasGamyba!H2279</f>
        <v>0</v>
      </c>
      <c r="M2283" s="15">
        <f t="shared" si="339"/>
        <v>-5.5511151231257827E-17</v>
      </c>
      <c r="N2283" s="7">
        <f t="shared" si="340"/>
        <v>-1.3952172750464344E-14</v>
      </c>
      <c r="O2283" s="7">
        <f t="shared" si="341"/>
        <v>-1.3952172750464344E-14</v>
      </c>
      <c r="P2283" s="7">
        <f>SUM(N2262:N2285)</f>
        <v>4038.4109444444448</v>
      </c>
      <c r="R2283" s="7"/>
      <c r="S2283" s="47">
        <f t="shared" si="342"/>
        <v>-5.5511151231257827E-17</v>
      </c>
      <c r="T2283" s="47">
        <f t="shared" si="343"/>
        <v>0</v>
      </c>
      <c r="U2283" s="47">
        <f t="shared" si="344"/>
        <v>251.34000000000003</v>
      </c>
      <c r="V2283" s="47">
        <f t="shared" si="345"/>
        <v>139.47</v>
      </c>
      <c r="W2283" s="11"/>
    </row>
    <row r="2284" spans="1:23" x14ac:dyDescent="0.45">
      <c r="A2284" t="s">
        <v>2289</v>
      </c>
      <c r="B2284">
        <v>127.4</v>
      </c>
      <c r="D2284" s="9" t="str">
        <f>VartojimasGamyba!J2280</f>
        <v>2023-12-04-22</v>
      </c>
      <c r="E2284" s="8">
        <f>VartojimasGamyba!G2280</f>
        <v>0.20899999999999999</v>
      </c>
      <c r="F2284" s="11"/>
      <c r="G2284" s="7">
        <f t="shared" si="346"/>
        <v>6.3955555555555579</v>
      </c>
      <c r="H2284" s="7">
        <v>0</v>
      </c>
      <c r="I2284" s="7">
        <v>0.23222222222222222</v>
      </c>
      <c r="J2284" s="7">
        <v>0</v>
      </c>
      <c r="L2284" s="7">
        <f>VartojimasGamyba!H2280</f>
        <v>0</v>
      </c>
      <c r="M2284" s="15">
        <f t="shared" si="339"/>
        <v>0</v>
      </c>
      <c r="N2284" s="7">
        <f t="shared" si="340"/>
        <v>0</v>
      </c>
      <c r="O2284" s="7">
        <f t="shared" si="341"/>
        <v>0</v>
      </c>
      <c r="P2284" s="7" t="s">
        <v>8872</v>
      </c>
      <c r="R2284" s="7"/>
      <c r="S2284" s="47">
        <f t="shared" si="342"/>
        <v>0</v>
      </c>
      <c r="T2284" s="47">
        <f t="shared" si="343"/>
        <v>0</v>
      </c>
      <c r="U2284" s="47">
        <f t="shared" si="344"/>
        <v>227.69</v>
      </c>
      <c r="V2284" s="47">
        <f t="shared" si="345"/>
        <v>115.82000000000001</v>
      </c>
      <c r="W2284" s="11"/>
    </row>
    <row r="2285" spans="1:23" x14ac:dyDescent="0.45">
      <c r="A2285" t="s">
        <v>2290</v>
      </c>
      <c r="B2285">
        <v>122.08</v>
      </c>
      <c r="D2285" s="9" t="str">
        <f>VartojimasGamyba!J2281</f>
        <v>2023-12-04-23</v>
      </c>
      <c r="E2285" s="8">
        <f>VartojimasGamyba!G2281</f>
        <v>1.256</v>
      </c>
      <c r="F2285" s="11"/>
      <c r="G2285" s="7">
        <f t="shared" si="346"/>
        <v>5.0000000000000018</v>
      </c>
      <c r="H2285" s="7">
        <v>0</v>
      </c>
      <c r="I2285" s="7">
        <v>1.3955555555555557</v>
      </c>
      <c r="J2285" s="7">
        <v>0</v>
      </c>
      <c r="L2285" s="7">
        <f>VartojimasGamyba!H2281</f>
        <v>0</v>
      </c>
      <c r="M2285" s="15">
        <f t="shared" si="339"/>
        <v>-2.2204460492503131E-16</v>
      </c>
      <c r="N2285" s="7">
        <f t="shared" si="340"/>
        <v>-4.9376058797179213E-14</v>
      </c>
      <c r="O2285" s="7">
        <f t="shared" si="341"/>
        <v>-4.9376058797179213E-14</v>
      </c>
      <c r="P2285" s="7">
        <f>SUM(O2262:O2285)</f>
        <v>4038.4109444444448</v>
      </c>
      <c r="Q2285" s="7">
        <f>SUMPRODUCT(B2262:B2285,E2262:E2285)+SUM(E2262:E2285)*$Z$21-SUMPRODUCT(B2262:B2285,L2262:L2285)+SUM(L2262:L2285)*ABS($Z$20)</f>
        <v>4856.0354200000002</v>
      </c>
      <c r="R2285" s="7"/>
      <c r="S2285" s="47">
        <f t="shared" si="342"/>
        <v>-2.2204460492503131E-16</v>
      </c>
      <c r="T2285" s="47">
        <f t="shared" si="343"/>
        <v>0</v>
      </c>
      <c r="U2285" s="47">
        <f t="shared" si="344"/>
        <v>222.37</v>
      </c>
      <c r="V2285" s="47">
        <f t="shared" si="345"/>
        <v>110.5</v>
      </c>
      <c r="W2285" s="11">
        <f>IF(P2285&lt;&gt;Q2285,1,0)</f>
        <v>1</v>
      </c>
    </row>
    <row r="2286" spans="1:23" x14ac:dyDescent="0.45">
      <c r="A2286" t="s">
        <v>2291</v>
      </c>
      <c r="B2286">
        <v>113.13</v>
      </c>
      <c r="D2286" s="1" t="str">
        <f>VartojimasGamyba!J2282</f>
        <v>2023-12-05-00</v>
      </c>
      <c r="E2286" s="7">
        <f>VartojimasGamyba!G2282</f>
        <v>1.2</v>
      </c>
      <c r="F2286" s="11"/>
      <c r="G2286" s="12">
        <f>G2285+H2286-I2286</f>
        <v>5.0000000000000018</v>
      </c>
      <c r="H2286" s="12">
        <v>0</v>
      </c>
      <c r="I2286" s="12">
        <v>0</v>
      </c>
      <c r="J2286" s="12">
        <v>0</v>
      </c>
      <c r="K2286" s="12"/>
      <c r="L2286" s="12">
        <f>VartojimasGamyba!H2282</f>
        <v>0</v>
      </c>
      <c r="M2286" s="19">
        <f t="shared" si="339"/>
        <v>1.2</v>
      </c>
      <c r="N2286" s="7">
        <f t="shared" si="340"/>
        <v>256.10399999999998</v>
      </c>
      <c r="O2286" s="7">
        <f t="shared" si="341"/>
        <v>256.10399999999998</v>
      </c>
      <c r="R2286" s="20" t="s">
        <v>8783</v>
      </c>
      <c r="S2286" s="47">
        <f t="shared" si="342"/>
        <v>1.2</v>
      </c>
      <c r="T2286" s="47">
        <f t="shared" si="343"/>
        <v>0</v>
      </c>
      <c r="U2286" s="47">
        <f t="shared" si="344"/>
        <v>213.42000000000002</v>
      </c>
      <c r="V2286" s="47">
        <f t="shared" si="345"/>
        <v>101.55</v>
      </c>
      <c r="W2286" s="11"/>
    </row>
    <row r="2287" spans="1:23" x14ac:dyDescent="0.45">
      <c r="A2287" t="s">
        <v>2292</v>
      </c>
      <c r="B2287">
        <v>94.79</v>
      </c>
      <c r="D2287" s="1" t="str">
        <f>VartojimasGamyba!J2283</f>
        <v>2023-12-05-01</v>
      </c>
      <c r="E2287" s="7">
        <f>VartojimasGamyba!G2283</f>
        <v>1.2250000000000001</v>
      </c>
      <c r="F2287" s="11"/>
      <c r="G2287" s="12">
        <f t="shared" ref="G2287:G2309" si="347">G2286+H2287-I2287</f>
        <v>15.000000000000002</v>
      </c>
      <c r="H2287" s="12">
        <v>10</v>
      </c>
      <c r="I2287" s="12">
        <v>0</v>
      </c>
      <c r="J2287" s="12">
        <v>0</v>
      </c>
      <c r="K2287" s="12"/>
      <c r="L2287" s="12">
        <f>VartojimasGamyba!H2283</f>
        <v>0</v>
      </c>
      <c r="M2287" s="19">
        <f t="shared" si="339"/>
        <v>11.225</v>
      </c>
      <c r="N2287" s="7">
        <f t="shared" si="340"/>
        <v>2189.7730000000001</v>
      </c>
      <c r="O2287" s="7">
        <f t="shared" si="341"/>
        <v>2189.7730000000001</v>
      </c>
      <c r="R2287" s="7"/>
      <c r="S2287" s="47">
        <f t="shared" si="342"/>
        <v>11.225</v>
      </c>
      <c r="T2287" s="47">
        <f t="shared" si="343"/>
        <v>0</v>
      </c>
      <c r="U2287" s="47">
        <f t="shared" si="344"/>
        <v>195.08</v>
      </c>
      <c r="V2287" s="47">
        <f t="shared" si="345"/>
        <v>83.210000000000008</v>
      </c>
      <c r="W2287" s="11"/>
    </row>
    <row r="2288" spans="1:23" x14ac:dyDescent="0.45">
      <c r="A2288" t="s">
        <v>2293</v>
      </c>
      <c r="B2288">
        <v>110.09</v>
      </c>
      <c r="D2288" s="1" t="str">
        <f>VartojimasGamyba!J2284</f>
        <v>2023-12-05-02</v>
      </c>
      <c r="E2288" s="7">
        <f>VartojimasGamyba!G2284</f>
        <v>0.86499999999999999</v>
      </c>
      <c r="F2288" s="11"/>
      <c r="G2288" s="12">
        <f t="shared" si="347"/>
        <v>15.000000000000002</v>
      </c>
      <c r="H2288" s="12">
        <v>0</v>
      </c>
      <c r="I2288" s="12">
        <v>0</v>
      </c>
      <c r="J2288" s="12">
        <v>0</v>
      </c>
      <c r="K2288" s="12"/>
      <c r="L2288" s="12">
        <f>VartojimasGamyba!H2284</f>
        <v>0</v>
      </c>
      <c r="M2288" s="19">
        <f t="shared" si="339"/>
        <v>0.86499999999999999</v>
      </c>
      <c r="N2288" s="7">
        <f t="shared" si="340"/>
        <v>181.9787</v>
      </c>
      <c r="O2288" s="7">
        <f t="shared" si="341"/>
        <v>181.9787</v>
      </c>
      <c r="R2288" s="7"/>
      <c r="S2288" s="47">
        <f t="shared" si="342"/>
        <v>0.86499999999999999</v>
      </c>
      <c r="T2288" s="47">
        <f t="shared" si="343"/>
        <v>0</v>
      </c>
      <c r="U2288" s="47">
        <f t="shared" si="344"/>
        <v>210.38</v>
      </c>
      <c r="V2288" s="47">
        <f t="shared" si="345"/>
        <v>98.51</v>
      </c>
      <c r="W2288" s="11"/>
    </row>
    <row r="2289" spans="1:23" x14ac:dyDescent="0.45">
      <c r="A2289" t="s">
        <v>2294</v>
      </c>
      <c r="B2289">
        <v>110.07</v>
      </c>
      <c r="D2289" s="1" t="str">
        <f>VartojimasGamyba!J2285</f>
        <v>2023-12-05-03</v>
      </c>
      <c r="E2289" s="7">
        <f>VartojimasGamyba!G2285</f>
        <v>1.274</v>
      </c>
      <c r="F2289" s="11"/>
      <c r="G2289" s="12">
        <f t="shared" si="347"/>
        <v>15.000000000000002</v>
      </c>
      <c r="H2289" s="12">
        <v>0</v>
      </c>
      <c r="I2289" s="12">
        <v>0</v>
      </c>
      <c r="J2289" s="12">
        <v>0</v>
      </c>
      <c r="K2289" s="12"/>
      <c r="L2289" s="12">
        <f>VartojimasGamyba!H2285</f>
        <v>0</v>
      </c>
      <c r="M2289" s="19">
        <f t="shared" si="339"/>
        <v>1.274</v>
      </c>
      <c r="N2289" s="7">
        <f t="shared" si="340"/>
        <v>267.99864000000002</v>
      </c>
      <c r="O2289" s="7">
        <f t="shared" si="341"/>
        <v>267.99864000000002</v>
      </c>
      <c r="R2289" s="7"/>
      <c r="S2289" s="47">
        <f t="shared" si="342"/>
        <v>1.274</v>
      </c>
      <c r="T2289" s="47">
        <f t="shared" si="343"/>
        <v>0</v>
      </c>
      <c r="U2289" s="47">
        <f t="shared" si="344"/>
        <v>210.36</v>
      </c>
      <c r="V2289" s="47">
        <f t="shared" si="345"/>
        <v>98.49</v>
      </c>
      <c r="W2289" s="11"/>
    </row>
    <row r="2290" spans="1:23" x14ac:dyDescent="0.45">
      <c r="A2290" t="s">
        <v>2295</v>
      </c>
      <c r="B2290">
        <v>110.05</v>
      </c>
      <c r="D2290" s="1" t="str">
        <f>VartojimasGamyba!J2286</f>
        <v>2023-12-05-04</v>
      </c>
      <c r="E2290" s="7">
        <f>VartojimasGamyba!G2286</f>
        <v>1.6819999999999999</v>
      </c>
      <c r="F2290" s="11"/>
      <c r="G2290" s="12">
        <f t="shared" si="347"/>
        <v>18.095555555555556</v>
      </c>
      <c r="H2290" s="12">
        <v>3.0955555555555541</v>
      </c>
      <c r="I2290" s="12">
        <v>0</v>
      </c>
      <c r="J2290" s="12">
        <v>0</v>
      </c>
      <c r="K2290" s="12"/>
      <c r="L2290" s="12">
        <f>VartojimasGamyba!H2286</f>
        <v>0</v>
      </c>
      <c r="M2290" s="19">
        <f t="shared" si="339"/>
        <v>4.777555555555554</v>
      </c>
      <c r="N2290" s="7">
        <f t="shared" si="340"/>
        <v>1004.9110355555553</v>
      </c>
      <c r="O2290" s="7">
        <f t="shared" si="341"/>
        <v>1004.9110355555553</v>
      </c>
      <c r="R2290" s="7"/>
      <c r="S2290" s="47">
        <f t="shared" si="342"/>
        <v>4.777555555555554</v>
      </c>
      <c r="T2290" s="47">
        <f t="shared" si="343"/>
        <v>0</v>
      </c>
      <c r="U2290" s="47">
        <f t="shared" si="344"/>
        <v>210.34</v>
      </c>
      <c r="V2290" s="47">
        <f t="shared" si="345"/>
        <v>98.47</v>
      </c>
      <c r="W2290" s="11"/>
    </row>
    <row r="2291" spans="1:23" x14ac:dyDescent="0.45">
      <c r="A2291" t="s">
        <v>2296</v>
      </c>
      <c r="B2291">
        <v>110.07</v>
      </c>
      <c r="D2291" s="1" t="str">
        <f>VartojimasGamyba!J2287</f>
        <v>2023-12-05-05</v>
      </c>
      <c r="E2291" s="7">
        <f>VartojimasGamyba!G2287</f>
        <v>1.2829999999999999</v>
      </c>
      <c r="F2291" s="11"/>
      <c r="G2291" s="12">
        <f t="shared" si="347"/>
        <v>18.095555555555556</v>
      </c>
      <c r="H2291" s="12">
        <v>0</v>
      </c>
      <c r="I2291" s="12">
        <v>0</v>
      </c>
      <c r="J2291" s="12">
        <v>0</v>
      </c>
      <c r="K2291" s="12"/>
      <c r="L2291" s="12">
        <f>VartojimasGamyba!H2287</f>
        <v>0</v>
      </c>
      <c r="M2291" s="19">
        <f t="shared" si="339"/>
        <v>1.2829999999999999</v>
      </c>
      <c r="N2291" s="7">
        <f t="shared" si="340"/>
        <v>269.89188000000001</v>
      </c>
      <c r="O2291" s="7">
        <f t="shared" si="341"/>
        <v>269.89188000000001</v>
      </c>
      <c r="R2291" s="7"/>
      <c r="S2291" s="47">
        <f t="shared" si="342"/>
        <v>1.2829999999999999</v>
      </c>
      <c r="T2291" s="47">
        <f t="shared" si="343"/>
        <v>0</v>
      </c>
      <c r="U2291" s="47">
        <f t="shared" si="344"/>
        <v>210.36</v>
      </c>
      <c r="V2291" s="47">
        <f t="shared" si="345"/>
        <v>98.49</v>
      </c>
      <c r="W2291" s="11"/>
    </row>
    <row r="2292" spans="1:23" x14ac:dyDescent="0.45">
      <c r="A2292" t="s">
        <v>2297</v>
      </c>
      <c r="B2292">
        <v>110.07</v>
      </c>
      <c r="D2292" s="1" t="str">
        <f>VartojimasGamyba!J2288</f>
        <v>2023-12-05-06</v>
      </c>
      <c r="E2292" s="7">
        <f>VartojimasGamyba!G2288</f>
        <v>1.891</v>
      </c>
      <c r="F2292" s="11"/>
      <c r="G2292" s="12">
        <f t="shared" si="347"/>
        <v>18.095555555555556</v>
      </c>
      <c r="H2292" s="12">
        <v>0</v>
      </c>
      <c r="I2292" s="12">
        <v>0</v>
      </c>
      <c r="J2292" s="12">
        <v>0</v>
      </c>
      <c r="K2292" s="12"/>
      <c r="L2292" s="12">
        <f>VartojimasGamyba!H2288</f>
        <v>0</v>
      </c>
      <c r="M2292" s="19">
        <f t="shared" si="339"/>
        <v>1.891</v>
      </c>
      <c r="N2292" s="7">
        <f t="shared" si="340"/>
        <v>397.79076000000003</v>
      </c>
      <c r="O2292" s="7">
        <f t="shared" si="341"/>
        <v>397.79076000000003</v>
      </c>
      <c r="R2292" s="7"/>
      <c r="S2292" s="47">
        <f t="shared" si="342"/>
        <v>1.891</v>
      </c>
      <c r="T2292" s="47">
        <f t="shared" si="343"/>
        <v>0</v>
      </c>
      <c r="U2292" s="47">
        <f t="shared" si="344"/>
        <v>210.36</v>
      </c>
      <c r="V2292" s="47">
        <f t="shared" si="345"/>
        <v>98.49</v>
      </c>
      <c r="W2292" s="11"/>
    </row>
    <row r="2293" spans="1:23" x14ac:dyDescent="0.45">
      <c r="A2293" t="s">
        <v>2298</v>
      </c>
      <c r="B2293">
        <v>149.99</v>
      </c>
      <c r="D2293" s="1" t="str">
        <f>VartojimasGamyba!J2289</f>
        <v>2023-12-05-07</v>
      </c>
      <c r="E2293" s="7">
        <f>VartojimasGamyba!G2289</f>
        <v>0.89200000000000002</v>
      </c>
      <c r="F2293" s="11"/>
      <c r="G2293" s="12">
        <f t="shared" si="347"/>
        <v>17.104444444444447</v>
      </c>
      <c r="H2293" s="12">
        <v>0</v>
      </c>
      <c r="I2293" s="12">
        <v>0.99111111111111116</v>
      </c>
      <c r="J2293" s="12">
        <v>0</v>
      </c>
      <c r="K2293" s="12"/>
      <c r="L2293" s="12">
        <f>VartojimasGamyba!H2289</f>
        <v>0</v>
      </c>
      <c r="M2293" s="19">
        <f t="shared" si="339"/>
        <v>0</v>
      </c>
      <c r="N2293" s="7">
        <f t="shared" si="340"/>
        <v>0</v>
      </c>
      <c r="O2293" s="7">
        <f t="shared" si="341"/>
        <v>0</v>
      </c>
      <c r="R2293" s="7"/>
      <c r="S2293" s="47">
        <f t="shared" si="342"/>
        <v>0</v>
      </c>
      <c r="T2293" s="47">
        <f t="shared" si="343"/>
        <v>0</v>
      </c>
      <c r="U2293" s="47">
        <f t="shared" si="344"/>
        <v>250.28000000000003</v>
      </c>
      <c r="V2293" s="47">
        <f t="shared" si="345"/>
        <v>138.41</v>
      </c>
      <c r="W2293" s="11"/>
    </row>
    <row r="2294" spans="1:23" x14ac:dyDescent="0.45">
      <c r="A2294" t="s">
        <v>2299</v>
      </c>
      <c r="B2294">
        <v>228.77</v>
      </c>
      <c r="D2294" s="1" t="str">
        <f>VartojimasGamyba!J2290</f>
        <v>2023-12-05-08</v>
      </c>
      <c r="E2294" s="7">
        <f>VartojimasGamyba!G2290</f>
        <v>0.63800000000000001</v>
      </c>
      <c r="F2294" s="11"/>
      <c r="G2294" s="12">
        <f t="shared" si="347"/>
        <v>16.420000000000002</v>
      </c>
      <c r="H2294" s="12">
        <v>0</v>
      </c>
      <c r="I2294" s="12">
        <v>0.68444444444444441</v>
      </c>
      <c r="J2294" s="12">
        <v>0</v>
      </c>
      <c r="K2294" s="12"/>
      <c r="L2294" s="12">
        <f>VartojimasGamyba!H2290</f>
        <v>2.1999999999999999E-2</v>
      </c>
      <c r="M2294" s="19">
        <f t="shared" si="339"/>
        <v>0</v>
      </c>
      <c r="N2294" s="7">
        <f t="shared" si="340"/>
        <v>0</v>
      </c>
      <c r="O2294" s="7">
        <f t="shared" si="341"/>
        <v>0</v>
      </c>
      <c r="R2294" s="7"/>
      <c r="S2294" s="47">
        <f t="shared" si="342"/>
        <v>0</v>
      </c>
      <c r="T2294" s="47">
        <f t="shared" si="343"/>
        <v>0</v>
      </c>
      <c r="U2294" s="47">
        <f t="shared" si="344"/>
        <v>329.06</v>
      </c>
      <c r="V2294" s="47">
        <f t="shared" si="345"/>
        <v>217.19</v>
      </c>
      <c r="W2294" s="11"/>
    </row>
    <row r="2295" spans="1:23" x14ac:dyDescent="0.45">
      <c r="A2295" t="s">
        <v>2300</v>
      </c>
      <c r="B2295">
        <v>250.06</v>
      </c>
      <c r="D2295" s="1" t="str">
        <f>VartojimasGamyba!J2291</f>
        <v>2023-12-05-09</v>
      </c>
      <c r="E2295" s="7">
        <f>VartojimasGamyba!G2291</f>
        <v>0.87</v>
      </c>
      <c r="F2295" s="11"/>
      <c r="G2295" s="12">
        <f t="shared" si="347"/>
        <v>15.488888888888891</v>
      </c>
      <c r="H2295" s="12">
        <v>0</v>
      </c>
      <c r="I2295" s="12">
        <v>0.93111111111111111</v>
      </c>
      <c r="J2295" s="12">
        <v>0</v>
      </c>
      <c r="K2295" s="12"/>
      <c r="L2295" s="12">
        <f>VartojimasGamyba!H2291</f>
        <v>3.2000000000000001E-2</v>
      </c>
      <c r="M2295" s="19">
        <f t="shared" si="339"/>
        <v>0</v>
      </c>
      <c r="N2295" s="7">
        <f t="shared" si="340"/>
        <v>0</v>
      </c>
      <c r="O2295" s="7">
        <f t="shared" si="341"/>
        <v>0</v>
      </c>
      <c r="R2295" s="7"/>
      <c r="S2295" s="47">
        <f t="shared" si="342"/>
        <v>0</v>
      </c>
      <c r="T2295" s="47">
        <f t="shared" si="343"/>
        <v>0</v>
      </c>
      <c r="U2295" s="47">
        <f t="shared" si="344"/>
        <v>350.35</v>
      </c>
      <c r="V2295" s="47">
        <f t="shared" si="345"/>
        <v>238.48</v>
      </c>
      <c r="W2295" s="11"/>
    </row>
    <row r="2296" spans="1:23" x14ac:dyDescent="0.45">
      <c r="A2296" t="s">
        <v>2301</v>
      </c>
      <c r="B2296">
        <v>332</v>
      </c>
      <c r="D2296" s="1" t="str">
        <f>VartojimasGamyba!J2292</f>
        <v>2023-12-05-10</v>
      </c>
      <c r="E2296" s="7">
        <f>VartojimasGamyba!G2292</f>
        <v>0.61</v>
      </c>
      <c r="F2296" s="11"/>
      <c r="G2296" s="12">
        <f t="shared" si="347"/>
        <v>15.054444444444446</v>
      </c>
      <c r="H2296" s="12">
        <v>0</v>
      </c>
      <c r="I2296" s="12">
        <v>0.43444444444444447</v>
      </c>
      <c r="J2296" s="12">
        <v>0</v>
      </c>
      <c r="K2296" s="12"/>
      <c r="L2296" s="12">
        <f>VartojimasGamyba!H2292</f>
        <v>0.219</v>
      </c>
      <c r="M2296" s="19">
        <f t="shared" si="339"/>
        <v>0</v>
      </c>
      <c r="N2296" s="7">
        <f t="shared" si="340"/>
        <v>0</v>
      </c>
      <c r="O2296" s="7">
        <f t="shared" si="341"/>
        <v>0</v>
      </c>
      <c r="R2296" s="7"/>
      <c r="S2296" s="47">
        <f t="shared" si="342"/>
        <v>0</v>
      </c>
      <c r="T2296" s="47">
        <f t="shared" si="343"/>
        <v>0</v>
      </c>
      <c r="U2296" s="47">
        <f t="shared" si="344"/>
        <v>432.29</v>
      </c>
      <c r="V2296" s="47">
        <f t="shared" si="345"/>
        <v>320.42</v>
      </c>
      <c r="W2296" s="11"/>
    </row>
    <row r="2297" spans="1:23" x14ac:dyDescent="0.45">
      <c r="A2297" t="s">
        <v>2302</v>
      </c>
      <c r="B2297">
        <v>250.08</v>
      </c>
      <c r="D2297" s="1" t="str">
        <f>VartojimasGamyba!J2293</f>
        <v>2023-12-05-11</v>
      </c>
      <c r="E2297" s="7">
        <f>VartojimasGamyba!G2293</f>
        <v>2.1960000000000002</v>
      </c>
      <c r="F2297" s="11"/>
      <c r="G2297" s="12">
        <f t="shared" si="347"/>
        <v>12.64777777777778</v>
      </c>
      <c r="H2297" s="12">
        <v>0</v>
      </c>
      <c r="I2297" s="12">
        <v>2.4066666666666672</v>
      </c>
      <c r="J2297" s="12">
        <v>0</v>
      </c>
      <c r="K2297" s="12"/>
      <c r="L2297" s="12">
        <f>VartojimasGamyba!H2293</f>
        <v>0.03</v>
      </c>
      <c r="M2297" s="19">
        <f t="shared" si="339"/>
        <v>-1.9428902930940239E-16</v>
      </c>
      <c r="N2297" s="7">
        <f t="shared" si="340"/>
        <v>-6.8073047199135321E-14</v>
      </c>
      <c r="O2297" s="7">
        <f t="shared" si="341"/>
        <v>-6.8073047199135321E-14</v>
      </c>
      <c r="R2297" s="7"/>
      <c r="S2297" s="47">
        <f t="shared" si="342"/>
        <v>-1.9428902930940239E-16</v>
      </c>
      <c r="T2297" s="47">
        <f t="shared" si="343"/>
        <v>0</v>
      </c>
      <c r="U2297" s="47">
        <f t="shared" si="344"/>
        <v>350.37</v>
      </c>
      <c r="V2297" s="47">
        <f t="shared" si="345"/>
        <v>238.5</v>
      </c>
      <c r="W2297" s="11"/>
    </row>
    <row r="2298" spans="1:23" x14ac:dyDescent="0.45">
      <c r="A2298" t="s">
        <v>2303</v>
      </c>
      <c r="B2298">
        <v>249.89</v>
      </c>
      <c r="D2298" s="1" t="str">
        <f>VartojimasGamyba!J2294</f>
        <v>2023-12-05-12</v>
      </c>
      <c r="E2298" s="7">
        <f>VartojimasGamyba!G2294</f>
        <v>0.96399999999999997</v>
      </c>
      <c r="F2298" s="11"/>
      <c r="G2298" s="12">
        <f t="shared" si="347"/>
        <v>11.60888888888889</v>
      </c>
      <c r="H2298" s="12">
        <v>0</v>
      </c>
      <c r="I2298" s="12">
        <v>1.038888888888889</v>
      </c>
      <c r="J2298" s="12">
        <v>0</v>
      </c>
      <c r="K2298" s="12"/>
      <c r="L2298" s="12">
        <f>VartojimasGamyba!H2294</f>
        <v>2.9000000000000001E-2</v>
      </c>
      <c r="M2298" s="19">
        <f t="shared" si="339"/>
        <v>-8.6736173798840355E-17</v>
      </c>
      <c r="N2298" s="7">
        <f t="shared" si="340"/>
        <v>-3.0373273340877915E-14</v>
      </c>
      <c r="O2298" s="7">
        <f t="shared" si="341"/>
        <v>-3.0373273340877915E-14</v>
      </c>
      <c r="R2298" s="7"/>
      <c r="S2298" s="47">
        <f t="shared" si="342"/>
        <v>-8.6736173798840355E-17</v>
      </c>
      <c r="T2298" s="47">
        <f t="shared" si="343"/>
        <v>0</v>
      </c>
      <c r="U2298" s="47">
        <f t="shared" si="344"/>
        <v>350.18</v>
      </c>
      <c r="V2298" s="47">
        <f t="shared" si="345"/>
        <v>238.30999999999997</v>
      </c>
      <c r="W2298" s="11"/>
    </row>
    <row r="2299" spans="1:23" x14ac:dyDescent="0.45">
      <c r="A2299" t="s">
        <v>2304</v>
      </c>
      <c r="B2299">
        <v>202.95</v>
      </c>
      <c r="D2299" s="1" t="str">
        <f>VartojimasGamyba!J2295</f>
        <v>2023-12-05-13</v>
      </c>
      <c r="E2299" s="7">
        <f>VartojimasGamyba!G2295</f>
        <v>1.2130000000000001</v>
      </c>
      <c r="F2299" s="11"/>
      <c r="G2299" s="12">
        <f t="shared" si="347"/>
        <v>10.274444444444445</v>
      </c>
      <c r="H2299" s="12">
        <v>0</v>
      </c>
      <c r="I2299" s="12">
        <v>1.3344444444444445</v>
      </c>
      <c r="J2299" s="12">
        <v>0</v>
      </c>
      <c r="K2299" s="12"/>
      <c r="L2299" s="12">
        <f>VartojimasGamyba!H2295</f>
        <v>1.2E-2</v>
      </c>
      <c r="M2299" s="19">
        <f t="shared" si="339"/>
        <v>0</v>
      </c>
      <c r="N2299" s="7">
        <f t="shared" si="340"/>
        <v>0</v>
      </c>
      <c r="O2299" s="7">
        <f t="shared" si="341"/>
        <v>0</v>
      </c>
      <c r="R2299" s="7"/>
      <c r="S2299" s="47">
        <f t="shared" si="342"/>
        <v>0</v>
      </c>
      <c r="T2299" s="47">
        <f t="shared" si="343"/>
        <v>0</v>
      </c>
      <c r="U2299" s="47">
        <f t="shared" si="344"/>
        <v>303.24</v>
      </c>
      <c r="V2299" s="47">
        <f t="shared" si="345"/>
        <v>191.36999999999998</v>
      </c>
      <c r="W2299" s="11"/>
    </row>
    <row r="2300" spans="1:23" x14ac:dyDescent="0.45">
      <c r="A2300" t="s">
        <v>2305</v>
      </c>
      <c r="B2300">
        <v>187.85</v>
      </c>
      <c r="D2300" s="1" t="str">
        <f>VartojimasGamyba!J2296</f>
        <v>2023-12-05-14</v>
      </c>
      <c r="E2300" s="7">
        <f>VartojimasGamyba!G2296</f>
        <v>0.72599999999999998</v>
      </c>
      <c r="F2300" s="11"/>
      <c r="G2300" s="12">
        <f t="shared" si="347"/>
        <v>9.4677777777777781</v>
      </c>
      <c r="H2300" s="12">
        <v>0</v>
      </c>
      <c r="I2300" s="12">
        <v>0.80666666666666675</v>
      </c>
      <c r="J2300" s="12">
        <v>0</v>
      </c>
      <c r="K2300" s="12"/>
      <c r="L2300" s="12">
        <f>VartojimasGamyba!H2296</f>
        <v>0</v>
      </c>
      <c r="M2300" s="19">
        <f t="shared" si="339"/>
        <v>-1.1102230246251565E-16</v>
      </c>
      <c r="N2300" s="7">
        <f t="shared" si="340"/>
        <v>-3.1989966231549259E-14</v>
      </c>
      <c r="O2300" s="7">
        <f t="shared" si="341"/>
        <v>-3.1989966231549259E-14</v>
      </c>
      <c r="R2300" s="7"/>
      <c r="S2300" s="47">
        <f t="shared" si="342"/>
        <v>-1.1102230246251565E-16</v>
      </c>
      <c r="T2300" s="47">
        <f t="shared" si="343"/>
        <v>0</v>
      </c>
      <c r="U2300" s="47">
        <f t="shared" si="344"/>
        <v>288.14</v>
      </c>
      <c r="V2300" s="47">
        <f t="shared" si="345"/>
        <v>176.26999999999998</v>
      </c>
      <c r="W2300" s="11"/>
    </row>
    <row r="2301" spans="1:23" x14ac:dyDescent="0.45">
      <c r="A2301" t="s">
        <v>2306</v>
      </c>
      <c r="B2301">
        <v>188.73</v>
      </c>
      <c r="D2301" s="1" t="str">
        <f>VartojimasGamyba!J2297</f>
        <v>2023-12-05-15</v>
      </c>
      <c r="E2301" s="7">
        <f>VartojimasGamyba!G2297</f>
        <v>1.272</v>
      </c>
      <c r="F2301" s="11"/>
      <c r="G2301" s="12">
        <f t="shared" si="347"/>
        <v>8.0544444444444441</v>
      </c>
      <c r="H2301" s="12">
        <v>0</v>
      </c>
      <c r="I2301" s="12">
        <v>1.4133333333333333</v>
      </c>
      <c r="J2301" s="12">
        <v>0</v>
      </c>
      <c r="K2301" s="12"/>
      <c r="L2301" s="12">
        <f>VartojimasGamyba!H2297</f>
        <v>0</v>
      </c>
      <c r="M2301" s="19">
        <f t="shared" si="339"/>
        <v>0</v>
      </c>
      <c r="N2301" s="7">
        <f t="shared" si="340"/>
        <v>0</v>
      </c>
      <c r="O2301" s="7">
        <f t="shared" si="341"/>
        <v>0</v>
      </c>
      <c r="R2301" s="7"/>
      <c r="S2301" s="47">
        <f t="shared" si="342"/>
        <v>0</v>
      </c>
      <c r="T2301" s="47">
        <f t="shared" si="343"/>
        <v>0</v>
      </c>
      <c r="U2301" s="47">
        <f t="shared" si="344"/>
        <v>289.02</v>
      </c>
      <c r="V2301" s="47">
        <f t="shared" si="345"/>
        <v>177.14999999999998</v>
      </c>
      <c r="W2301" s="11"/>
    </row>
    <row r="2302" spans="1:23" x14ac:dyDescent="0.45">
      <c r="A2302" t="s">
        <v>2307</v>
      </c>
      <c r="B2302">
        <v>199.19</v>
      </c>
      <c r="D2302" s="1" t="str">
        <f>VartojimasGamyba!J2298</f>
        <v>2023-12-05-16</v>
      </c>
      <c r="E2302" s="7">
        <f>VartojimasGamyba!G2298</f>
        <v>0.76900000000000002</v>
      </c>
      <c r="F2302" s="11"/>
      <c r="G2302" s="12">
        <f t="shared" si="347"/>
        <v>7.1999999999999993</v>
      </c>
      <c r="H2302" s="12">
        <v>0</v>
      </c>
      <c r="I2302" s="12">
        <v>0.85444444444444445</v>
      </c>
      <c r="J2302" s="12">
        <v>0</v>
      </c>
      <c r="K2302" s="12"/>
      <c r="L2302" s="12">
        <f>VartojimasGamyba!H2298</f>
        <v>0</v>
      </c>
      <c r="M2302" s="19">
        <f t="shared" si="339"/>
        <v>0</v>
      </c>
      <c r="N2302" s="7">
        <f t="shared" si="340"/>
        <v>0</v>
      </c>
      <c r="O2302" s="7">
        <f t="shared" si="341"/>
        <v>0</v>
      </c>
      <c r="R2302" s="7"/>
      <c r="S2302" s="47">
        <f t="shared" si="342"/>
        <v>0</v>
      </c>
      <c r="T2302" s="47">
        <f t="shared" si="343"/>
        <v>0</v>
      </c>
      <c r="U2302" s="47">
        <f t="shared" si="344"/>
        <v>299.48</v>
      </c>
      <c r="V2302" s="47">
        <f t="shared" si="345"/>
        <v>187.60999999999999</v>
      </c>
      <c r="W2302" s="11"/>
    </row>
    <row r="2303" spans="1:23" x14ac:dyDescent="0.45">
      <c r="A2303" t="s">
        <v>2308</v>
      </c>
      <c r="B2303">
        <v>226.94</v>
      </c>
      <c r="D2303" s="1" t="str">
        <f>VartojimasGamyba!J2299</f>
        <v>2023-12-05-17</v>
      </c>
      <c r="E2303" s="7">
        <f>VartojimasGamyba!G2299</f>
        <v>0.93200000000000005</v>
      </c>
      <c r="F2303" s="11"/>
      <c r="G2303" s="12">
        <f t="shared" si="347"/>
        <v>6.1644444444444435</v>
      </c>
      <c r="H2303" s="12">
        <v>0</v>
      </c>
      <c r="I2303" s="12">
        <v>1.0355555555555556</v>
      </c>
      <c r="J2303" s="12">
        <v>0</v>
      </c>
      <c r="K2303" s="12"/>
      <c r="L2303" s="12">
        <f>VartojimasGamyba!H2299</f>
        <v>0</v>
      </c>
      <c r="M2303" s="19">
        <f t="shared" si="339"/>
        <v>0</v>
      </c>
      <c r="N2303" s="7">
        <f t="shared" si="340"/>
        <v>0</v>
      </c>
      <c r="O2303" s="7">
        <f t="shared" si="341"/>
        <v>0</v>
      </c>
      <c r="R2303" s="7"/>
      <c r="S2303" s="47">
        <f t="shared" si="342"/>
        <v>0</v>
      </c>
      <c r="T2303" s="47">
        <f t="shared" si="343"/>
        <v>0</v>
      </c>
      <c r="U2303" s="47">
        <f t="shared" si="344"/>
        <v>327.23</v>
      </c>
      <c r="V2303" s="47">
        <f t="shared" si="345"/>
        <v>215.35999999999999</v>
      </c>
      <c r="W2303" s="11"/>
    </row>
    <row r="2304" spans="1:23" x14ac:dyDescent="0.45">
      <c r="A2304" t="s">
        <v>2309</v>
      </c>
      <c r="B2304">
        <v>225.73</v>
      </c>
      <c r="D2304" s="1" t="str">
        <f>VartojimasGamyba!J2300</f>
        <v>2023-12-05-18</v>
      </c>
      <c r="E2304" s="7">
        <f>VartojimasGamyba!G2300</f>
        <v>0.28499999999999998</v>
      </c>
      <c r="F2304" s="11"/>
      <c r="G2304" s="12">
        <f t="shared" si="347"/>
        <v>5.8477777777777771</v>
      </c>
      <c r="H2304" s="12">
        <v>0</v>
      </c>
      <c r="I2304" s="12">
        <v>0.31666666666666665</v>
      </c>
      <c r="J2304" s="12">
        <v>0</v>
      </c>
      <c r="K2304" s="12"/>
      <c r="L2304" s="12">
        <f>VartojimasGamyba!H2300</f>
        <v>0</v>
      </c>
      <c r="M2304" s="19">
        <f t="shared" si="339"/>
        <v>0</v>
      </c>
      <c r="N2304" s="7">
        <f t="shared" si="340"/>
        <v>0</v>
      </c>
      <c r="O2304" s="7">
        <f t="shared" si="341"/>
        <v>0</v>
      </c>
      <c r="R2304" s="7"/>
      <c r="S2304" s="47">
        <f t="shared" si="342"/>
        <v>0</v>
      </c>
      <c r="T2304" s="47">
        <f t="shared" si="343"/>
        <v>0</v>
      </c>
      <c r="U2304" s="47">
        <f t="shared" si="344"/>
        <v>326.02</v>
      </c>
      <c r="V2304" s="47">
        <f t="shared" si="345"/>
        <v>214.14999999999998</v>
      </c>
      <c r="W2304" s="11"/>
    </row>
    <row r="2305" spans="1:23" x14ac:dyDescent="0.45">
      <c r="A2305" t="s">
        <v>2310</v>
      </c>
      <c r="B2305">
        <v>172.6</v>
      </c>
      <c r="D2305" s="1" t="str">
        <f>VartojimasGamyba!J2301</f>
        <v>2023-12-05-19</v>
      </c>
      <c r="E2305" s="7">
        <f>VartojimasGamyba!G2301</f>
        <v>0.24</v>
      </c>
      <c r="F2305" s="11"/>
      <c r="G2305" s="12">
        <f t="shared" si="347"/>
        <v>5.5811111111111105</v>
      </c>
      <c r="H2305" s="12">
        <v>0</v>
      </c>
      <c r="I2305" s="12">
        <v>0.26666666666666666</v>
      </c>
      <c r="J2305" s="12">
        <v>0</v>
      </c>
      <c r="K2305" s="12"/>
      <c r="L2305" s="12">
        <f>VartojimasGamyba!H2301</f>
        <v>0</v>
      </c>
      <c r="M2305" s="19">
        <f t="shared" si="339"/>
        <v>0</v>
      </c>
      <c r="N2305" s="7">
        <f t="shared" si="340"/>
        <v>0</v>
      </c>
      <c r="O2305" s="7">
        <f t="shared" si="341"/>
        <v>0</v>
      </c>
      <c r="R2305" s="7"/>
      <c r="S2305" s="47">
        <f t="shared" si="342"/>
        <v>0</v>
      </c>
      <c r="T2305" s="47">
        <f t="shared" si="343"/>
        <v>0</v>
      </c>
      <c r="U2305" s="47">
        <f t="shared" si="344"/>
        <v>272.89</v>
      </c>
      <c r="V2305" s="47">
        <f t="shared" si="345"/>
        <v>161.01999999999998</v>
      </c>
      <c r="W2305" s="11"/>
    </row>
    <row r="2306" spans="1:23" x14ac:dyDescent="0.45">
      <c r="A2306" t="s">
        <v>2311</v>
      </c>
      <c r="B2306">
        <v>151.29</v>
      </c>
      <c r="D2306" s="1" t="str">
        <f>VartojimasGamyba!J2302</f>
        <v>2023-12-05-20</v>
      </c>
      <c r="E2306" s="7">
        <f>VartojimasGamyba!G2302</f>
        <v>0.249</v>
      </c>
      <c r="F2306" s="11"/>
      <c r="G2306" s="12">
        <f t="shared" si="347"/>
        <v>5.3044444444444441</v>
      </c>
      <c r="H2306" s="12">
        <v>0</v>
      </c>
      <c r="I2306" s="12">
        <v>0.27666666666666667</v>
      </c>
      <c r="J2306" s="12">
        <v>0</v>
      </c>
      <c r="K2306" s="12"/>
      <c r="L2306" s="12">
        <f>VartojimasGamyba!H2302</f>
        <v>0</v>
      </c>
      <c r="M2306" s="19">
        <f t="shared" si="339"/>
        <v>0</v>
      </c>
      <c r="N2306" s="7">
        <f t="shared" si="340"/>
        <v>0</v>
      </c>
      <c r="O2306" s="7">
        <f t="shared" si="341"/>
        <v>0</v>
      </c>
      <c r="P2306" s="7" t="s">
        <v>8873</v>
      </c>
      <c r="R2306" s="7"/>
      <c r="S2306" s="47">
        <f t="shared" si="342"/>
        <v>0</v>
      </c>
      <c r="T2306" s="47">
        <f t="shared" si="343"/>
        <v>0</v>
      </c>
      <c r="U2306" s="47">
        <f t="shared" si="344"/>
        <v>251.57999999999998</v>
      </c>
      <c r="V2306" s="47">
        <f t="shared" si="345"/>
        <v>139.70999999999998</v>
      </c>
      <c r="W2306" s="11"/>
    </row>
    <row r="2307" spans="1:23" x14ac:dyDescent="0.45">
      <c r="A2307" t="s">
        <v>2312</v>
      </c>
      <c r="B2307">
        <v>143.19</v>
      </c>
      <c r="D2307" s="1" t="str">
        <f>VartojimasGamyba!J2303</f>
        <v>2023-12-05-21</v>
      </c>
      <c r="E2307" s="7">
        <f>VartojimasGamyba!G2303</f>
        <v>0.27400000000000002</v>
      </c>
      <c r="F2307" s="11"/>
      <c r="G2307" s="12">
        <f t="shared" si="347"/>
        <v>5</v>
      </c>
      <c r="H2307" s="12">
        <v>0</v>
      </c>
      <c r="I2307" s="12">
        <v>0.30444444444444446</v>
      </c>
      <c r="J2307" s="12">
        <v>0</v>
      </c>
      <c r="K2307" s="12"/>
      <c r="L2307" s="12">
        <f>VartojimasGamyba!H2303</f>
        <v>0</v>
      </c>
      <c r="M2307" s="19">
        <f t="shared" si="339"/>
        <v>0</v>
      </c>
      <c r="N2307" s="7">
        <f t="shared" si="340"/>
        <v>0</v>
      </c>
      <c r="O2307" s="7">
        <f t="shared" si="341"/>
        <v>0</v>
      </c>
      <c r="P2307" s="7">
        <f>SUM(N2286:N2309)</f>
        <v>5036.2822955555548</v>
      </c>
      <c r="R2307" s="7"/>
      <c r="S2307" s="47">
        <f t="shared" si="342"/>
        <v>0</v>
      </c>
      <c r="T2307" s="47">
        <f t="shared" si="343"/>
        <v>0</v>
      </c>
      <c r="U2307" s="47">
        <f t="shared" si="344"/>
        <v>243.48000000000002</v>
      </c>
      <c r="V2307" s="47">
        <f t="shared" si="345"/>
        <v>131.60999999999999</v>
      </c>
      <c r="W2307" s="11"/>
    </row>
    <row r="2308" spans="1:23" x14ac:dyDescent="0.45">
      <c r="A2308" t="s">
        <v>2313</v>
      </c>
      <c r="B2308">
        <v>128.63</v>
      </c>
      <c r="D2308" s="1" t="str">
        <f>VartojimasGamyba!J2304</f>
        <v>2023-12-05-22</v>
      </c>
      <c r="E2308" s="7">
        <f>VartojimasGamyba!G2304</f>
        <v>0.72399999999999998</v>
      </c>
      <c r="F2308" s="11"/>
      <c r="G2308" s="12">
        <f t="shared" si="347"/>
        <v>5</v>
      </c>
      <c r="H2308" s="12">
        <v>0</v>
      </c>
      <c r="I2308" s="12">
        <v>0</v>
      </c>
      <c r="J2308" s="12">
        <v>0</v>
      </c>
      <c r="K2308" s="12"/>
      <c r="L2308" s="12">
        <f>VartojimasGamyba!H2304</f>
        <v>0</v>
      </c>
      <c r="M2308" s="19">
        <f t="shared" si="339"/>
        <v>0.72399999999999998</v>
      </c>
      <c r="N2308" s="7">
        <f t="shared" si="340"/>
        <v>165.73808</v>
      </c>
      <c r="O2308" s="7">
        <f t="shared" si="341"/>
        <v>165.73808</v>
      </c>
      <c r="P2308" s="7" t="s">
        <v>8872</v>
      </c>
      <c r="R2308" s="7"/>
      <c r="S2308" s="47">
        <f t="shared" si="342"/>
        <v>0.72399999999999998</v>
      </c>
      <c r="T2308" s="47">
        <f t="shared" si="343"/>
        <v>0</v>
      </c>
      <c r="U2308" s="47">
        <f t="shared" si="344"/>
        <v>228.92000000000002</v>
      </c>
      <c r="V2308" s="47">
        <f t="shared" si="345"/>
        <v>117.05</v>
      </c>
      <c r="W2308" s="11"/>
    </row>
    <row r="2309" spans="1:23" x14ac:dyDescent="0.45">
      <c r="A2309" t="s">
        <v>2314</v>
      </c>
      <c r="B2309">
        <v>117.83</v>
      </c>
      <c r="D2309" s="1" t="str">
        <f>VartojimasGamyba!J2305</f>
        <v>2023-12-05-23</v>
      </c>
      <c r="E2309" s="7">
        <f>VartojimasGamyba!G2305</f>
        <v>1.385</v>
      </c>
      <c r="F2309" s="11"/>
      <c r="G2309" s="12">
        <f t="shared" si="347"/>
        <v>5</v>
      </c>
      <c r="H2309" s="12">
        <v>0</v>
      </c>
      <c r="I2309" s="12">
        <v>0</v>
      </c>
      <c r="J2309" s="12">
        <v>0</v>
      </c>
      <c r="K2309" s="12"/>
      <c r="L2309" s="12">
        <f>VartojimasGamyba!H2305</f>
        <v>0</v>
      </c>
      <c r="M2309" s="19">
        <f t="shared" si="339"/>
        <v>1.385</v>
      </c>
      <c r="N2309" s="7">
        <f t="shared" si="340"/>
        <v>302.09620000000001</v>
      </c>
      <c r="O2309" s="7">
        <f t="shared" si="341"/>
        <v>302.09620000000001</v>
      </c>
      <c r="P2309" s="7">
        <f>SUM(O2286:O2309)</f>
        <v>5036.2822955555548</v>
      </c>
      <c r="Q2309" s="7">
        <f>SUMPRODUCT(B2286:B2309,E2286:E2309)+SUM(E2286:E2309)*$Z$21-SUMPRODUCT(B2286:B2309,L2286:L2309)+SUM(L2286:L2309)*ABS($Z$20)</f>
        <v>6211.7945900000004</v>
      </c>
      <c r="R2309" s="7"/>
      <c r="S2309" s="47">
        <f t="shared" si="342"/>
        <v>1.385</v>
      </c>
      <c r="T2309" s="47">
        <f t="shared" si="343"/>
        <v>0</v>
      </c>
      <c r="U2309" s="47">
        <f t="shared" si="344"/>
        <v>218.12</v>
      </c>
      <c r="V2309" s="47">
        <f t="shared" si="345"/>
        <v>106.25</v>
      </c>
      <c r="W2309" s="11">
        <f>IF(P2309&lt;&gt;Q2309,1,0)</f>
        <v>1</v>
      </c>
    </row>
    <row r="2310" spans="1:23" x14ac:dyDescent="0.45">
      <c r="A2310" t="s">
        <v>2315</v>
      </c>
      <c r="B2310">
        <v>111.55</v>
      </c>
      <c r="D2310" s="9" t="str">
        <f>VartojimasGamyba!J2306</f>
        <v>2023-12-06-00</v>
      </c>
      <c r="E2310" s="8">
        <f>VartojimasGamyba!G2306</f>
        <v>1.3779999999999999</v>
      </c>
      <c r="F2310" s="11"/>
      <c r="G2310" s="7">
        <f>G2309+H2310-I2310</f>
        <v>5</v>
      </c>
      <c r="H2310" s="7">
        <v>0</v>
      </c>
      <c r="I2310" s="7">
        <v>0</v>
      </c>
      <c r="J2310" s="7">
        <v>0</v>
      </c>
      <c r="L2310" s="7">
        <f>VartojimasGamyba!H2306</f>
        <v>0</v>
      </c>
      <c r="M2310" s="15">
        <f t="shared" si="339"/>
        <v>1.3779999999999999</v>
      </c>
      <c r="N2310" s="7">
        <f t="shared" si="340"/>
        <v>291.91551999999996</v>
      </c>
      <c r="O2310" s="7">
        <f t="shared" si="341"/>
        <v>291.91551999999996</v>
      </c>
      <c r="R2310" s="20" t="s">
        <v>8783</v>
      </c>
      <c r="S2310" s="47">
        <f t="shared" si="342"/>
        <v>1.3779999999999999</v>
      </c>
      <c r="T2310" s="47">
        <f t="shared" si="343"/>
        <v>0</v>
      </c>
      <c r="U2310" s="47">
        <f t="shared" si="344"/>
        <v>211.84</v>
      </c>
      <c r="V2310" s="47">
        <f t="shared" si="345"/>
        <v>99.97</v>
      </c>
      <c r="W2310" s="11"/>
    </row>
    <row r="2311" spans="1:23" x14ac:dyDescent="0.45">
      <c r="A2311" t="s">
        <v>2316</v>
      </c>
      <c r="B2311">
        <v>103.28</v>
      </c>
      <c r="D2311" s="9" t="str">
        <f>VartojimasGamyba!J2307</f>
        <v>2023-12-06-01</v>
      </c>
      <c r="E2311" s="8">
        <f>VartojimasGamyba!G2307</f>
        <v>1.1040000000000001</v>
      </c>
      <c r="F2311" s="11"/>
      <c r="G2311" s="7">
        <f t="shared" ref="G2311:G2333" si="348">G2310+H2311-I2311</f>
        <v>5</v>
      </c>
      <c r="H2311" s="7">
        <v>0</v>
      </c>
      <c r="I2311" s="7">
        <v>0</v>
      </c>
      <c r="J2311" s="7">
        <v>0</v>
      </c>
      <c r="L2311" s="7">
        <f>VartojimasGamyba!H2307</f>
        <v>0</v>
      </c>
      <c r="M2311" s="15">
        <f t="shared" ref="M2311:M2374" si="349">E2311+H2311-I2311*$J$2+J2311-L2311</f>
        <v>1.1040000000000001</v>
      </c>
      <c r="N2311" s="7">
        <f t="shared" ref="N2311:N2374" si="350">M2311*U2311-J2311*V2311</f>
        <v>224.74128000000002</v>
      </c>
      <c r="O2311" s="7">
        <f t="shared" ref="O2311:O2374" si="351">(M2311)*(B2311+$Z$21)</f>
        <v>224.74128000000002</v>
      </c>
      <c r="R2311" s="7"/>
      <c r="S2311" s="47">
        <f t="shared" ref="S2311:S2374" si="352">M2311+IF((L2311-E2311)&gt;0,(L2311-E2311),0)</f>
        <v>1.1040000000000001</v>
      </c>
      <c r="T2311" s="47">
        <f t="shared" ref="T2311:T2374" si="353">IF(L2311-E2311&lt;0,0,L2311-E2311)</f>
        <v>0</v>
      </c>
      <c r="U2311" s="47">
        <f t="shared" ref="U2311:U2374" si="354">B2311+$Z$21</f>
        <v>203.57</v>
      </c>
      <c r="V2311" s="47">
        <f t="shared" ref="V2311:V2374" si="355">B2311+$Z$20</f>
        <v>91.7</v>
      </c>
      <c r="W2311" s="11"/>
    </row>
    <row r="2312" spans="1:23" x14ac:dyDescent="0.45">
      <c r="A2312" t="s">
        <v>2317</v>
      </c>
      <c r="B2312">
        <v>102.67</v>
      </c>
      <c r="D2312" s="9" t="str">
        <f>VartojimasGamyba!J2308</f>
        <v>2023-12-06-02</v>
      </c>
      <c r="E2312" s="8">
        <f>VartojimasGamyba!G2308</f>
        <v>1.228</v>
      </c>
      <c r="F2312" s="11"/>
      <c r="G2312" s="7">
        <f t="shared" si="348"/>
        <v>5</v>
      </c>
      <c r="H2312" s="7">
        <v>0</v>
      </c>
      <c r="I2312" s="7">
        <v>0</v>
      </c>
      <c r="J2312" s="7">
        <v>0</v>
      </c>
      <c r="L2312" s="7">
        <f>VartojimasGamyba!H2308</f>
        <v>0</v>
      </c>
      <c r="M2312" s="15">
        <f t="shared" si="349"/>
        <v>1.228</v>
      </c>
      <c r="N2312" s="7">
        <f t="shared" si="350"/>
        <v>249.23488</v>
      </c>
      <c r="O2312" s="7">
        <f t="shared" si="351"/>
        <v>249.23488</v>
      </c>
      <c r="R2312" s="7"/>
      <c r="S2312" s="47">
        <f t="shared" si="352"/>
        <v>1.228</v>
      </c>
      <c r="T2312" s="47">
        <f t="shared" si="353"/>
        <v>0</v>
      </c>
      <c r="U2312" s="47">
        <f t="shared" si="354"/>
        <v>202.96</v>
      </c>
      <c r="V2312" s="47">
        <f t="shared" si="355"/>
        <v>91.09</v>
      </c>
      <c r="W2312" s="11"/>
    </row>
    <row r="2313" spans="1:23" x14ac:dyDescent="0.45">
      <c r="A2313" t="s">
        <v>2318</v>
      </c>
      <c r="B2313">
        <v>111.91</v>
      </c>
      <c r="D2313" s="9" t="str">
        <f>VartojimasGamyba!J2309</f>
        <v>2023-12-06-03</v>
      </c>
      <c r="E2313" s="8">
        <f>VartojimasGamyba!G2309</f>
        <v>1.256</v>
      </c>
      <c r="F2313" s="11"/>
      <c r="G2313" s="7">
        <f t="shared" si="348"/>
        <v>5</v>
      </c>
      <c r="H2313" s="7">
        <v>0</v>
      </c>
      <c r="I2313" s="7">
        <v>0</v>
      </c>
      <c r="J2313" s="7">
        <v>0</v>
      </c>
      <c r="L2313" s="7">
        <f>VartojimasGamyba!H2309</f>
        <v>0</v>
      </c>
      <c r="M2313" s="15">
        <f t="shared" si="349"/>
        <v>1.256</v>
      </c>
      <c r="N2313" s="7">
        <f t="shared" si="350"/>
        <v>266.52319999999997</v>
      </c>
      <c r="O2313" s="7">
        <f t="shared" si="351"/>
        <v>266.52319999999997</v>
      </c>
      <c r="R2313" s="7"/>
      <c r="S2313" s="47">
        <f t="shared" si="352"/>
        <v>1.256</v>
      </c>
      <c r="T2313" s="47">
        <f t="shared" si="353"/>
        <v>0</v>
      </c>
      <c r="U2313" s="47">
        <f t="shared" si="354"/>
        <v>212.2</v>
      </c>
      <c r="V2313" s="47">
        <f t="shared" si="355"/>
        <v>100.33</v>
      </c>
      <c r="W2313" s="11"/>
    </row>
    <row r="2314" spans="1:23" x14ac:dyDescent="0.45">
      <c r="A2314" t="s">
        <v>2319</v>
      </c>
      <c r="B2314">
        <v>97.18</v>
      </c>
      <c r="D2314" s="9" t="str">
        <f>VartojimasGamyba!J2310</f>
        <v>2023-12-06-04</v>
      </c>
      <c r="E2314" s="8">
        <f>VartojimasGamyba!G2310</f>
        <v>1.508</v>
      </c>
      <c r="F2314" s="11"/>
      <c r="G2314" s="7">
        <f t="shared" si="348"/>
        <v>15</v>
      </c>
      <c r="H2314" s="7">
        <v>10</v>
      </c>
      <c r="I2314" s="7">
        <v>0</v>
      </c>
      <c r="J2314" s="7">
        <v>0</v>
      </c>
      <c r="L2314" s="7">
        <f>VartojimasGamyba!H2310</f>
        <v>0</v>
      </c>
      <c r="M2314" s="15">
        <f t="shared" si="349"/>
        <v>11.507999999999999</v>
      </c>
      <c r="N2314" s="7">
        <f t="shared" si="350"/>
        <v>2272.4847600000003</v>
      </c>
      <c r="O2314" s="7">
        <f t="shared" si="351"/>
        <v>2272.4847600000003</v>
      </c>
      <c r="R2314" s="7"/>
      <c r="S2314" s="47">
        <f t="shared" si="352"/>
        <v>11.507999999999999</v>
      </c>
      <c r="T2314" s="47">
        <f t="shared" si="353"/>
        <v>0</v>
      </c>
      <c r="U2314" s="47">
        <f t="shared" si="354"/>
        <v>197.47000000000003</v>
      </c>
      <c r="V2314" s="47">
        <f t="shared" si="355"/>
        <v>85.600000000000009</v>
      </c>
      <c r="W2314" s="11"/>
    </row>
    <row r="2315" spans="1:23" x14ac:dyDescent="0.45">
      <c r="A2315" t="s">
        <v>2320</v>
      </c>
      <c r="B2315">
        <v>99.5</v>
      </c>
      <c r="D2315" s="9" t="str">
        <f>VartojimasGamyba!J2311</f>
        <v>2023-12-06-05</v>
      </c>
      <c r="E2315" s="8">
        <f>VartojimasGamyba!G2311</f>
        <v>1.2190000000000001</v>
      </c>
      <c r="F2315" s="11"/>
      <c r="G2315" s="7">
        <f t="shared" si="348"/>
        <v>16.752222222222226</v>
      </c>
      <c r="H2315" s="7">
        <v>1.7522222222222248</v>
      </c>
      <c r="I2315" s="7">
        <v>0</v>
      </c>
      <c r="J2315" s="7">
        <v>0</v>
      </c>
      <c r="L2315" s="7">
        <f>VartojimasGamyba!H2311</f>
        <v>0</v>
      </c>
      <c r="M2315" s="15">
        <f t="shared" si="349"/>
        <v>2.9712222222222247</v>
      </c>
      <c r="N2315" s="7">
        <f t="shared" si="350"/>
        <v>593.62048777777829</v>
      </c>
      <c r="O2315" s="7">
        <f t="shared" si="351"/>
        <v>593.62048777777829</v>
      </c>
      <c r="R2315" s="7"/>
      <c r="S2315" s="47">
        <f t="shared" si="352"/>
        <v>2.9712222222222247</v>
      </c>
      <c r="T2315" s="47">
        <f t="shared" si="353"/>
        <v>0</v>
      </c>
      <c r="U2315" s="47">
        <f t="shared" si="354"/>
        <v>199.79000000000002</v>
      </c>
      <c r="V2315" s="47">
        <f t="shared" si="355"/>
        <v>87.92</v>
      </c>
      <c r="W2315" s="11"/>
    </row>
    <row r="2316" spans="1:23" x14ac:dyDescent="0.45">
      <c r="A2316" t="s">
        <v>2321</v>
      </c>
      <c r="B2316">
        <v>115.24</v>
      </c>
      <c r="D2316" s="9" t="str">
        <f>VartojimasGamyba!J2312</f>
        <v>2023-12-06-06</v>
      </c>
      <c r="E2316" s="8">
        <f>VartojimasGamyba!G2312</f>
        <v>1.304</v>
      </c>
      <c r="F2316" s="11"/>
      <c r="G2316" s="7">
        <f t="shared" si="348"/>
        <v>16.752222222222226</v>
      </c>
      <c r="H2316" s="7">
        <v>0</v>
      </c>
      <c r="I2316" s="7">
        <v>0</v>
      </c>
      <c r="J2316" s="7">
        <v>0</v>
      </c>
      <c r="L2316" s="7">
        <f>VartojimasGamyba!H2312</f>
        <v>0</v>
      </c>
      <c r="M2316" s="15">
        <f t="shared" si="349"/>
        <v>1.304</v>
      </c>
      <c r="N2316" s="7">
        <f t="shared" si="350"/>
        <v>281.05112000000003</v>
      </c>
      <c r="O2316" s="7">
        <f t="shared" si="351"/>
        <v>281.05112000000003</v>
      </c>
      <c r="R2316" s="7"/>
      <c r="S2316" s="47">
        <f t="shared" si="352"/>
        <v>1.304</v>
      </c>
      <c r="T2316" s="47">
        <f t="shared" si="353"/>
        <v>0</v>
      </c>
      <c r="U2316" s="47">
        <f t="shared" si="354"/>
        <v>215.53</v>
      </c>
      <c r="V2316" s="47">
        <f t="shared" si="355"/>
        <v>103.66</v>
      </c>
      <c r="W2316" s="11"/>
    </row>
    <row r="2317" spans="1:23" x14ac:dyDescent="0.45">
      <c r="A2317" t="s">
        <v>2322</v>
      </c>
      <c r="B2317">
        <v>100.68</v>
      </c>
      <c r="D2317" s="9" t="str">
        <f>VartojimasGamyba!J2313</f>
        <v>2023-12-06-07</v>
      </c>
      <c r="E2317" s="8">
        <f>VartojimasGamyba!G2313</f>
        <v>1.175</v>
      </c>
      <c r="F2317" s="11"/>
      <c r="G2317" s="7">
        <f t="shared" si="348"/>
        <v>16.752222222222226</v>
      </c>
      <c r="H2317" s="7">
        <v>0</v>
      </c>
      <c r="I2317" s="7">
        <v>0</v>
      </c>
      <c r="J2317" s="7">
        <v>0</v>
      </c>
      <c r="L2317" s="7">
        <f>VartojimasGamyba!H2313</f>
        <v>2.3E-2</v>
      </c>
      <c r="M2317" s="15">
        <f t="shared" si="349"/>
        <v>1.1520000000000001</v>
      </c>
      <c r="N2317" s="7">
        <f t="shared" si="350"/>
        <v>231.51744000000005</v>
      </c>
      <c r="O2317" s="7">
        <f t="shared" si="351"/>
        <v>231.51744000000005</v>
      </c>
      <c r="R2317" s="7"/>
      <c r="S2317" s="47">
        <f t="shared" si="352"/>
        <v>1.1520000000000001</v>
      </c>
      <c r="T2317" s="47">
        <f t="shared" si="353"/>
        <v>0</v>
      </c>
      <c r="U2317" s="47">
        <f t="shared" si="354"/>
        <v>200.97000000000003</v>
      </c>
      <c r="V2317" s="47">
        <f t="shared" si="355"/>
        <v>89.100000000000009</v>
      </c>
      <c r="W2317" s="11"/>
    </row>
    <row r="2318" spans="1:23" x14ac:dyDescent="0.45">
      <c r="A2318" t="s">
        <v>2323</v>
      </c>
      <c r="B2318">
        <v>111.7</v>
      </c>
      <c r="D2318" s="9" t="str">
        <f>VartojimasGamyba!J2314</f>
        <v>2023-12-06-08</v>
      </c>
      <c r="E2318" s="8">
        <f>VartojimasGamyba!G2314</f>
        <v>1.1020000000000001</v>
      </c>
      <c r="F2318" s="11"/>
      <c r="G2318" s="7">
        <f t="shared" si="348"/>
        <v>16.752222222222226</v>
      </c>
      <c r="H2318" s="7">
        <v>0</v>
      </c>
      <c r="I2318" s="7">
        <v>0</v>
      </c>
      <c r="J2318" s="7">
        <v>0</v>
      </c>
      <c r="L2318" s="7">
        <f>VartojimasGamyba!H2314</f>
        <v>0.182</v>
      </c>
      <c r="M2318" s="15">
        <f t="shared" si="349"/>
        <v>0.92000000000000015</v>
      </c>
      <c r="N2318" s="7">
        <f t="shared" si="350"/>
        <v>195.03080000000003</v>
      </c>
      <c r="O2318" s="7">
        <f t="shared" si="351"/>
        <v>195.03080000000003</v>
      </c>
      <c r="R2318" s="7"/>
      <c r="S2318" s="47">
        <f t="shared" si="352"/>
        <v>0.92000000000000015</v>
      </c>
      <c r="T2318" s="47">
        <f t="shared" si="353"/>
        <v>0</v>
      </c>
      <c r="U2318" s="47">
        <f t="shared" si="354"/>
        <v>211.99</v>
      </c>
      <c r="V2318" s="47">
        <f t="shared" si="355"/>
        <v>100.12</v>
      </c>
      <c r="W2318" s="11"/>
    </row>
    <row r="2319" spans="1:23" x14ac:dyDescent="0.45">
      <c r="A2319" t="s">
        <v>2324</v>
      </c>
      <c r="B2319">
        <v>167.22</v>
      </c>
      <c r="D2319" s="9" t="str">
        <f>VartojimasGamyba!J2315</f>
        <v>2023-12-06-09</v>
      </c>
      <c r="E2319" s="8">
        <f>VartojimasGamyba!G2315</f>
        <v>1.0820000000000001</v>
      </c>
      <c r="F2319" s="11"/>
      <c r="G2319" s="7">
        <f t="shared" si="348"/>
        <v>15.686666666666671</v>
      </c>
      <c r="H2319" s="7">
        <v>0</v>
      </c>
      <c r="I2319" s="7">
        <v>1.0655555555555556</v>
      </c>
      <c r="J2319" s="7">
        <v>0</v>
      </c>
      <c r="L2319" s="7">
        <f>VartojimasGamyba!H2315</f>
        <v>0.123</v>
      </c>
      <c r="M2319" s="15">
        <f t="shared" si="349"/>
        <v>0</v>
      </c>
      <c r="N2319" s="7">
        <f t="shared" si="350"/>
        <v>0</v>
      </c>
      <c r="O2319" s="7">
        <f t="shared" si="351"/>
        <v>0</v>
      </c>
      <c r="R2319" s="7"/>
      <c r="S2319" s="47">
        <f t="shared" si="352"/>
        <v>0</v>
      </c>
      <c r="T2319" s="47">
        <f t="shared" si="353"/>
        <v>0</v>
      </c>
      <c r="U2319" s="47">
        <f t="shared" si="354"/>
        <v>267.51</v>
      </c>
      <c r="V2319" s="47">
        <f t="shared" si="355"/>
        <v>155.63999999999999</v>
      </c>
      <c r="W2319" s="11"/>
    </row>
    <row r="2320" spans="1:23" x14ac:dyDescent="0.45">
      <c r="A2320" t="s">
        <v>2325</v>
      </c>
      <c r="B2320">
        <v>171.99</v>
      </c>
      <c r="D2320" s="9" t="str">
        <f>VartojimasGamyba!J2316</f>
        <v>2023-12-06-10</v>
      </c>
      <c r="E2320" s="8">
        <f>VartojimasGamyba!G2316</f>
        <v>0.81799999999999995</v>
      </c>
      <c r="F2320" s="11"/>
      <c r="G2320" s="7">
        <f t="shared" si="348"/>
        <v>14.951111111111116</v>
      </c>
      <c r="H2320" s="7">
        <v>0</v>
      </c>
      <c r="I2320" s="7">
        <v>0.73555555555555541</v>
      </c>
      <c r="J2320" s="7">
        <v>0</v>
      </c>
      <c r="L2320" s="7">
        <f>VartojimasGamyba!H2316</f>
        <v>0.156</v>
      </c>
      <c r="M2320" s="15">
        <f t="shared" si="349"/>
        <v>0</v>
      </c>
      <c r="N2320" s="7">
        <f t="shared" si="350"/>
        <v>0</v>
      </c>
      <c r="O2320" s="7">
        <f t="shared" si="351"/>
        <v>0</v>
      </c>
      <c r="R2320" s="7"/>
      <c r="S2320" s="47">
        <f t="shared" si="352"/>
        <v>0</v>
      </c>
      <c r="T2320" s="47">
        <f t="shared" si="353"/>
        <v>0</v>
      </c>
      <c r="U2320" s="47">
        <f t="shared" si="354"/>
        <v>272.28000000000003</v>
      </c>
      <c r="V2320" s="47">
        <f t="shared" si="355"/>
        <v>160.41</v>
      </c>
      <c r="W2320" s="11"/>
    </row>
    <row r="2321" spans="1:23" x14ac:dyDescent="0.45">
      <c r="A2321" t="s">
        <v>2326</v>
      </c>
      <c r="B2321">
        <v>171.52</v>
      </c>
      <c r="D2321" s="9" t="str">
        <f>VartojimasGamyba!J2317</f>
        <v>2023-12-06-11</v>
      </c>
      <c r="E2321" s="8">
        <f>VartojimasGamyba!G2317</f>
        <v>0.47399999999999998</v>
      </c>
      <c r="F2321" s="11"/>
      <c r="G2321" s="7">
        <f t="shared" si="348"/>
        <v>14.747777777777783</v>
      </c>
      <c r="H2321" s="7">
        <v>0</v>
      </c>
      <c r="I2321" s="7">
        <v>0.20333333333333331</v>
      </c>
      <c r="J2321" s="7">
        <v>0</v>
      </c>
      <c r="L2321" s="7">
        <f>VartojimasGamyba!H2317</f>
        <v>0.29099999999999998</v>
      </c>
      <c r="M2321" s="15">
        <f t="shared" si="349"/>
        <v>0</v>
      </c>
      <c r="N2321" s="7">
        <f t="shared" si="350"/>
        <v>0</v>
      </c>
      <c r="O2321" s="7">
        <f t="shared" si="351"/>
        <v>0</v>
      </c>
      <c r="R2321" s="7"/>
      <c r="S2321" s="47">
        <f t="shared" si="352"/>
        <v>0</v>
      </c>
      <c r="T2321" s="47">
        <f t="shared" si="353"/>
        <v>0</v>
      </c>
      <c r="U2321" s="47">
        <f t="shared" si="354"/>
        <v>271.81</v>
      </c>
      <c r="V2321" s="47">
        <f t="shared" si="355"/>
        <v>159.94</v>
      </c>
      <c r="W2321" s="11"/>
    </row>
    <row r="2322" spans="1:23" x14ac:dyDescent="0.45">
      <c r="A2322" t="s">
        <v>2327</v>
      </c>
      <c r="B2322">
        <v>154.47999999999999</v>
      </c>
      <c r="D2322" s="9" t="str">
        <f>VartojimasGamyba!J2318</f>
        <v>2023-12-06-12</v>
      </c>
      <c r="E2322" s="8">
        <f>VartojimasGamyba!G2318</f>
        <v>1.0820000000000001</v>
      </c>
      <c r="F2322" s="11"/>
      <c r="G2322" s="7">
        <f t="shared" si="348"/>
        <v>13.700000000000005</v>
      </c>
      <c r="H2322" s="7">
        <v>0</v>
      </c>
      <c r="I2322" s="7">
        <v>1.0477777777777779</v>
      </c>
      <c r="J2322" s="7">
        <v>0</v>
      </c>
      <c r="L2322" s="7">
        <f>VartojimasGamyba!H2318</f>
        <v>0.13900000000000001</v>
      </c>
      <c r="M2322" s="15">
        <f t="shared" si="349"/>
        <v>0</v>
      </c>
      <c r="N2322" s="7">
        <f t="shared" si="350"/>
        <v>0</v>
      </c>
      <c r="O2322" s="7">
        <f t="shared" si="351"/>
        <v>0</v>
      </c>
      <c r="R2322" s="7"/>
      <c r="S2322" s="47">
        <f t="shared" si="352"/>
        <v>0</v>
      </c>
      <c r="T2322" s="47">
        <f t="shared" si="353"/>
        <v>0</v>
      </c>
      <c r="U2322" s="47">
        <f t="shared" si="354"/>
        <v>254.76999999999998</v>
      </c>
      <c r="V2322" s="47">
        <f t="shared" si="355"/>
        <v>142.89999999999998</v>
      </c>
      <c r="W2322" s="11"/>
    </row>
    <row r="2323" spans="1:23" x14ac:dyDescent="0.45">
      <c r="A2323" t="s">
        <v>2328</v>
      </c>
      <c r="B2323">
        <v>149.88</v>
      </c>
      <c r="D2323" s="9" t="str">
        <f>VartojimasGamyba!J2319</f>
        <v>2023-12-06-13</v>
      </c>
      <c r="E2323" s="8">
        <f>VartojimasGamyba!G2319</f>
        <v>1.0920000000000001</v>
      </c>
      <c r="F2323" s="11"/>
      <c r="G2323" s="7">
        <f t="shared" si="348"/>
        <v>12.512222222222226</v>
      </c>
      <c r="H2323" s="7">
        <v>0</v>
      </c>
      <c r="I2323" s="7">
        <v>1.1877777777777785</v>
      </c>
      <c r="J2323" s="7">
        <v>0</v>
      </c>
      <c r="L2323" s="7">
        <f>VartojimasGamyba!H2319</f>
        <v>2.3E-2</v>
      </c>
      <c r="M2323" s="15">
        <f t="shared" si="349"/>
        <v>-5.3429483060085659E-16</v>
      </c>
      <c r="N2323" s="7">
        <f t="shared" si="350"/>
        <v>-1.3366453777141629E-13</v>
      </c>
      <c r="O2323" s="7">
        <f t="shared" si="351"/>
        <v>-1.3366453777141629E-13</v>
      </c>
      <c r="R2323" s="7"/>
      <c r="S2323" s="47">
        <f t="shared" si="352"/>
        <v>-5.3429483060085659E-16</v>
      </c>
      <c r="T2323" s="47">
        <f t="shared" si="353"/>
        <v>0</v>
      </c>
      <c r="U2323" s="47">
        <f t="shared" si="354"/>
        <v>250.17000000000002</v>
      </c>
      <c r="V2323" s="47">
        <f t="shared" si="355"/>
        <v>138.29999999999998</v>
      </c>
      <c r="W2323" s="11"/>
    </row>
    <row r="2324" spans="1:23" x14ac:dyDescent="0.45">
      <c r="A2324" t="s">
        <v>2329</v>
      </c>
      <c r="B2324">
        <v>149.69</v>
      </c>
      <c r="D2324" s="9" t="str">
        <f>VartojimasGamyba!J2320</f>
        <v>2023-12-06-14</v>
      </c>
      <c r="E2324" s="8">
        <f>VartojimasGamyba!G2320</f>
        <v>0.89800000000000002</v>
      </c>
      <c r="F2324" s="11"/>
      <c r="G2324" s="7">
        <f t="shared" si="348"/>
        <v>11.514444444444448</v>
      </c>
      <c r="H2324" s="7">
        <v>0</v>
      </c>
      <c r="I2324" s="7">
        <v>0.99777777777777787</v>
      </c>
      <c r="J2324" s="7">
        <v>0</v>
      </c>
      <c r="L2324" s="7">
        <f>VartojimasGamyba!H2320</f>
        <v>0</v>
      </c>
      <c r="M2324" s="15">
        <f t="shared" si="349"/>
        <v>-1.1102230246251565E-16</v>
      </c>
      <c r="N2324" s="7">
        <f t="shared" si="350"/>
        <v>-2.7753355169579665E-14</v>
      </c>
      <c r="O2324" s="7">
        <f t="shared" si="351"/>
        <v>-2.7753355169579665E-14</v>
      </c>
      <c r="R2324" s="7"/>
      <c r="S2324" s="47">
        <f t="shared" si="352"/>
        <v>-1.1102230246251565E-16</v>
      </c>
      <c r="T2324" s="47">
        <f t="shared" si="353"/>
        <v>0</v>
      </c>
      <c r="U2324" s="47">
        <f t="shared" si="354"/>
        <v>249.98000000000002</v>
      </c>
      <c r="V2324" s="47">
        <f t="shared" si="355"/>
        <v>138.10999999999999</v>
      </c>
      <c r="W2324" s="11"/>
    </row>
    <row r="2325" spans="1:23" x14ac:dyDescent="0.45">
      <c r="A2325" t="s">
        <v>2330</v>
      </c>
      <c r="B2325">
        <v>144.5</v>
      </c>
      <c r="D2325" s="9" t="str">
        <f>VartojimasGamyba!J2321</f>
        <v>2023-12-06-15</v>
      </c>
      <c r="E2325" s="8">
        <f>VartojimasGamyba!G2321</f>
        <v>1.5760000000000001</v>
      </c>
      <c r="F2325" s="11"/>
      <c r="G2325" s="7">
        <f t="shared" si="348"/>
        <v>9.7633333333333372</v>
      </c>
      <c r="H2325" s="7">
        <v>0</v>
      </c>
      <c r="I2325" s="7">
        <v>1.7511111111111113</v>
      </c>
      <c r="J2325" s="7">
        <v>0</v>
      </c>
      <c r="L2325" s="7">
        <f>VartojimasGamyba!H2321</f>
        <v>0</v>
      </c>
      <c r="M2325" s="15">
        <f t="shared" si="349"/>
        <v>-2.2204460492503131E-16</v>
      </c>
      <c r="N2325" s="7">
        <f t="shared" si="350"/>
        <v>-5.4354298839598418E-14</v>
      </c>
      <c r="O2325" s="7">
        <f t="shared" si="351"/>
        <v>-5.4354298839598418E-14</v>
      </c>
      <c r="R2325" s="7"/>
      <c r="S2325" s="47">
        <f t="shared" si="352"/>
        <v>-2.2204460492503131E-16</v>
      </c>
      <c r="T2325" s="47">
        <f t="shared" si="353"/>
        <v>0</v>
      </c>
      <c r="U2325" s="47">
        <f t="shared" si="354"/>
        <v>244.79000000000002</v>
      </c>
      <c r="V2325" s="47">
        <f t="shared" si="355"/>
        <v>132.91999999999999</v>
      </c>
      <c r="W2325" s="11"/>
    </row>
    <row r="2326" spans="1:23" x14ac:dyDescent="0.45">
      <c r="A2326" t="s">
        <v>2331</v>
      </c>
      <c r="B2326">
        <v>143.96</v>
      </c>
      <c r="D2326" s="9" t="str">
        <f>VartojimasGamyba!J2322</f>
        <v>2023-12-06-16</v>
      </c>
      <c r="E2326" s="8">
        <f>VartojimasGamyba!G2322</f>
        <v>1.323</v>
      </c>
      <c r="F2326" s="11"/>
      <c r="G2326" s="7">
        <f t="shared" si="348"/>
        <v>8.2933333333333366</v>
      </c>
      <c r="H2326" s="7">
        <v>0</v>
      </c>
      <c r="I2326" s="7">
        <v>1.47</v>
      </c>
      <c r="J2326" s="7">
        <v>0</v>
      </c>
      <c r="L2326" s="7">
        <f>VartojimasGamyba!H2322</f>
        <v>0</v>
      </c>
      <c r="M2326" s="15">
        <f t="shared" si="349"/>
        <v>0</v>
      </c>
      <c r="N2326" s="7">
        <f t="shared" si="350"/>
        <v>0</v>
      </c>
      <c r="O2326" s="7">
        <f t="shared" si="351"/>
        <v>0</v>
      </c>
      <c r="R2326" s="7"/>
      <c r="S2326" s="47">
        <f t="shared" si="352"/>
        <v>0</v>
      </c>
      <c r="T2326" s="47">
        <f t="shared" si="353"/>
        <v>0</v>
      </c>
      <c r="U2326" s="47">
        <f t="shared" si="354"/>
        <v>244.25</v>
      </c>
      <c r="V2326" s="47">
        <f t="shared" si="355"/>
        <v>132.38</v>
      </c>
      <c r="W2326" s="11"/>
    </row>
    <row r="2327" spans="1:23" x14ac:dyDescent="0.45">
      <c r="A2327" t="s">
        <v>2332</v>
      </c>
      <c r="B2327">
        <v>147.53</v>
      </c>
      <c r="D2327" s="9" t="str">
        <f>VartojimasGamyba!J2323</f>
        <v>2023-12-06-17</v>
      </c>
      <c r="E2327" s="8">
        <f>VartojimasGamyba!G2323</f>
        <v>0.21199999999999999</v>
      </c>
      <c r="F2327" s="11"/>
      <c r="G2327" s="7">
        <f t="shared" si="348"/>
        <v>8.0577777777777815</v>
      </c>
      <c r="H2327" s="7">
        <v>0</v>
      </c>
      <c r="I2327" s="7">
        <v>0.23555555555555555</v>
      </c>
      <c r="J2327" s="7">
        <v>0</v>
      </c>
      <c r="L2327" s="7">
        <f>VartojimasGamyba!H2323</f>
        <v>0</v>
      </c>
      <c r="M2327" s="15">
        <f t="shared" si="349"/>
        <v>0</v>
      </c>
      <c r="N2327" s="7">
        <f t="shared" si="350"/>
        <v>0</v>
      </c>
      <c r="O2327" s="7">
        <f t="shared" si="351"/>
        <v>0</v>
      </c>
      <c r="R2327" s="7"/>
      <c r="S2327" s="47">
        <f t="shared" si="352"/>
        <v>0</v>
      </c>
      <c r="T2327" s="47">
        <f t="shared" si="353"/>
        <v>0</v>
      </c>
      <c r="U2327" s="47">
        <f t="shared" si="354"/>
        <v>247.82</v>
      </c>
      <c r="V2327" s="47">
        <f t="shared" si="355"/>
        <v>135.94999999999999</v>
      </c>
      <c r="W2327" s="11"/>
    </row>
    <row r="2328" spans="1:23" x14ac:dyDescent="0.45">
      <c r="A2328" t="s">
        <v>2333</v>
      </c>
      <c r="B2328">
        <v>164</v>
      </c>
      <c r="D2328" s="9" t="str">
        <f>VartojimasGamyba!J2324</f>
        <v>2023-12-06-18</v>
      </c>
      <c r="E2328" s="8">
        <f>VartojimasGamyba!G2324</f>
        <v>0.23899999999999999</v>
      </c>
      <c r="F2328" s="11"/>
      <c r="G2328" s="7">
        <f t="shared" si="348"/>
        <v>7.7922222222222262</v>
      </c>
      <c r="H2328" s="7">
        <v>0</v>
      </c>
      <c r="I2328" s="7">
        <v>0.26555555555555554</v>
      </c>
      <c r="J2328" s="7">
        <v>0</v>
      </c>
      <c r="L2328" s="7">
        <f>VartojimasGamyba!H2324</f>
        <v>0</v>
      </c>
      <c r="M2328" s="15">
        <f t="shared" si="349"/>
        <v>0</v>
      </c>
      <c r="N2328" s="7">
        <f t="shared" si="350"/>
        <v>0</v>
      </c>
      <c r="O2328" s="7">
        <f t="shared" si="351"/>
        <v>0</v>
      </c>
      <c r="R2328" s="7"/>
      <c r="S2328" s="47">
        <f t="shared" si="352"/>
        <v>0</v>
      </c>
      <c r="T2328" s="47">
        <f t="shared" si="353"/>
        <v>0</v>
      </c>
      <c r="U2328" s="47">
        <f t="shared" si="354"/>
        <v>264.29000000000002</v>
      </c>
      <c r="V2328" s="47">
        <f t="shared" si="355"/>
        <v>152.41999999999999</v>
      </c>
      <c r="W2328" s="11"/>
    </row>
    <row r="2329" spans="1:23" x14ac:dyDescent="0.45">
      <c r="A2329" t="s">
        <v>2334</v>
      </c>
      <c r="B2329">
        <v>178.07</v>
      </c>
      <c r="D2329" s="9" t="str">
        <f>VartojimasGamyba!J2325</f>
        <v>2023-12-06-19</v>
      </c>
      <c r="E2329" s="8">
        <f>VartojimasGamyba!G2325</f>
        <v>0.26</v>
      </c>
      <c r="F2329" s="11"/>
      <c r="G2329" s="7">
        <f t="shared" si="348"/>
        <v>7.5033333333333374</v>
      </c>
      <c r="H2329" s="7">
        <v>0</v>
      </c>
      <c r="I2329" s="7">
        <v>0.28888888888888892</v>
      </c>
      <c r="J2329" s="7">
        <v>0</v>
      </c>
      <c r="L2329" s="7">
        <f>VartojimasGamyba!H2325</f>
        <v>0</v>
      </c>
      <c r="M2329" s="15">
        <f t="shared" si="349"/>
        <v>0</v>
      </c>
      <c r="N2329" s="7">
        <f t="shared" si="350"/>
        <v>0</v>
      </c>
      <c r="O2329" s="7">
        <f t="shared" si="351"/>
        <v>0</v>
      </c>
      <c r="R2329" s="7"/>
      <c r="S2329" s="47">
        <f t="shared" si="352"/>
        <v>0</v>
      </c>
      <c r="T2329" s="47">
        <f t="shared" si="353"/>
        <v>0</v>
      </c>
      <c r="U2329" s="47">
        <f t="shared" si="354"/>
        <v>278.36</v>
      </c>
      <c r="V2329" s="47">
        <f t="shared" si="355"/>
        <v>166.48999999999998</v>
      </c>
      <c r="W2329" s="11"/>
    </row>
    <row r="2330" spans="1:23" x14ac:dyDescent="0.45">
      <c r="A2330" t="s">
        <v>2335</v>
      </c>
      <c r="B2330">
        <v>165.28</v>
      </c>
      <c r="D2330" s="9" t="str">
        <f>VartojimasGamyba!J2326</f>
        <v>2023-12-06-20</v>
      </c>
      <c r="E2330" s="8">
        <f>VartojimasGamyba!G2326</f>
        <v>0.25600000000000001</v>
      </c>
      <c r="F2330" s="11"/>
      <c r="G2330" s="7">
        <f t="shared" si="348"/>
        <v>7.2188888888888929</v>
      </c>
      <c r="H2330" s="7">
        <v>0</v>
      </c>
      <c r="I2330" s="7">
        <v>0.28444444444444444</v>
      </c>
      <c r="J2330" s="7">
        <v>0</v>
      </c>
      <c r="L2330" s="7">
        <f>VartojimasGamyba!H2326</f>
        <v>0</v>
      </c>
      <c r="M2330" s="15">
        <f t="shared" si="349"/>
        <v>0</v>
      </c>
      <c r="N2330" s="7">
        <f t="shared" si="350"/>
        <v>0</v>
      </c>
      <c r="O2330" s="7">
        <f t="shared" si="351"/>
        <v>0</v>
      </c>
      <c r="P2330" s="7" t="s">
        <v>8873</v>
      </c>
      <c r="R2330" s="7"/>
      <c r="S2330" s="47">
        <f t="shared" si="352"/>
        <v>0</v>
      </c>
      <c r="T2330" s="47">
        <f t="shared" si="353"/>
        <v>0</v>
      </c>
      <c r="U2330" s="47">
        <f t="shared" si="354"/>
        <v>265.57</v>
      </c>
      <c r="V2330" s="47">
        <f t="shared" si="355"/>
        <v>153.69999999999999</v>
      </c>
      <c r="W2330" s="11"/>
    </row>
    <row r="2331" spans="1:23" x14ac:dyDescent="0.45">
      <c r="A2331" t="s">
        <v>2336</v>
      </c>
      <c r="B2331">
        <v>149.93</v>
      </c>
      <c r="D2331" s="9" t="str">
        <f>VartojimasGamyba!J2327</f>
        <v>2023-12-06-21</v>
      </c>
      <c r="E2331" s="8">
        <f>VartojimasGamyba!G2327</f>
        <v>0.69299999999999995</v>
      </c>
      <c r="F2331" s="11"/>
      <c r="G2331" s="7">
        <f t="shared" si="348"/>
        <v>6.4488888888888933</v>
      </c>
      <c r="H2331" s="7">
        <v>0</v>
      </c>
      <c r="I2331" s="7">
        <v>0.77</v>
      </c>
      <c r="J2331" s="7">
        <v>0</v>
      </c>
      <c r="L2331" s="7">
        <f>VartojimasGamyba!H2327</f>
        <v>0</v>
      </c>
      <c r="M2331" s="15">
        <f t="shared" si="349"/>
        <v>-1.1102230246251565E-16</v>
      </c>
      <c r="N2331" s="7">
        <f t="shared" si="350"/>
        <v>-2.778000052217067E-14</v>
      </c>
      <c r="O2331" s="7">
        <f t="shared" si="351"/>
        <v>-2.778000052217067E-14</v>
      </c>
      <c r="P2331" s="7">
        <f>SUM(N2310:N2333)</f>
        <v>4877.1618377777777</v>
      </c>
      <c r="R2331" s="7"/>
      <c r="S2331" s="47">
        <f t="shared" si="352"/>
        <v>-1.1102230246251565E-16</v>
      </c>
      <c r="T2331" s="47">
        <f t="shared" si="353"/>
        <v>0</v>
      </c>
      <c r="U2331" s="47">
        <f t="shared" si="354"/>
        <v>250.22000000000003</v>
      </c>
      <c r="V2331" s="47">
        <f t="shared" si="355"/>
        <v>138.35</v>
      </c>
      <c r="W2331" s="11"/>
    </row>
    <row r="2332" spans="1:23" x14ac:dyDescent="0.45">
      <c r="A2332" t="s">
        <v>2337</v>
      </c>
      <c r="B2332">
        <v>129.91</v>
      </c>
      <c r="D2332" s="9" t="str">
        <f>VartojimasGamyba!J2328</f>
        <v>2023-12-06-22</v>
      </c>
      <c r="E2332" s="8">
        <f>VartojimasGamyba!G2328</f>
        <v>1.304</v>
      </c>
      <c r="F2332" s="11"/>
      <c r="G2332" s="7">
        <f t="shared" si="348"/>
        <v>5.0000000000000044</v>
      </c>
      <c r="H2332" s="7">
        <v>0</v>
      </c>
      <c r="I2332" s="7">
        <v>1.4488888888888891</v>
      </c>
      <c r="J2332" s="7">
        <v>0</v>
      </c>
      <c r="L2332" s="7">
        <f>VartojimasGamyba!H2328</f>
        <v>0</v>
      </c>
      <c r="M2332" s="15">
        <f t="shared" si="349"/>
        <v>-2.2204460492503131E-16</v>
      </c>
      <c r="N2332" s="7">
        <f t="shared" si="350"/>
        <v>-5.1114668053742205E-14</v>
      </c>
      <c r="O2332" s="7">
        <f t="shared" si="351"/>
        <v>-5.1114668053742205E-14</v>
      </c>
      <c r="P2332" s="7" t="s">
        <v>8872</v>
      </c>
      <c r="R2332" s="7"/>
      <c r="S2332" s="47">
        <f t="shared" si="352"/>
        <v>-2.2204460492503131E-16</v>
      </c>
      <c r="T2332" s="47">
        <f t="shared" si="353"/>
        <v>0</v>
      </c>
      <c r="U2332" s="47">
        <f t="shared" si="354"/>
        <v>230.2</v>
      </c>
      <c r="V2332" s="47">
        <f t="shared" si="355"/>
        <v>118.33</v>
      </c>
      <c r="W2332" s="11"/>
    </row>
    <row r="2333" spans="1:23" x14ac:dyDescent="0.45">
      <c r="A2333" t="s">
        <v>2338</v>
      </c>
      <c r="B2333">
        <v>115.68</v>
      </c>
      <c r="D2333" s="9" t="str">
        <f>VartojimasGamyba!J2329</f>
        <v>2023-12-06-23</v>
      </c>
      <c r="E2333" s="8">
        <f>VartojimasGamyba!G2329</f>
        <v>1.2549999999999999</v>
      </c>
      <c r="F2333" s="11"/>
      <c r="G2333" s="7">
        <f t="shared" si="348"/>
        <v>5.0000000000000044</v>
      </c>
      <c r="H2333" s="7">
        <v>0</v>
      </c>
      <c r="I2333" s="7">
        <v>0</v>
      </c>
      <c r="J2333" s="7">
        <v>0</v>
      </c>
      <c r="L2333" s="7">
        <f>VartojimasGamyba!H2329</f>
        <v>0</v>
      </c>
      <c r="M2333" s="15">
        <f t="shared" si="349"/>
        <v>1.2549999999999999</v>
      </c>
      <c r="N2333" s="7">
        <f t="shared" si="350"/>
        <v>271.04235</v>
      </c>
      <c r="O2333" s="7">
        <f t="shared" si="351"/>
        <v>271.04235</v>
      </c>
      <c r="P2333" s="7">
        <f>SUM(O2310:O2333)</f>
        <v>4877.1618377777777</v>
      </c>
      <c r="Q2333" s="7">
        <f>SUMPRODUCT(B2310:B2333,E2310:E2333)+SUM(E2310:E2333)*$Z$21-SUMPRODUCT(B2310:B2333,L2310:L2333)+SUM(L2310:L2333)*ABS($Z$20)</f>
        <v>5314.4798299999993</v>
      </c>
      <c r="R2333" s="7"/>
      <c r="S2333" s="47">
        <f t="shared" si="352"/>
        <v>1.2549999999999999</v>
      </c>
      <c r="T2333" s="47">
        <f t="shared" si="353"/>
        <v>0</v>
      </c>
      <c r="U2333" s="47">
        <f t="shared" si="354"/>
        <v>215.97000000000003</v>
      </c>
      <c r="V2333" s="47">
        <f t="shared" si="355"/>
        <v>104.10000000000001</v>
      </c>
      <c r="W2333" s="11">
        <f>IF(P2333&lt;&gt;Q2333,1,0)</f>
        <v>1</v>
      </c>
    </row>
    <row r="2334" spans="1:23" x14ac:dyDescent="0.45">
      <c r="A2334" t="s">
        <v>2339</v>
      </c>
      <c r="B2334">
        <v>107.33</v>
      </c>
      <c r="D2334" s="1" t="str">
        <f>VartojimasGamyba!J2330</f>
        <v>2023-12-07-00</v>
      </c>
      <c r="E2334" s="7">
        <f>VartojimasGamyba!G2330</f>
        <v>1.276</v>
      </c>
      <c r="F2334" s="11"/>
      <c r="G2334" s="12">
        <f>G2333+H2334-I2334</f>
        <v>5.0000000000000044</v>
      </c>
      <c r="H2334" s="12">
        <v>0</v>
      </c>
      <c r="I2334" s="12">
        <v>0</v>
      </c>
      <c r="J2334" s="12">
        <v>0</v>
      </c>
      <c r="K2334" s="12"/>
      <c r="L2334" s="12">
        <f>VartojimasGamyba!H2330</f>
        <v>0</v>
      </c>
      <c r="M2334" s="19">
        <f t="shared" si="349"/>
        <v>1.276</v>
      </c>
      <c r="N2334" s="7">
        <f t="shared" si="350"/>
        <v>264.92311999999998</v>
      </c>
      <c r="O2334" s="7">
        <f t="shared" si="351"/>
        <v>264.92311999999998</v>
      </c>
      <c r="R2334" s="20" t="s">
        <v>8783</v>
      </c>
      <c r="S2334" s="47">
        <f t="shared" si="352"/>
        <v>1.276</v>
      </c>
      <c r="T2334" s="47">
        <f t="shared" si="353"/>
        <v>0</v>
      </c>
      <c r="U2334" s="47">
        <f t="shared" si="354"/>
        <v>207.62</v>
      </c>
      <c r="V2334" s="47">
        <f t="shared" si="355"/>
        <v>95.75</v>
      </c>
      <c r="W2334" s="11"/>
    </row>
    <row r="2335" spans="1:23" x14ac:dyDescent="0.45">
      <c r="A2335" t="s">
        <v>2340</v>
      </c>
      <c r="B2335">
        <v>100.44</v>
      </c>
      <c r="D2335" s="1" t="str">
        <f>VartojimasGamyba!J2331</f>
        <v>2023-12-07-01</v>
      </c>
      <c r="E2335" s="7">
        <f>VartojimasGamyba!G2331</f>
        <v>1.25</v>
      </c>
      <c r="F2335" s="11"/>
      <c r="G2335" s="12">
        <f t="shared" ref="G2335:G2357" si="356">G2334+H2335-I2335</f>
        <v>5.0000000000000044</v>
      </c>
      <c r="H2335" s="12">
        <v>0</v>
      </c>
      <c r="I2335" s="12">
        <v>0</v>
      </c>
      <c r="J2335" s="12">
        <v>0</v>
      </c>
      <c r="K2335" s="12"/>
      <c r="L2335" s="12">
        <f>VartojimasGamyba!H2331</f>
        <v>0</v>
      </c>
      <c r="M2335" s="19">
        <f t="shared" si="349"/>
        <v>1.25</v>
      </c>
      <c r="N2335" s="7">
        <f t="shared" si="350"/>
        <v>250.91250000000002</v>
      </c>
      <c r="O2335" s="7">
        <f t="shared" si="351"/>
        <v>250.91250000000002</v>
      </c>
      <c r="R2335" s="7"/>
      <c r="S2335" s="47">
        <f t="shared" si="352"/>
        <v>1.25</v>
      </c>
      <c r="T2335" s="47">
        <f t="shared" si="353"/>
        <v>0</v>
      </c>
      <c r="U2335" s="47">
        <f t="shared" si="354"/>
        <v>200.73000000000002</v>
      </c>
      <c r="V2335" s="47">
        <f t="shared" si="355"/>
        <v>88.86</v>
      </c>
      <c r="W2335" s="11"/>
    </row>
    <row r="2336" spans="1:23" x14ac:dyDescent="0.45">
      <c r="A2336" t="s">
        <v>2341</v>
      </c>
      <c r="B2336">
        <v>99.2</v>
      </c>
      <c r="D2336" s="1" t="str">
        <f>VartojimasGamyba!J2332</f>
        <v>2023-12-07-02</v>
      </c>
      <c r="E2336" s="7">
        <f>VartojimasGamyba!G2332</f>
        <v>1.06</v>
      </c>
      <c r="F2336" s="11"/>
      <c r="G2336" s="12">
        <f t="shared" si="356"/>
        <v>5.0000000000000044</v>
      </c>
      <c r="H2336" s="12">
        <v>0</v>
      </c>
      <c r="I2336" s="12">
        <v>0</v>
      </c>
      <c r="J2336" s="12">
        <v>0</v>
      </c>
      <c r="K2336" s="12"/>
      <c r="L2336" s="12">
        <f>VartojimasGamyba!H2332</f>
        <v>0</v>
      </c>
      <c r="M2336" s="19">
        <f t="shared" si="349"/>
        <v>1.06</v>
      </c>
      <c r="N2336" s="7">
        <f t="shared" si="350"/>
        <v>211.45940000000002</v>
      </c>
      <c r="O2336" s="7">
        <f t="shared" si="351"/>
        <v>211.45940000000002</v>
      </c>
      <c r="R2336" s="7"/>
      <c r="S2336" s="47">
        <f t="shared" si="352"/>
        <v>1.06</v>
      </c>
      <c r="T2336" s="47">
        <f t="shared" si="353"/>
        <v>0</v>
      </c>
      <c r="U2336" s="47">
        <f t="shared" si="354"/>
        <v>199.49</v>
      </c>
      <c r="V2336" s="47">
        <f t="shared" si="355"/>
        <v>87.62</v>
      </c>
      <c r="W2336" s="11"/>
    </row>
    <row r="2337" spans="1:23" x14ac:dyDescent="0.45">
      <c r="A2337" t="s">
        <v>2342</v>
      </c>
      <c r="B2337">
        <v>97.85</v>
      </c>
      <c r="D2337" s="1" t="str">
        <f>VartojimasGamyba!J2333</f>
        <v>2023-12-07-03</v>
      </c>
      <c r="E2337" s="7">
        <f>VartojimasGamyba!G2333</f>
        <v>0.82899999999999996</v>
      </c>
      <c r="F2337" s="11"/>
      <c r="G2337" s="12">
        <f t="shared" si="356"/>
        <v>5.0000000000000044</v>
      </c>
      <c r="H2337" s="12">
        <v>0</v>
      </c>
      <c r="I2337" s="12">
        <v>0</v>
      </c>
      <c r="J2337" s="12">
        <v>0</v>
      </c>
      <c r="K2337" s="12"/>
      <c r="L2337" s="12">
        <f>VartojimasGamyba!H2333</f>
        <v>0</v>
      </c>
      <c r="M2337" s="19">
        <f t="shared" si="349"/>
        <v>0.82899999999999996</v>
      </c>
      <c r="N2337" s="7">
        <f t="shared" si="350"/>
        <v>164.25805999999997</v>
      </c>
      <c r="O2337" s="7">
        <f t="shared" si="351"/>
        <v>164.25805999999997</v>
      </c>
      <c r="R2337" s="7"/>
      <c r="S2337" s="47">
        <f t="shared" si="352"/>
        <v>0.82899999999999996</v>
      </c>
      <c r="T2337" s="47">
        <f t="shared" si="353"/>
        <v>0</v>
      </c>
      <c r="U2337" s="47">
        <f t="shared" si="354"/>
        <v>198.14</v>
      </c>
      <c r="V2337" s="47">
        <f t="shared" si="355"/>
        <v>86.27</v>
      </c>
      <c r="W2337" s="11"/>
    </row>
    <row r="2338" spans="1:23" x14ac:dyDescent="0.45">
      <c r="A2338" t="s">
        <v>2343</v>
      </c>
      <c r="B2338">
        <v>96.86</v>
      </c>
      <c r="D2338" s="1" t="str">
        <f>VartojimasGamyba!J2334</f>
        <v>2023-12-07-04</v>
      </c>
      <c r="E2338" s="7">
        <f>VartojimasGamyba!G2334</f>
        <v>1.288</v>
      </c>
      <c r="F2338" s="11"/>
      <c r="G2338" s="12">
        <f t="shared" si="356"/>
        <v>5.0000000000000044</v>
      </c>
      <c r="H2338" s="12">
        <v>0</v>
      </c>
      <c r="I2338" s="12">
        <v>0</v>
      </c>
      <c r="J2338" s="12">
        <v>0</v>
      </c>
      <c r="K2338" s="12"/>
      <c r="L2338" s="12">
        <f>VartojimasGamyba!H2334</f>
        <v>0</v>
      </c>
      <c r="M2338" s="19">
        <f t="shared" si="349"/>
        <v>1.288</v>
      </c>
      <c r="N2338" s="7">
        <f t="shared" si="350"/>
        <v>253.92920000000001</v>
      </c>
      <c r="O2338" s="7">
        <f t="shared" si="351"/>
        <v>253.92920000000001</v>
      </c>
      <c r="R2338" s="7"/>
      <c r="S2338" s="47">
        <f t="shared" si="352"/>
        <v>1.288</v>
      </c>
      <c r="T2338" s="47">
        <f t="shared" si="353"/>
        <v>0</v>
      </c>
      <c r="U2338" s="47">
        <f t="shared" si="354"/>
        <v>197.15</v>
      </c>
      <c r="V2338" s="47">
        <f t="shared" si="355"/>
        <v>85.28</v>
      </c>
      <c r="W2338" s="11"/>
    </row>
    <row r="2339" spans="1:23" x14ac:dyDescent="0.45">
      <c r="A2339" t="s">
        <v>2344</v>
      </c>
      <c r="B2339">
        <v>91.81</v>
      </c>
      <c r="D2339" s="1" t="str">
        <f>VartojimasGamyba!J2335</f>
        <v>2023-12-07-05</v>
      </c>
      <c r="E2339" s="7">
        <f>VartojimasGamyba!G2335</f>
        <v>0.441</v>
      </c>
      <c r="F2339" s="11"/>
      <c r="G2339" s="12">
        <f t="shared" si="356"/>
        <v>5.0000000000000044</v>
      </c>
      <c r="H2339" s="12">
        <v>0</v>
      </c>
      <c r="I2339" s="12">
        <v>0</v>
      </c>
      <c r="J2339" s="12">
        <v>0</v>
      </c>
      <c r="K2339" s="12"/>
      <c r="L2339" s="12">
        <f>VartojimasGamyba!H2335</f>
        <v>0</v>
      </c>
      <c r="M2339" s="19">
        <f t="shared" si="349"/>
        <v>0.441</v>
      </c>
      <c r="N2339" s="7">
        <f t="shared" si="350"/>
        <v>84.716100000000012</v>
      </c>
      <c r="O2339" s="7">
        <f t="shared" si="351"/>
        <v>84.716100000000012</v>
      </c>
      <c r="R2339" s="7"/>
      <c r="S2339" s="47">
        <f t="shared" si="352"/>
        <v>0.441</v>
      </c>
      <c r="T2339" s="47">
        <f t="shared" si="353"/>
        <v>0</v>
      </c>
      <c r="U2339" s="47">
        <f t="shared" si="354"/>
        <v>192.10000000000002</v>
      </c>
      <c r="V2339" s="47">
        <f t="shared" si="355"/>
        <v>80.23</v>
      </c>
      <c r="W2339" s="11"/>
    </row>
    <row r="2340" spans="1:23" x14ac:dyDescent="0.45">
      <c r="A2340" t="s">
        <v>2345</v>
      </c>
      <c r="B2340">
        <v>89.92</v>
      </c>
      <c r="D2340" s="1" t="str">
        <f>VartojimasGamyba!J2336</f>
        <v>2023-12-07-06</v>
      </c>
      <c r="E2340" s="7">
        <f>VartojimasGamyba!G2336</f>
        <v>1.5429999999999999</v>
      </c>
      <c r="F2340" s="11"/>
      <c r="G2340" s="12">
        <f t="shared" si="356"/>
        <v>11.882222222222222</v>
      </c>
      <c r="H2340" s="12">
        <v>6.8822222222222171</v>
      </c>
      <c r="I2340" s="12">
        <v>0</v>
      </c>
      <c r="J2340" s="12">
        <v>0</v>
      </c>
      <c r="K2340" s="12"/>
      <c r="L2340" s="12">
        <f>VartojimasGamyba!H2336</f>
        <v>0</v>
      </c>
      <c r="M2340" s="19">
        <f t="shared" si="349"/>
        <v>8.4252222222222173</v>
      </c>
      <c r="N2340" s="7">
        <f t="shared" si="350"/>
        <v>1602.561518888888</v>
      </c>
      <c r="O2340" s="7">
        <f t="shared" si="351"/>
        <v>1602.561518888888</v>
      </c>
      <c r="R2340" s="7"/>
      <c r="S2340" s="47">
        <f t="shared" si="352"/>
        <v>8.4252222222222173</v>
      </c>
      <c r="T2340" s="47">
        <f t="shared" si="353"/>
        <v>0</v>
      </c>
      <c r="U2340" s="47">
        <f t="shared" si="354"/>
        <v>190.21</v>
      </c>
      <c r="V2340" s="47">
        <f t="shared" si="355"/>
        <v>78.34</v>
      </c>
      <c r="W2340" s="11"/>
    </row>
    <row r="2341" spans="1:23" x14ac:dyDescent="0.45">
      <c r="A2341" t="s">
        <v>2346</v>
      </c>
      <c r="B2341">
        <v>94.53</v>
      </c>
      <c r="D2341" s="1" t="str">
        <f>VartojimasGamyba!J2337</f>
        <v>2023-12-07-07</v>
      </c>
      <c r="E2341" s="7">
        <f>VartojimasGamyba!G2337</f>
        <v>1.4319999999999999</v>
      </c>
      <c r="F2341" s="11"/>
      <c r="G2341" s="12">
        <f t="shared" si="356"/>
        <v>11.882222222222222</v>
      </c>
      <c r="H2341" s="12">
        <v>0</v>
      </c>
      <c r="I2341" s="12">
        <v>0</v>
      </c>
      <c r="J2341" s="12">
        <v>0</v>
      </c>
      <c r="K2341" s="12"/>
      <c r="L2341" s="12">
        <f>VartojimasGamyba!H2337</f>
        <v>0</v>
      </c>
      <c r="M2341" s="19">
        <f t="shared" si="349"/>
        <v>1.4319999999999999</v>
      </c>
      <c r="N2341" s="7">
        <f t="shared" si="350"/>
        <v>278.98223999999999</v>
      </c>
      <c r="O2341" s="7">
        <f t="shared" si="351"/>
        <v>278.98223999999999</v>
      </c>
      <c r="R2341" s="7"/>
      <c r="S2341" s="47">
        <f t="shared" si="352"/>
        <v>1.4319999999999999</v>
      </c>
      <c r="T2341" s="47">
        <f t="shared" si="353"/>
        <v>0</v>
      </c>
      <c r="U2341" s="47">
        <f t="shared" si="354"/>
        <v>194.82</v>
      </c>
      <c r="V2341" s="47">
        <f t="shared" si="355"/>
        <v>82.95</v>
      </c>
      <c r="W2341" s="11"/>
    </row>
    <row r="2342" spans="1:23" x14ac:dyDescent="0.45">
      <c r="A2342" t="s">
        <v>2347</v>
      </c>
      <c r="B2342">
        <v>116.9</v>
      </c>
      <c r="D2342" s="1" t="str">
        <f>VartojimasGamyba!J2338</f>
        <v>2023-12-07-08</v>
      </c>
      <c r="E2342" s="7">
        <f>VartojimasGamyba!G2338</f>
        <v>0.124</v>
      </c>
      <c r="F2342" s="11"/>
      <c r="G2342" s="12">
        <f t="shared" si="356"/>
        <v>11.763333333333332</v>
      </c>
      <c r="H2342" s="12">
        <v>0</v>
      </c>
      <c r="I2342" s="12">
        <v>0.11888888888888886</v>
      </c>
      <c r="J2342" s="12">
        <v>0</v>
      </c>
      <c r="K2342" s="12"/>
      <c r="L2342" s="12">
        <f>VartojimasGamyba!H2338</f>
        <v>1.7000000000000001E-2</v>
      </c>
      <c r="M2342" s="19">
        <f t="shared" si="349"/>
        <v>0</v>
      </c>
      <c r="N2342" s="7">
        <f t="shared" si="350"/>
        <v>0</v>
      </c>
      <c r="O2342" s="7">
        <f t="shared" si="351"/>
        <v>0</v>
      </c>
      <c r="R2342" s="7"/>
      <c r="S2342" s="47">
        <f t="shared" si="352"/>
        <v>0</v>
      </c>
      <c r="T2342" s="47">
        <f t="shared" si="353"/>
        <v>0</v>
      </c>
      <c r="U2342" s="47">
        <f t="shared" si="354"/>
        <v>217.19</v>
      </c>
      <c r="V2342" s="47">
        <f t="shared" si="355"/>
        <v>105.32000000000001</v>
      </c>
      <c r="W2342" s="11"/>
    </row>
    <row r="2343" spans="1:23" x14ac:dyDescent="0.45">
      <c r="A2343" t="s">
        <v>2348</v>
      </c>
      <c r="B2343">
        <v>153.05000000000001</v>
      </c>
      <c r="D2343" s="1" t="str">
        <f>VartojimasGamyba!J2339</f>
        <v>2023-12-07-09</v>
      </c>
      <c r="E2343" s="7">
        <f>VartojimasGamyba!G2339</f>
        <v>0.12</v>
      </c>
      <c r="F2343" s="11"/>
      <c r="G2343" s="12">
        <f t="shared" si="356"/>
        <v>11.663333333333332</v>
      </c>
      <c r="H2343" s="12">
        <v>0</v>
      </c>
      <c r="I2343" s="12">
        <v>0.1</v>
      </c>
      <c r="J2343" s="12">
        <v>0</v>
      </c>
      <c r="K2343" s="12"/>
      <c r="L2343" s="12">
        <f>VartojimasGamyba!H2339</f>
        <v>0.03</v>
      </c>
      <c r="M2343" s="19">
        <f t="shared" si="349"/>
        <v>0</v>
      </c>
      <c r="N2343" s="7">
        <f t="shared" si="350"/>
        <v>0</v>
      </c>
      <c r="O2343" s="7">
        <f t="shared" si="351"/>
        <v>0</v>
      </c>
      <c r="R2343" s="7"/>
      <c r="S2343" s="47">
        <f t="shared" si="352"/>
        <v>0</v>
      </c>
      <c r="T2343" s="47">
        <f t="shared" si="353"/>
        <v>0</v>
      </c>
      <c r="U2343" s="47">
        <f t="shared" si="354"/>
        <v>253.34000000000003</v>
      </c>
      <c r="V2343" s="47">
        <f t="shared" si="355"/>
        <v>141.47</v>
      </c>
      <c r="W2343" s="11"/>
    </row>
    <row r="2344" spans="1:23" x14ac:dyDescent="0.45">
      <c r="A2344" t="s">
        <v>2349</v>
      </c>
      <c r="B2344">
        <v>153.05000000000001</v>
      </c>
      <c r="D2344" s="1" t="str">
        <f>VartojimasGamyba!J2340</f>
        <v>2023-12-07-10</v>
      </c>
      <c r="E2344" s="7">
        <f>VartojimasGamyba!G2340</f>
        <v>0.1</v>
      </c>
      <c r="F2344" s="11"/>
      <c r="G2344" s="12">
        <f t="shared" si="356"/>
        <v>11.626666666666665</v>
      </c>
      <c r="H2344" s="12">
        <v>0</v>
      </c>
      <c r="I2344" s="12">
        <v>3.666666666666666E-2</v>
      </c>
      <c r="J2344" s="12">
        <v>0</v>
      </c>
      <c r="K2344" s="12"/>
      <c r="L2344" s="12">
        <f>VartojimasGamyba!H2340</f>
        <v>6.7000000000000004E-2</v>
      </c>
      <c r="M2344" s="19">
        <f t="shared" si="349"/>
        <v>0</v>
      </c>
      <c r="N2344" s="7">
        <f t="shared" si="350"/>
        <v>0</v>
      </c>
      <c r="O2344" s="7">
        <f t="shared" si="351"/>
        <v>0</v>
      </c>
      <c r="R2344" s="7"/>
      <c r="S2344" s="47">
        <f t="shared" si="352"/>
        <v>0</v>
      </c>
      <c r="T2344" s="47">
        <f t="shared" si="353"/>
        <v>0</v>
      </c>
      <c r="U2344" s="47">
        <f t="shared" si="354"/>
        <v>253.34000000000003</v>
      </c>
      <c r="V2344" s="47">
        <f t="shared" si="355"/>
        <v>141.47</v>
      </c>
      <c r="W2344" s="11"/>
    </row>
    <row r="2345" spans="1:23" x14ac:dyDescent="0.45">
      <c r="A2345" t="s">
        <v>2350</v>
      </c>
      <c r="B2345">
        <v>153.03</v>
      </c>
      <c r="D2345" s="1" t="str">
        <f>VartojimasGamyba!J2341</f>
        <v>2023-12-07-11</v>
      </c>
      <c r="E2345" s="7">
        <f>VartojimasGamyba!G2341</f>
        <v>0.39500000000000002</v>
      </c>
      <c r="F2345" s="11"/>
      <c r="G2345" s="12">
        <f t="shared" si="356"/>
        <v>11.258888888888887</v>
      </c>
      <c r="H2345" s="12">
        <v>0</v>
      </c>
      <c r="I2345" s="12">
        <v>0.36777777777777781</v>
      </c>
      <c r="J2345" s="12">
        <v>0</v>
      </c>
      <c r="K2345" s="12"/>
      <c r="L2345" s="12">
        <f>VartojimasGamyba!H2341</f>
        <v>6.4000000000000001E-2</v>
      </c>
      <c r="M2345" s="19">
        <f t="shared" si="349"/>
        <v>0</v>
      </c>
      <c r="N2345" s="7">
        <f t="shared" si="350"/>
        <v>0</v>
      </c>
      <c r="O2345" s="7">
        <f t="shared" si="351"/>
        <v>0</v>
      </c>
      <c r="R2345" s="7"/>
      <c r="S2345" s="47">
        <f t="shared" si="352"/>
        <v>0</v>
      </c>
      <c r="T2345" s="47">
        <f t="shared" si="353"/>
        <v>0</v>
      </c>
      <c r="U2345" s="47">
        <f t="shared" si="354"/>
        <v>253.32</v>
      </c>
      <c r="V2345" s="47">
        <f t="shared" si="355"/>
        <v>141.44999999999999</v>
      </c>
      <c r="W2345" s="11"/>
    </row>
    <row r="2346" spans="1:23" x14ac:dyDescent="0.45">
      <c r="A2346" t="s">
        <v>2351</v>
      </c>
      <c r="B2346">
        <v>153.02000000000001</v>
      </c>
      <c r="D2346" s="1" t="str">
        <f>VartojimasGamyba!J2342</f>
        <v>2023-12-07-12</v>
      </c>
      <c r="E2346" s="7">
        <f>VartojimasGamyba!G2342</f>
        <v>0.14399999999999999</v>
      </c>
      <c r="F2346" s="11"/>
      <c r="G2346" s="12">
        <f t="shared" si="356"/>
        <v>11.141111111111108</v>
      </c>
      <c r="H2346" s="12">
        <v>0</v>
      </c>
      <c r="I2346" s="12">
        <v>0.11777777777777776</v>
      </c>
      <c r="J2346" s="12">
        <v>0</v>
      </c>
      <c r="K2346" s="12"/>
      <c r="L2346" s="12">
        <f>VartojimasGamyba!H2342</f>
        <v>3.7999999999999999E-2</v>
      </c>
      <c r="M2346" s="19">
        <f t="shared" si="349"/>
        <v>0</v>
      </c>
      <c r="N2346" s="7">
        <f t="shared" si="350"/>
        <v>0</v>
      </c>
      <c r="O2346" s="7">
        <f t="shared" si="351"/>
        <v>0</v>
      </c>
      <c r="R2346" s="7"/>
      <c r="S2346" s="47">
        <f t="shared" si="352"/>
        <v>0</v>
      </c>
      <c r="T2346" s="47">
        <f t="shared" si="353"/>
        <v>0</v>
      </c>
      <c r="U2346" s="47">
        <f t="shared" si="354"/>
        <v>253.31</v>
      </c>
      <c r="V2346" s="47">
        <f t="shared" si="355"/>
        <v>141.44</v>
      </c>
      <c r="W2346" s="11"/>
    </row>
    <row r="2347" spans="1:23" x14ac:dyDescent="0.45">
      <c r="A2347" t="s">
        <v>2352</v>
      </c>
      <c r="B2347">
        <v>138.16999999999999</v>
      </c>
      <c r="D2347" s="1" t="str">
        <f>VartojimasGamyba!J2343</f>
        <v>2023-12-07-13</v>
      </c>
      <c r="E2347" s="7">
        <f>VartojimasGamyba!G2343</f>
        <v>1.3360000000000001</v>
      </c>
      <c r="F2347" s="11"/>
      <c r="G2347" s="12">
        <f t="shared" si="356"/>
        <v>9.657777777777774</v>
      </c>
      <c r="H2347" s="12">
        <v>0</v>
      </c>
      <c r="I2347" s="12">
        <v>1.4833333333333336</v>
      </c>
      <c r="J2347" s="12">
        <v>0</v>
      </c>
      <c r="K2347" s="12"/>
      <c r="L2347" s="12">
        <f>VartojimasGamyba!H2343</f>
        <v>1E-3</v>
      </c>
      <c r="M2347" s="19">
        <f t="shared" si="349"/>
        <v>-1.1015494072452725E-16</v>
      </c>
      <c r="N2347" s="7">
        <f t="shared" si="350"/>
        <v>-2.6267547165170767E-14</v>
      </c>
      <c r="O2347" s="7">
        <f t="shared" si="351"/>
        <v>-2.6267547165170767E-14</v>
      </c>
      <c r="R2347" s="7"/>
      <c r="S2347" s="47">
        <f t="shared" si="352"/>
        <v>-1.1015494072452725E-16</v>
      </c>
      <c r="T2347" s="47">
        <f t="shared" si="353"/>
        <v>0</v>
      </c>
      <c r="U2347" s="47">
        <f t="shared" si="354"/>
        <v>238.45999999999998</v>
      </c>
      <c r="V2347" s="47">
        <f t="shared" si="355"/>
        <v>126.58999999999999</v>
      </c>
      <c r="W2347" s="11"/>
    </row>
    <row r="2348" spans="1:23" x14ac:dyDescent="0.45">
      <c r="A2348" t="s">
        <v>2353</v>
      </c>
      <c r="B2348">
        <v>143.57</v>
      </c>
      <c r="D2348" s="1" t="str">
        <f>VartojimasGamyba!J2344</f>
        <v>2023-12-07-14</v>
      </c>
      <c r="E2348" s="7">
        <f>VartojimasGamyba!G2344</f>
        <v>0.317</v>
      </c>
      <c r="F2348" s="11"/>
      <c r="G2348" s="12">
        <f t="shared" si="356"/>
        <v>9.3055555555555518</v>
      </c>
      <c r="H2348" s="12">
        <v>0</v>
      </c>
      <c r="I2348" s="12">
        <v>0.35222222222222227</v>
      </c>
      <c r="J2348" s="12">
        <v>0</v>
      </c>
      <c r="K2348" s="12"/>
      <c r="L2348" s="12">
        <f>VartojimasGamyba!H2344</f>
        <v>0</v>
      </c>
      <c r="M2348" s="19">
        <f t="shared" si="349"/>
        <v>-5.5511151231257827E-17</v>
      </c>
      <c r="N2348" s="7">
        <f t="shared" si="350"/>
        <v>-1.3536949339254534E-14</v>
      </c>
      <c r="O2348" s="7">
        <f t="shared" si="351"/>
        <v>-1.3536949339254534E-14</v>
      </c>
      <c r="R2348" s="7"/>
      <c r="S2348" s="47">
        <f t="shared" si="352"/>
        <v>-5.5511151231257827E-17</v>
      </c>
      <c r="T2348" s="47">
        <f t="shared" si="353"/>
        <v>0</v>
      </c>
      <c r="U2348" s="47">
        <f t="shared" si="354"/>
        <v>243.86</v>
      </c>
      <c r="V2348" s="47">
        <f t="shared" si="355"/>
        <v>131.98999999999998</v>
      </c>
      <c r="W2348" s="11"/>
    </row>
    <row r="2349" spans="1:23" x14ac:dyDescent="0.45">
      <c r="A2349" t="s">
        <v>2354</v>
      </c>
      <c r="B2349">
        <v>138.35</v>
      </c>
      <c r="D2349" s="1" t="str">
        <f>VartojimasGamyba!J2345</f>
        <v>2023-12-07-15</v>
      </c>
      <c r="E2349" s="7">
        <f>VartojimasGamyba!G2345</f>
        <v>0.23400000000000001</v>
      </c>
      <c r="F2349" s="11"/>
      <c r="G2349" s="12">
        <f t="shared" si="356"/>
        <v>9.045555555555552</v>
      </c>
      <c r="H2349" s="12">
        <v>0</v>
      </c>
      <c r="I2349" s="12">
        <v>0.26</v>
      </c>
      <c r="J2349" s="12">
        <v>0</v>
      </c>
      <c r="K2349" s="12"/>
      <c r="L2349" s="12">
        <f>VartojimasGamyba!H2345</f>
        <v>0</v>
      </c>
      <c r="M2349" s="19">
        <f t="shared" si="349"/>
        <v>0</v>
      </c>
      <c r="N2349" s="7">
        <f t="shared" si="350"/>
        <v>0</v>
      </c>
      <c r="O2349" s="7">
        <f t="shared" si="351"/>
        <v>0</v>
      </c>
      <c r="R2349" s="7"/>
      <c r="S2349" s="47">
        <f t="shared" si="352"/>
        <v>0</v>
      </c>
      <c r="T2349" s="47">
        <f t="shared" si="353"/>
        <v>0</v>
      </c>
      <c r="U2349" s="47">
        <f t="shared" si="354"/>
        <v>238.64</v>
      </c>
      <c r="V2349" s="47">
        <f t="shared" si="355"/>
        <v>126.77</v>
      </c>
      <c r="W2349" s="11"/>
    </row>
    <row r="2350" spans="1:23" x14ac:dyDescent="0.45">
      <c r="A2350" t="s">
        <v>2355</v>
      </c>
      <c r="B2350">
        <v>138.08000000000001</v>
      </c>
      <c r="D2350" s="1" t="str">
        <f>VartojimasGamyba!J2346</f>
        <v>2023-12-07-16</v>
      </c>
      <c r="E2350" s="7">
        <f>VartojimasGamyba!G2346</f>
        <v>0.69</v>
      </c>
      <c r="F2350" s="11"/>
      <c r="G2350" s="12">
        <f t="shared" si="356"/>
        <v>8.2788888888888863</v>
      </c>
      <c r="H2350" s="12">
        <v>0</v>
      </c>
      <c r="I2350" s="12">
        <v>0.76666666666666661</v>
      </c>
      <c r="J2350" s="12">
        <v>0</v>
      </c>
      <c r="K2350" s="12"/>
      <c r="L2350" s="12">
        <f>VartojimasGamyba!H2346</f>
        <v>0</v>
      </c>
      <c r="M2350" s="19">
        <f t="shared" si="349"/>
        <v>0</v>
      </c>
      <c r="N2350" s="7">
        <f t="shared" si="350"/>
        <v>0</v>
      </c>
      <c r="O2350" s="7">
        <f t="shared" si="351"/>
        <v>0</v>
      </c>
      <c r="R2350" s="7"/>
      <c r="S2350" s="47">
        <f t="shared" si="352"/>
        <v>0</v>
      </c>
      <c r="T2350" s="47">
        <f t="shared" si="353"/>
        <v>0</v>
      </c>
      <c r="U2350" s="47">
        <f t="shared" si="354"/>
        <v>238.37</v>
      </c>
      <c r="V2350" s="47">
        <f t="shared" si="355"/>
        <v>126.50000000000001</v>
      </c>
      <c r="W2350" s="11"/>
    </row>
    <row r="2351" spans="1:23" x14ac:dyDescent="0.45">
      <c r="A2351" t="s">
        <v>2356</v>
      </c>
      <c r="B2351">
        <v>160.06</v>
      </c>
      <c r="D2351" s="1" t="str">
        <f>VartojimasGamyba!J2347</f>
        <v>2023-12-07-17</v>
      </c>
      <c r="E2351" s="7">
        <f>VartojimasGamyba!G2347</f>
        <v>1.165</v>
      </c>
      <c r="F2351" s="11"/>
      <c r="G2351" s="12">
        <f t="shared" si="356"/>
        <v>6.984444444444442</v>
      </c>
      <c r="H2351" s="12">
        <v>0</v>
      </c>
      <c r="I2351" s="12">
        <v>1.2944444444444445</v>
      </c>
      <c r="J2351" s="12">
        <v>0</v>
      </c>
      <c r="K2351" s="12"/>
      <c r="L2351" s="12">
        <f>VartojimasGamyba!H2347</f>
        <v>0</v>
      </c>
      <c r="M2351" s="19">
        <f t="shared" si="349"/>
        <v>0</v>
      </c>
      <c r="N2351" s="7">
        <f t="shared" si="350"/>
        <v>0</v>
      </c>
      <c r="O2351" s="7">
        <f t="shared" si="351"/>
        <v>0</v>
      </c>
      <c r="R2351" s="7"/>
      <c r="S2351" s="47">
        <f t="shared" si="352"/>
        <v>0</v>
      </c>
      <c r="T2351" s="47">
        <f t="shared" si="353"/>
        <v>0</v>
      </c>
      <c r="U2351" s="47">
        <f t="shared" si="354"/>
        <v>260.35000000000002</v>
      </c>
      <c r="V2351" s="47">
        <f t="shared" si="355"/>
        <v>148.47999999999999</v>
      </c>
      <c r="W2351" s="11"/>
    </row>
    <row r="2352" spans="1:23" x14ac:dyDescent="0.45">
      <c r="A2352" t="s">
        <v>2357</v>
      </c>
      <c r="B2352">
        <v>153.02000000000001</v>
      </c>
      <c r="D2352" s="1" t="str">
        <f>VartojimasGamyba!J2348</f>
        <v>2023-12-07-18</v>
      </c>
      <c r="E2352" s="7">
        <f>VartojimasGamyba!G2348</f>
        <v>0.32700000000000001</v>
      </c>
      <c r="F2352" s="11"/>
      <c r="G2352" s="12">
        <f t="shared" si="356"/>
        <v>6.6211111111111087</v>
      </c>
      <c r="H2352" s="12">
        <v>0</v>
      </c>
      <c r="I2352" s="12">
        <v>0.36333333333333334</v>
      </c>
      <c r="J2352" s="12">
        <v>0</v>
      </c>
      <c r="K2352" s="12"/>
      <c r="L2352" s="12">
        <f>VartojimasGamyba!H2348</f>
        <v>0</v>
      </c>
      <c r="M2352" s="19">
        <f t="shared" si="349"/>
        <v>0</v>
      </c>
      <c r="N2352" s="7">
        <f t="shared" si="350"/>
        <v>0</v>
      </c>
      <c r="O2352" s="7">
        <f t="shared" si="351"/>
        <v>0</v>
      </c>
      <c r="R2352" s="7"/>
      <c r="S2352" s="47">
        <f t="shared" si="352"/>
        <v>0</v>
      </c>
      <c r="T2352" s="47">
        <f t="shared" si="353"/>
        <v>0</v>
      </c>
      <c r="U2352" s="47">
        <f t="shared" si="354"/>
        <v>253.31</v>
      </c>
      <c r="V2352" s="47">
        <f t="shared" si="355"/>
        <v>141.44</v>
      </c>
      <c r="W2352" s="11"/>
    </row>
    <row r="2353" spans="1:23" x14ac:dyDescent="0.45">
      <c r="A2353" t="s">
        <v>2358</v>
      </c>
      <c r="B2353">
        <v>149.28</v>
      </c>
      <c r="D2353" s="1" t="str">
        <f>VartojimasGamyba!J2349</f>
        <v>2023-12-07-19</v>
      </c>
      <c r="E2353" s="7">
        <f>VartojimasGamyba!G2349</f>
        <v>0.36299999999999999</v>
      </c>
      <c r="F2353" s="11"/>
      <c r="G2353" s="12">
        <f t="shared" si="356"/>
        <v>6.2177777777777754</v>
      </c>
      <c r="H2353" s="12">
        <v>0</v>
      </c>
      <c r="I2353" s="12">
        <v>0.40333333333333332</v>
      </c>
      <c r="J2353" s="12">
        <v>0</v>
      </c>
      <c r="K2353" s="12"/>
      <c r="L2353" s="12">
        <f>VartojimasGamyba!H2349</f>
        <v>0</v>
      </c>
      <c r="M2353" s="19">
        <f t="shared" si="349"/>
        <v>0</v>
      </c>
      <c r="N2353" s="7">
        <f t="shared" si="350"/>
        <v>0</v>
      </c>
      <c r="O2353" s="7">
        <f t="shared" si="351"/>
        <v>0</v>
      </c>
      <c r="R2353" s="7"/>
      <c r="S2353" s="47">
        <f t="shared" si="352"/>
        <v>0</v>
      </c>
      <c r="T2353" s="47">
        <f t="shared" si="353"/>
        <v>0</v>
      </c>
      <c r="U2353" s="47">
        <f t="shared" si="354"/>
        <v>249.57</v>
      </c>
      <c r="V2353" s="47">
        <f t="shared" si="355"/>
        <v>137.69999999999999</v>
      </c>
      <c r="W2353" s="11"/>
    </row>
    <row r="2354" spans="1:23" x14ac:dyDescent="0.45">
      <c r="A2354" t="s">
        <v>2359</v>
      </c>
      <c r="B2354">
        <v>153.02000000000001</v>
      </c>
      <c r="D2354" s="1" t="str">
        <f>VartojimasGamyba!J2350</f>
        <v>2023-12-07-20</v>
      </c>
      <c r="E2354" s="7">
        <f>VartojimasGamyba!G2350</f>
        <v>0.30399999999999999</v>
      </c>
      <c r="F2354" s="11"/>
      <c r="G2354" s="12">
        <f t="shared" si="356"/>
        <v>5.8799999999999972</v>
      </c>
      <c r="H2354" s="12">
        <v>0</v>
      </c>
      <c r="I2354" s="12">
        <v>0.33777777777777779</v>
      </c>
      <c r="J2354" s="12">
        <v>0</v>
      </c>
      <c r="K2354" s="12"/>
      <c r="L2354" s="12">
        <f>VartojimasGamyba!H2350</f>
        <v>0</v>
      </c>
      <c r="M2354" s="19">
        <f t="shared" si="349"/>
        <v>0</v>
      </c>
      <c r="N2354" s="7">
        <f t="shared" si="350"/>
        <v>0</v>
      </c>
      <c r="O2354" s="7">
        <f t="shared" si="351"/>
        <v>0</v>
      </c>
      <c r="P2354" s="7" t="s">
        <v>8873</v>
      </c>
      <c r="R2354" s="7"/>
      <c r="S2354" s="47">
        <f t="shared" si="352"/>
        <v>0</v>
      </c>
      <c r="T2354" s="47">
        <f t="shared" si="353"/>
        <v>0</v>
      </c>
      <c r="U2354" s="47">
        <f t="shared" si="354"/>
        <v>253.31</v>
      </c>
      <c r="V2354" s="47">
        <f t="shared" si="355"/>
        <v>141.44</v>
      </c>
      <c r="W2354" s="11"/>
    </row>
    <row r="2355" spans="1:23" x14ac:dyDescent="0.45">
      <c r="A2355" t="s">
        <v>2360</v>
      </c>
      <c r="B2355">
        <v>159.09</v>
      </c>
      <c r="D2355" s="1" t="str">
        <f>VartojimasGamyba!J2351</f>
        <v>2023-12-07-21</v>
      </c>
      <c r="E2355" s="7">
        <f>VartojimasGamyba!G2351</f>
        <v>0.252</v>
      </c>
      <c r="F2355" s="11"/>
      <c r="G2355" s="12">
        <f t="shared" si="356"/>
        <v>5.599999999999997</v>
      </c>
      <c r="H2355" s="12">
        <v>0</v>
      </c>
      <c r="I2355" s="12">
        <v>0.28000000000000003</v>
      </c>
      <c r="J2355" s="12">
        <v>0</v>
      </c>
      <c r="K2355" s="12"/>
      <c r="L2355" s="12">
        <f>VartojimasGamyba!H2351</f>
        <v>0</v>
      </c>
      <c r="M2355" s="19">
        <f t="shared" si="349"/>
        <v>-5.5511151231257827E-17</v>
      </c>
      <c r="N2355" s="7">
        <f t="shared" si="350"/>
        <v>-1.4398482406363655E-14</v>
      </c>
      <c r="O2355" s="7">
        <f t="shared" si="351"/>
        <v>-1.4398482406363655E-14</v>
      </c>
      <c r="P2355" s="7">
        <f>SUM(N2334:N2357)</f>
        <v>3111.7421388888879</v>
      </c>
      <c r="R2355" s="7"/>
      <c r="S2355" s="47">
        <f t="shared" si="352"/>
        <v>-5.5511151231257827E-17</v>
      </c>
      <c r="T2355" s="47">
        <f t="shared" si="353"/>
        <v>0</v>
      </c>
      <c r="U2355" s="47">
        <f t="shared" si="354"/>
        <v>259.38</v>
      </c>
      <c r="V2355" s="47">
        <f t="shared" si="355"/>
        <v>147.51</v>
      </c>
      <c r="W2355" s="11"/>
    </row>
    <row r="2356" spans="1:23" x14ac:dyDescent="0.45">
      <c r="A2356" t="s">
        <v>2361</v>
      </c>
      <c r="B2356">
        <v>150.15</v>
      </c>
      <c r="D2356" s="1" t="str">
        <f>VartojimasGamyba!J2352</f>
        <v>2023-12-07-22</v>
      </c>
      <c r="E2356" s="7">
        <f>VartojimasGamyba!G2352</f>
        <v>0.26600000000000001</v>
      </c>
      <c r="F2356" s="11"/>
      <c r="G2356" s="12">
        <f t="shared" si="356"/>
        <v>5.3044444444444414</v>
      </c>
      <c r="H2356" s="12">
        <v>0</v>
      </c>
      <c r="I2356" s="12">
        <v>0.29555555555555557</v>
      </c>
      <c r="J2356" s="12">
        <v>0</v>
      </c>
      <c r="K2356" s="12"/>
      <c r="L2356" s="12">
        <f>VartojimasGamyba!H2352</f>
        <v>0</v>
      </c>
      <c r="M2356" s="19">
        <f t="shared" si="349"/>
        <v>0</v>
      </c>
      <c r="N2356" s="7">
        <f t="shared" si="350"/>
        <v>0</v>
      </c>
      <c r="O2356" s="7">
        <f t="shared" si="351"/>
        <v>0</v>
      </c>
      <c r="P2356" s="7" t="s">
        <v>8872</v>
      </c>
      <c r="R2356" s="7"/>
      <c r="S2356" s="47">
        <f t="shared" si="352"/>
        <v>0</v>
      </c>
      <c r="T2356" s="47">
        <f t="shared" si="353"/>
        <v>0</v>
      </c>
      <c r="U2356" s="47">
        <f t="shared" si="354"/>
        <v>250.44</v>
      </c>
      <c r="V2356" s="47">
        <f t="shared" si="355"/>
        <v>138.57</v>
      </c>
      <c r="W2356" s="11"/>
    </row>
    <row r="2357" spans="1:23" x14ac:dyDescent="0.45">
      <c r="A2357" t="s">
        <v>2362</v>
      </c>
      <c r="B2357">
        <v>127.48</v>
      </c>
      <c r="D2357" s="1" t="str">
        <f>VartojimasGamyba!J2353</f>
        <v>2023-12-07-23</v>
      </c>
      <c r="E2357" s="7">
        <f>VartojimasGamyba!G2353</f>
        <v>0.27400000000000002</v>
      </c>
      <c r="F2357" s="11"/>
      <c r="G2357" s="12">
        <f t="shared" si="356"/>
        <v>4.9999999999999973</v>
      </c>
      <c r="H2357" s="12">
        <v>0</v>
      </c>
      <c r="I2357" s="12">
        <v>0.30444444444444446</v>
      </c>
      <c r="J2357" s="12">
        <v>0</v>
      </c>
      <c r="K2357" s="12"/>
      <c r="L2357" s="12">
        <f>VartojimasGamyba!H2353</f>
        <v>0</v>
      </c>
      <c r="M2357" s="19">
        <f t="shared" si="349"/>
        <v>0</v>
      </c>
      <c r="N2357" s="7">
        <f t="shared" si="350"/>
        <v>0</v>
      </c>
      <c r="O2357" s="7">
        <f t="shared" si="351"/>
        <v>0</v>
      </c>
      <c r="P2357" s="7">
        <f>SUM(O2334:O2357)</f>
        <v>3111.7421388888879</v>
      </c>
      <c r="Q2357" s="7">
        <f>SUMPRODUCT(B2334:B2357,E2334:E2357)+SUM(E2334:E2357)*$Z$21-SUMPRODUCT(B2334:B2357,L2334:L2357)+SUM(L2334:L2357)*ABS($Z$20)</f>
        <v>3356.1452000000004</v>
      </c>
      <c r="R2357" s="7"/>
      <c r="S2357" s="47">
        <f t="shared" si="352"/>
        <v>0</v>
      </c>
      <c r="T2357" s="47">
        <f t="shared" si="353"/>
        <v>0</v>
      </c>
      <c r="U2357" s="47">
        <f t="shared" si="354"/>
        <v>227.77</v>
      </c>
      <c r="V2357" s="47">
        <f t="shared" si="355"/>
        <v>115.9</v>
      </c>
      <c r="W2357" s="11">
        <f>IF(P2357&lt;&gt;Q2357,1,0)</f>
        <v>1</v>
      </c>
    </row>
    <row r="2358" spans="1:23" x14ac:dyDescent="0.45">
      <c r="A2358" t="s">
        <v>2363</v>
      </c>
      <c r="B2358">
        <v>119.35</v>
      </c>
      <c r="D2358" s="9" t="str">
        <f>VartojimasGamyba!J2354</f>
        <v>2023-12-08-00</v>
      </c>
      <c r="E2358" s="8">
        <f>VartojimasGamyba!G2354</f>
        <v>1.012</v>
      </c>
      <c r="F2358" s="11"/>
      <c r="G2358" s="7">
        <f>G2357+H2358-I2358</f>
        <v>3.875555555555553</v>
      </c>
      <c r="H2358" s="7">
        <v>0</v>
      </c>
      <c r="I2358" s="7">
        <v>1.1244444444444446</v>
      </c>
      <c r="J2358" s="7">
        <v>0</v>
      </c>
      <c r="L2358" s="7">
        <f>VartojimasGamyba!H2354</f>
        <v>0</v>
      </c>
      <c r="M2358" s="15">
        <f t="shared" si="349"/>
        <v>-2.2204460492503131E-16</v>
      </c>
      <c r="N2358" s="7">
        <f t="shared" si="350"/>
        <v>-4.8769877025733873E-14</v>
      </c>
      <c r="O2358" s="7">
        <f t="shared" si="351"/>
        <v>-4.8769877025733873E-14</v>
      </c>
      <c r="R2358" s="20" t="s">
        <v>8783</v>
      </c>
      <c r="S2358" s="47">
        <f t="shared" si="352"/>
        <v>-2.2204460492503131E-16</v>
      </c>
      <c r="T2358" s="47">
        <f t="shared" si="353"/>
        <v>0</v>
      </c>
      <c r="U2358" s="47">
        <f t="shared" si="354"/>
        <v>219.64</v>
      </c>
      <c r="V2358" s="47">
        <f t="shared" si="355"/>
        <v>107.77</v>
      </c>
      <c r="W2358" s="11"/>
    </row>
    <row r="2359" spans="1:23" x14ac:dyDescent="0.45">
      <c r="A2359" t="s">
        <v>2364</v>
      </c>
      <c r="B2359">
        <v>87.08</v>
      </c>
      <c r="D2359" s="9" t="str">
        <f>VartojimasGamyba!J2355</f>
        <v>2023-12-08-01</v>
      </c>
      <c r="E2359" s="8">
        <f>VartojimasGamyba!G2355</f>
        <v>1.3069999999999999</v>
      </c>
      <c r="F2359" s="11"/>
      <c r="G2359" s="7">
        <f t="shared" ref="G2359:G2381" si="357">G2358+H2359-I2359</f>
        <v>3.875555555555553</v>
      </c>
      <c r="H2359" s="7">
        <v>0</v>
      </c>
      <c r="I2359" s="7">
        <v>0</v>
      </c>
      <c r="J2359" s="7">
        <v>0</v>
      </c>
      <c r="L2359" s="7">
        <f>VartojimasGamyba!H2355</f>
        <v>0</v>
      </c>
      <c r="M2359" s="15">
        <f t="shared" si="349"/>
        <v>1.3069999999999999</v>
      </c>
      <c r="N2359" s="7">
        <f t="shared" si="350"/>
        <v>244.89258999999998</v>
      </c>
      <c r="O2359" s="7">
        <f t="shared" si="351"/>
        <v>244.89258999999998</v>
      </c>
      <c r="R2359" s="7"/>
      <c r="S2359" s="47">
        <f t="shared" si="352"/>
        <v>1.3069999999999999</v>
      </c>
      <c r="T2359" s="47">
        <f t="shared" si="353"/>
        <v>0</v>
      </c>
      <c r="U2359" s="47">
        <f t="shared" si="354"/>
        <v>187.37</v>
      </c>
      <c r="V2359" s="47">
        <f t="shared" si="355"/>
        <v>75.5</v>
      </c>
      <c r="W2359" s="11"/>
    </row>
    <row r="2360" spans="1:23" x14ac:dyDescent="0.45">
      <c r="A2360" t="s">
        <v>2365</v>
      </c>
      <c r="B2360">
        <v>87.09</v>
      </c>
      <c r="D2360" s="9" t="str">
        <f>VartojimasGamyba!J2356</f>
        <v>2023-12-08-02</v>
      </c>
      <c r="E2360" s="8">
        <f>VartojimasGamyba!G2356</f>
        <v>0.752</v>
      </c>
      <c r="F2360" s="11"/>
      <c r="G2360" s="7">
        <f t="shared" si="357"/>
        <v>3.875555555555553</v>
      </c>
      <c r="H2360" s="7">
        <v>0</v>
      </c>
      <c r="I2360" s="7">
        <v>0</v>
      </c>
      <c r="J2360" s="7">
        <v>0</v>
      </c>
      <c r="L2360" s="7">
        <f>VartojimasGamyba!H2356</f>
        <v>0</v>
      </c>
      <c r="M2360" s="15">
        <f t="shared" si="349"/>
        <v>0.752</v>
      </c>
      <c r="N2360" s="7">
        <f t="shared" si="350"/>
        <v>140.90976000000001</v>
      </c>
      <c r="O2360" s="7">
        <f t="shared" si="351"/>
        <v>140.90976000000001</v>
      </c>
      <c r="R2360" s="7"/>
      <c r="S2360" s="47">
        <f t="shared" si="352"/>
        <v>0.752</v>
      </c>
      <c r="T2360" s="47">
        <f t="shared" si="353"/>
        <v>0</v>
      </c>
      <c r="U2360" s="47">
        <f t="shared" si="354"/>
        <v>187.38</v>
      </c>
      <c r="V2360" s="47">
        <f t="shared" si="355"/>
        <v>75.510000000000005</v>
      </c>
      <c r="W2360" s="11"/>
    </row>
    <row r="2361" spans="1:23" x14ac:dyDescent="0.45">
      <c r="A2361" t="s">
        <v>2366</v>
      </c>
      <c r="B2361">
        <v>83.26</v>
      </c>
      <c r="D2361" s="9" t="str">
        <f>VartojimasGamyba!J2357</f>
        <v>2023-12-08-03</v>
      </c>
      <c r="E2361" s="8">
        <f>VartojimasGamyba!G2357</f>
        <v>1.2090000000000001</v>
      </c>
      <c r="F2361" s="11"/>
      <c r="G2361" s="7">
        <f t="shared" si="357"/>
        <v>3.875555555555553</v>
      </c>
      <c r="H2361" s="7">
        <v>0</v>
      </c>
      <c r="I2361" s="7">
        <v>0</v>
      </c>
      <c r="J2361" s="7">
        <v>0</v>
      </c>
      <c r="L2361" s="7">
        <f>VartojimasGamyba!H2357</f>
        <v>0</v>
      </c>
      <c r="M2361" s="15">
        <f t="shared" si="349"/>
        <v>1.2090000000000001</v>
      </c>
      <c r="N2361" s="7">
        <f t="shared" si="350"/>
        <v>221.91195000000002</v>
      </c>
      <c r="O2361" s="7">
        <f t="shared" si="351"/>
        <v>221.91195000000002</v>
      </c>
      <c r="R2361" s="7"/>
      <c r="S2361" s="47">
        <f t="shared" si="352"/>
        <v>1.2090000000000001</v>
      </c>
      <c r="T2361" s="47">
        <f t="shared" si="353"/>
        <v>0</v>
      </c>
      <c r="U2361" s="47">
        <f t="shared" si="354"/>
        <v>183.55</v>
      </c>
      <c r="V2361" s="47">
        <f t="shared" si="355"/>
        <v>71.680000000000007</v>
      </c>
      <c r="W2361" s="11"/>
    </row>
    <row r="2362" spans="1:23" x14ac:dyDescent="0.45">
      <c r="A2362" t="s">
        <v>2367</v>
      </c>
      <c r="B2362">
        <v>81.430000000000007</v>
      </c>
      <c r="D2362" s="9" t="str">
        <f>VartojimasGamyba!J2358</f>
        <v>2023-12-08-04</v>
      </c>
      <c r="E2362" s="8">
        <f>VartojimasGamyba!G2358</f>
        <v>1.3420000000000001</v>
      </c>
      <c r="F2362" s="11"/>
      <c r="G2362" s="7">
        <f t="shared" si="357"/>
        <v>3.875555555555553</v>
      </c>
      <c r="H2362" s="7">
        <v>0</v>
      </c>
      <c r="I2362" s="7">
        <v>0</v>
      </c>
      <c r="J2362" s="7">
        <v>0</v>
      </c>
      <c r="L2362" s="7">
        <f>VartojimasGamyba!H2358</f>
        <v>0</v>
      </c>
      <c r="M2362" s="15">
        <f t="shared" si="349"/>
        <v>1.3420000000000001</v>
      </c>
      <c r="N2362" s="7">
        <f t="shared" si="350"/>
        <v>243.86824000000004</v>
      </c>
      <c r="O2362" s="7">
        <f t="shared" si="351"/>
        <v>243.86824000000004</v>
      </c>
      <c r="R2362" s="7"/>
      <c r="S2362" s="47">
        <f t="shared" si="352"/>
        <v>1.3420000000000001</v>
      </c>
      <c r="T2362" s="47">
        <f t="shared" si="353"/>
        <v>0</v>
      </c>
      <c r="U2362" s="47">
        <f t="shared" si="354"/>
        <v>181.72000000000003</v>
      </c>
      <c r="V2362" s="47">
        <f t="shared" si="355"/>
        <v>69.850000000000009</v>
      </c>
      <c r="W2362" s="11"/>
    </row>
    <row r="2363" spans="1:23" x14ac:dyDescent="0.45">
      <c r="A2363" t="s">
        <v>2368</v>
      </c>
      <c r="B2363">
        <v>79.52</v>
      </c>
      <c r="D2363" s="9" t="str">
        <f>VartojimasGamyba!J2359</f>
        <v>2023-12-08-05</v>
      </c>
      <c r="E2363" s="8">
        <f>VartojimasGamyba!G2359</f>
        <v>1.181</v>
      </c>
      <c r="F2363" s="11"/>
      <c r="G2363" s="7">
        <f t="shared" si="357"/>
        <v>12.965</v>
      </c>
      <c r="H2363" s="7">
        <v>9.0894444444444478</v>
      </c>
      <c r="I2363" s="7">
        <v>0</v>
      </c>
      <c r="J2363" s="7">
        <v>0</v>
      </c>
      <c r="L2363" s="7">
        <f>VartojimasGamyba!H2359</f>
        <v>0</v>
      </c>
      <c r="M2363" s="15">
        <f t="shared" si="349"/>
        <v>10.270444444444447</v>
      </c>
      <c r="N2363" s="7">
        <f t="shared" si="350"/>
        <v>1846.728615555556</v>
      </c>
      <c r="O2363" s="7">
        <f t="shared" si="351"/>
        <v>1846.728615555556</v>
      </c>
      <c r="R2363" s="7"/>
      <c r="S2363" s="47">
        <f t="shared" si="352"/>
        <v>10.270444444444447</v>
      </c>
      <c r="T2363" s="47">
        <f t="shared" si="353"/>
        <v>0</v>
      </c>
      <c r="U2363" s="47">
        <f t="shared" si="354"/>
        <v>179.81</v>
      </c>
      <c r="V2363" s="47">
        <f t="shared" si="355"/>
        <v>67.94</v>
      </c>
      <c r="W2363" s="11"/>
    </row>
    <row r="2364" spans="1:23" x14ac:dyDescent="0.45">
      <c r="A2364" t="s">
        <v>2369</v>
      </c>
      <c r="B2364">
        <v>90.06</v>
      </c>
      <c r="D2364" s="9" t="str">
        <f>VartojimasGamyba!J2360</f>
        <v>2023-12-08-06</v>
      </c>
      <c r="E2364" s="8">
        <f>VartojimasGamyba!G2360</f>
        <v>0.30399999999999999</v>
      </c>
      <c r="F2364" s="11"/>
      <c r="G2364" s="7">
        <f t="shared" si="357"/>
        <v>12.965</v>
      </c>
      <c r="H2364" s="7">
        <v>0</v>
      </c>
      <c r="I2364" s="7">
        <v>0</v>
      </c>
      <c r="J2364" s="7">
        <v>0</v>
      </c>
      <c r="L2364" s="7">
        <f>VartojimasGamyba!H2360</f>
        <v>0</v>
      </c>
      <c r="M2364" s="15">
        <f t="shared" si="349"/>
        <v>0.30399999999999999</v>
      </c>
      <c r="N2364" s="7">
        <f t="shared" si="350"/>
        <v>57.866400000000006</v>
      </c>
      <c r="O2364" s="7">
        <f t="shared" si="351"/>
        <v>57.866400000000006</v>
      </c>
      <c r="R2364" s="7"/>
      <c r="S2364" s="47">
        <f t="shared" si="352"/>
        <v>0.30399999999999999</v>
      </c>
      <c r="T2364" s="47">
        <f t="shared" si="353"/>
        <v>0</v>
      </c>
      <c r="U2364" s="47">
        <f t="shared" si="354"/>
        <v>190.35000000000002</v>
      </c>
      <c r="V2364" s="47">
        <f t="shared" si="355"/>
        <v>78.48</v>
      </c>
      <c r="W2364" s="11"/>
    </row>
    <row r="2365" spans="1:23" x14ac:dyDescent="0.45">
      <c r="A2365" t="s">
        <v>2370</v>
      </c>
      <c r="B2365">
        <v>87.04</v>
      </c>
      <c r="D2365" s="9" t="str">
        <f>VartojimasGamyba!J2361</f>
        <v>2023-12-08-07</v>
      </c>
      <c r="E2365" s="8">
        <f>VartojimasGamyba!G2361</f>
        <v>0.129</v>
      </c>
      <c r="F2365" s="11"/>
      <c r="G2365" s="7">
        <f t="shared" si="357"/>
        <v>12.965</v>
      </c>
      <c r="H2365" s="7">
        <v>0</v>
      </c>
      <c r="I2365" s="7">
        <v>0</v>
      </c>
      <c r="J2365" s="7">
        <v>0</v>
      </c>
      <c r="L2365" s="7">
        <f>VartojimasGamyba!H2361</f>
        <v>3.0000000000000001E-3</v>
      </c>
      <c r="M2365" s="15">
        <f t="shared" si="349"/>
        <v>0.126</v>
      </c>
      <c r="N2365" s="7">
        <f t="shared" si="350"/>
        <v>23.603580000000001</v>
      </c>
      <c r="O2365" s="7">
        <f t="shared" si="351"/>
        <v>23.603580000000001</v>
      </c>
      <c r="R2365" s="7"/>
      <c r="S2365" s="47">
        <f t="shared" si="352"/>
        <v>0.126</v>
      </c>
      <c r="T2365" s="47">
        <f t="shared" si="353"/>
        <v>0</v>
      </c>
      <c r="U2365" s="47">
        <f t="shared" si="354"/>
        <v>187.33</v>
      </c>
      <c r="V2365" s="47">
        <f t="shared" si="355"/>
        <v>75.460000000000008</v>
      </c>
      <c r="W2365" s="11"/>
    </row>
    <row r="2366" spans="1:23" x14ac:dyDescent="0.45">
      <c r="A2366" t="s">
        <v>2371</v>
      </c>
      <c r="B2366">
        <v>123.24</v>
      </c>
      <c r="D2366" s="9" t="str">
        <f>VartojimasGamyba!J2362</f>
        <v>2023-12-08-08</v>
      </c>
      <c r="E2366" s="8">
        <f>VartojimasGamyba!G2362</f>
        <v>0.14199999999999999</v>
      </c>
      <c r="F2366" s="11"/>
      <c r="G2366" s="7">
        <f t="shared" si="357"/>
        <v>12.868333333333334</v>
      </c>
      <c r="H2366" s="7">
        <v>0</v>
      </c>
      <c r="I2366" s="7">
        <v>9.6666666666666651E-2</v>
      </c>
      <c r="J2366" s="7">
        <v>0</v>
      </c>
      <c r="L2366" s="7">
        <f>VartojimasGamyba!H2362</f>
        <v>5.5E-2</v>
      </c>
      <c r="M2366" s="15">
        <f t="shared" si="349"/>
        <v>0</v>
      </c>
      <c r="N2366" s="7">
        <f t="shared" si="350"/>
        <v>0</v>
      </c>
      <c r="O2366" s="7">
        <f t="shared" si="351"/>
        <v>0</v>
      </c>
      <c r="R2366" s="7"/>
      <c r="S2366" s="47">
        <f t="shared" si="352"/>
        <v>0</v>
      </c>
      <c r="T2366" s="47">
        <f t="shared" si="353"/>
        <v>0</v>
      </c>
      <c r="U2366" s="47">
        <f t="shared" si="354"/>
        <v>223.53</v>
      </c>
      <c r="V2366" s="47">
        <f t="shared" si="355"/>
        <v>111.66</v>
      </c>
      <c r="W2366" s="11"/>
    </row>
    <row r="2367" spans="1:23" x14ac:dyDescent="0.45">
      <c r="A2367" t="s">
        <v>2372</v>
      </c>
      <c r="B2367">
        <v>143.55000000000001</v>
      </c>
      <c r="D2367" s="9" t="str">
        <f>VartojimasGamyba!J2363</f>
        <v>2023-12-08-09</v>
      </c>
      <c r="E2367" s="8">
        <f>VartojimasGamyba!G2363</f>
        <v>1.7999999999999999E-2</v>
      </c>
      <c r="F2367" s="11"/>
      <c r="G2367" s="7">
        <f t="shared" si="357"/>
        <v>13.183333333333334</v>
      </c>
      <c r="H2367" s="7">
        <v>0.315</v>
      </c>
      <c r="I2367" s="7">
        <v>0</v>
      </c>
      <c r="J2367" s="7">
        <v>0</v>
      </c>
      <c r="L2367" s="7">
        <f>VartojimasGamyba!H2363</f>
        <v>0.33300000000000002</v>
      </c>
      <c r="M2367" s="15">
        <f t="shared" si="349"/>
        <v>0</v>
      </c>
      <c r="N2367" s="7">
        <f t="shared" si="350"/>
        <v>0</v>
      </c>
      <c r="O2367" s="7">
        <f t="shared" si="351"/>
        <v>0</v>
      </c>
      <c r="R2367" s="7"/>
      <c r="S2367" s="47">
        <f t="shared" si="352"/>
        <v>0.315</v>
      </c>
      <c r="T2367" s="47">
        <f t="shared" si="353"/>
        <v>0.315</v>
      </c>
      <c r="U2367" s="47">
        <f t="shared" si="354"/>
        <v>243.84000000000003</v>
      </c>
      <c r="V2367" s="47">
        <f t="shared" si="355"/>
        <v>131.97</v>
      </c>
      <c r="W2367" s="11"/>
    </row>
    <row r="2368" spans="1:23" x14ac:dyDescent="0.45">
      <c r="A2368" t="s">
        <v>2373</v>
      </c>
      <c r="B2368">
        <v>200.06</v>
      </c>
      <c r="D2368" s="9" t="str">
        <f>VartojimasGamyba!J2364</f>
        <v>2023-12-08-10</v>
      </c>
      <c r="E2368" s="8">
        <f>VartojimasGamyba!G2364</f>
        <v>0.83599999999999997</v>
      </c>
      <c r="F2368" s="11"/>
      <c r="G2368" s="7">
        <f t="shared" si="357"/>
        <v>12.498888888888889</v>
      </c>
      <c r="H2368" s="7">
        <v>0</v>
      </c>
      <c r="I2368" s="7">
        <v>0.68444444444444441</v>
      </c>
      <c r="J2368" s="7">
        <v>0</v>
      </c>
      <c r="L2368" s="7">
        <f>VartojimasGamyba!H2364</f>
        <v>0.22</v>
      </c>
      <c r="M2368" s="15">
        <f t="shared" si="349"/>
        <v>0</v>
      </c>
      <c r="N2368" s="7">
        <f t="shared" si="350"/>
        <v>0</v>
      </c>
      <c r="O2368" s="7">
        <f t="shared" si="351"/>
        <v>0</v>
      </c>
      <c r="R2368" s="7"/>
      <c r="S2368" s="47">
        <f t="shared" si="352"/>
        <v>0</v>
      </c>
      <c r="T2368" s="47">
        <f t="shared" si="353"/>
        <v>0</v>
      </c>
      <c r="U2368" s="47">
        <f t="shared" si="354"/>
        <v>300.35000000000002</v>
      </c>
      <c r="V2368" s="47">
        <f t="shared" si="355"/>
        <v>188.48</v>
      </c>
      <c r="W2368" s="11"/>
    </row>
    <row r="2369" spans="1:23" x14ac:dyDescent="0.45">
      <c r="A2369" t="s">
        <v>2374</v>
      </c>
      <c r="B2369">
        <v>200.03</v>
      </c>
      <c r="D2369" s="9" t="str">
        <f>VartojimasGamyba!J2365</f>
        <v>2023-12-08-11</v>
      </c>
      <c r="E2369" s="8">
        <f>VartojimasGamyba!G2365</f>
        <v>0.13400000000000001</v>
      </c>
      <c r="F2369" s="11"/>
      <c r="G2369" s="7">
        <f t="shared" si="357"/>
        <v>12.498888888888889</v>
      </c>
      <c r="H2369" s="7">
        <v>0</v>
      </c>
      <c r="I2369" s="7">
        <v>0</v>
      </c>
      <c r="J2369" s="7">
        <v>0.11799999999999999</v>
      </c>
      <c r="L2369" s="7">
        <f>VartojimasGamyba!H2365</f>
        <v>0.252</v>
      </c>
      <c r="M2369" s="15">
        <f t="shared" si="349"/>
        <v>0</v>
      </c>
      <c r="N2369" s="7">
        <f t="shared" si="350"/>
        <v>-22.237099999999998</v>
      </c>
      <c r="O2369" s="7">
        <f t="shared" si="351"/>
        <v>0</v>
      </c>
      <c r="R2369" s="7"/>
      <c r="S2369" s="47">
        <f t="shared" si="352"/>
        <v>0.11799999999999999</v>
      </c>
      <c r="T2369" s="47">
        <f t="shared" si="353"/>
        <v>0.11799999999999999</v>
      </c>
      <c r="U2369" s="47">
        <f t="shared" si="354"/>
        <v>300.32</v>
      </c>
      <c r="V2369" s="47">
        <f t="shared" si="355"/>
        <v>188.45</v>
      </c>
      <c r="W2369" s="11"/>
    </row>
    <row r="2370" spans="1:23" x14ac:dyDescent="0.45">
      <c r="A2370" t="s">
        <v>2375</v>
      </c>
      <c r="B2370">
        <v>136.91999999999999</v>
      </c>
      <c r="D2370" s="9" t="str">
        <f>VartojimasGamyba!J2366</f>
        <v>2023-12-08-12</v>
      </c>
      <c r="E2370" s="8">
        <f>VartojimasGamyba!G2366</f>
        <v>0.44700000000000001</v>
      </c>
      <c r="F2370" s="11"/>
      <c r="G2370" s="7">
        <f t="shared" si="357"/>
        <v>12.076666666666666</v>
      </c>
      <c r="H2370" s="7">
        <v>0</v>
      </c>
      <c r="I2370" s="7">
        <v>0.42222222222222217</v>
      </c>
      <c r="J2370" s="7">
        <v>0</v>
      </c>
      <c r="L2370" s="7">
        <f>VartojimasGamyba!H2366</f>
        <v>6.7000000000000004E-2</v>
      </c>
      <c r="M2370" s="15">
        <f t="shared" si="349"/>
        <v>0</v>
      </c>
      <c r="N2370" s="7">
        <f t="shared" si="350"/>
        <v>0</v>
      </c>
      <c r="O2370" s="7">
        <f t="shared" si="351"/>
        <v>0</v>
      </c>
      <c r="R2370" s="7"/>
      <c r="S2370" s="47">
        <f t="shared" si="352"/>
        <v>0</v>
      </c>
      <c r="T2370" s="47">
        <f t="shared" si="353"/>
        <v>0</v>
      </c>
      <c r="U2370" s="47">
        <f t="shared" si="354"/>
        <v>237.20999999999998</v>
      </c>
      <c r="V2370" s="47">
        <f t="shared" si="355"/>
        <v>125.33999999999999</v>
      </c>
      <c r="W2370" s="11"/>
    </row>
    <row r="2371" spans="1:23" x14ac:dyDescent="0.45">
      <c r="A2371" t="s">
        <v>2376</v>
      </c>
      <c r="B2371">
        <v>200.02</v>
      </c>
      <c r="D2371" s="9" t="str">
        <f>VartojimasGamyba!J2367</f>
        <v>2023-12-08-13</v>
      </c>
      <c r="E2371" s="8">
        <f>VartojimasGamyba!G2367</f>
        <v>0.20499999999999999</v>
      </c>
      <c r="F2371" s="11"/>
      <c r="G2371" s="7">
        <f t="shared" si="357"/>
        <v>11.851111111111111</v>
      </c>
      <c r="H2371" s="7">
        <v>0</v>
      </c>
      <c r="I2371" s="7">
        <v>0.22555555555555554</v>
      </c>
      <c r="J2371" s="7">
        <v>0</v>
      </c>
      <c r="L2371" s="7">
        <f>VartojimasGamyba!H2367</f>
        <v>2E-3</v>
      </c>
      <c r="M2371" s="15">
        <f t="shared" si="349"/>
        <v>0</v>
      </c>
      <c r="N2371" s="7">
        <f t="shared" si="350"/>
        <v>0</v>
      </c>
      <c r="O2371" s="7">
        <f t="shared" si="351"/>
        <v>0</v>
      </c>
      <c r="R2371" s="7"/>
      <c r="S2371" s="47">
        <f t="shared" si="352"/>
        <v>0</v>
      </c>
      <c r="T2371" s="47">
        <f t="shared" si="353"/>
        <v>0</v>
      </c>
      <c r="U2371" s="47">
        <f t="shared" si="354"/>
        <v>300.31</v>
      </c>
      <c r="V2371" s="47">
        <f t="shared" si="355"/>
        <v>188.44</v>
      </c>
      <c r="W2371" s="11"/>
    </row>
    <row r="2372" spans="1:23" x14ac:dyDescent="0.45">
      <c r="A2372" t="s">
        <v>2377</v>
      </c>
      <c r="B2372">
        <v>200.08</v>
      </c>
      <c r="D2372" s="9" t="str">
        <f>VartojimasGamyba!J2368</f>
        <v>2023-12-08-14</v>
      </c>
      <c r="E2372" s="8">
        <f>VartojimasGamyba!G2368</f>
        <v>0.311</v>
      </c>
      <c r="F2372" s="11"/>
      <c r="G2372" s="7">
        <f t="shared" si="357"/>
        <v>11.505555555555555</v>
      </c>
      <c r="H2372" s="7">
        <v>0</v>
      </c>
      <c r="I2372" s="7">
        <v>0.34555555555555556</v>
      </c>
      <c r="J2372" s="7">
        <v>0</v>
      </c>
      <c r="L2372" s="7">
        <f>VartojimasGamyba!H2368</f>
        <v>0</v>
      </c>
      <c r="M2372" s="15">
        <f t="shared" si="349"/>
        <v>0</v>
      </c>
      <c r="N2372" s="7">
        <f t="shared" si="350"/>
        <v>0</v>
      </c>
      <c r="O2372" s="7">
        <f t="shared" si="351"/>
        <v>0</v>
      </c>
      <c r="R2372" s="7"/>
      <c r="S2372" s="47">
        <f t="shared" si="352"/>
        <v>0</v>
      </c>
      <c r="T2372" s="47">
        <f t="shared" si="353"/>
        <v>0</v>
      </c>
      <c r="U2372" s="47">
        <f t="shared" si="354"/>
        <v>300.37</v>
      </c>
      <c r="V2372" s="47">
        <f t="shared" si="355"/>
        <v>188.5</v>
      </c>
      <c r="W2372" s="11"/>
    </row>
    <row r="2373" spans="1:23" x14ac:dyDescent="0.45">
      <c r="A2373" t="s">
        <v>2378</v>
      </c>
      <c r="B2373">
        <v>200.04</v>
      </c>
      <c r="D2373" s="9" t="str">
        <f>VartojimasGamyba!J2369</f>
        <v>2023-12-08-15</v>
      </c>
      <c r="E2373" s="8">
        <f>VartojimasGamyba!G2369</f>
        <v>0.377</v>
      </c>
      <c r="F2373" s="11"/>
      <c r="G2373" s="7">
        <f t="shared" si="357"/>
        <v>11.086666666666666</v>
      </c>
      <c r="H2373" s="7">
        <v>0</v>
      </c>
      <c r="I2373" s="7">
        <v>0.41888888888888892</v>
      </c>
      <c r="J2373" s="7">
        <v>0</v>
      </c>
      <c r="L2373" s="7">
        <f>VartojimasGamyba!H2369</f>
        <v>0</v>
      </c>
      <c r="M2373" s="15">
        <f t="shared" si="349"/>
        <v>-5.5511151231257827E-17</v>
      </c>
      <c r="N2373" s="7">
        <f t="shared" si="350"/>
        <v>-1.6671664049283662E-14</v>
      </c>
      <c r="O2373" s="7">
        <f t="shared" si="351"/>
        <v>-1.6671664049283662E-14</v>
      </c>
      <c r="R2373" s="7"/>
      <c r="S2373" s="47">
        <f t="shared" si="352"/>
        <v>-5.5511151231257827E-17</v>
      </c>
      <c r="T2373" s="47">
        <f t="shared" si="353"/>
        <v>0</v>
      </c>
      <c r="U2373" s="47">
        <f t="shared" si="354"/>
        <v>300.33</v>
      </c>
      <c r="V2373" s="47">
        <f t="shared" si="355"/>
        <v>188.45999999999998</v>
      </c>
      <c r="W2373" s="11"/>
    </row>
    <row r="2374" spans="1:23" x14ac:dyDescent="0.45">
      <c r="A2374" t="s">
        <v>2379</v>
      </c>
      <c r="B2374">
        <v>200.03</v>
      </c>
      <c r="D2374" s="9" t="str">
        <f>VartojimasGamyba!J2370</f>
        <v>2023-12-08-16</v>
      </c>
      <c r="E2374" s="8">
        <f>VartojimasGamyba!G2370</f>
        <v>0.66900000000000004</v>
      </c>
      <c r="F2374" s="11"/>
      <c r="G2374" s="7">
        <f t="shared" si="357"/>
        <v>10.343333333333332</v>
      </c>
      <c r="H2374" s="7">
        <v>0</v>
      </c>
      <c r="I2374" s="7">
        <v>0.7433333333333334</v>
      </c>
      <c r="J2374" s="7">
        <v>0</v>
      </c>
      <c r="L2374" s="7">
        <f>VartojimasGamyba!H2370</f>
        <v>0</v>
      </c>
      <c r="M2374" s="15">
        <f t="shared" si="349"/>
        <v>0</v>
      </c>
      <c r="N2374" s="7">
        <f t="shared" si="350"/>
        <v>0</v>
      </c>
      <c r="O2374" s="7">
        <f t="shared" si="351"/>
        <v>0</v>
      </c>
      <c r="R2374" s="7"/>
      <c r="S2374" s="47">
        <f t="shared" si="352"/>
        <v>0</v>
      </c>
      <c r="T2374" s="47">
        <f t="shared" si="353"/>
        <v>0</v>
      </c>
      <c r="U2374" s="47">
        <f t="shared" si="354"/>
        <v>300.32</v>
      </c>
      <c r="V2374" s="47">
        <f t="shared" si="355"/>
        <v>188.45</v>
      </c>
      <c r="W2374" s="11"/>
    </row>
    <row r="2375" spans="1:23" x14ac:dyDescent="0.45">
      <c r="A2375" t="s">
        <v>2380</v>
      </c>
      <c r="B2375">
        <v>200.04</v>
      </c>
      <c r="D2375" s="9" t="str">
        <f>VartojimasGamyba!J2371</f>
        <v>2023-12-08-17</v>
      </c>
      <c r="E2375" s="8">
        <f>VartojimasGamyba!G2371</f>
        <v>1.3580000000000001</v>
      </c>
      <c r="F2375" s="11"/>
      <c r="G2375" s="7">
        <f t="shared" si="357"/>
        <v>8.8344444444444434</v>
      </c>
      <c r="H2375" s="7">
        <v>0</v>
      </c>
      <c r="I2375" s="7">
        <v>1.5088888888888892</v>
      </c>
      <c r="J2375" s="7">
        <v>0</v>
      </c>
      <c r="L2375" s="7">
        <f>VartojimasGamyba!H2371</f>
        <v>0</v>
      </c>
      <c r="M2375" s="15">
        <f t="shared" ref="M2375:M2438" si="358">E2375+H2375-I2375*$J$2+J2375-L2375</f>
        <v>-2.2204460492503131E-16</v>
      </c>
      <c r="N2375" s="7">
        <f t="shared" ref="N2375:N2438" si="359">M2375*U2375-J2375*V2375</f>
        <v>-6.6686656197134649E-14</v>
      </c>
      <c r="O2375" s="7">
        <f t="shared" ref="O2375:O2438" si="360">(M2375)*(B2375+$Z$21)</f>
        <v>-6.6686656197134649E-14</v>
      </c>
      <c r="R2375" s="7"/>
      <c r="S2375" s="47">
        <f t="shared" ref="S2375:S2438" si="361">M2375+IF((L2375-E2375)&gt;0,(L2375-E2375),0)</f>
        <v>-2.2204460492503131E-16</v>
      </c>
      <c r="T2375" s="47">
        <f t="shared" ref="T2375:T2438" si="362">IF(L2375-E2375&lt;0,0,L2375-E2375)</f>
        <v>0</v>
      </c>
      <c r="U2375" s="47">
        <f t="shared" ref="U2375:U2438" si="363">B2375+$Z$21</f>
        <v>300.33</v>
      </c>
      <c r="V2375" s="47">
        <f t="shared" ref="V2375:V2438" si="364">B2375+$Z$20</f>
        <v>188.45999999999998</v>
      </c>
      <c r="W2375" s="11"/>
    </row>
    <row r="2376" spans="1:23" x14ac:dyDescent="0.45">
      <c r="A2376" t="s">
        <v>2381</v>
      </c>
      <c r="B2376">
        <v>137</v>
      </c>
      <c r="D2376" s="9" t="str">
        <f>VartojimasGamyba!J2372</f>
        <v>2023-12-08-18</v>
      </c>
      <c r="E2376" s="8">
        <f>VartojimasGamyba!G2372</f>
        <v>0.25800000000000001</v>
      </c>
      <c r="F2376" s="11"/>
      <c r="G2376" s="7">
        <f t="shared" si="357"/>
        <v>8.5477777777777764</v>
      </c>
      <c r="H2376" s="7">
        <v>0</v>
      </c>
      <c r="I2376" s="7">
        <v>0.28666666666666668</v>
      </c>
      <c r="J2376" s="7">
        <v>0</v>
      </c>
      <c r="L2376" s="7">
        <f>VartojimasGamyba!H2372</f>
        <v>0</v>
      </c>
      <c r="M2376" s="15">
        <f t="shared" si="358"/>
        <v>0</v>
      </c>
      <c r="N2376" s="7">
        <f t="shared" si="359"/>
        <v>0</v>
      </c>
      <c r="O2376" s="7">
        <f t="shared" si="360"/>
        <v>0</v>
      </c>
      <c r="R2376" s="7"/>
      <c r="S2376" s="47">
        <f t="shared" si="361"/>
        <v>0</v>
      </c>
      <c r="T2376" s="47">
        <f t="shared" si="362"/>
        <v>0</v>
      </c>
      <c r="U2376" s="47">
        <f t="shared" si="363"/>
        <v>237.29000000000002</v>
      </c>
      <c r="V2376" s="47">
        <f t="shared" si="364"/>
        <v>125.42</v>
      </c>
      <c r="W2376" s="11"/>
    </row>
    <row r="2377" spans="1:23" x14ac:dyDescent="0.45">
      <c r="A2377" t="s">
        <v>2382</v>
      </c>
      <c r="B2377">
        <v>129.24</v>
      </c>
      <c r="D2377" s="9" t="str">
        <f>VartojimasGamyba!J2373</f>
        <v>2023-12-08-19</v>
      </c>
      <c r="E2377" s="8">
        <f>VartojimasGamyba!G2373</f>
        <v>1.262</v>
      </c>
      <c r="F2377" s="11"/>
      <c r="G2377" s="7">
        <f t="shared" si="357"/>
        <v>7.1455555555555543</v>
      </c>
      <c r="H2377" s="7">
        <v>0</v>
      </c>
      <c r="I2377" s="7">
        <v>1.4022222222222223</v>
      </c>
      <c r="J2377" s="7">
        <v>0</v>
      </c>
      <c r="L2377" s="7">
        <f>VartojimasGamyba!H2373</f>
        <v>0</v>
      </c>
      <c r="M2377" s="15">
        <f t="shared" si="358"/>
        <v>0</v>
      </c>
      <c r="N2377" s="7">
        <f t="shared" si="359"/>
        <v>0</v>
      </c>
      <c r="O2377" s="7">
        <f t="shared" si="360"/>
        <v>0</v>
      </c>
      <c r="R2377" s="7"/>
      <c r="S2377" s="47">
        <f t="shared" si="361"/>
        <v>0</v>
      </c>
      <c r="T2377" s="47">
        <f t="shared" si="362"/>
        <v>0</v>
      </c>
      <c r="U2377" s="47">
        <f t="shared" si="363"/>
        <v>229.53000000000003</v>
      </c>
      <c r="V2377" s="47">
        <f t="shared" si="364"/>
        <v>117.66000000000001</v>
      </c>
      <c r="W2377" s="11"/>
    </row>
    <row r="2378" spans="1:23" x14ac:dyDescent="0.45">
      <c r="A2378" t="s">
        <v>2383</v>
      </c>
      <c r="B2378">
        <v>118.6</v>
      </c>
      <c r="D2378" s="9" t="str">
        <f>VartojimasGamyba!J2374</f>
        <v>2023-12-08-20</v>
      </c>
      <c r="E2378" s="8">
        <f>VartojimasGamyba!G2374</f>
        <v>0.23699999999999999</v>
      </c>
      <c r="F2378" s="11"/>
      <c r="G2378" s="7">
        <f t="shared" si="357"/>
        <v>6.8822222222222207</v>
      </c>
      <c r="H2378" s="7">
        <v>0</v>
      </c>
      <c r="I2378" s="7">
        <v>0.26333333333333331</v>
      </c>
      <c r="J2378" s="7">
        <v>0</v>
      </c>
      <c r="L2378" s="7">
        <f>VartojimasGamyba!H2374</f>
        <v>0</v>
      </c>
      <c r="M2378" s="15">
        <f t="shared" si="358"/>
        <v>0</v>
      </c>
      <c r="N2378" s="7">
        <f t="shared" si="359"/>
        <v>0</v>
      </c>
      <c r="O2378" s="7">
        <f t="shared" si="360"/>
        <v>0</v>
      </c>
      <c r="P2378" s="7" t="s">
        <v>8873</v>
      </c>
      <c r="R2378" s="7"/>
      <c r="S2378" s="47">
        <f t="shared" si="361"/>
        <v>0</v>
      </c>
      <c r="T2378" s="47">
        <f t="shared" si="362"/>
        <v>0</v>
      </c>
      <c r="U2378" s="47">
        <f t="shared" si="363"/>
        <v>218.89</v>
      </c>
      <c r="V2378" s="47">
        <f t="shared" si="364"/>
        <v>107.02</v>
      </c>
      <c r="W2378" s="11"/>
    </row>
    <row r="2379" spans="1:23" x14ac:dyDescent="0.45">
      <c r="A2379" t="s">
        <v>2384</v>
      </c>
      <c r="B2379">
        <v>134.43</v>
      </c>
      <c r="D2379" s="9" t="str">
        <f>VartojimasGamyba!J2375</f>
        <v>2023-12-08-21</v>
      </c>
      <c r="E2379" s="8">
        <f>VartojimasGamyba!G2375</f>
        <v>0.245</v>
      </c>
      <c r="F2379" s="11"/>
      <c r="G2379" s="7">
        <f t="shared" si="357"/>
        <v>6.6099999999999985</v>
      </c>
      <c r="H2379" s="7">
        <v>0</v>
      </c>
      <c r="I2379" s="7">
        <v>0.27222222222222225</v>
      </c>
      <c r="J2379" s="7">
        <v>0</v>
      </c>
      <c r="L2379" s="7">
        <f>VartojimasGamyba!H2375</f>
        <v>0</v>
      </c>
      <c r="M2379" s="15">
        <f t="shared" si="358"/>
        <v>-2.7755575615628914E-17</v>
      </c>
      <c r="N2379" s="7">
        <f t="shared" si="359"/>
        <v>-6.5147887085004193E-15</v>
      </c>
      <c r="O2379" s="7">
        <f t="shared" si="360"/>
        <v>-6.5147887085004193E-15</v>
      </c>
      <c r="P2379" s="7">
        <f>SUM(N2358:N2381)</f>
        <v>2757.5440355555561</v>
      </c>
      <c r="R2379" s="7"/>
      <c r="S2379" s="47">
        <f t="shared" si="361"/>
        <v>-2.7755575615628914E-17</v>
      </c>
      <c r="T2379" s="47">
        <f t="shared" si="362"/>
        <v>0</v>
      </c>
      <c r="U2379" s="47">
        <f t="shared" si="363"/>
        <v>234.72000000000003</v>
      </c>
      <c r="V2379" s="47">
        <f t="shared" si="364"/>
        <v>122.85000000000001</v>
      </c>
      <c r="W2379" s="11"/>
    </row>
    <row r="2380" spans="1:23" x14ac:dyDescent="0.45">
      <c r="A2380" t="s">
        <v>2385</v>
      </c>
      <c r="B2380">
        <v>115.41</v>
      </c>
      <c r="D2380" s="9" t="str">
        <f>VartojimasGamyba!J2376</f>
        <v>2023-12-08-22</v>
      </c>
      <c r="E2380" s="8">
        <f>VartojimasGamyba!G2376</f>
        <v>0.26</v>
      </c>
      <c r="F2380" s="11"/>
      <c r="G2380" s="7">
        <f t="shared" si="357"/>
        <v>6.3211111111111098</v>
      </c>
      <c r="H2380" s="7">
        <v>0</v>
      </c>
      <c r="I2380" s="7">
        <v>0.28888888888888892</v>
      </c>
      <c r="J2380" s="7">
        <v>0</v>
      </c>
      <c r="L2380" s="7">
        <f>VartojimasGamyba!H2376</f>
        <v>0</v>
      </c>
      <c r="M2380" s="15">
        <f t="shared" si="358"/>
        <v>0</v>
      </c>
      <c r="N2380" s="7">
        <f t="shared" si="359"/>
        <v>0</v>
      </c>
      <c r="O2380" s="7">
        <f t="shared" si="360"/>
        <v>0</v>
      </c>
      <c r="P2380" s="7" t="s">
        <v>8872</v>
      </c>
      <c r="R2380" s="7"/>
      <c r="S2380" s="47">
        <f t="shared" si="361"/>
        <v>0</v>
      </c>
      <c r="T2380" s="47">
        <f t="shared" si="362"/>
        <v>0</v>
      </c>
      <c r="U2380" s="47">
        <f t="shared" si="363"/>
        <v>215.7</v>
      </c>
      <c r="V2380" s="47">
        <f t="shared" si="364"/>
        <v>103.83</v>
      </c>
      <c r="W2380" s="11"/>
    </row>
    <row r="2381" spans="1:23" x14ac:dyDescent="0.45">
      <c r="A2381" t="s">
        <v>2386</v>
      </c>
      <c r="B2381">
        <v>101.12</v>
      </c>
      <c r="D2381" s="9" t="str">
        <f>VartojimasGamyba!J2377</f>
        <v>2023-12-08-23</v>
      </c>
      <c r="E2381" s="8">
        <f>VartojimasGamyba!G2377</f>
        <v>1.1890000000000001</v>
      </c>
      <c r="F2381" s="11"/>
      <c r="G2381" s="7">
        <f t="shared" si="357"/>
        <v>4.9999999999999982</v>
      </c>
      <c r="H2381" s="7">
        <v>0</v>
      </c>
      <c r="I2381" s="7">
        <v>1.3211111111111111</v>
      </c>
      <c r="J2381" s="7">
        <v>0</v>
      </c>
      <c r="L2381" s="7">
        <f>VartojimasGamyba!H2377</f>
        <v>0</v>
      </c>
      <c r="M2381" s="15">
        <f t="shared" si="358"/>
        <v>0</v>
      </c>
      <c r="N2381" s="7">
        <f t="shared" si="359"/>
        <v>0</v>
      </c>
      <c r="O2381" s="7">
        <f t="shared" si="360"/>
        <v>0</v>
      </c>
      <c r="P2381" s="7">
        <f>SUM(O2358:O2381)</f>
        <v>2779.7811355555559</v>
      </c>
      <c r="Q2381" s="7">
        <f>SUMPRODUCT(B2358:B2381,E2358:E2381)+SUM(E2358:E2381)*$Z$21-SUMPRODUCT(B2358:B2381,L2358:L2381)+SUM(L2358:L2381)*ABS($Z$20)</f>
        <v>3286.4959300000005</v>
      </c>
      <c r="R2381" s="7"/>
      <c r="S2381" s="47">
        <f t="shared" si="361"/>
        <v>0</v>
      </c>
      <c r="T2381" s="47">
        <f t="shared" si="362"/>
        <v>0</v>
      </c>
      <c r="U2381" s="47">
        <f t="shared" si="363"/>
        <v>201.41000000000003</v>
      </c>
      <c r="V2381" s="47">
        <f t="shared" si="364"/>
        <v>89.54</v>
      </c>
      <c r="W2381" s="11">
        <f>IF(P2381&lt;&gt;Q2381,1,0)</f>
        <v>1</v>
      </c>
    </row>
    <row r="2382" spans="1:23" x14ac:dyDescent="0.45">
      <c r="A2382" t="s">
        <v>2387</v>
      </c>
      <c r="B2382">
        <v>101.58</v>
      </c>
      <c r="D2382" s="1" t="str">
        <f>VartojimasGamyba!J2378</f>
        <v>2023-12-09-00</v>
      </c>
      <c r="E2382" s="7">
        <f>VartojimasGamyba!G2378</f>
        <v>1.321</v>
      </c>
      <c r="F2382" s="11"/>
      <c r="G2382" s="12">
        <f>G2381+H2382-I2382</f>
        <v>3.5322222222222202</v>
      </c>
      <c r="H2382" s="12">
        <v>0</v>
      </c>
      <c r="I2382" s="12">
        <v>1.4677777777777778</v>
      </c>
      <c r="J2382" s="12">
        <v>0</v>
      </c>
      <c r="K2382" s="12"/>
      <c r="L2382" s="12">
        <f>VartojimasGamyba!H2378</f>
        <v>0</v>
      </c>
      <c r="M2382" s="19">
        <f t="shared" si="358"/>
        <v>-2.2204460492503131E-16</v>
      </c>
      <c r="N2382" s="7">
        <f t="shared" si="359"/>
        <v>-4.4824144396216071E-14</v>
      </c>
      <c r="O2382" s="7">
        <f t="shared" si="360"/>
        <v>-4.4824144396216071E-14</v>
      </c>
      <c r="R2382" s="20" t="s">
        <v>8783</v>
      </c>
      <c r="S2382" s="47">
        <f t="shared" si="361"/>
        <v>-2.2204460492503131E-16</v>
      </c>
      <c r="T2382" s="47">
        <f t="shared" si="362"/>
        <v>0</v>
      </c>
      <c r="U2382" s="47">
        <f t="shared" si="363"/>
        <v>201.87</v>
      </c>
      <c r="V2382" s="47">
        <f t="shared" si="364"/>
        <v>90</v>
      </c>
      <c r="W2382" s="11"/>
    </row>
    <row r="2383" spans="1:23" x14ac:dyDescent="0.45">
      <c r="A2383" t="s">
        <v>2388</v>
      </c>
      <c r="B2383">
        <v>90.58</v>
      </c>
      <c r="D2383" s="1" t="str">
        <f>VartojimasGamyba!J2379</f>
        <v>2023-12-09-01</v>
      </c>
      <c r="E2383" s="7">
        <f>VartojimasGamyba!G2379</f>
        <v>1.0960000000000001</v>
      </c>
      <c r="F2383" s="11"/>
      <c r="G2383" s="12">
        <f t="shared" ref="G2383:G2405" si="365">G2382+H2383-I2383</f>
        <v>2.3144444444444421</v>
      </c>
      <c r="H2383" s="12">
        <v>0</v>
      </c>
      <c r="I2383" s="12">
        <v>1.2177777777777778</v>
      </c>
      <c r="J2383" s="12">
        <v>0</v>
      </c>
      <c r="K2383" s="12"/>
      <c r="L2383" s="12">
        <f>VartojimasGamyba!H2379</f>
        <v>0</v>
      </c>
      <c r="M2383" s="19">
        <f t="shared" si="358"/>
        <v>0</v>
      </c>
      <c r="N2383" s="7">
        <f t="shared" si="359"/>
        <v>0</v>
      </c>
      <c r="O2383" s="7">
        <f t="shared" si="360"/>
        <v>0</v>
      </c>
      <c r="R2383" s="7"/>
      <c r="S2383" s="47">
        <f t="shared" si="361"/>
        <v>0</v>
      </c>
      <c r="T2383" s="47">
        <f t="shared" si="362"/>
        <v>0</v>
      </c>
      <c r="U2383" s="47">
        <f t="shared" si="363"/>
        <v>190.87</v>
      </c>
      <c r="V2383" s="47">
        <f t="shared" si="364"/>
        <v>79</v>
      </c>
      <c r="W2383" s="11"/>
    </row>
    <row r="2384" spans="1:23" x14ac:dyDescent="0.45">
      <c r="A2384" t="s">
        <v>2389</v>
      </c>
      <c r="B2384">
        <v>95</v>
      </c>
      <c r="D2384" s="1" t="str">
        <f>VartojimasGamyba!J2380</f>
        <v>2023-12-09-02</v>
      </c>
      <c r="E2384" s="7">
        <f>VartojimasGamyba!G2380</f>
        <v>1.2450000000000001</v>
      </c>
      <c r="F2384" s="11"/>
      <c r="G2384" s="12">
        <f t="shared" si="365"/>
        <v>0.93111111111110856</v>
      </c>
      <c r="H2384" s="12">
        <v>0</v>
      </c>
      <c r="I2384" s="12">
        <v>1.3833333333333335</v>
      </c>
      <c r="J2384" s="12">
        <v>0</v>
      </c>
      <c r="K2384" s="12"/>
      <c r="L2384" s="12">
        <f>VartojimasGamyba!H2380</f>
        <v>0</v>
      </c>
      <c r="M2384" s="19">
        <f t="shared" si="358"/>
        <v>0</v>
      </c>
      <c r="N2384" s="7">
        <f t="shared" si="359"/>
        <v>0</v>
      </c>
      <c r="O2384" s="7">
        <f t="shared" si="360"/>
        <v>0</v>
      </c>
      <c r="R2384" s="7"/>
      <c r="S2384" s="47">
        <f t="shared" si="361"/>
        <v>0</v>
      </c>
      <c r="T2384" s="47">
        <f t="shared" si="362"/>
        <v>0</v>
      </c>
      <c r="U2384" s="47">
        <f t="shared" si="363"/>
        <v>195.29000000000002</v>
      </c>
      <c r="V2384" s="47">
        <f t="shared" si="364"/>
        <v>83.42</v>
      </c>
      <c r="W2384" s="11"/>
    </row>
    <row r="2385" spans="1:23" x14ac:dyDescent="0.45">
      <c r="A2385" t="s">
        <v>2390</v>
      </c>
      <c r="B2385">
        <v>85.1</v>
      </c>
      <c r="D2385" s="1" t="str">
        <f>VartojimasGamyba!J2381</f>
        <v>2023-12-09-03</v>
      </c>
      <c r="E2385" s="7">
        <f>VartojimasGamyba!G2381</f>
        <v>1.383</v>
      </c>
      <c r="F2385" s="11"/>
      <c r="G2385" s="12">
        <f t="shared" si="365"/>
        <v>0.93111111111110856</v>
      </c>
      <c r="H2385" s="12">
        <v>0</v>
      </c>
      <c r="I2385" s="12">
        <v>0</v>
      </c>
      <c r="J2385" s="12">
        <v>0</v>
      </c>
      <c r="K2385" s="12"/>
      <c r="L2385" s="12">
        <f>VartojimasGamyba!H2381</f>
        <v>0</v>
      </c>
      <c r="M2385" s="19">
        <f t="shared" si="358"/>
        <v>1.383</v>
      </c>
      <c r="N2385" s="7">
        <f t="shared" si="359"/>
        <v>256.39436999999998</v>
      </c>
      <c r="O2385" s="7">
        <f t="shared" si="360"/>
        <v>256.39436999999998</v>
      </c>
      <c r="R2385" s="7"/>
      <c r="S2385" s="47">
        <f t="shared" si="361"/>
        <v>1.383</v>
      </c>
      <c r="T2385" s="47">
        <f t="shared" si="362"/>
        <v>0</v>
      </c>
      <c r="U2385" s="47">
        <f t="shared" si="363"/>
        <v>185.39</v>
      </c>
      <c r="V2385" s="47">
        <f t="shared" si="364"/>
        <v>73.52</v>
      </c>
      <c r="W2385" s="11"/>
    </row>
    <row r="2386" spans="1:23" x14ac:dyDescent="0.45">
      <c r="A2386" t="s">
        <v>2391</v>
      </c>
      <c r="B2386">
        <v>79.489999999999995</v>
      </c>
      <c r="D2386" s="1" t="str">
        <f>VartojimasGamyba!J2382</f>
        <v>2023-12-09-04</v>
      </c>
      <c r="E2386" s="7">
        <f>VartojimasGamyba!G2382</f>
        <v>0.63800000000000001</v>
      </c>
      <c r="F2386" s="11"/>
      <c r="G2386" s="12">
        <f t="shared" si="365"/>
        <v>0.93111111111110856</v>
      </c>
      <c r="H2386" s="12">
        <v>0</v>
      </c>
      <c r="I2386" s="12">
        <v>0</v>
      </c>
      <c r="J2386" s="12">
        <v>0</v>
      </c>
      <c r="K2386" s="12"/>
      <c r="L2386" s="12">
        <f>VartojimasGamyba!H2382</f>
        <v>0</v>
      </c>
      <c r="M2386" s="19">
        <f t="shared" si="358"/>
        <v>0.63800000000000001</v>
      </c>
      <c r="N2386" s="7">
        <f t="shared" si="359"/>
        <v>114.69964</v>
      </c>
      <c r="O2386" s="7">
        <f t="shared" si="360"/>
        <v>114.69964</v>
      </c>
      <c r="R2386" s="7"/>
      <c r="S2386" s="47">
        <f t="shared" si="361"/>
        <v>0.63800000000000001</v>
      </c>
      <c r="T2386" s="47">
        <f t="shared" si="362"/>
        <v>0</v>
      </c>
      <c r="U2386" s="47">
        <f t="shared" si="363"/>
        <v>179.78</v>
      </c>
      <c r="V2386" s="47">
        <f t="shared" si="364"/>
        <v>67.91</v>
      </c>
      <c r="W2386" s="11"/>
    </row>
    <row r="2387" spans="1:23" x14ac:dyDescent="0.45">
      <c r="A2387" t="s">
        <v>2392</v>
      </c>
      <c r="B2387">
        <v>73.069999999999993</v>
      </c>
      <c r="D2387" s="1" t="str">
        <f>VartojimasGamyba!J2383</f>
        <v>2023-12-09-05</v>
      </c>
      <c r="E2387" s="7">
        <f>VartojimasGamyba!G2383</f>
        <v>1.2230000000000001</v>
      </c>
      <c r="F2387" s="11"/>
      <c r="G2387" s="12">
        <f t="shared" si="365"/>
        <v>0.93111111111110856</v>
      </c>
      <c r="H2387" s="12">
        <v>0</v>
      </c>
      <c r="I2387" s="12">
        <v>0</v>
      </c>
      <c r="J2387" s="12">
        <v>0</v>
      </c>
      <c r="K2387" s="12"/>
      <c r="L2387" s="12">
        <f>VartojimasGamyba!H2383</f>
        <v>0</v>
      </c>
      <c r="M2387" s="19">
        <f t="shared" si="358"/>
        <v>1.2230000000000001</v>
      </c>
      <c r="N2387" s="7">
        <f t="shared" si="359"/>
        <v>212.01928000000004</v>
      </c>
      <c r="O2387" s="7">
        <f t="shared" si="360"/>
        <v>212.01928000000004</v>
      </c>
      <c r="R2387" s="7"/>
      <c r="S2387" s="47">
        <f t="shared" si="361"/>
        <v>1.2230000000000001</v>
      </c>
      <c r="T2387" s="47">
        <f t="shared" si="362"/>
        <v>0</v>
      </c>
      <c r="U2387" s="47">
        <f t="shared" si="363"/>
        <v>173.36</v>
      </c>
      <c r="V2387" s="47">
        <f t="shared" si="364"/>
        <v>61.489999999999995</v>
      </c>
      <c r="W2387" s="11"/>
    </row>
    <row r="2388" spans="1:23" x14ac:dyDescent="0.45">
      <c r="A2388" t="s">
        <v>2393</v>
      </c>
      <c r="B2388">
        <v>70.25</v>
      </c>
      <c r="D2388" s="1" t="str">
        <f>VartojimasGamyba!J2384</f>
        <v>2023-12-09-06</v>
      </c>
      <c r="E2388" s="7">
        <f>VartojimasGamyba!G2384</f>
        <v>1.4910000000000001</v>
      </c>
      <c r="F2388" s="11"/>
      <c r="G2388" s="12">
        <f t="shared" si="365"/>
        <v>10.012222222222222</v>
      </c>
      <c r="H2388" s="12">
        <v>9.0811111111111131</v>
      </c>
      <c r="I2388" s="12">
        <v>0</v>
      </c>
      <c r="J2388" s="12">
        <v>0</v>
      </c>
      <c r="K2388" s="12"/>
      <c r="L2388" s="12">
        <f>VartojimasGamyba!H2384</f>
        <v>0</v>
      </c>
      <c r="M2388" s="19">
        <f t="shared" si="358"/>
        <v>10.572111111111113</v>
      </c>
      <c r="N2388" s="7">
        <f t="shared" si="359"/>
        <v>1802.9678288888895</v>
      </c>
      <c r="O2388" s="7">
        <f t="shared" si="360"/>
        <v>1802.9678288888895</v>
      </c>
      <c r="R2388" s="7"/>
      <c r="S2388" s="47">
        <f t="shared" si="361"/>
        <v>10.572111111111113</v>
      </c>
      <c r="T2388" s="47">
        <f t="shared" si="362"/>
        <v>0</v>
      </c>
      <c r="U2388" s="47">
        <f t="shared" si="363"/>
        <v>170.54000000000002</v>
      </c>
      <c r="V2388" s="47">
        <f t="shared" si="364"/>
        <v>58.67</v>
      </c>
      <c r="W2388" s="11"/>
    </row>
    <row r="2389" spans="1:23" x14ac:dyDescent="0.45">
      <c r="A2389" t="s">
        <v>2394</v>
      </c>
      <c r="B2389">
        <v>72.81</v>
      </c>
      <c r="D2389" s="1" t="str">
        <f>VartojimasGamyba!J2385</f>
        <v>2023-12-09-07</v>
      </c>
      <c r="E2389" s="7">
        <f>VartojimasGamyba!G2385</f>
        <v>0.49299999999999999</v>
      </c>
      <c r="F2389" s="11"/>
      <c r="G2389" s="12">
        <f t="shared" si="365"/>
        <v>10.012222222222222</v>
      </c>
      <c r="H2389" s="12">
        <v>0</v>
      </c>
      <c r="I2389" s="12">
        <v>0</v>
      </c>
      <c r="J2389" s="12">
        <v>0</v>
      </c>
      <c r="K2389" s="12"/>
      <c r="L2389" s="12">
        <f>VartojimasGamyba!H2385</f>
        <v>0.01</v>
      </c>
      <c r="M2389" s="19">
        <f t="shared" si="358"/>
        <v>0.48299999999999998</v>
      </c>
      <c r="N2389" s="7">
        <f t="shared" si="359"/>
        <v>83.607300000000009</v>
      </c>
      <c r="O2389" s="7">
        <f t="shared" si="360"/>
        <v>83.607300000000009</v>
      </c>
      <c r="R2389" s="7"/>
      <c r="S2389" s="47">
        <f t="shared" si="361"/>
        <v>0.48299999999999998</v>
      </c>
      <c r="T2389" s="47">
        <f t="shared" si="362"/>
        <v>0</v>
      </c>
      <c r="U2389" s="47">
        <f t="shared" si="363"/>
        <v>173.10000000000002</v>
      </c>
      <c r="V2389" s="47">
        <f t="shared" si="364"/>
        <v>61.230000000000004</v>
      </c>
      <c r="W2389" s="11"/>
    </row>
    <row r="2390" spans="1:23" x14ac:dyDescent="0.45">
      <c r="A2390" t="s">
        <v>2395</v>
      </c>
      <c r="B2390">
        <v>76.040000000000006</v>
      </c>
      <c r="D2390" s="1" t="str">
        <f>VartojimasGamyba!J2386</f>
        <v>2023-12-09-08</v>
      </c>
      <c r="E2390" s="7">
        <f>VartojimasGamyba!G2386</f>
        <v>2.5209999999999999</v>
      </c>
      <c r="F2390" s="11"/>
      <c r="G2390" s="12">
        <f t="shared" si="365"/>
        <v>10.012222222222222</v>
      </c>
      <c r="H2390" s="12">
        <v>0</v>
      </c>
      <c r="I2390" s="12">
        <v>0</v>
      </c>
      <c r="J2390" s="12">
        <v>0</v>
      </c>
      <c r="K2390" s="12"/>
      <c r="L2390" s="12">
        <f>VartojimasGamyba!H2386</f>
        <v>8.9999999999999993E-3</v>
      </c>
      <c r="M2390" s="19">
        <f t="shared" si="358"/>
        <v>2.512</v>
      </c>
      <c r="N2390" s="7">
        <f t="shared" si="359"/>
        <v>442.94096000000002</v>
      </c>
      <c r="O2390" s="7">
        <f t="shared" si="360"/>
        <v>442.94096000000002</v>
      </c>
      <c r="R2390" s="7"/>
      <c r="S2390" s="47">
        <f t="shared" si="361"/>
        <v>2.512</v>
      </c>
      <c r="T2390" s="47">
        <f t="shared" si="362"/>
        <v>0</v>
      </c>
      <c r="U2390" s="47">
        <f t="shared" si="363"/>
        <v>176.33</v>
      </c>
      <c r="V2390" s="47">
        <f t="shared" si="364"/>
        <v>64.460000000000008</v>
      </c>
      <c r="W2390" s="11"/>
    </row>
    <row r="2391" spans="1:23" x14ac:dyDescent="0.45">
      <c r="A2391" t="s">
        <v>2396</v>
      </c>
      <c r="B2391">
        <v>92.33</v>
      </c>
      <c r="D2391" s="1" t="str">
        <f>VartojimasGamyba!J2387</f>
        <v>2023-12-09-09</v>
      </c>
      <c r="E2391" s="7">
        <f>VartojimasGamyba!G2387</f>
        <v>1.212</v>
      </c>
      <c r="F2391" s="11"/>
      <c r="G2391" s="12">
        <f t="shared" si="365"/>
        <v>8.7288888888888891</v>
      </c>
      <c r="H2391" s="12">
        <v>0</v>
      </c>
      <c r="I2391" s="12">
        <v>1.2833333333333334</v>
      </c>
      <c r="J2391" s="12">
        <v>0</v>
      </c>
      <c r="K2391" s="12"/>
      <c r="L2391" s="12">
        <f>VartojimasGamyba!H2387</f>
        <v>5.7000000000000002E-2</v>
      </c>
      <c r="M2391" s="19">
        <f t="shared" si="358"/>
        <v>-6.2450045135165055E-17</v>
      </c>
      <c r="N2391" s="7">
        <f t="shared" si="359"/>
        <v>-1.2029127693935492E-14</v>
      </c>
      <c r="O2391" s="7">
        <f t="shared" si="360"/>
        <v>-1.2029127693935492E-14</v>
      </c>
      <c r="R2391" s="7"/>
      <c r="S2391" s="47">
        <f t="shared" si="361"/>
        <v>-6.2450045135165055E-17</v>
      </c>
      <c r="T2391" s="47">
        <f t="shared" si="362"/>
        <v>0</v>
      </c>
      <c r="U2391" s="47">
        <f t="shared" si="363"/>
        <v>192.62</v>
      </c>
      <c r="V2391" s="47">
        <f t="shared" si="364"/>
        <v>80.75</v>
      </c>
      <c r="W2391" s="11"/>
    </row>
    <row r="2392" spans="1:23" x14ac:dyDescent="0.45">
      <c r="A2392" t="s">
        <v>2397</v>
      </c>
      <c r="B2392">
        <v>110.79</v>
      </c>
      <c r="D2392" s="1" t="str">
        <f>VartojimasGamyba!J2388</f>
        <v>2023-12-09-10</v>
      </c>
      <c r="E2392" s="7">
        <f>VartojimasGamyba!G2388</f>
        <v>0.68700000000000006</v>
      </c>
      <c r="F2392" s="11"/>
      <c r="G2392" s="12">
        <f t="shared" si="365"/>
        <v>8.07</v>
      </c>
      <c r="H2392" s="12">
        <v>0</v>
      </c>
      <c r="I2392" s="12">
        <v>0.65888888888888897</v>
      </c>
      <c r="J2392" s="12">
        <v>0</v>
      </c>
      <c r="K2392" s="12"/>
      <c r="L2392" s="12">
        <f>VartojimasGamyba!H2388</f>
        <v>9.4E-2</v>
      </c>
      <c r="M2392" s="19">
        <f t="shared" si="358"/>
        <v>0</v>
      </c>
      <c r="N2392" s="7">
        <f t="shared" si="359"/>
        <v>0</v>
      </c>
      <c r="O2392" s="7">
        <f t="shared" si="360"/>
        <v>0</v>
      </c>
      <c r="R2392" s="7"/>
      <c r="S2392" s="47">
        <f t="shared" si="361"/>
        <v>0</v>
      </c>
      <c r="T2392" s="47">
        <f t="shared" si="362"/>
        <v>0</v>
      </c>
      <c r="U2392" s="47">
        <f t="shared" si="363"/>
        <v>211.08</v>
      </c>
      <c r="V2392" s="47">
        <f t="shared" si="364"/>
        <v>99.210000000000008</v>
      </c>
      <c r="W2392" s="11"/>
    </row>
    <row r="2393" spans="1:23" x14ac:dyDescent="0.45">
      <c r="A2393" t="s">
        <v>2398</v>
      </c>
      <c r="B2393">
        <v>124.93</v>
      </c>
      <c r="D2393" s="1" t="str">
        <f>VartojimasGamyba!J2389</f>
        <v>2023-12-09-11</v>
      </c>
      <c r="E2393" s="7">
        <f>VartojimasGamyba!G2389</f>
        <v>0.755</v>
      </c>
      <c r="F2393" s="11"/>
      <c r="G2393" s="12">
        <f t="shared" si="365"/>
        <v>7.3177777777777777</v>
      </c>
      <c r="H2393" s="12">
        <v>0</v>
      </c>
      <c r="I2393" s="12">
        <v>0.75222222222222235</v>
      </c>
      <c r="J2393" s="12">
        <v>0</v>
      </c>
      <c r="K2393" s="12"/>
      <c r="L2393" s="12">
        <f>VartojimasGamyba!H2389</f>
        <v>7.8E-2</v>
      </c>
      <c r="M2393" s="19">
        <f t="shared" si="358"/>
        <v>-1.5265566588595902E-16</v>
      </c>
      <c r="N2393" s="7">
        <f t="shared" si="359"/>
        <v>-3.4381109070835692E-14</v>
      </c>
      <c r="O2393" s="7">
        <f t="shared" si="360"/>
        <v>-3.4381109070835692E-14</v>
      </c>
      <c r="R2393" s="7"/>
      <c r="S2393" s="47">
        <f t="shared" si="361"/>
        <v>-1.5265566588595902E-16</v>
      </c>
      <c r="T2393" s="47">
        <f t="shared" si="362"/>
        <v>0</v>
      </c>
      <c r="U2393" s="47">
        <f t="shared" si="363"/>
        <v>225.22000000000003</v>
      </c>
      <c r="V2393" s="47">
        <f t="shared" si="364"/>
        <v>113.35000000000001</v>
      </c>
      <c r="W2393" s="11"/>
    </row>
    <row r="2394" spans="1:23" x14ac:dyDescent="0.45">
      <c r="A2394" t="s">
        <v>2399</v>
      </c>
      <c r="B2394">
        <v>124.65</v>
      </c>
      <c r="D2394" s="1" t="str">
        <f>VartojimasGamyba!J2390</f>
        <v>2023-12-09-12</v>
      </c>
      <c r="E2394" s="7">
        <f>VartojimasGamyba!G2390</f>
        <v>1.4510000000000001</v>
      </c>
      <c r="F2394" s="11"/>
      <c r="G2394" s="12">
        <f t="shared" si="365"/>
        <v>5.7277777777777779</v>
      </c>
      <c r="H2394" s="12">
        <v>0</v>
      </c>
      <c r="I2394" s="12">
        <v>1.59</v>
      </c>
      <c r="J2394" s="12">
        <v>0</v>
      </c>
      <c r="K2394" s="12"/>
      <c r="L2394" s="12">
        <f>VartojimasGamyba!H2390</f>
        <v>0.02</v>
      </c>
      <c r="M2394" s="19">
        <f t="shared" si="358"/>
        <v>0</v>
      </c>
      <c r="N2394" s="7">
        <f t="shared" si="359"/>
        <v>0</v>
      </c>
      <c r="O2394" s="7">
        <f t="shared" si="360"/>
        <v>0</v>
      </c>
      <c r="R2394" s="7"/>
      <c r="S2394" s="47">
        <f t="shared" si="361"/>
        <v>0</v>
      </c>
      <c r="T2394" s="47">
        <f t="shared" si="362"/>
        <v>0</v>
      </c>
      <c r="U2394" s="47">
        <f t="shared" si="363"/>
        <v>224.94</v>
      </c>
      <c r="V2394" s="47">
        <f t="shared" si="364"/>
        <v>113.07000000000001</v>
      </c>
      <c r="W2394" s="11"/>
    </row>
    <row r="2395" spans="1:23" x14ac:dyDescent="0.45">
      <c r="A2395" t="s">
        <v>2400</v>
      </c>
      <c r="B2395">
        <v>136.33000000000001</v>
      </c>
      <c r="D2395" s="1" t="str">
        <f>VartojimasGamyba!J2391</f>
        <v>2023-12-09-13</v>
      </c>
      <c r="E2395" s="7">
        <f>VartojimasGamyba!G2391</f>
        <v>1.371</v>
      </c>
      <c r="F2395" s="11"/>
      <c r="G2395" s="12">
        <f t="shared" si="365"/>
        <v>4.2044444444444444</v>
      </c>
      <c r="H2395" s="12">
        <v>0</v>
      </c>
      <c r="I2395" s="12">
        <v>1.5233333333333334</v>
      </c>
      <c r="J2395" s="12">
        <v>0</v>
      </c>
      <c r="K2395" s="12"/>
      <c r="L2395" s="12">
        <f>VartojimasGamyba!H2391</f>
        <v>0</v>
      </c>
      <c r="M2395" s="19">
        <f t="shared" si="358"/>
        <v>-2.2204460492503131E-16</v>
      </c>
      <c r="N2395" s="7">
        <f t="shared" si="359"/>
        <v>-5.2540194417360909E-14</v>
      </c>
      <c r="O2395" s="7">
        <f t="shared" si="360"/>
        <v>-5.2540194417360909E-14</v>
      </c>
      <c r="R2395" s="7"/>
      <c r="S2395" s="47">
        <f t="shared" si="361"/>
        <v>-2.2204460492503131E-16</v>
      </c>
      <c r="T2395" s="47">
        <f t="shared" si="362"/>
        <v>0</v>
      </c>
      <c r="U2395" s="47">
        <f t="shared" si="363"/>
        <v>236.62</v>
      </c>
      <c r="V2395" s="47">
        <f t="shared" si="364"/>
        <v>124.75000000000001</v>
      </c>
      <c r="W2395" s="11"/>
    </row>
    <row r="2396" spans="1:23" x14ac:dyDescent="0.45">
      <c r="A2396" t="s">
        <v>2401</v>
      </c>
      <c r="B2396">
        <v>128.5</v>
      </c>
      <c r="D2396" s="1" t="str">
        <f>VartojimasGamyba!J2392</f>
        <v>2023-12-09-14</v>
      </c>
      <c r="E2396" s="7">
        <f>VartojimasGamyba!G2392</f>
        <v>0.23499999999999999</v>
      </c>
      <c r="F2396" s="11"/>
      <c r="G2396" s="12">
        <f t="shared" si="365"/>
        <v>3.9433333333333334</v>
      </c>
      <c r="H2396" s="12">
        <v>0</v>
      </c>
      <c r="I2396" s="12">
        <v>0.26111111111111113</v>
      </c>
      <c r="J2396" s="12">
        <v>0</v>
      </c>
      <c r="K2396" s="12"/>
      <c r="L2396" s="12">
        <f>VartojimasGamyba!H2392</f>
        <v>0</v>
      </c>
      <c r="M2396" s="19">
        <f t="shared" si="358"/>
        <v>-2.7755575615628914E-17</v>
      </c>
      <c r="N2396" s="7">
        <f t="shared" si="359"/>
        <v>-6.3501981450997397E-15</v>
      </c>
      <c r="O2396" s="7">
        <f t="shared" si="360"/>
        <v>-6.3501981450997397E-15</v>
      </c>
      <c r="R2396" s="7"/>
      <c r="S2396" s="47">
        <f t="shared" si="361"/>
        <v>-2.7755575615628914E-17</v>
      </c>
      <c r="T2396" s="47">
        <f t="shared" si="362"/>
        <v>0</v>
      </c>
      <c r="U2396" s="47">
        <f t="shared" si="363"/>
        <v>228.79000000000002</v>
      </c>
      <c r="V2396" s="47">
        <f t="shared" si="364"/>
        <v>116.92</v>
      </c>
      <c r="W2396" s="11"/>
    </row>
    <row r="2397" spans="1:23" x14ac:dyDescent="0.45">
      <c r="A2397" t="s">
        <v>2402</v>
      </c>
      <c r="B2397">
        <v>137.78</v>
      </c>
      <c r="D2397" s="1" t="str">
        <f>VartojimasGamyba!J2393</f>
        <v>2023-12-09-15</v>
      </c>
      <c r="E2397" s="7">
        <f>VartojimasGamyba!G2393</f>
        <v>0.24</v>
      </c>
      <c r="F2397" s="11"/>
      <c r="G2397" s="12">
        <f t="shared" si="365"/>
        <v>3.6766666666666667</v>
      </c>
      <c r="H2397" s="12">
        <v>0</v>
      </c>
      <c r="I2397" s="12">
        <v>0.26666666666666666</v>
      </c>
      <c r="J2397" s="12">
        <v>0</v>
      </c>
      <c r="K2397" s="12"/>
      <c r="L2397" s="12">
        <f>VartojimasGamyba!H2393</f>
        <v>0</v>
      </c>
      <c r="M2397" s="19">
        <f t="shared" si="358"/>
        <v>0</v>
      </c>
      <c r="N2397" s="7">
        <f t="shared" si="359"/>
        <v>0</v>
      </c>
      <c r="O2397" s="7">
        <f t="shared" si="360"/>
        <v>0</v>
      </c>
      <c r="R2397" s="7"/>
      <c r="S2397" s="47">
        <f t="shared" si="361"/>
        <v>0</v>
      </c>
      <c r="T2397" s="47">
        <f t="shared" si="362"/>
        <v>0</v>
      </c>
      <c r="U2397" s="47">
        <f t="shared" si="363"/>
        <v>238.07</v>
      </c>
      <c r="V2397" s="47">
        <f t="shared" si="364"/>
        <v>126.2</v>
      </c>
      <c r="W2397" s="11"/>
    </row>
    <row r="2398" spans="1:23" x14ac:dyDescent="0.45">
      <c r="A2398" t="s">
        <v>2403</v>
      </c>
      <c r="B2398">
        <v>138.53</v>
      </c>
      <c r="D2398" s="1" t="str">
        <f>VartojimasGamyba!J2394</f>
        <v>2023-12-09-16</v>
      </c>
      <c r="E2398" s="7">
        <f>VartojimasGamyba!G2394</f>
        <v>0.26700000000000002</v>
      </c>
      <c r="F2398" s="11"/>
      <c r="G2398" s="12">
        <f t="shared" si="365"/>
        <v>3.38</v>
      </c>
      <c r="H2398" s="12">
        <v>0</v>
      </c>
      <c r="I2398" s="12">
        <v>0.29666666666666669</v>
      </c>
      <c r="J2398" s="12">
        <v>0</v>
      </c>
      <c r="K2398" s="12"/>
      <c r="L2398" s="12">
        <f>VartojimasGamyba!H2394</f>
        <v>0</v>
      </c>
      <c r="M2398" s="19">
        <f t="shared" si="358"/>
        <v>0</v>
      </c>
      <c r="N2398" s="7">
        <f t="shared" si="359"/>
        <v>0</v>
      </c>
      <c r="O2398" s="7">
        <f t="shared" si="360"/>
        <v>0</v>
      </c>
      <c r="R2398" s="7"/>
      <c r="S2398" s="47">
        <f t="shared" si="361"/>
        <v>0</v>
      </c>
      <c r="T2398" s="47">
        <f t="shared" si="362"/>
        <v>0</v>
      </c>
      <c r="U2398" s="47">
        <f t="shared" si="363"/>
        <v>238.82</v>
      </c>
      <c r="V2398" s="47">
        <f t="shared" si="364"/>
        <v>126.95</v>
      </c>
      <c r="W2398" s="11"/>
    </row>
    <row r="2399" spans="1:23" x14ac:dyDescent="0.45">
      <c r="A2399" t="s">
        <v>2404</v>
      </c>
      <c r="B2399">
        <v>140.83000000000001</v>
      </c>
      <c r="D2399" s="1" t="str">
        <f>VartojimasGamyba!J2395</f>
        <v>2023-12-09-17</v>
      </c>
      <c r="E2399" s="7">
        <f>VartojimasGamyba!G2395</f>
        <v>0.311</v>
      </c>
      <c r="F2399" s="11"/>
      <c r="G2399" s="12">
        <f t="shared" si="365"/>
        <v>3.0344444444444445</v>
      </c>
      <c r="H2399" s="12">
        <v>0</v>
      </c>
      <c r="I2399" s="12">
        <v>0.34555555555555556</v>
      </c>
      <c r="J2399" s="12">
        <v>0</v>
      </c>
      <c r="K2399" s="12"/>
      <c r="L2399" s="12">
        <f>VartojimasGamyba!H2395</f>
        <v>0</v>
      </c>
      <c r="M2399" s="19">
        <f t="shared" si="358"/>
        <v>0</v>
      </c>
      <c r="N2399" s="7">
        <f t="shared" si="359"/>
        <v>0</v>
      </c>
      <c r="O2399" s="7">
        <f t="shared" si="360"/>
        <v>0</v>
      </c>
      <c r="R2399" s="7"/>
      <c r="S2399" s="47">
        <f t="shared" si="361"/>
        <v>0</v>
      </c>
      <c r="T2399" s="47">
        <f t="shared" si="362"/>
        <v>0</v>
      </c>
      <c r="U2399" s="47">
        <f t="shared" si="363"/>
        <v>241.12</v>
      </c>
      <c r="V2399" s="47">
        <f t="shared" si="364"/>
        <v>129.25</v>
      </c>
      <c r="W2399" s="11"/>
    </row>
    <row r="2400" spans="1:23" x14ac:dyDescent="0.45">
      <c r="A2400" t="s">
        <v>2405</v>
      </c>
      <c r="B2400">
        <v>132.72999999999999</v>
      </c>
      <c r="D2400" s="1" t="str">
        <f>VartojimasGamyba!J2396</f>
        <v>2023-12-09-18</v>
      </c>
      <c r="E2400" s="7">
        <f>VartojimasGamyba!G2396</f>
        <v>0.29799999999999999</v>
      </c>
      <c r="F2400" s="11"/>
      <c r="G2400" s="12">
        <f t="shared" si="365"/>
        <v>2.7033333333333331</v>
      </c>
      <c r="H2400" s="12">
        <v>0</v>
      </c>
      <c r="I2400" s="12">
        <v>0.33111111111111113</v>
      </c>
      <c r="J2400" s="12">
        <v>0</v>
      </c>
      <c r="K2400" s="12"/>
      <c r="L2400" s="12">
        <f>VartojimasGamyba!H2396</f>
        <v>0</v>
      </c>
      <c r="M2400" s="19">
        <f t="shared" si="358"/>
        <v>-5.5511151231257827E-17</v>
      </c>
      <c r="N2400" s="7">
        <f t="shared" si="359"/>
        <v>-1.2935208459907698E-14</v>
      </c>
      <c r="O2400" s="7">
        <f t="shared" si="360"/>
        <v>-1.2935208459907698E-14</v>
      </c>
      <c r="R2400" s="7"/>
      <c r="S2400" s="47">
        <f t="shared" si="361"/>
        <v>-5.5511151231257827E-17</v>
      </c>
      <c r="T2400" s="47">
        <f t="shared" si="362"/>
        <v>0</v>
      </c>
      <c r="U2400" s="47">
        <f t="shared" si="363"/>
        <v>233.01999999999998</v>
      </c>
      <c r="V2400" s="47">
        <f t="shared" si="364"/>
        <v>121.14999999999999</v>
      </c>
      <c r="W2400" s="11"/>
    </row>
    <row r="2401" spans="1:23" x14ac:dyDescent="0.45">
      <c r="A2401" t="s">
        <v>2406</v>
      </c>
      <c r="B2401">
        <v>132.72999999999999</v>
      </c>
      <c r="D2401" s="1" t="str">
        <f>VartojimasGamyba!J2397</f>
        <v>2023-12-09-19</v>
      </c>
      <c r="E2401" s="7">
        <f>VartojimasGamyba!G2397</f>
        <v>0.221</v>
      </c>
      <c r="F2401" s="11"/>
      <c r="G2401" s="12">
        <f t="shared" si="365"/>
        <v>2.4577777777777774</v>
      </c>
      <c r="H2401" s="12">
        <v>0</v>
      </c>
      <c r="I2401" s="12">
        <v>0.24555555555555558</v>
      </c>
      <c r="J2401" s="12">
        <v>0</v>
      </c>
      <c r="K2401" s="12"/>
      <c r="L2401" s="12">
        <f>VartojimasGamyba!H2397</f>
        <v>0</v>
      </c>
      <c r="M2401" s="19">
        <f t="shared" si="358"/>
        <v>-2.7755575615628914E-17</v>
      </c>
      <c r="N2401" s="7">
        <f t="shared" si="359"/>
        <v>-6.4676042299538489E-15</v>
      </c>
      <c r="O2401" s="7">
        <f t="shared" si="360"/>
        <v>-6.4676042299538489E-15</v>
      </c>
      <c r="R2401" s="7"/>
      <c r="S2401" s="47">
        <f t="shared" si="361"/>
        <v>-2.7755575615628914E-17</v>
      </c>
      <c r="T2401" s="47">
        <f t="shared" si="362"/>
        <v>0</v>
      </c>
      <c r="U2401" s="47">
        <f t="shared" si="363"/>
        <v>233.01999999999998</v>
      </c>
      <c r="V2401" s="47">
        <f t="shared" si="364"/>
        <v>121.14999999999999</v>
      </c>
      <c r="W2401" s="11"/>
    </row>
    <row r="2402" spans="1:23" x14ac:dyDescent="0.45">
      <c r="A2402" t="s">
        <v>2407</v>
      </c>
      <c r="B2402">
        <v>137.72</v>
      </c>
      <c r="D2402" s="1" t="str">
        <f>VartojimasGamyba!J2398</f>
        <v>2023-12-09-20</v>
      </c>
      <c r="E2402" s="7">
        <f>VartojimasGamyba!G2398</f>
        <v>0.246</v>
      </c>
      <c r="F2402" s="11"/>
      <c r="G2402" s="12">
        <f t="shared" si="365"/>
        <v>2.184444444444444</v>
      </c>
      <c r="H2402" s="12">
        <v>0</v>
      </c>
      <c r="I2402" s="12">
        <v>0.27333333333333332</v>
      </c>
      <c r="J2402" s="12">
        <v>0</v>
      </c>
      <c r="K2402" s="12"/>
      <c r="L2402" s="12">
        <f>VartojimasGamyba!H2398</f>
        <v>0</v>
      </c>
      <c r="M2402" s="19">
        <f t="shared" si="358"/>
        <v>0</v>
      </c>
      <c r="N2402" s="7">
        <f t="shared" si="359"/>
        <v>0</v>
      </c>
      <c r="O2402" s="7">
        <f t="shared" si="360"/>
        <v>0</v>
      </c>
      <c r="P2402" s="7" t="s">
        <v>8873</v>
      </c>
      <c r="R2402" s="7"/>
      <c r="S2402" s="47">
        <f t="shared" si="361"/>
        <v>0</v>
      </c>
      <c r="T2402" s="47">
        <f t="shared" si="362"/>
        <v>0</v>
      </c>
      <c r="U2402" s="47">
        <f t="shared" si="363"/>
        <v>238.01</v>
      </c>
      <c r="V2402" s="47">
        <f t="shared" si="364"/>
        <v>126.14</v>
      </c>
      <c r="W2402" s="11"/>
    </row>
    <row r="2403" spans="1:23" x14ac:dyDescent="0.45">
      <c r="A2403" t="s">
        <v>2408</v>
      </c>
      <c r="B2403">
        <v>136.19</v>
      </c>
      <c r="D2403" s="1" t="str">
        <f>VartojimasGamyba!J2399</f>
        <v>2023-12-09-21</v>
      </c>
      <c r="E2403" s="7">
        <f>VartojimasGamyba!G2399</f>
        <v>0.67600000000000005</v>
      </c>
      <c r="F2403" s="11"/>
      <c r="G2403" s="12">
        <f t="shared" si="365"/>
        <v>1.4333333333333327</v>
      </c>
      <c r="H2403" s="12">
        <v>0</v>
      </c>
      <c r="I2403" s="12">
        <v>0.75111111111111117</v>
      </c>
      <c r="J2403" s="12">
        <v>0</v>
      </c>
      <c r="K2403" s="12"/>
      <c r="L2403" s="12">
        <f>VartojimasGamyba!H2399</f>
        <v>0</v>
      </c>
      <c r="M2403" s="19">
        <f t="shared" si="358"/>
        <v>0</v>
      </c>
      <c r="N2403" s="7">
        <f t="shared" si="359"/>
        <v>0</v>
      </c>
      <c r="O2403" s="7">
        <f t="shared" si="360"/>
        <v>0</v>
      </c>
      <c r="P2403" s="7">
        <f>SUM(N2382:N2405)</f>
        <v>3940.3810788888895</v>
      </c>
      <c r="R2403" s="7"/>
      <c r="S2403" s="47">
        <f t="shared" si="361"/>
        <v>0</v>
      </c>
      <c r="T2403" s="47">
        <f t="shared" si="362"/>
        <v>0</v>
      </c>
      <c r="U2403" s="47">
        <f t="shared" si="363"/>
        <v>236.48000000000002</v>
      </c>
      <c r="V2403" s="47">
        <f t="shared" si="364"/>
        <v>124.61</v>
      </c>
      <c r="W2403" s="11"/>
    </row>
    <row r="2404" spans="1:23" x14ac:dyDescent="0.45">
      <c r="A2404" t="s">
        <v>2409</v>
      </c>
      <c r="B2404">
        <v>121.56</v>
      </c>
      <c r="D2404" s="1" t="str">
        <f>VartojimasGamyba!J2400</f>
        <v>2023-12-09-22</v>
      </c>
      <c r="E2404" s="7">
        <f>VartojimasGamyba!G2400</f>
        <v>1.29</v>
      </c>
      <c r="F2404" s="11"/>
      <c r="G2404" s="12">
        <f t="shared" si="365"/>
        <v>0</v>
      </c>
      <c r="H2404" s="12">
        <v>0</v>
      </c>
      <c r="I2404" s="12">
        <v>1.4333333333333333</v>
      </c>
      <c r="J2404" s="12">
        <v>0</v>
      </c>
      <c r="K2404" s="12"/>
      <c r="L2404" s="12">
        <f>VartojimasGamyba!H2400</f>
        <v>0</v>
      </c>
      <c r="M2404" s="19">
        <f t="shared" si="358"/>
        <v>0</v>
      </c>
      <c r="N2404" s="7">
        <f t="shared" si="359"/>
        <v>0</v>
      </c>
      <c r="O2404" s="7">
        <f t="shared" si="360"/>
        <v>0</v>
      </c>
      <c r="P2404" s="7" t="s">
        <v>8872</v>
      </c>
      <c r="R2404" s="7"/>
      <c r="S2404" s="47">
        <f t="shared" si="361"/>
        <v>0</v>
      </c>
      <c r="T2404" s="47">
        <f t="shared" si="362"/>
        <v>0</v>
      </c>
      <c r="U2404" s="47">
        <f t="shared" si="363"/>
        <v>221.85000000000002</v>
      </c>
      <c r="V2404" s="47">
        <f t="shared" si="364"/>
        <v>109.98</v>
      </c>
      <c r="W2404" s="11"/>
    </row>
    <row r="2405" spans="1:23" x14ac:dyDescent="0.45">
      <c r="A2405" t="s">
        <v>2410</v>
      </c>
      <c r="B2405">
        <v>67.260000000000005</v>
      </c>
      <c r="D2405" s="1" t="str">
        <f>VartojimasGamyba!J2401</f>
        <v>2023-12-09-23</v>
      </c>
      <c r="E2405" s="7">
        <f>VartojimasGamyba!G2401</f>
        <v>1.1339999999999999</v>
      </c>
      <c r="F2405" s="11"/>
      <c r="G2405" s="12">
        <f t="shared" si="365"/>
        <v>5</v>
      </c>
      <c r="H2405" s="12">
        <v>5</v>
      </c>
      <c r="I2405" s="12">
        <v>0</v>
      </c>
      <c r="J2405" s="12">
        <v>0</v>
      </c>
      <c r="K2405" s="12"/>
      <c r="L2405" s="12">
        <f>VartojimasGamyba!H2401</f>
        <v>0</v>
      </c>
      <c r="M2405" s="19">
        <f t="shared" si="358"/>
        <v>6.1340000000000003</v>
      </c>
      <c r="N2405" s="7">
        <f t="shared" si="359"/>
        <v>1027.7517</v>
      </c>
      <c r="O2405" s="7">
        <f t="shared" si="360"/>
        <v>1027.7517</v>
      </c>
      <c r="P2405" s="7">
        <f>SUM(O2382:O2405)</f>
        <v>3940.3810788888895</v>
      </c>
      <c r="Q2405" s="7">
        <f>SUMPRODUCT(B2382:B2405,E2382:E2405)+SUM(E2382:E2405)*$Z$21-SUMPRODUCT(B2382:B2405,L2382:L2405)+SUM(L2382:L2405)*ABS($Z$20)</f>
        <v>4324.5255599999982</v>
      </c>
      <c r="R2405" s="7"/>
      <c r="S2405" s="47">
        <f t="shared" si="361"/>
        <v>6.1340000000000003</v>
      </c>
      <c r="T2405" s="47">
        <f t="shared" si="362"/>
        <v>0</v>
      </c>
      <c r="U2405" s="47">
        <f t="shared" si="363"/>
        <v>167.55</v>
      </c>
      <c r="V2405" s="47">
        <f t="shared" si="364"/>
        <v>55.680000000000007</v>
      </c>
      <c r="W2405" s="11">
        <f>IF(P2405&lt;&gt;Q2405,1,0)</f>
        <v>1</v>
      </c>
    </row>
    <row r="2406" spans="1:23" x14ac:dyDescent="0.45">
      <c r="A2406" t="s">
        <v>2411</v>
      </c>
      <c r="B2406">
        <v>58.74</v>
      </c>
      <c r="D2406" s="9" t="str">
        <f>VartojimasGamyba!J2402</f>
        <v>2023-12-10-00</v>
      </c>
      <c r="E2406" s="8">
        <f>VartojimasGamyba!G2402</f>
        <v>1.21</v>
      </c>
      <c r="F2406" s="11"/>
      <c r="G2406" s="7">
        <f>G2405+H2406-I2406</f>
        <v>5</v>
      </c>
      <c r="H2406" s="7">
        <v>0</v>
      </c>
      <c r="I2406" s="7">
        <v>0</v>
      </c>
      <c r="J2406" s="7">
        <v>0</v>
      </c>
      <c r="L2406" s="7">
        <f>VartojimasGamyba!H2402</f>
        <v>0</v>
      </c>
      <c r="M2406" s="15">
        <f t="shared" si="358"/>
        <v>1.21</v>
      </c>
      <c r="N2406" s="7">
        <f t="shared" si="359"/>
        <v>192.4263</v>
      </c>
      <c r="O2406" s="7">
        <f t="shared" si="360"/>
        <v>192.4263</v>
      </c>
      <c r="R2406" s="20" t="s">
        <v>8783</v>
      </c>
      <c r="S2406" s="47">
        <f t="shared" si="361"/>
        <v>1.21</v>
      </c>
      <c r="T2406" s="47">
        <f t="shared" si="362"/>
        <v>0</v>
      </c>
      <c r="U2406" s="47">
        <f t="shared" si="363"/>
        <v>159.03</v>
      </c>
      <c r="V2406" s="47">
        <f t="shared" si="364"/>
        <v>47.160000000000004</v>
      </c>
      <c r="W2406" s="11"/>
    </row>
    <row r="2407" spans="1:23" x14ac:dyDescent="0.45">
      <c r="A2407" t="s">
        <v>2412</v>
      </c>
      <c r="B2407">
        <v>46.18</v>
      </c>
      <c r="D2407" s="9" t="str">
        <f>VartojimasGamyba!J2403</f>
        <v>2023-12-10-01</v>
      </c>
      <c r="E2407" s="8">
        <f>VartojimasGamyba!G2403</f>
        <v>0.44800000000000001</v>
      </c>
      <c r="F2407" s="11"/>
      <c r="G2407" s="7">
        <f t="shared" ref="G2407:G2429" si="366">G2406+H2407-I2407</f>
        <v>15</v>
      </c>
      <c r="H2407" s="7">
        <v>10</v>
      </c>
      <c r="I2407" s="7">
        <v>0</v>
      </c>
      <c r="J2407" s="7">
        <v>0</v>
      </c>
      <c r="L2407" s="7">
        <f>VartojimasGamyba!H2403</f>
        <v>0</v>
      </c>
      <c r="M2407" s="15">
        <f t="shared" si="358"/>
        <v>10.448</v>
      </c>
      <c r="N2407" s="7">
        <f t="shared" si="359"/>
        <v>1530.3185599999999</v>
      </c>
      <c r="O2407" s="7">
        <f t="shared" si="360"/>
        <v>1530.3185599999999</v>
      </c>
      <c r="R2407" s="7"/>
      <c r="S2407" s="47">
        <f t="shared" si="361"/>
        <v>10.448</v>
      </c>
      <c r="T2407" s="47">
        <f t="shared" si="362"/>
        <v>0</v>
      </c>
      <c r="U2407" s="47">
        <f t="shared" si="363"/>
        <v>146.47</v>
      </c>
      <c r="V2407" s="47">
        <f t="shared" si="364"/>
        <v>34.6</v>
      </c>
      <c r="W2407" s="11"/>
    </row>
    <row r="2408" spans="1:23" x14ac:dyDescent="0.45">
      <c r="A2408" t="s">
        <v>2413</v>
      </c>
      <c r="B2408">
        <v>74</v>
      </c>
      <c r="D2408" s="9" t="str">
        <f>VartojimasGamyba!J2404</f>
        <v>2023-12-10-02</v>
      </c>
      <c r="E2408" s="8">
        <f>VartojimasGamyba!G2404</f>
        <v>1.2709999999999999</v>
      </c>
      <c r="F2408" s="11"/>
      <c r="G2408" s="7">
        <f t="shared" si="366"/>
        <v>13.587777777777777</v>
      </c>
      <c r="H2408" s="7">
        <v>0</v>
      </c>
      <c r="I2408" s="7">
        <v>1.4122222222222223</v>
      </c>
      <c r="J2408" s="7">
        <v>0</v>
      </c>
      <c r="L2408" s="7">
        <f>VartojimasGamyba!H2404</f>
        <v>0</v>
      </c>
      <c r="M2408" s="15">
        <f t="shared" si="358"/>
        <v>-2.2204460492503131E-16</v>
      </c>
      <c r="N2408" s="7">
        <f t="shared" si="359"/>
        <v>-3.8700154192383711E-14</v>
      </c>
      <c r="O2408" s="7">
        <f t="shared" si="360"/>
        <v>-3.8700154192383711E-14</v>
      </c>
      <c r="R2408" s="7"/>
      <c r="S2408" s="47">
        <f t="shared" si="361"/>
        <v>-2.2204460492503131E-16</v>
      </c>
      <c r="T2408" s="47">
        <f t="shared" si="362"/>
        <v>0</v>
      </c>
      <c r="U2408" s="47">
        <f t="shared" si="363"/>
        <v>174.29000000000002</v>
      </c>
      <c r="V2408" s="47">
        <f t="shared" si="364"/>
        <v>62.42</v>
      </c>
      <c r="W2408" s="11"/>
    </row>
    <row r="2409" spans="1:23" x14ac:dyDescent="0.45">
      <c r="A2409" t="s">
        <v>2414</v>
      </c>
      <c r="B2409">
        <v>74</v>
      </c>
      <c r="D2409" s="9" t="str">
        <f>VartojimasGamyba!J2405</f>
        <v>2023-12-10-03</v>
      </c>
      <c r="E2409" s="8">
        <f>VartojimasGamyba!G2405</f>
        <v>0.89300000000000002</v>
      </c>
      <c r="F2409" s="11"/>
      <c r="G2409" s="7">
        <f t="shared" si="366"/>
        <v>12.595555555555555</v>
      </c>
      <c r="H2409" s="7">
        <v>0</v>
      </c>
      <c r="I2409" s="7">
        <v>0.99222222222222234</v>
      </c>
      <c r="J2409" s="7">
        <v>0</v>
      </c>
      <c r="L2409" s="7">
        <f>VartojimasGamyba!H2405</f>
        <v>0</v>
      </c>
      <c r="M2409" s="15">
        <f t="shared" si="358"/>
        <v>-1.1102230246251565E-16</v>
      </c>
      <c r="N2409" s="7">
        <f t="shared" si="359"/>
        <v>-1.9350077096191856E-14</v>
      </c>
      <c r="O2409" s="7">
        <f t="shared" si="360"/>
        <v>-1.9350077096191856E-14</v>
      </c>
      <c r="R2409" s="7"/>
      <c r="S2409" s="47">
        <f t="shared" si="361"/>
        <v>-1.1102230246251565E-16</v>
      </c>
      <c r="T2409" s="47">
        <f t="shared" si="362"/>
        <v>0</v>
      </c>
      <c r="U2409" s="47">
        <f t="shared" si="363"/>
        <v>174.29000000000002</v>
      </c>
      <c r="V2409" s="47">
        <f t="shared" si="364"/>
        <v>62.42</v>
      </c>
      <c r="W2409" s="11"/>
    </row>
    <row r="2410" spans="1:23" x14ac:dyDescent="0.45">
      <c r="A2410" t="s">
        <v>2415</v>
      </c>
      <c r="B2410">
        <v>74</v>
      </c>
      <c r="D2410" s="9" t="str">
        <f>VartojimasGamyba!J2406</f>
        <v>2023-12-10-04</v>
      </c>
      <c r="E2410" s="8">
        <f>VartojimasGamyba!G2406</f>
        <v>1.165</v>
      </c>
      <c r="F2410" s="11"/>
      <c r="G2410" s="7">
        <f t="shared" si="366"/>
        <v>11.30111111111111</v>
      </c>
      <c r="H2410" s="7">
        <v>0</v>
      </c>
      <c r="I2410" s="7">
        <v>1.2944444444444445</v>
      </c>
      <c r="J2410" s="7">
        <v>0</v>
      </c>
      <c r="L2410" s="7">
        <f>VartojimasGamyba!H2406</f>
        <v>0</v>
      </c>
      <c r="M2410" s="15">
        <f t="shared" si="358"/>
        <v>0</v>
      </c>
      <c r="N2410" s="7">
        <f t="shared" si="359"/>
        <v>0</v>
      </c>
      <c r="O2410" s="7">
        <f t="shared" si="360"/>
        <v>0</v>
      </c>
      <c r="R2410" s="7"/>
      <c r="S2410" s="47">
        <f t="shared" si="361"/>
        <v>0</v>
      </c>
      <c r="T2410" s="47">
        <f t="shared" si="362"/>
        <v>0</v>
      </c>
      <c r="U2410" s="47">
        <f t="shared" si="363"/>
        <v>174.29000000000002</v>
      </c>
      <c r="V2410" s="47">
        <f t="shared" si="364"/>
        <v>62.42</v>
      </c>
      <c r="W2410" s="11"/>
    </row>
    <row r="2411" spans="1:23" x14ac:dyDescent="0.45">
      <c r="A2411" t="s">
        <v>2416</v>
      </c>
      <c r="B2411">
        <v>46.31</v>
      </c>
      <c r="D2411" s="9" t="str">
        <f>VartojimasGamyba!J2407</f>
        <v>2023-12-10-05</v>
      </c>
      <c r="E2411" s="8">
        <f>VartojimasGamyba!G2407</f>
        <v>1.345</v>
      </c>
      <c r="F2411" s="11"/>
      <c r="G2411" s="7">
        <f t="shared" si="366"/>
        <v>20</v>
      </c>
      <c r="H2411" s="7">
        <v>8.6988888888888898</v>
      </c>
      <c r="I2411" s="7">
        <v>0</v>
      </c>
      <c r="J2411" s="7">
        <v>0</v>
      </c>
      <c r="L2411" s="7">
        <f>VartojimasGamyba!H2407</f>
        <v>0</v>
      </c>
      <c r="M2411" s="15">
        <f t="shared" si="358"/>
        <v>10.04388888888889</v>
      </c>
      <c r="N2411" s="7">
        <f t="shared" si="359"/>
        <v>1472.4341111111116</v>
      </c>
      <c r="O2411" s="7">
        <f t="shared" si="360"/>
        <v>1472.4341111111116</v>
      </c>
      <c r="R2411" s="7"/>
      <c r="S2411" s="47">
        <f t="shared" si="361"/>
        <v>10.04388888888889</v>
      </c>
      <c r="T2411" s="47">
        <f t="shared" si="362"/>
        <v>0</v>
      </c>
      <c r="U2411" s="47">
        <f t="shared" si="363"/>
        <v>146.60000000000002</v>
      </c>
      <c r="V2411" s="47">
        <f t="shared" si="364"/>
        <v>34.730000000000004</v>
      </c>
      <c r="W2411" s="11"/>
    </row>
    <row r="2412" spans="1:23" x14ac:dyDescent="0.45">
      <c r="A2412" t="s">
        <v>2417</v>
      </c>
      <c r="B2412">
        <v>74</v>
      </c>
      <c r="D2412" s="9" t="str">
        <f>VartojimasGamyba!J2408</f>
        <v>2023-12-10-06</v>
      </c>
      <c r="E2412" s="8">
        <f>VartojimasGamyba!G2408</f>
        <v>1.1319999999999999</v>
      </c>
      <c r="F2412" s="11"/>
      <c r="G2412" s="7">
        <f t="shared" si="366"/>
        <v>20</v>
      </c>
      <c r="H2412" s="7">
        <v>0</v>
      </c>
      <c r="I2412" s="7">
        <v>0</v>
      </c>
      <c r="J2412" s="7">
        <v>0</v>
      </c>
      <c r="L2412" s="7">
        <f>VartojimasGamyba!H2408</f>
        <v>0</v>
      </c>
      <c r="M2412" s="15">
        <f t="shared" si="358"/>
        <v>1.1319999999999999</v>
      </c>
      <c r="N2412" s="7">
        <f t="shared" si="359"/>
        <v>197.29628</v>
      </c>
      <c r="O2412" s="7">
        <f t="shared" si="360"/>
        <v>197.29628</v>
      </c>
      <c r="R2412" s="7"/>
      <c r="S2412" s="47">
        <f t="shared" si="361"/>
        <v>1.1319999999999999</v>
      </c>
      <c r="T2412" s="47">
        <f t="shared" si="362"/>
        <v>0</v>
      </c>
      <c r="U2412" s="47">
        <f t="shared" si="363"/>
        <v>174.29000000000002</v>
      </c>
      <c r="V2412" s="47">
        <f t="shared" si="364"/>
        <v>62.42</v>
      </c>
      <c r="W2412" s="11"/>
    </row>
    <row r="2413" spans="1:23" x14ac:dyDescent="0.45">
      <c r="A2413" t="s">
        <v>2418</v>
      </c>
      <c r="B2413">
        <v>78.290000000000006</v>
      </c>
      <c r="D2413" s="9" t="str">
        <f>VartojimasGamyba!J2409</f>
        <v>2023-12-10-07</v>
      </c>
      <c r="E2413" s="8">
        <f>VartojimasGamyba!G2409</f>
        <v>0.79300000000000004</v>
      </c>
      <c r="F2413" s="11"/>
      <c r="G2413" s="7">
        <f t="shared" si="366"/>
        <v>19.11888888888889</v>
      </c>
      <c r="H2413" s="7">
        <v>0</v>
      </c>
      <c r="I2413" s="7">
        <v>0.88111111111111118</v>
      </c>
      <c r="J2413" s="7">
        <v>0</v>
      </c>
      <c r="L2413" s="7">
        <f>VartojimasGamyba!H2409</f>
        <v>0</v>
      </c>
      <c r="M2413" s="15">
        <f t="shared" si="358"/>
        <v>0</v>
      </c>
      <c r="N2413" s="7">
        <f t="shared" si="359"/>
        <v>0</v>
      </c>
      <c r="O2413" s="7">
        <f t="shared" si="360"/>
        <v>0</v>
      </c>
      <c r="R2413" s="7"/>
      <c r="S2413" s="47">
        <f t="shared" si="361"/>
        <v>0</v>
      </c>
      <c r="T2413" s="47">
        <f t="shared" si="362"/>
        <v>0</v>
      </c>
      <c r="U2413" s="47">
        <f t="shared" si="363"/>
        <v>178.58</v>
      </c>
      <c r="V2413" s="47">
        <f t="shared" si="364"/>
        <v>66.710000000000008</v>
      </c>
      <c r="W2413" s="11"/>
    </row>
    <row r="2414" spans="1:23" x14ac:dyDescent="0.45">
      <c r="A2414" t="s">
        <v>2419</v>
      </c>
      <c r="B2414">
        <v>59.99</v>
      </c>
      <c r="D2414" s="9" t="str">
        <f>VartojimasGamyba!J2410</f>
        <v>2023-12-10-08</v>
      </c>
      <c r="E2414" s="8">
        <f>VartojimasGamyba!G2410</f>
        <v>0.97399999999999998</v>
      </c>
      <c r="F2414" s="11"/>
      <c r="G2414" s="7">
        <f t="shared" si="366"/>
        <v>19.801111111111112</v>
      </c>
      <c r="H2414" s="7">
        <v>0.68222222222222184</v>
      </c>
      <c r="I2414" s="7">
        <v>0</v>
      </c>
      <c r="J2414" s="7">
        <v>0</v>
      </c>
      <c r="L2414" s="7">
        <f>VartojimasGamyba!H2410</f>
        <v>2.5999999999999999E-2</v>
      </c>
      <c r="M2414" s="15">
        <f t="shared" si="358"/>
        <v>1.6302222222222218</v>
      </c>
      <c r="N2414" s="7">
        <f t="shared" si="359"/>
        <v>261.29201777777769</v>
      </c>
      <c r="O2414" s="7">
        <f t="shared" si="360"/>
        <v>261.29201777777769</v>
      </c>
      <c r="R2414" s="7"/>
      <c r="S2414" s="47">
        <f t="shared" si="361"/>
        <v>1.6302222222222218</v>
      </c>
      <c r="T2414" s="47">
        <f t="shared" si="362"/>
        <v>0</v>
      </c>
      <c r="U2414" s="47">
        <f t="shared" si="363"/>
        <v>160.28</v>
      </c>
      <c r="V2414" s="47">
        <f t="shared" si="364"/>
        <v>48.410000000000004</v>
      </c>
      <c r="W2414" s="11"/>
    </row>
    <row r="2415" spans="1:23" x14ac:dyDescent="0.45">
      <c r="A2415" t="s">
        <v>2420</v>
      </c>
      <c r="B2415">
        <v>73.989999999999995</v>
      </c>
      <c r="D2415" s="9" t="str">
        <f>VartojimasGamyba!J2411</f>
        <v>2023-12-10-09</v>
      </c>
      <c r="E2415" s="8">
        <f>VartojimasGamyba!G2411</f>
        <v>0.192</v>
      </c>
      <c r="F2415" s="11"/>
      <c r="G2415" s="7">
        <f t="shared" si="366"/>
        <v>19.801111111111112</v>
      </c>
      <c r="H2415" s="7">
        <v>0</v>
      </c>
      <c r="I2415" s="7">
        <v>0</v>
      </c>
      <c r="J2415" s="7">
        <v>0</v>
      </c>
      <c r="L2415" s="7">
        <f>VartojimasGamyba!H2411</f>
        <v>6.0999999999999999E-2</v>
      </c>
      <c r="M2415" s="15">
        <f t="shared" si="358"/>
        <v>0.13100000000000001</v>
      </c>
      <c r="N2415" s="7">
        <f t="shared" si="359"/>
        <v>22.830680000000001</v>
      </c>
      <c r="O2415" s="7">
        <f t="shared" si="360"/>
        <v>22.830680000000001</v>
      </c>
      <c r="R2415" s="7"/>
      <c r="S2415" s="47">
        <f t="shared" si="361"/>
        <v>0.13100000000000001</v>
      </c>
      <c r="T2415" s="47">
        <f t="shared" si="362"/>
        <v>0</v>
      </c>
      <c r="U2415" s="47">
        <f t="shared" si="363"/>
        <v>174.28</v>
      </c>
      <c r="V2415" s="47">
        <f t="shared" si="364"/>
        <v>62.41</v>
      </c>
      <c r="W2415" s="11"/>
    </row>
    <row r="2416" spans="1:23" x14ac:dyDescent="0.45">
      <c r="A2416" t="s">
        <v>2421</v>
      </c>
      <c r="B2416">
        <v>81.260000000000005</v>
      </c>
      <c r="D2416" s="9" t="str">
        <f>VartojimasGamyba!J2412</f>
        <v>2023-12-10-10</v>
      </c>
      <c r="E2416" s="8">
        <f>VartojimasGamyba!G2412</f>
        <v>1.016</v>
      </c>
      <c r="F2416" s="11"/>
      <c r="G2416" s="7">
        <f t="shared" si="366"/>
        <v>18.782222222222224</v>
      </c>
      <c r="H2416" s="7">
        <v>0</v>
      </c>
      <c r="I2416" s="7">
        <v>1.018888888888889</v>
      </c>
      <c r="J2416" s="7">
        <v>0</v>
      </c>
      <c r="L2416" s="7">
        <f>VartojimasGamyba!H2412</f>
        <v>9.9000000000000005E-2</v>
      </c>
      <c r="M2416" s="15">
        <f t="shared" si="358"/>
        <v>0</v>
      </c>
      <c r="N2416" s="7">
        <f t="shared" si="359"/>
        <v>0</v>
      </c>
      <c r="O2416" s="7">
        <f t="shared" si="360"/>
        <v>0</v>
      </c>
      <c r="R2416" s="7"/>
      <c r="S2416" s="47">
        <f t="shared" si="361"/>
        <v>0</v>
      </c>
      <c r="T2416" s="47">
        <f t="shared" si="362"/>
        <v>0</v>
      </c>
      <c r="U2416" s="47">
        <f t="shared" si="363"/>
        <v>181.55</v>
      </c>
      <c r="V2416" s="47">
        <f t="shared" si="364"/>
        <v>69.680000000000007</v>
      </c>
      <c r="W2416" s="11"/>
    </row>
    <row r="2417" spans="1:23" x14ac:dyDescent="0.45">
      <c r="A2417" t="s">
        <v>2422</v>
      </c>
      <c r="B2417">
        <v>82.62</v>
      </c>
      <c r="D2417" s="9" t="str">
        <f>VartojimasGamyba!J2413</f>
        <v>2023-12-10-11</v>
      </c>
      <c r="E2417" s="8">
        <f>VartojimasGamyba!G2413</f>
        <v>0.16300000000000001</v>
      </c>
      <c r="F2417" s="11"/>
      <c r="G2417" s="7">
        <f t="shared" si="366"/>
        <v>18.657777777777778</v>
      </c>
      <c r="H2417" s="7">
        <v>0</v>
      </c>
      <c r="I2417" s="7">
        <v>0.12444444444444444</v>
      </c>
      <c r="J2417" s="7">
        <v>0</v>
      </c>
      <c r="L2417" s="7">
        <f>VartojimasGamyba!H2413</f>
        <v>5.0999999999999997E-2</v>
      </c>
      <c r="M2417" s="15">
        <f t="shared" si="358"/>
        <v>0</v>
      </c>
      <c r="N2417" s="7">
        <f t="shared" si="359"/>
        <v>0</v>
      </c>
      <c r="O2417" s="7">
        <f t="shared" si="360"/>
        <v>0</v>
      </c>
      <c r="R2417" s="7"/>
      <c r="S2417" s="47">
        <f t="shared" si="361"/>
        <v>0</v>
      </c>
      <c r="T2417" s="47">
        <f t="shared" si="362"/>
        <v>0</v>
      </c>
      <c r="U2417" s="47">
        <f t="shared" si="363"/>
        <v>182.91000000000003</v>
      </c>
      <c r="V2417" s="47">
        <f t="shared" si="364"/>
        <v>71.040000000000006</v>
      </c>
      <c r="W2417" s="11"/>
    </row>
    <row r="2418" spans="1:23" x14ac:dyDescent="0.45">
      <c r="A2418" t="s">
        <v>2423</v>
      </c>
      <c r="B2418">
        <v>88.37</v>
      </c>
      <c r="D2418" s="9" t="str">
        <f>VartojimasGamyba!J2414</f>
        <v>2023-12-10-12</v>
      </c>
      <c r="E2418" s="8">
        <f>VartojimasGamyba!G2414</f>
        <v>1.046</v>
      </c>
      <c r="F2418" s="11"/>
      <c r="G2418" s="7">
        <f t="shared" si="366"/>
        <v>17.531111111111112</v>
      </c>
      <c r="H2418" s="7">
        <v>0</v>
      </c>
      <c r="I2418" s="7">
        <v>1.1266666666666667</v>
      </c>
      <c r="J2418" s="7">
        <v>0</v>
      </c>
      <c r="L2418" s="7">
        <f>VartojimasGamyba!H2414</f>
        <v>3.2000000000000001E-2</v>
      </c>
      <c r="M2418" s="15">
        <f t="shared" si="358"/>
        <v>0</v>
      </c>
      <c r="N2418" s="7">
        <f t="shared" si="359"/>
        <v>0</v>
      </c>
      <c r="O2418" s="7">
        <f t="shared" si="360"/>
        <v>0</v>
      </c>
      <c r="R2418" s="7"/>
      <c r="S2418" s="47">
        <f t="shared" si="361"/>
        <v>0</v>
      </c>
      <c r="T2418" s="47">
        <f t="shared" si="362"/>
        <v>0</v>
      </c>
      <c r="U2418" s="47">
        <f t="shared" si="363"/>
        <v>188.66000000000003</v>
      </c>
      <c r="V2418" s="47">
        <f t="shared" si="364"/>
        <v>76.790000000000006</v>
      </c>
      <c r="W2418" s="11"/>
    </row>
    <row r="2419" spans="1:23" x14ac:dyDescent="0.45">
      <c r="A2419" t="s">
        <v>2424</v>
      </c>
      <c r="B2419">
        <v>94.39</v>
      </c>
      <c r="D2419" s="9" t="str">
        <f>VartojimasGamyba!J2415</f>
        <v>2023-12-10-13</v>
      </c>
      <c r="E2419" s="8">
        <f>VartojimasGamyba!G2415</f>
        <v>0.91</v>
      </c>
      <c r="F2419" s="11"/>
      <c r="G2419" s="7">
        <f t="shared" si="366"/>
        <v>16.522222222222222</v>
      </c>
      <c r="H2419" s="7">
        <v>0</v>
      </c>
      <c r="I2419" s="7">
        <v>1.0088888888888889</v>
      </c>
      <c r="J2419" s="7">
        <v>0</v>
      </c>
      <c r="L2419" s="7">
        <f>VartojimasGamyba!H2415</f>
        <v>2E-3</v>
      </c>
      <c r="M2419" s="15">
        <f t="shared" si="358"/>
        <v>0</v>
      </c>
      <c r="N2419" s="7">
        <f t="shared" si="359"/>
        <v>0</v>
      </c>
      <c r="O2419" s="7">
        <f t="shared" si="360"/>
        <v>0</v>
      </c>
      <c r="R2419" s="7"/>
      <c r="S2419" s="47">
        <f t="shared" si="361"/>
        <v>0</v>
      </c>
      <c r="T2419" s="47">
        <f t="shared" si="362"/>
        <v>0</v>
      </c>
      <c r="U2419" s="47">
        <f t="shared" si="363"/>
        <v>194.68</v>
      </c>
      <c r="V2419" s="47">
        <f t="shared" si="364"/>
        <v>82.81</v>
      </c>
      <c r="W2419" s="11"/>
    </row>
    <row r="2420" spans="1:23" x14ac:dyDescent="0.45">
      <c r="A2420" t="s">
        <v>2425</v>
      </c>
      <c r="B2420">
        <v>90.45</v>
      </c>
      <c r="D2420" s="9" t="str">
        <f>VartojimasGamyba!J2416</f>
        <v>2023-12-10-14</v>
      </c>
      <c r="E2420" s="8">
        <f>VartojimasGamyba!G2416</f>
        <v>1.3089999999999999</v>
      </c>
      <c r="F2420" s="11"/>
      <c r="G2420" s="7">
        <f t="shared" si="366"/>
        <v>15.067777777777778</v>
      </c>
      <c r="H2420" s="7">
        <v>0</v>
      </c>
      <c r="I2420" s="7">
        <v>1.4544444444444444</v>
      </c>
      <c r="J2420" s="7">
        <v>0</v>
      </c>
      <c r="L2420" s="7">
        <f>VartojimasGamyba!H2416</f>
        <v>0</v>
      </c>
      <c r="M2420" s="15">
        <f t="shared" si="358"/>
        <v>0</v>
      </c>
      <c r="N2420" s="7">
        <f t="shared" si="359"/>
        <v>0</v>
      </c>
      <c r="O2420" s="7">
        <f t="shared" si="360"/>
        <v>0</v>
      </c>
      <c r="R2420" s="7"/>
      <c r="S2420" s="47">
        <f t="shared" si="361"/>
        <v>0</v>
      </c>
      <c r="T2420" s="47">
        <f t="shared" si="362"/>
        <v>0</v>
      </c>
      <c r="U2420" s="47">
        <f t="shared" si="363"/>
        <v>190.74</v>
      </c>
      <c r="V2420" s="47">
        <f t="shared" si="364"/>
        <v>78.87</v>
      </c>
      <c r="W2420" s="11"/>
    </row>
    <row r="2421" spans="1:23" x14ac:dyDescent="0.45">
      <c r="A2421" t="s">
        <v>2426</v>
      </c>
      <c r="B2421">
        <v>91.14</v>
      </c>
      <c r="D2421" s="9" t="str">
        <f>VartojimasGamyba!J2417</f>
        <v>2023-12-10-15</v>
      </c>
      <c r="E2421" s="8">
        <f>VartojimasGamyba!G2417</f>
        <v>1.121</v>
      </c>
      <c r="F2421" s="11"/>
      <c r="G2421" s="7">
        <f t="shared" si="366"/>
        <v>13.822222222222223</v>
      </c>
      <c r="H2421" s="7">
        <v>0</v>
      </c>
      <c r="I2421" s="7">
        <v>1.2455555555555557</v>
      </c>
      <c r="J2421" s="7">
        <v>0</v>
      </c>
      <c r="L2421" s="7">
        <f>VartojimasGamyba!H2417</f>
        <v>0</v>
      </c>
      <c r="M2421" s="15">
        <f t="shared" si="358"/>
        <v>-2.2204460492503131E-16</v>
      </c>
      <c r="N2421" s="7">
        <f t="shared" si="359"/>
        <v>-4.2505998720798745E-14</v>
      </c>
      <c r="O2421" s="7">
        <f t="shared" si="360"/>
        <v>-4.2505998720798745E-14</v>
      </c>
      <c r="R2421" s="7"/>
      <c r="S2421" s="47">
        <f t="shared" si="361"/>
        <v>-2.2204460492503131E-16</v>
      </c>
      <c r="T2421" s="47">
        <f t="shared" si="362"/>
        <v>0</v>
      </c>
      <c r="U2421" s="47">
        <f t="shared" si="363"/>
        <v>191.43</v>
      </c>
      <c r="V2421" s="47">
        <f t="shared" si="364"/>
        <v>79.56</v>
      </c>
      <c r="W2421" s="11"/>
    </row>
    <row r="2422" spans="1:23" x14ac:dyDescent="0.45">
      <c r="A2422" t="s">
        <v>2427</v>
      </c>
      <c r="B2422">
        <v>98.9</v>
      </c>
      <c r="D2422" s="9" t="str">
        <f>VartojimasGamyba!J2418</f>
        <v>2023-12-10-16</v>
      </c>
      <c r="E2422" s="8">
        <f>VartojimasGamyba!G2418</f>
        <v>1.39</v>
      </c>
      <c r="F2422" s="11"/>
      <c r="G2422" s="7">
        <f t="shared" si="366"/>
        <v>12.277777777777779</v>
      </c>
      <c r="H2422" s="7">
        <v>0</v>
      </c>
      <c r="I2422" s="7">
        <v>1.5444444444444445</v>
      </c>
      <c r="J2422" s="7">
        <v>0</v>
      </c>
      <c r="L2422" s="7">
        <f>VartojimasGamyba!H2418</f>
        <v>0</v>
      </c>
      <c r="M2422" s="15">
        <f t="shared" si="358"/>
        <v>-2.2204460492503131E-16</v>
      </c>
      <c r="N2422" s="7">
        <f t="shared" si="359"/>
        <v>-4.4229064855016986E-14</v>
      </c>
      <c r="O2422" s="7">
        <f t="shared" si="360"/>
        <v>-4.4229064855016986E-14</v>
      </c>
      <c r="R2422" s="7"/>
      <c r="S2422" s="47">
        <f t="shared" si="361"/>
        <v>-2.2204460492503131E-16</v>
      </c>
      <c r="T2422" s="47">
        <f t="shared" si="362"/>
        <v>0</v>
      </c>
      <c r="U2422" s="47">
        <f t="shared" si="363"/>
        <v>199.19</v>
      </c>
      <c r="V2422" s="47">
        <f t="shared" si="364"/>
        <v>87.320000000000007</v>
      </c>
      <c r="W2422" s="11"/>
    </row>
    <row r="2423" spans="1:23" x14ac:dyDescent="0.45">
      <c r="A2423" t="s">
        <v>2428</v>
      </c>
      <c r="B2423">
        <v>99.62</v>
      </c>
      <c r="D2423" s="9" t="str">
        <f>VartojimasGamyba!J2419</f>
        <v>2023-12-10-17</v>
      </c>
      <c r="E2423" s="8">
        <f>VartojimasGamyba!G2419</f>
        <v>1.37</v>
      </c>
      <c r="F2423" s="11"/>
      <c r="G2423" s="7">
        <f t="shared" si="366"/>
        <v>10.755555555555556</v>
      </c>
      <c r="H2423" s="7">
        <v>0</v>
      </c>
      <c r="I2423" s="7">
        <v>1.5222222222222224</v>
      </c>
      <c r="J2423" s="7">
        <v>0</v>
      </c>
      <c r="L2423" s="7">
        <f>VartojimasGamyba!H2419</f>
        <v>0</v>
      </c>
      <c r="M2423" s="15">
        <f t="shared" si="358"/>
        <v>0</v>
      </c>
      <c r="N2423" s="7">
        <f t="shared" si="359"/>
        <v>0</v>
      </c>
      <c r="O2423" s="7">
        <f t="shared" si="360"/>
        <v>0</v>
      </c>
      <c r="R2423" s="7"/>
      <c r="S2423" s="47">
        <f t="shared" si="361"/>
        <v>0</v>
      </c>
      <c r="T2423" s="47">
        <f t="shared" si="362"/>
        <v>0</v>
      </c>
      <c r="U2423" s="47">
        <f t="shared" si="363"/>
        <v>199.91000000000003</v>
      </c>
      <c r="V2423" s="47">
        <f t="shared" si="364"/>
        <v>88.04</v>
      </c>
      <c r="W2423" s="11"/>
    </row>
    <row r="2424" spans="1:23" x14ac:dyDescent="0.45">
      <c r="A2424" t="s">
        <v>2429</v>
      </c>
      <c r="B2424">
        <v>103.84</v>
      </c>
      <c r="D2424" s="9" t="str">
        <f>VartojimasGamyba!J2420</f>
        <v>2023-12-10-18</v>
      </c>
      <c r="E2424" s="8">
        <f>VartojimasGamyba!G2420</f>
        <v>1.1180000000000001</v>
      </c>
      <c r="F2424" s="11"/>
      <c r="G2424" s="7">
        <f t="shared" si="366"/>
        <v>9.5133333333333336</v>
      </c>
      <c r="H2424" s="7">
        <v>0</v>
      </c>
      <c r="I2424" s="7">
        <v>1.2422222222222223</v>
      </c>
      <c r="J2424" s="7">
        <v>0</v>
      </c>
      <c r="L2424" s="7">
        <f>VartojimasGamyba!H2420</f>
        <v>0</v>
      </c>
      <c r="M2424" s="15">
        <f t="shared" si="358"/>
        <v>0</v>
      </c>
      <c r="N2424" s="7">
        <f t="shared" si="359"/>
        <v>0</v>
      </c>
      <c r="O2424" s="7">
        <f t="shared" si="360"/>
        <v>0</v>
      </c>
      <c r="R2424" s="7"/>
      <c r="S2424" s="47">
        <f t="shared" si="361"/>
        <v>0</v>
      </c>
      <c r="T2424" s="47">
        <f t="shared" si="362"/>
        <v>0</v>
      </c>
      <c r="U2424" s="47">
        <f t="shared" si="363"/>
        <v>204.13</v>
      </c>
      <c r="V2424" s="47">
        <f t="shared" si="364"/>
        <v>92.26</v>
      </c>
      <c r="W2424" s="11"/>
    </row>
    <row r="2425" spans="1:23" x14ac:dyDescent="0.45">
      <c r="A2425" t="s">
        <v>2430</v>
      </c>
      <c r="B2425">
        <v>99.64</v>
      </c>
      <c r="D2425" s="9" t="str">
        <f>VartojimasGamyba!J2421</f>
        <v>2023-12-10-19</v>
      </c>
      <c r="E2425" s="8">
        <f>VartojimasGamyba!G2421</f>
        <v>0.46600000000000003</v>
      </c>
      <c r="F2425" s="11"/>
      <c r="G2425" s="7">
        <f t="shared" si="366"/>
        <v>8.9955555555555566</v>
      </c>
      <c r="H2425" s="7">
        <v>0</v>
      </c>
      <c r="I2425" s="7">
        <v>0.51777777777777778</v>
      </c>
      <c r="J2425" s="7">
        <v>0</v>
      </c>
      <c r="L2425" s="7">
        <f>VartojimasGamyba!H2421</f>
        <v>0</v>
      </c>
      <c r="M2425" s="15">
        <f t="shared" si="358"/>
        <v>0</v>
      </c>
      <c r="N2425" s="7">
        <f t="shared" si="359"/>
        <v>0</v>
      </c>
      <c r="O2425" s="7">
        <f t="shared" si="360"/>
        <v>0</v>
      </c>
      <c r="R2425" s="7"/>
      <c r="S2425" s="47">
        <f t="shared" si="361"/>
        <v>0</v>
      </c>
      <c r="T2425" s="47">
        <f t="shared" si="362"/>
        <v>0</v>
      </c>
      <c r="U2425" s="47">
        <f t="shared" si="363"/>
        <v>199.93</v>
      </c>
      <c r="V2425" s="47">
        <f t="shared" si="364"/>
        <v>88.06</v>
      </c>
      <c r="W2425" s="11"/>
    </row>
    <row r="2426" spans="1:23" x14ac:dyDescent="0.45">
      <c r="A2426" t="s">
        <v>2431</v>
      </c>
      <c r="B2426">
        <v>99.7</v>
      </c>
      <c r="D2426" s="9" t="str">
        <f>VartojimasGamyba!J2422</f>
        <v>2023-12-10-20</v>
      </c>
      <c r="E2426" s="8">
        <f>VartojimasGamyba!G2422</f>
        <v>1.2929999999999999</v>
      </c>
      <c r="F2426" s="11"/>
      <c r="G2426" s="7">
        <f t="shared" si="366"/>
        <v>7.5588888888888901</v>
      </c>
      <c r="H2426" s="7">
        <v>0</v>
      </c>
      <c r="I2426" s="7">
        <v>1.4366666666666668</v>
      </c>
      <c r="J2426" s="7">
        <v>0</v>
      </c>
      <c r="L2426" s="7">
        <f>VartojimasGamyba!H2422</f>
        <v>0</v>
      </c>
      <c r="M2426" s="15">
        <f t="shared" si="358"/>
        <v>-2.2204460492503131E-16</v>
      </c>
      <c r="N2426" s="7">
        <f t="shared" si="359"/>
        <v>-4.4406700538957013E-14</v>
      </c>
      <c r="O2426" s="7">
        <f t="shared" si="360"/>
        <v>-4.4406700538957013E-14</v>
      </c>
      <c r="P2426" s="7" t="s">
        <v>8873</v>
      </c>
      <c r="R2426" s="7"/>
      <c r="S2426" s="47">
        <f t="shared" si="361"/>
        <v>-2.2204460492503131E-16</v>
      </c>
      <c r="T2426" s="47">
        <f t="shared" si="362"/>
        <v>0</v>
      </c>
      <c r="U2426" s="47">
        <f t="shared" si="363"/>
        <v>199.99</v>
      </c>
      <c r="V2426" s="47">
        <f t="shared" si="364"/>
        <v>88.12</v>
      </c>
      <c r="W2426" s="11"/>
    </row>
    <row r="2427" spans="1:23" x14ac:dyDescent="0.45">
      <c r="A2427" t="s">
        <v>2432</v>
      </c>
      <c r="B2427">
        <v>99.29</v>
      </c>
      <c r="D2427" s="9" t="str">
        <f>VartojimasGamyba!J2423</f>
        <v>2023-12-10-21</v>
      </c>
      <c r="E2427" s="8">
        <f>VartojimasGamyba!G2423</f>
        <v>0.56999999999999995</v>
      </c>
      <c r="F2427" s="11"/>
      <c r="G2427" s="7">
        <f t="shared" si="366"/>
        <v>6.9255555555555564</v>
      </c>
      <c r="H2427" s="7">
        <v>0</v>
      </c>
      <c r="I2427" s="7">
        <v>0.6333333333333333</v>
      </c>
      <c r="J2427" s="7">
        <v>0</v>
      </c>
      <c r="L2427" s="7">
        <f>VartojimasGamyba!H2423</f>
        <v>0</v>
      </c>
      <c r="M2427" s="15">
        <f t="shared" si="358"/>
        <v>0</v>
      </c>
      <c r="N2427" s="7">
        <f t="shared" si="359"/>
        <v>0</v>
      </c>
      <c r="O2427" s="7">
        <f t="shared" si="360"/>
        <v>0</v>
      </c>
      <c r="P2427" s="7">
        <f>SUM(N2406:N2429)</f>
        <v>3676.5979488888893</v>
      </c>
      <c r="R2427" s="7"/>
      <c r="S2427" s="47">
        <f t="shared" si="361"/>
        <v>0</v>
      </c>
      <c r="T2427" s="47">
        <f t="shared" si="362"/>
        <v>0</v>
      </c>
      <c r="U2427" s="47">
        <f t="shared" si="363"/>
        <v>199.58</v>
      </c>
      <c r="V2427" s="47">
        <f t="shared" si="364"/>
        <v>87.710000000000008</v>
      </c>
      <c r="W2427" s="11"/>
    </row>
    <row r="2428" spans="1:23" x14ac:dyDescent="0.45">
      <c r="A2428" t="s">
        <v>2433</v>
      </c>
      <c r="B2428">
        <v>98.3</v>
      </c>
      <c r="D2428" s="9" t="str">
        <f>VartojimasGamyba!J2424</f>
        <v>2023-12-10-22</v>
      </c>
      <c r="E2428" s="8">
        <f>VartojimasGamyba!G2424</f>
        <v>1.175</v>
      </c>
      <c r="F2428" s="11"/>
      <c r="G2428" s="7">
        <f t="shared" si="366"/>
        <v>5.620000000000001</v>
      </c>
      <c r="H2428" s="7">
        <v>0</v>
      </c>
      <c r="I2428" s="7">
        <v>1.3055555555555556</v>
      </c>
      <c r="J2428" s="7">
        <v>0</v>
      </c>
      <c r="L2428" s="7">
        <f>VartojimasGamyba!H2424</f>
        <v>0</v>
      </c>
      <c r="M2428" s="15">
        <f t="shared" si="358"/>
        <v>0</v>
      </c>
      <c r="N2428" s="7">
        <f t="shared" si="359"/>
        <v>0</v>
      </c>
      <c r="O2428" s="7">
        <f t="shared" si="360"/>
        <v>0</v>
      </c>
      <c r="P2428" s="7" t="s">
        <v>8872</v>
      </c>
      <c r="R2428" s="7"/>
      <c r="S2428" s="47">
        <f t="shared" si="361"/>
        <v>0</v>
      </c>
      <c r="T2428" s="47">
        <f t="shared" si="362"/>
        <v>0</v>
      </c>
      <c r="U2428" s="47">
        <f t="shared" si="363"/>
        <v>198.59</v>
      </c>
      <c r="V2428" s="47">
        <f t="shared" si="364"/>
        <v>86.72</v>
      </c>
      <c r="W2428" s="11"/>
    </row>
    <row r="2429" spans="1:23" x14ac:dyDescent="0.45">
      <c r="A2429" t="s">
        <v>2434</v>
      </c>
      <c r="B2429">
        <v>89.28</v>
      </c>
      <c r="D2429" s="9" t="str">
        <f>VartojimasGamyba!J2425</f>
        <v>2023-12-10-23</v>
      </c>
      <c r="E2429" s="8">
        <f>VartojimasGamyba!G2425</f>
        <v>0.55800000000000005</v>
      </c>
      <c r="F2429" s="11"/>
      <c r="G2429" s="7">
        <f t="shared" si="366"/>
        <v>5.0000000000000009</v>
      </c>
      <c r="H2429" s="7">
        <v>0</v>
      </c>
      <c r="I2429" s="7">
        <v>0.62000000000000011</v>
      </c>
      <c r="J2429" s="7">
        <v>0</v>
      </c>
      <c r="L2429" s="7">
        <f>VartojimasGamyba!H2425</f>
        <v>0</v>
      </c>
      <c r="M2429" s="15">
        <f t="shared" si="358"/>
        <v>-1.1102230246251565E-16</v>
      </c>
      <c r="N2429" s="7">
        <f t="shared" si="359"/>
        <v>-2.1046497877819092E-14</v>
      </c>
      <c r="O2429" s="7">
        <f t="shared" si="360"/>
        <v>-2.1046497877819092E-14</v>
      </c>
      <c r="P2429" s="7">
        <f>SUM(O2406:O2429)</f>
        <v>3676.5979488888893</v>
      </c>
      <c r="Q2429" s="7">
        <f>SUMPRODUCT(B2406:B2429,E2406:E2429)+SUM(E2406:E2429)*$Z$21-SUMPRODUCT(B2406:B2429,L2406:L2429)+SUM(L2406:L2429)*ABS($Z$20)</f>
        <v>4182.3525200000004</v>
      </c>
      <c r="R2429" s="7"/>
      <c r="S2429" s="47">
        <f t="shared" si="361"/>
        <v>-1.1102230246251565E-16</v>
      </c>
      <c r="T2429" s="47">
        <f t="shared" si="362"/>
        <v>0</v>
      </c>
      <c r="U2429" s="47">
        <f t="shared" si="363"/>
        <v>189.57</v>
      </c>
      <c r="V2429" s="47">
        <f t="shared" si="364"/>
        <v>77.7</v>
      </c>
      <c r="W2429" s="11">
        <f>IF(P2429&lt;&gt;Q2429,1,0)</f>
        <v>1</v>
      </c>
    </row>
    <row r="2430" spans="1:23" x14ac:dyDescent="0.45">
      <c r="A2430" t="s">
        <v>2435</v>
      </c>
      <c r="B2430">
        <v>78.290000000000006</v>
      </c>
      <c r="D2430" s="1" t="str">
        <f>VartojimasGamyba!J2426</f>
        <v>2023-12-11-00</v>
      </c>
      <c r="E2430" s="7">
        <f>VartojimasGamyba!G2426</f>
        <v>1.2350000000000001</v>
      </c>
      <c r="F2430" s="11"/>
      <c r="G2430" s="12">
        <f>G2429+H2430-I2430</f>
        <v>8.7744444444444465</v>
      </c>
      <c r="H2430" s="12">
        <v>3.7744444444444452</v>
      </c>
      <c r="I2430" s="12">
        <v>0</v>
      </c>
      <c r="J2430" s="12">
        <v>0</v>
      </c>
      <c r="K2430" s="12"/>
      <c r="L2430" s="12">
        <f>VartojimasGamyba!H2426</f>
        <v>0</v>
      </c>
      <c r="M2430" s="19">
        <f t="shared" si="358"/>
        <v>5.009444444444445</v>
      </c>
      <c r="N2430" s="7">
        <f t="shared" si="359"/>
        <v>894.58658888888908</v>
      </c>
      <c r="O2430" s="7">
        <f t="shared" si="360"/>
        <v>894.58658888888908</v>
      </c>
      <c r="R2430" s="20" t="s">
        <v>8783</v>
      </c>
      <c r="S2430" s="47">
        <f t="shared" si="361"/>
        <v>5.009444444444445</v>
      </c>
      <c r="T2430" s="47">
        <f t="shared" si="362"/>
        <v>0</v>
      </c>
      <c r="U2430" s="47">
        <f t="shared" si="363"/>
        <v>178.58</v>
      </c>
      <c r="V2430" s="47">
        <f t="shared" si="364"/>
        <v>66.710000000000008</v>
      </c>
      <c r="W2430" s="11"/>
    </row>
    <row r="2431" spans="1:23" x14ac:dyDescent="0.45">
      <c r="A2431" t="s">
        <v>2436</v>
      </c>
      <c r="B2431">
        <v>69.16</v>
      </c>
      <c r="D2431" s="1" t="str">
        <f>VartojimasGamyba!J2427</f>
        <v>2023-12-11-01</v>
      </c>
      <c r="E2431" s="7">
        <f>VartojimasGamyba!G2427</f>
        <v>1.0900000000000001</v>
      </c>
      <c r="F2431" s="11"/>
      <c r="G2431" s="12">
        <f t="shared" ref="G2431:G2453" si="367">G2430+H2431-I2431</f>
        <v>18.774444444444448</v>
      </c>
      <c r="H2431" s="12">
        <v>10</v>
      </c>
      <c r="I2431" s="12">
        <v>0</v>
      </c>
      <c r="J2431" s="12">
        <v>0</v>
      </c>
      <c r="K2431" s="12"/>
      <c r="L2431" s="12">
        <f>VartojimasGamyba!H2427</f>
        <v>0</v>
      </c>
      <c r="M2431" s="19">
        <f t="shared" si="358"/>
        <v>11.09</v>
      </c>
      <c r="N2431" s="7">
        <f t="shared" si="359"/>
        <v>1879.2004999999999</v>
      </c>
      <c r="O2431" s="7">
        <f t="shared" si="360"/>
        <v>1879.2004999999999</v>
      </c>
      <c r="R2431" s="7"/>
      <c r="S2431" s="47">
        <f t="shared" si="361"/>
        <v>11.09</v>
      </c>
      <c r="T2431" s="47">
        <f t="shared" si="362"/>
        <v>0</v>
      </c>
      <c r="U2431" s="47">
        <f t="shared" si="363"/>
        <v>169.45</v>
      </c>
      <c r="V2431" s="47">
        <f t="shared" si="364"/>
        <v>57.58</v>
      </c>
      <c r="W2431" s="11"/>
    </row>
    <row r="2432" spans="1:23" x14ac:dyDescent="0.45">
      <c r="A2432" t="s">
        <v>2437</v>
      </c>
      <c r="B2432">
        <v>88.8</v>
      </c>
      <c r="D2432" s="1" t="str">
        <f>VartojimasGamyba!J2428</f>
        <v>2023-12-11-02</v>
      </c>
      <c r="E2432" s="7">
        <f>VartojimasGamyba!G2428</f>
        <v>1.206</v>
      </c>
      <c r="F2432" s="11"/>
      <c r="G2432" s="12">
        <f t="shared" si="367"/>
        <v>18.774444444444448</v>
      </c>
      <c r="H2432" s="12">
        <v>0</v>
      </c>
      <c r="I2432" s="12">
        <v>0</v>
      </c>
      <c r="J2432" s="12">
        <v>0</v>
      </c>
      <c r="K2432" s="12"/>
      <c r="L2432" s="12">
        <f>VartojimasGamyba!H2428</f>
        <v>0</v>
      </c>
      <c r="M2432" s="19">
        <f t="shared" si="358"/>
        <v>1.206</v>
      </c>
      <c r="N2432" s="7">
        <f t="shared" si="359"/>
        <v>228.04254</v>
      </c>
      <c r="O2432" s="7">
        <f t="shared" si="360"/>
        <v>228.04254</v>
      </c>
      <c r="R2432" s="7"/>
      <c r="S2432" s="47">
        <f t="shared" si="361"/>
        <v>1.206</v>
      </c>
      <c r="T2432" s="47">
        <f t="shared" si="362"/>
        <v>0</v>
      </c>
      <c r="U2432" s="47">
        <f t="shared" si="363"/>
        <v>189.09</v>
      </c>
      <c r="V2432" s="47">
        <f t="shared" si="364"/>
        <v>77.22</v>
      </c>
      <c r="W2432" s="11"/>
    </row>
    <row r="2433" spans="1:23" x14ac:dyDescent="0.45">
      <c r="A2433" t="s">
        <v>2438</v>
      </c>
      <c r="B2433">
        <v>82.57</v>
      </c>
      <c r="D2433" s="1" t="str">
        <f>VartojimasGamyba!J2429</f>
        <v>2023-12-11-03</v>
      </c>
      <c r="E2433" s="7">
        <f>VartojimasGamyba!G2429</f>
        <v>0.59199999999999997</v>
      </c>
      <c r="F2433" s="11"/>
      <c r="G2433" s="12">
        <f t="shared" si="367"/>
        <v>18.774444444444448</v>
      </c>
      <c r="H2433" s="12">
        <v>0</v>
      </c>
      <c r="I2433" s="12">
        <v>0</v>
      </c>
      <c r="J2433" s="12">
        <v>0</v>
      </c>
      <c r="K2433" s="12"/>
      <c r="L2433" s="12">
        <f>VartojimasGamyba!H2429</f>
        <v>0</v>
      </c>
      <c r="M2433" s="19">
        <f t="shared" si="358"/>
        <v>0.59199999999999997</v>
      </c>
      <c r="N2433" s="7">
        <f t="shared" si="359"/>
        <v>108.25312000000001</v>
      </c>
      <c r="O2433" s="7">
        <f t="shared" si="360"/>
        <v>108.25312000000001</v>
      </c>
      <c r="R2433" s="7"/>
      <c r="S2433" s="47">
        <f t="shared" si="361"/>
        <v>0.59199999999999997</v>
      </c>
      <c r="T2433" s="47">
        <f t="shared" si="362"/>
        <v>0</v>
      </c>
      <c r="U2433" s="47">
        <f t="shared" si="363"/>
        <v>182.86</v>
      </c>
      <c r="V2433" s="47">
        <f t="shared" si="364"/>
        <v>70.989999999999995</v>
      </c>
      <c r="W2433" s="11"/>
    </row>
    <row r="2434" spans="1:23" x14ac:dyDescent="0.45">
      <c r="A2434" t="s">
        <v>2439</v>
      </c>
      <c r="B2434">
        <v>79.069999999999993</v>
      </c>
      <c r="D2434" s="1" t="str">
        <f>VartojimasGamyba!J2430</f>
        <v>2023-12-11-04</v>
      </c>
      <c r="E2434" s="7">
        <f>VartojimasGamyba!G2430</f>
        <v>1.222</v>
      </c>
      <c r="F2434" s="11"/>
      <c r="G2434" s="12">
        <f t="shared" si="367"/>
        <v>18.774444444444448</v>
      </c>
      <c r="H2434" s="12">
        <v>0</v>
      </c>
      <c r="I2434" s="12">
        <v>0</v>
      </c>
      <c r="J2434" s="12">
        <v>0</v>
      </c>
      <c r="K2434" s="12"/>
      <c r="L2434" s="12">
        <f>VartojimasGamyba!H2430</f>
        <v>0</v>
      </c>
      <c r="M2434" s="19">
        <f t="shared" si="358"/>
        <v>1.222</v>
      </c>
      <c r="N2434" s="7">
        <f t="shared" si="359"/>
        <v>219.17792</v>
      </c>
      <c r="O2434" s="7">
        <f t="shared" si="360"/>
        <v>219.17792</v>
      </c>
      <c r="R2434" s="7"/>
      <c r="S2434" s="47">
        <f t="shared" si="361"/>
        <v>1.222</v>
      </c>
      <c r="T2434" s="47">
        <f t="shared" si="362"/>
        <v>0</v>
      </c>
      <c r="U2434" s="47">
        <f t="shared" si="363"/>
        <v>179.36</v>
      </c>
      <c r="V2434" s="47">
        <f t="shared" si="364"/>
        <v>67.489999999999995</v>
      </c>
      <c r="W2434" s="11"/>
    </row>
    <row r="2435" spans="1:23" x14ac:dyDescent="0.45">
      <c r="A2435" t="s">
        <v>2440</v>
      </c>
      <c r="B2435">
        <v>79.94</v>
      </c>
      <c r="D2435" s="1" t="str">
        <f>VartojimasGamyba!J2431</f>
        <v>2023-12-11-05</v>
      </c>
      <c r="E2435" s="7">
        <f>VartojimasGamyba!G2431</f>
        <v>1.177</v>
      </c>
      <c r="F2435" s="11"/>
      <c r="G2435" s="12">
        <f t="shared" si="367"/>
        <v>18.774444444444448</v>
      </c>
      <c r="H2435" s="12">
        <v>0</v>
      </c>
      <c r="I2435" s="12">
        <v>0</v>
      </c>
      <c r="J2435" s="12">
        <v>0</v>
      </c>
      <c r="K2435" s="12"/>
      <c r="L2435" s="12">
        <f>VartojimasGamyba!H2431</f>
        <v>0</v>
      </c>
      <c r="M2435" s="19">
        <f t="shared" si="358"/>
        <v>1.177</v>
      </c>
      <c r="N2435" s="7">
        <f t="shared" si="359"/>
        <v>212.13071000000002</v>
      </c>
      <c r="O2435" s="7">
        <f t="shared" si="360"/>
        <v>212.13071000000002</v>
      </c>
      <c r="R2435" s="7"/>
      <c r="S2435" s="47">
        <f t="shared" si="361"/>
        <v>1.177</v>
      </c>
      <c r="T2435" s="47">
        <f t="shared" si="362"/>
        <v>0</v>
      </c>
      <c r="U2435" s="47">
        <f t="shared" si="363"/>
        <v>180.23000000000002</v>
      </c>
      <c r="V2435" s="47">
        <f t="shared" si="364"/>
        <v>68.36</v>
      </c>
      <c r="W2435" s="11"/>
    </row>
    <row r="2436" spans="1:23" x14ac:dyDescent="0.45">
      <c r="A2436" t="s">
        <v>2441</v>
      </c>
      <c r="B2436">
        <v>95.49</v>
      </c>
      <c r="D2436" s="1" t="str">
        <f>VartojimasGamyba!J2432</f>
        <v>2023-12-11-06</v>
      </c>
      <c r="E2436" s="7">
        <f>VartojimasGamyba!G2432</f>
        <v>0.86699999999999999</v>
      </c>
      <c r="F2436" s="11"/>
      <c r="G2436" s="12">
        <f t="shared" si="367"/>
        <v>18.774444444444448</v>
      </c>
      <c r="H2436" s="12">
        <v>0</v>
      </c>
      <c r="I2436" s="12">
        <v>0</v>
      </c>
      <c r="J2436" s="12">
        <v>0</v>
      </c>
      <c r="K2436" s="12"/>
      <c r="L2436" s="12">
        <f>VartojimasGamyba!H2432</f>
        <v>0</v>
      </c>
      <c r="M2436" s="19">
        <f t="shared" si="358"/>
        <v>0.86699999999999999</v>
      </c>
      <c r="N2436" s="7">
        <f t="shared" si="359"/>
        <v>169.74126000000001</v>
      </c>
      <c r="O2436" s="7">
        <f t="shared" si="360"/>
        <v>169.74126000000001</v>
      </c>
      <c r="R2436" s="7"/>
      <c r="S2436" s="47">
        <f t="shared" si="361"/>
        <v>0.86699999999999999</v>
      </c>
      <c r="T2436" s="47">
        <f t="shared" si="362"/>
        <v>0</v>
      </c>
      <c r="U2436" s="47">
        <f t="shared" si="363"/>
        <v>195.78</v>
      </c>
      <c r="V2436" s="47">
        <f t="shared" si="364"/>
        <v>83.91</v>
      </c>
      <c r="W2436" s="11"/>
    </row>
    <row r="2437" spans="1:23" x14ac:dyDescent="0.45">
      <c r="A2437" t="s">
        <v>2442</v>
      </c>
      <c r="B2437">
        <v>127.93</v>
      </c>
      <c r="D2437" s="1" t="str">
        <f>VartojimasGamyba!J2433</f>
        <v>2023-12-11-07</v>
      </c>
      <c r="E2437" s="7">
        <f>VartojimasGamyba!G2433</f>
        <v>1.3029999999999999</v>
      </c>
      <c r="F2437" s="11"/>
      <c r="G2437" s="12">
        <f t="shared" si="367"/>
        <v>17.327777777777783</v>
      </c>
      <c r="H2437" s="12">
        <v>0</v>
      </c>
      <c r="I2437" s="12">
        <v>1.4466666666666668</v>
      </c>
      <c r="J2437" s="12">
        <v>0</v>
      </c>
      <c r="K2437" s="12"/>
      <c r="L2437" s="12">
        <f>VartojimasGamyba!H2433</f>
        <v>1E-3</v>
      </c>
      <c r="M2437" s="19">
        <f t="shared" si="358"/>
        <v>-1.1015494072452725E-16</v>
      </c>
      <c r="N2437" s="7">
        <f t="shared" si="359"/>
        <v>-2.5139560572151611E-14</v>
      </c>
      <c r="O2437" s="7">
        <f t="shared" si="360"/>
        <v>-2.5139560572151611E-14</v>
      </c>
      <c r="R2437" s="7"/>
      <c r="S2437" s="47">
        <f t="shared" si="361"/>
        <v>-1.1015494072452725E-16</v>
      </c>
      <c r="T2437" s="47">
        <f t="shared" si="362"/>
        <v>0</v>
      </c>
      <c r="U2437" s="47">
        <f t="shared" si="363"/>
        <v>228.22000000000003</v>
      </c>
      <c r="V2437" s="47">
        <f t="shared" si="364"/>
        <v>116.35000000000001</v>
      </c>
      <c r="W2437" s="11"/>
    </row>
    <row r="2438" spans="1:23" x14ac:dyDescent="0.45">
      <c r="A2438" t="s">
        <v>2443</v>
      </c>
      <c r="B2438">
        <v>156.13999999999999</v>
      </c>
      <c r="D2438" s="1" t="str">
        <f>VartojimasGamyba!J2434</f>
        <v>2023-12-11-08</v>
      </c>
      <c r="E2438" s="7">
        <f>VartojimasGamyba!G2434</f>
        <v>0.98599999999999999</v>
      </c>
      <c r="F2438" s="11"/>
      <c r="G2438" s="12">
        <f t="shared" si="367"/>
        <v>16.240000000000006</v>
      </c>
      <c r="H2438" s="12">
        <v>0</v>
      </c>
      <c r="I2438" s="12">
        <v>1.0877777777777775</v>
      </c>
      <c r="J2438" s="12">
        <v>0</v>
      </c>
      <c r="K2438" s="12"/>
      <c r="L2438" s="12">
        <f>VartojimasGamyba!H2434</f>
        <v>7.0000000000000001E-3</v>
      </c>
      <c r="M2438" s="19">
        <f t="shared" si="358"/>
        <v>2.2811613709095013E-16</v>
      </c>
      <c r="N2438" s="7">
        <f t="shared" si="359"/>
        <v>5.849582103423234E-14</v>
      </c>
      <c r="O2438" s="7">
        <f t="shared" si="360"/>
        <v>5.849582103423234E-14</v>
      </c>
      <c r="R2438" s="7"/>
      <c r="S2438" s="47">
        <f t="shared" si="361"/>
        <v>2.2811613709095013E-16</v>
      </c>
      <c r="T2438" s="47">
        <f t="shared" si="362"/>
        <v>0</v>
      </c>
      <c r="U2438" s="47">
        <f t="shared" si="363"/>
        <v>256.43</v>
      </c>
      <c r="V2438" s="47">
        <f t="shared" si="364"/>
        <v>144.55999999999997</v>
      </c>
      <c r="W2438" s="11"/>
    </row>
    <row r="2439" spans="1:23" x14ac:dyDescent="0.45">
      <c r="A2439" t="s">
        <v>2444</v>
      </c>
      <c r="B2439">
        <v>148.66999999999999</v>
      </c>
      <c r="D2439" s="1" t="str">
        <f>VartojimasGamyba!J2435</f>
        <v>2023-12-11-09</v>
      </c>
      <c r="E2439" s="7">
        <f>VartojimasGamyba!G2435</f>
        <v>0.83099999999999996</v>
      </c>
      <c r="F2439" s="11"/>
      <c r="G2439" s="12">
        <f t="shared" si="367"/>
        <v>15.32555555555556</v>
      </c>
      <c r="H2439" s="12">
        <v>0</v>
      </c>
      <c r="I2439" s="12">
        <v>0.91444444444444439</v>
      </c>
      <c r="J2439" s="12">
        <v>0</v>
      </c>
      <c r="K2439" s="12"/>
      <c r="L2439" s="12">
        <f>VartojimasGamyba!H2435</f>
        <v>8.0000000000000002E-3</v>
      </c>
      <c r="M2439" s="19">
        <f t="shared" ref="M2439:M2502" si="368">E2439+H2439-I2439*$J$2+J2439-L2439</f>
        <v>0</v>
      </c>
      <c r="N2439" s="7">
        <f t="shared" ref="N2439:N2502" si="369">M2439*U2439-J2439*V2439</f>
        <v>0</v>
      </c>
      <c r="O2439" s="7">
        <f t="shared" ref="O2439:O2502" si="370">(M2439)*(B2439+$Z$21)</f>
        <v>0</v>
      </c>
      <c r="R2439" s="7"/>
      <c r="S2439" s="47">
        <f t="shared" ref="S2439:S2502" si="371">M2439+IF((L2439-E2439)&gt;0,(L2439-E2439),0)</f>
        <v>0</v>
      </c>
      <c r="T2439" s="47">
        <f t="shared" ref="T2439:T2502" si="372">IF(L2439-E2439&lt;0,0,L2439-E2439)</f>
        <v>0</v>
      </c>
      <c r="U2439" s="47">
        <f t="shared" ref="U2439:U2502" si="373">B2439+$Z$21</f>
        <v>248.95999999999998</v>
      </c>
      <c r="V2439" s="47">
        <f t="shared" ref="V2439:V2502" si="374">B2439+$Z$20</f>
        <v>137.08999999999997</v>
      </c>
      <c r="W2439" s="11"/>
    </row>
    <row r="2440" spans="1:23" x14ac:dyDescent="0.45">
      <c r="A2440" t="s">
        <v>2445</v>
      </c>
      <c r="B2440">
        <v>188.13</v>
      </c>
      <c r="D2440" s="1" t="str">
        <f>VartojimasGamyba!J2436</f>
        <v>2023-12-11-10</v>
      </c>
      <c r="E2440" s="7">
        <f>VartojimasGamyba!G2436</f>
        <v>0.41</v>
      </c>
      <c r="F2440" s="11"/>
      <c r="G2440" s="12">
        <f t="shared" si="367"/>
        <v>14.891111111111115</v>
      </c>
      <c r="H2440" s="12">
        <v>0</v>
      </c>
      <c r="I2440" s="12">
        <v>0.43444444444444524</v>
      </c>
      <c r="J2440" s="12">
        <v>0</v>
      </c>
      <c r="K2440" s="12"/>
      <c r="L2440" s="12">
        <f>VartojimasGamyba!H2436</f>
        <v>1.9E-2</v>
      </c>
      <c r="M2440" s="19">
        <f t="shared" si="368"/>
        <v>-7.5980888247784151E-16</v>
      </c>
      <c r="N2440" s="7">
        <f t="shared" si="369"/>
        <v>-2.1914407788425906E-13</v>
      </c>
      <c r="O2440" s="7">
        <f t="shared" si="370"/>
        <v>-2.1914407788425906E-13</v>
      </c>
      <c r="R2440" s="7"/>
      <c r="S2440" s="47">
        <f t="shared" si="371"/>
        <v>-7.5980888247784151E-16</v>
      </c>
      <c r="T2440" s="47">
        <f t="shared" si="372"/>
        <v>0</v>
      </c>
      <c r="U2440" s="47">
        <f t="shared" si="373"/>
        <v>288.42</v>
      </c>
      <c r="V2440" s="47">
        <f t="shared" si="374"/>
        <v>176.54999999999998</v>
      </c>
      <c r="W2440" s="11"/>
    </row>
    <row r="2441" spans="1:23" x14ac:dyDescent="0.45">
      <c r="A2441" t="s">
        <v>2446</v>
      </c>
      <c r="B2441">
        <v>151.44999999999999</v>
      </c>
      <c r="D2441" s="1" t="str">
        <f>VartojimasGamyba!J2437</f>
        <v>2023-12-11-11</v>
      </c>
      <c r="E2441" s="7">
        <f>VartojimasGamyba!G2437</f>
        <v>1.4550000000000001</v>
      </c>
      <c r="F2441" s="11"/>
      <c r="G2441" s="12">
        <f t="shared" si="367"/>
        <v>13.288888888888893</v>
      </c>
      <c r="H2441" s="12">
        <v>0</v>
      </c>
      <c r="I2441" s="12">
        <v>1.6022222222222224</v>
      </c>
      <c r="J2441" s="12">
        <v>0</v>
      </c>
      <c r="K2441" s="12"/>
      <c r="L2441" s="12">
        <f>VartojimasGamyba!H2437</f>
        <v>1.2999999999999999E-2</v>
      </c>
      <c r="M2441" s="19">
        <f t="shared" si="368"/>
        <v>-9.8879238130678004E-17</v>
      </c>
      <c r="N2441" s="7">
        <f t="shared" si="369"/>
        <v>-2.4891859407016881E-14</v>
      </c>
      <c r="O2441" s="7">
        <f t="shared" si="370"/>
        <v>-2.4891859407016881E-14</v>
      </c>
      <c r="R2441" s="7"/>
      <c r="S2441" s="47">
        <f t="shared" si="371"/>
        <v>-9.8879238130678004E-17</v>
      </c>
      <c r="T2441" s="47">
        <f t="shared" si="372"/>
        <v>0</v>
      </c>
      <c r="U2441" s="47">
        <f t="shared" si="373"/>
        <v>251.74</v>
      </c>
      <c r="V2441" s="47">
        <f t="shared" si="374"/>
        <v>139.86999999999998</v>
      </c>
      <c r="W2441" s="11"/>
    </row>
    <row r="2442" spans="1:23" x14ac:dyDescent="0.45">
      <c r="A2442" t="s">
        <v>2447</v>
      </c>
      <c r="B2442">
        <v>154.34</v>
      </c>
      <c r="D2442" s="1" t="str">
        <f>VartojimasGamyba!J2438</f>
        <v>2023-12-11-12</v>
      </c>
      <c r="E2442" s="7">
        <f>VartojimasGamyba!G2438</f>
        <v>0.34200000000000003</v>
      </c>
      <c r="F2442" s="11"/>
      <c r="G2442" s="12">
        <f t="shared" si="367"/>
        <v>12.914444444444449</v>
      </c>
      <c r="H2442" s="12">
        <v>0</v>
      </c>
      <c r="I2442" s="12">
        <v>0.37444444444444441</v>
      </c>
      <c r="J2442" s="12">
        <v>0</v>
      </c>
      <c r="K2442" s="12"/>
      <c r="L2442" s="12">
        <f>VartojimasGamyba!H2438</f>
        <v>5.0000000000000001E-3</v>
      </c>
      <c r="M2442" s="19">
        <f t="shared" si="368"/>
        <v>5.9847959921199845E-17</v>
      </c>
      <c r="N2442" s="7">
        <f t="shared" si="369"/>
        <v>1.5239086034735117E-14</v>
      </c>
      <c r="O2442" s="7">
        <f t="shared" si="370"/>
        <v>1.5239086034735117E-14</v>
      </c>
      <c r="R2442" s="7"/>
      <c r="S2442" s="47">
        <f t="shared" si="371"/>
        <v>5.9847959921199845E-17</v>
      </c>
      <c r="T2442" s="47">
        <f t="shared" si="372"/>
        <v>0</v>
      </c>
      <c r="U2442" s="47">
        <f t="shared" si="373"/>
        <v>254.63</v>
      </c>
      <c r="V2442" s="47">
        <f t="shared" si="374"/>
        <v>142.76</v>
      </c>
      <c r="W2442" s="11"/>
    </row>
    <row r="2443" spans="1:23" x14ac:dyDescent="0.45">
      <c r="A2443" t="s">
        <v>2448</v>
      </c>
      <c r="B2443">
        <v>137.21</v>
      </c>
      <c r="D2443" s="1" t="str">
        <f>VartojimasGamyba!J2439</f>
        <v>2023-12-11-13</v>
      </c>
      <c r="E2443" s="7">
        <f>VartojimasGamyba!G2439</f>
        <v>1.7270000000000001</v>
      </c>
      <c r="F2443" s="11"/>
      <c r="G2443" s="12">
        <f t="shared" si="367"/>
        <v>10.998888888888892</v>
      </c>
      <c r="H2443" s="12">
        <v>0</v>
      </c>
      <c r="I2443" s="12">
        <v>1.9155555555555566</v>
      </c>
      <c r="J2443" s="12">
        <v>0</v>
      </c>
      <c r="K2443" s="12"/>
      <c r="L2443" s="12">
        <f>VartojimasGamyba!H2439</f>
        <v>3.0000000000000001E-3</v>
      </c>
      <c r="M2443" s="19">
        <f t="shared" si="368"/>
        <v>-7.7455403202364437E-16</v>
      </c>
      <c r="N2443" s="7">
        <f t="shared" si="369"/>
        <v>-1.8395658260561554E-13</v>
      </c>
      <c r="O2443" s="7">
        <f t="shared" si="370"/>
        <v>-1.8395658260561554E-13</v>
      </c>
      <c r="R2443" s="7"/>
      <c r="S2443" s="47">
        <f t="shared" si="371"/>
        <v>-7.7455403202364437E-16</v>
      </c>
      <c r="T2443" s="47">
        <f t="shared" si="372"/>
        <v>0</v>
      </c>
      <c r="U2443" s="47">
        <f t="shared" si="373"/>
        <v>237.5</v>
      </c>
      <c r="V2443" s="47">
        <f t="shared" si="374"/>
        <v>125.63000000000001</v>
      </c>
      <c r="W2443" s="11"/>
    </row>
    <row r="2444" spans="1:23" x14ac:dyDescent="0.45">
      <c r="A2444" t="s">
        <v>2449</v>
      </c>
      <c r="B2444">
        <v>148.36000000000001</v>
      </c>
      <c r="D2444" s="1" t="str">
        <f>VartojimasGamyba!J2440</f>
        <v>2023-12-11-14</v>
      </c>
      <c r="E2444" s="7">
        <f>VartojimasGamyba!G2440</f>
        <v>0.76200000000000001</v>
      </c>
      <c r="F2444" s="11"/>
      <c r="G2444" s="12">
        <f t="shared" si="367"/>
        <v>10.152222222222225</v>
      </c>
      <c r="H2444" s="12">
        <v>0</v>
      </c>
      <c r="I2444" s="12">
        <v>0.84666666666666668</v>
      </c>
      <c r="J2444" s="12">
        <v>0</v>
      </c>
      <c r="K2444" s="12"/>
      <c r="L2444" s="12">
        <f>VartojimasGamyba!H2440</f>
        <v>0</v>
      </c>
      <c r="M2444" s="19">
        <f t="shared" si="368"/>
        <v>0</v>
      </c>
      <c r="N2444" s="7">
        <f t="shared" si="369"/>
        <v>0</v>
      </c>
      <c r="O2444" s="7">
        <f t="shared" si="370"/>
        <v>0</v>
      </c>
      <c r="R2444" s="7"/>
      <c r="S2444" s="47">
        <f t="shared" si="371"/>
        <v>0</v>
      </c>
      <c r="T2444" s="47">
        <f t="shared" si="372"/>
        <v>0</v>
      </c>
      <c r="U2444" s="47">
        <f t="shared" si="373"/>
        <v>248.65000000000003</v>
      </c>
      <c r="V2444" s="47">
        <f t="shared" si="374"/>
        <v>136.78</v>
      </c>
      <c r="W2444" s="11"/>
    </row>
    <row r="2445" spans="1:23" x14ac:dyDescent="0.45">
      <c r="A2445" t="s">
        <v>2450</v>
      </c>
      <c r="B2445">
        <v>154.80000000000001</v>
      </c>
      <c r="D2445" s="1" t="str">
        <f>VartojimasGamyba!J2441</f>
        <v>2023-12-11-15</v>
      </c>
      <c r="E2445" s="7">
        <f>VartojimasGamyba!G2441</f>
        <v>0.79800000000000004</v>
      </c>
      <c r="F2445" s="11"/>
      <c r="G2445" s="12">
        <f t="shared" si="367"/>
        <v>9.265555555555558</v>
      </c>
      <c r="H2445" s="12">
        <v>0</v>
      </c>
      <c r="I2445" s="12">
        <v>0.88666666666666671</v>
      </c>
      <c r="J2445" s="12">
        <v>0</v>
      </c>
      <c r="K2445" s="12"/>
      <c r="L2445" s="12">
        <f>VartojimasGamyba!H2441</f>
        <v>0</v>
      </c>
      <c r="M2445" s="19">
        <f t="shared" si="368"/>
        <v>0</v>
      </c>
      <c r="N2445" s="7">
        <f t="shared" si="369"/>
        <v>0</v>
      </c>
      <c r="O2445" s="7">
        <f t="shared" si="370"/>
        <v>0</v>
      </c>
      <c r="R2445" s="7"/>
      <c r="S2445" s="47">
        <f t="shared" si="371"/>
        <v>0</v>
      </c>
      <c r="T2445" s="47">
        <f t="shared" si="372"/>
        <v>0</v>
      </c>
      <c r="U2445" s="47">
        <f t="shared" si="373"/>
        <v>255.09000000000003</v>
      </c>
      <c r="V2445" s="47">
        <f t="shared" si="374"/>
        <v>143.22</v>
      </c>
      <c r="W2445" s="11"/>
    </row>
    <row r="2446" spans="1:23" x14ac:dyDescent="0.45">
      <c r="A2446" t="s">
        <v>2451</v>
      </c>
      <c r="B2446">
        <v>163.46</v>
      </c>
      <c r="D2446" s="1" t="str">
        <f>VartojimasGamyba!J2442</f>
        <v>2023-12-11-16</v>
      </c>
      <c r="E2446" s="7">
        <f>VartojimasGamyba!G2442</f>
        <v>1.171</v>
      </c>
      <c r="F2446" s="11"/>
      <c r="G2446" s="12">
        <f t="shared" si="367"/>
        <v>7.9644444444444469</v>
      </c>
      <c r="H2446" s="12">
        <v>0</v>
      </c>
      <c r="I2446" s="12">
        <v>1.3011111111111111</v>
      </c>
      <c r="J2446" s="12">
        <v>0</v>
      </c>
      <c r="K2446" s="12"/>
      <c r="L2446" s="12">
        <f>VartojimasGamyba!H2442</f>
        <v>0</v>
      </c>
      <c r="M2446" s="19">
        <f t="shared" si="368"/>
        <v>0</v>
      </c>
      <c r="N2446" s="7">
        <f t="shared" si="369"/>
        <v>0</v>
      </c>
      <c r="O2446" s="7">
        <f t="shared" si="370"/>
        <v>0</v>
      </c>
      <c r="R2446" s="7"/>
      <c r="S2446" s="47">
        <f t="shared" si="371"/>
        <v>0</v>
      </c>
      <c r="T2446" s="47">
        <f t="shared" si="372"/>
        <v>0</v>
      </c>
      <c r="U2446" s="47">
        <f t="shared" si="373"/>
        <v>263.75</v>
      </c>
      <c r="V2446" s="47">
        <f t="shared" si="374"/>
        <v>151.88</v>
      </c>
      <c r="W2446" s="11"/>
    </row>
    <row r="2447" spans="1:23" x14ac:dyDescent="0.45">
      <c r="A2447" t="s">
        <v>2452</v>
      </c>
      <c r="B2447">
        <v>181.06</v>
      </c>
      <c r="D2447" s="1" t="str">
        <f>VartojimasGamyba!J2443</f>
        <v>2023-12-11-17</v>
      </c>
      <c r="E2447" s="7">
        <f>VartojimasGamyba!G2443</f>
        <v>1.1479999999999999</v>
      </c>
      <c r="F2447" s="11"/>
      <c r="G2447" s="12">
        <f t="shared" si="367"/>
        <v>6.6888888888888918</v>
      </c>
      <c r="H2447" s="12">
        <v>0</v>
      </c>
      <c r="I2447" s="12">
        <v>1.2755555555555556</v>
      </c>
      <c r="J2447" s="12">
        <v>0</v>
      </c>
      <c r="K2447" s="12"/>
      <c r="L2447" s="12">
        <f>VartojimasGamyba!H2443</f>
        <v>0</v>
      </c>
      <c r="M2447" s="19">
        <f t="shared" si="368"/>
        <v>-2.2204460492503131E-16</v>
      </c>
      <c r="N2447" s="7">
        <f t="shared" si="369"/>
        <v>-6.2472249595657564E-14</v>
      </c>
      <c r="O2447" s="7">
        <f t="shared" si="370"/>
        <v>-6.2472249595657564E-14</v>
      </c>
      <c r="R2447" s="7"/>
      <c r="S2447" s="47">
        <f t="shared" si="371"/>
        <v>-2.2204460492503131E-16</v>
      </c>
      <c r="T2447" s="47">
        <f t="shared" si="372"/>
        <v>0</v>
      </c>
      <c r="U2447" s="47">
        <f t="shared" si="373"/>
        <v>281.35000000000002</v>
      </c>
      <c r="V2447" s="47">
        <f t="shared" si="374"/>
        <v>169.48</v>
      </c>
      <c r="W2447" s="11"/>
    </row>
    <row r="2448" spans="1:23" x14ac:dyDescent="0.45">
      <c r="A2448" t="s">
        <v>2453</v>
      </c>
      <c r="B2448">
        <v>157.35</v>
      </c>
      <c r="D2448" s="1" t="str">
        <f>VartojimasGamyba!J2444</f>
        <v>2023-12-11-18</v>
      </c>
      <c r="E2448" s="7">
        <f>VartojimasGamyba!G2444</f>
        <v>0.312</v>
      </c>
      <c r="F2448" s="11"/>
      <c r="G2448" s="12">
        <f t="shared" si="367"/>
        <v>6.3422222222222251</v>
      </c>
      <c r="H2448" s="12">
        <v>0</v>
      </c>
      <c r="I2448" s="12">
        <v>0.34666666666666668</v>
      </c>
      <c r="J2448" s="12">
        <v>0</v>
      </c>
      <c r="K2448" s="12"/>
      <c r="L2448" s="12">
        <f>VartojimasGamyba!H2444</f>
        <v>0</v>
      </c>
      <c r="M2448" s="19">
        <f t="shared" si="368"/>
        <v>0</v>
      </c>
      <c r="N2448" s="7">
        <f t="shared" si="369"/>
        <v>0</v>
      </c>
      <c r="O2448" s="7">
        <f t="shared" si="370"/>
        <v>0</v>
      </c>
      <c r="R2448" s="7"/>
      <c r="S2448" s="47">
        <f t="shared" si="371"/>
        <v>0</v>
      </c>
      <c r="T2448" s="47">
        <f t="shared" si="372"/>
        <v>0</v>
      </c>
      <c r="U2448" s="47">
        <f t="shared" si="373"/>
        <v>257.64</v>
      </c>
      <c r="V2448" s="47">
        <f t="shared" si="374"/>
        <v>145.76999999999998</v>
      </c>
      <c r="W2448" s="11"/>
    </row>
    <row r="2449" spans="1:23" x14ac:dyDescent="0.45">
      <c r="A2449" t="s">
        <v>2454</v>
      </c>
      <c r="B2449">
        <v>149.88999999999999</v>
      </c>
      <c r="D2449" s="1" t="str">
        <f>VartojimasGamyba!J2445</f>
        <v>2023-12-11-19</v>
      </c>
      <c r="E2449" s="7">
        <f>VartojimasGamyba!G2445</f>
        <v>0.26900000000000002</v>
      </c>
      <c r="F2449" s="11"/>
      <c r="G2449" s="12">
        <f t="shared" si="367"/>
        <v>6.0433333333333366</v>
      </c>
      <c r="H2449" s="12">
        <v>0</v>
      </c>
      <c r="I2449" s="12">
        <v>0.29888888888888893</v>
      </c>
      <c r="J2449" s="12">
        <v>0</v>
      </c>
      <c r="K2449" s="12"/>
      <c r="L2449" s="12">
        <f>VartojimasGamyba!H2445</f>
        <v>0</v>
      </c>
      <c r="M2449" s="19">
        <f t="shared" si="368"/>
        <v>0</v>
      </c>
      <c r="N2449" s="7">
        <f t="shared" si="369"/>
        <v>0</v>
      </c>
      <c r="O2449" s="7">
        <f t="shared" si="370"/>
        <v>0</v>
      </c>
      <c r="R2449" s="7"/>
      <c r="S2449" s="47">
        <f t="shared" si="371"/>
        <v>0</v>
      </c>
      <c r="T2449" s="47">
        <f t="shared" si="372"/>
        <v>0</v>
      </c>
      <c r="U2449" s="47">
        <f t="shared" si="373"/>
        <v>250.18</v>
      </c>
      <c r="V2449" s="47">
        <f t="shared" si="374"/>
        <v>138.30999999999997</v>
      </c>
      <c r="W2449" s="11"/>
    </row>
    <row r="2450" spans="1:23" x14ac:dyDescent="0.45">
      <c r="A2450" t="s">
        <v>2455</v>
      </c>
      <c r="B2450">
        <v>140.35</v>
      </c>
      <c r="D2450" s="1" t="str">
        <f>VartojimasGamyba!J2446</f>
        <v>2023-12-11-20</v>
      </c>
      <c r="E2450" s="7">
        <f>VartojimasGamyba!G2446</f>
        <v>0.27800000000000002</v>
      </c>
      <c r="F2450" s="11"/>
      <c r="G2450" s="12">
        <f t="shared" si="367"/>
        <v>5.7344444444444473</v>
      </c>
      <c r="H2450" s="12">
        <v>0</v>
      </c>
      <c r="I2450" s="12">
        <v>0.30888888888888894</v>
      </c>
      <c r="J2450" s="12">
        <v>0</v>
      </c>
      <c r="K2450" s="12"/>
      <c r="L2450" s="12">
        <f>VartojimasGamyba!H2446</f>
        <v>0</v>
      </c>
      <c r="M2450" s="19">
        <f t="shared" si="368"/>
        <v>0</v>
      </c>
      <c r="N2450" s="7">
        <f t="shared" si="369"/>
        <v>0</v>
      </c>
      <c r="O2450" s="7">
        <f t="shared" si="370"/>
        <v>0</v>
      </c>
      <c r="P2450" s="7" t="s">
        <v>8873</v>
      </c>
      <c r="R2450" s="7"/>
      <c r="S2450" s="47">
        <f t="shared" si="371"/>
        <v>0</v>
      </c>
      <c r="T2450" s="47">
        <f t="shared" si="372"/>
        <v>0</v>
      </c>
      <c r="U2450" s="47">
        <f t="shared" si="373"/>
        <v>240.64</v>
      </c>
      <c r="V2450" s="47">
        <f t="shared" si="374"/>
        <v>128.76999999999998</v>
      </c>
      <c r="W2450" s="11"/>
    </row>
    <row r="2451" spans="1:23" x14ac:dyDescent="0.45">
      <c r="A2451" t="s">
        <v>2456</v>
      </c>
      <c r="B2451">
        <v>129.94</v>
      </c>
      <c r="D2451" s="1" t="str">
        <f>VartojimasGamyba!J2447</f>
        <v>2023-12-11-21</v>
      </c>
      <c r="E2451" s="7">
        <f>VartojimasGamyba!G2447</f>
        <v>0.30099999999999999</v>
      </c>
      <c r="F2451" s="11"/>
      <c r="G2451" s="12">
        <f t="shared" si="367"/>
        <v>5.400000000000003</v>
      </c>
      <c r="H2451" s="12">
        <v>0</v>
      </c>
      <c r="I2451" s="12">
        <v>0.33444444444444443</v>
      </c>
      <c r="J2451" s="12">
        <v>0</v>
      </c>
      <c r="K2451" s="12"/>
      <c r="L2451" s="12">
        <f>VartojimasGamyba!H2447</f>
        <v>0</v>
      </c>
      <c r="M2451" s="19">
        <f t="shared" si="368"/>
        <v>0</v>
      </c>
      <c r="N2451" s="7">
        <f t="shared" si="369"/>
        <v>0</v>
      </c>
      <c r="O2451" s="7">
        <f t="shared" si="370"/>
        <v>0</v>
      </c>
      <c r="P2451" s="7">
        <f>SUM(N2430:N2453)</f>
        <v>3711.1326388888892</v>
      </c>
      <c r="R2451" s="7"/>
      <c r="S2451" s="47">
        <f t="shared" si="371"/>
        <v>0</v>
      </c>
      <c r="T2451" s="47">
        <f t="shared" si="372"/>
        <v>0</v>
      </c>
      <c r="U2451" s="47">
        <f t="shared" si="373"/>
        <v>230.23000000000002</v>
      </c>
      <c r="V2451" s="47">
        <f t="shared" si="374"/>
        <v>118.36</v>
      </c>
      <c r="W2451" s="11"/>
    </row>
    <row r="2452" spans="1:23" x14ac:dyDescent="0.45">
      <c r="A2452" t="s">
        <v>2457</v>
      </c>
      <c r="B2452">
        <v>124.85</v>
      </c>
      <c r="D2452" s="1" t="str">
        <f>VartojimasGamyba!J2448</f>
        <v>2023-12-11-22</v>
      </c>
      <c r="E2452" s="7">
        <f>VartojimasGamyba!G2448</f>
        <v>0.19700000000000001</v>
      </c>
      <c r="F2452" s="11"/>
      <c r="G2452" s="12">
        <f t="shared" si="367"/>
        <v>5.1811111111111146</v>
      </c>
      <c r="H2452" s="12">
        <v>0</v>
      </c>
      <c r="I2452" s="12">
        <v>0.21888888888888891</v>
      </c>
      <c r="J2452" s="12">
        <v>0</v>
      </c>
      <c r="K2452" s="12"/>
      <c r="L2452" s="12">
        <f>VartojimasGamyba!H2448</f>
        <v>0</v>
      </c>
      <c r="M2452" s="19">
        <f t="shared" si="368"/>
        <v>-2.7755575615628914E-17</v>
      </c>
      <c r="N2452" s="7">
        <f t="shared" si="369"/>
        <v>-6.2488902941026932E-15</v>
      </c>
      <c r="O2452" s="7">
        <f t="shared" si="370"/>
        <v>-6.2488902941026932E-15</v>
      </c>
      <c r="P2452" s="7" t="s">
        <v>8872</v>
      </c>
      <c r="R2452" s="7"/>
      <c r="S2452" s="47">
        <f t="shared" si="371"/>
        <v>-2.7755575615628914E-17</v>
      </c>
      <c r="T2452" s="47">
        <f t="shared" si="372"/>
        <v>0</v>
      </c>
      <c r="U2452" s="47">
        <f t="shared" si="373"/>
        <v>225.14</v>
      </c>
      <c r="V2452" s="47">
        <f t="shared" si="374"/>
        <v>113.27</v>
      </c>
      <c r="W2452" s="11"/>
    </row>
    <row r="2453" spans="1:23" x14ac:dyDescent="0.45">
      <c r="A2453" t="s">
        <v>2458</v>
      </c>
      <c r="B2453">
        <v>118.83</v>
      </c>
      <c r="D2453" s="1" t="str">
        <f>VartojimasGamyba!J2449</f>
        <v>2023-12-11-23</v>
      </c>
      <c r="E2453" s="7">
        <f>VartojimasGamyba!G2449</f>
        <v>0.16300000000000001</v>
      </c>
      <c r="F2453" s="11"/>
      <c r="G2453" s="12">
        <f t="shared" si="367"/>
        <v>5.0000000000000036</v>
      </c>
      <c r="H2453" s="12">
        <v>0</v>
      </c>
      <c r="I2453" s="12">
        <v>0.18111111111111114</v>
      </c>
      <c r="J2453" s="12">
        <v>0</v>
      </c>
      <c r="K2453" s="12"/>
      <c r="L2453" s="12">
        <f>VartojimasGamyba!H2449</f>
        <v>0</v>
      </c>
      <c r="M2453" s="19">
        <f t="shared" si="368"/>
        <v>-2.7755575615628914E-17</v>
      </c>
      <c r="N2453" s="7">
        <f t="shared" si="369"/>
        <v>-6.0818017288966077E-15</v>
      </c>
      <c r="O2453" s="7">
        <f t="shared" si="370"/>
        <v>-6.0818017288966077E-15</v>
      </c>
      <c r="P2453" s="7">
        <f>SUM(O2430:O2453)</f>
        <v>3711.1326388888892</v>
      </c>
      <c r="Q2453" s="7">
        <f>SUMPRODUCT(B2430:B2453,E2430:E2453)+SUM(E2430:E2453)*$Z$21-SUMPRODUCT(B2430:B2453,L2430:L2453)+SUM(L2430:L2453)*ABS($Z$20)</f>
        <v>4461.8027299999985</v>
      </c>
      <c r="R2453" s="7"/>
      <c r="S2453" s="47">
        <f t="shared" si="371"/>
        <v>-2.7755575615628914E-17</v>
      </c>
      <c r="T2453" s="47">
        <f t="shared" si="372"/>
        <v>0</v>
      </c>
      <c r="U2453" s="47">
        <f t="shared" si="373"/>
        <v>219.12</v>
      </c>
      <c r="V2453" s="47">
        <f t="shared" si="374"/>
        <v>107.25</v>
      </c>
      <c r="W2453" s="11">
        <f>IF(P2453&lt;&gt;Q2453,1,0)</f>
        <v>1</v>
      </c>
    </row>
    <row r="2454" spans="1:23" x14ac:dyDescent="0.45">
      <c r="A2454" t="s">
        <v>2459</v>
      </c>
      <c r="B2454">
        <v>98.72</v>
      </c>
      <c r="D2454" s="9" t="str">
        <f>VartojimasGamyba!J2450</f>
        <v>2023-12-12-00</v>
      </c>
      <c r="E2454" s="8">
        <f>VartojimasGamyba!G2450</f>
        <v>0.77600000000000002</v>
      </c>
      <c r="F2454" s="11"/>
      <c r="G2454" s="7">
        <f>G2453+H2454-I2454</f>
        <v>5.0000000000000036</v>
      </c>
      <c r="H2454" s="7">
        <v>0</v>
      </c>
      <c r="I2454" s="7">
        <v>0</v>
      </c>
      <c r="J2454" s="7">
        <v>0</v>
      </c>
      <c r="L2454" s="7">
        <f>VartojimasGamyba!H2450</f>
        <v>0</v>
      </c>
      <c r="M2454" s="15">
        <f t="shared" si="368"/>
        <v>0.77600000000000002</v>
      </c>
      <c r="N2454" s="7">
        <f t="shared" si="369"/>
        <v>154.43176</v>
      </c>
      <c r="O2454" s="7">
        <f t="shared" si="370"/>
        <v>154.43176</v>
      </c>
      <c r="R2454" s="20" t="s">
        <v>8783</v>
      </c>
      <c r="S2454" s="47">
        <f t="shared" si="371"/>
        <v>0.77600000000000002</v>
      </c>
      <c r="T2454" s="47">
        <f t="shared" si="372"/>
        <v>0</v>
      </c>
      <c r="U2454" s="47">
        <f t="shared" si="373"/>
        <v>199.01</v>
      </c>
      <c r="V2454" s="47">
        <f t="shared" si="374"/>
        <v>87.14</v>
      </c>
      <c r="W2454" s="11"/>
    </row>
    <row r="2455" spans="1:23" x14ac:dyDescent="0.45">
      <c r="A2455" t="s">
        <v>2460</v>
      </c>
      <c r="B2455">
        <v>86.89</v>
      </c>
      <c r="D2455" s="9" t="str">
        <f>VartojimasGamyba!J2451</f>
        <v>2023-12-12-01</v>
      </c>
      <c r="E2455" s="8">
        <f>VartojimasGamyba!G2451</f>
        <v>1.381</v>
      </c>
      <c r="F2455" s="11"/>
      <c r="G2455" s="7">
        <f t="shared" ref="G2455:G2477" si="375">G2454+H2455-I2455</f>
        <v>15.000000000000004</v>
      </c>
      <c r="H2455" s="7">
        <v>10</v>
      </c>
      <c r="I2455" s="7">
        <v>0</v>
      </c>
      <c r="J2455" s="7">
        <v>0</v>
      </c>
      <c r="L2455" s="7">
        <f>VartojimasGamyba!H2451</f>
        <v>0</v>
      </c>
      <c r="M2455" s="15">
        <f t="shared" si="368"/>
        <v>11.381</v>
      </c>
      <c r="N2455" s="7">
        <f t="shared" si="369"/>
        <v>2130.29558</v>
      </c>
      <c r="O2455" s="7">
        <f t="shared" si="370"/>
        <v>2130.29558</v>
      </c>
      <c r="R2455" s="7"/>
      <c r="S2455" s="47">
        <f t="shared" si="371"/>
        <v>11.381</v>
      </c>
      <c r="T2455" s="47">
        <f t="shared" si="372"/>
        <v>0</v>
      </c>
      <c r="U2455" s="47">
        <f t="shared" si="373"/>
        <v>187.18</v>
      </c>
      <c r="V2455" s="47">
        <f t="shared" si="374"/>
        <v>75.31</v>
      </c>
      <c r="W2455" s="11"/>
    </row>
    <row r="2456" spans="1:23" x14ac:dyDescent="0.45">
      <c r="A2456" t="s">
        <v>2461</v>
      </c>
      <c r="B2456">
        <v>95.06</v>
      </c>
      <c r="D2456" s="9" t="str">
        <f>VartojimasGamyba!J2452</f>
        <v>2023-12-12-02</v>
      </c>
      <c r="E2456" s="8">
        <f>VartojimasGamyba!G2452</f>
        <v>0.78900000000000003</v>
      </c>
      <c r="F2456" s="11"/>
      <c r="G2456" s="7">
        <f t="shared" si="375"/>
        <v>15.000000000000004</v>
      </c>
      <c r="H2456" s="7">
        <v>0</v>
      </c>
      <c r="I2456" s="7">
        <v>0</v>
      </c>
      <c r="J2456" s="7">
        <v>0</v>
      </c>
      <c r="L2456" s="7">
        <f>VartojimasGamyba!H2452</f>
        <v>0</v>
      </c>
      <c r="M2456" s="15">
        <f t="shared" si="368"/>
        <v>0.78900000000000003</v>
      </c>
      <c r="N2456" s="7">
        <f t="shared" si="369"/>
        <v>154.13115000000002</v>
      </c>
      <c r="O2456" s="7">
        <f t="shared" si="370"/>
        <v>154.13115000000002</v>
      </c>
      <c r="R2456" s="7"/>
      <c r="S2456" s="47">
        <f t="shared" si="371"/>
        <v>0.78900000000000003</v>
      </c>
      <c r="T2456" s="47">
        <f t="shared" si="372"/>
        <v>0</v>
      </c>
      <c r="U2456" s="47">
        <f t="shared" si="373"/>
        <v>195.35000000000002</v>
      </c>
      <c r="V2456" s="47">
        <f t="shared" si="374"/>
        <v>83.48</v>
      </c>
      <c r="W2456" s="11"/>
    </row>
    <row r="2457" spans="1:23" x14ac:dyDescent="0.45">
      <c r="A2457" t="s">
        <v>2462</v>
      </c>
      <c r="B2457">
        <v>95.07</v>
      </c>
      <c r="D2457" s="9" t="str">
        <f>VartojimasGamyba!J2453</f>
        <v>2023-12-12-03</v>
      </c>
      <c r="E2457" s="8">
        <f>VartojimasGamyba!G2453</f>
        <v>0.74399999999999999</v>
      </c>
      <c r="F2457" s="11"/>
      <c r="G2457" s="7">
        <f t="shared" si="375"/>
        <v>15.000000000000004</v>
      </c>
      <c r="H2457" s="7">
        <v>0</v>
      </c>
      <c r="I2457" s="7">
        <v>0</v>
      </c>
      <c r="J2457" s="7">
        <v>0</v>
      </c>
      <c r="L2457" s="7">
        <f>VartojimasGamyba!H2453</f>
        <v>0</v>
      </c>
      <c r="M2457" s="15">
        <f t="shared" si="368"/>
        <v>0.74399999999999999</v>
      </c>
      <c r="N2457" s="7">
        <f t="shared" si="369"/>
        <v>145.34784000000002</v>
      </c>
      <c r="O2457" s="7">
        <f t="shared" si="370"/>
        <v>145.34784000000002</v>
      </c>
      <c r="R2457" s="7"/>
      <c r="S2457" s="47">
        <f t="shared" si="371"/>
        <v>0.74399999999999999</v>
      </c>
      <c r="T2457" s="47">
        <f t="shared" si="372"/>
        <v>0</v>
      </c>
      <c r="U2457" s="47">
        <f t="shared" si="373"/>
        <v>195.36</v>
      </c>
      <c r="V2457" s="47">
        <f t="shared" si="374"/>
        <v>83.49</v>
      </c>
      <c r="W2457" s="11"/>
    </row>
    <row r="2458" spans="1:23" x14ac:dyDescent="0.45">
      <c r="A2458" t="s">
        <v>2463</v>
      </c>
      <c r="B2458">
        <v>95</v>
      </c>
      <c r="D2458" s="9" t="str">
        <f>VartojimasGamyba!J2454</f>
        <v>2023-12-12-04</v>
      </c>
      <c r="E2458" s="8">
        <f>VartojimasGamyba!G2454</f>
        <v>0.91300000000000003</v>
      </c>
      <c r="F2458" s="11"/>
      <c r="G2458" s="7">
        <f t="shared" si="375"/>
        <v>15.000000000000004</v>
      </c>
      <c r="H2458" s="7">
        <v>0</v>
      </c>
      <c r="I2458" s="7">
        <v>0</v>
      </c>
      <c r="J2458" s="7">
        <v>0</v>
      </c>
      <c r="L2458" s="7">
        <f>VartojimasGamyba!H2454</f>
        <v>0</v>
      </c>
      <c r="M2458" s="15">
        <f t="shared" si="368"/>
        <v>0.91300000000000003</v>
      </c>
      <c r="N2458" s="7">
        <f t="shared" si="369"/>
        <v>178.29977000000002</v>
      </c>
      <c r="O2458" s="7">
        <f t="shared" si="370"/>
        <v>178.29977000000002</v>
      </c>
      <c r="R2458" s="7"/>
      <c r="S2458" s="47">
        <f t="shared" si="371"/>
        <v>0.91300000000000003</v>
      </c>
      <c r="T2458" s="47">
        <f t="shared" si="372"/>
        <v>0</v>
      </c>
      <c r="U2458" s="47">
        <f t="shared" si="373"/>
        <v>195.29000000000002</v>
      </c>
      <c r="V2458" s="47">
        <f t="shared" si="374"/>
        <v>83.42</v>
      </c>
      <c r="W2458" s="11"/>
    </row>
    <row r="2459" spans="1:23" x14ac:dyDescent="0.45">
      <c r="A2459" t="s">
        <v>2464</v>
      </c>
      <c r="B2459">
        <v>93.69</v>
      </c>
      <c r="D2459" s="9" t="str">
        <f>VartojimasGamyba!J2455</f>
        <v>2023-12-12-05</v>
      </c>
      <c r="E2459" s="8">
        <f>VartojimasGamyba!G2455</f>
        <v>0.44800000000000001</v>
      </c>
      <c r="F2459" s="11"/>
      <c r="G2459" s="7">
        <f t="shared" si="375"/>
        <v>17.223777777777777</v>
      </c>
      <c r="H2459" s="7">
        <v>2.2237777777777739</v>
      </c>
      <c r="I2459" s="7">
        <v>0</v>
      </c>
      <c r="J2459" s="7">
        <v>0</v>
      </c>
      <c r="L2459" s="7">
        <f>VartojimasGamyba!H2455</f>
        <v>0</v>
      </c>
      <c r="M2459" s="15">
        <f t="shared" si="368"/>
        <v>2.6717777777777738</v>
      </c>
      <c r="N2459" s="7">
        <f t="shared" si="369"/>
        <v>518.2714533333326</v>
      </c>
      <c r="O2459" s="7">
        <f t="shared" si="370"/>
        <v>518.2714533333326</v>
      </c>
      <c r="R2459" s="7"/>
      <c r="S2459" s="47">
        <f t="shared" si="371"/>
        <v>2.6717777777777738</v>
      </c>
      <c r="T2459" s="47">
        <f t="shared" si="372"/>
        <v>0</v>
      </c>
      <c r="U2459" s="47">
        <f t="shared" si="373"/>
        <v>193.98000000000002</v>
      </c>
      <c r="V2459" s="47">
        <f t="shared" si="374"/>
        <v>82.11</v>
      </c>
      <c r="W2459" s="11"/>
    </row>
    <row r="2460" spans="1:23" x14ac:dyDescent="0.45">
      <c r="A2460" t="s">
        <v>2465</v>
      </c>
      <c r="B2460">
        <v>95.09</v>
      </c>
      <c r="D2460" s="9" t="str">
        <f>VartojimasGamyba!J2456</f>
        <v>2023-12-12-06</v>
      </c>
      <c r="E2460" s="8">
        <f>VartojimasGamyba!G2456</f>
        <v>2.016</v>
      </c>
      <c r="F2460" s="11"/>
      <c r="G2460" s="7">
        <f t="shared" si="375"/>
        <v>17.223777777777777</v>
      </c>
      <c r="H2460" s="7">
        <v>0</v>
      </c>
      <c r="I2460" s="7">
        <v>0</v>
      </c>
      <c r="J2460" s="7">
        <v>0</v>
      </c>
      <c r="L2460" s="7">
        <f>VartojimasGamyba!H2456</f>
        <v>0</v>
      </c>
      <c r="M2460" s="15">
        <f t="shared" si="368"/>
        <v>2.016</v>
      </c>
      <c r="N2460" s="7">
        <f t="shared" si="369"/>
        <v>393.88607999999999</v>
      </c>
      <c r="O2460" s="7">
        <f t="shared" si="370"/>
        <v>393.88607999999999</v>
      </c>
      <c r="R2460" s="7"/>
      <c r="S2460" s="47">
        <f t="shared" si="371"/>
        <v>2.016</v>
      </c>
      <c r="T2460" s="47">
        <f t="shared" si="372"/>
        <v>0</v>
      </c>
      <c r="U2460" s="47">
        <f t="shared" si="373"/>
        <v>195.38</v>
      </c>
      <c r="V2460" s="47">
        <f t="shared" si="374"/>
        <v>83.51</v>
      </c>
      <c r="W2460" s="11"/>
    </row>
    <row r="2461" spans="1:23" x14ac:dyDescent="0.45">
      <c r="A2461" t="s">
        <v>2466</v>
      </c>
      <c r="B2461">
        <v>149.99</v>
      </c>
      <c r="D2461" s="9" t="str">
        <f>VartojimasGamyba!J2457</f>
        <v>2023-12-12-07</v>
      </c>
      <c r="E2461" s="8">
        <f>VartojimasGamyba!G2457</f>
        <v>0.98499999999999999</v>
      </c>
      <c r="F2461" s="11"/>
      <c r="G2461" s="7">
        <f t="shared" si="375"/>
        <v>16.140444444444444</v>
      </c>
      <c r="H2461" s="7">
        <v>0</v>
      </c>
      <c r="I2461" s="7">
        <v>1.0833333333333333</v>
      </c>
      <c r="J2461" s="7">
        <v>0</v>
      </c>
      <c r="L2461" s="7">
        <f>VartojimasGamyba!H2457</f>
        <v>0.01</v>
      </c>
      <c r="M2461" s="15">
        <f t="shared" si="368"/>
        <v>0</v>
      </c>
      <c r="N2461" s="7">
        <f t="shared" si="369"/>
        <v>0</v>
      </c>
      <c r="O2461" s="7">
        <f t="shared" si="370"/>
        <v>0</v>
      </c>
      <c r="R2461" s="7"/>
      <c r="S2461" s="47">
        <f t="shared" si="371"/>
        <v>0</v>
      </c>
      <c r="T2461" s="47">
        <f t="shared" si="372"/>
        <v>0</v>
      </c>
      <c r="U2461" s="47">
        <f t="shared" si="373"/>
        <v>250.28000000000003</v>
      </c>
      <c r="V2461" s="47">
        <f t="shared" si="374"/>
        <v>138.41</v>
      </c>
      <c r="W2461" s="11"/>
    </row>
    <row r="2462" spans="1:23" x14ac:dyDescent="0.45">
      <c r="A2462" t="s">
        <v>2467</v>
      </c>
      <c r="B2462">
        <v>183.99</v>
      </c>
      <c r="D2462" s="9" t="str">
        <f>VartojimasGamyba!J2458</f>
        <v>2023-12-12-08</v>
      </c>
      <c r="E2462" s="8">
        <f>VartojimasGamyba!G2458</f>
        <v>7.9000000000000001E-2</v>
      </c>
      <c r="F2462" s="11"/>
      <c r="G2462" s="7">
        <f t="shared" si="375"/>
        <v>16.214444444444446</v>
      </c>
      <c r="H2462" s="7">
        <v>7.400000000000001E-2</v>
      </c>
      <c r="I2462" s="7">
        <v>0</v>
      </c>
      <c r="J2462" s="7">
        <v>0</v>
      </c>
      <c r="L2462" s="7">
        <f>VartojimasGamyba!H2458</f>
        <v>0.153</v>
      </c>
      <c r="M2462" s="15">
        <f t="shared" si="368"/>
        <v>0</v>
      </c>
      <c r="N2462" s="7">
        <f t="shared" si="369"/>
        <v>0</v>
      </c>
      <c r="O2462" s="7">
        <f t="shared" si="370"/>
        <v>0</v>
      </c>
      <c r="R2462" s="7"/>
      <c r="S2462" s="47">
        <f t="shared" si="371"/>
        <v>7.3999999999999996E-2</v>
      </c>
      <c r="T2462" s="47">
        <f t="shared" si="372"/>
        <v>7.3999999999999996E-2</v>
      </c>
      <c r="U2462" s="47">
        <f t="shared" si="373"/>
        <v>284.28000000000003</v>
      </c>
      <c r="V2462" s="47">
        <f t="shared" si="374"/>
        <v>172.41</v>
      </c>
      <c r="W2462" s="11"/>
    </row>
    <row r="2463" spans="1:23" x14ac:dyDescent="0.45">
      <c r="A2463" t="s">
        <v>2468</v>
      </c>
      <c r="B2463">
        <v>200.03</v>
      </c>
      <c r="D2463" s="9" t="str">
        <f>VartojimasGamyba!J2459</f>
        <v>2023-12-12-09</v>
      </c>
      <c r="E2463" s="8">
        <f>VartojimasGamyba!G2459</f>
        <v>0.69599999999999995</v>
      </c>
      <c r="F2463" s="11"/>
      <c r="G2463" s="7">
        <f t="shared" si="375"/>
        <v>15.538888888888891</v>
      </c>
      <c r="H2463" s="7">
        <v>0</v>
      </c>
      <c r="I2463" s="7">
        <v>0.67555555555555546</v>
      </c>
      <c r="J2463" s="7">
        <v>0</v>
      </c>
      <c r="L2463" s="7">
        <f>VartojimasGamyba!H2459</f>
        <v>8.7999999999999995E-2</v>
      </c>
      <c r="M2463" s="15">
        <f t="shared" si="368"/>
        <v>0</v>
      </c>
      <c r="N2463" s="7">
        <f t="shared" si="369"/>
        <v>0</v>
      </c>
      <c r="O2463" s="7">
        <f t="shared" si="370"/>
        <v>0</v>
      </c>
      <c r="R2463" s="7"/>
      <c r="S2463" s="47">
        <f t="shared" si="371"/>
        <v>0</v>
      </c>
      <c r="T2463" s="47">
        <f t="shared" si="372"/>
        <v>0</v>
      </c>
      <c r="U2463" s="47">
        <f t="shared" si="373"/>
        <v>300.32</v>
      </c>
      <c r="V2463" s="47">
        <f t="shared" si="374"/>
        <v>188.45</v>
      </c>
      <c r="W2463" s="11"/>
    </row>
    <row r="2464" spans="1:23" x14ac:dyDescent="0.45">
      <c r="A2464" t="s">
        <v>2469</v>
      </c>
      <c r="B2464">
        <v>200.03</v>
      </c>
      <c r="D2464" s="9" t="str">
        <f>VartojimasGamyba!J2460</f>
        <v>2023-12-12-10</v>
      </c>
      <c r="E2464" s="8">
        <f>VartojimasGamyba!G2460</f>
        <v>0.16800000000000001</v>
      </c>
      <c r="F2464" s="11"/>
      <c r="G2464" s="7">
        <f t="shared" si="375"/>
        <v>15.487777777777779</v>
      </c>
      <c r="H2464" s="7">
        <v>0</v>
      </c>
      <c r="I2464" s="7">
        <v>5.1111111111111128E-2</v>
      </c>
      <c r="J2464" s="7">
        <v>0</v>
      </c>
      <c r="L2464" s="7">
        <f>VartojimasGamyba!H2460</f>
        <v>0.122</v>
      </c>
      <c r="M2464" s="15">
        <f t="shared" si="368"/>
        <v>0</v>
      </c>
      <c r="N2464" s="7">
        <f t="shared" si="369"/>
        <v>0</v>
      </c>
      <c r="O2464" s="7">
        <f t="shared" si="370"/>
        <v>0</v>
      </c>
      <c r="R2464" s="7"/>
      <c r="S2464" s="47">
        <f t="shared" si="371"/>
        <v>0</v>
      </c>
      <c r="T2464" s="47">
        <f t="shared" si="372"/>
        <v>0</v>
      </c>
      <c r="U2464" s="47">
        <f t="shared" si="373"/>
        <v>300.32</v>
      </c>
      <c r="V2464" s="47">
        <f t="shared" si="374"/>
        <v>188.45</v>
      </c>
      <c r="W2464" s="11"/>
    </row>
    <row r="2465" spans="1:23" x14ac:dyDescent="0.45">
      <c r="A2465" t="s">
        <v>2470</v>
      </c>
      <c r="B2465">
        <v>200.01</v>
      </c>
      <c r="D2465" s="9" t="str">
        <f>VartojimasGamyba!J2461</f>
        <v>2023-12-12-11</v>
      </c>
      <c r="E2465" s="8">
        <f>VartojimasGamyba!G2461</f>
        <v>1.4810000000000001</v>
      </c>
      <c r="F2465" s="11"/>
      <c r="G2465" s="7">
        <f t="shared" si="375"/>
        <v>13.900000000000002</v>
      </c>
      <c r="H2465" s="7">
        <v>0</v>
      </c>
      <c r="I2465" s="7">
        <v>1.587777777777778</v>
      </c>
      <c r="J2465" s="7">
        <v>0</v>
      </c>
      <c r="L2465" s="7">
        <f>VartojimasGamyba!H2461</f>
        <v>5.1999999999999998E-2</v>
      </c>
      <c r="M2465" s="15">
        <f t="shared" si="368"/>
        <v>-1.7347234759768071E-16</v>
      </c>
      <c r="N2465" s="7">
        <f t="shared" si="369"/>
        <v>-5.2093745983583517E-14</v>
      </c>
      <c r="O2465" s="7">
        <f t="shared" si="370"/>
        <v>-5.2093745983583517E-14</v>
      </c>
      <c r="R2465" s="7"/>
      <c r="S2465" s="47">
        <f t="shared" si="371"/>
        <v>-1.7347234759768071E-16</v>
      </c>
      <c r="T2465" s="47">
        <f t="shared" si="372"/>
        <v>0</v>
      </c>
      <c r="U2465" s="47">
        <f t="shared" si="373"/>
        <v>300.3</v>
      </c>
      <c r="V2465" s="47">
        <f t="shared" si="374"/>
        <v>188.42999999999998</v>
      </c>
      <c r="W2465" s="11"/>
    </row>
    <row r="2466" spans="1:23" x14ac:dyDescent="0.45">
      <c r="A2466" t="s">
        <v>2471</v>
      </c>
      <c r="B2466">
        <v>184</v>
      </c>
      <c r="D2466" s="9" t="str">
        <f>VartojimasGamyba!J2462</f>
        <v>2023-12-12-12</v>
      </c>
      <c r="E2466" s="8">
        <f>VartojimasGamyba!G2462</f>
        <v>0.68600000000000005</v>
      </c>
      <c r="F2466" s="11"/>
      <c r="G2466" s="7">
        <f t="shared" si="375"/>
        <v>13.202222222222224</v>
      </c>
      <c r="H2466" s="7">
        <v>0</v>
      </c>
      <c r="I2466" s="7">
        <v>0.69777777777777783</v>
      </c>
      <c r="J2466" s="7">
        <v>0</v>
      </c>
      <c r="L2466" s="7">
        <f>VartojimasGamyba!H2462</f>
        <v>5.8000000000000003E-2</v>
      </c>
      <c r="M2466" s="15">
        <f t="shared" si="368"/>
        <v>-6.2450045135165055E-17</v>
      </c>
      <c r="N2466" s="7">
        <f t="shared" si="369"/>
        <v>-1.7753923331476074E-14</v>
      </c>
      <c r="O2466" s="7">
        <f t="shared" si="370"/>
        <v>-1.7753923331476074E-14</v>
      </c>
      <c r="R2466" s="7"/>
      <c r="S2466" s="47">
        <f t="shared" si="371"/>
        <v>-6.2450045135165055E-17</v>
      </c>
      <c r="T2466" s="47">
        <f t="shared" si="372"/>
        <v>0</v>
      </c>
      <c r="U2466" s="47">
        <f t="shared" si="373"/>
        <v>284.29000000000002</v>
      </c>
      <c r="V2466" s="47">
        <f t="shared" si="374"/>
        <v>172.42</v>
      </c>
      <c r="W2466" s="11"/>
    </row>
    <row r="2467" spans="1:23" x14ac:dyDescent="0.45">
      <c r="A2467" t="s">
        <v>2472</v>
      </c>
      <c r="B2467">
        <v>183.99</v>
      </c>
      <c r="D2467" s="9" t="str">
        <f>VartojimasGamyba!J2463</f>
        <v>2023-12-12-13</v>
      </c>
      <c r="E2467" s="8">
        <f>VartojimasGamyba!G2463</f>
        <v>0.93200000000000005</v>
      </c>
      <c r="F2467" s="11"/>
      <c r="G2467" s="7">
        <f t="shared" si="375"/>
        <v>12.171111111111113</v>
      </c>
      <c r="H2467" s="7">
        <v>0</v>
      </c>
      <c r="I2467" s="7">
        <v>1.0311111111111113</v>
      </c>
      <c r="J2467" s="7">
        <v>0</v>
      </c>
      <c r="L2467" s="7">
        <f>VartojimasGamyba!H2463</f>
        <v>4.0000000000000001E-3</v>
      </c>
      <c r="M2467" s="15">
        <f t="shared" si="368"/>
        <v>-1.0755285551056204E-16</v>
      </c>
      <c r="N2467" s="7">
        <f t="shared" si="369"/>
        <v>-3.0575125764542578E-14</v>
      </c>
      <c r="O2467" s="7">
        <f t="shared" si="370"/>
        <v>-3.0575125764542578E-14</v>
      </c>
      <c r="R2467" s="7"/>
      <c r="S2467" s="47">
        <f t="shared" si="371"/>
        <v>-1.0755285551056204E-16</v>
      </c>
      <c r="T2467" s="47">
        <f t="shared" si="372"/>
        <v>0</v>
      </c>
      <c r="U2467" s="47">
        <f t="shared" si="373"/>
        <v>284.28000000000003</v>
      </c>
      <c r="V2467" s="47">
        <f t="shared" si="374"/>
        <v>172.41</v>
      </c>
      <c r="W2467" s="11"/>
    </row>
    <row r="2468" spans="1:23" x14ac:dyDescent="0.45">
      <c r="A2468" t="s">
        <v>2473</v>
      </c>
      <c r="B2468">
        <v>154.99</v>
      </c>
      <c r="D2468" s="9" t="str">
        <f>VartojimasGamyba!J2464</f>
        <v>2023-12-12-14</v>
      </c>
      <c r="E2468" s="8">
        <f>VartojimasGamyba!G2464</f>
        <v>1.2849999999999999</v>
      </c>
      <c r="F2468" s="11"/>
      <c r="G2468" s="7">
        <f t="shared" si="375"/>
        <v>10.743333333333336</v>
      </c>
      <c r="H2468" s="7">
        <v>0</v>
      </c>
      <c r="I2468" s="7">
        <v>1.4277777777777778</v>
      </c>
      <c r="J2468" s="7">
        <v>0</v>
      </c>
      <c r="L2468" s="7">
        <f>VartojimasGamyba!H2464</f>
        <v>0</v>
      </c>
      <c r="M2468" s="15">
        <f t="shared" si="368"/>
        <v>-2.2204460492503131E-16</v>
      </c>
      <c r="N2468" s="7">
        <f t="shared" si="369"/>
        <v>-5.6683546745261999E-14</v>
      </c>
      <c r="O2468" s="7">
        <f t="shared" si="370"/>
        <v>-5.6683546745261999E-14</v>
      </c>
      <c r="R2468" s="7"/>
      <c r="S2468" s="47">
        <f t="shared" si="371"/>
        <v>-2.2204460492503131E-16</v>
      </c>
      <c r="T2468" s="47">
        <f t="shared" si="372"/>
        <v>0</v>
      </c>
      <c r="U2468" s="47">
        <f t="shared" si="373"/>
        <v>255.28000000000003</v>
      </c>
      <c r="V2468" s="47">
        <f t="shared" si="374"/>
        <v>143.41</v>
      </c>
      <c r="W2468" s="11"/>
    </row>
    <row r="2469" spans="1:23" x14ac:dyDescent="0.45">
      <c r="A2469" t="s">
        <v>2474</v>
      </c>
      <c r="B2469">
        <v>150</v>
      </c>
      <c r="D2469" s="9" t="str">
        <f>VartojimasGamyba!J2465</f>
        <v>2023-12-12-15</v>
      </c>
      <c r="E2469" s="8">
        <f>VartojimasGamyba!G2465</f>
        <v>1.2130000000000001</v>
      </c>
      <c r="F2469" s="11"/>
      <c r="G2469" s="7">
        <f t="shared" si="375"/>
        <v>9.395555555555557</v>
      </c>
      <c r="H2469" s="7">
        <v>0</v>
      </c>
      <c r="I2469" s="7">
        <v>1.347777777777778</v>
      </c>
      <c r="J2469" s="7">
        <v>0</v>
      </c>
      <c r="L2469" s="7">
        <f>VartojimasGamyba!H2465</f>
        <v>0</v>
      </c>
      <c r="M2469" s="15">
        <f t="shared" si="368"/>
        <v>-2.2204460492503131E-16</v>
      </c>
      <c r="N2469" s="7">
        <f t="shared" si="369"/>
        <v>-5.5575544166686091E-14</v>
      </c>
      <c r="O2469" s="7">
        <f t="shared" si="370"/>
        <v>-5.5575544166686091E-14</v>
      </c>
      <c r="R2469" s="7"/>
      <c r="S2469" s="47">
        <f t="shared" si="371"/>
        <v>-2.2204460492503131E-16</v>
      </c>
      <c r="T2469" s="47">
        <f t="shared" si="372"/>
        <v>0</v>
      </c>
      <c r="U2469" s="47">
        <f t="shared" si="373"/>
        <v>250.29000000000002</v>
      </c>
      <c r="V2469" s="47">
        <f t="shared" si="374"/>
        <v>138.41999999999999</v>
      </c>
      <c r="W2469" s="11"/>
    </row>
    <row r="2470" spans="1:23" x14ac:dyDescent="0.45">
      <c r="A2470" t="s">
        <v>2475</v>
      </c>
      <c r="B2470">
        <v>171.2</v>
      </c>
      <c r="D2470" s="9" t="str">
        <f>VartojimasGamyba!J2466</f>
        <v>2023-12-12-16</v>
      </c>
      <c r="E2470" s="8">
        <f>VartojimasGamyba!G2466</f>
        <v>0.97299999999999998</v>
      </c>
      <c r="F2470" s="11"/>
      <c r="G2470" s="7">
        <f t="shared" si="375"/>
        <v>8.3144444444444456</v>
      </c>
      <c r="H2470" s="7">
        <v>0</v>
      </c>
      <c r="I2470" s="7">
        <v>1.0811111111111111</v>
      </c>
      <c r="J2470" s="7">
        <v>0</v>
      </c>
      <c r="L2470" s="7">
        <f>VartojimasGamyba!H2466</f>
        <v>0</v>
      </c>
      <c r="M2470" s="15">
        <f t="shared" si="368"/>
        <v>-1.1102230246251565E-16</v>
      </c>
      <c r="N2470" s="7">
        <f t="shared" si="369"/>
        <v>-3.0141444895548376E-14</v>
      </c>
      <c r="O2470" s="7">
        <f t="shared" si="370"/>
        <v>-3.0141444895548376E-14</v>
      </c>
      <c r="R2470" s="7"/>
      <c r="S2470" s="47">
        <f t="shared" si="371"/>
        <v>-1.1102230246251565E-16</v>
      </c>
      <c r="T2470" s="47">
        <f t="shared" si="372"/>
        <v>0</v>
      </c>
      <c r="U2470" s="47">
        <f t="shared" si="373"/>
        <v>271.49</v>
      </c>
      <c r="V2470" s="47">
        <f t="shared" si="374"/>
        <v>159.61999999999998</v>
      </c>
      <c r="W2470" s="11"/>
    </row>
    <row r="2471" spans="1:23" x14ac:dyDescent="0.45">
      <c r="A2471" t="s">
        <v>2476</v>
      </c>
      <c r="B2471">
        <v>195.32</v>
      </c>
      <c r="D2471" s="9" t="str">
        <f>VartojimasGamyba!J2467</f>
        <v>2023-12-12-17</v>
      </c>
      <c r="E2471" s="8">
        <f>VartojimasGamyba!G2467</f>
        <v>1.2290000000000001</v>
      </c>
      <c r="F2471" s="11"/>
      <c r="G2471" s="7">
        <f t="shared" si="375"/>
        <v>6.9488888888888898</v>
      </c>
      <c r="H2471" s="7">
        <v>0</v>
      </c>
      <c r="I2471" s="7">
        <v>1.3655555555555556</v>
      </c>
      <c r="J2471" s="7">
        <v>0</v>
      </c>
      <c r="L2471" s="7">
        <f>VartojimasGamyba!H2467</f>
        <v>0</v>
      </c>
      <c r="M2471" s="15">
        <f t="shared" si="368"/>
        <v>0</v>
      </c>
      <c r="N2471" s="7">
        <f t="shared" si="369"/>
        <v>0</v>
      </c>
      <c r="O2471" s="7">
        <f t="shared" si="370"/>
        <v>0</v>
      </c>
      <c r="R2471" s="7"/>
      <c r="S2471" s="47">
        <f t="shared" si="371"/>
        <v>0</v>
      </c>
      <c r="T2471" s="47">
        <f t="shared" si="372"/>
        <v>0</v>
      </c>
      <c r="U2471" s="47">
        <f t="shared" si="373"/>
        <v>295.61</v>
      </c>
      <c r="V2471" s="47">
        <f t="shared" si="374"/>
        <v>183.73999999999998</v>
      </c>
      <c r="W2471" s="11"/>
    </row>
    <row r="2472" spans="1:23" x14ac:dyDescent="0.45">
      <c r="A2472" t="s">
        <v>2477</v>
      </c>
      <c r="B2472">
        <v>180.83</v>
      </c>
      <c r="D2472" s="9" t="str">
        <f>VartojimasGamyba!J2468</f>
        <v>2023-12-12-18</v>
      </c>
      <c r="E2472" s="8">
        <f>VartojimasGamyba!G2468</f>
        <v>0.28000000000000003</v>
      </c>
      <c r="F2472" s="11"/>
      <c r="G2472" s="7">
        <f t="shared" si="375"/>
        <v>6.6377777777777789</v>
      </c>
      <c r="H2472" s="7">
        <v>0</v>
      </c>
      <c r="I2472" s="7">
        <v>0.31111111111111117</v>
      </c>
      <c r="J2472" s="7">
        <v>0</v>
      </c>
      <c r="L2472" s="7">
        <f>VartojimasGamyba!H2468</f>
        <v>0</v>
      </c>
      <c r="M2472" s="15">
        <f t="shared" si="368"/>
        <v>-5.5511151231257827E-17</v>
      </c>
      <c r="N2472" s="7">
        <f t="shared" si="369"/>
        <v>-1.5605294834131201E-14</v>
      </c>
      <c r="O2472" s="7">
        <f t="shared" si="370"/>
        <v>-1.5605294834131201E-14</v>
      </c>
      <c r="R2472" s="7"/>
      <c r="S2472" s="47">
        <f t="shared" si="371"/>
        <v>-5.5511151231257827E-17</v>
      </c>
      <c r="T2472" s="47">
        <f t="shared" si="372"/>
        <v>0</v>
      </c>
      <c r="U2472" s="47">
        <f t="shared" si="373"/>
        <v>281.12</v>
      </c>
      <c r="V2472" s="47">
        <f t="shared" si="374"/>
        <v>169.25</v>
      </c>
      <c r="W2472" s="11"/>
    </row>
    <row r="2473" spans="1:23" x14ac:dyDescent="0.45">
      <c r="A2473" t="s">
        <v>2478</v>
      </c>
      <c r="B2473">
        <v>172.06</v>
      </c>
      <c r="D2473" s="9" t="str">
        <f>VartojimasGamyba!J2469</f>
        <v>2023-12-12-19</v>
      </c>
      <c r="E2473" s="8">
        <f>VartojimasGamyba!G2469</f>
        <v>0.32300000000000001</v>
      </c>
      <c r="F2473" s="11"/>
      <c r="G2473" s="7">
        <f t="shared" si="375"/>
        <v>6.2788888888888899</v>
      </c>
      <c r="H2473" s="7">
        <v>0</v>
      </c>
      <c r="I2473" s="7">
        <v>0.35888888888888892</v>
      </c>
      <c r="J2473" s="7">
        <v>0</v>
      </c>
      <c r="L2473" s="7">
        <f>VartojimasGamyba!H2469</f>
        <v>0</v>
      </c>
      <c r="M2473" s="15">
        <f t="shared" si="368"/>
        <v>-5.5511151231257827E-17</v>
      </c>
      <c r="N2473" s="7">
        <f t="shared" si="369"/>
        <v>-1.511846203783307E-14</v>
      </c>
      <c r="O2473" s="7">
        <f t="shared" si="370"/>
        <v>-1.511846203783307E-14</v>
      </c>
      <c r="R2473" s="7"/>
      <c r="S2473" s="47">
        <f t="shared" si="371"/>
        <v>-5.5511151231257827E-17</v>
      </c>
      <c r="T2473" s="47">
        <f t="shared" si="372"/>
        <v>0</v>
      </c>
      <c r="U2473" s="47">
        <f t="shared" si="373"/>
        <v>272.35000000000002</v>
      </c>
      <c r="V2473" s="47">
        <f t="shared" si="374"/>
        <v>160.47999999999999</v>
      </c>
      <c r="W2473" s="11"/>
    </row>
    <row r="2474" spans="1:23" x14ac:dyDescent="0.45">
      <c r="A2474" t="s">
        <v>2479</v>
      </c>
      <c r="B2474">
        <v>155</v>
      </c>
      <c r="D2474" s="9" t="str">
        <f>VartojimasGamyba!J2470</f>
        <v>2023-12-12-20</v>
      </c>
      <c r="E2474" s="8">
        <f>VartojimasGamyba!G2470</f>
        <v>0.34599999999999997</v>
      </c>
      <c r="F2474" s="11"/>
      <c r="G2474" s="7">
        <f t="shared" si="375"/>
        <v>5.8944444444444457</v>
      </c>
      <c r="H2474" s="7">
        <v>0</v>
      </c>
      <c r="I2474" s="7">
        <v>0.38444444444444442</v>
      </c>
      <c r="J2474" s="7">
        <v>0</v>
      </c>
      <c r="L2474" s="7">
        <f>VartojimasGamyba!H2470</f>
        <v>0</v>
      </c>
      <c r="M2474" s="15">
        <f t="shared" si="368"/>
        <v>0</v>
      </c>
      <c r="N2474" s="7">
        <f t="shared" si="369"/>
        <v>0</v>
      </c>
      <c r="O2474" s="7">
        <f t="shared" si="370"/>
        <v>0</v>
      </c>
      <c r="P2474" s="7" t="s">
        <v>8873</v>
      </c>
      <c r="R2474" s="7"/>
      <c r="S2474" s="47">
        <f t="shared" si="371"/>
        <v>0</v>
      </c>
      <c r="T2474" s="47">
        <f t="shared" si="372"/>
        <v>0</v>
      </c>
      <c r="U2474" s="47">
        <f t="shared" si="373"/>
        <v>255.29000000000002</v>
      </c>
      <c r="V2474" s="47">
        <f t="shared" si="374"/>
        <v>143.41999999999999</v>
      </c>
      <c r="W2474" s="11"/>
    </row>
    <row r="2475" spans="1:23" x14ac:dyDescent="0.45">
      <c r="A2475" t="s">
        <v>2480</v>
      </c>
      <c r="B2475">
        <v>151.68</v>
      </c>
      <c r="D2475" s="9" t="str">
        <f>VartojimasGamyba!J2471</f>
        <v>2023-12-12-21</v>
      </c>
      <c r="E2475" s="8">
        <f>VartojimasGamyba!G2471</f>
        <v>0.307</v>
      </c>
      <c r="F2475" s="11"/>
      <c r="G2475" s="7">
        <f t="shared" si="375"/>
        <v>5.5533333333333346</v>
      </c>
      <c r="H2475" s="7">
        <v>0</v>
      </c>
      <c r="I2475" s="7">
        <v>0.34111111111111114</v>
      </c>
      <c r="J2475" s="7">
        <v>0</v>
      </c>
      <c r="L2475" s="7">
        <f>VartojimasGamyba!H2471</f>
        <v>0</v>
      </c>
      <c r="M2475" s="15">
        <f t="shared" si="368"/>
        <v>-5.5511151231257827E-17</v>
      </c>
      <c r="N2475" s="7">
        <f t="shared" si="369"/>
        <v>-1.3987144775740036E-14</v>
      </c>
      <c r="O2475" s="7">
        <f t="shared" si="370"/>
        <v>-1.3987144775740036E-14</v>
      </c>
      <c r="P2475" s="7">
        <f>SUM(N2454:N2477)</f>
        <v>3674.6636333333327</v>
      </c>
      <c r="R2475" s="7"/>
      <c r="S2475" s="47">
        <f t="shared" si="371"/>
        <v>-5.5511151231257827E-17</v>
      </c>
      <c r="T2475" s="47">
        <f t="shared" si="372"/>
        <v>0</v>
      </c>
      <c r="U2475" s="47">
        <f t="shared" si="373"/>
        <v>251.97000000000003</v>
      </c>
      <c r="V2475" s="47">
        <f t="shared" si="374"/>
        <v>140.1</v>
      </c>
      <c r="W2475" s="11"/>
    </row>
    <row r="2476" spans="1:23" x14ac:dyDescent="0.45">
      <c r="A2476" t="s">
        <v>2481</v>
      </c>
      <c r="B2476">
        <v>147.02000000000001</v>
      </c>
      <c r="D2476" s="9" t="str">
        <f>VartojimasGamyba!J2472</f>
        <v>2023-12-12-22</v>
      </c>
      <c r="E2476" s="8">
        <f>VartojimasGamyba!G2472</f>
        <v>0.19</v>
      </c>
      <c r="F2476" s="11"/>
      <c r="G2476" s="7">
        <f t="shared" si="375"/>
        <v>5.3422222222222233</v>
      </c>
      <c r="H2476" s="7">
        <v>0</v>
      </c>
      <c r="I2476" s="7">
        <v>0.21111111111111111</v>
      </c>
      <c r="J2476" s="7">
        <v>0</v>
      </c>
      <c r="L2476" s="7">
        <f>VartojimasGamyba!H2472</f>
        <v>0</v>
      </c>
      <c r="M2476" s="15">
        <f t="shared" si="368"/>
        <v>0</v>
      </c>
      <c r="N2476" s="7">
        <f t="shared" si="369"/>
        <v>0</v>
      </c>
      <c r="O2476" s="7">
        <f t="shared" si="370"/>
        <v>0</v>
      </c>
      <c r="P2476" s="7" t="s">
        <v>8872</v>
      </c>
      <c r="R2476" s="7"/>
      <c r="S2476" s="47">
        <f t="shared" si="371"/>
        <v>0</v>
      </c>
      <c r="T2476" s="47">
        <f t="shared" si="372"/>
        <v>0</v>
      </c>
      <c r="U2476" s="47">
        <f t="shared" si="373"/>
        <v>247.31</v>
      </c>
      <c r="V2476" s="47">
        <f t="shared" si="374"/>
        <v>135.44</v>
      </c>
      <c r="W2476" s="11"/>
    </row>
    <row r="2477" spans="1:23" x14ac:dyDescent="0.45">
      <c r="A2477" t="s">
        <v>2482</v>
      </c>
      <c r="B2477">
        <v>127.94</v>
      </c>
      <c r="D2477" s="9" t="str">
        <f>VartojimasGamyba!J2473</f>
        <v>2023-12-12-23</v>
      </c>
      <c r="E2477" s="8">
        <f>VartojimasGamyba!G2473</f>
        <v>0.308</v>
      </c>
      <c r="F2477" s="11"/>
      <c r="G2477" s="7">
        <f t="shared" si="375"/>
        <v>5.0000000000000009</v>
      </c>
      <c r="H2477" s="7">
        <v>0</v>
      </c>
      <c r="I2477" s="7">
        <v>0.34222222222222221</v>
      </c>
      <c r="J2477" s="7">
        <v>0</v>
      </c>
      <c r="L2477" s="7">
        <f>VartojimasGamyba!H2473</f>
        <v>0</v>
      </c>
      <c r="M2477" s="15">
        <f t="shared" si="368"/>
        <v>0</v>
      </c>
      <c r="N2477" s="7">
        <f t="shared" si="369"/>
        <v>0</v>
      </c>
      <c r="O2477" s="7">
        <f t="shared" si="370"/>
        <v>0</v>
      </c>
      <c r="P2477" s="7">
        <f>SUM(O2454:O2477)</f>
        <v>3674.6636333333327</v>
      </c>
      <c r="Q2477" s="7">
        <f>SUMPRODUCT(B2454:B2477,E2454:E2477)+SUM(E2454:E2477)*$Z$21-SUMPRODUCT(B2454:B2477,L2454:L2477)+SUM(L2454:L2477)*ABS($Z$20)</f>
        <v>4425.598680000001</v>
      </c>
      <c r="R2477" s="7"/>
      <c r="S2477" s="47">
        <f t="shared" si="371"/>
        <v>0</v>
      </c>
      <c r="T2477" s="47">
        <f t="shared" si="372"/>
        <v>0</v>
      </c>
      <c r="U2477" s="47">
        <f t="shared" si="373"/>
        <v>228.23000000000002</v>
      </c>
      <c r="V2477" s="47">
        <f t="shared" si="374"/>
        <v>116.36</v>
      </c>
      <c r="W2477" s="11">
        <f>IF(P2477&lt;&gt;Q2477,1,0)</f>
        <v>1</v>
      </c>
    </row>
    <row r="2478" spans="1:23" x14ac:dyDescent="0.45">
      <c r="A2478" t="s">
        <v>2483</v>
      </c>
      <c r="B2478">
        <v>110.94</v>
      </c>
      <c r="D2478" s="1" t="str">
        <f>VartojimasGamyba!J2474</f>
        <v>2023-12-13-00</v>
      </c>
      <c r="E2478" s="7">
        <f>VartojimasGamyba!G2474</f>
        <v>1.4610000000000001</v>
      </c>
      <c r="F2478" s="11"/>
      <c r="G2478" s="12">
        <f>G2477+H2478-I2478</f>
        <v>3.3766666666666674</v>
      </c>
      <c r="H2478" s="12">
        <v>0</v>
      </c>
      <c r="I2478" s="12">
        <v>1.6233333333333335</v>
      </c>
      <c r="J2478" s="12">
        <v>0</v>
      </c>
      <c r="K2478" s="12"/>
      <c r="L2478" s="12">
        <f>VartojimasGamyba!H2474</f>
        <v>0</v>
      </c>
      <c r="M2478" s="19">
        <f t="shared" si="368"/>
        <v>-2.2204460492503131E-16</v>
      </c>
      <c r="N2478" s="7">
        <f t="shared" si="369"/>
        <v>-4.6902481898314367E-14</v>
      </c>
      <c r="O2478" s="7">
        <f t="shared" si="370"/>
        <v>-4.6902481898314367E-14</v>
      </c>
      <c r="R2478" s="20" t="s">
        <v>8783</v>
      </c>
      <c r="S2478" s="47">
        <f t="shared" si="371"/>
        <v>-2.2204460492503131E-16</v>
      </c>
      <c r="T2478" s="47">
        <f t="shared" si="372"/>
        <v>0</v>
      </c>
      <c r="U2478" s="47">
        <f t="shared" si="373"/>
        <v>211.23000000000002</v>
      </c>
      <c r="V2478" s="47">
        <f t="shared" si="374"/>
        <v>99.36</v>
      </c>
      <c r="W2478" s="11"/>
    </row>
    <row r="2479" spans="1:23" x14ac:dyDescent="0.45">
      <c r="A2479" t="s">
        <v>2484</v>
      </c>
      <c r="B2479">
        <v>97.78</v>
      </c>
      <c r="D2479" s="1" t="str">
        <f>VartojimasGamyba!J2475</f>
        <v>2023-12-13-01</v>
      </c>
      <c r="E2479" s="7">
        <f>VartojimasGamyba!G2475</f>
        <v>0.85099999999999998</v>
      </c>
      <c r="F2479" s="11"/>
      <c r="G2479" s="12">
        <f t="shared" ref="G2479:G2501" si="376">G2478+H2479-I2479</f>
        <v>2.4311111111111119</v>
      </c>
      <c r="H2479" s="12">
        <v>0</v>
      </c>
      <c r="I2479" s="12">
        <v>0.94555555555555559</v>
      </c>
      <c r="J2479" s="12">
        <v>0</v>
      </c>
      <c r="K2479" s="12"/>
      <c r="L2479" s="12">
        <f>VartojimasGamyba!H2475</f>
        <v>0</v>
      </c>
      <c r="M2479" s="19">
        <f t="shared" si="368"/>
        <v>-1.1102230246251565E-16</v>
      </c>
      <c r="N2479" s="7">
        <f t="shared" si="369"/>
        <v>-2.1990187448750475E-14</v>
      </c>
      <c r="O2479" s="7">
        <f t="shared" si="370"/>
        <v>-2.1990187448750475E-14</v>
      </c>
      <c r="R2479" s="7"/>
      <c r="S2479" s="47">
        <f t="shared" si="371"/>
        <v>-1.1102230246251565E-16</v>
      </c>
      <c r="T2479" s="47">
        <f t="shared" si="372"/>
        <v>0</v>
      </c>
      <c r="U2479" s="47">
        <f t="shared" si="373"/>
        <v>198.07</v>
      </c>
      <c r="V2479" s="47">
        <f t="shared" si="374"/>
        <v>86.2</v>
      </c>
      <c r="W2479" s="11"/>
    </row>
    <row r="2480" spans="1:23" x14ac:dyDescent="0.45">
      <c r="A2480" t="s">
        <v>2485</v>
      </c>
      <c r="B2480">
        <v>87.83</v>
      </c>
      <c r="D2480" s="1" t="str">
        <f>VartojimasGamyba!J2476</f>
        <v>2023-12-13-02</v>
      </c>
      <c r="E2480" s="7">
        <f>VartojimasGamyba!G2476</f>
        <v>0.57899999999999996</v>
      </c>
      <c r="F2480" s="11"/>
      <c r="G2480" s="12">
        <f t="shared" si="376"/>
        <v>2.4311111111111119</v>
      </c>
      <c r="H2480" s="12">
        <v>0</v>
      </c>
      <c r="I2480" s="12">
        <v>0</v>
      </c>
      <c r="J2480" s="12">
        <v>0</v>
      </c>
      <c r="K2480" s="12"/>
      <c r="L2480" s="12">
        <f>VartojimasGamyba!H2476</f>
        <v>0</v>
      </c>
      <c r="M2480" s="19">
        <f t="shared" si="368"/>
        <v>0.57899999999999996</v>
      </c>
      <c r="N2480" s="7">
        <f t="shared" si="369"/>
        <v>108.92147999999999</v>
      </c>
      <c r="O2480" s="7">
        <f t="shared" si="370"/>
        <v>108.92147999999999</v>
      </c>
      <c r="R2480" s="7"/>
      <c r="S2480" s="47">
        <f t="shared" si="371"/>
        <v>0.57899999999999996</v>
      </c>
      <c r="T2480" s="47">
        <f t="shared" si="372"/>
        <v>0</v>
      </c>
      <c r="U2480" s="47">
        <f t="shared" si="373"/>
        <v>188.12</v>
      </c>
      <c r="V2480" s="47">
        <f t="shared" si="374"/>
        <v>76.25</v>
      </c>
      <c r="W2480" s="11"/>
    </row>
    <row r="2481" spans="1:23" x14ac:dyDescent="0.45">
      <c r="A2481" t="s">
        <v>2486</v>
      </c>
      <c r="B2481">
        <v>85.06</v>
      </c>
      <c r="D2481" s="1" t="str">
        <f>VartojimasGamyba!J2477</f>
        <v>2023-12-13-03</v>
      </c>
      <c r="E2481" s="7">
        <f>VartojimasGamyba!G2477</f>
        <v>0.96899999999999997</v>
      </c>
      <c r="F2481" s="11"/>
      <c r="G2481" s="12">
        <f t="shared" si="376"/>
        <v>2.4311111111111119</v>
      </c>
      <c r="H2481" s="12">
        <v>0</v>
      </c>
      <c r="I2481" s="12">
        <v>0</v>
      </c>
      <c r="J2481" s="12">
        <v>0</v>
      </c>
      <c r="K2481" s="12"/>
      <c r="L2481" s="12">
        <f>VartojimasGamyba!H2477</f>
        <v>0</v>
      </c>
      <c r="M2481" s="19">
        <f t="shared" si="368"/>
        <v>0.96899999999999997</v>
      </c>
      <c r="N2481" s="7">
        <f t="shared" si="369"/>
        <v>179.60415</v>
      </c>
      <c r="O2481" s="7">
        <f t="shared" si="370"/>
        <v>179.60415</v>
      </c>
      <c r="R2481" s="7"/>
      <c r="S2481" s="47">
        <f t="shared" si="371"/>
        <v>0.96899999999999997</v>
      </c>
      <c r="T2481" s="47">
        <f t="shared" si="372"/>
        <v>0</v>
      </c>
      <c r="U2481" s="47">
        <f t="shared" si="373"/>
        <v>185.35000000000002</v>
      </c>
      <c r="V2481" s="47">
        <f t="shared" si="374"/>
        <v>73.48</v>
      </c>
      <c r="W2481" s="11"/>
    </row>
    <row r="2482" spans="1:23" x14ac:dyDescent="0.45">
      <c r="A2482" t="s">
        <v>2487</v>
      </c>
      <c r="B2482">
        <v>77.489999999999995</v>
      </c>
      <c r="D2482" s="1" t="str">
        <f>VartojimasGamyba!J2478</f>
        <v>2023-12-13-04</v>
      </c>
      <c r="E2482" s="7">
        <f>VartojimasGamyba!G2478</f>
        <v>1.4590000000000001</v>
      </c>
      <c r="F2482" s="11"/>
      <c r="G2482" s="12">
        <f t="shared" si="376"/>
        <v>12.431111111111111</v>
      </c>
      <c r="H2482" s="12">
        <v>10</v>
      </c>
      <c r="I2482" s="12">
        <v>0</v>
      </c>
      <c r="J2482" s="12">
        <v>0</v>
      </c>
      <c r="K2482" s="12"/>
      <c r="L2482" s="12">
        <f>VartojimasGamyba!H2478</f>
        <v>0</v>
      </c>
      <c r="M2482" s="19">
        <f t="shared" si="368"/>
        <v>11.459</v>
      </c>
      <c r="N2482" s="7">
        <f t="shared" si="369"/>
        <v>2037.18102</v>
      </c>
      <c r="O2482" s="7">
        <f t="shared" si="370"/>
        <v>2037.18102</v>
      </c>
      <c r="R2482" s="7"/>
      <c r="S2482" s="47">
        <f t="shared" si="371"/>
        <v>11.459</v>
      </c>
      <c r="T2482" s="47">
        <f t="shared" si="372"/>
        <v>0</v>
      </c>
      <c r="U2482" s="47">
        <f t="shared" si="373"/>
        <v>177.78</v>
      </c>
      <c r="V2482" s="47">
        <f t="shared" si="374"/>
        <v>65.91</v>
      </c>
      <c r="W2482" s="11"/>
    </row>
    <row r="2483" spans="1:23" x14ac:dyDescent="0.45">
      <c r="A2483" t="s">
        <v>2488</v>
      </c>
      <c r="B2483">
        <v>77.489999999999995</v>
      </c>
      <c r="D2483" s="1" t="str">
        <f>VartojimasGamyba!J2479</f>
        <v>2023-12-13-05</v>
      </c>
      <c r="E2483" s="7">
        <f>VartojimasGamyba!G2479</f>
        <v>0.97299999999999998</v>
      </c>
      <c r="F2483" s="11"/>
      <c r="G2483" s="12">
        <f t="shared" si="376"/>
        <v>16.563333333333333</v>
      </c>
      <c r="H2483" s="12">
        <v>4.1322222222222225</v>
      </c>
      <c r="I2483" s="12">
        <v>0</v>
      </c>
      <c r="J2483" s="12">
        <v>0</v>
      </c>
      <c r="K2483" s="12"/>
      <c r="L2483" s="12">
        <f>VartojimasGamyba!H2479</f>
        <v>0</v>
      </c>
      <c r="M2483" s="19">
        <f t="shared" si="368"/>
        <v>5.1052222222222223</v>
      </c>
      <c r="N2483" s="7">
        <f t="shared" si="369"/>
        <v>907.60640666666666</v>
      </c>
      <c r="O2483" s="7">
        <f t="shared" si="370"/>
        <v>907.60640666666666</v>
      </c>
      <c r="R2483" s="7"/>
      <c r="S2483" s="47">
        <f t="shared" si="371"/>
        <v>5.1052222222222223</v>
      </c>
      <c r="T2483" s="47">
        <f t="shared" si="372"/>
        <v>0</v>
      </c>
      <c r="U2483" s="47">
        <f t="shared" si="373"/>
        <v>177.78</v>
      </c>
      <c r="V2483" s="47">
        <f t="shared" si="374"/>
        <v>65.91</v>
      </c>
      <c r="W2483" s="11"/>
    </row>
    <row r="2484" spans="1:23" x14ac:dyDescent="0.45">
      <c r="A2484" t="s">
        <v>2489</v>
      </c>
      <c r="B2484">
        <v>94.87</v>
      </c>
      <c r="D2484" s="1" t="str">
        <f>VartojimasGamyba!J2480</f>
        <v>2023-12-13-06</v>
      </c>
      <c r="E2484" s="7">
        <f>VartojimasGamyba!G2480</f>
        <v>0.497</v>
      </c>
      <c r="F2484" s="11"/>
      <c r="G2484" s="12">
        <f t="shared" si="376"/>
        <v>16.563333333333333</v>
      </c>
      <c r="H2484" s="12">
        <v>0</v>
      </c>
      <c r="I2484" s="12">
        <v>0</v>
      </c>
      <c r="J2484" s="12">
        <v>0</v>
      </c>
      <c r="K2484" s="12"/>
      <c r="L2484" s="12">
        <f>VartojimasGamyba!H2480</f>
        <v>0</v>
      </c>
      <c r="M2484" s="19">
        <f t="shared" si="368"/>
        <v>0.497</v>
      </c>
      <c r="N2484" s="7">
        <f t="shared" si="369"/>
        <v>96.994520000000009</v>
      </c>
      <c r="O2484" s="7">
        <f t="shared" si="370"/>
        <v>96.994520000000009</v>
      </c>
      <c r="R2484" s="7"/>
      <c r="S2484" s="47">
        <f t="shared" si="371"/>
        <v>0.497</v>
      </c>
      <c r="T2484" s="47">
        <f t="shared" si="372"/>
        <v>0</v>
      </c>
      <c r="U2484" s="47">
        <f t="shared" si="373"/>
        <v>195.16000000000003</v>
      </c>
      <c r="V2484" s="47">
        <f t="shared" si="374"/>
        <v>83.29</v>
      </c>
      <c r="W2484" s="11"/>
    </row>
    <row r="2485" spans="1:23" x14ac:dyDescent="0.45">
      <c r="A2485" t="s">
        <v>2490</v>
      </c>
      <c r="B2485">
        <v>93.26</v>
      </c>
      <c r="D2485" s="1" t="str">
        <f>VartojimasGamyba!J2481</f>
        <v>2023-12-13-07</v>
      </c>
      <c r="E2485" s="7">
        <f>VartojimasGamyba!G2481</f>
        <v>0.86799999999999999</v>
      </c>
      <c r="F2485" s="11"/>
      <c r="G2485" s="12">
        <f t="shared" si="376"/>
        <v>16.563333333333333</v>
      </c>
      <c r="H2485" s="12">
        <v>0</v>
      </c>
      <c r="I2485" s="12">
        <v>0</v>
      </c>
      <c r="J2485" s="12">
        <v>0</v>
      </c>
      <c r="K2485" s="12"/>
      <c r="L2485" s="12">
        <f>VartojimasGamyba!H2481</f>
        <v>8.9999999999999993E-3</v>
      </c>
      <c r="M2485" s="19">
        <f t="shared" si="368"/>
        <v>0.85899999999999999</v>
      </c>
      <c r="N2485" s="7">
        <f t="shared" si="369"/>
        <v>166.25945000000002</v>
      </c>
      <c r="O2485" s="7">
        <f t="shared" si="370"/>
        <v>166.25945000000002</v>
      </c>
      <c r="R2485" s="7"/>
      <c r="S2485" s="47">
        <f t="shared" si="371"/>
        <v>0.85899999999999999</v>
      </c>
      <c r="T2485" s="47">
        <f t="shared" si="372"/>
        <v>0</v>
      </c>
      <c r="U2485" s="47">
        <f t="shared" si="373"/>
        <v>193.55</v>
      </c>
      <c r="V2485" s="47">
        <f t="shared" si="374"/>
        <v>81.680000000000007</v>
      </c>
      <c r="W2485" s="11"/>
    </row>
    <row r="2486" spans="1:23" x14ac:dyDescent="0.45">
      <c r="A2486" t="s">
        <v>2491</v>
      </c>
      <c r="B2486">
        <v>149.99</v>
      </c>
      <c r="D2486" s="1" t="str">
        <f>VartojimasGamyba!J2482</f>
        <v>2023-12-13-08</v>
      </c>
      <c r="E2486" s="7">
        <f>VartojimasGamyba!G2482</f>
        <v>0.36599999999999999</v>
      </c>
      <c r="F2486" s="11"/>
      <c r="G2486" s="12">
        <f t="shared" si="376"/>
        <v>16.214444444444442</v>
      </c>
      <c r="H2486" s="12">
        <v>0</v>
      </c>
      <c r="I2486" s="12">
        <v>0.34888888888888892</v>
      </c>
      <c r="J2486" s="12">
        <v>0</v>
      </c>
      <c r="K2486" s="12"/>
      <c r="L2486" s="12">
        <f>VartojimasGamyba!H2482</f>
        <v>5.1999999999999998E-2</v>
      </c>
      <c r="M2486" s="19">
        <f t="shared" si="368"/>
        <v>-6.2450045135165055E-17</v>
      </c>
      <c r="N2486" s="7">
        <f t="shared" si="369"/>
        <v>-1.5629997296429113E-14</v>
      </c>
      <c r="O2486" s="7">
        <f t="shared" si="370"/>
        <v>-1.5629997296429113E-14</v>
      </c>
      <c r="R2486" s="7"/>
      <c r="S2486" s="47">
        <f t="shared" si="371"/>
        <v>-6.2450045135165055E-17</v>
      </c>
      <c r="T2486" s="47">
        <f t="shared" si="372"/>
        <v>0</v>
      </c>
      <c r="U2486" s="47">
        <f t="shared" si="373"/>
        <v>250.28000000000003</v>
      </c>
      <c r="V2486" s="47">
        <f t="shared" si="374"/>
        <v>138.41</v>
      </c>
      <c r="W2486" s="11"/>
    </row>
    <row r="2487" spans="1:23" x14ac:dyDescent="0.45">
      <c r="A2487" t="s">
        <v>2492</v>
      </c>
      <c r="B2487">
        <v>150</v>
      </c>
      <c r="D2487" s="1" t="str">
        <f>VartojimasGamyba!J2483</f>
        <v>2023-12-13-09</v>
      </c>
      <c r="E2487" s="7">
        <f>VartojimasGamyba!G2483</f>
        <v>0.57999999999999996</v>
      </c>
      <c r="F2487" s="11"/>
      <c r="G2487" s="12">
        <f t="shared" si="376"/>
        <v>15.689999999999998</v>
      </c>
      <c r="H2487" s="12">
        <v>0</v>
      </c>
      <c r="I2487" s="12">
        <v>0.52444444444444449</v>
      </c>
      <c r="J2487" s="12">
        <v>0</v>
      </c>
      <c r="K2487" s="12"/>
      <c r="L2487" s="12">
        <f>VartojimasGamyba!H2483</f>
        <v>0.108</v>
      </c>
      <c r="M2487" s="19">
        <f t="shared" si="368"/>
        <v>0</v>
      </c>
      <c r="N2487" s="7">
        <f t="shared" si="369"/>
        <v>0</v>
      </c>
      <c r="O2487" s="7">
        <f t="shared" si="370"/>
        <v>0</v>
      </c>
      <c r="R2487" s="7"/>
      <c r="S2487" s="47">
        <f t="shared" si="371"/>
        <v>0</v>
      </c>
      <c r="T2487" s="47">
        <f t="shared" si="372"/>
        <v>0</v>
      </c>
      <c r="U2487" s="47">
        <f t="shared" si="373"/>
        <v>250.29000000000002</v>
      </c>
      <c r="V2487" s="47">
        <f t="shared" si="374"/>
        <v>138.41999999999999</v>
      </c>
      <c r="W2487" s="11"/>
    </row>
    <row r="2488" spans="1:23" x14ac:dyDescent="0.45">
      <c r="A2488" t="s">
        <v>2493</v>
      </c>
      <c r="B2488">
        <v>150</v>
      </c>
      <c r="D2488" s="1" t="str">
        <f>VartojimasGamyba!J2484</f>
        <v>2023-12-13-10</v>
      </c>
      <c r="E2488" s="7">
        <f>VartojimasGamyba!G2484</f>
        <v>0.26100000000000001</v>
      </c>
      <c r="F2488" s="11"/>
      <c r="G2488" s="12">
        <f t="shared" si="376"/>
        <v>15.568888888888887</v>
      </c>
      <c r="H2488" s="12">
        <v>0</v>
      </c>
      <c r="I2488" s="12">
        <v>0.12111111111111111</v>
      </c>
      <c r="J2488" s="12">
        <v>0</v>
      </c>
      <c r="K2488" s="12"/>
      <c r="L2488" s="12">
        <f>VartojimasGamyba!H2484</f>
        <v>0.152</v>
      </c>
      <c r="M2488" s="19">
        <f t="shared" si="368"/>
        <v>0</v>
      </c>
      <c r="N2488" s="7">
        <f t="shared" si="369"/>
        <v>0</v>
      </c>
      <c r="O2488" s="7">
        <f t="shared" si="370"/>
        <v>0</v>
      </c>
      <c r="R2488" s="7"/>
      <c r="S2488" s="47">
        <f t="shared" si="371"/>
        <v>0</v>
      </c>
      <c r="T2488" s="47">
        <f t="shared" si="372"/>
        <v>0</v>
      </c>
      <c r="U2488" s="47">
        <f t="shared" si="373"/>
        <v>250.29000000000002</v>
      </c>
      <c r="V2488" s="47">
        <f t="shared" si="374"/>
        <v>138.41999999999999</v>
      </c>
      <c r="W2488" s="11"/>
    </row>
    <row r="2489" spans="1:23" x14ac:dyDescent="0.45">
      <c r="A2489" t="s">
        <v>2494</v>
      </c>
      <c r="B2489">
        <v>149.99</v>
      </c>
      <c r="D2489" s="1" t="str">
        <f>VartojimasGamyba!J2485</f>
        <v>2023-12-13-11</v>
      </c>
      <c r="E2489" s="7">
        <f>VartojimasGamyba!G2485</f>
        <v>0.54600000000000004</v>
      </c>
      <c r="F2489" s="11"/>
      <c r="G2489" s="12">
        <f t="shared" si="376"/>
        <v>15.074444444444442</v>
      </c>
      <c r="H2489" s="12">
        <v>0</v>
      </c>
      <c r="I2489" s="12">
        <v>0.49444444444444452</v>
      </c>
      <c r="J2489" s="12">
        <v>0</v>
      </c>
      <c r="K2489" s="12"/>
      <c r="L2489" s="12">
        <f>VartojimasGamyba!H2485</f>
        <v>0.10100000000000001</v>
      </c>
      <c r="M2489" s="19">
        <f t="shared" si="368"/>
        <v>0</v>
      </c>
      <c r="N2489" s="7">
        <f t="shared" si="369"/>
        <v>0</v>
      </c>
      <c r="O2489" s="7">
        <f t="shared" si="370"/>
        <v>0</v>
      </c>
      <c r="R2489" s="7"/>
      <c r="S2489" s="47">
        <f t="shared" si="371"/>
        <v>0</v>
      </c>
      <c r="T2489" s="47">
        <f t="shared" si="372"/>
        <v>0</v>
      </c>
      <c r="U2489" s="47">
        <f t="shared" si="373"/>
        <v>250.28000000000003</v>
      </c>
      <c r="V2489" s="47">
        <f t="shared" si="374"/>
        <v>138.41</v>
      </c>
      <c r="W2489" s="11"/>
    </row>
    <row r="2490" spans="1:23" x14ac:dyDescent="0.45">
      <c r="A2490" t="s">
        <v>2495</v>
      </c>
      <c r="B2490">
        <v>147.66999999999999</v>
      </c>
      <c r="D2490" s="1" t="str">
        <f>VartojimasGamyba!J2486</f>
        <v>2023-12-13-12</v>
      </c>
      <c r="E2490" s="7">
        <f>VartojimasGamyba!G2486</f>
        <v>0.45100000000000001</v>
      </c>
      <c r="F2490" s="11"/>
      <c r="G2490" s="12">
        <f t="shared" si="376"/>
        <v>14.625555555555554</v>
      </c>
      <c r="H2490" s="12">
        <v>0</v>
      </c>
      <c r="I2490" s="12">
        <v>0.44888888888888884</v>
      </c>
      <c r="J2490" s="12">
        <v>0</v>
      </c>
      <c r="K2490" s="12"/>
      <c r="L2490" s="12">
        <f>VartojimasGamyba!H2486</f>
        <v>4.7E-2</v>
      </c>
      <c r="M2490" s="19">
        <f t="shared" si="368"/>
        <v>0</v>
      </c>
      <c r="N2490" s="7">
        <f t="shared" si="369"/>
        <v>0</v>
      </c>
      <c r="O2490" s="7">
        <f t="shared" si="370"/>
        <v>0</v>
      </c>
      <c r="R2490" s="7"/>
      <c r="S2490" s="47">
        <f t="shared" si="371"/>
        <v>0</v>
      </c>
      <c r="T2490" s="47">
        <f t="shared" si="372"/>
        <v>0</v>
      </c>
      <c r="U2490" s="47">
        <f t="shared" si="373"/>
        <v>247.95999999999998</v>
      </c>
      <c r="V2490" s="47">
        <f t="shared" si="374"/>
        <v>136.08999999999997</v>
      </c>
      <c r="W2490" s="11"/>
    </row>
    <row r="2491" spans="1:23" x14ac:dyDescent="0.45">
      <c r="A2491" t="s">
        <v>2496</v>
      </c>
      <c r="B2491">
        <v>150</v>
      </c>
      <c r="D2491" s="1" t="str">
        <f>VartojimasGamyba!J2487</f>
        <v>2023-12-13-13</v>
      </c>
      <c r="E2491" s="7">
        <f>VartojimasGamyba!G2487</f>
        <v>0.90400000000000003</v>
      </c>
      <c r="F2491" s="11"/>
      <c r="G2491" s="12">
        <f t="shared" si="376"/>
        <v>13.628888888888888</v>
      </c>
      <c r="H2491" s="12">
        <v>0</v>
      </c>
      <c r="I2491" s="12">
        <v>0.9966666666666667</v>
      </c>
      <c r="J2491" s="12">
        <v>0</v>
      </c>
      <c r="K2491" s="12"/>
      <c r="L2491" s="12">
        <f>VartojimasGamyba!H2487</f>
        <v>7.0000000000000001E-3</v>
      </c>
      <c r="M2491" s="19">
        <f t="shared" si="368"/>
        <v>0</v>
      </c>
      <c r="N2491" s="7">
        <f t="shared" si="369"/>
        <v>0</v>
      </c>
      <c r="O2491" s="7">
        <f t="shared" si="370"/>
        <v>0</v>
      </c>
      <c r="R2491" s="7"/>
      <c r="S2491" s="47">
        <f t="shared" si="371"/>
        <v>0</v>
      </c>
      <c r="T2491" s="47">
        <f t="shared" si="372"/>
        <v>0</v>
      </c>
      <c r="U2491" s="47">
        <f t="shared" si="373"/>
        <v>250.29000000000002</v>
      </c>
      <c r="V2491" s="47">
        <f t="shared" si="374"/>
        <v>138.41999999999999</v>
      </c>
      <c r="W2491" s="11"/>
    </row>
    <row r="2492" spans="1:23" x14ac:dyDescent="0.45">
      <c r="A2492" t="s">
        <v>2497</v>
      </c>
      <c r="B2492">
        <v>150</v>
      </c>
      <c r="D2492" s="1" t="str">
        <f>VartojimasGamyba!J2488</f>
        <v>2023-12-13-14</v>
      </c>
      <c r="E2492" s="7">
        <f>VartojimasGamyba!G2488</f>
        <v>1.409</v>
      </c>
      <c r="F2492" s="11"/>
      <c r="G2492" s="12">
        <f t="shared" si="376"/>
        <v>12.063333333333333</v>
      </c>
      <c r="H2492" s="12">
        <v>0</v>
      </c>
      <c r="I2492" s="12">
        <v>1.5655555555555556</v>
      </c>
      <c r="J2492" s="12">
        <v>0</v>
      </c>
      <c r="K2492" s="12"/>
      <c r="L2492" s="12">
        <f>VartojimasGamyba!H2488</f>
        <v>0</v>
      </c>
      <c r="M2492" s="19">
        <f t="shared" si="368"/>
        <v>0</v>
      </c>
      <c r="N2492" s="7">
        <f t="shared" si="369"/>
        <v>0</v>
      </c>
      <c r="O2492" s="7">
        <f t="shared" si="370"/>
        <v>0</v>
      </c>
      <c r="R2492" s="7"/>
      <c r="S2492" s="47">
        <f t="shared" si="371"/>
        <v>0</v>
      </c>
      <c r="T2492" s="47">
        <f t="shared" si="372"/>
        <v>0</v>
      </c>
      <c r="U2492" s="47">
        <f t="shared" si="373"/>
        <v>250.29000000000002</v>
      </c>
      <c r="V2492" s="47">
        <f t="shared" si="374"/>
        <v>138.41999999999999</v>
      </c>
      <c r="W2492" s="11"/>
    </row>
    <row r="2493" spans="1:23" x14ac:dyDescent="0.45">
      <c r="A2493" t="s">
        <v>2498</v>
      </c>
      <c r="B2493">
        <v>149.13999999999999</v>
      </c>
      <c r="D2493" s="1" t="str">
        <f>VartojimasGamyba!J2489</f>
        <v>2023-12-13-15</v>
      </c>
      <c r="E2493" s="7">
        <f>VartojimasGamyba!G2489</f>
        <v>1.0640000000000001</v>
      </c>
      <c r="F2493" s="11"/>
      <c r="G2493" s="12">
        <f t="shared" si="376"/>
        <v>10.88111111111111</v>
      </c>
      <c r="H2493" s="12">
        <v>0</v>
      </c>
      <c r="I2493" s="12">
        <v>1.1822222222222223</v>
      </c>
      <c r="J2493" s="12">
        <v>0</v>
      </c>
      <c r="K2493" s="12"/>
      <c r="L2493" s="12">
        <f>VartojimasGamyba!H2489</f>
        <v>0</v>
      </c>
      <c r="M2493" s="19">
        <f t="shared" si="368"/>
        <v>0</v>
      </c>
      <c r="N2493" s="7">
        <f t="shared" si="369"/>
        <v>0</v>
      </c>
      <c r="O2493" s="7">
        <f t="shared" si="370"/>
        <v>0</v>
      </c>
      <c r="R2493" s="7"/>
      <c r="S2493" s="47">
        <f t="shared" si="371"/>
        <v>0</v>
      </c>
      <c r="T2493" s="47">
        <f t="shared" si="372"/>
        <v>0</v>
      </c>
      <c r="U2493" s="47">
        <f t="shared" si="373"/>
        <v>249.43</v>
      </c>
      <c r="V2493" s="47">
        <f t="shared" si="374"/>
        <v>137.55999999999997</v>
      </c>
      <c r="W2493" s="11"/>
    </row>
    <row r="2494" spans="1:23" x14ac:dyDescent="0.45">
      <c r="A2494" t="s">
        <v>2499</v>
      </c>
      <c r="B2494">
        <v>149.05000000000001</v>
      </c>
      <c r="D2494" s="1" t="str">
        <f>VartojimasGamyba!J2490</f>
        <v>2023-12-13-16</v>
      </c>
      <c r="E2494" s="7">
        <f>VartojimasGamyba!G2490</f>
        <v>0.77400000000000002</v>
      </c>
      <c r="F2494" s="11"/>
      <c r="G2494" s="12">
        <f t="shared" si="376"/>
        <v>10.021111111111111</v>
      </c>
      <c r="H2494" s="12">
        <v>0</v>
      </c>
      <c r="I2494" s="12">
        <v>0.8600000000000001</v>
      </c>
      <c r="J2494" s="12">
        <v>0</v>
      </c>
      <c r="K2494" s="12"/>
      <c r="L2494" s="12">
        <f>VartojimasGamyba!H2490</f>
        <v>0</v>
      </c>
      <c r="M2494" s="19">
        <f t="shared" si="368"/>
        <v>-1.1102230246251565E-16</v>
      </c>
      <c r="N2494" s="7">
        <f t="shared" si="369"/>
        <v>-2.7682300896003657E-14</v>
      </c>
      <c r="O2494" s="7">
        <f t="shared" si="370"/>
        <v>-2.7682300896003657E-14</v>
      </c>
      <c r="R2494" s="7"/>
      <c r="S2494" s="47">
        <f t="shared" si="371"/>
        <v>-1.1102230246251565E-16</v>
      </c>
      <c r="T2494" s="47">
        <f t="shared" si="372"/>
        <v>0</v>
      </c>
      <c r="U2494" s="47">
        <f t="shared" si="373"/>
        <v>249.34000000000003</v>
      </c>
      <c r="V2494" s="47">
        <f t="shared" si="374"/>
        <v>137.47</v>
      </c>
      <c r="W2494" s="11"/>
    </row>
    <row r="2495" spans="1:23" x14ac:dyDescent="0.45">
      <c r="A2495" t="s">
        <v>2500</v>
      </c>
      <c r="B2495">
        <v>145.69</v>
      </c>
      <c r="D2495" s="1" t="str">
        <f>VartojimasGamyba!J2491</f>
        <v>2023-12-13-17</v>
      </c>
      <c r="E2495" s="7">
        <f>VartojimasGamyba!G2491</f>
        <v>1.355</v>
      </c>
      <c r="F2495" s="11"/>
      <c r="G2495" s="12">
        <f t="shared" si="376"/>
        <v>8.5155555555555544</v>
      </c>
      <c r="H2495" s="12">
        <v>0</v>
      </c>
      <c r="I2495" s="12">
        <v>1.5055555555555555</v>
      </c>
      <c r="J2495" s="12">
        <v>0</v>
      </c>
      <c r="K2495" s="12"/>
      <c r="L2495" s="12">
        <f>VartojimasGamyba!H2491</f>
        <v>0</v>
      </c>
      <c r="M2495" s="19">
        <f t="shared" si="368"/>
        <v>0</v>
      </c>
      <c r="N2495" s="7">
        <f t="shared" si="369"/>
        <v>0</v>
      </c>
      <c r="O2495" s="7">
        <f t="shared" si="370"/>
        <v>0</v>
      </c>
      <c r="R2495" s="7"/>
      <c r="S2495" s="47">
        <f t="shared" si="371"/>
        <v>0</v>
      </c>
      <c r="T2495" s="47">
        <f t="shared" si="372"/>
        <v>0</v>
      </c>
      <c r="U2495" s="47">
        <f t="shared" si="373"/>
        <v>245.98000000000002</v>
      </c>
      <c r="V2495" s="47">
        <f t="shared" si="374"/>
        <v>134.10999999999999</v>
      </c>
      <c r="W2495" s="11"/>
    </row>
    <row r="2496" spans="1:23" x14ac:dyDescent="0.45">
      <c r="A2496" t="s">
        <v>2501</v>
      </c>
      <c r="B2496">
        <v>150.85</v>
      </c>
      <c r="D2496" s="1" t="str">
        <f>VartojimasGamyba!J2492</f>
        <v>2023-12-13-18</v>
      </c>
      <c r="E2496" s="7">
        <f>VartojimasGamyba!G2492</f>
        <v>0.98199999999999998</v>
      </c>
      <c r="F2496" s="11"/>
      <c r="G2496" s="12">
        <f t="shared" si="376"/>
        <v>7.4244444444444424</v>
      </c>
      <c r="H2496" s="12">
        <v>0</v>
      </c>
      <c r="I2496" s="12">
        <v>1.0911111111111118</v>
      </c>
      <c r="J2496" s="12">
        <v>0</v>
      </c>
      <c r="K2496" s="12"/>
      <c r="L2496" s="12">
        <f>VartojimasGamyba!H2492</f>
        <v>0</v>
      </c>
      <c r="M2496" s="19">
        <f t="shared" si="368"/>
        <v>-6.6613381477509392E-16</v>
      </c>
      <c r="N2496" s="7">
        <f t="shared" si="369"/>
        <v>-1.6729284624261708E-13</v>
      </c>
      <c r="O2496" s="7">
        <f t="shared" si="370"/>
        <v>-1.6729284624261708E-13</v>
      </c>
      <c r="R2496" s="7"/>
      <c r="S2496" s="47">
        <f t="shared" si="371"/>
        <v>-6.6613381477509392E-16</v>
      </c>
      <c r="T2496" s="47">
        <f t="shared" si="372"/>
        <v>0</v>
      </c>
      <c r="U2496" s="47">
        <f t="shared" si="373"/>
        <v>251.14</v>
      </c>
      <c r="V2496" s="47">
        <f t="shared" si="374"/>
        <v>139.26999999999998</v>
      </c>
      <c r="W2496" s="11"/>
    </row>
    <row r="2497" spans="1:23" x14ac:dyDescent="0.45">
      <c r="A2497" t="s">
        <v>2502</v>
      </c>
      <c r="B2497">
        <v>148.38999999999999</v>
      </c>
      <c r="D2497" s="1" t="str">
        <f>VartojimasGamyba!J2493</f>
        <v>2023-12-13-19</v>
      </c>
      <c r="E2497" s="7">
        <f>VartojimasGamyba!G2493</f>
        <v>1.038</v>
      </c>
      <c r="F2497" s="11"/>
      <c r="G2497" s="12">
        <f t="shared" si="376"/>
        <v>6.2711111111111091</v>
      </c>
      <c r="H2497" s="12">
        <v>0</v>
      </c>
      <c r="I2497" s="12">
        <v>1.1533333333333333</v>
      </c>
      <c r="J2497" s="12">
        <v>0</v>
      </c>
      <c r="K2497" s="12"/>
      <c r="L2497" s="12">
        <f>VartojimasGamyba!H2493</f>
        <v>0</v>
      </c>
      <c r="M2497" s="19">
        <f t="shared" si="368"/>
        <v>0</v>
      </c>
      <c r="N2497" s="7">
        <f t="shared" si="369"/>
        <v>0</v>
      </c>
      <c r="O2497" s="7">
        <f t="shared" si="370"/>
        <v>0</v>
      </c>
      <c r="R2497" s="7"/>
      <c r="S2497" s="47">
        <f t="shared" si="371"/>
        <v>0</v>
      </c>
      <c r="T2497" s="47">
        <f t="shared" si="372"/>
        <v>0</v>
      </c>
      <c r="U2497" s="47">
        <f t="shared" si="373"/>
        <v>248.68</v>
      </c>
      <c r="V2497" s="47">
        <f t="shared" si="374"/>
        <v>136.80999999999997</v>
      </c>
      <c r="W2497" s="11"/>
    </row>
    <row r="2498" spans="1:23" x14ac:dyDescent="0.45">
      <c r="A2498" t="s">
        <v>2503</v>
      </c>
      <c r="B2498">
        <v>149.99</v>
      </c>
      <c r="D2498" s="1" t="str">
        <f>VartojimasGamyba!J2494</f>
        <v>2023-12-13-20</v>
      </c>
      <c r="E2498" s="7">
        <f>VartojimasGamyba!G2494</f>
        <v>0.29099999999999998</v>
      </c>
      <c r="F2498" s="11"/>
      <c r="G2498" s="12">
        <f t="shared" si="376"/>
        <v>5.9477777777777758</v>
      </c>
      <c r="H2498" s="12">
        <v>0</v>
      </c>
      <c r="I2498" s="12">
        <v>0.32333333333333331</v>
      </c>
      <c r="J2498" s="12">
        <v>0</v>
      </c>
      <c r="K2498" s="12"/>
      <c r="L2498" s="12">
        <f>VartojimasGamyba!H2494</f>
        <v>0</v>
      </c>
      <c r="M2498" s="19">
        <f t="shared" si="368"/>
        <v>0</v>
      </c>
      <c r="N2498" s="7">
        <f t="shared" si="369"/>
        <v>0</v>
      </c>
      <c r="O2498" s="7">
        <f t="shared" si="370"/>
        <v>0</v>
      </c>
      <c r="P2498" s="7" t="s">
        <v>8873</v>
      </c>
      <c r="R2498" s="7"/>
      <c r="S2498" s="47">
        <f t="shared" si="371"/>
        <v>0</v>
      </c>
      <c r="T2498" s="47">
        <f t="shared" si="372"/>
        <v>0</v>
      </c>
      <c r="U2498" s="47">
        <f t="shared" si="373"/>
        <v>250.28000000000003</v>
      </c>
      <c r="V2498" s="47">
        <f t="shared" si="374"/>
        <v>138.41</v>
      </c>
      <c r="W2498" s="11"/>
    </row>
    <row r="2499" spans="1:23" x14ac:dyDescent="0.45">
      <c r="A2499" t="s">
        <v>2504</v>
      </c>
      <c r="B2499">
        <v>129.91</v>
      </c>
      <c r="D2499" s="1" t="str">
        <f>VartojimasGamyba!J2495</f>
        <v>2023-12-13-21</v>
      </c>
      <c r="E2499" s="7">
        <f>VartojimasGamyba!G2495</f>
        <v>0.29199999999999998</v>
      </c>
      <c r="F2499" s="11"/>
      <c r="G2499" s="12">
        <f t="shared" si="376"/>
        <v>5.6233333333333313</v>
      </c>
      <c r="H2499" s="12">
        <v>0</v>
      </c>
      <c r="I2499" s="12">
        <v>0.32444444444444442</v>
      </c>
      <c r="J2499" s="12">
        <v>0</v>
      </c>
      <c r="K2499" s="12"/>
      <c r="L2499" s="12">
        <f>VartojimasGamyba!H2495</f>
        <v>0</v>
      </c>
      <c r="M2499" s="19">
        <f t="shared" si="368"/>
        <v>0</v>
      </c>
      <c r="N2499" s="7">
        <f t="shared" si="369"/>
        <v>0</v>
      </c>
      <c r="O2499" s="7">
        <f t="shared" si="370"/>
        <v>0</v>
      </c>
      <c r="P2499" s="7">
        <f>SUM(N2478:N2501)</f>
        <v>3496.5670266666671</v>
      </c>
      <c r="R2499" s="7"/>
      <c r="S2499" s="47">
        <f t="shared" si="371"/>
        <v>0</v>
      </c>
      <c r="T2499" s="47">
        <f t="shared" si="372"/>
        <v>0</v>
      </c>
      <c r="U2499" s="47">
        <f t="shared" si="373"/>
        <v>230.2</v>
      </c>
      <c r="V2499" s="47">
        <f t="shared" si="374"/>
        <v>118.33</v>
      </c>
      <c r="W2499" s="11"/>
    </row>
    <row r="2500" spans="1:23" x14ac:dyDescent="0.45">
      <c r="A2500" t="s">
        <v>2505</v>
      </c>
      <c r="B2500">
        <v>112.67</v>
      </c>
      <c r="D2500" s="1" t="str">
        <f>VartojimasGamyba!J2496</f>
        <v>2023-12-13-22</v>
      </c>
      <c r="E2500" s="7">
        <f>VartojimasGamyba!G2496</f>
        <v>0.28299999999999997</v>
      </c>
      <c r="F2500" s="11"/>
      <c r="G2500" s="12">
        <f t="shared" si="376"/>
        <v>5.3088888888888865</v>
      </c>
      <c r="H2500" s="12">
        <v>0</v>
      </c>
      <c r="I2500" s="12">
        <v>0.31444444444444442</v>
      </c>
      <c r="J2500" s="12">
        <v>0</v>
      </c>
      <c r="K2500" s="12"/>
      <c r="L2500" s="12">
        <f>VartojimasGamyba!H2496</f>
        <v>0</v>
      </c>
      <c r="M2500" s="19">
        <f t="shared" si="368"/>
        <v>0</v>
      </c>
      <c r="N2500" s="7">
        <f t="shared" si="369"/>
        <v>0</v>
      </c>
      <c r="O2500" s="7">
        <f t="shared" si="370"/>
        <v>0</v>
      </c>
      <c r="P2500" s="7" t="s">
        <v>8872</v>
      </c>
      <c r="R2500" s="7"/>
      <c r="S2500" s="47">
        <f t="shared" si="371"/>
        <v>0</v>
      </c>
      <c r="T2500" s="47">
        <f t="shared" si="372"/>
        <v>0</v>
      </c>
      <c r="U2500" s="47">
        <f t="shared" si="373"/>
        <v>212.96</v>
      </c>
      <c r="V2500" s="47">
        <f t="shared" si="374"/>
        <v>101.09</v>
      </c>
      <c r="W2500" s="11"/>
    </row>
    <row r="2501" spans="1:23" x14ac:dyDescent="0.45">
      <c r="A2501" t="s">
        <v>2506</v>
      </c>
      <c r="B2501">
        <v>100.7</v>
      </c>
      <c r="D2501" s="1" t="str">
        <f>VartojimasGamyba!J2497</f>
        <v>2023-12-13-23</v>
      </c>
      <c r="E2501" s="7">
        <f>VartojimasGamyba!G2497</f>
        <v>0.27800000000000002</v>
      </c>
      <c r="F2501" s="11"/>
      <c r="G2501" s="12">
        <f t="shared" si="376"/>
        <v>4.9999999999999973</v>
      </c>
      <c r="H2501" s="12">
        <v>0</v>
      </c>
      <c r="I2501" s="12">
        <v>0.30888888888888894</v>
      </c>
      <c r="J2501" s="12">
        <v>0</v>
      </c>
      <c r="K2501" s="12"/>
      <c r="L2501" s="12">
        <f>VartojimasGamyba!H2497</f>
        <v>0</v>
      </c>
      <c r="M2501" s="19">
        <f t="shared" si="368"/>
        <v>0</v>
      </c>
      <c r="N2501" s="7">
        <f t="shared" si="369"/>
        <v>0</v>
      </c>
      <c r="O2501" s="7">
        <f t="shared" si="370"/>
        <v>0</v>
      </c>
      <c r="P2501" s="7">
        <f>SUM(O2478:O2501)</f>
        <v>3496.5670266666671</v>
      </c>
      <c r="Q2501" s="7">
        <f>SUMPRODUCT(B2478:B2501,E2478:E2501)+SUM(E2478:E2501)*$Z$21-SUMPRODUCT(B2478:B2501,L2478:L2501)+SUM(L2478:L2501)*ABS($Z$20)</f>
        <v>4079.9085500000006</v>
      </c>
      <c r="R2501" s="7"/>
      <c r="S2501" s="47">
        <f t="shared" si="371"/>
        <v>0</v>
      </c>
      <c r="T2501" s="47">
        <f t="shared" si="372"/>
        <v>0</v>
      </c>
      <c r="U2501" s="47">
        <f t="shared" si="373"/>
        <v>200.99</v>
      </c>
      <c r="V2501" s="47">
        <f t="shared" si="374"/>
        <v>89.12</v>
      </c>
      <c r="W2501" s="11">
        <f>IF(P2501&lt;&gt;Q2501,1,0)</f>
        <v>1</v>
      </c>
    </row>
    <row r="2502" spans="1:23" x14ac:dyDescent="0.45">
      <c r="A2502" t="s">
        <v>2507</v>
      </c>
      <c r="B2502">
        <v>104.21</v>
      </c>
      <c r="D2502" s="9" t="str">
        <f>VartojimasGamyba!J2498</f>
        <v>2023-12-14-00</v>
      </c>
      <c r="E2502" s="8">
        <f>VartojimasGamyba!G2498</f>
        <v>0.56999999999999995</v>
      </c>
      <c r="F2502" s="11"/>
      <c r="G2502" s="7">
        <f>G2501+H2502-I2502</f>
        <v>4.3666666666666645</v>
      </c>
      <c r="H2502" s="7">
        <v>0</v>
      </c>
      <c r="I2502" s="7">
        <v>0.63333333333333264</v>
      </c>
      <c r="J2502" s="7">
        <v>0</v>
      </c>
      <c r="L2502" s="7">
        <f>VartojimasGamyba!H2498</f>
        <v>0</v>
      </c>
      <c r="M2502" s="15">
        <f t="shared" si="368"/>
        <v>5.5511151231257827E-16</v>
      </c>
      <c r="N2502" s="7">
        <f t="shared" si="369"/>
        <v>1.1352030426792226E-13</v>
      </c>
      <c r="O2502" s="7">
        <f t="shared" si="370"/>
        <v>1.1352030426792226E-13</v>
      </c>
      <c r="R2502" s="20" t="s">
        <v>8783</v>
      </c>
      <c r="S2502" s="47">
        <f t="shared" si="371"/>
        <v>5.5511151231257827E-16</v>
      </c>
      <c r="T2502" s="47">
        <f t="shared" si="372"/>
        <v>0</v>
      </c>
      <c r="U2502" s="47">
        <f t="shared" si="373"/>
        <v>204.5</v>
      </c>
      <c r="V2502" s="47">
        <f t="shared" si="374"/>
        <v>92.63</v>
      </c>
      <c r="W2502" s="11"/>
    </row>
    <row r="2503" spans="1:23" x14ac:dyDescent="0.45">
      <c r="A2503" t="s">
        <v>2508</v>
      </c>
      <c r="B2503">
        <v>91.02</v>
      </c>
      <c r="D2503" s="9" t="str">
        <f>VartojimasGamyba!J2499</f>
        <v>2023-12-14-01</v>
      </c>
      <c r="E2503" s="8">
        <f>VartojimasGamyba!G2499</f>
        <v>1.2549999999999999</v>
      </c>
      <c r="F2503" s="11"/>
      <c r="G2503" s="7">
        <f t="shared" ref="G2503:G2525" si="377">G2502+H2503-I2503</f>
        <v>4.3666666666666645</v>
      </c>
      <c r="H2503" s="7">
        <v>0</v>
      </c>
      <c r="I2503" s="7">
        <v>0</v>
      </c>
      <c r="J2503" s="7">
        <v>0</v>
      </c>
      <c r="L2503" s="7">
        <f>VartojimasGamyba!H2499</f>
        <v>0</v>
      </c>
      <c r="M2503" s="15">
        <f t="shared" ref="M2503:M2566" si="378">E2503+H2503-I2503*$J$2+J2503-L2503</f>
        <v>1.2549999999999999</v>
      </c>
      <c r="N2503" s="7">
        <f t="shared" ref="N2503:N2566" si="379">M2503*U2503-J2503*V2503</f>
        <v>240.09404999999998</v>
      </c>
      <c r="O2503" s="7">
        <f t="shared" ref="O2503:O2566" si="380">(M2503)*(B2503+$Z$21)</f>
        <v>240.09404999999998</v>
      </c>
      <c r="R2503" s="7"/>
      <c r="S2503" s="47">
        <f t="shared" ref="S2503:S2566" si="381">M2503+IF((L2503-E2503)&gt;0,(L2503-E2503),0)</f>
        <v>1.2549999999999999</v>
      </c>
      <c r="T2503" s="47">
        <f t="shared" ref="T2503:T2566" si="382">IF(L2503-E2503&lt;0,0,L2503-E2503)</f>
        <v>0</v>
      </c>
      <c r="U2503" s="47">
        <f t="shared" ref="U2503:U2566" si="383">B2503+$Z$21</f>
        <v>191.31</v>
      </c>
      <c r="V2503" s="47">
        <f t="shared" ref="V2503:V2566" si="384">B2503+$Z$20</f>
        <v>79.44</v>
      </c>
      <c r="W2503" s="11"/>
    </row>
    <row r="2504" spans="1:23" x14ac:dyDescent="0.45">
      <c r="A2504" t="s">
        <v>2509</v>
      </c>
      <c r="B2504">
        <v>77.989999999999995</v>
      </c>
      <c r="D2504" s="9" t="str">
        <f>VartojimasGamyba!J2500</f>
        <v>2023-12-14-02</v>
      </c>
      <c r="E2504" s="8">
        <f>VartojimasGamyba!G2500</f>
        <v>1.242</v>
      </c>
      <c r="F2504" s="11"/>
      <c r="G2504" s="7">
        <f t="shared" si="377"/>
        <v>4.3666666666666645</v>
      </c>
      <c r="H2504" s="7">
        <v>0</v>
      </c>
      <c r="I2504" s="7">
        <v>0</v>
      </c>
      <c r="J2504" s="7">
        <v>0</v>
      </c>
      <c r="L2504" s="7">
        <f>VartojimasGamyba!H2500</f>
        <v>0</v>
      </c>
      <c r="M2504" s="15">
        <f t="shared" si="378"/>
        <v>1.242</v>
      </c>
      <c r="N2504" s="7">
        <f t="shared" si="379"/>
        <v>221.42375999999999</v>
      </c>
      <c r="O2504" s="7">
        <f t="shared" si="380"/>
        <v>221.42375999999999</v>
      </c>
      <c r="R2504" s="7"/>
      <c r="S2504" s="47">
        <f t="shared" si="381"/>
        <v>1.242</v>
      </c>
      <c r="T2504" s="47">
        <f t="shared" si="382"/>
        <v>0</v>
      </c>
      <c r="U2504" s="47">
        <f t="shared" si="383"/>
        <v>178.28</v>
      </c>
      <c r="V2504" s="47">
        <f t="shared" si="384"/>
        <v>66.41</v>
      </c>
      <c r="W2504" s="11"/>
    </row>
    <row r="2505" spans="1:23" x14ac:dyDescent="0.45">
      <c r="A2505" t="s">
        <v>2510</v>
      </c>
      <c r="B2505">
        <v>76.3</v>
      </c>
      <c r="D2505" s="9" t="str">
        <f>VartojimasGamyba!J2501</f>
        <v>2023-12-14-03</v>
      </c>
      <c r="E2505" s="8">
        <f>VartojimasGamyba!G2501</f>
        <v>1.4259999999999999</v>
      </c>
      <c r="F2505" s="11"/>
      <c r="G2505" s="7">
        <f t="shared" si="377"/>
        <v>14.366666666666664</v>
      </c>
      <c r="H2505" s="7">
        <v>10</v>
      </c>
      <c r="I2505" s="7">
        <v>0</v>
      </c>
      <c r="J2505" s="7">
        <v>0</v>
      </c>
      <c r="L2505" s="7">
        <f>VartojimasGamyba!H2501</f>
        <v>0</v>
      </c>
      <c r="M2505" s="15">
        <f t="shared" si="378"/>
        <v>11.426</v>
      </c>
      <c r="N2505" s="7">
        <f t="shared" si="379"/>
        <v>2017.7173400000001</v>
      </c>
      <c r="O2505" s="7">
        <f t="shared" si="380"/>
        <v>2017.7173400000001</v>
      </c>
      <c r="R2505" s="7"/>
      <c r="S2505" s="47">
        <f t="shared" si="381"/>
        <v>11.426</v>
      </c>
      <c r="T2505" s="47">
        <f t="shared" si="382"/>
        <v>0</v>
      </c>
      <c r="U2505" s="47">
        <f t="shared" si="383"/>
        <v>176.59</v>
      </c>
      <c r="V2505" s="47">
        <f t="shared" si="384"/>
        <v>64.72</v>
      </c>
      <c r="W2505" s="11"/>
    </row>
    <row r="2506" spans="1:23" x14ac:dyDescent="0.45">
      <c r="A2506" t="s">
        <v>2511</v>
      </c>
      <c r="B2506">
        <v>76.94</v>
      </c>
      <c r="D2506" s="9" t="str">
        <f>VartojimasGamyba!J2502</f>
        <v>2023-12-14-04</v>
      </c>
      <c r="E2506" s="8">
        <f>VartojimasGamyba!G2502</f>
        <v>1.2490000000000001</v>
      </c>
      <c r="F2506" s="11"/>
      <c r="G2506" s="7">
        <f t="shared" si="377"/>
        <v>18.943333333333335</v>
      </c>
      <c r="H2506" s="7">
        <v>4.5766666666666698</v>
      </c>
      <c r="I2506" s="7">
        <v>0</v>
      </c>
      <c r="J2506" s="7">
        <v>0</v>
      </c>
      <c r="L2506" s="7">
        <f>VartojimasGamyba!H2502</f>
        <v>0</v>
      </c>
      <c r="M2506" s="15">
        <f t="shared" si="378"/>
        <v>5.8256666666666703</v>
      </c>
      <c r="N2506" s="7">
        <f t="shared" si="379"/>
        <v>1032.482903333334</v>
      </c>
      <c r="O2506" s="7">
        <f t="shared" si="380"/>
        <v>1032.482903333334</v>
      </c>
      <c r="R2506" s="7"/>
      <c r="S2506" s="47">
        <f t="shared" si="381"/>
        <v>5.8256666666666703</v>
      </c>
      <c r="T2506" s="47">
        <f t="shared" si="382"/>
        <v>0</v>
      </c>
      <c r="U2506" s="47">
        <f t="shared" si="383"/>
        <v>177.23000000000002</v>
      </c>
      <c r="V2506" s="47">
        <f t="shared" si="384"/>
        <v>65.36</v>
      </c>
      <c r="W2506" s="11"/>
    </row>
    <row r="2507" spans="1:23" x14ac:dyDescent="0.45">
      <c r="A2507" t="s">
        <v>2512</v>
      </c>
      <c r="B2507">
        <v>77.989999999999995</v>
      </c>
      <c r="D2507" s="9" t="str">
        <f>VartojimasGamyba!J2503</f>
        <v>2023-12-14-05</v>
      </c>
      <c r="E2507" s="8">
        <f>VartojimasGamyba!G2503</f>
        <v>1.415</v>
      </c>
      <c r="F2507" s="11"/>
      <c r="G2507" s="7">
        <f t="shared" si="377"/>
        <v>18.943333333333335</v>
      </c>
      <c r="H2507" s="7">
        <v>0</v>
      </c>
      <c r="I2507" s="7">
        <v>0</v>
      </c>
      <c r="J2507" s="7">
        <v>0</v>
      </c>
      <c r="L2507" s="7">
        <f>VartojimasGamyba!H2503</f>
        <v>0</v>
      </c>
      <c r="M2507" s="15">
        <f t="shared" si="378"/>
        <v>1.415</v>
      </c>
      <c r="N2507" s="7">
        <f t="shared" si="379"/>
        <v>252.2662</v>
      </c>
      <c r="O2507" s="7">
        <f t="shared" si="380"/>
        <v>252.2662</v>
      </c>
      <c r="R2507" s="7"/>
      <c r="S2507" s="47">
        <f t="shared" si="381"/>
        <v>1.415</v>
      </c>
      <c r="T2507" s="47">
        <f t="shared" si="382"/>
        <v>0</v>
      </c>
      <c r="U2507" s="47">
        <f t="shared" si="383"/>
        <v>178.28</v>
      </c>
      <c r="V2507" s="47">
        <f t="shared" si="384"/>
        <v>66.41</v>
      </c>
      <c r="W2507" s="11"/>
    </row>
    <row r="2508" spans="1:23" x14ac:dyDescent="0.45">
      <c r="A2508" t="s">
        <v>2513</v>
      </c>
      <c r="B2508">
        <v>85.01</v>
      </c>
      <c r="D2508" s="9" t="str">
        <f>VartojimasGamyba!J2504</f>
        <v>2023-12-14-06</v>
      </c>
      <c r="E2508" s="8">
        <f>VartojimasGamyba!G2504</f>
        <v>1.482</v>
      </c>
      <c r="F2508" s="11"/>
      <c r="G2508" s="7">
        <f t="shared" si="377"/>
        <v>18.943333333333335</v>
      </c>
      <c r="H2508" s="7">
        <v>0</v>
      </c>
      <c r="I2508" s="7">
        <v>0</v>
      </c>
      <c r="J2508" s="7">
        <v>0</v>
      </c>
      <c r="L2508" s="7">
        <f>VartojimasGamyba!H2504</f>
        <v>0</v>
      </c>
      <c r="M2508" s="15">
        <f t="shared" si="378"/>
        <v>1.482</v>
      </c>
      <c r="N2508" s="7">
        <f t="shared" si="379"/>
        <v>274.6146</v>
      </c>
      <c r="O2508" s="7">
        <f t="shared" si="380"/>
        <v>274.6146</v>
      </c>
      <c r="R2508" s="7"/>
      <c r="S2508" s="47">
        <f t="shared" si="381"/>
        <v>1.482</v>
      </c>
      <c r="T2508" s="47">
        <f t="shared" si="382"/>
        <v>0</v>
      </c>
      <c r="U2508" s="47">
        <f t="shared" si="383"/>
        <v>185.3</v>
      </c>
      <c r="V2508" s="47">
        <f t="shared" si="384"/>
        <v>73.430000000000007</v>
      </c>
      <c r="W2508" s="11"/>
    </row>
    <row r="2509" spans="1:23" x14ac:dyDescent="0.45">
      <c r="A2509" t="s">
        <v>2514</v>
      </c>
      <c r="B2509">
        <v>110.12</v>
      </c>
      <c r="D2509" s="9" t="str">
        <f>VartojimasGamyba!J2505</f>
        <v>2023-12-14-07</v>
      </c>
      <c r="E2509" s="8">
        <f>VartojimasGamyba!G2505</f>
        <v>1.216</v>
      </c>
      <c r="F2509" s="11"/>
      <c r="G2509" s="7">
        <f t="shared" si="377"/>
        <v>17.597777777777779</v>
      </c>
      <c r="H2509" s="7">
        <v>0</v>
      </c>
      <c r="I2509" s="7">
        <v>1.3455555555555556</v>
      </c>
      <c r="J2509" s="7">
        <v>0</v>
      </c>
      <c r="L2509" s="7">
        <f>VartojimasGamyba!H2505</f>
        <v>5.0000000000000001E-3</v>
      </c>
      <c r="M2509" s="15">
        <f t="shared" si="378"/>
        <v>-1.0668549377257364E-16</v>
      </c>
      <c r="N2509" s="7">
        <f t="shared" si="379"/>
        <v>-2.2447694744687222E-14</v>
      </c>
      <c r="O2509" s="7">
        <f t="shared" si="380"/>
        <v>-2.2447694744687222E-14</v>
      </c>
      <c r="R2509" s="7"/>
      <c r="S2509" s="47">
        <f t="shared" si="381"/>
        <v>-1.0668549377257364E-16</v>
      </c>
      <c r="T2509" s="47">
        <f t="shared" si="382"/>
        <v>0</v>
      </c>
      <c r="U2509" s="47">
        <f t="shared" si="383"/>
        <v>210.41000000000003</v>
      </c>
      <c r="V2509" s="47">
        <f t="shared" si="384"/>
        <v>98.54</v>
      </c>
      <c r="W2509" s="11"/>
    </row>
    <row r="2510" spans="1:23" x14ac:dyDescent="0.45">
      <c r="A2510" t="s">
        <v>2515</v>
      </c>
      <c r="B2510">
        <v>154</v>
      </c>
      <c r="D2510" s="9" t="str">
        <f>VartojimasGamyba!J2506</f>
        <v>2023-12-14-08</v>
      </c>
      <c r="E2510" s="8">
        <f>VartojimasGamyba!G2506</f>
        <v>1.0669999999999999</v>
      </c>
      <c r="F2510" s="11"/>
      <c r="G2510" s="7">
        <f t="shared" si="377"/>
        <v>16.454444444444444</v>
      </c>
      <c r="H2510" s="7">
        <v>0</v>
      </c>
      <c r="I2510" s="7">
        <v>1.1433333333333331</v>
      </c>
      <c r="J2510" s="7">
        <v>0</v>
      </c>
      <c r="L2510" s="7">
        <f>VartojimasGamyba!H2506</f>
        <v>3.7999999999999999E-2</v>
      </c>
      <c r="M2510" s="15">
        <f t="shared" si="378"/>
        <v>0</v>
      </c>
      <c r="N2510" s="7">
        <f t="shared" si="379"/>
        <v>0</v>
      </c>
      <c r="O2510" s="7">
        <f t="shared" si="380"/>
        <v>0</v>
      </c>
      <c r="R2510" s="7"/>
      <c r="S2510" s="47">
        <f t="shared" si="381"/>
        <v>0</v>
      </c>
      <c r="T2510" s="47">
        <f t="shared" si="382"/>
        <v>0</v>
      </c>
      <c r="U2510" s="47">
        <f t="shared" si="383"/>
        <v>254.29000000000002</v>
      </c>
      <c r="V2510" s="47">
        <f t="shared" si="384"/>
        <v>142.41999999999999</v>
      </c>
      <c r="W2510" s="11"/>
    </row>
    <row r="2511" spans="1:23" x14ac:dyDescent="0.45">
      <c r="A2511" t="s">
        <v>2516</v>
      </c>
      <c r="B2511">
        <v>183.99</v>
      </c>
      <c r="D2511" s="9" t="str">
        <f>VartojimasGamyba!J2507</f>
        <v>2023-12-14-09</v>
      </c>
      <c r="E2511" s="8">
        <f>VartojimasGamyba!G2507</f>
        <v>0.64</v>
      </c>
      <c r="F2511" s="11"/>
      <c r="G2511" s="7">
        <f t="shared" si="377"/>
        <v>16.058888888888887</v>
      </c>
      <c r="H2511" s="7">
        <v>0</v>
      </c>
      <c r="I2511" s="7">
        <v>0.3955555555555556</v>
      </c>
      <c r="J2511" s="7">
        <v>0</v>
      </c>
      <c r="L2511" s="7">
        <f>VartojimasGamyba!H2507</f>
        <v>0.28399999999999997</v>
      </c>
      <c r="M2511" s="15">
        <f t="shared" si="378"/>
        <v>0</v>
      </c>
      <c r="N2511" s="7">
        <f t="shared" si="379"/>
        <v>0</v>
      </c>
      <c r="O2511" s="7">
        <f t="shared" si="380"/>
        <v>0</v>
      </c>
      <c r="R2511" s="7"/>
      <c r="S2511" s="47">
        <f t="shared" si="381"/>
        <v>0</v>
      </c>
      <c r="T2511" s="47">
        <f t="shared" si="382"/>
        <v>0</v>
      </c>
      <c r="U2511" s="47">
        <f t="shared" si="383"/>
        <v>284.28000000000003</v>
      </c>
      <c r="V2511" s="47">
        <f t="shared" si="384"/>
        <v>172.41</v>
      </c>
      <c r="W2511" s="11"/>
    </row>
    <row r="2512" spans="1:23" x14ac:dyDescent="0.45">
      <c r="A2512" t="s">
        <v>2517</v>
      </c>
      <c r="B2512">
        <v>168.08</v>
      </c>
      <c r="D2512" s="9" t="str">
        <f>VartojimasGamyba!J2508</f>
        <v>2023-12-14-10</v>
      </c>
      <c r="E2512" s="8">
        <f>VartojimasGamyba!G2508</f>
        <v>1.2410000000000001</v>
      </c>
      <c r="F2512" s="11"/>
      <c r="G2512" s="7">
        <f t="shared" si="377"/>
        <v>14.849999999999998</v>
      </c>
      <c r="H2512" s="7">
        <v>0</v>
      </c>
      <c r="I2512" s="7">
        <v>1.2088888888888891</v>
      </c>
      <c r="J2512" s="7">
        <v>0</v>
      </c>
      <c r="L2512" s="7">
        <f>VartojimasGamyba!H2508</f>
        <v>0.153</v>
      </c>
      <c r="M2512" s="15">
        <f t="shared" si="378"/>
        <v>0</v>
      </c>
      <c r="N2512" s="7">
        <f t="shared" si="379"/>
        <v>0</v>
      </c>
      <c r="O2512" s="7">
        <f t="shared" si="380"/>
        <v>0</v>
      </c>
      <c r="R2512" s="7"/>
      <c r="S2512" s="47">
        <f t="shared" si="381"/>
        <v>0</v>
      </c>
      <c r="T2512" s="47">
        <f t="shared" si="382"/>
        <v>0</v>
      </c>
      <c r="U2512" s="47">
        <f t="shared" si="383"/>
        <v>268.37</v>
      </c>
      <c r="V2512" s="47">
        <f t="shared" si="384"/>
        <v>156.5</v>
      </c>
      <c r="W2512" s="11"/>
    </row>
    <row r="2513" spans="1:23" x14ac:dyDescent="0.45">
      <c r="A2513" t="s">
        <v>2518</v>
      </c>
      <c r="B2513">
        <v>168.02</v>
      </c>
      <c r="D2513" s="9" t="str">
        <f>VartojimasGamyba!J2509</f>
        <v>2023-12-14-11</v>
      </c>
      <c r="E2513" s="8">
        <f>VartojimasGamyba!G2509</f>
        <v>1.9670000000000001</v>
      </c>
      <c r="F2513" s="11"/>
      <c r="G2513" s="7">
        <f t="shared" si="377"/>
        <v>12.799999999999997</v>
      </c>
      <c r="H2513" s="7">
        <v>0</v>
      </c>
      <c r="I2513" s="7">
        <v>2.0500000000000003</v>
      </c>
      <c r="J2513" s="7">
        <v>0</v>
      </c>
      <c r="L2513" s="7">
        <f>VartojimasGamyba!H2509</f>
        <v>0.122</v>
      </c>
      <c r="M2513" s="15">
        <f t="shared" si="378"/>
        <v>-1.1102230246251565E-16</v>
      </c>
      <c r="N2513" s="7">
        <f t="shared" si="379"/>
        <v>-2.9788393973717575E-14</v>
      </c>
      <c r="O2513" s="7">
        <f t="shared" si="380"/>
        <v>-2.9788393973717575E-14</v>
      </c>
      <c r="R2513" s="7"/>
      <c r="S2513" s="47">
        <f t="shared" si="381"/>
        <v>-1.1102230246251565E-16</v>
      </c>
      <c r="T2513" s="47">
        <f t="shared" si="382"/>
        <v>0</v>
      </c>
      <c r="U2513" s="47">
        <f t="shared" si="383"/>
        <v>268.31</v>
      </c>
      <c r="V2513" s="47">
        <f t="shared" si="384"/>
        <v>156.44</v>
      </c>
      <c r="W2513" s="11"/>
    </row>
    <row r="2514" spans="1:23" x14ac:dyDescent="0.45">
      <c r="A2514" t="s">
        <v>2519</v>
      </c>
      <c r="B2514">
        <v>154.99</v>
      </c>
      <c r="D2514" s="9" t="str">
        <f>VartojimasGamyba!J2510</f>
        <v>2023-12-14-12</v>
      </c>
      <c r="E2514" s="8">
        <f>VartojimasGamyba!G2510</f>
        <v>2.6579999999999999</v>
      </c>
      <c r="F2514" s="11"/>
      <c r="G2514" s="7">
        <f t="shared" si="377"/>
        <v>9.8744444444444408</v>
      </c>
      <c r="H2514" s="7">
        <v>0</v>
      </c>
      <c r="I2514" s="7">
        <v>2.9255555555555559</v>
      </c>
      <c r="J2514" s="7">
        <v>0</v>
      </c>
      <c r="L2514" s="7">
        <f>VartojimasGamyba!H2510</f>
        <v>2.5000000000000001E-2</v>
      </c>
      <c r="M2514" s="15">
        <f t="shared" si="378"/>
        <v>-5.3429483060085659E-16</v>
      </c>
      <c r="N2514" s="7">
        <f t="shared" si="379"/>
        <v>-1.3639478435578668E-13</v>
      </c>
      <c r="O2514" s="7">
        <f t="shared" si="380"/>
        <v>-1.3639478435578668E-13</v>
      </c>
      <c r="R2514" s="7"/>
      <c r="S2514" s="47">
        <f t="shared" si="381"/>
        <v>-5.3429483060085659E-16</v>
      </c>
      <c r="T2514" s="47">
        <f t="shared" si="382"/>
        <v>0</v>
      </c>
      <c r="U2514" s="47">
        <f t="shared" si="383"/>
        <v>255.28000000000003</v>
      </c>
      <c r="V2514" s="47">
        <f t="shared" si="384"/>
        <v>143.41</v>
      </c>
      <c r="W2514" s="11"/>
    </row>
    <row r="2515" spans="1:23" x14ac:dyDescent="0.45">
      <c r="A2515" t="s">
        <v>2520</v>
      </c>
      <c r="B2515">
        <v>179.68</v>
      </c>
      <c r="D2515" s="9" t="str">
        <f>VartojimasGamyba!J2511</f>
        <v>2023-12-14-13</v>
      </c>
      <c r="E2515" s="8">
        <f>VartojimasGamyba!G2511</f>
        <v>0.307</v>
      </c>
      <c r="F2515" s="11"/>
      <c r="G2515" s="7">
        <f t="shared" si="377"/>
        <v>9.5577777777777744</v>
      </c>
      <c r="H2515" s="7">
        <v>0</v>
      </c>
      <c r="I2515" s="7">
        <v>0.31666666666666665</v>
      </c>
      <c r="J2515" s="7">
        <v>0</v>
      </c>
      <c r="L2515" s="7">
        <f>VartojimasGamyba!H2511</f>
        <v>2.1999999999999999E-2</v>
      </c>
      <c r="M2515" s="15">
        <f t="shared" si="378"/>
        <v>0</v>
      </c>
      <c r="N2515" s="7">
        <f t="shared" si="379"/>
        <v>0</v>
      </c>
      <c r="O2515" s="7">
        <f t="shared" si="380"/>
        <v>0</v>
      </c>
      <c r="R2515" s="7"/>
      <c r="S2515" s="47">
        <f t="shared" si="381"/>
        <v>0</v>
      </c>
      <c r="T2515" s="47">
        <f t="shared" si="382"/>
        <v>0</v>
      </c>
      <c r="U2515" s="47">
        <f t="shared" si="383"/>
        <v>279.97000000000003</v>
      </c>
      <c r="V2515" s="47">
        <f t="shared" si="384"/>
        <v>168.1</v>
      </c>
      <c r="W2515" s="11"/>
    </row>
    <row r="2516" spans="1:23" x14ac:dyDescent="0.45">
      <c r="A2516" t="s">
        <v>2521</v>
      </c>
      <c r="B2516">
        <v>154.99</v>
      </c>
      <c r="D2516" s="9" t="str">
        <f>VartojimasGamyba!J2512</f>
        <v>2023-12-14-14</v>
      </c>
      <c r="E2516" s="8">
        <f>VartojimasGamyba!G2512</f>
        <v>0.371</v>
      </c>
      <c r="F2516" s="11"/>
      <c r="G2516" s="7">
        <f t="shared" si="377"/>
        <v>9.1455555555555517</v>
      </c>
      <c r="H2516" s="7">
        <v>0</v>
      </c>
      <c r="I2516" s="7">
        <v>0.41222222222222221</v>
      </c>
      <c r="J2516" s="7">
        <v>0</v>
      </c>
      <c r="L2516" s="7">
        <f>VartojimasGamyba!H2512</f>
        <v>0</v>
      </c>
      <c r="M2516" s="15">
        <f t="shared" si="378"/>
        <v>0</v>
      </c>
      <c r="N2516" s="7">
        <f t="shared" si="379"/>
        <v>0</v>
      </c>
      <c r="O2516" s="7">
        <f t="shared" si="380"/>
        <v>0</v>
      </c>
      <c r="R2516" s="7"/>
      <c r="S2516" s="47">
        <f t="shared" si="381"/>
        <v>0</v>
      </c>
      <c r="T2516" s="47">
        <f t="shared" si="382"/>
        <v>0</v>
      </c>
      <c r="U2516" s="47">
        <f t="shared" si="383"/>
        <v>255.28000000000003</v>
      </c>
      <c r="V2516" s="47">
        <f t="shared" si="384"/>
        <v>143.41</v>
      </c>
      <c r="W2516" s="11"/>
    </row>
    <row r="2517" spans="1:23" x14ac:dyDescent="0.45">
      <c r="A2517" t="s">
        <v>2522</v>
      </c>
      <c r="B2517">
        <v>140.38999999999999</v>
      </c>
      <c r="D2517" s="9" t="str">
        <f>VartojimasGamyba!J2513</f>
        <v>2023-12-14-15</v>
      </c>
      <c r="E2517" s="8">
        <f>VartojimasGamyba!G2513</f>
        <v>0.35099999999999998</v>
      </c>
      <c r="F2517" s="11"/>
      <c r="G2517" s="7">
        <f t="shared" si="377"/>
        <v>8.7555555555555511</v>
      </c>
      <c r="H2517" s="7">
        <v>0</v>
      </c>
      <c r="I2517" s="7">
        <v>0.39</v>
      </c>
      <c r="J2517" s="7">
        <v>0</v>
      </c>
      <c r="L2517" s="7">
        <f>VartojimasGamyba!H2513</f>
        <v>0</v>
      </c>
      <c r="M2517" s="15">
        <f t="shared" si="378"/>
        <v>-5.5511151231257827E-17</v>
      </c>
      <c r="N2517" s="7">
        <f t="shared" si="379"/>
        <v>-1.3360423878339134E-14</v>
      </c>
      <c r="O2517" s="7">
        <f t="shared" si="380"/>
        <v>-1.3360423878339134E-14</v>
      </c>
      <c r="R2517" s="7"/>
      <c r="S2517" s="47">
        <f t="shared" si="381"/>
        <v>-5.5511151231257827E-17</v>
      </c>
      <c r="T2517" s="47">
        <f t="shared" si="382"/>
        <v>0</v>
      </c>
      <c r="U2517" s="47">
        <f t="shared" si="383"/>
        <v>240.68</v>
      </c>
      <c r="V2517" s="47">
        <f t="shared" si="384"/>
        <v>128.80999999999997</v>
      </c>
      <c r="W2517" s="11"/>
    </row>
    <row r="2518" spans="1:23" x14ac:dyDescent="0.45">
      <c r="A2518" t="s">
        <v>2523</v>
      </c>
      <c r="B2518">
        <v>154.99</v>
      </c>
      <c r="D2518" s="9" t="str">
        <f>VartojimasGamyba!J2514</f>
        <v>2023-12-14-16</v>
      </c>
      <c r="E2518" s="8">
        <f>VartojimasGamyba!G2514</f>
        <v>0.59199999999999997</v>
      </c>
      <c r="F2518" s="11"/>
      <c r="G2518" s="7">
        <f t="shared" si="377"/>
        <v>8.0977777777777735</v>
      </c>
      <c r="H2518" s="7">
        <v>0</v>
      </c>
      <c r="I2518" s="7">
        <v>0.65777777777777779</v>
      </c>
      <c r="J2518" s="7">
        <v>0</v>
      </c>
      <c r="L2518" s="7">
        <f>VartojimasGamyba!H2514</f>
        <v>0</v>
      </c>
      <c r="M2518" s="15">
        <f t="shared" si="378"/>
        <v>-1.1102230246251565E-16</v>
      </c>
      <c r="N2518" s="7">
        <f t="shared" si="379"/>
        <v>-2.8341773372630999E-14</v>
      </c>
      <c r="O2518" s="7">
        <f t="shared" si="380"/>
        <v>-2.8341773372630999E-14</v>
      </c>
      <c r="R2518" s="7"/>
      <c r="S2518" s="47">
        <f t="shared" si="381"/>
        <v>-1.1102230246251565E-16</v>
      </c>
      <c r="T2518" s="47">
        <f t="shared" si="382"/>
        <v>0</v>
      </c>
      <c r="U2518" s="47">
        <f t="shared" si="383"/>
        <v>255.28000000000003</v>
      </c>
      <c r="V2518" s="47">
        <f t="shared" si="384"/>
        <v>143.41</v>
      </c>
      <c r="W2518" s="11"/>
    </row>
    <row r="2519" spans="1:23" x14ac:dyDescent="0.45">
      <c r="A2519" t="s">
        <v>2524</v>
      </c>
      <c r="B2519">
        <v>188.37</v>
      </c>
      <c r="D2519" s="9" t="str">
        <f>VartojimasGamyba!J2515</f>
        <v>2023-12-14-17</v>
      </c>
      <c r="E2519" s="8">
        <f>VartojimasGamyba!G2515</f>
        <v>0.251</v>
      </c>
      <c r="F2519" s="11"/>
      <c r="G2519" s="7">
        <f t="shared" si="377"/>
        <v>7.8188888888888846</v>
      </c>
      <c r="H2519" s="7">
        <v>0</v>
      </c>
      <c r="I2519" s="7">
        <v>0.27888888888888891</v>
      </c>
      <c r="J2519" s="7">
        <v>0</v>
      </c>
      <c r="L2519" s="7">
        <f>VartojimasGamyba!H2515</f>
        <v>0</v>
      </c>
      <c r="M2519" s="15">
        <f t="shared" si="378"/>
        <v>0</v>
      </c>
      <c r="N2519" s="7">
        <f t="shared" si="379"/>
        <v>0</v>
      </c>
      <c r="O2519" s="7">
        <f t="shared" si="380"/>
        <v>0</v>
      </c>
      <c r="R2519" s="7"/>
      <c r="S2519" s="47">
        <f t="shared" si="381"/>
        <v>0</v>
      </c>
      <c r="T2519" s="47">
        <f t="shared" si="382"/>
        <v>0</v>
      </c>
      <c r="U2519" s="47">
        <f t="shared" si="383"/>
        <v>288.66000000000003</v>
      </c>
      <c r="V2519" s="47">
        <f t="shared" si="384"/>
        <v>176.79</v>
      </c>
      <c r="W2519" s="11"/>
    </row>
    <row r="2520" spans="1:23" x14ac:dyDescent="0.45">
      <c r="A2520" t="s">
        <v>2525</v>
      </c>
      <c r="B2520">
        <v>188.04</v>
      </c>
      <c r="D2520" s="9" t="str">
        <f>VartojimasGamyba!J2516</f>
        <v>2023-12-14-18</v>
      </c>
      <c r="E2520" s="8">
        <f>VartojimasGamyba!G2516</f>
        <v>0.25700000000000001</v>
      </c>
      <c r="F2520" s="11"/>
      <c r="G2520" s="7">
        <f t="shared" si="377"/>
        <v>7.5333333333333288</v>
      </c>
      <c r="H2520" s="7">
        <v>0</v>
      </c>
      <c r="I2520" s="7">
        <v>0.28555555555555556</v>
      </c>
      <c r="J2520" s="7">
        <v>0</v>
      </c>
      <c r="L2520" s="7">
        <f>VartojimasGamyba!H2516</f>
        <v>0</v>
      </c>
      <c r="M2520" s="15">
        <f t="shared" si="378"/>
        <v>0</v>
      </c>
      <c r="N2520" s="7">
        <f t="shared" si="379"/>
        <v>0</v>
      </c>
      <c r="O2520" s="7">
        <f t="shared" si="380"/>
        <v>0</v>
      </c>
      <c r="R2520" s="7"/>
      <c r="S2520" s="47">
        <f t="shared" si="381"/>
        <v>0</v>
      </c>
      <c r="T2520" s="47">
        <f t="shared" si="382"/>
        <v>0</v>
      </c>
      <c r="U2520" s="47">
        <f t="shared" si="383"/>
        <v>288.33</v>
      </c>
      <c r="V2520" s="47">
        <f t="shared" si="384"/>
        <v>176.45999999999998</v>
      </c>
      <c r="W2520" s="11"/>
    </row>
    <row r="2521" spans="1:23" x14ac:dyDescent="0.45">
      <c r="A2521" t="s">
        <v>2526</v>
      </c>
      <c r="B2521">
        <v>180.63</v>
      </c>
      <c r="D2521" s="9" t="str">
        <f>VartojimasGamyba!J2517</f>
        <v>2023-12-14-19</v>
      </c>
      <c r="E2521" s="8">
        <f>VartojimasGamyba!G2517</f>
        <v>0.30599999999999999</v>
      </c>
      <c r="F2521" s="11"/>
      <c r="G2521" s="7">
        <f t="shared" si="377"/>
        <v>7.1933333333333289</v>
      </c>
      <c r="H2521" s="7">
        <v>0</v>
      </c>
      <c r="I2521" s="7">
        <v>0.34</v>
      </c>
      <c r="J2521" s="7">
        <v>0</v>
      </c>
      <c r="L2521" s="7">
        <f>VartojimasGamyba!H2517</f>
        <v>0</v>
      </c>
      <c r="M2521" s="15">
        <f t="shared" si="378"/>
        <v>-5.5511151231257827E-17</v>
      </c>
      <c r="N2521" s="7">
        <f t="shared" si="379"/>
        <v>-1.559419260388495E-14</v>
      </c>
      <c r="O2521" s="7">
        <f t="shared" si="380"/>
        <v>-1.559419260388495E-14</v>
      </c>
      <c r="R2521" s="7"/>
      <c r="S2521" s="47">
        <f t="shared" si="381"/>
        <v>-5.5511151231257827E-17</v>
      </c>
      <c r="T2521" s="47">
        <f t="shared" si="382"/>
        <v>0</v>
      </c>
      <c r="U2521" s="47">
        <f t="shared" si="383"/>
        <v>280.92</v>
      </c>
      <c r="V2521" s="47">
        <f t="shared" si="384"/>
        <v>169.04999999999998</v>
      </c>
      <c r="W2521" s="11"/>
    </row>
    <row r="2522" spans="1:23" x14ac:dyDescent="0.45">
      <c r="A2522" t="s">
        <v>2527</v>
      </c>
      <c r="B2522">
        <v>144.4</v>
      </c>
      <c r="D2522" s="9" t="str">
        <f>VartojimasGamyba!J2518</f>
        <v>2023-12-14-20</v>
      </c>
      <c r="E2522" s="8">
        <f>VartojimasGamyba!G2518</f>
        <v>1.254</v>
      </c>
      <c r="F2522" s="11"/>
      <c r="G2522" s="7">
        <f t="shared" si="377"/>
        <v>5.7999999999999954</v>
      </c>
      <c r="H2522" s="7">
        <v>0</v>
      </c>
      <c r="I2522" s="7">
        <v>1.3933333333333333</v>
      </c>
      <c r="J2522" s="7">
        <v>0</v>
      </c>
      <c r="L2522" s="7">
        <f>VartojimasGamyba!H2518</f>
        <v>0</v>
      </c>
      <c r="M2522" s="15">
        <f t="shared" si="378"/>
        <v>0</v>
      </c>
      <c r="N2522" s="7">
        <f t="shared" si="379"/>
        <v>0</v>
      </c>
      <c r="O2522" s="7">
        <f t="shared" si="380"/>
        <v>0</v>
      </c>
      <c r="P2522" s="7" t="s">
        <v>8873</v>
      </c>
      <c r="R2522" s="7"/>
      <c r="S2522" s="47">
        <f t="shared" si="381"/>
        <v>0</v>
      </c>
      <c r="T2522" s="47">
        <f t="shared" si="382"/>
        <v>0</v>
      </c>
      <c r="U2522" s="47">
        <f t="shared" si="383"/>
        <v>244.69</v>
      </c>
      <c r="V2522" s="47">
        <f t="shared" si="384"/>
        <v>132.82</v>
      </c>
      <c r="W2522" s="11"/>
    </row>
    <row r="2523" spans="1:23" x14ac:dyDescent="0.45">
      <c r="A2523" t="s">
        <v>2528</v>
      </c>
      <c r="B2523">
        <v>122.97</v>
      </c>
      <c r="D2523" s="9" t="str">
        <f>VartojimasGamyba!J2519</f>
        <v>2023-12-14-21</v>
      </c>
      <c r="E2523" s="8">
        <f>VartojimasGamyba!G2519</f>
        <v>0.25700000000000001</v>
      </c>
      <c r="F2523" s="11"/>
      <c r="G2523" s="7">
        <f t="shared" si="377"/>
        <v>5.5144444444444396</v>
      </c>
      <c r="H2523" s="7">
        <v>0</v>
      </c>
      <c r="I2523" s="7">
        <v>0.28555555555555556</v>
      </c>
      <c r="J2523" s="7">
        <v>0</v>
      </c>
      <c r="L2523" s="7">
        <f>VartojimasGamyba!H2519</f>
        <v>0</v>
      </c>
      <c r="M2523" s="15">
        <f t="shared" si="378"/>
        <v>0</v>
      </c>
      <c r="N2523" s="7">
        <f t="shared" si="379"/>
        <v>0</v>
      </c>
      <c r="O2523" s="7">
        <f t="shared" si="380"/>
        <v>0</v>
      </c>
      <c r="P2523" s="7">
        <f>SUM(N2502:N2525)</f>
        <v>4038.5988533333343</v>
      </c>
      <c r="R2523" s="7"/>
      <c r="S2523" s="47">
        <f t="shared" si="381"/>
        <v>0</v>
      </c>
      <c r="T2523" s="47">
        <f t="shared" si="382"/>
        <v>0</v>
      </c>
      <c r="U2523" s="47">
        <f t="shared" si="383"/>
        <v>223.26</v>
      </c>
      <c r="V2523" s="47">
        <f t="shared" si="384"/>
        <v>111.39</v>
      </c>
      <c r="W2523" s="11"/>
    </row>
    <row r="2524" spans="1:23" x14ac:dyDescent="0.45">
      <c r="A2524" t="s">
        <v>2529</v>
      </c>
      <c r="B2524">
        <v>109.89</v>
      </c>
      <c r="D2524" s="9" t="str">
        <f>VartojimasGamyba!J2520</f>
        <v>2023-12-14-22</v>
      </c>
      <c r="E2524" s="8">
        <f>VartojimasGamyba!G2520</f>
        <v>0.23400000000000001</v>
      </c>
      <c r="F2524" s="11"/>
      <c r="G2524" s="7">
        <f t="shared" si="377"/>
        <v>5.2544444444444398</v>
      </c>
      <c r="H2524" s="7">
        <v>0</v>
      </c>
      <c r="I2524" s="7">
        <v>0.26</v>
      </c>
      <c r="J2524" s="7">
        <v>0</v>
      </c>
      <c r="L2524" s="7">
        <f>VartojimasGamyba!H2520</f>
        <v>0</v>
      </c>
      <c r="M2524" s="15">
        <f t="shared" si="378"/>
        <v>0</v>
      </c>
      <c r="N2524" s="7">
        <f t="shared" si="379"/>
        <v>0</v>
      </c>
      <c r="O2524" s="7">
        <f t="shared" si="380"/>
        <v>0</v>
      </c>
      <c r="P2524" s="7" t="s">
        <v>8872</v>
      </c>
      <c r="R2524" s="7"/>
      <c r="S2524" s="47">
        <f t="shared" si="381"/>
        <v>0</v>
      </c>
      <c r="T2524" s="47">
        <f t="shared" si="382"/>
        <v>0</v>
      </c>
      <c r="U2524" s="47">
        <f t="shared" si="383"/>
        <v>210.18</v>
      </c>
      <c r="V2524" s="47">
        <f t="shared" si="384"/>
        <v>98.31</v>
      </c>
      <c r="W2524" s="11"/>
    </row>
    <row r="2525" spans="1:23" x14ac:dyDescent="0.45">
      <c r="A2525" t="s">
        <v>2530</v>
      </c>
      <c r="B2525">
        <v>115.01</v>
      </c>
      <c r="D2525" s="9" t="str">
        <f>VartojimasGamyba!J2521</f>
        <v>2023-12-14-23</v>
      </c>
      <c r="E2525" s="8">
        <f>VartojimasGamyba!G2521</f>
        <v>0.22900000000000001</v>
      </c>
      <c r="F2525" s="11"/>
      <c r="G2525" s="7">
        <f t="shared" si="377"/>
        <v>4.9999999999999956</v>
      </c>
      <c r="H2525" s="7">
        <v>0</v>
      </c>
      <c r="I2525" s="7">
        <v>0.25444444444444447</v>
      </c>
      <c r="J2525" s="7">
        <v>0</v>
      </c>
      <c r="L2525" s="7">
        <f>VartojimasGamyba!H2521</f>
        <v>0</v>
      </c>
      <c r="M2525" s="15">
        <f t="shared" si="378"/>
        <v>-2.7755575615628914E-17</v>
      </c>
      <c r="N2525" s="7">
        <f t="shared" si="379"/>
        <v>-5.9757754300449054E-15</v>
      </c>
      <c r="O2525" s="7">
        <f t="shared" si="380"/>
        <v>-5.9757754300449054E-15</v>
      </c>
      <c r="P2525" s="7">
        <f>SUM(O2502:O2525)</f>
        <v>4038.5988533333343</v>
      </c>
      <c r="Q2525" s="7">
        <f>SUMPRODUCT(B2502:B2525,E2502:E2525)+SUM(E2502:E2525)*$Z$21-SUMPRODUCT(B2502:B2525,L2502:L2525)+SUM(L2502:L2525)*ABS($Z$20)</f>
        <v>4832.915860000001</v>
      </c>
      <c r="R2525" s="7"/>
      <c r="S2525" s="47">
        <f t="shared" si="381"/>
        <v>-2.7755575615628914E-17</v>
      </c>
      <c r="T2525" s="47">
        <f t="shared" si="382"/>
        <v>0</v>
      </c>
      <c r="U2525" s="47">
        <f t="shared" si="383"/>
        <v>215.3</v>
      </c>
      <c r="V2525" s="47">
        <f t="shared" si="384"/>
        <v>103.43</v>
      </c>
      <c r="W2525" s="11">
        <f>IF(P2525&lt;&gt;Q2525,1,0)</f>
        <v>1</v>
      </c>
    </row>
    <row r="2526" spans="1:23" x14ac:dyDescent="0.45">
      <c r="A2526" t="s">
        <v>2531</v>
      </c>
      <c r="B2526">
        <v>94.46</v>
      </c>
      <c r="D2526" s="1" t="str">
        <f>VartojimasGamyba!J2522</f>
        <v>2023-12-15-00</v>
      </c>
      <c r="E2526" s="7">
        <f>VartojimasGamyba!G2522</f>
        <v>0.20899999999999999</v>
      </c>
      <c r="F2526" s="11"/>
      <c r="G2526" s="12">
        <f>G2525+H2526-I2526</f>
        <v>4.9999999999999956</v>
      </c>
      <c r="H2526" s="12">
        <v>0</v>
      </c>
      <c r="I2526" s="12">
        <v>0</v>
      </c>
      <c r="J2526" s="12">
        <v>0</v>
      </c>
      <c r="K2526" s="12"/>
      <c r="L2526" s="12">
        <f>VartojimasGamyba!H2522</f>
        <v>0</v>
      </c>
      <c r="M2526" s="19">
        <f t="shared" si="378"/>
        <v>0.20899999999999999</v>
      </c>
      <c r="N2526" s="7">
        <f t="shared" si="379"/>
        <v>40.702750000000002</v>
      </c>
      <c r="O2526" s="7">
        <f t="shared" si="380"/>
        <v>40.702750000000002</v>
      </c>
      <c r="R2526" s="20" t="s">
        <v>8783</v>
      </c>
      <c r="S2526" s="47">
        <f t="shared" si="381"/>
        <v>0.20899999999999999</v>
      </c>
      <c r="T2526" s="47">
        <f t="shared" si="382"/>
        <v>0</v>
      </c>
      <c r="U2526" s="47">
        <f t="shared" si="383"/>
        <v>194.75</v>
      </c>
      <c r="V2526" s="47">
        <f t="shared" si="384"/>
        <v>82.88</v>
      </c>
      <c r="W2526" s="11"/>
    </row>
    <row r="2527" spans="1:23" x14ac:dyDescent="0.45">
      <c r="A2527" t="s">
        <v>2532</v>
      </c>
      <c r="B2527">
        <v>85.57</v>
      </c>
      <c r="D2527" s="1" t="str">
        <f>VartojimasGamyba!J2523</f>
        <v>2023-12-15-01</v>
      </c>
      <c r="E2527" s="7">
        <f>VartojimasGamyba!G2523</f>
        <v>0.186</v>
      </c>
      <c r="F2527" s="11"/>
      <c r="G2527" s="12">
        <f t="shared" ref="G2527:G2549" si="385">G2526+H2527-I2527</f>
        <v>4.9999999999999956</v>
      </c>
      <c r="H2527" s="12">
        <v>0</v>
      </c>
      <c r="I2527" s="12">
        <v>0</v>
      </c>
      <c r="J2527" s="12">
        <v>0</v>
      </c>
      <c r="K2527" s="12"/>
      <c r="L2527" s="12">
        <f>VartojimasGamyba!H2523</f>
        <v>0</v>
      </c>
      <c r="M2527" s="19">
        <f t="shared" si="378"/>
        <v>0.186</v>
      </c>
      <c r="N2527" s="7">
        <f t="shared" si="379"/>
        <v>34.569960000000002</v>
      </c>
      <c r="O2527" s="7">
        <f t="shared" si="380"/>
        <v>34.569960000000002</v>
      </c>
      <c r="R2527" s="7"/>
      <c r="S2527" s="47">
        <f t="shared" si="381"/>
        <v>0.186</v>
      </c>
      <c r="T2527" s="47">
        <f t="shared" si="382"/>
        <v>0</v>
      </c>
      <c r="U2527" s="47">
        <f t="shared" si="383"/>
        <v>185.86</v>
      </c>
      <c r="V2527" s="47">
        <f t="shared" si="384"/>
        <v>73.989999999999995</v>
      </c>
      <c r="W2527" s="11"/>
    </row>
    <row r="2528" spans="1:23" x14ac:dyDescent="0.45">
      <c r="A2528" t="s">
        <v>2533</v>
      </c>
      <c r="B2528">
        <v>86.55</v>
      </c>
      <c r="D2528" s="1" t="str">
        <f>VartojimasGamyba!J2524</f>
        <v>2023-12-15-02</v>
      </c>
      <c r="E2528" s="7">
        <f>VartojimasGamyba!G2524</f>
        <v>0.17299999999999999</v>
      </c>
      <c r="F2528" s="11"/>
      <c r="G2528" s="12">
        <f t="shared" si="385"/>
        <v>4.9999999999999956</v>
      </c>
      <c r="H2528" s="12">
        <v>0</v>
      </c>
      <c r="I2528" s="12">
        <v>0</v>
      </c>
      <c r="J2528" s="12">
        <v>0</v>
      </c>
      <c r="K2528" s="12"/>
      <c r="L2528" s="12">
        <f>VartojimasGamyba!H2524</f>
        <v>0</v>
      </c>
      <c r="M2528" s="19">
        <f t="shared" si="378"/>
        <v>0.17299999999999999</v>
      </c>
      <c r="N2528" s="7">
        <f t="shared" si="379"/>
        <v>32.323319999999995</v>
      </c>
      <c r="O2528" s="7">
        <f t="shared" si="380"/>
        <v>32.323319999999995</v>
      </c>
      <c r="R2528" s="7"/>
      <c r="S2528" s="47">
        <f t="shared" si="381"/>
        <v>0.17299999999999999</v>
      </c>
      <c r="T2528" s="47">
        <f t="shared" si="382"/>
        <v>0</v>
      </c>
      <c r="U2528" s="47">
        <f t="shared" si="383"/>
        <v>186.84</v>
      </c>
      <c r="V2528" s="47">
        <f t="shared" si="384"/>
        <v>74.97</v>
      </c>
      <c r="W2528" s="11"/>
    </row>
    <row r="2529" spans="1:23" x14ac:dyDescent="0.45">
      <c r="A2529" t="s">
        <v>2534</v>
      </c>
      <c r="B2529">
        <v>83.29</v>
      </c>
      <c r="D2529" s="1" t="str">
        <f>VartojimasGamyba!J2525</f>
        <v>2023-12-15-03</v>
      </c>
      <c r="E2529" s="7">
        <f>VartojimasGamyba!G2525</f>
        <v>0.19900000000000001</v>
      </c>
      <c r="F2529" s="11"/>
      <c r="G2529" s="12">
        <f t="shared" si="385"/>
        <v>4.9999999999999956</v>
      </c>
      <c r="H2529" s="12">
        <v>0</v>
      </c>
      <c r="I2529" s="12">
        <v>0</v>
      </c>
      <c r="J2529" s="12">
        <v>0</v>
      </c>
      <c r="K2529" s="12"/>
      <c r="L2529" s="12">
        <f>VartojimasGamyba!H2525</f>
        <v>0</v>
      </c>
      <c r="M2529" s="19">
        <f t="shared" si="378"/>
        <v>0.19900000000000001</v>
      </c>
      <c r="N2529" s="7">
        <f t="shared" si="379"/>
        <v>36.532420000000002</v>
      </c>
      <c r="O2529" s="7">
        <f t="shared" si="380"/>
        <v>36.532420000000002</v>
      </c>
      <c r="R2529" s="7"/>
      <c r="S2529" s="47">
        <f t="shared" si="381"/>
        <v>0.19900000000000001</v>
      </c>
      <c r="T2529" s="47">
        <f t="shared" si="382"/>
        <v>0</v>
      </c>
      <c r="U2529" s="47">
        <f t="shared" si="383"/>
        <v>183.58</v>
      </c>
      <c r="V2529" s="47">
        <f t="shared" si="384"/>
        <v>71.710000000000008</v>
      </c>
      <c r="W2529" s="11"/>
    </row>
    <row r="2530" spans="1:23" x14ac:dyDescent="0.45">
      <c r="A2530" t="s">
        <v>2535</v>
      </c>
      <c r="B2530">
        <v>80.63</v>
      </c>
      <c r="D2530" s="1" t="str">
        <f>VartojimasGamyba!J2526</f>
        <v>2023-12-15-04</v>
      </c>
      <c r="E2530" s="7">
        <f>VartojimasGamyba!G2526</f>
        <v>0.40200000000000002</v>
      </c>
      <c r="F2530" s="11"/>
      <c r="G2530" s="12">
        <f t="shared" si="385"/>
        <v>4.9999999999999956</v>
      </c>
      <c r="H2530" s="12">
        <v>0</v>
      </c>
      <c r="I2530" s="12">
        <v>0</v>
      </c>
      <c r="J2530" s="12">
        <v>0</v>
      </c>
      <c r="K2530" s="12"/>
      <c r="L2530" s="12">
        <f>VartojimasGamyba!H2526</f>
        <v>0</v>
      </c>
      <c r="M2530" s="19">
        <f t="shared" si="378"/>
        <v>0.40200000000000002</v>
      </c>
      <c r="N2530" s="7">
        <f t="shared" si="379"/>
        <v>72.72984000000001</v>
      </c>
      <c r="O2530" s="7">
        <f t="shared" si="380"/>
        <v>72.72984000000001</v>
      </c>
      <c r="R2530" s="7"/>
      <c r="S2530" s="47">
        <f t="shared" si="381"/>
        <v>0.40200000000000002</v>
      </c>
      <c r="T2530" s="47">
        <f t="shared" si="382"/>
        <v>0</v>
      </c>
      <c r="U2530" s="47">
        <f t="shared" si="383"/>
        <v>180.92000000000002</v>
      </c>
      <c r="V2530" s="47">
        <f t="shared" si="384"/>
        <v>69.05</v>
      </c>
      <c r="W2530" s="11"/>
    </row>
    <row r="2531" spans="1:23" x14ac:dyDescent="0.45">
      <c r="A2531" t="s">
        <v>2536</v>
      </c>
      <c r="B2531">
        <v>78.39</v>
      </c>
      <c r="D2531" s="1" t="str">
        <f>VartojimasGamyba!J2527</f>
        <v>2023-12-15-05</v>
      </c>
      <c r="E2531" s="7">
        <f>VartojimasGamyba!G2527</f>
        <v>1.2509999999999999</v>
      </c>
      <c r="F2531" s="11"/>
      <c r="G2531" s="12">
        <f t="shared" si="385"/>
        <v>14.999999999999996</v>
      </c>
      <c r="H2531" s="12">
        <v>10</v>
      </c>
      <c r="I2531" s="12">
        <v>0</v>
      </c>
      <c r="J2531" s="12">
        <v>0</v>
      </c>
      <c r="K2531" s="12"/>
      <c r="L2531" s="12">
        <f>VartojimasGamyba!H2527</f>
        <v>0</v>
      </c>
      <c r="M2531" s="19">
        <f t="shared" si="378"/>
        <v>11.250999999999999</v>
      </c>
      <c r="N2531" s="7">
        <f t="shared" si="379"/>
        <v>2010.3286800000001</v>
      </c>
      <c r="O2531" s="7">
        <f t="shared" si="380"/>
        <v>2010.3286800000001</v>
      </c>
      <c r="R2531" s="7"/>
      <c r="S2531" s="47">
        <f t="shared" si="381"/>
        <v>11.250999999999999</v>
      </c>
      <c r="T2531" s="47">
        <f t="shared" si="382"/>
        <v>0</v>
      </c>
      <c r="U2531" s="47">
        <f t="shared" si="383"/>
        <v>178.68</v>
      </c>
      <c r="V2531" s="47">
        <f t="shared" si="384"/>
        <v>66.81</v>
      </c>
      <c r="W2531" s="11"/>
    </row>
    <row r="2532" spans="1:23" x14ac:dyDescent="0.45">
      <c r="A2532" t="s">
        <v>2537</v>
      </c>
      <c r="B2532">
        <v>79.989999999999995</v>
      </c>
      <c r="D2532" s="1" t="str">
        <f>VartojimasGamyba!J2528</f>
        <v>2023-12-15-06</v>
      </c>
      <c r="E2532" s="7">
        <f>VartojimasGamyba!G2528</f>
        <v>1.7230000000000001</v>
      </c>
      <c r="F2532" s="11"/>
      <c r="G2532" s="12">
        <f t="shared" si="385"/>
        <v>20</v>
      </c>
      <c r="H2532" s="12">
        <v>5.0000000000000053</v>
      </c>
      <c r="I2532" s="12">
        <v>0</v>
      </c>
      <c r="J2532" s="12">
        <v>0</v>
      </c>
      <c r="K2532" s="12"/>
      <c r="L2532" s="12">
        <f>VartojimasGamyba!H2528</f>
        <v>0</v>
      </c>
      <c r="M2532" s="19">
        <f t="shared" si="378"/>
        <v>6.7230000000000052</v>
      </c>
      <c r="N2532" s="7">
        <f t="shared" si="379"/>
        <v>1212.0224400000009</v>
      </c>
      <c r="O2532" s="7">
        <f t="shared" si="380"/>
        <v>1212.0224400000009</v>
      </c>
      <c r="R2532" s="7"/>
      <c r="S2532" s="47">
        <f t="shared" si="381"/>
        <v>6.7230000000000052</v>
      </c>
      <c r="T2532" s="47">
        <f t="shared" si="382"/>
        <v>0</v>
      </c>
      <c r="U2532" s="47">
        <f t="shared" si="383"/>
        <v>180.28</v>
      </c>
      <c r="V2532" s="47">
        <f t="shared" si="384"/>
        <v>68.41</v>
      </c>
      <c r="W2532" s="11"/>
    </row>
    <row r="2533" spans="1:23" x14ac:dyDescent="0.45">
      <c r="A2533" t="s">
        <v>2538</v>
      </c>
      <c r="B2533">
        <v>111.91</v>
      </c>
      <c r="D2533" s="1" t="str">
        <f>VartojimasGamyba!J2529</f>
        <v>2023-12-15-07</v>
      </c>
      <c r="E2533" s="7">
        <f>VartojimasGamyba!G2529</f>
        <v>0.88</v>
      </c>
      <c r="F2533" s="11"/>
      <c r="G2533" s="12">
        <f t="shared" si="385"/>
        <v>19.022222222222222</v>
      </c>
      <c r="H2533" s="12">
        <v>0</v>
      </c>
      <c r="I2533" s="12">
        <v>0.97777777777777786</v>
      </c>
      <c r="J2533" s="12">
        <v>0</v>
      </c>
      <c r="K2533" s="12"/>
      <c r="L2533" s="12">
        <f>VartojimasGamyba!H2529</f>
        <v>0</v>
      </c>
      <c r="M2533" s="19">
        <f t="shared" si="378"/>
        <v>-1.1102230246251565E-16</v>
      </c>
      <c r="N2533" s="7">
        <f t="shared" si="379"/>
        <v>-2.3558932582545821E-14</v>
      </c>
      <c r="O2533" s="7">
        <f t="shared" si="380"/>
        <v>-2.3558932582545821E-14</v>
      </c>
      <c r="R2533" s="7"/>
      <c r="S2533" s="47">
        <f t="shared" si="381"/>
        <v>-1.1102230246251565E-16</v>
      </c>
      <c r="T2533" s="47">
        <f t="shared" si="382"/>
        <v>0</v>
      </c>
      <c r="U2533" s="47">
        <f t="shared" si="383"/>
        <v>212.2</v>
      </c>
      <c r="V2533" s="47">
        <f t="shared" si="384"/>
        <v>100.33</v>
      </c>
      <c r="W2533" s="11"/>
    </row>
    <row r="2534" spans="1:23" x14ac:dyDescent="0.45">
      <c r="A2534" t="s">
        <v>2539</v>
      </c>
      <c r="B2534">
        <v>154.01</v>
      </c>
      <c r="D2534" s="1" t="str">
        <f>VartojimasGamyba!J2530</f>
        <v>2023-12-15-08</v>
      </c>
      <c r="E2534" s="7">
        <f>VartojimasGamyba!G2530</f>
        <v>1.204</v>
      </c>
      <c r="F2534" s="11"/>
      <c r="G2534" s="12">
        <f t="shared" si="385"/>
        <v>17.703333333333333</v>
      </c>
      <c r="H2534" s="12">
        <v>0</v>
      </c>
      <c r="I2534" s="12">
        <v>1.318888888888889</v>
      </c>
      <c r="J2534" s="12">
        <v>0</v>
      </c>
      <c r="K2534" s="12"/>
      <c r="L2534" s="12">
        <f>VartojimasGamyba!H2530</f>
        <v>1.7000000000000001E-2</v>
      </c>
      <c r="M2534" s="19">
        <f t="shared" si="378"/>
        <v>-9.7144514654701197E-17</v>
      </c>
      <c r="N2534" s="7">
        <f t="shared" si="379"/>
        <v>-2.4703850076690516E-14</v>
      </c>
      <c r="O2534" s="7">
        <f t="shared" si="380"/>
        <v>-2.4703850076690516E-14</v>
      </c>
      <c r="R2534" s="7"/>
      <c r="S2534" s="47">
        <f t="shared" si="381"/>
        <v>-9.7144514654701197E-17</v>
      </c>
      <c r="T2534" s="47">
        <f t="shared" si="382"/>
        <v>0</v>
      </c>
      <c r="U2534" s="47">
        <f t="shared" si="383"/>
        <v>254.3</v>
      </c>
      <c r="V2534" s="47">
        <f t="shared" si="384"/>
        <v>142.42999999999998</v>
      </c>
      <c r="W2534" s="11"/>
    </row>
    <row r="2535" spans="1:23" x14ac:dyDescent="0.45">
      <c r="A2535" t="s">
        <v>2540</v>
      </c>
      <c r="B2535">
        <v>184</v>
      </c>
      <c r="D2535" s="1" t="str">
        <f>VartojimasGamyba!J2531</f>
        <v>2023-12-15-09</v>
      </c>
      <c r="E2535" s="7">
        <f>VartojimasGamyba!G2531</f>
        <v>1.4339999999999999</v>
      </c>
      <c r="F2535" s="11"/>
      <c r="G2535" s="12">
        <f t="shared" si="385"/>
        <v>16.246666666666666</v>
      </c>
      <c r="H2535" s="12">
        <v>0</v>
      </c>
      <c r="I2535" s="12">
        <v>1.4566666666666672</v>
      </c>
      <c r="J2535" s="12">
        <v>0</v>
      </c>
      <c r="K2535" s="12"/>
      <c r="L2535" s="12">
        <f>VartojimasGamyba!H2531</f>
        <v>0.123</v>
      </c>
      <c r="M2535" s="19">
        <f t="shared" si="378"/>
        <v>-6.6613381477509392E-16</v>
      </c>
      <c r="N2535" s="7">
        <f t="shared" si="379"/>
        <v>-1.8937518220241148E-13</v>
      </c>
      <c r="O2535" s="7">
        <f t="shared" si="380"/>
        <v>-1.8937518220241148E-13</v>
      </c>
      <c r="R2535" s="7"/>
      <c r="S2535" s="47">
        <f t="shared" si="381"/>
        <v>-6.6613381477509392E-16</v>
      </c>
      <c r="T2535" s="47">
        <f t="shared" si="382"/>
        <v>0</v>
      </c>
      <c r="U2535" s="47">
        <f t="shared" si="383"/>
        <v>284.29000000000002</v>
      </c>
      <c r="V2535" s="47">
        <f t="shared" si="384"/>
        <v>172.42</v>
      </c>
      <c r="W2535" s="11"/>
    </row>
    <row r="2536" spans="1:23" x14ac:dyDescent="0.45">
      <c r="A2536" t="s">
        <v>2541</v>
      </c>
      <c r="B2536">
        <v>184</v>
      </c>
      <c r="D2536" s="1" t="str">
        <f>VartojimasGamyba!J2532</f>
        <v>2023-12-15-10</v>
      </c>
      <c r="E2536" s="7">
        <f>VartojimasGamyba!G2532</f>
        <v>2.6070000000000002</v>
      </c>
      <c r="F2536" s="11"/>
      <c r="G2536" s="12">
        <f t="shared" si="385"/>
        <v>13.436666666666666</v>
      </c>
      <c r="H2536" s="12">
        <v>0</v>
      </c>
      <c r="I2536" s="12">
        <v>2.8100000000000005</v>
      </c>
      <c r="J2536" s="12">
        <v>0</v>
      </c>
      <c r="K2536" s="12"/>
      <c r="L2536" s="12">
        <f>VartojimasGamyba!H2532</f>
        <v>7.8E-2</v>
      </c>
      <c r="M2536" s="19">
        <f t="shared" si="378"/>
        <v>-1.5265566588595902E-16</v>
      </c>
      <c r="N2536" s="7">
        <f t="shared" si="379"/>
        <v>-4.3398479254719292E-14</v>
      </c>
      <c r="O2536" s="7">
        <f t="shared" si="380"/>
        <v>-4.3398479254719292E-14</v>
      </c>
      <c r="R2536" s="7"/>
      <c r="S2536" s="47">
        <f t="shared" si="381"/>
        <v>-1.5265566588595902E-16</v>
      </c>
      <c r="T2536" s="47">
        <f t="shared" si="382"/>
        <v>0</v>
      </c>
      <c r="U2536" s="47">
        <f t="shared" si="383"/>
        <v>284.29000000000002</v>
      </c>
      <c r="V2536" s="47">
        <f t="shared" si="384"/>
        <v>172.42</v>
      </c>
      <c r="W2536" s="11"/>
    </row>
    <row r="2537" spans="1:23" x14ac:dyDescent="0.45">
      <c r="A2537" t="s">
        <v>2542</v>
      </c>
      <c r="B2537">
        <v>183.99</v>
      </c>
      <c r="D2537" s="1" t="str">
        <f>VartojimasGamyba!J2533</f>
        <v>2023-12-15-11</v>
      </c>
      <c r="E2537" s="7">
        <f>VartojimasGamyba!G2533</f>
        <v>1.7090000000000001</v>
      </c>
      <c r="F2537" s="11"/>
      <c r="G2537" s="12">
        <f t="shared" si="385"/>
        <v>11.567777777777776</v>
      </c>
      <c r="H2537" s="12">
        <v>0</v>
      </c>
      <c r="I2537" s="12">
        <v>1.8688888888888899</v>
      </c>
      <c r="J2537" s="12">
        <v>0</v>
      </c>
      <c r="K2537" s="12"/>
      <c r="L2537" s="12">
        <f>VartojimasGamyba!H2533</f>
        <v>2.7E-2</v>
      </c>
      <c r="M2537" s="19">
        <f t="shared" si="378"/>
        <v>-9.7491459349896559E-16</v>
      </c>
      <c r="N2537" s="7">
        <f t="shared" si="379"/>
        <v>-2.7714872063988596E-13</v>
      </c>
      <c r="O2537" s="7">
        <f t="shared" si="380"/>
        <v>-2.7714872063988596E-13</v>
      </c>
      <c r="R2537" s="7"/>
      <c r="S2537" s="47">
        <f t="shared" si="381"/>
        <v>-9.7491459349896559E-16</v>
      </c>
      <c r="T2537" s="47">
        <f t="shared" si="382"/>
        <v>0</v>
      </c>
      <c r="U2537" s="47">
        <f t="shared" si="383"/>
        <v>284.28000000000003</v>
      </c>
      <c r="V2537" s="47">
        <f t="shared" si="384"/>
        <v>172.41</v>
      </c>
      <c r="W2537" s="11"/>
    </row>
    <row r="2538" spans="1:23" x14ac:dyDescent="0.45">
      <c r="A2538" t="s">
        <v>2543</v>
      </c>
      <c r="B2538">
        <v>168.02</v>
      </c>
      <c r="D2538" s="1" t="str">
        <f>VartojimasGamyba!J2534</f>
        <v>2023-12-15-12</v>
      </c>
      <c r="E2538" s="7">
        <f>VartojimasGamyba!G2534</f>
        <v>0.83299999999999996</v>
      </c>
      <c r="F2538" s="11"/>
      <c r="G2538" s="12">
        <f t="shared" si="385"/>
        <v>10.653333333333332</v>
      </c>
      <c r="H2538" s="12">
        <v>0</v>
      </c>
      <c r="I2538" s="12">
        <v>0.91444444444444439</v>
      </c>
      <c r="J2538" s="12">
        <v>0</v>
      </c>
      <c r="K2538" s="12"/>
      <c r="L2538" s="12">
        <f>VartojimasGamyba!H2534</f>
        <v>0.01</v>
      </c>
      <c r="M2538" s="19">
        <f t="shared" si="378"/>
        <v>0</v>
      </c>
      <c r="N2538" s="7">
        <f t="shared" si="379"/>
        <v>0</v>
      </c>
      <c r="O2538" s="7">
        <f t="shared" si="380"/>
        <v>0</v>
      </c>
      <c r="R2538" s="7"/>
      <c r="S2538" s="47">
        <f t="shared" si="381"/>
        <v>0</v>
      </c>
      <c r="T2538" s="47">
        <f t="shared" si="382"/>
        <v>0</v>
      </c>
      <c r="U2538" s="47">
        <f t="shared" si="383"/>
        <v>268.31</v>
      </c>
      <c r="V2538" s="47">
        <f t="shared" si="384"/>
        <v>156.44</v>
      </c>
      <c r="W2538" s="11"/>
    </row>
    <row r="2539" spans="1:23" x14ac:dyDescent="0.45">
      <c r="A2539" t="s">
        <v>2544</v>
      </c>
      <c r="B2539">
        <v>183.99</v>
      </c>
      <c r="D2539" s="1" t="str">
        <f>VartojimasGamyba!J2535</f>
        <v>2023-12-15-13</v>
      </c>
      <c r="E2539" s="7">
        <f>VartojimasGamyba!G2535</f>
        <v>0.44900000000000001</v>
      </c>
      <c r="F2539" s="11"/>
      <c r="G2539" s="12">
        <f t="shared" si="385"/>
        <v>10.154444444444444</v>
      </c>
      <c r="H2539" s="12">
        <v>0</v>
      </c>
      <c r="I2539" s="12">
        <v>0.49888888888888894</v>
      </c>
      <c r="J2539" s="12">
        <v>0</v>
      </c>
      <c r="K2539" s="12"/>
      <c r="L2539" s="12">
        <f>VartojimasGamyba!H2535</f>
        <v>0</v>
      </c>
      <c r="M2539" s="19">
        <f t="shared" si="378"/>
        <v>-5.5511151231257827E-17</v>
      </c>
      <c r="N2539" s="7">
        <f t="shared" si="379"/>
        <v>-1.5780710072021977E-14</v>
      </c>
      <c r="O2539" s="7">
        <f t="shared" si="380"/>
        <v>-1.5780710072021977E-14</v>
      </c>
      <c r="R2539" s="7"/>
      <c r="S2539" s="47">
        <f t="shared" si="381"/>
        <v>-5.5511151231257827E-17</v>
      </c>
      <c r="T2539" s="47">
        <f t="shared" si="382"/>
        <v>0</v>
      </c>
      <c r="U2539" s="47">
        <f t="shared" si="383"/>
        <v>284.28000000000003</v>
      </c>
      <c r="V2539" s="47">
        <f t="shared" si="384"/>
        <v>172.41</v>
      </c>
      <c r="W2539" s="11"/>
    </row>
    <row r="2540" spans="1:23" x14ac:dyDescent="0.45">
      <c r="A2540" t="s">
        <v>2545</v>
      </c>
      <c r="B2540">
        <v>169.04</v>
      </c>
      <c r="D2540" s="1" t="str">
        <f>VartojimasGamyba!J2536</f>
        <v>2023-12-15-14</v>
      </c>
      <c r="E2540" s="7">
        <f>VartojimasGamyba!G2536</f>
        <v>1.304</v>
      </c>
      <c r="F2540" s="11"/>
      <c r="G2540" s="12">
        <f t="shared" si="385"/>
        <v>8.7055555555555539</v>
      </c>
      <c r="H2540" s="12">
        <v>0</v>
      </c>
      <c r="I2540" s="12">
        <v>1.4488888888888891</v>
      </c>
      <c r="J2540" s="12">
        <v>0</v>
      </c>
      <c r="K2540" s="12"/>
      <c r="L2540" s="12">
        <f>VartojimasGamyba!H2536</f>
        <v>0</v>
      </c>
      <c r="M2540" s="19">
        <f t="shared" si="378"/>
        <v>-2.2204460492503131E-16</v>
      </c>
      <c r="N2540" s="7">
        <f t="shared" si="379"/>
        <v>-5.9803273444458679E-14</v>
      </c>
      <c r="O2540" s="7">
        <f t="shared" si="380"/>
        <v>-5.9803273444458679E-14</v>
      </c>
      <c r="R2540" s="7"/>
      <c r="S2540" s="47">
        <f t="shared" si="381"/>
        <v>-2.2204460492503131E-16</v>
      </c>
      <c r="T2540" s="47">
        <f t="shared" si="382"/>
        <v>0</v>
      </c>
      <c r="U2540" s="47">
        <f t="shared" si="383"/>
        <v>269.33</v>
      </c>
      <c r="V2540" s="47">
        <f t="shared" si="384"/>
        <v>157.45999999999998</v>
      </c>
      <c r="W2540" s="11"/>
    </row>
    <row r="2541" spans="1:23" x14ac:dyDescent="0.45">
      <c r="A2541" t="s">
        <v>2546</v>
      </c>
      <c r="B2541">
        <v>155</v>
      </c>
      <c r="D2541" s="1" t="str">
        <f>VartojimasGamyba!J2537</f>
        <v>2023-12-15-15</v>
      </c>
      <c r="E2541" s="7">
        <f>VartojimasGamyba!G2537</f>
        <v>0.66100000000000003</v>
      </c>
      <c r="F2541" s="11"/>
      <c r="G2541" s="12">
        <f t="shared" si="385"/>
        <v>7.9711111111111093</v>
      </c>
      <c r="H2541" s="12">
        <v>0</v>
      </c>
      <c r="I2541" s="12">
        <v>0.73444444444444457</v>
      </c>
      <c r="J2541" s="12">
        <v>0</v>
      </c>
      <c r="K2541" s="12"/>
      <c r="L2541" s="12">
        <f>VartojimasGamyba!H2537</f>
        <v>0</v>
      </c>
      <c r="M2541" s="19">
        <f t="shared" si="378"/>
        <v>-1.1102230246251565E-16</v>
      </c>
      <c r="N2541" s="7">
        <f t="shared" si="379"/>
        <v>-2.8342883595655624E-14</v>
      </c>
      <c r="O2541" s="7">
        <f t="shared" si="380"/>
        <v>-2.8342883595655624E-14</v>
      </c>
      <c r="R2541" s="7"/>
      <c r="S2541" s="47">
        <f t="shared" si="381"/>
        <v>-1.1102230246251565E-16</v>
      </c>
      <c r="T2541" s="47">
        <f t="shared" si="382"/>
        <v>0</v>
      </c>
      <c r="U2541" s="47">
        <f t="shared" si="383"/>
        <v>255.29000000000002</v>
      </c>
      <c r="V2541" s="47">
        <f t="shared" si="384"/>
        <v>143.41999999999999</v>
      </c>
      <c r="W2541" s="11"/>
    </row>
    <row r="2542" spans="1:23" x14ac:dyDescent="0.45">
      <c r="A2542" t="s">
        <v>2547</v>
      </c>
      <c r="B2542">
        <v>170.67</v>
      </c>
      <c r="D2542" s="1" t="str">
        <f>VartojimasGamyba!J2538</f>
        <v>2023-12-15-16</v>
      </c>
      <c r="E2542" s="7">
        <f>VartojimasGamyba!G2538</f>
        <v>0.43</v>
      </c>
      <c r="F2542" s="11"/>
      <c r="G2542" s="12">
        <f t="shared" si="385"/>
        <v>7.4933333333333314</v>
      </c>
      <c r="H2542" s="12">
        <v>0</v>
      </c>
      <c r="I2542" s="12">
        <v>0.4777777777777778</v>
      </c>
      <c r="J2542" s="12">
        <v>0</v>
      </c>
      <c r="K2542" s="12"/>
      <c r="L2542" s="12">
        <f>VartojimasGamyba!H2538</f>
        <v>0</v>
      </c>
      <c r="M2542" s="19">
        <f t="shared" si="378"/>
        <v>-5.5511151231257827E-17</v>
      </c>
      <c r="N2542" s="7">
        <f t="shared" si="379"/>
        <v>-1.504130153762162E-14</v>
      </c>
      <c r="O2542" s="7">
        <f t="shared" si="380"/>
        <v>-1.504130153762162E-14</v>
      </c>
      <c r="R2542" s="7"/>
      <c r="S2542" s="47">
        <f t="shared" si="381"/>
        <v>-5.5511151231257827E-17</v>
      </c>
      <c r="T2542" s="47">
        <f t="shared" si="382"/>
        <v>0</v>
      </c>
      <c r="U2542" s="47">
        <f t="shared" si="383"/>
        <v>270.95999999999998</v>
      </c>
      <c r="V2542" s="47">
        <f t="shared" si="384"/>
        <v>159.08999999999997</v>
      </c>
      <c r="W2542" s="11"/>
    </row>
    <row r="2543" spans="1:23" x14ac:dyDescent="0.45">
      <c r="A2543" t="s">
        <v>2548</v>
      </c>
      <c r="B2543">
        <v>200.01</v>
      </c>
      <c r="D2543" s="1" t="str">
        <f>VartojimasGamyba!J2539</f>
        <v>2023-12-15-17</v>
      </c>
      <c r="E2543" s="7">
        <f>VartojimasGamyba!G2539</f>
        <v>0.19400000000000001</v>
      </c>
      <c r="F2543" s="11"/>
      <c r="G2543" s="12">
        <f t="shared" si="385"/>
        <v>7.2777777777777759</v>
      </c>
      <c r="H2543" s="12">
        <v>0</v>
      </c>
      <c r="I2543" s="12">
        <v>0.21555555555555558</v>
      </c>
      <c r="J2543" s="12">
        <v>0</v>
      </c>
      <c r="K2543" s="12"/>
      <c r="L2543" s="12">
        <f>VartojimasGamyba!H2539</f>
        <v>0</v>
      </c>
      <c r="M2543" s="19">
        <f t="shared" si="378"/>
        <v>-2.7755575615628914E-17</v>
      </c>
      <c r="N2543" s="7">
        <f t="shared" si="379"/>
        <v>-8.334999357373363E-15</v>
      </c>
      <c r="O2543" s="7">
        <f t="shared" si="380"/>
        <v>-8.334999357373363E-15</v>
      </c>
      <c r="R2543" s="7"/>
      <c r="S2543" s="47">
        <f t="shared" si="381"/>
        <v>-2.7755575615628914E-17</v>
      </c>
      <c r="T2543" s="47">
        <f t="shared" si="382"/>
        <v>0</v>
      </c>
      <c r="U2543" s="47">
        <f t="shared" si="383"/>
        <v>300.3</v>
      </c>
      <c r="V2543" s="47">
        <f t="shared" si="384"/>
        <v>188.42999999999998</v>
      </c>
      <c r="W2543" s="11"/>
    </row>
    <row r="2544" spans="1:23" x14ac:dyDescent="0.45">
      <c r="A2544" t="s">
        <v>2549</v>
      </c>
      <c r="B2544">
        <v>169.53</v>
      </c>
      <c r="D2544" s="1" t="str">
        <f>VartojimasGamyba!J2540</f>
        <v>2023-12-15-18</v>
      </c>
      <c r="E2544" s="7">
        <f>VartojimasGamyba!G2540</f>
        <v>0.26700000000000002</v>
      </c>
      <c r="F2544" s="11"/>
      <c r="G2544" s="12">
        <f t="shared" si="385"/>
        <v>6.981111111111109</v>
      </c>
      <c r="H2544" s="12">
        <v>0</v>
      </c>
      <c r="I2544" s="12">
        <v>0.29666666666666669</v>
      </c>
      <c r="J2544" s="12">
        <v>0</v>
      </c>
      <c r="K2544" s="12"/>
      <c r="L2544" s="12">
        <f>VartojimasGamyba!H2540</f>
        <v>0</v>
      </c>
      <c r="M2544" s="19">
        <f t="shared" si="378"/>
        <v>0</v>
      </c>
      <c r="N2544" s="7">
        <f t="shared" si="379"/>
        <v>0</v>
      </c>
      <c r="O2544" s="7">
        <f t="shared" si="380"/>
        <v>0</v>
      </c>
      <c r="R2544" s="7"/>
      <c r="S2544" s="47">
        <f t="shared" si="381"/>
        <v>0</v>
      </c>
      <c r="T2544" s="47">
        <f t="shared" si="382"/>
        <v>0</v>
      </c>
      <c r="U2544" s="47">
        <f t="shared" si="383"/>
        <v>269.82</v>
      </c>
      <c r="V2544" s="47">
        <f t="shared" si="384"/>
        <v>157.94999999999999</v>
      </c>
      <c r="W2544" s="11"/>
    </row>
    <row r="2545" spans="1:23" x14ac:dyDescent="0.45">
      <c r="A2545" t="s">
        <v>2550</v>
      </c>
      <c r="B2545">
        <v>174.1</v>
      </c>
      <c r="D2545" s="1" t="str">
        <f>VartojimasGamyba!J2541</f>
        <v>2023-12-15-19</v>
      </c>
      <c r="E2545" s="7">
        <f>VartojimasGamyba!G2541</f>
        <v>0.249</v>
      </c>
      <c r="F2545" s="11"/>
      <c r="G2545" s="12">
        <f t="shared" si="385"/>
        <v>6.7044444444444427</v>
      </c>
      <c r="H2545" s="12">
        <v>0</v>
      </c>
      <c r="I2545" s="12">
        <v>0.27666666666666667</v>
      </c>
      <c r="J2545" s="12">
        <v>0</v>
      </c>
      <c r="K2545" s="12"/>
      <c r="L2545" s="12">
        <f>VartojimasGamyba!H2541</f>
        <v>0</v>
      </c>
      <c r="M2545" s="19">
        <f t="shared" si="378"/>
        <v>0</v>
      </c>
      <c r="N2545" s="7">
        <f t="shared" si="379"/>
        <v>0</v>
      </c>
      <c r="O2545" s="7">
        <f t="shared" si="380"/>
        <v>0</v>
      </c>
      <c r="R2545" s="7"/>
      <c r="S2545" s="47">
        <f t="shared" si="381"/>
        <v>0</v>
      </c>
      <c r="T2545" s="47">
        <f t="shared" si="382"/>
        <v>0</v>
      </c>
      <c r="U2545" s="47">
        <f t="shared" si="383"/>
        <v>274.39</v>
      </c>
      <c r="V2545" s="47">
        <f t="shared" si="384"/>
        <v>162.51999999999998</v>
      </c>
      <c r="W2545" s="11"/>
    </row>
    <row r="2546" spans="1:23" x14ac:dyDescent="0.45">
      <c r="A2546" t="s">
        <v>2551</v>
      </c>
      <c r="B2546">
        <v>135.09</v>
      </c>
      <c r="D2546" s="1" t="str">
        <f>VartojimasGamyba!J2542</f>
        <v>2023-12-15-20</v>
      </c>
      <c r="E2546" s="7">
        <f>VartojimasGamyba!G2542</f>
        <v>1.0209999999999999</v>
      </c>
      <c r="F2546" s="11"/>
      <c r="G2546" s="12">
        <f t="shared" si="385"/>
        <v>5.5699999999999985</v>
      </c>
      <c r="H2546" s="12">
        <v>0</v>
      </c>
      <c r="I2546" s="12">
        <v>1.1344444444444444</v>
      </c>
      <c r="J2546" s="12">
        <v>0</v>
      </c>
      <c r="K2546" s="12"/>
      <c r="L2546" s="12">
        <f>VartojimasGamyba!H2542</f>
        <v>0</v>
      </c>
      <c r="M2546" s="19">
        <f t="shared" si="378"/>
        <v>0</v>
      </c>
      <c r="N2546" s="7">
        <f t="shared" si="379"/>
        <v>0</v>
      </c>
      <c r="O2546" s="7">
        <f t="shared" si="380"/>
        <v>0</v>
      </c>
      <c r="P2546" s="7" t="s">
        <v>8873</v>
      </c>
      <c r="R2546" s="7"/>
      <c r="S2546" s="47">
        <f t="shared" si="381"/>
        <v>0</v>
      </c>
      <c r="T2546" s="47">
        <f t="shared" si="382"/>
        <v>0</v>
      </c>
      <c r="U2546" s="47">
        <f t="shared" si="383"/>
        <v>235.38</v>
      </c>
      <c r="V2546" s="47">
        <f t="shared" si="384"/>
        <v>123.51</v>
      </c>
      <c r="W2546" s="11"/>
    </row>
    <row r="2547" spans="1:23" x14ac:dyDescent="0.45">
      <c r="A2547" t="s">
        <v>2552</v>
      </c>
      <c r="B2547">
        <v>106.74</v>
      </c>
      <c r="D2547" s="1" t="str">
        <f>VartojimasGamyba!J2543</f>
        <v>2023-12-15-21</v>
      </c>
      <c r="E2547" s="7">
        <f>VartojimasGamyba!G2543</f>
        <v>1.492</v>
      </c>
      <c r="F2547" s="11"/>
      <c r="G2547" s="12">
        <f t="shared" si="385"/>
        <v>5</v>
      </c>
      <c r="H2547" s="12">
        <v>0</v>
      </c>
      <c r="I2547" s="12">
        <v>0.56999999999999851</v>
      </c>
      <c r="J2547" s="12">
        <v>0</v>
      </c>
      <c r="K2547" s="12"/>
      <c r="L2547" s="12">
        <f>VartojimasGamyba!H2543</f>
        <v>0</v>
      </c>
      <c r="M2547" s="19">
        <f t="shared" si="378"/>
        <v>0.97900000000000131</v>
      </c>
      <c r="N2547" s="7">
        <f t="shared" si="379"/>
        <v>202.68237000000028</v>
      </c>
      <c r="O2547" s="7">
        <f t="shared" si="380"/>
        <v>202.68237000000028</v>
      </c>
      <c r="P2547" s="7">
        <f>SUM(N2526:N2549)</f>
        <v>4257.4241300000012</v>
      </c>
      <c r="R2547" s="7"/>
      <c r="S2547" s="47">
        <f t="shared" si="381"/>
        <v>0.97900000000000131</v>
      </c>
      <c r="T2547" s="47">
        <f t="shared" si="382"/>
        <v>0</v>
      </c>
      <c r="U2547" s="47">
        <f t="shared" si="383"/>
        <v>207.03</v>
      </c>
      <c r="V2547" s="47">
        <f t="shared" si="384"/>
        <v>95.16</v>
      </c>
      <c r="W2547" s="11"/>
    </row>
    <row r="2548" spans="1:23" x14ac:dyDescent="0.45">
      <c r="A2548" t="s">
        <v>2553</v>
      </c>
      <c r="B2548">
        <v>93.36</v>
      </c>
      <c r="D2548" s="1" t="str">
        <f>VartojimasGamyba!J2544</f>
        <v>2023-12-15-22</v>
      </c>
      <c r="E2548" s="7">
        <f>VartojimasGamyba!G2544</f>
        <v>1.577</v>
      </c>
      <c r="F2548" s="11"/>
      <c r="G2548" s="12">
        <f t="shared" si="385"/>
        <v>5</v>
      </c>
      <c r="H2548" s="12">
        <v>0</v>
      </c>
      <c r="I2548" s="12">
        <v>0</v>
      </c>
      <c r="J2548" s="12">
        <v>0</v>
      </c>
      <c r="K2548" s="12"/>
      <c r="L2548" s="12">
        <f>VartojimasGamyba!H2544</f>
        <v>0</v>
      </c>
      <c r="M2548" s="19">
        <f t="shared" si="378"/>
        <v>1.577</v>
      </c>
      <c r="N2548" s="7">
        <f t="shared" si="379"/>
        <v>305.38605000000001</v>
      </c>
      <c r="O2548" s="7">
        <f t="shared" si="380"/>
        <v>305.38605000000001</v>
      </c>
      <c r="P2548" s="7" t="s">
        <v>8872</v>
      </c>
      <c r="R2548" s="7"/>
      <c r="S2548" s="47">
        <f t="shared" si="381"/>
        <v>1.577</v>
      </c>
      <c r="T2548" s="47">
        <f t="shared" si="382"/>
        <v>0</v>
      </c>
      <c r="U2548" s="47">
        <f t="shared" si="383"/>
        <v>193.65</v>
      </c>
      <c r="V2548" s="47">
        <f t="shared" si="384"/>
        <v>81.78</v>
      </c>
      <c r="W2548" s="11"/>
    </row>
    <row r="2549" spans="1:23" x14ac:dyDescent="0.45">
      <c r="A2549" t="s">
        <v>2554</v>
      </c>
      <c r="B2549">
        <v>97.76</v>
      </c>
      <c r="D2549" s="1" t="str">
        <f>VartojimasGamyba!J2545</f>
        <v>2023-12-15-23</v>
      </c>
      <c r="E2549" s="7">
        <f>VartojimasGamyba!G2545</f>
        <v>1.5660000000000001</v>
      </c>
      <c r="F2549" s="11"/>
      <c r="G2549" s="12">
        <f t="shared" si="385"/>
        <v>5</v>
      </c>
      <c r="H2549" s="12">
        <v>0</v>
      </c>
      <c r="I2549" s="12">
        <v>0</v>
      </c>
      <c r="J2549" s="12">
        <v>0</v>
      </c>
      <c r="K2549" s="12"/>
      <c r="L2549" s="12">
        <f>VartojimasGamyba!H2545</f>
        <v>0</v>
      </c>
      <c r="M2549" s="19">
        <f t="shared" si="378"/>
        <v>1.5660000000000001</v>
      </c>
      <c r="N2549" s="7">
        <f t="shared" si="379"/>
        <v>310.14630000000005</v>
      </c>
      <c r="O2549" s="7">
        <f t="shared" si="380"/>
        <v>310.14630000000005</v>
      </c>
      <c r="P2549" s="7">
        <f>SUM(O2526:O2549)</f>
        <v>4257.4241300000012</v>
      </c>
      <c r="Q2549" s="7">
        <f>SUMPRODUCT(B2526:B2549,E2526:E2549)+SUM(E2526:E2549)*$Z$21-SUMPRODUCT(B2526:B2549,L2526:L2549)+SUM(L2526:L2549)*ABS($Z$20)</f>
        <v>5186.2529199999999</v>
      </c>
      <c r="R2549" s="7"/>
      <c r="S2549" s="47">
        <f t="shared" si="381"/>
        <v>1.5660000000000001</v>
      </c>
      <c r="T2549" s="47">
        <f t="shared" si="382"/>
        <v>0</v>
      </c>
      <c r="U2549" s="47">
        <f t="shared" si="383"/>
        <v>198.05</v>
      </c>
      <c r="V2549" s="47">
        <f t="shared" si="384"/>
        <v>86.18</v>
      </c>
      <c r="W2549" s="11">
        <f>IF(P2549&lt;&gt;Q2549,1,0)</f>
        <v>1</v>
      </c>
    </row>
    <row r="2550" spans="1:23" x14ac:dyDescent="0.45">
      <c r="A2550" t="s">
        <v>2555</v>
      </c>
      <c r="B2550">
        <v>86.77</v>
      </c>
      <c r="D2550" s="9" t="str">
        <f>VartojimasGamyba!J2546</f>
        <v>2023-12-16-00</v>
      </c>
      <c r="E2550" s="8">
        <f>VartojimasGamyba!G2546</f>
        <v>1.5229999999999999</v>
      </c>
      <c r="F2550" s="11"/>
      <c r="G2550" s="7">
        <f>G2549+H2550-I2550</f>
        <v>3.3077777777777779</v>
      </c>
      <c r="H2550" s="7">
        <v>0</v>
      </c>
      <c r="I2550" s="7">
        <v>1.6922222222222223</v>
      </c>
      <c r="J2550" s="7">
        <v>0</v>
      </c>
      <c r="L2550" s="7">
        <f>VartojimasGamyba!H2546</f>
        <v>0</v>
      </c>
      <c r="M2550" s="15">
        <f t="shared" si="378"/>
        <v>-2.2204460492503131E-16</v>
      </c>
      <c r="N2550" s="7">
        <f t="shared" si="379"/>
        <v>-4.1535663797276357E-14</v>
      </c>
      <c r="O2550" s="7">
        <f t="shared" si="380"/>
        <v>-4.1535663797276357E-14</v>
      </c>
      <c r="R2550" s="20" t="s">
        <v>8783</v>
      </c>
      <c r="S2550" s="47">
        <f t="shared" si="381"/>
        <v>-2.2204460492503131E-16</v>
      </c>
      <c r="T2550" s="47">
        <f t="shared" si="382"/>
        <v>0</v>
      </c>
      <c r="U2550" s="47">
        <f t="shared" si="383"/>
        <v>187.06</v>
      </c>
      <c r="V2550" s="47">
        <f t="shared" si="384"/>
        <v>75.19</v>
      </c>
      <c r="W2550" s="11"/>
    </row>
    <row r="2551" spans="1:23" x14ac:dyDescent="0.45">
      <c r="A2551" t="s">
        <v>2556</v>
      </c>
      <c r="B2551">
        <v>76.709999999999994</v>
      </c>
      <c r="D2551" s="9" t="str">
        <f>VartojimasGamyba!J2547</f>
        <v>2023-12-16-01</v>
      </c>
      <c r="E2551" s="8">
        <f>VartojimasGamyba!G2547</f>
        <v>1.522</v>
      </c>
      <c r="F2551" s="11"/>
      <c r="G2551" s="7">
        <f t="shared" ref="G2551:G2573" si="386">G2550+H2551-I2551</f>
        <v>1.6166666666666667</v>
      </c>
      <c r="H2551" s="7">
        <v>0</v>
      </c>
      <c r="I2551" s="7">
        <v>1.6911111111111112</v>
      </c>
      <c r="J2551" s="7">
        <v>0</v>
      </c>
      <c r="L2551" s="7">
        <f>VartojimasGamyba!H2547</f>
        <v>0</v>
      </c>
      <c r="M2551" s="15">
        <f t="shared" si="378"/>
        <v>-2.2204460492503131E-16</v>
      </c>
      <c r="N2551" s="7">
        <f t="shared" si="379"/>
        <v>-3.9301895071730542E-14</v>
      </c>
      <c r="O2551" s="7">
        <f t="shared" si="380"/>
        <v>-3.9301895071730542E-14</v>
      </c>
      <c r="R2551" s="7"/>
      <c r="S2551" s="47">
        <f t="shared" si="381"/>
        <v>-2.2204460492503131E-16</v>
      </c>
      <c r="T2551" s="47">
        <f t="shared" si="382"/>
        <v>0</v>
      </c>
      <c r="U2551" s="47">
        <f t="shared" si="383"/>
        <v>177</v>
      </c>
      <c r="V2551" s="47">
        <f t="shared" si="384"/>
        <v>65.13</v>
      </c>
      <c r="W2551" s="11"/>
    </row>
    <row r="2552" spans="1:23" x14ac:dyDescent="0.45">
      <c r="A2552" t="s">
        <v>2557</v>
      </c>
      <c r="B2552">
        <v>67.2</v>
      </c>
      <c r="D2552" s="9" t="str">
        <f>VartojimasGamyba!J2548</f>
        <v>2023-12-16-02</v>
      </c>
      <c r="E2552" s="8">
        <f>VartojimasGamyba!G2548</f>
        <v>0.29199999999999998</v>
      </c>
      <c r="F2552" s="11"/>
      <c r="G2552" s="7">
        <f t="shared" si="386"/>
        <v>1.6166666666666667</v>
      </c>
      <c r="H2552" s="7">
        <v>0</v>
      </c>
      <c r="I2552" s="7">
        <v>0</v>
      </c>
      <c r="J2552" s="7">
        <v>0</v>
      </c>
      <c r="L2552" s="7">
        <f>VartojimasGamyba!H2548</f>
        <v>0</v>
      </c>
      <c r="M2552" s="15">
        <f t="shared" si="378"/>
        <v>0.29199999999999998</v>
      </c>
      <c r="N2552" s="7">
        <f t="shared" si="379"/>
        <v>48.907080000000001</v>
      </c>
      <c r="O2552" s="7">
        <f t="shared" si="380"/>
        <v>48.907080000000001</v>
      </c>
      <c r="R2552" s="7"/>
      <c r="S2552" s="47">
        <f t="shared" si="381"/>
        <v>0.29199999999999998</v>
      </c>
      <c r="T2552" s="47">
        <f t="shared" si="382"/>
        <v>0</v>
      </c>
      <c r="U2552" s="47">
        <f t="shared" si="383"/>
        <v>167.49</v>
      </c>
      <c r="V2552" s="47">
        <f t="shared" si="384"/>
        <v>55.620000000000005</v>
      </c>
      <c r="W2552" s="11"/>
    </row>
    <row r="2553" spans="1:23" x14ac:dyDescent="0.45">
      <c r="A2553" t="s">
        <v>2558</v>
      </c>
      <c r="B2553">
        <v>63.21</v>
      </c>
      <c r="D2553" s="9" t="str">
        <f>VartojimasGamyba!J2549</f>
        <v>2023-12-16-03</v>
      </c>
      <c r="E2553" s="8">
        <f>VartojimasGamyba!G2549</f>
        <v>0.38900000000000001</v>
      </c>
      <c r="F2553" s="11"/>
      <c r="G2553" s="7">
        <f t="shared" si="386"/>
        <v>1.6166666666666667</v>
      </c>
      <c r="H2553" s="7">
        <v>0</v>
      </c>
      <c r="I2553" s="7">
        <v>0</v>
      </c>
      <c r="J2553" s="7">
        <v>0</v>
      </c>
      <c r="L2553" s="7">
        <f>VartojimasGamyba!H2549</f>
        <v>0</v>
      </c>
      <c r="M2553" s="15">
        <f t="shared" si="378"/>
        <v>0.38900000000000001</v>
      </c>
      <c r="N2553" s="7">
        <f t="shared" si="379"/>
        <v>63.601500000000001</v>
      </c>
      <c r="O2553" s="7">
        <f t="shared" si="380"/>
        <v>63.601500000000001</v>
      </c>
      <c r="R2553" s="7"/>
      <c r="S2553" s="47">
        <f t="shared" si="381"/>
        <v>0.38900000000000001</v>
      </c>
      <c r="T2553" s="47">
        <f t="shared" si="382"/>
        <v>0</v>
      </c>
      <c r="U2553" s="47">
        <f t="shared" si="383"/>
        <v>163.5</v>
      </c>
      <c r="V2553" s="47">
        <f t="shared" si="384"/>
        <v>51.63</v>
      </c>
      <c r="W2553" s="11"/>
    </row>
    <row r="2554" spans="1:23" x14ac:dyDescent="0.45">
      <c r="A2554" t="s">
        <v>2559</v>
      </c>
      <c r="B2554">
        <v>60.37</v>
      </c>
      <c r="D2554" s="9" t="str">
        <f>VartojimasGamyba!J2550</f>
        <v>2023-12-16-04</v>
      </c>
      <c r="E2554" s="8">
        <f>VartojimasGamyba!G2550</f>
        <v>0.68500000000000005</v>
      </c>
      <c r="F2554" s="11"/>
      <c r="G2554" s="7">
        <f t="shared" si="386"/>
        <v>1.6166666666666667</v>
      </c>
      <c r="H2554" s="7">
        <v>0</v>
      </c>
      <c r="I2554" s="7">
        <v>0</v>
      </c>
      <c r="J2554" s="7">
        <v>0</v>
      </c>
      <c r="L2554" s="7">
        <f>VartojimasGamyba!H2550</f>
        <v>0</v>
      </c>
      <c r="M2554" s="15">
        <f t="shared" si="378"/>
        <v>0.68500000000000005</v>
      </c>
      <c r="N2554" s="7">
        <f t="shared" si="379"/>
        <v>110.05210000000001</v>
      </c>
      <c r="O2554" s="7">
        <f t="shared" si="380"/>
        <v>110.05210000000001</v>
      </c>
      <c r="R2554" s="7"/>
      <c r="S2554" s="47">
        <f t="shared" si="381"/>
        <v>0.68500000000000005</v>
      </c>
      <c r="T2554" s="47">
        <f t="shared" si="382"/>
        <v>0</v>
      </c>
      <c r="U2554" s="47">
        <f t="shared" si="383"/>
        <v>160.66</v>
      </c>
      <c r="V2554" s="47">
        <f t="shared" si="384"/>
        <v>48.79</v>
      </c>
      <c r="W2554" s="11"/>
    </row>
    <row r="2555" spans="1:23" x14ac:dyDescent="0.45">
      <c r="A2555" t="s">
        <v>2560</v>
      </c>
      <c r="B2555">
        <v>58</v>
      </c>
      <c r="D2555" s="9" t="str">
        <f>VartojimasGamyba!J2551</f>
        <v>2023-12-16-05</v>
      </c>
      <c r="E2555" s="8">
        <f>VartojimasGamyba!G2551</f>
        <v>0.23499999999999999</v>
      </c>
      <c r="F2555" s="11"/>
      <c r="G2555" s="7">
        <f t="shared" si="386"/>
        <v>1.6166666666666667</v>
      </c>
      <c r="H2555" s="7">
        <v>0</v>
      </c>
      <c r="I2555" s="7">
        <v>0</v>
      </c>
      <c r="J2555" s="7">
        <v>0</v>
      </c>
      <c r="L2555" s="7">
        <f>VartojimasGamyba!H2551</f>
        <v>0</v>
      </c>
      <c r="M2555" s="15">
        <f t="shared" si="378"/>
        <v>0.23499999999999999</v>
      </c>
      <c r="N2555" s="7">
        <f t="shared" si="379"/>
        <v>37.198150000000005</v>
      </c>
      <c r="O2555" s="7">
        <f t="shared" si="380"/>
        <v>37.198150000000005</v>
      </c>
      <c r="R2555" s="7"/>
      <c r="S2555" s="47">
        <f t="shared" si="381"/>
        <v>0.23499999999999999</v>
      </c>
      <c r="T2555" s="47">
        <f t="shared" si="382"/>
        <v>0</v>
      </c>
      <c r="U2555" s="47">
        <f t="shared" si="383"/>
        <v>158.29000000000002</v>
      </c>
      <c r="V2555" s="47">
        <f t="shared" si="384"/>
        <v>46.42</v>
      </c>
      <c r="W2555" s="11"/>
    </row>
    <row r="2556" spans="1:23" x14ac:dyDescent="0.45">
      <c r="A2556" t="s">
        <v>2561</v>
      </c>
      <c r="B2556">
        <v>54.1</v>
      </c>
      <c r="D2556" s="9" t="str">
        <f>VartojimasGamyba!J2552</f>
        <v>2023-12-16-06</v>
      </c>
      <c r="E2556" s="8">
        <f>VartojimasGamyba!G2552</f>
        <v>1.581</v>
      </c>
      <c r="F2556" s="11"/>
      <c r="G2556" s="7">
        <f t="shared" si="386"/>
        <v>7.6655555555555566</v>
      </c>
      <c r="H2556" s="7">
        <v>6.0488888888888894</v>
      </c>
      <c r="I2556" s="7">
        <v>0</v>
      </c>
      <c r="J2556" s="7">
        <v>0</v>
      </c>
      <c r="L2556" s="7">
        <f>VartojimasGamyba!H2552</f>
        <v>0</v>
      </c>
      <c r="M2556" s="15">
        <f t="shared" si="378"/>
        <v>7.6298888888888889</v>
      </c>
      <c r="N2556" s="7">
        <f t="shared" si="379"/>
        <v>1177.9785455555557</v>
      </c>
      <c r="O2556" s="7">
        <f t="shared" si="380"/>
        <v>1177.9785455555557</v>
      </c>
      <c r="R2556" s="7"/>
      <c r="S2556" s="47">
        <f t="shared" si="381"/>
        <v>7.6298888888888889</v>
      </c>
      <c r="T2556" s="47">
        <f t="shared" si="382"/>
        <v>0</v>
      </c>
      <c r="U2556" s="47">
        <f t="shared" si="383"/>
        <v>154.39000000000001</v>
      </c>
      <c r="V2556" s="47">
        <f t="shared" si="384"/>
        <v>42.52</v>
      </c>
      <c r="W2556" s="11"/>
    </row>
    <row r="2557" spans="1:23" x14ac:dyDescent="0.45">
      <c r="A2557" t="s">
        <v>2562</v>
      </c>
      <c r="B2557">
        <v>55.64</v>
      </c>
      <c r="D2557" s="9" t="str">
        <f>VartojimasGamyba!J2553</f>
        <v>2023-12-16-07</v>
      </c>
      <c r="E2557" s="8">
        <f>VartojimasGamyba!G2553</f>
        <v>0.182</v>
      </c>
      <c r="F2557" s="11"/>
      <c r="G2557" s="7">
        <f t="shared" si="386"/>
        <v>7.6655555555555566</v>
      </c>
      <c r="H2557" s="7">
        <v>0</v>
      </c>
      <c r="I2557" s="7">
        <v>0</v>
      </c>
      <c r="J2557" s="7">
        <v>0</v>
      </c>
      <c r="L2557" s="7">
        <f>VartojimasGamyba!H2553</f>
        <v>1E-3</v>
      </c>
      <c r="M2557" s="15">
        <f t="shared" si="378"/>
        <v>0.18099999999999999</v>
      </c>
      <c r="N2557" s="7">
        <f t="shared" si="379"/>
        <v>28.223330000000001</v>
      </c>
      <c r="O2557" s="7">
        <f t="shared" si="380"/>
        <v>28.223330000000001</v>
      </c>
      <c r="R2557" s="7"/>
      <c r="S2557" s="47">
        <f t="shared" si="381"/>
        <v>0.18099999999999999</v>
      </c>
      <c r="T2557" s="47">
        <f t="shared" si="382"/>
        <v>0</v>
      </c>
      <c r="U2557" s="47">
        <f t="shared" si="383"/>
        <v>155.93</v>
      </c>
      <c r="V2557" s="47">
        <f t="shared" si="384"/>
        <v>44.06</v>
      </c>
      <c r="W2557" s="11"/>
    </row>
    <row r="2558" spans="1:23" x14ac:dyDescent="0.45">
      <c r="A2558" t="s">
        <v>2563</v>
      </c>
      <c r="B2558">
        <v>59.34</v>
      </c>
      <c r="D2558" s="9" t="str">
        <f>VartojimasGamyba!J2554</f>
        <v>2023-12-16-08</v>
      </c>
      <c r="E2558" s="8">
        <f>VartojimasGamyba!G2554</f>
        <v>0.129</v>
      </c>
      <c r="F2558" s="11"/>
      <c r="G2558" s="7">
        <f t="shared" si="386"/>
        <v>7.6655555555555566</v>
      </c>
      <c r="H2558" s="7">
        <v>0</v>
      </c>
      <c r="I2558" s="7">
        <v>0</v>
      </c>
      <c r="J2558" s="7">
        <v>0</v>
      </c>
      <c r="L2558" s="7">
        <f>VartojimasGamyba!H2554</f>
        <v>2.4E-2</v>
      </c>
      <c r="M2558" s="15">
        <f t="shared" si="378"/>
        <v>0.10500000000000001</v>
      </c>
      <c r="N2558" s="7">
        <f t="shared" si="379"/>
        <v>16.761150000000001</v>
      </c>
      <c r="O2558" s="7">
        <f t="shared" si="380"/>
        <v>16.761150000000001</v>
      </c>
      <c r="R2558" s="7"/>
      <c r="S2558" s="47">
        <f t="shared" si="381"/>
        <v>0.10500000000000001</v>
      </c>
      <c r="T2558" s="47">
        <f t="shared" si="382"/>
        <v>0</v>
      </c>
      <c r="U2558" s="47">
        <f t="shared" si="383"/>
        <v>159.63</v>
      </c>
      <c r="V2558" s="47">
        <f t="shared" si="384"/>
        <v>47.760000000000005</v>
      </c>
      <c r="W2558" s="11"/>
    </row>
    <row r="2559" spans="1:23" x14ac:dyDescent="0.45">
      <c r="A2559" t="s">
        <v>2564</v>
      </c>
      <c r="B2559">
        <v>65.099999999999994</v>
      </c>
      <c r="D2559" s="9" t="str">
        <f>VartojimasGamyba!J2555</f>
        <v>2023-12-16-09</v>
      </c>
      <c r="E2559" s="8">
        <f>VartojimasGamyba!G2555</f>
        <v>0.09</v>
      </c>
      <c r="F2559" s="11"/>
      <c r="G2559" s="7">
        <f t="shared" si="386"/>
        <v>7.6655555555555566</v>
      </c>
      <c r="H2559" s="7">
        <v>0</v>
      </c>
      <c r="I2559" s="7">
        <v>0</v>
      </c>
      <c r="J2559" s="7">
        <v>0</v>
      </c>
      <c r="L2559" s="7">
        <f>VartojimasGamyba!H2555</f>
        <v>2.7E-2</v>
      </c>
      <c r="M2559" s="15">
        <f t="shared" si="378"/>
        <v>6.3E-2</v>
      </c>
      <c r="N2559" s="7">
        <f t="shared" si="379"/>
        <v>10.419569999999998</v>
      </c>
      <c r="O2559" s="7">
        <f t="shared" si="380"/>
        <v>10.419569999999998</v>
      </c>
      <c r="R2559" s="7"/>
      <c r="S2559" s="47">
        <f t="shared" si="381"/>
        <v>6.3E-2</v>
      </c>
      <c r="T2559" s="47">
        <f t="shared" si="382"/>
        <v>0</v>
      </c>
      <c r="U2559" s="47">
        <f t="shared" si="383"/>
        <v>165.39</v>
      </c>
      <c r="V2559" s="47">
        <f t="shared" si="384"/>
        <v>53.519999999999996</v>
      </c>
      <c r="W2559" s="11"/>
    </row>
    <row r="2560" spans="1:23" x14ac:dyDescent="0.45">
      <c r="A2560" t="s">
        <v>2565</v>
      </c>
      <c r="B2560">
        <v>79.89</v>
      </c>
      <c r="D2560" s="9" t="str">
        <f>VartojimasGamyba!J2556</f>
        <v>2023-12-16-10</v>
      </c>
      <c r="E2560" s="8">
        <f>VartojimasGamyba!G2556</f>
        <v>0.19</v>
      </c>
      <c r="F2560" s="11"/>
      <c r="G2560" s="7">
        <f t="shared" si="386"/>
        <v>7.5388888888888896</v>
      </c>
      <c r="H2560" s="7">
        <v>0</v>
      </c>
      <c r="I2560" s="7">
        <v>0.12666666666666668</v>
      </c>
      <c r="J2560" s="7">
        <v>0</v>
      </c>
      <c r="L2560" s="7">
        <f>VartojimasGamyba!H2556</f>
        <v>7.5999999999999998E-2</v>
      </c>
      <c r="M2560" s="15">
        <f t="shared" si="378"/>
        <v>0</v>
      </c>
      <c r="N2560" s="7">
        <f t="shared" si="379"/>
        <v>0</v>
      </c>
      <c r="O2560" s="7">
        <f t="shared" si="380"/>
        <v>0</v>
      </c>
      <c r="R2560" s="7"/>
      <c r="S2560" s="47">
        <f t="shared" si="381"/>
        <v>0</v>
      </c>
      <c r="T2560" s="47">
        <f t="shared" si="382"/>
        <v>0</v>
      </c>
      <c r="U2560" s="47">
        <f t="shared" si="383"/>
        <v>180.18</v>
      </c>
      <c r="V2560" s="47">
        <f t="shared" si="384"/>
        <v>68.31</v>
      </c>
      <c r="W2560" s="11"/>
    </row>
    <row r="2561" spans="1:23" x14ac:dyDescent="0.45">
      <c r="A2561" t="s">
        <v>2566</v>
      </c>
      <c r="B2561">
        <v>83.15</v>
      </c>
      <c r="D2561" s="9" t="str">
        <f>VartojimasGamyba!J2557</f>
        <v>2023-12-16-11</v>
      </c>
      <c r="E2561" s="8">
        <f>VartojimasGamyba!G2557</f>
        <v>1.7230000000000001</v>
      </c>
      <c r="F2561" s="11"/>
      <c r="G2561" s="7">
        <f t="shared" si="386"/>
        <v>5.6511111111111116</v>
      </c>
      <c r="H2561" s="7">
        <v>0</v>
      </c>
      <c r="I2561" s="7">
        <v>1.887777777777778</v>
      </c>
      <c r="J2561" s="7">
        <v>0</v>
      </c>
      <c r="L2561" s="7">
        <f>VartojimasGamyba!H2557</f>
        <v>2.4E-2</v>
      </c>
      <c r="M2561" s="15">
        <f t="shared" si="378"/>
        <v>-2.0122792321330962E-16</v>
      </c>
      <c r="N2561" s="7">
        <f t="shared" si="379"/>
        <v>-3.6913250234249519E-14</v>
      </c>
      <c r="O2561" s="7">
        <f t="shared" si="380"/>
        <v>-3.6913250234249519E-14</v>
      </c>
      <c r="R2561" s="7"/>
      <c r="S2561" s="47">
        <f t="shared" si="381"/>
        <v>-2.0122792321330962E-16</v>
      </c>
      <c r="T2561" s="47">
        <f t="shared" si="382"/>
        <v>0</v>
      </c>
      <c r="U2561" s="47">
        <f t="shared" si="383"/>
        <v>183.44</v>
      </c>
      <c r="V2561" s="47">
        <f t="shared" si="384"/>
        <v>71.570000000000007</v>
      </c>
      <c r="W2561" s="11"/>
    </row>
    <row r="2562" spans="1:23" x14ac:dyDescent="0.45">
      <c r="A2562" t="s">
        <v>2567</v>
      </c>
      <c r="B2562">
        <v>81.88</v>
      </c>
      <c r="D2562" s="9" t="str">
        <f>VartojimasGamyba!J2558</f>
        <v>2023-12-16-12</v>
      </c>
      <c r="E2562" s="8">
        <f>VartojimasGamyba!G2558</f>
        <v>0.33200000000000002</v>
      </c>
      <c r="F2562" s="11"/>
      <c r="G2562" s="7">
        <f t="shared" si="386"/>
        <v>5.2977777777777781</v>
      </c>
      <c r="H2562" s="7">
        <v>0</v>
      </c>
      <c r="I2562" s="7">
        <v>0.35333333333333333</v>
      </c>
      <c r="J2562" s="7">
        <v>0</v>
      </c>
      <c r="L2562" s="7">
        <f>VartojimasGamyba!H2558</f>
        <v>1.4E-2</v>
      </c>
      <c r="M2562" s="15">
        <f t="shared" si="378"/>
        <v>0</v>
      </c>
      <c r="N2562" s="7">
        <f t="shared" si="379"/>
        <v>0</v>
      </c>
      <c r="O2562" s="7">
        <f t="shared" si="380"/>
        <v>0</v>
      </c>
      <c r="R2562" s="7"/>
      <c r="S2562" s="47">
        <f t="shared" si="381"/>
        <v>0</v>
      </c>
      <c r="T2562" s="47">
        <f t="shared" si="382"/>
        <v>0</v>
      </c>
      <c r="U2562" s="47">
        <f t="shared" si="383"/>
        <v>182.17000000000002</v>
      </c>
      <c r="V2562" s="47">
        <f t="shared" si="384"/>
        <v>70.3</v>
      </c>
      <c r="W2562" s="11"/>
    </row>
    <row r="2563" spans="1:23" x14ac:dyDescent="0.45">
      <c r="A2563" t="s">
        <v>2568</v>
      </c>
      <c r="B2563">
        <v>79.45</v>
      </c>
      <c r="D2563" s="9" t="str">
        <f>VartojimasGamyba!J2559</f>
        <v>2023-12-16-13</v>
      </c>
      <c r="E2563" s="8">
        <f>VartojimasGamyba!G2559</f>
        <v>0.309</v>
      </c>
      <c r="F2563" s="11"/>
      <c r="G2563" s="7">
        <f t="shared" si="386"/>
        <v>4.9544444444444444</v>
      </c>
      <c r="H2563" s="7">
        <v>0</v>
      </c>
      <c r="I2563" s="7">
        <v>0.34333333333333332</v>
      </c>
      <c r="J2563" s="7">
        <v>0</v>
      </c>
      <c r="L2563" s="7">
        <f>VartojimasGamyba!H2559</f>
        <v>0</v>
      </c>
      <c r="M2563" s="15">
        <f t="shared" si="378"/>
        <v>0</v>
      </c>
      <c r="N2563" s="7">
        <f t="shared" si="379"/>
        <v>0</v>
      </c>
      <c r="O2563" s="7">
        <f t="shared" si="380"/>
        <v>0</v>
      </c>
      <c r="R2563" s="7"/>
      <c r="S2563" s="47">
        <f t="shared" si="381"/>
        <v>0</v>
      </c>
      <c r="T2563" s="47">
        <f t="shared" si="382"/>
        <v>0</v>
      </c>
      <c r="U2563" s="47">
        <f t="shared" si="383"/>
        <v>179.74</v>
      </c>
      <c r="V2563" s="47">
        <f t="shared" si="384"/>
        <v>67.87</v>
      </c>
      <c r="W2563" s="11"/>
    </row>
    <row r="2564" spans="1:23" x14ac:dyDescent="0.45">
      <c r="A2564" t="s">
        <v>2569</v>
      </c>
      <c r="B2564">
        <v>77.36</v>
      </c>
      <c r="D2564" s="9" t="str">
        <f>VartojimasGamyba!J2560</f>
        <v>2023-12-16-14</v>
      </c>
      <c r="E2564" s="8">
        <f>VartojimasGamyba!G2560</f>
        <v>0.254</v>
      </c>
      <c r="F2564" s="11"/>
      <c r="G2564" s="7">
        <f t="shared" si="386"/>
        <v>4.6722222222222225</v>
      </c>
      <c r="H2564" s="7">
        <v>0</v>
      </c>
      <c r="I2564" s="7">
        <v>0.28222222222222226</v>
      </c>
      <c r="J2564" s="7">
        <v>0</v>
      </c>
      <c r="L2564" s="7">
        <f>VartojimasGamyba!H2560</f>
        <v>0</v>
      </c>
      <c r="M2564" s="15">
        <f t="shared" si="378"/>
        <v>-5.5511151231257827E-17</v>
      </c>
      <c r="N2564" s="7">
        <f t="shared" si="379"/>
        <v>-9.8615560162329533E-15</v>
      </c>
      <c r="O2564" s="7">
        <f t="shared" si="380"/>
        <v>-9.8615560162329533E-15</v>
      </c>
      <c r="R2564" s="7"/>
      <c r="S2564" s="47">
        <f t="shared" si="381"/>
        <v>-5.5511151231257827E-17</v>
      </c>
      <c r="T2564" s="47">
        <f t="shared" si="382"/>
        <v>0</v>
      </c>
      <c r="U2564" s="47">
        <f t="shared" si="383"/>
        <v>177.65</v>
      </c>
      <c r="V2564" s="47">
        <f t="shared" si="384"/>
        <v>65.78</v>
      </c>
      <c r="W2564" s="11"/>
    </row>
    <row r="2565" spans="1:23" x14ac:dyDescent="0.45">
      <c r="A2565" t="s">
        <v>2570</v>
      </c>
      <c r="B2565">
        <v>73.58</v>
      </c>
      <c r="D2565" s="9" t="str">
        <f>VartojimasGamyba!J2561</f>
        <v>2023-12-16-15</v>
      </c>
      <c r="E2565" s="8">
        <f>VartojimasGamyba!G2561</f>
        <v>0.86499999999999999</v>
      </c>
      <c r="F2565" s="11"/>
      <c r="G2565" s="7">
        <f t="shared" si="386"/>
        <v>3.7111111111111112</v>
      </c>
      <c r="H2565" s="7">
        <v>0</v>
      </c>
      <c r="I2565" s="7">
        <v>0.96111111111111114</v>
      </c>
      <c r="J2565" s="7">
        <v>0</v>
      </c>
      <c r="L2565" s="7">
        <f>VartojimasGamyba!H2561</f>
        <v>0</v>
      </c>
      <c r="M2565" s="15">
        <f t="shared" si="378"/>
        <v>0</v>
      </c>
      <c r="N2565" s="7">
        <f t="shared" si="379"/>
        <v>0</v>
      </c>
      <c r="O2565" s="7">
        <f t="shared" si="380"/>
        <v>0</v>
      </c>
      <c r="R2565" s="7"/>
      <c r="S2565" s="47">
        <f t="shared" si="381"/>
        <v>0</v>
      </c>
      <c r="T2565" s="47">
        <f t="shared" si="382"/>
        <v>0</v>
      </c>
      <c r="U2565" s="47">
        <f t="shared" si="383"/>
        <v>173.87</v>
      </c>
      <c r="V2565" s="47">
        <f t="shared" si="384"/>
        <v>62</v>
      </c>
      <c r="W2565" s="11"/>
    </row>
    <row r="2566" spans="1:23" x14ac:dyDescent="0.45">
      <c r="A2566" t="s">
        <v>2571</v>
      </c>
      <c r="B2566">
        <v>79.45</v>
      </c>
      <c r="D2566" s="9" t="str">
        <f>VartojimasGamyba!J2562</f>
        <v>2023-12-16-16</v>
      </c>
      <c r="E2566" s="8">
        <f>VartojimasGamyba!G2562</f>
        <v>0.26800000000000002</v>
      </c>
      <c r="F2566" s="11"/>
      <c r="G2566" s="7">
        <f t="shared" si="386"/>
        <v>3.4133333333333336</v>
      </c>
      <c r="H2566" s="7">
        <v>0</v>
      </c>
      <c r="I2566" s="7">
        <v>0.29777777777777781</v>
      </c>
      <c r="J2566" s="7">
        <v>0</v>
      </c>
      <c r="L2566" s="7">
        <f>VartojimasGamyba!H2562</f>
        <v>0</v>
      </c>
      <c r="M2566" s="15">
        <f t="shared" si="378"/>
        <v>0</v>
      </c>
      <c r="N2566" s="7">
        <f t="shared" si="379"/>
        <v>0</v>
      </c>
      <c r="O2566" s="7">
        <f t="shared" si="380"/>
        <v>0</v>
      </c>
      <c r="R2566" s="7"/>
      <c r="S2566" s="47">
        <f t="shared" si="381"/>
        <v>0</v>
      </c>
      <c r="T2566" s="47">
        <f t="shared" si="382"/>
        <v>0</v>
      </c>
      <c r="U2566" s="47">
        <f t="shared" si="383"/>
        <v>179.74</v>
      </c>
      <c r="V2566" s="47">
        <f t="shared" si="384"/>
        <v>67.87</v>
      </c>
      <c r="W2566" s="11"/>
    </row>
    <row r="2567" spans="1:23" x14ac:dyDescent="0.45">
      <c r="A2567" t="s">
        <v>2572</v>
      </c>
      <c r="B2567">
        <v>80.44</v>
      </c>
      <c r="D2567" s="9" t="str">
        <f>VartojimasGamyba!J2563</f>
        <v>2023-12-16-17</v>
      </c>
      <c r="E2567" s="8">
        <f>VartojimasGamyba!G2563</f>
        <v>0.371</v>
      </c>
      <c r="F2567" s="11"/>
      <c r="G2567" s="7">
        <f t="shared" si="386"/>
        <v>3.0011111111111113</v>
      </c>
      <c r="H2567" s="7">
        <v>0</v>
      </c>
      <c r="I2567" s="7">
        <v>0.41222222222222221</v>
      </c>
      <c r="J2567" s="7">
        <v>0</v>
      </c>
      <c r="L2567" s="7">
        <f>VartojimasGamyba!H2563</f>
        <v>0</v>
      </c>
      <c r="M2567" s="15">
        <f t="shared" ref="M2567:M2630" si="387">E2567+H2567-I2567*$J$2+J2567-L2567</f>
        <v>0</v>
      </c>
      <c r="N2567" s="7">
        <f t="shared" ref="N2567:N2630" si="388">M2567*U2567-J2567*V2567</f>
        <v>0</v>
      </c>
      <c r="O2567" s="7">
        <f t="shared" ref="O2567:O2630" si="389">(M2567)*(B2567+$Z$21)</f>
        <v>0</v>
      </c>
      <c r="R2567" s="7"/>
      <c r="S2567" s="47">
        <f t="shared" ref="S2567:S2630" si="390">M2567+IF((L2567-E2567)&gt;0,(L2567-E2567),0)</f>
        <v>0</v>
      </c>
      <c r="T2567" s="47">
        <f t="shared" ref="T2567:T2630" si="391">IF(L2567-E2567&lt;0,0,L2567-E2567)</f>
        <v>0</v>
      </c>
      <c r="U2567" s="47">
        <f t="shared" ref="U2567:U2630" si="392">B2567+$Z$21</f>
        <v>180.73000000000002</v>
      </c>
      <c r="V2567" s="47">
        <f t="shared" ref="V2567:V2630" si="393">B2567+$Z$20</f>
        <v>68.86</v>
      </c>
      <c r="W2567" s="11"/>
    </row>
    <row r="2568" spans="1:23" x14ac:dyDescent="0.45">
      <c r="A2568" t="s">
        <v>2573</v>
      </c>
      <c r="B2568">
        <v>86.07</v>
      </c>
      <c r="D2568" s="9" t="str">
        <f>VartojimasGamyba!J2564</f>
        <v>2023-12-16-18</v>
      </c>
      <c r="E2568" s="8">
        <f>VartojimasGamyba!G2564</f>
        <v>0.27400000000000002</v>
      </c>
      <c r="F2568" s="11"/>
      <c r="G2568" s="7">
        <f t="shared" si="386"/>
        <v>2.6966666666666668</v>
      </c>
      <c r="H2568" s="7">
        <v>0</v>
      </c>
      <c r="I2568" s="7">
        <v>0.30444444444444446</v>
      </c>
      <c r="J2568" s="7">
        <v>0</v>
      </c>
      <c r="L2568" s="7">
        <f>VartojimasGamyba!H2564</f>
        <v>0</v>
      </c>
      <c r="M2568" s="15">
        <f t="shared" si="387"/>
        <v>0</v>
      </c>
      <c r="N2568" s="7">
        <f t="shared" si="388"/>
        <v>0</v>
      </c>
      <c r="O2568" s="7">
        <f t="shared" si="389"/>
        <v>0</v>
      </c>
      <c r="R2568" s="7"/>
      <c r="S2568" s="47">
        <f t="shared" si="390"/>
        <v>0</v>
      </c>
      <c r="T2568" s="47">
        <f t="shared" si="391"/>
        <v>0</v>
      </c>
      <c r="U2568" s="47">
        <f t="shared" si="392"/>
        <v>186.36</v>
      </c>
      <c r="V2568" s="47">
        <f t="shared" si="393"/>
        <v>74.489999999999995</v>
      </c>
      <c r="W2568" s="11"/>
    </row>
    <row r="2569" spans="1:23" x14ac:dyDescent="0.45">
      <c r="A2569" t="s">
        <v>2574</v>
      </c>
      <c r="B2569">
        <v>84.15</v>
      </c>
      <c r="D2569" s="9" t="str">
        <f>VartojimasGamyba!J2565</f>
        <v>2023-12-16-19</v>
      </c>
      <c r="E2569" s="8">
        <f>VartojimasGamyba!G2565</f>
        <v>0.29899999999999999</v>
      </c>
      <c r="F2569" s="11"/>
      <c r="G2569" s="7">
        <f t="shared" si="386"/>
        <v>2.3644444444444446</v>
      </c>
      <c r="H2569" s="7">
        <v>0</v>
      </c>
      <c r="I2569" s="7">
        <v>0.3322222222222222</v>
      </c>
      <c r="J2569" s="7">
        <v>0</v>
      </c>
      <c r="L2569" s="7">
        <f>VartojimasGamyba!H2565</f>
        <v>0</v>
      </c>
      <c r="M2569" s="15">
        <f t="shared" si="387"/>
        <v>0</v>
      </c>
      <c r="N2569" s="7">
        <f t="shared" si="388"/>
        <v>0</v>
      </c>
      <c r="O2569" s="7">
        <f t="shared" si="389"/>
        <v>0</v>
      </c>
      <c r="R2569" s="7"/>
      <c r="S2569" s="47">
        <f t="shared" si="390"/>
        <v>0</v>
      </c>
      <c r="T2569" s="47">
        <f t="shared" si="391"/>
        <v>0</v>
      </c>
      <c r="U2569" s="47">
        <f t="shared" si="392"/>
        <v>184.44</v>
      </c>
      <c r="V2569" s="47">
        <f t="shared" si="393"/>
        <v>72.570000000000007</v>
      </c>
      <c r="W2569" s="11"/>
    </row>
    <row r="2570" spans="1:23" x14ac:dyDescent="0.45">
      <c r="A2570" t="s">
        <v>2575</v>
      </c>
      <c r="B2570">
        <v>83.83</v>
      </c>
      <c r="D2570" s="9" t="str">
        <f>VartojimasGamyba!J2566</f>
        <v>2023-12-16-20</v>
      </c>
      <c r="E2570" s="8">
        <f>VartojimasGamyba!G2566</f>
        <v>1.139</v>
      </c>
      <c r="F2570" s="11"/>
      <c r="G2570" s="7">
        <f t="shared" si="386"/>
        <v>1.098888888888889</v>
      </c>
      <c r="H2570" s="7">
        <v>0</v>
      </c>
      <c r="I2570" s="7">
        <v>1.2655555555555555</v>
      </c>
      <c r="J2570" s="7">
        <v>0</v>
      </c>
      <c r="L2570" s="7">
        <f>VartojimasGamyba!H2566</f>
        <v>0</v>
      </c>
      <c r="M2570" s="15">
        <f t="shared" si="387"/>
        <v>0</v>
      </c>
      <c r="N2570" s="7">
        <f t="shared" si="388"/>
        <v>0</v>
      </c>
      <c r="O2570" s="7">
        <f t="shared" si="389"/>
        <v>0</v>
      </c>
      <c r="P2570" s="7" t="s">
        <v>8873</v>
      </c>
      <c r="R2570" s="7"/>
      <c r="S2570" s="47">
        <f t="shared" si="390"/>
        <v>0</v>
      </c>
      <c r="T2570" s="47">
        <f t="shared" si="391"/>
        <v>0</v>
      </c>
      <c r="U2570" s="47">
        <f t="shared" si="392"/>
        <v>184.12</v>
      </c>
      <c r="V2570" s="47">
        <f t="shared" si="393"/>
        <v>72.25</v>
      </c>
      <c r="W2570" s="11"/>
    </row>
    <row r="2571" spans="1:23" x14ac:dyDescent="0.45">
      <c r="A2571" t="s">
        <v>2576</v>
      </c>
      <c r="B2571">
        <v>76.099999999999994</v>
      </c>
      <c r="D2571" s="9" t="str">
        <f>VartojimasGamyba!J2567</f>
        <v>2023-12-16-21</v>
      </c>
      <c r="E2571" s="8">
        <f>VartojimasGamyba!G2567</f>
        <v>0.39100000000000001</v>
      </c>
      <c r="F2571" s="11"/>
      <c r="G2571" s="7">
        <f t="shared" si="386"/>
        <v>0.66444444444444462</v>
      </c>
      <c r="H2571" s="7">
        <v>0</v>
      </c>
      <c r="I2571" s="7">
        <v>0.43444444444444447</v>
      </c>
      <c r="J2571" s="7">
        <v>0</v>
      </c>
      <c r="L2571" s="7">
        <f>VartojimasGamyba!H2567</f>
        <v>0</v>
      </c>
      <c r="M2571" s="15">
        <f t="shared" si="387"/>
        <v>0</v>
      </c>
      <c r="N2571" s="7">
        <f t="shared" si="388"/>
        <v>0</v>
      </c>
      <c r="O2571" s="7">
        <f t="shared" si="389"/>
        <v>0</v>
      </c>
      <c r="P2571" s="7">
        <f>SUM(N2550:N2573)</f>
        <v>2260.2366655555556</v>
      </c>
      <c r="R2571" s="7"/>
      <c r="S2571" s="47">
        <f t="shared" si="390"/>
        <v>0</v>
      </c>
      <c r="T2571" s="47">
        <f t="shared" si="391"/>
        <v>0</v>
      </c>
      <c r="U2571" s="47">
        <f t="shared" si="392"/>
        <v>176.39</v>
      </c>
      <c r="V2571" s="47">
        <f t="shared" si="393"/>
        <v>64.52</v>
      </c>
      <c r="W2571" s="11"/>
    </row>
    <row r="2572" spans="1:23" x14ac:dyDescent="0.45">
      <c r="A2572" t="s">
        <v>2577</v>
      </c>
      <c r="B2572">
        <v>75.2</v>
      </c>
      <c r="D2572" s="9" t="str">
        <f>VartojimasGamyba!J2568</f>
        <v>2023-12-16-22</v>
      </c>
      <c r="E2572" s="8">
        <f>VartojimasGamyba!G2568</f>
        <v>0.59799999999999998</v>
      </c>
      <c r="F2572" s="11"/>
      <c r="G2572" s="7">
        <f t="shared" si="386"/>
        <v>0</v>
      </c>
      <c r="H2572" s="7">
        <v>0</v>
      </c>
      <c r="I2572" s="7">
        <v>0.66444444444444439</v>
      </c>
      <c r="J2572" s="7">
        <v>0</v>
      </c>
      <c r="L2572" s="7">
        <f>VartojimasGamyba!H2568</f>
        <v>0</v>
      </c>
      <c r="M2572" s="15">
        <f t="shared" si="387"/>
        <v>0</v>
      </c>
      <c r="N2572" s="7">
        <f t="shared" si="388"/>
        <v>0</v>
      </c>
      <c r="O2572" s="7">
        <f t="shared" si="389"/>
        <v>0</v>
      </c>
      <c r="P2572" s="7" t="s">
        <v>8872</v>
      </c>
      <c r="R2572" s="7"/>
      <c r="S2572" s="47">
        <f t="shared" si="390"/>
        <v>0</v>
      </c>
      <c r="T2572" s="47">
        <f t="shared" si="391"/>
        <v>0</v>
      </c>
      <c r="U2572" s="47">
        <f t="shared" si="392"/>
        <v>175.49</v>
      </c>
      <c r="V2572" s="47">
        <f t="shared" si="393"/>
        <v>63.620000000000005</v>
      </c>
      <c r="W2572" s="11"/>
    </row>
    <row r="2573" spans="1:23" x14ac:dyDescent="0.45">
      <c r="A2573" t="s">
        <v>2578</v>
      </c>
      <c r="B2573">
        <v>47.03</v>
      </c>
      <c r="D2573" s="9" t="str">
        <f>VartojimasGamyba!J2569</f>
        <v>2023-12-16-23</v>
      </c>
      <c r="E2573" s="8">
        <f>VartojimasGamyba!G2569</f>
        <v>0.20699999999999999</v>
      </c>
      <c r="F2573" s="11"/>
      <c r="G2573" s="7">
        <f t="shared" si="386"/>
        <v>5</v>
      </c>
      <c r="H2573" s="7">
        <v>5</v>
      </c>
      <c r="I2573" s="7">
        <v>0</v>
      </c>
      <c r="J2573" s="7">
        <v>0</v>
      </c>
      <c r="L2573" s="7">
        <f>VartojimasGamyba!H2569</f>
        <v>0</v>
      </c>
      <c r="M2573" s="15">
        <f t="shared" si="387"/>
        <v>5.2069999999999999</v>
      </c>
      <c r="N2573" s="7">
        <f t="shared" si="388"/>
        <v>767.09523999999999</v>
      </c>
      <c r="O2573" s="7">
        <f t="shared" si="389"/>
        <v>767.09523999999999</v>
      </c>
      <c r="P2573" s="7">
        <f>SUM(O2550:O2573)</f>
        <v>2260.2366655555556</v>
      </c>
      <c r="Q2573" s="7">
        <f>SUMPRODUCT(B2550:B2573,E2550:E2573)+SUM(E2550:E2573)*$Z$21-SUMPRODUCT(B2550:B2573,L2550:L2573)+SUM(L2550:L2573)*ABS($Z$20)</f>
        <v>2408.8565000000003</v>
      </c>
      <c r="R2573" s="7"/>
      <c r="S2573" s="47">
        <f t="shared" si="390"/>
        <v>5.2069999999999999</v>
      </c>
      <c r="T2573" s="47">
        <f t="shared" si="391"/>
        <v>0</v>
      </c>
      <c r="U2573" s="47">
        <f t="shared" si="392"/>
        <v>147.32</v>
      </c>
      <c r="V2573" s="47">
        <f t="shared" si="393"/>
        <v>35.450000000000003</v>
      </c>
      <c r="W2573" s="11">
        <f>IF(P2573&lt;&gt;Q2573,1,0)</f>
        <v>1</v>
      </c>
    </row>
    <row r="2574" spans="1:23" x14ac:dyDescent="0.45">
      <c r="A2574" t="s">
        <v>2579</v>
      </c>
      <c r="B2574">
        <v>39.049999999999997</v>
      </c>
      <c r="D2574" s="1" t="str">
        <f>VartojimasGamyba!J2570</f>
        <v>2023-12-17-00</v>
      </c>
      <c r="E2574" s="7">
        <f>VartojimasGamyba!G2570</f>
        <v>0.65200000000000002</v>
      </c>
      <c r="F2574" s="11"/>
      <c r="G2574" s="12">
        <f>G2573+H2574-I2574</f>
        <v>4.2755555555555551</v>
      </c>
      <c r="H2574" s="12">
        <v>0</v>
      </c>
      <c r="I2574" s="12">
        <v>0.72444444444444456</v>
      </c>
      <c r="J2574" s="12">
        <v>0</v>
      </c>
      <c r="K2574" s="12"/>
      <c r="L2574" s="12">
        <f>VartojimasGamyba!H2570</f>
        <v>0</v>
      </c>
      <c r="M2574" s="19">
        <f t="shared" si="387"/>
        <v>-1.1102230246251565E-16</v>
      </c>
      <c r="N2574" s="7">
        <f t="shared" si="388"/>
        <v>-1.5469847625126932E-14</v>
      </c>
      <c r="O2574" s="7">
        <f t="shared" si="389"/>
        <v>-1.5469847625126932E-14</v>
      </c>
      <c r="R2574" s="20" t="s">
        <v>8783</v>
      </c>
      <c r="S2574" s="47">
        <f t="shared" si="390"/>
        <v>-1.1102230246251565E-16</v>
      </c>
      <c r="T2574" s="47">
        <f t="shared" si="391"/>
        <v>0</v>
      </c>
      <c r="U2574" s="47">
        <f t="shared" si="392"/>
        <v>139.34</v>
      </c>
      <c r="V2574" s="47">
        <f t="shared" si="393"/>
        <v>27.47</v>
      </c>
      <c r="W2574" s="11"/>
    </row>
    <row r="2575" spans="1:23" x14ac:dyDescent="0.45">
      <c r="A2575" t="s">
        <v>2580</v>
      </c>
      <c r="B2575">
        <v>21.08</v>
      </c>
      <c r="D2575" s="1" t="str">
        <f>VartojimasGamyba!J2571</f>
        <v>2023-12-17-01</v>
      </c>
      <c r="E2575" s="7">
        <f>VartojimasGamyba!G2571</f>
        <v>0.311</v>
      </c>
      <c r="F2575" s="11"/>
      <c r="G2575" s="12">
        <f t="shared" ref="G2575:G2597" si="394">G2574+H2575-I2575</f>
        <v>3.9299999999999997</v>
      </c>
      <c r="H2575" s="12">
        <v>0</v>
      </c>
      <c r="I2575" s="12">
        <v>0.34555555555555556</v>
      </c>
      <c r="J2575" s="12">
        <v>0</v>
      </c>
      <c r="K2575" s="12"/>
      <c r="L2575" s="12">
        <f>VartojimasGamyba!H2571</f>
        <v>0</v>
      </c>
      <c r="M2575" s="19">
        <f t="shared" si="387"/>
        <v>0</v>
      </c>
      <c r="N2575" s="7">
        <f t="shared" si="388"/>
        <v>0</v>
      </c>
      <c r="O2575" s="7">
        <f t="shared" si="389"/>
        <v>0</v>
      </c>
      <c r="R2575" s="7"/>
      <c r="S2575" s="47">
        <f t="shared" si="390"/>
        <v>0</v>
      </c>
      <c r="T2575" s="47">
        <f t="shared" si="391"/>
        <v>0</v>
      </c>
      <c r="U2575" s="47">
        <f t="shared" si="392"/>
        <v>121.37</v>
      </c>
      <c r="V2575" s="47">
        <f t="shared" si="393"/>
        <v>9.4999999999999982</v>
      </c>
      <c r="W2575" s="11"/>
    </row>
    <row r="2576" spans="1:23" x14ac:dyDescent="0.45">
      <c r="A2576" t="s">
        <v>2581</v>
      </c>
      <c r="B2576">
        <v>0</v>
      </c>
      <c r="D2576" s="1" t="str">
        <f>VartojimasGamyba!J2572</f>
        <v>2023-12-17-02</v>
      </c>
      <c r="E2576" s="7">
        <f>VartojimasGamyba!G2572</f>
        <v>0.42499999999999999</v>
      </c>
      <c r="F2576" s="11"/>
      <c r="G2576" s="12">
        <f t="shared" si="394"/>
        <v>3.9299999999999997</v>
      </c>
      <c r="H2576" s="12">
        <v>0</v>
      </c>
      <c r="I2576" s="12">
        <v>0</v>
      </c>
      <c r="J2576" s="12">
        <v>0</v>
      </c>
      <c r="K2576" s="12"/>
      <c r="L2576" s="12">
        <f>VartojimasGamyba!H2572</f>
        <v>0</v>
      </c>
      <c r="M2576" s="19">
        <f t="shared" si="387"/>
        <v>0.42499999999999999</v>
      </c>
      <c r="N2576" s="7">
        <f t="shared" si="388"/>
        <v>42.623249999999999</v>
      </c>
      <c r="O2576" s="7">
        <f t="shared" si="389"/>
        <v>42.623249999999999</v>
      </c>
      <c r="R2576" s="7"/>
      <c r="S2576" s="47">
        <f t="shared" si="390"/>
        <v>0.42499999999999999</v>
      </c>
      <c r="T2576" s="47">
        <f t="shared" si="391"/>
        <v>0</v>
      </c>
      <c r="U2576" s="47">
        <f t="shared" si="392"/>
        <v>100.29</v>
      </c>
      <c r="V2576" s="47">
        <f t="shared" si="393"/>
        <v>-11.58</v>
      </c>
      <c r="W2576" s="11"/>
    </row>
    <row r="2577" spans="1:23" x14ac:dyDescent="0.45">
      <c r="A2577" t="s">
        <v>2582</v>
      </c>
      <c r="B2577">
        <v>8.91</v>
      </c>
      <c r="D2577" s="1" t="str">
        <f>VartojimasGamyba!J2573</f>
        <v>2023-12-17-03</v>
      </c>
      <c r="E2577" s="7">
        <f>VartojimasGamyba!G2573</f>
        <v>0.57199999999999995</v>
      </c>
      <c r="F2577" s="11"/>
      <c r="G2577" s="12">
        <f t="shared" si="394"/>
        <v>3.9299999999999997</v>
      </c>
      <c r="H2577" s="12">
        <v>0</v>
      </c>
      <c r="I2577" s="12">
        <v>0</v>
      </c>
      <c r="J2577" s="12">
        <v>0</v>
      </c>
      <c r="K2577" s="12"/>
      <c r="L2577" s="12">
        <f>VartojimasGamyba!H2573</f>
        <v>0</v>
      </c>
      <c r="M2577" s="19">
        <f t="shared" si="387"/>
        <v>0.57199999999999995</v>
      </c>
      <c r="N2577" s="7">
        <f t="shared" si="388"/>
        <v>62.462399999999995</v>
      </c>
      <c r="O2577" s="7">
        <f t="shared" si="389"/>
        <v>62.462399999999995</v>
      </c>
      <c r="R2577" s="7"/>
      <c r="S2577" s="47">
        <f t="shared" si="390"/>
        <v>0.57199999999999995</v>
      </c>
      <c r="T2577" s="47">
        <f t="shared" si="391"/>
        <v>0</v>
      </c>
      <c r="U2577" s="47">
        <f t="shared" si="392"/>
        <v>109.2</v>
      </c>
      <c r="V2577" s="47">
        <f t="shared" si="393"/>
        <v>-2.67</v>
      </c>
      <c r="W2577" s="11"/>
    </row>
    <row r="2578" spans="1:23" x14ac:dyDescent="0.45">
      <c r="A2578" t="s">
        <v>2583</v>
      </c>
      <c r="B2578">
        <v>7.47</v>
      </c>
      <c r="D2578" s="1" t="str">
        <f>VartojimasGamyba!J2574</f>
        <v>2023-12-17-04</v>
      </c>
      <c r="E2578" s="7">
        <f>VartojimasGamyba!G2574</f>
        <v>0.43099999999999999</v>
      </c>
      <c r="F2578" s="11"/>
      <c r="G2578" s="12">
        <f t="shared" si="394"/>
        <v>3.9299999999999997</v>
      </c>
      <c r="H2578" s="12">
        <v>0</v>
      </c>
      <c r="I2578" s="12">
        <v>0</v>
      </c>
      <c r="J2578" s="12">
        <v>0</v>
      </c>
      <c r="K2578" s="12"/>
      <c r="L2578" s="12">
        <f>VartojimasGamyba!H2574</f>
        <v>0</v>
      </c>
      <c r="M2578" s="19">
        <f t="shared" si="387"/>
        <v>0.43099999999999999</v>
      </c>
      <c r="N2578" s="7">
        <f t="shared" si="388"/>
        <v>46.444560000000003</v>
      </c>
      <c r="O2578" s="7">
        <f t="shared" si="389"/>
        <v>46.444560000000003</v>
      </c>
      <c r="R2578" s="7"/>
      <c r="S2578" s="47">
        <f t="shared" si="390"/>
        <v>0.43099999999999999</v>
      </c>
      <c r="T2578" s="47">
        <f t="shared" si="391"/>
        <v>0</v>
      </c>
      <c r="U2578" s="47">
        <f t="shared" si="392"/>
        <v>107.76</v>
      </c>
      <c r="V2578" s="47">
        <f t="shared" si="393"/>
        <v>-4.1100000000000003</v>
      </c>
      <c r="W2578" s="11"/>
    </row>
    <row r="2579" spans="1:23" x14ac:dyDescent="0.45">
      <c r="A2579" t="s">
        <v>2584</v>
      </c>
      <c r="B2579">
        <v>-0.01</v>
      </c>
      <c r="D2579" s="1" t="str">
        <f>VartojimasGamyba!J2575</f>
        <v>2023-12-17-05</v>
      </c>
      <c r="E2579" s="7">
        <f>VartojimasGamyba!G2575</f>
        <v>1.0609999999999999</v>
      </c>
      <c r="F2579" s="11"/>
      <c r="G2579" s="12">
        <f t="shared" si="394"/>
        <v>3.9299999999999997</v>
      </c>
      <c r="H2579" s="12">
        <v>0</v>
      </c>
      <c r="I2579" s="12">
        <v>0</v>
      </c>
      <c r="J2579" s="12">
        <v>0</v>
      </c>
      <c r="K2579" s="12"/>
      <c r="L2579" s="12">
        <f>VartojimasGamyba!H2575</f>
        <v>0</v>
      </c>
      <c r="M2579" s="19">
        <f t="shared" si="387"/>
        <v>1.0609999999999999</v>
      </c>
      <c r="N2579" s="7">
        <f t="shared" si="388"/>
        <v>106.39708</v>
      </c>
      <c r="O2579" s="7">
        <f t="shared" si="389"/>
        <v>106.39708</v>
      </c>
      <c r="R2579" s="7"/>
      <c r="S2579" s="47">
        <f t="shared" si="390"/>
        <v>1.0609999999999999</v>
      </c>
      <c r="T2579" s="47">
        <f t="shared" si="391"/>
        <v>0</v>
      </c>
      <c r="U2579" s="47">
        <f t="shared" si="392"/>
        <v>100.28</v>
      </c>
      <c r="V2579" s="47">
        <f t="shared" si="393"/>
        <v>-11.59</v>
      </c>
      <c r="W2579" s="11"/>
    </row>
    <row r="2580" spans="1:23" x14ac:dyDescent="0.45">
      <c r="A2580" t="s">
        <v>2585</v>
      </c>
      <c r="B2580">
        <v>-0.72</v>
      </c>
      <c r="D2580" s="1" t="str">
        <f>VartojimasGamyba!J2576</f>
        <v>2023-12-17-06</v>
      </c>
      <c r="E2580" s="7">
        <f>VartojimasGamyba!G2576</f>
        <v>0.253</v>
      </c>
      <c r="F2580" s="11"/>
      <c r="G2580" s="12">
        <f t="shared" si="394"/>
        <v>11.809999999999999</v>
      </c>
      <c r="H2580" s="12">
        <v>7.88</v>
      </c>
      <c r="I2580" s="12">
        <v>0</v>
      </c>
      <c r="J2580" s="12">
        <v>0</v>
      </c>
      <c r="K2580" s="12"/>
      <c r="L2580" s="12">
        <f>VartojimasGamyba!H2576</f>
        <v>0</v>
      </c>
      <c r="M2580" s="19">
        <f t="shared" si="387"/>
        <v>8.1329999999999991</v>
      </c>
      <c r="N2580" s="7">
        <f t="shared" si="388"/>
        <v>809.80281000000002</v>
      </c>
      <c r="O2580" s="7">
        <f t="shared" si="389"/>
        <v>809.80281000000002</v>
      </c>
      <c r="R2580" s="7"/>
      <c r="S2580" s="47">
        <f t="shared" si="390"/>
        <v>8.1329999999999991</v>
      </c>
      <c r="T2580" s="47">
        <f t="shared" si="391"/>
        <v>0</v>
      </c>
      <c r="U2580" s="47">
        <f t="shared" si="392"/>
        <v>99.570000000000007</v>
      </c>
      <c r="V2580" s="47">
        <f t="shared" si="393"/>
        <v>-12.3</v>
      </c>
      <c r="W2580" s="11"/>
    </row>
    <row r="2581" spans="1:23" x14ac:dyDescent="0.45">
      <c r="A2581" t="s">
        <v>2586</v>
      </c>
      <c r="B2581">
        <v>0</v>
      </c>
      <c r="D2581" s="1" t="str">
        <f>VartojimasGamyba!J2577</f>
        <v>2023-12-17-07</v>
      </c>
      <c r="E2581" s="7">
        <f>VartojimasGamyba!G2577</f>
        <v>0.48399999999999999</v>
      </c>
      <c r="F2581" s="11"/>
      <c r="G2581" s="12">
        <f t="shared" si="394"/>
        <v>11.809999999999999</v>
      </c>
      <c r="H2581" s="12">
        <v>0</v>
      </c>
      <c r="I2581" s="12">
        <v>0</v>
      </c>
      <c r="J2581" s="12">
        <v>0</v>
      </c>
      <c r="K2581" s="12"/>
      <c r="L2581" s="12">
        <f>VartojimasGamyba!H2577</f>
        <v>0</v>
      </c>
      <c r="M2581" s="19">
        <f t="shared" si="387"/>
        <v>0.48399999999999999</v>
      </c>
      <c r="N2581" s="7">
        <f t="shared" si="388"/>
        <v>48.54036</v>
      </c>
      <c r="O2581" s="7">
        <f t="shared" si="389"/>
        <v>48.54036</v>
      </c>
      <c r="R2581" s="7"/>
      <c r="S2581" s="47">
        <f t="shared" si="390"/>
        <v>0.48399999999999999</v>
      </c>
      <c r="T2581" s="47">
        <f t="shared" si="391"/>
        <v>0</v>
      </c>
      <c r="U2581" s="47">
        <f t="shared" si="392"/>
        <v>100.29</v>
      </c>
      <c r="V2581" s="47">
        <f t="shared" si="393"/>
        <v>-11.58</v>
      </c>
      <c r="W2581" s="11"/>
    </row>
    <row r="2582" spans="1:23" x14ac:dyDescent="0.45">
      <c r="A2582" t="s">
        <v>2587</v>
      </c>
      <c r="B2582">
        <v>9.4700000000000006</v>
      </c>
      <c r="D2582" s="1" t="str">
        <f>VartojimasGamyba!J2578</f>
        <v>2023-12-17-08</v>
      </c>
      <c r="E2582" s="7">
        <f>VartojimasGamyba!G2578</f>
        <v>0.53</v>
      </c>
      <c r="F2582" s="11"/>
      <c r="G2582" s="12">
        <f t="shared" si="394"/>
        <v>11.809999999999999</v>
      </c>
      <c r="H2582" s="12">
        <v>0</v>
      </c>
      <c r="I2582" s="12">
        <v>0</v>
      </c>
      <c r="J2582" s="12">
        <v>0</v>
      </c>
      <c r="K2582" s="12"/>
      <c r="L2582" s="12">
        <f>VartojimasGamyba!H2578</f>
        <v>1.2E-2</v>
      </c>
      <c r="M2582" s="19">
        <f t="shared" si="387"/>
        <v>0.51800000000000002</v>
      </c>
      <c r="N2582" s="7">
        <f t="shared" si="388"/>
        <v>56.855680000000007</v>
      </c>
      <c r="O2582" s="7">
        <f t="shared" si="389"/>
        <v>56.855680000000007</v>
      </c>
      <c r="R2582" s="7"/>
      <c r="S2582" s="47">
        <f t="shared" si="390"/>
        <v>0.51800000000000002</v>
      </c>
      <c r="T2582" s="47">
        <f t="shared" si="391"/>
        <v>0</v>
      </c>
      <c r="U2582" s="47">
        <f t="shared" si="392"/>
        <v>109.76</v>
      </c>
      <c r="V2582" s="47">
        <f t="shared" si="393"/>
        <v>-2.1099999999999994</v>
      </c>
      <c r="W2582" s="11"/>
    </row>
    <row r="2583" spans="1:23" x14ac:dyDescent="0.45">
      <c r="A2583" t="s">
        <v>2588</v>
      </c>
      <c r="B2583">
        <v>5.71</v>
      </c>
      <c r="D2583" s="1" t="str">
        <f>VartojimasGamyba!J2579</f>
        <v>2023-12-17-09</v>
      </c>
      <c r="E2583" s="7">
        <f>VartojimasGamyba!G2579</f>
        <v>0.216</v>
      </c>
      <c r="F2583" s="11"/>
      <c r="G2583" s="12">
        <f t="shared" si="394"/>
        <v>11.809999999999999</v>
      </c>
      <c r="H2583" s="12">
        <v>0</v>
      </c>
      <c r="I2583" s="12">
        <v>0</v>
      </c>
      <c r="J2583" s="12">
        <v>0</v>
      </c>
      <c r="K2583" s="12"/>
      <c r="L2583" s="12">
        <f>VartojimasGamyba!H2579</f>
        <v>2.5999999999999999E-2</v>
      </c>
      <c r="M2583" s="19">
        <f t="shared" si="387"/>
        <v>0.19</v>
      </c>
      <c r="N2583" s="7">
        <f t="shared" si="388"/>
        <v>20.14</v>
      </c>
      <c r="O2583" s="7">
        <f t="shared" si="389"/>
        <v>20.14</v>
      </c>
      <c r="R2583" s="7"/>
      <c r="S2583" s="47">
        <f t="shared" si="390"/>
        <v>0.19</v>
      </c>
      <c r="T2583" s="47">
        <f t="shared" si="391"/>
        <v>0</v>
      </c>
      <c r="U2583" s="47">
        <f t="shared" si="392"/>
        <v>106</v>
      </c>
      <c r="V2583" s="47">
        <f t="shared" si="393"/>
        <v>-5.87</v>
      </c>
      <c r="W2583" s="11"/>
    </row>
    <row r="2584" spans="1:23" x14ac:dyDescent="0.45">
      <c r="A2584" t="s">
        <v>2589</v>
      </c>
      <c r="B2584">
        <v>5.61</v>
      </c>
      <c r="D2584" s="1" t="str">
        <f>VartojimasGamyba!J2580</f>
        <v>2023-12-17-10</v>
      </c>
      <c r="E2584" s="7">
        <f>VartojimasGamyba!G2580</f>
        <v>0.55200000000000005</v>
      </c>
      <c r="F2584" s="11"/>
      <c r="G2584" s="12">
        <f t="shared" si="394"/>
        <v>11.809999999999999</v>
      </c>
      <c r="H2584" s="12">
        <v>0</v>
      </c>
      <c r="I2584" s="12">
        <v>0</v>
      </c>
      <c r="J2584" s="12">
        <v>0</v>
      </c>
      <c r="K2584" s="12"/>
      <c r="L2584" s="12">
        <f>VartojimasGamyba!H2580</f>
        <v>2.1999999999999999E-2</v>
      </c>
      <c r="M2584" s="19">
        <f t="shared" si="387"/>
        <v>0.53</v>
      </c>
      <c r="N2584" s="7">
        <f t="shared" si="388"/>
        <v>56.127000000000002</v>
      </c>
      <c r="O2584" s="7">
        <f t="shared" si="389"/>
        <v>56.127000000000002</v>
      </c>
      <c r="R2584" s="7"/>
      <c r="S2584" s="47">
        <f t="shared" si="390"/>
        <v>0.53</v>
      </c>
      <c r="T2584" s="47">
        <f t="shared" si="391"/>
        <v>0</v>
      </c>
      <c r="U2584" s="47">
        <f t="shared" si="392"/>
        <v>105.9</v>
      </c>
      <c r="V2584" s="47">
        <f t="shared" si="393"/>
        <v>-5.97</v>
      </c>
      <c r="W2584" s="11"/>
    </row>
    <row r="2585" spans="1:23" x14ac:dyDescent="0.45">
      <c r="A2585" t="s">
        <v>2590</v>
      </c>
      <c r="B2585">
        <v>59.17</v>
      </c>
      <c r="D2585" s="1" t="str">
        <f>VartojimasGamyba!J2581</f>
        <v>2023-12-17-11</v>
      </c>
      <c r="E2585" s="7">
        <f>VartojimasGamyba!G2581</f>
        <v>0.10100000000000001</v>
      </c>
      <c r="F2585" s="11"/>
      <c r="G2585" s="12">
        <f t="shared" si="394"/>
        <v>11.717777777777776</v>
      </c>
      <c r="H2585" s="12">
        <v>0</v>
      </c>
      <c r="I2585" s="12">
        <v>9.2222222222222233E-2</v>
      </c>
      <c r="J2585" s="12">
        <v>0</v>
      </c>
      <c r="K2585" s="12"/>
      <c r="L2585" s="12">
        <f>VartojimasGamyba!H2581</f>
        <v>1.7999999999999999E-2</v>
      </c>
      <c r="M2585" s="19">
        <f t="shared" si="387"/>
        <v>0</v>
      </c>
      <c r="N2585" s="7">
        <f t="shared" si="388"/>
        <v>0</v>
      </c>
      <c r="O2585" s="7">
        <f t="shared" si="389"/>
        <v>0</v>
      </c>
      <c r="R2585" s="7"/>
      <c r="S2585" s="47">
        <f t="shared" si="390"/>
        <v>0</v>
      </c>
      <c r="T2585" s="47">
        <f t="shared" si="391"/>
        <v>0</v>
      </c>
      <c r="U2585" s="47">
        <f t="shared" si="392"/>
        <v>159.46</v>
      </c>
      <c r="V2585" s="47">
        <f t="shared" si="393"/>
        <v>47.59</v>
      </c>
      <c r="W2585" s="11"/>
    </row>
    <row r="2586" spans="1:23" x14ac:dyDescent="0.45">
      <c r="A2586" t="s">
        <v>2591</v>
      </c>
      <c r="B2586">
        <v>54.43</v>
      </c>
      <c r="D2586" s="1" t="str">
        <f>VartojimasGamyba!J2582</f>
        <v>2023-12-17-12</v>
      </c>
      <c r="E2586" s="7">
        <f>VartojimasGamyba!G2582</f>
        <v>0.51600000000000001</v>
      </c>
      <c r="F2586" s="11"/>
      <c r="G2586" s="12">
        <f t="shared" si="394"/>
        <v>11.154444444444444</v>
      </c>
      <c r="H2586" s="12">
        <v>0</v>
      </c>
      <c r="I2586" s="12">
        <v>0.56333333333333324</v>
      </c>
      <c r="J2586" s="12">
        <v>0</v>
      </c>
      <c r="K2586" s="12"/>
      <c r="L2586" s="12">
        <f>VartojimasGamyba!H2582</f>
        <v>8.9999999999999993E-3</v>
      </c>
      <c r="M2586" s="19">
        <f t="shared" si="387"/>
        <v>1.1969591984239969E-16</v>
      </c>
      <c r="N2586" s="7">
        <f t="shared" si="388"/>
        <v>1.851935271801608E-14</v>
      </c>
      <c r="O2586" s="7">
        <f t="shared" si="389"/>
        <v>1.851935271801608E-14</v>
      </c>
      <c r="R2586" s="7"/>
      <c r="S2586" s="47">
        <f t="shared" si="390"/>
        <v>1.1969591984239969E-16</v>
      </c>
      <c r="T2586" s="47">
        <f t="shared" si="391"/>
        <v>0</v>
      </c>
      <c r="U2586" s="47">
        <f t="shared" si="392"/>
        <v>154.72</v>
      </c>
      <c r="V2586" s="47">
        <f t="shared" si="393"/>
        <v>42.85</v>
      </c>
      <c r="W2586" s="11"/>
    </row>
    <row r="2587" spans="1:23" x14ac:dyDescent="0.45">
      <c r="A2587" t="s">
        <v>2592</v>
      </c>
      <c r="B2587">
        <v>49</v>
      </c>
      <c r="D2587" s="1" t="str">
        <f>VartojimasGamyba!J2583</f>
        <v>2023-12-17-13</v>
      </c>
      <c r="E2587" s="7">
        <f>VartojimasGamyba!G2583</f>
        <v>0.41799999999999998</v>
      </c>
      <c r="F2587" s="11"/>
      <c r="G2587" s="12">
        <f t="shared" si="394"/>
        <v>10.69</v>
      </c>
      <c r="H2587" s="12">
        <v>0</v>
      </c>
      <c r="I2587" s="12">
        <v>0.46444444444444444</v>
      </c>
      <c r="J2587" s="12">
        <v>0</v>
      </c>
      <c r="K2587" s="12"/>
      <c r="L2587" s="12">
        <f>VartojimasGamyba!H2583</f>
        <v>0</v>
      </c>
      <c r="M2587" s="19">
        <f t="shared" si="387"/>
        <v>0</v>
      </c>
      <c r="N2587" s="7">
        <f t="shared" si="388"/>
        <v>0</v>
      </c>
      <c r="O2587" s="7">
        <f t="shared" si="389"/>
        <v>0</v>
      </c>
      <c r="R2587" s="7"/>
      <c r="S2587" s="47">
        <f t="shared" si="390"/>
        <v>0</v>
      </c>
      <c r="T2587" s="47">
        <f t="shared" si="391"/>
        <v>0</v>
      </c>
      <c r="U2587" s="47">
        <f t="shared" si="392"/>
        <v>149.29000000000002</v>
      </c>
      <c r="V2587" s="47">
        <f t="shared" si="393"/>
        <v>37.42</v>
      </c>
      <c r="W2587" s="11"/>
    </row>
    <row r="2588" spans="1:23" x14ac:dyDescent="0.45">
      <c r="A2588" t="s">
        <v>2593</v>
      </c>
      <c r="B2588">
        <v>43.71</v>
      </c>
      <c r="D2588" s="1" t="str">
        <f>VartojimasGamyba!J2584</f>
        <v>2023-12-17-14</v>
      </c>
      <c r="E2588" s="7">
        <f>VartojimasGamyba!G2584</f>
        <v>0.88400000000000001</v>
      </c>
      <c r="F2588" s="11"/>
      <c r="G2588" s="12">
        <f t="shared" si="394"/>
        <v>9.7077777777777765</v>
      </c>
      <c r="H2588" s="12">
        <v>0</v>
      </c>
      <c r="I2588" s="12">
        <v>0.98222222222222233</v>
      </c>
      <c r="J2588" s="12">
        <v>0</v>
      </c>
      <c r="K2588" s="12"/>
      <c r="L2588" s="12">
        <f>VartojimasGamyba!H2584</f>
        <v>0</v>
      </c>
      <c r="M2588" s="19">
        <f t="shared" si="387"/>
        <v>-1.1102230246251565E-16</v>
      </c>
      <c r="N2588" s="7">
        <f t="shared" si="388"/>
        <v>-1.5987211554602254E-14</v>
      </c>
      <c r="O2588" s="7">
        <f t="shared" si="389"/>
        <v>-1.5987211554602254E-14</v>
      </c>
      <c r="R2588" s="7"/>
      <c r="S2588" s="47">
        <f t="shared" si="390"/>
        <v>-1.1102230246251565E-16</v>
      </c>
      <c r="T2588" s="47">
        <f t="shared" si="391"/>
        <v>0</v>
      </c>
      <c r="U2588" s="47">
        <f t="shared" si="392"/>
        <v>144</v>
      </c>
      <c r="V2588" s="47">
        <f t="shared" si="393"/>
        <v>32.130000000000003</v>
      </c>
      <c r="W2588" s="11"/>
    </row>
    <row r="2589" spans="1:23" x14ac:dyDescent="0.45">
      <c r="A2589" t="s">
        <v>2594</v>
      </c>
      <c r="B2589">
        <v>46.32</v>
      </c>
      <c r="D2589" s="1" t="str">
        <f>VartojimasGamyba!J2585</f>
        <v>2023-12-17-15</v>
      </c>
      <c r="E2589" s="7">
        <f>VartojimasGamyba!G2585</f>
        <v>0.82599999999999996</v>
      </c>
      <c r="F2589" s="11"/>
      <c r="G2589" s="12">
        <f t="shared" si="394"/>
        <v>8.7899999999999991</v>
      </c>
      <c r="H2589" s="12">
        <v>0</v>
      </c>
      <c r="I2589" s="12">
        <v>0.9177777777777778</v>
      </c>
      <c r="J2589" s="12">
        <v>0</v>
      </c>
      <c r="K2589" s="12"/>
      <c r="L2589" s="12">
        <f>VartojimasGamyba!H2585</f>
        <v>0</v>
      </c>
      <c r="M2589" s="19">
        <f t="shared" si="387"/>
        <v>-1.1102230246251565E-16</v>
      </c>
      <c r="N2589" s="7">
        <f t="shared" si="388"/>
        <v>-1.6276979764029422E-14</v>
      </c>
      <c r="O2589" s="7">
        <f t="shared" si="389"/>
        <v>-1.6276979764029422E-14</v>
      </c>
      <c r="R2589" s="7"/>
      <c r="S2589" s="47">
        <f t="shared" si="390"/>
        <v>-1.1102230246251565E-16</v>
      </c>
      <c r="T2589" s="47">
        <f t="shared" si="391"/>
        <v>0</v>
      </c>
      <c r="U2589" s="47">
        <f t="shared" si="392"/>
        <v>146.61000000000001</v>
      </c>
      <c r="V2589" s="47">
        <f t="shared" si="393"/>
        <v>34.74</v>
      </c>
      <c r="W2589" s="11"/>
    </row>
    <row r="2590" spans="1:23" x14ac:dyDescent="0.45">
      <c r="A2590" t="s">
        <v>2595</v>
      </c>
      <c r="B2590">
        <v>62.96</v>
      </c>
      <c r="D2590" s="1" t="str">
        <f>VartojimasGamyba!J2586</f>
        <v>2023-12-17-16</v>
      </c>
      <c r="E2590" s="7">
        <f>VartojimasGamyba!G2586</f>
        <v>0.74</v>
      </c>
      <c r="F2590" s="11"/>
      <c r="G2590" s="12">
        <f t="shared" si="394"/>
        <v>7.9677777777777772</v>
      </c>
      <c r="H2590" s="12">
        <v>0</v>
      </c>
      <c r="I2590" s="12">
        <v>0.8222222222222223</v>
      </c>
      <c r="J2590" s="12">
        <v>0</v>
      </c>
      <c r="K2590" s="12"/>
      <c r="L2590" s="12">
        <f>VartojimasGamyba!H2586</f>
        <v>0</v>
      </c>
      <c r="M2590" s="19">
        <f t="shared" si="387"/>
        <v>-1.1102230246251565E-16</v>
      </c>
      <c r="N2590" s="7">
        <f t="shared" si="388"/>
        <v>-1.8124390877005681E-14</v>
      </c>
      <c r="O2590" s="7">
        <f t="shared" si="389"/>
        <v>-1.8124390877005681E-14</v>
      </c>
      <c r="R2590" s="7"/>
      <c r="S2590" s="47">
        <f t="shared" si="390"/>
        <v>-1.1102230246251565E-16</v>
      </c>
      <c r="T2590" s="47">
        <f t="shared" si="391"/>
        <v>0</v>
      </c>
      <c r="U2590" s="47">
        <f t="shared" si="392"/>
        <v>163.25</v>
      </c>
      <c r="V2590" s="47">
        <f t="shared" si="393"/>
        <v>51.38</v>
      </c>
      <c r="W2590" s="11"/>
    </row>
    <row r="2591" spans="1:23" x14ac:dyDescent="0.45">
      <c r="A2591" t="s">
        <v>2596</v>
      </c>
      <c r="B2591">
        <v>65.41</v>
      </c>
      <c r="D2591" s="1" t="str">
        <f>VartojimasGamyba!J2587</f>
        <v>2023-12-17-17</v>
      </c>
      <c r="E2591" s="7">
        <f>VartojimasGamyba!G2587</f>
        <v>0.67200000000000004</v>
      </c>
      <c r="F2591" s="11"/>
      <c r="G2591" s="12">
        <f t="shared" si="394"/>
        <v>7.2211111111111101</v>
      </c>
      <c r="H2591" s="12">
        <v>0</v>
      </c>
      <c r="I2591" s="12">
        <v>0.7466666666666667</v>
      </c>
      <c r="J2591" s="12">
        <v>0</v>
      </c>
      <c r="K2591" s="12"/>
      <c r="L2591" s="12">
        <f>VartojimasGamyba!H2587</f>
        <v>0</v>
      </c>
      <c r="M2591" s="19">
        <f t="shared" si="387"/>
        <v>0</v>
      </c>
      <c r="N2591" s="7">
        <f t="shared" si="388"/>
        <v>0</v>
      </c>
      <c r="O2591" s="7">
        <f t="shared" si="389"/>
        <v>0</v>
      </c>
      <c r="R2591" s="7"/>
      <c r="S2591" s="47">
        <f t="shared" si="390"/>
        <v>0</v>
      </c>
      <c r="T2591" s="47">
        <f t="shared" si="391"/>
        <v>0</v>
      </c>
      <c r="U2591" s="47">
        <f t="shared" si="392"/>
        <v>165.7</v>
      </c>
      <c r="V2591" s="47">
        <f t="shared" si="393"/>
        <v>53.83</v>
      </c>
      <c r="W2591" s="11"/>
    </row>
    <row r="2592" spans="1:23" x14ac:dyDescent="0.45">
      <c r="A2592" t="s">
        <v>2597</v>
      </c>
      <c r="B2592">
        <v>67.08</v>
      </c>
      <c r="D2592" s="1" t="str">
        <f>VartojimasGamyba!J2588</f>
        <v>2023-12-17-18</v>
      </c>
      <c r="E2592" s="7">
        <f>VartojimasGamyba!G2588</f>
        <v>0.222</v>
      </c>
      <c r="F2592" s="11"/>
      <c r="G2592" s="12">
        <f t="shared" si="394"/>
        <v>6.9744444444444431</v>
      </c>
      <c r="H2592" s="12">
        <v>0</v>
      </c>
      <c r="I2592" s="12">
        <v>0.24666666666666667</v>
      </c>
      <c r="J2592" s="12">
        <v>0</v>
      </c>
      <c r="K2592" s="12"/>
      <c r="L2592" s="12">
        <f>VartojimasGamyba!H2588</f>
        <v>0</v>
      </c>
      <c r="M2592" s="19">
        <f t="shared" si="387"/>
        <v>0</v>
      </c>
      <c r="N2592" s="7">
        <f t="shared" si="388"/>
        <v>0</v>
      </c>
      <c r="O2592" s="7">
        <f t="shared" si="389"/>
        <v>0</v>
      </c>
      <c r="R2592" s="7"/>
      <c r="S2592" s="47">
        <f t="shared" si="390"/>
        <v>0</v>
      </c>
      <c r="T2592" s="47">
        <f t="shared" si="391"/>
        <v>0</v>
      </c>
      <c r="U2592" s="47">
        <f t="shared" si="392"/>
        <v>167.37</v>
      </c>
      <c r="V2592" s="47">
        <f t="shared" si="393"/>
        <v>55.5</v>
      </c>
      <c r="W2592" s="11"/>
    </row>
    <row r="2593" spans="1:23" x14ac:dyDescent="0.45">
      <c r="A2593" t="s">
        <v>2598</v>
      </c>
      <c r="B2593">
        <v>65.27</v>
      </c>
      <c r="D2593" s="1" t="str">
        <f>VartojimasGamyba!J2589</f>
        <v>2023-12-17-19</v>
      </c>
      <c r="E2593" s="7">
        <f>VartojimasGamyba!G2589</f>
        <v>0.3</v>
      </c>
      <c r="F2593" s="11"/>
      <c r="G2593" s="12">
        <f t="shared" si="394"/>
        <v>6.6411111111111101</v>
      </c>
      <c r="H2593" s="12">
        <v>0</v>
      </c>
      <c r="I2593" s="12">
        <v>0.33333333333333331</v>
      </c>
      <c r="J2593" s="12">
        <v>0</v>
      </c>
      <c r="K2593" s="12"/>
      <c r="L2593" s="12">
        <f>VartojimasGamyba!H2589</f>
        <v>0</v>
      </c>
      <c r="M2593" s="19">
        <f t="shared" si="387"/>
        <v>0</v>
      </c>
      <c r="N2593" s="7">
        <f t="shared" si="388"/>
        <v>0</v>
      </c>
      <c r="O2593" s="7">
        <f t="shared" si="389"/>
        <v>0</v>
      </c>
      <c r="R2593" s="7"/>
      <c r="S2593" s="47">
        <f t="shared" si="390"/>
        <v>0</v>
      </c>
      <c r="T2593" s="47">
        <f t="shared" si="391"/>
        <v>0</v>
      </c>
      <c r="U2593" s="47">
        <f t="shared" si="392"/>
        <v>165.56</v>
      </c>
      <c r="V2593" s="47">
        <f t="shared" si="393"/>
        <v>53.69</v>
      </c>
      <c r="W2593" s="11"/>
    </row>
    <row r="2594" spans="1:23" x14ac:dyDescent="0.45">
      <c r="A2594" t="s">
        <v>2599</v>
      </c>
      <c r="B2594">
        <v>64.09</v>
      </c>
      <c r="D2594" s="1" t="str">
        <f>VartojimasGamyba!J2590</f>
        <v>2023-12-17-20</v>
      </c>
      <c r="E2594" s="7">
        <f>VartojimasGamyba!G2590</f>
        <v>0.79</v>
      </c>
      <c r="F2594" s="11"/>
      <c r="G2594" s="12">
        <f t="shared" si="394"/>
        <v>5.7633333333333319</v>
      </c>
      <c r="H2594" s="12">
        <v>0</v>
      </c>
      <c r="I2594" s="12">
        <v>0.87777777777777788</v>
      </c>
      <c r="J2594" s="12">
        <v>0</v>
      </c>
      <c r="K2594" s="12"/>
      <c r="L2594" s="12">
        <f>VartojimasGamyba!H2590</f>
        <v>0</v>
      </c>
      <c r="M2594" s="19">
        <f t="shared" si="387"/>
        <v>-1.1102230246251565E-16</v>
      </c>
      <c r="N2594" s="7">
        <f t="shared" si="388"/>
        <v>-1.8249846078788323E-14</v>
      </c>
      <c r="O2594" s="7">
        <f t="shared" si="389"/>
        <v>-1.8249846078788323E-14</v>
      </c>
      <c r="P2594" s="7" t="s">
        <v>8873</v>
      </c>
      <c r="R2594" s="7"/>
      <c r="S2594" s="47">
        <f t="shared" si="390"/>
        <v>-1.1102230246251565E-16</v>
      </c>
      <c r="T2594" s="47">
        <f t="shared" si="391"/>
        <v>0</v>
      </c>
      <c r="U2594" s="47">
        <f t="shared" si="392"/>
        <v>164.38</v>
      </c>
      <c r="V2594" s="47">
        <f t="shared" si="393"/>
        <v>52.510000000000005</v>
      </c>
      <c r="W2594" s="11"/>
    </row>
    <row r="2595" spans="1:23" x14ac:dyDescent="0.45">
      <c r="A2595" t="s">
        <v>2600</v>
      </c>
      <c r="B2595">
        <v>40.270000000000003</v>
      </c>
      <c r="D2595" s="1" t="str">
        <f>VartojimasGamyba!J2591</f>
        <v>2023-12-17-21</v>
      </c>
      <c r="E2595" s="7">
        <f>VartojimasGamyba!G2591</f>
        <v>0.253</v>
      </c>
      <c r="F2595" s="11"/>
      <c r="G2595" s="12">
        <f t="shared" si="394"/>
        <v>5.4822222222222203</v>
      </c>
      <c r="H2595" s="12">
        <v>0</v>
      </c>
      <c r="I2595" s="12">
        <v>0.28111111111111114</v>
      </c>
      <c r="J2595" s="12">
        <v>0</v>
      </c>
      <c r="K2595" s="12"/>
      <c r="L2595" s="12">
        <f>VartojimasGamyba!H2591</f>
        <v>0</v>
      </c>
      <c r="M2595" s="19">
        <f t="shared" si="387"/>
        <v>-5.5511151231257827E-17</v>
      </c>
      <c r="N2595" s="7">
        <f t="shared" si="388"/>
        <v>-7.8026474170656003E-15</v>
      </c>
      <c r="O2595" s="7">
        <f t="shared" si="389"/>
        <v>-7.8026474170656003E-15</v>
      </c>
      <c r="P2595" s="7">
        <f>SUM(N2574:N2597)</f>
        <v>1249.3931399999999</v>
      </c>
      <c r="R2595" s="7"/>
      <c r="S2595" s="47">
        <f t="shared" si="390"/>
        <v>-5.5511151231257827E-17</v>
      </c>
      <c r="T2595" s="47">
        <f t="shared" si="391"/>
        <v>0</v>
      </c>
      <c r="U2595" s="47">
        <f t="shared" si="392"/>
        <v>140.56</v>
      </c>
      <c r="V2595" s="47">
        <f t="shared" si="393"/>
        <v>28.690000000000005</v>
      </c>
      <c r="W2595" s="11"/>
    </row>
    <row r="2596" spans="1:23" x14ac:dyDescent="0.45">
      <c r="A2596" t="s">
        <v>2601</v>
      </c>
      <c r="B2596">
        <v>12.4</v>
      </c>
      <c r="D2596" s="1" t="str">
        <f>VartojimasGamyba!J2592</f>
        <v>2023-12-17-22</v>
      </c>
      <c r="E2596" s="7">
        <f>VartojimasGamyba!G2592</f>
        <v>0.26100000000000001</v>
      </c>
      <c r="F2596" s="11"/>
      <c r="G2596" s="12">
        <f t="shared" si="394"/>
        <v>5.1922222222222203</v>
      </c>
      <c r="H2596" s="12">
        <v>0</v>
      </c>
      <c r="I2596" s="12">
        <v>0.29000000000000004</v>
      </c>
      <c r="J2596" s="12">
        <v>0</v>
      </c>
      <c r="K2596" s="12"/>
      <c r="L2596" s="12">
        <f>VartojimasGamyba!H2592</f>
        <v>0</v>
      </c>
      <c r="M2596" s="19">
        <f t="shared" si="387"/>
        <v>-5.5511151231257827E-17</v>
      </c>
      <c r="N2596" s="7">
        <f t="shared" si="388"/>
        <v>-6.2555516322504452E-15</v>
      </c>
      <c r="O2596" s="7">
        <f t="shared" si="389"/>
        <v>-6.2555516322504452E-15</v>
      </c>
      <c r="P2596" s="7" t="s">
        <v>8872</v>
      </c>
      <c r="R2596" s="7"/>
      <c r="S2596" s="47">
        <f t="shared" si="390"/>
        <v>-5.5511151231257827E-17</v>
      </c>
      <c r="T2596" s="47">
        <f t="shared" si="391"/>
        <v>0</v>
      </c>
      <c r="U2596" s="47">
        <f t="shared" si="392"/>
        <v>112.69000000000001</v>
      </c>
      <c r="V2596" s="47">
        <f t="shared" si="393"/>
        <v>0.82000000000000028</v>
      </c>
      <c r="W2596" s="11"/>
    </row>
    <row r="2597" spans="1:23" x14ac:dyDescent="0.45">
      <c r="A2597" t="s">
        <v>2602</v>
      </c>
      <c r="B2597">
        <v>11.43</v>
      </c>
      <c r="D2597" s="1" t="str">
        <f>VartojimasGamyba!J2593</f>
        <v>2023-12-17-23</v>
      </c>
      <c r="E2597" s="7">
        <f>VartojimasGamyba!G2593</f>
        <v>0.17299999999999999</v>
      </c>
      <c r="F2597" s="11"/>
      <c r="G2597" s="12">
        <f t="shared" si="394"/>
        <v>4.9999999999999982</v>
      </c>
      <c r="H2597" s="12">
        <v>0</v>
      </c>
      <c r="I2597" s="12">
        <v>0.19222222222222221</v>
      </c>
      <c r="J2597" s="12">
        <v>0</v>
      </c>
      <c r="K2597" s="12"/>
      <c r="L2597" s="12">
        <f>VartojimasGamyba!H2593</f>
        <v>0</v>
      </c>
      <c r="M2597" s="19">
        <f t="shared" si="387"/>
        <v>0</v>
      </c>
      <c r="N2597" s="7">
        <f t="shared" si="388"/>
        <v>0</v>
      </c>
      <c r="O2597" s="7">
        <f t="shared" si="389"/>
        <v>0</v>
      </c>
      <c r="P2597" s="7">
        <f>SUM(O2574:O2597)</f>
        <v>1249.3931399999999</v>
      </c>
      <c r="Q2597" s="7">
        <f>SUMPRODUCT(B2574:B2597,E2574:E2597)+SUM(E2574:E2597)*$Z$21-SUMPRODUCT(B2574:B2597,L2574:L2597)+SUM(L2574:L2597)*ABS($Z$20)</f>
        <v>1538.7283500000003</v>
      </c>
      <c r="R2597" s="7"/>
      <c r="S2597" s="47">
        <f t="shared" si="390"/>
        <v>0</v>
      </c>
      <c r="T2597" s="47">
        <f t="shared" si="391"/>
        <v>0</v>
      </c>
      <c r="U2597" s="47">
        <f t="shared" si="392"/>
        <v>111.72</v>
      </c>
      <c r="V2597" s="47">
        <f t="shared" si="393"/>
        <v>-0.15000000000000036</v>
      </c>
      <c r="W2597" s="11">
        <f>IF(P2597&lt;&gt;Q2597,1,0)</f>
        <v>1</v>
      </c>
    </row>
    <row r="2598" spans="1:23" x14ac:dyDescent="0.45">
      <c r="A2598" t="s">
        <v>2603</v>
      </c>
      <c r="B2598">
        <v>6.72</v>
      </c>
      <c r="D2598" s="9" t="str">
        <f>VartojimasGamyba!J2594</f>
        <v>2023-12-18-00</v>
      </c>
      <c r="E2598" s="8">
        <f>VartojimasGamyba!G2594</f>
        <v>0.17100000000000001</v>
      </c>
      <c r="F2598" s="11"/>
      <c r="G2598" s="7">
        <f>G2597+H2598-I2598</f>
        <v>4.9999999999999982</v>
      </c>
      <c r="H2598" s="7">
        <v>0</v>
      </c>
      <c r="I2598" s="7">
        <v>0</v>
      </c>
      <c r="J2598" s="7">
        <v>0</v>
      </c>
      <c r="L2598" s="7">
        <f>VartojimasGamyba!H2594</f>
        <v>0</v>
      </c>
      <c r="M2598" s="15">
        <f t="shared" si="387"/>
        <v>0.17100000000000001</v>
      </c>
      <c r="N2598" s="7">
        <f t="shared" si="388"/>
        <v>18.298710000000003</v>
      </c>
      <c r="O2598" s="7">
        <f t="shared" si="389"/>
        <v>18.298710000000003</v>
      </c>
      <c r="R2598" s="20" t="s">
        <v>8783</v>
      </c>
      <c r="S2598" s="47">
        <f t="shared" si="390"/>
        <v>0.17100000000000001</v>
      </c>
      <c r="T2598" s="47">
        <f t="shared" si="391"/>
        <v>0</v>
      </c>
      <c r="U2598" s="47">
        <f t="shared" si="392"/>
        <v>107.01</v>
      </c>
      <c r="V2598" s="47">
        <f t="shared" si="393"/>
        <v>-4.8600000000000003</v>
      </c>
      <c r="W2598" s="11"/>
    </row>
    <row r="2599" spans="1:23" x14ac:dyDescent="0.45">
      <c r="A2599" t="s">
        <v>2604</v>
      </c>
      <c r="B2599">
        <v>5.98</v>
      </c>
      <c r="D2599" s="9" t="str">
        <f>VartojimasGamyba!J2595</f>
        <v>2023-12-18-01</v>
      </c>
      <c r="E2599" s="8">
        <f>VartojimasGamyba!G2595</f>
        <v>0.16400000000000001</v>
      </c>
      <c r="F2599" s="11"/>
      <c r="G2599" s="7">
        <f t="shared" ref="G2599:G2621" si="395">G2598+H2599-I2599</f>
        <v>4.9999999999999982</v>
      </c>
      <c r="H2599" s="7">
        <v>0</v>
      </c>
      <c r="I2599" s="7">
        <v>0</v>
      </c>
      <c r="J2599" s="7">
        <v>0</v>
      </c>
      <c r="L2599" s="7">
        <f>VartojimasGamyba!H2595</f>
        <v>0</v>
      </c>
      <c r="M2599" s="15">
        <f t="shared" si="387"/>
        <v>0.16400000000000001</v>
      </c>
      <c r="N2599" s="7">
        <f t="shared" si="388"/>
        <v>17.428280000000001</v>
      </c>
      <c r="O2599" s="7">
        <f t="shared" si="389"/>
        <v>17.428280000000001</v>
      </c>
      <c r="R2599" s="7"/>
      <c r="S2599" s="47">
        <f t="shared" si="390"/>
        <v>0.16400000000000001</v>
      </c>
      <c r="T2599" s="47">
        <f t="shared" si="391"/>
        <v>0</v>
      </c>
      <c r="U2599" s="47">
        <f t="shared" si="392"/>
        <v>106.27000000000001</v>
      </c>
      <c r="V2599" s="47">
        <f t="shared" si="393"/>
        <v>-5.6</v>
      </c>
      <c r="W2599" s="11"/>
    </row>
    <row r="2600" spans="1:23" x14ac:dyDescent="0.45">
      <c r="A2600" t="s">
        <v>2605</v>
      </c>
      <c r="B2600">
        <v>10.33</v>
      </c>
      <c r="D2600" s="9" t="str">
        <f>VartojimasGamyba!J2596</f>
        <v>2023-12-18-02</v>
      </c>
      <c r="E2600" s="8">
        <f>VartojimasGamyba!G2596</f>
        <v>0.20899999999999999</v>
      </c>
      <c r="F2600" s="11"/>
      <c r="G2600" s="7">
        <f t="shared" si="395"/>
        <v>4.9999999999999982</v>
      </c>
      <c r="H2600" s="7">
        <v>0</v>
      </c>
      <c r="I2600" s="7">
        <v>0</v>
      </c>
      <c r="J2600" s="7">
        <v>0</v>
      </c>
      <c r="L2600" s="7">
        <f>VartojimasGamyba!H2596</f>
        <v>0</v>
      </c>
      <c r="M2600" s="15">
        <f t="shared" si="387"/>
        <v>0.20899999999999999</v>
      </c>
      <c r="N2600" s="7">
        <f t="shared" si="388"/>
        <v>23.119579999999999</v>
      </c>
      <c r="O2600" s="7">
        <f t="shared" si="389"/>
        <v>23.119579999999999</v>
      </c>
      <c r="R2600" s="7"/>
      <c r="S2600" s="47">
        <f t="shared" si="390"/>
        <v>0.20899999999999999</v>
      </c>
      <c r="T2600" s="47">
        <f t="shared" si="391"/>
        <v>0</v>
      </c>
      <c r="U2600" s="47">
        <f t="shared" si="392"/>
        <v>110.62</v>
      </c>
      <c r="V2600" s="47">
        <f t="shared" si="393"/>
        <v>-1.25</v>
      </c>
      <c r="W2600" s="11"/>
    </row>
    <row r="2601" spans="1:23" x14ac:dyDescent="0.45">
      <c r="A2601" t="s">
        <v>2606</v>
      </c>
      <c r="B2601">
        <v>8.8699999999999992</v>
      </c>
      <c r="D2601" s="9" t="str">
        <f>VartojimasGamyba!J2597</f>
        <v>2023-12-18-03</v>
      </c>
      <c r="E2601" s="8">
        <f>VartojimasGamyba!G2597</f>
        <v>0.13900000000000001</v>
      </c>
      <c r="F2601" s="11"/>
      <c r="G2601" s="7">
        <f t="shared" si="395"/>
        <v>4.9999999999999982</v>
      </c>
      <c r="H2601" s="7">
        <v>0</v>
      </c>
      <c r="I2601" s="7">
        <v>0</v>
      </c>
      <c r="J2601" s="7">
        <v>0</v>
      </c>
      <c r="L2601" s="7">
        <f>VartojimasGamyba!H2597</f>
        <v>0</v>
      </c>
      <c r="M2601" s="15">
        <f t="shared" si="387"/>
        <v>0.13900000000000001</v>
      </c>
      <c r="N2601" s="7">
        <f t="shared" si="388"/>
        <v>15.173240000000003</v>
      </c>
      <c r="O2601" s="7">
        <f t="shared" si="389"/>
        <v>15.173240000000003</v>
      </c>
      <c r="R2601" s="7"/>
      <c r="S2601" s="47">
        <f t="shared" si="390"/>
        <v>0.13900000000000001</v>
      </c>
      <c r="T2601" s="47">
        <f t="shared" si="391"/>
        <v>0</v>
      </c>
      <c r="U2601" s="47">
        <f t="shared" si="392"/>
        <v>109.16000000000001</v>
      </c>
      <c r="V2601" s="47">
        <f t="shared" si="393"/>
        <v>-2.7100000000000009</v>
      </c>
      <c r="W2601" s="11"/>
    </row>
    <row r="2602" spans="1:23" x14ac:dyDescent="0.45">
      <c r="A2602" t="s">
        <v>2607</v>
      </c>
      <c r="B2602">
        <v>6.23</v>
      </c>
      <c r="D2602" s="9" t="str">
        <f>VartojimasGamyba!J2598</f>
        <v>2023-12-18-04</v>
      </c>
      <c r="E2602" s="8">
        <f>VartojimasGamyba!G2598</f>
        <v>0.224</v>
      </c>
      <c r="F2602" s="11"/>
      <c r="G2602" s="7">
        <f t="shared" si="395"/>
        <v>4.9999999999999982</v>
      </c>
      <c r="H2602" s="7">
        <v>0</v>
      </c>
      <c r="I2602" s="7">
        <v>0</v>
      </c>
      <c r="J2602" s="7">
        <v>0</v>
      </c>
      <c r="L2602" s="7">
        <f>VartojimasGamyba!H2598</f>
        <v>0</v>
      </c>
      <c r="M2602" s="15">
        <f t="shared" si="387"/>
        <v>0.224</v>
      </c>
      <c r="N2602" s="7">
        <f t="shared" si="388"/>
        <v>23.860480000000003</v>
      </c>
      <c r="O2602" s="7">
        <f t="shared" si="389"/>
        <v>23.860480000000003</v>
      </c>
      <c r="R2602" s="7"/>
      <c r="S2602" s="47">
        <f t="shared" si="390"/>
        <v>0.224</v>
      </c>
      <c r="T2602" s="47">
        <f t="shared" si="391"/>
        <v>0</v>
      </c>
      <c r="U2602" s="47">
        <f t="shared" si="392"/>
        <v>106.52000000000001</v>
      </c>
      <c r="V2602" s="47">
        <f t="shared" si="393"/>
        <v>-5.35</v>
      </c>
      <c r="W2602" s="11"/>
    </row>
    <row r="2603" spans="1:23" x14ac:dyDescent="0.45">
      <c r="A2603" t="s">
        <v>2608</v>
      </c>
      <c r="B2603">
        <v>4.99</v>
      </c>
      <c r="D2603" s="9" t="str">
        <f>VartojimasGamyba!J2599</f>
        <v>2023-12-18-05</v>
      </c>
      <c r="E2603" s="8">
        <f>VartojimasGamyba!G2599</f>
        <v>0.51800000000000002</v>
      </c>
      <c r="F2603" s="11"/>
      <c r="G2603" s="7">
        <f t="shared" si="395"/>
        <v>12.914444444444445</v>
      </c>
      <c r="H2603" s="7">
        <v>7.9144444444444462</v>
      </c>
      <c r="I2603" s="7">
        <v>0</v>
      </c>
      <c r="J2603" s="7">
        <v>0</v>
      </c>
      <c r="L2603" s="7">
        <f>VartojimasGamyba!H2599</f>
        <v>0</v>
      </c>
      <c r="M2603" s="15">
        <f t="shared" si="387"/>
        <v>8.432444444444446</v>
      </c>
      <c r="N2603" s="7">
        <f t="shared" si="388"/>
        <v>887.76775111111124</v>
      </c>
      <c r="O2603" s="7">
        <f t="shared" si="389"/>
        <v>887.76775111111124</v>
      </c>
      <c r="R2603" s="7"/>
      <c r="S2603" s="47">
        <f t="shared" si="390"/>
        <v>8.432444444444446</v>
      </c>
      <c r="T2603" s="47">
        <f t="shared" si="391"/>
        <v>0</v>
      </c>
      <c r="U2603" s="47">
        <f t="shared" si="392"/>
        <v>105.28</v>
      </c>
      <c r="V2603" s="47">
        <f t="shared" si="393"/>
        <v>-6.59</v>
      </c>
      <c r="W2603" s="11"/>
    </row>
    <row r="2604" spans="1:23" x14ac:dyDescent="0.45">
      <c r="A2604" t="s">
        <v>2609</v>
      </c>
      <c r="B2604">
        <v>6.14</v>
      </c>
      <c r="D2604" s="9" t="str">
        <f>VartojimasGamyba!J2600</f>
        <v>2023-12-18-06</v>
      </c>
      <c r="E2604" s="8">
        <f>VartojimasGamyba!G2600</f>
        <v>1.2549999999999999</v>
      </c>
      <c r="F2604" s="11"/>
      <c r="G2604" s="7">
        <f t="shared" si="395"/>
        <v>12.914444444444445</v>
      </c>
      <c r="H2604" s="7">
        <v>0</v>
      </c>
      <c r="I2604" s="7">
        <v>0</v>
      </c>
      <c r="J2604" s="7">
        <v>0</v>
      </c>
      <c r="L2604" s="7">
        <f>VartojimasGamyba!H2600</f>
        <v>0</v>
      </c>
      <c r="M2604" s="15">
        <f t="shared" si="387"/>
        <v>1.2549999999999999</v>
      </c>
      <c r="N2604" s="7">
        <f t="shared" si="388"/>
        <v>133.56965</v>
      </c>
      <c r="O2604" s="7">
        <f t="shared" si="389"/>
        <v>133.56965</v>
      </c>
      <c r="R2604" s="7"/>
      <c r="S2604" s="47">
        <f t="shared" si="390"/>
        <v>1.2549999999999999</v>
      </c>
      <c r="T2604" s="47">
        <f t="shared" si="391"/>
        <v>0</v>
      </c>
      <c r="U2604" s="47">
        <f t="shared" si="392"/>
        <v>106.43</v>
      </c>
      <c r="V2604" s="47">
        <f t="shared" si="393"/>
        <v>-5.44</v>
      </c>
      <c r="W2604" s="11"/>
    </row>
    <row r="2605" spans="1:23" x14ac:dyDescent="0.45">
      <c r="A2605" t="s">
        <v>2610</v>
      </c>
      <c r="B2605">
        <v>10.07</v>
      </c>
      <c r="D2605" s="9" t="str">
        <f>VartojimasGamyba!J2601</f>
        <v>2023-12-18-07</v>
      </c>
      <c r="E2605" s="8">
        <f>VartojimasGamyba!G2601</f>
        <v>0.376</v>
      </c>
      <c r="F2605" s="11"/>
      <c r="G2605" s="7">
        <f t="shared" si="395"/>
        <v>12.914444444444445</v>
      </c>
      <c r="H2605" s="7">
        <v>0</v>
      </c>
      <c r="I2605" s="7">
        <v>0</v>
      </c>
      <c r="J2605" s="7">
        <v>0</v>
      </c>
      <c r="L2605" s="7">
        <f>VartojimasGamyba!H2601</f>
        <v>0</v>
      </c>
      <c r="M2605" s="15">
        <f t="shared" si="387"/>
        <v>0.376</v>
      </c>
      <c r="N2605" s="7">
        <f t="shared" si="388"/>
        <v>41.495360000000005</v>
      </c>
      <c r="O2605" s="7">
        <f t="shared" si="389"/>
        <v>41.495360000000005</v>
      </c>
      <c r="R2605" s="7"/>
      <c r="S2605" s="47">
        <f t="shared" si="390"/>
        <v>0.376</v>
      </c>
      <c r="T2605" s="47">
        <f t="shared" si="391"/>
        <v>0</v>
      </c>
      <c r="U2605" s="47">
        <f t="shared" si="392"/>
        <v>110.36000000000001</v>
      </c>
      <c r="V2605" s="47">
        <f t="shared" si="393"/>
        <v>-1.5099999999999998</v>
      </c>
      <c r="W2605" s="11"/>
    </row>
    <row r="2606" spans="1:23" x14ac:dyDescent="0.45">
      <c r="A2606" t="s">
        <v>2611</v>
      </c>
      <c r="B2606">
        <v>76.900000000000006</v>
      </c>
      <c r="D2606" s="9" t="str">
        <f>VartojimasGamyba!J2602</f>
        <v>2023-12-18-08</v>
      </c>
      <c r="E2606" s="8">
        <f>VartojimasGamyba!G2602</f>
        <v>0.28699999999999998</v>
      </c>
      <c r="F2606" s="11"/>
      <c r="G2606" s="7">
        <f t="shared" si="395"/>
        <v>12.595555555555556</v>
      </c>
      <c r="H2606" s="7">
        <v>0</v>
      </c>
      <c r="I2606" s="7">
        <v>0.31888888888888889</v>
      </c>
      <c r="J2606" s="7">
        <v>0</v>
      </c>
      <c r="L2606" s="7">
        <f>VartojimasGamyba!H2602</f>
        <v>0</v>
      </c>
      <c r="M2606" s="15">
        <f t="shared" si="387"/>
        <v>-5.5511151231257827E-17</v>
      </c>
      <c r="N2606" s="7">
        <f t="shared" si="388"/>
        <v>-9.8360208866665742E-15</v>
      </c>
      <c r="O2606" s="7">
        <f t="shared" si="389"/>
        <v>-9.8360208866665742E-15</v>
      </c>
      <c r="R2606" s="7"/>
      <c r="S2606" s="47">
        <f t="shared" si="390"/>
        <v>-5.5511151231257827E-17</v>
      </c>
      <c r="T2606" s="47">
        <f t="shared" si="391"/>
        <v>0</v>
      </c>
      <c r="U2606" s="47">
        <f t="shared" si="392"/>
        <v>177.19</v>
      </c>
      <c r="V2606" s="47">
        <f t="shared" si="393"/>
        <v>65.320000000000007</v>
      </c>
      <c r="W2606" s="11"/>
    </row>
    <row r="2607" spans="1:23" x14ac:dyDescent="0.45">
      <c r="A2607" t="s">
        <v>2612</v>
      </c>
      <c r="B2607">
        <v>83.36</v>
      </c>
      <c r="D2607" s="9" t="str">
        <f>VartojimasGamyba!J2603</f>
        <v>2023-12-18-09</v>
      </c>
      <c r="E2607" s="8">
        <f>VartojimasGamyba!G2603</f>
        <v>0.56499999999999995</v>
      </c>
      <c r="F2607" s="11"/>
      <c r="G2607" s="7">
        <f t="shared" si="395"/>
        <v>11.973333333333334</v>
      </c>
      <c r="H2607" s="7">
        <v>0</v>
      </c>
      <c r="I2607" s="7">
        <v>0.62222222222222201</v>
      </c>
      <c r="J2607" s="7">
        <v>0</v>
      </c>
      <c r="L2607" s="7">
        <f>VartojimasGamyba!H2603</f>
        <v>5.0000000000000001E-3</v>
      </c>
      <c r="M2607" s="15">
        <f t="shared" si="387"/>
        <v>1.1535911115245767E-16</v>
      </c>
      <c r="N2607" s="7">
        <f t="shared" si="388"/>
        <v>2.1185700763148852E-14</v>
      </c>
      <c r="O2607" s="7">
        <f t="shared" si="389"/>
        <v>2.1185700763148852E-14</v>
      </c>
      <c r="R2607" s="7"/>
      <c r="S2607" s="47">
        <f t="shared" si="390"/>
        <v>1.1535911115245767E-16</v>
      </c>
      <c r="T2607" s="47">
        <f t="shared" si="391"/>
        <v>0</v>
      </c>
      <c r="U2607" s="47">
        <f t="shared" si="392"/>
        <v>183.65</v>
      </c>
      <c r="V2607" s="47">
        <f t="shared" si="393"/>
        <v>71.78</v>
      </c>
      <c r="W2607" s="11"/>
    </row>
    <row r="2608" spans="1:23" x14ac:dyDescent="0.45">
      <c r="A2608" t="s">
        <v>2613</v>
      </c>
      <c r="B2608">
        <v>94.73</v>
      </c>
      <c r="D2608" s="9" t="str">
        <f>VartojimasGamyba!J2604</f>
        <v>2023-12-18-10</v>
      </c>
      <c r="E2608" s="8">
        <f>VartojimasGamyba!G2604</f>
        <v>0.60499999999999998</v>
      </c>
      <c r="F2608" s="11"/>
      <c r="G2608" s="7">
        <f t="shared" si="395"/>
        <v>11.324444444444445</v>
      </c>
      <c r="H2608" s="7">
        <v>0</v>
      </c>
      <c r="I2608" s="7">
        <v>0.64888888888888874</v>
      </c>
      <c r="J2608" s="7">
        <v>0</v>
      </c>
      <c r="L2608" s="7">
        <f>VartojimasGamyba!H2604</f>
        <v>2.1000000000000001E-2</v>
      </c>
      <c r="M2608" s="15">
        <f t="shared" si="387"/>
        <v>1.2836953722228372E-16</v>
      </c>
      <c r="N2608" s="7">
        <f t="shared" si="388"/>
        <v>2.5034627149089774E-14</v>
      </c>
      <c r="O2608" s="7">
        <f t="shared" si="389"/>
        <v>2.5034627149089774E-14</v>
      </c>
      <c r="R2608" s="7"/>
      <c r="S2608" s="47">
        <f t="shared" si="390"/>
        <v>1.2836953722228372E-16</v>
      </c>
      <c r="T2608" s="47">
        <f t="shared" si="391"/>
        <v>0</v>
      </c>
      <c r="U2608" s="47">
        <f t="shared" si="392"/>
        <v>195.02</v>
      </c>
      <c r="V2608" s="47">
        <f t="shared" si="393"/>
        <v>83.15</v>
      </c>
      <c r="W2608" s="11"/>
    </row>
    <row r="2609" spans="1:23" x14ac:dyDescent="0.45">
      <c r="A2609" t="s">
        <v>2614</v>
      </c>
      <c r="B2609">
        <v>85.05</v>
      </c>
      <c r="D2609" s="9" t="str">
        <f>VartojimasGamyba!J2605</f>
        <v>2023-12-18-11</v>
      </c>
      <c r="E2609" s="8">
        <f>VartojimasGamyba!G2605</f>
        <v>0.503</v>
      </c>
      <c r="F2609" s="11"/>
      <c r="G2609" s="7">
        <f t="shared" si="395"/>
        <v>10.793333333333335</v>
      </c>
      <c r="H2609" s="7">
        <v>0</v>
      </c>
      <c r="I2609" s="7">
        <v>0.53111111111111098</v>
      </c>
      <c r="J2609" s="7">
        <v>0</v>
      </c>
      <c r="L2609" s="7">
        <f>VartojimasGamyba!H2605</f>
        <v>2.5000000000000001E-2</v>
      </c>
      <c r="M2609" s="15">
        <f t="shared" si="387"/>
        <v>1.3183898417423734E-16</v>
      </c>
      <c r="N2609" s="7">
        <f t="shared" si="388"/>
        <v>2.4435037326853149E-14</v>
      </c>
      <c r="O2609" s="7">
        <f t="shared" si="389"/>
        <v>2.4435037326853149E-14</v>
      </c>
      <c r="R2609" s="7"/>
      <c r="S2609" s="47">
        <f t="shared" si="390"/>
        <v>1.3183898417423734E-16</v>
      </c>
      <c r="T2609" s="47">
        <f t="shared" si="391"/>
        <v>0</v>
      </c>
      <c r="U2609" s="47">
        <f t="shared" si="392"/>
        <v>185.34</v>
      </c>
      <c r="V2609" s="47">
        <f t="shared" si="393"/>
        <v>73.47</v>
      </c>
      <c r="W2609" s="11"/>
    </row>
    <row r="2610" spans="1:23" x14ac:dyDescent="0.45">
      <c r="A2610" t="s">
        <v>2615</v>
      </c>
      <c r="B2610">
        <v>85.06</v>
      </c>
      <c r="D2610" s="9" t="str">
        <f>VartojimasGamyba!J2606</f>
        <v>2023-12-18-12</v>
      </c>
      <c r="E2610" s="8">
        <f>VartojimasGamyba!G2606</f>
        <v>0.30299999999999999</v>
      </c>
      <c r="F2610" s="11"/>
      <c r="G2610" s="7">
        <f t="shared" si="395"/>
        <v>10.462222222222223</v>
      </c>
      <c r="H2610" s="7">
        <v>0</v>
      </c>
      <c r="I2610" s="7">
        <v>0.33111111111111102</v>
      </c>
      <c r="J2610" s="7">
        <v>0</v>
      </c>
      <c r="L2610" s="7">
        <f>VartojimasGamyba!H2606</f>
        <v>5.0000000000000001E-3</v>
      </c>
      <c r="M2610" s="15">
        <f t="shared" si="387"/>
        <v>5.9847959921199845E-17</v>
      </c>
      <c r="N2610" s="7">
        <f t="shared" si="388"/>
        <v>1.1092819371394392E-14</v>
      </c>
      <c r="O2610" s="7">
        <f t="shared" si="389"/>
        <v>1.1092819371394392E-14</v>
      </c>
      <c r="R2610" s="7"/>
      <c r="S2610" s="47">
        <f t="shared" si="390"/>
        <v>5.9847959921199845E-17</v>
      </c>
      <c r="T2610" s="47">
        <f t="shared" si="391"/>
        <v>0</v>
      </c>
      <c r="U2610" s="47">
        <f t="shared" si="392"/>
        <v>185.35000000000002</v>
      </c>
      <c r="V2610" s="47">
        <f t="shared" si="393"/>
        <v>73.48</v>
      </c>
      <c r="W2610" s="11"/>
    </row>
    <row r="2611" spans="1:23" x14ac:dyDescent="0.45">
      <c r="A2611" t="s">
        <v>2616</v>
      </c>
      <c r="B2611">
        <v>81.17</v>
      </c>
      <c r="D2611" s="9" t="str">
        <f>VartojimasGamyba!J2607</f>
        <v>2023-12-18-13</v>
      </c>
      <c r="E2611" s="8">
        <f>VartojimasGamyba!G2607</f>
        <v>1.1990000000000001</v>
      </c>
      <c r="F2611" s="11"/>
      <c r="G2611" s="7">
        <f t="shared" si="395"/>
        <v>9.1322222222222234</v>
      </c>
      <c r="H2611" s="7">
        <v>0</v>
      </c>
      <c r="I2611" s="7">
        <v>1.3299999999999998</v>
      </c>
      <c r="J2611" s="7">
        <v>0</v>
      </c>
      <c r="L2611" s="7">
        <f>VartojimasGamyba!H2607</f>
        <v>2E-3</v>
      </c>
      <c r="M2611" s="15">
        <f t="shared" si="387"/>
        <v>2.2377932840100812E-16</v>
      </c>
      <c r="N2611" s="7">
        <f t="shared" si="388"/>
        <v>4.0606996931646933E-14</v>
      </c>
      <c r="O2611" s="7">
        <f t="shared" si="389"/>
        <v>4.0606996931646933E-14</v>
      </c>
      <c r="R2611" s="7"/>
      <c r="S2611" s="47">
        <f t="shared" si="390"/>
        <v>2.2377932840100812E-16</v>
      </c>
      <c r="T2611" s="47">
        <f t="shared" si="391"/>
        <v>0</v>
      </c>
      <c r="U2611" s="47">
        <f t="shared" si="392"/>
        <v>181.46</v>
      </c>
      <c r="V2611" s="47">
        <f t="shared" si="393"/>
        <v>69.59</v>
      </c>
      <c r="W2611" s="11"/>
    </row>
    <row r="2612" spans="1:23" x14ac:dyDescent="0.45">
      <c r="A2612" t="s">
        <v>2617</v>
      </c>
      <c r="B2612">
        <v>74.89</v>
      </c>
      <c r="D2612" s="9" t="str">
        <f>VartojimasGamyba!J2608</f>
        <v>2023-12-18-14</v>
      </c>
      <c r="E2612" s="8">
        <f>VartojimasGamyba!G2608</f>
        <v>0.26100000000000001</v>
      </c>
      <c r="F2612" s="11"/>
      <c r="G2612" s="7">
        <f t="shared" si="395"/>
        <v>8.8422222222222224</v>
      </c>
      <c r="H2612" s="7">
        <v>0</v>
      </c>
      <c r="I2612" s="7">
        <v>0.29000000000000004</v>
      </c>
      <c r="J2612" s="7">
        <v>0</v>
      </c>
      <c r="L2612" s="7">
        <f>VartojimasGamyba!H2608</f>
        <v>0</v>
      </c>
      <c r="M2612" s="15">
        <f t="shared" si="387"/>
        <v>-5.5511151231257827E-17</v>
      </c>
      <c r="N2612" s="7">
        <f t="shared" si="388"/>
        <v>-9.7244434726917465E-15</v>
      </c>
      <c r="O2612" s="7">
        <f t="shared" si="389"/>
        <v>-9.7244434726917465E-15</v>
      </c>
      <c r="R2612" s="7"/>
      <c r="S2612" s="47">
        <f t="shared" si="390"/>
        <v>-5.5511151231257827E-17</v>
      </c>
      <c r="T2612" s="47">
        <f t="shared" si="391"/>
        <v>0</v>
      </c>
      <c r="U2612" s="47">
        <f t="shared" si="392"/>
        <v>175.18</v>
      </c>
      <c r="V2612" s="47">
        <f t="shared" si="393"/>
        <v>63.31</v>
      </c>
      <c r="W2612" s="11"/>
    </row>
    <row r="2613" spans="1:23" x14ac:dyDescent="0.45">
      <c r="A2613" t="s">
        <v>2618</v>
      </c>
      <c r="B2613">
        <v>81.03</v>
      </c>
      <c r="D2613" s="9" t="str">
        <f>VartojimasGamyba!J2609</f>
        <v>2023-12-18-15</v>
      </c>
      <c r="E2613" s="8">
        <f>VartojimasGamyba!G2609</f>
        <v>0.34899999999999998</v>
      </c>
      <c r="F2613" s="11"/>
      <c r="G2613" s="7">
        <f t="shared" si="395"/>
        <v>8.4544444444444444</v>
      </c>
      <c r="H2613" s="7">
        <v>0</v>
      </c>
      <c r="I2613" s="7">
        <v>0.38777777777777778</v>
      </c>
      <c r="J2613" s="7">
        <v>0</v>
      </c>
      <c r="L2613" s="7">
        <f>VartojimasGamyba!H2609</f>
        <v>0</v>
      </c>
      <c r="M2613" s="15">
        <f t="shared" si="387"/>
        <v>-5.5511151231257827E-17</v>
      </c>
      <c r="N2613" s="7">
        <f t="shared" si="388"/>
        <v>-1.0065281941251669E-14</v>
      </c>
      <c r="O2613" s="7">
        <f t="shared" si="389"/>
        <v>-1.0065281941251669E-14</v>
      </c>
      <c r="R2613" s="7"/>
      <c r="S2613" s="47">
        <f t="shared" si="390"/>
        <v>-5.5511151231257827E-17</v>
      </c>
      <c r="T2613" s="47">
        <f t="shared" si="391"/>
        <v>0</v>
      </c>
      <c r="U2613" s="47">
        <f t="shared" si="392"/>
        <v>181.32</v>
      </c>
      <c r="V2613" s="47">
        <f t="shared" si="393"/>
        <v>69.45</v>
      </c>
      <c r="W2613" s="11"/>
    </row>
    <row r="2614" spans="1:23" x14ac:dyDescent="0.45">
      <c r="A2614" t="s">
        <v>2619</v>
      </c>
      <c r="B2614">
        <v>89.96</v>
      </c>
      <c r="D2614" s="9" t="str">
        <f>VartojimasGamyba!J2610</f>
        <v>2023-12-18-16</v>
      </c>
      <c r="E2614" s="8">
        <f>VartojimasGamyba!G2610</f>
        <v>0.505</v>
      </c>
      <c r="F2614" s="11"/>
      <c r="G2614" s="7">
        <f t="shared" si="395"/>
        <v>7.8933333333333335</v>
      </c>
      <c r="H2614" s="7">
        <v>0</v>
      </c>
      <c r="I2614" s="7">
        <v>0.56111111111111112</v>
      </c>
      <c r="J2614" s="7">
        <v>0</v>
      </c>
      <c r="L2614" s="7">
        <f>VartojimasGamyba!H2610</f>
        <v>0</v>
      </c>
      <c r="M2614" s="15">
        <f t="shared" si="387"/>
        <v>0</v>
      </c>
      <c r="N2614" s="7">
        <f t="shared" si="388"/>
        <v>0</v>
      </c>
      <c r="O2614" s="7">
        <f t="shared" si="389"/>
        <v>0</v>
      </c>
      <c r="R2614" s="7"/>
      <c r="S2614" s="47">
        <f t="shared" si="390"/>
        <v>0</v>
      </c>
      <c r="T2614" s="47">
        <f t="shared" si="391"/>
        <v>0</v>
      </c>
      <c r="U2614" s="47">
        <f t="shared" si="392"/>
        <v>190.25</v>
      </c>
      <c r="V2614" s="47">
        <f t="shared" si="393"/>
        <v>78.38</v>
      </c>
      <c r="W2614" s="11"/>
    </row>
    <row r="2615" spans="1:23" x14ac:dyDescent="0.45">
      <c r="A2615" t="s">
        <v>2620</v>
      </c>
      <c r="B2615">
        <v>85.08</v>
      </c>
      <c r="D2615" s="9" t="str">
        <f>VartojimasGamyba!J2611</f>
        <v>2023-12-18-17</v>
      </c>
      <c r="E2615" s="8">
        <f>VartojimasGamyba!G2611</f>
        <v>0.83499999999999996</v>
      </c>
      <c r="F2615" s="11"/>
      <c r="G2615" s="7">
        <f t="shared" si="395"/>
        <v>6.9655555555555555</v>
      </c>
      <c r="H2615" s="7">
        <v>0</v>
      </c>
      <c r="I2615" s="7">
        <v>0.92777777777777781</v>
      </c>
      <c r="J2615" s="7">
        <v>0</v>
      </c>
      <c r="L2615" s="7">
        <f>VartojimasGamyba!H2611</f>
        <v>0</v>
      </c>
      <c r="M2615" s="15">
        <f t="shared" si="387"/>
        <v>-1.1102230246251565E-16</v>
      </c>
      <c r="N2615" s="7">
        <f t="shared" si="388"/>
        <v>-2.0580204207476527E-14</v>
      </c>
      <c r="O2615" s="7">
        <f t="shared" si="389"/>
        <v>-2.0580204207476527E-14</v>
      </c>
      <c r="R2615" s="7"/>
      <c r="S2615" s="47">
        <f t="shared" si="390"/>
        <v>-1.1102230246251565E-16</v>
      </c>
      <c r="T2615" s="47">
        <f t="shared" si="391"/>
        <v>0</v>
      </c>
      <c r="U2615" s="47">
        <f t="shared" si="392"/>
        <v>185.37</v>
      </c>
      <c r="V2615" s="47">
        <f t="shared" si="393"/>
        <v>73.5</v>
      </c>
      <c r="W2615" s="11"/>
    </row>
    <row r="2616" spans="1:23" x14ac:dyDescent="0.45">
      <c r="A2616" t="s">
        <v>2621</v>
      </c>
      <c r="B2616">
        <v>85.09</v>
      </c>
      <c r="D2616" s="9" t="str">
        <f>VartojimasGamyba!J2612</f>
        <v>2023-12-18-18</v>
      </c>
      <c r="E2616" s="8">
        <f>VartojimasGamyba!G2612</f>
        <v>0.27600000000000002</v>
      </c>
      <c r="F2616" s="11"/>
      <c r="G2616" s="7">
        <f t="shared" si="395"/>
        <v>6.6588888888888889</v>
      </c>
      <c r="H2616" s="7">
        <v>0</v>
      </c>
      <c r="I2616" s="7">
        <v>0.3066666666666667</v>
      </c>
      <c r="J2616" s="7">
        <v>0</v>
      </c>
      <c r="L2616" s="7">
        <f>VartojimasGamyba!H2612</f>
        <v>0</v>
      </c>
      <c r="M2616" s="15">
        <f t="shared" si="387"/>
        <v>0</v>
      </c>
      <c r="N2616" s="7">
        <f t="shared" si="388"/>
        <v>0</v>
      </c>
      <c r="O2616" s="7">
        <f t="shared" si="389"/>
        <v>0</v>
      </c>
      <c r="R2616" s="7"/>
      <c r="S2616" s="47">
        <f t="shared" si="390"/>
        <v>0</v>
      </c>
      <c r="T2616" s="47">
        <f t="shared" si="391"/>
        <v>0</v>
      </c>
      <c r="U2616" s="47">
        <f t="shared" si="392"/>
        <v>185.38</v>
      </c>
      <c r="V2616" s="47">
        <f t="shared" si="393"/>
        <v>73.510000000000005</v>
      </c>
      <c r="W2616" s="11"/>
    </row>
    <row r="2617" spans="1:23" x14ac:dyDescent="0.45">
      <c r="A2617" t="s">
        <v>2622</v>
      </c>
      <c r="B2617">
        <v>85.1</v>
      </c>
      <c r="D2617" s="9" t="str">
        <f>VartojimasGamyba!J2613</f>
        <v>2023-12-18-19</v>
      </c>
      <c r="E2617" s="8">
        <f>VartojimasGamyba!G2613</f>
        <v>0.27200000000000002</v>
      </c>
      <c r="F2617" s="11"/>
      <c r="G2617" s="7">
        <f t="shared" si="395"/>
        <v>6.3566666666666665</v>
      </c>
      <c r="H2617" s="7">
        <v>0</v>
      </c>
      <c r="I2617" s="7">
        <v>0.30222222222222228</v>
      </c>
      <c r="J2617" s="7">
        <v>0</v>
      </c>
      <c r="L2617" s="7">
        <f>VartojimasGamyba!H2613</f>
        <v>0</v>
      </c>
      <c r="M2617" s="15">
        <f t="shared" si="387"/>
        <v>-5.5511151231257827E-17</v>
      </c>
      <c r="N2617" s="7">
        <f t="shared" si="388"/>
        <v>-1.0291212326762888E-14</v>
      </c>
      <c r="O2617" s="7">
        <f t="shared" si="389"/>
        <v>-1.0291212326762888E-14</v>
      </c>
      <c r="R2617" s="7"/>
      <c r="S2617" s="47">
        <f t="shared" si="390"/>
        <v>-5.5511151231257827E-17</v>
      </c>
      <c r="T2617" s="47">
        <f t="shared" si="391"/>
        <v>0</v>
      </c>
      <c r="U2617" s="47">
        <f t="shared" si="392"/>
        <v>185.39</v>
      </c>
      <c r="V2617" s="47">
        <f t="shared" si="393"/>
        <v>73.52</v>
      </c>
      <c r="W2617" s="11"/>
    </row>
    <row r="2618" spans="1:23" x14ac:dyDescent="0.45">
      <c r="A2618" t="s">
        <v>2623</v>
      </c>
      <c r="B2618">
        <v>85.08</v>
      </c>
      <c r="D2618" s="9" t="str">
        <f>VartojimasGamyba!J2614</f>
        <v>2023-12-18-20</v>
      </c>
      <c r="E2618" s="8">
        <f>VartojimasGamyba!G2614</f>
        <v>0.224</v>
      </c>
      <c r="F2618" s="11"/>
      <c r="G2618" s="7">
        <f t="shared" si="395"/>
        <v>6.1077777777777778</v>
      </c>
      <c r="H2618" s="7">
        <v>0</v>
      </c>
      <c r="I2618" s="7">
        <v>0.24888888888888891</v>
      </c>
      <c r="J2618" s="7">
        <v>0</v>
      </c>
      <c r="L2618" s="7">
        <f>VartojimasGamyba!H2614</f>
        <v>0</v>
      </c>
      <c r="M2618" s="15">
        <f t="shared" si="387"/>
        <v>-2.7755575615628914E-17</v>
      </c>
      <c r="N2618" s="7">
        <f t="shared" si="388"/>
        <v>-5.1450510518691318E-15</v>
      </c>
      <c r="O2618" s="7">
        <f t="shared" si="389"/>
        <v>-5.1450510518691318E-15</v>
      </c>
      <c r="P2618" s="7" t="s">
        <v>8873</v>
      </c>
      <c r="R2618" s="7"/>
      <c r="S2618" s="47">
        <f t="shared" si="390"/>
        <v>-2.7755575615628914E-17</v>
      </c>
      <c r="T2618" s="47">
        <f t="shared" si="391"/>
        <v>0</v>
      </c>
      <c r="U2618" s="47">
        <f t="shared" si="392"/>
        <v>185.37</v>
      </c>
      <c r="V2618" s="47">
        <f t="shared" si="393"/>
        <v>73.5</v>
      </c>
      <c r="W2618" s="11"/>
    </row>
    <row r="2619" spans="1:23" x14ac:dyDescent="0.45">
      <c r="A2619" t="s">
        <v>2624</v>
      </c>
      <c r="B2619">
        <v>85.05</v>
      </c>
      <c r="D2619" s="9" t="str">
        <f>VartojimasGamyba!J2615</f>
        <v>2023-12-18-21</v>
      </c>
      <c r="E2619" s="8">
        <f>VartojimasGamyba!G2615</f>
        <v>0.25800000000000001</v>
      </c>
      <c r="F2619" s="11"/>
      <c r="G2619" s="7">
        <f t="shared" si="395"/>
        <v>5.8211111111111107</v>
      </c>
      <c r="H2619" s="7">
        <v>0</v>
      </c>
      <c r="I2619" s="7">
        <v>0.28666666666666668</v>
      </c>
      <c r="J2619" s="7">
        <v>0</v>
      </c>
      <c r="L2619" s="7">
        <f>VartojimasGamyba!H2615</f>
        <v>0</v>
      </c>
      <c r="M2619" s="15">
        <f t="shared" si="387"/>
        <v>0</v>
      </c>
      <c r="N2619" s="7">
        <f t="shared" si="388"/>
        <v>0</v>
      </c>
      <c r="O2619" s="7">
        <f t="shared" si="389"/>
        <v>0</v>
      </c>
      <c r="P2619" s="7">
        <f>SUM(N2598:N2621)</f>
        <v>1160.7130511111113</v>
      </c>
      <c r="R2619" s="7"/>
      <c r="S2619" s="47">
        <f t="shared" si="390"/>
        <v>0</v>
      </c>
      <c r="T2619" s="47">
        <f t="shared" si="391"/>
        <v>0</v>
      </c>
      <c r="U2619" s="47">
        <f t="shared" si="392"/>
        <v>185.34</v>
      </c>
      <c r="V2619" s="47">
        <f t="shared" si="393"/>
        <v>73.47</v>
      </c>
      <c r="W2619" s="11"/>
    </row>
    <row r="2620" spans="1:23" x14ac:dyDescent="0.45">
      <c r="A2620" t="s">
        <v>2625</v>
      </c>
      <c r="B2620">
        <v>85.79</v>
      </c>
      <c r="D2620" s="9" t="str">
        <f>VartojimasGamyba!J2616</f>
        <v>2023-12-18-22</v>
      </c>
      <c r="E2620" s="8">
        <f>VartojimasGamyba!G2616</f>
        <v>0.27400000000000002</v>
      </c>
      <c r="F2620" s="11"/>
      <c r="G2620" s="7">
        <f t="shared" si="395"/>
        <v>5.5166666666666666</v>
      </c>
      <c r="H2620" s="7">
        <v>0</v>
      </c>
      <c r="I2620" s="7">
        <v>0.30444444444444446</v>
      </c>
      <c r="J2620" s="7">
        <v>0</v>
      </c>
      <c r="L2620" s="7">
        <f>VartojimasGamyba!H2616</f>
        <v>0</v>
      </c>
      <c r="M2620" s="15">
        <f t="shared" si="387"/>
        <v>0</v>
      </c>
      <c r="N2620" s="7">
        <f t="shared" si="388"/>
        <v>0</v>
      </c>
      <c r="O2620" s="7">
        <f t="shared" si="389"/>
        <v>0</v>
      </c>
      <c r="P2620" s="7" t="s">
        <v>8872</v>
      </c>
      <c r="R2620" s="7"/>
      <c r="S2620" s="47">
        <f t="shared" si="390"/>
        <v>0</v>
      </c>
      <c r="T2620" s="47">
        <f t="shared" si="391"/>
        <v>0</v>
      </c>
      <c r="U2620" s="47">
        <f t="shared" si="392"/>
        <v>186.08</v>
      </c>
      <c r="V2620" s="47">
        <f t="shared" si="393"/>
        <v>74.210000000000008</v>
      </c>
      <c r="W2620" s="11"/>
    </row>
    <row r="2621" spans="1:23" x14ac:dyDescent="0.45">
      <c r="A2621" t="s">
        <v>2626</v>
      </c>
      <c r="B2621">
        <v>76.89</v>
      </c>
      <c r="D2621" s="9" t="str">
        <f>VartojimasGamyba!J2617</f>
        <v>2023-12-18-23</v>
      </c>
      <c r="E2621" s="8">
        <f>VartojimasGamyba!G2617</f>
        <v>0.46500000000000002</v>
      </c>
      <c r="F2621" s="11"/>
      <c r="G2621" s="7">
        <f t="shared" si="395"/>
        <v>5</v>
      </c>
      <c r="H2621" s="7">
        <v>0</v>
      </c>
      <c r="I2621" s="7">
        <v>0.51666666666666672</v>
      </c>
      <c r="J2621" s="7">
        <v>0</v>
      </c>
      <c r="L2621" s="7">
        <f>VartojimasGamyba!H2617</f>
        <v>0</v>
      </c>
      <c r="M2621" s="15">
        <f t="shared" si="387"/>
        <v>-5.5511151231257827E-17</v>
      </c>
      <c r="N2621" s="7">
        <f t="shared" si="388"/>
        <v>-9.8354657751542622E-15</v>
      </c>
      <c r="O2621" s="7">
        <f t="shared" si="389"/>
        <v>-9.8354657751542622E-15</v>
      </c>
      <c r="P2621" s="7">
        <f>SUM(O2598:O2621)</f>
        <v>1160.7130511111113</v>
      </c>
      <c r="Q2621" s="7">
        <f>SUMPRODUCT(B2598:B2621,E2598:E2621)+SUM(E2598:E2621)*$Z$21-SUMPRODUCT(B2598:B2621,L2598:L2621)+SUM(L2598:L2621)*ABS($Z$20)</f>
        <v>1646.7614900000003</v>
      </c>
      <c r="R2621" s="7"/>
      <c r="S2621" s="47">
        <f t="shared" si="390"/>
        <v>-5.5511151231257827E-17</v>
      </c>
      <c r="T2621" s="47">
        <f t="shared" si="391"/>
        <v>0</v>
      </c>
      <c r="U2621" s="47">
        <f t="shared" si="392"/>
        <v>177.18</v>
      </c>
      <c r="V2621" s="47">
        <f t="shared" si="393"/>
        <v>65.31</v>
      </c>
      <c r="W2621" s="11">
        <f>IF(P2621&lt;&gt;Q2621,1,0)</f>
        <v>1</v>
      </c>
    </row>
    <row r="2622" spans="1:23" x14ac:dyDescent="0.45">
      <c r="A2622" t="s">
        <v>2627</v>
      </c>
      <c r="B2622">
        <v>12.66</v>
      </c>
      <c r="D2622" s="1" t="str">
        <f>VartojimasGamyba!J2618</f>
        <v>2023-12-19-00</v>
      </c>
      <c r="E2622" s="7">
        <f>VartojimasGamyba!G2618</f>
        <v>0.499</v>
      </c>
      <c r="F2622" s="11"/>
      <c r="G2622" s="12">
        <f>G2621+H2622-I2622</f>
        <v>5</v>
      </c>
      <c r="H2622" s="12">
        <v>0</v>
      </c>
      <c r="I2622" s="12">
        <v>0</v>
      </c>
      <c r="J2622" s="12">
        <v>0</v>
      </c>
      <c r="K2622" s="12"/>
      <c r="L2622" s="12">
        <f>VartojimasGamyba!H2618</f>
        <v>0</v>
      </c>
      <c r="M2622" s="19">
        <f t="shared" si="387"/>
        <v>0.499</v>
      </c>
      <c r="N2622" s="7">
        <f t="shared" si="388"/>
        <v>56.362050000000004</v>
      </c>
      <c r="O2622" s="7">
        <f t="shared" si="389"/>
        <v>56.362050000000004</v>
      </c>
      <c r="R2622" s="20" t="s">
        <v>8783</v>
      </c>
      <c r="S2622" s="47">
        <f t="shared" si="390"/>
        <v>0.499</v>
      </c>
      <c r="T2622" s="47">
        <f t="shared" si="391"/>
        <v>0</v>
      </c>
      <c r="U2622" s="47">
        <f t="shared" si="392"/>
        <v>112.95</v>
      </c>
      <c r="V2622" s="47">
        <f t="shared" si="393"/>
        <v>1.08</v>
      </c>
      <c r="W2622" s="11"/>
    </row>
    <row r="2623" spans="1:23" x14ac:dyDescent="0.45">
      <c r="A2623" t="s">
        <v>2628</v>
      </c>
      <c r="B2623">
        <v>10.08</v>
      </c>
      <c r="D2623" s="1" t="str">
        <f>VartojimasGamyba!J2619</f>
        <v>2023-12-19-01</v>
      </c>
      <c r="E2623" s="7">
        <f>VartojimasGamyba!G2619</f>
        <v>0.54200000000000004</v>
      </c>
      <c r="F2623" s="11"/>
      <c r="G2623" s="12">
        <f t="shared" ref="G2623:G2645" si="396">G2622+H2623-I2623</f>
        <v>5</v>
      </c>
      <c r="H2623" s="12">
        <v>0</v>
      </c>
      <c r="I2623" s="12">
        <v>0</v>
      </c>
      <c r="J2623" s="12">
        <v>0</v>
      </c>
      <c r="K2623" s="12"/>
      <c r="L2623" s="12">
        <f>VartojimasGamyba!H2619</f>
        <v>0</v>
      </c>
      <c r="M2623" s="19">
        <f t="shared" si="387"/>
        <v>0.54200000000000004</v>
      </c>
      <c r="N2623" s="7">
        <f t="shared" si="388"/>
        <v>59.820540000000008</v>
      </c>
      <c r="O2623" s="7">
        <f t="shared" si="389"/>
        <v>59.820540000000008</v>
      </c>
      <c r="R2623" s="7"/>
      <c r="S2623" s="47">
        <f t="shared" si="390"/>
        <v>0.54200000000000004</v>
      </c>
      <c r="T2623" s="47">
        <f t="shared" si="391"/>
        <v>0</v>
      </c>
      <c r="U2623" s="47">
        <f t="shared" si="392"/>
        <v>110.37</v>
      </c>
      <c r="V2623" s="47">
        <f t="shared" si="393"/>
        <v>-1.5</v>
      </c>
      <c r="W2623" s="11"/>
    </row>
    <row r="2624" spans="1:23" x14ac:dyDescent="0.45">
      <c r="A2624" t="s">
        <v>2629</v>
      </c>
      <c r="B2624">
        <v>10.039999999999999</v>
      </c>
      <c r="D2624" s="1" t="str">
        <f>VartojimasGamyba!J2620</f>
        <v>2023-12-19-02</v>
      </c>
      <c r="E2624" s="7">
        <f>VartojimasGamyba!G2620</f>
        <v>0.67400000000000004</v>
      </c>
      <c r="F2624" s="11"/>
      <c r="G2624" s="12">
        <f t="shared" si="396"/>
        <v>5</v>
      </c>
      <c r="H2624" s="12">
        <v>0</v>
      </c>
      <c r="I2624" s="12">
        <v>0</v>
      </c>
      <c r="J2624" s="12">
        <v>0</v>
      </c>
      <c r="K2624" s="12"/>
      <c r="L2624" s="12">
        <f>VartojimasGamyba!H2620</f>
        <v>0</v>
      </c>
      <c r="M2624" s="19">
        <f t="shared" si="387"/>
        <v>0.67400000000000004</v>
      </c>
      <c r="N2624" s="7">
        <f t="shared" si="388"/>
        <v>74.362420000000014</v>
      </c>
      <c r="O2624" s="7">
        <f t="shared" si="389"/>
        <v>74.362420000000014</v>
      </c>
      <c r="R2624" s="7"/>
      <c r="S2624" s="47">
        <f t="shared" si="390"/>
        <v>0.67400000000000004</v>
      </c>
      <c r="T2624" s="47">
        <f t="shared" si="391"/>
        <v>0</v>
      </c>
      <c r="U2624" s="47">
        <f t="shared" si="392"/>
        <v>110.33000000000001</v>
      </c>
      <c r="V2624" s="47">
        <f t="shared" si="393"/>
        <v>-1.5400000000000009</v>
      </c>
      <c r="W2624" s="11"/>
    </row>
    <row r="2625" spans="1:23" x14ac:dyDescent="0.45">
      <c r="A2625" t="s">
        <v>2630</v>
      </c>
      <c r="B2625">
        <v>5.32</v>
      </c>
      <c r="D2625" s="1" t="str">
        <f>VartojimasGamyba!J2621</f>
        <v>2023-12-19-03</v>
      </c>
      <c r="E2625" s="7">
        <f>VartojimasGamyba!G2621</f>
        <v>0.55300000000000005</v>
      </c>
      <c r="F2625" s="11"/>
      <c r="G2625" s="12">
        <f t="shared" si="396"/>
        <v>5</v>
      </c>
      <c r="H2625" s="12">
        <v>0</v>
      </c>
      <c r="I2625" s="12">
        <v>0</v>
      </c>
      <c r="J2625" s="12">
        <v>0</v>
      </c>
      <c r="K2625" s="12"/>
      <c r="L2625" s="12">
        <f>VartojimasGamyba!H2621</f>
        <v>0</v>
      </c>
      <c r="M2625" s="19">
        <f t="shared" si="387"/>
        <v>0.55300000000000005</v>
      </c>
      <c r="N2625" s="7">
        <f t="shared" si="388"/>
        <v>58.402330000000013</v>
      </c>
      <c r="O2625" s="7">
        <f t="shared" si="389"/>
        <v>58.402330000000013</v>
      </c>
      <c r="R2625" s="7"/>
      <c r="S2625" s="47">
        <f t="shared" si="390"/>
        <v>0.55300000000000005</v>
      </c>
      <c r="T2625" s="47">
        <f t="shared" si="391"/>
        <v>0</v>
      </c>
      <c r="U2625" s="47">
        <f t="shared" si="392"/>
        <v>105.61000000000001</v>
      </c>
      <c r="V2625" s="47">
        <f t="shared" si="393"/>
        <v>-6.26</v>
      </c>
      <c r="W2625" s="11"/>
    </row>
    <row r="2626" spans="1:23" x14ac:dyDescent="0.45">
      <c r="A2626" t="s">
        <v>2631</v>
      </c>
      <c r="B2626">
        <v>2.2799999999999998</v>
      </c>
      <c r="D2626" s="1" t="str">
        <f>VartojimasGamyba!J2622</f>
        <v>2023-12-19-04</v>
      </c>
      <c r="E2626" s="7">
        <f>VartojimasGamyba!G2622</f>
        <v>0.17699999999999999</v>
      </c>
      <c r="F2626" s="11"/>
      <c r="G2626" s="12">
        <f t="shared" si="396"/>
        <v>5</v>
      </c>
      <c r="H2626" s="12">
        <v>0</v>
      </c>
      <c r="I2626" s="12">
        <v>0</v>
      </c>
      <c r="J2626" s="12">
        <v>0</v>
      </c>
      <c r="K2626" s="12"/>
      <c r="L2626" s="12">
        <f>VartojimasGamyba!H2622</f>
        <v>0</v>
      </c>
      <c r="M2626" s="19">
        <f t="shared" si="387"/>
        <v>0.17699999999999999</v>
      </c>
      <c r="N2626" s="7">
        <f t="shared" si="388"/>
        <v>18.154890000000002</v>
      </c>
      <c r="O2626" s="7">
        <f t="shared" si="389"/>
        <v>18.154890000000002</v>
      </c>
      <c r="R2626" s="7"/>
      <c r="S2626" s="47">
        <f t="shared" si="390"/>
        <v>0.17699999999999999</v>
      </c>
      <c r="T2626" s="47">
        <f t="shared" si="391"/>
        <v>0</v>
      </c>
      <c r="U2626" s="47">
        <f t="shared" si="392"/>
        <v>102.57000000000001</v>
      </c>
      <c r="V2626" s="47">
        <f t="shared" si="393"/>
        <v>-9.3000000000000007</v>
      </c>
      <c r="W2626" s="11"/>
    </row>
    <row r="2627" spans="1:23" x14ac:dyDescent="0.45">
      <c r="A2627" t="s">
        <v>2632</v>
      </c>
      <c r="B2627">
        <v>1.58</v>
      </c>
      <c r="D2627" s="1" t="str">
        <f>VartojimasGamyba!J2623</f>
        <v>2023-12-19-05</v>
      </c>
      <c r="E2627" s="7">
        <f>VartojimasGamyba!G2623</f>
        <v>0.65500000000000003</v>
      </c>
      <c r="F2627" s="11"/>
      <c r="G2627" s="12">
        <f t="shared" si="396"/>
        <v>13.382222222222223</v>
      </c>
      <c r="H2627" s="12">
        <v>8.3822222222222234</v>
      </c>
      <c r="I2627" s="12">
        <v>0</v>
      </c>
      <c r="J2627" s="12">
        <v>0</v>
      </c>
      <c r="K2627" s="12"/>
      <c r="L2627" s="12">
        <f>VartojimasGamyba!H2623</f>
        <v>0</v>
      </c>
      <c r="M2627" s="19">
        <f t="shared" si="387"/>
        <v>9.0372222222222227</v>
      </c>
      <c r="N2627" s="7">
        <f t="shared" si="388"/>
        <v>920.62182777777787</v>
      </c>
      <c r="O2627" s="7">
        <f t="shared" si="389"/>
        <v>920.62182777777787</v>
      </c>
      <c r="R2627" s="7"/>
      <c r="S2627" s="47">
        <f t="shared" si="390"/>
        <v>9.0372222222222227</v>
      </c>
      <c r="T2627" s="47">
        <f t="shared" si="391"/>
        <v>0</v>
      </c>
      <c r="U2627" s="47">
        <f t="shared" si="392"/>
        <v>101.87</v>
      </c>
      <c r="V2627" s="47">
        <f t="shared" si="393"/>
        <v>-10</v>
      </c>
      <c r="W2627" s="11"/>
    </row>
    <row r="2628" spans="1:23" x14ac:dyDescent="0.45">
      <c r="A2628" t="s">
        <v>2633</v>
      </c>
      <c r="B2628">
        <v>4.25</v>
      </c>
      <c r="D2628" s="1" t="str">
        <f>VartojimasGamyba!J2624</f>
        <v>2023-12-19-06</v>
      </c>
      <c r="E2628" s="7">
        <f>VartojimasGamyba!G2624</f>
        <v>0.36899999999999999</v>
      </c>
      <c r="F2628" s="11"/>
      <c r="G2628" s="12">
        <f t="shared" si="396"/>
        <v>13.382222222222223</v>
      </c>
      <c r="H2628" s="12">
        <v>0</v>
      </c>
      <c r="I2628" s="12">
        <v>0</v>
      </c>
      <c r="J2628" s="12">
        <v>0</v>
      </c>
      <c r="K2628" s="12"/>
      <c r="L2628" s="12">
        <f>VartojimasGamyba!H2624</f>
        <v>0</v>
      </c>
      <c r="M2628" s="19">
        <f t="shared" si="387"/>
        <v>0.36899999999999999</v>
      </c>
      <c r="N2628" s="7">
        <f t="shared" si="388"/>
        <v>38.57526</v>
      </c>
      <c r="O2628" s="7">
        <f t="shared" si="389"/>
        <v>38.57526</v>
      </c>
      <c r="R2628" s="7"/>
      <c r="S2628" s="47">
        <f t="shared" si="390"/>
        <v>0.36899999999999999</v>
      </c>
      <c r="T2628" s="47">
        <f t="shared" si="391"/>
        <v>0</v>
      </c>
      <c r="U2628" s="47">
        <f t="shared" si="392"/>
        <v>104.54</v>
      </c>
      <c r="V2628" s="47">
        <f t="shared" si="393"/>
        <v>-7.33</v>
      </c>
      <c r="W2628" s="11"/>
    </row>
    <row r="2629" spans="1:23" x14ac:dyDescent="0.45">
      <c r="A2629" t="s">
        <v>2634</v>
      </c>
      <c r="B2629">
        <v>8.81</v>
      </c>
      <c r="D2629" s="1" t="str">
        <f>VartojimasGamyba!J2625</f>
        <v>2023-12-19-07</v>
      </c>
      <c r="E2629" s="7">
        <f>VartojimasGamyba!G2625</f>
        <v>0.53300000000000003</v>
      </c>
      <c r="F2629" s="11"/>
      <c r="G2629" s="12">
        <f t="shared" si="396"/>
        <v>13.382222222222223</v>
      </c>
      <c r="H2629" s="12">
        <v>0</v>
      </c>
      <c r="I2629" s="12">
        <v>0</v>
      </c>
      <c r="J2629" s="12">
        <v>0</v>
      </c>
      <c r="K2629" s="12"/>
      <c r="L2629" s="12">
        <f>VartojimasGamyba!H2625</f>
        <v>0</v>
      </c>
      <c r="M2629" s="19">
        <f t="shared" si="387"/>
        <v>0.53300000000000003</v>
      </c>
      <c r="N2629" s="7">
        <f t="shared" si="388"/>
        <v>58.150300000000009</v>
      </c>
      <c r="O2629" s="7">
        <f t="shared" si="389"/>
        <v>58.150300000000009</v>
      </c>
      <c r="R2629" s="7"/>
      <c r="S2629" s="47">
        <f t="shared" si="390"/>
        <v>0.53300000000000003</v>
      </c>
      <c r="T2629" s="47">
        <f t="shared" si="391"/>
        <v>0</v>
      </c>
      <c r="U2629" s="47">
        <f t="shared" si="392"/>
        <v>109.10000000000001</v>
      </c>
      <c r="V2629" s="47">
        <f t="shared" si="393"/>
        <v>-2.7699999999999996</v>
      </c>
      <c r="W2629" s="11"/>
    </row>
    <row r="2630" spans="1:23" x14ac:dyDescent="0.45">
      <c r="A2630" t="s">
        <v>2635</v>
      </c>
      <c r="B2630">
        <v>14.12</v>
      </c>
      <c r="D2630" s="1" t="str">
        <f>VartojimasGamyba!J2626</f>
        <v>2023-12-19-08</v>
      </c>
      <c r="E2630" s="7">
        <f>VartojimasGamyba!G2626</f>
        <v>0.39200000000000002</v>
      </c>
      <c r="F2630" s="11"/>
      <c r="G2630" s="12">
        <f t="shared" si="396"/>
        <v>12.947777777777778</v>
      </c>
      <c r="H2630" s="12">
        <v>0</v>
      </c>
      <c r="I2630" s="12">
        <v>0.43444444444444441</v>
      </c>
      <c r="J2630" s="12">
        <v>0</v>
      </c>
      <c r="K2630" s="12"/>
      <c r="L2630" s="12">
        <f>VartojimasGamyba!H2626</f>
        <v>1E-3</v>
      </c>
      <c r="M2630" s="19">
        <f t="shared" si="387"/>
        <v>5.6378512969246231E-17</v>
      </c>
      <c r="N2630" s="7">
        <f t="shared" si="388"/>
        <v>6.4502656688114617E-15</v>
      </c>
      <c r="O2630" s="7">
        <f t="shared" si="389"/>
        <v>6.4502656688114617E-15</v>
      </c>
      <c r="R2630" s="7"/>
      <c r="S2630" s="47">
        <f t="shared" si="390"/>
        <v>5.6378512969246231E-17</v>
      </c>
      <c r="T2630" s="47">
        <f t="shared" si="391"/>
        <v>0</v>
      </c>
      <c r="U2630" s="47">
        <f t="shared" si="392"/>
        <v>114.41000000000001</v>
      </c>
      <c r="V2630" s="47">
        <f t="shared" si="393"/>
        <v>2.5399999999999991</v>
      </c>
      <c r="W2630" s="11"/>
    </row>
    <row r="2631" spans="1:23" x14ac:dyDescent="0.45">
      <c r="A2631" t="s">
        <v>2636</v>
      </c>
      <c r="B2631">
        <v>23.66</v>
      </c>
      <c r="D2631" s="1" t="str">
        <f>VartojimasGamyba!J2627</f>
        <v>2023-12-19-09</v>
      </c>
      <c r="E2631" s="7">
        <f>VartojimasGamyba!G2627</f>
        <v>0.76100000000000001</v>
      </c>
      <c r="F2631" s="11"/>
      <c r="G2631" s="12">
        <f t="shared" si="396"/>
        <v>12.121111111111112</v>
      </c>
      <c r="H2631" s="12">
        <v>0</v>
      </c>
      <c r="I2631" s="12">
        <v>0.82666666666666655</v>
      </c>
      <c r="J2631" s="12">
        <v>0</v>
      </c>
      <c r="K2631" s="12"/>
      <c r="L2631" s="12">
        <f>VartojimasGamyba!H2627</f>
        <v>1.7000000000000001E-2</v>
      </c>
      <c r="M2631" s="19">
        <f t="shared" ref="M2631:M2694" si="397">E2631+H2631-I2631*$J$2+J2631-L2631</f>
        <v>1.2490009027033011E-16</v>
      </c>
      <c r="N2631" s="7">
        <f t="shared" ref="N2631:N2694" si="398">M2631*U2631-J2631*V2631</f>
        <v>1.5481366189007417E-14</v>
      </c>
      <c r="O2631" s="7">
        <f t="shared" ref="O2631:O2694" si="399">(M2631)*(B2631+$Z$21)</f>
        <v>1.5481366189007417E-14</v>
      </c>
      <c r="R2631" s="7"/>
      <c r="S2631" s="47">
        <f t="shared" ref="S2631:S2694" si="400">M2631+IF((L2631-E2631)&gt;0,(L2631-E2631),0)</f>
        <v>1.2490009027033011E-16</v>
      </c>
      <c r="T2631" s="47">
        <f t="shared" ref="T2631:T2694" si="401">IF(L2631-E2631&lt;0,0,L2631-E2631)</f>
        <v>0</v>
      </c>
      <c r="U2631" s="47">
        <f t="shared" ref="U2631:U2694" si="402">B2631+$Z$21</f>
        <v>123.95</v>
      </c>
      <c r="V2631" s="47">
        <f t="shared" ref="V2631:V2694" si="403">B2631+$Z$20</f>
        <v>12.08</v>
      </c>
      <c r="W2631" s="11"/>
    </row>
    <row r="2632" spans="1:23" x14ac:dyDescent="0.45">
      <c r="A2632" t="s">
        <v>2637</v>
      </c>
      <c r="B2632">
        <v>70</v>
      </c>
      <c r="D2632" s="1" t="str">
        <f>VartojimasGamyba!J2628</f>
        <v>2023-12-19-10</v>
      </c>
      <c r="E2632" s="7">
        <f>VartojimasGamyba!G2628</f>
        <v>0.40200000000000002</v>
      </c>
      <c r="F2632" s="11"/>
      <c r="G2632" s="12">
        <f t="shared" si="396"/>
        <v>11.78888888888889</v>
      </c>
      <c r="H2632" s="12">
        <v>0</v>
      </c>
      <c r="I2632" s="12">
        <v>0.33222222222222231</v>
      </c>
      <c r="J2632" s="12">
        <v>0</v>
      </c>
      <c r="K2632" s="12"/>
      <c r="L2632" s="12">
        <f>VartojimasGamyba!H2628</f>
        <v>0.10299999999999999</v>
      </c>
      <c r="M2632" s="19">
        <f t="shared" si="397"/>
        <v>0</v>
      </c>
      <c r="N2632" s="7">
        <f t="shared" si="398"/>
        <v>0</v>
      </c>
      <c r="O2632" s="7">
        <f t="shared" si="399"/>
        <v>0</v>
      </c>
      <c r="R2632" s="7"/>
      <c r="S2632" s="47">
        <f t="shared" si="400"/>
        <v>0</v>
      </c>
      <c r="T2632" s="47">
        <f t="shared" si="401"/>
        <v>0</v>
      </c>
      <c r="U2632" s="47">
        <f t="shared" si="402"/>
        <v>170.29000000000002</v>
      </c>
      <c r="V2632" s="47">
        <f t="shared" si="403"/>
        <v>58.42</v>
      </c>
      <c r="W2632" s="11"/>
    </row>
    <row r="2633" spans="1:23" x14ac:dyDescent="0.45">
      <c r="A2633" t="s">
        <v>2638</v>
      </c>
      <c r="B2633">
        <v>70</v>
      </c>
      <c r="D2633" s="1" t="str">
        <f>VartojimasGamyba!J2629</f>
        <v>2023-12-19-11</v>
      </c>
      <c r="E2633" s="7">
        <f>VartojimasGamyba!G2629</f>
        <v>0.879</v>
      </c>
      <c r="F2633" s="11"/>
      <c r="G2633" s="12">
        <f t="shared" si="396"/>
        <v>10.827777777777779</v>
      </c>
      <c r="H2633" s="12">
        <v>0</v>
      </c>
      <c r="I2633" s="12">
        <v>0.96111111111111114</v>
      </c>
      <c r="J2633" s="12">
        <v>0</v>
      </c>
      <c r="K2633" s="12"/>
      <c r="L2633" s="12">
        <f>VartojimasGamyba!H2629</f>
        <v>1.4E-2</v>
      </c>
      <c r="M2633" s="19">
        <f t="shared" si="397"/>
        <v>0</v>
      </c>
      <c r="N2633" s="7">
        <f t="shared" si="398"/>
        <v>0</v>
      </c>
      <c r="O2633" s="7">
        <f t="shared" si="399"/>
        <v>0</v>
      </c>
      <c r="R2633" s="7"/>
      <c r="S2633" s="47">
        <f t="shared" si="400"/>
        <v>0</v>
      </c>
      <c r="T2633" s="47">
        <f t="shared" si="401"/>
        <v>0</v>
      </c>
      <c r="U2633" s="47">
        <f t="shared" si="402"/>
        <v>170.29000000000002</v>
      </c>
      <c r="V2633" s="47">
        <f t="shared" si="403"/>
        <v>58.42</v>
      </c>
      <c r="W2633" s="11"/>
    </row>
    <row r="2634" spans="1:23" x14ac:dyDescent="0.45">
      <c r="A2634" t="s">
        <v>2639</v>
      </c>
      <c r="B2634">
        <v>40.01</v>
      </c>
      <c r="D2634" s="1" t="str">
        <f>VartojimasGamyba!J2630</f>
        <v>2023-12-19-12</v>
      </c>
      <c r="E2634" s="7">
        <f>VartojimasGamyba!G2630</f>
        <v>1.155</v>
      </c>
      <c r="F2634" s="11"/>
      <c r="G2634" s="12">
        <f t="shared" si="396"/>
        <v>9.5466666666666686</v>
      </c>
      <c r="H2634" s="12">
        <v>0</v>
      </c>
      <c r="I2634" s="12">
        <v>1.2811111111111109</v>
      </c>
      <c r="J2634" s="12">
        <v>0</v>
      </c>
      <c r="K2634" s="12"/>
      <c r="L2634" s="12">
        <f>VartojimasGamyba!H2630</f>
        <v>2E-3</v>
      </c>
      <c r="M2634" s="19">
        <f t="shared" si="397"/>
        <v>2.2377932840100812E-16</v>
      </c>
      <c r="N2634" s="7">
        <f t="shared" si="398"/>
        <v>3.139623977466144E-14</v>
      </c>
      <c r="O2634" s="7">
        <f t="shared" si="399"/>
        <v>3.139623977466144E-14</v>
      </c>
      <c r="R2634" s="7"/>
      <c r="S2634" s="47">
        <f t="shared" si="400"/>
        <v>2.2377932840100812E-16</v>
      </c>
      <c r="T2634" s="47">
        <f t="shared" si="401"/>
        <v>0</v>
      </c>
      <c r="U2634" s="47">
        <f t="shared" si="402"/>
        <v>140.30000000000001</v>
      </c>
      <c r="V2634" s="47">
        <f t="shared" si="403"/>
        <v>28.43</v>
      </c>
      <c r="W2634" s="11"/>
    </row>
    <row r="2635" spans="1:23" x14ac:dyDescent="0.45">
      <c r="A2635" t="s">
        <v>2640</v>
      </c>
      <c r="B2635">
        <v>31.01</v>
      </c>
      <c r="D2635" s="1" t="str">
        <f>VartojimasGamyba!J2631</f>
        <v>2023-12-19-13</v>
      </c>
      <c r="E2635" s="7">
        <f>VartojimasGamyba!G2631</f>
        <v>0.29099999999999998</v>
      </c>
      <c r="F2635" s="11"/>
      <c r="G2635" s="12">
        <f t="shared" si="396"/>
        <v>9.2233333333333345</v>
      </c>
      <c r="H2635" s="12">
        <v>0</v>
      </c>
      <c r="I2635" s="12">
        <v>0.32333333333333331</v>
      </c>
      <c r="J2635" s="12">
        <v>0</v>
      </c>
      <c r="K2635" s="12"/>
      <c r="L2635" s="12">
        <f>VartojimasGamyba!H2631</f>
        <v>0</v>
      </c>
      <c r="M2635" s="19">
        <f t="shared" si="397"/>
        <v>0</v>
      </c>
      <c r="N2635" s="7">
        <f t="shared" si="398"/>
        <v>0</v>
      </c>
      <c r="O2635" s="7">
        <f t="shared" si="399"/>
        <v>0</v>
      </c>
      <c r="R2635" s="7"/>
      <c r="S2635" s="47">
        <f t="shared" si="400"/>
        <v>0</v>
      </c>
      <c r="T2635" s="47">
        <f t="shared" si="401"/>
        <v>0</v>
      </c>
      <c r="U2635" s="47">
        <f t="shared" si="402"/>
        <v>131.30000000000001</v>
      </c>
      <c r="V2635" s="47">
        <f t="shared" si="403"/>
        <v>19.43</v>
      </c>
      <c r="W2635" s="11"/>
    </row>
    <row r="2636" spans="1:23" x14ac:dyDescent="0.45">
      <c r="A2636" t="s">
        <v>2641</v>
      </c>
      <c r="B2636">
        <v>26.77</v>
      </c>
      <c r="D2636" s="1" t="str">
        <f>VartojimasGamyba!J2632</f>
        <v>2023-12-19-14</v>
      </c>
      <c r="E2636" s="7">
        <f>VartojimasGamyba!G2632</f>
        <v>0.78300000000000003</v>
      </c>
      <c r="F2636" s="11"/>
      <c r="G2636" s="12">
        <f t="shared" si="396"/>
        <v>8.3533333333333353</v>
      </c>
      <c r="H2636" s="12">
        <v>0</v>
      </c>
      <c r="I2636" s="12">
        <v>0.87000000000000011</v>
      </c>
      <c r="J2636" s="12">
        <v>0</v>
      </c>
      <c r="K2636" s="12"/>
      <c r="L2636" s="12">
        <f>VartojimasGamyba!H2632</f>
        <v>0</v>
      </c>
      <c r="M2636" s="19">
        <f t="shared" si="397"/>
        <v>-1.1102230246251565E-16</v>
      </c>
      <c r="N2636" s="7">
        <f t="shared" si="398"/>
        <v>-1.4106493750887239E-14</v>
      </c>
      <c r="O2636" s="7">
        <f t="shared" si="399"/>
        <v>-1.4106493750887239E-14</v>
      </c>
      <c r="R2636" s="7"/>
      <c r="S2636" s="47">
        <f t="shared" si="400"/>
        <v>-1.1102230246251565E-16</v>
      </c>
      <c r="T2636" s="47">
        <f t="shared" si="401"/>
        <v>0</v>
      </c>
      <c r="U2636" s="47">
        <f t="shared" si="402"/>
        <v>127.06</v>
      </c>
      <c r="V2636" s="47">
        <f t="shared" si="403"/>
        <v>15.19</v>
      </c>
      <c r="W2636" s="11"/>
    </row>
    <row r="2637" spans="1:23" x14ac:dyDescent="0.45">
      <c r="A2637" t="s">
        <v>2642</v>
      </c>
      <c r="B2637">
        <v>40</v>
      </c>
      <c r="D2637" s="1" t="str">
        <f>VartojimasGamyba!J2633</f>
        <v>2023-12-19-15</v>
      </c>
      <c r="E2637" s="7">
        <f>VartojimasGamyba!G2633</f>
        <v>0.23100000000000001</v>
      </c>
      <c r="F2637" s="11"/>
      <c r="G2637" s="12">
        <f t="shared" si="396"/>
        <v>8.0966666666666693</v>
      </c>
      <c r="H2637" s="12">
        <v>0</v>
      </c>
      <c r="I2637" s="12">
        <v>0.25666666666666671</v>
      </c>
      <c r="J2637" s="12">
        <v>0</v>
      </c>
      <c r="K2637" s="12"/>
      <c r="L2637" s="12">
        <f>VartojimasGamyba!H2633</f>
        <v>0</v>
      </c>
      <c r="M2637" s="19">
        <f t="shared" si="397"/>
        <v>-2.7755575615628914E-17</v>
      </c>
      <c r="N2637" s="7">
        <f t="shared" si="398"/>
        <v>-3.8938297031165808E-15</v>
      </c>
      <c r="O2637" s="7">
        <f t="shared" si="399"/>
        <v>-3.8938297031165808E-15</v>
      </c>
      <c r="R2637" s="7"/>
      <c r="S2637" s="47">
        <f t="shared" si="400"/>
        <v>-2.7755575615628914E-17</v>
      </c>
      <c r="T2637" s="47">
        <f t="shared" si="401"/>
        <v>0</v>
      </c>
      <c r="U2637" s="47">
        <f t="shared" si="402"/>
        <v>140.29000000000002</v>
      </c>
      <c r="V2637" s="47">
        <f t="shared" si="403"/>
        <v>28.42</v>
      </c>
      <c r="W2637" s="11"/>
    </row>
    <row r="2638" spans="1:23" x14ac:dyDescent="0.45">
      <c r="A2638" t="s">
        <v>2643</v>
      </c>
      <c r="B2638">
        <v>67.290000000000006</v>
      </c>
      <c r="D2638" s="1" t="str">
        <f>VartojimasGamyba!J2634</f>
        <v>2023-12-19-16</v>
      </c>
      <c r="E2638" s="7">
        <f>VartojimasGamyba!G2634</f>
        <v>0.27100000000000002</v>
      </c>
      <c r="F2638" s="11"/>
      <c r="G2638" s="12">
        <f t="shared" si="396"/>
        <v>7.7955555555555582</v>
      </c>
      <c r="H2638" s="12">
        <v>0</v>
      </c>
      <c r="I2638" s="12">
        <v>0.30111111111111116</v>
      </c>
      <c r="J2638" s="12">
        <v>0</v>
      </c>
      <c r="K2638" s="12"/>
      <c r="L2638" s="12">
        <f>VartojimasGamyba!H2634</f>
        <v>0</v>
      </c>
      <c r="M2638" s="19">
        <f t="shared" si="397"/>
        <v>-5.5511151231257827E-17</v>
      </c>
      <c r="N2638" s="7">
        <f t="shared" si="398"/>
        <v>-9.3025587233341873E-15</v>
      </c>
      <c r="O2638" s="7">
        <f t="shared" si="399"/>
        <v>-9.3025587233341873E-15</v>
      </c>
      <c r="R2638" s="7"/>
      <c r="S2638" s="47">
        <f t="shared" si="400"/>
        <v>-5.5511151231257827E-17</v>
      </c>
      <c r="T2638" s="47">
        <f t="shared" si="401"/>
        <v>0</v>
      </c>
      <c r="U2638" s="47">
        <f t="shared" si="402"/>
        <v>167.58</v>
      </c>
      <c r="V2638" s="47">
        <f t="shared" si="403"/>
        <v>55.710000000000008</v>
      </c>
      <c r="W2638" s="11"/>
    </row>
    <row r="2639" spans="1:23" x14ac:dyDescent="0.45">
      <c r="A2639" t="s">
        <v>2644</v>
      </c>
      <c r="B2639">
        <v>76.900000000000006</v>
      </c>
      <c r="D2639" s="1" t="str">
        <f>VartojimasGamyba!J2635</f>
        <v>2023-12-19-17</v>
      </c>
      <c r="E2639" s="7">
        <f>VartojimasGamyba!G2635</f>
        <v>0.34699999999999998</v>
      </c>
      <c r="F2639" s="11"/>
      <c r="G2639" s="12">
        <f t="shared" si="396"/>
        <v>7.4100000000000028</v>
      </c>
      <c r="H2639" s="12">
        <v>0</v>
      </c>
      <c r="I2639" s="12">
        <v>0.38555555555555554</v>
      </c>
      <c r="J2639" s="12">
        <v>0</v>
      </c>
      <c r="K2639" s="12"/>
      <c r="L2639" s="12">
        <f>VartojimasGamyba!H2635</f>
        <v>0</v>
      </c>
      <c r="M2639" s="19">
        <f t="shared" si="397"/>
        <v>0</v>
      </c>
      <c r="N2639" s="7">
        <f t="shared" si="398"/>
        <v>0</v>
      </c>
      <c r="O2639" s="7">
        <f t="shared" si="399"/>
        <v>0</v>
      </c>
      <c r="R2639" s="7"/>
      <c r="S2639" s="47">
        <f t="shared" si="400"/>
        <v>0</v>
      </c>
      <c r="T2639" s="47">
        <f t="shared" si="401"/>
        <v>0</v>
      </c>
      <c r="U2639" s="47">
        <f t="shared" si="402"/>
        <v>177.19</v>
      </c>
      <c r="V2639" s="47">
        <f t="shared" si="403"/>
        <v>65.320000000000007</v>
      </c>
      <c r="W2639" s="11"/>
    </row>
    <row r="2640" spans="1:23" x14ac:dyDescent="0.45">
      <c r="A2640" t="s">
        <v>2645</v>
      </c>
      <c r="B2640">
        <v>76.89</v>
      </c>
      <c r="D2640" s="1" t="str">
        <f>VartojimasGamyba!J2636</f>
        <v>2023-12-19-18</v>
      </c>
      <c r="E2640" s="7">
        <f>VartojimasGamyba!G2636</f>
        <v>0.84099999999999997</v>
      </c>
      <c r="F2640" s="11"/>
      <c r="G2640" s="12">
        <f t="shared" si="396"/>
        <v>6.4755555555555588</v>
      </c>
      <c r="H2640" s="12">
        <v>0</v>
      </c>
      <c r="I2640" s="12">
        <v>0.93444444444444441</v>
      </c>
      <c r="J2640" s="12">
        <v>0</v>
      </c>
      <c r="K2640" s="12"/>
      <c r="L2640" s="12">
        <f>VartojimasGamyba!H2636</f>
        <v>0</v>
      </c>
      <c r="M2640" s="19">
        <f t="shared" si="397"/>
        <v>0</v>
      </c>
      <c r="N2640" s="7">
        <f t="shared" si="398"/>
        <v>0</v>
      </c>
      <c r="O2640" s="7">
        <f t="shared" si="399"/>
        <v>0</v>
      </c>
      <c r="R2640" s="7"/>
      <c r="S2640" s="47">
        <f t="shared" si="400"/>
        <v>0</v>
      </c>
      <c r="T2640" s="47">
        <f t="shared" si="401"/>
        <v>0</v>
      </c>
      <c r="U2640" s="47">
        <f t="shared" si="402"/>
        <v>177.18</v>
      </c>
      <c r="V2640" s="47">
        <f t="shared" si="403"/>
        <v>65.31</v>
      </c>
      <c r="W2640" s="11"/>
    </row>
    <row r="2641" spans="1:23" x14ac:dyDescent="0.45">
      <c r="A2641" t="s">
        <v>2646</v>
      </c>
      <c r="B2641">
        <v>76.89</v>
      </c>
      <c r="D2641" s="1" t="str">
        <f>VartojimasGamyba!J2637</f>
        <v>2023-12-19-19</v>
      </c>
      <c r="E2641" s="7">
        <f>VartojimasGamyba!G2637</f>
        <v>0.26</v>
      </c>
      <c r="F2641" s="11"/>
      <c r="G2641" s="12">
        <f t="shared" si="396"/>
        <v>6.1866666666666701</v>
      </c>
      <c r="H2641" s="12">
        <v>0</v>
      </c>
      <c r="I2641" s="12">
        <v>0.28888888888888892</v>
      </c>
      <c r="J2641" s="12">
        <v>0</v>
      </c>
      <c r="K2641" s="12"/>
      <c r="L2641" s="12">
        <f>VartojimasGamyba!H2637</f>
        <v>0</v>
      </c>
      <c r="M2641" s="19">
        <f t="shared" si="397"/>
        <v>0</v>
      </c>
      <c r="N2641" s="7">
        <f t="shared" si="398"/>
        <v>0</v>
      </c>
      <c r="O2641" s="7">
        <f t="shared" si="399"/>
        <v>0</v>
      </c>
      <c r="R2641" s="7"/>
      <c r="S2641" s="47">
        <f t="shared" si="400"/>
        <v>0</v>
      </c>
      <c r="T2641" s="47">
        <f t="shared" si="401"/>
        <v>0</v>
      </c>
      <c r="U2641" s="47">
        <f t="shared" si="402"/>
        <v>177.18</v>
      </c>
      <c r="V2641" s="47">
        <f t="shared" si="403"/>
        <v>65.31</v>
      </c>
      <c r="W2641" s="11"/>
    </row>
    <row r="2642" spans="1:23" x14ac:dyDescent="0.45">
      <c r="A2642" t="s">
        <v>2647</v>
      </c>
      <c r="B2642">
        <v>70.010000000000005</v>
      </c>
      <c r="D2642" s="1" t="str">
        <f>VartojimasGamyba!J2638</f>
        <v>2023-12-19-20</v>
      </c>
      <c r="E2642" s="7">
        <f>VartojimasGamyba!G2638</f>
        <v>0.255</v>
      </c>
      <c r="F2642" s="11"/>
      <c r="G2642" s="12">
        <f t="shared" si="396"/>
        <v>5.9033333333333369</v>
      </c>
      <c r="H2642" s="12">
        <v>0</v>
      </c>
      <c r="I2642" s="12">
        <v>0.28333333333333333</v>
      </c>
      <c r="J2642" s="12">
        <v>0</v>
      </c>
      <c r="K2642" s="12"/>
      <c r="L2642" s="12">
        <f>VartojimasGamyba!H2638</f>
        <v>0</v>
      </c>
      <c r="M2642" s="19">
        <f t="shared" si="397"/>
        <v>0</v>
      </c>
      <c r="N2642" s="7">
        <f t="shared" si="398"/>
        <v>0</v>
      </c>
      <c r="O2642" s="7">
        <f t="shared" si="399"/>
        <v>0</v>
      </c>
      <c r="P2642" s="7" t="s">
        <v>8873</v>
      </c>
      <c r="R2642" s="7"/>
      <c r="S2642" s="47">
        <f t="shared" si="400"/>
        <v>0</v>
      </c>
      <c r="T2642" s="47">
        <f t="shared" si="401"/>
        <v>0</v>
      </c>
      <c r="U2642" s="47">
        <f t="shared" si="402"/>
        <v>170.3</v>
      </c>
      <c r="V2642" s="47">
        <f t="shared" si="403"/>
        <v>58.430000000000007</v>
      </c>
      <c r="W2642" s="11"/>
    </row>
    <row r="2643" spans="1:23" x14ac:dyDescent="0.45">
      <c r="A2643" t="s">
        <v>2648</v>
      </c>
      <c r="B2643">
        <v>70.02</v>
      </c>
      <c r="D2643" s="1" t="str">
        <f>VartojimasGamyba!J2639</f>
        <v>2023-12-19-21</v>
      </c>
      <c r="E2643" s="7">
        <f>VartojimasGamyba!G2639</f>
        <v>0.32700000000000001</v>
      </c>
      <c r="F2643" s="11"/>
      <c r="G2643" s="12">
        <f t="shared" si="396"/>
        <v>5.5400000000000036</v>
      </c>
      <c r="H2643" s="12">
        <v>0</v>
      </c>
      <c r="I2643" s="12">
        <v>0.36333333333333334</v>
      </c>
      <c r="J2643" s="12">
        <v>0</v>
      </c>
      <c r="K2643" s="12"/>
      <c r="L2643" s="12">
        <f>VartojimasGamyba!H2639</f>
        <v>0</v>
      </c>
      <c r="M2643" s="19">
        <f t="shared" si="397"/>
        <v>0</v>
      </c>
      <c r="N2643" s="7">
        <f t="shared" si="398"/>
        <v>0</v>
      </c>
      <c r="O2643" s="7">
        <f t="shared" si="399"/>
        <v>0</v>
      </c>
      <c r="P2643" s="7">
        <f>SUM(N2622:N2645)</f>
        <v>1284.449617777778</v>
      </c>
      <c r="R2643" s="7"/>
      <c r="S2643" s="47">
        <f t="shared" si="400"/>
        <v>0</v>
      </c>
      <c r="T2643" s="47">
        <f t="shared" si="401"/>
        <v>0</v>
      </c>
      <c r="U2643" s="47">
        <f t="shared" si="402"/>
        <v>170.31</v>
      </c>
      <c r="V2643" s="47">
        <f t="shared" si="403"/>
        <v>58.44</v>
      </c>
      <c r="W2643" s="11"/>
    </row>
    <row r="2644" spans="1:23" x14ac:dyDescent="0.45">
      <c r="A2644" t="s">
        <v>2649</v>
      </c>
      <c r="B2644">
        <v>15.56</v>
      </c>
      <c r="D2644" s="1" t="str">
        <f>VartojimasGamyba!J2640</f>
        <v>2023-12-19-22</v>
      </c>
      <c r="E2644" s="7">
        <f>VartojimasGamyba!G2640</f>
        <v>0.31900000000000001</v>
      </c>
      <c r="F2644" s="11"/>
      <c r="G2644" s="12">
        <f t="shared" si="396"/>
        <v>5.1855555555555588</v>
      </c>
      <c r="H2644" s="12">
        <v>0</v>
      </c>
      <c r="I2644" s="12">
        <v>0.35444444444444445</v>
      </c>
      <c r="J2644" s="12">
        <v>0</v>
      </c>
      <c r="K2644" s="12"/>
      <c r="L2644" s="12">
        <f>VartojimasGamyba!H2640</f>
        <v>0</v>
      </c>
      <c r="M2644" s="19">
        <f t="shared" si="397"/>
        <v>0</v>
      </c>
      <c r="N2644" s="7">
        <f t="shared" si="398"/>
        <v>0</v>
      </c>
      <c r="O2644" s="7">
        <f t="shared" si="399"/>
        <v>0</v>
      </c>
      <c r="P2644" s="7" t="s">
        <v>8872</v>
      </c>
      <c r="R2644" s="7"/>
      <c r="S2644" s="47">
        <f t="shared" si="400"/>
        <v>0</v>
      </c>
      <c r="T2644" s="47">
        <f t="shared" si="401"/>
        <v>0</v>
      </c>
      <c r="U2644" s="47">
        <f t="shared" si="402"/>
        <v>115.85000000000001</v>
      </c>
      <c r="V2644" s="47">
        <f t="shared" si="403"/>
        <v>3.9800000000000004</v>
      </c>
      <c r="W2644" s="11"/>
    </row>
    <row r="2645" spans="1:23" x14ac:dyDescent="0.45">
      <c r="A2645" t="s">
        <v>2650</v>
      </c>
      <c r="B2645">
        <v>13.76</v>
      </c>
      <c r="D2645" s="1" t="str">
        <f>VartojimasGamyba!J2641</f>
        <v>2023-12-19-23</v>
      </c>
      <c r="E2645" s="7">
        <f>VartojimasGamyba!G2641</f>
        <v>0.16700000000000001</v>
      </c>
      <c r="F2645" s="11"/>
      <c r="G2645" s="12">
        <f t="shared" si="396"/>
        <v>5.0000000000000036</v>
      </c>
      <c r="H2645" s="12">
        <v>0</v>
      </c>
      <c r="I2645" s="12">
        <v>0.18555555555555558</v>
      </c>
      <c r="J2645" s="12">
        <v>0</v>
      </c>
      <c r="K2645" s="12"/>
      <c r="L2645" s="12">
        <f>VartojimasGamyba!H2641</f>
        <v>0</v>
      </c>
      <c r="M2645" s="19">
        <f t="shared" si="397"/>
        <v>-2.7755575615628914E-17</v>
      </c>
      <c r="N2645" s="7">
        <f t="shared" si="398"/>
        <v>-3.1655233989624779E-15</v>
      </c>
      <c r="O2645" s="7">
        <f t="shared" si="399"/>
        <v>-3.1655233989624779E-15</v>
      </c>
      <c r="P2645" s="7">
        <f>SUM(O2622:O2645)</f>
        <v>1284.449617777778</v>
      </c>
      <c r="Q2645" s="7">
        <f>SUMPRODUCT(B2622:B2645,E2622:E2645)+SUM(E2622:E2645)*$Z$21-SUMPRODUCT(B2622:B2645,L2622:L2645)+SUM(L2622:L2645)*ABS($Z$20)</f>
        <v>1570.0133300000002</v>
      </c>
      <c r="R2645" s="7"/>
      <c r="S2645" s="47">
        <f t="shared" si="400"/>
        <v>-2.7755575615628914E-17</v>
      </c>
      <c r="T2645" s="47">
        <f t="shared" si="401"/>
        <v>0</v>
      </c>
      <c r="U2645" s="47">
        <f t="shared" si="402"/>
        <v>114.05000000000001</v>
      </c>
      <c r="V2645" s="47">
        <f t="shared" si="403"/>
        <v>2.1799999999999997</v>
      </c>
      <c r="W2645" s="11">
        <f>IF(P2645&lt;&gt;Q2645,1,0)</f>
        <v>1</v>
      </c>
    </row>
    <row r="2646" spans="1:23" x14ac:dyDescent="0.45">
      <c r="A2646" t="s">
        <v>2651</v>
      </c>
      <c r="B2646">
        <v>12.15</v>
      </c>
      <c r="D2646" s="9" t="str">
        <f>VartojimasGamyba!J2642</f>
        <v>2023-12-20-00</v>
      </c>
      <c r="E2646" s="8">
        <f>VartojimasGamyba!G2642</f>
        <v>0.19900000000000001</v>
      </c>
      <c r="F2646" s="11"/>
      <c r="G2646" s="7">
        <f>G2645+H2646-I2646</f>
        <v>5.0000000000000036</v>
      </c>
      <c r="H2646" s="7">
        <v>0</v>
      </c>
      <c r="I2646" s="7">
        <v>0</v>
      </c>
      <c r="J2646" s="7">
        <v>0</v>
      </c>
      <c r="L2646" s="7">
        <f>VartojimasGamyba!H2642</f>
        <v>0</v>
      </c>
      <c r="M2646" s="15">
        <f t="shared" si="397"/>
        <v>0.19900000000000001</v>
      </c>
      <c r="N2646" s="7">
        <f t="shared" si="398"/>
        <v>22.375560000000004</v>
      </c>
      <c r="O2646" s="7">
        <f t="shared" si="399"/>
        <v>22.375560000000004</v>
      </c>
      <c r="R2646" s="20" t="s">
        <v>8783</v>
      </c>
      <c r="S2646" s="47">
        <f t="shared" si="400"/>
        <v>0.19900000000000001</v>
      </c>
      <c r="T2646" s="47">
        <f t="shared" si="401"/>
        <v>0</v>
      </c>
      <c r="U2646" s="47">
        <f t="shared" si="402"/>
        <v>112.44000000000001</v>
      </c>
      <c r="V2646" s="47">
        <f t="shared" si="403"/>
        <v>0.57000000000000028</v>
      </c>
      <c r="W2646" s="11"/>
    </row>
    <row r="2647" spans="1:23" x14ac:dyDescent="0.45">
      <c r="A2647" t="s">
        <v>2652</v>
      </c>
      <c r="B2647">
        <v>11.35</v>
      </c>
      <c r="D2647" s="9" t="str">
        <f>VartojimasGamyba!J2643</f>
        <v>2023-12-20-01</v>
      </c>
      <c r="E2647" s="8">
        <f>VartojimasGamyba!G2643</f>
        <v>0.18</v>
      </c>
      <c r="F2647" s="11"/>
      <c r="G2647" s="7">
        <f t="shared" ref="G2647:G2669" si="404">G2646+H2647-I2647</f>
        <v>5.0000000000000036</v>
      </c>
      <c r="H2647" s="7">
        <v>0</v>
      </c>
      <c r="I2647" s="7">
        <v>0</v>
      </c>
      <c r="J2647" s="7">
        <v>0</v>
      </c>
      <c r="L2647" s="7">
        <f>VartojimasGamyba!H2643</f>
        <v>0</v>
      </c>
      <c r="M2647" s="15">
        <f t="shared" si="397"/>
        <v>0.18</v>
      </c>
      <c r="N2647" s="7">
        <f t="shared" si="398"/>
        <v>20.095199999999998</v>
      </c>
      <c r="O2647" s="7">
        <f t="shared" si="399"/>
        <v>20.095199999999998</v>
      </c>
      <c r="R2647" s="7"/>
      <c r="S2647" s="47">
        <f t="shared" si="400"/>
        <v>0.18</v>
      </c>
      <c r="T2647" s="47">
        <f t="shared" si="401"/>
        <v>0</v>
      </c>
      <c r="U2647" s="47">
        <f t="shared" si="402"/>
        <v>111.64</v>
      </c>
      <c r="V2647" s="47">
        <f t="shared" si="403"/>
        <v>-0.23000000000000043</v>
      </c>
      <c r="W2647" s="11"/>
    </row>
    <row r="2648" spans="1:23" x14ac:dyDescent="0.45">
      <c r="A2648" t="s">
        <v>2653</v>
      </c>
      <c r="B2648">
        <v>11.53</v>
      </c>
      <c r="D2648" s="9" t="str">
        <f>VartojimasGamyba!J2644</f>
        <v>2023-12-20-02</v>
      </c>
      <c r="E2648" s="8">
        <f>VartojimasGamyba!G2644</f>
        <v>0.67800000000000005</v>
      </c>
      <c r="F2648" s="11"/>
      <c r="G2648" s="7">
        <f t="shared" si="404"/>
        <v>5.0000000000000036</v>
      </c>
      <c r="H2648" s="7">
        <v>0</v>
      </c>
      <c r="I2648" s="7">
        <v>0</v>
      </c>
      <c r="J2648" s="7">
        <v>0</v>
      </c>
      <c r="L2648" s="7">
        <f>VartojimasGamyba!H2644</f>
        <v>0</v>
      </c>
      <c r="M2648" s="15">
        <f t="shared" si="397"/>
        <v>0.67800000000000005</v>
      </c>
      <c r="N2648" s="7">
        <f t="shared" si="398"/>
        <v>75.813960000000009</v>
      </c>
      <c r="O2648" s="7">
        <f t="shared" si="399"/>
        <v>75.813960000000009</v>
      </c>
      <c r="R2648" s="7"/>
      <c r="S2648" s="47">
        <f t="shared" si="400"/>
        <v>0.67800000000000005</v>
      </c>
      <c r="T2648" s="47">
        <f t="shared" si="401"/>
        <v>0</v>
      </c>
      <c r="U2648" s="47">
        <f t="shared" si="402"/>
        <v>111.82000000000001</v>
      </c>
      <c r="V2648" s="47">
        <f t="shared" si="403"/>
        <v>-5.0000000000000711E-2</v>
      </c>
      <c r="W2648" s="11"/>
    </row>
    <row r="2649" spans="1:23" x14ac:dyDescent="0.45">
      <c r="A2649" t="s">
        <v>2654</v>
      </c>
      <c r="B2649">
        <v>10.52</v>
      </c>
      <c r="D2649" s="9" t="str">
        <f>VartojimasGamyba!J2645</f>
        <v>2023-12-20-03</v>
      </c>
      <c r="E2649" s="8">
        <f>VartojimasGamyba!G2645</f>
        <v>0.154</v>
      </c>
      <c r="F2649" s="11"/>
      <c r="G2649" s="7">
        <f t="shared" si="404"/>
        <v>5.0000000000000036</v>
      </c>
      <c r="H2649" s="7">
        <v>0</v>
      </c>
      <c r="I2649" s="7">
        <v>0</v>
      </c>
      <c r="J2649" s="7">
        <v>0</v>
      </c>
      <c r="L2649" s="7">
        <f>VartojimasGamyba!H2645</f>
        <v>0</v>
      </c>
      <c r="M2649" s="15">
        <f t="shared" si="397"/>
        <v>0.154</v>
      </c>
      <c r="N2649" s="7">
        <f t="shared" si="398"/>
        <v>17.06474</v>
      </c>
      <c r="O2649" s="7">
        <f t="shared" si="399"/>
        <v>17.06474</v>
      </c>
      <c r="R2649" s="7"/>
      <c r="S2649" s="47">
        <f t="shared" si="400"/>
        <v>0.154</v>
      </c>
      <c r="T2649" s="47">
        <f t="shared" si="401"/>
        <v>0</v>
      </c>
      <c r="U2649" s="47">
        <f t="shared" si="402"/>
        <v>110.81</v>
      </c>
      <c r="V2649" s="47">
        <f t="shared" si="403"/>
        <v>-1.0600000000000005</v>
      </c>
      <c r="W2649" s="11"/>
    </row>
    <row r="2650" spans="1:23" x14ac:dyDescent="0.45">
      <c r="A2650" t="s">
        <v>2655</v>
      </c>
      <c r="B2650">
        <v>10.09</v>
      </c>
      <c r="D2650" s="9" t="str">
        <f>VartojimasGamyba!J2646</f>
        <v>2023-12-20-04</v>
      </c>
      <c r="E2650" s="8">
        <f>VartojimasGamyba!G2646</f>
        <v>1.4239999999999999</v>
      </c>
      <c r="F2650" s="11"/>
      <c r="G2650" s="7">
        <f t="shared" si="404"/>
        <v>12.520111111111111</v>
      </c>
      <c r="H2650" s="7">
        <v>7.5201111111111079</v>
      </c>
      <c r="I2650" s="7">
        <v>0</v>
      </c>
      <c r="J2650" s="7">
        <v>0</v>
      </c>
      <c r="L2650" s="7">
        <f>VartojimasGamyba!H2646</f>
        <v>0</v>
      </c>
      <c r="M2650" s="15">
        <f t="shared" si="397"/>
        <v>8.9441111111111073</v>
      </c>
      <c r="N2650" s="7">
        <f t="shared" si="398"/>
        <v>987.25098444444416</v>
      </c>
      <c r="O2650" s="7">
        <f t="shared" si="399"/>
        <v>987.25098444444416</v>
      </c>
      <c r="R2650" s="7"/>
      <c r="S2650" s="47">
        <f t="shared" si="400"/>
        <v>8.9441111111111073</v>
      </c>
      <c r="T2650" s="47">
        <f t="shared" si="401"/>
        <v>0</v>
      </c>
      <c r="U2650" s="47">
        <f t="shared" si="402"/>
        <v>110.38000000000001</v>
      </c>
      <c r="V2650" s="47">
        <f t="shared" si="403"/>
        <v>-1.4900000000000002</v>
      </c>
      <c r="W2650" s="11"/>
    </row>
    <row r="2651" spans="1:23" x14ac:dyDescent="0.45">
      <c r="A2651" t="s">
        <v>2656</v>
      </c>
      <c r="B2651">
        <v>10.1</v>
      </c>
      <c r="D2651" s="9" t="str">
        <f>VartojimasGamyba!J2647</f>
        <v>2023-12-20-05</v>
      </c>
      <c r="E2651" s="8">
        <f>VartojimasGamyba!G2647</f>
        <v>0.254</v>
      </c>
      <c r="F2651" s="11"/>
      <c r="G2651" s="7">
        <f t="shared" si="404"/>
        <v>12.520111111111111</v>
      </c>
      <c r="H2651" s="7">
        <v>0</v>
      </c>
      <c r="I2651" s="7">
        <v>0</v>
      </c>
      <c r="J2651" s="7">
        <v>0</v>
      </c>
      <c r="L2651" s="7">
        <f>VartojimasGamyba!H2647</f>
        <v>0</v>
      </c>
      <c r="M2651" s="15">
        <f t="shared" si="397"/>
        <v>0.254</v>
      </c>
      <c r="N2651" s="7">
        <f t="shared" si="398"/>
        <v>28.039059999999999</v>
      </c>
      <c r="O2651" s="7">
        <f t="shared" si="399"/>
        <v>28.039059999999999</v>
      </c>
      <c r="R2651" s="7"/>
      <c r="S2651" s="47">
        <f t="shared" si="400"/>
        <v>0.254</v>
      </c>
      <c r="T2651" s="47">
        <f t="shared" si="401"/>
        <v>0</v>
      </c>
      <c r="U2651" s="47">
        <f t="shared" si="402"/>
        <v>110.39</v>
      </c>
      <c r="V2651" s="47">
        <f t="shared" si="403"/>
        <v>-1.4800000000000004</v>
      </c>
      <c r="W2651" s="11"/>
    </row>
    <row r="2652" spans="1:23" x14ac:dyDescent="0.45">
      <c r="A2652" t="s">
        <v>2657</v>
      </c>
      <c r="B2652">
        <v>13.65</v>
      </c>
      <c r="D2652" s="9" t="str">
        <f>VartojimasGamyba!J2648</f>
        <v>2023-12-20-06</v>
      </c>
      <c r="E2652" s="8">
        <f>VartojimasGamyba!G2648</f>
        <v>0.52300000000000002</v>
      </c>
      <c r="F2652" s="11"/>
      <c r="G2652" s="7">
        <f t="shared" si="404"/>
        <v>12.520111111111111</v>
      </c>
      <c r="H2652" s="7">
        <v>0</v>
      </c>
      <c r="I2652" s="7">
        <v>0</v>
      </c>
      <c r="J2652" s="7">
        <v>0</v>
      </c>
      <c r="L2652" s="7">
        <f>VartojimasGamyba!H2648</f>
        <v>0</v>
      </c>
      <c r="M2652" s="15">
        <f t="shared" si="397"/>
        <v>0.52300000000000002</v>
      </c>
      <c r="N2652" s="7">
        <f t="shared" si="398"/>
        <v>59.590620000000008</v>
      </c>
      <c r="O2652" s="7">
        <f t="shared" si="399"/>
        <v>59.590620000000008</v>
      </c>
      <c r="R2652" s="7"/>
      <c r="S2652" s="47">
        <f t="shared" si="400"/>
        <v>0.52300000000000002</v>
      </c>
      <c r="T2652" s="47">
        <f t="shared" si="401"/>
        <v>0</v>
      </c>
      <c r="U2652" s="47">
        <f t="shared" si="402"/>
        <v>113.94000000000001</v>
      </c>
      <c r="V2652" s="47">
        <f t="shared" si="403"/>
        <v>2.0700000000000003</v>
      </c>
      <c r="W2652" s="11"/>
    </row>
    <row r="2653" spans="1:23" x14ac:dyDescent="0.45">
      <c r="A2653" t="s">
        <v>2658</v>
      </c>
      <c r="B2653">
        <v>73.069999999999993</v>
      </c>
      <c r="D2653" s="9" t="str">
        <f>VartojimasGamyba!J2649</f>
        <v>2023-12-20-07</v>
      </c>
      <c r="E2653" s="8">
        <f>VartojimasGamyba!G2649</f>
        <v>0.621</v>
      </c>
      <c r="F2653" s="11"/>
      <c r="G2653" s="7">
        <f t="shared" si="404"/>
        <v>11.840111111111112</v>
      </c>
      <c r="H2653" s="7">
        <v>0</v>
      </c>
      <c r="I2653" s="7">
        <v>0.67999999999999983</v>
      </c>
      <c r="J2653" s="7">
        <v>0</v>
      </c>
      <c r="L2653" s="7">
        <f>VartojimasGamyba!H2649</f>
        <v>8.9999999999999993E-3</v>
      </c>
      <c r="M2653" s="15">
        <f t="shared" si="397"/>
        <v>1.1969591984239969E-16</v>
      </c>
      <c r="N2653" s="7">
        <f t="shared" si="398"/>
        <v>2.075048466387841E-14</v>
      </c>
      <c r="O2653" s="7">
        <f t="shared" si="399"/>
        <v>2.075048466387841E-14</v>
      </c>
      <c r="R2653" s="7"/>
      <c r="S2653" s="47">
        <f t="shared" si="400"/>
        <v>1.1969591984239969E-16</v>
      </c>
      <c r="T2653" s="47">
        <f t="shared" si="401"/>
        <v>0</v>
      </c>
      <c r="U2653" s="47">
        <f t="shared" si="402"/>
        <v>173.36</v>
      </c>
      <c r="V2653" s="47">
        <f t="shared" si="403"/>
        <v>61.489999999999995</v>
      </c>
      <c r="W2653" s="11"/>
    </row>
    <row r="2654" spans="1:23" x14ac:dyDescent="0.45">
      <c r="A2654" t="s">
        <v>2659</v>
      </c>
      <c r="B2654">
        <v>82.63</v>
      </c>
      <c r="D2654" s="9" t="str">
        <f>VartojimasGamyba!J2650</f>
        <v>2023-12-20-08</v>
      </c>
      <c r="E2654" s="8">
        <f>VartojimasGamyba!G2650</f>
        <v>0.45300000000000001</v>
      </c>
      <c r="F2654" s="11"/>
      <c r="G2654" s="7">
        <f t="shared" si="404"/>
        <v>11.385666666666667</v>
      </c>
      <c r="H2654" s="7">
        <v>0</v>
      </c>
      <c r="I2654" s="7">
        <v>0.45444444444444448</v>
      </c>
      <c r="J2654" s="7">
        <v>0</v>
      </c>
      <c r="L2654" s="7">
        <f>VartojimasGamyba!H2650</f>
        <v>4.3999999999999997E-2</v>
      </c>
      <c r="M2654" s="15">
        <f t="shared" si="397"/>
        <v>0</v>
      </c>
      <c r="N2654" s="7">
        <f t="shared" si="398"/>
        <v>0</v>
      </c>
      <c r="O2654" s="7">
        <f t="shared" si="399"/>
        <v>0</v>
      </c>
      <c r="R2654" s="7"/>
      <c r="S2654" s="47">
        <f t="shared" si="400"/>
        <v>0</v>
      </c>
      <c r="T2654" s="47">
        <f t="shared" si="401"/>
        <v>0</v>
      </c>
      <c r="U2654" s="47">
        <f t="shared" si="402"/>
        <v>182.92000000000002</v>
      </c>
      <c r="V2654" s="47">
        <f t="shared" si="403"/>
        <v>71.05</v>
      </c>
      <c r="W2654" s="11"/>
    </row>
    <row r="2655" spans="1:23" x14ac:dyDescent="0.45">
      <c r="A2655" t="s">
        <v>2660</v>
      </c>
      <c r="B2655">
        <v>84.16</v>
      </c>
      <c r="D2655" s="9" t="str">
        <f>VartojimasGamyba!J2651</f>
        <v>2023-12-20-09</v>
      </c>
      <c r="E2655" s="8">
        <f>VartojimasGamyba!G2651</f>
        <v>4.3999999999999997E-2</v>
      </c>
      <c r="F2655" s="11"/>
      <c r="G2655" s="7">
        <f t="shared" si="404"/>
        <v>11.720666666666668</v>
      </c>
      <c r="H2655" s="7">
        <v>0.33500000000000002</v>
      </c>
      <c r="I2655" s="7">
        <v>0</v>
      </c>
      <c r="J2655" s="7">
        <v>0</v>
      </c>
      <c r="L2655" s="7">
        <f>VartojimasGamyba!H2651</f>
        <v>0.379</v>
      </c>
      <c r="M2655" s="15">
        <f t="shared" si="397"/>
        <v>0</v>
      </c>
      <c r="N2655" s="7">
        <f t="shared" si="398"/>
        <v>0</v>
      </c>
      <c r="O2655" s="7">
        <f t="shared" si="399"/>
        <v>0</v>
      </c>
      <c r="R2655" s="7"/>
      <c r="S2655" s="47">
        <f t="shared" si="400"/>
        <v>0.33500000000000002</v>
      </c>
      <c r="T2655" s="47">
        <f t="shared" si="401"/>
        <v>0.33500000000000002</v>
      </c>
      <c r="U2655" s="47">
        <f t="shared" si="402"/>
        <v>184.45</v>
      </c>
      <c r="V2655" s="47">
        <f t="shared" si="403"/>
        <v>72.58</v>
      </c>
      <c r="W2655" s="11"/>
    </row>
    <row r="2656" spans="1:23" x14ac:dyDescent="0.45">
      <c r="A2656" t="s">
        <v>2661</v>
      </c>
      <c r="B2656">
        <v>90.06</v>
      </c>
      <c r="D2656" s="9" t="str">
        <f>VartojimasGamyba!J2652</f>
        <v>2023-12-20-10</v>
      </c>
      <c r="E2656" s="8">
        <f>VartojimasGamyba!G2652</f>
        <v>0.35499999999999998</v>
      </c>
      <c r="F2656" s="11"/>
      <c r="G2656" s="7">
        <f t="shared" si="404"/>
        <v>11.719555555555557</v>
      </c>
      <c r="H2656" s="7">
        <v>0</v>
      </c>
      <c r="I2656" s="7">
        <v>1.1111111111111122E-3</v>
      </c>
      <c r="J2656" s="7">
        <v>0</v>
      </c>
      <c r="L2656" s="7">
        <f>VartojimasGamyba!H2652</f>
        <v>0.35399999999999998</v>
      </c>
      <c r="M2656" s="15">
        <f t="shared" si="397"/>
        <v>0</v>
      </c>
      <c r="N2656" s="7">
        <f t="shared" si="398"/>
        <v>0</v>
      </c>
      <c r="O2656" s="7">
        <f t="shared" si="399"/>
        <v>0</v>
      </c>
      <c r="R2656" s="7"/>
      <c r="S2656" s="47">
        <f t="shared" si="400"/>
        <v>0</v>
      </c>
      <c r="T2656" s="47">
        <f t="shared" si="401"/>
        <v>0</v>
      </c>
      <c r="U2656" s="47">
        <f t="shared" si="402"/>
        <v>190.35000000000002</v>
      </c>
      <c r="V2656" s="47">
        <f t="shared" si="403"/>
        <v>78.48</v>
      </c>
      <c r="W2656" s="11"/>
    </row>
    <row r="2657" spans="1:23" x14ac:dyDescent="0.45">
      <c r="A2657" t="s">
        <v>2662</v>
      </c>
      <c r="B2657">
        <v>86.85</v>
      </c>
      <c r="D2657" s="9" t="str">
        <f>VartojimasGamyba!J2653</f>
        <v>2023-12-20-11</v>
      </c>
      <c r="E2657" s="8">
        <f>VartojimasGamyba!G2653</f>
        <v>1.2E-2</v>
      </c>
      <c r="F2657" s="11"/>
      <c r="G2657" s="7">
        <f t="shared" si="404"/>
        <v>11.965555555555557</v>
      </c>
      <c r="H2657" s="7">
        <v>0.246</v>
      </c>
      <c r="I2657" s="7">
        <v>0</v>
      </c>
      <c r="J2657" s="7">
        <v>0</v>
      </c>
      <c r="L2657" s="7">
        <f>VartojimasGamyba!H2653</f>
        <v>0.25800000000000001</v>
      </c>
      <c r="M2657" s="15">
        <f t="shared" si="397"/>
        <v>0</v>
      </c>
      <c r="N2657" s="7">
        <f t="shared" si="398"/>
        <v>0</v>
      </c>
      <c r="O2657" s="7">
        <f t="shared" si="399"/>
        <v>0</v>
      </c>
      <c r="R2657" s="7"/>
      <c r="S2657" s="47">
        <f t="shared" si="400"/>
        <v>0.246</v>
      </c>
      <c r="T2657" s="47">
        <f t="shared" si="401"/>
        <v>0.246</v>
      </c>
      <c r="U2657" s="47">
        <f t="shared" si="402"/>
        <v>187.14</v>
      </c>
      <c r="V2657" s="47">
        <f t="shared" si="403"/>
        <v>75.27</v>
      </c>
      <c r="W2657" s="11"/>
    </row>
    <row r="2658" spans="1:23" x14ac:dyDescent="0.45">
      <c r="A2658" t="s">
        <v>2663</v>
      </c>
      <c r="B2658">
        <v>83.87</v>
      </c>
      <c r="D2658" s="9" t="str">
        <f>VartojimasGamyba!J2654</f>
        <v>2023-12-20-12</v>
      </c>
      <c r="E2658" s="8">
        <f>VartojimasGamyba!G2654</f>
        <v>0.56399999999999995</v>
      </c>
      <c r="F2658" s="11"/>
      <c r="G2658" s="7">
        <f t="shared" si="404"/>
        <v>11.423333333333336</v>
      </c>
      <c r="H2658" s="7">
        <v>0</v>
      </c>
      <c r="I2658" s="7">
        <v>0.54222222222222216</v>
      </c>
      <c r="J2658" s="7">
        <v>0</v>
      </c>
      <c r="L2658" s="7">
        <f>VartojimasGamyba!H2654</f>
        <v>7.5999999999999998E-2</v>
      </c>
      <c r="M2658" s="15">
        <f t="shared" si="397"/>
        <v>0</v>
      </c>
      <c r="N2658" s="7">
        <f t="shared" si="398"/>
        <v>0</v>
      </c>
      <c r="O2658" s="7">
        <f t="shared" si="399"/>
        <v>0</v>
      </c>
      <c r="R2658" s="7"/>
      <c r="S2658" s="47">
        <f t="shared" si="400"/>
        <v>0</v>
      </c>
      <c r="T2658" s="47">
        <f t="shared" si="401"/>
        <v>0</v>
      </c>
      <c r="U2658" s="47">
        <f t="shared" si="402"/>
        <v>184.16000000000003</v>
      </c>
      <c r="V2658" s="47">
        <f t="shared" si="403"/>
        <v>72.290000000000006</v>
      </c>
      <c r="W2658" s="11"/>
    </row>
    <row r="2659" spans="1:23" x14ac:dyDescent="0.45">
      <c r="A2659" t="s">
        <v>2664</v>
      </c>
      <c r="B2659">
        <v>82.51</v>
      </c>
      <c r="D2659" s="9" t="str">
        <f>VartojimasGamyba!J2655</f>
        <v>2023-12-20-13</v>
      </c>
      <c r="E2659" s="8">
        <f>VartojimasGamyba!G2655</f>
        <v>0.20599999999999999</v>
      </c>
      <c r="F2659" s="11"/>
      <c r="G2659" s="7">
        <f t="shared" si="404"/>
        <v>11.198888888888892</v>
      </c>
      <c r="H2659" s="7">
        <v>0</v>
      </c>
      <c r="I2659" s="7">
        <v>0.22444444444444445</v>
      </c>
      <c r="J2659" s="7">
        <v>0</v>
      </c>
      <c r="L2659" s="7">
        <f>VartojimasGamyba!H2655</f>
        <v>4.0000000000000001E-3</v>
      </c>
      <c r="M2659" s="15">
        <f t="shared" si="397"/>
        <v>-2.4286128663675299E-17</v>
      </c>
      <c r="N2659" s="7">
        <f t="shared" si="398"/>
        <v>-4.4395043197198452E-15</v>
      </c>
      <c r="O2659" s="7">
        <f t="shared" si="399"/>
        <v>-4.4395043197198452E-15</v>
      </c>
      <c r="R2659" s="7"/>
      <c r="S2659" s="47">
        <f t="shared" si="400"/>
        <v>-2.4286128663675299E-17</v>
      </c>
      <c r="T2659" s="47">
        <f t="shared" si="401"/>
        <v>0</v>
      </c>
      <c r="U2659" s="47">
        <f t="shared" si="402"/>
        <v>182.8</v>
      </c>
      <c r="V2659" s="47">
        <f t="shared" si="403"/>
        <v>70.930000000000007</v>
      </c>
      <c r="W2659" s="11"/>
    </row>
    <row r="2660" spans="1:23" x14ac:dyDescent="0.45">
      <c r="A2660" t="s">
        <v>2665</v>
      </c>
      <c r="B2660">
        <v>83.1</v>
      </c>
      <c r="D2660" s="9" t="str">
        <f>VartojimasGamyba!J2656</f>
        <v>2023-12-20-14</v>
      </c>
      <c r="E2660" s="8">
        <f>VartojimasGamyba!G2656</f>
        <v>0.52200000000000002</v>
      </c>
      <c r="F2660" s="11"/>
      <c r="G2660" s="7">
        <f t="shared" si="404"/>
        <v>10.618888888888891</v>
      </c>
      <c r="H2660" s="7">
        <v>0</v>
      </c>
      <c r="I2660" s="7">
        <v>0.58000000000000007</v>
      </c>
      <c r="J2660" s="7">
        <v>0</v>
      </c>
      <c r="L2660" s="7">
        <f>VartojimasGamyba!H2656</f>
        <v>0</v>
      </c>
      <c r="M2660" s="15">
        <f t="shared" si="397"/>
        <v>-1.1102230246251565E-16</v>
      </c>
      <c r="N2660" s="7">
        <f t="shared" si="398"/>
        <v>-2.0360380048600744E-14</v>
      </c>
      <c r="O2660" s="7">
        <f t="shared" si="399"/>
        <v>-2.0360380048600744E-14</v>
      </c>
      <c r="R2660" s="7"/>
      <c r="S2660" s="47">
        <f t="shared" si="400"/>
        <v>-1.1102230246251565E-16</v>
      </c>
      <c r="T2660" s="47">
        <f t="shared" si="401"/>
        <v>0</v>
      </c>
      <c r="U2660" s="47">
        <f t="shared" si="402"/>
        <v>183.39</v>
      </c>
      <c r="V2660" s="47">
        <f t="shared" si="403"/>
        <v>71.52</v>
      </c>
      <c r="W2660" s="11"/>
    </row>
    <row r="2661" spans="1:23" x14ac:dyDescent="0.45">
      <c r="A2661" t="s">
        <v>2666</v>
      </c>
      <c r="B2661">
        <v>83.54</v>
      </c>
      <c r="D2661" s="9" t="str">
        <f>VartojimasGamyba!J2657</f>
        <v>2023-12-20-15</v>
      </c>
      <c r="E2661" s="8">
        <f>VartojimasGamyba!G2657</f>
        <v>0.58299999999999996</v>
      </c>
      <c r="F2661" s="11"/>
      <c r="G2661" s="7">
        <f t="shared" si="404"/>
        <v>9.9711111111111137</v>
      </c>
      <c r="H2661" s="7">
        <v>0</v>
      </c>
      <c r="I2661" s="7">
        <v>0.64777777777777779</v>
      </c>
      <c r="J2661" s="7">
        <v>0</v>
      </c>
      <c r="L2661" s="7">
        <f>VartojimasGamyba!H2657</f>
        <v>0</v>
      </c>
      <c r="M2661" s="15">
        <f t="shared" si="397"/>
        <v>-1.1102230246251565E-16</v>
      </c>
      <c r="N2661" s="7">
        <f t="shared" si="398"/>
        <v>-2.0409229861684254E-14</v>
      </c>
      <c r="O2661" s="7">
        <f t="shared" si="399"/>
        <v>-2.0409229861684254E-14</v>
      </c>
      <c r="R2661" s="7"/>
      <c r="S2661" s="47">
        <f t="shared" si="400"/>
        <v>-1.1102230246251565E-16</v>
      </c>
      <c r="T2661" s="47">
        <f t="shared" si="401"/>
        <v>0</v>
      </c>
      <c r="U2661" s="47">
        <f t="shared" si="402"/>
        <v>183.83</v>
      </c>
      <c r="V2661" s="47">
        <f t="shared" si="403"/>
        <v>71.960000000000008</v>
      </c>
      <c r="W2661" s="11"/>
    </row>
    <row r="2662" spans="1:23" x14ac:dyDescent="0.45">
      <c r="A2662" t="s">
        <v>2667</v>
      </c>
      <c r="B2662">
        <v>82.27</v>
      </c>
      <c r="D2662" s="9" t="str">
        <f>VartojimasGamyba!J2658</f>
        <v>2023-12-20-16</v>
      </c>
      <c r="E2662" s="8">
        <f>VartojimasGamyba!G2658</f>
        <v>1.2330000000000001</v>
      </c>
      <c r="F2662" s="11"/>
      <c r="G2662" s="7">
        <f t="shared" si="404"/>
        <v>8.6011111111111127</v>
      </c>
      <c r="H2662" s="7">
        <v>0</v>
      </c>
      <c r="I2662" s="7">
        <v>1.37</v>
      </c>
      <c r="J2662" s="7">
        <v>0</v>
      </c>
      <c r="L2662" s="7">
        <f>VartojimasGamyba!H2658</f>
        <v>0</v>
      </c>
      <c r="M2662" s="15">
        <f t="shared" si="397"/>
        <v>0</v>
      </c>
      <c r="N2662" s="7">
        <f t="shared" si="398"/>
        <v>0</v>
      </c>
      <c r="O2662" s="7">
        <f t="shared" si="399"/>
        <v>0</v>
      </c>
      <c r="R2662" s="7"/>
      <c r="S2662" s="47">
        <f t="shared" si="400"/>
        <v>0</v>
      </c>
      <c r="T2662" s="47">
        <f t="shared" si="401"/>
        <v>0</v>
      </c>
      <c r="U2662" s="47">
        <f t="shared" si="402"/>
        <v>182.56</v>
      </c>
      <c r="V2662" s="47">
        <f t="shared" si="403"/>
        <v>70.69</v>
      </c>
      <c r="W2662" s="11"/>
    </row>
    <row r="2663" spans="1:23" x14ac:dyDescent="0.45">
      <c r="A2663" t="s">
        <v>2668</v>
      </c>
      <c r="B2663">
        <v>82.88</v>
      </c>
      <c r="D2663" s="9" t="str">
        <f>VartojimasGamyba!J2659</f>
        <v>2023-12-20-17</v>
      </c>
      <c r="E2663" s="8">
        <f>VartojimasGamyba!G2659</f>
        <v>0.55300000000000005</v>
      </c>
      <c r="F2663" s="11"/>
      <c r="G2663" s="7">
        <f t="shared" si="404"/>
        <v>7.9866666666666681</v>
      </c>
      <c r="H2663" s="7">
        <v>0</v>
      </c>
      <c r="I2663" s="7">
        <v>0.61444444444444457</v>
      </c>
      <c r="J2663" s="7">
        <v>0</v>
      </c>
      <c r="L2663" s="7">
        <f>VartojimasGamyba!H2659</f>
        <v>0</v>
      </c>
      <c r="M2663" s="15">
        <f t="shared" si="397"/>
        <v>-1.1102230246251565E-16</v>
      </c>
      <c r="N2663" s="7">
        <f t="shared" si="398"/>
        <v>-2.0335955142058994E-14</v>
      </c>
      <c r="O2663" s="7">
        <f t="shared" si="399"/>
        <v>-2.0335955142058994E-14</v>
      </c>
      <c r="R2663" s="7"/>
      <c r="S2663" s="47">
        <f t="shared" si="400"/>
        <v>-1.1102230246251565E-16</v>
      </c>
      <c r="T2663" s="47">
        <f t="shared" si="401"/>
        <v>0</v>
      </c>
      <c r="U2663" s="47">
        <f t="shared" si="402"/>
        <v>183.17000000000002</v>
      </c>
      <c r="V2663" s="47">
        <f t="shared" si="403"/>
        <v>71.3</v>
      </c>
      <c r="W2663" s="11"/>
    </row>
    <row r="2664" spans="1:23" x14ac:dyDescent="0.45">
      <c r="A2664" t="s">
        <v>2669</v>
      </c>
      <c r="B2664">
        <v>83</v>
      </c>
      <c r="D2664" s="9" t="str">
        <f>VartojimasGamyba!J2660</f>
        <v>2023-12-20-18</v>
      </c>
      <c r="E2664" s="8">
        <f>VartojimasGamyba!G2660</f>
        <v>0.499</v>
      </c>
      <c r="F2664" s="11"/>
      <c r="G2664" s="7">
        <f t="shared" si="404"/>
        <v>7.4322222222222241</v>
      </c>
      <c r="H2664" s="7">
        <v>0</v>
      </c>
      <c r="I2664" s="7">
        <v>0.55444444444444452</v>
      </c>
      <c r="J2664" s="7">
        <v>0</v>
      </c>
      <c r="L2664" s="7">
        <f>VartojimasGamyba!H2660</f>
        <v>0</v>
      </c>
      <c r="M2664" s="15">
        <f t="shared" si="397"/>
        <v>-5.5511151231257827E-17</v>
      </c>
      <c r="N2664" s="7">
        <f t="shared" si="398"/>
        <v>-1.0174638909177248E-14</v>
      </c>
      <c r="O2664" s="7">
        <f t="shared" si="399"/>
        <v>-1.0174638909177248E-14</v>
      </c>
      <c r="R2664" s="7"/>
      <c r="S2664" s="47">
        <f t="shared" si="400"/>
        <v>-5.5511151231257827E-17</v>
      </c>
      <c r="T2664" s="47">
        <f t="shared" si="401"/>
        <v>0</v>
      </c>
      <c r="U2664" s="47">
        <f t="shared" si="402"/>
        <v>183.29000000000002</v>
      </c>
      <c r="V2664" s="47">
        <f t="shared" si="403"/>
        <v>71.42</v>
      </c>
      <c r="W2664" s="11"/>
    </row>
    <row r="2665" spans="1:23" x14ac:dyDescent="0.45">
      <c r="A2665" t="s">
        <v>2670</v>
      </c>
      <c r="B2665">
        <v>82.18</v>
      </c>
      <c r="D2665" s="9" t="str">
        <f>VartojimasGamyba!J2661</f>
        <v>2023-12-20-19</v>
      </c>
      <c r="E2665" s="8">
        <f>VartojimasGamyba!G2661</f>
        <v>0.82899999999999996</v>
      </c>
      <c r="F2665" s="11"/>
      <c r="G2665" s="7">
        <f t="shared" si="404"/>
        <v>6.5111111111111128</v>
      </c>
      <c r="H2665" s="7">
        <v>0</v>
      </c>
      <c r="I2665" s="7">
        <v>0.9211111111111111</v>
      </c>
      <c r="J2665" s="7">
        <v>0</v>
      </c>
      <c r="L2665" s="7">
        <f>VartojimasGamyba!H2661</f>
        <v>0</v>
      </c>
      <c r="M2665" s="15">
        <f t="shared" si="397"/>
        <v>0</v>
      </c>
      <c r="N2665" s="7">
        <f t="shared" si="398"/>
        <v>0</v>
      </c>
      <c r="O2665" s="7">
        <f t="shared" si="399"/>
        <v>0</v>
      </c>
      <c r="R2665" s="7"/>
      <c r="S2665" s="47">
        <f t="shared" si="400"/>
        <v>0</v>
      </c>
      <c r="T2665" s="47">
        <f t="shared" si="401"/>
        <v>0</v>
      </c>
      <c r="U2665" s="47">
        <f t="shared" si="402"/>
        <v>182.47000000000003</v>
      </c>
      <c r="V2665" s="47">
        <f t="shared" si="403"/>
        <v>70.600000000000009</v>
      </c>
      <c r="W2665" s="11"/>
    </row>
    <row r="2666" spans="1:23" x14ac:dyDescent="0.45">
      <c r="A2666" t="s">
        <v>2671</v>
      </c>
      <c r="B2666">
        <v>79.930000000000007</v>
      </c>
      <c r="D2666" s="9" t="str">
        <f>VartojimasGamyba!J2662</f>
        <v>2023-12-20-20</v>
      </c>
      <c r="E2666" s="8">
        <f>VartojimasGamyba!G2662</f>
        <v>0.76</v>
      </c>
      <c r="F2666" s="11"/>
      <c r="G2666" s="7">
        <f t="shared" si="404"/>
        <v>5.6666666666666687</v>
      </c>
      <c r="H2666" s="7">
        <v>0</v>
      </c>
      <c r="I2666" s="7">
        <v>0.84444444444444444</v>
      </c>
      <c r="J2666" s="7">
        <v>0</v>
      </c>
      <c r="L2666" s="7">
        <f>VartojimasGamyba!H2662</f>
        <v>0</v>
      </c>
      <c r="M2666" s="15">
        <f t="shared" si="397"/>
        <v>0</v>
      </c>
      <c r="N2666" s="7">
        <f t="shared" si="398"/>
        <v>0</v>
      </c>
      <c r="O2666" s="7">
        <f t="shared" si="399"/>
        <v>0</v>
      </c>
      <c r="P2666" s="7" t="s">
        <v>8873</v>
      </c>
      <c r="R2666" s="7"/>
      <c r="S2666" s="47">
        <f t="shared" si="400"/>
        <v>0</v>
      </c>
      <c r="T2666" s="47">
        <f t="shared" si="401"/>
        <v>0</v>
      </c>
      <c r="U2666" s="47">
        <f t="shared" si="402"/>
        <v>180.22000000000003</v>
      </c>
      <c r="V2666" s="47">
        <f t="shared" si="403"/>
        <v>68.350000000000009</v>
      </c>
      <c r="W2666" s="11"/>
    </row>
    <row r="2667" spans="1:23" x14ac:dyDescent="0.45">
      <c r="A2667" t="s">
        <v>2672</v>
      </c>
      <c r="B2667">
        <v>80.19</v>
      </c>
      <c r="D2667" s="9" t="str">
        <f>VartojimasGamyba!J2663</f>
        <v>2023-12-20-21</v>
      </c>
      <c r="E2667" s="8">
        <f>VartojimasGamyba!G2663</f>
        <v>0.22</v>
      </c>
      <c r="F2667" s="11"/>
      <c r="G2667" s="7">
        <f t="shared" si="404"/>
        <v>5.4222222222222243</v>
      </c>
      <c r="H2667" s="7">
        <v>0</v>
      </c>
      <c r="I2667" s="7">
        <v>0.24444444444444446</v>
      </c>
      <c r="J2667" s="7">
        <v>0</v>
      </c>
      <c r="L2667" s="7">
        <f>VartojimasGamyba!H2663</f>
        <v>0</v>
      </c>
      <c r="M2667" s="15">
        <f t="shared" si="397"/>
        <v>-2.7755575615628914E-17</v>
      </c>
      <c r="N2667" s="7">
        <f t="shared" si="398"/>
        <v>-5.0093262871087068E-15</v>
      </c>
      <c r="O2667" s="7">
        <f t="shared" si="399"/>
        <v>-5.0093262871087068E-15</v>
      </c>
      <c r="P2667" s="7">
        <f>SUM(N2646:N2669)</f>
        <v>1210.2301244444443</v>
      </c>
      <c r="R2667" s="7"/>
      <c r="S2667" s="47">
        <f t="shared" si="400"/>
        <v>-2.7755575615628914E-17</v>
      </c>
      <c r="T2667" s="47">
        <f t="shared" si="401"/>
        <v>0</v>
      </c>
      <c r="U2667" s="47">
        <f t="shared" si="402"/>
        <v>180.48000000000002</v>
      </c>
      <c r="V2667" s="47">
        <f t="shared" si="403"/>
        <v>68.61</v>
      </c>
      <c r="W2667" s="11"/>
    </row>
    <row r="2668" spans="1:23" x14ac:dyDescent="0.45">
      <c r="A2668" t="s">
        <v>2673</v>
      </c>
      <c r="B2668">
        <v>74.83</v>
      </c>
      <c r="D2668" s="9" t="str">
        <f>VartojimasGamyba!J2664</f>
        <v>2023-12-20-22</v>
      </c>
      <c r="E2668" s="8">
        <f>VartojimasGamyba!G2664</f>
        <v>0.2</v>
      </c>
      <c r="F2668" s="11"/>
      <c r="G2668" s="7">
        <f t="shared" si="404"/>
        <v>5.200000000000002</v>
      </c>
      <c r="H2668" s="7">
        <v>0</v>
      </c>
      <c r="I2668" s="7">
        <v>0.22222222222222224</v>
      </c>
      <c r="J2668" s="7">
        <v>0</v>
      </c>
      <c r="L2668" s="7">
        <f>VartojimasGamyba!H2664</f>
        <v>0</v>
      </c>
      <c r="M2668" s="15">
        <f t="shared" si="397"/>
        <v>0</v>
      </c>
      <c r="N2668" s="7">
        <f t="shared" si="398"/>
        <v>0</v>
      </c>
      <c r="O2668" s="7">
        <f t="shared" si="399"/>
        <v>0</v>
      </c>
      <c r="P2668" s="7" t="s">
        <v>8872</v>
      </c>
      <c r="R2668" s="7"/>
      <c r="S2668" s="47">
        <f t="shared" si="400"/>
        <v>0</v>
      </c>
      <c r="T2668" s="47">
        <f t="shared" si="401"/>
        <v>0</v>
      </c>
      <c r="U2668" s="47">
        <f t="shared" si="402"/>
        <v>175.12</v>
      </c>
      <c r="V2668" s="47">
        <f t="shared" si="403"/>
        <v>63.25</v>
      </c>
      <c r="W2668" s="11"/>
    </row>
    <row r="2669" spans="1:23" x14ac:dyDescent="0.45">
      <c r="A2669" t="s">
        <v>2674</v>
      </c>
      <c r="B2669">
        <v>63.97</v>
      </c>
      <c r="D2669" s="9" t="str">
        <f>VartojimasGamyba!J2665</f>
        <v>2023-12-20-23</v>
      </c>
      <c r="E2669" s="8">
        <f>VartojimasGamyba!G2665</f>
        <v>0.18</v>
      </c>
      <c r="F2669" s="11"/>
      <c r="G2669" s="7">
        <f t="shared" si="404"/>
        <v>5.0000000000000018</v>
      </c>
      <c r="H2669" s="7">
        <v>0</v>
      </c>
      <c r="I2669" s="7">
        <v>0.2</v>
      </c>
      <c r="J2669" s="7">
        <v>0</v>
      </c>
      <c r="L2669" s="7">
        <f>VartojimasGamyba!H2665</f>
        <v>0</v>
      </c>
      <c r="M2669" s="15">
        <f t="shared" si="397"/>
        <v>-2.7755575615628914E-17</v>
      </c>
      <c r="N2669" s="7">
        <f t="shared" si="398"/>
        <v>-4.5591308506232051E-15</v>
      </c>
      <c r="O2669" s="7">
        <f t="shared" si="399"/>
        <v>-4.5591308506232051E-15</v>
      </c>
      <c r="P2669" s="7">
        <f>SUM(O2646:O2669)</f>
        <v>1210.2301244444443</v>
      </c>
      <c r="Q2669" s="7">
        <f>SUMPRODUCT(B2646:B2669,E2646:E2669)+SUM(E2646:E2669)*$Z$21-SUMPRODUCT(B2646:B2669,L2646:L2669)+SUM(L2646:L2669)*ABS($Z$20)</f>
        <v>1719.2564800000002</v>
      </c>
      <c r="R2669" s="7"/>
      <c r="S2669" s="47">
        <f t="shared" si="400"/>
        <v>-2.7755575615628914E-17</v>
      </c>
      <c r="T2669" s="47">
        <f t="shared" si="401"/>
        <v>0</v>
      </c>
      <c r="U2669" s="47">
        <f t="shared" si="402"/>
        <v>164.26</v>
      </c>
      <c r="V2669" s="47">
        <f t="shared" si="403"/>
        <v>52.39</v>
      </c>
      <c r="W2669" s="11">
        <f>IF(P2669&lt;&gt;Q2669,1,0)</f>
        <v>1</v>
      </c>
    </row>
    <row r="2670" spans="1:23" x14ac:dyDescent="0.45">
      <c r="A2670" t="s">
        <v>2675</v>
      </c>
      <c r="B2670">
        <v>61.42</v>
      </c>
      <c r="D2670" s="1" t="str">
        <f>VartojimasGamyba!J2666</f>
        <v>2023-12-21-00</v>
      </c>
      <c r="E2670" s="7">
        <f>VartojimasGamyba!G2666</f>
        <v>0.152</v>
      </c>
      <c r="F2670" s="11"/>
      <c r="G2670" s="12">
        <f>G2669+H2670-I2670</f>
        <v>4.8311111111111131</v>
      </c>
      <c r="H2670" s="12">
        <v>0</v>
      </c>
      <c r="I2670" s="12">
        <v>0.16888888888888889</v>
      </c>
      <c r="J2670" s="12">
        <v>0</v>
      </c>
      <c r="K2670" s="12"/>
      <c r="L2670" s="12">
        <f>VartojimasGamyba!H2666</f>
        <v>0</v>
      </c>
      <c r="M2670" s="19">
        <f t="shared" si="397"/>
        <v>0</v>
      </c>
      <c r="N2670" s="7">
        <f t="shared" si="398"/>
        <v>0</v>
      </c>
      <c r="O2670" s="7">
        <f t="shared" si="399"/>
        <v>0</v>
      </c>
      <c r="R2670" s="20" t="s">
        <v>8783</v>
      </c>
      <c r="S2670" s="47">
        <f t="shared" si="400"/>
        <v>0</v>
      </c>
      <c r="T2670" s="47">
        <f t="shared" si="401"/>
        <v>0</v>
      </c>
      <c r="U2670" s="47">
        <f t="shared" si="402"/>
        <v>161.71</v>
      </c>
      <c r="V2670" s="47">
        <f t="shared" si="403"/>
        <v>49.84</v>
      </c>
      <c r="W2670" s="11"/>
    </row>
    <row r="2671" spans="1:23" x14ac:dyDescent="0.45">
      <c r="A2671" t="s">
        <v>2676</v>
      </c>
      <c r="B2671">
        <v>54.92</v>
      </c>
      <c r="D2671" s="1" t="str">
        <f>VartojimasGamyba!J2667</f>
        <v>2023-12-21-01</v>
      </c>
      <c r="E2671" s="7">
        <f>VartojimasGamyba!G2667</f>
        <v>0.17100000000000001</v>
      </c>
      <c r="F2671" s="11"/>
      <c r="G2671" s="12">
        <f t="shared" ref="G2671:G2693" si="405">G2670+H2671-I2671</f>
        <v>4.6411111111111127</v>
      </c>
      <c r="H2671" s="12">
        <v>0</v>
      </c>
      <c r="I2671" s="12">
        <v>0.19000000000000003</v>
      </c>
      <c r="J2671" s="12">
        <v>0</v>
      </c>
      <c r="K2671" s="12"/>
      <c r="L2671" s="12">
        <f>VartojimasGamyba!H2667</f>
        <v>0</v>
      </c>
      <c r="M2671" s="19">
        <f t="shared" si="397"/>
        <v>-2.7755575615628914E-17</v>
      </c>
      <c r="N2671" s="7">
        <f t="shared" si="398"/>
        <v>-4.3079428913017639E-15</v>
      </c>
      <c r="O2671" s="7">
        <f t="shared" si="399"/>
        <v>-4.3079428913017639E-15</v>
      </c>
      <c r="R2671" s="7"/>
      <c r="S2671" s="47">
        <f t="shared" si="400"/>
        <v>-2.7755575615628914E-17</v>
      </c>
      <c r="T2671" s="47">
        <f t="shared" si="401"/>
        <v>0</v>
      </c>
      <c r="U2671" s="47">
        <f t="shared" si="402"/>
        <v>155.21</v>
      </c>
      <c r="V2671" s="47">
        <f t="shared" si="403"/>
        <v>43.34</v>
      </c>
      <c r="W2671" s="11"/>
    </row>
    <row r="2672" spans="1:23" x14ac:dyDescent="0.45">
      <c r="A2672" t="s">
        <v>2677</v>
      </c>
      <c r="B2672">
        <v>45.24</v>
      </c>
      <c r="D2672" s="1" t="str">
        <f>VartojimasGamyba!J2668</f>
        <v>2023-12-21-02</v>
      </c>
      <c r="E2672" s="7">
        <f>VartojimasGamyba!G2668</f>
        <v>0.20200000000000001</v>
      </c>
      <c r="F2672" s="11"/>
      <c r="G2672" s="12">
        <f t="shared" si="405"/>
        <v>4.6411111111111127</v>
      </c>
      <c r="H2672" s="12">
        <v>0</v>
      </c>
      <c r="I2672" s="12">
        <v>0</v>
      </c>
      <c r="J2672" s="12">
        <v>0</v>
      </c>
      <c r="K2672" s="12"/>
      <c r="L2672" s="12">
        <f>VartojimasGamyba!H2668</f>
        <v>0</v>
      </c>
      <c r="M2672" s="19">
        <f t="shared" si="397"/>
        <v>0.20200000000000001</v>
      </c>
      <c r="N2672" s="7">
        <f t="shared" si="398"/>
        <v>29.397060000000003</v>
      </c>
      <c r="O2672" s="7">
        <f t="shared" si="399"/>
        <v>29.397060000000003</v>
      </c>
      <c r="R2672" s="7"/>
      <c r="S2672" s="47">
        <f t="shared" si="400"/>
        <v>0.20200000000000001</v>
      </c>
      <c r="T2672" s="47">
        <f t="shared" si="401"/>
        <v>0</v>
      </c>
      <c r="U2672" s="47">
        <f t="shared" si="402"/>
        <v>145.53</v>
      </c>
      <c r="V2672" s="47">
        <f t="shared" si="403"/>
        <v>33.660000000000004</v>
      </c>
      <c r="W2672" s="11"/>
    </row>
    <row r="2673" spans="1:23" x14ac:dyDescent="0.45">
      <c r="A2673" t="s">
        <v>2678</v>
      </c>
      <c r="B2673">
        <v>46.54</v>
      </c>
      <c r="D2673" s="1" t="str">
        <f>VartojimasGamyba!J2669</f>
        <v>2023-12-21-03</v>
      </c>
      <c r="E2673" s="7">
        <f>VartojimasGamyba!G2669</f>
        <v>0.77600000000000002</v>
      </c>
      <c r="F2673" s="11"/>
      <c r="G2673" s="12">
        <f t="shared" si="405"/>
        <v>4.6411111111111127</v>
      </c>
      <c r="H2673" s="12">
        <v>0</v>
      </c>
      <c r="I2673" s="12">
        <v>0</v>
      </c>
      <c r="J2673" s="12">
        <v>0</v>
      </c>
      <c r="K2673" s="12"/>
      <c r="L2673" s="12">
        <f>VartojimasGamyba!H2669</f>
        <v>0</v>
      </c>
      <c r="M2673" s="19">
        <f t="shared" si="397"/>
        <v>0.77600000000000002</v>
      </c>
      <c r="N2673" s="7">
        <f t="shared" si="398"/>
        <v>113.94008000000001</v>
      </c>
      <c r="O2673" s="7">
        <f t="shared" si="399"/>
        <v>113.94008000000001</v>
      </c>
      <c r="R2673" s="7"/>
      <c r="S2673" s="47">
        <f t="shared" si="400"/>
        <v>0.77600000000000002</v>
      </c>
      <c r="T2673" s="47">
        <f t="shared" si="401"/>
        <v>0</v>
      </c>
      <c r="U2673" s="47">
        <f t="shared" si="402"/>
        <v>146.83000000000001</v>
      </c>
      <c r="V2673" s="47">
        <f t="shared" si="403"/>
        <v>34.96</v>
      </c>
      <c r="W2673" s="11"/>
    </row>
    <row r="2674" spans="1:23" x14ac:dyDescent="0.45">
      <c r="A2674" t="s">
        <v>2679</v>
      </c>
      <c r="B2674">
        <v>37.36</v>
      </c>
      <c r="D2674" s="1" t="str">
        <f>VartojimasGamyba!J2670</f>
        <v>2023-12-21-04</v>
      </c>
      <c r="E2674" s="7">
        <f>VartojimasGamyba!G2670</f>
        <v>0.57399999999999995</v>
      </c>
      <c r="F2674" s="11"/>
      <c r="G2674" s="12">
        <f t="shared" si="405"/>
        <v>4.6411111111111127</v>
      </c>
      <c r="H2674" s="12">
        <v>0</v>
      </c>
      <c r="I2674" s="12">
        <v>0</v>
      </c>
      <c r="J2674" s="12">
        <v>0</v>
      </c>
      <c r="K2674" s="12"/>
      <c r="L2674" s="12">
        <f>VartojimasGamyba!H2670</f>
        <v>0</v>
      </c>
      <c r="M2674" s="19">
        <f t="shared" si="397"/>
        <v>0.57399999999999995</v>
      </c>
      <c r="N2674" s="7">
        <f t="shared" si="398"/>
        <v>79.011099999999999</v>
      </c>
      <c r="O2674" s="7">
        <f t="shared" si="399"/>
        <v>79.011099999999999</v>
      </c>
      <c r="R2674" s="7"/>
      <c r="S2674" s="47">
        <f t="shared" si="400"/>
        <v>0.57399999999999995</v>
      </c>
      <c r="T2674" s="47">
        <f t="shared" si="401"/>
        <v>0</v>
      </c>
      <c r="U2674" s="47">
        <f t="shared" si="402"/>
        <v>137.65</v>
      </c>
      <c r="V2674" s="47">
        <f t="shared" si="403"/>
        <v>25.78</v>
      </c>
      <c r="W2674" s="11"/>
    </row>
    <row r="2675" spans="1:23" x14ac:dyDescent="0.45">
      <c r="A2675" t="s">
        <v>2680</v>
      </c>
      <c r="B2675">
        <v>34.57</v>
      </c>
      <c r="D2675" s="1" t="str">
        <f>VartojimasGamyba!J2671</f>
        <v>2023-12-21-05</v>
      </c>
      <c r="E2675" s="7">
        <f>VartojimasGamyba!G2671</f>
        <v>2.7530000000000001</v>
      </c>
      <c r="F2675" s="11"/>
      <c r="G2675" s="12">
        <f t="shared" si="405"/>
        <v>10.143333333333334</v>
      </c>
      <c r="H2675" s="12">
        <v>5.5022222222222208</v>
      </c>
      <c r="I2675" s="12">
        <v>0</v>
      </c>
      <c r="J2675" s="12">
        <v>0</v>
      </c>
      <c r="K2675" s="12"/>
      <c r="L2675" s="12">
        <f>VartojimasGamyba!H2671</f>
        <v>0</v>
      </c>
      <c r="M2675" s="19">
        <f t="shared" si="397"/>
        <v>8.2552222222222209</v>
      </c>
      <c r="N2675" s="7">
        <f t="shared" si="398"/>
        <v>1113.2992688888887</v>
      </c>
      <c r="O2675" s="7">
        <f t="shared" si="399"/>
        <v>1113.2992688888887</v>
      </c>
      <c r="R2675" s="7"/>
      <c r="S2675" s="47">
        <f t="shared" si="400"/>
        <v>8.2552222222222209</v>
      </c>
      <c r="T2675" s="47">
        <f t="shared" si="401"/>
        <v>0</v>
      </c>
      <c r="U2675" s="47">
        <f t="shared" si="402"/>
        <v>134.86000000000001</v>
      </c>
      <c r="V2675" s="47">
        <f t="shared" si="403"/>
        <v>22.990000000000002</v>
      </c>
      <c r="W2675" s="11"/>
    </row>
    <row r="2676" spans="1:23" x14ac:dyDescent="0.45">
      <c r="A2676" t="s">
        <v>2681</v>
      </c>
      <c r="B2676">
        <v>38.71</v>
      </c>
      <c r="D2676" s="1" t="str">
        <f>VartojimasGamyba!J2672</f>
        <v>2023-12-21-06</v>
      </c>
      <c r="E2676" s="7">
        <f>VartojimasGamyba!G2672</f>
        <v>1.3879999999999999</v>
      </c>
      <c r="F2676" s="11"/>
      <c r="G2676" s="12">
        <f t="shared" si="405"/>
        <v>10.143333333333334</v>
      </c>
      <c r="H2676" s="12">
        <v>0</v>
      </c>
      <c r="I2676" s="12">
        <v>0</v>
      </c>
      <c r="J2676" s="12">
        <v>0</v>
      </c>
      <c r="K2676" s="12"/>
      <c r="L2676" s="12">
        <f>VartojimasGamyba!H2672</f>
        <v>0</v>
      </c>
      <c r="M2676" s="19">
        <f t="shared" si="397"/>
        <v>1.3879999999999999</v>
      </c>
      <c r="N2676" s="7">
        <f t="shared" si="398"/>
        <v>192.93199999999999</v>
      </c>
      <c r="O2676" s="7">
        <f t="shared" si="399"/>
        <v>192.93199999999999</v>
      </c>
      <c r="R2676" s="7"/>
      <c r="S2676" s="47">
        <f t="shared" si="400"/>
        <v>1.3879999999999999</v>
      </c>
      <c r="T2676" s="47">
        <f t="shared" si="401"/>
        <v>0</v>
      </c>
      <c r="U2676" s="47">
        <f t="shared" si="402"/>
        <v>139</v>
      </c>
      <c r="V2676" s="47">
        <f t="shared" si="403"/>
        <v>27.130000000000003</v>
      </c>
      <c r="W2676" s="11"/>
    </row>
    <row r="2677" spans="1:23" x14ac:dyDescent="0.45">
      <c r="A2677" t="s">
        <v>2682</v>
      </c>
      <c r="B2677">
        <v>55.01</v>
      </c>
      <c r="D2677" s="1" t="str">
        <f>VartojimasGamyba!J2673</f>
        <v>2023-12-21-07</v>
      </c>
      <c r="E2677" s="7">
        <f>VartojimasGamyba!G2673</f>
        <v>0.73399999999999999</v>
      </c>
      <c r="F2677" s="11"/>
      <c r="G2677" s="12">
        <f t="shared" si="405"/>
        <v>9.3277777777777793</v>
      </c>
      <c r="H2677" s="12">
        <v>0</v>
      </c>
      <c r="I2677" s="12">
        <v>0.81555555555555559</v>
      </c>
      <c r="J2677" s="12">
        <v>0</v>
      </c>
      <c r="K2677" s="12"/>
      <c r="L2677" s="12">
        <f>VartojimasGamyba!H2673</f>
        <v>0</v>
      </c>
      <c r="M2677" s="19">
        <f t="shared" si="397"/>
        <v>-1.1102230246251565E-16</v>
      </c>
      <c r="N2677" s="7">
        <f t="shared" si="398"/>
        <v>-1.7241763572428682E-14</v>
      </c>
      <c r="O2677" s="7">
        <f t="shared" si="399"/>
        <v>-1.7241763572428682E-14</v>
      </c>
      <c r="R2677" s="7"/>
      <c r="S2677" s="47">
        <f t="shared" si="400"/>
        <v>-1.1102230246251565E-16</v>
      </c>
      <c r="T2677" s="47">
        <f t="shared" si="401"/>
        <v>0</v>
      </c>
      <c r="U2677" s="47">
        <f t="shared" si="402"/>
        <v>155.30000000000001</v>
      </c>
      <c r="V2677" s="47">
        <f t="shared" si="403"/>
        <v>43.43</v>
      </c>
      <c r="W2677" s="11"/>
    </row>
    <row r="2678" spans="1:23" x14ac:dyDescent="0.45">
      <c r="A2678" t="s">
        <v>2683</v>
      </c>
      <c r="B2678">
        <v>80.099999999999994</v>
      </c>
      <c r="D2678" s="1" t="str">
        <f>VartojimasGamyba!J2674</f>
        <v>2023-12-21-08</v>
      </c>
      <c r="E2678" s="7">
        <f>VartojimasGamyba!G2674</f>
        <v>0.65400000000000003</v>
      </c>
      <c r="F2678" s="11"/>
      <c r="G2678" s="12">
        <f t="shared" si="405"/>
        <v>8.6111111111111125</v>
      </c>
      <c r="H2678" s="12">
        <v>0</v>
      </c>
      <c r="I2678" s="12">
        <v>0.71666666666666656</v>
      </c>
      <c r="J2678" s="12">
        <v>0</v>
      </c>
      <c r="K2678" s="12"/>
      <c r="L2678" s="12">
        <f>VartojimasGamyba!H2674</f>
        <v>8.9999999999999993E-3</v>
      </c>
      <c r="M2678" s="19">
        <f t="shared" si="397"/>
        <v>1.1969591984239969E-16</v>
      </c>
      <c r="N2678" s="7">
        <f t="shared" si="398"/>
        <v>2.159194698037048E-14</v>
      </c>
      <c r="O2678" s="7">
        <f t="shared" si="399"/>
        <v>2.159194698037048E-14</v>
      </c>
      <c r="R2678" s="7"/>
      <c r="S2678" s="47">
        <f t="shared" si="400"/>
        <v>1.1969591984239969E-16</v>
      </c>
      <c r="T2678" s="47">
        <f t="shared" si="401"/>
        <v>0</v>
      </c>
      <c r="U2678" s="47">
        <f t="shared" si="402"/>
        <v>180.39</v>
      </c>
      <c r="V2678" s="47">
        <f t="shared" si="403"/>
        <v>68.52</v>
      </c>
      <c r="W2678" s="11"/>
    </row>
    <row r="2679" spans="1:23" x14ac:dyDescent="0.45">
      <c r="A2679" t="s">
        <v>2684</v>
      </c>
      <c r="B2679">
        <v>84.07</v>
      </c>
      <c r="D2679" s="1" t="str">
        <f>VartojimasGamyba!J2675</f>
        <v>2023-12-21-09</v>
      </c>
      <c r="E2679" s="7">
        <f>VartojimasGamyba!G2675</f>
        <v>0.54600000000000004</v>
      </c>
      <c r="F2679" s="11"/>
      <c r="G2679" s="12">
        <f t="shared" si="405"/>
        <v>8.0244444444444465</v>
      </c>
      <c r="H2679" s="12">
        <v>0</v>
      </c>
      <c r="I2679" s="12">
        <v>0.58666666666666667</v>
      </c>
      <c r="J2679" s="12">
        <v>0</v>
      </c>
      <c r="K2679" s="12"/>
      <c r="L2679" s="12">
        <f>VartojimasGamyba!H2675</f>
        <v>1.7999999999999999E-2</v>
      </c>
      <c r="M2679" s="19">
        <f t="shared" si="397"/>
        <v>0</v>
      </c>
      <c r="N2679" s="7">
        <f t="shared" si="398"/>
        <v>0</v>
      </c>
      <c r="O2679" s="7">
        <f t="shared" si="399"/>
        <v>0</v>
      </c>
      <c r="R2679" s="7"/>
      <c r="S2679" s="47">
        <f t="shared" si="400"/>
        <v>0</v>
      </c>
      <c r="T2679" s="47">
        <f t="shared" si="401"/>
        <v>0</v>
      </c>
      <c r="U2679" s="47">
        <f t="shared" si="402"/>
        <v>184.36</v>
      </c>
      <c r="V2679" s="47">
        <f t="shared" si="403"/>
        <v>72.489999999999995</v>
      </c>
      <c r="W2679" s="11"/>
    </row>
    <row r="2680" spans="1:23" x14ac:dyDescent="0.45">
      <c r="A2680" t="s">
        <v>2685</v>
      </c>
      <c r="B2680">
        <v>84.12</v>
      </c>
      <c r="D2680" s="1" t="str">
        <f>VartojimasGamyba!J2676</f>
        <v>2023-12-21-10</v>
      </c>
      <c r="E2680" s="7">
        <f>VartojimasGamyba!G2676</f>
        <v>0.28299999999999997</v>
      </c>
      <c r="F2680" s="11"/>
      <c r="G2680" s="12">
        <f t="shared" si="405"/>
        <v>7.740000000000002</v>
      </c>
      <c r="H2680" s="12">
        <v>0</v>
      </c>
      <c r="I2680" s="12">
        <v>0.28444444444444433</v>
      </c>
      <c r="J2680" s="12">
        <v>0</v>
      </c>
      <c r="K2680" s="12"/>
      <c r="L2680" s="12">
        <f>VartojimasGamyba!H2676</f>
        <v>2.7E-2</v>
      </c>
      <c r="M2680" s="19">
        <f t="shared" si="397"/>
        <v>7.9797279894933126E-17</v>
      </c>
      <c r="N2680" s="7">
        <f t="shared" si="398"/>
        <v>1.4715416385424619E-14</v>
      </c>
      <c r="O2680" s="7">
        <f t="shared" si="399"/>
        <v>1.4715416385424619E-14</v>
      </c>
      <c r="R2680" s="7"/>
      <c r="S2680" s="47">
        <f t="shared" si="400"/>
        <v>7.9797279894933126E-17</v>
      </c>
      <c r="T2680" s="47">
        <f t="shared" si="401"/>
        <v>0</v>
      </c>
      <c r="U2680" s="47">
        <f t="shared" si="402"/>
        <v>184.41000000000003</v>
      </c>
      <c r="V2680" s="47">
        <f t="shared" si="403"/>
        <v>72.540000000000006</v>
      </c>
      <c r="W2680" s="11"/>
    </row>
    <row r="2681" spans="1:23" x14ac:dyDescent="0.45">
      <c r="A2681" t="s">
        <v>2686</v>
      </c>
      <c r="B2681">
        <v>84.04</v>
      </c>
      <c r="D2681" s="1" t="str">
        <f>VartojimasGamyba!J2677</f>
        <v>2023-12-21-11</v>
      </c>
      <c r="E2681" s="7">
        <f>VartojimasGamyba!G2677</f>
        <v>0.67600000000000005</v>
      </c>
      <c r="F2681" s="11"/>
      <c r="G2681" s="12">
        <f t="shared" si="405"/>
        <v>6.9966666666666688</v>
      </c>
      <c r="H2681" s="12">
        <v>0</v>
      </c>
      <c r="I2681" s="12">
        <v>0.74333333333333329</v>
      </c>
      <c r="J2681" s="12">
        <v>0</v>
      </c>
      <c r="K2681" s="12"/>
      <c r="L2681" s="12">
        <f>VartojimasGamyba!H2677</f>
        <v>7.0000000000000001E-3</v>
      </c>
      <c r="M2681" s="19">
        <f t="shared" si="397"/>
        <v>1.1709383462843448E-16</v>
      </c>
      <c r="N2681" s="7">
        <f t="shared" si="398"/>
        <v>2.158390653705933E-14</v>
      </c>
      <c r="O2681" s="7">
        <f t="shared" si="399"/>
        <v>2.158390653705933E-14</v>
      </c>
      <c r="R2681" s="7"/>
      <c r="S2681" s="47">
        <f t="shared" si="400"/>
        <v>1.1709383462843448E-16</v>
      </c>
      <c r="T2681" s="47">
        <f t="shared" si="401"/>
        <v>0</v>
      </c>
      <c r="U2681" s="47">
        <f t="shared" si="402"/>
        <v>184.33</v>
      </c>
      <c r="V2681" s="47">
        <f t="shared" si="403"/>
        <v>72.460000000000008</v>
      </c>
      <c r="W2681" s="11"/>
    </row>
    <row r="2682" spans="1:23" x14ac:dyDescent="0.45">
      <c r="A2682" t="s">
        <v>2687</v>
      </c>
      <c r="B2682">
        <v>84.07</v>
      </c>
      <c r="D2682" s="1" t="str">
        <f>VartojimasGamyba!J2678</f>
        <v>2023-12-21-12</v>
      </c>
      <c r="E2682" s="7">
        <f>VartojimasGamyba!G2678</f>
        <v>0.56999999999999995</v>
      </c>
      <c r="F2682" s="11"/>
      <c r="G2682" s="12">
        <f t="shared" si="405"/>
        <v>6.3633333333333351</v>
      </c>
      <c r="H2682" s="12">
        <v>0</v>
      </c>
      <c r="I2682" s="12">
        <v>0.6333333333333333</v>
      </c>
      <c r="J2682" s="12">
        <v>0</v>
      </c>
      <c r="K2682" s="12"/>
      <c r="L2682" s="12">
        <f>VartojimasGamyba!H2678</f>
        <v>0</v>
      </c>
      <c r="M2682" s="19">
        <f t="shared" si="397"/>
        <v>0</v>
      </c>
      <c r="N2682" s="7">
        <f t="shared" si="398"/>
        <v>0</v>
      </c>
      <c r="O2682" s="7">
        <f t="shared" si="399"/>
        <v>0</v>
      </c>
      <c r="R2682" s="7"/>
      <c r="S2682" s="47">
        <f t="shared" si="400"/>
        <v>0</v>
      </c>
      <c r="T2682" s="47">
        <f t="shared" si="401"/>
        <v>0</v>
      </c>
      <c r="U2682" s="47">
        <f t="shared" si="402"/>
        <v>184.36</v>
      </c>
      <c r="V2682" s="47">
        <f t="shared" si="403"/>
        <v>72.489999999999995</v>
      </c>
      <c r="W2682" s="11"/>
    </row>
    <row r="2683" spans="1:23" x14ac:dyDescent="0.45">
      <c r="A2683" t="s">
        <v>2688</v>
      </c>
      <c r="B2683">
        <v>84.04</v>
      </c>
      <c r="D2683" s="1" t="str">
        <f>VartojimasGamyba!J2679</f>
        <v>2023-12-21-13</v>
      </c>
      <c r="E2683" s="7">
        <f>VartojimasGamyba!G2679</f>
        <v>1.575</v>
      </c>
      <c r="F2683" s="11"/>
      <c r="G2683" s="12">
        <f t="shared" si="405"/>
        <v>4.6133333333333351</v>
      </c>
      <c r="H2683" s="12">
        <v>0</v>
      </c>
      <c r="I2683" s="12">
        <v>1.75</v>
      </c>
      <c r="J2683" s="12">
        <v>0</v>
      </c>
      <c r="K2683" s="12"/>
      <c r="L2683" s="12">
        <f>VartojimasGamyba!H2679</f>
        <v>0</v>
      </c>
      <c r="M2683" s="19">
        <f t="shared" si="397"/>
        <v>0</v>
      </c>
      <c r="N2683" s="7">
        <f t="shared" si="398"/>
        <v>0</v>
      </c>
      <c r="O2683" s="7">
        <f t="shared" si="399"/>
        <v>0</v>
      </c>
      <c r="R2683" s="7"/>
      <c r="S2683" s="47">
        <f t="shared" si="400"/>
        <v>0</v>
      </c>
      <c r="T2683" s="47">
        <f t="shared" si="401"/>
        <v>0</v>
      </c>
      <c r="U2683" s="47">
        <f t="shared" si="402"/>
        <v>184.33</v>
      </c>
      <c r="V2683" s="47">
        <f t="shared" si="403"/>
        <v>72.460000000000008</v>
      </c>
      <c r="W2683" s="11"/>
    </row>
    <row r="2684" spans="1:23" x14ac:dyDescent="0.45">
      <c r="A2684" t="s">
        <v>2689</v>
      </c>
      <c r="B2684">
        <v>84.12</v>
      </c>
      <c r="D2684" s="1" t="str">
        <f>VartojimasGamyba!J2680</f>
        <v>2023-12-21-14</v>
      </c>
      <c r="E2684" s="7">
        <f>VartojimasGamyba!G2680</f>
        <v>1.071</v>
      </c>
      <c r="F2684" s="11"/>
      <c r="G2684" s="12">
        <f t="shared" si="405"/>
        <v>3.4233333333333351</v>
      </c>
      <c r="H2684" s="12">
        <v>0</v>
      </c>
      <c r="I2684" s="12">
        <v>1.19</v>
      </c>
      <c r="J2684" s="12">
        <v>0</v>
      </c>
      <c r="K2684" s="12"/>
      <c r="L2684" s="12">
        <f>VartojimasGamyba!H2680</f>
        <v>0</v>
      </c>
      <c r="M2684" s="19">
        <f t="shared" si="397"/>
        <v>0</v>
      </c>
      <c r="N2684" s="7">
        <f t="shared" si="398"/>
        <v>0</v>
      </c>
      <c r="O2684" s="7">
        <f t="shared" si="399"/>
        <v>0</v>
      </c>
      <c r="R2684" s="7"/>
      <c r="S2684" s="47">
        <f t="shared" si="400"/>
        <v>0</v>
      </c>
      <c r="T2684" s="47">
        <f t="shared" si="401"/>
        <v>0</v>
      </c>
      <c r="U2684" s="47">
        <f t="shared" si="402"/>
        <v>184.41000000000003</v>
      </c>
      <c r="V2684" s="47">
        <f t="shared" si="403"/>
        <v>72.540000000000006</v>
      </c>
      <c r="W2684" s="11"/>
    </row>
    <row r="2685" spans="1:23" x14ac:dyDescent="0.45">
      <c r="A2685" t="s">
        <v>2690</v>
      </c>
      <c r="B2685">
        <v>80.099999999999994</v>
      </c>
      <c r="D2685" s="1" t="str">
        <f>VartojimasGamyba!J2681</f>
        <v>2023-12-21-15</v>
      </c>
      <c r="E2685" s="7">
        <f>VartojimasGamyba!G2681</f>
        <v>0.63700000000000001</v>
      </c>
      <c r="F2685" s="11"/>
      <c r="G2685" s="12">
        <f t="shared" si="405"/>
        <v>2.7155555555555573</v>
      </c>
      <c r="H2685" s="12">
        <v>0</v>
      </c>
      <c r="I2685" s="12">
        <v>0.70777777777777784</v>
      </c>
      <c r="J2685" s="12">
        <v>0</v>
      </c>
      <c r="K2685" s="12"/>
      <c r="L2685" s="12">
        <f>VartojimasGamyba!H2681</f>
        <v>0</v>
      </c>
      <c r="M2685" s="19">
        <f t="shared" si="397"/>
        <v>-1.1102230246251565E-16</v>
      </c>
      <c r="N2685" s="7">
        <f t="shared" si="398"/>
        <v>-2.0027313141213197E-14</v>
      </c>
      <c r="O2685" s="7">
        <f t="shared" si="399"/>
        <v>-2.0027313141213197E-14</v>
      </c>
      <c r="R2685" s="7"/>
      <c r="S2685" s="47">
        <f t="shared" si="400"/>
        <v>-1.1102230246251565E-16</v>
      </c>
      <c r="T2685" s="47">
        <f t="shared" si="401"/>
        <v>0</v>
      </c>
      <c r="U2685" s="47">
        <f t="shared" si="402"/>
        <v>180.39</v>
      </c>
      <c r="V2685" s="47">
        <f t="shared" si="403"/>
        <v>68.52</v>
      </c>
      <c r="W2685" s="11"/>
    </row>
    <row r="2686" spans="1:23" x14ac:dyDescent="0.45">
      <c r="A2686" t="s">
        <v>2691</v>
      </c>
      <c r="B2686">
        <v>80.099999999999994</v>
      </c>
      <c r="D2686" s="1" t="str">
        <f>VartojimasGamyba!J2682</f>
        <v>2023-12-21-16</v>
      </c>
      <c r="E2686" s="7">
        <f>VartojimasGamyba!G2682</f>
        <v>0.55300000000000005</v>
      </c>
      <c r="F2686" s="11"/>
      <c r="G2686" s="12">
        <f t="shared" si="405"/>
        <v>2.1011111111111127</v>
      </c>
      <c r="H2686" s="12">
        <v>0</v>
      </c>
      <c r="I2686" s="12">
        <v>0.61444444444444457</v>
      </c>
      <c r="J2686" s="12">
        <v>0</v>
      </c>
      <c r="K2686" s="12"/>
      <c r="L2686" s="12">
        <f>VartojimasGamyba!H2682</f>
        <v>0</v>
      </c>
      <c r="M2686" s="19">
        <f t="shared" si="397"/>
        <v>-1.1102230246251565E-16</v>
      </c>
      <c r="N2686" s="7">
        <f t="shared" si="398"/>
        <v>-2.0027313141213197E-14</v>
      </c>
      <c r="O2686" s="7">
        <f t="shared" si="399"/>
        <v>-2.0027313141213197E-14</v>
      </c>
      <c r="R2686" s="7"/>
      <c r="S2686" s="47">
        <f t="shared" si="400"/>
        <v>-1.1102230246251565E-16</v>
      </c>
      <c r="T2686" s="47">
        <f t="shared" si="401"/>
        <v>0</v>
      </c>
      <c r="U2686" s="47">
        <f t="shared" si="402"/>
        <v>180.39</v>
      </c>
      <c r="V2686" s="47">
        <f t="shared" si="403"/>
        <v>68.52</v>
      </c>
      <c r="W2686" s="11"/>
    </row>
    <row r="2687" spans="1:23" x14ac:dyDescent="0.45">
      <c r="A2687" t="s">
        <v>2692</v>
      </c>
      <c r="B2687">
        <v>80.099999999999994</v>
      </c>
      <c r="D2687" s="1" t="str">
        <f>VartojimasGamyba!J2683</f>
        <v>2023-12-21-17</v>
      </c>
      <c r="E2687" s="7">
        <f>VartojimasGamyba!G2683</f>
        <v>0.3</v>
      </c>
      <c r="F2687" s="11"/>
      <c r="G2687" s="12">
        <f t="shared" si="405"/>
        <v>1.7677777777777794</v>
      </c>
      <c r="H2687" s="12">
        <v>0</v>
      </c>
      <c r="I2687" s="12">
        <v>0.33333333333333331</v>
      </c>
      <c r="J2687" s="12">
        <v>0</v>
      </c>
      <c r="K2687" s="12"/>
      <c r="L2687" s="12">
        <f>VartojimasGamyba!H2683</f>
        <v>0</v>
      </c>
      <c r="M2687" s="19">
        <f t="shared" si="397"/>
        <v>0</v>
      </c>
      <c r="N2687" s="7">
        <f t="shared" si="398"/>
        <v>0</v>
      </c>
      <c r="O2687" s="7">
        <f t="shared" si="399"/>
        <v>0</v>
      </c>
      <c r="R2687" s="7"/>
      <c r="S2687" s="47">
        <f t="shared" si="400"/>
        <v>0</v>
      </c>
      <c r="T2687" s="47">
        <f t="shared" si="401"/>
        <v>0</v>
      </c>
      <c r="U2687" s="47">
        <f t="shared" si="402"/>
        <v>180.39</v>
      </c>
      <c r="V2687" s="47">
        <f t="shared" si="403"/>
        <v>68.52</v>
      </c>
      <c r="W2687" s="11"/>
    </row>
    <row r="2688" spans="1:23" x14ac:dyDescent="0.45">
      <c r="A2688" t="s">
        <v>2693</v>
      </c>
      <c r="B2688">
        <v>80.09</v>
      </c>
      <c r="D2688" s="1" t="str">
        <f>VartojimasGamyba!J2684</f>
        <v>2023-12-21-18</v>
      </c>
      <c r="E2688" s="7">
        <f>VartojimasGamyba!G2684</f>
        <v>0.70599999999999996</v>
      </c>
      <c r="F2688" s="11"/>
      <c r="G2688" s="12">
        <f t="shared" si="405"/>
        <v>0.98333333333333506</v>
      </c>
      <c r="H2688" s="12">
        <v>0</v>
      </c>
      <c r="I2688" s="12">
        <v>0.78444444444444439</v>
      </c>
      <c r="J2688" s="12">
        <v>0</v>
      </c>
      <c r="K2688" s="12"/>
      <c r="L2688" s="12">
        <f>VartojimasGamyba!H2684</f>
        <v>0</v>
      </c>
      <c r="M2688" s="19">
        <f t="shared" si="397"/>
        <v>0</v>
      </c>
      <c r="N2688" s="7">
        <f t="shared" si="398"/>
        <v>0</v>
      </c>
      <c r="O2688" s="7">
        <f t="shared" si="399"/>
        <v>0</v>
      </c>
      <c r="R2688" s="7"/>
      <c r="S2688" s="47">
        <f t="shared" si="400"/>
        <v>0</v>
      </c>
      <c r="T2688" s="47">
        <f t="shared" si="401"/>
        <v>0</v>
      </c>
      <c r="U2688" s="47">
        <f t="shared" si="402"/>
        <v>180.38</v>
      </c>
      <c r="V2688" s="47">
        <f t="shared" si="403"/>
        <v>68.510000000000005</v>
      </c>
      <c r="W2688" s="11"/>
    </row>
    <row r="2689" spans="1:23" x14ac:dyDescent="0.45">
      <c r="A2689" t="s">
        <v>2694</v>
      </c>
      <c r="B2689">
        <v>50.64</v>
      </c>
      <c r="D2689" s="1" t="str">
        <f>VartojimasGamyba!J2685</f>
        <v>2023-12-21-19</v>
      </c>
      <c r="E2689" s="7">
        <f>VartojimasGamyba!G2685</f>
        <v>0.88500000000000001</v>
      </c>
      <c r="F2689" s="11"/>
      <c r="G2689" s="12">
        <f t="shared" si="405"/>
        <v>1.6653345369377348E-15</v>
      </c>
      <c r="H2689" s="12">
        <v>0</v>
      </c>
      <c r="I2689" s="12">
        <v>0.98333333333333339</v>
      </c>
      <c r="J2689" s="12">
        <v>0</v>
      </c>
      <c r="K2689" s="12"/>
      <c r="L2689" s="12">
        <f>VartojimasGamyba!H2685</f>
        <v>0</v>
      </c>
      <c r="M2689" s="19">
        <f t="shared" si="397"/>
        <v>-1.1102230246251565E-16</v>
      </c>
      <c r="N2689" s="7">
        <f t="shared" si="398"/>
        <v>-1.6756596110667488E-14</v>
      </c>
      <c r="O2689" s="7">
        <f t="shared" si="399"/>
        <v>-1.6756596110667488E-14</v>
      </c>
      <c r="R2689" s="7"/>
      <c r="S2689" s="47">
        <f t="shared" si="400"/>
        <v>-1.1102230246251565E-16</v>
      </c>
      <c r="T2689" s="47">
        <f t="shared" si="401"/>
        <v>0</v>
      </c>
      <c r="U2689" s="47">
        <f t="shared" si="402"/>
        <v>150.93</v>
      </c>
      <c r="V2689" s="47">
        <f t="shared" si="403"/>
        <v>39.06</v>
      </c>
      <c r="W2689" s="11"/>
    </row>
    <row r="2690" spans="1:23" x14ac:dyDescent="0.45">
      <c r="A2690" t="s">
        <v>2695</v>
      </c>
      <c r="B2690">
        <v>48.07</v>
      </c>
      <c r="D2690" s="1" t="str">
        <f>VartojimasGamyba!J2686</f>
        <v>2023-12-21-20</v>
      </c>
      <c r="E2690" s="7">
        <f>VartojimasGamyba!G2686</f>
        <v>0.29899999999999999</v>
      </c>
      <c r="F2690" s="11"/>
      <c r="G2690" s="12">
        <f t="shared" si="405"/>
        <v>1.6653345369377348E-15</v>
      </c>
      <c r="H2690" s="12">
        <v>0</v>
      </c>
      <c r="I2690" s="12">
        <v>0</v>
      </c>
      <c r="J2690" s="12">
        <v>0</v>
      </c>
      <c r="K2690" s="12"/>
      <c r="L2690" s="12">
        <f>VartojimasGamyba!H2686</f>
        <v>0</v>
      </c>
      <c r="M2690" s="19">
        <f t="shared" si="397"/>
        <v>0.29899999999999999</v>
      </c>
      <c r="N2690" s="7">
        <f t="shared" si="398"/>
        <v>44.359639999999999</v>
      </c>
      <c r="O2690" s="7">
        <f t="shared" si="399"/>
        <v>44.359639999999999</v>
      </c>
      <c r="P2690" s="7" t="s">
        <v>8873</v>
      </c>
      <c r="R2690" s="7"/>
      <c r="S2690" s="47">
        <f t="shared" si="400"/>
        <v>0.29899999999999999</v>
      </c>
      <c r="T2690" s="47">
        <f t="shared" si="401"/>
        <v>0</v>
      </c>
      <c r="U2690" s="47">
        <f t="shared" si="402"/>
        <v>148.36000000000001</v>
      </c>
      <c r="V2690" s="47">
        <f t="shared" si="403"/>
        <v>36.49</v>
      </c>
      <c r="W2690" s="11"/>
    </row>
    <row r="2691" spans="1:23" x14ac:dyDescent="0.45">
      <c r="A2691" t="s">
        <v>2696</v>
      </c>
      <c r="B2691">
        <v>48</v>
      </c>
      <c r="D2691" s="1" t="str">
        <f>VartojimasGamyba!J2687</f>
        <v>2023-12-21-21</v>
      </c>
      <c r="E2691" s="7">
        <f>VartojimasGamyba!G2687</f>
        <v>1.258</v>
      </c>
      <c r="F2691" s="11"/>
      <c r="G2691" s="12">
        <f t="shared" si="405"/>
        <v>1.6653345369377348E-15</v>
      </c>
      <c r="H2691" s="12">
        <v>0</v>
      </c>
      <c r="I2691" s="12">
        <v>0</v>
      </c>
      <c r="J2691" s="12">
        <v>0</v>
      </c>
      <c r="K2691" s="12"/>
      <c r="L2691" s="12">
        <f>VartojimasGamyba!H2687</f>
        <v>0</v>
      </c>
      <c r="M2691" s="19">
        <f t="shared" si="397"/>
        <v>1.258</v>
      </c>
      <c r="N2691" s="7">
        <f t="shared" si="398"/>
        <v>186.54882000000003</v>
      </c>
      <c r="O2691" s="7">
        <f t="shared" si="399"/>
        <v>186.54882000000003</v>
      </c>
      <c r="P2691" s="7">
        <f>SUM(N2670:N2693)</f>
        <v>2847.8880888888889</v>
      </c>
      <c r="R2691" s="7"/>
      <c r="S2691" s="47">
        <f t="shared" si="400"/>
        <v>1.258</v>
      </c>
      <c r="T2691" s="47">
        <f t="shared" si="401"/>
        <v>0</v>
      </c>
      <c r="U2691" s="47">
        <f t="shared" si="402"/>
        <v>148.29000000000002</v>
      </c>
      <c r="V2691" s="47">
        <f t="shared" si="403"/>
        <v>36.42</v>
      </c>
      <c r="W2691" s="11"/>
    </row>
    <row r="2692" spans="1:23" x14ac:dyDescent="0.45">
      <c r="A2692" t="s">
        <v>2697</v>
      </c>
      <c r="B2692">
        <v>40.97</v>
      </c>
      <c r="D2692" s="1" t="str">
        <f>VartojimasGamyba!J2688</f>
        <v>2023-12-21-22</v>
      </c>
      <c r="E2692" s="7">
        <f>VartojimasGamyba!G2688</f>
        <v>1.5780000000000001</v>
      </c>
      <c r="F2692" s="11"/>
      <c r="G2692" s="12">
        <f t="shared" si="405"/>
        <v>1.6653345369377348E-15</v>
      </c>
      <c r="H2692" s="12">
        <v>0</v>
      </c>
      <c r="I2692" s="12">
        <v>0</v>
      </c>
      <c r="J2692" s="12">
        <v>0</v>
      </c>
      <c r="K2692" s="12"/>
      <c r="L2692" s="12">
        <f>VartojimasGamyba!H2688</f>
        <v>0</v>
      </c>
      <c r="M2692" s="19">
        <f t="shared" si="397"/>
        <v>1.5780000000000001</v>
      </c>
      <c r="N2692" s="7">
        <f t="shared" si="398"/>
        <v>222.90827999999999</v>
      </c>
      <c r="O2692" s="7">
        <f t="shared" si="399"/>
        <v>222.90827999999999</v>
      </c>
      <c r="P2692" s="7" t="s">
        <v>8872</v>
      </c>
      <c r="R2692" s="7"/>
      <c r="S2692" s="47">
        <f t="shared" si="400"/>
        <v>1.5780000000000001</v>
      </c>
      <c r="T2692" s="47">
        <f t="shared" si="401"/>
        <v>0</v>
      </c>
      <c r="U2692" s="47">
        <f t="shared" si="402"/>
        <v>141.26</v>
      </c>
      <c r="V2692" s="47">
        <f t="shared" si="403"/>
        <v>29.39</v>
      </c>
      <c r="W2692" s="11"/>
    </row>
    <row r="2693" spans="1:23" x14ac:dyDescent="0.45">
      <c r="A2693" t="s">
        <v>2698</v>
      </c>
      <c r="B2693">
        <v>33.15</v>
      </c>
      <c r="D2693" s="1" t="str">
        <f>VartojimasGamyba!J2689</f>
        <v>2023-12-21-23</v>
      </c>
      <c r="E2693" s="7">
        <f>VartojimasGamyba!G2689</f>
        <v>1.486</v>
      </c>
      <c r="F2693" s="11"/>
      <c r="G2693" s="12">
        <f t="shared" si="405"/>
        <v>5.0000000000000018</v>
      </c>
      <c r="H2693" s="12">
        <v>5</v>
      </c>
      <c r="I2693" s="12">
        <v>0</v>
      </c>
      <c r="J2693" s="12">
        <v>0</v>
      </c>
      <c r="K2693" s="12"/>
      <c r="L2693" s="12">
        <f>VartojimasGamyba!H2689</f>
        <v>0</v>
      </c>
      <c r="M2693" s="19">
        <f t="shared" si="397"/>
        <v>6.4859999999999998</v>
      </c>
      <c r="N2693" s="7">
        <f t="shared" si="398"/>
        <v>865.49183999999991</v>
      </c>
      <c r="O2693" s="7">
        <f t="shared" si="399"/>
        <v>865.49183999999991</v>
      </c>
      <c r="P2693" s="7">
        <f>SUM(O2670:O2693)</f>
        <v>2847.8880888888889</v>
      </c>
      <c r="Q2693" s="7">
        <f>SUMPRODUCT(B2670:B2693,E2670:E2693)+SUM(E2670:E2693)*$Z$21-SUMPRODUCT(B2670:B2693,L2670:L2693)+SUM(L2670:L2693)*ABS($Z$20)</f>
        <v>3117.4233500000005</v>
      </c>
      <c r="R2693" s="7"/>
      <c r="S2693" s="47">
        <f t="shared" si="400"/>
        <v>6.4859999999999998</v>
      </c>
      <c r="T2693" s="47">
        <f t="shared" si="401"/>
        <v>0</v>
      </c>
      <c r="U2693" s="47">
        <f t="shared" si="402"/>
        <v>133.44</v>
      </c>
      <c r="V2693" s="47">
        <f t="shared" si="403"/>
        <v>21.57</v>
      </c>
      <c r="W2693" s="11">
        <f>IF(P2693&lt;&gt;Q2693,1,0)</f>
        <v>1</v>
      </c>
    </row>
    <row r="2694" spans="1:23" x14ac:dyDescent="0.45">
      <c r="A2694" t="s">
        <v>2699</v>
      </c>
      <c r="B2694">
        <v>28.77</v>
      </c>
      <c r="D2694" s="9" t="str">
        <f>VartojimasGamyba!J2690</f>
        <v>2023-12-22-00</v>
      </c>
      <c r="E2694" s="8">
        <f>VartojimasGamyba!G2690</f>
        <v>1.55</v>
      </c>
      <c r="F2694" s="11"/>
      <c r="G2694" s="7">
        <f>G2693+H2694-I2694</f>
        <v>3.2777777777777795</v>
      </c>
      <c r="H2694" s="7">
        <v>0</v>
      </c>
      <c r="I2694" s="7">
        <v>1.7222222222222223</v>
      </c>
      <c r="J2694" s="7">
        <v>0</v>
      </c>
      <c r="L2694" s="7">
        <f>VartojimasGamyba!H2690</f>
        <v>0</v>
      </c>
      <c r="M2694" s="15">
        <f t="shared" si="397"/>
        <v>0</v>
      </c>
      <c r="N2694" s="7">
        <f t="shared" si="398"/>
        <v>0</v>
      </c>
      <c r="O2694" s="7">
        <f t="shared" si="399"/>
        <v>0</v>
      </c>
      <c r="R2694" s="20" t="s">
        <v>8783</v>
      </c>
      <c r="S2694" s="47">
        <f t="shared" si="400"/>
        <v>0</v>
      </c>
      <c r="T2694" s="47">
        <f t="shared" si="401"/>
        <v>0</v>
      </c>
      <c r="U2694" s="47">
        <f t="shared" si="402"/>
        <v>129.06</v>
      </c>
      <c r="V2694" s="47">
        <f t="shared" si="403"/>
        <v>17.189999999999998</v>
      </c>
      <c r="W2694" s="11"/>
    </row>
    <row r="2695" spans="1:23" x14ac:dyDescent="0.45">
      <c r="A2695" t="s">
        <v>2700</v>
      </c>
      <c r="B2695">
        <v>18.21</v>
      </c>
      <c r="D2695" s="9" t="str">
        <f>VartojimasGamyba!J2691</f>
        <v>2023-12-22-01</v>
      </c>
      <c r="E2695" s="8">
        <f>VartojimasGamyba!G2691</f>
        <v>1.496</v>
      </c>
      <c r="F2695" s="11"/>
      <c r="G2695" s="7">
        <f t="shared" ref="G2695:G2717" si="406">G2694+H2695-I2695</f>
        <v>1.6155555555555572</v>
      </c>
      <c r="H2695" s="7">
        <v>0</v>
      </c>
      <c r="I2695" s="7">
        <v>1.6622222222222223</v>
      </c>
      <c r="J2695" s="7">
        <v>0</v>
      </c>
      <c r="L2695" s="7">
        <f>VartojimasGamyba!H2691</f>
        <v>0</v>
      </c>
      <c r="M2695" s="15">
        <f t="shared" ref="M2695:M2758" si="407">E2695+H2695-I2695*$J$2+J2695-L2695</f>
        <v>0</v>
      </c>
      <c r="N2695" s="7">
        <f t="shared" ref="N2695:N2758" si="408">M2695*U2695-J2695*V2695</f>
        <v>0</v>
      </c>
      <c r="O2695" s="7">
        <f t="shared" ref="O2695:O2758" si="409">(M2695)*(B2695+$Z$21)</f>
        <v>0</v>
      </c>
      <c r="R2695" s="7"/>
      <c r="S2695" s="47">
        <f t="shared" ref="S2695:S2758" si="410">M2695+IF((L2695-E2695)&gt;0,(L2695-E2695),0)</f>
        <v>0</v>
      </c>
      <c r="T2695" s="47">
        <f t="shared" ref="T2695:T2758" si="411">IF(L2695-E2695&lt;0,0,L2695-E2695)</f>
        <v>0</v>
      </c>
      <c r="U2695" s="47">
        <f t="shared" ref="U2695:U2758" si="412">B2695+$Z$21</f>
        <v>118.5</v>
      </c>
      <c r="V2695" s="47">
        <f t="shared" ref="V2695:V2758" si="413">B2695+$Z$20</f>
        <v>6.6300000000000008</v>
      </c>
      <c r="W2695" s="11"/>
    </row>
    <row r="2696" spans="1:23" x14ac:dyDescent="0.45">
      <c r="A2696" t="s">
        <v>2701</v>
      </c>
      <c r="B2696">
        <v>15.33</v>
      </c>
      <c r="D2696" s="9" t="str">
        <f>VartojimasGamyba!J2692</f>
        <v>2023-12-22-02</v>
      </c>
      <c r="E2696" s="8">
        <f>VartojimasGamyba!G2692</f>
        <v>0.59299999999999997</v>
      </c>
      <c r="F2696" s="11"/>
      <c r="G2696" s="7">
        <f t="shared" si="406"/>
        <v>1.6155555555555572</v>
      </c>
      <c r="H2696" s="7">
        <v>0</v>
      </c>
      <c r="I2696" s="7">
        <v>0</v>
      </c>
      <c r="J2696" s="7">
        <v>0</v>
      </c>
      <c r="L2696" s="7">
        <f>VartojimasGamyba!H2692</f>
        <v>0</v>
      </c>
      <c r="M2696" s="15">
        <f t="shared" si="407"/>
        <v>0.59299999999999997</v>
      </c>
      <c r="N2696" s="7">
        <f t="shared" si="408"/>
        <v>68.562659999999994</v>
      </c>
      <c r="O2696" s="7">
        <f t="shared" si="409"/>
        <v>68.562659999999994</v>
      </c>
      <c r="R2696" s="7"/>
      <c r="S2696" s="47">
        <f t="shared" si="410"/>
        <v>0.59299999999999997</v>
      </c>
      <c r="T2696" s="47">
        <f t="shared" si="411"/>
        <v>0</v>
      </c>
      <c r="U2696" s="47">
        <f t="shared" si="412"/>
        <v>115.62</v>
      </c>
      <c r="V2696" s="47">
        <f t="shared" si="413"/>
        <v>3.75</v>
      </c>
      <c r="W2696" s="11"/>
    </row>
    <row r="2697" spans="1:23" x14ac:dyDescent="0.45">
      <c r="A2697" t="s">
        <v>2702</v>
      </c>
      <c r="B2697">
        <v>10.6</v>
      </c>
      <c r="D2697" s="9" t="str">
        <f>VartojimasGamyba!J2693</f>
        <v>2023-12-22-03</v>
      </c>
      <c r="E2697" s="8">
        <f>VartojimasGamyba!G2693</f>
        <v>0.27800000000000002</v>
      </c>
      <c r="F2697" s="11"/>
      <c r="G2697" s="7">
        <f t="shared" si="406"/>
        <v>1.6155555555555572</v>
      </c>
      <c r="H2697" s="7">
        <v>0</v>
      </c>
      <c r="I2697" s="7">
        <v>0</v>
      </c>
      <c r="J2697" s="7">
        <v>0</v>
      </c>
      <c r="L2697" s="7">
        <f>VartojimasGamyba!H2693</f>
        <v>0</v>
      </c>
      <c r="M2697" s="15">
        <f t="shared" si="407"/>
        <v>0.27800000000000002</v>
      </c>
      <c r="N2697" s="7">
        <f t="shared" si="408"/>
        <v>30.827420000000004</v>
      </c>
      <c r="O2697" s="7">
        <f t="shared" si="409"/>
        <v>30.827420000000004</v>
      </c>
      <c r="R2697" s="7"/>
      <c r="S2697" s="47">
        <f t="shared" si="410"/>
        <v>0.27800000000000002</v>
      </c>
      <c r="T2697" s="47">
        <f t="shared" si="411"/>
        <v>0</v>
      </c>
      <c r="U2697" s="47">
        <f t="shared" si="412"/>
        <v>110.89</v>
      </c>
      <c r="V2697" s="47">
        <f t="shared" si="413"/>
        <v>-0.98000000000000043</v>
      </c>
      <c r="W2697" s="11"/>
    </row>
    <row r="2698" spans="1:23" x14ac:dyDescent="0.45">
      <c r="A2698" t="s">
        <v>2703</v>
      </c>
      <c r="B2698">
        <v>4.92</v>
      </c>
      <c r="D2698" s="9" t="str">
        <f>VartojimasGamyba!J2694</f>
        <v>2023-12-22-04</v>
      </c>
      <c r="E2698" s="8">
        <f>VartojimasGamyba!G2694</f>
        <v>1.224</v>
      </c>
      <c r="F2698" s="11"/>
      <c r="G2698" s="7">
        <f t="shared" si="406"/>
        <v>7.2122222222222216</v>
      </c>
      <c r="H2698" s="7">
        <v>5.5966666666666649</v>
      </c>
      <c r="I2698" s="7">
        <v>0</v>
      </c>
      <c r="J2698" s="7">
        <v>0</v>
      </c>
      <c r="L2698" s="7">
        <f>VartojimasGamyba!H2694</f>
        <v>0</v>
      </c>
      <c r="M2698" s="15">
        <f t="shared" si="407"/>
        <v>6.8206666666666651</v>
      </c>
      <c r="N2698" s="7">
        <f t="shared" si="408"/>
        <v>717.60233999999991</v>
      </c>
      <c r="O2698" s="7">
        <f t="shared" si="409"/>
        <v>717.60233999999991</v>
      </c>
      <c r="R2698" s="7"/>
      <c r="S2698" s="47">
        <f t="shared" si="410"/>
        <v>6.8206666666666651</v>
      </c>
      <c r="T2698" s="47">
        <f t="shared" si="411"/>
        <v>0</v>
      </c>
      <c r="U2698" s="47">
        <f t="shared" si="412"/>
        <v>105.21000000000001</v>
      </c>
      <c r="V2698" s="47">
        <f t="shared" si="413"/>
        <v>-6.66</v>
      </c>
      <c r="W2698" s="11"/>
    </row>
    <row r="2699" spans="1:23" x14ac:dyDescent="0.45">
      <c r="A2699" t="s">
        <v>2704</v>
      </c>
      <c r="B2699">
        <v>4.04</v>
      </c>
      <c r="D2699" s="9" t="str">
        <f>VartojimasGamyba!J2695</f>
        <v>2023-12-22-05</v>
      </c>
      <c r="E2699" s="8">
        <f>VartojimasGamyba!G2695</f>
        <v>0.16800000000000001</v>
      </c>
      <c r="F2699" s="11"/>
      <c r="G2699" s="7">
        <f t="shared" si="406"/>
        <v>17.212222222222223</v>
      </c>
      <c r="H2699" s="7">
        <v>10</v>
      </c>
      <c r="I2699" s="7">
        <v>0</v>
      </c>
      <c r="J2699" s="7">
        <v>0</v>
      </c>
      <c r="L2699" s="7">
        <f>VartojimasGamyba!H2695</f>
        <v>0</v>
      </c>
      <c r="M2699" s="15">
        <f t="shared" si="407"/>
        <v>10.167999999999999</v>
      </c>
      <c r="N2699" s="7">
        <f t="shared" si="408"/>
        <v>1060.82744</v>
      </c>
      <c r="O2699" s="7">
        <f t="shared" si="409"/>
        <v>1060.82744</v>
      </c>
      <c r="R2699" s="7"/>
      <c r="S2699" s="47">
        <f t="shared" si="410"/>
        <v>10.167999999999999</v>
      </c>
      <c r="T2699" s="47">
        <f t="shared" si="411"/>
        <v>0</v>
      </c>
      <c r="U2699" s="47">
        <f t="shared" si="412"/>
        <v>104.33000000000001</v>
      </c>
      <c r="V2699" s="47">
        <f t="shared" si="413"/>
        <v>-7.54</v>
      </c>
      <c r="W2699" s="11"/>
    </row>
    <row r="2700" spans="1:23" x14ac:dyDescent="0.45">
      <c r="A2700" t="s">
        <v>2705</v>
      </c>
      <c r="B2700">
        <v>5.7</v>
      </c>
      <c r="D2700" s="9" t="str">
        <f>VartojimasGamyba!J2696</f>
        <v>2023-12-22-06</v>
      </c>
      <c r="E2700" s="8">
        <f>VartojimasGamyba!G2696</f>
        <v>1.413</v>
      </c>
      <c r="F2700" s="11"/>
      <c r="G2700" s="7">
        <f t="shared" si="406"/>
        <v>17.212222222222223</v>
      </c>
      <c r="H2700" s="7">
        <v>0</v>
      </c>
      <c r="I2700" s="7">
        <v>0</v>
      </c>
      <c r="J2700" s="7">
        <v>0</v>
      </c>
      <c r="L2700" s="7">
        <f>VartojimasGamyba!H2696</f>
        <v>0</v>
      </c>
      <c r="M2700" s="15">
        <f t="shared" si="407"/>
        <v>1.413</v>
      </c>
      <c r="N2700" s="7">
        <f t="shared" si="408"/>
        <v>149.76387000000003</v>
      </c>
      <c r="O2700" s="7">
        <f t="shared" si="409"/>
        <v>149.76387000000003</v>
      </c>
      <c r="R2700" s="7"/>
      <c r="S2700" s="47">
        <f t="shared" si="410"/>
        <v>1.413</v>
      </c>
      <c r="T2700" s="47">
        <f t="shared" si="411"/>
        <v>0</v>
      </c>
      <c r="U2700" s="47">
        <f t="shared" si="412"/>
        <v>105.99000000000001</v>
      </c>
      <c r="V2700" s="47">
        <f t="shared" si="413"/>
        <v>-5.88</v>
      </c>
      <c r="W2700" s="11"/>
    </row>
    <row r="2701" spans="1:23" x14ac:dyDescent="0.45">
      <c r="A2701" t="s">
        <v>2706</v>
      </c>
      <c r="B2701">
        <v>13.79</v>
      </c>
      <c r="D2701" s="9" t="str">
        <f>VartojimasGamyba!J2697</f>
        <v>2023-12-22-07</v>
      </c>
      <c r="E2701" s="8">
        <f>VartojimasGamyba!G2697</f>
        <v>0.50700000000000001</v>
      </c>
      <c r="F2701" s="11"/>
      <c r="G2701" s="7">
        <f t="shared" si="406"/>
        <v>17.212222222222223</v>
      </c>
      <c r="H2701" s="7">
        <v>0</v>
      </c>
      <c r="I2701" s="7">
        <v>0</v>
      </c>
      <c r="J2701" s="7">
        <v>0</v>
      </c>
      <c r="L2701" s="7">
        <f>VartojimasGamyba!H2697</f>
        <v>0</v>
      </c>
      <c r="M2701" s="15">
        <f t="shared" si="407"/>
        <v>0.50700000000000001</v>
      </c>
      <c r="N2701" s="7">
        <f t="shared" si="408"/>
        <v>57.838560000000008</v>
      </c>
      <c r="O2701" s="7">
        <f t="shared" si="409"/>
        <v>57.838560000000008</v>
      </c>
      <c r="R2701" s="7"/>
      <c r="S2701" s="47">
        <f t="shared" si="410"/>
        <v>0.50700000000000001</v>
      </c>
      <c r="T2701" s="47">
        <f t="shared" si="411"/>
        <v>0</v>
      </c>
      <c r="U2701" s="47">
        <f t="shared" si="412"/>
        <v>114.08000000000001</v>
      </c>
      <c r="V2701" s="47">
        <f t="shared" si="413"/>
        <v>2.2099999999999991</v>
      </c>
      <c r="W2701" s="11"/>
    </row>
    <row r="2702" spans="1:23" x14ac:dyDescent="0.45">
      <c r="A2702" t="s">
        <v>2707</v>
      </c>
      <c r="B2702">
        <v>25.05</v>
      </c>
      <c r="D2702" s="9" t="str">
        <f>VartojimasGamyba!J2698</f>
        <v>2023-12-22-08</v>
      </c>
      <c r="E2702" s="8">
        <f>VartojimasGamyba!G2698</f>
        <v>0.65</v>
      </c>
      <c r="F2702" s="11"/>
      <c r="G2702" s="7">
        <f t="shared" si="406"/>
        <v>16.490000000000002</v>
      </c>
      <c r="H2702" s="7">
        <v>0</v>
      </c>
      <c r="I2702" s="7">
        <v>0.72222222222222232</v>
      </c>
      <c r="J2702" s="7">
        <v>0</v>
      </c>
      <c r="L2702" s="7">
        <f>VartojimasGamyba!H2698</f>
        <v>0</v>
      </c>
      <c r="M2702" s="15">
        <f t="shared" si="407"/>
        <v>-1.1102230246251565E-16</v>
      </c>
      <c r="N2702" s="7">
        <f t="shared" si="408"/>
        <v>-1.3915535390651712E-14</v>
      </c>
      <c r="O2702" s="7">
        <f t="shared" si="409"/>
        <v>-1.3915535390651712E-14</v>
      </c>
      <c r="R2702" s="7"/>
      <c r="S2702" s="47">
        <f t="shared" si="410"/>
        <v>-1.1102230246251565E-16</v>
      </c>
      <c r="T2702" s="47">
        <f t="shared" si="411"/>
        <v>0</v>
      </c>
      <c r="U2702" s="47">
        <f t="shared" si="412"/>
        <v>125.34</v>
      </c>
      <c r="V2702" s="47">
        <f t="shared" si="413"/>
        <v>13.47</v>
      </c>
      <c r="W2702" s="11"/>
    </row>
    <row r="2703" spans="1:23" x14ac:dyDescent="0.45">
      <c r="A2703" t="s">
        <v>2708</v>
      </c>
      <c r="B2703">
        <v>45.92</v>
      </c>
      <c r="D2703" s="9" t="str">
        <f>VartojimasGamyba!J2699</f>
        <v>2023-12-22-09</v>
      </c>
      <c r="E2703" s="8">
        <f>VartojimasGamyba!G2699</f>
        <v>0.59399999999999997</v>
      </c>
      <c r="F2703" s="11"/>
      <c r="G2703" s="7">
        <f t="shared" si="406"/>
        <v>15.831111111111113</v>
      </c>
      <c r="H2703" s="7">
        <v>0</v>
      </c>
      <c r="I2703" s="7">
        <v>0.65888888888888875</v>
      </c>
      <c r="J2703" s="7">
        <v>0</v>
      </c>
      <c r="L2703" s="7">
        <f>VartojimasGamyba!H2699</f>
        <v>1E-3</v>
      </c>
      <c r="M2703" s="15">
        <f t="shared" si="407"/>
        <v>1.1188966420050406E-16</v>
      </c>
      <c r="N2703" s="7">
        <f t="shared" si="408"/>
        <v>1.6359387802755698E-14</v>
      </c>
      <c r="O2703" s="7">
        <f t="shared" si="409"/>
        <v>1.6359387802755698E-14</v>
      </c>
      <c r="R2703" s="7"/>
      <c r="S2703" s="47">
        <f t="shared" si="410"/>
        <v>1.1188966420050406E-16</v>
      </c>
      <c r="T2703" s="47">
        <f t="shared" si="411"/>
        <v>0</v>
      </c>
      <c r="U2703" s="47">
        <f t="shared" si="412"/>
        <v>146.21</v>
      </c>
      <c r="V2703" s="47">
        <f t="shared" si="413"/>
        <v>34.340000000000003</v>
      </c>
      <c r="W2703" s="11"/>
    </row>
    <row r="2704" spans="1:23" x14ac:dyDescent="0.45">
      <c r="A2704" t="s">
        <v>2709</v>
      </c>
      <c r="B2704">
        <v>55.12</v>
      </c>
      <c r="D2704" s="9" t="str">
        <f>VartojimasGamyba!J2700</f>
        <v>2023-12-22-10</v>
      </c>
      <c r="E2704" s="8">
        <f>VartojimasGamyba!G2700</f>
        <v>0.84499999999999997</v>
      </c>
      <c r="F2704" s="11"/>
      <c r="G2704" s="7">
        <f t="shared" si="406"/>
        <v>14.895555555555557</v>
      </c>
      <c r="H2704" s="7">
        <v>0</v>
      </c>
      <c r="I2704" s="7">
        <v>0.93555555555555536</v>
      </c>
      <c r="J2704" s="7">
        <v>0</v>
      </c>
      <c r="L2704" s="7">
        <f>VartojimasGamyba!H2700</f>
        <v>3.0000000000000001E-3</v>
      </c>
      <c r="M2704" s="15">
        <f t="shared" si="407"/>
        <v>1.1362438767648086E-16</v>
      </c>
      <c r="N2704" s="7">
        <f t="shared" si="408"/>
        <v>1.765836608880189E-14</v>
      </c>
      <c r="O2704" s="7">
        <f t="shared" si="409"/>
        <v>1.765836608880189E-14</v>
      </c>
      <c r="R2704" s="7"/>
      <c r="S2704" s="47">
        <f t="shared" si="410"/>
        <v>1.1362438767648086E-16</v>
      </c>
      <c r="T2704" s="47">
        <f t="shared" si="411"/>
        <v>0</v>
      </c>
      <c r="U2704" s="47">
        <f t="shared" si="412"/>
        <v>155.41</v>
      </c>
      <c r="V2704" s="47">
        <f t="shared" si="413"/>
        <v>43.54</v>
      </c>
      <c r="W2704" s="11"/>
    </row>
    <row r="2705" spans="1:23" x14ac:dyDescent="0.45">
      <c r="A2705" t="s">
        <v>2710</v>
      </c>
      <c r="B2705">
        <v>48.15</v>
      </c>
      <c r="D2705" s="9" t="str">
        <f>VartojimasGamyba!J2701</f>
        <v>2023-12-22-11</v>
      </c>
      <c r="E2705" s="8">
        <f>VartojimasGamyba!G2701</f>
        <v>0.82</v>
      </c>
      <c r="F2705" s="11"/>
      <c r="G2705" s="7">
        <f t="shared" si="406"/>
        <v>13.984444444444446</v>
      </c>
      <c r="H2705" s="7">
        <v>0</v>
      </c>
      <c r="I2705" s="7">
        <v>0.91111111111111098</v>
      </c>
      <c r="J2705" s="7">
        <v>0</v>
      </c>
      <c r="L2705" s="7">
        <f>VartojimasGamyba!H2701</f>
        <v>0</v>
      </c>
      <c r="M2705" s="15">
        <f t="shared" si="407"/>
        <v>0</v>
      </c>
      <c r="N2705" s="7">
        <f t="shared" si="408"/>
        <v>0</v>
      </c>
      <c r="O2705" s="7">
        <f t="shared" si="409"/>
        <v>0</v>
      </c>
      <c r="R2705" s="7"/>
      <c r="S2705" s="47">
        <f t="shared" si="410"/>
        <v>0</v>
      </c>
      <c r="T2705" s="47">
        <f t="shared" si="411"/>
        <v>0</v>
      </c>
      <c r="U2705" s="47">
        <f t="shared" si="412"/>
        <v>148.44</v>
      </c>
      <c r="V2705" s="47">
        <f t="shared" si="413"/>
        <v>36.57</v>
      </c>
      <c r="W2705" s="11"/>
    </row>
    <row r="2706" spans="1:23" x14ac:dyDescent="0.45">
      <c r="A2706" t="s">
        <v>2711</v>
      </c>
      <c r="B2706">
        <v>45.07</v>
      </c>
      <c r="D2706" s="9" t="str">
        <f>VartojimasGamyba!J2702</f>
        <v>2023-12-22-12</v>
      </c>
      <c r="E2706" s="8">
        <f>VartojimasGamyba!G2702</f>
        <v>1.9490000000000001</v>
      </c>
      <c r="F2706" s="11"/>
      <c r="G2706" s="7">
        <f t="shared" si="406"/>
        <v>11.818888888888889</v>
      </c>
      <c r="H2706" s="7">
        <v>0</v>
      </c>
      <c r="I2706" s="7">
        <v>2.1655555555555557</v>
      </c>
      <c r="J2706" s="7">
        <v>0</v>
      </c>
      <c r="L2706" s="7">
        <f>VartojimasGamyba!H2702</f>
        <v>0</v>
      </c>
      <c r="M2706" s="15">
        <f t="shared" si="407"/>
        <v>0</v>
      </c>
      <c r="N2706" s="7">
        <f t="shared" si="408"/>
        <v>0</v>
      </c>
      <c r="O2706" s="7">
        <f t="shared" si="409"/>
        <v>0</v>
      </c>
      <c r="R2706" s="7"/>
      <c r="S2706" s="47">
        <f t="shared" si="410"/>
        <v>0</v>
      </c>
      <c r="T2706" s="47">
        <f t="shared" si="411"/>
        <v>0</v>
      </c>
      <c r="U2706" s="47">
        <f t="shared" si="412"/>
        <v>145.36000000000001</v>
      </c>
      <c r="V2706" s="47">
        <f t="shared" si="413"/>
        <v>33.49</v>
      </c>
      <c r="W2706" s="11"/>
    </row>
    <row r="2707" spans="1:23" x14ac:dyDescent="0.45">
      <c r="A2707" t="s">
        <v>2712</v>
      </c>
      <c r="B2707">
        <v>45.07</v>
      </c>
      <c r="D2707" s="9" t="str">
        <f>VartojimasGamyba!J2703</f>
        <v>2023-12-22-13</v>
      </c>
      <c r="E2707" s="8">
        <f>VartojimasGamyba!G2703</f>
        <v>0.70799999999999996</v>
      </c>
      <c r="F2707" s="11"/>
      <c r="G2707" s="7">
        <f t="shared" si="406"/>
        <v>11.032222222222222</v>
      </c>
      <c r="H2707" s="7">
        <v>0</v>
      </c>
      <c r="I2707" s="7">
        <v>0.78666666666666663</v>
      </c>
      <c r="J2707" s="7">
        <v>0</v>
      </c>
      <c r="L2707" s="7">
        <f>VartojimasGamyba!H2703</f>
        <v>0</v>
      </c>
      <c r="M2707" s="15">
        <f t="shared" si="407"/>
        <v>0</v>
      </c>
      <c r="N2707" s="7">
        <f t="shared" si="408"/>
        <v>0</v>
      </c>
      <c r="O2707" s="7">
        <f t="shared" si="409"/>
        <v>0</v>
      </c>
      <c r="R2707" s="7"/>
      <c r="S2707" s="47">
        <f t="shared" si="410"/>
        <v>0</v>
      </c>
      <c r="T2707" s="47">
        <f t="shared" si="411"/>
        <v>0</v>
      </c>
      <c r="U2707" s="47">
        <f t="shared" si="412"/>
        <v>145.36000000000001</v>
      </c>
      <c r="V2707" s="47">
        <f t="shared" si="413"/>
        <v>33.49</v>
      </c>
      <c r="W2707" s="11"/>
    </row>
    <row r="2708" spans="1:23" x14ac:dyDescent="0.45">
      <c r="A2708" t="s">
        <v>2713</v>
      </c>
      <c r="B2708">
        <v>46.04</v>
      </c>
      <c r="D2708" s="9" t="str">
        <f>VartojimasGamyba!J2704</f>
        <v>2023-12-22-14</v>
      </c>
      <c r="E2708" s="8">
        <f>VartojimasGamyba!G2704</f>
        <v>0.71599999999999997</v>
      </c>
      <c r="F2708" s="11"/>
      <c r="G2708" s="7">
        <f t="shared" si="406"/>
        <v>10.236666666666666</v>
      </c>
      <c r="H2708" s="7">
        <v>0</v>
      </c>
      <c r="I2708" s="7">
        <v>0.79555555555555557</v>
      </c>
      <c r="J2708" s="7">
        <v>0</v>
      </c>
      <c r="L2708" s="7">
        <f>VartojimasGamyba!H2704</f>
        <v>0</v>
      </c>
      <c r="M2708" s="15">
        <f t="shared" si="407"/>
        <v>-1.1102230246251565E-16</v>
      </c>
      <c r="N2708" s="7">
        <f t="shared" si="408"/>
        <v>-1.6245893519339917E-14</v>
      </c>
      <c r="O2708" s="7">
        <f t="shared" si="409"/>
        <v>-1.6245893519339917E-14</v>
      </c>
      <c r="R2708" s="7"/>
      <c r="S2708" s="47">
        <f t="shared" si="410"/>
        <v>-1.1102230246251565E-16</v>
      </c>
      <c r="T2708" s="47">
        <f t="shared" si="411"/>
        <v>0</v>
      </c>
      <c r="U2708" s="47">
        <f t="shared" si="412"/>
        <v>146.33000000000001</v>
      </c>
      <c r="V2708" s="47">
        <f t="shared" si="413"/>
        <v>34.46</v>
      </c>
      <c r="W2708" s="11"/>
    </row>
    <row r="2709" spans="1:23" x14ac:dyDescent="0.45">
      <c r="A2709" t="s">
        <v>2714</v>
      </c>
      <c r="B2709">
        <v>54.14</v>
      </c>
      <c r="D2709" s="9" t="str">
        <f>VartojimasGamyba!J2705</f>
        <v>2023-12-22-15</v>
      </c>
      <c r="E2709" s="8">
        <f>VartojimasGamyba!G2705</f>
        <v>0.69099999999999995</v>
      </c>
      <c r="F2709" s="11"/>
      <c r="G2709" s="7">
        <f t="shared" si="406"/>
        <v>9.4688888888888894</v>
      </c>
      <c r="H2709" s="7">
        <v>0</v>
      </c>
      <c r="I2709" s="7">
        <v>0.76777777777777778</v>
      </c>
      <c r="J2709" s="7">
        <v>0</v>
      </c>
      <c r="L2709" s="7">
        <f>VartojimasGamyba!H2705</f>
        <v>0</v>
      </c>
      <c r="M2709" s="15">
        <f t="shared" si="407"/>
        <v>-1.1102230246251565E-16</v>
      </c>
      <c r="N2709" s="7">
        <f t="shared" si="408"/>
        <v>-1.7145174169286293E-14</v>
      </c>
      <c r="O2709" s="7">
        <f t="shared" si="409"/>
        <v>-1.7145174169286293E-14</v>
      </c>
      <c r="R2709" s="7"/>
      <c r="S2709" s="47">
        <f t="shared" si="410"/>
        <v>-1.1102230246251565E-16</v>
      </c>
      <c r="T2709" s="47">
        <f t="shared" si="411"/>
        <v>0</v>
      </c>
      <c r="U2709" s="47">
        <f t="shared" si="412"/>
        <v>154.43</v>
      </c>
      <c r="V2709" s="47">
        <f t="shared" si="413"/>
        <v>42.56</v>
      </c>
      <c r="W2709" s="11"/>
    </row>
    <row r="2710" spans="1:23" x14ac:dyDescent="0.45">
      <c r="A2710" t="s">
        <v>2715</v>
      </c>
      <c r="B2710">
        <v>52.96</v>
      </c>
      <c r="D2710" s="9" t="str">
        <f>VartojimasGamyba!J2706</f>
        <v>2023-12-22-16</v>
      </c>
      <c r="E2710" s="8">
        <f>VartojimasGamyba!G2706</f>
        <v>0.65200000000000002</v>
      </c>
      <c r="F2710" s="11"/>
      <c r="G2710" s="7">
        <f t="shared" si="406"/>
        <v>8.7444444444444454</v>
      </c>
      <c r="H2710" s="7">
        <v>0</v>
      </c>
      <c r="I2710" s="7">
        <v>0.72444444444444456</v>
      </c>
      <c r="J2710" s="7">
        <v>0</v>
      </c>
      <c r="L2710" s="7">
        <f>VartojimasGamyba!H2706</f>
        <v>0</v>
      </c>
      <c r="M2710" s="15">
        <f t="shared" si="407"/>
        <v>-1.1102230246251565E-16</v>
      </c>
      <c r="N2710" s="7">
        <f t="shared" si="408"/>
        <v>-1.7014167852380524E-14</v>
      </c>
      <c r="O2710" s="7">
        <f t="shared" si="409"/>
        <v>-1.7014167852380524E-14</v>
      </c>
      <c r="R2710" s="7"/>
      <c r="S2710" s="47">
        <f t="shared" si="410"/>
        <v>-1.1102230246251565E-16</v>
      </c>
      <c r="T2710" s="47">
        <f t="shared" si="411"/>
        <v>0</v>
      </c>
      <c r="U2710" s="47">
        <f t="shared" si="412"/>
        <v>153.25</v>
      </c>
      <c r="V2710" s="47">
        <f t="shared" si="413"/>
        <v>41.38</v>
      </c>
      <c r="W2710" s="11"/>
    </row>
    <row r="2711" spans="1:23" x14ac:dyDescent="0.45">
      <c r="A2711" t="s">
        <v>2716</v>
      </c>
      <c r="B2711">
        <v>57.57</v>
      </c>
      <c r="D2711" s="9" t="str">
        <f>VartojimasGamyba!J2707</f>
        <v>2023-12-22-17</v>
      </c>
      <c r="E2711" s="8">
        <f>VartojimasGamyba!G2707</f>
        <v>1.421</v>
      </c>
      <c r="F2711" s="11"/>
      <c r="G2711" s="7">
        <f t="shared" si="406"/>
        <v>7.1655555555555566</v>
      </c>
      <c r="H2711" s="7">
        <v>0</v>
      </c>
      <c r="I2711" s="7">
        <v>1.578888888888889</v>
      </c>
      <c r="J2711" s="7">
        <v>0</v>
      </c>
      <c r="L2711" s="7">
        <f>VartojimasGamyba!H2707</f>
        <v>0</v>
      </c>
      <c r="M2711" s="15">
        <f t="shared" si="407"/>
        <v>0</v>
      </c>
      <c r="N2711" s="7">
        <f t="shared" si="408"/>
        <v>0</v>
      </c>
      <c r="O2711" s="7">
        <f t="shared" si="409"/>
        <v>0</v>
      </c>
      <c r="R2711" s="7"/>
      <c r="S2711" s="47">
        <f t="shared" si="410"/>
        <v>0</v>
      </c>
      <c r="T2711" s="47">
        <f t="shared" si="411"/>
        <v>0</v>
      </c>
      <c r="U2711" s="47">
        <f t="shared" si="412"/>
        <v>157.86000000000001</v>
      </c>
      <c r="V2711" s="47">
        <f t="shared" si="413"/>
        <v>45.99</v>
      </c>
      <c r="W2711" s="11"/>
    </row>
    <row r="2712" spans="1:23" x14ac:dyDescent="0.45">
      <c r="A2712" t="s">
        <v>2717</v>
      </c>
      <c r="B2712">
        <v>57.57</v>
      </c>
      <c r="D2712" s="9" t="str">
        <f>VartojimasGamyba!J2708</f>
        <v>2023-12-22-18</v>
      </c>
      <c r="E2712" s="8">
        <f>VartojimasGamyba!G2708</f>
        <v>0.85599999999999998</v>
      </c>
      <c r="F2712" s="11"/>
      <c r="G2712" s="7">
        <f t="shared" si="406"/>
        <v>6.2144444444444451</v>
      </c>
      <c r="H2712" s="7">
        <v>0</v>
      </c>
      <c r="I2712" s="7">
        <v>0.95111111111111113</v>
      </c>
      <c r="J2712" s="7">
        <v>0</v>
      </c>
      <c r="L2712" s="7">
        <f>VartojimasGamyba!H2708</f>
        <v>0</v>
      </c>
      <c r="M2712" s="15">
        <f t="shared" si="407"/>
        <v>0</v>
      </c>
      <c r="N2712" s="7">
        <f t="shared" si="408"/>
        <v>0</v>
      </c>
      <c r="O2712" s="7">
        <f t="shared" si="409"/>
        <v>0</v>
      </c>
      <c r="R2712" s="7"/>
      <c r="S2712" s="47">
        <f t="shared" si="410"/>
        <v>0</v>
      </c>
      <c r="T2712" s="47">
        <f t="shared" si="411"/>
        <v>0</v>
      </c>
      <c r="U2712" s="47">
        <f t="shared" si="412"/>
        <v>157.86000000000001</v>
      </c>
      <c r="V2712" s="47">
        <f t="shared" si="413"/>
        <v>45.99</v>
      </c>
      <c r="W2712" s="11"/>
    </row>
    <row r="2713" spans="1:23" x14ac:dyDescent="0.45">
      <c r="A2713" t="s">
        <v>2718</v>
      </c>
      <c r="B2713">
        <v>57.57</v>
      </c>
      <c r="D2713" s="9" t="str">
        <f>VartojimasGamyba!J2709</f>
        <v>2023-12-22-19</v>
      </c>
      <c r="E2713" s="8">
        <f>VartojimasGamyba!G2709</f>
        <v>0.318</v>
      </c>
      <c r="F2713" s="11"/>
      <c r="G2713" s="7">
        <f t="shared" si="406"/>
        <v>5.8611111111111116</v>
      </c>
      <c r="H2713" s="7">
        <v>0</v>
      </c>
      <c r="I2713" s="7">
        <v>0.35333333333333333</v>
      </c>
      <c r="J2713" s="7">
        <v>0</v>
      </c>
      <c r="L2713" s="7">
        <f>VartojimasGamyba!H2709</f>
        <v>0</v>
      </c>
      <c r="M2713" s="15">
        <f t="shared" si="407"/>
        <v>0</v>
      </c>
      <c r="N2713" s="7">
        <f t="shared" si="408"/>
        <v>0</v>
      </c>
      <c r="O2713" s="7">
        <f t="shared" si="409"/>
        <v>0</v>
      </c>
      <c r="R2713" s="7"/>
      <c r="S2713" s="47">
        <f t="shared" si="410"/>
        <v>0</v>
      </c>
      <c r="T2713" s="47">
        <f t="shared" si="411"/>
        <v>0</v>
      </c>
      <c r="U2713" s="47">
        <f t="shared" si="412"/>
        <v>157.86000000000001</v>
      </c>
      <c r="V2713" s="47">
        <f t="shared" si="413"/>
        <v>45.99</v>
      </c>
      <c r="W2713" s="11"/>
    </row>
    <row r="2714" spans="1:23" x14ac:dyDescent="0.45">
      <c r="A2714" t="s">
        <v>2719</v>
      </c>
      <c r="B2714">
        <v>52.95</v>
      </c>
      <c r="D2714" s="9" t="str">
        <f>VartojimasGamyba!J2710</f>
        <v>2023-12-22-20</v>
      </c>
      <c r="E2714" s="8">
        <f>VartojimasGamyba!G2710</f>
        <v>0.24399999999999999</v>
      </c>
      <c r="F2714" s="11"/>
      <c r="G2714" s="7">
        <f t="shared" si="406"/>
        <v>5.5900000000000007</v>
      </c>
      <c r="H2714" s="7">
        <v>0</v>
      </c>
      <c r="I2714" s="7">
        <v>0.27111111111111114</v>
      </c>
      <c r="J2714" s="7">
        <v>0</v>
      </c>
      <c r="L2714" s="7">
        <f>VartojimasGamyba!H2710</f>
        <v>0</v>
      </c>
      <c r="M2714" s="15">
        <f t="shared" si="407"/>
        <v>-2.7755575615628914E-17</v>
      </c>
      <c r="N2714" s="7">
        <f t="shared" si="408"/>
        <v>-4.253264407338975E-15</v>
      </c>
      <c r="O2714" s="7">
        <f t="shared" si="409"/>
        <v>-4.253264407338975E-15</v>
      </c>
      <c r="P2714" s="7" t="s">
        <v>8873</v>
      </c>
      <c r="R2714" s="7"/>
      <c r="S2714" s="47">
        <f t="shared" si="410"/>
        <v>-2.7755575615628914E-17</v>
      </c>
      <c r="T2714" s="47">
        <f t="shared" si="411"/>
        <v>0</v>
      </c>
      <c r="U2714" s="47">
        <f t="shared" si="412"/>
        <v>153.24</v>
      </c>
      <c r="V2714" s="47">
        <f t="shared" si="413"/>
        <v>41.370000000000005</v>
      </c>
      <c r="W2714" s="11"/>
    </row>
    <row r="2715" spans="1:23" x14ac:dyDescent="0.45">
      <c r="A2715" t="s">
        <v>2720</v>
      </c>
      <c r="B2715">
        <v>54.14</v>
      </c>
      <c r="D2715" s="9" t="str">
        <f>VartojimasGamyba!J2711</f>
        <v>2023-12-22-21</v>
      </c>
      <c r="E2715" s="8">
        <f>VartojimasGamyba!G2711</f>
        <v>0.16800000000000001</v>
      </c>
      <c r="F2715" s="11"/>
      <c r="G2715" s="7">
        <f t="shared" si="406"/>
        <v>5.4033333333333342</v>
      </c>
      <c r="H2715" s="7">
        <v>0</v>
      </c>
      <c r="I2715" s="7">
        <v>0.18666666666666668</v>
      </c>
      <c r="J2715" s="7">
        <v>0</v>
      </c>
      <c r="L2715" s="7">
        <f>VartojimasGamyba!H2711</f>
        <v>0</v>
      </c>
      <c r="M2715" s="15">
        <f t="shared" si="407"/>
        <v>0</v>
      </c>
      <c r="N2715" s="7">
        <f t="shared" si="408"/>
        <v>0</v>
      </c>
      <c r="O2715" s="7">
        <f t="shared" si="409"/>
        <v>0</v>
      </c>
      <c r="P2715" s="7">
        <f>SUM(N2694:N2717)</f>
        <v>2085.42229</v>
      </c>
      <c r="R2715" s="7"/>
      <c r="S2715" s="47">
        <f t="shared" si="410"/>
        <v>0</v>
      </c>
      <c r="T2715" s="47">
        <f t="shared" si="411"/>
        <v>0</v>
      </c>
      <c r="U2715" s="47">
        <f t="shared" si="412"/>
        <v>154.43</v>
      </c>
      <c r="V2715" s="47">
        <f t="shared" si="413"/>
        <v>42.56</v>
      </c>
      <c r="W2715" s="11"/>
    </row>
    <row r="2716" spans="1:23" x14ac:dyDescent="0.45">
      <c r="A2716" t="s">
        <v>2721</v>
      </c>
      <c r="B2716">
        <v>52.95</v>
      </c>
      <c r="D2716" s="9" t="str">
        <f>VartojimasGamyba!J2712</f>
        <v>2023-12-22-22</v>
      </c>
      <c r="E2716" s="8">
        <f>VartojimasGamyba!G2712</f>
        <v>0.23499999999999999</v>
      </c>
      <c r="F2716" s="11"/>
      <c r="G2716" s="7">
        <f t="shared" si="406"/>
        <v>5.1422222222222231</v>
      </c>
      <c r="H2716" s="7">
        <v>0</v>
      </c>
      <c r="I2716" s="7">
        <v>0.26111111111111113</v>
      </c>
      <c r="J2716" s="7">
        <v>0</v>
      </c>
      <c r="L2716" s="7">
        <f>VartojimasGamyba!H2712</f>
        <v>0</v>
      </c>
      <c r="M2716" s="15">
        <f t="shared" si="407"/>
        <v>-2.7755575615628914E-17</v>
      </c>
      <c r="N2716" s="7">
        <f t="shared" si="408"/>
        <v>-4.253264407338975E-15</v>
      </c>
      <c r="O2716" s="7">
        <f t="shared" si="409"/>
        <v>-4.253264407338975E-15</v>
      </c>
      <c r="P2716" s="7" t="s">
        <v>8872</v>
      </c>
      <c r="R2716" s="7"/>
      <c r="S2716" s="47">
        <f t="shared" si="410"/>
        <v>-2.7755575615628914E-17</v>
      </c>
      <c r="T2716" s="47">
        <f t="shared" si="411"/>
        <v>0</v>
      </c>
      <c r="U2716" s="47">
        <f t="shared" si="412"/>
        <v>153.24</v>
      </c>
      <c r="V2716" s="47">
        <f t="shared" si="413"/>
        <v>41.370000000000005</v>
      </c>
      <c r="W2716" s="11"/>
    </row>
    <row r="2717" spans="1:23" x14ac:dyDescent="0.45">
      <c r="A2717" t="s">
        <v>2722</v>
      </c>
      <c r="B2717">
        <v>27.55</v>
      </c>
      <c r="D2717" s="9" t="str">
        <f>VartojimasGamyba!J2713</f>
        <v>2023-12-22-23</v>
      </c>
      <c r="E2717" s="8">
        <f>VartojimasGamyba!G2713</f>
        <v>0.128</v>
      </c>
      <c r="F2717" s="11"/>
      <c r="G2717" s="7">
        <f t="shared" si="406"/>
        <v>5.0000000000000009</v>
      </c>
      <c r="H2717" s="7">
        <v>0</v>
      </c>
      <c r="I2717" s="7">
        <v>0.14222222222222222</v>
      </c>
      <c r="J2717" s="7">
        <v>0</v>
      </c>
      <c r="L2717" s="7">
        <f>VartojimasGamyba!H2713</f>
        <v>0</v>
      </c>
      <c r="M2717" s="15">
        <f t="shared" si="407"/>
        <v>0</v>
      </c>
      <c r="N2717" s="7">
        <f t="shared" si="408"/>
        <v>0</v>
      </c>
      <c r="O2717" s="7">
        <f t="shared" si="409"/>
        <v>0</v>
      </c>
      <c r="P2717" s="7">
        <f>SUM(O2694:O2717)</f>
        <v>2085.42229</v>
      </c>
      <c r="Q2717" s="7">
        <f>SUMPRODUCT(B2694:B2717,E2694:E2717)+SUM(E2694:E2717)*$Z$21-SUMPRODUCT(B2694:B2717,L2694:L2717)+SUM(L2694:L2717)*ABS($Z$20)</f>
        <v>2474.7933700000003</v>
      </c>
      <c r="R2717" s="7"/>
      <c r="S2717" s="47">
        <f t="shared" si="410"/>
        <v>0</v>
      </c>
      <c r="T2717" s="47">
        <f t="shared" si="411"/>
        <v>0</v>
      </c>
      <c r="U2717" s="47">
        <f t="shared" si="412"/>
        <v>127.84</v>
      </c>
      <c r="V2717" s="47">
        <f t="shared" si="413"/>
        <v>15.97</v>
      </c>
      <c r="W2717" s="11">
        <f>IF(P2717&lt;&gt;Q2717,1,0)</f>
        <v>1</v>
      </c>
    </row>
    <row r="2718" spans="1:23" x14ac:dyDescent="0.45">
      <c r="A2718" t="s">
        <v>2723</v>
      </c>
      <c r="B2718">
        <v>22.57</v>
      </c>
      <c r="D2718" s="1" t="str">
        <f>VartojimasGamyba!J2714</f>
        <v>2023-12-23-00</v>
      </c>
      <c r="E2718" s="7">
        <f>VartojimasGamyba!G2714</f>
        <v>0.19800000000000001</v>
      </c>
      <c r="F2718" s="11"/>
      <c r="G2718" s="12">
        <f>G2717+H2718-I2718</f>
        <v>4.78</v>
      </c>
      <c r="H2718" s="12">
        <v>0</v>
      </c>
      <c r="I2718" s="12">
        <v>0.22000000000000089</v>
      </c>
      <c r="J2718" s="12">
        <v>0</v>
      </c>
      <c r="K2718" s="12"/>
      <c r="L2718" s="12">
        <f>VartojimasGamyba!H2714</f>
        <v>0</v>
      </c>
      <c r="M2718" s="19">
        <f t="shared" si="407"/>
        <v>-8.0491169285323849E-16</v>
      </c>
      <c r="N2718" s="7">
        <f t="shared" si="408"/>
        <v>-9.8891450583948895E-14</v>
      </c>
      <c r="O2718" s="7">
        <f t="shared" si="409"/>
        <v>-9.8891450583948895E-14</v>
      </c>
      <c r="R2718" s="20" t="s">
        <v>8783</v>
      </c>
      <c r="S2718" s="47">
        <f t="shared" si="410"/>
        <v>-8.0491169285323849E-16</v>
      </c>
      <c r="T2718" s="47">
        <f t="shared" si="411"/>
        <v>0</v>
      </c>
      <c r="U2718" s="47">
        <f t="shared" si="412"/>
        <v>122.86000000000001</v>
      </c>
      <c r="V2718" s="47">
        <f t="shared" si="413"/>
        <v>10.99</v>
      </c>
      <c r="W2718" s="11"/>
    </row>
    <row r="2719" spans="1:23" x14ac:dyDescent="0.45">
      <c r="A2719" t="s">
        <v>2724</v>
      </c>
      <c r="B2719">
        <v>12</v>
      </c>
      <c r="D2719" s="1" t="str">
        <f>VartojimasGamyba!J2715</f>
        <v>2023-12-23-01</v>
      </c>
      <c r="E2719" s="7">
        <f>VartojimasGamyba!G2715</f>
        <v>0.89300000000000002</v>
      </c>
      <c r="F2719" s="11"/>
      <c r="G2719" s="12">
        <f t="shared" ref="G2719:G2741" si="414">G2718+H2719-I2719</f>
        <v>4.78</v>
      </c>
      <c r="H2719" s="12">
        <v>0</v>
      </c>
      <c r="I2719" s="12">
        <v>0</v>
      </c>
      <c r="J2719" s="12">
        <v>0</v>
      </c>
      <c r="K2719" s="12"/>
      <c r="L2719" s="12">
        <f>VartojimasGamyba!H2715</f>
        <v>0</v>
      </c>
      <c r="M2719" s="19">
        <f t="shared" si="407"/>
        <v>0.89300000000000002</v>
      </c>
      <c r="N2719" s="7">
        <f t="shared" si="408"/>
        <v>100.27497000000001</v>
      </c>
      <c r="O2719" s="7">
        <f t="shared" si="409"/>
        <v>100.27497000000001</v>
      </c>
      <c r="R2719" s="7"/>
      <c r="S2719" s="47">
        <f t="shared" si="410"/>
        <v>0.89300000000000002</v>
      </c>
      <c r="T2719" s="47">
        <f t="shared" si="411"/>
        <v>0</v>
      </c>
      <c r="U2719" s="47">
        <f t="shared" si="412"/>
        <v>112.29</v>
      </c>
      <c r="V2719" s="47">
        <f t="shared" si="413"/>
        <v>0.41999999999999993</v>
      </c>
      <c r="W2719" s="11"/>
    </row>
    <row r="2720" spans="1:23" x14ac:dyDescent="0.45">
      <c r="A2720" t="s">
        <v>2725</v>
      </c>
      <c r="B2720">
        <v>9.99</v>
      </c>
      <c r="D2720" s="1" t="str">
        <f>VartojimasGamyba!J2716</f>
        <v>2023-12-23-02</v>
      </c>
      <c r="E2720" s="7">
        <f>VartojimasGamyba!G2716</f>
        <v>0.752</v>
      </c>
      <c r="F2720" s="11"/>
      <c r="G2720" s="12">
        <f t="shared" si="414"/>
        <v>4.78</v>
      </c>
      <c r="H2720" s="12">
        <v>0</v>
      </c>
      <c r="I2720" s="12">
        <v>0</v>
      </c>
      <c r="J2720" s="12">
        <v>0</v>
      </c>
      <c r="K2720" s="12"/>
      <c r="L2720" s="12">
        <f>VartojimasGamyba!H2716</f>
        <v>0</v>
      </c>
      <c r="M2720" s="19">
        <f t="shared" si="407"/>
        <v>0.752</v>
      </c>
      <c r="N2720" s="7">
        <f t="shared" si="408"/>
        <v>82.93056</v>
      </c>
      <c r="O2720" s="7">
        <f t="shared" si="409"/>
        <v>82.93056</v>
      </c>
      <c r="R2720" s="7"/>
      <c r="S2720" s="47">
        <f t="shared" si="410"/>
        <v>0.752</v>
      </c>
      <c r="T2720" s="47">
        <f t="shared" si="411"/>
        <v>0</v>
      </c>
      <c r="U2720" s="47">
        <f t="shared" si="412"/>
        <v>110.28</v>
      </c>
      <c r="V2720" s="47">
        <f t="shared" si="413"/>
        <v>-1.5899999999999999</v>
      </c>
      <c r="W2720" s="11"/>
    </row>
    <row r="2721" spans="1:23" x14ac:dyDescent="0.45">
      <c r="A2721" t="s">
        <v>2726</v>
      </c>
      <c r="B2721">
        <v>4.33</v>
      </c>
      <c r="D2721" s="1" t="str">
        <f>VartojimasGamyba!J2717</f>
        <v>2023-12-23-03</v>
      </c>
      <c r="E2721" s="7">
        <f>VartojimasGamyba!G2717</f>
        <v>0.72899999999999998</v>
      </c>
      <c r="F2721" s="11"/>
      <c r="G2721" s="12">
        <f t="shared" si="414"/>
        <v>4.78</v>
      </c>
      <c r="H2721" s="12">
        <v>0</v>
      </c>
      <c r="I2721" s="12">
        <v>0</v>
      </c>
      <c r="J2721" s="12">
        <v>0</v>
      </c>
      <c r="K2721" s="12"/>
      <c r="L2721" s="12">
        <f>VartojimasGamyba!H2717</f>
        <v>0</v>
      </c>
      <c r="M2721" s="19">
        <f t="shared" si="407"/>
        <v>0.72899999999999998</v>
      </c>
      <c r="N2721" s="7">
        <f t="shared" si="408"/>
        <v>76.267979999999994</v>
      </c>
      <c r="O2721" s="7">
        <f t="shared" si="409"/>
        <v>76.267979999999994</v>
      </c>
      <c r="R2721" s="7"/>
      <c r="S2721" s="47">
        <f t="shared" si="410"/>
        <v>0.72899999999999998</v>
      </c>
      <c r="T2721" s="47">
        <f t="shared" si="411"/>
        <v>0</v>
      </c>
      <c r="U2721" s="47">
        <f t="shared" si="412"/>
        <v>104.62</v>
      </c>
      <c r="V2721" s="47">
        <f t="shared" si="413"/>
        <v>-7.25</v>
      </c>
      <c r="W2721" s="11"/>
    </row>
    <row r="2722" spans="1:23" x14ac:dyDescent="0.45">
      <c r="A2722" t="s">
        <v>2727</v>
      </c>
      <c r="B2722">
        <v>0.35</v>
      </c>
      <c r="D2722" s="1" t="str">
        <f>VartojimasGamyba!J2718</f>
        <v>2023-12-23-04</v>
      </c>
      <c r="E2722" s="7">
        <f>VartojimasGamyba!G2718</f>
        <v>0.48099999999999998</v>
      </c>
      <c r="F2722" s="11"/>
      <c r="G2722" s="12">
        <f t="shared" si="414"/>
        <v>14.780000000000001</v>
      </c>
      <c r="H2722" s="12">
        <v>10</v>
      </c>
      <c r="I2722" s="12">
        <v>0</v>
      </c>
      <c r="J2722" s="12">
        <v>0</v>
      </c>
      <c r="K2722" s="12"/>
      <c r="L2722" s="12">
        <f>VartojimasGamyba!H2718</f>
        <v>0</v>
      </c>
      <c r="M2722" s="19">
        <f t="shared" si="407"/>
        <v>10.481</v>
      </c>
      <c r="N2722" s="7">
        <f t="shared" si="408"/>
        <v>1054.8078399999999</v>
      </c>
      <c r="O2722" s="7">
        <f t="shared" si="409"/>
        <v>1054.8078399999999</v>
      </c>
      <c r="R2722" s="7"/>
      <c r="S2722" s="47">
        <f t="shared" si="410"/>
        <v>10.481</v>
      </c>
      <c r="T2722" s="47">
        <f t="shared" si="411"/>
        <v>0</v>
      </c>
      <c r="U2722" s="47">
        <f t="shared" si="412"/>
        <v>100.64</v>
      </c>
      <c r="V2722" s="47">
        <f t="shared" si="413"/>
        <v>-11.23</v>
      </c>
      <c r="W2722" s="11"/>
    </row>
    <row r="2723" spans="1:23" x14ac:dyDescent="0.45">
      <c r="A2723" t="s">
        <v>2728</v>
      </c>
      <c r="B2723">
        <v>1.33</v>
      </c>
      <c r="D2723" s="1" t="str">
        <f>VartojimasGamyba!J2719</f>
        <v>2023-12-23-05</v>
      </c>
      <c r="E2723" s="7">
        <f>VartojimasGamyba!G2719</f>
        <v>0.57099999999999995</v>
      </c>
      <c r="F2723" s="11"/>
      <c r="G2723" s="12">
        <f t="shared" si="414"/>
        <v>20.000000000000004</v>
      </c>
      <c r="H2723" s="12">
        <v>5.2200000000000033</v>
      </c>
      <c r="I2723" s="12">
        <v>0</v>
      </c>
      <c r="J2723" s="12">
        <v>0</v>
      </c>
      <c r="K2723" s="12"/>
      <c r="L2723" s="12">
        <f>VartojimasGamyba!H2719</f>
        <v>0</v>
      </c>
      <c r="M2723" s="19">
        <f t="shared" si="407"/>
        <v>5.791000000000003</v>
      </c>
      <c r="N2723" s="7">
        <f t="shared" si="408"/>
        <v>588.4814200000003</v>
      </c>
      <c r="O2723" s="7">
        <f t="shared" si="409"/>
        <v>588.4814200000003</v>
      </c>
      <c r="R2723" s="7"/>
      <c r="S2723" s="47">
        <f t="shared" si="410"/>
        <v>5.791000000000003</v>
      </c>
      <c r="T2723" s="47">
        <f t="shared" si="411"/>
        <v>0</v>
      </c>
      <c r="U2723" s="47">
        <f t="shared" si="412"/>
        <v>101.62</v>
      </c>
      <c r="V2723" s="47">
        <f t="shared" si="413"/>
        <v>-10.25</v>
      </c>
      <c r="W2723" s="11"/>
    </row>
    <row r="2724" spans="1:23" x14ac:dyDescent="0.45">
      <c r="A2724" t="s">
        <v>2729</v>
      </c>
      <c r="B2724">
        <v>5.64</v>
      </c>
      <c r="D2724" s="1" t="str">
        <f>VartojimasGamyba!J2720</f>
        <v>2023-12-23-06</v>
      </c>
      <c r="E2724" s="7">
        <f>VartojimasGamyba!G2720</f>
        <v>0.40600000000000003</v>
      </c>
      <c r="F2724" s="11"/>
      <c r="G2724" s="12">
        <f t="shared" si="414"/>
        <v>20.000000000000004</v>
      </c>
      <c r="H2724" s="12">
        <v>0</v>
      </c>
      <c r="I2724" s="12">
        <v>0</v>
      </c>
      <c r="J2724" s="12">
        <v>0</v>
      </c>
      <c r="K2724" s="12"/>
      <c r="L2724" s="12">
        <f>VartojimasGamyba!H2720</f>
        <v>0</v>
      </c>
      <c r="M2724" s="19">
        <f t="shared" si="407"/>
        <v>0.40600000000000003</v>
      </c>
      <c r="N2724" s="7">
        <f t="shared" si="408"/>
        <v>43.007580000000004</v>
      </c>
      <c r="O2724" s="7">
        <f t="shared" si="409"/>
        <v>43.007580000000004</v>
      </c>
      <c r="R2724" s="7"/>
      <c r="S2724" s="47">
        <f t="shared" si="410"/>
        <v>0.40600000000000003</v>
      </c>
      <c r="T2724" s="47">
        <f t="shared" si="411"/>
        <v>0</v>
      </c>
      <c r="U2724" s="47">
        <f t="shared" si="412"/>
        <v>105.93</v>
      </c>
      <c r="V2724" s="47">
        <f t="shared" si="413"/>
        <v>-5.94</v>
      </c>
      <c r="W2724" s="11"/>
    </row>
    <row r="2725" spans="1:23" x14ac:dyDescent="0.45">
      <c r="A2725" t="s">
        <v>2730</v>
      </c>
      <c r="B2725">
        <v>7.81</v>
      </c>
      <c r="D2725" s="1" t="str">
        <f>VartojimasGamyba!J2721</f>
        <v>2023-12-23-07</v>
      </c>
      <c r="E2725" s="7">
        <f>VartojimasGamyba!G2721</f>
        <v>1.121</v>
      </c>
      <c r="F2725" s="11"/>
      <c r="G2725" s="12">
        <f t="shared" si="414"/>
        <v>20.000000000000004</v>
      </c>
      <c r="H2725" s="12">
        <v>0</v>
      </c>
      <c r="I2725" s="12">
        <v>0</v>
      </c>
      <c r="J2725" s="12">
        <v>0</v>
      </c>
      <c r="K2725" s="12"/>
      <c r="L2725" s="12">
        <f>VartojimasGamyba!H2721</f>
        <v>0</v>
      </c>
      <c r="M2725" s="19">
        <f t="shared" si="407"/>
        <v>1.121</v>
      </c>
      <c r="N2725" s="7">
        <f t="shared" si="408"/>
        <v>121.18010000000001</v>
      </c>
      <c r="O2725" s="7">
        <f t="shared" si="409"/>
        <v>121.18010000000001</v>
      </c>
      <c r="R2725" s="7"/>
      <c r="S2725" s="47">
        <f t="shared" si="410"/>
        <v>1.121</v>
      </c>
      <c r="T2725" s="47">
        <f t="shared" si="411"/>
        <v>0</v>
      </c>
      <c r="U2725" s="47">
        <f t="shared" si="412"/>
        <v>108.10000000000001</v>
      </c>
      <c r="V2725" s="47">
        <f t="shared" si="413"/>
        <v>-3.7700000000000005</v>
      </c>
      <c r="W2725" s="11"/>
    </row>
    <row r="2726" spans="1:23" x14ac:dyDescent="0.45">
      <c r="A2726" t="s">
        <v>2731</v>
      </c>
      <c r="B2726">
        <v>13.58</v>
      </c>
      <c r="D2726" s="1" t="str">
        <f>VartojimasGamyba!J2722</f>
        <v>2023-12-23-08</v>
      </c>
      <c r="E2726" s="7">
        <f>VartojimasGamyba!G2722</f>
        <v>0.41299999999999998</v>
      </c>
      <c r="F2726" s="11"/>
      <c r="G2726" s="12">
        <f t="shared" si="414"/>
        <v>19.991000000000003</v>
      </c>
      <c r="H2726" s="12">
        <v>0</v>
      </c>
      <c r="I2726" s="12">
        <v>9.0000000000003411E-3</v>
      </c>
      <c r="J2726" s="12">
        <v>0</v>
      </c>
      <c r="K2726" s="12"/>
      <c r="L2726" s="12">
        <f>VartojimasGamyba!H2722</f>
        <v>3.1E-2</v>
      </c>
      <c r="M2726" s="19">
        <f t="shared" si="407"/>
        <v>0.37389999999999968</v>
      </c>
      <c r="N2726" s="7">
        <f t="shared" si="408"/>
        <v>42.575992999999968</v>
      </c>
      <c r="O2726" s="7">
        <f t="shared" si="409"/>
        <v>42.575992999999968</v>
      </c>
      <c r="R2726" s="7"/>
      <c r="S2726" s="47">
        <f t="shared" si="410"/>
        <v>0.37389999999999968</v>
      </c>
      <c r="T2726" s="47">
        <f t="shared" si="411"/>
        <v>0</v>
      </c>
      <c r="U2726" s="47">
        <f t="shared" si="412"/>
        <v>113.87</v>
      </c>
      <c r="V2726" s="47">
        <f t="shared" si="413"/>
        <v>2</v>
      </c>
      <c r="W2726" s="11"/>
    </row>
    <row r="2727" spans="1:23" x14ac:dyDescent="0.45">
      <c r="A2727" t="s">
        <v>2732</v>
      </c>
      <c r="B2727">
        <v>20.04</v>
      </c>
      <c r="D2727" s="1" t="str">
        <f>VartojimasGamyba!J2723</f>
        <v>2023-12-23-09</v>
      </c>
      <c r="E2727" s="7">
        <f>VartojimasGamyba!G2723</f>
        <v>0.19500000000000001</v>
      </c>
      <c r="F2727" s="11"/>
      <c r="G2727" s="12">
        <f t="shared" si="414"/>
        <v>20.000000000000004</v>
      </c>
      <c r="H2727" s="12">
        <v>8.9999999999999802E-3</v>
      </c>
      <c r="I2727" s="12">
        <v>0</v>
      </c>
      <c r="J2727" s="12">
        <v>0</v>
      </c>
      <c r="K2727" s="12"/>
      <c r="L2727" s="12">
        <f>VartojimasGamyba!H2723</f>
        <v>0.20399999999999999</v>
      </c>
      <c r="M2727" s="19">
        <f t="shared" si="407"/>
        <v>0</v>
      </c>
      <c r="N2727" s="7">
        <f t="shared" si="408"/>
        <v>0</v>
      </c>
      <c r="O2727" s="7">
        <f t="shared" si="409"/>
        <v>0</v>
      </c>
      <c r="R2727" s="7"/>
      <c r="S2727" s="47">
        <f t="shared" si="410"/>
        <v>8.9999999999999802E-3</v>
      </c>
      <c r="T2727" s="47">
        <f t="shared" si="411"/>
        <v>8.9999999999999802E-3</v>
      </c>
      <c r="U2727" s="47">
        <f t="shared" si="412"/>
        <v>120.33000000000001</v>
      </c>
      <c r="V2727" s="47">
        <f t="shared" si="413"/>
        <v>8.4599999999999991</v>
      </c>
      <c r="W2727" s="11"/>
    </row>
    <row r="2728" spans="1:23" x14ac:dyDescent="0.45">
      <c r="A2728" t="s">
        <v>2733</v>
      </c>
      <c r="B2728">
        <v>22.46</v>
      </c>
      <c r="D2728" s="1" t="str">
        <f>VartojimasGamyba!J2724</f>
        <v>2023-12-23-10</v>
      </c>
      <c r="E2728" s="7">
        <f>VartojimasGamyba!G2724</f>
        <v>0.53</v>
      </c>
      <c r="F2728" s="11"/>
      <c r="G2728" s="12">
        <f t="shared" si="414"/>
        <v>19.844777777777782</v>
      </c>
      <c r="H2728" s="12">
        <v>0</v>
      </c>
      <c r="I2728" s="12">
        <v>0.15522222222222293</v>
      </c>
      <c r="J2728" s="12">
        <v>0</v>
      </c>
      <c r="K2728" s="12"/>
      <c r="L2728" s="12">
        <f>VartojimasGamyba!H2724</f>
        <v>0.109</v>
      </c>
      <c r="M2728" s="19">
        <f t="shared" si="407"/>
        <v>0.28129999999999944</v>
      </c>
      <c r="N2728" s="7">
        <f t="shared" si="408"/>
        <v>34.52957499999993</v>
      </c>
      <c r="O2728" s="7">
        <f t="shared" si="409"/>
        <v>34.52957499999993</v>
      </c>
      <c r="R2728" s="7"/>
      <c r="S2728" s="47">
        <f t="shared" si="410"/>
        <v>0.28129999999999944</v>
      </c>
      <c r="T2728" s="47">
        <f t="shared" si="411"/>
        <v>0</v>
      </c>
      <c r="U2728" s="47">
        <f t="shared" si="412"/>
        <v>122.75</v>
      </c>
      <c r="V2728" s="47">
        <f t="shared" si="413"/>
        <v>10.88</v>
      </c>
      <c r="W2728" s="11"/>
    </row>
    <row r="2729" spans="1:23" x14ac:dyDescent="0.45">
      <c r="A2729" t="s">
        <v>2734</v>
      </c>
      <c r="B2729">
        <v>42.08</v>
      </c>
      <c r="D2729" s="1" t="str">
        <f>VartojimasGamyba!J2725</f>
        <v>2023-12-23-11</v>
      </c>
      <c r="E2729" s="7">
        <f>VartojimasGamyba!G2725</f>
        <v>3.6999999999999998E-2</v>
      </c>
      <c r="F2729" s="11"/>
      <c r="G2729" s="12">
        <f t="shared" si="414"/>
        <v>19.927777777777781</v>
      </c>
      <c r="H2729" s="12">
        <v>8.3000000000000004E-2</v>
      </c>
      <c r="I2729" s="12">
        <v>0</v>
      </c>
      <c r="J2729" s="12">
        <v>0</v>
      </c>
      <c r="K2729" s="12"/>
      <c r="L2729" s="12">
        <f>VartojimasGamyba!H2725</f>
        <v>0.12</v>
      </c>
      <c r="M2729" s="19">
        <f t="shared" si="407"/>
        <v>0</v>
      </c>
      <c r="N2729" s="7">
        <f t="shared" si="408"/>
        <v>0</v>
      </c>
      <c r="O2729" s="7">
        <f t="shared" si="409"/>
        <v>0</v>
      </c>
      <c r="R2729" s="7"/>
      <c r="S2729" s="47">
        <f t="shared" si="410"/>
        <v>8.299999999999999E-2</v>
      </c>
      <c r="T2729" s="47">
        <f t="shared" si="411"/>
        <v>8.299999999999999E-2</v>
      </c>
      <c r="U2729" s="47">
        <f t="shared" si="412"/>
        <v>142.37</v>
      </c>
      <c r="V2729" s="47">
        <f t="shared" si="413"/>
        <v>30.5</v>
      </c>
      <c r="W2729" s="11"/>
    </row>
    <row r="2730" spans="1:23" x14ac:dyDescent="0.45">
      <c r="A2730" t="s">
        <v>2735</v>
      </c>
      <c r="B2730">
        <v>42.02</v>
      </c>
      <c r="D2730" s="1" t="str">
        <f>VartojimasGamyba!J2726</f>
        <v>2023-12-23-12</v>
      </c>
      <c r="E2730" s="7">
        <f>VartojimasGamyba!G2726</f>
        <v>0.65500000000000003</v>
      </c>
      <c r="F2730" s="11"/>
      <c r="G2730" s="12">
        <f t="shared" si="414"/>
        <v>19.237777777777779</v>
      </c>
      <c r="H2730" s="12">
        <v>0</v>
      </c>
      <c r="I2730" s="12">
        <v>0.69000000000000006</v>
      </c>
      <c r="J2730" s="12">
        <v>0</v>
      </c>
      <c r="K2730" s="12"/>
      <c r="L2730" s="12">
        <f>VartojimasGamyba!H2726</f>
        <v>3.4000000000000002E-2</v>
      </c>
      <c r="M2730" s="19">
        <f t="shared" si="407"/>
        <v>-8.3266726846886741E-17</v>
      </c>
      <c r="N2730" s="7">
        <f t="shared" si="408"/>
        <v>-1.1849687897580452E-14</v>
      </c>
      <c r="O2730" s="7">
        <f t="shared" si="409"/>
        <v>-1.1849687897580452E-14</v>
      </c>
      <c r="R2730" s="7"/>
      <c r="S2730" s="47">
        <f t="shared" si="410"/>
        <v>-8.3266726846886741E-17</v>
      </c>
      <c r="T2730" s="47">
        <f t="shared" si="411"/>
        <v>0</v>
      </c>
      <c r="U2730" s="47">
        <f t="shared" si="412"/>
        <v>142.31</v>
      </c>
      <c r="V2730" s="47">
        <f t="shared" si="413"/>
        <v>30.440000000000005</v>
      </c>
      <c r="W2730" s="11"/>
    </row>
    <row r="2731" spans="1:23" x14ac:dyDescent="0.45">
      <c r="A2731" t="s">
        <v>2736</v>
      </c>
      <c r="B2731">
        <v>46.21</v>
      </c>
      <c r="D2731" s="1" t="str">
        <f>VartojimasGamyba!J2727</f>
        <v>2023-12-23-13</v>
      </c>
      <c r="E2731" s="7">
        <f>VartojimasGamyba!G2727</f>
        <v>1.1080000000000001</v>
      </c>
      <c r="F2731" s="11"/>
      <c r="G2731" s="12">
        <f t="shared" si="414"/>
        <v>18.012222222222224</v>
      </c>
      <c r="H2731" s="12">
        <v>0</v>
      </c>
      <c r="I2731" s="12">
        <v>1.2255555555555557</v>
      </c>
      <c r="J2731" s="12">
        <v>0</v>
      </c>
      <c r="K2731" s="12"/>
      <c r="L2731" s="12">
        <f>VartojimasGamyba!H2727</f>
        <v>5.0000000000000001E-3</v>
      </c>
      <c r="M2731" s="19">
        <f t="shared" si="407"/>
        <v>-1.0668549377257364E-16</v>
      </c>
      <c r="N2731" s="7">
        <f t="shared" si="408"/>
        <v>-1.5629424837682038E-14</v>
      </c>
      <c r="O2731" s="7">
        <f t="shared" si="409"/>
        <v>-1.5629424837682038E-14</v>
      </c>
      <c r="R2731" s="7"/>
      <c r="S2731" s="47">
        <f t="shared" si="410"/>
        <v>-1.0668549377257364E-16</v>
      </c>
      <c r="T2731" s="47">
        <f t="shared" si="411"/>
        <v>0</v>
      </c>
      <c r="U2731" s="47">
        <f t="shared" si="412"/>
        <v>146.5</v>
      </c>
      <c r="V2731" s="47">
        <f t="shared" si="413"/>
        <v>34.630000000000003</v>
      </c>
      <c r="W2731" s="11"/>
    </row>
    <row r="2732" spans="1:23" x14ac:dyDescent="0.45">
      <c r="A2732" t="s">
        <v>2737</v>
      </c>
      <c r="B2732">
        <v>47.58</v>
      </c>
      <c r="D2732" s="1" t="str">
        <f>VartojimasGamyba!J2728</f>
        <v>2023-12-23-14</v>
      </c>
      <c r="E2732" s="7">
        <f>VartojimasGamyba!G2728</f>
        <v>1.6319999999999999</v>
      </c>
      <c r="F2732" s="11"/>
      <c r="G2732" s="12">
        <f t="shared" si="414"/>
        <v>16.198888888888892</v>
      </c>
      <c r="H2732" s="12">
        <v>0</v>
      </c>
      <c r="I2732" s="12">
        <v>1.8133333333333332</v>
      </c>
      <c r="J2732" s="12">
        <v>0</v>
      </c>
      <c r="K2732" s="12"/>
      <c r="L2732" s="12">
        <f>VartojimasGamyba!H2728</f>
        <v>0</v>
      </c>
      <c r="M2732" s="19">
        <f t="shared" si="407"/>
        <v>0</v>
      </c>
      <c r="N2732" s="7">
        <f t="shared" si="408"/>
        <v>0</v>
      </c>
      <c r="O2732" s="7">
        <f t="shared" si="409"/>
        <v>0</v>
      </c>
      <c r="R2732" s="7"/>
      <c r="S2732" s="47">
        <f t="shared" si="410"/>
        <v>0</v>
      </c>
      <c r="T2732" s="47">
        <f t="shared" si="411"/>
        <v>0</v>
      </c>
      <c r="U2732" s="47">
        <f t="shared" si="412"/>
        <v>147.87</v>
      </c>
      <c r="V2732" s="47">
        <f t="shared" si="413"/>
        <v>36</v>
      </c>
      <c r="W2732" s="11"/>
    </row>
    <row r="2733" spans="1:23" x14ac:dyDescent="0.45">
      <c r="A2733" t="s">
        <v>2738</v>
      </c>
      <c r="B2733">
        <v>49.25</v>
      </c>
      <c r="D2733" s="1" t="str">
        <f>VartojimasGamyba!J2729</f>
        <v>2023-12-23-15</v>
      </c>
      <c r="E2733" s="7">
        <f>VartojimasGamyba!G2729</f>
        <v>0.42</v>
      </c>
      <c r="F2733" s="11"/>
      <c r="G2733" s="12">
        <f t="shared" si="414"/>
        <v>15.732222222222225</v>
      </c>
      <c r="H2733" s="12">
        <v>0</v>
      </c>
      <c r="I2733" s="12">
        <v>0.46666666666666667</v>
      </c>
      <c r="J2733" s="12">
        <v>0</v>
      </c>
      <c r="K2733" s="12"/>
      <c r="L2733" s="12">
        <f>VartojimasGamyba!H2729</f>
        <v>0</v>
      </c>
      <c r="M2733" s="19">
        <f t="shared" si="407"/>
        <v>-5.5511151231257827E-17</v>
      </c>
      <c r="N2733" s="7">
        <f t="shared" si="408"/>
        <v>-8.3011375551222966E-15</v>
      </c>
      <c r="O2733" s="7">
        <f t="shared" si="409"/>
        <v>-8.3011375551222966E-15</v>
      </c>
      <c r="R2733" s="7"/>
      <c r="S2733" s="47">
        <f t="shared" si="410"/>
        <v>-5.5511151231257827E-17</v>
      </c>
      <c r="T2733" s="47">
        <f t="shared" si="411"/>
        <v>0</v>
      </c>
      <c r="U2733" s="47">
        <f t="shared" si="412"/>
        <v>149.54000000000002</v>
      </c>
      <c r="V2733" s="47">
        <f t="shared" si="413"/>
        <v>37.67</v>
      </c>
      <c r="W2733" s="11"/>
    </row>
    <row r="2734" spans="1:23" x14ac:dyDescent="0.45">
      <c r="A2734" t="s">
        <v>2739</v>
      </c>
      <c r="B2734">
        <v>51.61</v>
      </c>
      <c r="D2734" s="1" t="str">
        <f>VartojimasGamyba!J2730</f>
        <v>2023-12-23-16</v>
      </c>
      <c r="E2734" s="7">
        <f>VartojimasGamyba!G2730</f>
        <v>0.36399999999999999</v>
      </c>
      <c r="F2734" s="11"/>
      <c r="G2734" s="12">
        <f t="shared" si="414"/>
        <v>15.327777777777781</v>
      </c>
      <c r="H2734" s="12">
        <v>0</v>
      </c>
      <c r="I2734" s="12">
        <v>0.40444444444444444</v>
      </c>
      <c r="J2734" s="12">
        <v>0</v>
      </c>
      <c r="K2734" s="12"/>
      <c r="L2734" s="12">
        <f>VartojimasGamyba!H2730</f>
        <v>0</v>
      </c>
      <c r="M2734" s="19">
        <f t="shared" si="407"/>
        <v>0</v>
      </c>
      <c r="N2734" s="7">
        <f t="shared" si="408"/>
        <v>0</v>
      </c>
      <c r="O2734" s="7">
        <f t="shared" si="409"/>
        <v>0</v>
      </c>
      <c r="R2734" s="7"/>
      <c r="S2734" s="47">
        <f t="shared" si="410"/>
        <v>0</v>
      </c>
      <c r="T2734" s="47">
        <f t="shared" si="411"/>
        <v>0</v>
      </c>
      <c r="U2734" s="47">
        <f t="shared" si="412"/>
        <v>151.9</v>
      </c>
      <c r="V2734" s="47">
        <f t="shared" si="413"/>
        <v>40.03</v>
      </c>
      <c r="W2734" s="11"/>
    </row>
    <row r="2735" spans="1:23" x14ac:dyDescent="0.45">
      <c r="A2735" t="s">
        <v>2740</v>
      </c>
      <c r="B2735">
        <v>53.77</v>
      </c>
      <c r="D2735" s="1" t="str">
        <f>VartojimasGamyba!J2731</f>
        <v>2023-12-23-17</v>
      </c>
      <c r="E2735" s="7">
        <f>VartojimasGamyba!G2731</f>
        <v>0.33100000000000002</v>
      </c>
      <c r="F2735" s="11"/>
      <c r="G2735" s="12">
        <f t="shared" si="414"/>
        <v>14.960000000000003</v>
      </c>
      <c r="H2735" s="12">
        <v>0</v>
      </c>
      <c r="I2735" s="12">
        <v>0.36777777777777776</v>
      </c>
      <c r="J2735" s="12">
        <v>0</v>
      </c>
      <c r="K2735" s="12"/>
      <c r="L2735" s="12">
        <f>VartojimasGamyba!H2731</f>
        <v>0</v>
      </c>
      <c r="M2735" s="19">
        <f t="shared" si="407"/>
        <v>0</v>
      </c>
      <c r="N2735" s="7">
        <f t="shared" si="408"/>
        <v>0</v>
      </c>
      <c r="O2735" s="7">
        <f t="shared" si="409"/>
        <v>0</v>
      </c>
      <c r="R2735" s="7"/>
      <c r="S2735" s="47">
        <f t="shared" si="410"/>
        <v>0</v>
      </c>
      <c r="T2735" s="47">
        <f t="shared" si="411"/>
        <v>0</v>
      </c>
      <c r="U2735" s="47">
        <f t="shared" si="412"/>
        <v>154.06</v>
      </c>
      <c r="V2735" s="47">
        <f t="shared" si="413"/>
        <v>42.190000000000005</v>
      </c>
      <c r="W2735" s="11"/>
    </row>
    <row r="2736" spans="1:23" x14ac:dyDescent="0.45">
      <c r="A2736" t="s">
        <v>2741</v>
      </c>
      <c r="B2736">
        <v>58.05</v>
      </c>
      <c r="D2736" s="1" t="str">
        <f>VartojimasGamyba!J2732</f>
        <v>2023-12-23-18</v>
      </c>
      <c r="E2736" s="7">
        <f>VartojimasGamyba!G2732</f>
        <v>2.3250000000000002</v>
      </c>
      <c r="F2736" s="11"/>
      <c r="G2736" s="12">
        <f t="shared" si="414"/>
        <v>12.376666666666669</v>
      </c>
      <c r="H2736" s="12">
        <v>0</v>
      </c>
      <c r="I2736" s="12">
        <v>2.5833333333333335</v>
      </c>
      <c r="J2736" s="12">
        <v>0</v>
      </c>
      <c r="K2736" s="12"/>
      <c r="L2736" s="12">
        <f>VartojimasGamyba!H2732</f>
        <v>0</v>
      </c>
      <c r="M2736" s="19">
        <f t="shared" si="407"/>
        <v>0</v>
      </c>
      <c r="N2736" s="7">
        <f t="shared" si="408"/>
        <v>0</v>
      </c>
      <c r="O2736" s="7">
        <f t="shared" si="409"/>
        <v>0</v>
      </c>
      <c r="R2736" s="7"/>
      <c r="S2736" s="47">
        <f t="shared" si="410"/>
        <v>0</v>
      </c>
      <c r="T2736" s="47">
        <f t="shared" si="411"/>
        <v>0</v>
      </c>
      <c r="U2736" s="47">
        <f t="shared" si="412"/>
        <v>158.34</v>
      </c>
      <c r="V2736" s="47">
        <f t="shared" si="413"/>
        <v>46.47</v>
      </c>
      <c r="W2736" s="11"/>
    </row>
    <row r="2737" spans="1:23" x14ac:dyDescent="0.45">
      <c r="A2737" t="s">
        <v>2742</v>
      </c>
      <c r="B2737">
        <v>66.489999999999995</v>
      </c>
      <c r="D2737" s="1" t="str">
        <f>VartojimasGamyba!J2733</f>
        <v>2023-12-23-19</v>
      </c>
      <c r="E2737" s="7">
        <f>VartojimasGamyba!G2733</f>
        <v>1.7010000000000001</v>
      </c>
      <c r="F2737" s="11"/>
      <c r="G2737" s="12">
        <f t="shared" si="414"/>
        <v>10.486666666666668</v>
      </c>
      <c r="H2737" s="12">
        <v>0</v>
      </c>
      <c r="I2737" s="12">
        <v>1.8900000000000001</v>
      </c>
      <c r="J2737" s="12">
        <v>0</v>
      </c>
      <c r="K2737" s="12"/>
      <c r="L2737" s="12">
        <f>VartojimasGamyba!H2733</f>
        <v>0</v>
      </c>
      <c r="M2737" s="19">
        <f t="shared" si="407"/>
        <v>0</v>
      </c>
      <c r="N2737" s="7">
        <f t="shared" si="408"/>
        <v>0</v>
      </c>
      <c r="O2737" s="7">
        <f t="shared" si="409"/>
        <v>0</v>
      </c>
      <c r="R2737" s="7"/>
      <c r="S2737" s="47">
        <f t="shared" si="410"/>
        <v>0</v>
      </c>
      <c r="T2737" s="47">
        <f t="shared" si="411"/>
        <v>0</v>
      </c>
      <c r="U2737" s="47">
        <f t="shared" si="412"/>
        <v>166.78</v>
      </c>
      <c r="V2737" s="47">
        <f t="shared" si="413"/>
        <v>54.91</v>
      </c>
      <c r="W2737" s="11"/>
    </row>
    <row r="2738" spans="1:23" x14ac:dyDescent="0.45">
      <c r="A2738" t="s">
        <v>2743</v>
      </c>
      <c r="B2738">
        <v>66.11</v>
      </c>
      <c r="D2738" s="1" t="str">
        <f>VartojimasGamyba!J2734</f>
        <v>2023-12-23-20</v>
      </c>
      <c r="E2738" s="7">
        <f>VartojimasGamyba!G2734</f>
        <v>1.6539999999999999</v>
      </c>
      <c r="F2738" s="11"/>
      <c r="G2738" s="12">
        <f t="shared" si="414"/>
        <v>8.6488888888888908</v>
      </c>
      <c r="H2738" s="12">
        <v>0</v>
      </c>
      <c r="I2738" s="12">
        <v>1.8377777777777777</v>
      </c>
      <c r="J2738" s="12">
        <v>0</v>
      </c>
      <c r="K2738" s="12"/>
      <c r="L2738" s="12">
        <f>VartojimasGamyba!H2734</f>
        <v>0</v>
      </c>
      <c r="M2738" s="19">
        <f t="shared" si="407"/>
        <v>0</v>
      </c>
      <c r="N2738" s="7">
        <f t="shared" si="408"/>
        <v>0</v>
      </c>
      <c r="O2738" s="7">
        <f t="shared" si="409"/>
        <v>0</v>
      </c>
      <c r="P2738" s="7" t="s">
        <v>8873</v>
      </c>
      <c r="R2738" s="7"/>
      <c r="S2738" s="47">
        <f t="shared" si="410"/>
        <v>0</v>
      </c>
      <c r="T2738" s="47">
        <f t="shared" si="411"/>
        <v>0</v>
      </c>
      <c r="U2738" s="47">
        <f t="shared" si="412"/>
        <v>166.4</v>
      </c>
      <c r="V2738" s="47">
        <f t="shared" si="413"/>
        <v>54.53</v>
      </c>
      <c r="W2738" s="11"/>
    </row>
    <row r="2739" spans="1:23" x14ac:dyDescent="0.45">
      <c r="A2739" t="s">
        <v>2744</v>
      </c>
      <c r="B2739">
        <v>61.55</v>
      </c>
      <c r="D2739" s="1" t="str">
        <f>VartojimasGamyba!J2735</f>
        <v>2023-12-23-21</v>
      </c>
      <c r="E2739" s="7">
        <f>VartojimasGamyba!G2735</f>
        <v>1.5960000000000001</v>
      </c>
      <c r="F2739" s="11"/>
      <c r="G2739" s="12">
        <f t="shared" si="414"/>
        <v>6.8755555555555574</v>
      </c>
      <c r="H2739" s="12">
        <v>0</v>
      </c>
      <c r="I2739" s="12">
        <v>1.7733333333333334</v>
      </c>
      <c r="J2739" s="12">
        <v>0</v>
      </c>
      <c r="K2739" s="12"/>
      <c r="L2739" s="12">
        <f>VartojimasGamyba!H2735</f>
        <v>0</v>
      </c>
      <c r="M2739" s="19">
        <f t="shared" si="407"/>
        <v>0</v>
      </c>
      <c r="N2739" s="7">
        <f t="shared" si="408"/>
        <v>0</v>
      </c>
      <c r="O2739" s="7">
        <f t="shared" si="409"/>
        <v>0</v>
      </c>
      <c r="P2739" s="7">
        <f>SUM(N2718:N2741)</f>
        <v>2144.0560179999998</v>
      </c>
      <c r="R2739" s="7"/>
      <c r="S2739" s="47">
        <f t="shared" si="410"/>
        <v>0</v>
      </c>
      <c r="T2739" s="47">
        <f t="shared" si="411"/>
        <v>0</v>
      </c>
      <c r="U2739" s="47">
        <f t="shared" si="412"/>
        <v>161.84</v>
      </c>
      <c r="V2739" s="47">
        <f t="shared" si="413"/>
        <v>49.97</v>
      </c>
      <c r="W2739" s="11"/>
    </row>
    <row r="2740" spans="1:23" x14ac:dyDescent="0.45">
      <c r="A2740" t="s">
        <v>2745</v>
      </c>
      <c r="B2740">
        <v>52.41</v>
      </c>
      <c r="D2740" s="1" t="str">
        <f>VartojimasGamyba!J2736</f>
        <v>2023-12-23-22</v>
      </c>
      <c r="E2740" s="7">
        <f>VartojimasGamyba!G2736</f>
        <v>1.474</v>
      </c>
      <c r="F2740" s="11"/>
      <c r="G2740" s="12">
        <f t="shared" si="414"/>
        <v>5.2377777777777794</v>
      </c>
      <c r="H2740" s="12">
        <v>0</v>
      </c>
      <c r="I2740" s="12">
        <v>1.6377777777777778</v>
      </c>
      <c r="J2740" s="12">
        <v>0</v>
      </c>
      <c r="K2740" s="12"/>
      <c r="L2740" s="12">
        <f>VartojimasGamyba!H2736</f>
        <v>0</v>
      </c>
      <c r="M2740" s="19">
        <f t="shared" si="407"/>
        <v>0</v>
      </c>
      <c r="N2740" s="7">
        <f t="shared" si="408"/>
        <v>0</v>
      </c>
      <c r="O2740" s="7">
        <f t="shared" si="409"/>
        <v>0</v>
      </c>
      <c r="P2740" s="7" t="s">
        <v>8872</v>
      </c>
      <c r="R2740" s="7"/>
      <c r="S2740" s="47">
        <f t="shared" si="410"/>
        <v>0</v>
      </c>
      <c r="T2740" s="47">
        <f t="shared" si="411"/>
        <v>0</v>
      </c>
      <c r="U2740" s="47">
        <f t="shared" si="412"/>
        <v>152.69999999999999</v>
      </c>
      <c r="V2740" s="47">
        <f t="shared" si="413"/>
        <v>40.83</v>
      </c>
      <c r="W2740" s="11"/>
    </row>
    <row r="2741" spans="1:23" x14ac:dyDescent="0.45">
      <c r="A2741" t="s">
        <v>2746</v>
      </c>
      <c r="B2741">
        <v>42.59</v>
      </c>
      <c r="D2741" s="1" t="str">
        <f>VartojimasGamyba!J2737</f>
        <v>2023-12-23-23</v>
      </c>
      <c r="E2741" s="7">
        <f>VartojimasGamyba!G2737</f>
        <v>0.214</v>
      </c>
      <c r="F2741" s="11"/>
      <c r="G2741" s="12">
        <f t="shared" si="414"/>
        <v>5.0000000000000018</v>
      </c>
      <c r="H2741" s="12">
        <v>0</v>
      </c>
      <c r="I2741" s="12">
        <v>0.23777777777777778</v>
      </c>
      <c r="J2741" s="12">
        <v>0</v>
      </c>
      <c r="K2741" s="12"/>
      <c r="L2741" s="12">
        <f>VartojimasGamyba!H2737</f>
        <v>0</v>
      </c>
      <c r="M2741" s="19">
        <f t="shared" si="407"/>
        <v>0</v>
      </c>
      <c r="N2741" s="7">
        <f t="shared" si="408"/>
        <v>0</v>
      </c>
      <c r="O2741" s="7">
        <f t="shared" si="409"/>
        <v>0</v>
      </c>
      <c r="P2741" s="7">
        <f>SUM(O2718:O2741)</f>
        <v>2144.0560179999998</v>
      </c>
      <c r="Q2741" s="7">
        <f>SUMPRODUCT(B2718:B2741,E2718:E2741)+SUM(E2718:E2741)*$Z$21-SUMPRODUCT(B2718:B2741,L2718:L2741)+SUM(L2718:L2741)*ABS($Z$20)</f>
        <v>2794.3590999999997</v>
      </c>
      <c r="R2741" s="7"/>
      <c r="S2741" s="47">
        <f t="shared" si="410"/>
        <v>0</v>
      </c>
      <c r="T2741" s="47">
        <f t="shared" si="411"/>
        <v>0</v>
      </c>
      <c r="U2741" s="47">
        <f t="shared" si="412"/>
        <v>142.88</v>
      </c>
      <c r="V2741" s="47">
        <f t="shared" si="413"/>
        <v>31.010000000000005</v>
      </c>
      <c r="W2741" s="11">
        <f>IF(P2741&lt;&gt;Q2741,1,0)</f>
        <v>1</v>
      </c>
    </row>
    <row r="2742" spans="1:23" x14ac:dyDescent="0.45">
      <c r="A2742" t="s">
        <v>2747</v>
      </c>
      <c r="B2742">
        <v>35.619999999999997</v>
      </c>
      <c r="D2742" s="9" t="str">
        <f>VartojimasGamyba!J2738</f>
        <v>2023-12-24-00</v>
      </c>
      <c r="E2742" s="8">
        <f>VartojimasGamyba!G2738</f>
        <v>0.17</v>
      </c>
      <c r="F2742" s="11"/>
      <c r="G2742" s="7">
        <f>G2741+H2742-I2742</f>
        <v>5.0000000000000018</v>
      </c>
      <c r="H2742" s="7">
        <v>0</v>
      </c>
      <c r="I2742" s="7">
        <v>0</v>
      </c>
      <c r="J2742" s="7">
        <v>0</v>
      </c>
      <c r="L2742" s="7">
        <f>VartojimasGamyba!H2738</f>
        <v>0</v>
      </c>
      <c r="M2742" s="15">
        <f t="shared" si="407"/>
        <v>0.17</v>
      </c>
      <c r="N2742" s="7">
        <f t="shared" si="408"/>
        <v>23.104700000000001</v>
      </c>
      <c r="O2742" s="7">
        <f t="shared" si="409"/>
        <v>23.104700000000001</v>
      </c>
      <c r="R2742" s="20" t="s">
        <v>8783</v>
      </c>
      <c r="S2742" s="47">
        <f t="shared" si="410"/>
        <v>0.17</v>
      </c>
      <c r="T2742" s="47">
        <f t="shared" si="411"/>
        <v>0</v>
      </c>
      <c r="U2742" s="47">
        <f t="shared" si="412"/>
        <v>135.91</v>
      </c>
      <c r="V2742" s="47">
        <f t="shared" si="413"/>
        <v>24.04</v>
      </c>
      <c r="W2742" s="11"/>
    </row>
    <row r="2743" spans="1:23" x14ac:dyDescent="0.45">
      <c r="A2743" t="s">
        <v>2748</v>
      </c>
      <c r="B2743">
        <v>36.090000000000003</v>
      </c>
      <c r="D2743" s="9" t="str">
        <f>VartojimasGamyba!J2739</f>
        <v>2023-12-24-01</v>
      </c>
      <c r="E2743" s="8">
        <f>VartojimasGamyba!G2739</f>
        <v>0.14299999999999999</v>
      </c>
      <c r="F2743" s="11"/>
      <c r="G2743" s="7">
        <f t="shared" ref="G2743:G2765" si="415">G2742+H2743-I2743</f>
        <v>5.0000000000000018</v>
      </c>
      <c r="H2743" s="7">
        <v>0</v>
      </c>
      <c r="I2743" s="7">
        <v>0</v>
      </c>
      <c r="J2743" s="7">
        <v>0</v>
      </c>
      <c r="L2743" s="7">
        <f>VartojimasGamyba!H2739</f>
        <v>0</v>
      </c>
      <c r="M2743" s="15">
        <f t="shared" si="407"/>
        <v>0.14299999999999999</v>
      </c>
      <c r="N2743" s="7">
        <f t="shared" si="408"/>
        <v>19.502339999999997</v>
      </c>
      <c r="O2743" s="7">
        <f t="shared" si="409"/>
        <v>19.502339999999997</v>
      </c>
      <c r="R2743" s="7"/>
      <c r="S2743" s="47">
        <f t="shared" si="410"/>
        <v>0.14299999999999999</v>
      </c>
      <c r="T2743" s="47">
        <f t="shared" si="411"/>
        <v>0</v>
      </c>
      <c r="U2743" s="47">
        <f t="shared" si="412"/>
        <v>136.38</v>
      </c>
      <c r="V2743" s="47">
        <f t="shared" si="413"/>
        <v>24.510000000000005</v>
      </c>
      <c r="W2743" s="11"/>
    </row>
    <row r="2744" spans="1:23" x14ac:dyDescent="0.45">
      <c r="A2744" t="s">
        <v>2749</v>
      </c>
      <c r="B2744">
        <v>29.27</v>
      </c>
      <c r="D2744" s="9" t="str">
        <f>VartojimasGamyba!J2740</f>
        <v>2023-12-24-02</v>
      </c>
      <c r="E2744" s="8">
        <f>VartojimasGamyba!G2740</f>
        <v>0.46899999999999997</v>
      </c>
      <c r="F2744" s="11"/>
      <c r="G2744" s="7">
        <f t="shared" si="415"/>
        <v>5.0000000000000018</v>
      </c>
      <c r="H2744" s="7">
        <v>0</v>
      </c>
      <c r="I2744" s="7">
        <v>0</v>
      </c>
      <c r="J2744" s="7">
        <v>0</v>
      </c>
      <c r="L2744" s="7">
        <f>VartojimasGamyba!H2740</f>
        <v>0</v>
      </c>
      <c r="M2744" s="15">
        <f t="shared" si="407"/>
        <v>0.46899999999999997</v>
      </c>
      <c r="N2744" s="7">
        <f t="shared" si="408"/>
        <v>60.763639999999995</v>
      </c>
      <c r="O2744" s="7">
        <f t="shared" si="409"/>
        <v>60.763639999999995</v>
      </c>
      <c r="R2744" s="7"/>
      <c r="S2744" s="47">
        <f t="shared" si="410"/>
        <v>0.46899999999999997</v>
      </c>
      <c r="T2744" s="47">
        <f t="shared" si="411"/>
        <v>0</v>
      </c>
      <c r="U2744" s="47">
        <f t="shared" si="412"/>
        <v>129.56</v>
      </c>
      <c r="V2744" s="47">
        <f t="shared" si="413"/>
        <v>17.689999999999998</v>
      </c>
      <c r="W2744" s="11"/>
    </row>
    <row r="2745" spans="1:23" x14ac:dyDescent="0.45">
      <c r="A2745" t="s">
        <v>2750</v>
      </c>
      <c r="B2745">
        <v>29.23</v>
      </c>
      <c r="D2745" s="9" t="str">
        <f>VartojimasGamyba!J2741</f>
        <v>2023-12-24-03</v>
      </c>
      <c r="E2745" s="8">
        <f>VartojimasGamyba!G2741</f>
        <v>0.878</v>
      </c>
      <c r="F2745" s="11"/>
      <c r="G2745" s="7">
        <f t="shared" si="415"/>
        <v>5.0000000000000018</v>
      </c>
      <c r="H2745" s="7">
        <v>0</v>
      </c>
      <c r="I2745" s="7">
        <v>0</v>
      </c>
      <c r="J2745" s="7">
        <v>0</v>
      </c>
      <c r="L2745" s="7">
        <f>VartojimasGamyba!H2741</f>
        <v>0</v>
      </c>
      <c r="M2745" s="15">
        <f t="shared" si="407"/>
        <v>0.878</v>
      </c>
      <c r="N2745" s="7">
        <f t="shared" si="408"/>
        <v>113.71856000000001</v>
      </c>
      <c r="O2745" s="7">
        <f t="shared" si="409"/>
        <v>113.71856000000001</v>
      </c>
      <c r="R2745" s="7"/>
      <c r="S2745" s="47">
        <f t="shared" si="410"/>
        <v>0.878</v>
      </c>
      <c r="T2745" s="47">
        <f t="shared" si="411"/>
        <v>0</v>
      </c>
      <c r="U2745" s="47">
        <f t="shared" si="412"/>
        <v>129.52000000000001</v>
      </c>
      <c r="V2745" s="47">
        <f t="shared" si="413"/>
        <v>17.649999999999999</v>
      </c>
      <c r="W2745" s="11"/>
    </row>
    <row r="2746" spans="1:23" x14ac:dyDescent="0.45">
      <c r="A2746" t="s">
        <v>2751</v>
      </c>
      <c r="B2746">
        <v>29.14</v>
      </c>
      <c r="D2746" s="9" t="str">
        <f>VartojimasGamyba!J2742</f>
        <v>2023-12-24-04</v>
      </c>
      <c r="E2746" s="8">
        <f>VartojimasGamyba!G2742</f>
        <v>0.441</v>
      </c>
      <c r="F2746" s="11"/>
      <c r="G2746" s="7">
        <f t="shared" si="415"/>
        <v>5.0000000000000018</v>
      </c>
      <c r="H2746" s="7">
        <v>0</v>
      </c>
      <c r="I2746" s="7">
        <v>0</v>
      </c>
      <c r="J2746" s="7">
        <v>0</v>
      </c>
      <c r="L2746" s="7">
        <f>VartojimasGamyba!H2742</f>
        <v>0</v>
      </c>
      <c r="M2746" s="15">
        <f t="shared" si="407"/>
        <v>0.441</v>
      </c>
      <c r="N2746" s="7">
        <f t="shared" si="408"/>
        <v>57.078630000000004</v>
      </c>
      <c r="O2746" s="7">
        <f t="shared" si="409"/>
        <v>57.078630000000004</v>
      </c>
      <c r="R2746" s="7"/>
      <c r="S2746" s="47">
        <f t="shared" si="410"/>
        <v>0.441</v>
      </c>
      <c r="T2746" s="47">
        <f t="shared" si="411"/>
        <v>0</v>
      </c>
      <c r="U2746" s="47">
        <f t="shared" si="412"/>
        <v>129.43</v>
      </c>
      <c r="V2746" s="47">
        <f t="shared" si="413"/>
        <v>17.560000000000002</v>
      </c>
      <c r="W2746" s="11"/>
    </row>
    <row r="2747" spans="1:23" x14ac:dyDescent="0.45">
      <c r="A2747" t="s">
        <v>2752</v>
      </c>
      <c r="B2747">
        <v>28.63</v>
      </c>
      <c r="D2747" s="9" t="str">
        <f>VartojimasGamyba!J2743</f>
        <v>2023-12-24-05</v>
      </c>
      <c r="E2747" s="8">
        <f>VartojimasGamyba!G2743</f>
        <v>2.7639999999999998</v>
      </c>
      <c r="F2747" s="11"/>
      <c r="G2747" s="7">
        <f t="shared" si="415"/>
        <v>13.792222222222223</v>
      </c>
      <c r="H2747" s="7">
        <v>8.7922222222222217</v>
      </c>
      <c r="I2747" s="7">
        <v>0</v>
      </c>
      <c r="J2747" s="7">
        <v>0</v>
      </c>
      <c r="L2747" s="7">
        <f>VartojimasGamyba!H2743</f>
        <v>0</v>
      </c>
      <c r="M2747" s="15">
        <f t="shared" si="407"/>
        <v>11.556222222222221</v>
      </c>
      <c r="N2747" s="7">
        <f t="shared" si="408"/>
        <v>1489.828168888889</v>
      </c>
      <c r="O2747" s="7">
        <f t="shared" si="409"/>
        <v>1489.828168888889</v>
      </c>
      <c r="R2747" s="7"/>
      <c r="S2747" s="47">
        <f t="shared" si="410"/>
        <v>11.556222222222221</v>
      </c>
      <c r="T2747" s="47">
        <f t="shared" si="411"/>
        <v>0</v>
      </c>
      <c r="U2747" s="47">
        <f t="shared" si="412"/>
        <v>128.92000000000002</v>
      </c>
      <c r="V2747" s="47">
        <f t="shared" si="413"/>
        <v>17.049999999999997</v>
      </c>
      <c r="W2747" s="11"/>
    </row>
    <row r="2748" spans="1:23" x14ac:dyDescent="0.45">
      <c r="A2748" t="s">
        <v>2753</v>
      </c>
      <c r="B2748">
        <v>28.75</v>
      </c>
      <c r="D2748" s="9" t="str">
        <f>VartojimasGamyba!J2744</f>
        <v>2023-12-24-06</v>
      </c>
      <c r="E2748" s="8">
        <f>VartojimasGamyba!G2744</f>
        <v>2.1019999999999999</v>
      </c>
      <c r="F2748" s="11"/>
      <c r="G2748" s="7">
        <f t="shared" si="415"/>
        <v>13.792222222222223</v>
      </c>
      <c r="H2748" s="7">
        <v>0</v>
      </c>
      <c r="I2748" s="7">
        <v>0</v>
      </c>
      <c r="J2748" s="7">
        <v>0</v>
      </c>
      <c r="L2748" s="7">
        <f>VartojimasGamyba!H2744</f>
        <v>0</v>
      </c>
      <c r="M2748" s="15">
        <f t="shared" si="407"/>
        <v>2.1019999999999999</v>
      </c>
      <c r="N2748" s="7">
        <f t="shared" si="408"/>
        <v>271.24208000000004</v>
      </c>
      <c r="O2748" s="7">
        <f t="shared" si="409"/>
        <v>271.24208000000004</v>
      </c>
      <c r="R2748" s="7"/>
      <c r="S2748" s="47">
        <f t="shared" si="410"/>
        <v>2.1019999999999999</v>
      </c>
      <c r="T2748" s="47">
        <f t="shared" si="411"/>
        <v>0</v>
      </c>
      <c r="U2748" s="47">
        <f t="shared" si="412"/>
        <v>129.04000000000002</v>
      </c>
      <c r="V2748" s="47">
        <f t="shared" si="413"/>
        <v>17.170000000000002</v>
      </c>
      <c r="W2748" s="11"/>
    </row>
    <row r="2749" spans="1:23" x14ac:dyDescent="0.45">
      <c r="A2749" t="s">
        <v>2754</v>
      </c>
      <c r="B2749">
        <v>30.22</v>
      </c>
      <c r="D2749" s="9" t="str">
        <f>VartojimasGamyba!J2745</f>
        <v>2023-12-24-07</v>
      </c>
      <c r="E2749" s="8">
        <f>VartojimasGamyba!G2745</f>
        <v>0.78100000000000003</v>
      </c>
      <c r="F2749" s="11"/>
      <c r="G2749" s="7">
        <f t="shared" si="415"/>
        <v>13.792222222222223</v>
      </c>
      <c r="H2749" s="7">
        <v>0</v>
      </c>
      <c r="I2749" s="7">
        <v>0</v>
      </c>
      <c r="J2749" s="7">
        <v>0</v>
      </c>
      <c r="L2749" s="7">
        <f>VartojimasGamyba!H2745</f>
        <v>0</v>
      </c>
      <c r="M2749" s="15">
        <f t="shared" si="407"/>
        <v>0.78100000000000003</v>
      </c>
      <c r="N2749" s="7">
        <f t="shared" si="408"/>
        <v>101.92831</v>
      </c>
      <c r="O2749" s="7">
        <f t="shared" si="409"/>
        <v>101.92831</v>
      </c>
      <c r="R2749" s="7"/>
      <c r="S2749" s="47">
        <f t="shared" si="410"/>
        <v>0.78100000000000003</v>
      </c>
      <c r="T2749" s="47">
        <f t="shared" si="411"/>
        <v>0</v>
      </c>
      <c r="U2749" s="47">
        <f t="shared" si="412"/>
        <v>130.51</v>
      </c>
      <c r="V2749" s="47">
        <f t="shared" si="413"/>
        <v>18.64</v>
      </c>
      <c r="W2749" s="11"/>
    </row>
    <row r="2750" spans="1:23" x14ac:dyDescent="0.45">
      <c r="A2750" t="s">
        <v>2755</v>
      </c>
      <c r="B2750">
        <v>31.99</v>
      </c>
      <c r="D2750" s="9" t="str">
        <f>VartojimasGamyba!J2746</f>
        <v>2023-12-24-08</v>
      </c>
      <c r="E2750" s="8">
        <f>VartojimasGamyba!G2746</f>
        <v>1.6479999999999999</v>
      </c>
      <c r="F2750" s="11"/>
      <c r="G2750" s="7">
        <f t="shared" si="415"/>
        <v>13.792222222222223</v>
      </c>
      <c r="H2750" s="7">
        <v>0</v>
      </c>
      <c r="I2750" s="7">
        <v>0</v>
      </c>
      <c r="J2750" s="7">
        <v>0</v>
      </c>
      <c r="L2750" s="7">
        <f>VartojimasGamyba!H2746</f>
        <v>0</v>
      </c>
      <c r="M2750" s="15">
        <f t="shared" si="407"/>
        <v>1.6479999999999999</v>
      </c>
      <c r="N2750" s="7">
        <f t="shared" si="408"/>
        <v>217.99743999999998</v>
      </c>
      <c r="O2750" s="7">
        <f t="shared" si="409"/>
        <v>217.99743999999998</v>
      </c>
      <c r="R2750" s="7"/>
      <c r="S2750" s="47">
        <f t="shared" si="410"/>
        <v>1.6479999999999999</v>
      </c>
      <c r="T2750" s="47">
        <f t="shared" si="411"/>
        <v>0</v>
      </c>
      <c r="U2750" s="47">
        <f t="shared" si="412"/>
        <v>132.28</v>
      </c>
      <c r="V2750" s="47">
        <f t="shared" si="413"/>
        <v>20.409999999999997</v>
      </c>
      <c r="W2750" s="11"/>
    </row>
    <row r="2751" spans="1:23" x14ac:dyDescent="0.45">
      <c r="A2751" t="s">
        <v>2756</v>
      </c>
      <c r="B2751">
        <v>42.96</v>
      </c>
      <c r="D2751" s="9" t="str">
        <f>VartojimasGamyba!J2747</f>
        <v>2023-12-24-09</v>
      </c>
      <c r="E2751" s="8">
        <f>VartojimasGamyba!G2747</f>
        <v>0.94699999999999995</v>
      </c>
      <c r="F2751" s="11"/>
      <c r="G2751" s="7">
        <f t="shared" si="415"/>
        <v>12.743333333333334</v>
      </c>
      <c r="H2751" s="7">
        <v>0</v>
      </c>
      <c r="I2751" s="7">
        <v>1.048888888888889</v>
      </c>
      <c r="J2751" s="7">
        <v>0</v>
      </c>
      <c r="L2751" s="7">
        <f>VartojimasGamyba!H2747</f>
        <v>3.0000000000000001E-3</v>
      </c>
      <c r="M2751" s="15">
        <f t="shared" si="407"/>
        <v>-1.0842021724855044E-16</v>
      </c>
      <c r="N2751" s="7">
        <f t="shared" si="408"/>
        <v>-1.5531196120854851E-14</v>
      </c>
      <c r="O2751" s="7">
        <f t="shared" si="409"/>
        <v>-1.5531196120854851E-14</v>
      </c>
      <c r="R2751" s="7"/>
      <c r="S2751" s="47">
        <f t="shared" si="410"/>
        <v>-1.0842021724855044E-16</v>
      </c>
      <c r="T2751" s="47">
        <f t="shared" si="411"/>
        <v>0</v>
      </c>
      <c r="U2751" s="47">
        <f t="shared" si="412"/>
        <v>143.25</v>
      </c>
      <c r="V2751" s="47">
        <f t="shared" si="413"/>
        <v>31.380000000000003</v>
      </c>
      <c r="W2751" s="11"/>
    </row>
    <row r="2752" spans="1:23" x14ac:dyDescent="0.45">
      <c r="A2752" t="s">
        <v>2757</v>
      </c>
      <c r="B2752">
        <v>51.85</v>
      </c>
      <c r="D2752" s="9" t="str">
        <f>VartojimasGamyba!J2748</f>
        <v>2023-12-24-10</v>
      </c>
      <c r="E2752" s="8">
        <f>VartojimasGamyba!G2748</f>
        <v>0.71</v>
      </c>
      <c r="F2752" s="11"/>
      <c r="G2752" s="7">
        <f t="shared" si="415"/>
        <v>12.054444444444446</v>
      </c>
      <c r="H2752" s="7">
        <v>0</v>
      </c>
      <c r="I2752" s="7">
        <v>0.68888888888888888</v>
      </c>
      <c r="J2752" s="7">
        <v>0</v>
      </c>
      <c r="L2752" s="7">
        <f>VartojimasGamyba!H2748</f>
        <v>0.09</v>
      </c>
      <c r="M2752" s="15">
        <f t="shared" si="407"/>
        <v>0</v>
      </c>
      <c r="N2752" s="7">
        <f t="shared" si="408"/>
        <v>0</v>
      </c>
      <c r="O2752" s="7">
        <f t="shared" si="409"/>
        <v>0</v>
      </c>
      <c r="R2752" s="7"/>
      <c r="S2752" s="47">
        <f t="shared" si="410"/>
        <v>0</v>
      </c>
      <c r="T2752" s="47">
        <f t="shared" si="411"/>
        <v>0</v>
      </c>
      <c r="U2752" s="47">
        <f t="shared" si="412"/>
        <v>152.14000000000001</v>
      </c>
      <c r="V2752" s="47">
        <f t="shared" si="413"/>
        <v>40.270000000000003</v>
      </c>
      <c r="W2752" s="11"/>
    </row>
    <row r="2753" spans="1:23" x14ac:dyDescent="0.45">
      <c r="A2753" t="s">
        <v>2758</v>
      </c>
      <c r="B2753">
        <v>53.91</v>
      </c>
      <c r="D2753" s="9" t="str">
        <f>VartojimasGamyba!J2749</f>
        <v>2023-12-24-11</v>
      </c>
      <c r="E2753" s="8">
        <f>VartojimasGamyba!G2749</f>
        <v>1.016</v>
      </c>
      <c r="F2753" s="11"/>
      <c r="G2753" s="7">
        <f t="shared" si="415"/>
        <v>11.143333333333334</v>
      </c>
      <c r="H2753" s="7">
        <v>0</v>
      </c>
      <c r="I2753" s="7">
        <v>0.9111111111111112</v>
      </c>
      <c r="J2753" s="7">
        <v>0</v>
      </c>
      <c r="L2753" s="7">
        <f>VartojimasGamyba!H2749</f>
        <v>0.19600000000000001</v>
      </c>
      <c r="M2753" s="15">
        <f t="shared" si="407"/>
        <v>0</v>
      </c>
      <c r="N2753" s="7">
        <f t="shared" si="408"/>
        <v>0</v>
      </c>
      <c r="O2753" s="7">
        <f t="shared" si="409"/>
        <v>0</v>
      </c>
      <c r="R2753" s="7"/>
      <c r="S2753" s="47">
        <f t="shared" si="410"/>
        <v>0</v>
      </c>
      <c r="T2753" s="47">
        <f t="shared" si="411"/>
        <v>0</v>
      </c>
      <c r="U2753" s="47">
        <f t="shared" si="412"/>
        <v>154.19999999999999</v>
      </c>
      <c r="V2753" s="47">
        <f t="shared" si="413"/>
        <v>42.33</v>
      </c>
      <c r="W2753" s="11"/>
    </row>
    <row r="2754" spans="1:23" x14ac:dyDescent="0.45">
      <c r="A2754" t="s">
        <v>2759</v>
      </c>
      <c r="B2754">
        <v>59.44</v>
      </c>
      <c r="D2754" s="9" t="str">
        <f>VartojimasGamyba!J2750</f>
        <v>2023-12-24-12</v>
      </c>
      <c r="E2754" s="8">
        <f>VartojimasGamyba!G2750</f>
        <v>0.95099999999999996</v>
      </c>
      <c r="F2754" s="11"/>
      <c r="G2754" s="7">
        <f t="shared" si="415"/>
        <v>10.32</v>
      </c>
      <c r="H2754" s="7">
        <v>0</v>
      </c>
      <c r="I2754" s="7">
        <v>0.82333333333333336</v>
      </c>
      <c r="J2754" s="7">
        <v>0</v>
      </c>
      <c r="L2754" s="7">
        <f>VartojimasGamyba!H2750</f>
        <v>0.21</v>
      </c>
      <c r="M2754" s="15">
        <f t="shared" si="407"/>
        <v>0</v>
      </c>
      <c r="N2754" s="7">
        <f t="shared" si="408"/>
        <v>0</v>
      </c>
      <c r="O2754" s="7">
        <f t="shared" si="409"/>
        <v>0</v>
      </c>
      <c r="R2754" s="7"/>
      <c r="S2754" s="47">
        <f t="shared" si="410"/>
        <v>0</v>
      </c>
      <c r="T2754" s="47">
        <f t="shared" si="411"/>
        <v>0</v>
      </c>
      <c r="U2754" s="47">
        <f t="shared" si="412"/>
        <v>159.73000000000002</v>
      </c>
      <c r="V2754" s="47">
        <f t="shared" si="413"/>
        <v>47.86</v>
      </c>
      <c r="W2754" s="11"/>
    </row>
    <row r="2755" spans="1:23" x14ac:dyDescent="0.45">
      <c r="A2755" t="s">
        <v>2760</v>
      </c>
      <c r="B2755">
        <v>53.92</v>
      </c>
      <c r="D2755" s="9" t="str">
        <f>VartojimasGamyba!J2751</f>
        <v>2023-12-24-13</v>
      </c>
      <c r="E2755" s="8">
        <f>VartojimasGamyba!G2751</f>
        <v>0.98799999999999999</v>
      </c>
      <c r="F2755" s="11"/>
      <c r="G2755" s="7">
        <f t="shared" si="415"/>
        <v>9.2488888888888887</v>
      </c>
      <c r="H2755" s="7">
        <v>0</v>
      </c>
      <c r="I2755" s="7">
        <v>1.0711111111111111</v>
      </c>
      <c r="J2755" s="7">
        <v>0</v>
      </c>
      <c r="L2755" s="7">
        <f>VartojimasGamyba!H2751</f>
        <v>2.4E-2</v>
      </c>
      <c r="M2755" s="15">
        <f t="shared" si="407"/>
        <v>-9.0205620750793969E-17</v>
      </c>
      <c r="N2755" s="7">
        <f t="shared" si="408"/>
        <v>-1.3910608775979938E-14</v>
      </c>
      <c r="O2755" s="7">
        <f t="shared" si="409"/>
        <v>-1.3910608775979938E-14</v>
      </c>
      <c r="R2755" s="7"/>
      <c r="S2755" s="47">
        <f t="shared" si="410"/>
        <v>-9.0205620750793969E-17</v>
      </c>
      <c r="T2755" s="47">
        <f t="shared" si="411"/>
        <v>0</v>
      </c>
      <c r="U2755" s="47">
        <f t="shared" si="412"/>
        <v>154.21</v>
      </c>
      <c r="V2755" s="47">
        <f t="shared" si="413"/>
        <v>42.34</v>
      </c>
      <c r="W2755" s="11"/>
    </row>
    <row r="2756" spans="1:23" x14ac:dyDescent="0.45">
      <c r="A2756" t="s">
        <v>2761</v>
      </c>
      <c r="B2756">
        <v>52.72</v>
      </c>
      <c r="D2756" s="9" t="str">
        <f>VartojimasGamyba!J2752</f>
        <v>2023-12-24-14</v>
      </c>
      <c r="E2756" s="8">
        <f>VartojimasGamyba!G2752</f>
        <v>0.82299999999999995</v>
      </c>
      <c r="F2756" s="11"/>
      <c r="G2756" s="7">
        <f t="shared" si="415"/>
        <v>8.3344444444444434</v>
      </c>
      <c r="H2756" s="7">
        <v>0</v>
      </c>
      <c r="I2756" s="7">
        <v>0.91444444444444439</v>
      </c>
      <c r="J2756" s="7">
        <v>0</v>
      </c>
      <c r="L2756" s="7">
        <f>VartojimasGamyba!H2752</f>
        <v>0</v>
      </c>
      <c r="M2756" s="15">
        <f t="shared" si="407"/>
        <v>0</v>
      </c>
      <c r="N2756" s="7">
        <f t="shared" si="408"/>
        <v>0</v>
      </c>
      <c r="O2756" s="7">
        <f t="shared" si="409"/>
        <v>0</v>
      </c>
      <c r="R2756" s="7"/>
      <c r="S2756" s="47">
        <f t="shared" si="410"/>
        <v>0</v>
      </c>
      <c r="T2756" s="47">
        <f t="shared" si="411"/>
        <v>0</v>
      </c>
      <c r="U2756" s="47">
        <f t="shared" si="412"/>
        <v>153.01</v>
      </c>
      <c r="V2756" s="47">
        <f t="shared" si="413"/>
        <v>41.14</v>
      </c>
      <c r="W2756" s="11"/>
    </row>
    <row r="2757" spans="1:23" x14ac:dyDescent="0.45">
      <c r="A2757" t="s">
        <v>2762</v>
      </c>
      <c r="B2757">
        <v>50.94</v>
      </c>
      <c r="D2757" s="9" t="str">
        <f>VartojimasGamyba!J2753</f>
        <v>2023-12-24-15</v>
      </c>
      <c r="E2757" s="8">
        <f>VartojimasGamyba!G2753</f>
        <v>1.1120000000000001</v>
      </c>
      <c r="F2757" s="11"/>
      <c r="G2757" s="7">
        <f t="shared" si="415"/>
        <v>7.0988888888888875</v>
      </c>
      <c r="H2757" s="7">
        <v>0</v>
      </c>
      <c r="I2757" s="7">
        <v>1.2355555555555557</v>
      </c>
      <c r="J2757" s="7">
        <v>0</v>
      </c>
      <c r="L2757" s="7">
        <f>VartojimasGamyba!H2753</f>
        <v>0</v>
      </c>
      <c r="M2757" s="15">
        <f t="shared" si="407"/>
        <v>0</v>
      </c>
      <c r="N2757" s="7">
        <f t="shared" si="408"/>
        <v>0</v>
      </c>
      <c r="O2757" s="7">
        <f t="shared" si="409"/>
        <v>0</v>
      </c>
      <c r="R2757" s="7"/>
      <c r="S2757" s="47">
        <f t="shared" si="410"/>
        <v>0</v>
      </c>
      <c r="T2757" s="47">
        <f t="shared" si="411"/>
        <v>0</v>
      </c>
      <c r="U2757" s="47">
        <f t="shared" si="412"/>
        <v>151.23000000000002</v>
      </c>
      <c r="V2757" s="47">
        <f t="shared" si="413"/>
        <v>39.36</v>
      </c>
      <c r="W2757" s="11"/>
    </row>
    <row r="2758" spans="1:23" x14ac:dyDescent="0.45">
      <c r="A2758" t="s">
        <v>2763</v>
      </c>
      <c r="B2758">
        <v>49.96</v>
      </c>
      <c r="D2758" s="9" t="str">
        <f>VartojimasGamyba!J2754</f>
        <v>2023-12-24-16</v>
      </c>
      <c r="E2758" s="8">
        <f>VartojimasGamyba!G2754</f>
        <v>0.29799999999999999</v>
      </c>
      <c r="F2758" s="11"/>
      <c r="G2758" s="7">
        <f t="shared" si="415"/>
        <v>6.7677777777777761</v>
      </c>
      <c r="H2758" s="7">
        <v>0</v>
      </c>
      <c r="I2758" s="7">
        <v>0.33111111111111113</v>
      </c>
      <c r="J2758" s="7">
        <v>0</v>
      </c>
      <c r="L2758" s="7">
        <f>VartojimasGamyba!H2754</f>
        <v>0</v>
      </c>
      <c r="M2758" s="15">
        <f t="shared" si="407"/>
        <v>-5.5511151231257827E-17</v>
      </c>
      <c r="N2758" s="7">
        <f t="shared" si="408"/>
        <v>-8.3405504724964885E-15</v>
      </c>
      <c r="O2758" s="7">
        <f t="shared" si="409"/>
        <v>-8.3405504724964885E-15</v>
      </c>
      <c r="R2758" s="7"/>
      <c r="S2758" s="47">
        <f t="shared" si="410"/>
        <v>-5.5511151231257827E-17</v>
      </c>
      <c r="T2758" s="47">
        <f t="shared" si="411"/>
        <v>0</v>
      </c>
      <c r="U2758" s="47">
        <f t="shared" si="412"/>
        <v>150.25</v>
      </c>
      <c r="V2758" s="47">
        <f t="shared" si="413"/>
        <v>38.380000000000003</v>
      </c>
      <c r="W2758" s="11"/>
    </row>
    <row r="2759" spans="1:23" x14ac:dyDescent="0.45">
      <c r="A2759" t="s">
        <v>2764</v>
      </c>
      <c r="B2759">
        <v>66.23</v>
      </c>
      <c r="D2759" s="9" t="str">
        <f>VartojimasGamyba!J2755</f>
        <v>2023-12-24-17</v>
      </c>
      <c r="E2759" s="8">
        <f>VartojimasGamyba!G2755</f>
        <v>1.248</v>
      </c>
      <c r="F2759" s="11"/>
      <c r="G2759" s="7">
        <f t="shared" si="415"/>
        <v>5.3811111111111094</v>
      </c>
      <c r="H2759" s="7">
        <v>0</v>
      </c>
      <c r="I2759" s="7">
        <v>1.3866666666666667</v>
      </c>
      <c r="J2759" s="7">
        <v>0</v>
      </c>
      <c r="L2759" s="7">
        <f>VartojimasGamyba!H2755</f>
        <v>0</v>
      </c>
      <c r="M2759" s="15">
        <f t="shared" ref="M2759:M2822" si="416">E2759+H2759-I2759*$J$2+J2759-L2759</f>
        <v>0</v>
      </c>
      <c r="N2759" s="7">
        <f t="shared" ref="N2759:N2822" si="417">M2759*U2759-J2759*V2759</f>
        <v>0</v>
      </c>
      <c r="O2759" s="7">
        <f t="shared" ref="O2759:O2822" si="418">(M2759)*(B2759+$Z$21)</f>
        <v>0</v>
      </c>
      <c r="R2759" s="7"/>
      <c r="S2759" s="47">
        <f t="shared" ref="S2759:S2822" si="419">M2759+IF((L2759-E2759)&gt;0,(L2759-E2759),0)</f>
        <v>0</v>
      </c>
      <c r="T2759" s="47">
        <f t="shared" ref="T2759:T2822" si="420">IF(L2759-E2759&lt;0,0,L2759-E2759)</f>
        <v>0</v>
      </c>
      <c r="U2759" s="47">
        <f t="shared" ref="U2759:U2822" si="421">B2759+$Z$21</f>
        <v>166.52</v>
      </c>
      <c r="V2759" s="47">
        <f t="shared" ref="V2759:V2822" si="422">B2759+$Z$20</f>
        <v>54.650000000000006</v>
      </c>
      <c r="W2759" s="11"/>
    </row>
    <row r="2760" spans="1:23" x14ac:dyDescent="0.45">
      <c r="A2760" t="s">
        <v>2765</v>
      </c>
      <c r="B2760">
        <v>48.38</v>
      </c>
      <c r="D2760" s="9" t="str">
        <f>VartojimasGamyba!J2756</f>
        <v>2023-12-24-18</v>
      </c>
      <c r="E2760" s="8">
        <f>VartojimasGamyba!G2756</f>
        <v>0.34300000000000003</v>
      </c>
      <c r="F2760" s="11"/>
      <c r="G2760" s="7">
        <f t="shared" si="415"/>
        <v>4.9999999999999982</v>
      </c>
      <c r="H2760" s="7">
        <v>0</v>
      </c>
      <c r="I2760" s="7">
        <v>0.38111111111111118</v>
      </c>
      <c r="J2760" s="7">
        <v>0</v>
      </c>
      <c r="L2760" s="7">
        <f>VartojimasGamyba!H2756</f>
        <v>0</v>
      </c>
      <c r="M2760" s="15">
        <f t="shared" si="416"/>
        <v>-5.5511151231257827E-17</v>
      </c>
      <c r="N2760" s="7">
        <f t="shared" si="417"/>
        <v>-8.252842853551102E-15</v>
      </c>
      <c r="O2760" s="7">
        <f t="shared" si="418"/>
        <v>-8.252842853551102E-15</v>
      </c>
      <c r="R2760" s="7"/>
      <c r="S2760" s="47">
        <f t="shared" si="419"/>
        <v>-5.5511151231257827E-17</v>
      </c>
      <c r="T2760" s="47">
        <f t="shared" si="420"/>
        <v>0</v>
      </c>
      <c r="U2760" s="47">
        <f t="shared" si="421"/>
        <v>148.67000000000002</v>
      </c>
      <c r="V2760" s="47">
        <f t="shared" si="422"/>
        <v>36.800000000000004</v>
      </c>
      <c r="W2760" s="11"/>
    </row>
    <row r="2761" spans="1:23" x14ac:dyDescent="0.45">
      <c r="A2761" t="s">
        <v>2766</v>
      </c>
      <c r="B2761">
        <v>39.549999999999997</v>
      </c>
      <c r="D2761" s="9" t="str">
        <f>VartojimasGamyba!J2757</f>
        <v>2023-12-24-19</v>
      </c>
      <c r="E2761" s="8">
        <f>VartojimasGamyba!G2757</f>
        <v>0.98599999999999999</v>
      </c>
      <c r="F2761" s="11"/>
      <c r="G2761" s="7">
        <f t="shared" si="415"/>
        <v>4.9999999999999982</v>
      </c>
      <c r="H2761" s="7">
        <v>0</v>
      </c>
      <c r="I2761" s="7">
        <v>0</v>
      </c>
      <c r="J2761" s="7">
        <v>0</v>
      </c>
      <c r="L2761" s="7">
        <f>VartojimasGamyba!H2757</f>
        <v>0</v>
      </c>
      <c r="M2761" s="15">
        <f t="shared" si="416"/>
        <v>0.98599999999999999</v>
      </c>
      <c r="N2761" s="7">
        <f t="shared" si="417"/>
        <v>137.88224</v>
      </c>
      <c r="O2761" s="7">
        <f t="shared" si="418"/>
        <v>137.88224</v>
      </c>
      <c r="R2761" s="7"/>
      <c r="S2761" s="47">
        <f t="shared" si="419"/>
        <v>0.98599999999999999</v>
      </c>
      <c r="T2761" s="47">
        <f t="shared" si="420"/>
        <v>0</v>
      </c>
      <c r="U2761" s="47">
        <f t="shared" si="421"/>
        <v>139.84</v>
      </c>
      <c r="V2761" s="47">
        <f t="shared" si="422"/>
        <v>27.97</v>
      </c>
      <c r="W2761" s="11"/>
    </row>
    <row r="2762" spans="1:23" x14ac:dyDescent="0.45">
      <c r="A2762" t="s">
        <v>2767</v>
      </c>
      <c r="B2762">
        <v>35.74</v>
      </c>
      <c r="D2762" s="9" t="str">
        <f>VartojimasGamyba!J2758</f>
        <v>2023-12-24-20</v>
      </c>
      <c r="E2762" s="8">
        <f>VartojimasGamyba!G2758</f>
        <v>0.38600000000000001</v>
      </c>
      <c r="F2762" s="11"/>
      <c r="G2762" s="7">
        <f t="shared" si="415"/>
        <v>4.9999999999999982</v>
      </c>
      <c r="H2762" s="7">
        <v>0</v>
      </c>
      <c r="I2762" s="7">
        <v>0</v>
      </c>
      <c r="J2762" s="7">
        <v>0</v>
      </c>
      <c r="L2762" s="7">
        <f>VartojimasGamyba!H2758</f>
        <v>0</v>
      </c>
      <c r="M2762" s="15">
        <f t="shared" si="416"/>
        <v>0.38600000000000001</v>
      </c>
      <c r="N2762" s="7">
        <f t="shared" si="417"/>
        <v>52.507580000000004</v>
      </c>
      <c r="O2762" s="7">
        <f t="shared" si="418"/>
        <v>52.507580000000004</v>
      </c>
      <c r="P2762" s="7" t="s">
        <v>8873</v>
      </c>
      <c r="R2762" s="7"/>
      <c r="S2762" s="47">
        <f t="shared" si="419"/>
        <v>0.38600000000000001</v>
      </c>
      <c r="T2762" s="47">
        <f t="shared" si="420"/>
        <v>0</v>
      </c>
      <c r="U2762" s="47">
        <f t="shared" si="421"/>
        <v>136.03</v>
      </c>
      <c r="V2762" s="47">
        <f t="shared" si="422"/>
        <v>24.160000000000004</v>
      </c>
      <c r="W2762" s="11"/>
    </row>
    <row r="2763" spans="1:23" x14ac:dyDescent="0.45">
      <c r="A2763" t="s">
        <v>2768</v>
      </c>
      <c r="B2763">
        <v>32.46</v>
      </c>
      <c r="D2763" s="9" t="str">
        <f>VartojimasGamyba!J2759</f>
        <v>2023-12-24-21</v>
      </c>
      <c r="E2763" s="8">
        <f>VartojimasGamyba!G2759</f>
        <v>0.58499999999999996</v>
      </c>
      <c r="F2763" s="11"/>
      <c r="G2763" s="7">
        <f t="shared" si="415"/>
        <v>4.9999999999999982</v>
      </c>
      <c r="H2763" s="7">
        <v>0</v>
      </c>
      <c r="I2763" s="7">
        <v>0</v>
      </c>
      <c r="J2763" s="7">
        <v>0</v>
      </c>
      <c r="L2763" s="7">
        <f>VartojimasGamyba!H2759</f>
        <v>0</v>
      </c>
      <c r="M2763" s="15">
        <f t="shared" si="416"/>
        <v>0.58499999999999996</v>
      </c>
      <c r="N2763" s="7">
        <f t="shared" si="417"/>
        <v>77.658749999999998</v>
      </c>
      <c r="O2763" s="7">
        <f t="shared" si="418"/>
        <v>77.658749999999998</v>
      </c>
      <c r="P2763" s="7">
        <f>SUM(N2742:N2765)</f>
        <v>2770.037998888889</v>
      </c>
      <c r="R2763" s="7"/>
      <c r="S2763" s="47">
        <f t="shared" si="419"/>
        <v>0.58499999999999996</v>
      </c>
      <c r="T2763" s="47">
        <f t="shared" si="420"/>
        <v>0</v>
      </c>
      <c r="U2763" s="47">
        <f t="shared" si="421"/>
        <v>132.75</v>
      </c>
      <c r="V2763" s="47">
        <f t="shared" si="422"/>
        <v>20.880000000000003</v>
      </c>
      <c r="W2763" s="11"/>
    </row>
    <row r="2764" spans="1:23" x14ac:dyDescent="0.45">
      <c r="A2764" t="s">
        <v>2769</v>
      </c>
      <c r="B2764">
        <v>29.99</v>
      </c>
      <c r="D2764" s="9" t="str">
        <f>VartojimasGamyba!J2760</f>
        <v>2023-12-24-22</v>
      </c>
      <c r="E2764" s="8">
        <f>VartojimasGamyba!G2760</f>
        <v>0.85399999999999998</v>
      </c>
      <c r="F2764" s="11"/>
      <c r="G2764" s="7">
        <f t="shared" si="415"/>
        <v>4.9999999999999982</v>
      </c>
      <c r="H2764" s="7">
        <v>0</v>
      </c>
      <c r="I2764" s="7">
        <v>0</v>
      </c>
      <c r="J2764" s="7">
        <v>0</v>
      </c>
      <c r="L2764" s="7">
        <f>VartojimasGamyba!H2760</f>
        <v>0</v>
      </c>
      <c r="M2764" s="15">
        <f t="shared" si="416"/>
        <v>0.85399999999999998</v>
      </c>
      <c r="N2764" s="7">
        <f t="shared" si="417"/>
        <v>111.25912</v>
      </c>
      <c r="O2764" s="7">
        <f t="shared" si="418"/>
        <v>111.25912</v>
      </c>
      <c r="P2764" s="7" t="s">
        <v>8872</v>
      </c>
      <c r="R2764" s="7"/>
      <c r="S2764" s="47">
        <f t="shared" si="419"/>
        <v>0.85399999999999998</v>
      </c>
      <c r="T2764" s="47">
        <f t="shared" si="420"/>
        <v>0</v>
      </c>
      <c r="U2764" s="47">
        <f t="shared" si="421"/>
        <v>130.28</v>
      </c>
      <c r="V2764" s="47">
        <f t="shared" si="422"/>
        <v>18.409999999999997</v>
      </c>
      <c r="W2764" s="11"/>
    </row>
    <row r="2765" spans="1:23" x14ac:dyDescent="0.45">
      <c r="A2765" t="s">
        <v>2770</v>
      </c>
      <c r="B2765">
        <v>29.99</v>
      </c>
      <c r="D2765" s="9" t="str">
        <f>VartojimasGamyba!J2761</f>
        <v>2023-12-24-23</v>
      </c>
      <c r="E2765" s="8">
        <f>VartojimasGamyba!G2761</f>
        <v>0.27300000000000002</v>
      </c>
      <c r="F2765" s="11"/>
      <c r="G2765" s="7">
        <f t="shared" si="415"/>
        <v>4.9999999999999982</v>
      </c>
      <c r="H2765" s="7">
        <v>0</v>
      </c>
      <c r="I2765" s="7">
        <v>0</v>
      </c>
      <c r="J2765" s="7">
        <v>0</v>
      </c>
      <c r="L2765" s="7">
        <f>VartojimasGamyba!H2761</f>
        <v>0</v>
      </c>
      <c r="M2765" s="15">
        <f t="shared" si="416"/>
        <v>0.27300000000000002</v>
      </c>
      <c r="N2765" s="7">
        <f t="shared" si="417"/>
        <v>35.56644</v>
      </c>
      <c r="O2765" s="7">
        <f t="shared" si="418"/>
        <v>35.56644</v>
      </c>
      <c r="P2765" s="7">
        <f>SUM(O2742:O2765)</f>
        <v>2770.037998888889</v>
      </c>
      <c r="Q2765" s="7">
        <f>SUMPRODUCT(B2742:B2765,E2742:E2765)+SUM(E2742:E2765)*$Z$21-SUMPRODUCT(B2742:B2765,L2742:L2765)+SUM(L2742:L2765)*ABS($Z$20)</f>
        <v>2915.7501500000003</v>
      </c>
      <c r="R2765" s="7"/>
      <c r="S2765" s="47">
        <f t="shared" si="419"/>
        <v>0.27300000000000002</v>
      </c>
      <c r="T2765" s="47">
        <f t="shared" si="420"/>
        <v>0</v>
      </c>
      <c r="U2765" s="47">
        <f t="shared" si="421"/>
        <v>130.28</v>
      </c>
      <c r="V2765" s="47">
        <f t="shared" si="422"/>
        <v>18.409999999999997</v>
      </c>
      <c r="W2765" s="11">
        <f>IF(P2765&lt;&gt;Q2765,1,0)</f>
        <v>1</v>
      </c>
    </row>
    <row r="2766" spans="1:23" x14ac:dyDescent="0.45">
      <c r="A2766" t="s">
        <v>2771</v>
      </c>
      <c r="B2766">
        <v>28.98</v>
      </c>
      <c r="D2766" s="1" t="str">
        <f>VartojimasGamyba!J2762</f>
        <v>2023-12-25-00</v>
      </c>
      <c r="E2766" s="7">
        <f>VartojimasGamyba!G2762</f>
        <v>0.71</v>
      </c>
      <c r="F2766" s="11"/>
      <c r="G2766" s="12">
        <f>G2765+H2766-I2766</f>
        <v>4.9999999999999982</v>
      </c>
      <c r="H2766" s="12">
        <v>0</v>
      </c>
      <c r="I2766" s="12">
        <v>0</v>
      </c>
      <c r="J2766" s="12">
        <v>0</v>
      </c>
      <c r="K2766" s="12"/>
      <c r="L2766" s="12">
        <f>VartojimasGamyba!H2762</f>
        <v>0</v>
      </c>
      <c r="M2766" s="19">
        <f t="shared" si="416"/>
        <v>0.71</v>
      </c>
      <c r="N2766" s="7">
        <f t="shared" si="417"/>
        <v>91.781700000000001</v>
      </c>
      <c r="O2766" s="7">
        <f t="shared" si="418"/>
        <v>91.781700000000001</v>
      </c>
      <c r="R2766" s="20" t="s">
        <v>8783</v>
      </c>
      <c r="S2766" s="47">
        <f t="shared" si="419"/>
        <v>0.71</v>
      </c>
      <c r="T2766" s="47">
        <f t="shared" si="420"/>
        <v>0</v>
      </c>
      <c r="U2766" s="47">
        <f t="shared" si="421"/>
        <v>129.27000000000001</v>
      </c>
      <c r="V2766" s="47">
        <f t="shared" si="422"/>
        <v>17.399999999999999</v>
      </c>
      <c r="W2766" s="11"/>
    </row>
    <row r="2767" spans="1:23" x14ac:dyDescent="0.45">
      <c r="A2767" t="s">
        <v>2772</v>
      </c>
      <c r="B2767">
        <v>23.6</v>
      </c>
      <c r="D2767" s="1" t="str">
        <f>VartojimasGamyba!J2763</f>
        <v>2023-12-25-01</v>
      </c>
      <c r="E2767" s="7">
        <f>VartojimasGamyba!G2763</f>
        <v>0.19900000000000001</v>
      </c>
      <c r="F2767" s="11"/>
      <c r="G2767" s="12">
        <f t="shared" ref="G2767:G2789" si="423">G2766+H2767-I2767</f>
        <v>4.9999999999999982</v>
      </c>
      <c r="H2767" s="12">
        <v>0</v>
      </c>
      <c r="I2767" s="12">
        <v>0</v>
      </c>
      <c r="J2767" s="12">
        <v>0</v>
      </c>
      <c r="K2767" s="12"/>
      <c r="L2767" s="12">
        <f>VartojimasGamyba!H2763</f>
        <v>0</v>
      </c>
      <c r="M2767" s="19">
        <f t="shared" si="416"/>
        <v>0.19900000000000001</v>
      </c>
      <c r="N2767" s="7">
        <f t="shared" si="417"/>
        <v>24.654110000000003</v>
      </c>
      <c r="O2767" s="7">
        <f t="shared" si="418"/>
        <v>24.654110000000003</v>
      </c>
      <c r="R2767" s="7"/>
      <c r="S2767" s="47">
        <f t="shared" si="419"/>
        <v>0.19900000000000001</v>
      </c>
      <c r="T2767" s="47">
        <f t="shared" si="420"/>
        <v>0</v>
      </c>
      <c r="U2767" s="47">
        <f t="shared" si="421"/>
        <v>123.89000000000001</v>
      </c>
      <c r="V2767" s="47">
        <f t="shared" si="422"/>
        <v>12.020000000000001</v>
      </c>
      <c r="W2767" s="11"/>
    </row>
    <row r="2768" spans="1:23" x14ac:dyDescent="0.45">
      <c r="A2768" t="s">
        <v>2773</v>
      </c>
      <c r="B2768">
        <v>33.6</v>
      </c>
      <c r="D2768" s="1" t="str">
        <f>VartojimasGamyba!J2764</f>
        <v>2023-12-25-02</v>
      </c>
      <c r="E2768" s="7">
        <f>VartojimasGamyba!G2764</f>
        <v>1.0029999999999999</v>
      </c>
      <c r="F2768" s="11"/>
      <c r="G2768" s="12">
        <f t="shared" si="423"/>
        <v>4.9999999999999982</v>
      </c>
      <c r="H2768" s="12">
        <v>0</v>
      </c>
      <c r="I2768" s="12">
        <v>0</v>
      </c>
      <c r="J2768" s="12">
        <v>0</v>
      </c>
      <c r="K2768" s="12"/>
      <c r="L2768" s="12">
        <f>VartojimasGamyba!H2764</f>
        <v>0</v>
      </c>
      <c r="M2768" s="19">
        <f t="shared" si="416"/>
        <v>1.0029999999999999</v>
      </c>
      <c r="N2768" s="7">
        <f t="shared" si="417"/>
        <v>134.29167000000001</v>
      </c>
      <c r="O2768" s="7">
        <f t="shared" si="418"/>
        <v>134.29167000000001</v>
      </c>
      <c r="R2768" s="7"/>
      <c r="S2768" s="47">
        <f t="shared" si="419"/>
        <v>1.0029999999999999</v>
      </c>
      <c r="T2768" s="47">
        <f t="shared" si="420"/>
        <v>0</v>
      </c>
      <c r="U2768" s="47">
        <f t="shared" si="421"/>
        <v>133.89000000000001</v>
      </c>
      <c r="V2768" s="47">
        <f t="shared" si="422"/>
        <v>22.020000000000003</v>
      </c>
      <c r="W2768" s="11"/>
    </row>
    <row r="2769" spans="1:23" x14ac:dyDescent="0.45">
      <c r="A2769" t="s">
        <v>2774</v>
      </c>
      <c r="B2769">
        <v>33.71</v>
      </c>
      <c r="D2769" s="1" t="str">
        <f>VartojimasGamyba!J2765</f>
        <v>2023-12-25-03</v>
      </c>
      <c r="E2769" s="7">
        <f>VartojimasGamyba!G2765</f>
        <v>0.187</v>
      </c>
      <c r="F2769" s="11"/>
      <c r="G2769" s="12">
        <f t="shared" si="423"/>
        <v>4.9999999999999982</v>
      </c>
      <c r="H2769" s="12">
        <v>0</v>
      </c>
      <c r="I2769" s="12">
        <v>0</v>
      </c>
      <c r="J2769" s="12">
        <v>0</v>
      </c>
      <c r="K2769" s="12"/>
      <c r="L2769" s="12">
        <f>VartojimasGamyba!H2765</f>
        <v>0</v>
      </c>
      <c r="M2769" s="19">
        <f t="shared" si="416"/>
        <v>0.187</v>
      </c>
      <c r="N2769" s="7">
        <f t="shared" si="417"/>
        <v>25.058</v>
      </c>
      <c r="O2769" s="7">
        <f t="shared" si="418"/>
        <v>25.058</v>
      </c>
      <c r="R2769" s="7"/>
      <c r="S2769" s="47">
        <f t="shared" si="419"/>
        <v>0.187</v>
      </c>
      <c r="T2769" s="47">
        <f t="shared" si="420"/>
        <v>0</v>
      </c>
      <c r="U2769" s="47">
        <f t="shared" si="421"/>
        <v>134</v>
      </c>
      <c r="V2769" s="47">
        <f t="shared" si="422"/>
        <v>22.130000000000003</v>
      </c>
      <c r="W2769" s="11"/>
    </row>
    <row r="2770" spans="1:23" x14ac:dyDescent="0.45">
      <c r="A2770" t="s">
        <v>2775</v>
      </c>
      <c r="B2770">
        <v>31.62</v>
      </c>
      <c r="D2770" s="1" t="str">
        <f>VartojimasGamyba!J2766</f>
        <v>2023-12-25-04</v>
      </c>
      <c r="E2770" s="7">
        <f>VartojimasGamyba!G2766</f>
        <v>0.53500000000000003</v>
      </c>
      <c r="F2770" s="11"/>
      <c r="G2770" s="12">
        <f t="shared" si="423"/>
        <v>4.9999999999999982</v>
      </c>
      <c r="H2770" s="12">
        <v>0</v>
      </c>
      <c r="I2770" s="12">
        <v>0</v>
      </c>
      <c r="J2770" s="12">
        <v>0</v>
      </c>
      <c r="K2770" s="12"/>
      <c r="L2770" s="12">
        <f>VartojimasGamyba!H2766</f>
        <v>0</v>
      </c>
      <c r="M2770" s="19">
        <f t="shared" si="416"/>
        <v>0.53500000000000003</v>
      </c>
      <c r="N2770" s="7">
        <f t="shared" si="417"/>
        <v>70.571849999999998</v>
      </c>
      <c r="O2770" s="7">
        <f t="shared" si="418"/>
        <v>70.571849999999998</v>
      </c>
      <c r="R2770" s="7"/>
      <c r="S2770" s="47">
        <f t="shared" si="419"/>
        <v>0.53500000000000003</v>
      </c>
      <c r="T2770" s="47">
        <f t="shared" si="420"/>
        <v>0</v>
      </c>
      <c r="U2770" s="47">
        <f t="shared" si="421"/>
        <v>131.91</v>
      </c>
      <c r="V2770" s="47">
        <f t="shared" si="422"/>
        <v>20.04</v>
      </c>
      <c r="W2770" s="11"/>
    </row>
    <row r="2771" spans="1:23" x14ac:dyDescent="0.45">
      <c r="A2771" t="s">
        <v>2776</v>
      </c>
      <c r="B2771">
        <v>30</v>
      </c>
      <c r="D2771" s="1" t="str">
        <f>VartojimasGamyba!J2767</f>
        <v>2023-12-25-05</v>
      </c>
      <c r="E2771" s="7">
        <f>VartojimasGamyba!G2767</f>
        <v>0.41</v>
      </c>
      <c r="F2771" s="11"/>
      <c r="G2771" s="12">
        <f t="shared" si="423"/>
        <v>4.9999999999999982</v>
      </c>
      <c r="H2771" s="12">
        <v>0</v>
      </c>
      <c r="I2771" s="12">
        <v>0</v>
      </c>
      <c r="J2771" s="12">
        <v>0</v>
      </c>
      <c r="K2771" s="12"/>
      <c r="L2771" s="12">
        <f>VartojimasGamyba!H2767</f>
        <v>0</v>
      </c>
      <c r="M2771" s="19">
        <f t="shared" si="416"/>
        <v>0.41</v>
      </c>
      <c r="N2771" s="7">
        <f t="shared" si="417"/>
        <v>53.418900000000008</v>
      </c>
      <c r="O2771" s="7">
        <f t="shared" si="418"/>
        <v>53.418900000000008</v>
      </c>
      <c r="R2771" s="7"/>
      <c r="S2771" s="47">
        <f t="shared" si="419"/>
        <v>0.41</v>
      </c>
      <c r="T2771" s="47">
        <f t="shared" si="420"/>
        <v>0</v>
      </c>
      <c r="U2771" s="47">
        <f t="shared" si="421"/>
        <v>130.29000000000002</v>
      </c>
      <c r="V2771" s="47">
        <f t="shared" si="422"/>
        <v>18.420000000000002</v>
      </c>
      <c r="W2771" s="11"/>
    </row>
    <row r="2772" spans="1:23" x14ac:dyDescent="0.45">
      <c r="A2772" t="s">
        <v>2777</v>
      </c>
      <c r="B2772">
        <v>26.8</v>
      </c>
      <c r="D2772" s="1" t="str">
        <f>VartojimasGamyba!J2768</f>
        <v>2023-12-25-06</v>
      </c>
      <c r="E2772" s="7">
        <f>VartojimasGamyba!G2768</f>
        <v>0.54200000000000004</v>
      </c>
      <c r="F2772" s="11"/>
      <c r="G2772" s="12">
        <f t="shared" si="423"/>
        <v>4.9999999999999982</v>
      </c>
      <c r="H2772" s="12">
        <v>0</v>
      </c>
      <c r="I2772" s="12">
        <v>0</v>
      </c>
      <c r="J2772" s="12">
        <v>0</v>
      </c>
      <c r="K2772" s="12"/>
      <c r="L2772" s="12">
        <f>VartojimasGamyba!H2768</f>
        <v>0</v>
      </c>
      <c r="M2772" s="19">
        <f t="shared" si="416"/>
        <v>0.54200000000000004</v>
      </c>
      <c r="N2772" s="7">
        <f t="shared" si="417"/>
        <v>68.882780000000011</v>
      </c>
      <c r="O2772" s="7">
        <f t="shared" si="418"/>
        <v>68.882780000000011</v>
      </c>
      <c r="R2772" s="7"/>
      <c r="S2772" s="47">
        <f t="shared" si="419"/>
        <v>0.54200000000000004</v>
      </c>
      <c r="T2772" s="47">
        <f t="shared" si="420"/>
        <v>0</v>
      </c>
      <c r="U2772" s="47">
        <f t="shared" si="421"/>
        <v>127.09</v>
      </c>
      <c r="V2772" s="47">
        <f t="shared" si="422"/>
        <v>15.22</v>
      </c>
      <c r="W2772" s="11"/>
    </row>
    <row r="2773" spans="1:23" x14ac:dyDescent="0.45">
      <c r="A2773" t="s">
        <v>2778</v>
      </c>
      <c r="B2773">
        <v>22.13</v>
      </c>
      <c r="D2773" s="1" t="str">
        <f>VartojimasGamyba!J2769</f>
        <v>2023-12-25-07</v>
      </c>
      <c r="E2773" s="7">
        <f>VartojimasGamyba!G2769</f>
        <v>0.48799999999999999</v>
      </c>
      <c r="F2773" s="11"/>
      <c r="G2773" s="12">
        <f t="shared" si="423"/>
        <v>4.9999999999999982</v>
      </c>
      <c r="H2773" s="12">
        <v>0</v>
      </c>
      <c r="I2773" s="12">
        <v>0</v>
      </c>
      <c r="J2773" s="12">
        <v>0</v>
      </c>
      <c r="K2773" s="12"/>
      <c r="L2773" s="12">
        <f>VartojimasGamyba!H2769</f>
        <v>1E-3</v>
      </c>
      <c r="M2773" s="19">
        <f t="shared" si="416"/>
        <v>0.48699999999999999</v>
      </c>
      <c r="N2773" s="7">
        <f t="shared" si="417"/>
        <v>59.618539999999996</v>
      </c>
      <c r="O2773" s="7">
        <f t="shared" si="418"/>
        <v>59.618539999999996</v>
      </c>
      <c r="R2773" s="7"/>
      <c r="S2773" s="47">
        <f t="shared" si="419"/>
        <v>0.48699999999999999</v>
      </c>
      <c r="T2773" s="47">
        <f t="shared" si="420"/>
        <v>0</v>
      </c>
      <c r="U2773" s="47">
        <f t="shared" si="421"/>
        <v>122.42</v>
      </c>
      <c r="V2773" s="47">
        <f t="shared" si="422"/>
        <v>10.549999999999999</v>
      </c>
      <c r="W2773" s="11"/>
    </row>
    <row r="2774" spans="1:23" x14ac:dyDescent="0.45">
      <c r="A2774" t="s">
        <v>2779</v>
      </c>
      <c r="B2774">
        <v>20.71</v>
      </c>
      <c r="D2774" s="1" t="str">
        <f>VartojimasGamyba!J2770</f>
        <v>2023-12-25-08</v>
      </c>
      <c r="E2774" s="7">
        <f>VartojimasGamyba!G2770</f>
        <v>0.99</v>
      </c>
      <c r="F2774" s="11"/>
      <c r="G2774" s="12">
        <f t="shared" si="423"/>
        <v>6.761222222222222</v>
      </c>
      <c r="H2774" s="12">
        <v>1.761222222222224</v>
      </c>
      <c r="I2774" s="12">
        <v>0</v>
      </c>
      <c r="J2774" s="12">
        <v>0</v>
      </c>
      <c r="K2774" s="12"/>
      <c r="L2774" s="12">
        <f>VartojimasGamyba!H2770</f>
        <v>6.0999999999999999E-2</v>
      </c>
      <c r="M2774" s="19">
        <f t="shared" si="416"/>
        <v>2.6902222222222241</v>
      </c>
      <c r="N2774" s="7">
        <f t="shared" si="417"/>
        <v>325.51688888888913</v>
      </c>
      <c r="O2774" s="7">
        <f t="shared" si="418"/>
        <v>325.51688888888913</v>
      </c>
      <c r="R2774" s="7"/>
      <c r="S2774" s="47">
        <f t="shared" si="419"/>
        <v>2.6902222222222241</v>
      </c>
      <c r="T2774" s="47">
        <f t="shared" si="420"/>
        <v>0</v>
      </c>
      <c r="U2774" s="47">
        <f t="shared" si="421"/>
        <v>121</v>
      </c>
      <c r="V2774" s="47">
        <f t="shared" si="422"/>
        <v>9.1300000000000008</v>
      </c>
      <c r="W2774" s="11"/>
    </row>
    <row r="2775" spans="1:23" x14ac:dyDescent="0.45">
      <c r="A2775" t="s">
        <v>2780</v>
      </c>
      <c r="B2775">
        <v>27.86</v>
      </c>
      <c r="D2775" s="1" t="str">
        <f>VartojimasGamyba!J2771</f>
        <v>2023-12-25-09</v>
      </c>
      <c r="E2775" s="7">
        <f>VartojimasGamyba!G2771</f>
        <v>8.5999999999999993E-2</v>
      </c>
      <c r="F2775" s="11"/>
      <c r="G2775" s="12">
        <f t="shared" si="423"/>
        <v>6.8322222222222218</v>
      </c>
      <c r="H2775" s="12">
        <v>7.1000000000000008E-2</v>
      </c>
      <c r="I2775" s="12">
        <v>0</v>
      </c>
      <c r="J2775" s="12">
        <v>0</v>
      </c>
      <c r="K2775" s="12"/>
      <c r="L2775" s="12">
        <f>VartojimasGamyba!H2771</f>
        <v>0.157</v>
      </c>
      <c r="M2775" s="19">
        <f t="shared" si="416"/>
        <v>0</v>
      </c>
      <c r="N2775" s="7">
        <f t="shared" si="417"/>
        <v>0</v>
      </c>
      <c r="O2775" s="7">
        <f t="shared" si="418"/>
        <v>0</v>
      </c>
      <c r="R2775" s="7"/>
      <c r="S2775" s="47">
        <f t="shared" si="419"/>
        <v>7.1000000000000008E-2</v>
      </c>
      <c r="T2775" s="47">
        <f t="shared" si="420"/>
        <v>7.1000000000000008E-2</v>
      </c>
      <c r="U2775" s="47">
        <f t="shared" si="421"/>
        <v>128.15</v>
      </c>
      <c r="V2775" s="47">
        <f t="shared" si="422"/>
        <v>16.28</v>
      </c>
      <c r="W2775" s="11"/>
    </row>
    <row r="2776" spans="1:23" x14ac:dyDescent="0.45">
      <c r="A2776" t="s">
        <v>2781</v>
      </c>
      <c r="B2776">
        <v>30.55</v>
      </c>
      <c r="D2776" s="1" t="str">
        <f>VartojimasGamyba!J2772</f>
        <v>2023-12-25-10</v>
      </c>
      <c r="E2776" s="7">
        <f>VartojimasGamyba!G2772</f>
        <v>0.33300000000000002</v>
      </c>
      <c r="F2776" s="11"/>
      <c r="G2776" s="12">
        <f t="shared" si="423"/>
        <v>6.8322222222222218</v>
      </c>
      <c r="H2776" s="12">
        <v>0</v>
      </c>
      <c r="I2776" s="12">
        <v>0</v>
      </c>
      <c r="J2776" s="12">
        <v>0</v>
      </c>
      <c r="K2776" s="12"/>
      <c r="L2776" s="12">
        <f>VartojimasGamyba!H2772</f>
        <v>0.13500000000000001</v>
      </c>
      <c r="M2776" s="19">
        <f t="shared" si="416"/>
        <v>0.19800000000000001</v>
      </c>
      <c r="N2776" s="7">
        <f t="shared" si="417"/>
        <v>25.906320000000001</v>
      </c>
      <c r="O2776" s="7">
        <f t="shared" si="418"/>
        <v>25.906320000000001</v>
      </c>
      <c r="R2776" s="7"/>
      <c r="S2776" s="47">
        <f t="shared" si="419"/>
        <v>0.19800000000000001</v>
      </c>
      <c r="T2776" s="47">
        <f t="shared" si="420"/>
        <v>0</v>
      </c>
      <c r="U2776" s="47">
        <f t="shared" si="421"/>
        <v>130.84</v>
      </c>
      <c r="V2776" s="47">
        <f t="shared" si="422"/>
        <v>18.97</v>
      </c>
      <c r="W2776" s="11"/>
    </row>
    <row r="2777" spans="1:23" x14ac:dyDescent="0.45">
      <c r="A2777" t="s">
        <v>2782</v>
      </c>
      <c r="B2777">
        <v>31.17</v>
      </c>
      <c r="D2777" s="1" t="str">
        <f>VartojimasGamyba!J2773</f>
        <v>2023-12-25-11</v>
      </c>
      <c r="E2777" s="7">
        <f>VartojimasGamyba!G2773</f>
        <v>0.25700000000000001</v>
      </c>
      <c r="F2777" s="11"/>
      <c r="G2777" s="12">
        <f t="shared" si="423"/>
        <v>6.8322222222222218</v>
      </c>
      <c r="H2777" s="12">
        <v>0</v>
      </c>
      <c r="I2777" s="12">
        <v>0</v>
      </c>
      <c r="J2777" s="12">
        <v>0</v>
      </c>
      <c r="K2777" s="12"/>
      <c r="L2777" s="12">
        <f>VartojimasGamyba!H2773</f>
        <v>4.5999999999999999E-2</v>
      </c>
      <c r="M2777" s="19">
        <f t="shared" si="416"/>
        <v>0.21100000000000002</v>
      </c>
      <c r="N2777" s="7">
        <f t="shared" si="417"/>
        <v>27.738060000000004</v>
      </c>
      <c r="O2777" s="7">
        <f t="shared" si="418"/>
        <v>27.738060000000004</v>
      </c>
      <c r="R2777" s="7"/>
      <c r="S2777" s="47">
        <f t="shared" si="419"/>
        <v>0.21100000000000002</v>
      </c>
      <c r="T2777" s="47">
        <f t="shared" si="420"/>
        <v>0</v>
      </c>
      <c r="U2777" s="47">
        <f t="shared" si="421"/>
        <v>131.46</v>
      </c>
      <c r="V2777" s="47">
        <f t="shared" si="422"/>
        <v>19.590000000000003</v>
      </c>
      <c r="W2777" s="11"/>
    </row>
    <row r="2778" spans="1:23" x14ac:dyDescent="0.45">
      <c r="A2778" t="s">
        <v>2783</v>
      </c>
      <c r="B2778">
        <v>32.69</v>
      </c>
      <c r="D2778" s="1" t="str">
        <f>VartojimasGamyba!J2774</f>
        <v>2023-12-25-12</v>
      </c>
      <c r="E2778" s="7">
        <f>VartojimasGamyba!G2774</f>
        <v>0.40200000000000002</v>
      </c>
      <c r="F2778" s="11"/>
      <c r="G2778" s="12">
        <f t="shared" si="423"/>
        <v>6.8322222222222218</v>
      </c>
      <c r="H2778" s="12">
        <v>0</v>
      </c>
      <c r="I2778" s="12">
        <v>0</v>
      </c>
      <c r="J2778" s="12">
        <v>0</v>
      </c>
      <c r="K2778" s="12"/>
      <c r="L2778" s="12">
        <f>VartojimasGamyba!H2774</f>
        <v>1.4E-2</v>
      </c>
      <c r="M2778" s="19">
        <f t="shared" si="416"/>
        <v>0.38800000000000001</v>
      </c>
      <c r="N2778" s="7">
        <f t="shared" si="417"/>
        <v>51.596240000000009</v>
      </c>
      <c r="O2778" s="7">
        <f t="shared" si="418"/>
        <v>51.596240000000009</v>
      </c>
      <c r="R2778" s="7"/>
      <c r="S2778" s="47">
        <f t="shared" si="419"/>
        <v>0.38800000000000001</v>
      </c>
      <c r="T2778" s="47">
        <f t="shared" si="420"/>
        <v>0</v>
      </c>
      <c r="U2778" s="47">
        <f t="shared" si="421"/>
        <v>132.98000000000002</v>
      </c>
      <c r="V2778" s="47">
        <f t="shared" si="422"/>
        <v>21.11</v>
      </c>
      <c r="W2778" s="11"/>
    </row>
    <row r="2779" spans="1:23" x14ac:dyDescent="0.45">
      <c r="A2779" t="s">
        <v>2784</v>
      </c>
      <c r="B2779">
        <v>33.049999999999997</v>
      </c>
      <c r="D2779" s="1" t="str">
        <f>VartojimasGamyba!J2775</f>
        <v>2023-12-25-13</v>
      </c>
      <c r="E2779" s="7">
        <f>VartojimasGamyba!G2775</f>
        <v>0.66600000000000004</v>
      </c>
      <c r="F2779" s="11"/>
      <c r="G2779" s="12">
        <f t="shared" si="423"/>
        <v>6.8322222222222218</v>
      </c>
      <c r="H2779" s="12">
        <v>0</v>
      </c>
      <c r="I2779" s="12">
        <v>0</v>
      </c>
      <c r="J2779" s="12">
        <v>0</v>
      </c>
      <c r="K2779" s="12"/>
      <c r="L2779" s="12">
        <f>VartojimasGamyba!H2775</f>
        <v>0</v>
      </c>
      <c r="M2779" s="19">
        <f t="shared" si="416"/>
        <v>0.66600000000000004</v>
      </c>
      <c r="N2779" s="7">
        <f t="shared" si="417"/>
        <v>88.804440000000014</v>
      </c>
      <c r="O2779" s="7">
        <f t="shared" si="418"/>
        <v>88.804440000000014</v>
      </c>
      <c r="R2779" s="7"/>
      <c r="S2779" s="47">
        <f t="shared" si="419"/>
        <v>0.66600000000000004</v>
      </c>
      <c r="T2779" s="47">
        <f t="shared" si="420"/>
        <v>0</v>
      </c>
      <c r="U2779" s="47">
        <f t="shared" si="421"/>
        <v>133.34</v>
      </c>
      <c r="V2779" s="47">
        <f t="shared" si="422"/>
        <v>21.47</v>
      </c>
      <c r="W2779" s="11"/>
    </row>
    <row r="2780" spans="1:23" x14ac:dyDescent="0.45">
      <c r="A2780" t="s">
        <v>2785</v>
      </c>
      <c r="B2780">
        <v>32.64</v>
      </c>
      <c r="D2780" s="1" t="str">
        <f>VartojimasGamyba!J2776</f>
        <v>2023-12-25-14</v>
      </c>
      <c r="E2780" s="7">
        <f>VartojimasGamyba!G2776</f>
        <v>0.314</v>
      </c>
      <c r="F2780" s="11"/>
      <c r="G2780" s="12">
        <f t="shared" si="423"/>
        <v>6.8322222222222218</v>
      </c>
      <c r="H2780" s="12">
        <v>0</v>
      </c>
      <c r="I2780" s="12">
        <v>0</v>
      </c>
      <c r="J2780" s="12">
        <v>0</v>
      </c>
      <c r="K2780" s="12"/>
      <c r="L2780" s="12">
        <f>VartojimasGamyba!H2776</f>
        <v>0</v>
      </c>
      <c r="M2780" s="19">
        <f t="shared" si="416"/>
        <v>0.314</v>
      </c>
      <c r="N2780" s="7">
        <f t="shared" si="417"/>
        <v>41.740020000000001</v>
      </c>
      <c r="O2780" s="7">
        <f t="shared" si="418"/>
        <v>41.740020000000001</v>
      </c>
      <c r="R2780" s="7"/>
      <c r="S2780" s="47">
        <f t="shared" si="419"/>
        <v>0.314</v>
      </c>
      <c r="T2780" s="47">
        <f t="shared" si="420"/>
        <v>0</v>
      </c>
      <c r="U2780" s="47">
        <f t="shared" si="421"/>
        <v>132.93</v>
      </c>
      <c r="V2780" s="47">
        <f t="shared" si="422"/>
        <v>21.060000000000002</v>
      </c>
      <c r="W2780" s="11"/>
    </row>
    <row r="2781" spans="1:23" x14ac:dyDescent="0.45">
      <c r="A2781" t="s">
        <v>2786</v>
      </c>
      <c r="B2781">
        <v>32.119999999999997</v>
      </c>
      <c r="D2781" s="1" t="str">
        <f>VartojimasGamyba!J2777</f>
        <v>2023-12-25-15</v>
      </c>
      <c r="E2781" s="7">
        <f>VartojimasGamyba!G2777</f>
        <v>0.69</v>
      </c>
      <c r="F2781" s="11"/>
      <c r="G2781" s="12">
        <f t="shared" si="423"/>
        <v>6.8322222222222218</v>
      </c>
      <c r="H2781" s="12">
        <v>0</v>
      </c>
      <c r="I2781" s="12">
        <v>0</v>
      </c>
      <c r="J2781" s="12">
        <v>0</v>
      </c>
      <c r="K2781" s="12"/>
      <c r="L2781" s="12">
        <f>VartojimasGamyba!H2777</f>
        <v>0</v>
      </c>
      <c r="M2781" s="19">
        <f t="shared" si="416"/>
        <v>0.69</v>
      </c>
      <c r="N2781" s="7">
        <f t="shared" si="417"/>
        <v>91.362899999999996</v>
      </c>
      <c r="O2781" s="7">
        <f t="shared" si="418"/>
        <v>91.362899999999996</v>
      </c>
      <c r="R2781" s="7"/>
      <c r="S2781" s="47">
        <f t="shared" si="419"/>
        <v>0.69</v>
      </c>
      <c r="T2781" s="47">
        <f t="shared" si="420"/>
        <v>0</v>
      </c>
      <c r="U2781" s="47">
        <f t="shared" si="421"/>
        <v>132.41</v>
      </c>
      <c r="V2781" s="47">
        <f t="shared" si="422"/>
        <v>20.54</v>
      </c>
      <c r="W2781" s="11"/>
    </row>
    <row r="2782" spans="1:23" x14ac:dyDescent="0.45">
      <c r="A2782" t="s">
        <v>2787</v>
      </c>
      <c r="B2782">
        <v>32.979999999999997</v>
      </c>
      <c r="D2782" s="1" t="str">
        <f>VartojimasGamyba!J2778</f>
        <v>2023-12-25-16</v>
      </c>
      <c r="E2782" s="7">
        <f>VartojimasGamyba!G2778</f>
        <v>0.36799999999999999</v>
      </c>
      <c r="F2782" s="11"/>
      <c r="G2782" s="12">
        <f t="shared" si="423"/>
        <v>6.8322222222222218</v>
      </c>
      <c r="H2782" s="12">
        <v>0</v>
      </c>
      <c r="I2782" s="12">
        <v>0</v>
      </c>
      <c r="J2782" s="12">
        <v>0</v>
      </c>
      <c r="K2782" s="12"/>
      <c r="L2782" s="12">
        <f>VartojimasGamyba!H2778</f>
        <v>0</v>
      </c>
      <c r="M2782" s="19">
        <f t="shared" si="416"/>
        <v>0.36799999999999999</v>
      </c>
      <c r="N2782" s="7">
        <f t="shared" si="417"/>
        <v>49.04336</v>
      </c>
      <c r="O2782" s="7">
        <f t="shared" si="418"/>
        <v>49.04336</v>
      </c>
      <c r="R2782" s="7"/>
      <c r="S2782" s="47">
        <f t="shared" si="419"/>
        <v>0.36799999999999999</v>
      </c>
      <c r="T2782" s="47">
        <f t="shared" si="420"/>
        <v>0</v>
      </c>
      <c r="U2782" s="47">
        <f t="shared" si="421"/>
        <v>133.27000000000001</v>
      </c>
      <c r="V2782" s="47">
        <f t="shared" si="422"/>
        <v>21.4</v>
      </c>
      <c r="W2782" s="11"/>
    </row>
    <row r="2783" spans="1:23" x14ac:dyDescent="0.45">
      <c r="A2783" t="s">
        <v>2788</v>
      </c>
      <c r="B2783">
        <v>33.78</v>
      </c>
      <c r="D2783" s="1" t="str">
        <f>VartojimasGamyba!J2779</f>
        <v>2023-12-25-17</v>
      </c>
      <c r="E2783" s="7">
        <f>VartojimasGamyba!G2779</f>
        <v>0.27900000000000003</v>
      </c>
      <c r="F2783" s="11"/>
      <c r="G2783" s="12">
        <f t="shared" si="423"/>
        <v>6.8322222222222218</v>
      </c>
      <c r="H2783" s="12">
        <v>0</v>
      </c>
      <c r="I2783" s="12">
        <v>0</v>
      </c>
      <c r="J2783" s="12">
        <v>0</v>
      </c>
      <c r="K2783" s="12"/>
      <c r="L2783" s="12">
        <f>VartojimasGamyba!H2779</f>
        <v>0</v>
      </c>
      <c r="M2783" s="19">
        <f t="shared" si="416"/>
        <v>0.27900000000000003</v>
      </c>
      <c r="N2783" s="7">
        <f t="shared" si="417"/>
        <v>37.405529999999999</v>
      </c>
      <c r="O2783" s="7">
        <f t="shared" si="418"/>
        <v>37.405529999999999</v>
      </c>
      <c r="R2783" s="7"/>
      <c r="S2783" s="47">
        <f t="shared" si="419"/>
        <v>0.27900000000000003</v>
      </c>
      <c r="T2783" s="47">
        <f t="shared" si="420"/>
        <v>0</v>
      </c>
      <c r="U2783" s="47">
        <f t="shared" si="421"/>
        <v>134.07</v>
      </c>
      <c r="V2783" s="47">
        <f t="shared" si="422"/>
        <v>22.200000000000003</v>
      </c>
      <c r="W2783" s="11"/>
    </row>
    <row r="2784" spans="1:23" x14ac:dyDescent="0.45">
      <c r="A2784" t="s">
        <v>2789</v>
      </c>
      <c r="B2784">
        <v>34.99</v>
      </c>
      <c r="D2784" s="1" t="str">
        <f>VartojimasGamyba!J2780</f>
        <v>2023-12-25-18</v>
      </c>
      <c r="E2784" s="7">
        <f>VartojimasGamyba!G2780</f>
        <v>0.877</v>
      </c>
      <c r="F2784" s="11"/>
      <c r="G2784" s="12">
        <f t="shared" si="423"/>
        <v>5.8577777777777769</v>
      </c>
      <c r="H2784" s="12">
        <v>0</v>
      </c>
      <c r="I2784" s="12">
        <v>0.97444444444444445</v>
      </c>
      <c r="J2784" s="12">
        <v>0</v>
      </c>
      <c r="K2784" s="12"/>
      <c r="L2784" s="12">
        <f>VartojimasGamyba!H2780</f>
        <v>0</v>
      </c>
      <c r="M2784" s="19">
        <f t="shared" si="416"/>
        <v>0</v>
      </c>
      <c r="N2784" s="7">
        <f t="shared" si="417"/>
        <v>0</v>
      </c>
      <c r="O2784" s="7">
        <f t="shared" si="418"/>
        <v>0</v>
      </c>
      <c r="R2784" s="7"/>
      <c r="S2784" s="47">
        <f t="shared" si="419"/>
        <v>0</v>
      </c>
      <c r="T2784" s="47">
        <f t="shared" si="420"/>
        <v>0</v>
      </c>
      <c r="U2784" s="47">
        <f t="shared" si="421"/>
        <v>135.28</v>
      </c>
      <c r="V2784" s="47">
        <f t="shared" si="422"/>
        <v>23.410000000000004</v>
      </c>
      <c r="W2784" s="11"/>
    </row>
    <row r="2785" spans="1:23" x14ac:dyDescent="0.45">
      <c r="A2785" t="s">
        <v>2790</v>
      </c>
      <c r="B2785">
        <v>38.78</v>
      </c>
      <c r="D2785" s="1" t="str">
        <f>VartojimasGamyba!J2781</f>
        <v>2023-12-25-19</v>
      </c>
      <c r="E2785" s="7">
        <f>VartojimasGamyba!G2781</f>
        <v>0.24</v>
      </c>
      <c r="F2785" s="11"/>
      <c r="G2785" s="12">
        <f t="shared" si="423"/>
        <v>5.5911111111111103</v>
      </c>
      <c r="H2785" s="12">
        <v>0</v>
      </c>
      <c r="I2785" s="12">
        <v>0.26666666666666666</v>
      </c>
      <c r="J2785" s="12">
        <v>0</v>
      </c>
      <c r="K2785" s="12"/>
      <c r="L2785" s="12">
        <f>VartojimasGamyba!H2781</f>
        <v>0</v>
      </c>
      <c r="M2785" s="19">
        <f t="shared" si="416"/>
        <v>0</v>
      </c>
      <c r="N2785" s="7">
        <f t="shared" si="417"/>
        <v>0</v>
      </c>
      <c r="O2785" s="7">
        <f t="shared" si="418"/>
        <v>0</v>
      </c>
      <c r="R2785" s="7"/>
      <c r="S2785" s="47">
        <f t="shared" si="419"/>
        <v>0</v>
      </c>
      <c r="T2785" s="47">
        <f t="shared" si="420"/>
        <v>0</v>
      </c>
      <c r="U2785" s="47">
        <f t="shared" si="421"/>
        <v>139.07</v>
      </c>
      <c r="V2785" s="47">
        <f t="shared" si="422"/>
        <v>27.200000000000003</v>
      </c>
      <c r="W2785" s="11"/>
    </row>
    <row r="2786" spans="1:23" x14ac:dyDescent="0.45">
      <c r="A2786" t="s">
        <v>2791</v>
      </c>
      <c r="B2786">
        <v>38.020000000000003</v>
      </c>
      <c r="D2786" s="1" t="str">
        <f>VartojimasGamyba!J2782</f>
        <v>2023-12-25-20</v>
      </c>
      <c r="E2786" s="7">
        <f>VartojimasGamyba!G2782</f>
        <v>0.251</v>
      </c>
      <c r="F2786" s="11"/>
      <c r="G2786" s="12">
        <f t="shared" si="423"/>
        <v>5.3122222222222213</v>
      </c>
      <c r="H2786" s="12">
        <v>0</v>
      </c>
      <c r="I2786" s="12">
        <v>0.27888888888888891</v>
      </c>
      <c r="J2786" s="12">
        <v>0</v>
      </c>
      <c r="K2786" s="12"/>
      <c r="L2786" s="12">
        <f>VartojimasGamyba!H2782</f>
        <v>0</v>
      </c>
      <c r="M2786" s="19">
        <f t="shared" si="416"/>
        <v>0</v>
      </c>
      <c r="N2786" s="7">
        <f t="shared" si="417"/>
        <v>0</v>
      </c>
      <c r="O2786" s="7">
        <f t="shared" si="418"/>
        <v>0</v>
      </c>
      <c r="P2786" s="7" t="s">
        <v>8873</v>
      </c>
      <c r="R2786" s="7"/>
      <c r="S2786" s="47">
        <f t="shared" si="419"/>
        <v>0</v>
      </c>
      <c r="T2786" s="47">
        <f t="shared" si="420"/>
        <v>0</v>
      </c>
      <c r="U2786" s="47">
        <f t="shared" si="421"/>
        <v>138.31</v>
      </c>
      <c r="V2786" s="47">
        <f t="shared" si="422"/>
        <v>26.440000000000005</v>
      </c>
      <c r="W2786" s="11"/>
    </row>
    <row r="2787" spans="1:23" x14ac:dyDescent="0.45">
      <c r="A2787" t="s">
        <v>2792</v>
      </c>
      <c r="B2787">
        <v>35.08</v>
      </c>
      <c r="D2787" s="1" t="str">
        <f>VartojimasGamyba!J2783</f>
        <v>2023-12-25-21</v>
      </c>
      <c r="E2787" s="7">
        <f>VartojimasGamyba!G2783</f>
        <v>0.28100000000000003</v>
      </c>
      <c r="F2787" s="11"/>
      <c r="G2787" s="12">
        <f t="shared" si="423"/>
        <v>4.9999999999999991</v>
      </c>
      <c r="H2787" s="12">
        <v>0</v>
      </c>
      <c r="I2787" s="12">
        <v>0.31222222222222229</v>
      </c>
      <c r="J2787" s="12">
        <v>0</v>
      </c>
      <c r="K2787" s="12"/>
      <c r="L2787" s="12">
        <f>VartojimasGamyba!H2783</f>
        <v>0</v>
      </c>
      <c r="M2787" s="19">
        <f t="shared" si="416"/>
        <v>-5.5511151231257827E-17</v>
      </c>
      <c r="N2787" s="7">
        <f t="shared" si="417"/>
        <v>-7.5145445421753723E-15</v>
      </c>
      <c r="O2787" s="7">
        <f t="shared" si="418"/>
        <v>-7.5145445421753723E-15</v>
      </c>
      <c r="P2787" s="7">
        <f>SUM(N2766:N2789)</f>
        <v>1313.9035388888892</v>
      </c>
      <c r="R2787" s="7"/>
      <c r="S2787" s="47">
        <f t="shared" si="419"/>
        <v>-5.5511151231257827E-17</v>
      </c>
      <c r="T2787" s="47">
        <f t="shared" si="420"/>
        <v>0</v>
      </c>
      <c r="U2787" s="47">
        <f t="shared" si="421"/>
        <v>135.37</v>
      </c>
      <c r="V2787" s="47">
        <f t="shared" si="422"/>
        <v>23.5</v>
      </c>
      <c r="W2787" s="11"/>
    </row>
    <row r="2788" spans="1:23" x14ac:dyDescent="0.45">
      <c r="A2788" t="s">
        <v>2793</v>
      </c>
      <c r="B2788">
        <v>33.46</v>
      </c>
      <c r="D2788" s="1" t="str">
        <f>VartojimasGamyba!J2784</f>
        <v>2023-12-25-22</v>
      </c>
      <c r="E2788" s="7">
        <f>VartojimasGamyba!G2784</f>
        <v>0.19400000000000001</v>
      </c>
      <c r="F2788" s="11"/>
      <c r="G2788" s="12">
        <f t="shared" si="423"/>
        <v>4.9999999999999991</v>
      </c>
      <c r="H2788" s="12">
        <v>0</v>
      </c>
      <c r="I2788" s="12">
        <v>0</v>
      </c>
      <c r="J2788" s="12">
        <v>0</v>
      </c>
      <c r="K2788" s="12"/>
      <c r="L2788" s="12">
        <f>VartojimasGamyba!H2784</f>
        <v>0</v>
      </c>
      <c r="M2788" s="19">
        <f t="shared" si="416"/>
        <v>0.19400000000000001</v>
      </c>
      <c r="N2788" s="7">
        <f t="shared" si="417"/>
        <v>25.947500000000002</v>
      </c>
      <c r="O2788" s="7">
        <f t="shared" si="418"/>
        <v>25.947500000000002</v>
      </c>
      <c r="P2788" s="7" t="s">
        <v>8872</v>
      </c>
      <c r="R2788" s="7"/>
      <c r="S2788" s="47">
        <f t="shared" si="419"/>
        <v>0.19400000000000001</v>
      </c>
      <c r="T2788" s="47">
        <f t="shared" si="420"/>
        <v>0</v>
      </c>
      <c r="U2788" s="47">
        <f t="shared" si="421"/>
        <v>133.75</v>
      </c>
      <c r="V2788" s="47">
        <f t="shared" si="422"/>
        <v>21.880000000000003</v>
      </c>
      <c r="W2788" s="11"/>
    </row>
    <row r="2789" spans="1:23" x14ac:dyDescent="0.45">
      <c r="A2789" t="s">
        <v>2794</v>
      </c>
      <c r="B2789">
        <v>34.119999999999997</v>
      </c>
      <c r="D2789" s="1" t="str">
        <f>VartojimasGamyba!J2785</f>
        <v>2023-12-25-23</v>
      </c>
      <c r="E2789" s="7">
        <f>VartojimasGamyba!G2785</f>
        <v>0.153</v>
      </c>
      <c r="F2789" s="11"/>
      <c r="G2789" s="12">
        <f t="shared" si="423"/>
        <v>4.9999999999999991</v>
      </c>
      <c r="H2789" s="12">
        <v>0</v>
      </c>
      <c r="I2789" s="12">
        <v>0</v>
      </c>
      <c r="J2789" s="12">
        <v>0</v>
      </c>
      <c r="K2789" s="12"/>
      <c r="L2789" s="12">
        <f>VartojimasGamyba!H2785</f>
        <v>0</v>
      </c>
      <c r="M2789" s="19">
        <f t="shared" si="416"/>
        <v>0.153</v>
      </c>
      <c r="N2789" s="7">
        <f t="shared" si="417"/>
        <v>20.564730000000001</v>
      </c>
      <c r="O2789" s="7">
        <f t="shared" si="418"/>
        <v>20.564730000000001</v>
      </c>
      <c r="P2789" s="7">
        <f>SUM(O2766:O2789)</f>
        <v>1313.9035388888892</v>
      </c>
      <c r="Q2789" s="7">
        <f>SUMPRODUCT(B2766:B2789,E2766:E2789)+SUM(E2766:E2789)*$Z$21-SUMPRODUCT(B2766:B2789,L2766:L2789)+SUM(L2766:L2789)*ABS($Z$20)</f>
        <v>1362.7833200000007</v>
      </c>
      <c r="R2789" s="7"/>
      <c r="S2789" s="47">
        <f t="shared" si="419"/>
        <v>0.153</v>
      </c>
      <c r="T2789" s="47">
        <f t="shared" si="420"/>
        <v>0</v>
      </c>
      <c r="U2789" s="47">
        <f t="shared" si="421"/>
        <v>134.41</v>
      </c>
      <c r="V2789" s="47">
        <f t="shared" si="422"/>
        <v>22.54</v>
      </c>
      <c r="W2789" s="11">
        <f>IF(P2789&lt;&gt;Q2789,1,0)</f>
        <v>1</v>
      </c>
    </row>
    <row r="2790" spans="1:23" x14ac:dyDescent="0.45">
      <c r="A2790" t="s">
        <v>2795</v>
      </c>
      <c r="B2790">
        <v>34.71</v>
      </c>
      <c r="D2790" s="9" t="str">
        <f>VartojimasGamyba!J2786</f>
        <v>2023-12-26-00</v>
      </c>
      <c r="E2790" s="8">
        <f>VartojimasGamyba!G2786</f>
        <v>0.17499999999999999</v>
      </c>
      <c r="F2790" s="11"/>
      <c r="G2790" s="7">
        <f>G2789+H2790-I2790</f>
        <v>4.9999999999999991</v>
      </c>
      <c r="H2790" s="7">
        <v>0</v>
      </c>
      <c r="I2790" s="7">
        <v>0</v>
      </c>
      <c r="J2790" s="7">
        <v>0</v>
      </c>
      <c r="L2790" s="7">
        <f>VartojimasGamyba!H2786</f>
        <v>0</v>
      </c>
      <c r="M2790" s="15">
        <f t="shared" si="416"/>
        <v>0.17499999999999999</v>
      </c>
      <c r="N2790" s="7">
        <f t="shared" si="417"/>
        <v>23.625</v>
      </c>
      <c r="O2790" s="7">
        <f t="shared" si="418"/>
        <v>23.625</v>
      </c>
      <c r="R2790" s="20" t="s">
        <v>8783</v>
      </c>
      <c r="S2790" s="47">
        <f t="shared" si="419"/>
        <v>0.17499999999999999</v>
      </c>
      <c r="T2790" s="47">
        <f t="shared" si="420"/>
        <v>0</v>
      </c>
      <c r="U2790" s="47">
        <f t="shared" si="421"/>
        <v>135</v>
      </c>
      <c r="V2790" s="47">
        <f t="shared" si="422"/>
        <v>23.130000000000003</v>
      </c>
      <c r="W2790" s="11"/>
    </row>
    <row r="2791" spans="1:23" x14ac:dyDescent="0.45">
      <c r="A2791" t="s">
        <v>2796</v>
      </c>
      <c r="B2791">
        <v>33.56</v>
      </c>
      <c r="D2791" s="9" t="str">
        <f>VartojimasGamyba!J2787</f>
        <v>2023-12-26-01</v>
      </c>
      <c r="E2791" s="8">
        <f>VartojimasGamyba!G2787</f>
        <v>0.437</v>
      </c>
      <c r="F2791" s="11"/>
      <c r="G2791" s="7">
        <f t="shared" ref="G2791:G2813" si="424">G2790+H2791-I2791</f>
        <v>4.9999999999999991</v>
      </c>
      <c r="H2791" s="7">
        <v>0</v>
      </c>
      <c r="I2791" s="7">
        <v>0</v>
      </c>
      <c r="J2791" s="7">
        <v>0</v>
      </c>
      <c r="L2791" s="7">
        <f>VartojimasGamyba!H2787</f>
        <v>0</v>
      </c>
      <c r="M2791" s="15">
        <f t="shared" si="416"/>
        <v>0.437</v>
      </c>
      <c r="N2791" s="7">
        <f t="shared" si="417"/>
        <v>58.492450000000012</v>
      </c>
      <c r="O2791" s="7">
        <f t="shared" si="418"/>
        <v>58.492450000000012</v>
      </c>
      <c r="R2791" s="7"/>
      <c r="S2791" s="47">
        <f t="shared" si="419"/>
        <v>0.437</v>
      </c>
      <c r="T2791" s="47">
        <f t="shared" si="420"/>
        <v>0</v>
      </c>
      <c r="U2791" s="47">
        <f t="shared" si="421"/>
        <v>133.85000000000002</v>
      </c>
      <c r="V2791" s="47">
        <f t="shared" si="422"/>
        <v>21.980000000000004</v>
      </c>
      <c r="W2791" s="11"/>
    </row>
    <row r="2792" spans="1:23" x14ac:dyDescent="0.45">
      <c r="A2792" t="s">
        <v>2797</v>
      </c>
      <c r="B2792">
        <v>30.63</v>
      </c>
      <c r="D2792" s="9" t="str">
        <f>VartojimasGamyba!J2788</f>
        <v>2023-12-26-02</v>
      </c>
      <c r="E2792" s="8">
        <f>VartojimasGamyba!G2788</f>
        <v>0.56699999999999995</v>
      </c>
      <c r="F2792" s="11"/>
      <c r="G2792" s="7">
        <f t="shared" si="424"/>
        <v>4.9999999999999991</v>
      </c>
      <c r="H2792" s="7">
        <v>0</v>
      </c>
      <c r="I2792" s="7">
        <v>0</v>
      </c>
      <c r="J2792" s="7">
        <v>0</v>
      </c>
      <c r="L2792" s="7">
        <f>VartojimasGamyba!H2788</f>
        <v>0</v>
      </c>
      <c r="M2792" s="15">
        <f t="shared" si="416"/>
        <v>0.56699999999999995</v>
      </c>
      <c r="N2792" s="7">
        <f t="shared" si="417"/>
        <v>74.231639999999999</v>
      </c>
      <c r="O2792" s="7">
        <f t="shared" si="418"/>
        <v>74.231639999999999</v>
      </c>
      <c r="R2792" s="7"/>
      <c r="S2792" s="47">
        <f t="shared" si="419"/>
        <v>0.56699999999999995</v>
      </c>
      <c r="T2792" s="47">
        <f t="shared" si="420"/>
        <v>0</v>
      </c>
      <c r="U2792" s="47">
        <f t="shared" si="421"/>
        <v>130.92000000000002</v>
      </c>
      <c r="V2792" s="47">
        <f t="shared" si="422"/>
        <v>19.049999999999997</v>
      </c>
      <c r="W2792" s="11"/>
    </row>
    <row r="2793" spans="1:23" x14ac:dyDescent="0.45">
      <c r="A2793" t="s">
        <v>2798</v>
      </c>
      <c r="B2793">
        <v>28.07</v>
      </c>
      <c r="D2793" s="9" t="str">
        <f>VartojimasGamyba!J2789</f>
        <v>2023-12-26-03</v>
      </c>
      <c r="E2793" s="8">
        <f>VartojimasGamyba!G2789</f>
        <v>0.35299999999999998</v>
      </c>
      <c r="F2793" s="11"/>
      <c r="G2793" s="7">
        <f t="shared" si="424"/>
        <v>4.9999999999999991</v>
      </c>
      <c r="H2793" s="7">
        <v>0</v>
      </c>
      <c r="I2793" s="7">
        <v>0</v>
      </c>
      <c r="J2793" s="7">
        <v>0</v>
      </c>
      <c r="L2793" s="7">
        <f>VartojimasGamyba!H2789</f>
        <v>0</v>
      </c>
      <c r="M2793" s="15">
        <f t="shared" si="416"/>
        <v>0.35299999999999998</v>
      </c>
      <c r="N2793" s="7">
        <f t="shared" si="417"/>
        <v>45.311080000000004</v>
      </c>
      <c r="O2793" s="7">
        <f t="shared" si="418"/>
        <v>45.311080000000004</v>
      </c>
      <c r="R2793" s="7"/>
      <c r="S2793" s="47">
        <f t="shared" si="419"/>
        <v>0.35299999999999998</v>
      </c>
      <c r="T2793" s="47">
        <f t="shared" si="420"/>
        <v>0</v>
      </c>
      <c r="U2793" s="47">
        <f t="shared" si="421"/>
        <v>128.36000000000001</v>
      </c>
      <c r="V2793" s="47">
        <f t="shared" si="422"/>
        <v>16.490000000000002</v>
      </c>
      <c r="W2793" s="11"/>
    </row>
    <row r="2794" spans="1:23" x14ac:dyDescent="0.45">
      <c r="A2794" t="s">
        <v>2799</v>
      </c>
      <c r="B2794">
        <v>27.29</v>
      </c>
      <c r="D2794" s="9" t="str">
        <f>VartojimasGamyba!J2790</f>
        <v>2023-12-26-04</v>
      </c>
      <c r="E2794" s="8">
        <f>VartojimasGamyba!G2790</f>
        <v>0.99099999999999999</v>
      </c>
      <c r="F2794" s="11"/>
      <c r="G2794" s="7">
        <f t="shared" si="424"/>
        <v>12.998888888888889</v>
      </c>
      <c r="H2794" s="7">
        <v>7.9988888888888896</v>
      </c>
      <c r="I2794" s="7">
        <v>0</v>
      </c>
      <c r="J2794" s="7">
        <v>0</v>
      </c>
      <c r="L2794" s="7">
        <f>VartojimasGamyba!H2790</f>
        <v>0</v>
      </c>
      <c r="M2794" s="15">
        <f t="shared" si="416"/>
        <v>8.9898888888888902</v>
      </c>
      <c r="N2794" s="7">
        <f t="shared" si="417"/>
        <v>1146.9300244444448</v>
      </c>
      <c r="O2794" s="7">
        <f t="shared" si="418"/>
        <v>1146.9300244444448</v>
      </c>
      <c r="R2794" s="7"/>
      <c r="S2794" s="47">
        <f t="shared" si="419"/>
        <v>8.9898888888888902</v>
      </c>
      <c r="T2794" s="47">
        <f t="shared" si="420"/>
        <v>0</v>
      </c>
      <c r="U2794" s="47">
        <f t="shared" si="421"/>
        <v>127.58000000000001</v>
      </c>
      <c r="V2794" s="47">
        <f t="shared" si="422"/>
        <v>15.709999999999999</v>
      </c>
      <c r="W2794" s="11"/>
    </row>
    <row r="2795" spans="1:23" x14ac:dyDescent="0.45">
      <c r="A2795" t="s">
        <v>2800</v>
      </c>
      <c r="B2795">
        <v>28.47</v>
      </c>
      <c r="D2795" s="9" t="str">
        <f>VartojimasGamyba!J2791</f>
        <v>2023-12-26-05</v>
      </c>
      <c r="E2795" s="8">
        <f>VartojimasGamyba!G2791</f>
        <v>0.30599999999999999</v>
      </c>
      <c r="F2795" s="11"/>
      <c r="G2795" s="7">
        <f t="shared" si="424"/>
        <v>12.998888888888889</v>
      </c>
      <c r="H2795" s="7">
        <v>0</v>
      </c>
      <c r="I2795" s="7">
        <v>0</v>
      </c>
      <c r="J2795" s="7">
        <v>0</v>
      </c>
      <c r="L2795" s="7">
        <f>VartojimasGamyba!H2791</f>
        <v>0</v>
      </c>
      <c r="M2795" s="15">
        <f t="shared" si="416"/>
        <v>0.30599999999999999</v>
      </c>
      <c r="N2795" s="7">
        <f t="shared" si="417"/>
        <v>39.400559999999999</v>
      </c>
      <c r="O2795" s="7">
        <f t="shared" si="418"/>
        <v>39.400559999999999</v>
      </c>
      <c r="R2795" s="7"/>
      <c r="S2795" s="47">
        <f t="shared" si="419"/>
        <v>0.30599999999999999</v>
      </c>
      <c r="T2795" s="47">
        <f t="shared" si="420"/>
        <v>0</v>
      </c>
      <c r="U2795" s="47">
        <f t="shared" si="421"/>
        <v>128.76</v>
      </c>
      <c r="V2795" s="47">
        <f t="shared" si="422"/>
        <v>16.89</v>
      </c>
      <c r="W2795" s="11"/>
    </row>
    <row r="2796" spans="1:23" x14ac:dyDescent="0.45">
      <c r="A2796" t="s">
        <v>2801</v>
      </c>
      <c r="B2796">
        <v>31</v>
      </c>
      <c r="D2796" s="9" t="str">
        <f>VartojimasGamyba!J2792</f>
        <v>2023-12-26-06</v>
      </c>
      <c r="E2796" s="8">
        <f>VartojimasGamyba!G2792</f>
        <v>0.60799999999999998</v>
      </c>
      <c r="F2796" s="11"/>
      <c r="G2796" s="7">
        <f t="shared" si="424"/>
        <v>12.998888888888889</v>
      </c>
      <c r="H2796" s="7">
        <v>0</v>
      </c>
      <c r="I2796" s="7">
        <v>0</v>
      </c>
      <c r="J2796" s="7">
        <v>0</v>
      </c>
      <c r="L2796" s="7">
        <f>VartojimasGamyba!H2792</f>
        <v>0</v>
      </c>
      <c r="M2796" s="15">
        <f t="shared" si="416"/>
        <v>0.60799999999999998</v>
      </c>
      <c r="N2796" s="7">
        <f t="shared" si="417"/>
        <v>79.824320000000014</v>
      </c>
      <c r="O2796" s="7">
        <f t="shared" si="418"/>
        <v>79.824320000000014</v>
      </c>
      <c r="R2796" s="7"/>
      <c r="S2796" s="47">
        <f t="shared" si="419"/>
        <v>0.60799999999999998</v>
      </c>
      <c r="T2796" s="47">
        <f t="shared" si="420"/>
        <v>0</v>
      </c>
      <c r="U2796" s="47">
        <f t="shared" si="421"/>
        <v>131.29000000000002</v>
      </c>
      <c r="V2796" s="47">
        <f t="shared" si="422"/>
        <v>19.420000000000002</v>
      </c>
      <c r="W2796" s="11"/>
    </row>
    <row r="2797" spans="1:23" x14ac:dyDescent="0.45">
      <c r="A2797" t="s">
        <v>2802</v>
      </c>
      <c r="B2797">
        <v>33.520000000000003</v>
      </c>
      <c r="D2797" s="9" t="str">
        <f>VartojimasGamyba!J2793</f>
        <v>2023-12-26-07</v>
      </c>
      <c r="E2797" s="8">
        <f>VartojimasGamyba!G2793</f>
        <v>0.42199999999999999</v>
      </c>
      <c r="F2797" s="11"/>
      <c r="G2797" s="7">
        <f t="shared" si="424"/>
        <v>12.998888888888889</v>
      </c>
      <c r="H2797" s="7">
        <v>0</v>
      </c>
      <c r="I2797" s="7">
        <v>0</v>
      </c>
      <c r="J2797" s="7">
        <v>0</v>
      </c>
      <c r="L2797" s="7">
        <f>VartojimasGamyba!H2793</f>
        <v>0</v>
      </c>
      <c r="M2797" s="15">
        <f t="shared" si="416"/>
        <v>0.42199999999999999</v>
      </c>
      <c r="N2797" s="7">
        <f t="shared" si="417"/>
        <v>56.467819999999996</v>
      </c>
      <c r="O2797" s="7">
        <f t="shared" si="418"/>
        <v>56.467819999999996</v>
      </c>
      <c r="R2797" s="7"/>
      <c r="S2797" s="47">
        <f t="shared" si="419"/>
        <v>0.42199999999999999</v>
      </c>
      <c r="T2797" s="47">
        <f t="shared" si="420"/>
        <v>0</v>
      </c>
      <c r="U2797" s="47">
        <f t="shared" si="421"/>
        <v>133.81</v>
      </c>
      <c r="V2797" s="47">
        <f t="shared" si="422"/>
        <v>21.940000000000005</v>
      </c>
      <c r="W2797" s="11"/>
    </row>
    <row r="2798" spans="1:23" x14ac:dyDescent="0.45">
      <c r="A2798" t="s">
        <v>2803</v>
      </c>
      <c r="B2798">
        <v>33.85</v>
      </c>
      <c r="D2798" s="9" t="str">
        <f>VartojimasGamyba!J2794</f>
        <v>2023-12-26-08</v>
      </c>
      <c r="E2798" s="8">
        <f>VartojimasGamyba!G2794</f>
        <v>0.86399999999999999</v>
      </c>
      <c r="F2798" s="11"/>
      <c r="G2798" s="7">
        <f t="shared" si="424"/>
        <v>12.998888888888889</v>
      </c>
      <c r="H2798" s="7">
        <v>0</v>
      </c>
      <c r="I2798" s="7">
        <v>0</v>
      </c>
      <c r="J2798" s="7">
        <v>0</v>
      </c>
      <c r="L2798" s="7">
        <f>VartojimasGamyba!H2794</f>
        <v>0.04</v>
      </c>
      <c r="M2798" s="15">
        <f t="shared" si="416"/>
        <v>0.82399999999999995</v>
      </c>
      <c r="N2798" s="7">
        <f t="shared" si="417"/>
        <v>110.53136000000001</v>
      </c>
      <c r="O2798" s="7">
        <f t="shared" si="418"/>
        <v>110.53136000000001</v>
      </c>
      <c r="R2798" s="7"/>
      <c r="S2798" s="47">
        <f t="shared" si="419"/>
        <v>0.82399999999999995</v>
      </c>
      <c r="T2798" s="47">
        <f t="shared" si="420"/>
        <v>0</v>
      </c>
      <c r="U2798" s="47">
        <f t="shared" si="421"/>
        <v>134.14000000000001</v>
      </c>
      <c r="V2798" s="47">
        <f t="shared" si="422"/>
        <v>22.270000000000003</v>
      </c>
      <c r="W2798" s="11"/>
    </row>
    <row r="2799" spans="1:23" x14ac:dyDescent="0.45">
      <c r="A2799" t="s">
        <v>2804</v>
      </c>
      <c r="B2799">
        <v>36.65</v>
      </c>
      <c r="D2799" s="9" t="str">
        <f>VartojimasGamyba!J2795</f>
        <v>2023-12-26-09</v>
      </c>
      <c r="E2799" s="8">
        <f>VartojimasGamyba!G2795</f>
        <v>0.53700000000000003</v>
      </c>
      <c r="F2799" s="11"/>
      <c r="G2799" s="7">
        <f t="shared" si="424"/>
        <v>12.998888888888889</v>
      </c>
      <c r="H2799" s="7">
        <v>0</v>
      </c>
      <c r="I2799" s="7">
        <v>0</v>
      </c>
      <c r="J2799" s="7">
        <v>0</v>
      </c>
      <c r="L2799" s="7">
        <f>VartojimasGamyba!H2795</f>
        <v>4.4999999999999998E-2</v>
      </c>
      <c r="M2799" s="15">
        <f t="shared" si="416"/>
        <v>0.49200000000000005</v>
      </c>
      <c r="N2799" s="7">
        <f t="shared" si="417"/>
        <v>67.374480000000005</v>
      </c>
      <c r="O2799" s="7">
        <f t="shared" si="418"/>
        <v>67.374480000000005</v>
      </c>
      <c r="R2799" s="7"/>
      <c r="S2799" s="47">
        <f t="shared" si="419"/>
        <v>0.49200000000000005</v>
      </c>
      <c r="T2799" s="47">
        <f t="shared" si="420"/>
        <v>0</v>
      </c>
      <c r="U2799" s="47">
        <f t="shared" si="421"/>
        <v>136.94</v>
      </c>
      <c r="V2799" s="47">
        <f t="shared" si="422"/>
        <v>25.07</v>
      </c>
      <c r="W2799" s="11"/>
    </row>
    <row r="2800" spans="1:23" x14ac:dyDescent="0.45">
      <c r="A2800" t="s">
        <v>2805</v>
      </c>
      <c r="B2800">
        <v>39.04</v>
      </c>
      <c r="D2800" s="9" t="str">
        <f>VartojimasGamyba!J2796</f>
        <v>2023-12-26-10</v>
      </c>
      <c r="E2800" s="8">
        <f>VartojimasGamyba!G2796</f>
        <v>0.17399999999999999</v>
      </c>
      <c r="F2800" s="11"/>
      <c r="G2800" s="7">
        <f t="shared" si="424"/>
        <v>12.998888888888889</v>
      </c>
      <c r="H2800" s="7">
        <v>0</v>
      </c>
      <c r="I2800" s="7">
        <v>0</v>
      </c>
      <c r="J2800" s="7">
        <v>0</v>
      </c>
      <c r="L2800" s="7">
        <f>VartojimasGamyba!H2796</f>
        <v>0</v>
      </c>
      <c r="M2800" s="15">
        <f t="shared" si="416"/>
        <v>0.17399999999999999</v>
      </c>
      <c r="N2800" s="7">
        <f t="shared" si="417"/>
        <v>24.24342</v>
      </c>
      <c r="O2800" s="7">
        <f t="shared" si="418"/>
        <v>24.24342</v>
      </c>
      <c r="R2800" s="7"/>
      <c r="S2800" s="47">
        <f t="shared" si="419"/>
        <v>0.17399999999999999</v>
      </c>
      <c r="T2800" s="47">
        <f t="shared" si="420"/>
        <v>0</v>
      </c>
      <c r="U2800" s="47">
        <f t="shared" si="421"/>
        <v>139.33000000000001</v>
      </c>
      <c r="V2800" s="47">
        <f t="shared" si="422"/>
        <v>27.46</v>
      </c>
      <c r="W2800" s="11"/>
    </row>
    <row r="2801" spans="1:23" x14ac:dyDescent="0.45">
      <c r="A2801" t="s">
        <v>2806</v>
      </c>
      <c r="B2801">
        <v>49.56</v>
      </c>
      <c r="D2801" s="9" t="str">
        <f>VartojimasGamyba!J2797</f>
        <v>2023-12-26-11</v>
      </c>
      <c r="E2801" s="8">
        <f>VartojimasGamyba!G2797</f>
        <v>0.42699999999999999</v>
      </c>
      <c r="F2801" s="11"/>
      <c r="G2801" s="7">
        <f t="shared" si="424"/>
        <v>12.531111111111111</v>
      </c>
      <c r="H2801" s="7">
        <v>0</v>
      </c>
      <c r="I2801" s="7">
        <v>0.46777777777777779</v>
      </c>
      <c r="J2801" s="7">
        <v>0</v>
      </c>
      <c r="L2801" s="7">
        <f>VartojimasGamyba!H2797</f>
        <v>6.0000000000000001E-3</v>
      </c>
      <c r="M2801" s="15">
        <f t="shared" si="416"/>
        <v>-5.0306980803327406E-17</v>
      </c>
      <c r="N2801" s="7">
        <f t="shared" si="417"/>
        <v>-7.5385010733786127E-15</v>
      </c>
      <c r="O2801" s="7">
        <f t="shared" si="418"/>
        <v>-7.5385010733786127E-15</v>
      </c>
      <c r="R2801" s="7"/>
      <c r="S2801" s="47">
        <f t="shared" si="419"/>
        <v>-5.0306980803327406E-17</v>
      </c>
      <c r="T2801" s="47">
        <f t="shared" si="420"/>
        <v>0</v>
      </c>
      <c r="U2801" s="47">
        <f t="shared" si="421"/>
        <v>149.85000000000002</v>
      </c>
      <c r="V2801" s="47">
        <f t="shared" si="422"/>
        <v>37.980000000000004</v>
      </c>
      <c r="W2801" s="11"/>
    </row>
    <row r="2802" spans="1:23" x14ac:dyDescent="0.45">
      <c r="A2802" t="s">
        <v>2807</v>
      </c>
      <c r="B2802">
        <v>50.19</v>
      </c>
      <c r="D2802" s="9" t="str">
        <f>VartojimasGamyba!J2798</f>
        <v>2023-12-26-12</v>
      </c>
      <c r="E2802" s="8">
        <f>VartojimasGamyba!G2798</f>
        <v>0.29099999999999998</v>
      </c>
      <c r="F2802" s="11"/>
      <c r="G2802" s="7">
        <f t="shared" si="424"/>
        <v>12.216666666666667</v>
      </c>
      <c r="H2802" s="7">
        <v>0</v>
      </c>
      <c r="I2802" s="7">
        <v>0.31444444444444442</v>
      </c>
      <c r="J2802" s="7">
        <v>0</v>
      </c>
      <c r="L2802" s="7">
        <f>VartojimasGamyba!H2798</f>
        <v>8.0000000000000002E-3</v>
      </c>
      <c r="M2802" s="15">
        <f t="shared" si="416"/>
        <v>0</v>
      </c>
      <c r="N2802" s="7">
        <f t="shared" si="417"/>
        <v>0</v>
      </c>
      <c r="O2802" s="7">
        <f t="shared" si="418"/>
        <v>0</v>
      </c>
      <c r="R2802" s="7"/>
      <c r="S2802" s="47">
        <f t="shared" si="419"/>
        <v>0</v>
      </c>
      <c r="T2802" s="47">
        <f t="shared" si="420"/>
        <v>0</v>
      </c>
      <c r="U2802" s="47">
        <f t="shared" si="421"/>
        <v>150.48000000000002</v>
      </c>
      <c r="V2802" s="47">
        <f t="shared" si="422"/>
        <v>38.61</v>
      </c>
      <c r="W2802" s="11"/>
    </row>
    <row r="2803" spans="1:23" x14ac:dyDescent="0.45">
      <c r="A2803" t="s">
        <v>2808</v>
      </c>
      <c r="B2803">
        <v>49.96</v>
      </c>
      <c r="D2803" s="9" t="str">
        <f>VartojimasGamyba!J2799</f>
        <v>2023-12-26-13</v>
      </c>
      <c r="E2803" s="8">
        <f>VartojimasGamyba!G2799</f>
        <v>0.74</v>
      </c>
      <c r="F2803" s="11"/>
      <c r="G2803" s="7">
        <f t="shared" si="424"/>
        <v>11.398888888888889</v>
      </c>
      <c r="H2803" s="7">
        <v>0</v>
      </c>
      <c r="I2803" s="7">
        <v>0.81777777777777783</v>
      </c>
      <c r="J2803" s="7">
        <v>0</v>
      </c>
      <c r="L2803" s="7">
        <f>VartojimasGamyba!H2799</f>
        <v>4.0000000000000001E-3</v>
      </c>
      <c r="M2803" s="15">
        <f t="shared" si="416"/>
        <v>-1.0755285551056204E-16</v>
      </c>
      <c r="N2803" s="7">
        <f t="shared" si="417"/>
        <v>-1.6159816540461946E-14</v>
      </c>
      <c r="O2803" s="7">
        <f t="shared" si="418"/>
        <v>-1.6159816540461946E-14</v>
      </c>
      <c r="R2803" s="7"/>
      <c r="S2803" s="47">
        <f t="shared" si="419"/>
        <v>-1.0755285551056204E-16</v>
      </c>
      <c r="T2803" s="47">
        <f t="shared" si="420"/>
        <v>0</v>
      </c>
      <c r="U2803" s="47">
        <f t="shared" si="421"/>
        <v>150.25</v>
      </c>
      <c r="V2803" s="47">
        <f t="shared" si="422"/>
        <v>38.380000000000003</v>
      </c>
      <c r="W2803" s="11"/>
    </row>
    <row r="2804" spans="1:23" x14ac:dyDescent="0.45">
      <c r="A2804" t="s">
        <v>2809</v>
      </c>
      <c r="B2804">
        <v>49.21</v>
      </c>
      <c r="D2804" s="9" t="str">
        <f>VartojimasGamyba!J2800</f>
        <v>2023-12-26-14</v>
      </c>
      <c r="E2804" s="8">
        <f>VartojimasGamyba!G2800</f>
        <v>0.28299999999999997</v>
      </c>
      <c r="F2804" s="11"/>
      <c r="G2804" s="7">
        <f t="shared" si="424"/>
        <v>11.084444444444445</v>
      </c>
      <c r="H2804" s="7">
        <v>0</v>
      </c>
      <c r="I2804" s="7">
        <v>0.31444444444444442</v>
      </c>
      <c r="J2804" s="7">
        <v>0</v>
      </c>
      <c r="L2804" s="7">
        <f>VartojimasGamyba!H2800</f>
        <v>0</v>
      </c>
      <c r="M2804" s="15">
        <f t="shared" si="416"/>
        <v>0</v>
      </c>
      <c r="N2804" s="7">
        <f t="shared" si="417"/>
        <v>0</v>
      </c>
      <c r="O2804" s="7">
        <f t="shared" si="418"/>
        <v>0</v>
      </c>
      <c r="R2804" s="7"/>
      <c r="S2804" s="47">
        <f t="shared" si="419"/>
        <v>0</v>
      </c>
      <c r="T2804" s="47">
        <f t="shared" si="420"/>
        <v>0</v>
      </c>
      <c r="U2804" s="47">
        <f t="shared" si="421"/>
        <v>149.5</v>
      </c>
      <c r="V2804" s="47">
        <f t="shared" si="422"/>
        <v>37.630000000000003</v>
      </c>
      <c r="W2804" s="11"/>
    </row>
    <row r="2805" spans="1:23" x14ac:dyDescent="0.45">
      <c r="A2805" t="s">
        <v>2810</v>
      </c>
      <c r="B2805">
        <v>45.52</v>
      </c>
      <c r="D2805" s="9" t="str">
        <f>VartojimasGamyba!J2801</f>
        <v>2023-12-26-15</v>
      </c>
      <c r="E2805" s="8">
        <f>VartojimasGamyba!G2801</f>
        <v>0.49399999999999999</v>
      </c>
      <c r="F2805" s="11"/>
      <c r="G2805" s="7">
        <f t="shared" si="424"/>
        <v>10.535555555555556</v>
      </c>
      <c r="H2805" s="7">
        <v>0</v>
      </c>
      <c r="I2805" s="7">
        <v>0.54888888888888887</v>
      </c>
      <c r="J2805" s="7">
        <v>0</v>
      </c>
      <c r="L2805" s="7">
        <f>VartojimasGamyba!H2801</f>
        <v>0</v>
      </c>
      <c r="M2805" s="15">
        <f t="shared" si="416"/>
        <v>0</v>
      </c>
      <c r="N2805" s="7">
        <f t="shared" si="417"/>
        <v>0</v>
      </c>
      <c r="O2805" s="7">
        <f t="shared" si="418"/>
        <v>0</v>
      </c>
      <c r="R2805" s="7"/>
      <c r="S2805" s="47">
        <f t="shared" si="419"/>
        <v>0</v>
      </c>
      <c r="T2805" s="47">
        <f t="shared" si="420"/>
        <v>0</v>
      </c>
      <c r="U2805" s="47">
        <f t="shared" si="421"/>
        <v>145.81</v>
      </c>
      <c r="V2805" s="47">
        <f t="shared" si="422"/>
        <v>33.940000000000005</v>
      </c>
      <c r="W2805" s="11"/>
    </row>
    <row r="2806" spans="1:23" x14ac:dyDescent="0.45">
      <c r="A2806" t="s">
        <v>2811</v>
      </c>
      <c r="B2806">
        <v>44.09</v>
      </c>
      <c r="D2806" s="9" t="str">
        <f>VartojimasGamyba!J2802</f>
        <v>2023-12-26-16</v>
      </c>
      <c r="E2806" s="8">
        <f>VartojimasGamyba!G2802</f>
        <v>0.28100000000000003</v>
      </c>
      <c r="F2806" s="11"/>
      <c r="G2806" s="7">
        <f t="shared" si="424"/>
        <v>10.223333333333333</v>
      </c>
      <c r="H2806" s="7">
        <v>0</v>
      </c>
      <c r="I2806" s="7">
        <v>0.31222222222222229</v>
      </c>
      <c r="J2806" s="7">
        <v>0</v>
      </c>
      <c r="L2806" s="7">
        <f>VartojimasGamyba!H2802</f>
        <v>0</v>
      </c>
      <c r="M2806" s="15">
        <f t="shared" si="416"/>
        <v>-5.5511151231257827E-17</v>
      </c>
      <c r="N2806" s="7">
        <f t="shared" si="417"/>
        <v>-8.0147000147690048E-15</v>
      </c>
      <c r="O2806" s="7">
        <f t="shared" si="418"/>
        <v>-8.0147000147690048E-15</v>
      </c>
      <c r="R2806" s="7"/>
      <c r="S2806" s="47">
        <f t="shared" si="419"/>
        <v>-5.5511151231257827E-17</v>
      </c>
      <c r="T2806" s="47">
        <f t="shared" si="420"/>
        <v>0</v>
      </c>
      <c r="U2806" s="47">
        <f t="shared" si="421"/>
        <v>144.38</v>
      </c>
      <c r="V2806" s="47">
        <f t="shared" si="422"/>
        <v>32.510000000000005</v>
      </c>
      <c r="W2806" s="11"/>
    </row>
    <row r="2807" spans="1:23" x14ac:dyDescent="0.45">
      <c r="A2807" t="s">
        <v>2812</v>
      </c>
      <c r="B2807">
        <v>42.85</v>
      </c>
      <c r="D2807" s="9" t="str">
        <f>VartojimasGamyba!J2803</f>
        <v>2023-12-26-17</v>
      </c>
      <c r="E2807" s="8">
        <f>VartojimasGamyba!G2803</f>
        <v>0.251</v>
      </c>
      <c r="F2807" s="11"/>
      <c r="G2807" s="7">
        <f t="shared" si="424"/>
        <v>9.9444444444444446</v>
      </c>
      <c r="H2807" s="7">
        <v>0</v>
      </c>
      <c r="I2807" s="7">
        <v>0.27888888888888891</v>
      </c>
      <c r="J2807" s="7">
        <v>0</v>
      </c>
      <c r="L2807" s="7">
        <f>VartojimasGamyba!H2803</f>
        <v>0</v>
      </c>
      <c r="M2807" s="15">
        <f t="shared" si="416"/>
        <v>0</v>
      </c>
      <c r="N2807" s="7">
        <f t="shared" si="417"/>
        <v>0</v>
      </c>
      <c r="O2807" s="7">
        <f t="shared" si="418"/>
        <v>0</v>
      </c>
      <c r="R2807" s="7"/>
      <c r="S2807" s="47">
        <f t="shared" si="419"/>
        <v>0</v>
      </c>
      <c r="T2807" s="47">
        <f t="shared" si="420"/>
        <v>0</v>
      </c>
      <c r="U2807" s="47">
        <f t="shared" si="421"/>
        <v>143.14000000000001</v>
      </c>
      <c r="V2807" s="47">
        <f t="shared" si="422"/>
        <v>31.270000000000003</v>
      </c>
      <c r="W2807" s="11"/>
    </row>
    <row r="2808" spans="1:23" x14ac:dyDescent="0.45">
      <c r="A2808" t="s">
        <v>2813</v>
      </c>
      <c r="B2808">
        <v>47.46</v>
      </c>
      <c r="D2808" s="9" t="str">
        <f>VartojimasGamyba!J2804</f>
        <v>2023-12-26-18</v>
      </c>
      <c r="E2808" s="8">
        <f>VartojimasGamyba!G2804</f>
        <v>0.31</v>
      </c>
      <c r="F2808" s="11"/>
      <c r="G2808" s="7">
        <f t="shared" si="424"/>
        <v>9.6</v>
      </c>
      <c r="H2808" s="7">
        <v>0</v>
      </c>
      <c r="I2808" s="7">
        <v>0.34444444444444444</v>
      </c>
      <c r="J2808" s="7">
        <v>0</v>
      </c>
      <c r="L2808" s="7">
        <f>VartojimasGamyba!H2804</f>
        <v>0</v>
      </c>
      <c r="M2808" s="15">
        <f t="shared" si="416"/>
        <v>0</v>
      </c>
      <c r="N2808" s="7">
        <f t="shared" si="417"/>
        <v>0</v>
      </c>
      <c r="O2808" s="7">
        <f t="shared" si="418"/>
        <v>0</v>
      </c>
      <c r="R2808" s="7"/>
      <c r="S2808" s="47">
        <f t="shared" si="419"/>
        <v>0</v>
      </c>
      <c r="T2808" s="47">
        <f t="shared" si="420"/>
        <v>0</v>
      </c>
      <c r="U2808" s="47">
        <f t="shared" si="421"/>
        <v>147.75</v>
      </c>
      <c r="V2808" s="47">
        <f t="shared" si="422"/>
        <v>35.880000000000003</v>
      </c>
      <c r="W2808" s="11"/>
    </row>
    <row r="2809" spans="1:23" x14ac:dyDescent="0.45">
      <c r="A2809" t="s">
        <v>2814</v>
      </c>
      <c r="B2809">
        <v>52.88</v>
      </c>
      <c r="D2809" s="9" t="str">
        <f>VartojimasGamyba!J2805</f>
        <v>2023-12-26-19</v>
      </c>
      <c r="E2809" s="8">
        <f>VartojimasGamyba!G2805</f>
        <v>0.32</v>
      </c>
      <c r="F2809" s="11"/>
      <c r="G2809" s="7">
        <f t="shared" si="424"/>
        <v>9.2444444444444436</v>
      </c>
      <c r="H2809" s="7">
        <v>0</v>
      </c>
      <c r="I2809" s="7">
        <v>0.35555555555555557</v>
      </c>
      <c r="J2809" s="7">
        <v>0</v>
      </c>
      <c r="L2809" s="7">
        <f>VartojimasGamyba!H2805</f>
        <v>0</v>
      </c>
      <c r="M2809" s="15">
        <f t="shared" si="416"/>
        <v>0</v>
      </c>
      <c r="N2809" s="7">
        <f t="shared" si="417"/>
        <v>0</v>
      </c>
      <c r="O2809" s="7">
        <f t="shared" si="418"/>
        <v>0</v>
      </c>
      <c r="R2809" s="7"/>
      <c r="S2809" s="47">
        <f t="shared" si="419"/>
        <v>0</v>
      </c>
      <c r="T2809" s="47">
        <f t="shared" si="420"/>
        <v>0</v>
      </c>
      <c r="U2809" s="47">
        <f t="shared" si="421"/>
        <v>153.17000000000002</v>
      </c>
      <c r="V2809" s="47">
        <f t="shared" si="422"/>
        <v>41.300000000000004</v>
      </c>
      <c r="W2809" s="11"/>
    </row>
    <row r="2810" spans="1:23" x14ac:dyDescent="0.45">
      <c r="A2810" t="s">
        <v>2815</v>
      </c>
      <c r="B2810">
        <v>52.95</v>
      </c>
      <c r="D2810" s="9" t="str">
        <f>VartojimasGamyba!J2806</f>
        <v>2023-12-26-20</v>
      </c>
      <c r="E2810" s="8">
        <f>VartojimasGamyba!G2806</f>
        <v>0.26300000000000001</v>
      </c>
      <c r="F2810" s="11"/>
      <c r="G2810" s="7">
        <f t="shared" si="424"/>
        <v>8.9522222222222219</v>
      </c>
      <c r="H2810" s="7">
        <v>0</v>
      </c>
      <c r="I2810" s="7">
        <v>0.29222222222222227</v>
      </c>
      <c r="J2810" s="7">
        <v>0</v>
      </c>
      <c r="L2810" s="7">
        <f>VartojimasGamyba!H2806</f>
        <v>0</v>
      </c>
      <c r="M2810" s="15">
        <f t="shared" si="416"/>
        <v>-5.5511151231257827E-17</v>
      </c>
      <c r="N2810" s="7">
        <f t="shared" si="417"/>
        <v>-8.5065288146779499E-15</v>
      </c>
      <c r="O2810" s="7">
        <f t="shared" si="418"/>
        <v>-8.5065288146779499E-15</v>
      </c>
      <c r="P2810" s="7" t="s">
        <v>8873</v>
      </c>
      <c r="R2810" s="7"/>
      <c r="S2810" s="47">
        <f t="shared" si="419"/>
        <v>-5.5511151231257827E-17</v>
      </c>
      <c r="T2810" s="47">
        <f t="shared" si="420"/>
        <v>0</v>
      </c>
      <c r="U2810" s="47">
        <f t="shared" si="421"/>
        <v>153.24</v>
      </c>
      <c r="V2810" s="47">
        <f t="shared" si="422"/>
        <v>41.370000000000005</v>
      </c>
      <c r="W2810" s="11"/>
    </row>
    <row r="2811" spans="1:23" x14ac:dyDescent="0.45">
      <c r="A2811" t="s">
        <v>2816</v>
      </c>
      <c r="B2811">
        <v>49.42</v>
      </c>
      <c r="D2811" s="9" t="str">
        <f>VartojimasGamyba!J2807</f>
        <v>2023-12-26-21</v>
      </c>
      <c r="E2811" s="8">
        <f>VartojimasGamyba!G2807</f>
        <v>1.413</v>
      </c>
      <c r="F2811" s="11"/>
      <c r="G2811" s="7">
        <f t="shared" si="424"/>
        <v>7.3822222222222216</v>
      </c>
      <c r="H2811" s="7">
        <v>0</v>
      </c>
      <c r="I2811" s="7">
        <v>1.57</v>
      </c>
      <c r="J2811" s="7">
        <v>0</v>
      </c>
      <c r="L2811" s="7">
        <f>VartojimasGamyba!H2807</f>
        <v>0</v>
      </c>
      <c r="M2811" s="15">
        <f t="shared" si="416"/>
        <v>0</v>
      </c>
      <c r="N2811" s="7">
        <f t="shared" si="417"/>
        <v>0</v>
      </c>
      <c r="O2811" s="7">
        <f t="shared" si="418"/>
        <v>0</v>
      </c>
      <c r="P2811" s="7">
        <f>SUM(N2790:N2813)</f>
        <v>1940.1229044444449</v>
      </c>
      <c r="R2811" s="7"/>
      <c r="S2811" s="47">
        <f t="shared" si="419"/>
        <v>0</v>
      </c>
      <c r="T2811" s="47">
        <f t="shared" si="420"/>
        <v>0</v>
      </c>
      <c r="U2811" s="47">
        <f t="shared" si="421"/>
        <v>149.71</v>
      </c>
      <c r="V2811" s="47">
        <f t="shared" si="422"/>
        <v>37.840000000000003</v>
      </c>
      <c r="W2811" s="11"/>
    </row>
    <row r="2812" spans="1:23" x14ac:dyDescent="0.45">
      <c r="A2812" t="s">
        <v>2817</v>
      </c>
      <c r="B2812">
        <v>42.03</v>
      </c>
      <c r="D2812" s="9" t="str">
        <f>VartojimasGamyba!J2808</f>
        <v>2023-12-26-22</v>
      </c>
      <c r="E2812" s="8">
        <f>VartojimasGamyba!G2808</f>
        <v>2.1440000000000001</v>
      </c>
      <c r="F2812" s="11"/>
      <c r="G2812" s="7">
        <f t="shared" si="424"/>
        <v>4.9999999999999991</v>
      </c>
      <c r="H2812" s="7">
        <v>0</v>
      </c>
      <c r="I2812" s="7">
        <v>2.3822222222222225</v>
      </c>
      <c r="J2812" s="7">
        <v>0</v>
      </c>
      <c r="L2812" s="7">
        <f>VartojimasGamyba!H2808</f>
        <v>0</v>
      </c>
      <c r="M2812" s="15">
        <f t="shared" si="416"/>
        <v>0</v>
      </c>
      <c r="N2812" s="7">
        <f t="shared" si="417"/>
        <v>0</v>
      </c>
      <c r="O2812" s="7">
        <f t="shared" si="418"/>
        <v>0</v>
      </c>
      <c r="P2812" s="7" t="s">
        <v>8872</v>
      </c>
      <c r="R2812" s="7"/>
      <c r="S2812" s="47">
        <f t="shared" si="419"/>
        <v>0</v>
      </c>
      <c r="T2812" s="47">
        <f t="shared" si="420"/>
        <v>0</v>
      </c>
      <c r="U2812" s="47">
        <f t="shared" si="421"/>
        <v>142.32</v>
      </c>
      <c r="V2812" s="47">
        <f t="shared" si="422"/>
        <v>30.450000000000003</v>
      </c>
      <c r="W2812" s="11"/>
    </row>
    <row r="2813" spans="1:23" x14ac:dyDescent="0.45">
      <c r="A2813" t="s">
        <v>2818</v>
      </c>
      <c r="B2813">
        <v>40.76</v>
      </c>
      <c r="D2813" s="9" t="str">
        <f>VartojimasGamyba!J2809</f>
        <v>2023-12-26-23</v>
      </c>
      <c r="E2813" s="8">
        <f>VartojimasGamyba!G2809</f>
        <v>1.5149999999999999</v>
      </c>
      <c r="F2813" s="11"/>
      <c r="G2813" s="7">
        <f t="shared" si="424"/>
        <v>4.9999999999999991</v>
      </c>
      <c r="H2813" s="7">
        <v>0</v>
      </c>
      <c r="I2813" s="7">
        <v>0</v>
      </c>
      <c r="J2813" s="7">
        <v>0</v>
      </c>
      <c r="L2813" s="7">
        <f>VartojimasGamyba!H2809</f>
        <v>0</v>
      </c>
      <c r="M2813" s="15">
        <f t="shared" si="416"/>
        <v>1.5149999999999999</v>
      </c>
      <c r="N2813" s="7">
        <f t="shared" si="417"/>
        <v>213.69075000000001</v>
      </c>
      <c r="O2813" s="7">
        <f t="shared" si="418"/>
        <v>213.69075000000001</v>
      </c>
      <c r="P2813" s="7">
        <f>SUM(O2790:O2813)</f>
        <v>1940.1229044444449</v>
      </c>
      <c r="Q2813" s="7">
        <f>SUMPRODUCT(B2790:B2813,E2790:E2813)+SUM(E2790:E2813)*$Z$21-SUMPRODUCT(B2790:B2813,L2790:L2813)+SUM(L2790:L2813)*ABS($Z$20)</f>
        <v>1990.0348500000005</v>
      </c>
      <c r="R2813" s="7"/>
      <c r="S2813" s="47">
        <f t="shared" si="419"/>
        <v>1.5149999999999999</v>
      </c>
      <c r="T2813" s="47">
        <f t="shared" si="420"/>
        <v>0</v>
      </c>
      <c r="U2813" s="47">
        <f t="shared" si="421"/>
        <v>141.05000000000001</v>
      </c>
      <c r="V2813" s="47">
        <f t="shared" si="422"/>
        <v>29.18</v>
      </c>
      <c r="W2813" s="11">
        <f>IF(P2813&lt;&gt;Q2813,1,0)</f>
        <v>1</v>
      </c>
    </row>
    <row r="2814" spans="1:23" x14ac:dyDescent="0.45">
      <c r="A2814" t="s">
        <v>2819</v>
      </c>
      <c r="B2814">
        <v>37.909999999999997</v>
      </c>
      <c r="D2814" s="1" t="str">
        <f>VartojimasGamyba!J2810</f>
        <v>2023-12-27-00</v>
      </c>
      <c r="E2814" s="7">
        <f>VartojimasGamyba!G2810</f>
        <v>1.571</v>
      </c>
      <c r="F2814" s="11"/>
      <c r="G2814" s="12">
        <f>G2813+H2814-I2814</f>
        <v>4.9999999999999991</v>
      </c>
      <c r="H2814" s="12">
        <v>0</v>
      </c>
      <c r="I2814" s="12">
        <v>0</v>
      </c>
      <c r="J2814" s="12">
        <v>0</v>
      </c>
      <c r="K2814" s="12"/>
      <c r="L2814" s="12">
        <f>VartojimasGamyba!H2810</f>
        <v>0</v>
      </c>
      <c r="M2814" s="19">
        <f t="shared" si="416"/>
        <v>1.571</v>
      </c>
      <c r="N2814" s="7">
        <f t="shared" si="417"/>
        <v>217.11219999999997</v>
      </c>
      <c r="O2814" s="7">
        <f t="shared" si="418"/>
        <v>217.11219999999997</v>
      </c>
      <c r="R2814" s="20" t="s">
        <v>8783</v>
      </c>
      <c r="S2814" s="47">
        <f t="shared" si="419"/>
        <v>1.571</v>
      </c>
      <c r="T2814" s="47">
        <f t="shared" si="420"/>
        <v>0</v>
      </c>
      <c r="U2814" s="47">
        <f t="shared" si="421"/>
        <v>138.19999999999999</v>
      </c>
      <c r="V2814" s="47">
        <f t="shared" si="422"/>
        <v>26.33</v>
      </c>
      <c r="W2814" s="11"/>
    </row>
    <row r="2815" spans="1:23" x14ac:dyDescent="0.45">
      <c r="A2815" t="s">
        <v>2820</v>
      </c>
      <c r="B2815">
        <v>34</v>
      </c>
      <c r="D2815" s="1" t="str">
        <f>VartojimasGamyba!J2811</f>
        <v>2023-12-27-01</v>
      </c>
      <c r="E2815" s="7">
        <f>VartojimasGamyba!G2811</f>
        <v>1.5629999999999999</v>
      </c>
      <c r="F2815" s="11"/>
      <c r="G2815" s="12">
        <f t="shared" ref="G2815:G2837" si="425">G2814+H2815-I2815</f>
        <v>4.9999999999999991</v>
      </c>
      <c r="H2815" s="12">
        <v>0</v>
      </c>
      <c r="I2815" s="12">
        <v>0</v>
      </c>
      <c r="J2815" s="12">
        <v>0</v>
      </c>
      <c r="K2815" s="12"/>
      <c r="L2815" s="12">
        <f>VartojimasGamyba!H2811</f>
        <v>0</v>
      </c>
      <c r="M2815" s="19">
        <f t="shared" si="416"/>
        <v>1.5629999999999999</v>
      </c>
      <c r="N2815" s="7">
        <f t="shared" si="417"/>
        <v>209.89527000000001</v>
      </c>
      <c r="O2815" s="7">
        <f t="shared" si="418"/>
        <v>209.89527000000001</v>
      </c>
      <c r="R2815" s="7"/>
      <c r="S2815" s="47">
        <f t="shared" si="419"/>
        <v>1.5629999999999999</v>
      </c>
      <c r="T2815" s="47">
        <f t="shared" si="420"/>
        <v>0</v>
      </c>
      <c r="U2815" s="47">
        <f t="shared" si="421"/>
        <v>134.29000000000002</v>
      </c>
      <c r="V2815" s="47">
        <f t="shared" si="422"/>
        <v>22.42</v>
      </c>
      <c r="W2815" s="11"/>
    </row>
    <row r="2816" spans="1:23" x14ac:dyDescent="0.45">
      <c r="A2816" t="s">
        <v>2821</v>
      </c>
      <c r="B2816">
        <v>35.11</v>
      </c>
      <c r="D2816" s="1" t="str">
        <f>VartojimasGamyba!J2812</f>
        <v>2023-12-27-02</v>
      </c>
      <c r="E2816" s="7">
        <f>VartojimasGamyba!G2812</f>
        <v>1.7849999999999999</v>
      </c>
      <c r="F2816" s="11"/>
      <c r="G2816" s="12">
        <f t="shared" si="425"/>
        <v>4.9999999999999991</v>
      </c>
      <c r="H2816" s="12">
        <v>0</v>
      </c>
      <c r="I2816" s="12">
        <v>0</v>
      </c>
      <c r="J2816" s="12">
        <v>0</v>
      </c>
      <c r="K2816" s="12"/>
      <c r="L2816" s="12">
        <f>VartojimasGamyba!H2812</f>
        <v>0</v>
      </c>
      <c r="M2816" s="19">
        <f t="shared" si="416"/>
        <v>1.7849999999999999</v>
      </c>
      <c r="N2816" s="7">
        <f t="shared" si="417"/>
        <v>241.68899999999999</v>
      </c>
      <c r="O2816" s="7">
        <f t="shared" si="418"/>
        <v>241.68899999999999</v>
      </c>
      <c r="R2816" s="7"/>
      <c r="S2816" s="47">
        <f t="shared" si="419"/>
        <v>1.7849999999999999</v>
      </c>
      <c r="T2816" s="47">
        <f t="shared" si="420"/>
        <v>0</v>
      </c>
      <c r="U2816" s="47">
        <f t="shared" si="421"/>
        <v>135.4</v>
      </c>
      <c r="V2816" s="47">
        <f t="shared" si="422"/>
        <v>23.53</v>
      </c>
      <c r="W2816" s="11"/>
    </row>
    <row r="2817" spans="1:23" x14ac:dyDescent="0.45">
      <c r="A2817" t="s">
        <v>2822</v>
      </c>
      <c r="B2817">
        <v>31.1</v>
      </c>
      <c r="D2817" s="1" t="str">
        <f>VartojimasGamyba!J2813</f>
        <v>2023-12-27-03</v>
      </c>
      <c r="E2817" s="7">
        <f>VartojimasGamyba!G2813</f>
        <v>0.19400000000000001</v>
      </c>
      <c r="F2817" s="11"/>
      <c r="G2817" s="12">
        <f t="shared" si="425"/>
        <v>4.9999999999999991</v>
      </c>
      <c r="H2817" s="12">
        <v>0</v>
      </c>
      <c r="I2817" s="12">
        <v>0</v>
      </c>
      <c r="J2817" s="12">
        <v>0</v>
      </c>
      <c r="K2817" s="12"/>
      <c r="L2817" s="12">
        <f>VartojimasGamyba!H2813</f>
        <v>0</v>
      </c>
      <c r="M2817" s="19">
        <f t="shared" si="416"/>
        <v>0.19400000000000001</v>
      </c>
      <c r="N2817" s="7">
        <f t="shared" si="417"/>
        <v>25.489660000000004</v>
      </c>
      <c r="O2817" s="7">
        <f t="shared" si="418"/>
        <v>25.489660000000004</v>
      </c>
      <c r="R2817" s="7"/>
      <c r="S2817" s="47">
        <f t="shared" si="419"/>
        <v>0.19400000000000001</v>
      </c>
      <c r="T2817" s="47">
        <f t="shared" si="420"/>
        <v>0</v>
      </c>
      <c r="U2817" s="47">
        <f t="shared" si="421"/>
        <v>131.39000000000001</v>
      </c>
      <c r="V2817" s="47">
        <f t="shared" si="422"/>
        <v>19.520000000000003</v>
      </c>
      <c r="W2817" s="11"/>
    </row>
    <row r="2818" spans="1:23" x14ac:dyDescent="0.45">
      <c r="A2818" t="s">
        <v>2823</v>
      </c>
      <c r="B2818">
        <v>30.68</v>
      </c>
      <c r="D2818" s="1" t="str">
        <f>VartojimasGamyba!J2814</f>
        <v>2023-12-27-04</v>
      </c>
      <c r="E2818" s="7">
        <f>VartojimasGamyba!G2814</f>
        <v>1.5049999999999999</v>
      </c>
      <c r="F2818" s="11"/>
      <c r="G2818" s="12">
        <f t="shared" si="425"/>
        <v>13.271555555555558</v>
      </c>
      <c r="H2818" s="12">
        <v>8.2715555555555582</v>
      </c>
      <c r="I2818" s="12">
        <v>0</v>
      </c>
      <c r="J2818" s="12">
        <v>0</v>
      </c>
      <c r="K2818" s="12"/>
      <c r="L2818" s="12">
        <f>VartojimasGamyba!H2814</f>
        <v>0</v>
      </c>
      <c r="M2818" s="19">
        <f t="shared" si="416"/>
        <v>9.7765555555555572</v>
      </c>
      <c r="N2818" s="7">
        <f t="shared" si="417"/>
        <v>1280.4354811111114</v>
      </c>
      <c r="O2818" s="7">
        <f t="shared" si="418"/>
        <v>1280.4354811111114</v>
      </c>
      <c r="R2818" s="7"/>
      <c r="S2818" s="47">
        <f t="shared" si="419"/>
        <v>9.7765555555555572</v>
      </c>
      <c r="T2818" s="47">
        <f t="shared" si="420"/>
        <v>0</v>
      </c>
      <c r="U2818" s="47">
        <f t="shared" si="421"/>
        <v>130.97</v>
      </c>
      <c r="V2818" s="47">
        <f t="shared" si="422"/>
        <v>19.100000000000001</v>
      </c>
      <c r="W2818" s="11"/>
    </row>
    <row r="2819" spans="1:23" x14ac:dyDescent="0.45">
      <c r="A2819" t="s">
        <v>2824</v>
      </c>
      <c r="B2819">
        <v>30.98</v>
      </c>
      <c r="D2819" s="1" t="str">
        <f>VartojimasGamyba!J2815</f>
        <v>2023-12-27-05</v>
      </c>
      <c r="E2819" s="7">
        <f>VartojimasGamyba!G2815</f>
        <v>0.14000000000000001</v>
      </c>
      <c r="F2819" s="11"/>
      <c r="G2819" s="12">
        <f t="shared" si="425"/>
        <v>13.271555555555558</v>
      </c>
      <c r="H2819" s="12">
        <v>0</v>
      </c>
      <c r="I2819" s="12">
        <v>0</v>
      </c>
      <c r="J2819" s="12">
        <v>0</v>
      </c>
      <c r="K2819" s="12"/>
      <c r="L2819" s="12">
        <f>VartojimasGamyba!H2815</f>
        <v>0</v>
      </c>
      <c r="M2819" s="19">
        <f t="shared" si="416"/>
        <v>0.14000000000000001</v>
      </c>
      <c r="N2819" s="7">
        <f t="shared" si="417"/>
        <v>18.377800000000004</v>
      </c>
      <c r="O2819" s="7">
        <f t="shared" si="418"/>
        <v>18.377800000000004</v>
      </c>
      <c r="R2819" s="7"/>
      <c r="S2819" s="47">
        <f t="shared" si="419"/>
        <v>0.14000000000000001</v>
      </c>
      <c r="T2819" s="47">
        <f t="shared" si="420"/>
        <v>0</v>
      </c>
      <c r="U2819" s="47">
        <f t="shared" si="421"/>
        <v>131.27000000000001</v>
      </c>
      <c r="V2819" s="47">
        <f t="shared" si="422"/>
        <v>19.399999999999999</v>
      </c>
      <c r="W2819" s="11"/>
    </row>
    <row r="2820" spans="1:23" x14ac:dyDescent="0.45">
      <c r="A2820" t="s">
        <v>2825</v>
      </c>
      <c r="B2820">
        <v>32.549999999999997</v>
      </c>
      <c r="D2820" s="1" t="str">
        <f>VartojimasGamyba!J2816</f>
        <v>2023-12-27-06</v>
      </c>
      <c r="E2820" s="7">
        <f>VartojimasGamyba!G2816</f>
        <v>0.72099999999999997</v>
      </c>
      <c r="F2820" s="11"/>
      <c r="G2820" s="12">
        <f t="shared" si="425"/>
        <v>13.271555555555558</v>
      </c>
      <c r="H2820" s="12">
        <v>0</v>
      </c>
      <c r="I2820" s="12">
        <v>0</v>
      </c>
      <c r="J2820" s="12">
        <v>0</v>
      </c>
      <c r="K2820" s="12"/>
      <c r="L2820" s="12">
        <f>VartojimasGamyba!H2816</f>
        <v>0</v>
      </c>
      <c r="M2820" s="19">
        <f t="shared" si="416"/>
        <v>0.72099999999999997</v>
      </c>
      <c r="N2820" s="7">
        <f t="shared" si="417"/>
        <v>95.777640000000005</v>
      </c>
      <c r="O2820" s="7">
        <f t="shared" si="418"/>
        <v>95.777640000000005</v>
      </c>
      <c r="R2820" s="7"/>
      <c r="S2820" s="47">
        <f t="shared" si="419"/>
        <v>0.72099999999999997</v>
      </c>
      <c r="T2820" s="47">
        <f t="shared" si="420"/>
        <v>0</v>
      </c>
      <c r="U2820" s="47">
        <f t="shared" si="421"/>
        <v>132.84</v>
      </c>
      <c r="V2820" s="47">
        <f t="shared" si="422"/>
        <v>20.97</v>
      </c>
      <c r="W2820" s="11"/>
    </row>
    <row r="2821" spans="1:23" x14ac:dyDescent="0.45">
      <c r="A2821" t="s">
        <v>2826</v>
      </c>
      <c r="B2821">
        <v>39.28</v>
      </c>
      <c r="D2821" s="1" t="str">
        <f>VartojimasGamyba!J2817</f>
        <v>2023-12-27-07</v>
      </c>
      <c r="E2821" s="7">
        <f>VartojimasGamyba!G2817</f>
        <v>0.114</v>
      </c>
      <c r="F2821" s="11"/>
      <c r="G2821" s="12">
        <f t="shared" si="425"/>
        <v>13.271555555555558</v>
      </c>
      <c r="H2821" s="12">
        <v>0</v>
      </c>
      <c r="I2821" s="12">
        <v>0</v>
      </c>
      <c r="J2821" s="12">
        <v>0</v>
      </c>
      <c r="K2821" s="12"/>
      <c r="L2821" s="12">
        <f>VartojimasGamyba!H2817</f>
        <v>8.0000000000000002E-3</v>
      </c>
      <c r="M2821" s="19">
        <f t="shared" si="416"/>
        <v>0.10600000000000001</v>
      </c>
      <c r="N2821" s="7">
        <f t="shared" si="417"/>
        <v>14.794420000000001</v>
      </c>
      <c r="O2821" s="7">
        <f t="shared" si="418"/>
        <v>14.794420000000001</v>
      </c>
      <c r="R2821" s="7"/>
      <c r="S2821" s="47">
        <f t="shared" si="419"/>
        <v>0.10600000000000001</v>
      </c>
      <c r="T2821" s="47">
        <f t="shared" si="420"/>
        <v>0</v>
      </c>
      <c r="U2821" s="47">
        <f t="shared" si="421"/>
        <v>139.57</v>
      </c>
      <c r="V2821" s="47">
        <f t="shared" si="422"/>
        <v>27.700000000000003</v>
      </c>
      <c r="W2821" s="11"/>
    </row>
    <row r="2822" spans="1:23" x14ac:dyDescent="0.45">
      <c r="A2822" t="s">
        <v>2827</v>
      </c>
      <c r="B2822">
        <v>65.06</v>
      </c>
      <c r="D2822" s="1" t="str">
        <f>VartojimasGamyba!J2818</f>
        <v>2023-12-27-08</v>
      </c>
      <c r="E2822" s="7">
        <f>VartojimasGamyba!G2818</f>
        <v>0.498</v>
      </c>
      <c r="F2822" s="11"/>
      <c r="G2822" s="12">
        <f t="shared" si="425"/>
        <v>12.789333333333335</v>
      </c>
      <c r="H2822" s="12">
        <v>0</v>
      </c>
      <c r="I2822" s="12">
        <v>0.48222222222222222</v>
      </c>
      <c r="J2822" s="12">
        <v>0</v>
      </c>
      <c r="K2822" s="12"/>
      <c r="L2822" s="12">
        <f>VartojimasGamyba!H2818</f>
        <v>6.4000000000000001E-2</v>
      </c>
      <c r="M2822" s="19">
        <f t="shared" si="416"/>
        <v>0</v>
      </c>
      <c r="N2822" s="7">
        <f t="shared" si="417"/>
        <v>0</v>
      </c>
      <c r="O2822" s="7">
        <f t="shared" si="418"/>
        <v>0</v>
      </c>
      <c r="R2822" s="7"/>
      <c r="S2822" s="47">
        <f t="shared" si="419"/>
        <v>0</v>
      </c>
      <c r="T2822" s="47">
        <f t="shared" si="420"/>
        <v>0</v>
      </c>
      <c r="U2822" s="47">
        <f t="shared" si="421"/>
        <v>165.35000000000002</v>
      </c>
      <c r="V2822" s="47">
        <f t="shared" si="422"/>
        <v>53.480000000000004</v>
      </c>
      <c r="W2822" s="11"/>
    </row>
    <row r="2823" spans="1:23" x14ac:dyDescent="0.45">
      <c r="A2823" t="s">
        <v>2828</v>
      </c>
      <c r="B2823">
        <v>69.12</v>
      </c>
      <c r="D2823" s="1" t="str">
        <f>VartojimasGamyba!J2819</f>
        <v>2023-12-27-09</v>
      </c>
      <c r="E2823" s="7">
        <f>VartojimasGamyba!G2819</f>
        <v>5.5E-2</v>
      </c>
      <c r="F2823" s="11"/>
      <c r="G2823" s="12">
        <f t="shared" si="425"/>
        <v>12.908333333333337</v>
      </c>
      <c r="H2823" s="12">
        <v>0.11900000000000088</v>
      </c>
      <c r="I2823" s="12">
        <v>0</v>
      </c>
      <c r="J2823" s="12">
        <v>0</v>
      </c>
      <c r="K2823" s="12"/>
      <c r="L2823" s="12">
        <f>VartojimasGamyba!H2819</f>
        <v>0.17399999999999999</v>
      </c>
      <c r="M2823" s="19">
        <f t="shared" ref="M2823:M2886" si="426">E2823+H2823-I2823*$J$2+J2823-L2823</f>
        <v>8.8817841970012523E-16</v>
      </c>
      <c r="N2823" s="7">
        <f t="shared" ref="N2823:N2886" si="427">M2823*U2823-J2823*V2823</f>
        <v>1.5046630608139824E-13</v>
      </c>
      <c r="O2823" s="7">
        <f t="shared" ref="O2823:O2886" si="428">(M2823)*(B2823+$Z$21)</f>
        <v>1.5046630608139824E-13</v>
      </c>
      <c r="R2823" s="7"/>
      <c r="S2823" s="47">
        <f t="shared" ref="S2823:S2886" si="429">M2823+IF((L2823-E2823)&gt;0,(L2823-E2823),0)</f>
        <v>0.11900000000000088</v>
      </c>
      <c r="T2823" s="47">
        <f t="shared" ref="T2823:T2886" si="430">IF(L2823-E2823&lt;0,0,L2823-E2823)</f>
        <v>0.11899999999999999</v>
      </c>
      <c r="U2823" s="47">
        <f t="shared" ref="U2823:U2886" si="431">B2823+$Z$21</f>
        <v>169.41000000000003</v>
      </c>
      <c r="V2823" s="47">
        <f t="shared" ref="V2823:V2886" si="432">B2823+$Z$20</f>
        <v>57.540000000000006</v>
      </c>
      <c r="W2823" s="11"/>
    </row>
    <row r="2824" spans="1:23" x14ac:dyDescent="0.45">
      <c r="A2824" t="s">
        <v>2829</v>
      </c>
      <c r="B2824">
        <v>77.72</v>
      </c>
      <c r="D2824" s="1" t="str">
        <f>VartojimasGamyba!J2820</f>
        <v>2023-12-27-10</v>
      </c>
      <c r="E2824" s="7">
        <f>VartojimasGamyba!G2820</f>
        <v>0.4</v>
      </c>
      <c r="F2824" s="11"/>
      <c r="G2824" s="12">
        <f t="shared" si="425"/>
        <v>12.657222222222225</v>
      </c>
      <c r="H2824" s="12">
        <v>0</v>
      </c>
      <c r="I2824" s="12">
        <v>0.25111111111111112</v>
      </c>
      <c r="J2824" s="12">
        <v>0</v>
      </c>
      <c r="K2824" s="12"/>
      <c r="L2824" s="12">
        <f>VartojimasGamyba!H2820</f>
        <v>0.17399999999999999</v>
      </c>
      <c r="M2824" s="19">
        <f t="shared" si="426"/>
        <v>0</v>
      </c>
      <c r="N2824" s="7">
        <f t="shared" si="427"/>
        <v>0</v>
      </c>
      <c r="O2824" s="7">
        <f t="shared" si="428"/>
        <v>0</v>
      </c>
      <c r="R2824" s="7"/>
      <c r="S2824" s="47">
        <f t="shared" si="429"/>
        <v>0</v>
      </c>
      <c r="T2824" s="47">
        <f t="shared" si="430"/>
        <v>0</v>
      </c>
      <c r="U2824" s="47">
        <f t="shared" si="431"/>
        <v>178.01</v>
      </c>
      <c r="V2824" s="47">
        <f t="shared" si="432"/>
        <v>66.14</v>
      </c>
      <c r="W2824" s="11"/>
    </row>
    <row r="2825" spans="1:23" x14ac:dyDescent="0.45">
      <c r="A2825" t="s">
        <v>2830</v>
      </c>
      <c r="B2825">
        <v>77.849999999999994</v>
      </c>
      <c r="D2825" s="1" t="str">
        <f>VartojimasGamyba!J2821</f>
        <v>2023-12-27-11</v>
      </c>
      <c r="E2825" s="7">
        <f>VartojimasGamyba!G2821</f>
        <v>0.04</v>
      </c>
      <c r="F2825" s="11"/>
      <c r="G2825" s="12">
        <f t="shared" si="425"/>
        <v>12.772222222222226</v>
      </c>
      <c r="H2825" s="12">
        <v>0.11499999999999999</v>
      </c>
      <c r="I2825" s="12">
        <v>0</v>
      </c>
      <c r="J2825" s="12">
        <v>0</v>
      </c>
      <c r="K2825" s="12"/>
      <c r="L2825" s="12">
        <f>VartojimasGamyba!H2821</f>
        <v>0.155</v>
      </c>
      <c r="M2825" s="19">
        <f t="shared" si="426"/>
        <v>0</v>
      </c>
      <c r="N2825" s="7">
        <f t="shared" si="427"/>
        <v>0</v>
      </c>
      <c r="O2825" s="7">
        <f t="shared" si="428"/>
        <v>0</v>
      </c>
      <c r="R2825" s="7"/>
      <c r="S2825" s="47">
        <f t="shared" si="429"/>
        <v>0.11499999999999999</v>
      </c>
      <c r="T2825" s="47">
        <f t="shared" si="430"/>
        <v>0.11499999999999999</v>
      </c>
      <c r="U2825" s="47">
        <f t="shared" si="431"/>
        <v>178.14</v>
      </c>
      <c r="V2825" s="47">
        <f t="shared" si="432"/>
        <v>66.27</v>
      </c>
      <c r="W2825" s="11"/>
    </row>
    <row r="2826" spans="1:23" x14ac:dyDescent="0.45">
      <c r="A2826" t="s">
        <v>2831</v>
      </c>
      <c r="B2826">
        <v>73.39</v>
      </c>
      <c r="D2826" s="1" t="str">
        <f>VartojimasGamyba!J2822</f>
        <v>2023-12-27-12</v>
      </c>
      <c r="E2826" s="7">
        <f>VartojimasGamyba!G2822</f>
        <v>0.505</v>
      </c>
      <c r="F2826" s="11"/>
      <c r="G2826" s="12">
        <f t="shared" si="425"/>
        <v>12.257777777777781</v>
      </c>
      <c r="H2826" s="12">
        <v>0</v>
      </c>
      <c r="I2826" s="12">
        <v>0.51444444444444448</v>
      </c>
      <c r="J2826" s="12">
        <v>0</v>
      </c>
      <c r="K2826" s="12"/>
      <c r="L2826" s="12">
        <f>VartojimasGamyba!H2822</f>
        <v>4.2000000000000003E-2</v>
      </c>
      <c r="M2826" s="19">
        <f t="shared" si="426"/>
        <v>0</v>
      </c>
      <c r="N2826" s="7">
        <f t="shared" si="427"/>
        <v>0</v>
      </c>
      <c r="O2826" s="7">
        <f t="shared" si="428"/>
        <v>0</v>
      </c>
      <c r="R2826" s="7"/>
      <c r="S2826" s="47">
        <f t="shared" si="429"/>
        <v>0</v>
      </c>
      <c r="T2826" s="47">
        <f t="shared" si="430"/>
        <v>0</v>
      </c>
      <c r="U2826" s="47">
        <f t="shared" si="431"/>
        <v>173.68</v>
      </c>
      <c r="V2826" s="47">
        <f t="shared" si="432"/>
        <v>61.81</v>
      </c>
      <c r="W2826" s="11"/>
    </row>
    <row r="2827" spans="1:23" x14ac:dyDescent="0.45">
      <c r="A2827" t="s">
        <v>2832</v>
      </c>
      <c r="B2827">
        <v>72.540000000000006</v>
      </c>
      <c r="D2827" s="1" t="str">
        <f>VartojimasGamyba!J2823</f>
        <v>2023-12-27-13</v>
      </c>
      <c r="E2827" s="7">
        <f>VartojimasGamyba!G2823</f>
        <v>0.82</v>
      </c>
      <c r="F2827" s="11"/>
      <c r="G2827" s="12">
        <f t="shared" si="425"/>
        <v>11.35777777777778</v>
      </c>
      <c r="H2827" s="12">
        <v>0</v>
      </c>
      <c r="I2827" s="12">
        <v>0.9</v>
      </c>
      <c r="J2827" s="12">
        <v>0</v>
      </c>
      <c r="K2827" s="12"/>
      <c r="L2827" s="12">
        <f>VartojimasGamyba!H2823</f>
        <v>0.01</v>
      </c>
      <c r="M2827" s="19">
        <f t="shared" si="426"/>
        <v>-1.0234868508263162E-16</v>
      </c>
      <c r="N2827" s="7">
        <f t="shared" si="427"/>
        <v>-1.7688923242831225E-14</v>
      </c>
      <c r="O2827" s="7">
        <f t="shared" si="428"/>
        <v>-1.7688923242831225E-14</v>
      </c>
      <c r="R2827" s="7"/>
      <c r="S2827" s="47">
        <f t="shared" si="429"/>
        <v>-1.0234868508263162E-16</v>
      </c>
      <c r="T2827" s="47">
        <f t="shared" si="430"/>
        <v>0</v>
      </c>
      <c r="U2827" s="47">
        <f t="shared" si="431"/>
        <v>172.83</v>
      </c>
      <c r="V2827" s="47">
        <f t="shared" si="432"/>
        <v>60.960000000000008</v>
      </c>
      <c r="W2827" s="11"/>
    </row>
    <row r="2828" spans="1:23" x14ac:dyDescent="0.45">
      <c r="A2828" t="s">
        <v>2833</v>
      </c>
      <c r="B2828">
        <v>72.02</v>
      </c>
      <c r="D2828" s="1" t="str">
        <f>VartojimasGamyba!J2824</f>
        <v>2023-12-27-14</v>
      </c>
      <c r="E2828" s="7">
        <f>VartojimasGamyba!G2824</f>
        <v>1.754</v>
      </c>
      <c r="F2828" s="11"/>
      <c r="G2828" s="12">
        <f t="shared" si="425"/>
        <v>9.4088888888888924</v>
      </c>
      <c r="H2828" s="12">
        <v>0</v>
      </c>
      <c r="I2828" s="12">
        <v>1.9488888888888889</v>
      </c>
      <c r="J2828" s="12">
        <v>0</v>
      </c>
      <c r="K2828" s="12"/>
      <c r="L2828" s="12">
        <f>VartojimasGamyba!H2824</f>
        <v>0</v>
      </c>
      <c r="M2828" s="19">
        <f t="shared" si="426"/>
        <v>0</v>
      </c>
      <c r="N2828" s="7">
        <f t="shared" si="427"/>
        <v>0</v>
      </c>
      <c r="O2828" s="7">
        <f t="shared" si="428"/>
        <v>0</v>
      </c>
      <c r="R2828" s="7"/>
      <c r="S2828" s="47">
        <f t="shared" si="429"/>
        <v>0</v>
      </c>
      <c r="T2828" s="47">
        <f t="shared" si="430"/>
        <v>0</v>
      </c>
      <c r="U2828" s="47">
        <f t="shared" si="431"/>
        <v>172.31</v>
      </c>
      <c r="V2828" s="47">
        <f t="shared" si="432"/>
        <v>60.44</v>
      </c>
      <c r="W2828" s="11"/>
    </row>
    <row r="2829" spans="1:23" x14ac:dyDescent="0.45">
      <c r="A2829" t="s">
        <v>2834</v>
      </c>
      <c r="B2829">
        <v>70.75</v>
      </c>
      <c r="D2829" s="1" t="str">
        <f>VartojimasGamyba!J2825</f>
        <v>2023-12-27-15</v>
      </c>
      <c r="E2829" s="7">
        <f>VartojimasGamyba!G2825</f>
        <v>0.34</v>
      </c>
      <c r="F2829" s="11"/>
      <c r="G2829" s="12">
        <f t="shared" si="425"/>
        <v>9.0311111111111142</v>
      </c>
      <c r="H2829" s="12">
        <v>0</v>
      </c>
      <c r="I2829" s="12">
        <v>0.37777777777777782</v>
      </c>
      <c r="J2829" s="12">
        <v>0</v>
      </c>
      <c r="K2829" s="12"/>
      <c r="L2829" s="12">
        <f>VartojimasGamyba!H2825</f>
        <v>0</v>
      </c>
      <c r="M2829" s="19">
        <f t="shared" si="426"/>
        <v>0</v>
      </c>
      <c r="N2829" s="7">
        <f t="shared" si="427"/>
        <v>0</v>
      </c>
      <c r="O2829" s="7">
        <f t="shared" si="428"/>
        <v>0</v>
      </c>
      <c r="R2829" s="7"/>
      <c r="S2829" s="47">
        <f t="shared" si="429"/>
        <v>0</v>
      </c>
      <c r="T2829" s="47">
        <f t="shared" si="430"/>
        <v>0</v>
      </c>
      <c r="U2829" s="47">
        <f t="shared" si="431"/>
        <v>171.04000000000002</v>
      </c>
      <c r="V2829" s="47">
        <f t="shared" si="432"/>
        <v>59.17</v>
      </c>
      <c r="W2829" s="11"/>
    </row>
    <row r="2830" spans="1:23" x14ac:dyDescent="0.45">
      <c r="A2830" t="s">
        <v>2835</v>
      </c>
      <c r="B2830">
        <v>73.27</v>
      </c>
      <c r="D2830" s="1" t="str">
        <f>VartojimasGamyba!J2826</f>
        <v>2023-12-27-16</v>
      </c>
      <c r="E2830" s="7">
        <f>VartojimasGamyba!G2826</f>
        <v>0.71099999999999997</v>
      </c>
      <c r="F2830" s="11"/>
      <c r="G2830" s="12">
        <f t="shared" si="425"/>
        <v>8.2411111111111133</v>
      </c>
      <c r="H2830" s="12">
        <v>0</v>
      </c>
      <c r="I2830" s="12">
        <v>0.79</v>
      </c>
      <c r="J2830" s="12">
        <v>0</v>
      </c>
      <c r="K2830" s="12"/>
      <c r="L2830" s="12">
        <f>VartojimasGamyba!H2826</f>
        <v>0</v>
      </c>
      <c r="M2830" s="19">
        <f t="shared" si="426"/>
        <v>-1.1102230246251565E-16</v>
      </c>
      <c r="N2830" s="7">
        <f t="shared" si="427"/>
        <v>-1.9269030815394217E-14</v>
      </c>
      <c r="O2830" s="7">
        <f t="shared" si="428"/>
        <v>-1.9269030815394217E-14</v>
      </c>
      <c r="R2830" s="7"/>
      <c r="S2830" s="47">
        <f t="shared" si="429"/>
        <v>-1.1102230246251565E-16</v>
      </c>
      <c r="T2830" s="47">
        <f t="shared" si="430"/>
        <v>0</v>
      </c>
      <c r="U2830" s="47">
        <f t="shared" si="431"/>
        <v>173.56</v>
      </c>
      <c r="V2830" s="47">
        <f t="shared" si="432"/>
        <v>61.69</v>
      </c>
      <c r="W2830" s="11"/>
    </row>
    <row r="2831" spans="1:23" x14ac:dyDescent="0.45">
      <c r="A2831" t="s">
        <v>2836</v>
      </c>
      <c r="B2831">
        <v>79.37</v>
      </c>
      <c r="D2831" s="1" t="str">
        <f>VartojimasGamyba!J2827</f>
        <v>2023-12-27-17</v>
      </c>
      <c r="E2831" s="7">
        <f>VartojimasGamyba!G2827</f>
        <v>1.0369999999999999</v>
      </c>
      <c r="F2831" s="11"/>
      <c r="G2831" s="12">
        <f t="shared" si="425"/>
        <v>7.0888888888888912</v>
      </c>
      <c r="H2831" s="12">
        <v>0</v>
      </c>
      <c r="I2831" s="12">
        <v>1.1522222222222223</v>
      </c>
      <c r="J2831" s="12">
        <v>0</v>
      </c>
      <c r="K2831" s="12"/>
      <c r="L2831" s="12">
        <f>VartojimasGamyba!H2827</f>
        <v>0</v>
      </c>
      <c r="M2831" s="19">
        <f t="shared" si="426"/>
        <v>-2.2204460492503131E-16</v>
      </c>
      <c r="N2831" s="7">
        <f t="shared" si="427"/>
        <v>-3.989253372083113E-14</v>
      </c>
      <c r="O2831" s="7">
        <f t="shared" si="428"/>
        <v>-3.989253372083113E-14</v>
      </c>
      <c r="R2831" s="7"/>
      <c r="S2831" s="47">
        <f t="shared" si="429"/>
        <v>-2.2204460492503131E-16</v>
      </c>
      <c r="T2831" s="47">
        <f t="shared" si="430"/>
        <v>0</v>
      </c>
      <c r="U2831" s="47">
        <f t="shared" si="431"/>
        <v>179.66000000000003</v>
      </c>
      <c r="V2831" s="47">
        <f t="shared" si="432"/>
        <v>67.790000000000006</v>
      </c>
      <c r="W2831" s="11"/>
    </row>
    <row r="2832" spans="1:23" x14ac:dyDescent="0.45">
      <c r="A2832" t="s">
        <v>2837</v>
      </c>
      <c r="B2832">
        <v>84.3</v>
      </c>
      <c r="D2832" s="1" t="str">
        <f>VartojimasGamyba!J2828</f>
        <v>2023-12-27-18</v>
      </c>
      <c r="E2832" s="7">
        <f>VartojimasGamyba!G2828</f>
        <v>0.28399999999999997</v>
      </c>
      <c r="F2832" s="11"/>
      <c r="G2832" s="12">
        <f t="shared" si="425"/>
        <v>6.7733333333333361</v>
      </c>
      <c r="H2832" s="12">
        <v>0</v>
      </c>
      <c r="I2832" s="12">
        <v>0.31555555555555553</v>
      </c>
      <c r="J2832" s="12">
        <v>0</v>
      </c>
      <c r="K2832" s="12"/>
      <c r="L2832" s="12">
        <f>VartojimasGamyba!H2828</f>
        <v>0</v>
      </c>
      <c r="M2832" s="19">
        <f t="shared" si="426"/>
        <v>0</v>
      </c>
      <c r="N2832" s="7">
        <f t="shared" si="427"/>
        <v>0</v>
      </c>
      <c r="O2832" s="7">
        <f t="shared" si="428"/>
        <v>0</v>
      </c>
      <c r="R2832" s="7"/>
      <c r="S2832" s="47">
        <f t="shared" si="429"/>
        <v>0</v>
      </c>
      <c r="T2832" s="47">
        <f t="shared" si="430"/>
        <v>0</v>
      </c>
      <c r="U2832" s="47">
        <f t="shared" si="431"/>
        <v>184.59</v>
      </c>
      <c r="V2832" s="47">
        <f t="shared" si="432"/>
        <v>72.72</v>
      </c>
      <c r="W2832" s="11"/>
    </row>
    <row r="2833" spans="1:23" x14ac:dyDescent="0.45">
      <c r="A2833" t="s">
        <v>2838</v>
      </c>
      <c r="B2833">
        <v>83.68</v>
      </c>
      <c r="D2833" s="1" t="str">
        <f>VartojimasGamyba!J2829</f>
        <v>2023-12-27-19</v>
      </c>
      <c r="E2833" s="7">
        <f>VartojimasGamyba!G2829</f>
        <v>0.26400000000000001</v>
      </c>
      <c r="F2833" s="11"/>
      <c r="G2833" s="12">
        <f t="shared" si="425"/>
        <v>6.4800000000000031</v>
      </c>
      <c r="H2833" s="12">
        <v>0</v>
      </c>
      <c r="I2833" s="12">
        <v>0.29333333333333333</v>
      </c>
      <c r="J2833" s="12">
        <v>0</v>
      </c>
      <c r="K2833" s="12"/>
      <c r="L2833" s="12">
        <f>VartojimasGamyba!H2829</f>
        <v>0</v>
      </c>
      <c r="M2833" s="19">
        <f t="shared" si="426"/>
        <v>0</v>
      </c>
      <c r="N2833" s="7">
        <f t="shared" si="427"/>
        <v>0</v>
      </c>
      <c r="O2833" s="7">
        <f t="shared" si="428"/>
        <v>0</v>
      </c>
      <c r="R2833" s="7"/>
      <c r="S2833" s="47">
        <f t="shared" si="429"/>
        <v>0</v>
      </c>
      <c r="T2833" s="47">
        <f t="shared" si="430"/>
        <v>0</v>
      </c>
      <c r="U2833" s="47">
        <f t="shared" si="431"/>
        <v>183.97000000000003</v>
      </c>
      <c r="V2833" s="47">
        <f t="shared" si="432"/>
        <v>72.100000000000009</v>
      </c>
      <c r="W2833" s="11"/>
    </row>
    <row r="2834" spans="1:23" x14ac:dyDescent="0.45">
      <c r="A2834" t="s">
        <v>2839</v>
      </c>
      <c r="B2834">
        <v>80.08</v>
      </c>
      <c r="D2834" s="1" t="str">
        <f>VartojimasGamyba!J2830</f>
        <v>2023-12-27-20</v>
      </c>
      <c r="E2834" s="7">
        <f>VartojimasGamyba!G2830</f>
        <v>0.88700000000000001</v>
      </c>
      <c r="F2834" s="11"/>
      <c r="G2834" s="12">
        <f t="shared" si="425"/>
        <v>5.4944444444444471</v>
      </c>
      <c r="H2834" s="12">
        <v>0</v>
      </c>
      <c r="I2834" s="12">
        <v>0.98555555555555563</v>
      </c>
      <c r="J2834" s="12">
        <v>0</v>
      </c>
      <c r="K2834" s="12"/>
      <c r="L2834" s="12">
        <f>VartojimasGamyba!H2830</f>
        <v>0</v>
      </c>
      <c r="M2834" s="19">
        <f t="shared" si="426"/>
        <v>-1.1102230246251565E-16</v>
      </c>
      <c r="N2834" s="7">
        <f t="shared" si="427"/>
        <v>-2.0025092695163949E-14</v>
      </c>
      <c r="O2834" s="7">
        <f t="shared" si="428"/>
        <v>-2.0025092695163949E-14</v>
      </c>
      <c r="P2834" s="7" t="s">
        <v>8873</v>
      </c>
      <c r="R2834" s="7"/>
      <c r="S2834" s="47">
        <f t="shared" si="429"/>
        <v>-1.1102230246251565E-16</v>
      </c>
      <c r="T2834" s="47">
        <f t="shared" si="430"/>
        <v>0</v>
      </c>
      <c r="U2834" s="47">
        <f t="shared" si="431"/>
        <v>180.37</v>
      </c>
      <c r="V2834" s="47">
        <f t="shared" si="432"/>
        <v>68.5</v>
      </c>
      <c r="W2834" s="11"/>
    </row>
    <row r="2835" spans="1:23" x14ac:dyDescent="0.45">
      <c r="A2835" t="s">
        <v>2840</v>
      </c>
      <c r="B2835">
        <v>74.97</v>
      </c>
      <c r="D2835" s="1" t="str">
        <f>VartojimasGamyba!J2831</f>
        <v>2023-12-27-21</v>
      </c>
      <c r="E2835" s="7">
        <f>VartojimasGamyba!G2831</f>
        <v>0.29199999999999998</v>
      </c>
      <c r="F2835" s="11"/>
      <c r="G2835" s="12">
        <f t="shared" si="425"/>
        <v>5.1700000000000026</v>
      </c>
      <c r="H2835" s="12">
        <v>0</v>
      </c>
      <c r="I2835" s="12">
        <v>0.32444444444444442</v>
      </c>
      <c r="J2835" s="12">
        <v>0</v>
      </c>
      <c r="K2835" s="12"/>
      <c r="L2835" s="12">
        <f>VartojimasGamyba!H2831</f>
        <v>0</v>
      </c>
      <c r="M2835" s="19">
        <f t="shared" si="426"/>
        <v>0</v>
      </c>
      <c r="N2835" s="7">
        <f t="shared" si="427"/>
        <v>0</v>
      </c>
      <c r="O2835" s="7">
        <f t="shared" si="428"/>
        <v>0</v>
      </c>
      <c r="P2835" s="7">
        <f>SUM(N2814:N2837)</f>
        <v>2133.4532411111113</v>
      </c>
      <c r="R2835" s="7"/>
      <c r="S2835" s="47">
        <f t="shared" si="429"/>
        <v>0</v>
      </c>
      <c r="T2835" s="47">
        <f t="shared" si="430"/>
        <v>0</v>
      </c>
      <c r="U2835" s="47">
        <f t="shared" si="431"/>
        <v>175.26</v>
      </c>
      <c r="V2835" s="47">
        <f t="shared" si="432"/>
        <v>63.39</v>
      </c>
      <c r="W2835" s="11"/>
    </row>
    <row r="2836" spans="1:23" x14ac:dyDescent="0.45">
      <c r="A2836" t="s">
        <v>2841</v>
      </c>
      <c r="B2836">
        <v>54.73</v>
      </c>
      <c r="D2836" s="1" t="str">
        <f>VartojimasGamyba!J2832</f>
        <v>2023-12-27-22</v>
      </c>
      <c r="E2836" s="7">
        <f>VartojimasGamyba!G2832</f>
        <v>0.153</v>
      </c>
      <c r="F2836" s="11"/>
      <c r="G2836" s="12">
        <f t="shared" si="425"/>
        <v>5.0000000000000027</v>
      </c>
      <c r="H2836" s="12">
        <v>0</v>
      </c>
      <c r="I2836" s="12">
        <v>0.17</v>
      </c>
      <c r="J2836" s="12">
        <v>0</v>
      </c>
      <c r="K2836" s="12"/>
      <c r="L2836" s="12">
        <f>VartojimasGamyba!H2832</f>
        <v>0</v>
      </c>
      <c r="M2836" s="19">
        <f t="shared" si="426"/>
        <v>-2.7755575615628914E-17</v>
      </c>
      <c r="N2836" s="7">
        <f t="shared" si="427"/>
        <v>-4.3026693319347945E-15</v>
      </c>
      <c r="O2836" s="7">
        <f t="shared" si="428"/>
        <v>-4.3026693319347945E-15</v>
      </c>
      <c r="P2836" s="7" t="s">
        <v>8872</v>
      </c>
      <c r="R2836" s="7"/>
      <c r="S2836" s="47">
        <f t="shared" si="429"/>
        <v>-2.7755575615628914E-17</v>
      </c>
      <c r="T2836" s="47">
        <f t="shared" si="430"/>
        <v>0</v>
      </c>
      <c r="U2836" s="47">
        <f t="shared" si="431"/>
        <v>155.02000000000001</v>
      </c>
      <c r="V2836" s="47">
        <f t="shared" si="432"/>
        <v>43.15</v>
      </c>
      <c r="W2836" s="11"/>
    </row>
    <row r="2837" spans="1:23" x14ac:dyDescent="0.45">
      <c r="A2837" t="s">
        <v>2842</v>
      </c>
      <c r="B2837">
        <v>40</v>
      </c>
      <c r="D2837" s="1" t="str">
        <f>VartojimasGamyba!J2833</f>
        <v>2023-12-27-23</v>
      </c>
      <c r="E2837" s="7">
        <f>VartojimasGamyba!G2833</f>
        <v>0.21299999999999999</v>
      </c>
      <c r="F2837" s="11"/>
      <c r="G2837" s="12">
        <f t="shared" si="425"/>
        <v>5.0000000000000027</v>
      </c>
      <c r="H2837" s="12">
        <v>0</v>
      </c>
      <c r="I2837" s="12">
        <v>0</v>
      </c>
      <c r="J2837" s="12">
        <v>0</v>
      </c>
      <c r="K2837" s="12"/>
      <c r="L2837" s="12">
        <f>VartojimasGamyba!H2833</f>
        <v>0</v>
      </c>
      <c r="M2837" s="19">
        <f t="shared" si="426"/>
        <v>0.21299999999999999</v>
      </c>
      <c r="N2837" s="7">
        <f t="shared" si="427"/>
        <v>29.881770000000003</v>
      </c>
      <c r="O2837" s="7">
        <f t="shared" si="428"/>
        <v>29.881770000000003</v>
      </c>
      <c r="P2837" s="7">
        <f>SUM(O2814:O2837)</f>
        <v>2133.4532411111113</v>
      </c>
      <c r="Q2837" s="7">
        <f>SUMPRODUCT(B2814:B2837,E2814:E2837)+SUM(E2814:E2837)*$Z$21-SUMPRODUCT(B2814:B2837,L2814:L2837)+SUM(L2814:L2837)*ABS($Z$20)</f>
        <v>2417.9902399999996</v>
      </c>
      <c r="R2837" s="7"/>
      <c r="S2837" s="47">
        <f t="shared" si="429"/>
        <v>0.21299999999999999</v>
      </c>
      <c r="T2837" s="47">
        <f t="shared" si="430"/>
        <v>0</v>
      </c>
      <c r="U2837" s="47">
        <f t="shared" si="431"/>
        <v>140.29000000000002</v>
      </c>
      <c r="V2837" s="47">
        <f t="shared" si="432"/>
        <v>28.42</v>
      </c>
      <c r="W2837" s="11">
        <f>IF(P2837&lt;&gt;Q2837,1,0)</f>
        <v>1</v>
      </c>
    </row>
    <row r="2838" spans="1:23" x14ac:dyDescent="0.45">
      <c r="A2838" t="s">
        <v>2843</v>
      </c>
      <c r="B2838">
        <v>33.32</v>
      </c>
      <c r="D2838" s="9" t="str">
        <f>VartojimasGamyba!J2834</f>
        <v>2023-12-28-00</v>
      </c>
      <c r="E2838" s="8">
        <f>VartojimasGamyba!G2834</f>
        <v>0.373</v>
      </c>
      <c r="F2838" s="11"/>
      <c r="G2838" s="7">
        <f>G2837+H2838-I2838</f>
        <v>5.0000000000000027</v>
      </c>
      <c r="H2838" s="7">
        <v>0</v>
      </c>
      <c r="I2838" s="7">
        <v>0</v>
      </c>
      <c r="J2838" s="7">
        <v>0</v>
      </c>
      <c r="L2838" s="7">
        <f>VartojimasGamyba!H2834</f>
        <v>0</v>
      </c>
      <c r="M2838" s="15">
        <f t="shared" si="426"/>
        <v>0.373</v>
      </c>
      <c r="N2838" s="7">
        <f t="shared" si="427"/>
        <v>49.836530000000003</v>
      </c>
      <c r="O2838" s="7">
        <f t="shared" si="428"/>
        <v>49.836530000000003</v>
      </c>
      <c r="R2838" s="20" t="s">
        <v>8783</v>
      </c>
      <c r="S2838" s="47">
        <f t="shared" si="429"/>
        <v>0.373</v>
      </c>
      <c r="T2838" s="47">
        <f t="shared" si="430"/>
        <v>0</v>
      </c>
      <c r="U2838" s="47">
        <f t="shared" si="431"/>
        <v>133.61000000000001</v>
      </c>
      <c r="V2838" s="47">
        <f t="shared" si="432"/>
        <v>21.740000000000002</v>
      </c>
      <c r="W2838" s="11"/>
    </row>
    <row r="2839" spans="1:23" x14ac:dyDescent="0.45">
      <c r="A2839" t="s">
        <v>2844</v>
      </c>
      <c r="B2839">
        <v>31.45</v>
      </c>
      <c r="D2839" s="9" t="str">
        <f>VartojimasGamyba!J2835</f>
        <v>2023-12-28-01</v>
      </c>
      <c r="E2839" s="8">
        <f>VartojimasGamyba!G2835</f>
        <v>1.2130000000000001</v>
      </c>
      <c r="F2839" s="11"/>
      <c r="G2839" s="7">
        <f t="shared" ref="G2839:G2861" si="433">G2838+H2839-I2839</f>
        <v>5.0000000000000027</v>
      </c>
      <c r="H2839" s="7">
        <v>0</v>
      </c>
      <c r="I2839" s="7">
        <v>0</v>
      </c>
      <c r="J2839" s="7">
        <v>0</v>
      </c>
      <c r="L2839" s="7">
        <f>VartojimasGamyba!H2835</f>
        <v>0</v>
      </c>
      <c r="M2839" s="15">
        <f t="shared" si="426"/>
        <v>1.2130000000000001</v>
      </c>
      <c r="N2839" s="7">
        <f t="shared" si="427"/>
        <v>159.80062000000001</v>
      </c>
      <c r="O2839" s="7">
        <f t="shared" si="428"/>
        <v>159.80062000000001</v>
      </c>
      <c r="R2839" s="7"/>
      <c r="S2839" s="47">
        <f t="shared" si="429"/>
        <v>1.2130000000000001</v>
      </c>
      <c r="T2839" s="47">
        <f t="shared" si="430"/>
        <v>0</v>
      </c>
      <c r="U2839" s="47">
        <f t="shared" si="431"/>
        <v>131.74</v>
      </c>
      <c r="V2839" s="47">
        <f t="shared" si="432"/>
        <v>19.869999999999997</v>
      </c>
      <c r="W2839" s="11"/>
    </row>
    <row r="2840" spans="1:23" x14ac:dyDescent="0.45">
      <c r="A2840" t="s">
        <v>2845</v>
      </c>
      <c r="B2840">
        <v>30.1</v>
      </c>
      <c r="D2840" s="9" t="str">
        <f>VartojimasGamyba!J2836</f>
        <v>2023-12-28-02</v>
      </c>
      <c r="E2840" s="8">
        <f>VartojimasGamyba!G2836</f>
        <v>0.39</v>
      </c>
      <c r="F2840" s="11"/>
      <c r="G2840" s="7">
        <f t="shared" si="433"/>
        <v>5.0000000000000027</v>
      </c>
      <c r="H2840" s="7">
        <v>0</v>
      </c>
      <c r="I2840" s="7">
        <v>0</v>
      </c>
      <c r="J2840" s="7">
        <v>0</v>
      </c>
      <c r="L2840" s="7">
        <f>VartojimasGamyba!H2836</f>
        <v>0</v>
      </c>
      <c r="M2840" s="15">
        <f t="shared" si="426"/>
        <v>0.39</v>
      </c>
      <c r="N2840" s="7">
        <f t="shared" si="427"/>
        <v>50.852100000000007</v>
      </c>
      <c r="O2840" s="7">
        <f t="shared" si="428"/>
        <v>50.852100000000007</v>
      </c>
      <c r="R2840" s="7"/>
      <c r="S2840" s="47">
        <f t="shared" si="429"/>
        <v>0.39</v>
      </c>
      <c r="T2840" s="47">
        <f t="shared" si="430"/>
        <v>0</v>
      </c>
      <c r="U2840" s="47">
        <f t="shared" si="431"/>
        <v>130.39000000000001</v>
      </c>
      <c r="V2840" s="47">
        <f t="shared" si="432"/>
        <v>18.520000000000003</v>
      </c>
      <c r="W2840" s="11"/>
    </row>
    <row r="2841" spans="1:23" x14ac:dyDescent="0.45">
      <c r="A2841" t="s">
        <v>2846</v>
      </c>
      <c r="B2841">
        <v>29.83</v>
      </c>
      <c r="D2841" s="9" t="str">
        <f>VartojimasGamyba!J2837</f>
        <v>2023-12-28-03</v>
      </c>
      <c r="E2841" s="8">
        <f>VartojimasGamyba!G2837</f>
        <v>0.60499999999999998</v>
      </c>
      <c r="F2841" s="11"/>
      <c r="G2841" s="7">
        <f t="shared" si="433"/>
        <v>5.0000000000000027</v>
      </c>
      <c r="H2841" s="7">
        <v>0</v>
      </c>
      <c r="I2841" s="7">
        <v>0</v>
      </c>
      <c r="J2841" s="7">
        <v>0</v>
      </c>
      <c r="L2841" s="7">
        <f>VartojimasGamyba!H2837</f>
        <v>0</v>
      </c>
      <c r="M2841" s="15">
        <f t="shared" si="426"/>
        <v>0.60499999999999998</v>
      </c>
      <c r="N2841" s="7">
        <f t="shared" si="427"/>
        <v>78.7226</v>
      </c>
      <c r="O2841" s="7">
        <f t="shared" si="428"/>
        <v>78.7226</v>
      </c>
      <c r="R2841" s="7"/>
      <c r="S2841" s="47">
        <f t="shared" si="429"/>
        <v>0.60499999999999998</v>
      </c>
      <c r="T2841" s="47">
        <f t="shared" si="430"/>
        <v>0</v>
      </c>
      <c r="U2841" s="47">
        <f t="shared" si="431"/>
        <v>130.12</v>
      </c>
      <c r="V2841" s="47">
        <f t="shared" si="432"/>
        <v>18.25</v>
      </c>
      <c r="W2841" s="11"/>
    </row>
    <row r="2842" spans="1:23" x14ac:dyDescent="0.45">
      <c r="A2842" t="s">
        <v>2847</v>
      </c>
      <c r="B2842">
        <v>27.74</v>
      </c>
      <c r="D2842" s="9" t="str">
        <f>VartojimasGamyba!J2838</f>
        <v>2023-12-28-04</v>
      </c>
      <c r="E2842" s="8">
        <f>VartojimasGamyba!G2838</f>
        <v>0.49</v>
      </c>
      <c r="F2842" s="11"/>
      <c r="G2842" s="7">
        <f t="shared" si="433"/>
        <v>5.0000000000000027</v>
      </c>
      <c r="H2842" s="7">
        <v>0</v>
      </c>
      <c r="I2842" s="7">
        <v>0</v>
      </c>
      <c r="J2842" s="7">
        <v>0</v>
      </c>
      <c r="L2842" s="7">
        <f>VartojimasGamyba!H2838</f>
        <v>0</v>
      </c>
      <c r="M2842" s="15">
        <f t="shared" si="426"/>
        <v>0.49</v>
      </c>
      <c r="N2842" s="7">
        <f t="shared" si="427"/>
        <v>62.734699999999997</v>
      </c>
      <c r="O2842" s="7">
        <f t="shared" si="428"/>
        <v>62.734699999999997</v>
      </c>
      <c r="R2842" s="7"/>
      <c r="S2842" s="47">
        <f t="shared" si="429"/>
        <v>0.49</v>
      </c>
      <c r="T2842" s="47">
        <f t="shared" si="430"/>
        <v>0</v>
      </c>
      <c r="U2842" s="47">
        <f t="shared" si="431"/>
        <v>128.03</v>
      </c>
      <c r="V2842" s="47">
        <f t="shared" si="432"/>
        <v>16.159999999999997</v>
      </c>
      <c r="W2842" s="11"/>
    </row>
    <row r="2843" spans="1:23" x14ac:dyDescent="0.45">
      <c r="A2843" t="s">
        <v>2848</v>
      </c>
      <c r="B2843">
        <v>25.35</v>
      </c>
      <c r="D2843" s="9" t="str">
        <f>VartojimasGamyba!J2839</f>
        <v>2023-12-28-05</v>
      </c>
      <c r="E2843" s="8">
        <f>VartojimasGamyba!G2839</f>
        <v>1.032</v>
      </c>
      <c r="F2843" s="11"/>
      <c r="G2843" s="7">
        <f t="shared" si="433"/>
        <v>12.473333333333333</v>
      </c>
      <c r="H2843" s="7">
        <v>7.4733333333333301</v>
      </c>
      <c r="I2843" s="7">
        <v>0</v>
      </c>
      <c r="J2843" s="7">
        <v>0</v>
      </c>
      <c r="L2843" s="7">
        <f>VartojimasGamyba!H2839</f>
        <v>0</v>
      </c>
      <c r="M2843" s="15">
        <f t="shared" si="426"/>
        <v>8.5053333333333292</v>
      </c>
      <c r="N2843" s="7">
        <f t="shared" si="427"/>
        <v>1068.6100799999997</v>
      </c>
      <c r="O2843" s="7">
        <f t="shared" si="428"/>
        <v>1068.6100799999997</v>
      </c>
      <c r="R2843" s="7"/>
      <c r="S2843" s="47">
        <f t="shared" si="429"/>
        <v>8.5053333333333292</v>
      </c>
      <c r="T2843" s="47">
        <f t="shared" si="430"/>
        <v>0</v>
      </c>
      <c r="U2843" s="47">
        <f t="shared" si="431"/>
        <v>125.64000000000001</v>
      </c>
      <c r="V2843" s="47">
        <f t="shared" si="432"/>
        <v>13.770000000000001</v>
      </c>
      <c r="W2843" s="11"/>
    </row>
    <row r="2844" spans="1:23" x14ac:dyDescent="0.45">
      <c r="A2844" t="s">
        <v>2849</v>
      </c>
      <c r="B2844">
        <v>30</v>
      </c>
      <c r="D2844" s="9" t="str">
        <f>VartojimasGamyba!J2840</f>
        <v>2023-12-28-06</v>
      </c>
      <c r="E2844" s="8">
        <f>VartojimasGamyba!G2840</f>
        <v>0.98399999999999999</v>
      </c>
      <c r="F2844" s="11"/>
      <c r="G2844" s="7">
        <f t="shared" si="433"/>
        <v>12.473333333333333</v>
      </c>
      <c r="H2844" s="7">
        <v>0</v>
      </c>
      <c r="I2844" s="7">
        <v>0</v>
      </c>
      <c r="J2844" s="7">
        <v>0</v>
      </c>
      <c r="L2844" s="7">
        <f>VartojimasGamyba!H2840</f>
        <v>0</v>
      </c>
      <c r="M2844" s="15">
        <f t="shared" si="426"/>
        <v>0.98399999999999999</v>
      </c>
      <c r="N2844" s="7">
        <f t="shared" si="427"/>
        <v>128.20536000000001</v>
      </c>
      <c r="O2844" s="7">
        <f t="shared" si="428"/>
        <v>128.20536000000001</v>
      </c>
      <c r="R2844" s="7"/>
      <c r="S2844" s="47">
        <f t="shared" si="429"/>
        <v>0.98399999999999999</v>
      </c>
      <c r="T2844" s="47">
        <f t="shared" si="430"/>
        <v>0</v>
      </c>
      <c r="U2844" s="47">
        <f t="shared" si="431"/>
        <v>130.29000000000002</v>
      </c>
      <c r="V2844" s="47">
        <f t="shared" si="432"/>
        <v>18.420000000000002</v>
      </c>
      <c r="W2844" s="11"/>
    </row>
    <row r="2845" spans="1:23" x14ac:dyDescent="0.45">
      <c r="A2845" t="s">
        <v>2850</v>
      </c>
      <c r="B2845">
        <v>42.07</v>
      </c>
      <c r="D2845" s="9" t="str">
        <f>VartojimasGamyba!J2841</f>
        <v>2023-12-28-07</v>
      </c>
      <c r="E2845" s="8">
        <f>VartojimasGamyba!G2841</f>
        <v>0.40100000000000002</v>
      </c>
      <c r="F2845" s="11"/>
      <c r="G2845" s="7">
        <f t="shared" si="433"/>
        <v>12.027777777777777</v>
      </c>
      <c r="H2845" s="7">
        <v>0</v>
      </c>
      <c r="I2845" s="7">
        <v>0.44555555555555559</v>
      </c>
      <c r="J2845" s="7">
        <v>0</v>
      </c>
      <c r="L2845" s="7">
        <f>VartojimasGamyba!H2841</f>
        <v>0</v>
      </c>
      <c r="M2845" s="15">
        <f t="shared" si="426"/>
        <v>0</v>
      </c>
      <c r="N2845" s="7">
        <f t="shared" si="427"/>
        <v>0</v>
      </c>
      <c r="O2845" s="7">
        <f t="shared" si="428"/>
        <v>0</v>
      </c>
      <c r="R2845" s="7"/>
      <c r="S2845" s="47">
        <f t="shared" si="429"/>
        <v>0</v>
      </c>
      <c r="T2845" s="47">
        <f t="shared" si="430"/>
        <v>0</v>
      </c>
      <c r="U2845" s="47">
        <f t="shared" si="431"/>
        <v>142.36000000000001</v>
      </c>
      <c r="V2845" s="47">
        <f t="shared" si="432"/>
        <v>30.490000000000002</v>
      </c>
      <c r="W2845" s="11"/>
    </row>
    <row r="2846" spans="1:23" x14ac:dyDescent="0.45">
      <c r="A2846" t="s">
        <v>2851</v>
      </c>
      <c r="B2846">
        <v>57.39</v>
      </c>
      <c r="D2846" s="9" t="str">
        <f>VartojimasGamyba!J2842</f>
        <v>2023-12-28-08</v>
      </c>
      <c r="E2846" s="8">
        <f>VartojimasGamyba!G2842</f>
        <v>0.51900000000000002</v>
      </c>
      <c r="F2846" s="11"/>
      <c r="G2846" s="7">
        <f t="shared" si="433"/>
        <v>11.451111111111111</v>
      </c>
      <c r="H2846" s="7">
        <v>0</v>
      </c>
      <c r="I2846" s="7">
        <v>0.57666666666666666</v>
      </c>
      <c r="J2846" s="7">
        <v>0</v>
      </c>
      <c r="L2846" s="7">
        <f>VartojimasGamyba!H2842</f>
        <v>0</v>
      </c>
      <c r="M2846" s="15">
        <f t="shared" si="426"/>
        <v>0</v>
      </c>
      <c r="N2846" s="7">
        <f t="shared" si="427"/>
        <v>0</v>
      </c>
      <c r="O2846" s="7">
        <f t="shared" si="428"/>
        <v>0</v>
      </c>
      <c r="R2846" s="7"/>
      <c r="S2846" s="47">
        <f t="shared" si="429"/>
        <v>0</v>
      </c>
      <c r="T2846" s="47">
        <f t="shared" si="430"/>
        <v>0</v>
      </c>
      <c r="U2846" s="47">
        <f t="shared" si="431"/>
        <v>157.68</v>
      </c>
      <c r="V2846" s="47">
        <f t="shared" si="432"/>
        <v>45.81</v>
      </c>
      <c r="W2846" s="11"/>
    </row>
    <row r="2847" spans="1:23" x14ac:dyDescent="0.45">
      <c r="A2847" t="s">
        <v>2852</v>
      </c>
      <c r="B2847">
        <v>84.3</v>
      </c>
      <c r="D2847" s="9" t="str">
        <f>VartojimasGamyba!J2843</f>
        <v>2023-12-28-09</v>
      </c>
      <c r="E2847" s="8">
        <f>VartojimasGamyba!G2843</f>
        <v>0.36099999999999999</v>
      </c>
      <c r="F2847" s="11"/>
      <c r="G2847" s="7">
        <f t="shared" si="433"/>
        <v>11.066666666666666</v>
      </c>
      <c r="H2847" s="7">
        <v>0</v>
      </c>
      <c r="I2847" s="7">
        <v>0.38444444444444437</v>
      </c>
      <c r="J2847" s="7">
        <v>0</v>
      </c>
      <c r="L2847" s="7">
        <f>VartojimasGamyba!H2843</f>
        <v>1.4999999999999999E-2</v>
      </c>
      <c r="M2847" s="15">
        <f t="shared" si="426"/>
        <v>6.9388939039072284E-17</v>
      </c>
      <c r="N2847" s="7">
        <f t="shared" si="427"/>
        <v>1.2808504257222353E-14</v>
      </c>
      <c r="O2847" s="7">
        <f t="shared" si="428"/>
        <v>1.2808504257222353E-14</v>
      </c>
      <c r="R2847" s="7"/>
      <c r="S2847" s="47">
        <f t="shared" si="429"/>
        <v>6.9388939039072284E-17</v>
      </c>
      <c r="T2847" s="47">
        <f t="shared" si="430"/>
        <v>0</v>
      </c>
      <c r="U2847" s="47">
        <f t="shared" si="431"/>
        <v>184.59</v>
      </c>
      <c r="V2847" s="47">
        <f t="shared" si="432"/>
        <v>72.72</v>
      </c>
      <c r="W2847" s="11"/>
    </row>
    <row r="2848" spans="1:23" x14ac:dyDescent="0.45">
      <c r="A2848" t="s">
        <v>2853</v>
      </c>
      <c r="B2848">
        <v>60.52</v>
      </c>
      <c r="D2848" s="9" t="str">
        <f>VartojimasGamyba!J2844</f>
        <v>2023-12-28-10</v>
      </c>
      <c r="E2848" s="8">
        <f>VartojimasGamyba!G2844</f>
        <v>0.35699999999999998</v>
      </c>
      <c r="F2848" s="11"/>
      <c r="G2848" s="7">
        <f t="shared" si="433"/>
        <v>10.688888888888888</v>
      </c>
      <c r="H2848" s="7">
        <v>0</v>
      </c>
      <c r="I2848" s="7">
        <v>0.37777777777777766</v>
      </c>
      <c r="J2848" s="7">
        <v>0</v>
      </c>
      <c r="L2848" s="7">
        <f>VartojimasGamyba!H2844</f>
        <v>1.7000000000000001E-2</v>
      </c>
      <c r="M2848" s="15">
        <f t="shared" si="426"/>
        <v>6.9388939039072284E-17</v>
      </c>
      <c r="N2848" s="7">
        <f t="shared" si="427"/>
        <v>1.1158435286873213E-14</v>
      </c>
      <c r="O2848" s="7">
        <f t="shared" si="428"/>
        <v>1.1158435286873213E-14</v>
      </c>
      <c r="R2848" s="7"/>
      <c r="S2848" s="47">
        <f t="shared" si="429"/>
        <v>6.9388939039072284E-17</v>
      </c>
      <c r="T2848" s="47">
        <f t="shared" si="430"/>
        <v>0</v>
      </c>
      <c r="U2848" s="47">
        <f t="shared" si="431"/>
        <v>160.81</v>
      </c>
      <c r="V2848" s="47">
        <f t="shared" si="432"/>
        <v>48.940000000000005</v>
      </c>
      <c r="W2848" s="11"/>
    </row>
    <row r="2849" spans="1:23" x14ac:dyDescent="0.45">
      <c r="A2849" t="s">
        <v>2854</v>
      </c>
      <c r="B2849">
        <v>45.04</v>
      </c>
      <c r="D2849" s="9" t="str">
        <f>VartojimasGamyba!J2845</f>
        <v>2023-12-28-11</v>
      </c>
      <c r="E2849" s="8">
        <f>VartojimasGamyba!G2845</f>
        <v>0.57999999999999996</v>
      </c>
      <c r="F2849" s="11"/>
      <c r="G2849" s="7">
        <f t="shared" si="433"/>
        <v>10.05111111111111</v>
      </c>
      <c r="H2849" s="7">
        <v>0</v>
      </c>
      <c r="I2849" s="7">
        <v>0.63777777777777778</v>
      </c>
      <c r="J2849" s="7">
        <v>0</v>
      </c>
      <c r="L2849" s="7">
        <f>VartojimasGamyba!H2845</f>
        <v>6.0000000000000001E-3</v>
      </c>
      <c r="M2849" s="15">
        <f t="shared" si="426"/>
        <v>-1.0581813203458523E-16</v>
      </c>
      <c r="N2849" s="7">
        <f t="shared" si="427"/>
        <v>-1.5378549128586274E-14</v>
      </c>
      <c r="O2849" s="7">
        <f t="shared" si="428"/>
        <v>-1.5378549128586274E-14</v>
      </c>
      <c r="R2849" s="7"/>
      <c r="S2849" s="47">
        <f t="shared" si="429"/>
        <v>-1.0581813203458523E-16</v>
      </c>
      <c r="T2849" s="47">
        <f t="shared" si="430"/>
        <v>0</v>
      </c>
      <c r="U2849" s="47">
        <f t="shared" si="431"/>
        <v>145.33000000000001</v>
      </c>
      <c r="V2849" s="47">
        <f t="shared" si="432"/>
        <v>33.46</v>
      </c>
      <c r="W2849" s="11"/>
    </row>
    <row r="2850" spans="1:23" x14ac:dyDescent="0.45">
      <c r="A2850" t="s">
        <v>2855</v>
      </c>
      <c r="B2850">
        <v>42.99</v>
      </c>
      <c r="D2850" s="9" t="str">
        <f>VartojimasGamyba!J2846</f>
        <v>2023-12-28-12</v>
      </c>
      <c r="E2850" s="8">
        <f>VartojimasGamyba!G2846</f>
        <v>0.35699999999999998</v>
      </c>
      <c r="F2850" s="11"/>
      <c r="G2850" s="7">
        <f t="shared" si="433"/>
        <v>9.6544444444444437</v>
      </c>
      <c r="H2850" s="7">
        <v>0</v>
      </c>
      <c r="I2850" s="7">
        <v>0.39666666666666667</v>
      </c>
      <c r="J2850" s="7">
        <v>0</v>
      </c>
      <c r="L2850" s="7">
        <f>VartojimasGamyba!H2846</f>
        <v>0</v>
      </c>
      <c r="M2850" s="15">
        <f t="shared" si="426"/>
        <v>0</v>
      </c>
      <c r="N2850" s="7">
        <f t="shared" si="427"/>
        <v>0</v>
      </c>
      <c r="O2850" s="7">
        <f t="shared" si="428"/>
        <v>0</v>
      </c>
      <c r="R2850" s="7"/>
      <c r="S2850" s="47">
        <f t="shared" si="429"/>
        <v>0</v>
      </c>
      <c r="T2850" s="47">
        <f t="shared" si="430"/>
        <v>0</v>
      </c>
      <c r="U2850" s="47">
        <f t="shared" si="431"/>
        <v>143.28</v>
      </c>
      <c r="V2850" s="47">
        <f t="shared" si="432"/>
        <v>31.410000000000004</v>
      </c>
      <c r="W2850" s="11"/>
    </row>
    <row r="2851" spans="1:23" x14ac:dyDescent="0.45">
      <c r="A2851" t="s">
        <v>2856</v>
      </c>
      <c r="B2851">
        <v>40</v>
      </c>
      <c r="D2851" s="9" t="str">
        <f>VartojimasGamyba!J2847</f>
        <v>2023-12-28-13</v>
      </c>
      <c r="E2851" s="8">
        <f>VartojimasGamyba!G2847</f>
        <v>0.627</v>
      </c>
      <c r="F2851" s="11"/>
      <c r="G2851" s="7">
        <f t="shared" si="433"/>
        <v>8.9577777777777765</v>
      </c>
      <c r="H2851" s="7">
        <v>0</v>
      </c>
      <c r="I2851" s="7">
        <v>0.69666666666666666</v>
      </c>
      <c r="J2851" s="7">
        <v>0</v>
      </c>
      <c r="L2851" s="7">
        <f>VartojimasGamyba!H2847</f>
        <v>0</v>
      </c>
      <c r="M2851" s="15">
        <f t="shared" si="426"/>
        <v>0</v>
      </c>
      <c r="N2851" s="7">
        <f t="shared" si="427"/>
        <v>0</v>
      </c>
      <c r="O2851" s="7">
        <f t="shared" si="428"/>
        <v>0</v>
      </c>
      <c r="R2851" s="7"/>
      <c r="S2851" s="47">
        <f t="shared" si="429"/>
        <v>0</v>
      </c>
      <c r="T2851" s="47">
        <f t="shared" si="430"/>
        <v>0</v>
      </c>
      <c r="U2851" s="47">
        <f t="shared" si="431"/>
        <v>140.29000000000002</v>
      </c>
      <c r="V2851" s="47">
        <f t="shared" si="432"/>
        <v>28.42</v>
      </c>
      <c r="W2851" s="11"/>
    </row>
    <row r="2852" spans="1:23" x14ac:dyDescent="0.45">
      <c r="A2852" t="s">
        <v>2857</v>
      </c>
      <c r="B2852">
        <v>40.01</v>
      </c>
      <c r="D2852" s="9" t="str">
        <f>VartojimasGamyba!J2848</f>
        <v>2023-12-28-14</v>
      </c>
      <c r="E2852" s="8">
        <f>VartojimasGamyba!G2848</f>
        <v>0.93</v>
      </c>
      <c r="F2852" s="11"/>
      <c r="G2852" s="7">
        <f t="shared" si="433"/>
        <v>7.9244444444444433</v>
      </c>
      <c r="H2852" s="7">
        <v>0</v>
      </c>
      <c r="I2852" s="7">
        <v>1.0333333333333334</v>
      </c>
      <c r="J2852" s="7">
        <v>0</v>
      </c>
      <c r="L2852" s="7">
        <f>VartojimasGamyba!H2848</f>
        <v>0</v>
      </c>
      <c r="M2852" s="15">
        <f t="shared" si="426"/>
        <v>-1.1102230246251565E-16</v>
      </c>
      <c r="N2852" s="7">
        <f t="shared" si="427"/>
        <v>-1.5576429035490948E-14</v>
      </c>
      <c r="O2852" s="7">
        <f t="shared" si="428"/>
        <v>-1.5576429035490948E-14</v>
      </c>
      <c r="R2852" s="7"/>
      <c r="S2852" s="47">
        <f t="shared" si="429"/>
        <v>-1.1102230246251565E-16</v>
      </c>
      <c r="T2852" s="47">
        <f t="shared" si="430"/>
        <v>0</v>
      </c>
      <c r="U2852" s="47">
        <f t="shared" si="431"/>
        <v>140.30000000000001</v>
      </c>
      <c r="V2852" s="47">
        <f t="shared" si="432"/>
        <v>28.43</v>
      </c>
      <c r="W2852" s="11"/>
    </row>
    <row r="2853" spans="1:23" x14ac:dyDescent="0.45">
      <c r="A2853" t="s">
        <v>2858</v>
      </c>
      <c r="B2853">
        <v>42.16</v>
      </c>
      <c r="D2853" s="9" t="str">
        <f>VartojimasGamyba!J2849</f>
        <v>2023-12-28-15</v>
      </c>
      <c r="E2853" s="8">
        <f>VartojimasGamyba!G2849</f>
        <v>0.498</v>
      </c>
      <c r="F2853" s="11"/>
      <c r="G2853" s="7">
        <f t="shared" si="433"/>
        <v>7.3711111111111096</v>
      </c>
      <c r="H2853" s="7">
        <v>0</v>
      </c>
      <c r="I2853" s="7">
        <v>0.55333333333333334</v>
      </c>
      <c r="J2853" s="7">
        <v>0</v>
      </c>
      <c r="L2853" s="7">
        <f>VartojimasGamyba!H2849</f>
        <v>0</v>
      </c>
      <c r="M2853" s="15">
        <f t="shared" si="426"/>
        <v>0</v>
      </c>
      <c r="N2853" s="7">
        <f t="shared" si="427"/>
        <v>0</v>
      </c>
      <c r="O2853" s="7">
        <f t="shared" si="428"/>
        <v>0</v>
      </c>
      <c r="R2853" s="7"/>
      <c r="S2853" s="47">
        <f t="shared" si="429"/>
        <v>0</v>
      </c>
      <c r="T2853" s="47">
        <f t="shared" si="430"/>
        <v>0</v>
      </c>
      <c r="U2853" s="47">
        <f t="shared" si="431"/>
        <v>142.44999999999999</v>
      </c>
      <c r="V2853" s="47">
        <f t="shared" si="432"/>
        <v>30.58</v>
      </c>
      <c r="W2853" s="11"/>
    </row>
    <row r="2854" spans="1:23" x14ac:dyDescent="0.45">
      <c r="A2854" t="s">
        <v>2859</v>
      </c>
      <c r="B2854">
        <v>45</v>
      </c>
      <c r="D2854" s="9" t="str">
        <f>VartojimasGamyba!J2850</f>
        <v>2023-12-28-16</v>
      </c>
      <c r="E2854" s="8">
        <f>VartojimasGamyba!G2850</f>
        <v>0.73</v>
      </c>
      <c r="F2854" s="11"/>
      <c r="G2854" s="7">
        <f t="shared" si="433"/>
        <v>6.5599999999999987</v>
      </c>
      <c r="H2854" s="7">
        <v>0</v>
      </c>
      <c r="I2854" s="7">
        <v>0.81111111111111112</v>
      </c>
      <c r="J2854" s="7">
        <v>0</v>
      </c>
      <c r="L2854" s="7">
        <f>VartojimasGamyba!H2850</f>
        <v>0</v>
      </c>
      <c r="M2854" s="15">
        <f t="shared" si="426"/>
        <v>0</v>
      </c>
      <c r="N2854" s="7">
        <f t="shared" si="427"/>
        <v>0</v>
      </c>
      <c r="O2854" s="7">
        <f t="shared" si="428"/>
        <v>0</v>
      </c>
      <c r="R2854" s="7"/>
      <c r="S2854" s="47">
        <f t="shared" si="429"/>
        <v>0</v>
      </c>
      <c r="T2854" s="47">
        <f t="shared" si="430"/>
        <v>0</v>
      </c>
      <c r="U2854" s="47">
        <f t="shared" si="431"/>
        <v>145.29000000000002</v>
      </c>
      <c r="V2854" s="47">
        <f t="shared" si="432"/>
        <v>33.42</v>
      </c>
      <c r="W2854" s="11"/>
    </row>
    <row r="2855" spans="1:23" x14ac:dyDescent="0.45">
      <c r="A2855" t="s">
        <v>2860</v>
      </c>
      <c r="B2855">
        <v>70.22</v>
      </c>
      <c r="D2855" s="9" t="str">
        <f>VartojimasGamyba!J2851</f>
        <v>2023-12-28-17</v>
      </c>
      <c r="E2855" s="8">
        <f>VartojimasGamyba!G2851</f>
        <v>0.255</v>
      </c>
      <c r="F2855" s="11"/>
      <c r="G2855" s="7">
        <f t="shared" si="433"/>
        <v>6.2766666666666655</v>
      </c>
      <c r="H2855" s="7">
        <v>0</v>
      </c>
      <c r="I2855" s="7">
        <v>0.28333333333333333</v>
      </c>
      <c r="J2855" s="7">
        <v>0</v>
      </c>
      <c r="L2855" s="7">
        <f>VartojimasGamyba!H2851</f>
        <v>0</v>
      </c>
      <c r="M2855" s="15">
        <f t="shared" si="426"/>
        <v>0</v>
      </c>
      <c r="N2855" s="7">
        <f t="shared" si="427"/>
        <v>0</v>
      </c>
      <c r="O2855" s="7">
        <f t="shared" si="428"/>
        <v>0</v>
      </c>
      <c r="R2855" s="7"/>
      <c r="S2855" s="47">
        <f t="shared" si="429"/>
        <v>0</v>
      </c>
      <c r="T2855" s="47">
        <f t="shared" si="430"/>
        <v>0</v>
      </c>
      <c r="U2855" s="47">
        <f t="shared" si="431"/>
        <v>170.51</v>
      </c>
      <c r="V2855" s="47">
        <f t="shared" si="432"/>
        <v>58.64</v>
      </c>
      <c r="W2855" s="11"/>
    </row>
    <row r="2856" spans="1:23" x14ac:dyDescent="0.45">
      <c r="A2856" t="s">
        <v>2861</v>
      </c>
      <c r="B2856">
        <v>69.959999999999994</v>
      </c>
      <c r="D2856" s="9" t="str">
        <f>VartojimasGamyba!J2852</f>
        <v>2023-12-28-18</v>
      </c>
      <c r="E2856" s="8">
        <f>VartojimasGamyba!G2852</f>
        <v>0.26800000000000002</v>
      </c>
      <c r="F2856" s="11"/>
      <c r="G2856" s="7">
        <f t="shared" si="433"/>
        <v>5.9788888888888874</v>
      </c>
      <c r="H2856" s="7">
        <v>0</v>
      </c>
      <c r="I2856" s="7">
        <v>0.29777777777777781</v>
      </c>
      <c r="J2856" s="7">
        <v>0</v>
      </c>
      <c r="L2856" s="7">
        <f>VartojimasGamyba!H2852</f>
        <v>0</v>
      </c>
      <c r="M2856" s="15">
        <f t="shared" si="426"/>
        <v>0</v>
      </c>
      <c r="N2856" s="7">
        <f t="shared" si="427"/>
        <v>0</v>
      </c>
      <c r="O2856" s="7">
        <f t="shared" si="428"/>
        <v>0</v>
      </c>
      <c r="R2856" s="7"/>
      <c r="S2856" s="47">
        <f t="shared" si="429"/>
        <v>0</v>
      </c>
      <c r="T2856" s="47">
        <f t="shared" si="430"/>
        <v>0</v>
      </c>
      <c r="U2856" s="47">
        <f t="shared" si="431"/>
        <v>170.25</v>
      </c>
      <c r="V2856" s="47">
        <f t="shared" si="432"/>
        <v>58.379999999999995</v>
      </c>
      <c r="W2856" s="11"/>
    </row>
    <row r="2857" spans="1:23" x14ac:dyDescent="0.45">
      <c r="A2857" t="s">
        <v>2862</v>
      </c>
      <c r="B2857">
        <v>68.84</v>
      </c>
      <c r="D2857" s="9" t="str">
        <f>VartojimasGamyba!J2853</f>
        <v>2023-12-28-19</v>
      </c>
      <c r="E2857" s="8">
        <f>VartojimasGamyba!G2853</f>
        <v>0.23599999999999999</v>
      </c>
      <c r="F2857" s="11"/>
      <c r="G2857" s="7">
        <f t="shared" si="433"/>
        <v>5.716666666666665</v>
      </c>
      <c r="H2857" s="7">
        <v>0</v>
      </c>
      <c r="I2857" s="7">
        <v>0.26222222222222225</v>
      </c>
      <c r="J2857" s="7">
        <v>0</v>
      </c>
      <c r="L2857" s="7">
        <f>VartojimasGamyba!H2853</f>
        <v>0</v>
      </c>
      <c r="M2857" s="15">
        <f t="shared" si="426"/>
        <v>-2.7755575615628914E-17</v>
      </c>
      <c r="N2857" s="7">
        <f t="shared" si="427"/>
        <v>-4.694300503871318E-15</v>
      </c>
      <c r="O2857" s="7">
        <f t="shared" si="428"/>
        <v>-4.694300503871318E-15</v>
      </c>
      <c r="R2857" s="7"/>
      <c r="S2857" s="47">
        <f t="shared" si="429"/>
        <v>-2.7755575615628914E-17</v>
      </c>
      <c r="T2857" s="47">
        <f t="shared" si="430"/>
        <v>0</v>
      </c>
      <c r="U2857" s="47">
        <f t="shared" si="431"/>
        <v>169.13</v>
      </c>
      <c r="V2857" s="47">
        <f t="shared" si="432"/>
        <v>57.260000000000005</v>
      </c>
      <c r="W2857" s="11"/>
    </row>
    <row r="2858" spans="1:23" x14ac:dyDescent="0.45">
      <c r="A2858" t="s">
        <v>2863</v>
      </c>
      <c r="B2858">
        <v>62.79</v>
      </c>
      <c r="D2858" s="9" t="str">
        <f>VartojimasGamyba!J2854</f>
        <v>2023-12-28-20</v>
      </c>
      <c r="E2858" s="8">
        <f>VartojimasGamyba!G2854</f>
        <v>0.32100000000000001</v>
      </c>
      <c r="F2858" s="11"/>
      <c r="G2858" s="7">
        <f t="shared" si="433"/>
        <v>5.3599999999999985</v>
      </c>
      <c r="H2858" s="7">
        <v>0</v>
      </c>
      <c r="I2858" s="7">
        <v>0.35666666666666669</v>
      </c>
      <c r="J2858" s="7">
        <v>0</v>
      </c>
      <c r="L2858" s="7">
        <f>VartojimasGamyba!H2854</f>
        <v>0</v>
      </c>
      <c r="M2858" s="15">
        <f t="shared" si="426"/>
        <v>0</v>
      </c>
      <c r="N2858" s="7">
        <f t="shared" si="427"/>
        <v>0</v>
      </c>
      <c r="O2858" s="7">
        <f t="shared" si="428"/>
        <v>0</v>
      </c>
      <c r="P2858" s="7" t="s">
        <v>8873</v>
      </c>
      <c r="R2858" s="7"/>
      <c r="S2858" s="47">
        <f t="shared" si="429"/>
        <v>0</v>
      </c>
      <c r="T2858" s="47">
        <f t="shared" si="430"/>
        <v>0</v>
      </c>
      <c r="U2858" s="47">
        <f t="shared" si="431"/>
        <v>163.08000000000001</v>
      </c>
      <c r="V2858" s="47">
        <f t="shared" si="432"/>
        <v>51.21</v>
      </c>
      <c r="W2858" s="11"/>
    </row>
    <row r="2859" spans="1:23" x14ac:dyDescent="0.45">
      <c r="A2859" t="s">
        <v>2864</v>
      </c>
      <c r="B2859">
        <v>53.69</v>
      </c>
      <c r="D2859" s="9" t="str">
        <f>VartojimasGamyba!J2855</f>
        <v>2023-12-28-21</v>
      </c>
      <c r="E2859" s="8">
        <f>VartojimasGamyba!G2855</f>
        <v>0.32400000000000001</v>
      </c>
      <c r="F2859" s="11"/>
      <c r="G2859" s="7">
        <f t="shared" si="433"/>
        <v>4.9999999999999982</v>
      </c>
      <c r="H2859" s="7">
        <v>0</v>
      </c>
      <c r="I2859" s="7">
        <v>0.36000000000000004</v>
      </c>
      <c r="J2859" s="7">
        <v>0</v>
      </c>
      <c r="L2859" s="7">
        <f>VartojimasGamyba!H2855</f>
        <v>0</v>
      </c>
      <c r="M2859" s="15">
        <f t="shared" si="426"/>
        <v>-5.5511151231257827E-17</v>
      </c>
      <c r="N2859" s="7">
        <f t="shared" si="427"/>
        <v>-8.5476070665890812E-15</v>
      </c>
      <c r="O2859" s="7">
        <f t="shared" si="428"/>
        <v>-8.5476070665890812E-15</v>
      </c>
      <c r="P2859" s="7">
        <f>SUM(N2838:N2861)</f>
        <v>1653.5665599999995</v>
      </c>
      <c r="R2859" s="7"/>
      <c r="S2859" s="47">
        <f t="shared" si="429"/>
        <v>-5.5511151231257827E-17</v>
      </c>
      <c r="T2859" s="47">
        <f t="shared" si="430"/>
        <v>0</v>
      </c>
      <c r="U2859" s="47">
        <f t="shared" si="431"/>
        <v>153.98000000000002</v>
      </c>
      <c r="V2859" s="47">
        <f t="shared" si="432"/>
        <v>42.11</v>
      </c>
      <c r="W2859" s="11"/>
    </row>
    <row r="2860" spans="1:23" x14ac:dyDescent="0.45">
      <c r="A2860" t="s">
        <v>2865</v>
      </c>
      <c r="B2860">
        <v>36.69</v>
      </c>
      <c r="D2860" s="9" t="str">
        <f>VartojimasGamyba!J2856</f>
        <v>2023-12-28-22</v>
      </c>
      <c r="E2860" s="8">
        <f>VartojimasGamyba!G2856</f>
        <v>0.186</v>
      </c>
      <c r="F2860" s="11"/>
      <c r="G2860" s="7">
        <f t="shared" si="433"/>
        <v>4.9999999999999982</v>
      </c>
      <c r="H2860" s="7">
        <v>0</v>
      </c>
      <c r="I2860" s="7">
        <v>0</v>
      </c>
      <c r="J2860" s="7">
        <v>0</v>
      </c>
      <c r="L2860" s="7">
        <f>VartojimasGamyba!H2856</f>
        <v>0</v>
      </c>
      <c r="M2860" s="15">
        <f t="shared" si="426"/>
        <v>0.186</v>
      </c>
      <c r="N2860" s="7">
        <f t="shared" si="427"/>
        <v>25.478280000000002</v>
      </c>
      <c r="O2860" s="7">
        <f t="shared" si="428"/>
        <v>25.478280000000002</v>
      </c>
      <c r="P2860" s="7" t="s">
        <v>8872</v>
      </c>
      <c r="R2860" s="7"/>
      <c r="S2860" s="47">
        <f t="shared" si="429"/>
        <v>0.186</v>
      </c>
      <c r="T2860" s="47">
        <f t="shared" si="430"/>
        <v>0</v>
      </c>
      <c r="U2860" s="47">
        <f t="shared" si="431"/>
        <v>136.98000000000002</v>
      </c>
      <c r="V2860" s="47">
        <f t="shared" si="432"/>
        <v>25.11</v>
      </c>
      <c r="W2860" s="11"/>
    </row>
    <row r="2861" spans="1:23" x14ac:dyDescent="0.45">
      <c r="A2861" t="s">
        <v>2866</v>
      </c>
      <c r="B2861">
        <v>33.619999999999997</v>
      </c>
      <c r="D2861" s="9" t="str">
        <f>VartojimasGamyba!J2857</f>
        <v>2023-12-28-23</v>
      </c>
      <c r="E2861" s="8">
        <f>VartojimasGamyba!G2857</f>
        <v>0.219</v>
      </c>
      <c r="F2861" s="11"/>
      <c r="G2861" s="7">
        <f t="shared" si="433"/>
        <v>4.9999999999999982</v>
      </c>
      <c r="H2861" s="7">
        <v>0</v>
      </c>
      <c r="I2861" s="7">
        <v>0</v>
      </c>
      <c r="J2861" s="7">
        <v>0</v>
      </c>
      <c r="L2861" s="7">
        <f>VartojimasGamyba!H2857</f>
        <v>0</v>
      </c>
      <c r="M2861" s="15">
        <f t="shared" si="426"/>
        <v>0.219</v>
      </c>
      <c r="N2861" s="7">
        <f t="shared" si="427"/>
        <v>29.32629</v>
      </c>
      <c r="O2861" s="7">
        <f t="shared" si="428"/>
        <v>29.32629</v>
      </c>
      <c r="P2861" s="7">
        <f>SUM(O2838:O2861)</f>
        <v>1653.5665599999995</v>
      </c>
      <c r="Q2861" s="7">
        <f>SUMPRODUCT(B2838:B2861,E2838:E2861)+SUM(E2838:E2861)*$Z$21-SUMPRODUCT(B2838:B2861,L2838:L2861)+SUM(L2838:L2861)*ABS($Z$20)</f>
        <v>1737.6067800000001</v>
      </c>
      <c r="R2861" s="7"/>
      <c r="S2861" s="47">
        <f t="shared" si="429"/>
        <v>0.219</v>
      </c>
      <c r="T2861" s="47">
        <f t="shared" si="430"/>
        <v>0</v>
      </c>
      <c r="U2861" s="47">
        <f t="shared" si="431"/>
        <v>133.91</v>
      </c>
      <c r="V2861" s="47">
        <f t="shared" si="432"/>
        <v>22.04</v>
      </c>
      <c r="W2861" s="11">
        <f>IF(P2861&lt;&gt;Q2861,1,0)</f>
        <v>1</v>
      </c>
    </row>
    <row r="2862" spans="1:23" x14ac:dyDescent="0.45">
      <c r="A2862" t="s">
        <v>2867</v>
      </c>
      <c r="B2862">
        <v>30.97</v>
      </c>
      <c r="D2862" s="1" t="str">
        <f>VartojimasGamyba!J2858</f>
        <v>2023-12-29-00</v>
      </c>
      <c r="E2862" s="7">
        <f>VartojimasGamyba!G2858</f>
        <v>0.16600000000000001</v>
      </c>
      <c r="F2862" s="11"/>
      <c r="G2862" s="12">
        <f>G2861+H2862-I2862</f>
        <v>4.9999999999999982</v>
      </c>
      <c r="H2862" s="12">
        <v>0</v>
      </c>
      <c r="I2862" s="12">
        <v>0</v>
      </c>
      <c r="J2862" s="12">
        <v>0</v>
      </c>
      <c r="K2862" s="12"/>
      <c r="L2862" s="12">
        <f>VartojimasGamyba!H2858</f>
        <v>0</v>
      </c>
      <c r="M2862" s="19">
        <f t="shared" si="426"/>
        <v>0.16600000000000001</v>
      </c>
      <c r="N2862" s="7">
        <f t="shared" si="427"/>
        <v>21.789159999999999</v>
      </c>
      <c r="O2862" s="7">
        <f t="shared" si="428"/>
        <v>21.789159999999999</v>
      </c>
      <c r="R2862" s="20" t="s">
        <v>8783</v>
      </c>
      <c r="S2862" s="47">
        <f t="shared" si="429"/>
        <v>0.16600000000000001</v>
      </c>
      <c r="T2862" s="47">
        <f t="shared" si="430"/>
        <v>0</v>
      </c>
      <c r="U2862" s="47">
        <f t="shared" si="431"/>
        <v>131.26</v>
      </c>
      <c r="V2862" s="47">
        <f t="shared" si="432"/>
        <v>19.39</v>
      </c>
      <c r="W2862" s="11"/>
    </row>
    <row r="2863" spans="1:23" x14ac:dyDescent="0.45">
      <c r="A2863" t="s">
        <v>2868</v>
      </c>
      <c r="B2863">
        <v>25.77</v>
      </c>
      <c r="D2863" s="1" t="str">
        <f>VartojimasGamyba!J2859</f>
        <v>2023-12-29-01</v>
      </c>
      <c r="E2863" s="7">
        <f>VartojimasGamyba!G2859</f>
        <v>0.14599999999999999</v>
      </c>
      <c r="F2863" s="11"/>
      <c r="G2863" s="12">
        <f t="shared" ref="G2863:G2885" si="434">G2862+H2863-I2863</f>
        <v>4.9999999999999982</v>
      </c>
      <c r="H2863" s="12">
        <v>0</v>
      </c>
      <c r="I2863" s="12">
        <v>0</v>
      </c>
      <c r="J2863" s="12">
        <v>0</v>
      </c>
      <c r="K2863" s="12"/>
      <c r="L2863" s="12">
        <f>VartojimasGamyba!H2859</f>
        <v>0</v>
      </c>
      <c r="M2863" s="19">
        <f t="shared" si="426"/>
        <v>0.14599999999999999</v>
      </c>
      <c r="N2863" s="7">
        <f t="shared" si="427"/>
        <v>18.40476</v>
      </c>
      <c r="O2863" s="7">
        <f t="shared" si="428"/>
        <v>18.40476</v>
      </c>
      <c r="R2863" s="7"/>
      <c r="S2863" s="47">
        <f t="shared" si="429"/>
        <v>0.14599999999999999</v>
      </c>
      <c r="T2863" s="47">
        <f t="shared" si="430"/>
        <v>0</v>
      </c>
      <c r="U2863" s="47">
        <f t="shared" si="431"/>
        <v>126.06</v>
      </c>
      <c r="V2863" s="47">
        <f t="shared" si="432"/>
        <v>14.19</v>
      </c>
      <c r="W2863" s="11"/>
    </row>
    <row r="2864" spans="1:23" x14ac:dyDescent="0.45">
      <c r="A2864" t="s">
        <v>2869</v>
      </c>
      <c r="B2864">
        <v>23.53</v>
      </c>
      <c r="D2864" s="1" t="str">
        <f>VartojimasGamyba!J2860</f>
        <v>2023-12-29-02</v>
      </c>
      <c r="E2864" s="7">
        <f>VartojimasGamyba!G2860</f>
        <v>0.78200000000000003</v>
      </c>
      <c r="F2864" s="11"/>
      <c r="G2864" s="12">
        <f t="shared" si="434"/>
        <v>4.9999999999999982</v>
      </c>
      <c r="H2864" s="12">
        <v>0</v>
      </c>
      <c r="I2864" s="12">
        <v>0</v>
      </c>
      <c r="J2864" s="12">
        <v>0</v>
      </c>
      <c r="K2864" s="12"/>
      <c r="L2864" s="12">
        <f>VartojimasGamyba!H2860</f>
        <v>0</v>
      </c>
      <c r="M2864" s="19">
        <f t="shared" si="426"/>
        <v>0.78200000000000003</v>
      </c>
      <c r="N2864" s="7">
        <f t="shared" si="427"/>
        <v>96.827240000000003</v>
      </c>
      <c r="O2864" s="7">
        <f t="shared" si="428"/>
        <v>96.827240000000003</v>
      </c>
      <c r="R2864" s="7"/>
      <c r="S2864" s="47">
        <f t="shared" si="429"/>
        <v>0.78200000000000003</v>
      </c>
      <c r="T2864" s="47">
        <f t="shared" si="430"/>
        <v>0</v>
      </c>
      <c r="U2864" s="47">
        <f t="shared" si="431"/>
        <v>123.82000000000001</v>
      </c>
      <c r="V2864" s="47">
        <f t="shared" si="432"/>
        <v>11.950000000000001</v>
      </c>
      <c r="W2864" s="11"/>
    </row>
    <row r="2865" spans="1:23" x14ac:dyDescent="0.45">
      <c r="A2865" t="s">
        <v>2870</v>
      </c>
      <c r="B2865">
        <v>20.83</v>
      </c>
      <c r="D2865" s="1" t="str">
        <f>VartojimasGamyba!J2861</f>
        <v>2023-12-29-03</v>
      </c>
      <c r="E2865" s="7">
        <f>VartojimasGamyba!G2861</f>
        <v>0.57199999999999995</v>
      </c>
      <c r="F2865" s="11"/>
      <c r="G2865" s="12">
        <f t="shared" si="434"/>
        <v>4.9999999999999982</v>
      </c>
      <c r="H2865" s="12">
        <v>0</v>
      </c>
      <c r="I2865" s="12">
        <v>0</v>
      </c>
      <c r="J2865" s="12">
        <v>0</v>
      </c>
      <c r="K2865" s="12"/>
      <c r="L2865" s="12">
        <f>VartojimasGamyba!H2861</f>
        <v>0</v>
      </c>
      <c r="M2865" s="19">
        <f t="shared" si="426"/>
        <v>0.57199999999999995</v>
      </c>
      <c r="N2865" s="7">
        <f t="shared" si="427"/>
        <v>69.280639999999991</v>
      </c>
      <c r="O2865" s="7">
        <f t="shared" si="428"/>
        <v>69.280639999999991</v>
      </c>
      <c r="R2865" s="7"/>
      <c r="S2865" s="47">
        <f t="shared" si="429"/>
        <v>0.57199999999999995</v>
      </c>
      <c r="T2865" s="47">
        <f t="shared" si="430"/>
        <v>0</v>
      </c>
      <c r="U2865" s="47">
        <f t="shared" si="431"/>
        <v>121.12</v>
      </c>
      <c r="V2865" s="47">
        <f t="shared" si="432"/>
        <v>9.2499999999999982</v>
      </c>
      <c r="W2865" s="11"/>
    </row>
    <row r="2866" spans="1:23" x14ac:dyDescent="0.45">
      <c r="A2866" t="s">
        <v>2871</v>
      </c>
      <c r="B2866">
        <v>20.010000000000002</v>
      </c>
      <c r="D2866" s="1" t="str">
        <f>VartojimasGamyba!J2862</f>
        <v>2023-12-29-04</v>
      </c>
      <c r="E2866" s="7">
        <f>VartojimasGamyba!G2862</f>
        <v>0.20899999999999999</v>
      </c>
      <c r="F2866" s="11"/>
      <c r="G2866" s="12">
        <f t="shared" si="434"/>
        <v>4.9999999999999982</v>
      </c>
      <c r="H2866" s="12">
        <v>0</v>
      </c>
      <c r="I2866" s="12">
        <v>0</v>
      </c>
      <c r="J2866" s="12">
        <v>0</v>
      </c>
      <c r="K2866" s="12"/>
      <c r="L2866" s="12">
        <f>VartojimasGamyba!H2862</f>
        <v>0</v>
      </c>
      <c r="M2866" s="19">
        <f t="shared" si="426"/>
        <v>0.20899999999999999</v>
      </c>
      <c r="N2866" s="7">
        <f t="shared" si="427"/>
        <v>25.142700000000001</v>
      </c>
      <c r="O2866" s="7">
        <f t="shared" si="428"/>
        <v>25.142700000000001</v>
      </c>
      <c r="R2866" s="7"/>
      <c r="S2866" s="47">
        <f t="shared" si="429"/>
        <v>0.20899999999999999</v>
      </c>
      <c r="T2866" s="47">
        <f t="shared" si="430"/>
        <v>0</v>
      </c>
      <c r="U2866" s="47">
        <f t="shared" si="431"/>
        <v>120.30000000000001</v>
      </c>
      <c r="V2866" s="47">
        <f t="shared" si="432"/>
        <v>8.4300000000000015</v>
      </c>
      <c r="W2866" s="11"/>
    </row>
    <row r="2867" spans="1:23" x14ac:dyDescent="0.45">
      <c r="A2867" t="s">
        <v>2872</v>
      </c>
      <c r="B2867">
        <v>18.850000000000001</v>
      </c>
      <c r="D2867" s="1" t="str">
        <f>VartojimasGamyba!J2863</f>
        <v>2023-12-29-05</v>
      </c>
      <c r="E2867" s="7">
        <f>VartojimasGamyba!G2863</f>
        <v>0.56299999999999994</v>
      </c>
      <c r="F2867" s="11"/>
      <c r="G2867" s="12">
        <f t="shared" si="434"/>
        <v>10.861111111111112</v>
      </c>
      <c r="H2867" s="12">
        <v>5.8611111111111143</v>
      </c>
      <c r="I2867" s="12">
        <v>0</v>
      </c>
      <c r="J2867" s="12">
        <v>0</v>
      </c>
      <c r="K2867" s="12"/>
      <c r="L2867" s="12">
        <f>VartojimasGamyba!H2863</f>
        <v>0</v>
      </c>
      <c r="M2867" s="19">
        <f t="shared" si="426"/>
        <v>6.424111111111114</v>
      </c>
      <c r="N2867" s="7">
        <f t="shared" si="427"/>
        <v>765.36859777777818</v>
      </c>
      <c r="O2867" s="7">
        <f t="shared" si="428"/>
        <v>765.36859777777818</v>
      </c>
      <c r="R2867" s="7"/>
      <c r="S2867" s="47">
        <f t="shared" si="429"/>
        <v>6.424111111111114</v>
      </c>
      <c r="T2867" s="47">
        <f t="shared" si="430"/>
        <v>0</v>
      </c>
      <c r="U2867" s="47">
        <f t="shared" si="431"/>
        <v>119.14000000000001</v>
      </c>
      <c r="V2867" s="47">
        <f t="shared" si="432"/>
        <v>7.2700000000000014</v>
      </c>
      <c r="W2867" s="11"/>
    </row>
    <row r="2868" spans="1:23" x14ac:dyDescent="0.45">
      <c r="A2868" t="s">
        <v>2873</v>
      </c>
      <c r="B2868">
        <v>20.149999999999999</v>
      </c>
      <c r="D2868" s="1" t="str">
        <f>VartojimasGamyba!J2864</f>
        <v>2023-12-29-06</v>
      </c>
      <c r="E2868" s="7">
        <f>VartojimasGamyba!G2864</f>
        <v>0.41199999999999998</v>
      </c>
      <c r="F2868" s="11"/>
      <c r="G2868" s="12">
        <f t="shared" si="434"/>
        <v>10.861111111111112</v>
      </c>
      <c r="H2868" s="12">
        <v>0</v>
      </c>
      <c r="I2868" s="12">
        <v>0</v>
      </c>
      <c r="J2868" s="12">
        <v>0</v>
      </c>
      <c r="K2868" s="12"/>
      <c r="L2868" s="12">
        <f>VartojimasGamyba!H2864</f>
        <v>0</v>
      </c>
      <c r="M2868" s="19">
        <f t="shared" si="426"/>
        <v>0.41199999999999998</v>
      </c>
      <c r="N2868" s="7">
        <f t="shared" si="427"/>
        <v>49.621279999999999</v>
      </c>
      <c r="O2868" s="7">
        <f t="shared" si="428"/>
        <v>49.621279999999999</v>
      </c>
      <c r="R2868" s="7"/>
      <c r="S2868" s="47">
        <f t="shared" si="429"/>
        <v>0.41199999999999998</v>
      </c>
      <c r="T2868" s="47">
        <f t="shared" si="430"/>
        <v>0</v>
      </c>
      <c r="U2868" s="47">
        <f t="shared" si="431"/>
        <v>120.44</v>
      </c>
      <c r="V2868" s="47">
        <f t="shared" si="432"/>
        <v>8.5699999999999985</v>
      </c>
      <c r="W2868" s="11"/>
    </row>
    <row r="2869" spans="1:23" x14ac:dyDescent="0.45">
      <c r="A2869" t="s">
        <v>2874</v>
      </c>
      <c r="B2869">
        <v>20.98</v>
      </c>
      <c r="D2869" s="1" t="str">
        <f>VartojimasGamyba!J2865</f>
        <v>2023-12-29-07</v>
      </c>
      <c r="E2869" s="7">
        <f>VartojimasGamyba!G2865</f>
        <v>1.012</v>
      </c>
      <c r="F2869" s="11"/>
      <c r="G2869" s="12">
        <f t="shared" si="434"/>
        <v>10.861111111111112</v>
      </c>
      <c r="H2869" s="12">
        <v>0</v>
      </c>
      <c r="I2869" s="12">
        <v>0</v>
      </c>
      <c r="J2869" s="12">
        <v>0</v>
      </c>
      <c r="K2869" s="12"/>
      <c r="L2869" s="12">
        <f>VartojimasGamyba!H2865</f>
        <v>0</v>
      </c>
      <c r="M2869" s="19">
        <f t="shared" si="426"/>
        <v>1.012</v>
      </c>
      <c r="N2869" s="7">
        <f t="shared" si="427"/>
        <v>122.72524000000001</v>
      </c>
      <c r="O2869" s="7">
        <f t="shared" si="428"/>
        <v>122.72524000000001</v>
      </c>
      <c r="R2869" s="7"/>
      <c r="S2869" s="47">
        <f t="shared" si="429"/>
        <v>1.012</v>
      </c>
      <c r="T2869" s="47">
        <f t="shared" si="430"/>
        <v>0</v>
      </c>
      <c r="U2869" s="47">
        <f t="shared" si="431"/>
        <v>121.27000000000001</v>
      </c>
      <c r="V2869" s="47">
        <f t="shared" si="432"/>
        <v>9.4</v>
      </c>
      <c r="W2869" s="11"/>
    </row>
    <row r="2870" spans="1:23" x14ac:dyDescent="0.45">
      <c r="A2870" t="s">
        <v>2875</v>
      </c>
      <c r="B2870">
        <v>24.7</v>
      </c>
      <c r="D2870" s="1" t="str">
        <f>VartojimasGamyba!J2866</f>
        <v>2023-12-29-08</v>
      </c>
      <c r="E2870" s="7">
        <f>VartojimasGamyba!G2866</f>
        <v>0.21299999999999999</v>
      </c>
      <c r="F2870" s="11"/>
      <c r="G2870" s="12">
        <f t="shared" si="434"/>
        <v>10.861111111111112</v>
      </c>
      <c r="H2870" s="12">
        <v>0</v>
      </c>
      <c r="I2870" s="12">
        <v>0</v>
      </c>
      <c r="J2870" s="12">
        <v>0</v>
      </c>
      <c r="K2870" s="12"/>
      <c r="L2870" s="12">
        <f>VartojimasGamyba!H2866</f>
        <v>3.0000000000000001E-3</v>
      </c>
      <c r="M2870" s="19">
        <f t="shared" si="426"/>
        <v>0.21</v>
      </c>
      <c r="N2870" s="7">
        <f t="shared" si="427"/>
        <v>26.247900000000001</v>
      </c>
      <c r="O2870" s="7">
        <f t="shared" si="428"/>
        <v>26.247900000000001</v>
      </c>
      <c r="R2870" s="7"/>
      <c r="S2870" s="47">
        <f t="shared" si="429"/>
        <v>0.21</v>
      </c>
      <c r="T2870" s="47">
        <f t="shared" si="430"/>
        <v>0</v>
      </c>
      <c r="U2870" s="47">
        <f t="shared" si="431"/>
        <v>124.99000000000001</v>
      </c>
      <c r="V2870" s="47">
        <f t="shared" si="432"/>
        <v>13.12</v>
      </c>
      <c r="W2870" s="11"/>
    </row>
    <row r="2871" spans="1:23" x14ac:dyDescent="0.45">
      <c r="A2871" t="s">
        <v>2876</v>
      </c>
      <c r="B2871">
        <v>31.38</v>
      </c>
      <c r="D2871" s="1" t="str">
        <f>VartojimasGamyba!J2867</f>
        <v>2023-12-29-09</v>
      </c>
      <c r="E2871" s="7">
        <f>VartojimasGamyba!G2867</f>
        <v>0.45100000000000001</v>
      </c>
      <c r="F2871" s="11"/>
      <c r="G2871" s="12">
        <f t="shared" si="434"/>
        <v>10.861111111111112</v>
      </c>
      <c r="H2871" s="12">
        <v>0</v>
      </c>
      <c r="I2871" s="12">
        <v>0</v>
      </c>
      <c r="J2871" s="12">
        <v>0</v>
      </c>
      <c r="K2871" s="12"/>
      <c r="L2871" s="12">
        <f>VartojimasGamyba!H2867</f>
        <v>4.0000000000000001E-3</v>
      </c>
      <c r="M2871" s="19">
        <f t="shared" si="426"/>
        <v>0.44700000000000001</v>
      </c>
      <c r="N2871" s="7">
        <f t="shared" si="427"/>
        <v>58.856490000000008</v>
      </c>
      <c r="O2871" s="7">
        <f t="shared" si="428"/>
        <v>58.856490000000008</v>
      </c>
      <c r="R2871" s="7"/>
      <c r="S2871" s="47">
        <f t="shared" si="429"/>
        <v>0.44700000000000001</v>
      </c>
      <c r="T2871" s="47">
        <f t="shared" si="430"/>
        <v>0</v>
      </c>
      <c r="U2871" s="47">
        <f t="shared" si="431"/>
        <v>131.67000000000002</v>
      </c>
      <c r="V2871" s="47">
        <f t="shared" si="432"/>
        <v>19.799999999999997</v>
      </c>
      <c r="W2871" s="11"/>
    </row>
    <row r="2872" spans="1:23" x14ac:dyDescent="0.45">
      <c r="A2872" t="s">
        <v>2877</v>
      </c>
      <c r="B2872">
        <v>32.21</v>
      </c>
      <c r="D2872" s="1" t="str">
        <f>VartojimasGamyba!J2868</f>
        <v>2023-12-29-10</v>
      </c>
      <c r="E2872" s="7">
        <f>VartojimasGamyba!G2868</f>
        <v>1.66</v>
      </c>
      <c r="F2872" s="11"/>
      <c r="G2872" s="12">
        <f t="shared" si="434"/>
        <v>9.02</v>
      </c>
      <c r="H2872" s="12">
        <v>0</v>
      </c>
      <c r="I2872" s="12">
        <v>1.841111111111112</v>
      </c>
      <c r="J2872" s="12">
        <v>0</v>
      </c>
      <c r="K2872" s="12"/>
      <c r="L2872" s="12">
        <f>VartojimasGamyba!H2868</f>
        <v>3.0000000000000001E-3</v>
      </c>
      <c r="M2872" s="19">
        <f t="shared" si="426"/>
        <v>-9.9659863694867568E-16</v>
      </c>
      <c r="N2872" s="7">
        <f t="shared" si="427"/>
        <v>-1.3204931939569953E-13</v>
      </c>
      <c r="O2872" s="7">
        <f t="shared" si="428"/>
        <v>-1.3204931939569953E-13</v>
      </c>
      <c r="R2872" s="7"/>
      <c r="S2872" s="47">
        <f t="shared" si="429"/>
        <v>-9.9659863694867568E-16</v>
      </c>
      <c r="T2872" s="47">
        <f t="shared" si="430"/>
        <v>0</v>
      </c>
      <c r="U2872" s="47">
        <f t="shared" si="431"/>
        <v>132.5</v>
      </c>
      <c r="V2872" s="47">
        <f t="shared" si="432"/>
        <v>20.630000000000003</v>
      </c>
      <c r="W2872" s="11"/>
    </row>
    <row r="2873" spans="1:23" x14ac:dyDescent="0.45">
      <c r="A2873" t="s">
        <v>2878</v>
      </c>
      <c r="B2873">
        <v>32.130000000000003</v>
      </c>
      <c r="D2873" s="1" t="str">
        <f>VartojimasGamyba!J2869</f>
        <v>2023-12-29-11</v>
      </c>
      <c r="E2873" s="7">
        <f>VartojimasGamyba!G2869</f>
        <v>1.722</v>
      </c>
      <c r="F2873" s="11"/>
      <c r="G2873" s="12">
        <f t="shared" si="434"/>
        <v>7.1066666666666665</v>
      </c>
      <c r="H2873" s="12">
        <v>0</v>
      </c>
      <c r="I2873" s="12">
        <v>1.9133333333333333</v>
      </c>
      <c r="J2873" s="12">
        <v>0</v>
      </c>
      <c r="K2873" s="12"/>
      <c r="L2873" s="12">
        <f>VartojimasGamyba!H2869</f>
        <v>0</v>
      </c>
      <c r="M2873" s="19">
        <f t="shared" si="426"/>
        <v>0</v>
      </c>
      <c r="N2873" s="7">
        <f t="shared" si="427"/>
        <v>0</v>
      </c>
      <c r="O2873" s="7">
        <f t="shared" si="428"/>
        <v>0</v>
      </c>
      <c r="R2873" s="7"/>
      <c r="S2873" s="47">
        <f t="shared" si="429"/>
        <v>0</v>
      </c>
      <c r="T2873" s="47">
        <f t="shared" si="430"/>
        <v>0</v>
      </c>
      <c r="U2873" s="47">
        <f t="shared" si="431"/>
        <v>132.42000000000002</v>
      </c>
      <c r="V2873" s="47">
        <f t="shared" si="432"/>
        <v>20.550000000000004</v>
      </c>
      <c r="W2873" s="11"/>
    </row>
    <row r="2874" spans="1:23" x14ac:dyDescent="0.45">
      <c r="A2874" t="s">
        <v>2879</v>
      </c>
      <c r="B2874">
        <v>31.97</v>
      </c>
      <c r="D2874" s="1" t="str">
        <f>VartojimasGamyba!J2870</f>
        <v>2023-12-29-12</v>
      </c>
      <c r="E2874" s="7">
        <f>VartojimasGamyba!G2870</f>
        <v>0.29099999999999998</v>
      </c>
      <c r="F2874" s="11"/>
      <c r="G2874" s="12">
        <f t="shared" si="434"/>
        <v>7.1066666666666665</v>
      </c>
      <c r="H2874" s="12">
        <v>0</v>
      </c>
      <c r="I2874" s="12">
        <v>0</v>
      </c>
      <c r="J2874" s="12">
        <v>0</v>
      </c>
      <c r="K2874" s="12"/>
      <c r="L2874" s="12">
        <f>VartojimasGamyba!H2870</f>
        <v>3.0000000000000001E-3</v>
      </c>
      <c r="M2874" s="19">
        <f t="shared" si="426"/>
        <v>0.28799999999999998</v>
      </c>
      <c r="N2874" s="7">
        <f t="shared" si="427"/>
        <v>38.090879999999991</v>
      </c>
      <c r="O2874" s="7">
        <f t="shared" si="428"/>
        <v>38.090879999999991</v>
      </c>
      <c r="R2874" s="7"/>
      <c r="S2874" s="47">
        <f t="shared" si="429"/>
        <v>0.28799999999999998</v>
      </c>
      <c r="T2874" s="47">
        <f t="shared" si="430"/>
        <v>0</v>
      </c>
      <c r="U2874" s="47">
        <f t="shared" si="431"/>
        <v>132.26</v>
      </c>
      <c r="V2874" s="47">
        <f t="shared" si="432"/>
        <v>20.39</v>
      </c>
      <c r="W2874" s="11"/>
    </row>
    <row r="2875" spans="1:23" x14ac:dyDescent="0.45">
      <c r="A2875" t="s">
        <v>2880</v>
      </c>
      <c r="B2875">
        <v>32.69</v>
      </c>
      <c r="D2875" s="1" t="str">
        <f>VartojimasGamyba!J2871</f>
        <v>2023-12-29-13</v>
      </c>
      <c r="E2875" s="7">
        <f>VartojimasGamyba!G2871</f>
        <v>0.52600000000000002</v>
      </c>
      <c r="F2875" s="11"/>
      <c r="G2875" s="12">
        <f t="shared" si="434"/>
        <v>6.5222222222222221</v>
      </c>
      <c r="H2875" s="12">
        <v>0</v>
      </c>
      <c r="I2875" s="12">
        <v>0.58444444444444454</v>
      </c>
      <c r="J2875" s="12">
        <v>0</v>
      </c>
      <c r="K2875" s="12"/>
      <c r="L2875" s="12">
        <f>VartojimasGamyba!H2871</f>
        <v>0</v>
      </c>
      <c r="M2875" s="19">
        <f t="shared" si="426"/>
        <v>-1.1102230246251565E-16</v>
      </c>
      <c r="N2875" s="7">
        <f t="shared" si="427"/>
        <v>-1.4763745781465334E-14</v>
      </c>
      <c r="O2875" s="7">
        <f t="shared" si="428"/>
        <v>-1.4763745781465334E-14</v>
      </c>
      <c r="R2875" s="7"/>
      <c r="S2875" s="47">
        <f t="shared" si="429"/>
        <v>-1.1102230246251565E-16</v>
      </c>
      <c r="T2875" s="47">
        <f t="shared" si="430"/>
        <v>0</v>
      </c>
      <c r="U2875" s="47">
        <f t="shared" si="431"/>
        <v>132.98000000000002</v>
      </c>
      <c r="V2875" s="47">
        <f t="shared" si="432"/>
        <v>21.11</v>
      </c>
      <c r="W2875" s="11"/>
    </row>
    <row r="2876" spans="1:23" x14ac:dyDescent="0.45">
      <c r="A2876" t="s">
        <v>2881</v>
      </c>
      <c r="B2876">
        <v>32.21</v>
      </c>
      <c r="D2876" s="1" t="str">
        <f>VartojimasGamyba!J2872</f>
        <v>2023-12-29-14</v>
      </c>
      <c r="E2876" s="7">
        <f>VartojimasGamyba!G2872</f>
        <v>0.64200000000000002</v>
      </c>
      <c r="F2876" s="11"/>
      <c r="G2876" s="12">
        <f t="shared" si="434"/>
        <v>5.8088888888888892</v>
      </c>
      <c r="H2876" s="12">
        <v>0</v>
      </c>
      <c r="I2876" s="12">
        <v>0.71333333333333337</v>
      </c>
      <c r="J2876" s="12">
        <v>0</v>
      </c>
      <c r="K2876" s="12"/>
      <c r="L2876" s="12">
        <f>VartojimasGamyba!H2872</f>
        <v>0</v>
      </c>
      <c r="M2876" s="19">
        <f t="shared" si="426"/>
        <v>0</v>
      </c>
      <c r="N2876" s="7">
        <f t="shared" si="427"/>
        <v>0</v>
      </c>
      <c r="O2876" s="7">
        <f t="shared" si="428"/>
        <v>0</v>
      </c>
      <c r="R2876" s="7"/>
      <c r="S2876" s="47">
        <f t="shared" si="429"/>
        <v>0</v>
      </c>
      <c r="T2876" s="47">
        <f t="shared" si="430"/>
        <v>0</v>
      </c>
      <c r="U2876" s="47">
        <f t="shared" si="431"/>
        <v>132.5</v>
      </c>
      <c r="V2876" s="47">
        <f t="shared" si="432"/>
        <v>20.630000000000003</v>
      </c>
      <c r="W2876" s="11"/>
    </row>
    <row r="2877" spans="1:23" x14ac:dyDescent="0.45">
      <c r="A2877" t="s">
        <v>2882</v>
      </c>
      <c r="B2877">
        <v>30.76</v>
      </c>
      <c r="D2877" s="1" t="str">
        <f>VartojimasGamyba!J2873</f>
        <v>2023-12-29-15</v>
      </c>
      <c r="E2877" s="7">
        <f>VartojimasGamyba!G2873</f>
        <v>0.377</v>
      </c>
      <c r="F2877" s="11"/>
      <c r="G2877" s="12">
        <f t="shared" si="434"/>
        <v>5.8088888888888892</v>
      </c>
      <c r="H2877" s="12">
        <v>0</v>
      </c>
      <c r="I2877" s="12">
        <v>0</v>
      </c>
      <c r="J2877" s="12">
        <v>0</v>
      </c>
      <c r="K2877" s="12"/>
      <c r="L2877" s="12">
        <f>VartojimasGamyba!H2873</f>
        <v>0</v>
      </c>
      <c r="M2877" s="19">
        <f t="shared" si="426"/>
        <v>0.377</v>
      </c>
      <c r="N2877" s="7">
        <f t="shared" si="427"/>
        <v>49.405850000000008</v>
      </c>
      <c r="O2877" s="7">
        <f t="shared" si="428"/>
        <v>49.405850000000008</v>
      </c>
      <c r="R2877" s="7"/>
      <c r="S2877" s="47">
        <f t="shared" si="429"/>
        <v>0.377</v>
      </c>
      <c r="T2877" s="47">
        <f t="shared" si="430"/>
        <v>0</v>
      </c>
      <c r="U2877" s="47">
        <f t="shared" si="431"/>
        <v>131.05000000000001</v>
      </c>
      <c r="V2877" s="47">
        <f t="shared" si="432"/>
        <v>19.18</v>
      </c>
      <c r="W2877" s="11"/>
    </row>
    <row r="2878" spans="1:23" x14ac:dyDescent="0.45">
      <c r="A2878" t="s">
        <v>2883</v>
      </c>
      <c r="B2878">
        <v>30.9</v>
      </c>
      <c r="D2878" s="1" t="str">
        <f>VartojimasGamyba!J2874</f>
        <v>2023-12-29-16</v>
      </c>
      <c r="E2878" s="7">
        <f>VartojimasGamyba!G2874</f>
        <v>0.71899999999999997</v>
      </c>
      <c r="F2878" s="11"/>
      <c r="G2878" s="12">
        <f t="shared" si="434"/>
        <v>5.8088888888888892</v>
      </c>
      <c r="H2878" s="12">
        <v>0</v>
      </c>
      <c r="I2878" s="12">
        <v>0</v>
      </c>
      <c r="J2878" s="12">
        <v>0</v>
      </c>
      <c r="K2878" s="12"/>
      <c r="L2878" s="12">
        <f>VartojimasGamyba!H2874</f>
        <v>0</v>
      </c>
      <c r="M2878" s="19">
        <f t="shared" si="426"/>
        <v>0.71899999999999997</v>
      </c>
      <c r="N2878" s="7">
        <f t="shared" si="427"/>
        <v>94.325609999999998</v>
      </c>
      <c r="O2878" s="7">
        <f t="shared" si="428"/>
        <v>94.325609999999998</v>
      </c>
      <c r="R2878" s="7"/>
      <c r="S2878" s="47">
        <f t="shared" si="429"/>
        <v>0.71899999999999997</v>
      </c>
      <c r="T2878" s="47">
        <f t="shared" si="430"/>
        <v>0</v>
      </c>
      <c r="U2878" s="47">
        <f t="shared" si="431"/>
        <v>131.19</v>
      </c>
      <c r="V2878" s="47">
        <f t="shared" si="432"/>
        <v>19.32</v>
      </c>
      <c r="W2878" s="11"/>
    </row>
    <row r="2879" spans="1:23" x14ac:dyDescent="0.45">
      <c r="A2879" t="s">
        <v>2884</v>
      </c>
      <c r="B2879">
        <v>30.65</v>
      </c>
      <c r="D2879" s="1" t="str">
        <f>VartojimasGamyba!J2875</f>
        <v>2023-12-29-17</v>
      </c>
      <c r="E2879" s="7">
        <f>VartojimasGamyba!G2875</f>
        <v>0.99</v>
      </c>
      <c r="F2879" s="11"/>
      <c r="G2879" s="12">
        <f t="shared" si="434"/>
        <v>5.8088888888888892</v>
      </c>
      <c r="H2879" s="12">
        <v>0</v>
      </c>
      <c r="I2879" s="12">
        <v>0</v>
      </c>
      <c r="J2879" s="12">
        <v>0</v>
      </c>
      <c r="K2879" s="12"/>
      <c r="L2879" s="12">
        <f>VartojimasGamyba!H2875</f>
        <v>0</v>
      </c>
      <c r="M2879" s="19">
        <f t="shared" si="426"/>
        <v>0.99</v>
      </c>
      <c r="N2879" s="7">
        <f t="shared" si="427"/>
        <v>129.63059999999999</v>
      </c>
      <c r="O2879" s="7">
        <f t="shared" si="428"/>
        <v>129.63059999999999</v>
      </c>
      <c r="R2879" s="7"/>
      <c r="S2879" s="47">
        <f t="shared" si="429"/>
        <v>0.99</v>
      </c>
      <c r="T2879" s="47">
        <f t="shared" si="430"/>
        <v>0</v>
      </c>
      <c r="U2879" s="47">
        <f t="shared" si="431"/>
        <v>130.94</v>
      </c>
      <c r="V2879" s="47">
        <f t="shared" si="432"/>
        <v>19.07</v>
      </c>
      <c r="W2879" s="11"/>
    </row>
    <row r="2880" spans="1:23" x14ac:dyDescent="0.45">
      <c r="A2880" t="s">
        <v>2885</v>
      </c>
      <c r="B2880">
        <v>33.020000000000003</v>
      </c>
      <c r="D2880" s="1" t="str">
        <f>VartojimasGamyba!J2876</f>
        <v>2023-12-29-18</v>
      </c>
      <c r="E2880" s="7">
        <f>VartojimasGamyba!G2876</f>
        <v>0.23100000000000001</v>
      </c>
      <c r="F2880" s="11"/>
      <c r="G2880" s="12">
        <f t="shared" si="434"/>
        <v>5.5522222222222224</v>
      </c>
      <c r="H2880" s="12">
        <v>0</v>
      </c>
      <c r="I2880" s="12">
        <v>0.25666666666666671</v>
      </c>
      <c r="J2880" s="12">
        <v>0</v>
      </c>
      <c r="K2880" s="12"/>
      <c r="L2880" s="12">
        <f>VartojimasGamyba!H2876</f>
        <v>0</v>
      </c>
      <c r="M2880" s="19">
        <f t="shared" si="426"/>
        <v>-2.7755575615628914E-17</v>
      </c>
      <c r="N2880" s="7">
        <f t="shared" si="427"/>
        <v>-3.7000957853194905E-15</v>
      </c>
      <c r="O2880" s="7">
        <f t="shared" si="428"/>
        <v>-3.7000957853194905E-15</v>
      </c>
      <c r="R2880" s="7"/>
      <c r="S2880" s="47">
        <f t="shared" si="429"/>
        <v>-2.7755575615628914E-17</v>
      </c>
      <c r="T2880" s="47">
        <f t="shared" si="430"/>
        <v>0</v>
      </c>
      <c r="U2880" s="47">
        <f t="shared" si="431"/>
        <v>133.31</v>
      </c>
      <c r="V2880" s="47">
        <f t="shared" si="432"/>
        <v>21.440000000000005</v>
      </c>
      <c r="W2880" s="11"/>
    </row>
    <row r="2881" spans="1:23" x14ac:dyDescent="0.45">
      <c r="A2881" t="s">
        <v>2886</v>
      </c>
      <c r="B2881">
        <v>35.869999999999997</v>
      </c>
      <c r="D2881" s="1" t="str">
        <f>VartojimasGamyba!J2877</f>
        <v>2023-12-29-19</v>
      </c>
      <c r="E2881" s="7">
        <f>VartojimasGamyba!G2877</f>
        <v>0.28499999999999998</v>
      </c>
      <c r="F2881" s="11"/>
      <c r="G2881" s="12">
        <f t="shared" si="434"/>
        <v>5.235555555555556</v>
      </c>
      <c r="H2881" s="12">
        <v>0</v>
      </c>
      <c r="I2881" s="12">
        <v>0.31666666666666665</v>
      </c>
      <c r="J2881" s="12">
        <v>0</v>
      </c>
      <c r="K2881" s="12"/>
      <c r="L2881" s="12">
        <f>VartojimasGamyba!H2877</f>
        <v>0</v>
      </c>
      <c r="M2881" s="19">
        <f t="shared" si="426"/>
        <v>0</v>
      </c>
      <c r="N2881" s="7">
        <f t="shared" si="427"/>
        <v>0</v>
      </c>
      <c r="O2881" s="7">
        <f t="shared" si="428"/>
        <v>0</v>
      </c>
      <c r="R2881" s="7"/>
      <c r="S2881" s="47">
        <f t="shared" si="429"/>
        <v>0</v>
      </c>
      <c r="T2881" s="47">
        <f t="shared" si="430"/>
        <v>0</v>
      </c>
      <c r="U2881" s="47">
        <f t="shared" si="431"/>
        <v>136.16</v>
      </c>
      <c r="V2881" s="47">
        <f t="shared" si="432"/>
        <v>24.29</v>
      </c>
      <c r="W2881" s="11"/>
    </row>
    <row r="2882" spans="1:23" x14ac:dyDescent="0.45">
      <c r="A2882" t="s">
        <v>2887</v>
      </c>
      <c r="B2882">
        <v>34.119999999999997</v>
      </c>
      <c r="D2882" s="1" t="str">
        <f>VartojimasGamyba!J2878</f>
        <v>2023-12-29-20</v>
      </c>
      <c r="E2882" s="7">
        <f>VartojimasGamyba!G2878</f>
        <v>0.21199999999999999</v>
      </c>
      <c r="F2882" s="11"/>
      <c r="G2882" s="12">
        <f t="shared" si="434"/>
        <v>5</v>
      </c>
      <c r="H2882" s="12">
        <v>0</v>
      </c>
      <c r="I2882" s="12">
        <v>0.23555555555555555</v>
      </c>
      <c r="J2882" s="12">
        <v>0</v>
      </c>
      <c r="K2882" s="12"/>
      <c r="L2882" s="12">
        <f>VartojimasGamyba!H2878</f>
        <v>0</v>
      </c>
      <c r="M2882" s="19">
        <f t="shared" si="426"/>
        <v>0</v>
      </c>
      <c r="N2882" s="7">
        <f t="shared" si="427"/>
        <v>0</v>
      </c>
      <c r="O2882" s="7">
        <f t="shared" si="428"/>
        <v>0</v>
      </c>
      <c r="P2882" s="7" t="s">
        <v>8873</v>
      </c>
      <c r="R2882" s="7"/>
      <c r="S2882" s="47">
        <f t="shared" si="429"/>
        <v>0</v>
      </c>
      <c r="T2882" s="47">
        <f t="shared" si="430"/>
        <v>0</v>
      </c>
      <c r="U2882" s="47">
        <f t="shared" si="431"/>
        <v>134.41</v>
      </c>
      <c r="V2882" s="47">
        <f t="shared" si="432"/>
        <v>22.54</v>
      </c>
      <c r="W2882" s="11"/>
    </row>
    <row r="2883" spans="1:23" x14ac:dyDescent="0.45">
      <c r="A2883" t="s">
        <v>2888</v>
      </c>
      <c r="B2883">
        <v>30.76</v>
      </c>
      <c r="D2883" s="1" t="str">
        <f>VartojimasGamyba!J2879</f>
        <v>2023-12-29-21</v>
      </c>
      <c r="E2883" s="7">
        <f>VartojimasGamyba!G2879</f>
        <v>1.1950000000000001</v>
      </c>
      <c r="F2883" s="11"/>
      <c r="G2883" s="12">
        <f t="shared" si="434"/>
        <v>5</v>
      </c>
      <c r="H2883" s="12">
        <v>0</v>
      </c>
      <c r="I2883" s="12">
        <v>0</v>
      </c>
      <c r="J2883" s="12">
        <v>0</v>
      </c>
      <c r="K2883" s="12"/>
      <c r="L2883" s="12">
        <f>VartojimasGamyba!H2879</f>
        <v>0</v>
      </c>
      <c r="M2883" s="19">
        <f t="shared" si="426"/>
        <v>1.1950000000000001</v>
      </c>
      <c r="N2883" s="7">
        <f t="shared" si="427"/>
        <v>156.60475000000002</v>
      </c>
      <c r="O2883" s="7">
        <f t="shared" si="428"/>
        <v>156.60475000000002</v>
      </c>
      <c r="P2883" s="7">
        <f>SUM(N2862:N2885)</f>
        <v>2123.256907777778</v>
      </c>
      <c r="R2883" s="7"/>
      <c r="S2883" s="47">
        <f t="shared" si="429"/>
        <v>1.1950000000000001</v>
      </c>
      <c r="T2883" s="47">
        <f t="shared" si="430"/>
        <v>0</v>
      </c>
      <c r="U2883" s="47">
        <f t="shared" si="431"/>
        <v>131.05000000000001</v>
      </c>
      <c r="V2883" s="47">
        <f t="shared" si="432"/>
        <v>19.18</v>
      </c>
      <c r="W2883" s="11"/>
    </row>
    <row r="2884" spans="1:23" x14ac:dyDescent="0.45">
      <c r="A2884" t="s">
        <v>2889</v>
      </c>
      <c r="B2884">
        <v>30.02</v>
      </c>
      <c r="D2884" s="1" t="str">
        <f>VartojimasGamyba!J2880</f>
        <v>2023-12-29-22</v>
      </c>
      <c r="E2884" s="7">
        <f>VartojimasGamyba!G2880</f>
        <v>1.5669999999999999</v>
      </c>
      <c r="F2884" s="11"/>
      <c r="G2884" s="12">
        <f t="shared" si="434"/>
        <v>5</v>
      </c>
      <c r="H2884" s="12">
        <v>0</v>
      </c>
      <c r="I2884" s="12">
        <v>0</v>
      </c>
      <c r="J2884" s="12">
        <v>0</v>
      </c>
      <c r="K2884" s="12"/>
      <c r="L2884" s="12">
        <f>VartojimasGamyba!H2880</f>
        <v>0</v>
      </c>
      <c r="M2884" s="19">
        <f t="shared" si="426"/>
        <v>1.5669999999999999</v>
      </c>
      <c r="N2884" s="7">
        <f t="shared" si="427"/>
        <v>204.19577000000001</v>
      </c>
      <c r="O2884" s="7">
        <f t="shared" si="428"/>
        <v>204.19577000000001</v>
      </c>
      <c r="P2884" s="7" t="s">
        <v>8872</v>
      </c>
      <c r="R2884" s="7"/>
      <c r="S2884" s="47">
        <f t="shared" si="429"/>
        <v>1.5669999999999999</v>
      </c>
      <c r="T2884" s="47">
        <f t="shared" si="430"/>
        <v>0</v>
      </c>
      <c r="U2884" s="47">
        <f t="shared" si="431"/>
        <v>130.31</v>
      </c>
      <c r="V2884" s="47">
        <f t="shared" si="432"/>
        <v>18.439999999999998</v>
      </c>
      <c r="W2884" s="11"/>
    </row>
    <row r="2885" spans="1:23" x14ac:dyDescent="0.45">
      <c r="A2885" t="s">
        <v>2890</v>
      </c>
      <c r="B2885">
        <v>28.13</v>
      </c>
      <c r="D2885" s="1" t="str">
        <f>VartojimasGamyba!J2881</f>
        <v>2023-12-29-23</v>
      </c>
      <c r="E2885" s="7">
        <f>VartojimasGamyba!G2881</f>
        <v>1.532</v>
      </c>
      <c r="F2885" s="11"/>
      <c r="G2885" s="12">
        <f t="shared" si="434"/>
        <v>5</v>
      </c>
      <c r="H2885" s="12">
        <v>0</v>
      </c>
      <c r="I2885" s="12">
        <v>0</v>
      </c>
      <c r="J2885" s="12">
        <v>0</v>
      </c>
      <c r="K2885" s="12"/>
      <c r="L2885" s="12">
        <f>VartojimasGamyba!H2881</f>
        <v>0</v>
      </c>
      <c r="M2885" s="19">
        <f t="shared" si="426"/>
        <v>1.532</v>
      </c>
      <c r="N2885" s="7">
        <f t="shared" si="427"/>
        <v>196.73944000000003</v>
      </c>
      <c r="O2885" s="7">
        <f t="shared" si="428"/>
        <v>196.73944000000003</v>
      </c>
      <c r="P2885" s="7">
        <f>SUM(O2862:O2885)</f>
        <v>2123.256907777778</v>
      </c>
      <c r="Q2885" s="7">
        <f>SUMPRODUCT(B2862:B2885,E2862:E2885)+SUM(E2862:E2885)*$Z$21-SUMPRODUCT(B2862:B2885,L2862:L2885)+SUM(L2862:L2885)*ABS($Z$20)</f>
        <v>2127.1057900000005</v>
      </c>
      <c r="R2885" s="7"/>
      <c r="S2885" s="47">
        <f t="shared" si="429"/>
        <v>1.532</v>
      </c>
      <c r="T2885" s="47">
        <f t="shared" si="430"/>
        <v>0</v>
      </c>
      <c r="U2885" s="47">
        <f t="shared" si="431"/>
        <v>128.42000000000002</v>
      </c>
      <c r="V2885" s="47">
        <f t="shared" si="432"/>
        <v>16.549999999999997</v>
      </c>
      <c r="W2885" s="11">
        <f>IF(P2885&lt;&gt;Q2885,1,0)</f>
        <v>1</v>
      </c>
    </row>
    <row r="2886" spans="1:23" x14ac:dyDescent="0.45">
      <c r="A2886" t="s">
        <v>2891</v>
      </c>
      <c r="B2886">
        <v>25.34</v>
      </c>
      <c r="D2886" s="9" t="str">
        <f>VartojimasGamyba!J2882</f>
        <v>2023-12-30-00</v>
      </c>
      <c r="E2886" s="8">
        <f>VartojimasGamyba!G2882</f>
        <v>1.901</v>
      </c>
      <c r="F2886" s="11"/>
      <c r="G2886" s="7">
        <f>G2885+H2886-I2886</f>
        <v>5</v>
      </c>
      <c r="H2886" s="7">
        <v>0</v>
      </c>
      <c r="I2886" s="7">
        <v>0</v>
      </c>
      <c r="J2886" s="7">
        <v>0</v>
      </c>
      <c r="L2886" s="7">
        <f>VartojimasGamyba!H2882</f>
        <v>0</v>
      </c>
      <c r="M2886" s="15">
        <f t="shared" si="426"/>
        <v>1.901</v>
      </c>
      <c r="N2886" s="7">
        <f t="shared" si="427"/>
        <v>238.82263000000003</v>
      </c>
      <c r="O2886" s="7">
        <f t="shared" si="428"/>
        <v>238.82263000000003</v>
      </c>
      <c r="R2886" s="20" t="s">
        <v>8783</v>
      </c>
      <c r="S2886" s="47">
        <f t="shared" si="429"/>
        <v>1.901</v>
      </c>
      <c r="T2886" s="47">
        <f t="shared" si="430"/>
        <v>0</v>
      </c>
      <c r="U2886" s="47">
        <f t="shared" si="431"/>
        <v>125.63000000000001</v>
      </c>
      <c r="V2886" s="47">
        <f t="shared" si="432"/>
        <v>13.76</v>
      </c>
      <c r="W2886" s="11"/>
    </row>
    <row r="2887" spans="1:23" x14ac:dyDescent="0.45">
      <c r="A2887" t="s">
        <v>2892</v>
      </c>
      <c r="B2887">
        <v>19.350000000000001</v>
      </c>
      <c r="D2887" s="9" t="str">
        <f>VartojimasGamyba!J2883</f>
        <v>2023-12-30-01</v>
      </c>
      <c r="E2887" s="8">
        <f>VartojimasGamyba!G2883</f>
        <v>0.96799999999999997</v>
      </c>
      <c r="F2887" s="11"/>
      <c r="G2887" s="7">
        <f t="shared" ref="G2887:G2909" si="435">G2886+H2887-I2887</f>
        <v>5</v>
      </c>
      <c r="H2887" s="7">
        <v>0</v>
      </c>
      <c r="I2887" s="7">
        <v>0</v>
      </c>
      <c r="J2887" s="7">
        <v>0</v>
      </c>
      <c r="L2887" s="7">
        <f>VartojimasGamyba!H2883</f>
        <v>0</v>
      </c>
      <c r="M2887" s="15">
        <f t="shared" ref="M2887:M2950" si="436">E2887+H2887-I2887*$J$2+J2887-L2887</f>
        <v>0.96799999999999997</v>
      </c>
      <c r="N2887" s="7">
        <f t="shared" ref="N2887:N2950" si="437">M2887*U2887-J2887*V2887</f>
        <v>115.81152000000002</v>
      </c>
      <c r="O2887" s="7">
        <f t="shared" ref="O2887:O2950" si="438">(M2887)*(B2887+$Z$21)</f>
        <v>115.81152000000002</v>
      </c>
      <c r="R2887" s="7"/>
      <c r="S2887" s="47">
        <f t="shared" ref="S2887:S2950" si="439">M2887+IF((L2887-E2887)&gt;0,(L2887-E2887),0)</f>
        <v>0.96799999999999997</v>
      </c>
      <c r="T2887" s="47">
        <f t="shared" ref="T2887:T2950" si="440">IF(L2887-E2887&lt;0,0,L2887-E2887)</f>
        <v>0</v>
      </c>
      <c r="U2887" s="47">
        <f t="shared" ref="U2887:U2950" si="441">B2887+$Z$21</f>
        <v>119.64000000000001</v>
      </c>
      <c r="V2887" s="47">
        <f t="shared" ref="V2887:V2950" si="442">B2887+$Z$20</f>
        <v>7.7700000000000014</v>
      </c>
      <c r="W2887" s="11"/>
    </row>
    <row r="2888" spans="1:23" x14ac:dyDescent="0.45">
      <c r="A2888" t="s">
        <v>2893</v>
      </c>
      <c r="B2888">
        <v>20.84</v>
      </c>
      <c r="D2888" s="9" t="str">
        <f>VartojimasGamyba!J2884</f>
        <v>2023-12-30-02</v>
      </c>
      <c r="E2888" s="8">
        <f>VartojimasGamyba!G2884</f>
        <v>0.61399999999999999</v>
      </c>
      <c r="F2888" s="11"/>
      <c r="G2888" s="7">
        <f t="shared" si="435"/>
        <v>5</v>
      </c>
      <c r="H2888" s="7">
        <v>0</v>
      </c>
      <c r="I2888" s="7">
        <v>0</v>
      </c>
      <c r="J2888" s="7">
        <v>0</v>
      </c>
      <c r="L2888" s="7">
        <f>VartojimasGamyba!H2884</f>
        <v>0</v>
      </c>
      <c r="M2888" s="15">
        <f t="shared" si="436"/>
        <v>0.61399999999999999</v>
      </c>
      <c r="N2888" s="7">
        <f t="shared" si="437"/>
        <v>74.373820000000009</v>
      </c>
      <c r="O2888" s="7">
        <f t="shared" si="438"/>
        <v>74.373820000000009</v>
      </c>
      <c r="R2888" s="7"/>
      <c r="S2888" s="47">
        <f t="shared" si="439"/>
        <v>0.61399999999999999</v>
      </c>
      <c r="T2888" s="47">
        <f t="shared" si="440"/>
        <v>0</v>
      </c>
      <c r="U2888" s="47">
        <f t="shared" si="441"/>
        <v>121.13000000000001</v>
      </c>
      <c r="V2888" s="47">
        <f t="shared" si="442"/>
        <v>9.26</v>
      </c>
      <c r="W2888" s="11"/>
    </row>
    <row r="2889" spans="1:23" x14ac:dyDescent="0.45">
      <c r="A2889" t="s">
        <v>2894</v>
      </c>
      <c r="B2889">
        <v>19.97</v>
      </c>
      <c r="D2889" s="9" t="str">
        <f>VartojimasGamyba!J2885</f>
        <v>2023-12-30-03</v>
      </c>
      <c r="E2889" s="8">
        <f>VartojimasGamyba!G2885</f>
        <v>0.158</v>
      </c>
      <c r="F2889" s="11"/>
      <c r="G2889" s="7">
        <f t="shared" si="435"/>
        <v>5</v>
      </c>
      <c r="H2889" s="7">
        <v>0</v>
      </c>
      <c r="I2889" s="7">
        <v>0</v>
      </c>
      <c r="J2889" s="7">
        <v>0</v>
      </c>
      <c r="L2889" s="7">
        <f>VartojimasGamyba!H2885</f>
        <v>0</v>
      </c>
      <c r="M2889" s="15">
        <f t="shared" si="436"/>
        <v>0.158</v>
      </c>
      <c r="N2889" s="7">
        <f t="shared" si="437"/>
        <v>19.001080000000002</v>
      </c>
      <c r="O2889" s="7">
        <f t="shared" si="438"/>
        <v>19.001080000000002</v>
      </c>
      <c r="R2889" s="7"/>
      <c r="S2889" s="47">
        <f t="shared" si="439"/>
        <v>0.158</v>
      </c>
      <c r="T2889" s="47">
        <f t="shared" si="440"/>
        <v>0</v>
      </c>
      <c r="U2889" s="47">
        <f t="shared" si="441"/>
        <v>120.26</v>
      </c>
      <c r="V2889" s="47">
        <f t="shared" si="442"/>
        <v>8.3899999999999988</v>
      </c>
      <c r="W2889" s="11"/>
    </row>
    <row r="2890" spans="1:23" x14ac:dyDescent="0.45">
      <c r="A2890" t="s">
        <v>2895</v>
      </c>
      <c r="B2890">
        <v>18.07</v>
      </c>
      <c r="D2890" s="9" t="str">
        <f>VartojimasGamyba!J2886</f>
        <v>2023-12-30-04</v>
      </c>
      <c r="E2890" s="8">
        <f>VartojimasGamyba!G2886</f>
        <v>0.96399999999999997</v>
      </c>
      <c r="F2890" s="11"/>
      <c r="G2890" s="7">
        <f t="shared" si="435"/>
        <v>12.105276666666667</v>
      </c>
      <c r="H2890" s="7">
        <v>7.1052766666666667</v>
      </c>
      <c r="I2890" s="7">
        <v>0</v>
      </c>
      <c r="J2890" s="7">
        <v>0</v>
      </c>
      <c r="L2890" s="7">
        <f>VartojimasGamyba!H2886</f>
        <v>0</v>
      </c>
      <c r="M2890" s="15">
        <f t="shared" si="436"/>
        <v>8.0692766666666671</v>
      </c>
      <c r="N2890" s="7">
        <f t="shared" si="437"/>
        <v>955.07958626666687</v>
      </c>
      <c r="O2890" s="7">
        <f t="shared" si="438"/>
        <v>955.07958626666687</v>
      </c>
      <c r="R2890" s="7"/>
      <c r="S2890" s="47">
        <f t="shared" si="439"/>
        <v>8.0692766666666671</v>
      </c>
      <c r="T2890" s="47">
        <f t="shared" si="440"/>
        <v>0</v>
      </c>
      <c r="U2890" s="47">
        <f t="shared" si="441"/>
        <v>118.36000000000001</v>
      </c>
      <c r="V2890" s="47">
        <f t="shared" si="442"/>
        <v>6.49</v>
      </c>
      <c r="W2890" s="11"/>
    </row>
    <row r="2891" spans="1:23" x14ac:dyDescent="0.45">
      <c r="A2891" t="s">
        <v>2896</v>
      </c>
      <c r="B2891">
        <v>18.12</v>
      </c>
      <c r="D2891" s="9" t="str">
        <f>VartojimasGamyba!J2887</f>
        <v>2023-12-30-05</v>
      </c>
      <c r="E2891" s="8">
        <f>VartojimasGamyba!G2887</f>
        <v>0.29099999999999998</v>
      </c>
      <c r="F2891" s="11"/>
      <c r="G2891" s="7">
        <f t="shared" si="435"/>
        <v>12.105276666666667</v>
      </c>
      <c r="H2891" s="7">
        <v>0</v>
      </c>
      <c r="I2891" s="7">
        <v>0</v>
      </c>
      <c r="J2891" s="7">
        <v>0</v>
      </c>
      <c r="L2891" s="7">
        <f>VartojimasGamyba!H2887</f>
        <v>0</v>
      </c>
      <c r="M2891" s="15">
        <f t="shared" si="436"/>
        <v>0.29099999999999998</v>
      </c>
      <c r="N2891" s="7">
        <f t="shared" si="437"/>
        <v>34.45731</v>
      </c>
      <c r="O2891" s="7">
        <f t="shared" si="438"/>
        <v>34.45731</v>
      </c>
      <c r="R2891" s="7"/>
      <c r="S2891" s="47">
        <f t="shared" si="439"/>
        <v>0.29099999999999998</v>
      </c>
      <c r="T2891" s="47">
        <f t="shared" si="440"/>
        <v>0</v>
      </c>
      <c r="U2891" s="47">
        <f t="shared" si="441"/>
        <v>118.41000000000001</v>
      </c>
      <c r="V2891" s="47">
        <f t="shared" si="442"/>
        <v>6.5400000000000009</v>
      </c>
      <c r="W2891" s="11"/>
    </row>
    <row r="2892" spans="1:23" x14ac:dyDescent="0.45">
      <c r="A2892" t="s">
        <v>2897</v>
      </c>
      <c r="B2892">
        <v>18.07</v>
      </c>
      <c r="D2892" s="9" t="str">
        <f>VartojimasGamyba!J2888</f>
        <v>2023-12-30-06</v>
      </c>
      <c r="E2892" s="8">
        <f>VartojimasGamyba!G2888</f>
        <v>0.57899999999999996</v>
      </c>
      <c r="F2892" s="11"/>
      <c r="G2892" s="7">
        <f t="shared" si="435"/>
        <v>12.105276666666667</v>
      </c>
      <c r="H2892" s="7">
        <v>0</v>
      </c>
      <c r="I2892" s="7">
        <v>0</v>
      </c>
      <c r="J2892" s="7">
        <v>0</v>
      </c>
      <c r="L2892" s="7">
        <f>VartojimasGamyba!H2888</f>
        <v>0</v>
      </c>
      <c r="M2892" s="15">
        <f t="shared" si="436"/>
        <v>0.57899999999999996</v>
      </c>
      <c r="N2892" s="7">
        <f t="shared" si="437"/>
        <v>68.530439999999999</v>
      </c>
      <c r="O2892" s="7">
        <f t="shared" si="438"/>
        <v>68.530439999999999</v>
      </c>
      <c r="R2892" s="7"/>
      <c r="S2892" s="47">
        <f t="shared" si="439"/>
        <v>0.57899999999999996</v>
      </c>
      <c r="T2892" s="47">
        <f t="shared" si="440"/>
        <v>0</v>
      </c>
      <c r="U2892" s="47">
        <f t="shared" si="441"/>
        <v>118.36000000000001</v>
      </c>
      <c r="V2892" s="47">
        <f t="shared" si="442"/>
        <v>6.49</v>
      </c>
      <c r="W2892" s="11"/>
    </row>
    <row r="2893" spans="1:23" x14ac:dyDescent="0.45">
      <c r="A2893" t="s">
        <v>2898</v>
      </c>
      <c r="B2893">
        <v>20.149999999999999</v>
      </c>
      <c r="D2893" s="9" t="str">
        <f>VartojimasGamyba!J2889</f>
        <v>2023-12-30-07</v>
      </c>
      <c r="E2893" s="8">
        <f>VartojimasGamyba!G2889</f>
        <v>0.35899999999999999</v>
      </c>
      <c r="F2893" s="11"/>
      <c r="G2893" s="7">
        <f t="shared" si="435"/>
        <v>12.105276666666667</v>
      </c>
      <c r="H2893" s="7">
        <v>0</v>
      </c>
      <c r="I2893" s="7">
        <v>0</v>
      </c>
      <c r="J2893" s="7">
        <v>0</v>
      </c>
      <c r="L2893" s="7">
        <f>VartojimasGamyba!H2889</f>
        <v>7.0000000000000001E-3</v>
      </c>
      <c r="M2893" s="15">
        <f t="shared" si="436"/>
        <v>0.35199999999999998</v>
      </c>
      <c r="N2893" s="7">
        <f t="shared" si="437"/>
        <v>42.394879999999993</v>
      </c>
      <c r="O2893" s="7">
        <f t="shared" si="438"/>
        <v>42.394879999999993</v>
      </c>
      <c r="R2893" s="7"/>
      <c r="S2893" s="47">
        <f t="shared" si="439"/>
        <v>0.35199999999999998</v>
      </c>
      <c r="T2893" s="47">
        <f t="shared" si="440"/>
        <v>0</v>
      </c>
      <c r="U2893" s="47">
        <f t="shared" si="441"/>
        <v>120.44</v>
      </c>
      <c r="V2893" s="47">
        <f t="shared" si="442"/>
        <v>8.5699999999999985</v>
      </c>
      <c r="W2893" s="11"/>
    </row>
    <row r="2894" spans="1:23" x14ac:dyDescent="0.45">
      <c r="A2894" t="s">
        <v>2899</v>
      </c>
      <c r="B2894">
        <v>22.02</v>
      </c>
      <c r="D2894" s="9" t="str">
        <f>VartojimasGamyba!J2890</f>
        <v>2023-12-30-08</v>
      </c>
      <c r="E2894" s="8">
        <f>VartojimasGamyba!G2890</f>
        <v>0.27100000000000002</v>
      </c>
      <c r="F2894" s="11"/>
      <c r="G2894" s="7">
        <f t="shared" si="435"/>
        <v>12.105276666666667</v>
      </c>
      <c r="H2894" s="7">
        <v>0</v>
      </c>
      <c r="I2894" s="7">
        <v>0</v>
      </c>
      <c r="J2894" s="7">
        <v>0</v>
      </c>
      <c r="L2894" s="7">
        <f>VartojimasGamyba!H2890</f>
        <v>3.3000000000000002E-2</v>
      </c>
      <c r="M2894" s="15">
        <f t="shared" si="436"/>
        <v>0.23800000000000002</v>
      </c>
      <c r="N2894" s="7">
        <f t="shared" si="437"/>
        <v>29.109780000000004</v>
      </c>
      <c r="O2894" s="7">
        <f t="shared" si="438"/>
        <v>29.109780000000004</v>
      </c>
      <c r="R2894" s="7"/>
      <c r="S2894" s="47">
        <f t="shared" si="439"/>
        <v>0.23800000000000002</v>
      </c>
      <c r="T2894" s="47">
        <f t="shared" si="440"/>
        <v>0</v>
      </c>
      <c r="U2894" s="47">
        <f t="shared" si="441"/>
        <v>122.31</v>
      </c>
      <c r="V2894" s="47">
        <f t="shared" si="442"/>
        <v>10.44</v>
      </c>
      <c r="W2894" s="11"/>
    </row>
    <row r="2895" spans="1:23" x14ac:dyDescent="0.45">
      <c r="A2895" t="s">
        <v>2900</v>
      </c>
      <c r="B2895">
        <v>25.29</v>
      </c>
      <c r="D2895" s="9" t="str">
        <f>VartojimasGamyba!J2891</f>
        <v>2023-12-30-09</v>
      </c>
      <c r="E2895" s="8">
        <f>VartojimasGamyba!G2891</f>
        <v>0.47699999999999998</v>
      </c>
      <c r="F2895" s="11"/>
      <c r="G2895" s="7">
        <f t="shared" si="435"/>
        <v>12.105276666666667</v>
      </c>
      <c r="H2895" s="7">
        <v>0</v>
      </c>
      <c r="I2895" s="7">
        <v>0</v>
      </c>
      <c r="J2895" s="7">
        <v>0</v>
      </c>
      <c r="L2895" s="7">
        <f>VartojimasGamyba!H2891</f>
        <v>4.1000000000000002E-2</v>
      </c>
      <c r="M2895" s="15">
        <f t="shared" si="436"/>
        <v>0.436</v>
      </c>
      <c r="N2895" s="7">
        <f t="shared" si="437"/>
        <v>54.752880000000005</v>
      </c>
      <c r="O2895" s="7">
        <f t="shared" si="438"/>
        <v>54.752880000000005</v>
      </c>
      <c r="R2895" s="7"/>
      <c r="S2895" s="47">
        <f t="shared" si="439"/>
        <v>0.436</v>
      </c>
      <c r="T2895" s="47">
        <f t="shared" si="440"/>
        <v>0</v>
      </c>
      <c r="U2895" s="47">
        <f t="shared" si="441"/>
        <v>125.58000000000001</v>
      </c>
      <c r="V2895" s="47">
        <f t="shared" si="442"/>
        <v>13.709999999999999</v>
      </c>
      <c r="W2895" s="11"/>
    </row>
    <row r="2896" spans="1:23" x14ac:dyDescent="0.45">
      <c r="A2896" t="s">
        <v>2901</v>
      </c>
      <c r="B2896">
        <v>28.81</v>
      </c>
      <c r="D2896" s="9" t="str">
        <f>VartojimasGamyba!J2892</f>
        <v>2023-12-30-10</v>
      </c>
      <c r="E2896" s="8">
        <f>VartojimasGamyba!G2892</f>
        <v>1.4770000000000001</v>
      </c>
      <c r="F2896" s="11"/>
      <c r="G2896" s="7">
        <f t="shared" si="435"/>
        <v>12.105276666666667</v>
      </c>
      <c r="H2896" s="7">
        <v>0</v>
      </c>
      <c r="I2896" s="7">
        <v>0</v>
      </c>
      <c r="J2896" s="7">
        <v>0</v>
      </c>
      <c r="L2896" s="7">
        <f>VartojimasGamyba!H2892</f>
        <v>2.1999999999999999E-2</v>
      </c>
      <c r="M2896" s="15">
        <f t="shared" si="436"/>
        <v>1.4550000000000001</v>
      </c>
      <c r="N2896" s="7">
        <f t="shared" si="437"/>
        <v>187.84049999999999</v>
      </c>
      <c r="O2896" s="7">
        <f t="shared" si="438"/>
        <v>187.84049999999999</v>
      </c>
      <c r="R2896" s="7"/>
      <c r="S2896" s="47">
        <f t="shared" si="439"/>
        <v>1.4550000000000001</v>
      </c>
      <c r="T2896" s="47">
        <f t="shared" si="440"/>
        <v>0</v>
      </c>
      <c r="U2896" s="47">
        <f t="shared" si="441"/>
        <v>129.1</v>
      </c>
      <c r="V2896" s="47">
        <f t="shared" si="442"/>
        <v>17.229999999999997</v>
      </c>
      <c r="W2896" s="11"/>
    </row>
    <row r="2897" spans="1:23" x14ac:dyDescent="0.45">
      <c r="A2897" t="s">
        <v>2902</v>
      </c>
      <c r="B2897">
        <v>35.729999999999997</v>
      </c>
      <c r="D2897" s="9" t="str">
        <f>VartojimasGamyba!J2893</f>
        <v>2023-12-30-11</v>
      </c>
      <c r="E2897" s="8">
        <f>VartojimasGamyba!G2893</f>
        <v>0.80800000000000005</v>
      </c>
      <c r="F2897" s="11"/>
      <c r="G2897" s="7">
        <f t="shared" si="435"/>
        <v>11.225276666666666</v>
      </c>
      <c r="H2897" s="7">
        <v>0</v>
      </c>
      <c r="I2897" s="7">
        <v>0.88000000000000012</v>
      </c>
      <c r="J2897" s="7">
        <v>0</v>
      </c>
      <c r="L2897" s="7">
        <f>VartojimasGamyba!H2893</f>
        <v>1.6E-2</v>
      </c>
      <c r="M2897" s="15">
        <f t="shared" si="436"/>
        <v>-9.7144514654701197E-17</v>
      </c>
      <c r="N2897" s="7">
        <f t="shared" si="437"/>
        <v>-1.3213596883332458E-14</v>
      </c>
      <c r="O2897" s="7">
        <f t="shared" si="438"/>
        <v>-1.3213596883332458E-14</v>
      </c>
      <c r="R2897" s="7"/>
      <c r="S2897" s="47">
        <f t="shared" si="439"/>
        <v>-9.7144514654701197E-17</v>
      </c>
      <c r="T2897" s="47">
        <f t="shared" si="440"/>
        <v>0</v>
      </c>
      <c r="U2897" s="47">
        <f t="shared" si="441"/>
        <v>136.02000000000001</v>
      </c>
      <c r="V2897" s="47">
        <f t="shared" si="442"/>
        <v>24.15</v>
      </c>
      <c r="W2897" s="11"/>
    </row>
    <row r="2898" spans="1:23" x14ac:dyDescent="0.45">
      <c r="A2898" t="s">
        <v>2903</v>
      </c>
      <c r="B2898">
        <v>39.21</v>
      </c>
      <c r="D2898" s="9" t="str">
        <f>VartojimasGamyba!J2894</f>
        <v>2023-12-30-12</v>
      </c>
      <c r="E2898" s="8">
        <f>VartojimasGamyba!G2894</f>
        <v>1.054</v>
      </c>
      <c r="F2898" s="11"/>
      <c r="G2898" s="7">
        <f t="shared" si="435"/>
        <v>10.155276666666666</v>
      </c>
      <c r="H2898" s="7">
        <v>0</v>
      </c>
      <c r="I2898" s="7">
        <v>1.07</v>
      </c>
      <c r="J2898" s="7">
        <v>0</v>
      </c>
      <c r="L2898" s="7">
        <f>VartojimasGamyba!H2894</f>
        <v>9.0999999999999998E-2</v>
      </c>
      <c r="M2898" s="15">
        <f t="shared" si="436"/>
        <v>0</v>
      </c>
      <c r="N2898" s="7">
        <f t="shared" si="437"/>
        <v>0</v>
      </c>
      <c r="O2898" s="7">
        <f t="shared" si="438"/>
        <v>0</v>
      </c>
      <c r="R2898" s="7"/>
      <c r="S2898" s="47">
        <f t="shared" si="439"/>
        <v>0</v>
      </c>
      <c r="T2898" s="47">
        <f t="shared" si="440"/>
        <v>0</v>
      </c>
      <c r="U2898" s="47">
        <f t="shared" si="441"/>
        <v>139.5</v>
      </c>
      <c r="V2898" s="47">
        <f t="shared" si="442"/>
        <v>27.630000000000003</v>
      </c>
      <c r="W2898" s="11"/>
    </row>
    <row r="2899" spans="1:23" x14ac:dyDescent="0.45">
      <c r="A2899" t="s">
        <v>2904</v>
      </c>
      <c r="B2899">
        <v>39.64</v>
      </c>
      <c r="D2899" s="9" t="str">
        <f>VartojimasGamyba!J2895</f>
        <v>2023-12-30-13</v>
      </c>
      <c r="E2899" s="8">
        <f>VartojimasGamyba!G2895</f>
        <v>0.65600000000000003</v>
      </c>
      <c r="F2899" s="11"/>
      <c r="G2899" s="7">
        <f t="shared" si="435"/>
        <v>9.4797211111111093</v>
      </c>
      <c r="H2899" s="7">
        <v>0</v>
      </c>
      <c r="I2899" s="7">
        <v>0.67555555555555558</v>
      </c>
      <c r="J2899" s="7">
        <v>0</v>
      </c>
      <c r="L2899" s="7">
        <f>VartojimasGamyba!H2895</f>
        <v>4.8000000000000001E-2</v>
      </c>
      <c r="M2899" s="15">
        <f t="shared" si="436"/>
        <v>0</v>
      </c>
      <c r="N2899" s="7">
        <f t="shared" si="437"/>
        <v>0</v>
      </c>
      <c r="O2899" s="7">
        <f t="shared" si="438"/>
        <v>0</v>
      </c>
      <c r="R2899" s="7"/>
      <c r="S2899" s="47">
        <f t="shared" si="439"/>
        <v>0</v>
      </c>
      <c r="T2899" s="47">
        <f t="shared" si="440"/>
        <v>0</v>
      </c>
      <c r="U2899" s="47">
        <f t="shared" si="441"/>
        <v>139.93</v>
      </c>
      <c r="V2899" s="47">
        <f t="shared" si="442"/>
        <v>28.060000000000002</v>
      </c>
      <c r="W2899" s="11"/>
    </row>
    <row r="2900" spans="1:23" x14ac:dyDescent="0.45">
      <c r="A2900" t="s">
        <v>2905</v>
      </c>
      <c r="B2900">
        <v>36.380000000000003</v>
      </c>
      <c r="D2900" s="9" t="str">
        <f>VartojimasGamyba!J2896</f>
        <v>2023-12-30-14</v>
      </c>
      <c r="E2900" s="8">
        <f>VartojimasGamyba!G2896</f>
        <v>0.35199999999999998</v>
      </c>
      <c r="F2900" s="11"/>
      <c r="G2900" s="7">
        <f t="shared" si="435"/>
        <v>9.0886099999999974</v>
      </c>
      <c r="H2900" s="7">
        <v>0</v>
      </c>
      <c r="I2900" s="7">
        <v>0.39111111111111113</v>
      </c>
      <c r="J2900" s="7">
        <v>0</v>
      </c>
      <c r="L2900" s="7">
        <f>VartojimasGamyba!H2896</f>
        <v>0</v>
      </c>
      <c r="M2900" s="15">
        <f t="shared" si="436"/>
        <v>-5.5511151231257827E-17</v>
      </c>
      <c r="N2900" s="7">
        <f t="shared" si="437"/>
        <v>-7.5867090387760081E-15</v>
      </c>
      <c r="O2900" s="7">
        <f t="shared" si="438"/>
        <v>-7.5867090387760081E-15</v>
      </c>
      <c r="R2900" s="7"/>
      <c r="S2900" s="47">
        <f t="shared" si="439"/>
        <v>-5.5511151231257827E-17</v>
      </c>
      <c r="T2900" s="47">
        <f t="shared" si="440"/>
        <v>0</v>
      </c>
      <c r="U2900" s="47">
        <f t="shared" si="441"/>
        <v>136.67000000000002</v>
      </c>
      <c r="V2900" s="47">
        <f t="shared" si="442"/>
        <v>24.800000000000004</v>
      </c>
      <c r="W2900" s="11"/>
    </row>
    <row r="2901" spans="1:23" x14ac:dyDescent="0.45">
      <c r="A2901" t="s">
        <v>2906</v>
      </c>
      <c r="B2901">
        <v>33.25</v>
      </c>
      <c r="D2901" s="9" t="str">
        <f>VartojimasGamyba!J2897</f>
        <v>2023-12-30-15</v>
      </c>
      <c r="E2901" s="8">
        <f>VartojimasGamyba!G2897</f>
        <v>0.254</v>
      </c>
      <c r="F2901" s="11"/>
      <c r="G2901" s="7">
        <f t="shared" si="435"/>
        <v>8.8063877777777755</v>
      </c>
      <c r="H2901" s="7">
        <v>0</v>
      </c>
      <c r="I2901" s="7">
        <v>0.28222222222222226</v>
      </c>
      <c r="J2901" s="7">
        <v>0</v>
      </c>
      <c r="L2901" s="7">
        <f>VartojimasGamyba!H2897</f>
        <v>0</v>
      </c>
      <c r="M2901" s="15">
        <f t="shared" si="436"/>
        <v>-5.5511151231257827E-17</v>
      </c>
      <c r="N2901" s="7">
        <f t="shared" si="437"/>
        <v>-7.4129591354221714E-15</v>
      </c>
      <c r="O2901" s="7">
        <f t="shared" si="438"/>
        <v>-7.4129591354221714E-15</v>
      </c>
      <c r="R2901" s="7"/>
      <c r="S2901" s="47">
        <f t="shared" si="439"/>
        <v>-5.5511151231257827E-17</v>
      </c>
      <c r="T2901" s="47">
        <f t="shared" si="440"/>
        <v>0</v>
      </c>
      <c r="U2901" s="47">
        <f t="shared" si="441"/>
        <v>133.54000000000002</v>
      </c>
      <c r="V2901" s="47">
        <f t="shared" si="442"/>
        <v>21.67</v>
      </c>
      <c r="W2901" s="11"/>
    </row>
    <row r="2902" spans="1:23" x14ac:dyDescent="0.45">
      <c r="A2902" t="s">
        <v>2907</v>
      </c>
      <c r="B2902">
        <v>42.04</v>
      </c>
      <c r="D2902" s="9" t="str">
        <f>VartojimasGamyba!J2898</f>
        <v>2023-12-30-16</v>
      </c>
      <c r="E2902" s="8">
        <f>VartojimasGamyba!G2898</f>
        <v>0.442</v>
      </c>
      <c r="F2902" s="11"/>
      <c r="G2902" s="7">
        <f t="shared" si="435"/>
        <v>8.315276666666664</v>
      </c>
      <c r="H2902" s="7">
        <v>0</v>
      </c>
      <c r="I2902" s="7">
        <v>0.49111111111111116</v>
      </c>
      <c r="J2902" s="7">
        <v>0</v>
      </c>
      <c r="L2902" s="7">
        <f>VartojimasGamyba!H2898</f>
        <v>0</v>
      </c>
      <c r="M2902" s="15">
        <f t="shared" si="436"/>
        <v>-5.5511151231257827E-17</v>
      </c>
      <c r="N2902" s="7">
        <f t="shared" si="437"/>
        <v>-7.9009021547449272E-15</v>
      </c>
      <c r="O2902" s="7">
        <f t="shared" si="438"/>
        <v>-7.9009021547449272E-15</v>
      </c>
      <c r="R2902" s="7"/>
      <c r="S2902" s="47">
        <f t="shared" si="439"/>
        <v>-5.5511151231257827E-17</v>
      </c>
      <c r="T2902" s="47">
        <f t="shared" si="440"/>
        <v>0</v>
      </c>
      <c r="U2902" s="47">
        <f t="shared" si="441"/>
        <v>142.33000000000001</v>
      </c>
      <c r="V2902" s="47">
        <f t="shared" si="442"/>
        <v>30.46</v>
      </c>
      <c r="W2902" s="11"/>
    </row>
    <row r="2903" spans="1:23" x14ac:dyDescent="0.45">
      <c r="A2903" t="s">
        <v>2908</v>
      </c>
      <c r="B2903">
        <v>56.25</v>
      </c>
      <c r="D2903" s="9" t="str">
        <f>VartojimasGamyba!J2899</f>
        <v>2023-12-30-17</v>
      </c>
      <c r="E2903" s="8">
        <f>VartojimasGamyba!G2899</f>
        <v>0.27500000000000002</v>
      </c>
      <c r="F2903" s="11"/>
      <c r="G2903" s="7">
        <f t="shared" si="435"/>
        <v>8.0097211111111086</v>
      </c>
      <c r="H2903" s="7">
        <v>0</v>
      </c>
      <c r="I2903" s="7">
        <v>0.30555555555555558</v>
      </c>
      <c r="J2903" s="7">
        <v>0</v>
      </c>
      <c r="L2903" s="7">
        <f>VartojimasGamyba!H2899</f>
        <v>0</v>
      </c>
      <c r="M2903" s="15">
        <f t="shared" si="436"/>
        <v>0</v>
      </c>
      <c r="N2903" s="7">
        <f t="shared" si="437"/>
        <v>0</v>
      </c>
      <c r="O2903" s="7">
        <f t="shared" si="438"/>
        <v>0</v>
      </c>
      <c r="R2903" s="7"/>
      <c r="S2903" s="47">
        <f t="shared" si="439"/>
        <v>0</v>
      </c>
      <c r="T2903" s="47">
        <f t="shared" si="440"/>
        <v>0</v>
      </c>
      <c r="U2903" s="47">
        <f t="shared" si="441"/>
        <v>156.54000000000002</v>
      </c>
      <c r="V2903" s="47">
        <f t="shared" si="442"/>
        <v>44.67</v>
      </c>
      <c r="W2903" s="11"/>
    </row>
    <row r="2904" spans="1:23" x14ac:dyDescent="0.45">
      <c r="A2904" t="s">
        <v>2909</v>
      </c>
      <c r="B2904">
        <v>69.989999999999995</v>
      </c>
      <c r="D2904" s="9" t="str">
        <f>VartojimasGamyba!J2900</f>
        <v>2023-12-30-18</v>
      </c>
      <c r="E2904" s="8">
        <f>VartojimasGamyba!G2900</f>
        <v>0.25</v>
      </c>
      <c r="F2904" s="11"/>
      <c r="G2904" s="7">
        <f t="shared" si="435"/>
        <v>7.7319433333333309</v>
      </c>
      <c r="H2904" s="7">
        <v>0</v>
      </c>
      <c r="I2904" s="7">
        <v>0.27777777777777779</v>
      </c>
      <c r="J2904" s="7">
        <v>0</v>
      </c>
      <c r="L2904" s="7">
        <f>VartojimasGamyba!H2900</f>
        <v>0</v>
      </c>
      <c r="M2904" s="15">
        <f t="shared" si="436"/>
        <v>0</v>
      </c>
      <c r="N2904" s="7">
        <f t="shared" si="437"/>
        <v>0</v>
      </c>
      <c r="O2904" s="7">
        <f t="shared" si="438"/>
        <v>0</v>
      </c>
      <c r="R2904" s="7"/>
      <c r="S2904" s="47">
        <f t="shared" si="439"/>
        <v>0</v>
      </c>
      <c r="T2904" s="47">
        <f t="shared" si="440"/>
        <v>0</v>
      </c>
      <c r="U2904" s="47">
        <f t="shared" si="441"/>
        <v>170.28</v>
      </c>
      <c r="V2904" s="47">
        <f t="shared" si="442"/>
        <v>58.41</v>
      </c>
      <c r="W2904" s="11"/>
    </row>
    <row r="2905" spans="1:23" x14ac:dyDescent="0.45">
      <c r="A2905" t="s">
        <v>2910</v>
      </c>
      <c r="B2905">
        <v>79.92</v>
      </c>
      <c r="D2905" s="9" t="str">
        <f>VartojimasGamyba!J2901</f>
        <v>2023-12-30-19</v>
      </c>
      <c r="E2905" s="8">
        <f>VartojimasGamyba!G2901</f>
        <v>0.22600000000000001</v>
      </c>
      <c r="F2905" s="11"/>
      <c r="G2905" s="7">
        <f t="shared" si="435"/>
        <v>7.4808322222222197</v>
      </c>
      <c r="H2905" s="7">
        <v>0</v>
      </c>
      <c r="I2905" s="7">
        <v>0.25111111111111112</v>
      </c>
      <c r="J2905" s="7">
        <v>0</v>
      </c>
      <c r="L2905" s="7">
        <f>VartojimasGamyba!H2901</f>
        <v>0</v>
      </c>
      <c r="M2905" s="15">
        <f t="shared" si="436"/>
        <v>0</v>
      </c>
      <c r="N2905" s="7">
        <f t="shared" si="437"/>
        <v>0</v>
      </c>
      <c r="O2905" s="7">
        <f t="shared" si="438"/>
        <v>0</v>
      </c>
      <c r="R2905" s="7"/>
      <c r="S2905" s="47">
        <f t="shared" si="439"/>
        <v>0</v>
      </c>
      <c r="T2905" s="47">
        <f t="shared" si="440"/>
        <v>0</v>
      </c>
      <c r="U2905" s="47">
        <f t="shared" si="441"/>
        <v>180.21</v>
      </c>
      <c r="V2905" s="47">
        <f t="shared" si="442"/>
        <v>68.34</v>
      </c>
      <c r="W2905" s="11"/>
    </row>
    <row r="2906" spans="1:23" x14ac:dyDescent="0.45">
      <c r="A2906" t="s">
        <v>2911</v>
      </c>
      <c r="B2906">
        <v>79.989999999999995</v>
      </c>
      <c r="D2906" s="9" t="str">
        <f>VartojimasGamyba!J2902</f>
        <v>2023-12-30-20</v>
      </c>
      <c r="E2906" s="8">
        <f>VartojimasGamyba!G2902</f>
        <v>0.84099999999999997</v>
      </c>
      <c r="F2906" s="11"/>
      <c r="G2906" s="7">
        <f t="shared" si="435"/>
        <v>6.5463877777777757</v>
      </c>
      <c r="H2906" s="7">
        <v>0</v>
      </c>
      <c r="I2906" s="7">
        <v>0.93444444444444441</v>
      </c>
      <c r="J2906" s="7">
        <v>0</v>
      </c>
      <c r="L2906" s="7">
        <f>VartojimasGamyba!H2902</f>
        <v>0</v>
      </c>
      <c r="M2906" s="15">
        <f t="shared" si="436"/>
        <v>0</v>
      </c>
      <c r="N2906" s="7">
        <f t="shared" si="437"/>
        <v>0</v>
      </c>
      <c r="O2906" s="7">
        <f t="shared" si="438"/>
        <v>0</v>
      </c>
      <c r="P2906" s="7" t="s">
        <v>8873</v>
      </c>
      <c r="R2906" s="7"/>
      <c r="S2906" s="47">
        <f t="shared" si="439"/>
        <v>0</v>
      </c>
      <c r="T2906" s="47">
        <f t="shared" si="440"/>
        <v>0</v>
      </c>
      <c r="U2906" s="47">
        <f t="shared" si="441"/>
        <v>180.28</v>
      </c>
      <c r="V2906" s="47">
        <f t="shared" si="442"/>
        <v>68.41</v>
      </c>
      <c r="W2906" s="11"/>
    </row>
    <row r="2907" spans="1:23" x14ac:dyDescent="0.45">
      <c r="A2907" t="s">
        <v>2912</v>
      </c>
      <c r="B2907">
        <v>71.09</v>
      </c>
      <c r="D2907" s="9" t="str">
        <f>VartojimasGamyba!J2903</f>
        <v>2023-12-30-21</v>
      </c>
      <c r="E2907" s="8">
        <f>VartojimasGamyba!G2903</f>
        <v>0.20899999999999999</v>
      </c>
      <c r="F2907" s="11"/>
      <c r="G2907" s="7">
        <f t="shared" si="435"/>
        <v>6.3141655555555536</v>
      </c>
      <c r="H2907" s="7">
        <v>0</v>
      </c>
      <c r="I2907" s="7">
        <v>0.23222222222222222</v>
      </c>
      <c r="J2907" s="7">
        <v>0</v>
      </c>
      <c r="L2907" s="7">
        <f>VartojimasGamyba!H2903</f>
        <v>0</v>
      </c>
      <c r="M2907" s="15">
        <f t="shared" si="436"/>
        <v>0</v>
      </c>
      <c r="N2907" s="7">
        <f t="shared" si="437"/>
        <v>0</v>
      </c>
      <c r="O2907" s="7">
        <f t="shared" si="438"/>
        <v>0</v>
      </c>
      <c r="P2907" s="7">
        <f>SUM(N2886:N2909)</f>
        <v>1820.1744262666671</v>
      </c>
      <c r="R2907" s="7"/>
      <c r="S2907" s="47">
        <f t="shared" si="439"/>
        <v>0</v>
      </c>
      <c r="T2907" s="47">
        <f t="shared" si="440"/>
        <v>0</v>
      </c>
      <c r="U2907" s="47">
        <f t="shared" si="441"/>
        <v>171.38</v>
      </c>
      <c r="V2907" s="47">
        <f t="shared" si="442"/>
        <v>59.510000000000005</v>
      </c>
      <c r="W2907" s="11"/>
    </row>
    <row r="2908" spans="1:23" x14ac:dyDescent="0.45">
      <c r="A2908" t="s">
        <v>2913</v>
      </c>
      <c r="B2908">
        <v>62.01</v>
      </c>
      <c r="D2908" s="9" t="str">
        <f>VartojimasGamyba!J2904</f>
        <v>2023-12-30-22</v>
      </c>
      <c r="E2908" s="8">
        <f>VartojimasGamyba!G2904</f>
        <v>0.80870399999999998</v>
      </c>
      <c r="F2908" s="11"/>
      <c r="G2908" s="7">
        <f t="shared" si="435"/>
        <v>5.4156055555555538</v>
      </c>
      <c r="H2908" s="7">
        <v>0</v>
      </c>
      <c r="I2908" s="7">
        <v>0.89856000000000003</v>
      </c>
      <c r="J2908" s="7">
        <v>0</v>
      </c>
      <c r="L2908" s="7">
        <f>VartojimasGamyba!H2904</f>
        <v>0</v>
      </c>
      <c r="M2908" s="15">
        <f t="shared" si="436"/>
        <v>-1.1102230246251565E-16</v>
      </c>
      <c r="N2908" s="7">
        <f t="shared" si="437"/>
        <v>-1.8018919689666292E-14</v>
      </c>
      <c r="O2908" s="7">
        <f t="shared" si="438"/>
        <v>-1.8018919689666292E-14</v>
      </c>
      <c r="P2908" s="7" t="s">
        <v>8872</v>
      </c>
      <c r="R2908" s="7"/>
      <c r="S2908" s="47">
        <f t="shared" si="439"/>
        <v>-1.1102230246251565E-16</v>
      </c>
      <c r="T2908" s="47">
        <f t="shared" si="440"/>
        <v>0</v>
      </c>
      <c r="U2908" s="47">
        <f t="shared" si="441"/>
        <v>162.30000000000001</v>
      </c>
      <c r="V2908" s="47">
        <f t="shared" si="442"/>
        <v>50.43</v>
      </c>
      <c r="W2908" s="11"/>
    </row>
    <row r="2909" spans="1:23" x14ac:dyDescent="0.45">
      <c r="A2909" t="s">
        <v>2914</v>
      </c>
      <c r="B2909">
        <v>55.14</v>
      </c>
      <c r="D2909" s="9" t="str">
        <f>VartojimasGamyba!J2905</f>
        <v>2023-12-30-23</v>
      </c>
      <c r="E2909" s="8">
        <f>VartojimasGamyba!G2905</f>
        <v>0.37404500000000002</v>
      </c>
      <c r="F2909" s="11"/>
      <c r="G2909" s="7">
        <f t="shared" si="435"/>
        <v>4.9999999999999982</v>
      </c>
      <c r="H2909" s="7">
        <v>0</v>
      </c>
      <c r="I2909" s="7">
        <v>0.41560555555555562</v>
      </c>
      <c r="J2909" s="7">
        <v>0</v>
      </c>
      <c r="L2909" s="7">
        <f>VartojimasGamyba!H2905</f>
        <v>0</v>
      </c>
      <c r="M2909" s="15">
        <f t="shared" si="436"/>
        <v>-5.5511151231257827E-17</v>
      </c>
      <c r="N2909" s="7">
        <f t="shared" si="437"/>
        <v>-8.6280982358744044E-15</v>
      </c>
      <c r="O2909" s="7">
        <f t="shared" si="438"/>
        <v>-8.6280982358744044E-15</v>
      </c>
      <c r="P2909" s="7">
        <f>SUM(O2886:O2909)</f>
        <v>1820.1744262666671</v>
      </c>
      <c r="Q2909" s="7">
        <f>SUMPRODUCT(B2886:B2909,E2886:E2909)+SUM(E2886:E2909)*$Z$21-SUMPRODUCT(B2886:B2909,L2886:L2909)+SUM(L2886:L2909)*ABS($Z$20)</f>
        <v>1983.3073135500003</v>
      </c>
      <c r="R2909" s="7"/>
      <c r="S2909" s="47">
        <f t="shared" si="439"/>
        <v>-5.5511151231257827E-17</v>
      </c>
      <c r="T2909" s="47">
        <f t="shared" si="440"/>
        <v>0</v>
      </c>
      <c r="U2909" s="47">
        <f t="shared" si="441"/>
        <v>155.43</v>
      </c>
      <c r="V2909" s="47">
        <f t="shared" si="442"/>
        <v>43.56</v>
      </c>
      <c r="W2909" s="11">
        <f>IF(P2909&lt;&gt;Q2909,1,0)</f>
        <v>1</v>
      </c>
    </row>
    <row r="2910" spans="1:23" x14ac:dyDescent="0.45">
      <c r="A2910" t="s">
        <v>2915</v>
      </c>
      <c r="B2910">
        <v>50.1</v>
      </c>
      <c r="D2910" s="1" t="str">
        <f>VartojimasGamyba!J2906</f>
        <v>2023-12-31-00</v>
      </c>
      <c r="E2910" s="7">
        <f>VartojimasGamyba!G2906</f>
        <v>0.48878199999999999</v>
      </c>
      <c r="F2910" s="11"/>
      <c r="G2910" s="12">
        <f>G2909+H2910-I2910</f>
        <v>4.9999999999999982</v>
      </c>
      <c r="H2910" s="12">
        <v>0</v>
      </c>
      <c r="I2910" s="12">
        <v>0</v>
      </c>
      <c r="J2910" s="12">
        <v>0</v>
      </c>
      <c r="K2910" s="12"/>
      <c r="L2910" s="12">
        <f>VartojimasGamyba!H2906</f>
        <v>0</v>
      </c>
      <c r="M2910" s="19">
        <f t="shared" si="436"/>
        <v>0.48878199999999999</v>
      </c>
      <c r="N2910" s="7">
        <f t="shared" si="437"/>
        <v>73.507924980000013</v>
      </c>
      <c r="O2910" s="7">
        <f t="shared" si="438"/>
        <v>73.507924980000013</v>
      </c>
      <c r="R2910" s="20" t="s">
        <v>8783</v>
      </c>
      <c r="S2910" s="47">
        <f t="shared" si="439"/>
        <v>0.48878199999999999</v>
      </c>
      <c r="T2910" s="47">
        <f t="shared" si="440"/>
        <v>0</v>
      </c>
      <c r="U2910" s="47">
        <f t="shared" si="441"/>
        <v>150.39000000000001</v>
      </c>
      <c r="V2910" s="47">
        <f t="shared" si="442"/>
        <v>38.520000000000003</v>
      </c>
      <c r="W2910" s="11"/>
    </row>
    <row r="2911" spans="1:23" x14ac:dyDescent="0.45">
      <c r="A2911" t="s">
        <v>2916</v>
      </c>
      <c r="B2911">
        <v>43.23</v>
      </c>
      <c r="D2911" s="1" t="str">
        <f>VartojimasGamyba!J2907</f>
        <v>2023-12-31-01</v>
      </c>
      <c r="E2911" s="7">
        <f>VartojimasGamyba!G2907</f>
        <v>0.216969</v>
      </c>
      <c r="F2911" s="11"/>
      <c r="G2911" s="12">
        <f t="shared" ref="G2911:G2933" si="443">G2910+H2911-I2911</f>
        <v>4.9999999999999982</v>
      </c>
      <c r="H2911" s="12">
        <v>0</v>
      </c>
      <c r="I2911" s="12">
        <v>0</v>
      </c>
      <c r="J2911" s="12">
        <v>0</v>
      </c>
      <c r="K2911" s="12"/>
      <c r="L2911" s="12">
        <f>VartojimasGamyba!H2907</f>
        <v>0</v>
      </c>
      <c r="M2911" s="19">
        <f t="shared" si="436"/>
        <v>0.216969</v>
      </c>
      <c r="N2911" s="7">
        <f t="shared" si="437"/>
        <v>31.139390880000001</v>
      </c>
      <c r="O2911" s="7">
        <f t="shared" si="438"/>
        <v>31.139390880000001</v>
      </c>
      <c r="R2911" s="7"/>
      <c r="S2911" s="47">
        <f t="shared" si="439"/>
        <v>0.216969</v>
      </c>
      <c r="T2911" s="47">
        <f t="shared" si="440"/>
        <v>0</v>
      </c>
      <c r="U2911" s="47">
        <f t="shared" si="441"/>
        <v>143.52000000000001</v>
      </c>
      <c r="V2911" s="47">
        <f t="shared" si="442"/>
        <v>31.65</v>
      </c>
      <c r="W2911" s="11"/>
    </row>
    <row r="2912" spans="1:23" x14ac:dyDescent="0.45">
      <c r="A2912" t="s">
        <v>2917</v>
      </c>
      <c r="B2912">
        <v>44.87</v>
      </c>
      <c r="D2912" s="1" t="str">
        <f>VartojimasGamyba!J2908</f>
        <v>2023-12-31-02</v>
      </c>
      <c r="E2912" s="7">
        <f>VartojimasGamyba!G2908</f>
        <v>0.52077399999999996</v>
      </c>
      <c r="F2912" s="11"/>
      <c r="G2912" s="12">
        <f t="shared" si="443"/>
        <v>4.9999999999999982</v>
      </c>
      <c r="H2912" s="12">
        <v>0</v>
      </c>
      <c r="I2912" s="12">
        <v>0</v>
      </c>
      <c r="J2912" s="12">
        <v>0</v>
      </c>
      <c r="K2912" s="12"/>
      <c r="L2912" s="12">
        <f>VartojimasGamyba!H2908</f>
        <v>0</v>
      </c>
      <c r="M2912" s="19">
        <f t="shared" si="436"/>
        <v>0.52077399999999996</v>
      </c>
      <c r="N2912" s="7">
        <f t="shared" si="437"/>
        <v>75.595553839999994</v>
      </c>
      <c r="O2912" s="7">
        <f t="shared" si="438"/>
        <v>75.595553839999994</v>
      </c>
      <c r="R2912" s="7"/>
      <c r="S2912" s="47">
        <f t="shared" si="439"/>
        <v>0.52077399999999996</v>
      </c>
      <c r="T2912" s="47">
        <f t="shared" si="440"/>
        <v>0</v>
      </c>
      <c r="U2912" s="47">
        <f t="shared" si="441"/>
        <v>145.16</v>
      </c>
      <c r="V2912" s="47">
        <f t="shared" si="442"/>
        <v>33.29</v>
      </c>
      <c r="W2912" s="11"/>
    </row>
    <row r="2913" spans="1:23" x14ac:dyDescent="0.45">
      <c r="A2913" t="s">
        <v>2918</v>
      </c>
      <c r="B2913">
        <v>40.69</v>
      </c>
      <c r="D2913" s="1" t="str">
        <f>VartojimasGamyba!J2909</f>
        <v>2023-12-31-03</v>
      </c>
      <c r="E2913" s="7">
        <f>VartojimasGamyba!G2909</f>
        <v>0.56359000000000004</v>
      </c>
      <c r="F2913" s="11"/>
      <c r="G2913" s="12">
        <f t="shared" si="443"/>
        <v>4.9999999999999982</v>
      </c>
      <c r="H2913" s="12">
        <v>0</v>
      </c>
      <c r="I2913" s="12">
        <v>0</v>
      </c>
      <c r="J2913" s="12">
        <v>0</v>
      </c>
      <c r="K2913" s="12"/>
      <c r="L2913" s="12">
        <f>VartojimasGamyba!H2909</f>
        <v>0</v>
      </c>
      <c r="M2913" s="19">
        <f t="shared" si="436"/>
        <v>0.56359000000000004</v>
      </c>
      <c r="N2913" s="7">
        <f t="shared" si="437"/>
        <v>79.454918200000009</v>
      </c>
      <c r="O2913" s="7">
        <f t="shared" si="438"/>
        <v>79.454918200000009</v>
      </c>
      <c r="R2913" s="7"/>
      <c r="S2913" s="47">
        <f t="shared" si="439"/>
        <v>0.56359000000000004</v>
      </c>
      <c r="T2913" s="47">
        <f t="shared" si="440"/>
        <v>0</v>
      </c>
      <c r="U2913" s="47">
        <f t="shared" si="441"/>
        <v>140.98000000000002</v>
      </c>
      <c r="V2913" s="47">
        <f t="shared" si="442"/>
        <v>29.11</v>
      </c>
      <c r="W2913" s="11"/>
    </row>
    <row r="2914" spans="1:23" x14ac:dyDescent="0.45">
      <c r="A2914" t="s">
        <v>2919</v>
      </c>
      <c r="B2914">
        <v>40.840000000000003</v>
      </c>
      <c r="D2914" s="1" t="str">
        <f>VartojimasGamyba!J2910</f>
        <v>2023-12-31-04</v>
      </c>
      <c r="E2914" s="7">
        <f>VartojimasGamyba!G2910</f>
        <v>0.489985</v>
      </c>
      <c r="F2914" s="11"/>
      <c r="G2914" s="12">
        <f t="shared" si="443"/>
        <v>4.9999999999999982</v>
      </c>
      <c r="H2914" s="12">
        <v>0</v>
      </c>
      <c r="I2914" s="12">
        <v>0</v>
      </c>
      <c r="J2914" s="12">
        <v>0</v>
      </c>
      <c r="K2914" s="12"/>
      <c r="L2914" s="12">
        <f>VartojimasGamyba!H2910</f>
        <v>0</v>
      </c>
      <c r="M2914" s="19">
        <f t="shared" si="436"/>
        <v>0.489985</v>
      </c>
      <c r="N2914" s="7">
        <f t="shared" si="437"/>
        <v>69.151583049999999</v>
      </c>
      <c r="O2914" s="7">
        <f t="shared" si="438"/>
        <v>69.151583049999999</v>
      </c>
      <c r="R2914" s="7"/>
      <c r="S2914" s="47">
        <f t="shared" si="439"/>
        <v>0.489985</v>
      </c>
      <c r="T2914" s="47">
        <f t="shared" si="440"/>
        <v>0</v>
      </c>
      <c r="U2914" s="47">
        <f t="shared" si="441"/>
        <v>141.13</v>
      </c>
      <c r="V2914" s="47">
        <f t="shared" si="442"/>
        <v>29.260000000000005</v>
      </c>
      <c r="W2914" s="11"/>
    </row>
    <row r="2915" spans="1:23" x14ac:dyDescent="0.45">
      <c r="A2915" t="s">
        <v>2920</v>
      </c>
      <c r="B2915">
        <v>39.96</v>
      </c>
      <c r="D2915" s="1" t="str">
        <f>VartojimasGamyba!J2911</f>
        <v>2023-12-31-05</v>
      </c>
      <c r="E2915" s="7">
        <f>VartojimasGamyba!G2911</f>
        <v>1.2436050000000001</v>
      </c>
      <c r="F2915" s="11"/>
      <c r="G2915" s="12">
        <f t="shared" si="443"/>
        <v>4.9999999999999982</v>
      </c>
      <c r="H2915" s="12">
        <v>0</v>
      </c>
      <c r="I2915" s="12">
        <v>0</v>
      </c>
      <c r="J2915" s="12">
        <v>0</v>
      </c>
      <c r="K2915" s="12"/>
      <c r="L2915" s="12">
        <f>VartojimasGamyba!H2911</f>
        <v>0</v>
      </c>
      <c r="M2915" s="19">
        <f t="shared" si="436"/>
        <v>1.2436050000000001</v>
      </c>
      <c r="N2915" s="7">
        <f t="shared" si="437"/>
        <v>174.41560125000001</v>
      </c>
      <c r="O2915" s="7">
        <f t="shared" si="438"/>
        <v>174.41560125000001</v>
      </c>
      <c r="R2915" s="7"/>
      <c r="S2915" s="47">
        <f t="shared" si="439"/>
        <v>1.2436050000000001</v>
      </c>
      <c r="T2915" s="47">
        <f t="shared" si="440"/>
        <v>0</v>
      </c>
      <c r="U2915" s="47">
        <f t="shared" si="441"/>
        <v>140.25</v>
      </c>
      <c r="V2915" s="47">
        <f t="shared" si="442"/>
        <v>28.380000000000003</v>
      </c>
      <c r="W2915" s="11"/>
    </row>
    <row r="2916" spans="1:23" x14ac:dyDescent="0.45">
      <c r="A2916" t="s">
        <v>2921</v>
      </c>
      <c r="B2916">
        <v>38.14</v>
      </c>
      <c r="D2916" s="1" t="str">
        <f>VartojimasGamyba!J2912</f>
        <v>2023-12-31-06</v>
      </c>
      <c r="E2916" s="7">
        <f>VartojimasGamyba!G2912</f>
        <v>0.83877199999999996</v>
      </c>
      <c r="F2916" s="11"/>
      <c r="G2916" s="12">
        <f t="shared" si="443"/>
        <v>12.583327777777777</v>
      </c>
      <c r="H2916" s="12">
        <v>7.5833277777777788</v>
      </c>
      <c r="I2916" s="12">
        <v>0</v>
      </c>
      <c r="J2916" s="12">
        <v>0</v>
      </c>
      <c r="K2916" s="12"/>
      <c r="L2916" s="12">
        <f>VartojimasGamyba!H2912</f>
        <v>0</v>
      </c>
      <c r="M2916" s="19">
        <f t="shared" si="436"/>
        <v>8.4220997777777793</v>
      </c>
      <c r="N2916" s="7">
        <f t="shared" si="437"/>
        <v>1165.8712722377782</v>
      </c>
      <c r="O2916" s="7">
        <f t="shared" si="438"/>
        <v>1165.8712722377782</v>
      </c>
      <c r="R2916" s="7"/>
      <c r="S2916" s="47">
        <f t="shared" si="439"/>
        <v>8.4220997777777793</v>
      </c>
      <c r="T2916" s="47">
        <f t="shared" si="440"/>
        <v>0</v>
      </c>
      <c r="U2916" s="47">
        <f t="shared" si="441"/>
        <v>138.43</v>
      </c>
      <c r="V2916" s="47">
        <f t="shared" si="442"/>
        <v>26.560000000000002</v>
      </c>
      <c r="W2916" s="11"/>
    </row>
    <row r="2917" spans="1:23" x14ac:dyDescent="0.45">
      <c r="A2917" t="s">
        <v>2922</v>
      </c>
      <c r="B2917">
        <v>39.270000000000003</v>
      </c>
      <c r="D2917" s="1" t="str">
        <f>VartojimasGamyba!J2913</f>
        <v>2023-12-31-07</v>
      </c>
      <c r="E2917" s="7">
        <f>VartojimasGamyba!G2913</f>
        <v>0.495037</v>
      </c>
      <c r="F2917" s="11"/>
      <c r="G2917" s="12">
        <f t="shared" si="443"/>
        <v>12.583327777777777</v>
      </c>
      <c r="H2917" s="12">
        <v>0</v>
      </c>
      <c r="I2917" s="12">
        <v>0</v>
      </c>
      <c r="J2917" s="12">
        <v>0</v>
      </c>
      <c r="K2917" s="12"/>
      <c r="L2917" s="12">
        <f>VartojimasGamyba!H2913</f>
        <v>0</v>
      </c>
      <c r="M2917" s="19">
        <f t="shared" si="436"/>
        <v>0.495037</v>
      </c>
      <c r="N2917" s="7">
        <f t="shared" si="437"/>
        <v>69.087363719999999</v>
      </c>
      <c r="O2917" s="7">
        <f t="shared" si="438"/>
        <v>69.087363719999999</v>
      </c>
      <c r="R2917" s="7"/>
      <c r="S2917" s="47">
        <f t="shared" si="439"/>
        <v>0.495037</v>
      </c>
      <c r="T2917" s="47">
        <f t="shared" si="440"/>
        <v>0</v>
      </c>
      <c r="U2917" s="47">
        <f t="shared" si="441"/>
        <v>139.56</v>
      </c>
      <c r="V2917" s="47">
        <f t="shared" si="442"/>
        <v>27.690000000000005</v>
      </c>
      <c r="W2917" s="11"/>
    </row>
    <row r="2918" spans="1:23" x14ac:dyDescent="0.45">
      <c r="A2918" t="s">
        <v>2923</v>
      </c>
      <c r="B2918">
        <v>40.01</v>
      </c>
      <c r="D2918" s="1" t="str">
        <f>VartojimasGamyba!J2914</f>
        <v>2023-12-31-08</v>
      </c>
      <c r="E2918" s="7">
        <f>VartojimasGamyba!G2914</f>
        <v>0.75819000000000003</v>
      </c>
      <c r="F2918" s="11"/>
      <c r="G2918" s="12">
        <f t="shared" si="443"/>
        <v>12.583327777777777</v>
      </c>
      <c r="H2918" s="12">
        <v>0</v>
      </c>
      <c r="I2918" s="12">
        <v>0</v>
      </c>
      <c r="J2918" s="12">
        <v>0</v>
      </c>
      <c r="K2918" s="12"/>
      <c r="L2918" s="12">
        <f>VartojimasGamyba!H2914</f>
        <v>0</v>
      </c>
      <c r="M2918" s="19">
        <f t="shared" si="436"/>
        <v>0.75819000000000003</v>
      </c>
      <c r="N2918" s="7">
        <f t="shared" si="437"/>
        <v>106.37405700000001</v>
      </c>
      <c r="O2918" s="7">
        <f t="shared" si="438"/>
        <v>106.37405700000001</v>
      </c>
      <c r="R2918" s="7"/>
      <c r="S2918" s="47">
        <f t="shared" si="439"/>
        <v>0.75819000000000003</v>
      </c>
      <c r="T2918" s="47">
        <f t="shared" si="440"/>
        <v>0</v>
      </c>
      <c r="U2918" s="47">
        <f t="shared" si="441"/>
        <v>140.30000000000001</v>
      </c>
      <c r="V2918" s="47">
        <f t="shared" si="442"/>
        <v>28.43</v>
      </c>
      <c r="W2918" s="11"/>
    </row>
    <row r="2919" spans="1:23" x14ac:dyDescent="0.45">
      <c r="A2919" t="s">
        <v>2924</v>
      </c>
      <c r="B2919">
        <v>44.07</v>
      </c>
      <c r="D2919" s="1" t="str">
        <f>VartojimasGamyba!J2915</f>
        <v>2023-12-31-09</v>
      </c>
      <c r="E2919" s="7">
        <f>VartojimasGamyba!G2915</f>
        <v>0.32593499999999997</v>
      </c>
      <c r="F2919" s="11"/>
      <c r="G2919" s="12">
        <f t="shared" si="443"/>
        <v>12.583327777777777</v>
      </c>
      <c r="H2919" s="12">
        <v>0</v>
      </c>
      <c r="I2919" s="12">
        <v>0</v>
      </c>
      <c r="J2919" s="12">
        <v>0</v>
      </c>
      <c r="K2919" s="12"/>
      <c r="L2919" s="12">
        <f>VartojimasGamyba!H2915</f>
        <v>0</v>
      </c>
      <c r="M2919" s="19">
        <f t="shared" si="436"/>
        <v>0.32593499999999997</v>
      </c>
      <c r="N2919" s="7">
        <f t="shared" si="437"/>
        <v>47.051976600000003</v>
      </c>
      <c r="O2919" s="7">
        <f t="shared" si="438"/>
        <v>47.051976600000003</v>
      </c>
      <c r="R2919" s="7"/>
      <c r="S2919" s="47">
        <f t="shared" si="439"/>
        <v>0.32593499999999997</v>
      </c>
      <c r="T2919" s="47">
        <f t="shared" si="440"/>
        <v>0</v>
      </c>
      <c r="U2919" s="47">
        <f t="shared" si="441"/>
        <v>144.36000000000001</v>
      </c>
      <c r="V2919" s="47">
        <f t="shared" si="442"/>
        <v>32.49</v>
      </c>
      <c r="W2919" s="11"/>
    </row>
    <row r="2920" spans="1:23" x14ac:dyDescent="0.45">
      <c r="A2920" t="s">
        <v>2925</v>
      </c>
      <c r="B2920">
        <v>60</v>
      </c>
      <c r="D2920" s="1" t="str">
        <f>VartojimasGamyba!J2916</f>
        <v>2023-12-31-10</v>
      </c>
      <c r="E2920" s="7">
        <f>VartojimasGamyba!G2916</f>
        <v>0.547956</v>
      </c>
      <c r="F2920" s="11"/>
      <c r="G2920" s="12">
        <f t="shared" si="443"/>
        <v>11.974487777777776</v>
      </c>
      <c r="H2920" s="12">
        <v>0</v>
      </c>
      <c r="I2920" s="12">
        <v>0.60884000000000005</v>
      </c>
      <c r="J2920" s="12">
        <v>0</v>
      </c>
      <c r="K2920" s="12"/>
      <c r="L2920" s="12">
        <f>VartojimasGamyba!H2916</f>
        <v>0</v>
      </c>
      <c r="M2920" s="19">
        <f t="shared" si="436"/>
        <v>-1.1102230246251565E-16</v>
      </c>
      <c r="N2920" s="7">
        <f t="shared" si="437"/>
        <v>-1.7795764861716636E-14</v>
      </c>
      <c r="O2920" s="7">
        <f t="shared" si="438"/>
        <v>-1.7795764861716636E-14</v>
      </c>
      <c r="R2920" s="7"/>
      <c r="S2920" s="47">
        <f t="shared" si="439"/>
        <v>-1.1102230246251565E-16</v>
      </c>
      <c r="T2920" s="47">
        <f t="shared" si="440"/>
        <v>0</v>
      </c>
      <c r="U2920" s="47">
        <f t="shared" si="441"/>
        <v>160.29000000000002</v>
      </c>
      <c r="V2920" s="47">
        <f t="shared" si="442"/>
        <v>48.42</v>
      </c>
      <c r="W2920" s="11"/>
    </row>
    <row r="2921" spans="1:23" x14ac:dyDescent="0.45">
      <c r="A2921" t="s">
        <v>2926</v>
      </c>
      <c r="B2921">
        <v>73.17</v>
      </c>
      <c r="D2921" s="1" t="str">
        <f>VartojimasGamyba!J2917</f>
        <v>2023-12-31-11</v>
      </c>
      <c r="E2921" s="7">
        <f>VartojimasGamyba!G2917</f>
        <v>0.30789499999999997</v>
      </c>
      <c r="F2921" s="11"/>
      <c r="G2921" s="12">
        <f t="shared" si="443"/>
        <v>11.632382222222221</v>
      </c>
      <c r="H2921" s="12">
        <v>0</v>
      </c>
      <c r="I2921" s="12">
        <v>0.34210555555555555</v>
      </c>
      <c r="J2921" s="12">
        <v>0</v>
      </c>
      <c r="K2921" s="12"/>
      <c r="L2921" s="12">
        <f>VartojimasGamyba!H2917</f>
        <v>0</v>
      </c>
      <c r="M2921" s="19">
        <f t="shared" si="436"/>
        <v>-5.5511151231257827E-17</v>
      </c>
      <c r="N2921" s="7">
        <f t="shared" si="437"/>
        <v>-9.6289642925739831E-15</v>
      </c>
      <c r="O2921" s="7">
        <f t="shared" si="438"/>
        <v>-9.6289642925739831E-15</v>
      </c>
      <c r="R2921" s="7"/>
      <c r="S2921" s="47">
        <f t="shared" si="439"/>
        <v>-5.5511151231257827E-17</v>
      </c>
      <c r="T2921" s="47">
        <f t="shared" si="440"/>
        <v>0</v>
      </c>
      <c r="U2921" s="47">
        <f t="shared" si="441"/>
        <v>173.46</v>
      </c>
      <c r="V2921" s="47">
        <f t="shared" si="442"/>
        <v>61.59</v>
      </c>
      <c r="W2921" s="11"/>
    </row>
    <row r="2922" spans="1:23" x14ac:dyDescent="0.45">
      <c r="A2922" t="s">
        <v>2927</v>
      </c>
      <c r="B2922">
        <v>85.1</v>
      </c>
      <c r="D2922" s="1" t="str">
        <f>VartojimasGamyba!J2918</f>
        <v>2023-12-31-12</v>
      </c>
      <c r="E2922" s="7">
        <f>VartojimasGamyba!G2918</f>
        <v>0.60448299999999999</v>
      </c>
      <c r="F2922" s="11"/>
      <c r="G2922" s="12">
        <f t="shared" si="443"/>
        <v>10.960734444444443</v>
      </c>
      <c r="H2922" s="12">
        <v>0</v>
      </c>
      <c r="I2922" s="12">
        <v>0.67164777777777784</v>
      </c>
      <c r="J2922" s="12">
        <v>0</v>
      </c>
      <c r="K2922" s="12"/>
      <c r="L2922" s="12">
        <f>VartojimasGamyba!H2918</f>
        <v>0</v>
      </c>
      <c r="M2922" s="19">
        <f t="shared" si="436"/>
        <v>-1.1102230246251565E-16</v>
      </c>
      <c r="N2922" s="7">
        <f t="shared" si="437"/>
        <v>-2.0582424653525776E-14</v>
      </c>
      <c r="O2922" s="7">
        <f t="shared" si="438"/>
        <v>-2.0582424653525776E-14</v>
      </c>
      <c r="R2922" s="7"/>
      <c r="S2922" s="47">
        <f t="shared" si="439"/>
        <v>-1.1102230246251565E-16</v>
      </c>
      <c r="T2922" s="47">
        <f t="shared" si="440"/>
        <v>0</v>
      </c>
      <c r="U2922" s="47">
        <f t="shared" si="441"/>
        <v>185.39</v>
      </c>
      <c r="V2922" s="47">
        <f t="shared" si="442"/>
        <v>73.52</v>
      </c>
      <c r="W2922" s="11"/>
    </row>
    <row r="2923" spans="1:23" x14ac:dyDescent="0.45">
      <c r="A2923" t="s">
        <v>2928</v>
      </c>
      <c r="B2923">
        <v>85.1</v>
      </c>
      <c r="D2923" s="1" t="str">
        <f>VartojimasGamyba!J2919</f>
        <v>2023-12-31-13</v>
      </c>
      <c r="E2923" s="7">
        <f>VartojimasGamyba!G2919</f>
        <v>0.55709600000000004</v>
      </c>
      <c r="F2923" s="11"/>
      <c r="G2923" s="12">
        <f t="shared" si="443"/>
        <v>10.341738888888887</v>
      </c>
      <c r="H2923" s="12">
        <v>0</v>
      </c>
      <c r="I2923" s="12">
        <v>0.61899555555555563</v>
      </c>
      <c r="J2923" s="12">
        <v>0</v>
      </c>
      <c r="K2923" s="12"/>
      <c r="L2923" s="12">
        <f>VartojimasGamyba!H2919</f>
        <v>0</v>
      </c>
      <c r="M2923" s="19">
        <f t="shared" si="436"/>
        <v>0</v>
      </c>
      <c r="N2923" s="7">
        <f t="shared" si="437"/>
        <v>0</v>
      </c>
      <c r="O2923" s="7">
        <f t="shared" si="438"/>
        <v>0</v>
      </c>
      <c r="R2923" s="7"/>
      <c r="S2923" s="47">
        <f t="shared" si="439"/>
        <v>0</v>
      </c>
      <c r="T2923" s="47">
        <f t="shared" si="440"/>
        <v>0</v>
      </c>
      <c r="U2923" s="47">
        <f t="shared" si="441"/>
        <v>185.39</v>
      </c>
      <c r="V2923" s="47">
        <f t="shared" si="442"/>
        <v>73.52</v>
      </c>
      <c r="W2923" s="11"/>
    </row>
    <row r="2924" spans="1:23" x14ac:dyDescent="0.45">
      <c r="A2924" t="s">
        <v>2929</v>
      </c>
      <c r="B2924">
        <v>85.1</v>
      </c>
      <c r="D2924" s="1" t="str">
        <f>VartojimasGamyba!J2920</f>
        <v>2023-12-31-14</v>
      </c>
      <c r="E2924" s="7">
        <f>VartojimasGamyba!G2920</f>
        <v>0.72547499999999998</v>
      </c>
      <c r="F2924" s="11"/>
      <c r="G2924" s="12">
        <f t="shared" si="443"/>
        <v>9.5356555555555538</v>
      </c>
      <c r="H2924" s="12">
        <v>0</v>
      </c>
      <c r="I2924" s="12">
        <v>0.80608333333333337</v>
      </c>
      <c r="J2924" s="12">
        <v>0</v>
      </c>
      <c r="K2924" s="12"/>
      <c r="L2924" s="12">
        <f>VartojimasGamyba!H2920</f>
        <v>0</v>
      </c>
      <c r="M2924" s="19">
        <f t="shared" si="436"/>
        <v>-1.1102230246251565E-16</v>
      </c>
      <c r="N2924" s="7">
        <f t="shared" si="437"/>
        <v>-2.0582424653525776E-14</v>
      </c>
      <c r="O2924" s="7">
        <f t="shared" si="438"/>
        <v>-2.0582424653525776E-14</v>
      </c>
      <c r="R2924" s="7"/>
      <c r="S2924" s="47">
        <f t="shared" si="439"/>
        <v>-1.1102230246251565E-16</v>
      </c>
      <c r="T2924" s="47">
        <f t="shared" si="440"/>
        <v>0</v>
      </c>
      <c r="U2924" s="47">
        <f t="shared" si="441"/>
        <v>185.39</v>
      </c>
      <c r="V2924" s="47">
        <f t="shared" si="442"/>
        <v>73.52</v>
      </c>
      <c r="W2924" s="11"/>
    </row>
    <row r="2925" spans="1:23" x14ac:dyDescent="0.45">
      <c r="A2925" t="s">
        <v>2930</v>
      </c>
      <c r="B2925">
        <v>91.56</v>
      </c>
      <c r="D2925" s="1" t="str">
        <f>VartojimasGamyba!J2921</f>
        <v>2023-12-31-15</v>
      </c>
      <c r="E2925" s="7">
        <f>VartojimasGamyba!G2921</f>
        <v>0.73582000000000003</v>
      </c>
      <c r="F2925" s="11"/>
      <c r="G2925" s="12">
        <f t="shared" si="443"/>
        <v>8.7180777777777756</v>
      </c>
      <c r="H2925" s="12">
        <v>0</v>
      </c>
      <c r="I2925" s="12">
        <v>0.81757777777777785</v>
      </c>
      <c r="J2925" s="12">
        <v>0</v>
      </c>
      <c r="K2925" s="12"/>
      <c r="L2925" s="12">
        <f>VartojimasGamyba!H2921</f>
        <v>0</v>
      </c>
      <c r="M2925" s="19">
        <f t="shared" si="436"/>
        <v>0</v>
      </c>
      <c r="N2925" s="7">
        <f t="shared" si="437"/>
        <v>0</v>
      </c>
      <c r="O2925" s="7">
        <f t="shared" si="438"/>
        <v>0</v>
      </c>
      <c r="R2925" s="7"/>
      <c r="S2925" s="47">
        <f t="shared" si="439"/>
        <v>0</v>
      </c>
      <c r="T2925" s="47">
        <f t="shared" si="440"/>
        <v>0</v>
      </c>
      <c r="U2925" s="47">
        <f t="shared" si="441"/>
        <v>191.85000000000002</v>
      </c>
      <c r="V2925" s="47">
        <f t="shared" si="442"/>
        <v>79.98</v>
      </c>
      <c r="W2925" s="11"/>
    </row>
    <row r="2926" spans="1:23" x14ac:dyDescent="0.45">
      <c r="A2926" t="s">
        <v>2931</v>
      </c>
      <c r="B2926">
        <v>110.01</v>
      </c>
      <c r="D2926" s="1" t="str">
        <f>VartojimasGamyba!J2922</f>
        <v>2023-12-31-16</v>
      </c>
      <c r="E2926" s="7">
        <f>VartojimasGamyba!G2922</f>
        <v>0.58403700000000003</v>
      </c>
      <c r="F2926" s="11"/>
      <c r="G2926" s="12">
        <f t="shared" si="443"/>
        <v>8.0691477777777756</v>
      </c>
      <c r="H2926" s="12">
        <v>0</v>
      </c>
      <c r="I2926" s="12">
        <v>0.64893000000000001</v>
      </c>
      <c r="J2926" s="12">
        <v>0</v>
      </c>
      <c r="K2926" s="12"/>
      <c r="L2926" s="12">
        <f>VartojimasGamyba!H2922</f>
        <v>0</v>
      </c>
      <c r="M2926" s="19">
        <f t="shared" si="436"/>
        <v>0</v>
      </c>
      <c r="N2926" s="7">
        <f t="shared" si="437"/>
        <v>0</v>
      </c>
      <c r="O2926" s="7">
        <f t="shared" si="438"/>
        <v>0</v>
      </c>
      <c r="R2926" s="7"/>
      <c r="S2926" s="47">
        <f t="shared" si="439"/>
        <v>0</v>
      </c>
      <c r="T2926" s="47">
        <f t="shared" si="440"/>
        <v>0</v>
      </c>
      <c r="U2926" s="47">
        <f t="shared" si="441"/>
        <v>210.3</v>
      </c>
      <c r="V2926" s="47">
        <f t="shared" si="442"/>
        <v>98.43</v>
      </c>
      <c r="W2926" s="11"/>
    </row>
    <row r="2927" spans="1:23" x14ac:dyDescent="0.45">
      <c r="A2927" t="s">
        <v>2932</v>
      </c>
      <c r="B2927">
        <v>117.51</v>
      </c>
      <c r="D2927" s="1" t="str">
        <f>VartojimasGamyba!J2923</f>
        <v>2023-12-31-17</v>
      </c>
      <c r="E2927" s="7">
        <f>VartojimasGamyba!G2923</f>
        <v>0.79138500000000001</v>
      </c>
      <c r="F2927" s="11"/>
      <c r="G2927" s="12">
        <f t="shared" si="443"/>
        <v>7.1898311111111086</v>
      </c>
      <c r="H2927" s="12">
        <v>0</v>
      </c>
      <c r="I2927" s="12">
        <v>0.87931666666666675</v>
      </c>
      <c r="J2927" s="12">
        <v>0</v>
      </c>
      <c r="K2927" s="12"/>
      <c r="L2927" s="12">
        <f>VartojimasGamyba!H2923</f>
        <v>0</v>
      </c>
      <c r="M2927" s="19">
        <f t="shared" si="436"/>
        <v>-1.1102230246251565E-16</v>
      </c>
      <c r="N2927" s="7">
        <f t="shared" si="437"/>
        <v>-2.4180657476335911E-14</v>
      </c>
      <c r="O2927" s="7">
        <f t="shared" si="438"/>
        <v>-2.4180657476335911E-14</v>
      </c>
      <c r="R2927" s="7"/>
      <c r="S2927" s="47">
        <f t="shared" si="439"/>
        <v>-1.1102230246251565E-16</v>
      </c>
      <c r="T2927" s="47">
        <f t="shared" si="440"/>
        <v>0</v>
      </c>
      <c r="U2927" s="47">
        <f t="shared" si="441"/>
        <v>217.8</v>
      </c>
      <c r="V2927" s="47">
        <f t="shared" si="442"/>
        <v>105.93</v>
      </c>
      <c r="W2927" s="11"/>
    </row>
    <row r="2928" spans="1:23" x14ac:dyDescent="0.45">
      <c r="A2928" t="s">
        <v>2933</v>
      </c>
      <c r="B2928">
        <v>108.49</v>
      </c>
      <c r="D2928" s="1" t="str">
        <f>VartojimasGamyba!J2924</f>
        <v>2023-12-31-18</v>
      </c>
      <c r="E2928" s="7">
        <f>VartojimasGamyba!G2924</f>
        <v>0.40483400000000003</v>
      </c>
      <c r="F2928" s="11"/>
      <c r="G2928" s="12">
        <f t="shared" si="443"/>
        <v>6.7400155555555532</v>
      </c>
      <c r="H2928" s="12">
        <v>0</v>
      </c>
      <c r="I2928" s="12">
        <v>0.44981555555555558</v>
      </c>
      <c r="J2928" s="12">
        <v>0</v>
      </c>
      <c r="K2928" s="12"/>
      <c r="L2928" s="12">
        <f>VartojimasGamyba!H2924</f>
        <v>0</v>
      </c>
      <c r="M2928" s="19">
        <f t="shared" si="436"/>
        <v>0</v>
      </c>
      <c r="N2928" s="7">
        <f t="shared" si="437"/>
        <v>0</v>
      </c>
      <c r="O2928" s="7">
        <f t="shared" si="438"/>
        <v>0</v>
      </c>
      <c r="R2928" s="7"/>
      <c r="S2928" s="47">
        <f t="shared" si="439"/>
        <v>0</v>
      </c>
      <c r="T2928" s="47">
        <f t="shared" si="440"/>
        <v>0</v>
      </c>
      <c r="U2928" s="47">
        <f t="shared" si="441"/>
        <v>208.78</v>
      </c>
      <c r="V2928" s="47">
        <f t="shared" si="442"/>
        <v>96.91</v>
      </c>
      <c r="W2928" s="11"/>
    </row>
    <row r="2929" spans="1:23" x14ac:dyDescent="0.45">
      <c r="A2929" t="s">
        <v>2934</v>
      </c>
      <c r="B2929">
        <v>98.95</v>
      </c>
      <c r="D2929" s="1" t="str">
        <f>VartojimasGamyba!J2925</f>
        <v>2023-12-31-19</v>
      </c>
      <c r="E2929" s="7">
        <f>VartojimasGamyba!G2925</f>
        <v>0.42143000000000003</v>
      </c>
      <c r="F2929" s="11"/>
      <c r="G2929" s="12">
        <f t="shared" si="443"/>
        <v>6.2717599999999978</v>
      </c>
      <c r="H2929" s="12">
        <v>0</v>
      </c>
      <c r="I2929" s="12">
        <v>0.46825555555555559</v>
      </c>
      <c r="J2929" s="12">
        <v>0</v>
      </c>
      <c r="K2929" s="12"/>
      <c r="L2929" s="12">
        <f>VartojimasGamyba!H2925</f>
        <v>0</v>
      </c>
      <c r="M2929" s="19">
        <f t="shared" si="436"/>
        <v>0</v>
      </c>
      <c r="N2929" s="7">
        <f t="shared" si="437"/>
        <v>0</v>
      </c>
      <c r="O2929" s="7">
        <f t="shared" si="438"/>
        <v>0</v>
      </c>
      <c r="R2929" s="7"/>
      <c r="S2929" s="47">
        <f t="shared" si="439"/>
        <v>0</v>
      </c>
      <c r="T2929" s="47">
        <f t="shared" si="440"/>
        <v>0</v>
      </c>
      <c r="U2929" s="47">
        <f t="shared" si="441"/>
        <v>199.24</v>
      </c>
      <c r="V2929" s="47">
        <f t="shared" si="442"/>
        <v>87.37</v>
      </c>
      <c r="W2929" s="11"/>
    </row>
    <row r="2930" spans="1:23" x14ac:dyDescent="0.45">
      <c r="A2930" t="s">
        <v>2935</v>
      </c>
      <c r="B2930">
        <v>97.62</v>
      </c>
      <c r="D2930" s="1" t="str">
        <f>VartojimasGamyba!J2926</f>
        <v>2023-12-31-20</v>
      </c>
      <c r="E2930" s="7">
        <f>VartojimasGamyba!G2926</f>
        <v>0.59389999999999998</v>
      </c>
      <c r="F2930" s="11"/>
      <c r="G2930" s="12">
        <f t="shared" si="443"/>
        <v>5.6118711111111086</v>
      </c>
      <c r="H2930" s="12">
        <v>0</v>
      </c>
      <c r="I2930" s="12">
        <v>0.65988888888888886</v>
      </c>
      <c r="J2930" s="12">
        <v>0</v>
      </c>
      <c r="K2930" s="12"/>
      <c r="L2930" s="12">
        <f>VartojimasGamyba!H2926</f>
        <v>0</v>
      </c>
      <c r="M2930" s="19">
        <f t="shared" si="436"/>
        <v>0</v>
      </c>
      <c r="N2930" s="7">
        <f t="shared" si="437"/>
        <v>0</v>
      </c>
      <c r="O2930" s="7">
        <f t="shared" si="438"/>
        <v>0</v>
      </c>
      <c r="P2930" s="7" t="s">
        <v>8873</v>
      </c>
      <c r="R2930" s="7"/>
      <c r="S2930" s="47">
        <f t="shared" si="439"/>
        <v>0</v>
      </c>
      <c r="T2930" s="47">
        <f t="shared" si="440"/>
        <v>0</v>
      </c>
      <c r="U2930" s="47">
        <f t="shared" si="441"/>
        <v>197.91000000000003</v>
      </c>
      <c r="V2930" s="47">
        <f t="shared" si="442"/>
        <v>86.04</v>
      </c>
      <c r="W2930" s="11"/>
    </row>
    <row r="2931" spans="1:23" x14ac:dyDescent="0.45">
      <c r="A2931" t="s">
        <v>2936</v>
      </c>
      <c r="B2931">
        <v>59.99</v>
      </c>
      <c r="D2931" s="1" t="str">
        <f>VartojimasGamyba!J2927</f>
        <v>2023-12-31-21</v>
      </c>
      <c r="E2931" s="7">
        <f>VartojimasGamyba!G2927</f>
        <v>0.33868399999999999</v>
      </c>
      <c r="F2931" s="11"/>
      <c r="G2931" s="12">
        <f t="shared" si="443"/>
        <v>5.2355555555555533</v>
      </c>
      <c r="H2931" s="12">
        <v>0</v>
      </c>
      <c r="I2931" s="12">
        <v>0.37631555555555557</v>
      </c>
      <c r="J2931" s="12">
        <v>0</v>
      </c>
      <c r="K2931" s="12"/>
      <c r="L2931" s="12">
        <f>VartojimasGamyba!H2927</f>
        <v>0</v>
      </c>
      <c r="M2931" s="19">
        <f t="shared" si="436"/>
        <v>-5.5511151231257827E-17</v>
      </c>
      <c r="N2931" s="7">
        <f t="shared" si="437"/>
        <v>-8.8973273193460046E-15</v>
      </c>
      <c r="O2931" s="7">
        <f t="shared" si="438"/>
        <v>-8.8973273193460046E-15</v>
      </c>
      <c r="P2931" s="7">
        <f>SUM(N2910:N2933)</f>
        <v>1939.6307315177783</v>
      </c>
      <c r="R2931" s="7"/>
      <c r="S2931" s="47">
        <f t="shared" si="439"/>
        <v>-5.5511151231257827E-17</v>
      </c>
      <c r="T2931" s="47">
        <f t="shared" si="440"/>
        <v>0</v>
      </c>
      <c r="U2931" s="47">
        <f t="shared" si="441"/>
        <v>160.28</v>
      </c>
      <c r="V2931" s="47">
        <f t="shared" si="442"/>
        <v>48.410000000000004</v>
      </c>
      <c r="W2931" s="11"/>
    </row>
    <row r="2932" spans="1:23" x14ac:dyDescent="0.45">
      <c r="A2932" t="s">
        <v>2937</v>
      </c>
      <c r="B2932">
        <v>40.99</v>
      </c>
      <c r="D2932" s="1" t="str">
        <f>VartojimasGamyba!J2928</f>
        <v>2023-12-31-22</v>
      </c>
      <c r="E2932" s="7">
        <f>VartojimasGamyba!G2928</f>
        <v>0.339617</v>
      </c>
      <c r="F2932" s="11"/>
      <c r="G2932" s="12">
        <f t="shared" si="443"/>
        <v>5.2355555555555533</v>
      </c>
      <c r="H2932" s="12">
        <v>0</v>
      </c>
      <c r="I2932" s="12">
        <v>0</v>
      </c>
      <c r="J2932" s="12">
        <v>0</v>
      </c>
      <c r="K2932" s="12"/>
      <c r="L2932" s="12">
        <f>VartojimasGamyba!H2928</f>
        <v>0</v>
      </c>
      <c r="M2932" s="19">
        <f t="shared" si="436"/>
        <v>0.339617</v>
      </c>
      <c r="N2932" s="7">
        <f t="shared" si="437"/>
        <v>47.981089760000003</v>
      </c>
      <c r="O2932" s="7">
        <f t="shared" si="438"/>
        <v>47.981089760000003</v>
      </c>
      <c r="P2932" s="7" t="s">
        <v>8872</v>
      </c>
      <c r="R2932" s="7"/>
      <c r="S2932" s="47">
        <f t="shared" si="439"/>
        <v>0.339617</v>
      </c>
      <c r="T2932" s="47">
        <f t="shared" si="440"/>
        <v>0</v>
      </c>
      <c r="U2932" s="47">
        <f t="shared" si="441"/>
        <v>141.28</v>
      </c>
      <c r="V2932" s="47">
        <f t="shared" si="442"/>
        <v>29.410000000000004</v>
      </c>
      <c r="W2932" s="11"/>
    </row>
    <row r="2933" spans="1:23" x14ac:dyDescent="0.45">
      <c r="A2933" t="s">
        <v>2938</v>
      </c>
      <c r="B2933">
        <v>53.83</v>
      </c>
      <c r="D2933" s="1" t="str">
        <f>VartojimasGamyba!J2929</f>
        <v>2023-12-31-23</v>
      </c>
      <c r="E2933" s="7">
        <f>VartojimasGamyba!G2929</f>
        <v>0.21199999999999999</v>
      </c>
      <c r="F2933" s="11"/>
      <c r="G2933" s="12">
        <f t="shared" si="443"/>
        <v>4.9999999999999973</v>
      </c>
      <c r="H2933" s="12">
        <v>0</v>
      </c>
      <c r="I2933" s="12">
        <v>0.23555555555555555</v>
      </c>
      <c r="J2933" s="12">
        <v>0</v>
      </c>
      <c r="K2933" s="12"/>
      <c r="L2933" s="12">
        <f>VartojimasGamyba!H2929</f>
        <v>0</v>
      </c>
      <c r="M2933" s="19">
        <f t="shared" si="436"/>
        <v>0</v>
      </c>
      <c r="N2933" s="7">
        <f t="shared" si="437"/>
        <v>0</v>
      </c>
      <c r="O2933" s="7">
        <f t="shared" si="438"/>
        <v>0</v>
      </c>
      <c r="P2933" s="7">
        <f>SUM(O2910:O2933)</f>
        <v>1939.6307315177783</v>
      </c>
      <c r="Q2933" s="7">
        <f>SUMPRODUCT(B2910:B2933,E2910:E2933)+SUM(E2910:E2933)*$Z$21-SUMPRODUCT(B2910:B2933,L2910:L2933)+SUM(L2910:L2933)*ABS($Z$20)</f>
        <v>2190.2880595800007</v>
      </c>
      <c r="R2933" s="7"/>
      <c r="S2933" s="47">
        <f t="shared" si="439"/>
        <v>0</v>
      </c>
      <c r="T2933" s="47">
        <f t="shared" si="440"/>
        <v>0</v>
      </c>
      <c r="U2933" s="47">
        <f t="shared" si="441"/>
        <v>154.12</v>
      </c>
      <c r="V2933" s="47">
        <f t="shared" si="442"/>
        <v>42.25</v>
      </c>
      <c r="W2933" s="11">
        <f>IF(P2933&lt;&gt;Q2933,1,0)</f>
        <v>1</v>
      </c>
    </row>
    <row r="2934" spans="1:23" x14ac:dyDescent="0.45">
      <c r="A2934" t="s">
        <v>2939</v>
      </c>
      <c r="B2934">
        <v>55.49</v>
      </c>
      <c r="D2934" s="9" t="str">
        <f>VartojimasGamyba!J2930</f>
        <v>2024-01-01-00</v>
      </c>
      <c r="E2934" s="8">
        <f>VartojimasGamyba!G2930</f>
        <v>0.23799999999999999</v>
      </c>
      <c r="F2934" s="11"/>
      <c r="G2934" s="7">
        <f>G2933+H2934-I2934</f>
        <v>4.7355555555555533</v>
      </c>
      <c r="H2934" s="7">
        <v>0</v>
      </c>
      <c r="I2934" s="7">
        <v>0.26444444444444443</v>
      </c>
      <c r="J2934" s="7">
        <v>0</v>
      </c>
      <c r="L2934" s="7">
        <f>VartojimasGamyba!H2930</f>
        <v>0</v>
      </c>
      <c r="M2934" s="15">
        <f t="shared" si="436"/>
        <v>0</v>
      </c>
      <c r="N2934" s="7">
        <f t="shared" si="437"/>
        <v>0</v>
      </c>
      <c r="O2934" s="7">
        <f t="shared" si="438"/>
        <v>0</v>
      </c>
      <c r="R2934" s="20" t="s">
        <v>8783</v>
      </c>
      <c r="S2934" s="47">
        <f t="shared" si="439"/>
        <v>0</v>
      </c>
      <c r="T2934" s="47">
        <f t="shared" si="440"/>
        <v>0</v>
      </c>
      <c r="U2934" s="47">
        <f t="shared" si="441"/>
        <v>155.78</v>
      </c>
      <c r="V2934" s="47">
        <f t="shared" si="442"/>
        <v>43.910000000000004</v>
      </c>
      <c r="W2934" s="11"/>
    </row>
    <row r="2935" spans="1:23" x14ac:dyDescent="0.45">
      <c r="A2935" t="s">
        <v>2940</v>
      </c>
      <c r="B2935">
        <v>40.01</v>
      </c>
      <c r="D2935" s="9" t="str">
        <f>VartojimasGamyba!J2931</f>
        <v>2024-01-01-01</v>
      </c>
      <c r="E2935" s="8">
        <f>VartojimasGamyba!G2931</f>
        <v>0.94799999999999995</v>
      </c>
      <c r="F2935" s="11"/>
      <c r="G2935" s="7">
        <f t="shared" ref="G2935:G2957" si="444">G2934+H2935-I2935</f>
        <v>3.6822222222222201</v>
      </c>
      <c r="H2935" s="7">
        <v>0</v>
      </c>
      <c r="I2935" s="7">
        <v>1.0533333333333332</v>
      </c>
      <c r="J2935" s="7">
        <v>0</v>
      </c>
      <c r="L2935" s="7">
        <f>VartojimasGamyba!H2931</f>
        <v>0</v>
      </c>
      <c r="M2935" s="15">
        <f t="shared" si="436"/>
        <v>0</v>
      </c>
      <c r="N2935" s="7">
        <f t="shared" si="437"/>
        <v>0</v>
      </c>
      <c r="O2935" s="7">
        <f t="shared" si="438"/>
        <v>0</v>
      </c>
      <c r="R2935" s="7"/>
      <c r="S2935" s="47">
        <f t="shared" si="439"/>
        <v>0</v>
      </c>
      <c r="T2935" s="47">
        <f t="shared" si="440"/>
        <v>0</v>
      </c>
      <c r="U2935" s="47">
        <f t="shared" si="441"/>
        <v>140.30000000000001</v>
      </c>
      <c r="V2935" s="47">
        <f t="shared" si="442"/>
        <v>28.43</v>
      </c>
      <c r="W2935" s="11"/>
    </row>
    <row r="2936" spans="1:23" x14ac:dyDescent="0.45">
      <c r="A2936" t="s">
        <v>2941</v>
      </c>
      <c r="B2936">
        <v>38.369999999999997</v>
      </c>
      <c r="D2936" s="9" t="str">
        <f>VartojimasGamyba!J2932</f>
        <v>2024-01-01-02</v>
      </c>
      <c r="E2936" s="8">
        <f>VartojimasGamyba!G2932</f>
        <v>0.45400000000000001</v>
      </c>
      <c r="F2936" s="11"/>
      <c r="G2936" s="7">
        <f t="shared" si="444"/>
        <v>3.1777777777777754</v>
      </c>
      <c r="H2936" s="7">
        <v>0</v>
      </c>
      <c r="I2936" s="7">
        <v>0.50444444444444447</v>
      </c>
      <c r="J2936" s="7">
        <v>0</v>
      </c>
      <c r="L2936" s="7">
        <f>VartojimasGamyba!H2932</f>
        <v>0</v>
      </c>
      <c r="M2936" s="15">
        <f t="shared" si="436"/>
        <v>0</v>
      </c>
      <c r="N2936" s="7">
        <f t="shared" si="437"/>
        <v>0</v>
      </c>
      <c r="O2936" s="7">
        <f t="shared" si="438"/>
        <v>0</v>
      </c>
      <c r="R2936" s="7"/>
      <c r="S2936" s="47">
        <f t="shared" si="439"/>
        <v>0</v>
      </c>
      <c r="T2936" s="47">
        <f t="shared" si="440"/>
        <v>0</v>
      </c>
      <c r="U2936" s="47">
        <f t="shared" si="441"/>
        <v>138.66</v>
      </c>
      <c r="V2936" s="47">
        <f t="shared" si="442"/>
        <v>26.79</v>
      </c>
      <c r="W2936" s="11"/>
    </row>
    <row r="2937" spans="1:23" x14ac:dyDescent="0.45">
      <c r="A2937" t="s">
        <v>2942</v>
      </c>
      <c r="B2937">
        <v>28.46</v>
      </c>
      <c r="D2937" s="9" t="str">
        <f>VartojimasGamyba!J2933</f>
        <v>2024-01-01-03</v>
      </c>
      <c r="E2937" s="8">
        <f>VartojimasGamyba!G2933</f>
        <v>0.95699999999999996</v>
      </c>
      <c r="F2937" s="11"/>
      <c r="G2937" s="7">
        <f t="shared" si="444"/>
        <v>3.1777777777777754</v>
      </c>
      <c r="H2937" s="7">
        <v>0</v>
      </c>
      <c r="I2937" s="7">
        <v>0</v>
      </c>
      <c r="J2937" s="7">
        <v>0</v>
      </c>
      <c r="L2937" s="7">
        <f>VartojimasGamyba!H2933</f>
        <v>0</v>
      </c>
      <c r="M2937" s="15">
        <f t="shared" si="436"/>
        <v>0.95699999999999996</v>
      </c>
      <c r="N2937" s="7">
        <f t="shared" si="437"/>
        <v>123.21374999999999</v>
      </c>
      <c r="O2937" s="7">
        <f t="shared" si="438"/>
        <v>123.21374999999999</v>
      </c>
      <c r="R2937" s="7"/>
      <c r="S2937" s="47">
        <f t="shared" si="439"/>
        <v>0.95699999999999996</v>
      </c>
      <c r="T2937" s="47">
        <f t="shared" si="440"/>
        <v>0</v>
      </c>
      <c r="U2937" s="47">
        <f t="shared" si="441"/>
        <v>128.75</v>
      </c>
      <c r="V2937" s="47">
        <f t="shared" si="442"/>
        <v>16.880000000000003</v>
      </c>
      <c r="W2937" s="11"/>
    </row>
    <row r="2938" spans="1:23" x14ac:dyDescent="0.45">
      <c r="A2938" t="s">
        <v>2943</v>
      </c>
      <c r="B2938">
        <v>26.66</v>
      </c>
      <c r="D2938" s="9" t="str">
        <f>VartojimasGamyba!J2934</f>
        <v>2024-01-01-04</v>
      </c>
      <c r="E2938" s="8">
        <f>VartojimasGamyba!G2934</f>
        <v>0.92700000000000005</v>
      </c>
      <c r="F2938" s="11"/>
      <c r="G2938" s="7">
        <f t="shared" si="444"/>
        <v>3.1777777777777754</v>
      </c>
      <c r="H2938" s="7">
        <v>0</v>
      </c>
      <c r="I2938" s="7">
        <v>0</v>
      </c>
      <c r="J2938" s="7">
        <v>0</v>
      </c>
      <c r="L2938" s="7">
        <f>VartojimasGamyba!H2934</f>
        <v>0</v>
      </c>
      <c r="M2938" s="15">
        <f t="shared" si="436"/>
        <v>0.92700000000000005</v>
      </c>
      <c r="N2938" s="7">
        <f t="shared" si="437"/>
        <v>117.68265000000001</v>
      </c>
      <c r="O2938" s="7">
        <f t="shared" si="438"/>
        <v>117.68265000000001</v>
      </c>
      <c r="R2938" s="7"/>
      <c r="S2938" s="47">
        <f t="shared" si="439"/>
        <v>0.92700000000000005</v>
      </c>
      <c r="T2938" s="47">
        <f t="shared" si="440"/>
        <v>0</v>
      </c>
      <c r="U2938" s="47">
        <f t="shared" si="441"/>
        <v>126.95</v>
      </c>
      <c r="V2938" s="47">
        <f t="shared" si="442"/>
        <v>15.08</v>
      </c>
      <c r="W2938" s="11"/>
    </row>
    <row r="2939" spans="1:23" x14ac:dyDescent="0.45">
      <c r="A2939" t="s">
        <v>2944</v>
      </c>
      <c r="B2939">
        <v>24.48</v>
      </c>
      <c r="D2939" s="9" t="str">
        <f>VartojimasGamyba!J2935</f>
        <v>2024-01-01-05</v>
      </c>
      <c r="E2939" s="8">
        <f>VartojimasGamyba!G2935</f>
        <v>0.89400000000000002</v>
      </c>
      <c r="F2939" s="11"/>
      <c r="G2939" s="7">
        <f t="shared" si="444"/>
        <v>3.1777777777777754</v>
      </c>
      <c r="H2939" s="7">
        <v>0</v>
      </c>
      <c r="I2939" s="7">
        <v>0</v>
      </c>
      <c r="J2939" s="7">
        <v>0</v>
      </c>
      <c r="L2939" s="7">
        <f>VartojimasGamyba!H2935</f>
        <v>0</v>
      </c>
      <c r="M2939" s="15">
        <f t="shared" si="436"/>
        <v>0.89400000000000002</v>
      </c>
      <c r="N2939" s="7">
        <f t="shared" si="437"/>
        <v>111.54438000000002</v>
      </c>
      <c r="O2939" s="7">
        <f t="shared" si="438"/>
        <v>111.54438000000002</v>
      </c>
      <c r="R2939" s="7"/>
      <c r="S2939" s="47">
        <f t="shared" si="439"/>
        <v>0.89400000000000002</v>
      </c>
      <c r="T2939" s="47">
        <f t="shared" si="440"/>
        <v>0</v>
      </c>
      <c r="U2939" s="47">
        <f t="shared" si="441"/>
        <v>124.77000000000001</v>
      </c>
      <c r="V2939" s="47">
        <f t="shared" si="442"/>
        <v>12.9</v>
      </c>
      <c r="W2939" s="11"/>
    </row>
    <row r="2940" spans="1:23" x14ac:dyDescent="0.45">
      <c r="A2940" t="s">
        <v>2945</v>
      </c>
      <c r="B2940">
        <v>24.01</v>
      </c>
      <c r="D2940" s="9" t="str">
        <f>VartojimasGamyba!J2936</f>
        <v>2024-01-01-06</v>
      </c>
      <c r="E2940" s="8">
        <f>VartojimasGamyba!G2936</f>
        <v>0.52300000000000002</v>
      </c>
      <c r="F2940" s="11"/>
      <c r="G2940" s="7">
        <f t="shared" si="444"/>
        <v>3.1777777777777754</v>
      </c>
      <c r="H2940" s="7">
        <v>0</v>
      </c>
      <c r="I2940" s="7">
        <v>0</v>
      </c>
      <c r="J2940" s="7">
        <v>0</v>
      </c>
      <c r="L2940" s="7">
        <f>VartojimasGamyba!H2936</f>
        <v>0</v>
      </c>
      <c r="M2940" s="15">
        <f t="shared" si="436"/>
        <v>0.52300000000000002</v>
      </c>
      <c r="N2940" s="7">
        <f t="shared" si="437"/>
        <v>65.008900000000011</v>
      </c>
      <c r="O2940" s="7">
        <f t="shared" si="438"/>
        <v>65.008900000000011</v>
      </c>
      <c r="R2940" s="7"/>
      <c r="S2940" s="47">
        <f t="shared" si="439"/>
        <v>0.52300000000000002</v>
      </c>
      <c r="T2940" s="47">
        <f t="shared" si="440"/>
        <v>0</v>
      </c>
      <c r="U2940" s="47">
        <f t="shared" si="441"/>
        <v>124.30000000000001</v>
      </c>
      <c r="V2940" s="47">
        <f t="shared" si="442"/>
        <v>12.430000000000001</v>
      </c>
      <c r="W2940" s="11"/>
    </row>
    <row r="2941" spans="1:23" x14ac:dyDescent="0.45">
      <c r="A2941" t="s">
        <v>2946</v>
      </c>
      <c r="B2941">
        <v>21.23</v>
      </c>
      <c r="D2941" s="9" t="str">
        <f>VartojimasGamyba!J2937</f>
        <v>2024-01-01-07</v>
      </c>
      <c r="E2941" s="8">
        <f>VartojimasGamyba!G2937</f>
        <v>0.91700000000000004</v>
      </c>
      <c r="F2941" s="11"/>
      <c r="G2941" s="7">
        <f t="shared" si="444"/>
        <v>13.177777777777775</v>
      </c>
      <c r="H2941" s="7">
        <v>10</v>
      </c>
      <c r="I2941" s="7">
        <v>0</v>
      </c>
      <c r="J2941" s="7">
        <v>0</v>
      </c>
      <c r="L2941" s="7">
        <f>VartojimasGamyba!H2937</f>
        <v>0</v>
      </c>
      <c r="M2941" s="15">
        <f t="shared" si="436"/>
        <v>10.917</v>
      </c>
      <c r="N2941" s="7">
        <f t="shared" si="437"/>
        <v>1326.6338400000002</v>
      </c>
      <c r="O2941" s="7">
        <f t="shared" si="438"/>
        <v>1326.6338400000002</v>
      </c>
      <c r="R2941" s="7"/>
      <c r="S2941" s="47">
        <f t="shared" si="439"/>
        <v>10.917</v>
      </c>
      <c r="T2941" s="47">
        <f t="shared" si="440"/>
        <v>0</v>
      </c>
      <c r="U2941" s="47">
        <f t="shared" si="441"/>
        <v>121.52000000000001</v>
      </c>
      <c r="V2941" s="47">
        <f t="shared" si="442"/>
        <v>9.65</v>
      </c>
      <c r="W2941" s="11"/>
    </row>
    <row r="2942" spans="1:23" x14ac:dyDescent="0.45">
      <c r="A2942" t="s">
        <v>2947</v>
      </c>
      <c r="B2942">
        <v>22.62</v>
      </c>
      <c r="D2942" s="9" t="str">
        <f>VartojimasGamyba!J2938</f>
        <v>2024-01-01-08</v>
      </c>
      <c r="E2942" s="8">
        <f>VartojimasGamyba!G2938</f>
        <v>0.90600000000000003</v>
      </c>
      <c r="F2942" s="11"/>
      <c r="G2942" s="7">
        <f t="shared" si="444"/>
        <v>17.374666666666666</v>
      </c>
      <c r="H2942" s="7">
        <v>4.1968888888888918</v>
      </c>
      <c r="I2942" s="7">
        <v>0</v>
      </c>
      <c r="J2942" s="7">
        <v>0</v>
      </c>
      <c r="L2942" s="7">
        <f>VartojimasGamyba!H2938</f>
        <v>4.8000000000000001E-2</v>
      </c>
      <c r="M2942" s="15">
        <f t="shared" si="436"/>
        <v>5.0548888888888914</v>
      </c>
      <c r="N2942" s="7">
        <f t="shared" si="437"/>
        <v>621.29639333333375</v>
      </c>
      <c r="O2942" s="7">
        <f t="shared" si="438"/>
        <v>621.29639333333375</v>
      </c>
      <c r="R2942" s="7"/>
      <c r="S2942" s="47">
        <f t="shared" si="439"/>
        <v>5.0548888888888914</v>
      </c>
      <c r="T2942" s="47">
        <f t="shared" si="440"/>
        <v>0</v>
      </c>
      <c r="U2942" s="47">
        <f t="shared" si="441"/>
        <v>122.91000000000001</v>
      </c>
      <c r="V2942" s="47">
        <f t="shared" si="442"/>
        <v>11.040000000000001</v>
      </c>
      <c r="W2942" s="11"/>
    </row>
    <row r="2943" spans="1:23" x14ac:dyDescent="0.45">
      <c r="A2943" t="s">
        <v>2948</v>
      </c>
      <c r="B2943">
        <v>25.04</v>
      </c>
      <c r="D2943" s="9" t="str">
        <f>VartojimasGamyba!J2939</f>
        <v>2024-01-01-09</v>
      </c>
      <c r="E2943" s="8">
        <f>VartojimasGamyba!G2939</f>
        <v>4.9000000000000002E-2</v>
      </c>
      <c r="F2943" s="11"/>
      <c r="G2943" s="7">
        <f t="shared" si="444"/>
        <v>17.471666666666668</v>
      </c>
      <c r="H2943" s="7">
        <v>9.7000000000000003E-2</v>
      </c>
      <c r="I2943" s="7">
        <v>0</v>
      </c>
      <c r="J2943" s="7">
        <v>0</v>
      </c>
      <c r="L2943" s="7">
        <f>VartojimasGamyba!H2939</f>
        <v>0.14599999999999999</v>
      </c>
      <c r="M2943" s="15">
        <f t="shared" si="436"/>
        <v>0</v>
      </c>
      <c r="N2943" s="7">
        <f t="shared" si="437"/>
        <v>0</v>
      </c>
      <c r="O2943" s="7">
        <f t="shared" si="438"/>
        <v>0</v>
      </c>
      <c r="R2943" s="7"/>
      <c r="S2943" s="47">
        <f t="shared" si="439"/>
        <v>9.6999999999999989E-2</v>
      </c>
      <c r="T2943" s="47">
        <f t="shared" si="440"/>
        <v>9.6999999999999989E-2</v>
      </c>
      <c r="U2943" s="47">
        <f t="shared" si="441"/>
        <v>125.33000000000001</v>
      </c>
      <c r="V2943" s="47">
        <f t="shared" si="442"/>
        <v>13.459999999999999</v>
      </c>
      <c r="W2943" s="11"/>
    </row>
    <row r="2944" spans="1:23" x14ac:dyDescent="0.45">
      <c r="A2944" t="s">
        <v>2949</v>
      </c>
      <c r="B2944">
        <v>26.24</v>
      </c>
      <c r="D2944" s="9" t="str">
        <f>VartojimasGamyba!J2940</f>
        <v>2024-01-01-10</v>
      </c>
      <c r="E2944" s="8">
        <f>VartojimasGamyba!G2940</f>
        <v>3.5999999999999997E-2</v>
      </c>
      <c r="F2944" s="11"/>
      <c r="G2944" s="7">
        <f t="shared" si="444"/>
        <v>17.566666666666666</v>
      </c>
      <c r="H2944" s="7">
        <v>9.5000000000000001E-2</v>
      </c>
      <c r="I2944" s="7">
        <v>0</v>
      </c>
      <c r="J2944" s="7">
        <v>0</v>
      </c>
      <c r="L2944" s="7">
        <f>VartojimasGamyba!H2940</f>
        <v>0.13100000000000001</v>
      </c>
      <c r="M2944" s="15">
        <f t="shared" si="436"/>
        <v>0</v>
      </c>
      <c r="N2944" s="7">
        <f t="shared" si="437"/>
        <v>0</v>
      </c>
      <c r="O2944" s="7">
        <f t="shared" si="438"/>
        <v>0</v>
      </c>
      <c r="R2944" s="7"/>
      <c r="S2944" s="47">
        <f t="shared" si="439"/>
        <v>9.5000000000000001E-2</v>
      </c>
      <c r="T2944" s="47">
        <f t="shared" si="440"/>
        <v>9.5000000000000001E-2</v>
      </c>
      <c r="U2944" s="47">
        <f t="shared" si="441"/>
        <v>126.53</v>
      </c>
      <c r="V2944" s="47">
        <f t="shared" si="442"/>
        <v>14.659999999999998</v>
      </c>
      <c r="W2944" s="11"/>
    </row>
    <row r="2945" spans="1:23" x14ac:dyDescent="0.45">
      <c r="A2945" t="s">
        <v>2950</v>
      </c>
      <c r="B2945">
        <v>32.21</v>
      </c>
      <c r="D2945" s="9" t="str">
        <f>VartojimasGamyba!J2941</f>
        <v>2024-01-01-11</v>
      </c>
      <c r="E2945" s="8">
        <f>VartojimasGamyba!G2941</f>
        <v>7.2999999999999995E-2</v>
      </c>
      <c r="F2945" s="11"/>
      <c r="G2945" s="7">
        <f t="shared" si="444"/>
        <v>17.566666666666666</v>
      </c>
      <c r="H2945" s="7">
        <v>0</v>
      </c>
      <c r="I2945" s="7">
        <v>0</v>
      </c>
      <c r="J2945" s="7">
        <v>0</v>
      </c>
      <c r="L2945" s="7">
        <f>VartojimasGamyba!H2941</f>
        <v>6.4000000000000001E-2</v>
      </c>
      <c r="M2945" s="15">
        <f t="shared" si="436"/>
        <v>8.9999999999999941E-3</v>
      </c>
      <c r="N2945" s="7">
        <f t="shared" si="437"/>
        <v>1.1924999999999992</v>
      </c>
      <c r="O2945" s="7">
        <f t="shared" si="438"/>
        <v>1.1924999999999992</v>
      </c>
      <c r="R2945" s="7"/>
      <c r="S2945" s="47">
        <f t="shared" si="439"/>
        <v>8.9999999999999941E-3</v>
      </c>
      <c r="T2945" s="47">
        <f t="shared" si="440"/>
        <v>0</v>
      </c>
      <c r="U2945" s="47">
        <f t="shared" si="441"/>
        <v>132.5</v>
      </c>
      <c r="V2945" s="47">
        <f t="shared" si="442"/>
        <v>20.630000000000003</v>
      </c>
      <c r="W2945" s="11"/>
    </row>
    <row r="2946" spans="1:23" x14ac:dyDescent="0.45">
      <c r="A2946" t="s">
        <v>2951</v>
      </c>
      <c r="B2946">
        <v>41.34</v>
      </c>
      <c r="D2946" s="9" t="str">
        <f>VartojimasGamyba!J2942</f>
        <v>2024-01-01-12</v>
      </c>
      <c r="E2946" s="8">
        <f>VartojimasGamyba!G2942</f>
        <v>9.1999999999999998E-2</v>
      </c>
      <c r="F2946" s="11"/>
      <c r="G2946" s="7">
        <f t="shared" si="444"/>
        <v>17.489999999999998</v>
      </c>
      <c r="H2946" s="7">
        <v>0</v>
      </c>
      <c r="I2946" s="7">
        <v>7.6666666666666661E-2</v>
      </c>
      <c r="J2946" s="7">
        <v>0</v>
      </c>
      <c r="L2946" s="7">
        <f>VartojimasGamyba!H2942</f>
        <v>2.3E-2</v>
      </c>
      <c r="M2946" s="15">
        <f t="shared" si="436"/>
        <v>0</v>
      </c>
      <c r="N2946" s="7">
        <f t="shared" si="437"/>
        <v>0</v>
      </c>
      <c r="O2946" s="7">
        <f t="shared" si="438"/>
        <v>0</v>
      </c>
      <c r="R2946" s="7"/>
      <c r="S2946" s="47">
        <f t="shared" si="439"/>
        <v>0</v>
      </c>
      <c r="T2946" s="47">
        <f t="shared" si="440"/>
        <v>0</v>
      </c>
      <c r="U2946" s="47">
        <f t="shared" si="441"/>
        <v>141.63</v>
      </c>
      <c r="V2946" s="47">
        <f t="shared" si="442"/>
        <v>29.760000000000005</v>
      </c>
      <c r="W2946" s="11"/>
    </row>
    <row r="2947" spans="1:23" x14ac:dyDescent="0.45">
      <c r="A2947" t="s">
        <v>2952</v>
      </c>
      <c r="B2947">
        <v>43.51</v>
      </c>
      <c r="D2947" s="9" t="str">
        <f>VartojimasGamyba!J2943</f>
        <v>2024-01-01-13</v>
      </c>
      <c r="E2947" s="8">
        <f>VartojimasGamyba!G2943</f>
        <v>0.249</v>
      </c>
      <c r="F2947" s="11"/>
      <c r="G2947" s="7">
        <f t="shared" si="444"/>
        <v>17.213333333333331</v>
      </c>
      <c r="H2947" s="7">
        <v>0</v>
      </c>
      <c r="I2947" s="7">
        <v>0.27666666666666667</v>
      </c>
      <c r="J2947" s="7">
        <v>0</v>
      </c>
      <c r="L2947" s="7">
        <f>VartojimasGamyba!H2943</f>
        <v>0</v>
      </c>
      <c r="M2947" s="15">
        <f t="shared" si="436"/>
        <v>0</v>
      </c>
      <c r="N2947" s="7">
        <f t="shared" si="437"/>
        <v>0</v>
      </c>
      <c r="O2947" s="7">
        <f t="shared" si="438"/>
        <v>0</v>
      </c>
      <c r="R2947" s="7"/>
      <c r="S2947" s="47">
        <f t="shared" si="439"/>
        <v>0</v>
      </c>
      <c r="T2947" s="47">
        <f t="shared" si="440"/>
        <v>0</v>
      </c>
      <c r="U2947" s="47">
        <f t="shared" si="441"/>
        <v>143.80000000000001</v>
      </c>
      <c r="V2947" s="47">
        <f t="shared" si="442"/>
        <v>31.93</v>
      </c>
      <c r="W2947" s="11"/>
    </row>
    <row r="2948" spans="1:23" x14ac:dyDescent="0.45">
      <c r="A2948" t="s">
        <v>2953</v>
      </c>
      <c r="B2948">
        <v>58.64</v>
      </c>
      <c r="D2948" s="9" t="str">
        <f>VartojimasGamyba!J2944</f>
        <v>2024-01-01-14</v>
      </c>
      <c r="E2948" s="8">
        <f>VartojimasGamyba!G2944</f>
        <v>1.095</v>
      </c>
      <c r="F2948" s="11"/>
      <c r="G2948" s="7">
        <f t="shared" si="444"/>
        <v>15.996666666666664</v>
      </c>
      <c r="H2948" s="7">
        <v>0</v>
      </c>
      <c r="I2948" s="7">
        <v>1.2166666666666668</v>
      </c>
      <c r="J2948" s="7">
        <v>0</v>
      </c>
      <c r="L2948" s="7">
        <f>VartojimasGamyba!H2944</f>
        <v>0</v>
      </c>
      <c r="M2948" s="15">
        <f t="shared" si="436"/>
        <v>-2.2204460492503131E-16</v>
      </c>
      <c r="N2948" s="7">
        <f t="shared" si="437"/>
        <v>-3.5289549060735227E-14</v>
      </c>
      <c r="O2948" s="7">
        <f t="shared" si="438"/>
        <v>-3.5289549060735227E-14</v>
      </c>
      <c r="R2948" s="7"/>
      <c r="S2948" s="47">
        <f t="shared" si="439"/>
        <v>-2.2204460492503131E-16</v>
      </c>
      <c r="T2948" s="47">
        <f t="shared" si="440"/>
        <v>0</v>
      </c>
      <c r="U2948" s="47">
        <f t="shared" si="441"/>
        <v>158.93</v>
      </c>
      <c r="V2948" s="47">
        <f t="shared" si="442"/>
        <v>47.06</v>
      </c>
      <c r="W2948" s="11"/>
    </row>
    <row r="2949" spans="1:23" x14ac:dyDescent="0.45">
      <c r="A2949" t="s">
        <v>2954</v>
      </c>
      <c r="B2949">
        <v>61.14</v>
      </c>
      <c r="D2949" s="9" t="str">
        <f>VartojimasGamyba!J2945</f>
        <v>2024-01-01-15</v>
      </c>
      <c r="E2949" s="8">
        <f>VartojimasGamyba!G2945</f>
        <v>0.255</v>
      </c>
      <c r="F2949" s="11"/>
      <c r="G2949" s="7">
        <f t="shared" si="444"/>
        <v>15.713333333333331</v>
      </c>
      <c r="H2949" s="7">
        <v>0</v>
      </c>
      <c r="I2949" s="7">
        <v>0.28333333333333333</v>
      </c>
      <c r="J2949" s="7">
        <v>0</v>
      </c>
      <c r="L2949" s="7">
        <f>VartojimasGamyba!H2945</f>
        <v>0</v>
      </c>
      <c r="M2949" s="15">
        <f t="shared" si="436"/>
        <v>0</v>
      </c>
      <c r="N2949" s="7">
        <f t="shared" si="437"/>
        <v>0</v>
      </c>
      <c r="O2949" s="7">
        <f t="shared" si="438"/>
        <v>0</v>
      </c>
      <c r="R2949" s="7"/>
      <c r="S2949" s="47">
        <f t="shared" si="439"/>
        <v>0</v>
      </c>
      <c r="T2949" s="47">
        <f t="shared" si="440"/>
        <v>0</v>
      </c>
      <c r="U2949" s="47">
        <f t="shared" si="441"/>
        <v>161.43</v>
      </c>
      <c r="V2949" s="47">
        <f t="shared" si="442"/>
        <v>49.56</v>
      </c>
      <c r="W2949" s="11"/>
    </row>
    <row r="2950" spans="1:23" x14ac:dyDescent="0.45">
      <c r="A2950" t="s">
        <v>2955</v>
      </c>
      <c r="B2950">
        <v>60.34</v>
      </c>
      <c r="D2950" s="9" t="str">
        <f>VartojimasGamyba!J2946</f>
        <v>2024-01-01-16</v>
      </c>
      <c r="E2950" s="8">
        <f>VartojimasGamyba!G2946</f>
        <v>0.247</v>
      </c>
      <c r="F2950" s="11"/>
      <c r="G2950" s="7">
        <f t="shared" si="444"/>
        <v>15.438888888888886</v>
      </c>
      <c r="H2950" s="7">
        <v>0</v>
      </c>
      <c r="I2950" s="7">
        <v>0.27444444444444444</v>
      </c>
      <c r="J2950" s="7">
        <v>0</v>
      </c>
      <c r="L2950" s="7">
        <f>VartojimasGamyba!H2946</f>
        <v>0</v>
      </c>
      <c r="M2950" s="15">
        <f t="shared" si="436"/>
        <v>0</v>
      </c>
      <c r="N2950" s="7">
        <f t="shared" si="437"/>
        <v>0</v>
      </c>
      <c r="O2950" s="7">
        <f t="shared" si="438"/>
        <v>0</v>
      </c>
      <c r="R2950" s="7"/>
      <c r="S2950" s="47">
        <f t="shared" si="439"/>
        <v>0</v>
      </c>
      <c r="T2950" s="47">
        <f t="shared" si="440"/>
        <v>0</v>
      </c>
      <c r="U2950" s="47">
        <f t="shared" si="441"/>
        <v>160.63</v>
      </c>
      <c r="V2950" s="47">
        <f t="shared" si="442"/>
        <v>48.760000000000005</v>
      </c>
      <c r="W2950" s="11"/>
    </row>
    <row r="2951" spans="1:23" x14ac:dyDescent="0.45">
      <c r="A2951" t="s">
        <v>2956</v>
      </c>
      <c r="B2951">
        <v>77.56</v>
      </c>
      <c r="D2951" s="9" t="str">
        <f>VartojimasGamyba!J2947</f>
        <v>2024-01-01-17</v>
      </c>
      <c r="E2951" s="8">
        <f>VartojimasGamyba!G2947</f>
        <v>1.2549999999999999</v>
      </c>
      <c r="F2951" s="11"/>
      <c r="G2951" s="7">
        <f t="shared" si="444"/>
        <v>14.044444444444443</v>
      </c>
      <c r="H2951" s="7">
        <v>0</v>
      </c>
      <c r="I2951" s="7">
        <v>1.3944444444444442</v>
      </c>
      <c r="J2951" s="7">
        <v>0</v>
      </c>
      <c r="L2951" s="7">
        <f>VartojimasGamyba!H2947</f>
        <v>0</v>
      </c>
      <c r="M2951" s="15">
        <f t="shared" ref="M2951:M3014" si="445">E2951+H2951-I2951*$J$2+J2951-L2951</f>
        <v>2.2204460492503131E-16</v>
      </c>
      <c r="N2951" s="7">
        <f t="shared" ref="N2951:N3014" si="446">M2951*U2951-J2951*V2951</f>
        <v>3.9490632985916823E-14</v>
      </c>
      <c r="O2951" s="7">
        <f t="shared" ref="O2951:O3014" si="447">(M2951)*(B2951+$Z$21)</f>
        <v>3.9490632985916823E-14</v>
      </c>
      <c r="R2951" s="7"/>
      <c r="S2951" s="47">
        <f t="shared" ref="S2951:S3014" si="448">M2951+IF((L2951-E2951)&gt;0,(L2951-E2951),0)</f>
        <v>2.2204460492503131E-16</v>
      </c>
      <c r="T2951" s="47">
        <f t="shared" ref="T2951:T3014" si="449">IF(L2951-E2951&lt;0,0,L2951-E2951)</f>
        <v>0</v>
      </c>
      <c r="U2951" s="47">
        <f t="shared" ref="U2951:U3014" si="450">B2951+$Z$21</f>
        <v>177.85000000000002</v>
      </c>
      <c r="V2951" s="47">
        <f t="shared" ref="V2951:V3014" si="451">B2951+$Z$20</f>
        <v>65.98</v>
      </c>
      <c r="W2951" s="11"/>
    </row>
    <row r="2952" spans="1:23" x14ac:dyDescent="0.45">
      <c r="A2952" t="s">
        <v>2957</v>
      </c>
      <c r="B2952">
        <v>68.400000000000006</v>
      </c>
      <c r="D2952" s="9" t="str">
        <f>VartojimasGamyba!J2948</f>
        <v>2024-01-01-18</v>
      </c>
      <c r="E2952" s="8">
        <f>VartojimasGamyba!G2948</f>
        <v>0.34200000000000003</v>
      </c>
      <c r="F2952" s="11"/>
      <c r="G2952" s="7">
        <f t="shared" si="444"/>
        <v>13.664444444444442</v>
      </c>
      <c r="H2952" s="7">
        <v>0</v>
      </c>
      <c r="I2952" s="7">
        <v>0.38000000000000006</v>
      </c>
      <c r="J2952" s="7">
        <v>0</v>
      </c>
      <c r="L2952" s="7">
        <f>VartojimasGamyba!H2948</f>
        <v>0</v>
      </c>
      <c r="M2952" s="15">
        <f t="shared" si="445"/>
        <v>-5.5511151231257827E-17</v>
      </c>
      <c r="N2952" s="7">
        <f t="shared" si="446"/>
        <v>-9.3641761012008827E-15</v>
      </c>
      <c r="O2952" s="7">
        <f t="shared" si="447"/>
        <v>-9.3641761012008827E-15</v>
      </c>
      <c r="R2952" s="7"/>
      <c r="S2952" s="47">
        <f t="shared" si="448"/>
        <v>-5.5511151231257827E-17</v>
      </c>
      <c r="T2952" s="47">
        <f t="shared" si="449"/>
        <v>0</v>
      </c>
      <c r="U2952" s="47">
        <f t="shared" si="450"/>
        <v>168.69</v>
      </c>
      <c r="V2952" s="47">
        <f t="shared" si="451"/>
        <v>56.820000000000007</v>
      </c>
      <c r="W2952" s="11"/>
    </row>
    <row r="2953" spans="1:23" x14ac:dyDescent="0.45">
      <c r="A2953" t="s">
        <v>2958</v>
      </c>
      <c r="B2953">
        <v>74.16</v>
      </c>
      <c r="D2953" s="9" t="str">
        <f>VartojimasGamyba!J2949</f>
        <v>2024-01-01-19</v>
      </c>
      <c r="E2953" s="8">
        <f>VartojimasGamyba!G2949</f>
        <v>0.32400000000000001</v>
      </c>
      <c r="F2953" s="11"/>
      <c r="G2953" s="7">
        <f t="shared" si="444"/>
        <v>13.304444444444442</v>
      </c>
      <c r="H2953" s="7">
        <v>0</v>
      </c>
      <c r="I2953" s="7">
        <v>0.36000000000000004</v>
      </c>
      <c r="J2953" s="7">
        <v>0</v>
      </c>
      <c r="L2953" s="7">
        <f>VartojimasGamyba!H2949</f>
        <v>0</v>
      </c>
      <c r="M2953" s="15">
        <f t="shared" si="445"/>
        <v>-5.5511151231257827E-17</v>
      </c>
      <c r="N2953" s="7">
        <f t="shared" si="446"/>
        <v>-9.6839203322929273E-15</v>
      </c>
      <c r="O2953" s="7">
        <f t="shared" si="447"/>
        <v>-9.6839203322929273E-15</v>
      </c>
      <c r="R2953" s="7"/>
      <c r="S2953" s="47">
        <f t="shared" si="448"/>
        <v>-5.5511151231257827E-17</v>
      </c>
      <c r="T2953" s="47">
        <f t="shared" si="449"/>
        <v>0</v>
      </c>
      <c r="U2953" s="47">
        <f t="shared" si="450"/>
        <v>174.45</v>
      </c>
      <c r="V2953" s="47">
        <f t="shared" si="451"/>
        <v>62.58</v>
      </c>
      <c r="W2953" s="11"/>
    </row>
    <row r="2954" spans="1:23" x14ac:dyDescent="0.45">
      <c r="A2954" t="s">
        <v>2959</v>
      </c>
      <c r="B2954">
        <v>65.010000000000005</v>
      </c>
      <c r="D2954" s="9" t="str">
        <f>VartojimasGamyba!J2950</f>
        <v>2024-01-01-20</v>
      </c>
      <c r="E2954" s="8">
        <f>VartojimasGamyba!G2950</f>
        <v>1.6160000000000001</v>
      </c>
      <c r="F2954" s="11"/>
      <c r="G2954" s="7">
        <f t="shared" si="444"/>
        <v>11.508888888888887</v>
      </c>
      <c r="H2954" s="7">
        <v>0</v>
      </c>
      <c r="I2954" s="7">
        <v>1.7955555555555558</v>
      </c>
      <c r="J2954" s="7">
        <v>0</v>
      </c>
      <c r="L2954" s="7">
        <f>VartojimasGamyba!H2950</f>
        <v>0</v>
      </c>
      <c r="M2954" s="15">
        <f t="shared" si="445"/>
        <v>-2.2204460492503131E-16</v>
      </c>
      <c r="N2954" s="7">
        <f t="shared" si="446"/>
        <v>-3.6703973194107678E-14</v>
      </c>
      <c r="O2954" s="7">
        <f t="shared" si="447"/>
        <v>-3.6703973194107678E-14</v>
      </c>
      <c r="P2954" s="7" t="s">
        <v>8873</v>
      </c>
      <c r="R2954" s="7"/>
      <c r="S2954" s="47">
        <f t="shared" si="448"/>
        <v>-2.2204460492503131E-16</v>
      </c>
      <c r="T2954" s="47">
        <f t="shared" si="449"/>
        <v>0</v>
      </c>
      <c r="U2954" s="47">
        <f t="shared" si="450"/>
        <v>165.3</v>
      </c>
      <c r="V2954" s="47">
        <f t="shared" si="451"/>
        <v>53.430000000000007</v>
      </c>
      <c r="W2954" s="11"/>
    </row>
    <row r="2955" spans="1:23" x14ac:dyDescent="0.45">
      <c r="A2955" t="s">
        <v>2960</v>
      </c>
      <c r="B2955">
        <v>55.91</v>
      </c>
      <c r="D2955" s="9" t="str">
        <f>VartojimasGamyba!J2951</f>
        <v>2024-01-01-21</v>
      </c>
      <c r="E2955" s="8">
        <f>VartojimasGamyba!G2951</f>
        <v>1.9379999999999999</v>
      </c>
      <c r="F2955" s="11"/>
      <c r="G2955" s="7">
        <f t="shared" si="444"/>
        <v>9.3555555555555543</v>
      </c>
      <c r="H2955" s="7">
        <v>0</v>
      </c>
      <c r="I2955" s="7">
        <v>2.1533333333333333</v>
      </c>
      <c r="J2955" s="7">
        <v>0</v>
      </c>
      <c r="L2955" s="7">
        <f>VartojimasGamyba!H2951</f>
        <v>0</v>
      </c>
      <c r="M2955" s="15">
        <f t="shared" si="445"/>
        <v>0</v>
      </c>
      <c r="N2955" s="7">
        <f t="shared" si="446"/>
        <v>0</v>
      </c>
      <c r="O2955" s="7">
        <f t="shared" si="447"/>
        <v>0</v>
      </c>
      <c r="P2955" s="7">
        <f>SUM(N2934:N2957)</f>
        <v>2366.5724133333342</v>
      </c>
      <c r="R2955" s="7"/>
      <c r="S2955" s="47">
        <f t="shared" si="448"/>
        <v>0</v>
      </c>
      <c r="T2955" s="47">
        <f t="shared" si="449"/>
        <v>0</v>
      </c>
      <c r="U2955" s="47">
        <f t="shared" si="450"/>
        <v>156.19999999999999</v>
      </c>
      <c r="V2955" s="47">
        <f t="shared" si="451"/>
        <v>44.33</v>
      </c>
      <c r="W2955" s="11"/>
    </row>
    <row r="2956" spans="1:23" x14ac:dyDescent="0.45">
      <c r="A2956" t="s">
        <v>2961</v>
      </c>
      <c r="B2956">
        <v>48.15</v>
      </c>
      <c r="D2956" s="9" t="str">
        <f>VartojimasGamyba!J2952</f>
        <v>2024-01-01-22</v>
      </c>
      <c r="E2956" s="8">
        <f>VartojimasGamyba!G2952</f>
        <v>2.3849999999999998</v>
      </c>
      <c r="F2956" s="11"/>
      <c r="G2956" s="7">
        <f t="shared" si="444"/>
        <v>6.7055555555555539</v>
      </c>
      <c r="H2956" s="7">
        <v>0</v>
      </c>
      <c r="I2956" s="7">
        <v>2.65</v>
      </c>
      <c r="J2956" s="7">
        <v>0</v>
      </c>
      <c r="L2956" s="7">
        <f>VartojimasGamyba!H2952</f>
        <v>0</v>
      </c>
      <c r="M2956" s="15">
        <f t="shared" si="445"/>
        <v>0</v>
      </c>
      <c r="N2956" s="7">
        <f t="shared" si="446"/>
        <v>0</v>
      </c>
      <c r="O2956" s="7">
        <f t="shared" si="447"/>
        <v>0</v>
      </c>
      <c r="P2956" s="7" t="s">
        <v>8872</v>
      </c>
      <c r="R2956" s="7"/>
      <c r="S2956" s="47">
        <f t="shared" si="448"/>
        <v>0</v>
      </c>
      <c r="T2956" s="47">
        <f t="shared" si="449"/>
        <v>0</v>
      </c>
      <c r="U2956" s="47">
        <f t="shared" si="450"/>
        <v>148.44</v>
      </c>
      <c r="V2956" s="47">
        <f t="shared" si="451"/>
        <v>36.57</v>
      </c>
      <c r="W2956" s="11"/>
    </row>
    <row r="2957" spans="1:23" x14ac:dyDescent="0.45">
      <c r="A2957" t="s">
        <v>2962</v>
      </c>
      <c r="B2957">
        <v>64.94</v>
      </c>
      <c r="D2957" s="9" t="str">
        <f>VartojimasGamyba!J2953</f>
        <v>2024-01-01-23</v>
      </c>
      <c r="E2957" s="8">
        <f>VartojimasGamyba!G2953</f>
        <v>1.5349999999999999</v>
      </c>
      <c r="F2957" s="11"/>
      <c r="G2957" s="7">
        <f t="shared" si="444"/>
        <v>4.9999999999999982</v>
      </c>
      <c r="H2957" s="7">
        <v>0</v>
      </c>
      <c r="I2957" s="7">
        <v>1.7055555555555555</v>
      </c>
      <c r="J2957" s="7">
        <v>0</v>
      </c>
      <c r="L2957" s="7">
        <f>VartojimasGamyba!H2953</f>
        <v>0</v>
      </c>
      <c r="M2957" s="15">
        <f t="shared" si="445"/>
        <v>0</v>
      </c>
      <c r="N2957" s="7">
        <f t="shared" si="446"/>
        <v>0</v>
      </c>
      <c r="O2957" s="7">
        <f t="shared" si="447"/>
        <v>0</v>
      </c>
      <c r="P2957" s="7">
        <f>SUM(O2934:O2957)</f>
        <v>2366.5724133333342</v>
      </c>
      <c r="Q2957" s="7">
        <f>SUMPRODUCT(B2934:B2957,E2934:E2957)+SUM(E2934:E2957)*$Z$21-SUMPRODUCT(B2934:B2957,L2934:L2957)+SUM(L2934:L2957)*ABS($Z$20)</f>
        <v>2705.8382200000001</v>
      </c>
      <c r="R2957" s="7"/>
      <c r="S2957" s="47">
        <f t="shared" si="448"/>
        <v>0</v>
      </c>
      <c r="T2957" s="47">
        <f t="shared" si="449"/>
        <v>0</v>
      </c>
      <c r="U2957" s="47">
        <f t="shared" si="450"/>
        <v>165.23000000000002</v>
      </c>
      <c r="V2957" s="47">
        <f t="shared" si="451"/>
        <v>53.36</v>
      </c>
      <c r="W2957" s="11">
        <f>IF(P2957&lt;&gt;Q2957,1,0)</f>
        <v>1</v>
      </c>
    </row>
    <row r="2958" spans="1:23" x14ac:dyDescent="0.45">
      <c r="A2958" t="s">
        <v>2963</v>
      </c>
      <c r="B2958">
        <v>45.2</v>
      </c>
      <c r="D2958" s="1" t="str">
        <f>VartojimasGamyba!J2954</f>
        <v>2024-01-02-00</v>
      </c>
      <c r="E2958" s="7">
        <f>VartojimasGamyba!G2954</f>
        <v>0.75700000000000001</v>
      </c>
      <c r="F2958" s="11"/>
      <c r="G2958" s="12">
        <f>G2957+H2958-I2958</f>
        <v>4.9999999999999982</v>
      </c>
      <c r="H2958" s="12">
        <v>0</v>
      </c>
      <c r="I2958" s="12">
        <v>0</v>
      </c>
      <c r="J2958" s="12">
        <v>0</v>
      </c>
      <c r="K2958" s="12"/>
      <c r="L2958" s="12">
        <f>VartojimasGamyba!H2954</f>
        <v>0</v>
      </c>
      <c r="M2958" s="19">
        <f t="shared" si="445"/>
        <v>0.75700000000000001</v>
      </c>
      <c r="N2958" s="7">
        <f t="shared" si="446"/>
        <v>110.13593</v>
      </c>
      <c r="O2958" s="7">
        <f t="shared" si="447"/>
        <v>110.13593</v>
      </c>
      <c r="R2958" s="20" t="s">
        <v>8783</v>
      </c>
      <c r="S2958" s="47">
        <f t="shared" si="448"/>
        <v>0.75700000000000001</v>
      </c>
      <c r="T2958" s="47">
        <f t="shared" si="449"/>
        <v>0</v>
      </c>
      <c r="U2958" s="47">
        <f t="shared" si="450"/>
        <v>145.49</v>
      </c>
      <c r="V2958" s="47">
        <f t="shared" si="451"/>
        <v>33.620000000000005</v>
      </c>
      <c r="W2958" s="11"/>
    </row>
    <row r="2959" spans="1:23" x14ac:dyDescent="0.45">
      <c r="A2959" t="s">
        <v>2964</v>
      </c>
      <c r="B2959">
        <v>38</v>
      </c>
      <c r="D2959" s="1" t="str">
        <f>VartojimasGamyba!J2955</f>
        <v>2024-01-02-01</v>
      </c>
      <c r="E2959" s="7">
        <f>VartojimasGamyba!G2955</f>
        <v>0.19600000000000001</v>
      </c>
      <c r="F2959" s="11"/>
      <c r="G2959" s="12">
        <f t="shared" ref="G2959:G2981" si="452">G2958+H2959-I2959</f>
        <v>4.9999999999999982</v>
      </c>
      <c r="H2959" s="12">
        <v>0</v>
      </c>
      <c r="I2959" s="12">
        <v>0</v>
      </c>
      <c r="J2959" s="12">
        <v>0</v>
      </c>
      <c r="K2959" s="12"/>
      <c r="L2959" s="12">
        <f>VartojimasGamyba!H2955</f>
        <v>0</v>
      </c>
      <c r="M2959" s="19">
        <f t="shared" si="445"/>
        <v>0.19600000000000001</v>
      </c>
      <c r="N2959" s="7">
        <f t="shared" si="446"/>
        <v>27.104840000000006</v>
      </c>
      <c r="O2959" s="7">
        <f t="shared" si="447"/>
        <v>27.104840000000006</v>
      </c>
      <c r="R2959" s="7"/>
      <c r="S2959" s="47">
        <f t="shared" si="448"/>
        <v>0.19600000000000001</v>
      </c>
      <c r="T2959" s="47">
        <f t="shared" si="449"/>
        <v>0</v>
      </c>
      <c r="U2959" s="47">
        <f t="shared" si="450"/>
        <v>138.29000000000002</v>
      </c>
      <c r="V2959" s="47">
        <f t="shared" si="451"/>
        <v>26.42</v>
      </c>
      <c r="W2959" s="11"/>
    </row>
    <row r="2960" spans="1:23" x14ac:dyDescent="0.45">
      <c r="A2960" t="s">
        <v>2965</v>
      </c>
      <c r="B2960">
        <v>38</v>
      </c>
      <c r="D2960" s="1" t="str">
        <f>VartojimasGamyba!J2956</f>
        <v>2024-01-02-02</v>
      </c>
      <c r="E2960" s="7">
        <f>VartojimasGamyba!G2956</f>
        <v>0.186</v>
      </c>
      <c r="F2960" s="11"/>
      <c r="G2960" s="12">
        <f t="shared" si="452"/>
        <v>4.9999999999999982</v>
      </c>
      <c r="H2960" s="12">
        <v>0</v>
      </c>
      <c r="I2960" s="12">
        <v>0</v>
      </c>
      <c r="J2960" s="12">
        <v>0</v>
      </c>
      <c r="K2960" s="12"/>
      <c r="L2960" s="12">
        <f>VartojimasGamyba!H2956</f>
        <v>0</v>
      </c>
      <c r="M2960" s="19">
        <f t="shared" si="445"/>
        <v>0.186</v>
      </c>
      <c r="N2960" s="7">
        <f t="shared" si="446"/>
        <v>25.721940000000004</v>
      </c>
      <c r="O2960" s="7">
        <f t="shared" si="447"/>
        <v>25.721940000000004</v>
      </c>
      <c r="R2960" s="7"/>
      <c r="S2960" s="47">
        <f t="shared" si="448"/>
        <v>0.186</v>
      </c>
      <c r="T2960" s="47">
        <f t="shared" si="449"/>
        <v>0</v>
      </c>
      <c r="U2960" s="47">
        <f t="shared" si="450"/>
        <v>138.29000000000002</v>
      </c>
      <c r="V2960" s="47">
        <f t="shared" si="451"/>
        <v>26.42</v>
      </c>
      <c r="W2960" s="11"/>
    </row>
    <row r="2961" spans="1:23" x14ac:dyDescent="0.45">
      <c r="A2961" t="s">
        <v>2966</v>
      </c>
      <c r="B2961">
        <v>33.56</v>
      </c>
      <c r="D2961" s="1" t="str">
        <f>VartojimasGamyba!J2957</f>
        <v>2024-01-02-03</v>
      </c>
      <c r="E2961" s="7">
        <f>VartojimasGamyba!G2957</f>
        <v>0.16200000000000001</v>
      </c>
      <c r="F2961" s="11"/>
      <c r="G2961" s="12">
        <f t="shared" si="452"/>
        <v>10.000000000000004</v>
      </c>
      <c r="H2961" s="12">
        <v>5.0000000000000053</v>
      </c>
      <c r="I2961" s="12">
        <v>0</v>
      </c>
      <c r="J2961" s="12">
        <v>0</v>
      </c>
      <c r="K2961" s="12"/>
      <c r="L2961" s="12">
        <f>VartojimasGamyba!H2957</f>
        <v>0</v>
      </c>
      <c r="M2961" s="19">
        <f t="shared" si="445"/>
        <v>5.1620000000000053</v>
      </c>
      <c r="N2961" s="7">
        <f t="shared" si="446"/>
        <v>690.93370000000084</v>
      </c>
      <c r="O2961" s="7">
        <f t="shared" si="447"/>
        <v>690.93370000000084</v>
      </c>
      <c r="R2961" s="7"/>
      <c r="S2961" s="47">
        <f t="shared" si="448"/>
        <v>5.1620000000000053</v>
      </c>
      <c r="T2961" s="47">
        <f t="shared" si="449"/>
        <v>0</v>
      </c>
      <c r="U2961" s="47">
        <f t="shared" si="450"/>
        <v>133.85000000000002</v>
      </c>
      <c r="V2961" s="47">
        <f t="shared" si="451"/>
        <v>21.980000000000004</v>
      </c>
      <c r="W2961" s="11"/>
    </row>
    <row r="2962" spans="1:23" x14ac:dyDescent="0.45">
      <c r="A2962" t="s">
        <v>2967</v>
      </c>
      <c r="B2962">
        <v>32.03</v>
      </c>
      <c r="D2962" s="1" t="str">
        <f>VartojimasGamyba!J2958</f>
        <v>2024-01-02-04</v>
      </c>
      <c r="E2962" s="7">
        <f>VartojimasGamyba!G2958</f>
        <v>1.0169999999999999</v>
      </c>
      <c r="F2962" s="11"/>
      <c r="G2962" s="12">
        <f t="shared" si="452"/>
        <v>20.000000000000004</v>
      </c>
      <c r="H2962" s="12">
        <v>10</v>
      </c>
      <c r="I2962" s="12">
        <v>0</v>
      </c>
      <c r="J2962" s="12">
        <v>0</v>
      </c>
      <c r="K2962" s="12"/>
      <c r="L2962" s="12">
        <f>VartojimasGamyba!H2958</f>
        <v>0</v>
      </c>
      <c r="M2962" s="19">
        <f t="shared" si="445"/>
        <v>11.016999999999999</v>
      </c>
      <c r="N2962" s="7">
        <f t="shared" si="446"/>
        <v>1457.7694399999998</v>
      </c>
      <c r="O2962" s="7">
        <f t="shared" si="447"/>
        <v>1457.7694399999998</v>
      </c>
      <c r="R2962" s="7"/>
      <c r="S2962" s="47">
        <f t="shared" si="448"/>
        <v>11.016999999999999</v>
      </c>
      <c r="T2962" s="47">
        <f t="shared" si="449"/>
        <v>0</v>
      </c>
      <c r="U2962" s="47">
        <f t="shared" si="450"/>
        <v>132.32</v>
      </c>
      <c r="V2962" s="47">
        <f t="shared" si="451"/>
        <v>20.450000000000003</v>
      </c>
      <c r="W2962" s="11"/>
    </row>
    <row r="2963" spans="1:23" x14ac:dyDescent="0.45">
      <c r="A2963" t="s">
        <v>2968</v>
      </c>
      <c r="B2963">
        <v>53.5</v>
      </c>
      <c r="D2963" s="1" t="str">
        <f>VartojimasGamyba!J2959</f>
        <v>2024-01-02-05</v>
      </c>
      <c r="E2963" s="7">
        <f>VartojimasGamyba!G2959</f>
        <v>1.8520000000000001</v>
      </c>
      <c r="F2963" s="11"/>
      <c r="G2963" s="12">
        <f t="shared" si="452"/>
        <v>20.000000000000004</v>
      </c>
      <c r="H2963" s="12">
        <v>0</v>
      </c>
      <c r="I2963" s="12">
        <v>0</v>
      </c>
      <c r="J2963" s="12">
        <v>0</v>
      </c>
      <c r="K2963" s="12"/>
      <c r="L2963" s="12">
        <f>VartojimasGamyba!H2959</f>
        <v>0</v>
      </c>
      <c r="M2963" s="19">
        <f t="shared" si="445"/>
        <v>1.8520000000000001</v>
      </c>
      <c r="N2963" s="7">
        <f t="shared" si="446"/>
        <v>284.81908000000004</v>
      </c>
      <c r="O2963" s="7">
        <f t="shared" si="447"/>
        <v>284.81908000000004</v>
      </c>
      <c r="R2963" s="7"/>
      <c r="S2963" s="47">
        <f t="shared" si="448"/>
        <v>1.8520000000000001</v>
      </c>
      <c r="T2963" s="47">
        <f t="shared" si="449"/>
        <v>0</v>
      </c>
      <c r="U2963" s="47">
        <f t="shared" si="450"/>
        <v>153.79000000000002</v>
      </c>
      <c r="V2963" s="47">
        <f t="shared" si="451"/>
        <v>41.92</v>
      </c>
      <c r="W2963" s="11"/>
    </row>
    <row r="2964" spans="1:23" x14ac:dyDescent="0.45">
      <c r="A2964" t="s">
        <v>2969</v>
      </c>
      <c r="B2964">
        <v>76.48</v>
      </c>
      <c r="D2964" s="1" t="str">
        <f>VartojimasGamyba!J2960</f>
        <v>2024-01-02-06</v>
      </c>
      <c r="E2964" s="7">
        <f>VartojimasGamyba!G2960</f>
        <v>0.73</v>
      </c>
      <c r="F2964" s="11"/>
      <c r="G2964" s="12">
        <f t="shared" si="452"/>
        <v>20.000000000000004</v>
      </c>
      <c r="H2964" s="12">
        <v>0</v>
      </c>
      <c r="I2964" s="12">
        <v>0</v>
      </c>
      <c r="J2964" s="12">
        <v>0</v>
      </c>
      <c r="K2964" s="12"/>
      <c r="L2964" s="12">
        <f>VartojimasGamyba!H2960</f>
        <v>0</v>
      </c>
      <c r="M2964" s="19">
        <f t="shared" si="445"/>
        <v>0.73</v>
      </c>
      <c r="N2964" s="7">
        <f t="shared" si="446"/>
        <v>129.0421</v>
      </c>
      <c r="O2964" s="7">
        <f t="shared" si="447"/>
        <v>129.0421</v>
      </c>
      <c r="R2964" s="7"/>
      <c r="S2964" s="47">
        <f t="shared" si="448"/>
        <v>0.73</v>
      </c>
      <c r="T2964" s="47">
        <f t="shared" si="449"/>
        <v>0</v>
      </c>
      <c r="U2964" s="47">
        <f t="shared" si="450"/>
        <v>176.77</v>
      </c>
      <c r="V2964" s="47">
        <f t="shared" si="451"/>
        <v>64.900000000000006</v>
      </c>
      <c r="W2964" s="11"/>
    </row>
    <row r="2965" spans="1:23" x14ac:dyDescent="0.45">
      <c r="A2965" t="s">
        <v>2970</v>
      </c>
      <c r="B2965">
        <v>180.05</v>
      </c>
      <c r="D2965" s="1" t="str">
        <f>VartojimasGamyba!J2961</f>
        <v>2024-01-02-07</v>
      </c>
      <c r="E2965" s="7">
        <f>VartojimasGamyba!G2961</f>
        <v>1.2529999999999999</v>
      </c>
      <c r="F2965" s="11"/>
      <c r="G2965" s="12">
        <f t="shared" si="452"/>
        <v>18.60777777777778</v>
      </c>
      <c r="H2965" s="12">
        <v>0</v>
      </c>
      <c r="I2965" s="12">
        <v>1.3922222222222222</v>
      </c>
      <c r="J2965" s="12">
        <v>0</v>
      </c>
      <c r="K2965" s="12"/>
      <c r="L2965" s="12">
        <f>VartojimasGamyba!H2961</f>
        <v>0</v>
      </c>
      <c r="M2965" s="19">
        <f t="shared" si="445"/>
        <v>-2.2204460492503131E-16</v>
      </c>
      <c r="N2965" s="7">
        <f t="shared" si="446"/>
        <v>-6.2247984544683284E-14</v>
      </c>
      <c r="O2965" s="7">
        <f t="shared" si="447"/>
        <v>-6.2247984544683284E-14</v>
      </c>
      <c r="R2965" s="7"/>
      <c r="S2965" s="47">
        <f t="shared" si="448"/>
        <v>-2.2204460492503131E-16</v>
      </c>
      <c r="T2965" s="47">
        <f t="shared" si="449"/>
        <v>0</v>
      </c>
      <c r="U2965" s="47">
        <f t="shared" si="450"/>
        <v>280.34000000000003</v>
      </c>
      <c r="V2965" s="47">
        <f t="shared" si="451"/>
        <v>168.47</v>
      </c>
      <c r="W2965" s="11"/>
    </row>
    <row r="2966" spans="1:23" x14ac:dyDescent="0.45">
      <c r="A2966" t="s">
        <v>2971</v>
      </c>
      <c r="B2966">
        <v>110.09</v>
      </c>
      <c r="D2966" s="1" t="str">
        <f>VartojimasGamyba!J2962</f>
        <v>2024-01-02-08</v>
      </c>
      <c r="E2966" s="7">
        <f>VartojimasGamyba!G2962</f>
        <v>0.95</v>
      </c>
      <c r="F2966" s="11"/>
      <c r="G2966" s="12">
        <f t="shared" si="452"/>
        <v>17.55777777777778</v>
      </c>
      <c r="H2966" s="12">
        <v>0</v>
      </c>
      <c r="I2966" s="12">
        <v>1.0499999999999998</v>
      </c>
      <c r="J2966" s="12">
        <v>0</v>
      </c>
      <c r="K2966" s="12"/>
      <c r="L2966" s="12">
        <f>VartojimasGamyba!H2962</f>
        <v>5.0000000000000001E-3</v>
      </c>
      <c r="M2966" s="19">
        <f t="shared" si="445"/>
        <v>1.1535911115245767E-16</v>
      </c>
      <c r="N2966" s="7">
        <f t="shared" si="446"/>
        <v>2.4269249804254046E-14</v>
      </c>
      <c r="O2966" s="7">
        <f t="shared" si="447"/>
        <v>2.4269249804254046E-14</v>
      </c>
      <c r="R2966" s="7"/>
      <c r="S2966" s="47">
        <f t="shared" si="448"/>
        <v>1.1535911115245767E-16</v>
      </c>
      <c r="T2966" s="47">
        <f t="shared" si="449"/>
        <v>0</v>
      </c>
      <c r="U2966" s="47">
        <f t="shared" si="450"/>
        <v>210.38</v>
      </c>
      <c r="V2966" s="47">
        <f t="shared" si="451"/>
        <v>98.51</v>
      </c>
      <c r="W2966" s="11"/>
    </row>
    <row r="2967" spans="1:23" x14ac:dyDescent="0.45">
      <c r="A2967" t="s">
        <v>2972</v>
      </c>
      <c r="B2967">
        <v>483.08</v>
      </c>
      <c r="D2967" s="1" t="str">
        <f>VartojimasGamyba!J2963</f>
        <v>2024-01-02-09</v>
      </c>
      <c r="E2967" s="7">
        <f>VartojimasGamyba!G2963</f>
        <v>0.66300000000000003</v>
      </c>
      <c r="F2967" s="11"/>
      <c r="G2967" s="12">
        <f t="shared" si="452"/>
        <v>16.935555555555556</v>
      </c>
      <c r="H2967" s="12">
        <v>0</v>
      </c>
      <c r="I2967" s="12">
        <v>0.62222222222222234</v>
      </c>
      <c r="J2967" s="12">
        <v>0</v>
      </c>
      <c r="K2967" s="12"/>
      <c r="L2967" s="12">
        <f>VartojimasGamyba!H2963</f>
        <v>0.10299999999999999</v>
      </c>
      <c r="M2967" s="19">
        <f t="shared" si="445"/>
        <v>-1.2490009027033011E-16</v>
      </c>
      <c r="N2967" s="7">
        <f t="shared" si="446"/>
        <v>-7.2862965661002476E-14</v>
      </c>
      <c r="O2967" s="7">
        <f t="shared" si="447"/>
        <v>-7.2862965661002476E-14</v>
      </c>
      <c r="R2967" s="7"/>
      <c r="S2967" s="47">
        <f t="shared" si="448"/>
        <v>-1.2490009027033011E-16</v>
      </c>
      <c r="T2967" s="47">
        <f t="shared" si="449"/>
        <v>0</v>
      </c>
      <c r="U2967" s="47">
        <f t="shared" si="450"/>
        <v>583.37</v>
      </c>
      <c r="V2967" s="47">
        <f t="shared" si="451"/>
        <v>471.5</v>
      </c>
      <c r="W2967" s="11"/>
    </row>
    <row r="2968" spans="1:23" x14ac:dyDescent="0.45">
      <c r="A2968" t="s">
        <v>2973</v>
      </c>
      <c r="B2968">
        <v>250.03</v>
      </c>
      <c r="D2968" s="1" t="str">
        <f>VartojimasGamyba!J2964</f>
        <v>2024-01-02-10</v>
      </c>
      <c r="E2968" s="7">
        <f>VartojimasGamyba!G2964</f>
        <v>1.002</v>
      </c>
      <c r="F2968" s="11"/>
      <c r="G2968" s="12">
        <f t="shared" si="452"/>
        <v>15.951111111111111</v>
      </c>
      <c r="H2968" s="12">
        <v>0</v>
      </c>
      <c r="I2968" s="12">
        <v>0.98444444444444468</v>
      </c>
      <c r="J2968" s="12">
        <v>0</v>
      </c>
      <c r="K2968" s="12"/>
      <c r="L2968" s="12">
        <f>VartojimasGamyba!H2964</f>
        <v>0.11600000000000001</v>
      </c>
      <c r="M2968" s="19">
        <f t="shared" si="445"/>
        <v>-2.3592239273284576E-16</v>
      </c>
      <c r="N2968" s="7">
        <f t="shared" si="446"/>
        <v>-8.2648332622170523E-14</v>
      </c>
      <c r="O2968" s="7">
        <f t="shared" si="447"/>
        <v>-8.2648332622170523E-14</v>
      </c>
      <c r="R2968" s="7"/>
      <c r="S2968" s="47">
        <f t="shared" si="448"/>
        <v>-2.3592239273284576E-16</v>
      </c>
      <c r="T2968" s="47">
        <f t="shared" si="449"/>
        <v>0</v>
      </c>
      <c r="U2968" s="47">
        <f t="shared" si="450"/>
        <v>350.32</v>
      </c>
      <c r="V2968" s="47">
        <f t="shared" si="451"/>
        <v>238.45</v>
      </c>
      <c r="W2968" s="11"/>
    </row>
    <row r="2969" spans="1:23" x14ac:dyDescent="0.45">
      <c r="A2969" t="s">
        <v>2974</v>
      </c>
      <c r="B2969">
        <v>120</v>
      </c>
      <c r="D2969" s="1" t="str">
        <f>VartojimasGamyba!J2965</f>
        <v>2024-01-02-11</v>
      </c>
      <c r="E2969" s="7">
        <f>VartojimasGamyba!G2965</f>
        <v>1.851</v>
      </c>
      <c r="F2969" s="11"/>
      <c r="G2969" s="12">
        <f t="shared" si="452"/>
        <v>14.02</v>
      </c>
      <c r="H2969" s="12">
        <v>0</v>
      </c>
      <c r="I2969" s="12">
        <v>1.9311111111111112</v>
      </c>
      <c r="J2969" s="12">
        <v>0</v>
      </c>
      <c r="K2969" s="12"/>
      <c r="L2969" s="12">
        <f>VartojimasGamyba!H2965</f>
        <v>0.113</v>
      </c>
      <c r="M2969" s="19">
        <f t="shared" si="445"/>
        <v>-2.3592239273284576E-16</v>
      </c>
      <c r="N2969" s="7">
        <f t="shared" si="446"/>
        <v>-5.1971343895118598E-14</v>
      </c>
      <c r="O2969" s="7">
        <f t="shared" si="447"/>
        <v>-5.1971343895118598E-14</v>
      </c>
      <c r="R2969" s="7"/>
      <c r="S2969" s="47">
        <f t="shared" si="448"/>
        <v>-2.3592239273284576E-16</v>
      </c>
      <c r="T2969" s="47">
        <f t="shared" si="449"/>
        <v>0</v>
      </c>
      <c r="U2969" s="47">
        <f t="shared" si="450"/>
        <v>220.29000000000002</v>
      </c>
      <c r="V2969" s="47">
        <f t="shared" si="451"/>
        <v>108.42</v>
      </c>
      <c r="W2969" s="11"/>
    </row>
    <row r="2970" spans="1:23" x14ac:dyDescent="0.45">
      <c r="A2970" t="s">
        <v>2975</v>
      </c>
      <c r="B2970">
        <v>110.02</v>
      </c>
      <c r="D2970" s="1" t="str">
        <f>VartojimasGamyba!J2966</f>
        <v>2024-01-02-12</v>
      </c>
      <c r="E2970" s="7">
        <f>VartojimasGamyba!G2966</f>
        <v>0.97799999999999998</v>
      </c>
      <c r="F2970" s="11"/>
      <c r="G2970" s="12">
        <f t="shared" si="452"/>
        <v>13.007777777777777</v>
      </c>
      <c r="H2970" s="12">
        <v>0</v>
      </c>
      <c r="I2970" s="12">
        <v>1.0122222222222221</v>
      </c>
      <c r="J2970" s="12">
        <v>0</v>
      </c>
      <c r="K2970" s="12"/>
      <c r="L2970" s="12">
        <f>VartojimasGamyba!H2966</f>
        <v>6.7000000000000004E-2</v>
      </c>
      <c r="M2970" s="19">
        <f t="shared" si="445"/>
        <v>0</v>
      </c>
      <c r="N2970" s="7">
        <f t="shared" si="446"/>
        <v>0</v>
      </c>
      <c r="O2970" s="7">
        <f t="shared" si="447"/>
        <v>0</v>
      </c>
      <c r="R2970" s="7"/>
      <c r="S2970" s="47">
        <f t="shared" si="448"/>
        <v>0</v>
      </c>
      <c r="T2970" s="47">
        <f t="shared" si="449"/>
        <v>0</v>
      </c>
      <c r="U2970" s="47">
        <f t="shared" si="450"/>
        <v>210.31</v>
      </c>
      <c r="V2970" s="47">
        <f t="shared" si="451"/>
        <v>98.44</v>
      </c>
      <c r="W2970" s="11"/>
    </row>
    <row r="2971" spans="1:23" x14ac:dyDescent="0.45">
      <c r="A2971" t="s">
        <v>2976</v>
      </c>
      <c r="B2971">
        <v>98.1</v>
      </c>
      <c r="D2971" s="1" t="str">
        <f>VartojimasGamyba!J2967</f>
        <v>2024-01-02-13</v>
      </c>
      <c r="E2971" s="7">
        <f>VartojimasGamyba!G2967</f>
        <v>1.2509999999999999</v>
      </c>
      <c r="F2971" s="11"/>
      <c r="G2971" s="12">
        <f t="shared" si="452"/>
        <v>11.633333333333333</v>
      </c>
      <c r="H2971" s="12">
        <v>0</v>
      </c>
      <c r="I2971" s="12">
        <v>1.3744444444444439</v>
      </c>
      <c r="J2971" s="12">
        <v>0</v>
      </c>
      <c r="K2971" s="12"/>
      <c r="L2971" s="12">
        <f>VartojimasGamyba!H2967</f>
        <v>1.4E-2</v>
      </c>
      <c r="M2971" s="19">
        <f t="shared" si="445"/>
        <v>2.3418766925686896E-16</v>
      </c>
      <c r="N2971" s="7">
        <f t="shared" si="446"/>
        <v>4.6460491703870229E-14</v>
      </c>
      <c r="O2971" s="7">
        <f t="shared" si="447"/>
        <v>4.6460491703870229E-14</v>
      </c>
      <c r="R2971" s="7"/>
      <c r="S2971" s="47">
        <f t="shared" si="448"/>
        <v>2.3418766925686896E-16</v>
      </c>
      <c r="T2971" s="47">
        <f t="shared" si="449"/>
        <v>0</v>
      </c>
      <c r="U2971" s="47">
        <f t="shared" si="450"/>
        <v>198.39</v>
      </c>
      <c r="V2971" s="47">
        <f t="shared" si="451"/>
        <v>86.52</v>
      </c>
      <c r="W2971" s="11"/>
    </row>
    <row r="2972" spans="1:23" x14ac:dyDescent="0.45">
      <c r="A2972" t="s">
        <v>2977</v>
      </c>
      <c r="B2972">
        <v>128.1</v>
      </c>
      <c r="D2972" s="1" t="str">
        <f>VartojimasGamyba!J2968</f>
        <v>2024-01-02-14</v>
      </c>
      <c r="E2972" s="7">
        <f>VartojimasGamyba!G2968</f>
        <v>0.86499999999999999</v>
      </c>
      <c r="F2972" s="11"/>
      <c r="G2972" s="12">
        <f t="shared" si="452"/>
        <v>10.672222222222222</v>
      </c>
      <c r="H2972" s="12">
        <v>0</v>
      </c>
      <c r="I2972" s="12">
        <v>0.96111111111111114</v>
      </c>
      <c r="J2972" s="12">
        <v>0</v>
      </c>
      <c r="K2972" s="12"/>
      <c r="L2972" s="12">
        <f>VartojimasGamyba!H2968</f>
        <v>0</v>
      </c>
      <c r="M2972" s="19">
        <f t="shared" si="445"/>
        <v>0</v>
      </c>
      <c r="N2972" s="7">
        <f t="shared" si="446"/>
        <v>0</v>
      </c>
      <c r="O2972" s="7">
        <f t="shared" si="447"/>
        <v>0</v>
      </c>
      <c r="R2972" s="7"/>
      <c r="S2972" s="47">
        <f t="shared" si="448"/>
        <v>0</v>
      </c>
      <c r="T2972" s="47">
        <f t="shared" si="449"/>
        <v>0</v>
      </c>
      <c r="U2972" s="47">
        <f t="shared" si="450"/>
        <v>228.39</v>
      </c>
      <c r="V2972" s="47">
        <f t="shared" si="451"/>
        <v>116.52</v>
      </c>
      <c r="W2972" s="11"/>
    </row>
    <row r="2973" spans="1:23" x14ac:dyDescent="0.45">
      <c r="A2973" t="s">
        <v>2978</v>
      </c>
      <c r="B2973">
        <v>100.1</v>
      </c>
      <c r="D2973" s="1" t="str">
        <f>VartojimasGamyba!J2969</f>
        <v>2024-01-02-15</v>
      </c>
      <c r="E2973" s="7">
        <f>VartojimasGamyba!G2969</f>
        <v>1.3440000000000001</v>
      </c>
      <c r="F2973" s="11"/>
      <c r="G2973" s="12">
        <f t="shared" si="452"/>
        <v>9.1788888888888884</v>
      </c>
      <c r="H2973" s="12">
        <v>0</v>
      </c>
      <c r="I2973" s="12">
        <v>1.4933333333333334</v>
      </c>
      <c r="J2973" s="12">
        <v>0</v>
      </c>
      <c r="K2973" s="12"/>
      <c r="L2973" s="12">
        <f>VartojimasGamyba!H2969</f>
        <v>0</v>
      </c>
      <c r="M2973" s="19">
        <f t="shared" si="445"/>
        <v>0</v>
      </c>
      <c r="N2973" s="7">
        <f t="shared" si="446"/>
        <v>0</v>
      </c>
      <c r="O2973" s="7">
        <f t="shared" si="447"/>
        <v>0</v>
      </c>
      <c r="R2973" s="7"/>
      <c r="S2973" s="47">
        <f t="shared" si="448"/>
        <v>0</v>
      </c>
      <c r="T2973" s="47">
        <f t="shared" si="449"/>
        <v>0</v>
      </c>
      <c r="U2973" s="47">
        <f t="shared" si="450"/>
        <v>200.39</v>
      </c>
      <c r="V2973" s="47">
        <f t="shared" si="451"/>
        <v>88.52</v>
      </c>
      <c r="W2973" s="11"/>
    </row>
    <row r="2974" spans="1:23" x14ac:dyDescent="0.45">
      <c r="A2974" t="s">
        <v>2979</v>
      </c>
      <c r="B2974">
        <v>100.09</v>
      </c>
      <c r="D2974" s="1" t="str">
        <f>VartojimasGamyba!J2970</f>
        <v>2024-01-02-16</v>
      </c>
      <c r="E2974" s="7">
        <f>VartojimasGamyba!G2970</f>
        <v>1.472</v>
      </c>
      <c r="F2974" s="11"/>
      <c r="G2974" s="12">
        <f t="shared" si="452"/>
        <v>7.543333333333333</v>
      </c>
      <c r="H2974" s="12">
        <v>0</v>
      </c>
      <c r="I2974" s="12">
        <v>1.6355555555555557</v>
      </c>
      <c r="J2974" s="12">
        <v>0</v>
      </c>
      <c r="K2974" s="12"/>
      <c r="L2974" s="12">
        <f>VartojimasGamyba!H2970</f>
        <v>0</v>
      </c>
      <c r="M2974" s="19">
        <f t="shared" si="445"/>
        <v>-2.2204460492503131E-16</v>
      </c>
      <c r="N2974" s="7">
        <f t="shared" si="446"/>
        <v>-4.4493297934877773E-14</v>
      </c>
      <c r="O2974" s="7">
        <f t="shared" si="447"/>
        <v>-4.4493297934877773E-14</v>
      </c>
      <c r="R2974" s="7"/>
      <c r="S2974" s="47">
        <f t="shared" si="448"/>
        <v>-2.2204460492503131E-16</v>
      </c>
      <c r="T2974" s="47">
        <f t="shared" si="449"/>
        <v>0</v>
      </c>
      <c r="U2974" s="47">
        <f t="shared" si="450"/>
        <v>200.38</v>
      </c>
      <c r="V2974" s="47">
        <f t="shared" si="451"/>
        <v>88.51</v>
      </c>
      <c r="W2974" s="11"/>
    </row>
    <row r="2975" spans="1:23" x14ac:dyDescent="0.45">
      <c r="A2975" t="s">
        <v>2980</v>
      </c>
      <c r="B2975">
        <v>97.14</v>
      </c>
      <c r="D2975" s="1" t="str">
        <f>VartojimasGamyba!J2971</f>
        <v>2024-01-02-17</v>
      </c>
      <c r="E2975" s="7">
        <f>VartojimasGamyba!G2971</f>
        <v>1.83</v>
      </c>
      <c r="F2975" s="11"/>
      <c r="G2975" s="12">
        <f t="shared" si="452"/>
        <v>6.407777777777774</v>
      </c>
      <c r="H2975" s="12">
        <v>0</v>
      </c>
      <c r="I2975" s="12">
        <v>1.1355555555555585</v>
      </c>
      <c r="J2975" s="12">
        <v>0</v>
      </c>
      <c r="K2975" s="12"/>
      <c r="L2975" s="12">
        <f>VartojimasGamyba!H2971</f>
        <v>0</v>
      </c>
      <c r="M2975" s="19">
        <f t="shared" si="445"/>
        <v>0.80799999999999739</v>
      </c>
      <c r="N2975" s="7">
        <f t="shared" si="446"/>
        <v>159.52343999999948</v>
      </c>
      <c r="O2975" s="7">
        <f t="shared" si="447"/>
        <v>159.52343999999948</v>
      </c>
      <c r="R2975" s="7"/>
      <c r="S2975" s="47">
        <f t="shared" si="448"/>
        <v>0.80799999999999739</v>
      </c>
      <c r="T2975" s="47">
        <f t="shared" si="449"/>
        <v>0</v>
      </c>
      <c r="U2975" s="47">
        <f t="shared" si="450"/>
        <v>197.43</v>
      </c>
      <c r="V2975" s="47">
        <f t="shared" si="451"/>
        <v>85.56</v>
      </c>
      <c r="W2975" s="11"/>
    </row>
    <row r="2976" spans="1:23" x14ac:dyDescent="0.45">
      <c r="A2976" t="s">
        <v>2981</v>
      </c>
      <c r="B2976">
        <v>99.25</v>
      </c>
      <c r="D2976" s="1" t="str">
        <f>VartojimasGamyba!J2972</f>
        <v>2024-01-02-18</v>
      </c>
      <c r="E2976" s="7">
        <f>VartojimasGamyba!G2972</f>
        <v>0.93200000000000005</v>
      </c>
      <c r="F2976" s="11"/>
      <c r="G2976" s="12">
        <f t="shared" si="452"/>
        <v>5.3722222222222182</v>
      </c>
      <c r="H2976" s="12">
        <v>0</v>
      </c>
      <c r="I2976" s="12">
        <v>1.0355555555555556</v>
      </c>
      <c r="J2976" s="12">
        <v>0</v>
      </c>
      <c r="K2976" s="12"/>
      <c r="L2976" s="12">
        <f>VartojimasGamyba!H2972</f>
        <v>0</v>
      </c>
      <c r="M2976" s="19">
        <f t="shared" si="445"/>
        <v>0</v>
      </c>
      <c r="N2976" s="7">
        <f t="shared" si="446"/>
        <v>0</v>
      </c>
      <c r="O2976" s="7">
        <f t="shared" si="447"/>
        <v>0</v>
      </c>
      <c r="R2976" s="7"/>
      <c r="S2976" s="47">
        <f t="shared" si="448"/>
        <v>0</v>
      </c>
      <c r="T2976" s="47">
        <f t="shared" si="449"/>
        <v>0</v>
      </c>
      <c r="U2976" s="47">
        <f t="shared" si="450"/>
        <v>199.54000000000002</v>
      </c>
      <c r="V2976" s="47">
        <f t="shared" si="451"/>
        <v>87.67</v>
      </c>
      <c r="W2976" s="11"/>
    </row>
    <row r="2977" spans="1:23" x14ac:dyDescent="0.45">
      <c r="A2977" t="s">
        <v>2982</v>
      </c>
      <c r="B2977">
        <v>94.89</v>
      </c>
      <c r="D2977" s="1" t="str">
        <f>VartojimasGamyba!J2973</f>
        <v>2024-01-02-19</v>
      </c>
      <c r="E2977" s="7">
        <f>VartojimasGamyba!G2973</f>
        <v>0.25700000000000001</v>
      </c>
      <c r="F2977" s="11"/>
      <c r="G2977" s="12">
        <f t="shared" si="452"/>
        <v>5.3722222222222182</v>
      </c>
      <c r="H2977" s="12">
        <v>0</v>
      </c>
      <c r="I2977" s="12">
        <v>0</v>
      </c>
      <c r="J2977" s="12">
        <v>0</v>
      </c>
      <c r="K2977" s="12"/>
      <c r="L2977" s="12">
        <f>VartojimasGamyba!H2973</f>
        <v>0</v>
      </c>
      <c r="M2977" s="19">
        <f t="shared" si="445"/>
        <v>0.25700000000000001</v>
      </c>
      <c r="N2977" s="7">
        <f t="shared" si="446"/>
        <v>50.161260000000006</v>
      </c>
      <c r="O2977" s="7">
        <f t="shared" si="447"/>
        <v>50.161260000000006</v>
      </c>
      <c r="R2977" s="7"/>
      <c r="S2977" s="47">
        <f t="shared" si="448"/>
        <v>0.25700000000000001</v>
      </c>
      <c r="T2977" s="47">
        <f t="shared" si="449"/>
        <v>0</v>
      </c>
      <c r="U2977" s="47">
        <f t="shared" si="450"/>
        <v>195.18</v>
      </c>
      <c r="V2977" s="47">
        <f t="shared" si="451"/>
        <v>83.31</v>
      </c>
      <c r="W2977" s="11"/>
    </row>
    <row r="2978" spans="1:23" x14ac:dyDescent="0.45">
      <c r="A2978" t="s">
        <v>2983</v>
      </c>
      <c r="B2978">
        <v>91.7</v>
      </c>
      <c r="D2978" s="1" t="str">
        <f>VartojimasGamyba!J2974</f>
        <v>2024-01-02-20</v>
      </c>
      <c r="E2978" s="7">
        <f>VartojimasGamyba!G2974</f>
        <v>1.0069999999999999</v>
      </c>
      <c r="F2978" s="11"/>
      <c r="G2978" s="12">
        <f t="shared" si="452"/>
        <v>5.3722222222222182</v>
      </c>
      <c r="H2978" s="12">
        <v>0</v>
      </c>
      <c r="I2978" s="12">
        <v>0</v>
      </c>
      <c r="J2978" s="12">
        <v>0</v>
      </c>
      <c r="K2978" s="12"/>
      <c r="L2978" s="12">
        <f>VartojimasGamyba!H2974</f>
        <v>0</v>
      </c>
      <c r="M2978" s="19">
        <f t="shared" si="445"/>
        <v>1.0069999999999999</v>
      </c>
      <c r="N2978" s="7">
        <f t="shared" si="446"/>
        <v>193.33392999999998</v>
      </c>
      <c r="O2978" s="7">
        <f t="shared" si="447"/>
        <v>193.33392999999998</v>
      </c>
      <c r="P2978" s="7" t="s">
        <v>8873</v>
      </c>
      <c r="R2978" s="7"/>
      <c r="S2978" s="47">
        <f t="shared" si="448"/>
        <v>1.0069999999999999</v>
      </c>
      <c r="T2978" s="47">
        <f t="shared" si="449"/>
        <v>0</v>
      </c>
      <c r="U2978" s="47">
        <f t="shared" si="450"/>
        <v>191.99</v>
      </c>
      <c r="V2978" s="47">
        <f t="shared" si="451"/>
        <v>80.12</v>
      </c>
      <c r="W2978" s="11"/>
    </row>
    <row r="2979" spans="1:23" x14ac:dyDescent="0.45">
      <c r="A2979" t="s">
        <v>2984</v>
      </c>
      <c r="B2979">
        <v>88.52</v>
      </c>
      <c r="D2979" s="1" t="str">
        <f>VartojimasGamyba!J2975</f>
        <v>2024-01-02-21</v>
      </c>
      <c r="E2979" s="7">
        <f>VartojimasGamyba!G2975</f>
        <v>0.24</v>
      </c>
      <c r="F2979" s="11"/>
      <c r="G2979" s="12">
        <f t="shared" si="452"/>
        <v>5.3722222222222182</v>
      </c>
      <c r="H2979" s="12">
        <v>0</v>
      </c>
      <c r="I2979" s="12">
        <v>0</v>
      </c>
      <c r="J2979" s="12">
        <v>0</v>
      </c>
      <c r="K2979" s="12"/>
      <c r="L2979" s="12">
        <f>VartojimasGamyba!H2975</f>
        <v>0</v>
      </c>
      <c r="M2979" s="19">
        <f t="shared" si="445"/>
        <v>0.24</v>
      </c>
      <c r="N2979" s="7">
        <f t="shared" si="446"/>
        <v>45.314399999999999</v>
      </c>
      <c r="O2979" s="7">
        <f t="shared" si="447"/>
        <v>45.314399999999999</v>
      </c>
      <c r="P2979" s="7">
        <f>SUM(N2958:N2981)</f>
        <v>3173.8600600000004</v>
      </c>
      <c r="R2979" s="7"/>
      <c r="S2979" s="47">
        <f t="shared" si="448"/>
        <v>0.24</v>
      </c>
      <c r="T2979" s="47">
        <f t="shared" si="449"/>
        <v>0</v>
      </c>
      <c r="U2979" s="47">
        <f t="shared" si="450"/>
        <v>188.81</v>
      </c>
      <c r="V2979" s="47">
        <f t="shared" si="451"/>
        <v>76.94</v>
      </c>
      <c r="W2979" s="11"/>
    </row>
    <row r="2980" spans="1:23" x14ac:dyDescent="0.45">
      <c r="A2980" t="s">
        <v>2985</v>
      </c>
      <c r="B2980">
        <v>100.06</v>
      </c>
      <c r="D2980" s="1" t="str">
        <f>VartojimasGamyba!J2976</f>
        <v>2024-01-02-22</v>
      </c>
      <c r="E2980" s="7">
        <f>VartojimasGamyba!G2976</f>
        <v>0.17199999999999999</v>
      </c>
      <c r="F2980" s="11"/>
      <c r="G2980" s="12">
        <f t="shared" si="452"/>
        <v>5.1811111111111074</v>
      </c>
      <c r="H2980" s="12">
        <v>0</v>
      </c>
      <c r="I2980" s="12">
        <v>0.19111111111111109</v>
      </c>
      <c r="J2980" s="12">
        <v>0</v>
      </c>
      <c r="K2980" s="12"/>
      <c r="L2980" s="12">
        <f>VartojimasGamyba!H2976</f>
        <v>0</v>
      </c>
      <c r="M2980" s="19">
        <f t="shared" si="445"/>
        <v>0</v>
      </c>
      <c r="N2980" s="7">
        <f t="shared" si="446"/>
        <v>0</v>
      </c>
      <c r="O2980" s="7">
        <f t="shared" si="447"/>
        <v>0</v>
      </c>
      <c r="P2980" s="7" t="s">
        <v>8872</v>
      </c>
      <c r="R2980" s="7"/>
      <c r="S2980" s="47">
        <f t="shared" si="448"/>
        <v>0</v>
      </c>
      <c r="T2980" s="47">
        <f t="shared" si="449"/>
        <v>0</v>
      </c>
      <c r="U2980" s="47">
        <f t="shared" si="450"/>
        <v>200.35000000000002</v>
      </c>
      <c r="V2980" s="47">
        <f t="shared" si="451"/>
        <v>88.48</v>
      </c>
      <c r="W2980" s="11"/>
    </row>
    <row r="2981" spans="1:23" x14ac:dyDescent="0.45">
      <c r="A2981" t="s">
        <v>2986</v>
      </c>
      <c r="B2981">
        <v>100.02</v>
      </c>
      <c r="D2981" s="1" t="str">
        <f>VartojimasGamyba!J2977</f>
        <v>2024-01-02-23</v>
      </c>
      <c r="E2981" s="7">
        <f>VartojimasGamyba!G2977</f>
        <v>0.16300000000000001</v>
      </c>
      <c r="F2981" s="11"/>
      <c r="G2981" s="12">
        <f t="shared" si="452"/>
        <v>4.9999999999999964</v>
      </c>
      <c r="H2981" s="12">
        <v>0</v>
      </c>
      <c r="I2981" s="12">
        <v>0.18111111111111114</v>
      </c>
      <c r="J2981" s="12">
        <v>0</v>
      </c>
      <c r="K2981" s="12"/>
      <c r="L2981" s="12">
        <f>VartojimasGamyba!H2977</f>
        <v>0</v>
      </c>
      <c r="M2981" s="19">
        <f t="shared" si="445"/>
        <v>-2.7755575615628914E-17</v>
      </c>
      <c r="N2981" s="7">
        <f t="shared" si="446"/>
        <v>-5.5597193515666277E-15</v>
      </c>
      <c r="O2981" s="7">
        <f t="shared" si="447"/>
        <v>-5.5597193515666277E-15</v>
      </c>
      <c r="P2981" s="7">
        <f>SUM(O2958:O2981)</f>
        <v>3173.8600600000004</v>
      </c>
      <c r="Q2981" s="7">
        <f>SUMPRODUCT(B2958:B2981,E2958:E2981)+SUM(E2958:E2981)*$Z$21-SUMPRODUCT(B2958:B2981,L2958:L2981)+SUM(L2958:L2981)*ABS($Z$20)</f>
        <v>4451.8787600000005</v>
      </c>
      <c r="R2981" s="7"/>
      <c r="S2981" s="47">
        <f t="shared" si="448"/>
        <v>-2.7755575615628914E-17</v>
      </c>
      <c r="T2981" s="47">
        <f t="shared" si="449"/>
        <v>0</v>
      </c>
      <c r="U2981" s="47">
        <f t="shared" si="450"/>
        <v>200.31</v>
      </c>
      <c r="V2981" s="47">
        <f t="shared" si="451"/>
        <v>88.44</v>
      </c>
      <c r="W2981" s="11">
        <f>IF(P2981&lt;&gt;Q2981,1,0)</f>
        <v>1</v>
      </c>
    </row>
    <row r="2982" spans="1:23" x14ac:dyDescent="0.45">
      <c r="A2982" t="s">
        <v>2987</v>
      </c>
      <c r="B2982">
        <v>40.99</v>
      </c>
      <c r="D2982" s="9" t="str">
        <f>VartojimasGamyba!J2978</f>
        <v>2024-01-03-00</v>
      </c>
      <c r="E2982" s="8">
        <f>VartojimasGamyba!G2978</f>
        <v>1.266</v>
      </c>
      <c r="F2982" s="11"/>
      <c r="G2982" s="7">
        <f>G2981+H2982-I2982</f>
        <v>10.000000000000002</v>
      </c>
      <c r="H2982" s="7">
        <v>5.0000000000000053</v>
      </c>
      <c r="I2982" s="7">
        <v>0</v>
      </c>
      <c r="J2982" s="7">
        <v>0</v>
      </c>
      <c r="L2982" s="7">
        <f>VartojimasGamyba!H2978</f>
        <v>0</v>
      </c>
      <c r="M2982" s="15">
        <f t="shared" si="445"/>
        <v>6.2660000000000053</v>
      </c>
      <c r="N2982" s="7">
        <f t="shared" si="446"/>
        <v>885.26048000000071</v>
      </c>
      <c r="O2982" s="7">
        <f t="shared" si="447"/>
        <v>885.26048000000071</v>
      </c>
      <c r="R2982" s="20" t="s">
        <v>8783</v>
      </c>
      <c r="S2982" s="47">
        <f t="shared" si="448"/>
        <v>6.2660000000000053</v>
      </c>
      <c r="T2982" s="47">
        <f t="shared" si="449"/>
        <v>0</v>
      </c>
      <c r="U2982" s="47">
        <f t="shared" si="450"/>
        <v>141.28</v>
      </c>
      <c r="V2982" s="47">
        <f t="shared" si="451"/>
        <v>29.410000000000004</v>
      </c>
      <c r="W2982" s="11"/>
    </row>
    <row r="2983" spans="1:23" x14ac:dyDescent="0.45">
      <c r="A2983" t="s">
        <v>2988</v>
      </c>
      <c r="B2983">
        <v>38.35</v>
      </c>
      <c r="D2983" s="9" t="str">
        <f>VartojimasGamyba!J2979</f>
        <v>2024-01-03-01</v>
      </c>
      <c r="E2983" s="8">
        <f>VartojimasGamyba!G2979</f>
        <v>1.413</v>
      </c>
      <c r="F2983" s="11"/>
      <c r="G2983" s="7">
        <f t="shared" ref="G2983:G3005" si="453">G2982+H2983-I2983</f>
        <v>20</v>
      </c>
      <c r="H2983" s="7">
        <v>10</v>
      </c>
      <c r="I2983" s="7">
        <v>0</v>
      </c>
      <c r="J2983" s="7">
        <v>0</v>
      </c>
      <c r="L2983" s="7">
        <f>VartojimasGamyba!H2979</f>
        <v>0</v>
      </c>
      <c r="M2983" s="15">
        <f t="shared" si="445"/>
        <v>11.413</v>
      </c>
      <c r="N2983" s="7">
        <f t="shared" si="446"/>
        <v>1582.2983200000001</v>
      </c>
      <c r="O2983" s="7">
        <f t="shared" si="447"/>
        <v>1582.2983200000001</v>
      </c>
      <c r="R2983" s="7"/>
      <c r="S2983" s="47">
        <f t="shared" si="448"/>
        <v>11.413</v>
      </c>
      <c r="T2983" s="47">
        <f t="shared" si="449"/>
        <v>0</v>
      </c>
      <c r="U2983" s="47">
        <f t="shared" si="450"/>
        <v>138.64000000000001</v>
      </c>
      <c r="V2983" s="47">
        <f t="shared" si="451"/>
        <v>26.770000000000003</v>
      </c>
      <c r="W2983" s="11"/>
    </row>
    <row r="2984" spans="1:23" x14ac:dyDescent="0.45">
      <c r="A2984" t="s">
        <v>2989</v>
      </c>
      <c r="B2984">
        <v>49.08</v>
      </c>
      <c r="D2984" s="9" t="str">
        <f>VartojimasGamyba!J2980</f>
        <v>2024-01-03-02</v>
      </c>
      <c r="E2984" s="8">
        <f>VartojimasGamyba!G2980</f>
        <v>1.282</v>
      </c>
      <c r="F2984" s="11"/>
      <c r="G2984" s="7">
        <f t="shared" si="453"/>
        <v>20</v>
      </c>
      <c r="H2984" s="7">
        <v>0</v>
      </c>
      <c r="I2984" s="7">
        <v>0</v>
      </c>
      <c r="J2984" s="7">
        <v>0</v>
      </c>
      <c r="L2984" s="7">
        <f>VartojimasGamyba!H2980</f>
        <v>0</v>
      </c>
      <c r="M2984" s="15">
        <f t="shared" si="445"/>
        <v>1.282</v>
      </c>
      <c r="N2984" s="7">
        <f t="shared" si="446"/>
        <v>191.49234000000001</v>
      </c>
      <c r="O2984" s="7">
        <f t="shared" si="447"/>
        <v>191.49234000000001</v>
      </c>
      <c r="R2984" s="7"/>
      <c r="S2984" s="47">
        <f t="shared" si="448"/>
        <v>1.282</v>
      </c>
      <c r="T2984" s="47">
        <f t="shared" si="449"/>
        <v>0</v>
      </c>
      <c r="U2984" s="47">
        <f t="shared" si="450"/>
        <v>149.37</v>
      </c>
      <c r="V2984" s="47">
        <f t="shared" si="451"/>
        <v>37.5</v>
      </c>
      <c r="W2984" s="11"/>
    </row>
    <row r="2985" spans="1:23" x14ac:dyDescent="0.45">
      <c r="A2985" t="s">
        <v>2990</v>
      </c>
      <c r="B2985">
        <v>49.06</v>
      </c>
      <c r="D2985" s="9" t="str">
        <f>VartojimasGamyba!J2981</f>
        <v>2024-01-03-03</v>
      </c>
      <c r="E2985" s="8">
        <f>VartojimasGamyba!G2981</f>
        <v>1.2549999999999999</v>
      </c>
      <c r="F2985" s="11"/>
      <c r="G2985" s="7">
        <f t="shared" si="453"/>
        <v>20</v>
      </c>
      <c r="H2985" s="7">
        <v>0</v>
      </c>
      <c r="I2985" s="7">
        <v>0</v>
      </c>
      <c r="J2985" s="7">
        <v>0</v>
      </c>
      <c r="L2985" s="7">
        <f>VartojimasGamyba!H2981</f>
        <v>0</v>
      </c>
      <c r="M2985" s="15">
        <f t="shared" si="445"/>
        <v>1.2549999999999999</v>
      </c>
      <c r="N2985" s="7">
        <f t="shared" si="446"/>
        <v>187.43425000000002</v>
      </c>
      <c r="O2985" s="7">
        <f t="shared" si="447"/>
        <v>187.43425000000002</v>
      </c>
      <c r="R2985" s="7"/>
      <c r="S2985" s="47">
        <f t="shared" si="448"/>
        <v>1.2549999999999999</v>
      </c>
      <c r="T2985" s="47">
        <f t="shared" si="449"/>
        <v>0</v>
      </c>
      <c r="U2985" s="47">
        <f t="shared" si="450"/>
        <v>149.35000000000002</v>
      </c>
      <c r="V2985" s="47">
        <f t="shared" si="451"/>
        <v>37.480000000000004</v>
      </c>
      <c r="W2985" s="11"/>
    </row>
    <row r="2986" spans="1:23" x14ac:dyDescent="0.45">
      <c r="A2986" t="s">
        <v>2991</v>
      </c>
      <c r="B2986">
        <v>49.05</v>
      </c>
      <c r="D2986" s="9" t="str">
        <f>VartojimasGamyba!J2982</f>
        <v>2024-01-03-04</v>
      </c>
      <c r="E2986" s="8">
        <f>VartojimasGamyba!G2982</f>
        <v>1.448</v>
      </c>
      <c r="F2986" s="11"/>
      <c r="G2986" s="7">
        <f t="shared" si="453"/>
        <v>20</v>
      </c>
      <c r="H2986" s="7">
        <v>0</v>
      </c>
      <c r="I2986" s="7">
        <v>0</v>
      </c>
      <c r="J2986" s="7">
        <v>0</v>
      </c>
      <c r="L2986" s="7">
        <f>VartojimasGamyba!H2982</f>
        <v>0</v>
      </c>
      <c r="M2986" s="15">
        <f t="shared" si="445"/>
        <v>1.448</v>
      </c>
      <c r="N2986" s="7">
        <f t="shared" si="446"/>
        <v>216.24431999999999</v>
      </c>
      <c r="O2986" s="7">
        <f t="shared" si="447"/>
        <v>216.24431999999999</v>
      </c>
      <c r="R2986" s="7"/>
      <c r="S2986" s="47">
        <f t="shared" si="448"/>
        <v>1.448</v>
      </c>
      <c r="T2986" s="47">
        <f t="shared" si="449"/>
        <v>0</v>
      </c>
      <c r="U2986" s="47">
        <f t="shared" si="450"/>
        <v>149.34</v>
      </c>
      <c r="V2986" s="47">
        <f t="shared" si="451"/>
        <v>37.47</v>
      </c>
      <c r="W2986" s="11"/>
    </row>
    <row r="2987" spans="1:23" x14ac:dyDescent="0.45">
      <c r="A2987" t="s">
        <v>2992</v>
      </c>
      <c r="B2987">
        <v>49.05</v>
      </c>
      <c r="D2987" s="9" t="str">
        <f>VartojimasGamyba!J2983</f>
        <v>2024-01-03-05</v>
      </c>
      <c r="E2987" s="8">
        <f>VartojimasGamyba!G2983</f>
        <v>1.4319999999999999</v>
      </c>
      <c r="F2987" s="11"/>
      <c r="G2987" s="7">
        <f t="shared" si="453"/>
        <v>20</v>
      </c>
      <c r="H2987" s="7">
        <v>0</v>
      </c>
      <c r="I2987" s="7">
        <v>0</v>
      </c>
      <c r="J2987" s="7">
        <v>0</v>
      </c>
      <c r="L2987" s="7">
        <f>VartojimasGamyba!H2983</f>
        <v>0</v>
      </c>
      <c r="M2987" s="15">
        <f t="shared" si="445"/>
        <v>1.4319999999999999</v>
      </c>
      <c r="N2987" s="7">
        <f t="shared" si="446"/>
        <v>213.85488000000001</v>
      </c>
      <c r="O2987" s="7">
        <f t="shared" si="447"/>
        <v>213.85488000000001</v>
      </c>
      <c r="R2987" s="7"/>
      <c r="S2987" s="47">
        <f t="shared" si="448"/>
        <v>1.4319999999999999</v>
      </c>
      <c r="T2987" s="47">
        <f t="shared" si="449"/>
        <v>0</v>
      </c>
      <c r="U2987" s="47">
        <f t="shared" si="450"/>
        <v>149.34</v>
      </c>
      <c r="V2987" s="47">
        <f t="shared" si="451"/>
        <v>37.47</v>
      </c>
      <c r="W2987" s="11"/>
    </row>
    <row r="2988" spans="1:23" x14ac:dyDescent="0.45">
      <c r="A2988" t="s">
        <v>2993</v>
      </c>
      <c r="B2988">
        <v>49.07</v>
      </c>
      <c r="D2988" s="9" t="str">
        <f>VartojimasGamyba!J2984</f>
        <v>2024-01-03-06</v>
      </c>
      <c r="E2988" s="8">
        <f>VartojimasGamyba!G2984</f>
        <v>1.3540000000000001</v>
      </c>
      <c r="F2988" s="11"/>
      <c r="G2988" s="7">
        <f t="shared" si="453"/>
        <v>20</v>
      </c>
      <c r="H2988" s="7">
        <v>0</v>
      </c>
      <c r="I2988" s="7">
        <v>0</v>
      </c>
      <c r="J2988" s="7">
        <v>0</v>
      </c>
      <c r="L2988" s="7">
        <f>VartojimasGamyba!H2984</f>
        <v>0</v>
      </c>
      <c r="M2988" s="15">
        <f t="shared" si="445"/>
        <v>1.3540000000000001</v>
      </c>
      <c r="N2988" s="7">
        <f t="shared" si="446"/>
        <v>202.23344000000003</v>
      </c>
      <c r="O2988" s="7">
        <f t="shared" si="447"/>
        <v>202.23344000000003</v>
      </c>
      <c r="R2988" s="7"/>
      <c r="S2988" s="47">
        <f t="shared" si="448"/>
        <v>1.3540000000000001</v>
      </c>
      <c r="T2988" s="47">
        <f t="shared" si="449"/>
        <v>0</v>
      </c>
      <c r="U2988" s="47">
        <f t="shared" si="450"/>
        <v>149.36000000000001</v>
      </c>
      <c r="V2988" s="47">
        <f t="shared" si="451"/>
        <v>37.49</v>
      </c>
      <c r="W2988" s="11"/>
    </row>
    <row r="2989" spans="1:23" x14ac:dyDescent="0.45">
      <c r="A2989" t="s">
        <v>2994</v>
      </c>
      <c r="B2989">
        <v>86.7</v>
      </c>
      <c r="D2989" s="9" t="str">
        <f>VartojimasGamyba!J2985</f>
        <v>2024-01-03-07</v>
      </c>
      <c r="E2989" s="8">
        <f>VartojimasGamyba!G2985</f>
        <v>1.8180000000000001</v>
      </c>
      <c r="F2989" s="11"/>
      <c r="G2989" s="7">
        <f t="shared" si="453"/>
        <v>20</v>
      </c>
      <c r="H2989" s="7">
        <v>0</v>
      </c>
      <c r="I2989" s="7">
        <v>0</v>
      </c>
      <c r="J2989" s="7">
        <v>0</v>
      </c>
      <c r="L2989" s="7">
        <f>VartojimasGamyba!H2985</f>
        <v>5.0000000000000001E-3</v>
      </c>
      <c r="M2989" s="15">
        <f t="shared" si="445"/>
        <v>1.8130000000000002</v>
      </c>
      <c r="N2989" s="7">
        <f t="shared" si="446"/>
        <v>339.01287000000002</v>
      </c>
      <c r="O2989" s="7">
        <f t="shared" si="447"/>
        <v>339.01287000000002</v>
      </c>
      <c r="R2989" s="7"/>
      <c r="S2989" s="47">
        <f t="shared" si="448"/>
        <v>1.8130000000000002</v>
      </c>
      <c r="T2989" s="47">
        <f t="shared" si="449"/>
        <v>0</v>
      </c>
      <c r="U2989" s="47">
        <f t="shared" si="450"/>
        <v>186.99</v>
      </c>
      <c r="V2989" s="47">
        <f t="shared" si="451"/>
        <v>75.12</v>
      </c>
      <c r="W2989" s="11"/>
    </row>
    <row r="2990" spans="1:23" x14ac:dyDescent="0.45">
      <c r="A2990" t="s">
        <v>2995</v>
      </c>
      <c r="B2990">
        <v>95.05</v>
      </c>
      <c r="D2990" s="9" t="str">
        <f>VartojimasGamyba!J2986</f>
        <v>2024-01-03-08</v>
      </c>
      <c r="E2990" s="8">
        <f>VartojimasGamyba!G2986</f>
        <v>1.3380000000000001</v>
      </c>
      <c r="F2990" s="11"/>
      <c r="G2990" s="7">
        <f t="shared" si="453"/>
        <v>20</v>
      </c>
      <c r="H2990" s="7">
        <v>0</v>
      </c>
      <c r="I2990" s="7">
        <v>0</v>
      </c>
      <c r="J2990" s="7">
        <v>0</v>
      </c>
      <c r="L2990" s="7">
        <f>VartojimasGamyba!H2986</f>
        <v>6.7000000000000004E-2</v>
      </c>
      <c r="M2990" s="15">
        <f t="shared" si="445"/>
        <v>1.2710000000000001</v>
      </c>
      <c r="N2990" s="7">
        <f t="shared" si="446"/>
        <v>248.27714000000003</v>
      </c>
      <c r="O2990" s="7">
        <f t="shared" si="447"/>
        <v>248.27714000000003</v>
      </c>
      <c r="R2990" s="7"/>
      <c r="S2990" s="47">
        <f t="shared" si="448"/>
        <v>1.2710000000000001</v>
      </c>
      <c r="T2990" s="47">
        <f t="shared" si="449"/>
        <v>0</v>
      </c>
      <c r="U2990" s="47">
        <f t="shared" si="450"/>
        <v>195.34</v>
      </c>
      <c r="V2990" s="47">
        <f t="shared" si="451"/>
        <v>83.47</v>
      </c>
      <c r="W2990" s="11"/>
    </row>
    <row r="2991" spans="1:23" x14ac:dyDescent="0.45">
      <c r="A2991" t="s">
        <v>2996</v>
      </c>
      <c r="B2991">
        <v>131.51</v>
      </c>
      <c r="D2991" s="9" t="str">
        <f>VartojimasGamyba!J2987</f>
        <v>2024-01-03-09</v>
      </c>
      <c r="E2991" s="8">
        <f>VartojimasGamyba!G2987</f>
        <v>1.0660000000000001</v>
      </c>
      <c r="F2991" s="11"/>
      <c r="G2991" s="7">
        <f t="shared" si="453"/>
        <v>18.941111111111113</v>
      </c>
      <c r="H2991" s="7">
        <v>0</v>
      </c>
      <c r="I2991" s="7">
        <v>1.058888888888889</v>
      </c>
      <c r="J2991" s="7">
        <v>0</v>
      </c>
      <c r="L2991" s="7">
        <f>VartojimasGamyba!H2987</f>
        <v>0.113</v>
      </c>
      <c r="M2991" s="15">
        <f t="shared" si="445"/>
        <v>0</v>
      </c>
      <c r="N2991" s="7">
        <f t="shared" si="446"/>
        <v>0</v>
      </c>
      <c r="O2991" s="7">
        <f t="shared" si="447"/>
        <v>0</v>
      </c>
      <c r="R2991" s="7"/>
      <c r="S2991" s="47">
        <f t="shared" si="448"/>
        <v>0</v>
      </c>
      <c r="T2991" s="47">
        <f t="shared" si="449"/>
        <v>0</v>
      </c>
      <c r="U2991" s="47">
        <f t="shared" si="450"/>
        <v>231.8</v>
      </c>
      <c r="V2991" s="47">
        <f t="shared" si="451"/>
        <v>119.92999999999999</v>
      </c>
      <c r="W2991" s="11"/>
    </row>
    <row r="2992" spans="1:23" x14ac:dyDescent="0.45">
      <c r="A2992" t="s">
        <v>2997</v>
      </c>
      <c r="B2992">
        <v>132.94999999999999</v>
      </c>
      <c r="D2992" s="9" t="str">
        <f>VartojimasGamyba!J2988</f>
        <v>2024-01-03-10</v>
      </c>
      <c r="E2992" s="8">
        <f>VartojimasGamyba!G2988</f>
        <v>1.1000000000000001</v>
      </c>
      <c r="F2992" s="11"/>
      <c r="G2992" s="7">
        <f t="shared" si="453"/>
        <v>17.85777777777778</v>
      </c>
      <c r="H2992" s="7">
        <v>0</v>
      </c>
      <c r="I2992" s="7">
        <v>1.0833333333333335</v>
      </c>
      <c r="J2992" s="7">
        <v>0</v>
      </c>
      <c r="L2992" s="7">
        <f>VartojimasGamyba!H2988</f>
        <v>0.125</v>
      </c>
      <c r="M2992" s="15">
        <f t="shared" si="445"/>
        <v>-1.1102230246251565E-16</v>
      </c>
      <c r="N2992" s="7">
        <f t="shared" si="446"/>
        <v>-2.5894841826357152E-14</v>
      </c>
      <c r="O2992" s="7">
        <f t="shared" si="447"/>
        <v>-2.5894841826357152E-14</v>
      </c>
      <c r="R2992" s="7"/>
      <c r="S2992" s="47">
        <f t="shared" si="448"/>
        <v>-1.1102230246251565E-16</v>
      </c>
      <c r="T2992" s="47">
        <f t="shared" si="449"/>
        <v>0</v>
      </c>
      <c r="U2992" s="47">
        <f t="shared" si="450"/>
        <v>233.24</v>
      </c>
      <c r="V2992" s="47">
        <f t="shared" si="451"/>
        <v>121.36999999999999</v>
      </c>
      <c r="W2992" s="11"/>
    </row>
    <row r="2993" spans="1:23" x14ac:dyDescent="0.45">
      <c r="A2993" t="s">
        <v>2998</v>
      </c>
      <c r="B2993">
        <v>128.81</v>
      </c>
      <c r="D2993" s="9" t="str">
        <f>VartojimasGamyba!J2989</f>
        <v>2024-01-03-11</v>
      </c>
      <c r="E2993" s="8">
        <f>VartojimasGamyba!G2989</f>
        <v>0.94399999999999995</v>
      </c>
      <c r="F2993" s="11"/>
      <c r="G2993" s="7">
        <f t="shared" si="453"/>
        <v>17.090000000000003</v>
      </c>
      <c r="H2993" s="7">
        <v>0</v>
      </c>
      <c r="I2993" s="7">
        <v>0.76777777777777789</v>
      </c>
      <c r="J2993" s="7">
        <v>0</v>
      </c>
      <c r="L2993" s="7">
        <f>VartojimasGamyba!H2989</f>
        <v>0.253</v>
      </c>
      <c r="M2993" s="15">
        <f t="shared" si="445"/>
        <v>0</v>
      </c>
      <c r="N2993" s="7">
        <f t="shared" si="446"/>
        <v>0</v>
      </c>
      <c r="O2993" s="7">
        <f t="shared" si="447"/>
        <v>0</v>
      </c>
      <c r="R2993" s="7"/>
      <c r="S2993" s="47">
        <f t="shared" si="448"/>
        <v>0</v>
      </c>
      <c r="T2993" s="47">
        <f t="shared" si="449"/>
        <v>0</v>
      </c>
      <c r="U2993" s="47">
        <f t="shared" si="450"/>
        <v>229.10000000000002</v>
      </c>
      <c r="V2993" s="47">
        <f t="shared" si="451"/>
        <v>117.23</v>
      </c>
      <c r="W2993" s="11"/>
    </row>
    <row r="2994" spans="1:23" x14ac:dyDescent="0.45">
      <c r="A2994" t="s">
        <v>2999</v>
      </c>
      <c r="B2994">
        <v>98.93</v>
      </c>
      <c r="D2994" s="9" t="str">
        <f>VartojimasGamyba!J2990</f>
        <v>2024-01-03-12</v>
      </c>
      <c r="E2994" s="8">
        <f>VartojimasGamyba!G2990</f>
        <v>1.1020000000000001</v>
      </c>
      <c r="F2994" s="11"/>
      <c r="G2994" s="7">
        <f t="shared" si="453"/>
        <v>16.040000000000003</v>
      </c>
      <c r="H2994" s="7">
        <v>0</v>
      </c>
      <c r="I2994" s="7">
        <v>1.0500000000000003</v>
      </c>
      <c r="J2994" s="7">
        <v>0</v>
      </c>
      <c r="L2994" s="7">
        <f>VartojimasGamyba!H2990</f>
        <v>0.157</v>
      </c>
      <c r="M2994" s="15">
        <f t="shared" si="445"/>
        <v>0</v>
      </c>
      <c r="N2994" s="7">
        <f t="shared" si="446"/>
        <v>0</v>
      </c>
      <c r="O2994" s="7">
        <f t="shared" si="447"/>
        <v>0</v>
      </c>
      <c r="R2994" s="7"/>
      <c r="S2994" s="47">
        <f t="shared" si="448"/>
        <v>0</v>
      </c>
      <c r="T2994" s="47">
        <f t="shared" si="449"/>
        <v>0</v>
      </c>
      <c r="U2994" s="47">
        <f t="shared" si="450"/>
        <v>199.22000000000003</v>
      </c>
      <c r="V2994" s="47">
        <f t="shared" si="451"/>
        <v>87.350000000000009</v>
      </c>
      <c r="W2994" s="11"/>
    </row>
    <row r="2995" spans="1:23" x14ac:dyDescent="0.45">
      <c r="A2995" t="s">
        <v>3000</v>
      </c>
      <c r="B2995">
        <v>129.91</v>
      </c>
      <c r="D2995" s="9" t="str">
        <f>VartojimasGamyba!J2991</f>
        <v>2024-01-03-13</v>
      </c>
      <c r="E2995" s="8">
        <f>VartojimasGamyba!G2991</f>
        <v>1.3140000000000001</v>
      </c>
      <c r="F2995" s="11"/>
      <c r="G2995" s="7">
        <f t="shared" si="453"/>
        <v>14.603333333333335</v>
      </c>
      <c r="H2995" s="7">
        <v>0</v>
      </c>
      <c r="I2995" s="7">
        <v>1.436666666666667</v>
      </c>
      <c r="J2995" s="7">
        <v>0</v>
      </c>
      <c r="L2995" s="7">
        <f>VartojimasGamyba!H2991</f>
        <v>2.1000000000000001E-2</v>
      </c>
      <c r="M2995" s="15">
        <f t="shared" si="445"/>
        <v>-3.1571967262777889E-16</v>
      </c>
      <c r="N2995" s="7">
        <f t="shared" si="446"/>
        <v>-7.2678668638914703E-14</v>
      </c>
      <c r="O2995" s="7">
        <f t="shared" si="447"/>
        <v>-7.2678668638914703E-14</v>
      </c>
      <c r="R2995" s="7"/>
      <c r="S2995" s="47">
        <f t="shared" si="448"/>
        <v>-3.1571967262777889E-16</v>
      </c>
      <c r="T2995" s="47">
        <f t="shared" si="449"/>
        <v>0</v>
      </c>
      <c r="U2995" s="47">
        <f t="shared" si="450"/>
        <v>230.2</v>
      </c>
      <c r="V2995" s="47">
        <f t="shared" si="451"/>
        <v>118.33</v>
      </c>
      <c r="W2995" s="11"/>
    </row>
    <row r="2996" spans="1:23" x14ac:dyDescent="0.45">
      <c r="A2996" t="s">
        <v>3001</v>
      </c>
      <c r="B2996">
        <v>118.79</v>
      </c>
      <c r="D2996" s="9" t="str">
        <f>VartojimasGamyba!J2992</f>
        <v>2024-01-03-14</v>
      </c>
      <c r="E2996" s="8">
        <f>VartojimasGamyba!G2992</f>
        <v>2.09</v>
      </c>
      <c r="F2996" s="11"/>
      <c r="G2996" s="7">
        <f t="shared" si="453"/>
        <v>12.281111111111112</v>
      </c>
      <c r="H2996" s="7">
        <v>0</v>
      </c>
      <c r="I2996" s="7">
        <v>2.322222222222222</v>
      </c>
      <c r="J2996" s="7">
        <v>0</v>
      </c>
      <c r="L2996" s="7">
        <f>VartojimasGamyba!H2992</f>
        <v>0</v>
      </c>
      <c r="M2996" s="15">
        <f t="shared" si="445"/>
        <v>0</v>
      </c>
      <c r="N2996" s="7">
        <f t="shared" si="446"/>
        <v>0</v>
      </c>
      <c r="O2996" s="7">
        <f t="shared" si="447"/>
        <v>0</v>
      </c>
      <c r="R2996" s="7"/>
      <c r="S2996" s="47">
        <f t="shared" si="448"/>
        <v>0</v>
      </c>
      <c r="T2996" s="47">
        <f t="shared" si="449"/>
        <v>0</v>
      </c>
      <c r="U2996" s="47">
        <f t="shared" si="450"/>
        <v>219.08</v>
      </c>
      <c r="V2996" s="47">
        <f t="shared" si="451"/>
        <v>107.21000000000001</v>
      </c>
      <c r="W2996" s="11"/>
    </row>
    <row r="2997" spans="1:23" x14ac:dyDescent="0.45">
      <c r="A2997" t="s">
        <v>3002</v>
      </c>
      <c r="B2997">
        <v>97.05</v>
      </c>
      <c r="D2997" s="9" t="str">
        <f>VartojimasGamyba!J2993</f>
        <v>2024-01-03-15</v>
      </c>
      <c r="E2997" s="8">
        <f>VartojimasGamyba!G2993</f>
        <v>2.1549999999999998</v>
      </c>
      <c r="F2997" s="11"/>
      <c r="G2997" s="7">
        <f t="shared" si="453"/>
        <v>9.8866666666666685</v>
      </c>
      <c r="H2997" s="7">
        <v>0</v>
      </c>
      <c r="I2997" s="7">
        <v>2.3944444444444444</v>
      </c>
      <c r="J2997" s="7">
        <v>0</v>
      </c>
      <c r="L2997" s="7">
        <f>VartojimasGamyba!H2993</f>
        <v>0</v>
      </c>
      <c r="M2997" s="15">
        <f t="shared" si="445"/>
        <v>0</v>
      </c>
      <c r="N2997" s="7">
        <f t="shared" si="446"/>
        <v>0</v>
      </c>
      <c r="O2997" s="7">
        <f t="shared" si="447"/>
        <v>0</v>
      </c>
      <c r="R2997" s="7"/>
      <c r="S2997" s="47">
        <f t="shared" si="448"/>
        <v>0</v>
      </c>
      <c r="T2997" s="47">
        <f t="shared" si="449"/>
        <v>0</v>
      </c>
      <c r="U2997" s="47">
        <f t="shared" si="450"/>
        <v>197.34</v>
      </c>
      <c r="V2997" s="47">
        <f t="shared" si="451"/>
        <v>85.47</v>
      </c>
      <c r="W2997" s="11"/>
    </row>
    <row r="2998" spans="1:23" x14ac:dyDescent="0.45">
      <c r="A2998" t="s">
        <v>3003</v>
      </c>
      <c r="B2998">
        <v>96.19</v>
      </c>
      <c r="D2998" s="9" t="str">
        <f>VartojimasGamyba!J2994</f>
        <v>2024-01-03-16</v>
      </c>
      <c r="E2998" s="8">
        <f>VartojimasGamyba!G2994</f>
        <v>1.6719999999999999</v>
      </c>
      <c r="F2998" s="11"/>
      <c r="G2998" s="7">
        <f t="shared" si="453"/>
        <v>8.0288888888888899</v>
      </c>
      <c r="H2998" s="7">
        <v>0</v>
      </c>
      <c r="I2998" s="7">
        <v>1.8577777777777778</v>
      </c>
      <c r="J2998" s="7">
        <v>0</v>
      </c>
      <c r="L2998" s="7">
        <f>VartojimasGamyba!H2994</f>
        <v>0</v>
      </c>
      <c r="M2998" s="15">
        <f t="shared" si="445"/>
        <v>0</v>
      </c>
      <c r="N2998" s="7">
        <f t="shared" si="446"/>
        <v>0</v>
      </c>
      <c r="O2998" s="7">
        <f t="shared" si="447"/>
        <v>0</v>
      </c>
      <c r="R2998" s="7"/>
      <c r="S2998" s="47">
        <f t="shared" si="448"/>
        <v>0</v>
      </c>
      <c r="T2998" s="47">
        <f t="shared" si="449"/>
        <v>0</v>
      </c>
      <c r="U2998" s="47">
        <f t="shared" si="450"/>
        <v>196.48000000000002</v>
      </c>
      <c r="V2998" s="47">
        <f t="shared" si="451"/>
        <v>84.61</v>
      </c>
      <c r="W2998" s="11"/>
    </row>
    <row r="2999" spans="1:23" x14ac:dyDescent="0.45">
      <c r="A2999" t="s">
        <v>3004</v>
      </c>
      <c r="B2999">
        <v>119.02</v>
      </c>
      <c r="D2999" s="9" t="str">
        <f>VartojimasGamyba!J2995</f>
        <v>2024-01-03-17</v>
      </c>
      <c r="E2999" s="8">
        <f>VartojimasGamyba!G2995</f>
        <v>2.673</v>
      </c>
      <c r="F2999" s="11"/>
      <c r="G2999" s="7">
        <f t="shared" si="453"/>
        <v>5.0588888888888892</v>
      </c>
      <c r="H2999" s="7">
        <v>0</v>
      </c>
      <c r="I2999" s="7">
        <v>2.97</v>
      </c>
      <c r="J2999" s="7">
        <v>0</v>
      </c>
      <c r="L2999" s="7">
        <f>VartojimasGamyba!H2995</f>
        <v>0</v>
      </c>
      <c r="M2999" s="15">
        <f t="shared" si="445"/>
        <v>0</v>
      </c>
      <c r="N2999" s="7">
        <f t="shared" si="446"/>
        <v>0</v>
      </c>
      <c r="O2999" s="7">
        <f t="shared" si="447"/>
        <v>0</v>
      </c>
      <c r="R2999" s="7"/>
      <c r="S2999" s="47">
        <f t="shared" si="448"/>
        <v>0</v>
      </c>
      <c r="T2999" s="47">
        <f t="shared" si="449"/>
        <v>0</v>
      </c>
      <c r="U2999" s="47">
        <f t="shared" si="450"/>
        <v>219.31</v>
      </c>
      <c r="V2999" s="47">
        <f t="shared" si="451"/>
        <v>107.44</v>
      </c>
      <c r="W2999" s="11"/>
    </row>
    <row r="3000" spans="1:23" x14ac:dyDescent="0.45">
      <c r="A3000" t="s">
        <v>3005</v>
      </c>
      <c r="B3000">
        <v>129.91</v>
      </c>
      <c r="D3000" s="9" t="str">
        <f>VartojimasGamyba!J2996</f>
        <v>2024-01-03-18</v>
      </c>
      <c r="E3000" s="8">
        <f>VartojimasGamyba!G2996</f>
        <v>1.337</v>
      </c>
      <c r="F3000" s="11"/>
      <c r="G3000" s="7">
        <f t="shared" si="453"/>
        <v>3.5733333333333337</v>
      </c>
      <c r="H3000" s="7">
        <v>0</v>
      </c>
      <c r="I3000" s="7">
        <v>1.4855555555555555</v>
      </c>
      <c r="J3000" s="7">
        <v>0</v>
      </c>
      <c r="L3000" s="7">
        <f>VartojimasGamyba!H2996</f>
        <v>0</v>
      </c>
      <c r="M3000" s="15">
        <f t="shared" si="445"/>
        <v>0</v>
      </c>
      <c r="N3000" s="7">
        <f t="shared" si="446"/>
        <v>0</v>
      </c>
      <c r="O3000" s="7">
        <f t="shared" si="447"/>
        <v>0</v>
      </c>
      <c r="R3000" s="7"/>
      <c r="S3000" s="47">
        <f t="shared" si="448"/>
        <v>0</v>
      </c>
      <c r="T3000" s="47">
        <f t="shared" si="449"/>
        <v>0</v>
      </c>
      <c r="U3000" s="47">
        <f t="shared" si="450"/>
        <v>230.2</v>
      </c>
      <c r="V3000" s="47">
        <f t="shared" si="451"/>
        <v>118.33</v>
      </c>
      <c r="W3000" s="11"/>
    </row>
    <row r="3001" spans="1:23" x14ac:dyDescent="0.45">
      <c r="A3001" t="s">
        <v>3006</v>
      </c>
      <c r="B3001">
        <v>147.62</v>
      </c>
      <c r="D3001" s="9" t="str">
        <f>VartojimasGamyba!J2997</f>
        <v>2024-01-03-19</v>
      </c>
      <c r="E3001" s="8">
        <f>VartojimasGamyba!G2997</f>
        <v>0.27600000000000002</v>
      </c>
      <c r="F3001" s="11"/>
      <c r="G3001" s="7">
        <f t="shared" si="453"/>
        <v>3.2666666666666671</v>
      </c>
      <c r="H3001" s="7">
        <v>0</v>
      </c>
      <c r="I3001" s="7">
        <v>0.3066666666666667</v>
      </c>
      <c r="J3001" s="7">
        <v>0</v>
      </c>
      <c r="L3001" s="7">
        <f>VartojimasGamyba!H2997</f>
        <v>0</v>
      </c>
      <c r="M3001" s="15">
        <f t="shared" si="445"/>
        <v>0</v>
      </c>
      <c r="N3001" s="7">
        <f t="shared" si="446"/>
        <v>0</v>
      </c>
      <c r="O3001" s="7">
        <f t="shared" si="447"/>
        <v>0</v>
      </c>
      <c r="R3001" s="7"/>
      <c r="S3001" s="47">
        <f t="shared" si="448"/>
        <v>0</v>
      </c>
      <c r="T3001" s="47">
        <f t="shared" si="449"/>
        <v>0</v>
      </c>
      <c r="U3001" s="47">
        <f t="shared" si="450"/>
        <v>247.91000000000003</v>
      </c>
      <c r="V3001" s="47">
        <f t="shared" si="451"/>
        <v>136.04</v>
      </c>
      <c r="W3001" s="11"/>
    </row>
    <row r="3002" spans="1:23" x14ac:dyDescent="0.45">
      <c r="A3002" t="s">
        <v>3007</v>
      </c>
      <c r="B3002">
        <v>118.8</v>
      </c>
      <c r="D3002" s="9" t="str">
        <f>VartojimasGamyba!J2998</f>
        <v>2024-01-03-20</v>
      </c>
      <c r="E3002" s="8">
        <f>VartojimasGamyba!G2998</f>
        <v>0.23799999999999999</v>
      </c>
      <c r="F3002" s="11"/>
      <c r="G3002" s="7">
        <f t="shared" si="453"/>
        <v>3.0022222222222226</v>
      </c>
      <c r="H3002" s="7">
        <v>0</v>
      </c>
      <c r="I3002" s="7">
        <v>0.26444444444444443</v>
      </c>
      <c r="J3002" s="7">
        <v>0</v>
      </c>
      <c r="L3002" s="7">
        <f>VartojimasGamyba!H2998</f>
        <v>0</v>
      </c>
      <c r="M3002" s="15">
        <f t="shared" si="445"/>
        <v>0</v>
      </c>
      <c r="N3002" s="7">
        <f t="shared" si="446"/>
        <v>0</v>
      </c>
      <c r="O3002" s="7">
        <f t="shared" si="447"/>
        <v>0</v>
      </c>
      <c r="P3002" s="7" t="s">
        <v>8873</v>
      </c>
      <c r="R3002" s="7"/>
      <c r="S3002" s="47">
        <f t="shared" si="448"/>
        <v>0</v>
      </c>
      <c r="T3002" s="47">
        <f t="shared" si="449"/>
        <v>0</v>
      </c>
      <c r="U3002" s="47">
        <f t="shared" si="450"/>
        <v>219.09</v>
      </c>
      <c r="V3002" s="47">
        <f t="shared" si="451"/>
        <v>107.22</v>
      </c>
      <c r="W3002" s="11"/>
    </row>
    <row r="3003" spans="1:23" x14ac:dyDescent="0.45">
      <c r="A3003" t="s">
        <v>3008</v>
      </c>
      <c r="B3003">
        <v>95.1</v>
      </c>
      <c r="D3003" s="9" t="str">
        <f>VartojimasGamyba!J2999</f>
        <v>2024-01-03-21</v>
      </c>
      <c r="E3003" s="8">
        <f>VartojimasGamyba!G2999</f>
        <v>0.26500000000000001</v>
      </c>
      <c r="F3003" s="11"/>
      <c r="G3003" s="7">
        <f t="shared" si="453"/>
        <v>3.0022222222222226</v>
      </c>
      <c r="H3003" s="7">
        <v>0</v>
      </c>
      <c r="I3003" s="7">
        <v>0</v>
      </c>
      <c r="J3003" s="7">
        <v>0</v>
      </c>
      <c r="L3003" s="7">
        <f>VartojimasGamyba!H2999</f>
        <v>0</v>
      </c>
      <c r="M3003" s="15">
        <f t="shared" si="445"/>
        <v>0.26500000000000001</v>
      </c>
      <c r="N3003" s="7">
        <f t="shared" si="446"/>
        <v>51.778349999999996</v>
      </c>
      <c r="O3003" s="7">
        <f t="shared" si="447"/>
        <v>51.778349999999996</v>
      </c>
      <c r="P3003" s="7">
        <f>SUM(N2982:N3005)</f>
        <v>4537.77142</v>
      </c>
      <c r="R3003" s="7"/>
      <c r="S3003" s="47">
        <f t="shared" si="448"/>
        <v>0.26500000000000001</v>
      </c>
      <c r="T3003" s="47">
        <f t="shared" si="449"/>
        <v>0</v>
      </c>
      <c r="U3003" s="47">
        <f t="shared" si="450"/>
        <v>195.39</v>
      </c>
      <c r="V3003" s="47">
        <f t="shared" si="451"/>
        <v>83.52</v>
      </c>
      <c r="W3003" s="11"/>
    </row>
    <row r="3004" spans="1:23" x14ac:dyDescent="0.45">
      <c r="A3004" t="s">
        <v>3009</v>
      </c>
      <c r="B3004">
        <v>85.82</v>
      </c>
      <c r="D3004" s="9" t="str">
        <f>VartojimasGamyba!J3000</f>
        <v>2024-01-03-22</v>
      </c>
      <c r="E3004" s="8">
        <f>VartojimasGamyba!G3000</f>
        <v>0.185</v>
      </c>
      <c r="F3004" s="11"/>
      <c r="G3004" s="7">
        <f t="shared" si="453"/>
        <v>3.0022222222222226</v>
      </c>
      <c r="H3004" s="7">
        <v>0</v>
      </c>
      <c r="I3004" s="7">
        <v>0</v>
      </c>
      <c r="J3004" s="7">
        <v>0</v>
      </c>
      <c r="L3004" s="7">
        <f>VartojimasGamyba!H3000</f>
        <v>0</v>
      </c>
      <c r="M3004" s="15">
        <f t="shared" si="445"/>
        <v>0.185</v>
      </c>
      <c r="N3004" s="7">
        <f t="shared" si="446"/>
        <v>34.430350000000004</v>
      </c>
      <c r="O3004" s="7">
        <f t="shared" si="447"/>
        <v>34.430350000000004</v>
      </c>
      <c r="P3004" s="7" t="s">
        <v>8872</v>
      </c>
      <c r="R3004" s="7"/>
      <c r="S3004" s="47">
        <f t="shared" si="448"/>
        <v>0.185</v>
      </c>
      <c r="T3004" s="47">
        <f t="shared" si="449"/>
        <v>0</v>
      </c>
      <c r="U3004" s="47">
        <f t="shared" si="450"/>
        <v>186.11</v>
      </c>
      <c r="V3004" s="47">
        <f t="shared" si="451"/>
        <v>74.239999999999995</v>
      </c>
      <c r="W3004" s="11"/>
    </row>
    <row r="3005" spans="1:23" x14ac:dyDescent="0.45">
      <c r="A3005" t="s">
        <v>3010</v>
      </c>
      <c r="B3005">
        <v>76.38</v>
      </c>
      <c r="D3005" s="9" t="str">
        <f>VartojimasGamyba!J3001</f>
        <v>2024-01-03-23</v>
      </c>
      <c r="E3005" s="8">
        <f>VartojimasGamyba!G3001</f>
        <v>0.184</v>
      </c>
      <c r="F3005" s="11"/>
      <c r="G3005" s="7">
        <f t="shared" si="453"/>
        <v>5.0000000000000009</v>
      </c>
      <c r="H3005" s="7">
        <v>1.9977777777777783</v>
      </c>
      <c r="I3005" s="7">
        <v>0</v>
      </c>
      <c r="J3005" s="7">
        <v>0</v>
      </c>
      <c r="L3005" s="7">
        <f>VartojimasGamyba!H3001</f>
        <v>0</v>
      </c>
      <c r="M3005" s="15">
        <f t="shared" si="445"/>
        <v>2.1817777777777785</v>
      </c>
      <c r="N3005" s="7">
        <f t="shared" si="446"/>
        <v>385.45468000000017</v>
      </c>
      <c r="O3005" s="7">
        <f t="shared" si="447"/>
        <v>385.45468000000017</v>
      </c>
      <c r="P3005" s="7">
        <f>SUM(O2982:O3005)</f>
        <v>4537.77142</v>
      </c>
      <c r="Q3005" s="7">
        <f>SUMPRODUCT(B2982:B3005,E2982:E3005)+SUM(E2982:E3005)*$Z$21-SUMPRODUCT(B2982:B3005,L2982:L3005)+SUM(L2982:L3005)*ABS($Z$20)</f>
        <v>5493.6727599999995</v>
      </c>
      <c r="R3005" s="7"/>
      <c r="S3005" s="47">
        <f t="shared" si="448"/>
        <v>2.1817777777777785</v>
      </c>
      <c r="T3005" s="47">
        <f t="shared" si="449"/>
        <v>0</v>
      </c>
      <c r="U3005" s="47">
        <f t="shared" si="450"/>
        <v>176.67000000000002</v>
      </c>
      <c r="V3005" s="47">
        <f t="shared" si="451"/>
        <v>64.8</v>
      </c>
      <c r="W3005" s="11">
        <f>IF(P3005&lt;&gt;Q3005,1,0)</f>
        <v>1</v>
      </c>
    </row>
    <row r="3006" spans="1:23" x14ac:dyDescent="0.45">
      <c r="A3006" t="s">
        <v>3011</v>
      </c>
      <c r="B3006">
        <v>65</v>
      </c>
      <c r="D3006" s="1" t="str">
        <f>VartojimasGamyba!J3002</f>
        <v>2024-01-04-00</v>
      </c>
      <c r="E3006" s="7">
        <f>VartojimasGamyba!G3002</f>
        <v>0.2</v>
      </c>
      <c r="F3006" s="11"/>
      <c r="G3006" s="12">
        <f>G3005+H3006-I3006</f>
        <v>10</v>
      </c>
      <c r="H3006" s="12">
        <v>5</v>
      </c>
      <c r="I3006" s="12">
        <v>0</v>
      </c>
      <c r="J3006" s="12">
        <v>0</v>
      </c>
      <c r="K3006" s="12"/>
      <c r="L3006" s="12">
        <f>VartojimasGamyba!H3002</f>
        <v>0</v>
      </c>
      <c r="M3006" s="19">
        <f t="shared" si="445"/>
        <v>5.2</v>
      </c>
      <c r="N3006" s="7">
        <f t="shared" si="446"/>
        <v>859.50800000000015</v>
      </c>
      <c r="O3006" s="7">
        <f t="shared" si="447"/>
        <v>859.50800000000015</v>
      </c>
      <c r="R3006" s="20" t="s">
        <v>8783</v>
      </c>
      <c r="S3006" s="47">
        <f t="shared" si="448"/>
        <v>5.2</v>
      </c>
      <c r="T3006" s="47">
        <f t="shared" si="449"/>
        <v>0</v>
      </c>
      <c r="U3006" s="47">
        <f t="shared" si="450"/>
        <v>165.29000000000002</v>
      </c>
      <c r="V3006" s="47">
        <f t="shared" si="451"/>
        <v>53.42</v>
      </c>
      <c r="W3006" s="11"/>
    </row>
    <row r="3007" spans="1:23" x14ac:dyDescent="0.45">
      <c r="A3007" t="s">
        <v>3012</v>
      </c>
      <c r="B3007">
        <v>58.12</v>
      </c>
      <c r="D3007" s="1" t="str">
        <f>VartojimasGamyba!J3003</f>
        <v>2024-01-04-01</v>
      </c>
      <c r="E3007" s="7">
        <f>VartojimasGamyba!G3003</f>
        <v>1.337</v>
      </c>
      <c r="F3007" s="11"/>
      <c r="G3007" s="12">
        <f t="shared" ref="G3007:G3029" si="454">G3006+H3007-I3007</f>
        <v>20</v>
      </c>
      <c r="H3007" s="12">
        <v>10</v>
      </c>
      <c r="I3007" s="12">
        <v>0</v>
      </c>
      <c r="J3007" s="12">
        <v>0</v>
      </c>
      <c r="K3007" s="12"/>
      <c r="L3007" s="12">
        <f>VartojimasGamyba!H3003</f>
        <v>0</v>
      </c>
      <c r="M3007" s="19">
        <f t="shared" si="445"/>
        <v>11.337</v>
      </c>
      <c r="N3007" s="7">
        <f t="shared" si="446"/>
        <v>1795.89417</v>
      </c>
      <c r="O3007" s="7">
        <f t="shared" si="447"/>
        <v>1795.89417</v>
      </c>
      <c r="R3007" s="7"/>
      <c r="S3007" s="47">
        <f t="shared" si="448"/>
        <v>11.337</v>
      </c>
      <c r="T3007" s="47">
        <f t="shared" si="449"/>
        <v>0</v>
      </c>
      <c r="U3007" s="47">
        <f t="shared" si="450"/>
        <v>158.41</v>
      </c>
      <c r="V3007" s="47">
        <f t="shared" si="451"/>
        <v>46.54</v>
      </c>
      <c r="W3007" s="11"/>
    </row>
    <row r="3008" spans="1:23" x14ac:dyDescent="0.45">
      <c r="A3008" t="s">
        <v>3013</v>
      </c>
      <c r="B3008">
        <v>129.25</v>
      </c>
      <c r="D3008" s="1" t="str">
        <f>VartojimasGamyba!J3004</f>
        <v>2024-01-04-02</v>
      </c>
      <c r="E3008" s="7">
        <f>VartojimasGamyba!G3004</f>
        <v>1.5860000000000001</v>
      </c>
      <c r="F3008" s="11"/>
      <c r="G3008" s="12">
        <f t="shared" si="454"/>
        <v>18.237777777777779</v>
      </c>
      <c r="H3008" s="12">
        <v>0</v>
      </c>
      <c r="I3008" s="12">
        <v>1.7622222222222224</v>
      </c>
      <c r="J3008" s="12">
        <v>0</v>
      </c>
      <c r="K3008" s="12"/>
      <c r="L3008" s="12">
        <f>VartojimasGamyba!H3004</f>
        <v>0</v>
      </c>
      <c r="M3008" s="19">
        <f t="shared" si="445"/>
        <v>0</v>
      </c>
      <c r="N3008" s="7">
        <f t="shared" si="446"/>
        <v>0</v>
      </c>
      <c r="O3008" s="7">
        <f t="shared" si="447"/>
        <v>0</v>
      </c>
      <c r="R3008" s="7"/>
      <c r="S3008" s="47">
        <f t="shared" si="448"/>
        <v>0</v>
      </c>
      <c r="T3008" s="47">
        <f t="shared" si="449"/>
        <v>0</v>
      </c>
      <c r="U3008" s="47">
        <f t="shared" si="450"/>
        <v>229.54000000000002</v>
      </c>
      <c r="V3008" s="47">
        <f t="shared" si="451"/>
        <v>117.67</v>
      </c>
      <c r="W3008" s="11"/>
    </row>
    <row r="3009" spans="1:23" x14ac:dyDescent="0.45">
      <c r="A3009" t="s">
        <v>3014</v>
      </c>
      <c r="B3009">
        <v>106.34</v>
      </c>
      <c r="D3009" s="1" t="str">
        <f>VartojimasGamyba!J3005</f>
        <v>2024-01-04-03</v>
      </c>
      <c r="E3009" s="7">
        <f>VartojimasGamyba!G3005</f>
        <v>1.617</v>
      </c>
      <c r="F3009" s="11"/>
      <c r="G3009" s="12">
        <f t="shared" si="454"/>
        <v>18.237777777777779</v>
      </c>
      <c r="H3009" s="12">
        <v>0</v>
      </c>
      <c r="I3009" s="12">
        <v>0</v>
      </c>
      <c r="J3009" s="12">
        <v>0</v>
      </c>
      <c r="K3009" s="12"/>
      <c r="L3009" s="12">
        <f>VartojimasGamyba!H3005</f>
        <v>0</v>
      </c>
      <c r="M3009" s="19">
        <f t="shared" si="445"/>
        <v>1.617</v>
      </c>
      <c r="N3009" s="7">
        <f t="shared" si="446"/>
        <v>334.12070999999997</v>
      </c>
      <c r="O3009" s="7">
        <f t="shared" si="447"/>
        <v>334.12070999999997</v>
      </c>
      <c r="R3009" s="7"/>
      <c r="S3009" s="47">
        <f t="shared" si="448"/>
        <v>1.617</v>
      </c>
      <c r="T3009" s="47">
        <f t="shared" si="449"/>
        <v>0</v>
      </c>
      <c r="U3009" s="47">
        <f t="shared" si="450"/>
        <v>206.63</v>
      </c>
      <c r="V3009" s="47">
        <f t="shared" si="451"/>
        <v>94.76</v>
      </c>
      <c r="W3009" s="11"/>
    </row>
    <row r="3010" spans="1:23" x14ac:dyDescent="0.45">
      <c r="A3010" t="s">
        <v>3015</v>
      </c>
      <c r="B3010">
        <v>94.42</v>
      </c>
      <c r="D3010" s="1" t="str">
        <f>VartojimasGamyba!J3006</f>
        <v>2024-01-04-04</v>
      </c>
      <c r="E3010" s="7">
        <f>VartojimasGamyba!G3006</f>
        <v>1.5489999999999999</v>
      </c>
      <c r="F3010" s="11"/>
      <c r="G3010" s="12">
        <f t="shared" si="454"/>
        <v>20</v>
      </c>
      <c r="H3010" s="12">
        <v>1.7622222222222224</v>
      </c>
      <c r="I3010" s="12">
        <v>0</v>
      </c>
      <c r="J3010" s="12">
        <v>0</v>
      </c>
      <c r="K3010" s="12"/>
      <c r="L3010" s="12">
        <f>VartojimasGamyba!H3006</f>
        <v>0</v>
      </c>
      <c r="M3010" s="19">
        <f t="shared" si="445"/>
        <v>3.3112222222222223</v>
      </c>
      <c r="N3010" s="7">
        <f t="shared" si="446"/>
        <v>644.72807888888894</v>
      </c>
      <c r="O3010" s="7">
        <f t="shared" si="447"/>
        <v>644.72807888888894</v>
      </c>
      <c r="R3010" s="7"/>
      <c r="S3010" s="47">
        <f t="shared" si="448"/>
        <v>3.3112222222222223</v>
      </c>
      <c r="T3010" s="47">
        <f t="shared" si="449"/>
        <v>0</v>
      </c>
      <c r="U3010" s="47">
        <f t="shared" si="450"/>
        <v>194.71</v>
      </c>
      <c r="V3010" s="47">
        <f t="shared" si="451"/>
        <v>82.84</v>
      </c>
      <c r="W3010" s="11"/>
    </row>
    <row r="3011" spans="1:23" x14ac:dyDescent="0.45">
      <c r="A3011" t="s">
        <v>3016</v>
      </c>
      <c r="B3011">
        <v>97.79</v>
      </c>
      <c r="D3011" s="1" t="str">
        <f>VartojimasGamyba!J3007</f>
        <v>2024-01-04-05</v>
      </c>
      <c r="E3011" s="7">
        <f>VartojimasGamyba!G3007</f>
        <v>1.609</v>
      </c>
      <c r="F3011" s="11"/>
      <c r="G3011" s="12">
        <f t="shared" si="454"/>
        <v>20</v>
      </c>
      <c r="H3011" s="12">
        <v>0</v>
      </c>
      <c r="I3011" s="12">
        <v>0</v>
      </c>
      <c r="J3011" s="12">
        <v>0</v>
      </c>
      <c r="K3011" s="12"/>
      <c r="L3011" s="12">
        <f>VartojimasGamyba!H3007</f>
        <v>0</v>
      </c>
      <c r="M3011" s="19">
        <f t="shared" si="445"/>
        <v>1.609</v>
      </c>
      <c r="N3011" s="7">
        <f t="shared" si="446"/>
        <v>318.71072000000004</v>
      </c>
      <c r="O3011" s="7">
        <f t="shared" si="447"/>
        <v>318.71072000000004</v>
      </c>
      <c r="R3011" s="7"/>
      <c r="S3011" s="47">
        <f t="shared" si="448"/>
        <v>1.609</v>
      </c>
      <c r="T3011" s="47">
        <f t="shared" si="449"/>
        <v>0</v>
      </c>
      <c r="U3011" s="47">
        <f t="shared" si="450"/>
        <v>198.08</v>
      </c>
      <c r="V3011" s="47">
        <f t="shared" si="451"/>
        <v>86.210000000000008</v>
      </c>
      <c r="W3011" s="11"/>
    </row>
    <row r="3012" spans="1:23" x14ac:dyDescent="0.45">
      <c r="A3012" t="s">
        <v>3017</v>
      </c>
      <c r="B3012">
        <v>121.44</v>
      </c>
      <c r="D3012" s="1" t="str">
        <f>VartojimasGamyba!J3008</f>
        <v>2024-01-04-06</v>
      </c>
      <c r="E3012" s="7">
        <f>VartojimasGamyba!G3008</f>
        <v>1.282</v>
      </c>
      <c r="F3012" s="11"/>
      <c r="G3012" s="12">
        <f t="shared" si="454"/>
        <v>20</v>
      </c>
      <c r="H3012" s="12">
        <v>0</v>
      </c>
      <c r="I3012" s="12">
        <v>0</v>
      </c>
      <c r="J3012" s="12">
        <v>0</v>
      </c>
      <c r="K3012" s="12"/>
      <c r="L3012" s="12">
        <f>VartojimasGamyba!H3008</f>
        <v>0</v>
      </c>
      <c r="M3012" s="19">
        <f t="shared" si="445"/>
        <v>1.282</v>
      </c>
      <c r="N3012" s="7">
        <f t="shared" si="446"/>
        <v>284.25786000000005</v>
      </c>
      <c r="O3012" s="7">
        <f t="shared" si="447"/>
        <v>284.25786000000005</v>
      </c>
      <c r="R3012" s="7"/>
      <c r="S3012" s="47">
        <f t="shared" si="448"/>
        <v>1.282</v>
      </c>
      <c r="T3012" s="47">
        <f t="shared" si="449"/>
        <v>0</v>
      </c>
      <c r="U3012" s="47">
        <f t="shared" si="450"/>
        <v>221.73000000000002</v>
      </c>
      <c r="V3012" s="47">
        <f t="shared" si="451"/>
        <v>109.86</v>
      </c>
      <c r="W3012" s="11"/>
    </row>
    <row r="3013" spans="1:23" x14ac:dyDescent="0.45">
      <c r="A3013" t="s">
        <v>3018</v>
      </c>
      <c r="B3013">
        <v>180.21</v>
      </c>
      <c r="D3013" s="1" t="str">
        <f>VartojimasGamyba!J3009</f>
        <v>2024-01-04-07</v>
      </c>
      <c r="E3013" s="7">
        <f>VartojimasGamyba!G3009</f>
        <v>1.8460000000000001</v>
      </c>
      <c r="F3013" s="11"/>
      <c r="G3013" s="12">
        <f t="shared" si="454"/>
        <v>17.948888888888888</v>
      </c>
      <c r="H3013" s="12">
        <v>0</v>
      </c>
      <c r="I3013" s="12">
        <v>2.0511111111111111</v>
      </c>
      <c r="J3013" s="12">
        <v>0</v>
      </c>
      <c r="K3013" s="12"/>
      <c r="L3013" s="12">
        <f>VartojimasGamyba!H3009</f>
        <v>0</v>
      </c>
      <c r="M3013" s="19">
        <f t="shared" si="445"/>
        <v>0</v>
      </c>
      <c r="N3013" s="7">
        <f t="shared" si="446"/>
        <v>0</v>
      </c>
      <c r="O3013" s="7">
        <f t="shared" si="447"/>
        <v>0</v>
      </c>
      <c r="R3013" s="7"/>
      <c r="S3013" s="47">
        <f t="shared" si="448"/>
        <v>0</v>
      </c>
      <c r="T3013" s="47">
        <f t="shared" si="449"/>
        <v>0</v>
      </c>
      <c r="U3013" s="47">
        <f t="shared" si="450"/>
        <v>280.5</v>
      </c>
      <c r="V3013" s="47">
        <f t="shared" si="451"/>
        <v>168.63</v>
      </c>
      <c r="W3013" s="11"/>
    </row>
    <row r="3014" spans="1:23" x14ac:dyDescent="0.45">
      <c r="A3014" t="s">
        <v>3019</v>
      </c>
      <c r="B3014">
        <v>148.11000000000001</v>
      </c>
      <c r="D3014" s="1" t="str">
        <f>VartojimasGamyba!J3010</f>
        <v>2024-01-04-08</v>
      </c>
      <c r="E3014" s="7">
        <f>VartojimasGamyba!G3010</f>
        <v>2.0720000000000001</v>
      </c>
      <c r="F3014" s="11"/>
      <c r="G3014" s="12">
        <f t="shared" si="454"/>
        <v>20</v>
      </c>
      <c r="H3014" s="12">
        <v>2.0511111111111111</v>
      </c>
      <c r="I3014" s="12">
        <v>0</v>
      </c>
      <c r="J3014" s="12">
        <v>0</v>
      </c>
      <c r="K3014" s="12"/>
      <c r="L3014" s="12">
        <f>VartojimasGamyba!H3010</f>
        <v>5.0000000000000001E-3</v>
      </c>
      <c r="M3014" s="19">
        <f t="shared" si="445"/>
        <v>4.1181111111111113</v>
      </c>
      <c r="N3014" s="7">
        <f t="shared" si="446"/>
        <v>1022.9388000000001</v>
      </c>
      <c r="O3014" s="7">
        <f t="shared" si="447"/>
        <v>1022.9388000000001</v>
      </c>
      <c r="R3014" s="7"/>
      <c r="S3014" s="47">
        <f t="shared" si="448"/>
        <v>4.1181111111111113</v>
      </c>
      <c r="T3014" s="47">
        <f t="shared" si="449"/>
        <v>0</v>
      </c>
      <c r="U3014" s="47">
        <f t="shared" si="450"/>
        <v>248.40000000000003</v>
      </c>
      <c r="V3014" s="47">
        <f t="shared" si="451"/>
        <v>136.53</v>
      </c>
      <c r="W3014" s="11"/>
    </row>
    <row r="3015" spans="1:23" x14ac:dyDescent="0.45">
      <c r="A3015" t="s">
        <v>3020</v>
      </c>
      <c r="B3015">
        <v>379.25</v>
      </c>
      <c r="D3015" s="1" t="str">
        <f>VartojimasGamyba!J3011</f>
        <v>2024-01-04-09</v>
      </c>
      <c r="E3015" s="7">
        <f>VartojimasGamyba!G3011</f>
        <v>1.417</v>
      </c>
      <c r="F3015" s="11"/>
      <c r="G3015" s="12">
        <f t="shared" si="454"/>
        <v>18.5</v>
      </c>
      <c r="H3015" s="12">
        <v>0</v>
      </c>
      <c r="I3015" s="12">
        <v>1.5000000000000016</v>
      </c>
      <c r="J3015" s="12">
        <v>0</v>
      </c>
      <c r="K3015" s="12"/>
      <c r="L3015" s="12">
        <f>VartojimasGamyba!H3011</f>
        <v>6.7000000000000004E-2</v>
      </c>
      <c r="M3015" s="19">
        <f t="shared" ref="M3015:M3078" si="455">E3015+H3015-I3015*$J$2+J3015-L3015</f>
        <v>-1.3877787807814457E-15</v>
      </c>
      <c r="N3015" s="7">
        <f t="shared" ref="N3015:N3078" si="456">M3015*U3015-J3015*V3015</f>
        <v>-6.6549543653593446E-13</v>
      </c>
      <c r="O3015" s="7">
        <f t="shared" ref="O3015:O3078" si="457">(M3015)*(B3015+$Z$21)</f>
        <v>-6.6549543653593446E-13</v>
      </c>
      <c r="R3015" s="7"/>
      <c r="S3015" s="47">
        <f t="shared" ref="S3015:S3078" si="458">M3015+IF((L3015-E3015)&gt;0,(L3015-E3015),0)</f>
        <v>-1.3877787807814457E-15</v>
      </c>
      <c r="T3015" s="47">
        <f t="shared" ref="T3015:T3078" si="459">IF(L3015-E3015&lt;0,0,L3015-E3015)</f>
        <v>0</v>
      </c>
      <c r="U3015" s="47">
        <f t="shared" ref="U3015:U3078" si="460">B3015+$Z$21</f>
        <v>479.54</v>
      </c>
      <c r="V3015" s="47">
        <f t="shared" ref="V3015:V3078" si="461">B3015+$Z$20</f>
        <v>367.67</v>
      </c>
      <c r="W3015" s="11"/>
    </row>
    <row r="3016" spans="1:23" x14ac:dyDescent="0.45">
      <c r="A3016" t="s">
        <v>3021</v>
      </c>
      <c r="B3016">
        <v>299.99</v>
      </c>
      <c r="D3016" s="1" t="str">
        <f>VartojimasGamyba!J3012</f>
        <v>2024-01-04-10</v>
      </c>
      <c r="E3016" s="7">
        <f>VartojimasGamyba!G3012</f>
        <v>1.21</v>
      </c>
      <c r="F3016" s="11"/>
      <c r="G3016" s="12">
        <f t="shared" si="454"/>
        <v>17.356666666666666</v>
      </c>
      <c r="H3016" s="12">
        <v>0</v>
      </c>
      <c r="I3016" s="12">
        <v>1.1433333333333333</v>
      </c>
      <c r="J3016" s="12">
        <v>0</v>
      </c>
      <c r="K3016" s="12"/>
      <c r="L3016" s="12">
        <f>VartojimasGamyba!H3012</f>
        <v>0.18099999999999999</v>
      </c>
      <c r="M3016" s="19">
        <f t="shared" si="455"/>
        <v>0</v>
      </c>
      <c r="N3016" s="7">
        <f t="shared" si="456"/>
        <v>0</v>
      </c>
      <c r="O3016" s="7">
        <f t="shared" si="457"/>
        <v>0</v>
      </c>
      <c r="R3016" s="7"/>
      <c r="S3016" s="47">
        <f t="shared" si="458"/>
        <v>0</v>
      </c>
      <c r="T3016" s="47">
        <f t="shared" si="459"/>
        <v>0</v>
      </c>
      <c r="U3016" s="47">
        <f t="shared" si="460"/>
        <v>400.28000000000003</v>
      </c>
      <c r="V3016" s="47">
        <f t="shared" si="461"/>
        <v>288.41000000000003</v>
      </c>
      <c r="W3016" s="11"/>
    </row>
    <row r="3017" spans="1:23" x14ac:dyDescent="0.45">
      <c r="A3017" t="s">
        <v>3022</v>
      </c>
      <c r="B3017">
        <v>300</v>
      </c>
      <c r="D3017" s="1" t="str">
        <f>VartojimasGamyba!J3013</f>
        <v>2024-01-04-11</v>
      </c>
      <c r="E3017" s="7">
        <f>VartojimasGamyba!G3013</f>
        <v>1.095</v>
      </c>
      <c r="F3017" s="11"/>
      <c r="G3017" s="12">
        <f t="shared" si="454"/>
        <v>16.275555555555556</v>
      </c>
      <c r="H3017" s="12">
        <v>0</v>
      </c>
      <c r="I3017" s="12">
        <v>1.0811111111111111</v>
      </c>
      <c r="J3017" s="12">
        <v>0</v>
      </c>
      <c r="K3017" s="12"/>
      <c r="L3017" s="12">
        <f>VartojimasGamyba!H3013</f>
        <v>0.122</v>
      </c>
      <c r="M3017" s="19">
        <f t="shared" si="455"/>
        <v>-1.1102230246251565E-16</v>
      </c>
      <c r="N3017" s="7">
        <f t="shared" si="456"/>
        <v>-4.4441117452720393E-14</v>
      </c>
      <c r="O3017" s="7">
        <f t="shared" si="457"/>
        <v>-4.4441117452720393E-14</v>
      </c>
      <c r="R3017" s="7"/>
      <c r="S3017" s="47">
        <f t="shared" si="458"/>
        <v>-1.1102230246251565E-16</v>
      </c>
      <c r="T3017" s="47">
        <f t="shared" si="459"/>
        <v>0</v>
      </c>
      <c r="U3017" s="47">
        <f t="shared" si="460"/>
        <v>400.29</v>
      </c>
      <c r="V3017" s="47">
        <f t="shared" si="461"/>
        <v>288.42</v>
      </c>
      <c r="W3017" s="11"/>
    </row>
    <row r="3018" spans="1:23" x14ac:dyDescent="0.45">
      <c r="A3018" t="s">
        <v>3023</v>
      </c>
      <c r="B3018">
        <v>300.07</v>
      </c>
      <c r="D3018" s="1" t="str">
        <f>VartojimasGamyba!J3014</f>
        <v>2024-01-04-12</v>
      </c>
      <c r="E3018" s="7">
        <f>VartojimasGamyba!G3014</f>
        <v>1.748</v>
      </c>
      <c r="F3018" s="11"/>
      <c r="G3018" s="12">
        <f t="shared" si="454"/>
        <v>14.364444444444445</v>
      </c>
      <c r="H3018" s="12">
        <v>0</v>
      </c>
      <c r="I3018" s="12">
        <v>1.9111111111111112</v>
      </c>
      <c r="J3018" s="12">
        <v>0</v>
      </c>
      <c r="K3018" s="12"/>
      <c r="L3018" s="12">
        <f>VartojimasGamyba!H3014</f>
        <v>2.8000000000000001E-2</v>
      </c>
      <c r="M3018" s="19">
        <f t="shared" si="455"/>
        <v>-1.9775847626135601E-16</v>
      </c>
      <c r="N3018" s="7">
        <f t="shared" si="456"/>
        <v>-7.9174583555996493E-14</v>
      </c>
      <c r="O3018" s="7">
        <f t="shared" si="457"/>
        <v>-7.9174583555996493E-14</v>
      </c>
      <c r="R3018" s="7"/>
      <c r="S3018" s="47">
        <f t="shared" si="458"/>
        <v>-1.9775847626135601E-16</v>
      </c>
      <c r="T3018" s="47">
        <f t="shared" si="459"/>
        <v>0</v>
      </c>
      <c r="U3018" s="47">
        <f t="shared" si="460"/>
        <v>400.36</v>
      </c>
      <c r="V3018" s="47">
        <f t="shared" si="461"/>
        <v>288.49</v>
      </c>
      <c r="W3018" s="11"/>
    </row>
    <row r="3019" spans="1:23" x14ac:dyDescent="0.45">
      <c r="A3019" t="s">
        <v>3024</v>
      </c>
      <c r="B3019">
        <v>300</v>
      </c>
      <c r="D3019" s="1" t="str">
        <f>VartojimasGamyba!J3015</f>
        <v>2024-01-04-13</v>
      </c>
      <c r="E3019" s="7">
        <f>VartojimasGamyba!G3015</f>
        <v>1.5429999999999999</v>
      </c>
      <c r="F3019" s="11"/>
      <c r="G3019" s="12">
        <f t="shared" si="454"/>
        <v>12.655555555555555</v>
      </c>
      <c r="H3019" s="12">
        <v>0</v>
      </c>
      <c r="I3019" s="12">
        <v>1.7088888888888889</v>
      </c>
      <c r="J3019" s="12">
        <v>0</v>
      </c>
      <c r="K3019" s="12"/>
      <c r="L3019" s="12">
        <f>VartojimasGamyba!H3015</f>
        <v>5.0000000000000001E-3</v>
      </c>
      <c r="M3019" s="19">
        <f t="shared" si="455"/>
        <v>-1.0668549377257364E-16</v>
      </c>
      <c r="N3019" s="7">
        <f t="shared" si="456"/>
        <v>-4.2705136302223506E-14</v>
      </c>
      <c r="O3019" s="7">
        <f t="shared" si="457"/>
        <v>-4.2705136302223506E-14</v>
      </c>
      <c r="R3019" s="7"/>
      <c r="S3019" s="47">
        <f t="shared" si="458"/>
        <v>-1.0668549377257364E-16</v>
      </c>
      <c r="T3019" s="47">
        <f t="shared" si="459"/>
        <v>0</v>
      </c>
      <c r="U3019" s="47">
        <f t="shared" si="460"/>
        <v>400.29</v>
      </c>
      <c r="V3019" s="47">
        <f t="shared" si="461"/>
        <v>288.42</v>
      </c>
      <c r="W3019" s="11"/>
    </row>
    <row r="3020" spans="1:23" x14ac:dyDescent="0.45">
      <c r="A3020" t="s">
        <v>3025</v>
      </c>
      <c r="B3020">
        <v>299.99</v>
      </c>
      <c r="D3020" s="1" t="str">
        <f>VartojimasGamyba!J3016</f>
        <v>2024-01-04-14</v>
      </c>
      <c r="E3020" s="7">
        <f>VartojimasGamyba!G3016</f>
        <v>1.603</v>
      </c>
      <c r="F3020" s="11"/>
      <c r="G3020" s="12">
        <f t="shared" si="454"/>
        <v>10.874444444444444</v>
      </c>
      <c r="H3020" s="12">
        <v>0</v>
      </c>
      <c r="I3020" s="12">
        <v>1.7811111111111111</v>
      </c>
      <c r="J3020" s="12">
        <v>0</v>
      </c>
      <c r="K3020" s="12"/>
      <c r="L3020" s="12">
        <f>VartojimasGamyba!H3016</f>
        <v>0</v>
      </c>
      <c r="M3020" s="19">
        <f t="shared" si="455"/>
        <v>0</v>
      </c>
      <c r="N3020" s="7">
        <f t="shared" si="456"/>
        <v>0</v>
      </c>
      <c r="O3020" s="7">
        <f t="shared" si="457"/>
        <v>0</v>
      </c>
      <c r="R3020" s="7"/>
      <c r="S3020" s="47">
        <f t="shared" si="458"/>
        <v>0</v>
      </c>
      <c r="T3020" s="47">
        <f t="shared" si="459"/>
        <v>0</v>
      </c>
      <c r="U3020" s="47">
        <f t="shared" si="460"/>
        <v>400.28000000000003</v>
      </c>
      <c r="V3020" s="47">
        <f t="shared" si="461"/>
        <v>288.41000000000003</v>
      </c>
      <c r="W3020" s="11"/>
    </row>
    <row r="3021" spans="1:23" x14ac:dyDescent="0.45">
      <c r="A3021" t="s">
        <v>3026</v>
      </c>
      <c r="B3021">
        <v>296.18</v>
      </c>
      <c r="D3021" s="1" t="str">
        <f>VartojimasGamyba!J3017</f>
        <v>2024-01-04-15</v>
      </c>
      <c r="E3021" s="7">
        <f>VartojimasGamyba!G3017</f>
        <v>1.909</v>
      </c>
      <c r="F3021" s="11"/>
      <c r="G3021" s="12">
        <f t="shared" si="454"/>
        <v>8.7533333333333339</v>
      </c>
      <c r="H3021" s="12">
        <v>0</v>
      </c>
      <c r="I3021" s="12">
        <v>2.1211111111111114</v>
      </c>
      <c r="J3021" s="12">
        <v>0</v>
      </c>
      <c r="K3021" s="12"/>
      <c r="L3021" s="12">
        <f>VartojimasGamyba!H3017</f>
        <v>0</v>
      </c>
      <c r="M3021" s="19">
        <f t="shared" si="455"/>
        <v>-2.2204460492503131E-16</v>
      </c>
      <c r="N3021" s="7">
        <f t="shared" si="456"/>
        <v>-8.8034024514627169E-14</v>
      </c>
      <c r="O3021" s="7">
        <f t="shared" si="457"/>
        <v>-8.8034024514627169E-14</v>
      </c>
      <c r="R3021" s="7"/>
      <c r="S3021" s="47">
        <f t="shared" si="458"/>
        <v>-2.2204460492503131E-16</v>
      </c>
      <c r="T3021" s="47">
        <f t="shared" si="459"/>
        <v>0</v>
      </c>
      <c r="U3021" s="47">
        <f t="shared" si="460"/>
        <v>396.47</v>
      </c>
      <c r="V3021" s="47">
        <f t="shared" si="461"/>
        <v>284.60000000000002</v>
      </c>
      <c r="W3021" s="11"/>
    </row>
    <row r="3022" spans="1:23" x14ac:dyDescent="0.45">
      <c r="A3022" t="s">
        <v>3027</v>
      </c>
      <c r="B3022">
        <v>299.99</v>
      </c>
      <c r="D3022" s="1" t="str">
        <f>VartojimasGamyba!J3018</f>
        <v>2024-01-04-16</v>
      </c>
      <c r="E3022" s="7">
        <f>VartojimasGamyba!G3018</f>
        <v>2.1190000000000002</v>
      </c>
      <c r="F3022" s="11"/>
      <c r="G3022" s="12">
        <f t="shared" si="454"/>
        <v>6.3988888888888891</v>
      </c>
      <c r="H3022" s="12">
        <v>0</v>
      </c>
      <c r="I3022" s="12">
        <v>2.3544444444444448</v>
      </c>
      <c r="J3022" s="12">
        <v>0</v>
      </c>
      <c r="K3022" s="12"/>
      <c r="L3022" s="12">
        <f>VartojimasGamyba!H3018</f>
        <v>0</v>
      </c>
      <c r="M3022" s="19">
        <f t="shared" si="455"/>
        <v>0</v>
      </c>
      <c r="N3022" s="7">
        <f t="shared" si="456"/>
        <v>0</v>
      </c>
      <c r="O3022" s="7">
        <f t="shared" si="457"/>
        <v>0</v>
      </c>
      <c r="R3022" s="7"/>
      <c r="S3022" s="47">
        <f t="shared" si="458"/>
        <v>0</v>
      </c>
      <c r="T3022" s="47">
        <f t="shared" si="459"/>
        <v>0</v>
      </c>
      <c r="U3022" s="47">
        <f t="shared" si="460"/>
        <v>400.28000000000003</v>
      </c>
      <c r="V3022" s="47">
        <f t="shared" si="461"/>
        <v>288.41000000000003</v>
      </c>
      <c r="W3022" s="11"/>
    </row>
    <row r="3023" spans="1:23" x14ac:dyDescent="0.45">
      <c r="A3023" t="s">
        <v>3028</v>
      </c>
      <c r="B3023">
        <v>362.14</v>
      </c>
      <c r="D3023" s="1" t="str">
        <f>VartojimasGamyba!J3019</f>
        <v>2024-01-04-17</v>
      </c>
      <c r="E3023" s="7">
        <f>VartojimasGamyba!G3019</f>
        <v>2.3079999999999998</v>
      </c>
      <c r="F3023" s="11"/>
      <c r="G3023" s="12">
        <f t="shared" si="454"/>
        <v>3.8344444444444448</v>
      </c>
      <c r="H3023" s="12">
        <v>0</v>
      </c>
      <c r="I3023" s="12">
        <v>2.5644444444444443</v>
      </c>
      <c r="J3023" s="12">
        <v>0</v>
      </c>
      <c r="K3023" s="12"/>
      <c r="L3023" s="12">
        <f>VartojimasGamyba!H3019</f>
        <v>0</v>
      </c>
      <c r="M3023" s="19">
        <f t="shared" si="455"/>
        <v>0</v>
      </c>
      <c r="N3023" s="7">
        <f t="shared" si="456"/>
        <v>0</v>
      </c>
      <c r="O3023" s="7">
        <f t="shared" si="457"/>
        <v>0</v>
      </c>
      <c r="R3023" s="7"/>
      <c r="S3023" s="47">
        <f t="shared" si="458"/>
        <v>0</v>
      </c>
      <c r="T3023" s="47">
        <f t="shared" si="459"/>
        <v>0</v>
      </c>
      <c r="U3023" s="47">
        <f t="shared" si="460"/>
        <v>462.43</v>
      </c>
      <c r="V3023" s="47">
        <f t="shared" si="461"/>
        <v>350.56</v>
      </c>
      <c r="W3023" s="11"/>
    </row>
    <row r="3024" spans="1:23" x14ac:dyDescent="0.45">
      <c r="A3024" t="s">
        <v>3029</v>
      </c>
      <c r="B3024">
        <v>300</v>
      </c>
      <c r="D3024" s="1" t="str">
        <f>VartojimasGamyba!J3020</f>
        <v>2024-01-04-18</v>
      </c>
      <c r="E3024" s="7">
        <f>VartojimasGamyba!G3020</f>
        <v>1.5820000000000001</v>
      </c>
      <c r="F3024" s="11"/>
      <c r="G3024" s="12">
        <f t="shared" si="454"/>
        <v>2.0766666666666667</v>
      </c>
      <c r="H3024" s="12">
        <v>0</v>
      </c>
      <c r="I3024" s="12">
        <v>1.7577777777777781</v>
      </c>
      <c r="J3024" s="12">
        <v>0</v>
      </c>
      <c r="K3024" s="12"/>
      <c r="L3024" s="12">
        <f>VartojimasGamyba!H3020</f>
        <v>0</v>
      </c>
      <c r="M3024" s="19">
        <f t="shared" si="455"/>
        <v>-2.2204460492503131E-16</v>
      </c>
      <c r="N3024" s="7">
        <f t="shared" si="456"/>
        <v>-8.8882234905440787E-14</v>
      </c>
      <c r="O3024" s="7">
        <f t="shared" si="457"/>
        <v>-8.8882234905440787E-14</v>
      </c>
      <c r="R3024" s="7"/>
      <c r="S3024" s="47">
        <f t="shared" si="458"/>
        <v>-2.2204460492503131E-16</v>
      </c>
      <c r="T3024" s="47">
        <f t="shared" si="459"/>
        <v>0</v>
      </c>
      <c r="U3024" s="47">
        <f t="shared" si="460"/>
        <v>400.29</v>
      </c>
      <c r="V3024" s="47">
        <f t="shared" si="461"/>
        <v>288.42</v>
      </c>
      <c r="W3024" s="11"/>
    </row>
    <row r="3025" spans="1:23" x14ac:dyDescent="0.45">
      <c r="A3025" t="s">
        <v>3030</v>
      </c>
      <c r="B3025">
        <v>299.99</v>
      </c>
      <c r="D3025" s="1" t="str">
        <f>VartojimasGamyba!J3021</f>
        <v>2024-01-04-19</v>
      </c>
      <c r="E3025" s="7">
        <f>VartojimasGamyba!G3021</f>
        <v>1.847</v>
      </c>
      <c r="F3025" s="11"/>
      <c r="G3025" s="12">
        <f t="shared" si="454"/>
        <v>2.4444444444444269E-2</v>
      </c>
      <c r="H3025" s="12">
        <v>0</v>
      </c>
      <c r="I3025" s="12">
        <v>2.0522222222222224</v>
      </c>
      <c r="J3025" s="12">
        <v>0</v>
      </c>
      <c r="K3025" s="12"/>
      <c r="L3025" s="12">
        <f>VartojimasGamyba!H3021</f>
        <v>0</v>
      </c>
      <c r="M3025" s="19">
        <f t="shared" si="455"/>
        <v>-2.2204460492503131E-16</v>
      </c>
      <c r="N3025" s="7">
        <f t="shared" si="456"/>
        <v>-8.8880014459391539E-14</v>
      </c>
      <c r="O3025" s="7">
        <f t="shared" si="457"/>
        <v>-8.8880014459391539E-14</v>
      </c>
      <c r="R3025" s="7"/>
      <c r="S3025" s="47">
        <f t="shared" si="458"/>
        <v>-2.2204460492503131E-16</v>
      </c>
      <c r="T3025" s="47">
        <f t="shared" si="459"/>
        <v>0</v>
      </c>
      <c r="U3025" s="47">
        <f t="shared" si="460"/>
        <v>400.28000000000003</v>
      </c>
      <c r="V3025" s="47">
        <f t="shared" si="461"/>
        <v>288.41000000000003</v>
      </c>
      <c r="W3025" s="11"/>
    </row>
    <row r="3026" spans="1:23" x14ac:dyDescent="0.45">
      <c r="A3026" t="s">
        <v>3031</v>
      </c>
      <c r="B3026">
        <v>249.96</v>
      </c>
      <c r="D3026" s="1" t="str">
        <f>VartojimasGamyba!J3022</f>
        <v>2024-01-04-20</v>
      </c>
      <c r="E3026" s="7">
        <f>VartojimasGamyba!G3022</f>
        <v>1.7969999999999999</v>
      </c>
      <c r="F3026" s="11"/>
      <c r="G3026" s="12">
        <f t="shared" si="454"/>
        <v>-2.2204460492503131E-16</v>
      </c>
      <c r="H3026" s="12">
        <v>0</v>
      </c>
      <c r="I3026" s="12">
        <v>2.4444444444444491E-2</v>
      </c>
      <c r="J3026" s="12">
        <v>0</v>
      </c>
      <c r="K3026" s="12"/>
      <c r="L3026" s="12">
        <f>VartojimasGamyba!H3022</f>
        <v>0</v>
      </c>
      <c r="M3026" s="19">
        <f t="shared" si="455"/>
        <v>1.7749999999999999</v>
      </c>
      <c r="N3026" s="7">
        <f t="shared" si="456"/>
        <v>621.69375000000002</v>
      </c>
      <c r="O3026" s="7">
        <f t="shared" si="457"/>
        <v>621.69375000000002</v>
      </c>
      <c r="P3026" s="7" t="s">
        <v>8873</v>
      </c>
      <c r="R3026" s="7"/>
      <c r="S3026" s="47">
        <f t="shared" si="458"/>
        <v>1.7749999999999999</v>
      </c>
      <c r="T3026" s="47">
        <f t="shared" si="459"/>
        <v>0</v>
      </c>
      <c r="U3026" s="47">
        <f t="shared" si="460"/>
        <v>350.25</v>
      </c>
      <c r="V3026" s="47">
        <f t="shared" si="461"/>
        <v>238.38</v>
      </c>
      <c r="W3026" s="11"/>
    </row>
    <row r="3027" spans="1:23" x14ac:dyDescent="0.45">
      <c r="A3027" t="s">
        <v>3032</v>
      </c>
      <c r="B3027">
        <v>203.72</v>
      </c>
      <c r="D3027" s="1" t="str">
        <f>VartojimasGamyba!J3023</f>
        <v>2024-01-04-21</v>
      </c>
      <c r="E3027" s="7">
        <f>VartojimasGamyba!G3023</f>
        <v>0.497</v>
      </c>
      <c r="F3027" s="11"/>
      <c r="G3027" s="12">
        <f t="shared" si="454"/>
        <v>-2.2204460492503131E-16</v>
      </c>
      <c r="H3027" s="12">
        <v>0</v>
      </c>
      <c r="I3027" s="12">
        <v>0</v>
      </c>
      <c r="J3027" s="12">
        <v>0</v>
      </c>
      <c r="K3027" s="12"/>
      <c r="L3027" s="12">
        <f>VartojimasGamyba!H3023</f>
        <v>0</v>
      </c>
      <c r="M3027" s="19">
        <f t="shared" si="455"/>
        <v>0.497</v>
      </c>
      <c r="N3027" s="7">
        <f t="shared" si="456"/>
        <v>151.09297000000001</v>
      </c>
      <c r="O3027" s="7">
        <f t="shared" si="457"/>
        <v>151.09297000000001</v>
      </c>
      <c r="P3027" s="7">
        <f>SUM(N3006:N3029)</f>
        <v>7412.7410788888892</v>
      </c>
      <c r="R3027" s="7"/>
      <c r="S3027" s="47">
        <f t="shared" si="458"/>
        <v>0.497</v>
      </c>
      <c r="T3027" s="47">
        <f t="shared" si="459"/>
        <v>0</v>
      </c>
      <c r="U3027" s="47">
        <f t="shared" si="460"/>
        <v>304.01</v>
      </c>
      <c r="V3027" s="47">
        <f t="shared" si="461"/>
        <v>192.14</v>
      </c>
      <c r="W3027" s="11"/>
    </row>
    <row r="3028" spans="1:23" x14ac:dyDescent="0.45">
      <c r="A3028" t="s">
        <v>3033</v>
      </c>
      <c r="B3028">
        <v>149.99</v>
      </c>
      <c r="D3028" s="1" t="str">
        <f>VartojimasGamyba!J3024</f>
        <v>2024-01-04-22</v>
      </c>
      <c r="E3028" s="7">
        <f>VartojimasGamyba!G3024</f>
        <v>0.27500000000000002</v>
      </c>
      <c r="F3028" s="11"/>
      <c r="G3028" s="12">
        <f t="shared" si="454"/>
        <v>5.0000000000000009</v>
      </c>
      <c r="H3028" s="12">
        <v>5.0000000000000009</v>
      </c>
      <c r="I3028" s="12">
        <v>0</v>
      </c>
      <c r="J3028" s="12">
        <v>0</v>
      </c>
      <c r="K3028" s="12"/>
      <c r="L3028" s="12">
        <f>VartojimasGamyba!H3024</f>
        <v>0</v>
      </c>
      <c r="M3028" s="19">
        <f t="shared" si="455"/>
        <v>5.2750000000000012</v>
      </c>
      <c r="N3028" s="7">
        <f t="shared" si="456"/>
        <v>1320.2270000000005</v>
      </c>
      <c r="O3028" s="7">
        <f t="shared" si="457"/>
        <v>1320.2270000000005</v>
      </c>
      <c r="P3028" s="7" t="s">
        <v>8872</v>
      </c>
      <c r="R3028" s="7"/>
      <c r="S3028" s="47">
        <f t="shared" si="458"/>
        <v>5.2750000000000012</v>
      </c>
      <c r="T3028" s="47">
        <f t="shared" si="459"/>
        <v>0</v>
      </c>
      <c r="U3028" s="47">
        <f t="shared" si="460"/>
        <v>250.28000000000003</v>
      </c>
      <c r="V3028" s="47">
        <f t="shared" si="461"/>
        <v>138.41</v>
      </c>
      <c r="W3028" s="11"/>
    </row>
    <row r="3029" spans="1:23" x14ac:dyDescent="0.45">
      <c r="A3029" t="s">
        <v>3034</v>
      </c>
      <c r="B3029">
        <v>150</v>
      </c>
      <c r="D3029" s="1" t="str">
        <f>VartojimasGamyba!J3025</f>
        <v>2024-01-04-23</v>
      </c>
      <c r="E3029" s="7">
        <f>VartojimasGamyba!G3025</f>
        <v>0.23799999999999999</v>
      </c>
      <c r="F3029" s="11"/>
      <c r="G3029" s="12">
        <f t="shared" si="454"/>
        <v>5.0000000000000009</v>
      </c>
      <c r="H3029" s="12">
        <v>0</v>
      </c>
      <c r="I3029" s="12">
        <v>0</v>
      </c>
      <c r="J3029" s="12">
        <v>0</v>
      </c>
      <c r="K3029" s="12"/>
      <c r="L3029" s="12">
        <f>VartojimasGamyba!H3025</f>
        <v>0</v>
      </c>
      <c r="M3029" s="19">
        <f t="shared" si="455"/>
        <v>0.23799999999999999</v>
      </c>
      <c r="N3029" s="7">
        <f t="shared" si="456"/>
        <v>59.569020000000002</v>
      </c>
      <c r="O3029" s="7">
        <f t="shared" si="457"/>
        <v>59.569020000000002</v>
      </c>
      <c r="P3029" s="7">
        <f>SUM(O3006:O3029)</f>
        <v>7412.7410788888892</v>
      </c>
      <c r="Q3029" s="7">
        <f>SUMPRODUCT(B3006:B3029,E3006:E3029)+SUM(E3006:E3029)*$Z$21-SUMPRODUCT(B3006:B3029,L3006:L3029)+SUM(L3006:L3029)*ABS($Z$20)</f>
        <v>11272.956970000001</v>
      </c>
      <c r="R3029" s="7"/>
      <c r="S3029" s="47">
        <f t="shared" si="458"/>
        <v>0.23799999999999999</v>
      </c>
      <c r="T3029" s="47">
        <f t="shared" si="459"/>
        <v>0</v>
      </c>
      <c r="U3029" s="47">
        <f t="shared" si="460"/>
        <v>250.29000000000002</v>
      </c>
      <c r="V3029" s="47">
        <f t="shared" si="461"/>
        <v>138.41999999999999</v>
      </c>
      <c r="W3029" s="11">
        <f>IF(P3029&lt;&gt;Q3029,1,0)</f>
        <v>1</v>
      </c>
    </row>
    <row r="3030" spans="1:23" x14ac:dyDescent="0.45">
      <c r="A3030" t="s">
        <v>3035</v>
      </c>
      <c r="B3030">
        <v>143.09</v>
      </c>
      <c r="D3030" s="9" t="str">
        <f>VartojimasGamyba!J3026</f>
        <v>2024-01-05-00</v>
      </c>
      <c r="E3030" s="8">
        <f>VartojimasGamyba!G3026</f>
        <v>0.17799999999999999</v>
      </c>
      <c r="F3030" s="11"/>
      <c r="G3030" s="7">
        <f>G3029+H3030-I3030</f>
        <v>10</v>
      </c>
      <c r="H3030" s="7">
        <v>4.9999999999999991</v>
      </c>
      <c r="I3030" s="7">
        <v>0</v>
      </c>
      <c r="J3030" s="7">
        <v>0</v>
      </c>
      <c r="L3030" s="7">
        <f>VartojimasGamyba!H3026</f>
        <v>0</v>
      </c>
      <c r="M3030" s="15">
        <f t="shared" si="455"/>
        <v>5.177999999999999</v>
      </c>
      <c r="N3030" s="7">
        <f t="shared" si="456"/>
        <v>1260.2216399999998</v>
      </c>
      <c r="O3030" s="7">
        <f t="shared" si="457"/>
        <v>1260.2216399999998</v>
      </c>
      <c r="R3030" s="20" t="s">
        <v>8783</v>
      </c>
      <c r="S3030" s="47">
        <f t="shared" si="458"/>
        <v>5.177999999999999</v>
      </c>
      <c r="T3030" s="47">
        <f t="shared" si="459"/>
        <v>0</v>
      </c>
      <c r="U3030" s="47">
        <f t="shared" si="460"/>
        <v>243.38</v>
      </c>
      <c r="V3030" s="47">
        <f t="shared" si="461"/>
        <v>131.51</v>
      </c>
      <c r="W3030" s="11"/>
    </row>
    <row r="3031" spans="1:23" x14ac:dyDescent="0.45">
      <c r="A3031" t="s">
        <v>3036</v>
      </c>
      <c r="B3031">
        <v>111.11</v>
      </c>
      <c r="D3031" s="9" t="str">
        <f>VartojimasGamyba!J3027</f>
        <v>2024-01-05-01</v>
      </c>
      <c r="E3031" s="8">
        <f>VartojimasGamyba!G3027</f>
        <v>0.16700000000000001</v>
      </c>
      <c r="F3031" s="11"/>
      <c r="G3031" s="7">
        <f t="shared" ref="G3031:G3053" si="462">G3030+H3031-I3031</f>
        <v>20</v>
      </c>
      <c r="H3031" s="7">
        <v>10</v>
      </c>
      <c r="I3031" s="7">
        <v>0</v>
      </c>
      <c r="J3031" s="7">
        <v>0</v>
      </c>
      <c r="L3031" s="7">
        <f>VartojimasGamyba!H3027</f>
        <v>0</v>
      </c>
      <c r="M3031" s="15">
        <f t="shared" si="455"/>
        <v>10.167</v>
      </c>
      <c r="N3031" s="7">
        <f t="shared" si="456"/>
        <v>2149.3038000000001</v>
      </c>
      <c r="O3031" s="7">
        <f t="shared" si="457"/>
        <v>2149.3038000000001</v>
      </c>
      <c r="R3031" s="7"/>
      <c r="S3031" s="47">
        <f t="shared" si="458"/>
        <v>10.167</v>
      </c>
      <c r="T3031" s="47">
        <f t="shared" si="459"/>
        <v>0</v>
      </c>
      <c r="U3031" s="47">
        <f t="shared" si="460"/>
        <v>211.4</v>
      </c>
      <c r="V3031" s="47">
        <f t="shared" si="461"/>
        <v>99.53</v>
      </c>
      <c r="W3031" s="11"/>
    </row>
    <row r="3032" spans="1:23" x14ac:dyDescent="0.45">
      <c r="A3032" t="s">
        <v>3037</v>
      </c>
      <c r="B3032">
        <v>169.99</v>
      </c>
      <c r="D3032" s="9" t="str">
        <f>VartojimasGamyba!J3028</f>
        <v>2024-01-05-02</v>
      </c>
      <c r="E3032" s="8">
        <f>VartojimasGamyba!G3028</f>
        <v>1.288</v>
      </c>
      <c r="F3032" s="11"/>
      <c r="G3032" s="7">
        <f t="shared" si="462"/>
        <v>20</v>
      </c>
      <c r="H3032" s="7">
        <v>0</v>
      </c>
      <c r="I3032" s="7">
        <v>0</v>
      </c>
      <c r="J3032" s="7">
        <v>0</v>
      </c>
      <c r="L3032" s="7">
        <f>VartojimasGamyba!H3028</f>
        <v>0</v>
      </c>
      <c r="M3032" s="15">
        <f t="shared" si="455"/>
        <v>1.288</v>
      </c>
      <c r="N3032" s="7">
        <f t="shared" si="456"/>
        <v>348.12064000000004</v>
      </c>
      <c r="O3032" s="7">
        <f t="shared" si="457"/>
        <v>348.12064000000004</v>
      </c>
      <c r="R3032" s="7"/>
      <c r="S3032" s="47">
        <f t="shared" si="458"/>
        <v>1.288</v>
      </c>
      <c r="T3032" s="47">
        <f t="shared" si="459"/>
        <v>0</v>
      </c>
      <c r="U3032" s="47">
        <f t="shared" si="460"/>
        <v>270.28000000000003</v>
      </c>
      <c r="V3032" s="47">
        <f t="shared" si="461"/>
        <v>158.41</v>
      </c>
      <c r="W3032" s="11"/>
    </row>
    <row r="3033" spans="1:23" x14ac:dyDescent="0.45">
      <c r="A3033" t="s">
        <v>3038</v>
      </c>
      <c r="B3033">
        <v>150.07</v>
      </c>
      <c r="D3033" s="9" t="str">
        <f>VartojimasGamyba!J3029</f>
        <v>2024-01-05-03</v>
      </c>
      <c r="E3033" s="8">
        <f>VartojimasGamyba!G3029</f>
        <v>2.0920000000000001</v>
      </c>
      <c r="F3033" s="11"/>
      <c r="G3033" s="7">
        <f t="shared" si="462"/>
        <v>20</v>
      </c>
      <c r="H3033" s="7">
        <v>0</v>
      </c>
      <c r="I3033" s="7">
        <v>0</v>
      </c>
      <c r="J3033" s="7">
        <v>0</v>
      </c>
      <c r="L3033" s="7">
        <f>VartojimasGamyba!H3029</f>
        <v>0</v>
      </c>
      <c r="M3033" s="15">
        <f t="shared" si="455"/>
        <v>2.0920000000000001</v>
      </c>
      <c r="N3033" s="7">
        <f t="shared" si="456"/>
        <v>523.75312000000008</v>
      </c>
      <c r="O3033" s="7">
        <f t="shared" si="457"/>
        <v>523.75312000000008</v>
      </c>
      <c r="R3033" s="7"/>
      <c r="S3033" s="47">
        <f t="shared" si="458"/>
        <v>2.0920000000000001</v>
      </c>
      <c r="T3033" s="47">
        <f t="shared" si="459"/>
        <v>0</v>
      </c>
      <c r="U3033" s="47">
        <f t="shared" si="460"/>
        <v>250.36</v>
      </c>
      <c r="V3033" s="47">
        <f t="shared" si="461"/>
        <v>138.48999999999998</v>
      </c>
      <c r="W3033" s="11"/>
    </row>
    <row r="3034" spans="1:23" x14ac:dyDescent="0.45">
      <c r="A3034" t="s">
        <v>3039</v>
      </c>
      <c r="B3034">
        <v>150.06</v>
      </c>
      <c r="D3034" s="9" t="str">
        <f>VartojimasGamyba!J3030</f>
        <v>2024-01-05-04</v>
      </c>
      <c r="E3034" s="8">
        <f>VartojimasGamyba!G3030</f>
        <v>1.536</v>
      </c>
      <c r="F3034" s="11"/>
      <c r="G3034" s="7">
        <f t="shared" si="462"/>
        <v>20</v>
      </c>
      <c r="H3034" s="7">
        <v>0</v>
      </c>
      <c r="I3034" s="7">
        <v>0</v>
      </c>
      <c r="J3034" s="7">
        <v>0</v>
      </c>
      <c r="L3034" s="7">
        <f>VartojimasGamyba!H3030</f>
        <v>0</v>
      </c>
      <c r="M3034" s="15">
        <f t="shared" si="455"/>
        <v>1.536</v>
      </c>
      <c r="N3034" s="7">
        <f t="shared" si="456"/>
        <v>384.53760000000005</v>
      </c>
      <c r="O3034" s="7">
        <f t="shared" si="457"/>
        <v>384.53760000000005</v>
      </c>
      <c r="R3034" s="7"/>
      <c r="S3034" s="47">
        <f t="shared" si="458"/>
        <v>1.536</v>
      </c>
      <c r="T3034" s="47">
        <f t="shared" si="459"/>
        <v>0</v>
      </c>
      <c r="U3034" s="47">
        <f t="shared" si="460"/>
        <v>250.35000000000002</v>
      </c>
      <c r="V3034" s="47">
        <f t="shared" si="461"/>
        <v>138.47999999999999</v>
      </c>
      <c r="W3034" s="11"/>
    </row>
    <row r="3035" spans="1:23" x14ac:dyDescent="0.45">
      <c r="A3035" t="s">
        <v>3040</v>
      </c>
      <c r="B3035">
        <v>150.07</v>
      </c>
      <c r="D3035" s="9" t="str">
        <f>VartojimasGamyba!J3031</f>
        <v>2024-01-05-05</v>
      </c>
      <c r="E3035" s="8">
        <f>VartojimasGamyba!G3031</f>
        <v>1.927</v>
      </c>
      <c r="F3035" s="11"/>
      <c r="G3035" s="7">
        <f t="shared" si="462"/>
        <v>20</v>
      </c>
      <c r="H3035" s="7">
        <v>0</v>
      </c>
      <c r="I3035" s="7">
        <v>0</v>
      </c>
      <c r="J3035" s="7">
        <v>0</v>
      </c>
      <c r="L3035" s="7">
        <f>VartojimasGamyba!H3031</f>
        <v>0</v>
      </c>
      <c r="M3035" s="15">
        <f t="shared" si="455"/>
        <v>1.927</v>
      </c>
      <c r="N3035" s="7">
        <f t="shared" si="456"/>
        <v>482.44372000000004</v>
      </c>
      <c r="O3035" s="7">
        <f t="shared" si="457"/>
        <v>482.44372000000004</v>
      </c>
      <c r="R3035" s="7"/>
      <c r="S3035" s="47">
        <f t="shared" si="458"/>
        <v>1.927</v>
      </c>
      <c r="T3035" s="47">
        <f t="shared" si="459"/>
        <v>0</v>
      </c>
      <c r="U3035" s="47">
        <f t="shared" si="460"/>
        <v>250.36</v>
      </c>
      <c r="V3035" s="47">
        <f t="shared" si="461"/>
        <v>138.48999999999998</v>
      </c>
      <c r="W3035" s="11"/>
    </row>
    <row r="3036" spans="1:23" x14ac:dyDescent="0.45">
      <c r="A3036" t="s">
        <v>3041</v>
      </c>
      <c r="B3036">
        <v>150.09</v>
      </c>
      <c r="D3036" s="9" t="str">
        <f>VartojimasGamyba!J3032</f>
        <v>2024-01-05-06</v>
      </c>
      <c r="E3036" s="8">
        <f>VartojimasGamyba!G3032</f>
        <v>1.9279999999999999</v>
      </c>
      <c r="F3036" s="11"/>
      <c r="G3036" s="7">
        <f t="shared" si="462"/>
        <v>20</v>
      </c>
      <c r="H3036" s="7">
        <v>0</v>
      </c>
      <c r="I3036" s="7">
        <v>0</v>
      </c>
      <c r="J3036" s="7">
        <v>0</v>
      </c>
      <c r="L3036" s="7">
        <f>VartojimasGamyba!H3032</f>
        <v>0</v>
      </c>
      <c r="M3036" s="15">
        <f t="shared" si="455"/>
        <v>1.9279999999999999</v>
      </c>
      <c r="N3036" s="7">
        <f t="shared" si="456"/>
        <v>482.73264</v>
      </c>
      <c r="O3036" s="7">
        <f t="shared" si="457"/>
        <v>482.73264</v>
      </c>
      <c r="R3036" s="7"/>
      <c r="S3036" s="47">
        <f t="shared" si="458"/>
        <v>1.9279999999999999</v>
      </c>
      <c r="T3036" s="47">
        <f t="shared" si="459"/>
        <v>0</v>
      </c>
      <c r="U3036" s="47">
        <f t="shared" si="460"/>
        <v>250.38</v>
      </c>
      <c r="V3036" s="47">
        <f t="shared" si="461"/>
        <v>138.51</v>
      </c>
      <c r="W3036" s="11"/>
    </row>
    <row r="3037" spans="1:23" x14ac:dyDescent="0.45">
      <c r="A3037" t="s">
        <v>3042</v>
      </c>
      <c r="B3037">
        <v>350</v>
      </c>
      <c r="D3037" s="9" t="str">
        <f>VartojimasGamyba!J3033</f>
        <v>2024-01-05-07</v>
      </c>
      <c r="E3037" s="8">
        <f>VartojimasGamyba!G3033</f>
        <v>1.3120000000000001</v>
      </c>
      <c r="F3037" s="11"/>
      <c r="G3037" s="7">
        <f t="shared" si="462"/>
        <v>20</v>
      </c>
      <c r="H3037" s="7">
        <v>0</v>
      </c>
      <c r="I3037" s="7">
        <v>0</v>
      </c>
      <c r="J3037" s="7">
        <v>0</v>
      </c>
      <c r="L3037" s="7">
        <f>VartojimasGamyba!H3033</f>
        <v>0</v>
      </c>
      <c r="M3037" s="15">
        <f t="shared" si="455"/>
        <v>1.3120000000000001</v>
      </c>
      <c r="N3037" s="7">
        <f t="shared" si="456"/>
        <v>590.78048000000001</v>
      </c>
      <c r="O3037" s="7">
        <f t="shared" si="457"/>
        <v>590.78048000000001</v>
      </c>
      <c r="R3037" s="7"/>
      <c r="S3037" s="47">
        <f t="shared" si="458"/>
        <v>1.3120000000000001</v>
      </c>
      <c r="T3037" s="47">
        <f t="shared" si="459"/>
        <v>0</v>
      </c>
      <c r="U3037" s="47">
        <f t="shared" si="460"/>
        <v>450.29</v>
      </c>
      <c r="V3037" s="47">
        <f t="shared" si="461"/>
        <v>338.42</v>
      </c>
      <c r="W3037" s="11"/>
    </row>
    <row r="3038" spans="1:23" x14ac:dyDescent="0.45">
      <c r="A3038" t="s">
        <v>3043</v>
      </c>
      <c r="B3038">
        <v>999.94</v>
      </c>
      <c r="D3038" s="9" t="str">
        <f>VartojimasGamyba!J3034</f>
        <v>2024-01-05-08</v>
      </c>
      <c r="E3038" s="8">
        <f>VartojimasGamyba!G3034</f>
        <v>1.19</v>
      </c>
      <c r="F3038" s="11"/>
      <c r="G3038" s="7">
        <f t="shared" si="462"/>
        <v>18.7</v>
      </c>
      <c r="H3038" s="7">
        <v>0</v>
      </c>
      <c r="I3038" s="7">
        <v>1.3</v>
      </c>
      <c r="J3038" s="7">
        <v>0</v>
      </c>
      <c r="L3038" s="7">
        <f>VartojimasGamyba!H3034</f>
        <v>0.02</v>
      </c>
      <c r="M3038" s="15">
        <f t="shared" si="455"/>
        <v>-2.0469737016526324E-16</v>
      </c>
      <c r="N3038" s="7">
        <f t="shared" si="456"/>
        <v>-2.2521418757692757E-13</v>
      </c>
      <c r="O3038" s="7">
        <f t="shared" si="457"/>
        <v>-2.2521418757692757E-13</v>
      </c>
      <c r="R3038" s="7"/>
      <c r="S3038" s="47">
        <f t="shared" si="458"/>
        <v>-2.0469737016526324E-16</v>
      </c>
      <c r="T3038" s="47">
        <f t="shared" si="459"/>
        <v>0</v>
      </c>
      <c r="U3038" s="47">
        <f t="shared" si="460"/>
        <v>1100.23</v>
      </c>
      <c r="V3038" s="47">
        <f t="shared" si="461"/>
        <v>988.36</v>
      </c>
      <c r="W3038" s="11"/>
    </row>
    <row r="3039" spans="1:23" x14ac:dyDescent="0.45">
      <c r="A3039" t="s">
        <v>3044</v>
      </c>
      <c r="B3039">
        <v>1478.91</v>
      </c>
      <c r="D3039" s="9" t="str">
        <f>VartojimasGamyba!J3035</f>
        <v>2024-01-05-09</v>
      </c>
      <c r="E3039" s="8">
        <f>VartojimasGamyba!G3035</f>
        <v>1.093</v>
      </c>
      <c r="F3039" s="11"/>
      <c r="G3039" s="7">
        <f t="shared" si="462"/>
        <v>17.555555555555554</v>
      </c>
      <c r="H3039" s="7">
        <v>0</v>
      </c>
      <c r="I3039" s="7">
        <v>1.1444444444444459</v>
      </c>
      <c r="J3039" s="7">
        <v>0</v>
      </c>
      <c r="L3039" s="7">
        <f>VartojimasGamyba!H3035</f>
        <v>6.3E-2</v>
      </c>
      <c r="M3039" s="15">
        <f t="shared" si="455"/>
        <v>-1.3877787807814457E-15</v>
      </c>
      <c r="N3039" s="7">
        <f t="shared" si="456"/>
        <v>-2.191580250610059E-12</v>
      </c>
      <c r="O3039" s="7">
        <f t="shared" si="457"/>
        <v>-2.191580250610059E-12</v>
      </c>
      <c r="R3039" s="7"/>
      <c r="S3039" s="47">
        <f t="shared" si="458"/>
        <v>-1.3877787807814457E-15</v>
      </c>
      <c r="T3039" s="47">
        <f t="shared" si="459"/>
        <v>0</v>
      </c>
      <c r="U3039" s="47">
        <f t="shared" si="460"/>
        <v>1579.2</v>
      </c>
      <c r="V3039" s="47">
        <f t="shared" si="461"/>
        <v>1467.3300000000002</v>
      </c>
      <c r="W3039" s="11"/>
    </row>
    <row r="3040" spans="1:23" x14ac:dyDescent="0.45">
      <c r="A3040" t="s">
        <v>3045</v>
      </c>
      <c r="B3040">
        <v>1251.67</v>
      </c>
      <c r="D3040" s="9" t="str">
        <f>VartojimasGamyba!J3036</f>
        <v>2024-01-05-10</v>
      </c>
      <c r="E3040" s="8">
        <f>VartojimasGamyba!G3036</f>
        <v>1.0680000000000001</v>
      </c>
      <c r="F3040" s="11"/>
      <c r="G3040" s="7">
        <f t="shared" si="462"/>
        <v>16.45</v>
      </c>
      <c r="H3040" s="7">
        <v>0</v>
      </c>
      <c r="I3040" s="7">
        <v>1.1055555555555556</v>
      </c>
      <c r="J3040" s="7">
        <v>0</v>
      </c>
      <c r="L3040" s="7">
        <f>VartojimasGamyba!H3036</f>
        <v>7.2999999999999995E-2</v>
      </c>
      <c r="M3040" s="15">
        <f t="shared" si="455"/>
        <v>0</v>
      </c>
      <c r="N3040" s="7">
        <f t="shared" si="456"/>
        <v>0</v>
      </c>
      <c r="O3040" s="7">
        <f t="shared" si="457"/>
        <v>0</v>
      </c>
      <c r="R3040" s="7"/>
      <c r="S3040" s="47">
        <f t="shared" si="458"/>
        <v>0</v>
      </c>
      <c r="T3040" s="47">
        <f t="shared" si="459"/>
        <v>0</v>
      </c>
      <c r="U3040" s="47">
        <f t="shared" si="460"/>
        <v>1351.96</v>
      </c>
      <c r="V3040" s="47">
        <f t="shared" si="461"/>
        <v>1240.0900000000001</v>
      </c>
      <c r="W3040" s="11"/>
    </row>
    <row r="3041" spans="1:23" x14ac:dyDescent="0.45">
      <c r="A3041" t="s">
        <v>3046</v>
      </c>
      <c r="B3041">
        <v>1000</v>
      </c>
      <c r="D3041" s="9" t="str">
        <f>VartojimasGamyba!J3037</f>
        <v>2024-01-05-11</v>
      </c>
      <c r="E3041" s="8">
        <f>VartojimasGamyba!G3037</f>
        <v>2.7839999999999998</v>
      </c>
      <c r="F3041" s="11"/>
      <c r="G3041" s="7">
        <f t="shared" si="462"/>
        <v>13.397777777777776</v>
      </c>
      <c r="H3041" s="7">
        <v>0</v>
      </c>
      <c r="I3041" s="7">
        <v>3.0522222222222224</v>
      </c>
      <c r="J3041" s="7">
        <v>0</v>
      </c>
      <c r="L3041" s="7">
        <f>VartojimasGamyba!H3037</f>
        <v>3.6999999999999998E-2</v>
      </c>
      <c r="M3041" s="15">
        <f t="shared" si="455"/>
        <v>-5.2041704279304213E-16</v>
      </c>
      <c r="N3041" s="7">
        <f t="shared" si="456"/>
        <v>-5.7260966801475632E-13</v>
      </c>
      <c r="O3041" s="7">
        <f t="shared" si="457"/>
        <v>-5.7260966801475632E-13</v>
      </c>
      <c r="R3041" s="7"/>
      <c r="S3041" s="47">
        <f t="shared" si="458"/>
        <v>-5.2041704279304213E-16</v>
      </c>
      <c r="T3041" s="47">
        <f t="shared" si="459"/>
        <v>0</v>
      </c>
      <c r="U3041" s="47">
        <f t="shared" si="460"/>
        <v>1100.29</v>
      </c>
      <c r="V3041" s="47">
        <f t="shared" si="461"/>
        <v>988.42</v>
      </c>
      <c r="W3041" s="11"/>
    </row>
    <row r="3042" spans="1:23" x14ac:dyDescent="0.45">
      <c r="A3042" t="s">
        <v>3047</v>
      </c>
      <c r="B3042">
        <v>999.98</v>
      </c>
      <c r="D3042" s="9" t="str">
        <f>VartojimasGamyba!J3038</f>
        <v>2024-01-05-12</v>
      </c>
      <c r="E3042" s="8">
        <f>VartojimasGamyba!G3038</f>
        <v>1.7549999999999999</v>
      </c>
      <c r="F3042" s="11"/>
      <c r="G3042" s="7">
        <f t="shared" si="462"/>
        <v>11.479999999999999</v>
      </c>
      <c r="H3042" s="7">
        <v>0</v>
      </c>
      <c r="I3042" s="7">
        <v>1.9177777777777778</v>
      </c>
      <c r="J3042" s="7">
        <v>0</v>
      </c>
      <c r="L3042" s="7">
        <f>VartojimasGamyba!H3038</f>
        <v>2.9000000000000001E-2</v>
      </c>
      <c r="M3042" s="15">
        <f t="shared" si="455"/>
        <v>-8.6736173798840355E-17</v>
      </c>
      <c r="N3042" s="7">
        <f t="shared" si="456"/>
        <v>-9.5433209945650077E-14</v>
      </c>
      <c r="O3042" s="7">
        <f t="shared" si="457"/>
        <v>-9.5433209945650077E-14</v>
      </c>
      <c r="R3042" s="7"/>
      <c r="S3042" s="47">
        <f t="shared" si="458"/>
        <v>-8.6736173798840355E-17</v>
      </c>
      <c r="T3042" s="47">
        <f t="shared" si="459"/>
        <v>0</v>
      </c>
      <c r="U3042" s="47">
        <f t="shared" si="460"/>
        <v>1100.27</v>
      </c>
      <c r="V3042" s="47">
        <f t="shared" si="461"/>
        <v>988.4</v>
      </c>
      <c r="W3042" s="11"/>
    </row>
    <row r="3043" spans="1:23" x14ac:dyDescent="0.45">
      <c r="A3043" t="s">
        <v>3048</v>
      </c>
      <c r="B3043">
        <v>800</v>
      </c>
      <c r="D3043" s="9" t="str">
        <f>VartojimasGamyba!J3039</f>
        <v>2024-01-05-13</v>
      </c>
      <c r="E3043" s="8">
        <f>VartojimasGamyba!G3039</f>
        <v>1.2090000000000001</v>
      </c>
      <c r="F3043" s="11"/>
      <c r="G3043" s="7">
        <f t="shared" si="462"/>
        <v>10.155555555555553</v>
      </c>
      <c r="H3043" s="7">
        <v>0</v>
      </c>
      <c r="I3043" s="7">
        <v>1.324444444444445</v>
      </c>
      <c r="J3043" s="7">
        <v>0</v>
      </c>
      <c r="L3043" s="7">
        <f>VartojimasGamyba!H3039</f>
        <v>1.7000000000000001E-2</v>
      </c>
      <c r="M3043" s="15">
        <f t="shared" si="455"/>
        <v>-5.4123372450476381E-16</v>
      </c>
      <c r="N3043" s="7">
        <f t="shared" si="456"/>
        <v>-4.8726730983439378E-13</v>
      </c>
      <c r="O3043" s="7">
        <f t="shared" si="457"/>
        <v>-4.8726730983439378E-13</v>
      </c>
      <c r="R3043" s="7"/>
      <c r="S3043" s="47">
        <f t="shared" si="458"/>
        <v>-5.4123372450476381E-16</v>
      </c>
      <c r="T3043" s="47">
        <f t="shared" si="459"/>
        <v>0</v>
      </c>
      <c r="U3043" s="47">
        <f t="shared" si="460"/>
        <v>900.29</v>
      </c>
      <c r="V3043" s="47">
        <f t="shared" si="461"/>
        <v>788.42</v>
      </c>
      <c r="W3043" s="11"/>
    </row>
    <row r="3044" spans="1:23" x14ac:dyDescent="0.45">
      <c r="A3044" t="s">
        <v>3049</v>
      </c>
      <c r="B3044">
        <v>999.91</v>
      </c>
      <c r="D3044" s="9" t="str">
        <f>VartojimasGamyba!J3040</f>
        <v>2024-01-05-14</v>
      </c>
      <c r="E3044" s="8">
        <f>VartojimasGamyba!G3040</f>
        <v>1.391</v>
      </c>
      <c r="F3044" s="11"/>
      <c r="G3044" s="7">
        <f t="shared" si="462"/>
        <v>8.6099999999999977</v>
      </c>
      <c r="H3044" s="7">
        <v>0</v>
      </c>
      <c r="I3044" s="7">
        <v>1.5455555555555556</v>
      </c>
      <c r="J3044" s="7">
        <v>0</v>
      </c>
      <c r="L3044" s="7">
        <f>VartojimasGamyba!H3040</f>
        <v>0</v>
      </c>
      <c r="M3044" s="15">
        <f t="shared" si="455"/>
        <v>0</v>
      </c>
      <c r="N3044" s="7">
        <f t="shared" si="456"/>
        <v>0</v>
      </c>
      <c r="O3044" s="7">
        <f t="shared" si="457"/>
        <v>0</v>
      </c>
      <c r="R3044" s="7"/>
      <c r="S3044" s="47">
        <f t="shared" si="458"/>
        <v>0</v>
      </c>
      <c r="T3044" s="47">
        <f t="shared" si="459"/>
        <v>0</v>
      </c>
      <c r="U3044" s="47">
        <f t="shared" si="460"/>
        <v>1100.2</v>
      </c>
      <c r="V3044" s="47">
        <f t="shared" si="461"/>
        <v>988.32999999999993</v>
      </c>
      <c r="W3044" s="11"/>
    </row>
    <row r="3045" spans="1:23" x14ac:dyDescent="0.45">
      <c r="A3045" t="s">
        <v>3050</v>
      </c>
      <c r="B3045">
        <v>899.06</v>
      </c>
      <c r="D3045" s="9" t="str">
        <f>VartojimasGamyba!J3041</f>
        <v>2024-01-05-15</v>
      </c>
      <c r="E3045" s="8">
        <f>VartojimasGamyba!G3041</f>
        <v>1.179</v>
      </c>
      <c r="F3045" s="11"/>
      <c r="G3045" s="7">
        <f t="shared" si="462"/>
        <v>7.2999999999999972</v>
      </c>
      <c r="H3045" s="7">
        <v>0</v>
      </c>
      <c r="I3045" s="7">
        <v>1.31</v>
      </c>
      <c r="J3045" s="7">
        <v>0</v>
      </c>
      <c r="L3045" s="7">
        <f>VartojimasGamyba!H3041</f>
        <v>0</v>
      </c>
      <c r="M3045" s="15">
        <f t="shared" si="455"/>
        <v>0</v>
      </c>
      <c r="N3045" s="7">
        <f t="shared" si="456"/>
        <v>0</v>
      </c>
      <c r="O3045" s="7">
        <f t="shared" si="457"/>
        <v>0</v>
      </c>
      <c r="R3045" s="7"/>
      <c r="S3045" s="47">
        <f t="shared" si="458"/>
        <v>0</v>
      </c>
      <c r="T3045" s="47">
        <f t="shared" si="459"/>
        <v>0</v>
      </c>
      <c r="U3045" s="47">
        <f t="shared" si="460"/>
        <v>999.34999999999991</v>
      </c>
      <c r="V3045" s="47">
        <f t="shared" si="461"/>
        <v>887.4799999999999</v>
      </c>
      <c r="W3045" s="11"/>
    </row>
    <row r="3046" spans="1:23" x14ac:dyDescent="0.45">
      <c r="A3046" t="s">
        <v>3051</v>
      </c>
      <c r="B3046">
        <v>999.97</v>
      </c>
      <c r="D3046" s="9" t="str">
        <f>VartojimasGamyba!J3042</f>
        <v>2024-01-05-16</v>
      </c>
      <c r="E3046" s="8">
        <f>VartojimasGamyba!G3042</f>
        <v>0.91400000000000003</v>
      </c>
      <c r="F3046" s="11"/>
      <c r="G3046" s="7">
        <f t="shared" si="462"/>
        <v>6.2844444444444418</v>
      </c>
      <c r="H3046" s="7">
        <v>0</v>
      </c>
      <c r="I3046" s="7">
        <v>1.0155555555555555</v>
      </c>
      <c r="J3046" s="7">
        <v>0</v>
      </c>
      <c r="L3046" s="7">
        <f>VartojimasGamyba!H3042</f>
        <v>0</v>
      </c>
      <c r="M3046" s="15">
        <f t="shared" si="455"/>
        <v>0</v>
      </c>
      <c r="N3046" s="7">
        <f t="shared" si="456"/>
        <v>0</v>
      </c>
      <c r="O3046" s="7">
        <f t="shared" si="457"/>
        <v>0</v>
      </c>
      <c r="R3046" s="7"/>
      <c r="S3046" s="47">
        <f t="shared" si="458"/>
        <v>0</v>
      </c>
      <c r="T3046" s="47">
        <f t="shared" si="459"/>
        <v>0</v>
      </c>
      <c r="U3046" s="47">
        <f t="shared" si="460"/>
        <v>1100.26</v>
      </c>
      <c r="V3046" s="47">
        <f t="shared" si="461"/>
        <v>988.39</v>
      </c>
      <c r="W3046" s="11"/>
    </row>
    <row r="3047" spans="1:23" x14ac:dyDescent="0.45">
      <c r="A3047" t="s">
        <v>3052</v>
      </c>
      <c r="B3047">
        <v>1000</v>
      </c>
      <c r="D3047" s="9" t="str">
        <f>VartojimasGamyba!J3043</f>
        <v>2024-01-05-17</v>
      </c>
      <c r="E3047" s="8">
        <f>VartojimasGamyba!G3043</f>
        <v>1.3169999999999999</v>
      </c>
      <c r="F3047" s="11"/>
      <c r="G3047" s="7">
        <f t="shared" si="462"/>
        <v>4.821111111111108</v>
      </c>
      <c r="H3047" s="7">
        <v>0</v>
      </c>
      <c r="I3047" s="7">
        <v>1.4633333333333334</v>
      </c>
      <c r="J3047" s="7">
        <v>0</v>
      </c>
      <c r="L3047" s="7">
        <f>VartojimasGamyba!H3043</f>
        <v>0</v>
      </c>
      <c r="M3047" s="15">
        <f t="shared" si="455"/>
        <v>-2.2204460492503131E-16</v>
      </c>
      <c r="N3047" s="7">
        <f t="shared" si="456"/>
        <v>-2.4431345835296269E-13</v>
      </c>
      <c r="O3047" s="7">
        <f t="shared" si="457"/>
        <v>-2.4431345835296269E-13</v>
      </c>
      <c r="R3047" s="7"/>
      <c r="S3047" s="47">
        <f t="shared" si="458"/>
        <v>-2.2204460492503131E-16</v>
      </c>
      <c r="T3047" s="47">
        <f t="shared" si="459"/>
        <v>0</v>
      </c>
      <c r="U3047" s="47">
        <f t="shared" si="460"/>
        <v>1100.29</v>
      </c>
      <c r="V3047" s="47">
        <f t="shared" si="461"/>
        <v>988.42</v>
      </c>
      <c r="W3047" s="11"/>
    </row>
    <row r="3048" spans="1:23" x14ac:dyDescent="0.45">
      <c r="A3048" t="s">
        <v>3053</v>
      </c>
      <c r="B3048">
        <v>800</v>
      </c>
      <c r="D3048" s="9" t="str">
        <f>VartojimasGamyba!J3044</f>
        <v>2024-01-05-18</v>
      </c>
      <c r="E3048" s="8">
        <f>VartojimasGamyba!G3044</f>
        <v>0.77300000000000002</v>
      </c>
      <c r="F3048" s="11"/>
      <c r="G3048" s="7">
        <f t="shared" si="462"/>
        <v>3.962222222222219</v>
      </c>
      <c r="H3048" s="7">
        <v>0</v>
      </c>
      <c r="I3048" s="7">
        <v>0.85888888888888892</v>
      </c>
      <c r="J3048" s="7">
        <v>0</v>
      </c>
      <c r="L3048" s="7">
        <f>VartojimasGamyba!H3044</f>
        <v>0</v>
      </c>
      <c r="M3048" s="15">
        <f t="shared" si="455"/>
        <v>0</v>
      </c>
      <c r="N3048" s="7">
        <f t="shared" si="456"/>
        <v>0</v>
      </c>
      <c r="O3048" s="7">
        <f t="shared" si="457"/>
        <v>0</v>
      </c>
      <c r="R3048" s="7"/>
      <c r="S3048" s="47">
        <f t="shared" si="458"/>
        <v>0</v>
      </c>
      <c r="T3048" s="47">
        <f t="shared" si="459"/>
        <v>0</v>
      </c>
      <c r="U3048" s="47">
        <f t="shared" si="460"/>
        <v>900.29</v>
      </c>
      <c r="V3048" s="47">
        <f t="shared" si="461"/>
        <v>788.42</v>
      </c>
      <c r="W3048" s="11"/>
    </row>
    <row r="3049" spans="1:23" x14ac:dyDescent="0.45">
      <c r="A3049" t="s">
        <v>3054</v>
      </c>
      <c r="B3049">
        <v>710.08</v>
      </c>
      <c r="D3049" s="9" t="str">
        <f>VartojimasGamyba!J3045</f>
        <v>2024-01-05-19</v>
      </c>
      <c r="E3049" s="8">
        <f>VartojimasGamyba!G3045</f>
        <v>1.1559999999999999</v>
      </c>
      <c r="F3049" s="11"/>
      <c r="G3049" s="7">
        <f t="shared" si="462"/>
        <v>2.6777777777777745</v>
      </c>
      <c r="H3049" s="7">
        <v>0</v>
      </c>
      <c r="I3049" s="7">
        <v>1.2844444444444445</v>
      </c>
      <c r="J3049" s="7">
        <v>0</v>
      </c>
      <c r="L3049" s="7">
        <f>VartojimasGamyba!H3045</f>
        <v>0</v>
      </c>
      <c r="M3049" s="15">
        <f t="shared" si="455"/>
        <v>-2.2204460492503131E-16</v>
      </c>
      <c r="N3049" s="7">
        <f t="shared" si="456"/>
        <v>-1.7993828649309762E-13</v>
      </c>
      <c r="O3049" s="7">
        <f t="shared" si="457"/>
        <v>-1.7993828649309762E-13</v>
      </c>
      <c r="R3049" s="7"/>
      <c r="S3049" s="47">
        <f t="shared" si="458"/>
        <v>-2.2204460492503131E-16</v>
      </c>
      <c r="T3049" s="47">
        <f t="shared" si="459"/>
        <v>0</v>
      </c>
      <c r="U3049" s="47">
        <f t="shared" si="460"/>
        <v>810.37</v>
      </c>
      <c r="V3049" s="47">
        <f t="shared" si="461"/>
        <v>698.5</v>
      </c>
      <c r="W3049" s="11"/>
    </row>
    <row r="3050" spans="1:23" x14ac:dyDescent="0.45">
      <c r="A3050" t="s">
        <v>3055</v>
      </c>
      <c r="B3050">
        <v>800</v>
      </c>
      <c r="D3050" s="9" t="str">
        <f>VartojimasGamyba!J3046</f>
        <v>2024-01-05-20</v>
      </c>
      <c r="E3050" s="8">
        <f>VartojimasGamyba!G3046</f>
        <v>0.251</v>
      </c>
      <c r="F3050" s="11"/>
      <c r="G3050" s="7">
        <f t="shared" si="462"/>
        <v>2.3988888888888855</v>
      </c>
      <c r="H3050" s="7">
        <v>0</v>
      </c>
      <c r="I3050" s="7">
        <v>0.27888888888888891</v>
      </c>
      <c r="J3050" s="7">
        <v>0</v>
      </c>
      <c r="L3050" s="7">
        <f>VartojimasGamyba!H3046</f>
        <v>0</v>
      </c>
      <c r="M3050" s="15">
        <f t="shared" si="455"/>
        <v>0</v>
      </c>
      <c r="N3050" s="7">
        <f t="shared" si="456"/>
        <v>0</v>
      </c>
      <c r="O3050" s="7">
        <f t="shared" si="457"/>
        <v>0</v>
      </c>
      <c r="P3050" s="7" t="s">
        <v>8873</v>
      </c>
      <c r="R3050" s="7"/>
      <c r="S3050" s="47">
        <f t="shared" si="458"/>
        <v>0</v>
      </c>
      <c r="T3050" s="47">
        <f t="shared" si="459"/>
        <v>0</v>
      </c>
      <c r="U3050" s="47">
        <f t="shared" si="460"/>
        <v>900.29</v>
      </c>
      <c r="V3050" s="47">
        <f t="shared" si="461"/>
        <v>788.42</v>
      </c>
      <c r="W3050" s="11"/>
    </row>
    <row r="3051" spans="1:23" x14ac:dyDescent="0.45">
      <c r="A3051" t="s">
        <v>3056</v>
      </c>
      <c r="B3051">
        <v>550.05999999999995</v>
      </c>
      <c r="D3051" s="9" t="str">
        <f>VartojimasGamyba!J3047</f>
        <v>2024-01-05-21</v>
      </c>
      <c r="E3051" s="8">
        <f>VartojimasGamyba!G3047</f>
        <v>0.26900000000000002</v>
      </c>
      <c r="F3051" s="11"/>
      <c r="G3051" s="7">
        <f t="shared" si="462"/>
        <v>2.3988888888888855</v>
      </c>
      <c r="H3051" s="7">
        <v>0</v>
      </c>
      <c r="I3051" s="7">
        <v>0</v>
      </c>
      <c r="J3051" s="7">
        <v>0</v>
      </c>
      <c r="L3051" s="7">
        <f>VartojimasGamyba!H3047</f>
        <v>0</v>
      </c>
      <c r="M3051" s="15">
        <f t="shared" si="455"/>
        <v>0.26900000000000002</v>
      </c>
      <c r="N3051" s="7">
        <f t="shared" si="456"/>
        <v>174.94414999999998</v>
      </c>
      <c r="O3051" s="7">
        <f t="shared" si="457"/>
        <v>174.94414999999998</v>
      </c>
      <c r="P3051" s="7">
        <f>SUM(N3030:N3053)</f>
        <v>8746.8413411111105</v>
      </c>
      <c r="R3051" s="7"/>
      <c r="S3051" s="47">
        <f t="shared" si="458"/>
        <v>0.26900000000000002</v>
      </c>
      <c r="T3051" s="47">
        <f t="shared" si="459"/>
        <v>0</v>
      </c>
      <c r="U3051" s="47">
        <f t="shared" si="460"/>
        <v>650.34999999999991</v>
      </c>
      <c r="V3051" s="47">
        <f t="shared" si="461"/>
        <v>538.4799999999999</v>
      </c>
      <c r="W3051" s="11"/>
    </row>
    <row r="3052" spans="1:23" x14ac:dyDescent="0.45">
      <c r="A3052" t="s">
        <v>3057</v>
      </c>
      <c r="B3052">
        <v>640.03</v>
      </c>
      <c r="D3052" s="9" t="str">
        <f>VartojimasGamyba!J3048</f>
        <v>2024-01-05-22</v>
      </c>
      <c r="E3052" s="8">
        <f>VartojimasGamyba!G3048</f>
        <v>0.23100000000000001</v>
      </c>
      <c r="F3052" s="11"/>
      <c r="G3052" s="7">
        <f t="shared" si="462"/>
        <v>2.1422222222222187</v>
      </c>
      <c r="H3052" s="7">
        <v>0</v>
      </c>
      <c r="I3052" s="7">
        <v>0.25666666666666671</v>
      </c>
      <c r="J3052" s="7">
        <v>0</v>
      </c>
      <c r="L3052" s="7">
        <f>VartojimasGamyba!H3048</f>
        <v>0</v>
      </c>
      <c r="M3052" s="15">
        <f t="shared" si="455"/>
        <v>-2.7755575615628914E-17</v>
      </c>
      <c r="N3052" s="7">
        <f t="shared" si="456"/>
        <v>-2.0548007739762395E-14</v>
      </c>
      <c r="O3052" s="7">
        <f t="shared" si="457"/>
        <v>-2.0548007739762395E-14</v>
      </c>
      <c r="P3052" s="7" t="s">
        <v>8872</v>
      </c>
      <c r="R3052" s="7"/>
      <c r="S3052" s="47">
        <f t="shared" si="458"/>
        <v>-2.7755575615628914E-17</v>
      </c>
      <c r="T3052" s="47">
        <f t="shared" si="459"/>
        <v>0</v>
      </c>
      <c r="U3052" s="47">
        <f t="shared" si="460"/>
        <v>740.31999999999994</v>
      </c>
      <c r="V3052" s="47">
        <f t="shared" si="461"/>
        <v>628.44999999999993</v>
      </c>
      <c r="W3052" s="11"/>
    </row>
    <row r="3053" spans="1:23" x14ac:dyDescent="0.45">
      <c r="A3053" t="s">
        <v>3058</v>
      </c>
      <c r="B3053">
        <v>550</v>
      </c>
      <c r="D3053" s="9" t="str">
        <f>VartojimasGamyba!J3049</f>
        <v>2024-01-05-23</v>
      </c>
      <c r="E3053" s="8">
        <f>VartojimasGamyba!G3049</f>
        <v>0.75600000000000001</v>
      </c>
      <c r="F3053" s="11"/>
      <c r="G3053" s="7">
        <f t="shared" si="462"/>
        <v>4.9999999999999991</v>
      </c>
      <c r="H3053" s="7">
        <v>2.8577777777777804</v>
      </c>
      <c r="I3053" s="7">
        <v>0</v>
      </c>
      <c r="J3053" s="7">
        <v>0</v>
      </c>
      <c r="L3053" s="7">
        <f>VartojimasGamyba!H3049</f>
        <v>0</v>
      </c>
      <c r="M3053" s="15">
        <f t="shared" si="455"/>
        <v>3.6137777777777806</v>
      </c>
      <c r="N3053" s="7">
        <f t="shared" si="456"/>
        <v>2350.0035511111128</v>
      </c>
      <c r="O3053" s="7">
        <f t="shared" si="457"/>
        <v>2350.0035511111128</v>
      </c>
      <c r="P3053" s="7">
        <f>SUM(O3030:O3053)</f>
        <v>8746.8413411111105</v>
      </c>
      <c r="Q3053" s="7">
        <f>SUMPRODUCT(B3030:B3053,E3030:E3053)+SUM(E3030:E3053)*$Z$21-SUMPRODUCT(B3030:B3053,L3030:L3053)+SUM(L3030:L3053)*ABS($Z$20)</f>
        <v>21031.07761</v>
      </c>
      <c r="R3053" s="7"/>
      <c r="S3053" s="47">
        <f t="shared" si="458"/>
        <v>3.6137777777777806</v>
      </c>
      <c r="T3053" s="47">
        <f t="shared" si="459"/>
        <v>0</v>
      </c>
      <c r="U3053" s="47">
        <f t="shared" si="460"/>
        <v>650.29</v>
      </c>
      <c r="V3053" s="47">
        <f t="shared" si="461"/>
        <v>538.41999999999996</v>
      </c>
      <c r="W3053" s="11">
        <f>IF(P3053&lt;&gt;Q3053,1,0)</f>
        <v>1</v>
      </c>
    </row>
    <row r="3054" spans="1:23" x14ac:dyDescent="0.45">
      <c r="A3054" t="s">
        <v>3059</v>
      </c>
      <c r="B3054">
        <v>300.01</v>
      </c>
      <c r="D3054" s="1" t="str">
        <f>VartojimasGamyba!J3050</f>
        <v>2024-01-06-00</v>
      </c>
      <c r="E3054" s="7">
        <f>VartojimasGamyba!G3050</f>
        <v>1.379</v>
      </c>
      <c r="F3054" s="11"/>
      <c r="G3054" s="12">
        <f>G3053+H3054-I3054</f>
        <v>3.4677777777777767</v>
      </c>
      <c r="H3054" s="12">
        <v>0</v>
      </c>
      <c r="I3054" s="12">
        <v>1.5322222222222224</v>
      </c>
      <c r="J3054" s="12">
        <v>0</v>
      </c>
      <c r="K3054" s="12"/>
      <c r="L3054" s="12">
        <f>VartojimasGamyba!H3050</f>
        <v>0</v>
      </c>
      <c r="M3054" s="19">
        <f t="shared" si="455"/>
        <v>-2.2204460492503131E-16</v>
      </c>
      <c r="N3054" s="7">
        <f t="shared" si="456"/>
        <v>-8.8884455351490035E-14</v>
      </c>
      <c r="O3054" s="7">
        <f t="shared" si="457"/>
        <v>-8.8884455351490035E-14</v>
      </c>
      <c r="R3054" s="20" t="s">
        <v>8783</v>
      </c>
      <c r="S3054" s="47">
        <f t="shared" si="458"/>
        <v>-2.2204460492503131E-16</v>
      </c>
      <c r="T3054" s="47">
        <f t="shared" si="459"/>
        <v>0</v>
      </c>
      <c r="U3054" s="47">
        <f t="shared" si="460"/>
        <v>400.3</v>
      </c>
      <c r="V3054" s="47">
        <f t="shared" si="461"/>
        <v>288.43</v>
      </c>
      <c r="W3054" s="11"/>
    </row>
    <row r="3055" spans="1:23" x14ac:dyDescent="0.45">
      <c r="A3055" t="s">
        <v>3060</v>
      </c>
      <c r="B3055">
        <v>200</v>
      </c>
      <c r="D3055" s="1" t="str">
        <f>VartojimasGamyba!J3051</f>
        <v>2024-01-06-01</v>
      </c>
      <c r="E3055" s="7">
        <f>VartojimasGamyba!G3051</f>
        <v>1.1339999999999999</v>
      </c>
      <c r="F3055" s="11"/>
      <c r="G3055" s="12">
        <f t="shared" ref="G3055:G3077" si="463">G3054+H3055-I3055</f>
        <v>2.207777777777777</v>
      </c>
      <c r="H3055" s="12">
        <v>0</v>
      </c>
      <c r="I3055" s="12">
        <v>1.2599999999999998</v>
      </c>
      <c r="J3055" s="12">
        <v>0</v>
      </c>
      <c r="K3055" s="12"/>
      <c r="L3055" s="12">
        <f>VartojimasGamyba!H3051</f>
        <v>0</v>
      </c>
      <c r="M3055" s="19">
        <f t="shared" si="455"/>
        <v>0</v>
      </c>
      <c r="N3055" s="7">
        <f t="shared" si="456"/>
        <v>0</v>
      </c>
      <c r="O3055" s="7">
        <f t="shared" si="457"/>
        <v>0</v>
      </c>
      <c r="R3055" s="7"/>
      <c r="S3055" s="47">
        <f t="shared" si="458"/>
        <v>0</v>
      </c>
      <c r="T3055" s="47">
        <f t="shared" si="459"/>
        <v>0</v>
      </c>
      <c r="U3055" s="47">
        <f t="shared" si="460"/>
        <v>300.29000000000002</v>
      </c>
      <c r="V3055" s="47">
        <f t="shared" si="461"/>
        <v>188.42</v>
      </c>
      <c r="W3055" s="11"/>
    </row>
    <row r="3056" spans="1:23" x14ac:dyDescent="0.45">
      <c r="A3056" t="s">
        <v>3061</v>
      </c>
      <c r="B3056">
        <v>111.19</v>
      </c>
      <c r="D3056" s="1" t="str">
        <f>VartojimasGamyba!J3052</f>
        <v>2024-01-06-02</v>
      </c>
      <c r="E3056" s="7">
        <f>VartojimasGamyba!G3052</f>
        <v>0.79</v>
      </c>
      <c r="F3056" s="11"/>
      <c r="G3056" s="12">
        <f t="shared" si="463"/>
        <v>10</v>
      </c>
      <c r="H3056" s="12">
        <v>7.7922222222222235</v>
      </c>
      <c r="I3056" s="12">
        <v>0</v>
      </c>
      <c r="J3056" s="12">
        <v>0</v>
      </c>
      <c r="K3056" s="12"/>
      <c r="L3056" s="12">
        <f>VartojimasGamyba!H3052</f>
        <v>0</v>
      </c>
      <c r="M3056" s="19">
        <f t="shared" si="455"/>
        <v>8.5822222222222244</v>
      </c>
      <c r="N3056" s="7">
        <f t="shared" si="456"/>
        <v>1814.9683555555562</v>
      </c>
      <c r="O3056" s="7">
        <f t="shared" si="457"/>
        <v>1814.9683555555562</v>
      </c>
      <c r="R3056" s="7"/>
      <c r="S3056" s="47">
        <f t="shared" si="458"/>
        <v>8.5822222222222244</v>
      </c>
      <c r="T3056" s="47">
        <f t="shared" si="459"/>
        <v>0</v>
      </c>
      <c r="U3056" s="47">
        <f t="shared" si="460"/>
        <v>211.48000000000002</v>
      </c>
      <c r="V3056" s="47">
        <f t="shared" si="461"/>
        <v>99.61</v>
      </c>
      <c r="W3056" s="11"/>
    </row>
    <row r="3057" spans="1:23" x14ac:dyDescent="0.45">
      <c r="A3057" t="s">
        <v>3062</v>
      </c>
      <c r="B3057">
        <v>113.98</v>
      </c>
      <c r="D3057" s="1" t="str">
        <f>VartojimasGamyba!J3053</f>
        <v>2024-01-06-03</v>
      </c>
      <c r="E3057" s="7">
        <f>VartojimasGamyba!G3053</f>
        <v>1.2869999999999999</v>
      </c>
      <c r="F3057" s="11"/>
      <c r="G3057" s="12">
        <f t="shared" si="463"/>
        <v>10</v>
      </c>
      <c r="H3057" s="12">
        <v>0</v>
      </c>
      <c r="I3057" s="12">
        <v>0</v>
      </c>
      <c r="J3057" s="12">
        <v>0</v>
      </c>
      <c r="K3057" s="12"/>
      <c r="L3057" s="12">
        <f>VartojimasGamyba!H3053</f>
        <v>0</v>
      </c>
      <c r="M3057" s="19">
        <f t="shared" si="455"/>
        <v>1.2869999999999999</v>
      </c>
      <c r="N3057" s="7">
        <f t="shared" si="456"/>
        <v>275.76549</v>
      </c>
      <c r="O3057" s="7">
        <f t="shared" si="457"/>
        <v>275.76549</v>
      </c>
      <c r="R3057" s="7"/>
      <c r="S3057" s="47">
        <f t="shared" si="458"/>
        <v>1.2869999999999999</v>
      </c>
      <c r="T3057" s="47">
        <f t="shared" si="459"/>
        <v>0</v>
      </c>
      <c r="U3057" s="47">
        <f t="shared" si="460"/>
        <v>214.27</v>
      </c>
      <c r="V3057" s="47">
        <f t="shared" si="461"/>
        <v>102.4</v>
      </c>
      <c r="W3057" s="11"/>
    </row>
    <row r="3058" spans="1:23" x14ac:dyDescent="0.45">
      <c r="A3058" t="s">
        <v>3063</v>
      </c>
      <c r="B3058">
        <v>82.03</v>
      </c>
      <c r="D3058" s="1" t="str">
        <f>VartojimasGamyba!J3054</f>
        <v>2024-01-06-04</v>
      </c>
      <c r="E3058" s="7">
        <f>VartojimasGamyba!G3054</f>
        <v>1.2350000000000001</v>
      </c>
      <c r="F3058" s="11"/>
      <c r="G3058" s="12">
        <f t="shared" si="463"/>
        <v>20</v>
      </c>
      <c r="H3058" s="12">
        <v>10</v>
      </c>
      <c r="I3058" s="12">
        <v>0</v>
      </c>
      <c r="J3058" s="12">
        <v>0</v>
      </c>
      <c r="K3058" s="12"/>
      <c r="L3058" s="12">
        <f>VartojimasGamyba!H3054</f>
        <v>0</v>
      </c>
      <c r="M3058" s="19">
        <f t="shared" si="455"/>
        <v>11.234999999999999</v>
      </c>
      <c r="N3058" s="7">
        <f t="shared" si="456"/>
        <v>2048.3651999999997</v>
      </c>
      <c r="O3058" s="7">
        <f t="shared" si="457"/>
        <v>2048.3651999999997</v>
      </c>
      <c r="R3058" s="7"/>
      <c r="S3058" s="47">
        <f t="shared" si="458"/>
        <v>11.234999999999999</v>
      </c>
      <c r="T3058" s="47">
        <f t="shared" si="459"/>
        <v>0</v>
      </c>
      <c r="U3058" s="47">
        <f t="shared" si="460"/>
        <v>182.32</v>
      </c>
      <c r="V3058" s="47">
        <f t="shared" si="461"/>
        <v>70.45</v>
      </c>
      <c r="W3058" s="11"/>
    </row>
    <row r="3059" spans="1:23" x14ac:dyDescent="0.45">
      <c r="A3059" t="s">
        <v>3064</v>
      </c>
      <c r="B3059">
        <v>113.51</v>
      </c>
      <c r="D3059" s="1" t="str">
        <f>VartojimasGamyba!J3055</f>
        <v>2024-01-06-05</v>
      </c>
      <c r="E3059" s="7">
        <f>VartojimasGamyba!G3055</f>
        <v>1.556</v>
      </c>
      <c r="F3059" s="11"/>
      <c r="G3059" s="12">
        <f t="shared" si="463"/>
        <v>20</v>
      </c>
      <c r="H3059" s="12">
        <v>0</v>
      </c>
      <c r="I3059" s="12">
        <v>0</v>
      </c>
      <c r="J3059" s="12">
        <v>0</v>
      </c>
      <c r="K3059" s="12"/>
      <c r="L3059" s="12">
        <f>VartojimasGamyba!H3055</f>
        <v>0</v>
      </c>
      <c r="M3059" s="19">
        <f t="shared" si="455"/>
        <v>1.556</v>
      </c>
      <c r="N3059" s="7">
        <f t="shared" si="456"/>
        <v>332.67280000000005</v>
      </c>
      <c r="O3059" s="7">
        <f t="shared" si="457"/>
        <v>332.67280000000005</v>
      </c>
      <c r="R3059" s="7"/>
      <c r="S3059" s="47">
        <f t="shared" si="458"/>
        <v>1.556</v>
      </c>
      <c r="T3059" s="47">
        <f t="shared" si="459"/>
        <v>0</v>
      </c>
      <c r="U3059" s="47">
        <f t="shared" si="460"/>
        <v>213.8</v>
      </c>
      <c r="V3059" s="47">
        <f t="shared" si="461"/>
        <v>101.93</v>
      </c>
      <c r="W3059" s="11"/>
    </row>
    <row r="3060" spans="1:23" x14ac:dyDescent="0.45">
      <c r="A3060" t="s">
        <v>3065</v>
      </c>
      <c r="B3060">
        <v>141.69</v>
      </c>
      <c r="D3060" s="1" t="str">
        <f>VartojimasGamyba!J3056</f>
        <v>2024-01-06-06</v>
      </c>
      <c r="E3060" s="7">
        <f>VartojimasGamyba!G3056</f>
        <v>1.167</v>
      </c>
      <c r="F3060" s="11"/>
      <c r="G3060" s="12">
        <f t="shared" si="463"/>
        <v>20</v>
      </c>
      <c r="H3060" s="12">
        <v>0</v>
      </c>
      <c r="I3060" s="12">
        <v>0</v>
      </c>
      <c r="J3060" s="12">
        <v>0</v>
      </c>
      <c r="K3060" s="12"/>
      <c r="L3060" s="12">
        <f>VartojimasGamyba!H3056</f>
        <v>0</v>
      </c>
      <c r="M3060" s="19">
        <f t="shared" si="455"/>
        <v>1.167</v>
      </c>
      <c r="N3060" s="7">
        <f t="shared" si="456"/>
        <v>282.39066000000003</v>
      </c>
      <c r="O3060" s="7">
        <f t="shared" si="457"/>
        <v>282.39066000000003</v>
      </c>
      <c r="R3060" s="7"/>
      <c r="S3060" s="47">
        <f t="shared" si="458"/>
        <v>1.167</v>
      </c>
      <c r="T3060" s="47">
        <f t="shared" si="459"/>
        <v>0</v>
      </c>
      <c r="U3060" s="47">
        <f t="shared" si="460"/>
        <v>241.98000000000002</v>
      </c>
      <c r="V3060" s="47">
        <f t="shared" si="461"/>
        <v>130.10999999999999</v>
      </c>
      <c r="W3060" s="11"/>
    </row>
    <row r="3061" spans="1:23" x14ac:dyDescent="0.45">
      <c r="A3061" t="s">
        <v>3066</v>
      </c>
      <c r="B3061">
        <v>156.85</v>
      </c>
      <c r="D3061" s="1" t="str">
        <f>VartojimasGamyba!J3057</f>
        <v>2024-01-06-07</v>
      </c>
      <c r="E3061" s="7">
        <f>VartojimasGamyba!G3057</f>
        <v>1.0820000000000001</v>
      </c>
      <c r="F3061" s="11"/>
      <c r="G3061" s="12">
        <f t="shared" si="463"/>
        <v>20</v>
      </c>
      <c r="H3061" s="12">
        <v>0</v>
      </c>
      <c r="I3061" s="12">
        <v>0</v>
      </c>
      <c r="J3061" s="12">
        <v>0</v>
      </c>
      <c r="K3061" s="12"/>
      <c r="L3061" s="12">
        <f>VartojimasGamyba!H3057</f>
        <v>0</v>
      </c>
      <c r="M3061" s="19">
        <f t="shared" si="455"/>
        <v>1.0820000000000001</v>
      </c>
      <c r="N3061" s="7">
        <f t="shared" si="456"/>
        <v>278.22548</v>
      </c>
      <c r="O3061" s="7">
        <f t="shared" si="457"/>
        <v>278.22548</v>
      </c>
      <c r="R3061" s="7"/>
      <c r="S3061" s="47">
        <f t="shared" si="458"/>
        <v>1.0820000000000001</v>
      </c>
      <c r="T3061" s="47">
        <f t="shared" si="459"/>
        <v>0</v>
      </c>
      <c r="U3061" s="47">
        <f t="shared" si="460"/>
        <v>257.14</v>
      </c>
      <c r="V3061" s="47">
        <f t="shared" si="461"/>
        <v>145.26999999999998</v>
      </c>
      <c r="W3061" s="11"/>
    </row>
    <row r="3062" spans="1:23" x14ac:dyDescent="0.45">
      <c r="A3062" t="s">
        <v>3067</v>
      </c>
      <c r="B3062">
        <v>132.91999999999999</v>
      </c>
      <c r="D3062" s="1" t="str">
        <f>VartojimasGamyba!J3058</f>
        <v>2024-01-06-08</v>
      </c>
      <c r="E3062" s="7">
        <f>VartojimasGamyba!G3058</f>
        <v>0.73599999999999999</v>
      </c>
      <c r="F3062" s="11"/>
      <c r="G3062" s="12">
        <f t="shared" si="463"/>
        <v>20</v>
      </c>
      <c r="H3062" s="12">
        <v>0</v>
      </c>
      <c r="I3062" s="12">
        <v>0</v>
      </c>
      <c r="J3062" s="12">
        <v>0</v>
      </c>
      <c r="K3062" s="12"/>
      <c r="L3062" s="12">
        <f>VartojimasGamyba!H3058</f>
        <v>2.1000000000000001E-2</v>
      </c>
      <c r="M3062" s="19">
        <f t="shared" si="455"/>
        <v>0.71499999999999997</v>
      </c>
      <c r="N3062" s="7">
        <f t="shared" si="456"/>
        <v>166.74514999999997</v>
      </c>
      <c r="O3062" s="7">
        <f t="shared" si="457"/>
        <v>166.74514999999997</v>
      </c>
      <c r="R3062" s="7"/>
      <c r="S3062" s="47">
        <f t="shared" si="458"/>
        <v>0.71499999999999997</v>
      </c>
      <c r="T3062" s="47">
        <f t="shared" si="459"/>
        <v>0</v>
      </c>
      <c r="U3062" s="47">
        <f t="shared" si="460"/>
        <v>233.20999999999998</v>
      </c>
      <c r="V3062" s="47">
        <f t="shared" si="461"/>
        <v>121.33999999999999</v>
      </c>
      <c r="W3062" s="11"/>
    </row>
    <row r="3063" spans="1:23" x14ac:dyDescent="0.45">
      <c r="A3063" t="s">
        <v>3068</v>
      </c>
      <c r="B3063">
        <v>147.75</v>
      </c>
      <c r="D3063" s="1" t="str">
        <f>VartojimasGamyba!J3059</f>
        <v>2024-01-06-09</v>
      </c>
      <c r="E3063" s="7">
        <f>VartojimasGamyba!G3059</f>
        <v>0.96599999999999997</v>
      </c>
      <c r="F3063" s="11"/>
      <c r="G3063" s="12">
        <f t="shared" si="463"/>
        <v>20</v>
      </c>
      <c r="H3063" s="12">
        <v>0</v>
      </c>
      <c r="I3063" s="12">
        <v>0</v>
      </c>
      <c r="J3063" s="12">
        <v>0</v>
      </c>
      <c r="K3063" s="12"/>
      <c r="L3063" s="12">
        <f>VartojimasGamyba!H3059</f>
        <v>7.0000000000000007E-2</v>
      </c>
      <c r="M3063" s="19">
        <f t="shared" si="455"/>
        <v>0.89599999999999991</v>
      </c>
      <c r="N3063" s="7">
        <f t="shared" si="456"/>
        <v>222.24384000000001</v>
      </c>
      <c r="O3063" s="7">
        <f t="shared" si="457"/>
        <v>222.24384000000001</v>
      </c>
      <c r="R3063" s="7"/>
      <c r="S3063" s="47">
        <f t="shared" si="458"/>
        <v>0.89599999999999991</v>
      </c>
      <c r="T3063" s="47">
        <f t="shared" si="459"/>
        <v>0</v>
      </c>
      <c r="U3063" s="47">
        <f t="shared" si="460"/>
        <v>248.04000000000002</v>
      </c>
      <c r="V3063" s="47">
        <f t="shared" si="461"/>
        <v>136.16999999999999</v>
      </c>
      <c r="W3063" s="11"/>
    </row>
    <row r="3064" spans="1:23" x14ac:dyDescent="0.45">
      <c r="A3064" t="s">
        <v>3069</v>
      </c>
      <c r="B3064">
        <v>181.87</v>
      </c>
      <c r="D3064" s="1" t="str">
        <f>VartojimasGamyba!J3060</f>
        <v>2024-01-06-10</v>
      </c>
      <c r="E3064" s="7">
        <f>VartojimasGamyba!G3060</f>
        <v>0.93500000000000005</v>
      </c>
      <c r="F3064" s="11"/>
      <c r="G3064" s="12">
        <f t="shared" si="463"/>
        <v>19.156666666666666</v>
      </c>
      <c r="H3064" s="12">
        <v>0</v>
      </c>
      <c r="I3064" s="12">
        <v>0.84333333333333349</v>
      </c>
      <c r="J3064" s="12">
        <v>0</v>
      </c>
      <c r="K3064" s="12"/>
      <c r="L3064" s="12">
        <f>VartojimasGamyba!H3060</f>
        <v>0.17599999999999999</v>
      </c>
      <c r="M3064" s="19">
        <f t="shared" si="455"/>
        <v>0</v>
      </c>
      <c r="N3064" s="7">
        <f t="shared" si="456"/>
        <v>0</v>
      </c>
      <c r="O3064" s="7">
        <f t="shared" si="457"/>
        <v>0</v>
      </c>
      <c r="R3064" s="7"/>
      <c r="S3064" s="47">
        <f t="shared" si="458"/>
        <v>0</v>
      </c>
      <c r="T3064" s="47">
        <f t="shared" si="459"/>
        <v>0</v>
      </c>
      <c r="U3064" s="47">
        <f t="shared" si="460"/>
        <v>282.16000000000003</v>
      </c>
      <c r="V3064" s="47">
        <f t="shared" si="461"/>
        <v>170.29</v>
      </c>
      <c r="W3064" s="11"/>
    </row>
    <row r="3065" spans="1:23" x14ac:dyDescent="0.45">
      <c r="A3065" t="s">
        <v>3070</v>
      </c>
      <c r="B3065">
        <v>184</v>
      </c>
      <c r="D3065" s="1" t="str">
        <f>VartojimasGamyba!J3061</f>
        <v>2024-01-06-11</v>
      </c>
      <c r="E3065" s="7">
        <f>VartojimasGamyba!G3061</f>
        <v>1.4710000000000001</v>
      </c>
      <c r="F3065" s="11"/>
      <c r="G3065" s="12">
        <f t="shared" si="463"/>
        <v>17.697777777777777</v>
      </c>
      <c r="H3065" s="12">
        <v>0</v>
      </c>
      <c r="I3065" s="12">
        <v>1.4588888888888891</v>
      </c>
      <c r="J3065" s="12">
        <v>0</v>
      </c>
      <c r="K3065" s="12"/>
      <c r="L3065" s="12">
        <f>VartojimasGamyba!H3061</f>
        <v>0.158</v>
      </c>
      <c r="M3065" s="19">
        <f t="shared" si="455"/>
        <v>0</v>
      </c>
      <c r="N3065" s="7">
        <f t="shared" si="456"/>
        <v>0</v>
      </c>
      <c r="O3065" s="7">
        <f t="shared" si="457"/>
        <v>0</v>
      </c>
      <c r="R3065" s="7"/>
      <c r="S3065" s="47">
        <f t="shared" si="458"/>
        <v>0</v>
      </c>
      <c r="T3065" s="47">
        <f t="shared" si="459"/>
        <v>0</v>
      </c>
      <c r="U3065" s="47">
        <f t="shared" si="460"/>
        <v>284.29000000000002</v>
      </c>
      <c r="V3065" s="47">
        <f t="shared" si="461"/>
        <v>172.42</v>
      </c>
      <c r="W3065" s="11"/>
    </row>
    <row r="3066" spans="1:23" x14ac:dyDescent="0.45">
      <c r="A3066" t="s">
        <v>3071</v>
      </c>
      <c r="B3066">
        <v>176.37</v>
      </c>
      <c r="D3066" s="1" t="str">
        <f>VartojimasGamyba!J3062</f>
        <v>2024-01-06-12</v>
      </c>
      <c r="E3066" s="7">
        <f>VartojimasGamyba!G3062</f>
        <v>0.41299999999999998</v>
      </c>
      <c r="F3066" s="11"/>
      <c r="G3066" s="12">
        <f t="shared" si="463"/>
        <v>17.697777777777777</v>
      </c>
      <c r="H3066" s="12">
        <v>0</v>
      </c>
      <c r="I3066" s="12">
        <v>0</v>
      </c>
      <c r="J3066" s="12">
        <v>0</v>
      </c>
      <c r="K3066" s="12"/>
      <c r="L3066" s="12">
        <f>VartojimasGamyba!H3062</f>
        <v>0.13200000000000001</v>
      </c>
      <c r="M3066" s="19">
        <f t="shared" si="455"/>
        <v>0.28099999999999997</v>
      </c>
      <c r="N3066" s="7">
        <f t="shared" si="456"/>
        <v>77.741460000000004</v>
      </c>
      <c r="O3066" s="7">
        <f t="shared" si="457"/>
        <v>77.741460000000004</v>
      </c>
      <c r="R3066" s="7"/>
      <c r="S3066" s="47">
        <f t="shared" si="458"/>
        <v>0.28099999999999997</v>
      </c>
      <c r="T3066" s="47">
        <f t="shared" si="459"/>
        <v>0</v>
      </c>
      <c r="U3066" s="47">
        <f t="shared" si="460"/>
        <v>276.66000000000003</v>
      </c>
      <c r="V3066" s="47">
        <f t="shared" si="461"/>
        <v>164.79</v>
      </c>
      <c r="W3066" s="11"/>
    </row>
    <row r="3067" spans="1:23" x14ac:dyDescent="0.45">
      <c r="A3067" t="s">
        <v>3072</v>
      </c>
      <c r="B3067">
        <v>176.81</v>
      </c>
      <c r="D3067" s="1" t="str">
        <f>VartojimasGamyba!J3063</f>
        <v>2024-01-06-13</v>
      </c>
      <c r="E3067" s="7">
        <f>VartojimasGamyba!G3063</f>
        <v>1.1950000000000001</v>
      </c>
      <c r="F3067" s="11"/>
      <c r="G3067" s="12">
        <f t="shared" si="463"/>
        <v>17.697777777777777</v>
      </c>
      <c r="H3067" s="12">
        <v>0</v>
      </c>
      <c r="I3067" s="12">
        <v>0</v>
      </c>
      <c r="J3067" s="12">
        <v>0</v>
      </c>
      <c r="K3067" s="12"/>
      <c r="L3067" s="12">
        <f>VartojimasGamyba!H3063</f>
        <v>3.2000000000000001E-2</v>
      </c>
      <c r="M3067" s="19">
        <f t="shared" si="455"/>
        <v>1.163</v>
      </c>
      <c r="N3067" s="7">
        <f t="shared" si="456"/>
        <v>322.26730000000003</v>
      </c>
      <c r="O3067" s="7">
        <f t="shared" si="457"/>
        <v>322.26730000000003</v>
      </c>
      <c r="R3067" s="7"/>
      <c r="S3067" s="47">
        <f t="shared" si="458"/>
        <v>1.163</v>
      </c>
      <c r="T3067" s="47">
        <f t="shared" si="459"/>
        <v>0</v>
      </c>
      <c r="U3067" s="47">
        <f t="shared" si="460"/>
        <v>277.10000000000002</v>
      </c>
      <c r="V3067" s="47">
        <f t="shared" si="461"/>
        <v>165.23</v>
      </c>
      <c r="W3067" s="11"/>
    </row>
    <row r="3068" spans="1:23" x14ac:dyDescent="0.45">
      <c r="A3068" t="s">
        <v>3073</v>
      </c>
      <c r="B3068">
        <v>178.09</v>
      </c>
      <c r="D3068" s="1" t="str">
        <f>VartojimasGamyba!J3064</f>
        <v>2024-01-06-14</v>
      </c>
      <c r="E3068" s="7">
        <f>VartojimasGamyba!G3064</f>
        <v>1.3460000000000001</v>
      </c>
      <c r="F3068" s="11"/>
      <c r="G3068" s="12">
        <f t="shared" si="463"/>
        <v>17.697777777777777</v>
      </c>
      <c r="H3068" s="12">
        <v>0</v>
      </c>
      <c r="I3068" s="12">
        <v>0</v>
      </c>
      <c r="J3068" s="12">
        <v>0</v>
      </c>
      <c r="K3068" s="12"/>
      <c r="L3068" s="12">
        <f>VartojimasGamyba!H3064</f>
        <v>0</v>
      </c>
      <c r="M3068" s="19">
        <f t="shared" si="455"/>
        <v>1.3460000000000001</v>
      </c>
      <c r="N3068" s="7">
        <f t="shared" si="456"/>
        <v>374.69947999999999</v>
      </c>
      <c r="O3068" s="7">
        <f t="shared" si="457"/>
        <v>374.69947999999999</v>
      </c>
      <c r="R3068" s="7"/>
      <c r="S3068" s="47">
        <f t="shared" si="458"/>
        <v>1.3460000000000001</v>
      </c>
      <c r="T3068" s="47">
        <f t="shared" si="459"/>
        <v>0</v>
      </c>
      <c r="U3068" s="47">
        <f t="shared" si="460"/>
        <v>278.38</v>
      </c>
      <c r="V3068" s="47">
        <f t="shared" si="461"/>
        <v>166.51</v>
      </c>
      <c r="W3068" s="11"/>
    </row>
    <row r="3069" spans="1:23" x14ac:dyDescent="0.45">
      <c r="A3069" t="s">
        <v>3074</v>
      </c>
      <c r="B3069">
        <v>161.34</v>
      </c>
      <c r="D3069" s="1" t="str">
        <f>VartojimasGamyba!J3065</f>
        <v>2024-01-06-15</v>
      </c>
      <c r="E3069" s="7">
        <f>VartojimasGamyba!G3065</f>
        <v>1.5089999999999999</v>
      </c>
      <c r="F3069" s="11"/>
      <c r="G3069" s="12">
        <f t="shared" si="463"/>
        <v>17.697777777777777</v>
      </c>
      <c r="H3069" s="12">
        <v>0</v>
      </c>
      <c r="I3069" s="12">
        <v>0</v>
      </c>
      <c r="J3069" s="12">
        <v>0</v>
      </c>
      <c r="K3069" s="12"/>
      <c r="L3069" s="12">
        <f>VartojimasGamyba!H3065</f>
        <v>0</v>
      </c>
      <c r="M3069" s="19">
        <f t="shared" si="455"/>
        <v>1.5089999999999999</v>
      </c>
      <c r="N3069" s="7">
        <f t="shared" si="456"/>
        <v>394.79966999999999</v>
      </c>
      <c r="O3069" s="7">
        <f t="shared" si="457"/>
        <v>394.79966999999999</v>
      </c>
      <c r="R3069" s="7"/>
      <c r="S3069" s="47">
        <f t="shared" si="458"/>
        <v>1.5089999999999999</v>
      </c>
      <c r="T3069" s="47">
        <f t="shared" si="459"/>
        <v>0</v>
      </c>
      <c r="U3069" s="47">
        <f t="shared" si="460"/>
        <v>261.63</v>
      </c>
      <c r="V3069" s="47">
        <f t="shared" si="461"/>
        <v>149.76</v>
      </c>
      <c r="W3069" s="11"/>
    </row>
    <row r="3070" spans="1:23" x14ac:dyDescent="0.45">
      <c r="A3070" t="s">
        <v>3075</v>
      </c>
      <c r="B3070">
        <v>184</v>
      </c>
      <c r="D3070" s="1" t="str">
        <f>VartojimasGamyba!J3066</f>
        <v>2024-01-06-16</v>
      </c>
      <c r="E3070" s="7">
        <f>VartojimasGamyba!G3066</f>
        <v>1.7150000000000001</v>
      </c>
      <c r="F3070" s="11"/>
      <c r="G3070" s="12">
        <f t="shared" si="463"/>
        <v>15.792222222222222</v>
      </c>
      <c r="H3070" s="12">
        <v>0</v>
      </c>
      <c r="I3070" s="12">
        <v>1.9055555555555557</v>
      </c>
      <c r="J3070" s="12">
        <v>0</v>
      </c>
      <c r="K3070" s="12"/>
      <c r="L3070" s="12">
        <f>VartojimasGamyba!H3066</f>
        <v>0</v>
      </c>
      <c r="M3070" s="19">
        <f t="shared" si="455"/>
        <v>0</v>
      </c>
      <c r="N3070" s="7">
        <f t="shared" si="456"/>
        <v>0</v>
      </c>
      <c r="O3070" s="7">
        <f t="shared" si="457"/>
        <v>0</v>
      </c>
      <c r="R3070" s="7"/>
      <c r="S3070" s="47">
        <f t="shared" si="458"/>
        <v>0</v>
      </c>
      <c r="T3070" s="47">
        <f t="shared" si="459"/>
        <v>0</v>
      </c>
      <c r="U3070" s="47">
        <f t="shared" si="460"/>
        <v>284.29000000000002</v>
      </c>
      <c r="V3070" s="47">
        <f t="shared" si="461"/>
        <v>172.42</v>
      </c>
      <c r="W3070" s="11"/>
    </row>
    <row r="3071" spans="1:23" x14ac:dyDescent="0.45">
      <c r="A3071" t="s">
        <v>3076</v>
      </c>
      <c r="B3071">
        <v>200</v>
      </c>
      <c r="D3071" s="1" t="str">
        <f>VartojimasGamyba!J3067</f>
        <v>2024-01-06-17</v>
      </c>
      <c r="E3071" s="7">
        <f>VartojimasGamyba!G3067</f>
        <v>2.3130000000000002</v>
      </c>
      <c r="F3071" s="11"/>
      <c r="G3071" s="12">
        <f t="shared" si="463"/>
        <v>13.222222222222221</v>
      </c>
      <c r="H3071" s="12">
        <v>0</v>
      </c>
      <c r="I3071" s="12">
        <v>2.5700000000000003</v>
      </c>
      <c r="J3071" s="12">
        <v>0</v>
      </c>
      <c r="K3071" s="12"/>
      <c r="L3071" s="12">
        <f>VartojimasGamyba!H3067</f>
        <v>0</v>
      </c>
      <c r="M3071" s="19">
        <f t="shared" si="455"/>
        <v>0</v>
      </c>
      <c r="N3071" s="7">
        <f t="shared" si="456"/>
        <v>0</v>
      </c>
      <c r="O3071" s="7">
        <f t="shared" si="457"/>
        <v>0</v>
      </c>
      <c r="R3071" s="7"/>
      <c r="S3071" s="47">
        <f t="shared" si="458"/>
        <v>0</v>
      </c>
      <c r="T3071" s="47">
        <f t="shared" si="459"/>
        <v>0</v>
      </c>
      <c r="U3071" s="47">
        <f t="shared" si="460"/>
        <v>300.29000000000002</v>
      </c>
      <c r="V3071" s="47">
        <f t="shared" si="461"/>
        <v>188.42</v>
      </c>
      <c r="W3071" s="11"/>
    </row>
    <row r="3072" spans="1:23" x14ac:dyDescent="0.45">
      <c r="A3072" t="s">
        <v>3077</v>
      </c>
      <c r="B3072">
        <v>299.99</v>
      </c>
      <c r="D3072" s="1" t="str">
        <f>VartojimasGamyba!J3068</f>
        <v>2024-01-06-18</v>
      </c>
      <c r="E3072" s="7">
        <f>VartojimasGamyba!G3068</f>
        <v>2.7389999999999999</v>
      </c>
      <c r="F3072" s="11"/>
      <c r="G3072" s="12">
        <f t="shared" si="463"/>
        <v>10.178888888888888</v>
      </c>
      <c r="H3072" s="12">
        <v>0</v>
      </c>
      <c r="I3072" s="12">
        <v>3.0433333333333334</v>
      </c>
      <c r="J3072" s="12">
        <v>0</v>
      </c>
      <c r="K3072" s="12"/>
      <c r="L3072" s="12">
        <f>VartojimasGamyba!H3068</f>
        <v>0</v>
      </c>
      <c r="M3072" s="19">
        <f t="shared" si="455"/>
        <v>-4.4408920985006262E-16</v>
      </c>
      <c r="N3072" s="7">
        <f t="shared" si="456"/>
        <v>-1.7776002891878308E-13</v>
      </c>
      <c r="O3072" s="7">
        <f t="shared" si="457"/>
        <v>-1.7776002891878308E-13</v>
      </c>
      <c r="R3072" s="7"/>
      <c r="S3072" s="47">
        <f t="shared" si="458"/>
        <v>-4.4408920985006262E-16</v>
      </c>
      <c r="T3072" s="47">
        <f t="shared" si="459"/>
        <v>0</v>
      </c>
      <c r="U3072" s="47">
        <f t="shared" si="460"/>
        <v>400.28000000000003</v>
      </c>
      <c r="V3072" s="47">
        <f t="shared" si="461"/>
        <v>288.41000000000003</v>
      </c>
      <c r="W3072" s="11"/>
    </row>
    <row r="3073" spans="1:23" x14ac:dyDescent="0.45">
      <c r="A3073" t="s">
        <v>3078</v>
      </c>
      <c r="B3073">
        <v>244.45</v>
      </c>
      <c r="D3073" s="1" t="str">
        <f>VartojimasGamyba!J3069</f>
        <v>2024-01-06-19</v>
      </c>
      <c r="E3073" s="7">
        <f>VartojimasGamyba!G3069</f>
        <v>2.1859999999999999</v>
      </c>
      <c r="F3073" s="11"/>
      <c r="G3073" s="12">
        <f t="shared" si="463"/>
        <v>7.75</v>
      </c>
      <c r="H3073" s="12">
        <v>0</v>
      </c>
      <c r="I3073" s="12">
        <v>2.4288888888888889</v>
      </c>
      <c r="J3073" s="12">
        <v>0</v>
      </c>
      <c r="K3073" s="12"/>
      <c r="L3073" s="12">
        <f>VartojimasGamyba!H3069</f>
        <v>0</v>
      </c>
      <c r="M3073" s="19">
        <f t="shared" si="455"/>
        <v>0</v>
      </c>
      <c r="N3073" s="7">
        <f t="shared" si="456"/>
        <v>0</v>
      </c>
      <c r="O3073" s="7">
        <f t="shared" si="457"/>
        <v>0</v>
      </c>
      <c r="R3073" s="7"/>
      <c r="S3073" s="47">
        <f t="shared" si="458"/>
        <v>0</v>
      </c>
      <c r="T3073" s="47">
        <f t="shared" si="459"/>
        <v>0</v>
      </c>
      <c r="U3073" s="47">
        <f t="shared" si="460"/>
        <v>344.74</v>
      </c>
      <c r="V3073" s="47">
        <f t="shared" si="461"/>
        <v>232.86999999999998</v>
      </c>
      <c r="W3073" s="11"/>
    </row>
    <row r="3074" spans="1:23" x14ac:dyDescent="0.45">
      <c r="A3074" t="s">
        <v>3079</v>
      </c>
      <c r="B3074">
        <v>200</v>
      </c>
      <c r="D3074" s="1" t="str">
        <f>VartojimasGamyba!J3070</f>
        <v>2024-01-06-20</v>
      </c>
      <c r="E3074" s="7">
        <f>VartojimasGamyba!G3070</f>
        <v>2.3239999999999998</v>
      </c>
      <c r="F3074" s="11"/>
      <c r="G3074" s="12">
        <f t="shared" si="463"/>
        <v>5.1677777777777774</v>
      </c>
      <c r="H3074" s="12">
        <v>0</v>
      </c>
      <c r="I3074" s="12">
        <v>2.5822222222222222</v>
      </c>
      <c r="J3074" s="12">
        <v>0</v>
      </c>
      <c r="K3074" s="12"/>
      <c r="L3074" s="12">
        <f>VartojimasGamyba!H3070</f>
        <v>0</v>
      </c>
      <c r="M3074" s="19">
        <f t="shared" si="455"/>
        <v>0</v>
      </c>
      <c r="N3074" s="7">
        <f t="shared" si="456"/>
        <v>0</v>
      </c>
      <c r="O3074" s="7">
        <f t="shared" si="457"/>
        <v>0</v>
      </c>
      <c r="P3074" s="7" t="s">
        <v>8873</v>
      </c>
      <c r="R3074" s="7"/>
      <c r="S3074" s="47">
        <f t="shared" si="458"/>
        <v>0</v>
      </c>
      <c r="T3074" s="47">
        <f t="shared" si="459"/>
        <v>0</v>
      </c>
      <c r="U3074" s="47">
        <f t="shared" si="460"/>
        <v>300.29000000000002</v>
      </c>
      <c r="V3074" s="47">
        <f t="shared" si="461"/>
        <v>188.42</v>
      </c>
      <c r="W3074" s="11"/>
    </row>
    <row r="3075" spans="1:23" x14ac:dyDescent="0.45">
      <c r="A3075" t="s">
        <v>3080</v>
      </c>
      <c r="B3075">
        <v>179.78</v>
      </c>
      <c r="D3075" s="1" t="str">
        <f>VartojimasGamyba!J3071</f>
        <v>2024-01-06-21</v>
      </c>
      <c r="E3075" s="7">
        <f>VartojimasGamyba!G3071</f>
        <v>2.4820000000000002</v>
      </c>
      <c r="F3075" s="11"/>
      <c r="G3075" s="12">
        <f t="shared" si="463"/>
        <v>5</v>
      </c>
      <c r="H3075" s="12">
        <v>0</v>
      </c>
      <c r="I3075" s="12">
        <v>0.16777777777777736</v>
      </c>
      <c r="J3075" s="12">
        <v>0</v>
      </c>
      <c r="K3075" s="12"/>
      <c r="L3075" s="12">
        <f>VartojimasGamyba!H3071</f>
        <v>0</v>
      </c>
      <c r="M3075" s="19">
        <f t="shared" si="455"/>
        <v>2.3310000000000004</v>
      </c>
      <c r="N3075" s="7">
        <f t="shared" si="456"/>
        <v>652.8431700000001</v>
      </c>
      <c r="O3075" s="7">
        <f t="shared" si="457"/>
        <v>652.8431700000001</v>
      </c>
      <c r="P3075" s="7">
        <f>SUM(N3054:N3077)</f>
        <v>8532.7053755555571</v>
      </c>
      <c r="R3075" s="7"/>
      <c r="S3075" s="47">
        <f t="shared" si="458"/>
        <v>2.3310000000000004</v>
      </c>
      <c r="T3075" s="47">
        <f t="shared" si="459"/>
        <v>0</v>
      </c>
      <c r="U3075" s="47">
        <f t="shared" si="460"/>
        <v>280.07</v>
      </c>
      <c r="V3075" s="47">
        <f t="shared" si="461"/>
        <v>168.2</v>
      </c>
      <c r="W3075" s="11"/>
    </row>
    <row r="3076" spans="1:23" x14ac:dyDescent="0.45">
      <c r="A3076" t="s">
        <v>3081</v>
      </c>
      <c r="B3076">
        <v>164.51</v>
      </c>
      <c r="D3076" s="1" t="str">
        <f>VartojimasGamyba!J3072</f>
        <v>2024-01-06-22</v>
      </c>
      <c r="E3076" s="7">
        <f>VartojimasGamyba!G3072</f>
        <v>2.0049999999999999</v>
      </c>
      <c r="F3076" s="11"/>
      <c r="G3076" s="12">
        <f t="shared" si="463"/>
        <v>5</v>
      </c>
      <c r="H3076" s="12">
        <v>0</v>
      </c>
      <c r="I3076" s="12">
        <v>0</v>
      </c>
      <c r="J3076" s="12">
        <v>0</v>
      </c>
      <c r="K3076" s="12"/>
      <c r="L3076" s="12">
        <f>VartojimasGamyba!H3072</f>
        <v>0</v>
      </c>
      <c r="M3076" s="19">
        <f t="shared" si="455"/>
        <v>2.0049999999999999</v>
      </c>
      <c r="N3076" s="7">
        <f t="shared" si="456"/>
        <v>530.92399999999998</v>
      </c>
      <c r="O3076" s="7">
        <f t="shared" si="457"/>
        <v>530.92399999999998</v>
      </c>
      <c r="P3076" s="7" t="s">
        <v>8872</v>
      </c>
      <c r="R3076" s="7"/>
      <c r="S3076" s="47">
        <f t="shared" si="458"/>
        <v>2.0049999999999999</v>
      </c>
      <c r="T3076" s="47">
        <f t="shared" si="459"/>
        <v>0</v>
      </c>
      <c r="U3076" s="47">
        <f t="shared" si="460"/>
        <v>264.8</v>
      </c>
      <c r="V3076" s="47">
        <f t="shared" si="461"/>
        <v>152.92999999999998</v>
      </c>
      <c r="W3076" s="11"/>
    </row>
    <row r="3077" spans="1:23" x14ac:dyDescent="0.45">
      <c r="A3077" t="s">
        <v>3082</v>
      </c>
      <c r="B3077">
        <v>176.17</v>
      </c>
      <c r="D3077" s="1" t="str">
        <f>VartojimasGamyba!J3073</f>
        <v>2024-01-06-23</v>
      </c>
      <c r="E3077" s="7">
        <f>VartojimasGamyba!G3073</f>
        <v>2.742</v>
      </c>
      <c r="F3077" s="11"/>
      <c r="G3077" s="12">
        <f t="shared" si="463"/>
        <v>5</v>
      </c>
      <c r="H3077" s="12">
        <v>0</v>
      </c>
      <c r="I3077" s="12">
        <v>0</v>
      </c>
      <c r="J3077" s="12">
        <v>0</v>
      </c>
      <c r="K3077" s="12"/>
      <c r="L3077" s="12">
        <f>VartojimasGamyba!H3073</f>
        <v>0</v>
      </c>
      <c r="M3077" s="19">
        <f t="shared" si="455"/>
        <v>2.742</v>
      </c>
      <c r="N3077" s="7">
        <f t="shared" si="456"/>
        <v>758.05331999999999</v>
      </c>
      <c r="O3077" s="7">
        <f t="shared" si="457"/>
        <v>758.05331999999999</v>
      </c>
      <c r="P3077" s="7">
        <f>SUM(O3054:O3077)</f>
        <v>8532.7053755555571</v>
      </c>
      <c r="Q3077" s="7">
        <f>SUMPRODUCT(B3054:B3077,E3054:E3077)+SUM(E3054:E3077)*$Z$21-SUMPRODUCT(B3054:B3077,L3054:L3077)+SUM(L3054:L3077)*ABS($Z$20)</f>
        <v>10379.733630000001</v>
      </c>
      <c r="R3077" s="7"/>
      <c r="S3077" s="47">
        <f t="shared" si="458"/>
        <v>2.742</v>
      </c>
      <c r="T3077" s="47">
        <f t="shared" si="459"/>
        <v>0</v>
      </c>
      <c r="U3077" s="47">
        <f t="shared" si="460"/>
        <v>276.45999999999998</v>
      </c>
      <c r="V3077" s="47">
        <f t="shared" si="461"/>
        <v>164.58999999999997</v>
      </c>
      <c r="W3077" s="11">
        <f>IF(P3077&lt;&gt;Q3077,1,0)</f>
        <v>1</v>
      </c>
    </row>
    <row r="3078" spans="1:23" x14ac:dyDescent="0.45">
      <c r="A3078" t="s">
        <v>3083</v>
      </c>
      <c r="B3078">
        <v>159.15</v>
      </c>
      <c r="D3078" s="9" t="str">
        <f>VartojimasGamyba!J3074</f>
        <v>2024-01-07-00</v>
      </c>
      <c r="E3078" s="8">
        <f>VartojimasGamyba!G3074</f>
        <v>2.5049999999999999</v>
      </c>
      <c r="F3078" s="11"/>
      <c r="G3078" s="7">
        <f>G3077+H3078-I3078</f>
        <v>2.2166666666666663</v>
      </c>
      <c r="H3078" s="7">
        <v>0</v>
      </c>
      <c r="I3078" s="7">
        <v>2.7833333333333337</v>
      </c>
      <c r="J3078" s="7">
        <v>0</v>
      </c>
      <c r="L3078" s="7">
        <f>VartojimasGamyba!H3074</f>
        <v>0</v>
      </c>
      <c r="M3078" s="15">
        <f t="shared" si="455"/>
        <v>-4.4408920985006262E-16</v>
      </c>
      <c r="N3078" s="7">
        <f t="shared" si="456"/>
        <v>-1.1521450460350024E-13</v>
      </c>
      <c r="O3078" s="7">
        <f t="shared" si="457"/>
        <v>-1.1521450460350024E-13</v>
      </c>
      <c r="R3078" s="20" t="s">
        <v>8783</v>
      </c>
      <c r="S3078" s="47">
        <f t="shared" si="458"/>
        <v>-4.4408920985006262E-16</v>
      </c>
      <c r="T3078" s="47">
        <f t="shared" si="459"/>
        <v>0</v>
      </c>
      <c r="U3078" s="47">
        <f t="shared" si="460"/>
        <v>259.44</v>
      </c>
      <c r="V3078" s="47">
        <f t="shared" si="461"/>
        <v>147.57</v>
      </c>
      <c r="W3078" s="11"/>
    </row>
    <row r="3079" spans="1:23" x14ac:dyDescent="0.45">
      <c r="A3079" t="s">
        <v>3084</v>
      </c>
      <c r="B3079">
        <v>120.76</v>
      </c>
      <c r="D3079" s="9" t="str">
        <f>VartojimasGamyba!J3075</f>
        <v>2024-01-07-01</v>
      </c>
      <c r="E3079" s="8">
        <f>VartojimasGamyba!G3075</f>
        <v>2.1949999999999998</v>
      </c>
      <c r="F3079" s="11"/>
      <c r="G3079" s="7">
        <f t="shared" ref="G3079:G3101" si="464">G3078+H3079-I3079</f>
        <v>3.246666666666667</v>
      </c>
      <c r="H3079" s="7">
        <v>1.0300000000000007</v>
      </c>
      <c r="I3079" s="7">
        <v>0</v>
      </c>
      <c r="J3079" s="7">
        <v>0</v>
      </c>
      <c r="L3079" s="7">
        <f>VartojimasGamyba!H3075</f>
        <v>0</v>
      </c>
      <c r="M3079" s="15">
        <f t="shared" ref="M3079:M3142" si="465">E3079+H3079-I3079*$J$2+J3079-L3079</f>
        <v>3.2250000000000005</v>
      </c>
      <c r="N3079" s="7">
        <f t="shared" ref="N3079:N3142" si="466">M3079*U3079-J3079*V3079</f>
        <v>712.88625000000013</v>
      </c>
      <c r="O3079" s="7">
        <f t="shared" ref="O3079:O3142" si="467">(M3079)*(B3079+$Z$21)</f>
        <v>712.88625000000013</v>
      </c>
      <c r="R3079" s="7"/>
      <c r="S3079" s="47">
        <f t="shared" ref="S3079:S3142" si="468">M3079+IF((L3079-E3079)&gt;0,(L3079-E3079),0)</f>
        <v>3.2250000000000005</v>
      </c>
      <c r="T3079" s="47">
        <f t="shared" ref="T3079:T3142" si="469">IF(L3079-E3079&lt;0,0,L3079-E3079)</f>
        <v>0</v>
      </c>
      <c r="U3079" s="47">
        <f t="shared" ref="U3079:U3142" si="470">B3079+$Z$21</f>
        <v>221.05</v>
      </c>
      <c r="V3079" s="47">
        <f t="shared" ref="V3079:V3142" si="471">B3079+$Z$20</f>
        <v>109.18</v>
      </c>
      <c r="W3079" s="11"/>
    </row>
    <row r="3080" spans="1:23" x14ac:dyDescent="0.45">
      <c r="A3080" t="s">
        <v>3085</v>
      </c>
      <c r="B3080">
        <v>169.5</v>
      </c>
      <c r="D3080" s="9" t="str">
        <f>VartojimasGamyba!J3076</f>
        <v>2024-01-07-02</v>
      </c>
      <c r="E3080" s="8">
        <f>VartojimasGamyba!G3076</f>
        <v>2.9220000000000002</v>
      </c>
      <c r="F3080" s="11"/>
      <c r="G3080" s="7">
        <f t="shared" si="464"/>
        <v>0</v>
      </c>
      <c r="H3080" s="7">
        <v>0</v>
      </c>
      <c r="I3080" s="7">
        <v>3.246666666666667</v>
      </c>
      <c r="J3080" s="7">
        <v>0</v>
      </c>
      <c r="L3080" s="7">
        <f>VartojimasGamyba!H3076</f>
        <v>0</v>
      </c>
      <c r="M3080" s="15">
        <f t="shared" si="465"/>
        <v>-4.4408920985006262E-16</v>
      </c>
      <c r="N3080" s="7">
        <f t="shared" si="466"/>
        <v>-1.198108279254484E-13</v>
      </c>
      <c r="O3080" s="7">
        <f t="shared" si="467"/>
        <v>-1.198108279254484E-13</v>
      </c>
      <c r="R3080" s="7"/>
      <c r="S3080" s="47">
        <f t="shared" si="468"/>
        <v>-4.4408920985006262E-16</v>
      </c>
      <c r="T3080" s="47">
        <f t="shared" si="469"/>
        <v>0</v>
      </c>
      <c r="U3080" s="47">
        <f t="shared" si="470"/>
        <v>269.79000000000002</v>
      </c>
      <c r="V3080" s="47">
        <f t="shared" si="471"/>
        <v>157.91999999999999</v>
      </c>
      <c r="W3080" s="11"/>
    </row>
    <row r="3081" spans="1:23" x14ac:dyDescent="0.45">
      <c r="A3081" t="s">
        <v>3086</v>
      </c>
      <c r="B3081">
        <v>128.69</v>
      </c>
      <c r="D3081" s="9" t="str">
        <f>VartojimasGamyba!J3077</f>
        <v>2024-01-07-03</v>
      </c>
      <c r="E3081" s="8">
        <f>VartojimasGamyba!G3077</f>
        <v>2.3420000000000001</v>
      </c>
      <c r="F3081" s="11"/>
      <c r="G3081" s="7">
        <f t="shared" si="464"/>
        <v>0</v>
      </c>
      <c r="H3081" s="7">
        <v>0</v>
      </c>
      <c r="I3081" s="7">
        <v>0</v>
      </c>
      <c r="J3081" s="7">
        <v>0</v>
      </c>
      <c r="L3081" s="7">
        <f>VartojimasGamyba!H3077</f>
        <v>0</v>
      </c>
      <c r="M3081" s="15">
        <f t="shared" si="465"/>
        <v>2.3420000000000001</v>
      </c>
      <c r="N3081" s="7">
        <f t="shared" si="466"/>
        <v>536.27116000000001</v>
      </c>
      <c r="O3081" s="7">
        <f t="shared" si="467"/>
        <v>536.27116000000001</v>
      </c>
      <c r="R3081" s="7"/>
      <c r="S3081" s="47">
        <f t="shared" si="468"/>
        <v>2.3420000000000001</v>
      </c>
      <c r="T3081" s="47">
        <f t="shared" si="469"/>
        <v>0</v>
      </c>
      <c r="U3081" s="47">
        <f t="shared" si="470"/>
        <v>228.98000000000002</v>
      </c>
      <c r="V3081" s="47">
        <f t="shared" si="471"/>
        <v>117.11</v>
      </c>
      <c r="W3081" s="11"/>
    </row>
    <row r="3082" spans="1:23" x14ac:dyDescent="0.45">
      <c r="A3082" t="s">
        <v>3087</v>
      </c>
      <c r="B3082">
        <v>104</v>
      </c>
      <c r="D3082" s="9" t="str">
        <f>VartojimasGamyba!J3078</f>
        <v>2024-01-07-04</v>
      </c>
      <c r="E3082" s="8">
        <f>VartojimasGamyba!G3078</f>
        <v>2.8490000000000002</v>
      </c>
      <c r="F3082" s="11"/>
      <c r="G3082" s="7">
        <f t="shared" si="464"/>
        <v>0</v>
      </c>
      <c r="H3082" s="7">
        <v>0</v>
      </c>
      <c r="I3082" s="7">
        <v>0</v>
      </c>
      <c r="J3082" s="7">
        <v>0</v>
      </c>
      <c r="L3082" s="7">
        <f>VartojimasGamyba!H3078</f>
        <v>0</v>
      </c>
      <c r="M3082" s="15">
        <f t="shared" si="465"/>
        <v>2.8490000000000002</v>
      </c>
      <c r="N3082" s="7">
        <f t="shared" si="466"/>
        <v>582.02221000000009</v>
      </c>
      <c r="O3082" s="7">
        <f t="shared" si="467"/>
        <v>582.02221000000009</v>
      </c>
      <c r="R3082" s="7"/>
      <c r="S3082" s="47">
        <f t="shared" si="468"/>
        <v>2.8490000000000002</v>
      </c>
      <c r="T3082" s="47">
        <f t="shared" si="469"/>
        <v>0</v>
      </c>
      <c r="U3082" s="47">
        <f t="shared" si="470"/>
        <v>204.29000000000002</v>
      </c>
      <c r="V3082" s="47">
        <f t="shared" si="471"/>
        <v>92.42</v>
      </c>
      <c r="W3082" s="11"/>
    </row>
    <row r="3083" spans="1:23" x14ac:dyDescent="0.45">
      <c r="A3083" t="s">
        <v>3088</v>
      </c>
      <c r="B3083">
        <v>93.2</v>
      </c>
      <c r="D3083" s="9" t="str">
        <f>VartojimasGamyba!J3079</f>
        <v>2024-01-07-05</v>
      </c>
      <c r="E3083" s="8">
        <f>VartojimasGamyba!G3079</f>
        <v>2.8290000000000002</v>
      </c>
      <c r="F3083" s="11"/>
      <c r="G3083" s="7">
        <f t="shared" si="464"/>
        <v>0</v>
      </c>
      <c r="H3083" s="7">
        <v>0</v>
      </c>
      <c r="I3083" s="7">
        <v>0</v>
      </c>
      <c r="J3083" s="7">
        <v>0</v>
      </c>
      <c r="L3083" s="7">
        <f>VartojimasGamyba!H3079</f>
        <v>0</v>
      </c>
      <c r="M3083" s="15">
        <f t="shared" si="465"/>
        <v>2.8290000000000002</v>
      </c>
      <c r="N3083" s="7">
        <f t="shared" si="466"/>
        <v>547.38321000000008</v>
      </c>
      <c r="O3083" s="7">
        <f t="shared" si="467"/>
        <v>547.38321000000008</v>
      </c>
      <c r="R3083" s="7"/>
      <c r="S3083" s="47">
        <f t="shared" si="468"/>
        <v>2.8290000000000002</v>
      </c>
      <c r="T3083" s="47">
        <f t="shared" si="469"/>
        <v>0</v>
      </c>
      <c r="U3083" s="47">
        <f t="shared" si="470"/>
        <v>193.49</v>
      </c>
      <c r="V3083" s="47">
        <f t="shared" si="471"/>
        <v>81.62</v>
      </c>
      <c r="W3083" s="11"/>
    </row>
    <row r="3084" spans="1:23" x14ac:dyDescent="0.45">
      <c r="A3084" t="s">
        <v>3089</v>
      </c>
      <c r="B3084">
        <v>93.19</v>
      </c>
      <c r="D3084" s="9" t="str">
        <f>VartojimasGamyba!J3080</f>
        <v>2024-01-07-06</v>
      </c>
      <c r="E3084" s="8">
        <f>VartojimasGamyba!G3080</f>
        <v>2.165</v>
      </c>
      <c r="F3084" s="11"/>
      <c r="G3084" s="7">
        <f t="shared" si="464"/>
        <v>0</v>
      </c>
      <c r="H3084" s="7">
        <v>0</v>
      </c>
      <c r="I3084" s="7">
        <v>0</v>
      </c>
      <c r="J3084" s="7">
        <v>0</v>
      </c>
      <c r="L3084" s="7">
        <f>VartojimasGamyba!H3080</f>
        <v>0</v>
      </c>
      <c r="M3084" s="15">
        <f t="shared" si="465"/>
        <v>2.165</v>
      </c>
      <c r="N3084" s="7">
        <f t="shared" si="466"/>
        <v>418.88420000000002</v>
      </c>
      <c r="O3084" s="7">
        <f t="shared" si="467"/>
        <v>418.88420000000002</v>
      </c>
      <c r="R3084" s="7"/>
      <c r="S3084" s="47">
        <f t="shared" si="468"/>
        <v>2.165</v>
      </c>
      <c r="T3084" s="47">
        <f t="shared" si="469"/>
        <v>0</v>
      </c>
      <c r="U3084" s="47">
        <f t="shared" si="470"/>
        <v>193.48000000000002</v>
      </c>
      <c r="V3084" s="47">
        <f t="shared" si="471"/>
        <v>81.61</v>
      </c>
      <c r="W3084" s="11"/>
    </row>
    <row r="3085" spans="1:23" x14ac:dyDescent="0.45">
      <c r="A3085" t="s">
        <v>3090</v>
      </c>
      <c r="B3085">
        <v>93.19</v>
      </c>
      <c r="D3085" s="9" t="str">
        <f>VartojimasGamyba!J3081</f>
        <v>2024-01-07-07</v>
      </c>
      <c r="E3085" s="8">
        <f>VartojimasGamyba!G3081</f>
        <v>2.452</v>
      </c>
      <c r="F3085" s="11"/>
      <c r="G3085" s="7">
        <f t="shared" si="464"/>
        <v>0</v>
      </c>
      <c r="H3085" s="7">
        <v>0</v>
      </c>
      <c r="I3085" s="7">
        <v>0</v>
      </c>
      <c r="J3085" s="7">
        <v>0</v>
      </c>
      <c r="L3085" s="7">
        <f>VartojimasGamyba!H3081</f>
        <v>8.9999999999999993E-3</v>
      </c>
      <c r="M3085" s="15">
        <f t="shared" si="465"/>
        <v>2.4430000000000001</v>
      </c>
      <c r="N3085" s="7">
        <f t="shared" si="466"/>
        <v>472.67164000000008</v>
      </c>
      <c r="O3085" s="7">
        <f t="shared" si="467"/>
        <v>472.67164000000008</v>
      </c>
      <c r="R3085" s="7"/>
      <c r="S3085" s="47">
        <f t="shared" si="468"/>
        <v>2.4430000000000001</v>
      </c>
      <c r="T3085" s="47">
        <f t="shared" si="469"/>
        <v>0</v>
      </c>
      <c r="U3085" s="47">
        <f t="shared" si="470"/>
        <v>193.48000000000002</v>
      </c>
      <c r="V3085" s="47">
        <f t="shared" si="471"/>
        <v>81.61</v>
      </c>
      <c r="W3085" s="11"/>
    </row>
    <row r="3086" spans="1:23" x14ac:dyDescent="0.45">
      <c r="A3086" t="s">
        <v>3091</v>
      </c>
      <c r="B3086">
        <v>84.99</v>
      </c>
      <c r="D3086" s="9" t="str">
        <f>VartojimasGamyba!J3082</f>
        <v>2024-01-07-08</v>
      </c>
      <c r="E3086" s="8">
        <f>VartojimasGamyba!G3082</f>
        <v>1.7010000000000001</v>
      </c>
      <c r="F3086" s="11"/>
      <c r="G3086" s="7">
        <f t="shared" si="464"/>
        <v>6.5377777777777775</v>
      </c>
      <c r="H3086" s="7">
        <v>6.5377777777777775</v>
      </c>
      <c r="I3086" s="7">
        <v>0</v>
      </c>
      <c r="J3086" s="7">
        <v>0</v>
      </c>
      <c r="L3086" s="7">
        <f>VartojimasGamyba!H3082</f>
        <v>7.2999999999999995E-2</v>
      </c>
      <c r="M3086" s="15">
        <f t="shared" si="465"/>
        <v>8.1657777777777767</v>
      </c>
      <c r="N3086" s="7">
        <f t="shared" si="466"/>
        <v>1512.9553066666665</v>
      </c>
      <c r="O3086" s="7">
        <f t="shared" si="467"/>
        <v>1512.9553066666665</v>
      </c>
      <c r="R3086" s="7"/>
      <c r="S3086" s="47">
        <f t="shared" si="468"/>
        <v>8.1657777777777767</v>
      </c>
      <c r="T3086" s="47">
        <f t="shared" si="469"/>
        <v>0</v>
      </c>
      <c r="U3086" s="47">
        <f t="shared" si="470"/>
        <v>185.28</v>
      </c>
      <c r="V3086" s="47">
        <f t="shared" si="471"/>
        <v>73.41</v>
      </c>
      <c r="W3086" s="11"/>
    </row>
    <row r="3087" spans="1:23" x14ac:dyDescent="0.45">
      <c r="A3087" t="s">
        <v>3092</v>
      </c>
      <c r="B3087">
        <v>96.89</v>
      </c>
      <c r="D3087" s="9" t="str">
        <f>VartojimasGamyba!J3083</f>
        <v>2024-01-07-09</v>
      </c>
      <c r="E3087" s="8">
        <f>VartojimasGamyba!G3083</f>
        <v>1.381</v>
      </c>
      <c r="F3087" s="11"/>
      <c r="G3087" s="7">
        <f t="shared" si="464"/>
        <v>6.5377777777777775</v>
      </c>
      <c r="H3087" s="7">
        <v>0</v>
      </c>
      <c r="I3087" s="7">
        <v>0</v>
      </c>
      <c r="J3087" s="7">
        <v>0</v>
      </c>
      <c r="L3087" s="7">
        <f>VartojimasGamyba!H3083</f>
        <v>0.16600000000000001</v>
      </c>
      <c r="M3087" s="15">
        <f t="shared" si="465"/>
        <v>1.2150000000000001</v>
      </c>
      <c r="N3087" s="7">
        <f t="shared" si="466"/>
        <v>239.57370000000003</v>
      </c>
      <c r="O3087" s="7">
        <f t="shared" si="467"/>
        <v>239.57370000000003</v>
      </c>
      <c r="R3087" s="7"/>
      <c r="S3087" s="47">
        <f t="shared" si="468"/>
        <v>1.2150000000000001</v>
      </c>
      <c r="T3087" s="47">
        <f t="shared" si="469"/>
        <v>0</v>
      </c>
      <c r="U3087" s="47">
        <f t="shared" si="470"/>
        <v>197.18</v>
      </c>
      <c r="V3087" s="47">
        <f t="shared" si="471"/>
        <v>85.31</v>
      </c>
      <c r="W3087" s="11"/>
    </row>
    <row r="3088" spans="1:23" x14ac:dyDescent="0.45">
      <c r="A3088" t="s">
        <v>3093</v>
      </c>
      <c r="B3088">
        <v>93.2</v>
      </c>
      <c r="D3088" s="9" t="str">
        <f>VartojimasGamyba!J3084</f>
        <v>2024-01-07-10</v>
      </c>
      <c r="E3088" s="8">
        <f>VartojimasGamyba!G3084</f>
        <v>1.4770000000000001</v>
      </c>
      <c r="F3088" s="11"/>
      <c r="G3088" s="7">
        <f t="shared" si="464"/>
        <v>6.5377777777777775</v>
      </c>
      <c r="H3088" s="7">
        <v>0</v>
      </c>
      <c r="I3088" s="7">
        <v>0</v>
      </c>
      <c r="J3088" s="7">
        <v>0</v>
      </c>
      <c r="L3088" s="7">
        <f>VartojimasGamyba!H3084</f>
        <v>0.17399999999999999</v>
      </c>
      <c r="M3088" s="15">
        <f t="shared" si="465"/>
        <v>1.3030000000000002</v>
      </c>
      <c r="N3088" s="7">
        <f t="shared" si="466"/>
        <v>252.11747000000005</v>
      </c>
      <c r="O3088" s="7">
        <f t="shared" si="467"/>
        <v>252.11747000000005</v>
      </c>
      <c r="R3088" s="7"/>
      <c r="S3088" s="47">
        <f t="shared" si="468"/>
        <v>1.3030000000000002</v>
      </c>
      <c r="T3088" s="47">
        <f t="shared" si="469"/>
        <v>0</v>
      </c>
      <c r="U3088" s="47">
        <f t="shared" si="470"/>
        <v>193.49</v>
      </c>
      <c r="V3088" s="47">
        <f t="shared" si="471"/>
        <v>81.62</v>
      </c>
      <c r="W3088" s="11"/>
    </row>
    <row r="3089" spans="1:23" x14ac:dyDescent="0.45">
      <c r="A3089" t="s">
        <v>3094</v>
      </c>
      <c r="B3089">
        <v>118.35</v>
      </c>
      <c r="D3089" s="9" t="str">
        <f>VartojimasGamyba!J3085</f>
        <v>2024-01-07-11</v>
      </c>
      <c r="E3089" s="8">
        <f>VartojimasGamyba!G3085</f>
        <v>1.319</v>
      </c>
      <c r="F3089" s="11"/>
      <c r="G3089" s="7">
        <f t="shared" si="464"/>
        <v>5.2955555555555556</v>
      </c>
      <c r="H3089" s="7">
        <v>0</v>
      </c>
      <c r="I3089" s="7">
        <v>1.2422222222222221</v>
      </c>
      <c r="J3089" s="7">
        <v>0</v>
      </c>
      <c r="L3089" s="7">
        <f>VartojimasGamyba!H3085</f>
        <v>0.20100000000000001</v>
      </c>
      <c r="M3089" s="15">
        <f t="shared" si="465"/>
        <v>0</v>
      </c>
      <c r="N3089" s="7">
        <f t="shared" si="466"/>
        <v>0</v>
      </c>
      <c r="O3089" s="7">
        <f t="shared" si="467"/>
        <v>0</v>
      </c>
      <c r="R3089" s="7"/>
      <c r="S3089" s="47">
        <f t="shared" si="468"/>
        <v>0</v>
      </c>
      <c r="T3089" s="47">
        <f t="shared" si="469"/>
        <v>0</v>
      </c>
      <c r="U3089" s="47">
        <f t="shared" si="470"/>
        <v>218.64</v>
      </c>
      <c r="V3089" s="47">
        <f t="shared" si="471"/>
        <v>106.77</v>
      </c>
      <c r="W3089" s="11"/>
    </row>
    <row r="3090" spans="1:23" x14ac:dyDescent="0.45">
      <c r="A3090" t="s">
        <v>3095</v>
      </c>
      <c r="B3090">
        <v>97.53</v>
      </c>
      <c r="D3090" s="9" t="str">
        <f>VartojimasGamyba!J3086</f>
        <v>2024-01-07-12</v>
      </c>
      <c r="E3090" s="8">
        <f>VartojimasGamyba!G3086</f>
        <v>1.3660000000000001</v>
      </c>
      <c r="F3090" s="11"/>
      <c r="G3090" s="7">
        <f t="shared" si="464"/>
        <v>5.2955555555555556</v>
      </c>
      <c r="H3090" s="7">
        <v>0</v>
      </c>
      <c r="I3090" s="7">
        <v>0</v>
      </c>
      <c r="J3090" s="7">
        <v>0</v>
      </c>
      <c r="L3090" s="7">
        <f>VartojimasGamyba!H3086</f>
        <v>0.12</v>
      </c>
      <c r="M3090" s="15">
        <f t="shared" si="465"/>
        <v>1.246</v>
      </c>
      <c r="N3090" s="7">
        <f t="shared" si="466"/>
        <v>246.48371999999998</v>
      </c>
      <c r="O3090" s="7">
        <f t="shared" si="467"/>
        <v>246.48371999999998</v>
      </c>
      <c r="R3090" s="7"/>
      <c r="S3090" s="47">
        <f t="shared" si="468"/>
        <v>1.246</v>
      </c>
      <c r="T3090" s="47">
        <f t="shared" si="469"/>
        <v>0</v>
      </c>
      <c r="U3090" s="47">
        <f t="shared" si="470"/>
        <v>197.82</v>
      </c>
      <c r="V3090" s="47">
        <f t="shared" si="471"/>
        <v>85.95</v>
      </c>
      <c r="W3090" s="11"/>
    </row>
    <row r="3091" spans="1:23" x14ac:dyDescent="0.45">
      <c r="A3091" t="s">
        <v>3096</v>
      </c>
      <c r="B3091">
        <v>93.19</v>
      </c>
      <c r="D3091" s="9" t="str">
        <f>VartojimasGamyba!J3087</f>
        <v>2024-01-07-13</v>
      </c>
      <c r="E3091" s="8">
        <f>VartojimasGamyba!G3087</f>
        <v>2.4940000000000002</v>
      </c>
      <c r="F3091" s="11"/>
      <c r="G3091" s="7">
        <f t="shared" si="464"/>
        <v>5.2955555555555556</v>
      </c>
      <c r="H3091" s="7">
        <v>0</v>
      </c>
      <c r="I3091" s="7">
        <v>0</v>
      </c>
      <c r="J3091" s="7">
        <v>0</v>
      </c>
      <c r="L3091" s="7">
        <f>VartojimasGamyba!H3087</f>
        <v>1.0999999999999999E-2</v>
      </c>
      <c r="M3091" s="15">
        <f t="shared" si="465"/>
        <v>2.4830000000000001</v>
      </c>
      <c r="N3091" s="7">
        <f t="shared" si="466"/>
        <v>480.41084000000006</v>
      </c>
      <c r="O3091" s="7">
        <f t="shared" si="467"/>
        <v>480.41084000000006</v>
      </c>
      <c r="R3091" s="7"/>
      <c r="S3091" s="47">
        <f t="shared" si="468"/>
        <v>2.4830000000000001</v>
      </c>
      <c r="T3091" s="47">
        <f t="shared" si="469"/>
        <v>0</v>
      </c>
      <c r="U3091" s="47">
        <f t="shared" si="470"/>
        <v>193.48000000000002</v>
      </c>
      <c r="V3091" s="47">
        <f t="shared" si="471"/>
        <v>81.61</v>
      </c>
      <c r="W3091" s="11"/>
    </row>
    <row r="3092" spans="1:23" x14ac:dyDescent="0.45">
      <c r="A3092" t="s">
        <v>3097</v>
      </c>
      <c r="B3092">
        <v>91.5</v>
      </c>
      <c r="D3092" s="9" t="str">
        <f>VartojimasGamyba!J3088</f>
        <v>2024-01-07-14</v>
      </c>
      <c r="E3092" s="8">
        <f>VartojimasGamyba!G3088</f>
        <v>2.1659999999999999</v>
      </c>
      <c r="F3092" s="11"/>
      <c r="G3092" s="7">
        <f t="shared" si="464"/>
        <v>5.2955555555555556</v>
      </c>
      <c r="H3092" s="7">
        <v>0</v>
      </c>
      <c r="I3092" s="7">
        <v>0</v>
      </c>
      <c r="J3092" s="7">
        <v>0</v>
      </c>
      <c r="L3092" s="7">
        <f>VartojimasGamyba!H3088</f>
        <v>0</v>
      </c>
      <c r="M3092" s="15">
        <f t="shared" si="465"/>
        <v>2.1659999999999999</v>
      </c>
      <c r="N3092" s="7">
        <f t="shared" si="466"/>
        <v>415.41714000000002</v>
      </c>
      <c r="O3092" s="7">
        <f t="shared" si="467"/>
        <v>415.41714000000002</v>
      </c>
      <c r="R3092" s="7"/>
      <c r="S3092" s="47">
        <f t="shared" si="468"/>
        <v>2.1659999999999999</v>
      </c>
      <c r="T3092" s="47">
        <f t="shared" si="469"/>
        <v>0</v>
      </c>
      <c r="U3092" s="47">
        <f t="shared" si="470"/>
        <v>191.79000000000002</v>
      </c>
      <c r="V3092" s="47">
        <f t="shared" si="471"/>
        <v>79.92</v>
      </c>
      <c r="W3092" s="11"/>
    </row>
    <row r="3093" spans="1:23" x14ac:dyDescent="0.45">
      <c r="A3093" t="s">
        <v>3098</v>
      </c>
      <c r="B3093">
        <v>87.52</v>
      </c>
      <c r="D3093" s="9" t="str">
        <f>VartojimasGamyba!J3089</f>
        <v>2024-01-07-15</v>
      </c>
      <c r="E3093" s="8">
        <f>VartojimasGamyba!G3089</f>
        <v>2.4590000000000001</v>
      </c>
      <c r="F3093" s="11"/>
      <c r="G3093" s="7">
        <f t="shared" si="464"/>
        <v>5.2955555555555556</v>
      </c>
      <c r="H3093" s="7">
        <v>0</v>
      </c>
      <c r="I3093" s="7">
        <v>0</v>
      </c>
      <c r="J3093" s="7">
        <v>0</v>
      </c>
      <c r="L3093" s="7">
        <f>VartojimasGamyba!H3089</f>
        <v>0</v>
      </c>
      <c r="M3093" s="15">
        <f t="shared" si="465"/>
        <v>2.4590000000000001</v>
      </c>
      <c r="N3093" s="7">
        <f t="shared" si="466"/>
        <v>461.82479000000001</v>
      </c>
      <c r="O3093" s="7">
        <f t="shared" si="467"/>
        <v>461.82479000000001</v>
      </c>
      <c r="R3093" s="7"/>
      <c r="S3093" s="47">
        <f t="shared" si="468"/>
        <v>2.4590000000000001</v>
      </c>
      <c r="T3093" s="47">
        <f t="shared" si="469"/>
        <v>0</v>
      </c>
      <c r="U3093" s="47">
        <f t="shared" si="470"/>
        <v>187.81</v>
      </c>
      <c r="V3093" s="47">
        <f t="shared" si="471"/>
        <v>75.94</v>
      </c>
      <c r="W3093" s="11"/>
    </row>
    <row r="3094" spans="1:23" x14ac:dyDescent="0.45">
      <c r="A3094" t="s">
        <v>3099</v>
      </c>
      <c r="B3094">
        <v>87.23</v>
      </c>
      <c r="D3094" s="9" t="str">
        <f>VartojimasGamyba!J3090</f>
        <v>2024-01-07-16</v>
      </c>
      <c r="E3094" s="8">
        <f>VartojimasGamyba!G3090</f>
        <v>1.748</v>
      </c>
      <c r="F3094" s="11"/>
      <c r="G3094" s="7">
        <f t="shared" si="464"/>
        <v>5.2955555555555556</v>
      </c>
      <c r="H3094" s="7">
        <v>0</v>
      </c>
      <c r="I3094" s="7">
        <v>0</v>
      </c>
      <c r="J3094" s="7">
        <v>0</v>
      </c>
      <c r="L3094" s="7">
        <f>VartojimasGamyba!H3090</f>
        <v>0</v>
      </c>
      <c r="M3094" s="15">
        <f t="shared" si="465"/>
        <v>1.748</v>
      </c>
      <c r="N3094" s="7">
        <f t="shared" si="466"/>
        <v>327.78496000000001</v>
      </c>
      <c r="O3094" s="7">
        <f t="shared" si="467"/>
        <v>327.78496000000001</v>
      </c>
      <c r="R3094" s="7"/>
      <c r="S3094" s="47">
        <f t="shared" si="468"/>
        <v>1.748</v>
      </c>
      <c r="T3094" s="47">
        <f t="shared" si="469"/>
        <v>0</v>
      </c>
      <c r="U3094" s="47">
        <f t="shared" si="470"/>
        <v>187.52</v>
      </c>
      <c r="V3094" s="47">
        <f t="shared" si="471"/>
        <v>75.650000000000006</v>
      </c>
      <c r="W3094" s="11"/>
    </row>
    <row r="3095" spans="1:23" x14ac:dyDescent="0.45">
      <c r="A3095" t="s">
        <v>3100</v>
      </c>
      <c r="B3095">
        <v>93.2</v>
      </c>
      <c r="D3095" s="9" t="str">
        <f>VartojimasGamyba!J3091</f>
        <v>2024-01-07-17</v>
      </c>
      <c r="E3095" s="8">
        <f>VartojimasGamyba!G3091</f>
        <v>1.6830000000000001</v>
      </c>
      <c r="F3095" s="11"/>
      <c r="G3095" s="7">
        <f t="shared" si="464"/>
        <v>5.2955555555555556</v>
      </c>
      <c r="H3095" s="7">
        <v>0</v>
      </c>
      <c r="I3095" s="7">
        <v>0</v>
      </c>
      <c r="J3095" s="7">
        <v>0</v>
      </c>
      <c r="L3095" s="7">
        <f>VartojimasGamyba!H3091</f>
        <v>0</v>
      </c>
      <c r="M3095" s="15">
        <f t="shared" si="465"/>
        <v>1.6830000000000001</v>
      </c>
      <c r="N3095" s="7">
        <f t="shared" si="466"/>
        <v>325.64367000000004</v>
      </c>
      <c r="O3095" s="7">
        <f t="shared" si="467"/>
        <v>325.64367000000004</v>
      </c>
      <c r="R3095" s="7"/>
      <c r="S3095" s="47">
        <f t="shared" si="468"/>
        <v>1.6830000000000001</v>
      </c>
      <c r="T3095" s="47">
        <f t="shared" si="469"/>
        <v>0</v>
      </c>
      <c r="U3095" s="47">
        <f t="shared" si="470"/>
        <v>193.49</v>
      </c>
      <c r="V3095" s="47">
        <f t="shared" si="471"/>
        <v>81.62</v>
      </c>
      <c r="W3095" s="11"/>
    </row>
    <row r="3096" spans="1:23" x14ac:dyDescent="0.45">
      <c r="A3096" t="s">
        <v>3101</v>
      </c>
      <c r="B3096">
        <v>96.21</v>
      </c>
      <c r="D3096" s="9" t="str">
        <f>VartojimasGamyba!J3092</f>
        <v>2024-01-07-18</v>
      </c>
      <c r="E3096" s="8">
        <f>VartojimasGamyba!G3092</f>
        <v>0.39200000000000002</v>
      </c>
      <c r="F3096" s="11"/>
      <c r="G3096" s="7">
        <f t="shared" si="464"/>
        <v>5.2955555555555556</v>
      </c>
      <c r="H3096" s="7">
        <v>0</v>
      </c>
      <c r="I3096" s="7">
        <v>0</v>
      </c>
      <c r="J3096" s="7">
        <v>0</v>
      </c>
      <c r="L3096" s="7">
        <f>VartojimasGamyba!H3092</f>
        <v>0</v>
      </c>
      <c r="M3096" s="15">
        <f t="shared" si="465"/>
        <v>0.39200000000000002</v>
      </c>
      <c r="N3096" s="7">
        <f t="shared" si="466"/>
        <v>77.028000000000006</v>
      </c>
      <c r="O3096" s="7">
        <f t="shared" si="467"/>
        <v>77.028000000000006</v>
      </c>
      <c r="R3096" s="7"/>
      <c r="S3096" s="47">
        <f t="shared" si="468"/>
        <v>0.39200000000000002</v>
      </c>
      <c r="T3096" s="47">
        <f t="shared" si="469"/>
        <v>0</v>
      </c>
      <c r="U3096" s="47">
        <f t="shared" si="470"/>
        <v>196.5</v>
      </c>
      <c r="V3096" s="47">
        <f t="shared" si="471"/>
        <v>84.63</v>
      </c>
      <c r="W3096" s="11"/>
    </row>
    <row r="3097" spans="1:23" x14ac:dyDescent="0.45">
      <c r="A3097" t="s">
        <v>3102</v>
      </c>
      <c r="B3097">
        <v>104.27</v>
      </c>
      <c r="D3097" s="9" t="str">
        <f>VartojimasGamyba!J3093</f>
        <v>2024-01-07-19</v>
      </c>
      <c r="E3097" s="8">
        <f>VartojimasGamyba!G3093</f>
        <v>0.79500000000000004</v>
      </c>
      <c r="F3097" s="11"/>
      <c r="G3097" s="7">
        <f t="shared" si="464"/>
        <v>5.2955555555555556</v>
      </c>
      <c r="H3097" s="7">
        <v>0</v>
      </c>
      <c r="I3097" s="7">
        <v>0</v>
      </c>
      <c r="J3097" s="7">
        <v>0</v>
      </c>
      <c r="L3097" s="7">
        <f>VartojimasGamyba!H3093</f>
        <v>0</v>
      </c>
      <c r="M3097" s="15">
        <f t="shared" si="465"/>
        <v>0.79500000000000004</v>
      </c>
      <c r="N3097" s="7">
        <f t="shared" si="466"/>
        <v>162.62520000000001</v>
      </c>
      <c r="O3097" s="7">
        <f t="shared" si="467"/>
        <v>162.62520000000001</v>
      </c>
      <c r="R3097" s="7"/>
      <c r="S3097" s="47">
        <f t="shared" si="468"/>
        <v>0.79500000000000004</v>
      </c>
      <c r="T3097" s="47">
        <f t="shared" si="469"/>
        <v>0</v>
      </c>
      <c r="U3097" s="47">
        <f t="shared" si="470"/>
        <v>204.56</v>
      </c>
      <c r="V3097" s="47">
        <f t="shared" si="471"/>
        <v>92.69</v>
      </c>
      <c r="W3097" s="11"/>
    </row>
    <row r="3098" spans="1:23" x14ac:dyDescent="0.45">
      <c r="A3098" t="s">
        <v>3103</v>
      </c>
      <c r="B3098">
        <v>106.09</v>
      </c>
      <c r="D3098" s="9" t="str">
        <f>VartojimasGamyba!J3094</f>
        <v>2024-01-07-20</v>
      </c>
      <c r="E3098" s="8">
        <f>VartojimasGamyba!G3094</f>
        <v>0.26600000000000001</v>
      </c>
      <c r="F3098" s="11"/>
      <c r="G3098" s="7">
        <f t="shared" si="464"/>
        <v>5</v>
      </c>
      <c r="H3098" s="7">
        <v>0</v>
      </c>
      <c r="I3098" s="7">
        <v>0.29555555555555557</v>
      </c>
      <c r="J3098" s="7">
        <v>0</v>
      </c>
      <c r="L3098" s="7">
        <f>VartojimasGamyba!H3094</f>
        <v>0</v>
      </c>
      <c r="M3098" s="15">
        <f t="shared" si="465"/>
        <v>0</v>
      </c>
      <c r="N3098" s="7">
        <f t="shared" si="466"/>
        <v>0</v>
      </c>
      <c r="O3098" s="7">
        <f t="shared" si="467"/>
        <v>0</v>
      </c>
      <c r="P3098" s="7" t="s">
        <v>8873</v>
      </c>
      <c r="R3098" s="7"/>
      <c r="S3098" s="47">
        <f t="shared" si="468"/>
        <v>0</v>
      </c>
      <c r="T3098" s="47">
        <f t="shared" si="469"/>
        <v>0</v>
      </c>
      <c r="U3098" s="47">
        <f t="shared" si="470"/>
        <v>206.38</v>
      </c>
      <c r="V3098" s="47">
        <f t="shared" si="471"/>
        <v>94.51</v>
      </c>
      <c r="W3098" s="11"/>
    </row>
    <row r="3099" spans="1:23" x14ac:dyDescent="0.45">
      <c r="A3099" t="s">
        <v>3104</v>
      </c>
      <c r="B3099">
        <v>103.56</v>
      </c>
      <c r="D3099" s="9" t="str">
        <f>VartojimasGamyba!J3095</f>
        <v>2024-01-07-21</v>
      </c>
      <c r="E3099" s="8">
        <f>VartojimasGamyba!G3095</f>
        <v>0.89700000000000002</v>
      </c>
      <c r="F3099" s="11"/>
      <c r="G3099" s="7">
        <f t="shared" si="464"/>
        <v>5</v>
      </c>
      <c r="H3099" s="7">
        <v>0</v>
      </c>
      <c r="I3099" s="7">
        <v>0</v>
      </c>
      <c r="J3099" s="7">
        <v>0</v>
      </c>
      <c r="L3099" s="7">
        <f>VartojimasGamyba!H3095</f>
        <v>0</v>
      </c>
      <c r="M3099" s="15">
        <f t="shared" si="465"/>
        <v>0.89700000000000002</v>
      </c>
      <c r="N3099" s="7">
        <f t="shared" si="466"/>
        <v>182.85345000000004</v>
      </c>
      <c r="O3099" s="7">
        <f t="shared" si="467"/>
        <v>182.85345000000004</v>
      </c>
      <c r="P3099" s="7">
        <f>SUM(N3078:N3101)</f>
        <v>9040.0072466666679</v>
      </c>
      <c r="R3099" s="7"/>
      <c r="S3099" s="47">
        <f t="shared" si="468"/>
        <v>0.89700000000000002</v>
      </c>
      <c r="T3099" s="47">
        <f t="shared" si="469"/>
        <v>0</v>
      </c>
      <c r="U3099" s="47">
        <f t="shared" si="470"/>
        <v>203.85000000000002</v>
      </c>
      <c r="V3099" s="47">
        <f t="shared" si="471"/>
        <v>91.98</v>
      </c>
      <c r="W3099" s="11"/>
    </row>
    <row r="3100" spans="1:23" x14ac:dyDescent="0.45">
      <c r="A3100" t="s">
        <v>3105</v>
      </c>
      <c r="B3100">
        <v>100.5</v>
      </c>
      <c r="D3100" s="9" t="str">
        <f>VartojimasGamyba!J3096</f>
        <v>2024-01-07-22</v>
      </c>
      <c r="E3100" s="8">
        <f>VartojimasGamyba!G3096</f>
        <v>2.887</v>
      </c>
      <c r="F3100" s="11"/>
      <c r="G3100" s="7">
        <f t="shared" si="464"/>
        <v>5</v>
      </c>
      <c r="H3100" s="7">
        <v>0</v>
      </c>
      <c r="I3100" s="7">
        <v>0</v>
      </c>
      <c r="J3100" s="7">
        <v>0</v>
      </c>
      <c r="L3100" s="7">
        <f>VartojimasGamyba!H3096</f>
        <v>0</v>
      </c>
      <c r="M3100" s="15">
        <f t="shared" si="465"/>
        <v>2.887</v>
      </c>
      <c r="N3100" s="7">
        <f t="shared" si="466"/>
        <v>579.68073000000004</v>
      </c>
      <c r="O3100" s="7">
        <f t="shared" si="467"/>
        <v>579.68073000000004</v>
      </c>
      <c r="P3100" s="7" t="s">
        <v>8872</v>
      </c>
      <c r="R3100" s="7"/>
      <c r="S3100" s="47">
        <f t="shared" si="468"/>
        <v>2.887</v>
      </c>
      <c r="T3100" s="47">
        <f t="shared" si="469"/>
        <v>0</v>
      </c>
      <c r="U3100" s="47">
        <f t="shared" si="470"/>
        <v>200.79000000000002</v>
      </c>
      <c r="V3100" s="47">
        <f t="shared" si="471"/>
        <v>88.92</v>
      </c>
      <c r="W3100" s="11"/>
    </row>
    <row r="3101" spans="1:23" x14ac:dyDescent="0.45">
      <c r="A3101" t="s">
        <v>3106</v>
      </c>
      <c r="B3101">
        <v>93.31</v>
      </c>
      <c r="D3101" s="9" t="str">
        <f>VartojimasGamyba!J3097</f>
        <v>2024-01-07-23</v>
      </c>
      <c r="E3101" s="8">
        <f>VartojimasGamyba!G3097</f>
        <v>2.6110000000000002</v>
      </c>
      <c r="F3101" s="11"/>
      <c r="G3101" s="7">
        <f t="shared" si="464"/>
        <v>5</v>
      </c>
      <c r="H3101" s="7">
        <v>0</v>
      </c>
      <c r="I3101" s="7">
        <v>0</v>
      </c>
      <c r="J3101" s="7">
        <v>0</v>
      </c>
      <c r="L3101" s="7">
        <f>VartojimasGamyba!H3097</f>
        <v>0</v>
      </c>
      <c r="M3101" s="15">
        <f t="shared" si="465"/>
        <v>2.6110000000000002</v>
      </c>
      <c r="N3101" s="7">
        <f t="shared" si="466"/>
        <v>505.48960000000011</v>
      </c>
      <c r="O3101" s="7">
        <f t="shared" si="467"/>
        <v>505.48960000000011</v>
      </c>
      <c r="P3101" s="7">
        <f>SUM(O3078:O3101)</f>
        <v>9040.0072466666679</v>
      </c>
      <c r="Q3101" s="7">
        <f>SUMPRODUCT(B3078:B3101,E3078:E3101)+SUM(E3078:E3101)*$Z$21-SUMPRODUCT(B3078:B3101,L3078:L3101)+SUM(L3078:L3101)*ABS($Z$20)</f>
        <v>9422.9164400000009</v>
      </c>
      <c r="R3101" s="7"/>
      <c r="S3101" s="47">
        <f t="shared" si="468"/>
        <v>2.6110000000000002</v>
      </c>
      <c r="T3101" s="47">
        <f t="shared" si="469"/>
        <v>0</v>
      </c>
      <c r="U3101" s="47">
        <f t="shared" si="470"/>
        <v>193.60000000000002</v>
      </c>
      <c r="V3101" s="47">
        <f t="shared" si="471"/>
        <v>81.73</v>
      </c>
      <c r="W3101" s="11">
        <f>IF(P3101&lt;&gt;Q3101,1,0)</f>
        <v>1</v>
      </c>
    </row>
    <row r="3102" spans="1:23" x14ac:dyDescent="0.45">
      <c r="A3102" t="s">
        <v>3107</v>
      </c>
      <c r="B3102">
        <v>91.17</v>
      </c>
      <c r="D3102" s="1" t="str">
        <f>VartojimasGamyba!J3098</f>
        <v>2024-01-08-00</v>
      </c>
      <c r="E3102" s="7">
        <f>VartojimasGamyba!G3098</f>
        <v>2.2050000000000001</v>
      </c>
      <c r="F3102" s="11"/>
      <c r="G3102" s="12">
        <f>G3101+H3102-I3102</f>
        <v>5</v>
      </c>
      <c r="H3102" s="12">
        <v>0</v>
      </c>
      <c r="I3102" s="12">
        <v>0</v>
      </c>
      <c r="J3102" s="12">
        <v>0</v>
      </c>
      <c r="K3102" s="12"/>
      <c r="L3102" s="12">
        <f>VartojimasGamyba!H3098</f>
        <v>0</v>
      </c>
      <c r="M3102" s="19">
        <f t="shared" si="465"/>
        <v>2.2050000000000001</v>
      </c>
      <c r="N3102" s="7">
        <f t="shared" si="466"/>
        <v>422.16930000000002</v>
      </c>
      <c r="O3102" s="7">
        <f t="shared" si="467"/>
        <v>422.16930000000002</v>
      </c>
      <c r="R3102" s="20" t="s">
        <v>8783</v>
      </c>
      <c r="S3102" s="47">
        <f t="shared" si="468"/>
        <v>2.2050000000000001</v>
      </c>
      <c r="T3102" s="47">
        <f t="shared" si="469"/>
        <v>0</v>
      </c>
      <c r="U3102" s="47">
        <f t="shared" si="470"/>
        <v>191.46</v>
      </c>
      <c r="V3102" s="47">
        <f t="shared" si="471"/>
        <v>79.59</v>
      </c>
      <c r="W3102" s="11"/>
    </row>
    <row r="3103" spans="1:23" x14ac:dyDescent="0.45">
      <c r="A3103" t="s">
        <v>3108</v>
      </c>
      <c r="B3103">
        <v>83.86</v>
      </c>
      <c r="D3103" s="1" t="str">
        <f>VartojimasGamyba!J3099</f>
        <v>2024-01-08-01</v>
      </c>
      <c r="E3103" s="7">
        <f>VartojimasGamyba!G3099</f>
        <v>2.847</v>
      </c>
      <c r="F3103" s="11"/>
      <c r="G3103" s="12">
        <f t="shared" ref="G3103:G3125" si="472">G3102+H3103-I3103</f>
        <v>5</v>
      </c>
      <c r="H3103" s="12">
        <v>0</v>
      </c>
      <c r="I3103" s="12">
        <v>0</v>
      </c>
      <c r="J3103" s="12">
        <v>0</v>
      </c>
      <c r="K3103" s="12"/>
      <c r="L3103" s="12">
        <f>VartojimasGamyba!H3099</f>
        <v>0</v>
      </c>
      <c r="M3103" s="19">
        <f t="shared" si="465"/>
        <v>2.847</v>
      </c>
      <c r="N3103" s="7">
        <f t="shared" si="466"/>
        <v>524.27504999999996</v>
      </c>
      <c r="O3103" s="7">
        <f t="shared" si="467"/>
        <v>524.27504999999996</v>
      </c>
      <c r="R3103" s="7"/>
      <c r="S3103" s="47">
        <f t="shared" si="468"/>
        <v>2.847</v>
      </c>
      <c r="T3103" s="47">
        <f t="shared" si="469"/>
        <v>0</v>
      </c>
      <c r="U3103" s="47">
        <f t="shared" si="470"/>
        <v>184.15</v>
      </c>
      <c r="V3103" s="47">
        <f t="shared" si="471"/>
        <v>72.28</v>
      </c>
      <c r="W3103" s="11"/>
    </row>
    <row r="3104" spans="1:23" x14ac:dyDescent="0.45">
      <c r="A3104" t="s">
        <v>3109</v>
      </c>
      <c r="B3104">
        <v>87.02</v>
      </c>
      <c r="D3104" s="1" t="str">
        <f>VartojimasGamyba!J3100</f>
        <v>2024-01-08-02</v>
      </c>
      <c r="E3104" s="7">
        <f>VartojimasGamyba!G3100</f>
        <v>2.343</v>
      </c>
      <c r="F3104" s="11"/>
      <c r="G3104" s="12">
        <f t="shared" si="472"/>
        <v>5</v>
      </c>
      <c r="H3104" s="12">
        <v>0</v>
      </c>
      <c r="I3104" s="12">
        <v>0</v>
      </c>
      <c r="J3104" s="12">
        <v>0</v>
      </c>
      <c r="K3104" s="12"/>
      <c r="L3104" s="12">
        <f>VartojimasGamyba!H3100</f>
        <v>0</v>
      </c>
      <c r="M3104" s="19">
        <f t="shared" si="465"/>
        <v>2.343</v>
      </c>
      <c r="N3104" s="7">
        <f t="shared" si="466"/>
        <v>438.86732999999998</v>
      </c>
      <c r="O3104" s="7">
        <f t="shared" si="467"/>
        <v>438.86732999999998</v>
      </c>
      <c r="R3104" s="7"/>
      <c r="S3104" s="47">
        <f t="shared" si="468"/>
        <v>2.343</v>
      </c>
      <c r="T3104" s="47">
        <f t="shared" si="469"/>
        <v>0</v>
      </c>
      <c r="U3104" s="47">
        <f t="shared" si="470"/>
        <v>187.31</v>
      </c>
      <c r="V3104" s="47">
        <f t="shared" si="471"/>
        <v>75.44</v>
      </c>
      <c r="W3104" s="11"/>
    </row>
    <row r="3105" spans="1:23" x14ac:dyDescent="0.45">
      <c r="A3105" t="s">
        <v>3110</v>
      </c>
      <c r="B3105">
        <v>84.32</v>
      </c>
      <c r="D3105" s="1" t="str">
        <f>VartojimasGamyba!J3101</f>
        <v>2024-01-08-03</v>
      </c>
      <c r="E3105" s="7">
        <f>VartojimasGamyba!G3101</f>
        <v>2.2589999999999999</v>
      </c>
      <c r="F3105" s="11"/>
      <c r="G3105" s="12">
        <f t="shared" si="472"/>
        <v>5</v>
      </c>
      <c r="H3105" s="12">
        <v>0</v>
      </c>
      <c r="I3105" s="12">
        <v>0</v>
      </c>
      <c r="J3105" s="12">
        <v>0</v>
      </c>
      <c r="K3105" s="12"/>
      <c r="L3105" s="12">
        <f>VartojimasGamyba!H3101</f>
        <v>0</v>
      </c>
      <c r="M3105" s="19">
        <f t="shared" si="465"/>
        <v>2.2589999999999999</v>
      </c>
      <c r="N3105" s="7">
        <f t="shared" si="466"/>
        <v>417.03399000000002</v>
      </c>
      <c r="O3105" s="7">
        <f t="shared" si="467"/>
        <v>417.03399000000002</v>
      </c>
      <c r="R3105" s="7"/>
      <c r="S3105" s="47">
        <f t="shared" si="468"/>
        <v>2.2589999999999999</v>
      </c>
      <c r="T3105" s="47">
        <f t="shared" si="469"/>
        <v>0</v>
      </c>
      <c r="U3105" s="47">
        <f t="shared" si="470"/>
        <v>184.61</v>
      </c>
      <c r="V3105" s="47">
        <f t="shared" si="471"/>
        <v>72.739999999999995</v>
      </c>
      <c r="W3105" s="11"/>
    </row>
    <row r="3106" spans="1:23" x14ac:dyDescent="0.45">
      <c r="A3106" t="s">
        <v>3111</v>
      </c>
      <c r="B3106">
        <v>81.819999999999993</v>
      </c>
      <c r="D3106" s="1" t="str">
        <f>VartojimasGamyba!J3102</f>
        <v>2024-01-08-04</v>
      </c>
      <c r="E3106" s="7">
        <f>VartojimasGamyba!G3102</f>
        <v>2.9</v>
      </c>
      <c r="F3106" s="11"/>
      <c r="G3106" s="12">
        <f t="shared" si="472"/>
        <v>5</v>
      </c>
      <c r="H3106" s="12">
        <v>0</v>
      </c>
      <c r="I3106" s="12">
        <v>0</v>
      </c>
      <c r="J3106" s="12">
        <v>0</v>
      </c>
      <c r="K3106" s="12"/>
      <c r="L3106" s="12">
        <f>VartojimasGamyba!H3102</f>
        <v>0</v>
      </c>
      <c r="M3106" s="19">
        <f t="shared" si="465"/>
        <v>2.9</v>
      </c>
      <c r="N3106" s="7">
        <f t="shared" si="466"/>
        <v>528.11900000000003</v>
      </c>
      <c r="O3106" s="7">
        <f t="shared" si="467"/>
        <v>528.11900000000003</v>
      </c>
      <c r="R3106" s="7"/>
      <c r="S3106" s="47">
        <f t="shared" si="468"/>
        <v>2.9</v>
      </c>
      <c r="T3106" s="47">
        <f t="shared" si="469"/>
        <v>0</v>
      </c>
      <c r="U3106" s="47">
        <f t="shared" si="470"/>
        <v>182.11</v>
      </c>
      <c r="V3106" s="47">
        <f t="shared" si="471"/>
        <v>70.239999999999995</v>
      </c>
      <c r="W3106" s="11"/>
    </row>
    <row r="3107" spans="1:23" x14ac:dyDescent="0.45">
      <c r="A3107" t="s">
        <v>3112</v>
      </c>
      <c r="B3107">
        <v>79.11</v>
      </c>
      <c r="D3107" s="1" t="str">
        <f>VartojimasGamyba!J3103</f>
        <v>2024-01-08-05</v>
      </c>
      <c r="E3107" s="7">
        <f>VartojimasGamyba!G3103</f>
        <v>2.76</v>
      </c>
      <c r="F3107" s="11"/>
      <c r="G3107" s="12">
        <f t="shared" si="472"/>
        <v>5</v>
      </c>
      <c r="H3107" s="12">
        <v>0</v>
      </c>
      <c r="I3107" s="12">
        <v>0</v>
      </c>
      <c r="J3107" s="12">
        <v>0</v>
      </c>
      <c r="K3107" s="12"/>
      <c r="L3107" s="12">
        <f>VartojimasGamyba!H3103</f>
        <v>0</v>
      </c>
      <c r="M3107" s="19">
        <f t="shared" si="465"/>
        <v>2.76</v>
      </c>
      <c r="N3107" s="7">
        <f t="shared" si="466"/>
        <v>495.14400000000001</v>
      </c>
      <c r="O3107" s="7">
        <f t="shared" si="467"/>
        <v>495.14400000000001</v>
      </c>
      <c r="R3107" s="7"/>
      <c r="S3107" s="47">
        <f t="shared" si="468"/>
        <v>2.76</v>
      </c>
      <c r="T3107" s="47">
        <f t="shared" si="469"/>
        <v>0</v>
      </c>
      <c r="U3107" s="47">
        <f t="shared" si="470"/>
        <v>179.4</v>
      </c>
      <c r="V3107" s="47">
        <f t="shared" si="471"/>
        <v>67.53</v>
      </c>
      <c r="W3107" s="11"/>
    </row>
    <row r="3108" spans="1:23" x14ac:dyDescent="0.45">
      <c r="A3108" t="s">
        <v>3113</v>
      </c>
      <c r="B3108">
        <v>78.48</v>
      </c>
      <c r="D3108" s="1" t="str">
        <f>VartojimasGamyba!J3104</f>
        <v>2024-01-08-06</v>
      </c>
      <c r="E3108" s="7">
        <f>VartojimasGamyba!G3104</f>
        <v>2.7719999999999998</v>
      </c>
      <c r="F3108" s="11"/>
      <c r="G3108" s="12">
        <f t="shared" si="472"/>
        <v>12.760777777777777</v>
      </c>
      <c r="H3108" s="12">
        <v>7.7607777777777773</v>
      </c>
      <c r="I3108" s="12">
        <v>0</v>
      </c>
      <c r="J3108" s="12">
        <v>0</v>
      </c>
      <c r="K3108" s="12"/>
      <c r="L3108" s="12">
        <f>VartojimasGamyba!H3104</f>
        <v>0</v>
      </c>
      <c r="M3108" s="19">
        <f t="shared" si="465"/>
        <v>10.532777777777778</v>
      </c>
      <c r="N3108" s="7">
        <f t="shared" si="466"/>
        <v>1882.9446833333334</v>
      </c>
      <c r="O3108" s="7">
        <f t="shared" si="467"/>
        <v>1882.9446833333334</v>
      </c>
      <c r="R3108" s="7"/>
      <c r="S3108" s="47">
        <f t="shared" si="468"/>
        <v>10.532777777777778</v>
      </c>
      <c r="T3108" s="47">
        <f t="shared" si="469"/>
        <v>0</v>
      </c>
      <c r="U3108" s="47">
        <f t="shared" si="470"/>
        <v>178.77</v>
      </c>
      <c r="V3108" s="47">
        <f t="shared" si="471"/>
        <v>66.900000000000006</v>
      </c>
      <c r="W3108" s="11"/>
    </row>
    <row r="3109" spans="1:23" x14ac:dyDescent="0.45">
      <c r="A3109" t="s">
        <v>3114</v>
      </c>
      <c r="B3109">
        <v>82.1</v>
      </c>
      <c r="D3109" s="1" t="str">
        <f>VartojimasGamyba!J3105</f>
        <v>2024-01-08-07</v>
      </c>
      <c r="E3109" s="7">
        <f>VartojimasGamyba!G3105</f>
        <v>2.8119999999999998</v>
      </c>
      <c r="F3109" s="11"/>
      <c r="G3109" s="12">
        <f t="shared" si="472"/>
        <v>12.760777777777777</v>
      </c>
      <c r="H3109" s="12">
        <v>0</v>
      </c>
      <c r="I3109" s="12">
        <v>0</v>
      </c>
      <c r="J3109" s="12">
        <v>0</v>
      </c>
      <c r="K3109" s="12"/>
      <c r="L3109" s="12">
        <f>VartojimasGamyba!H3105</f>
        <v>7.0000000000000001E-3</v>
      </c>
      <c r="M3109" s="19">
        <f t="shared" si="465"/>
        <v>2.8049999999999997</v>
      </c>
      <c r="N3109" s="7">
        <f t="shared" si="466"/>
        <v>511.60394999999988</v>
      </c>
      <c r="O3109" s="7">
        <f t="shared" si="467"/>
        <v>511.60394999999988</v>
      </c>
      <c r="R3109" s="7"/>
      <c r="S3109" s="47">
        <f t="shared" si="468"/>
        <v>2.8049999999999997</v>
      </c>
      <c r="T3109" s="47">
        <f t="shared" si="469"/>
        <v>0</v>
      </c>
      <c r="U3109" s="47">
        <f t="shared" si="470"/>
        <v>182.39</v>
      </c>
      <c r="V3109" s="47">
        <f t="shared" si="471"/>
        <v>70.52</v>
      </c>
      <c r="W3109" s="11"/>
    </row>
    <row r="3110" spans="1:23" x14ac:dyDescent="0.45">
      <c r="A3110" t="s">
        <v>3115</v>
      </c>
      <c r="B3110">
        <v>94.3</v>
      </c>
      <c r="D3110" s="1" t="str">
        <f>VartojimasGamyba!J3106</f>
        <v>2024-01-08-08</v>
      </c>
      <c r="E3110" s="7">
        <f>VartojimasGamyba!G3106</f>
        <v>1.972</v>
      </c>
      <c r="F3110" s="11"/>
      <c r="G3110" s="12">
        <f t="shared" si="472"/>
        <v>12.760777777777777</v>
      </c>
      <c r="H3110" s="12">
        <v>0</v>
      </c>
      <c r="I3110" s="12">
        <v>0</v>
      </c>
      <c r="J3110" s="12">
        <v>0</v>
      </c>
      <c r="K3110" s="12"/>
      <c r="L3110" s="12">
        <f>VartojimasGamyba!H3106</f>
        <v>0.13300000000000001</v>
      </c>
      <c r="M3110" s="19">
        <f t="shared" si="465"/>
        <v>1.839</v>
      </c>
      <c r="N3110" s="7">
        <f t="shared" si="466"/>
        <v>357.85100999999997</v>
      </c>
      <c r="O3110" s="7">
        <f t="shared" si="467"/>
        <v>357.85100999999997</v>
      </c>
      <c r="R3110" s="7"/>
      <c r="S3110" s="47">
        <f t="shared" si="468"/>
        <v>1.839</v>
      </c>
      <c r="T3110" s="47">
        <f t="shared" si="469"/>
        <v>0</v>
      </c>
      <c r="U3110" s="47">
        <f t="shared" si="470"/>
        <v>194.59</v>
      </c>
      <c r="V3110" s="47">
        <f t="shared" si="471"/>
        <v>82.72</v>
      </c>
      <c r="W3110" s="11"/>
    </row>
    <row r="3111" spans="1:23" x14ac:dyDescent="0.45">
      <c r="A3111" t="s">
        <v>3116</v>
      </c>
      <c r="B3111">
        <v>111.22</v>
      </c>
      <c r="D3111" s="1" t="str">
        <f>VartojimasGamyba!J3107</f>
        <v>2024-01-08-09</v>
      </c>
      <c r="E3111" s="7">
        <f>VartojimasGamyba!G3107</f>
        <v>1.327</v>
      </c>
      <c r="F3111" s="11"/>
      <c r="G3111" s="12">
        <f t="shared" si="472"/>
        <v>11.885222222222222</v>
      </c>
      <c r="H3111" s="12">
        <v>0</v>
      </c>
      <c r="I3111" s="12">
        <v>0.87555555555555564</v>
      </c>
      <c r="J3111" s="12">
        <v>0</v>
      </c>
      <c r="K3111" s="12"/>
      <c r="L3111" s="12">
        <f>VartojimasGamyba!H3107</f>
        <v>0.53900000000000003</v>
      </c>
      <c r="M3111" s="19">
        <f t="shared" si="465"/>
        <v>0</v>
      </c>
      <c r="N3111" s="7">
        <f t="shared" si="466"/>
        <v>0</v>
      </c>
      <c r="O3111" s="7">
        <f t="shared" si="467"/>
        <v>0</v>
      </c>
      <c r="R3111" s="7"/>
      <c r="S3111" s="47">
        <f t="shared" si="468"/>
        <v>0</v>
      </c>
      <c r="T3111" s="47">
        <f t="shared" si="469"/>
        <v>0</v>
      </c>
      <c r="U3111" s="47">
        <f t="shared" si="470"/>
        <v>211.51</v>
      </c>
      <c r="V3111" s="47">
        <f t="shared" si="471"/>
        <v>99.64</v>
      </c>
      <c r="W3111" s="11"/>
    </row>
    <row r="3112" spans="1:23" x14ac:dyDescent="0.45">
      <c r="A3112" t="s">
        <v>3117</v>
      </c>
      <c r="B3112">
        <v>121.11</v>
      </c>
      <c r="D3112" s="1" t="str">
        <f>VartojimasGamyba!J3108</f>
        <v>2024-01-08-10</v>
      </c>
      <c r="E3112" s="7">
        <f>VartojimasGamyba!G3108</f>
        <v>1.079</v>
      </c>
      <c r="F3112" s="11"/>
      <c r="G3112" s="12">
        <f t="shared" si="472"/>
        <v>11.430777777777777</v>
      </c>
      <c r="H3112" s="12">
        <v>0</v>
      </c>
      <c r="I3112" s="12">
        <v>0.45444444444444437</v>
      </c>
      <c r="J3112" s="12">
        <v>0</v>
      </c>
      <c r="K3112" s="12"/>
      <c r="L3112" s="12">
        <f>VartojimasGamyba!H3108</f>
        <v>0.67</v>
      </c>
      <c r="M3112" s="19">
        <f t="shared" si="465"/>
        <v>0</v>
      </c>
      <c r="N3112" s="7">
        <f t="shared" si="466"/>
        <v>0</v>
      </c>
      <c r="O3112" s="7">
        <f t="shared" si="467"/>
        <v>0</v>
      </c>
      <c r="R3112" s="7"/>
      <c r="S3112" s="47">
        <f t="shared" si="468"/>
        <v>0</v>
      </c>
      <c r="T3112" s="47">
        <f t="shared" si="469"/>
        <v>0</v>
      </c>
      <c r="U3112" s="47">
        <f t="shared" si="470"/>
        <v>221.4</v>
      </c>
      <c r="V3112" s="47">
        <f t="shared" si="471"/>
        <v>109.53</v>
      </c>
      <c r="W3112" s="11"/>
    </row>
    <row r="3113" spans="1:23" x14ac:dyDescent="0.45">
      <c r="A3113" t="s">
        <v>3118</v>
      </c>
      <c r="B3113">
        <v>120.73</v>
      </c>
      <c r="D3113" s="1" t="str">
        <f>VartojimasGamyba!J3109</f>
        <v>2024-01-08-11</v>
      </c>
      <c r="E3113" s="7">
        <f>VartojimasGamyba!G3109</f>
        <v>0.71</v>
      </c>
      <c r="F3113" s="11"/>
      <c r="G3113" s="12">
        <f t="shared" si="472"/>
        <v>11.507777777777777</v>
      </c>
      <c r="H3113" s="12">
        <v>7.7000000000000068E-2</v>
      </c>
      <c r="I3113" s="12">
        <v>0</v>
      </c>
      <c r="J3113" s="12">
        <v>0</v>
      </c>
      <c r="K3113" s="12"/>
      <c r="L3113" s="12">
        <f>VartojimasGamyba!H3109</f>
        <v>0.78700000000000003</v>
      </c>
      <c r="M3113" s="19">
        <f t="shared" si="465"/>
        <v>0</v>
      </c>
      <c r="N3113" s="7">
        <f t="shared" si="466"/>
        <v>0</v>
      </c>
      <c r="O3113" s="7">
        <f t="shared" si="467"/>
        <v>0</v>
      </c>
      <c r="R3113" s="7"/>
      <c r="S3113" s="47">
        <f t="shared" si="468"/>
        <v>7.7000000000000068E-2</v>
      </c>
      <c r="T3113" s="47">
        <f t="shared" si="469"/>
        <v>7.7000000000000068E-2</v>
      </c>
      <c r="U3113" s="47">
        <f t="shared" si="470"/>
        <v>221.02</v>
      </c>
      <c r="V3113" s="47">
        <f t="shared" si="471"/>
        <v>109.15</v>
      </c>
      <c r="W3113" s="11"/>
    </row>
    <row r="3114" spans="1:23" x14ac:dyDescent="0.45">
      <c r="A3114" t="s">
        <v>3119</v>
      </c>
      <c r="B3114">
        <v>113.9</v>
      </c>
      <c r="D3114" s="1" t="str">
        <f>VartojimasGamyba!J3110</f>
        <v>2024-01-08-12</v>
      </c>
      <c r="E3114" s="7">
        <f>VartojimasGamyba!G3110</f>
        <v>1.0129999999999999</v>
      </c>
      <c r="F3114" s="11"/>
      <c r="G3114" s="12">
        <f t="shared" si="472"/>
        <v>10.963333333333333</v>
      </c>
      <c r="H3114" s="12">
        <v>0</v>
      </c>
      <c r="I3114" s="12">
        <v>0.5444444444444444</v>
      </c>
      <c r="J3114" s="12">
        <v>0</v>
      </c>
      <c r="K3114" s="12"/>
      <c r="L3114" s="12">
        <f>VartojimasGamyba!H3110</f>
        <v>0.52300000000000002</v>
      </c>
      <c r="M3114" s="19">
        <f t="shared" si="465"/>
        <v>0</v>
      </c>
      <c r="N3114" s="7">
        <f t="shared" si="466"/>
        <v>0</v>
      </c>
      <c r="O3114" s="7">
        <f t="shared" si="467"/>
        <v>0</v>
      </c>
      <c r="R3114" s="7"/>
      <c r="S3114" s="47">
        <f t="shared" si="468"/>
        <v>0</v>
      </c>
      <c r="T3114" s="47">
        <f t="shared" si="469"/>
        <v>0</v>
      </c>
      <c r="U3114" s="47">
        <f t="shared" si="470"/>
        <v>214.19</v>
      </c>
      <c r="V3114" s="47">
        <f t="shared" si="471"/>
        <v>102.32000000000001</v>
      </c>
      <c r="W3114" s="11"/>
    </row>
    <row r="3115" spans="1:23" x14ac:dyDescent="0.45">
      <c r="A3115" t="s">
        <v>3120</v>
      </c>
      <c r="B3115">
        <v>139.05000000000001</v>
      </c>
      <c r="D3115" s="1" t="str">
        <f>VartojimasGamyba!J3111</f>
        <v>2024-01-08-13</v>
      </c>
      <c r="E3115" s="7">
        <f>VartojimasGamyba!G3111</f>
        <v>1.5329999999999999</v>
      </c>
      <c r="F3115" s="11"/>
      <c r="G3115" s="12">
        <f t="shared" si="472"/>
        <v>9.3144444444444439</v>
      </c>
      <c r="H3115" s="12">
        <v>0</v>
      </c>
      <c r="I3115" s="12">
        <v>1.6488888888888888</v>
      </c>
      <c r="J3115" s="12">
        <v>0</v>
      </c>
      <c r="K3115" s="12"/>
      <c r="L3115" s="12">
        <f>VartojimasGamyba!H3111</f>
        <v>4.9000000000000002E-2</v>
      </c>
      <c r="M3115" s="19">
        <f t="shared" si="465"/>
        <v>-6.9388939039072284E-17</v>
      </c>
      <c r="N3115" s="7">
        <f t="shared" si="466"/>
        <v>-1.6607548669611564E-14</v>
      </c>
      <c r="O3115" s="7">
        <f t="shared" si="467"/>
        <v>-1.6607548669611564E-14</v>
      </c>
      <c r="R3115" s="7"/>
      <c r="S3115" s="47">
        <f t="shared" si="468"/>
        <v>-6.9388939039072284E-17</v>
      </c>
      <c r="T3115" s="47">
        <f t="shared" si="469"/>
        <v>0</v>
      </c>
      <c r="U3115" s="47">
        <f t="shared" si="470"/>
        <v>239.34000000000003</v>
      </c>
      <c r="V3115" s="47">
        <f t="shared" si="471"/>
        <v>127.47000000000001</v>
      </c>
      <c r="W3115" s="11"/>
    </row>
    <row r="3116" spans="1:23" x14ac:dyDescent="0.45">
      <c r="A3116" t="s">
        <v>3121</v>
      </c>
      <c r="B3116">
        <v>161.05000000000001</v>
      </c>
      <c r="D3116" s="1" t="str">
        <f>VartojimasGamyba!J3112</f>
        <v>2024-01-08-14</v>
      </c>
      <c r="E3116" s="7">
        <f>VartojimasGamyba!G3112</f>
        <v>0.29499999999999998</v>
      </c>
      <c r="F3116" s="11"/>
      <c r="G3116" s="12">
        <f t="shared" si="472"/>
        <v>8.9877777777777776</v>
      </c>
      <c r="H3116" s="12">
        <v>0</v>
      </c>
      <c r="I3116" s="12">
        <v>0.32666666666666661</v>
      </c>
      <c r="J3116" s="12">
        <v>0</v>
      </c>
      <c r="K3116" s="12"/>
      <c r="L3116" s="12">
        <f>VartojimasGamyba!H3112</f>
        <v>1E-3</v>
      </c>
      <c r="M3116" s="19">
        <f t="shared" si="465"/>
        <v>5.6378512969246231E-17</v>
      </c>
      <c r="N3116" s="7">
        <f t="shared" si="466"/>
        <v>1.4733960579382812E-14</v>
      </c>
      <c r="O3116" s="7">
        <f t="shared" si="467"/>
        <v>1.4733960579382812E-14</v>
      </c>
      <c r="R3116" s="7"/>
      <c r="S3116" s="47">
        <f t="shared" si="468"/>
        <v>5.6378512969246231E-17</v>
      </c>
      <c r="T3116" s="47">
        <f t="shared" si="469"/>
        <v>0</v>
      </c>
      <c r="U3116" s="47">
        <f t="shared" si="470"/>
        <v>261.34000000000003</v>
      </c>
      <c r="V3116" s="47">
        <f t="shared" si="471"/>
        <v>149.47</v>
      </c>
      <c r="W3116" s="11"/>
    </row>
    <row r="3117" spans="1:23" x14ac:dyDescent="0.45">
      <c r="A3117" t="s">
        <v>3122</v>
      </c>
      <c r="B3117">
        <v>137.91</v>
      </c>
      <c r="D3117" s="1" t="str">
        <f>VartojimasGamyba!J3113</f>
        <v>2024-01-08-15</v>
      </c>
      <c r="E3117" s="7">
        <f>VartojimasGamyba!G3113</f>
        <v>0.25900000000000001</v>
      </c>
      <c r="F3117" s="11"/>
      <c r="G3117" s="12">
        <f t="shared" si="472"/>
        <v>8.6999999999999993</v>
      </c>
      <c r="H3117" s="12">
        <v>0</v>
      </c>
      <c r="I3117" s="12">
        <v>0.2877777777777778</v>
      </c>
      <c r="J3117" s="12">
        <v>0</v>
      </c>
      <c r="K3117" s="12"/>
      <c r="L3117" s="12">
        <f>VartojimasGamyba!H3113</f>
        <v>0</v>
      </c>
      <c r="M3117" s="19">
        <f t="shared" si="465"/>
        <v>0</v>
      </c>
      <c r="N3117" s="7">
        <f t="shared" si="466"/>
        <v>0</v>
      </c>
      <c r="O3117" s="7">
        <f t="shared" si="467"/>
        <v>0</v>
      </c>
      <c r="R3117" s="7"/>
      <c r="S3117" s="47">
        <f t="shared" si="468"/>
        <v>0</v>
      </c>
      <c r="T3117" s="47">
        <f t="shared" si="469"/>
        <v>0</v>
      </c>
      <c r="U3117" s="47">
        <f t="shared" si="470"/>
        <v>238.2</v>
      </c>
      <c r="V3117" s="47">
        <f t="shared" si="471"/>
        <v>126.33</v>
      </c>
      <c r="W3117" s="11"/>
    </row>
    <row r="3118" spans="1:23" x14ac:dyDescent="0.45">
      <c r="A3118" t="s">
        <v>3123</v>
      </c>
      <c r="B3118">
        <v>167.2</v>
      </c>
      <c r="D3118" s="1" t="str">
        <f>VartojimasGamyba!J3114</f>
        <v>2024-01-08-16</v>
      </c>
      <c r="E3118" s="7">
        <f>VartojimasGamyba!G3114</f>
        <v>0.53800000000000003</v>
      </c>
      <c r="F3118" s="11"/>
      <c r="G3118" s="12">
        <f t="shared" si="472"/>
        <v>8.1022222222222222</v>
      </c>
      <c r="H3118" s="12">
        <v>0</v>
      </c>
      <c r="I3118" s="12">
        <v>0.59777777777777785</v>
      </c>
      <c r="J3118" s="12">
        <v>0</v>
      </c>
      <c r="K3118" s="12"/>
      <c r="L3118" s="12">
        <f>VartojimasGamyba!H3114</f>
        <v>0</v>
      </c>
      <c r="M3118" s="19">
        <f t="shared" si="465"/>
        <v>0</v>
      </c>
      <c r="N3118" s="7">
        <f t="shared" si="466"/>
        <v>0</v>
      </c>
      <c r="O3118" s="7">
        <f t="shared" si="467"/>
        <v>0</v>
      </c>
      <c r="R3118" s="7"/>
      <c r="S3118" s="47">
        <f t="shared" si="468"/>
        <v>0</v>
      </c>
      <c r="T3118" s="47">
        <f t="shared" si="469"/>
        <v>0</v>
      </c>
      <c r="U3118" s="47">
        <f t="shared" si="470"/>
        <v>267.49</v>
      </c>
      <c r="V3118" s="47">
        <f t="shared" si="471"/>
        <v>155.61999999999998</v>
      </c>
      <c r="W3118" s="11"/>
    </row>
    <row r="3119" spans="1:23" x14ac:dyDescent="0.45">
      <c r="A3119" t="s">
        <v>3124</v>
      </c>
      <c r="B3119">
        <v>162.52000000000001</v>
      </c>
      <c r="D3119" s="1" t="str">
        <f>VartojimasGamyba!J3115</f>
        <v>2024-01-08-17</v>
      </c>
      <c r="E3119" s="7">
        <f>VartojimasGamyba!G3115</f>
        <v>0.28599999999999998</v>
      </c>
      <c r="F3119" s="11"/>
      <c r="G3119" s="12">
        <f t="shared" si="472"/>
        <v>7.7844444444444445</v>
      </c>
      <c r="H3119" s="12">
        <v>0</v>
      </c>
      <c r="I3119" s="12">
        <v>0.31777777777777777</v>
      </c>
      <c r="J3119" s="12">
        <v>0</v>
      </c>
      <c r="K3119" s="12"/>
      <c r="L3119" s="12">
        <f>VartojimasGamyba!H3115</f>
        <v>0</v>
      </c>
      <c r="M3119" s="19">
        <f t="shared" si="465"/>
        <v>0</v>
      </c>
      <c r="N3119" s="7">
        <f t="shared" si="466"/>
        <v>0</v>
      </c>
      <c r="O3119" s="7">
        <f t="shared" si="467"/>
        <v>0</v>
      </c>
      <c r="R3119" s="7"/>
      <c r="S3119" s="47">
        <f t="shared" si="468"/>
        <v>0</v>
      </c>
      <c r="T3119" s="47">
        <f t="shared" si="469"/>
        <v>0</v>
      </c>
      <c r="U3119" s="47">
        <f t="shared" si="470"/>
        <v>262.81</v>
      </c>
      <c r="V3119" s="47">
        <f t="shared" si="471"/>
        <v>150.94</v>
      </c>
      <c r="W3119" s="11"/>
    </row>
    <row r="3120" spans="1:23" x14ac:dyDescent="0.45">
      <c r="A3120" t="s">
        <v>3125</v>
      </c>
      <c r="B3120">
        <v>129.93</v>
      </c>
      <c r="D3120" s="1" t="str">
        <f>VartojimasGamyba!J3116</f>
        <v>2024-01-08-18</v>
      </c>
      <c r="E3120" s="7">
        <f>VartojimasGamyba!G3116</f>
        <v>1.4510000000000001</v>
      </c>
      <c r="F3120" s="11"/>
      <c r="G3120" s="12">
        <f t="shared" si="472"/>
        <v>6.1722222222222225</v>
      </c>
      <c r="H3120" s="12">
        <v>0</v>
      </c>
      <c r="I3120" s="12">
        <v>1.6122222222222224</v>
      </c>
      <c r="J3120" s="12">
        <v>0</v>
      </c>
      <c r="K3120" s="12"/>
      <c r="L3120" s="12">
        <f>VartojimasGamyba!H3116</f>
        <v>0</v>
      </c>
      <c r="M3120" s="19">
        <f t="shared" si="465"/>
        <v>-2.2204460492503131E-16</v>
      </c>
      <c r="N3120" s="7">
        <f t="shared" si="466"/>
        <v>-5.1119108945840714E-14</v>
      </c>
      <c r="O3120" s="7">
        <f t="shared" si="467"/>
        <v>-5.1119108945840714E-14</v>
      </c>
      <c r="R3120" s="7"/>
      <c r="S3120" s="47">
        <f t="shared" si="468"/>
        <v>-2.2204460492503131E-16</v>
      </c>
      <c r="T3120" s="47">
        <f t="shared" si="469"/>
        <v>0</v>
      </c>
      <c r="U3120" s="47">
        <f t="shared" si="470"/>
        <v>230.22000000000003</v>
      </c>
      <c r="V3120" s="47">
        <f t="shared" si="471"/>
        <v>118.35000000000001</v>
      </c>
      <c r="W3120" s="11"/>
    </row>
    <row r="3121" spans="1:23" x14ac:dyDescent="0.45">
      <c r="A3121" t="s">
        <v>3126</v>
      </c>
      <c r="B3121">
        <v>132.31</v>
      </c>
      <c r="D3121" s="1" t="str">
        <f>VartojimasGamyba!J3117</f>
        <v>2024-01-08-19</v>
      </c>
      <c r="E3121" s="7">
        <f>VartojimasGamyba!G3117</f>
        <v>0.255</v>
      </c>
      <c r="F3121" s="11"/>
      <c r="G3121" s="12">
        <f t="shared" si="472"/>
        <v>5.8888888888888893</v>
      </c>
      <c r="H3121" s="12">
        <v>0</v>
      </c>
      <c r="I3121" s="12">
        <v>0.28333333333333333</v>
      </c>
      <c r="J3121" s="12">
        <v>0</v>
      </c>
      <c r="K3121" s="12"/>
      <c r="L3121" s="12">
        <f>VartojimasGamyba!H3117</f>
        <v>0</v>
      </c>
      <c r="M3121" s="19">
        <f t="shared" si="465"/>
        <v>0</v>
      </c>
      <c r="N3121" s="7">
        <f t="shared" si="466"/>
        <v>0</v>
      </c>
      <c r="O3121" s="7">
        <f t="shared" si="467"/>
        <v>0</v>
      </c>
      <c r="R3121" s="7"/>
      <c r="S3121" s="47">
        <f t="shared" si="468"/>
        <v>0</v>
      </c>
      <c r="T3121" s="47">
        <f t="shared" si="469"/>
        <v>0</v>
      </c>
      <c r="U3121" s="47">
        <f t="shared" si="470"/>
        <v>232.60000000000002</v>
      </c>
      <c r="V3121" s="47">
        <f t="shared" si="471"/>
        <v>120.73</v>
      </c>
      <c r="W3121" s="11"/>
    </row>
    <row r="3122" spans="1:23" x14ac:dyDescent="0.45">
      <c r="A3122" t="s">
        <v>3127</v>
      </c>
      <c r="B3122">
        <v>130.01</v>
      </c>
      <c r="D3122" s="1" t="str">
        <f>VartojimasGamyba!J3118</f>
        <v>2024-01-08-20</v>
      </c>
      <c r="E3122" s="7">
        <f>VartojimasGamyba!G3118</f>
        <v>0.26500000000000001</v>
      </c>
      <c r="F3122" s="11"/>
      <c r="G3122" s="12">
        <f t="shared" si="472"/>
        <v>5.594444444444445</v>
      </c>
      <c r="H3122" s="12">
        <v>0</v>
      </c>
      <c r="I3122" s="12">
        <v>0.29444444444444445</v>
      </c>
      <c r="J3122" s="12">
        <v>0</v>
      </c>
      <c r="K3122" s="12"/>
      <c r="L3122" s="12">
        <f>VartojimasGamyba!H3118</f>
        <v>0</v>
      </c>
      <c r="M3122" s="19">
        <f t="shared" si="465"/>
        <v>0</v>
      </c>
      <c r="N3122" s="7">
        <f t="shared" si="466"/>
        <v>0</v>
      </c>
      <c r="O3122" s="7">
        <f t="shared" si="467"/>
        <v>0</v>
      </c>
      <c r="P3122" s="7" t="s">
        <v>8873</v>
      </c>
      <c r="R3122" s="7"/>
      <c r="S3122" s="47">
        <f t="shared" si="468"/>
        <v>0</v>
      </c>
      <c r="T3122" s="47">
        <f t="shared" si="469"/>
        <v>0</v>
      </c>
      <c r="U3122" s="47">
        <f t="shared" si="470"/>
        <v>230.3</v>
      </c>
      <c r="V3122" s="47">
        <f t="shared" si="471"/>
        <v>118.42999999999999</v>
      </c>
      <c r="W3122" s="11"/>
    </row>
    <row r="3123" spans="1:23" x14ac:dyDescent="0.45">
      <c r="A3123" t="s">
        <v>3128</v>
      </c>
      <c r="B3123">
        <v>122.12</v>
      </c>
      <c r="D3123" s="1" t="str">
        <f>VartojimasGamyba!J3119</f>
        <v>2024-01-08-21</v>
      </c>
      <c r="E3123" s="7">
        <f>VartojimasGamyba!G3119</f>
        <v>0.20599999999999999</v>
      </c>
      <c r="F3123" s="11"/>
      <c r="G3123" s="12">
        <f t="shared" si="472"/>
        <v>5.3655555555555559</v>
      </c>
      <c r="H3123" s="12">
        <v>0</v>
      </c>
      <c r="I3123" s="12">
        <v>0.22888888888888889</v>
      </c>
      <c r="J3123" s="12">
        <v>0</v>
      </c>
      <c r="K3123" s="12"/>
      <c r="L3123" s="12">
        <f>VartojimasGamyba!H3119</f>
        <v>0</v>
      </c>
      <c r="M3123" s="19">
        <f t="shared" si="465"/>
        <v>-2.7755575615628914E-17</v>
      </c>
      <c r="N3123" s="7">
        <f t="shared" si="466"/>
        <v>-6.1731175726720273E-15</v>
      </c>
      <c r="O3123" s="7">
        <f t="shared" si="467"/>
        <v>-6.1731175726720273E-15</v>
      </c>
      <c r="P3123" s="7">
        <f>SUM(N3102:N3125)</f>
        <v>5578.0083133333337</v>
      </c>
      <c r="R3123" s="7"/>
      <c r="S3123" s="47">
        <f t="shared" si="468"/>
        <v>-2.7755575615628914E-17</v>
      </c>
      <c r="T3123" s="47">
        <f t="shared" si="469"/>
        <v>0</v>
      </c>
      <c r="U3123" s="47">
        <f t="shared" si="470"/>
        <v>222.41000000000003</v>
      </c>
      <c r="V3123" s="47">
        <f t="shared" si="471"/>
        <v>110.54</v>
      </c>
      <c r="W3123" s="11"/>
    </row>
    <row r="3124" spans="1:23" x14ac:dyDescent="0.45">
      <c r="A3124" t="s">
        <v>3129</v>
      </c>
      <c r="B3124">
        <v>114.21</v>
      </c>
      <c r="D3124" s="1" t="str">
        <f>VartojimasGamyba!J3120</f>
        <v>2024-01-08-22</v>
      </c>
      <c r="E3124" s="7">
        <f>VartojimasGamyba!G3120</f>
        <v>0.17699999999999999</v>
      </c>
      <c r="F3124" s="11"/>
      <c r="G3124" s="12">
        <f t="shared" si="472"/>
        <v>5.1688888888888895</v>
      </c>
      <c r="H3124" s="12">
        <v>0</v>
      </c>
      <c r="I3124" s="12">
        <v>0.19666666666666666</v>
      </c>
      <c r="J3124" s="12">
        <v>0</v>
      </c>
      <c r="K3124" s="12"/>
      <c r="L3124" s="12">
        <f>VartojimasGamyba!H3120</f>
        <v>0</v>
      </c>
      <c r="M3124" s="19">
        <f t="shared" si="465"/>
        <v>0</v>
      </c>
      <c r="N3124" s="7">
        <f t="shared" si="466"/>
        <v>0</v>
      </c>
      <c r="O3124" s="7">
        <f t="shared" si="467"/>
        <v>0</v>
      </c>
      <c r="P3124" s="7" t="s">
        <v>8872</v>
      </c>
      <c r="R3124" s="7"/>
      <c r="S3124" s="47">
        <f t="shared" si="468"/>
        <v>0</v>
      </c>
      <c r="T3124" s="47">
        <f t="shared" si="469"/>
        <v>0</v>
      </c>
      <c r="U3124" s="47">
        <f t="shared" si="470"/>
        <v>214.5</v>
      </c>
      <c r="V3124" s="47">
        <f t="shared" si="471"/>
        <v>102.63</v>
      </c>
      <c r="W3124" s="11"/>
    </row>
    <row r="3125" spans="1:23" x14ac:dyDescent="0.45">
      <c r="A3125" t="s">
        <v>3130</v>
      </c>
      <c r="B3125">
        <v>102.83</v>
      </c>
      <c r="D3125" s="1" t="str">
        <f>VartojimasGamyba!J3121</f>
        <v>2024-01-08-23</v>
      </c>
      <c r="E3125" s="7">
        <f>VartojimasGamyba!G3121</f>
        <v>0.152</v>
      </c>
      <c r="F3125" s="11"/>
      <c r="G3125" s="12">
        <f t="shared" si="472"/>
        <v>5.0000000000000009</v>
      </c>
      <c r="H3125" s="12">
        <v>0</v>
      </c>
      <c r="I3125" s="12">
        <v>0.16888888888888889</v>
      </c>
      <c r="J3125" s="12">
        <v>0</v>
      </c>
      <c r="K3125" s="12"/>
      <c r="L3125" s="12">
        <f>VartojimasGamyba!H3121</f>
        <v>0</v>
      </c>
      <c r="M3125" s="19">
        <f t="shared" si="465"/>
        <v>0</v>
      </c>
      <c r="N3125" s="7">
        <f t="shared" si="466"/>
        <v>0</v>
      </c>
      <c r="O3125" s="7">
        <f t="shared" si="467"/>
        <v>0</v>
      </c>
      <c r="P3125" s="7">
        <f>SUM(O3102:O3125)</f>
        <v>5578.0083133333337</v>
      </c>
      <c r="Q3125" s="7">
        <f>SUMPRODUCT(B3102:B3125,E3102:E3125)+SUM(E3102:E3125)*$Z$21-SUMPRODUCT(B3102:B3125,L3102:L3125)+SUM(L3102:L3125)*ABS($Z$20)</f>
        <v>6120.6574600000004</v>
      </c>
      <c r="R3125" s="7"/>
      <c r="S3125" s="47">
        <f t="shared" si="468"/>
        <v>0</v>
      </c>
      <c r="T3125" s="47">
        <f t="shared" si="469"/>
        <v>0</v>
      </c>
      <c r="U3125" s="47">
        <f t="shared" si="470"/>
        <v>203.12</v>
      </c>
      <c r="V3125" s="47">
        <f t="shared" si="471"/>
        <v>91.25</v>
      </c>
      <c r="W3125" s="11">
        <f>IF(P3125&lt;&gt;Q3125,1,0)</f>
        <v>1</v>
      </c>
    </row>
    <row r="3126" spans="1:23" x14ac:dyDescent="0.45">
      <c r="A3126" t="s">
        <v>3131</v>
      </c>
      <c r="B3126">
        <v>99.98</v>
      </c>
      <c r="D3126" s="9" t="str">
        <f>VartojimasGamyba!J3122</f>
        <v>2024-01-09-00</v>
      </c>
      <c r="E3126" s="8">
        <f>VartojimasGamyba!G3122</f>
        <v>0.16800000000000001</v>
      </c>
      <c r="F3126" s="11"/>
      <c r="G3126" s="7">
        <f>G3125+H3126-I3126</f>
        <v>5.0000000000000009</v>
      </c>
      <c r="H3126" s="7">
        <v>0</v>
      </c>
      <c r="I3126" s="7">
        <v>0</v>
      </c>
      <c r="J3126" s="7">
        <v>0</v>
      </c>
      <c r="L3126" s="7">
        <f>VartojimasGamyba!H3122</f>
        <v>0</v>
      </c>
      <c r="M3126" s="15">
        <f t="shared" si="465"/>
        <v>0.16800000000000001</v>
      </c>
      <c r="N3126" s="7">
        <f t="shared" si="466"/>
        <v>33.645360000000004</v>
      </c>
      <c r="O3126" s="7">
        <f t="shared" si="467"/>
        <v>33.645360000000004</v>
      </c>
      <c r="R3126" s="20" t="s">
        <v>8783</v>
      </c>
      <c r="S3126" s="47">
        <f t="shared" si="468"/>
        <v>0.16800000000000001</v>
      </c>
      <c r="T3126" s="47">
        <f t="shared" si="469"/>
        <v>0</v>
      </c>
      <c r="U3126" s="47">
        <f t="shared" si="470"/>
        <v>200.27</v>
      </c>
      <c r="V3126" s="47">
        <f t="shared" si="471"/>
        <v>88.4</v>
      </c>
      <c r="W3126" s="11"/>
    </row>
    <row r="3127" spans="1:23" x14ac:dyDescent="0.45">
      <c r="A3127" t="s">
        <v>3132</v>
      </c>
      <c r="B3127">
        <v>91.49</v>
      </c>
      <c r="D3127" s="9" t="str">
        <f>VartojimasGamyba!J3123</f>
        <v>2024-01-09-01</v>
      </c>
      <c r="E3127" s="8">
        <f>VartojimasGamyba!G3123</f>
        <v>0.16300000000000001</v>
      </c>
      <c r="F3127" s="11"/>
      <c r="G3127" s="7">
        <f t="shared" ref="G3127:G3149" si="473">G3126+H3127-I3127</f>
        <v>5.0000000000000009</v>
      </c>
      <c r="H3127" s="7">
        <v>0</v>
      </c>
      <c r="I3127" s="7">
        <v>0</v>
      </c>
      <c r="J3127" s="7">
        <v>0</v>
      </c>
      <c r="L3127" s="7">
        <f>VartojimasGamyba!H3123</f>
        <v>0</v>
      </c>
      <c r="M3127" s="15">
        <f t="shared" si="465"/>
        <v>0.16300000000000001</v>
      </c>
      <c r="N3127" s="7">
        <f t="shared" si="466"/>
        <v>31.26014</v>
      </c>
      <c r="O3127" s="7">
        <f t="shared" si="467"/>
        <v>31.26014</v>
      </c>
      <c r="R3127" s="7"/>
      <c r="S3127" s="47">
        <f t="shared" si="468"/>
        <v>0.16300000000000001</v>
      </c>
      <c r="T3127" s="47">
        <f t="shared" si="469"/>
        <v>0</v>
      </c>
      <c r="U3127" s="47">
        <f t="shared" si="470"/>
        <v>191.78</v>
      </c>
      <c r="V3127" s="47">
        <f t="shared" si="471"/>
        <v>79.91</v>
      </c>
      <c r="W3127" s="11"/>
    </row>
    <row r="3128" spans="1:23" x14ac:dyDescent="0.45">
      <c r="A3128" t="s">
        <v>3133</v>
      </c>
      <c r="B3128">
        <v>87.82</v>
      </c>
      <c r="D3128" s="9" t="str">
        <f>VartojimasGamyba!J3124</f>
        <v>2024-01-09-02</v>
      </c>
      <c r="E3128" s="8">
        <f>VartojimasGamyba!G3124</f>
        <v>0.16</v>
      </c>
      <c r="F3128" s="11"/>
      <c r="G3128" s="7">
        <f t="shared" si="473"/>
        <v>5.0000000000000009</v>
      </c>
      <c r="H3128" s="7">
        <v>0</v>
      </c>
      <c r="I3128" s="7">
        <v>0</v>
      </c>
      <c r="J3128" s="7">
        <v>0</v>
      </c>
      <c r="L3128" s="7">
        <f>VartojimasGamyba!H3124</f>
        <v>0</v>
      </c>
      <c r="M3128" s="15">
        <f t="shared" si="465"/>
        <v>0.16</v>
      </c>
      <c r="N3128" s="7">
        <f t="shared" si="466"/>
        <v>30.097600000000003</v>
      </c>
      <c r="O3128" s="7">
        <f t="shared" si="467"/>
        <v>30.097600000000003</v>
      </c>
      <c r="R3128" s="7"/>
      <c r="S3128" s="47">
        <f t="shared" si="468"/>
        <v>0.16</v>
      </c>
      <c r="T3128" s="47">
        <f t="shared" si="469"/>
        <v>0</v>
      </c>
      <c r="U3128" s="47">
        <f t="shared" si="470"/>
        <v>188.11</v>
      </c>
      <c r="V3128" s="47">
        <f t="shared" si="471"/>
        <v>76.239999999999995</v>
      </c>
      <c r="W3128" s="11"/>
    </row>
    <row r="3129" spans="1:23" x14ac:dyDescent="0.45">
      <c r="A3129" t="s">
        <v>3134</v>
      </c>
      <c r="B3129">
        <v>86.69</v>
      </c>
      <c r="D3129" s="9" t="str">
        <f>VartojimasGamyba!J3125</f>
        <v>2024-01-09-03</v>
      </c>
      <c r="E3129" s="8">
        <f>VartojimasGamyba!G3125</f>
        <v>0.17100000000000001</v>
      </c>
      <c r="F3129" s="11"/>
      <c r="G3129" s="7">
        <f t="shared" si="473"/>
        <v>5.0000000000000009</v>
      </c>
      <c r="H3129" s="7">
        <v>0</v>
      </c>
      <c r="I3129" s="7">
        <v>0</v>
      </c>
      <c r="J3129" s="7">
        <v>0</v>
      </c>
      <c r="L3129" s="7">
        <f>VartojimasGamyba!H3125</f>
        <v>0</v>
      </c>
      <c r="M3129" s="15">
        <f t="shared" si="465"/>
        <v>0.17100000000000001</v>
      </c>
      <c r="N3129" s="7">
        <f t="shared" si="466"/>
        <v>31.973580000000005</v>
      </c>
      <c r="O3129" s="7">
        <f t="shared" si="467"/>
        <v>31.973580000000005</v>
      </c>
      <c r="R3129" s="7"/>
      <c r="S3129" s="47">
        <f t="shared" si="468"/>
        <v>0.17100000000000001</v>
      </c>
      <c r="T3129" s="47">
        <f t="shared" si="469"/>
        <v>0</v>
      </c>
      <c r="U3129" s="47">
        <f t="shared" si="470"/>
        <v>186.98000000000002</v>
      </c>
      <c r="V3129" s="47">
        <f t="shared" si="471"/>
        <v>75.11</v>
      </c>
      <c r="W3129" s="11"/>
    </row>
    <row r="3130" spans="1:23" x14ac:dyDescent="0.45">
      <c r="A3130" t="s">
        <v>3135</v>
      </c>
      <c r="B3130">
        <v>85</v>
      </c>
      <c r="D3130" s="9" t="str">
        <f>VartojimasGamyba!J3126</f>
        <v>2024-01-09-04</v>
      </c>
      <c r="E3130" s="8">
        <f>VartojimasGamyba!G3126</f>
        <v>0.153</v>
      </c>
      <c r="F3130" s="11"/>
      <c r="G3130" s="7">
        <f t="shared" si="473"/>
        <v>5.0000000000000009</v>
      </c>
      <c r="H3130" s="7">
        <v>0</v>
      </c>
      <c r="I3130" s="7">
        <v>0</v>
      </c>
      <c r="J3130" s="7">
        <v>0</v>
      </c>
      <c r="L3130" s="7">
        <f>VartojimasGamyba!H3126</f>
        <v>0</v>
      </c>
      <c r="M3130" s="15">
        <f t="shared" si="465"/>
        <v>0.153</v>
      </c>
      <c r="N3130" s="7">
        <f t="shared" si="466"/>
        <v>28.349370000000004</v>
      </c>
      <c r="O3130" s="7">
        <f t="shared" si="467"/>
        <v>28.349370000000004</v>
      </c>
      <c r="R3130" s="7"/>
      <c r="S3130" s="47">
        <f t="shared" si="468"/>
        <v>0.153</v>
      </c>
      <c r="T3130" s="47">
        <f t="shared" si="469"/>
        <v>0</v>
      </c>
      <c r="U3130" s="47">
        <f t="shared" si="470"/>
        <v>185.29000000000002</v>
      </c>
      <c r="V3130" s="47">
        <f t="shared" si="471"/>
        <v>73.42</v>
      </c>
      <c r="W3130" s="11"/>
    </row>
    <row r="3131" spans="1:23" x14ac:dyDescent="0.45">
      <c r="A3131" t="s">
        <v>3136</v>
      </c>
      <c r="B3131">
        <v>84.13</v>
      </c>
      <c r="D3131" s="9" t="str">
        <f>VartojimasGamyba!J3127</f>
        <v>2024-01-09-05</v>
      </c>
      <c r="E3131" s="8">
        <f>VartojimasGamyba!G3127</f>
        <v>0.35899999999999999</v>
      </c>
      <c r="F3131" s="11"/>
      <c r="G3131" s="7">
        <f t="shared" si="473"/>
        <v>14.697777777777777</v>
      </c>
      <c r="H3131" s="7">
        <v>9.6977777777777767</v>
      </c>
      <c r="I3131" s="7">
        <v>0</v>
      </c>
      <c r="J3131" s="7">
        <v>0</v>
      </c>
      <c r="L3131" s="7">
        <f>VartojimasGamyba!H3127</f>
        <v>0</v>
      </c>
      <c r="M3131" s="15">
        <f t="shared" si="465"/>
        <v>10.056777777777777</v>
      </c>
      <c r="N3131" s="7">
        <f t="shared" si="466"/>
        <v>1854.6709577777776</v>
      </c>
      <c r="O3131" s="7">
        <f t="shared" si="467"/>
        <v>1854.6709577777776</v>
      </c>
      <c r="R3131" s="7"/>
      <c r="S3131" s="47">
        <f t="shared" si="468"/>
        <v>10.056777777777777</v>
      </c>
      <c r="T3131" s="47">
        <f t="shared" si="469"/>
        <v>0</v>
      </c>
      <c r="U3131" s="47">
        <f t="shared" si="470"/>
        <v>184.42000000000002</v>
      </c>
      <c r="V3131" s="47">
        <f t="shared" si="471"/>
        <v>72.55</v>
      </c>
      <c r="W3131" s="11"/>
    </row>
    <row r="3132" spans="1:23" x14ac:dyDescent="0.45">
      <c r="A3132" t="s">
        <v>3137</v>
      </c>
      <c r="B3132">
        <v>85.41</v>
      </c>
      <c r="D3132" s="9" t="str">
        <f>VartojimasGamyba!J3128</f>
        <v>2024-01-09-06</v>
      </c>
      <c r="E3132" s="8">
        <f>VartojimasGamyba!G3128</f>
        <v>1.171</v>
      </c>
      <c r="F3132" s="11"/>
      <c r="G3132" s="7">
        <f t="shared" si="473"/>
        <v>14.697777777777777</v>
      </c>
      <c r="H3132" s="7">
        <v>0</v>
      </c>
      <c r="I3132" s="7">
        <v>0</v>
      </c>
      <c r="J3132" s="7">
        <v>0</v>
      </c>
      <c r="L3132" s="7">
        <f>VartojimasGamyba!H3128</f>
        <v>0</v>
      </c>
      <c r="M3132" s="15">
        <f t="shared" si="465"/>
        <v>1.171</v>
      </c>
      <c r="N3132" s="7">
        <f t="shared" si="466"/>
        <v>217.4547</v>
      </c>
      <c r="O3132" s="7">
        <f t="shared" si="467"/>
        <v>217.4547</v>
      </c>
      <c r="R3132" s="7"/>
      <c r="S3132" s="47">
        <f t="shared" si="468"/>
        <v>1.171</v>
      </c>
      <c r="T3132" s="47">
        <f t="shared" si="469"/>
        <v>0</v>
      </c>
      <c r="U3132" s="47">
        <f t="shared" si="470"/>
        <v>185.7</v>
      </c>
      <c r="V3132" s="47">
        <f t="shared" si="471"/>
        <v>73.83</v>
      </c>
      <c r="W3132" s="11"/>
    </row>
    <row r="3133" spans="1:23" x14ac:dyDescent="0.45">
      <c r="A3133" t="s">
        <v>3138</v>
      </c>
      <c r="B3133">
        <v>90.12</v>
      </c>
      <c r="D3133" s="9" t="str">
        <f>VartojimasGamyba!J3129</f>
        <v>2024-01-09-07</v>
      </c>
      <c r="E3133" s="8">
        <f>VartojimasGamyba!G3129</f>
        <v>0.23699999999999999</v>
      </c>
      <c r="F3133" s="11"/>
      <c r="G3133" s="7">
        <f t="shared" si="473"/>
        <v>14.697777777777777</v>
      </c>
      <c r="H3133" s="7">
        <v>0</v>
      </c>
      <c r="I3133" s="7">
        <v>0</v>
      </c>
      <c r="J3133" s="7">
        <v>0</v>
      </c>
      <c r="L3133" s="7">
        <f>VartojimasGamyba!H3129</f>
        <v>0</v>
      </c>
      <c r="M3133" s="15">
        <f t="shared" si="465"/>
        <v>0.23699999999999999</v>
      </c>
      <c r="N3133" s="7">
        <f t="shared" si="466"/>
        <v>45.127170000000007</v>
      </c>
      <c r="O3133" s="7">
        <f t="shared" si="467"/>
        <v>45.127170000000007</v>
      </c>
      <c r="R3133" s="7"/>
      <c r="S3133" s="47">
        <f t="shared" si="468"/>
        <v>0.23699999999999999</v>
      </c>
      <c r="T3133" s="47">
        <f t="shared" si="469"/>
        <v>0</v>
      </c>
      <c r="U3133" s="47">
        <f t="shared" si="470"/>
        <v>190.41000000000003</v>
      </c>
      <c r="V3133" s="47">
        <f t="shared" si="471"/>
        <v>78.540000000000006</v>
      </c>
      <c r="W3133" s="11"/>
    </row>
    <row r="3134" spans="1:23" x14ac:dyDescent="0.45">
      <c r="A3134" t="s">
        <v>3139</v>
      </c>
      <c r="B3134">
        <v>108.51</v>
      </c>
      <c r="D3134" s="9" t="str">
        <f>VartojimasGamyba!J3130</f>
        <v>2024-01-09-08</v>
      </c>
      <c r="E3134" s="8">
        <f>VartojimasGamyba!G3130</f>
        <v>0.27400000000000002</v>
      </c>
      <c r="F3134" s="11"/>
      <c r="G3134" s="7">
        <f t="shared" si="473"/>
        <v>14.393333333333333</v>
      </c>
      <c r="H3134" s="7">
        <v>0</v>
      </c>
      <c r="I3134" s="7">
        <v>0.30444444444444446</v>
      </c>
      <c r="J3134" s="7">
        <v>0</v>
      </c>
      <c r="L3134" s="7">
        <f>VartojimasGamyba!H3130</f>
        <v>0</v>
      </c>
      <c r="M3134" s="15">
        <f t="shared" si="465"/>
        <v>0</v>
      </c>
      <c r="N3134" s="7">
        <f t="shared" si="466"/>
        <v>0</v>
      </c>
      <c r="O3134" s="7">
        <f t="shared" si="467"/>
        <v>0</v>
      </c>
      <c r="R3134" s="7"/>
      <c r="S3134" s="47">
        <f t="shared" si="468"/>
        <v>0</v>
      </c>
      <c r="T3134" s="47">
        <f t="shared" si="469"/>
        <v>0</v>
      </c>
      <c r="U3134" s="47">
        <f t="shared" si="470"/>
        <v>208.8</v>
      </c>
      <c r="V3134" s="47">
        <f t="shared" si="471"/>
        <v>96.93</v>
      </c>
      <c r="W3134" s="11"/>
    </row>
    <row r="3135" spans="1:23" x14ac:dyDescent="0.45">
      <c r="A3135" t="s">
        <v>3140</v>
      </c>
      <c r="B3135">
        <v>123.22</v>
      </c>
      <c r="D3135" s="9" t="str">
        <f>VartojimasGamyba!J3131</f>
        <v>2024-01-09-09</v>
      </c>
      <c r="E3135" s="8">
        <f>VartojimasGamyba!G3131</f>
        <v>0.16500000000000001</v>
      </c>
      <c r="F3135" s="11"/>
      <c r="G3135" s="7">
        <f t="shared" si="473"/>
        <v>14.215555555555556</v>
      </c>
      <c r="H3135" s="7">
        <v>0</v>
      </c>
      <c r="I3135" s="7">
        <v>0.17777777777777776</v>
      </c>
      <c r="J3135" s="7">
        <v>0</v>
      </c>
      <c r="L3135" s="7">
        <f>VartojimasGamyba!H3131</f>
        <v>5.0000000000000001E-3</v>
      </c>
      <c r="M3135" s="15">
        <f t="shared" si="465"/>
        <v>3.2092384305570931E-17</v>
      </c>
      <c r="N3135" s="7">
        <f t="shared" si="466"/>
        <v>7.172968816138158E-15</v>
      </c>
      <c r="O3135" s="7">
        <f t="shared" si="467"/>
        <v>7.172968816138158E-15</v>
      </c>
      <c r="R3135" s="7"/>
      <c r="S3135" s="47">
        <f t="shared" si="468"/>
        <v>3.2092384305570931E-17</v>
      </c>
      <c r="T3135" s="47">
        <f t="shared" si="469"/>
        <v>0</v>
      </c>
      <c r="U3135" s="47">
        <f t="shared" si="470"/>
        <v>223.51</v>
      </c>
      <c r="V3135" s="47">
        <f t="shared" si="471"/>
        <v>111.64</v>
      </c>
      <c r="W3135" s="11"/>
    </row>
    <row r="3136" spans="1:23" x14ac:dyDescent="0.45">
      <c r="A3136" t="s">
        <v>3141</v>
      </c>
      <c r="B3136">
        <v>133.25</v>
      </c>
      <c r="D3136" s="9" t="str">
        <f>VartojimasGamyba!J3132</f>
        <v>2024-01-09-10</v>
      </c>
      <c r="E3136" s="8">
        <f>VartojimasGamyba!G3132</f>
        <v>7.1999999999999995E-2</v>
      </c>
      <c r="F3136" s="11"/>
      <c r="G3136" s="7">
        <f t="shared" si="473"/>
        <v>14.325555555555555</v>
      </c>
      <c r="H3136" s="7">
        <v>0.10999999999999997</v>
      </c>
      <c r="I3136" s="7">
        <v>0</v>
      </c>
      <c r="J3136" s="7">
        <v>0</v>
      </c>
      <c r="L3136" s="7">
        <f>VartojimasGamyba!H3132</f>
        <v>0.182</v>
      </c>
      <c r="M3136" s="15">
        <f t="shared" si="465"/>
        <v>0</v>
      </c>
      <c r="N3136" s="7">
        <f t="shared" si="466"/>
        <v>0</v>
      </c>
      <c r="O3136" s="7">
        <f t="shared" si="467"/>
        <v>0</v>
      </c>
      <c r="R3136" s="7"/>
      <c r="S3136" s="47">
        <f t="shared" si="468"/>
        <v>0.11</v>
      </c>
      <c r="T3136" s="47">
        <f t="shared" si="469"/>
        <v>0.11</v>
      </c>
      <c r="U3136" s="47">
        <f t="shared" si="470"/>
        <v>233.54000000000002</v>
      </c>
      <c r="V3136" s="47">
        <f t="shared" si="471"/>
        <v>121.67</v>
      </c>
      <c r="W3136" s="11"/>
    </row>
    <row r="3137" spans="1:23" x14ac:dyDescent="0.45">
      <c r="A3137" t="s">
        <v>3142</v>
      </c>
      <c r="B3137">
        <v>120.89</v>
      </c>
      <c r="D3137" s="9" t="str">
        <f>VartojimasGamyba!J3133</f>
        <v>2024-01-09-11</v>
      </c>
      <c r="E3137" s="8">
        <f>VartojimasGamyba!G3133</f>
        <v>1.284</v>
      </c>
      <c r="F3137" s="11"/>
      <c r="G3137" s="7">
        <f t="shared" si="473"/>
        <v>13.13111111111111</v>
      </c>
      <c r="H3137" s="7">
        <v>0</v>
      </c>
      <c r="I3137" s="7">
        <v>1.1944444444444444</v>
      </c>
      <c r="J3137" s="7">
        <v>0</v>
      </c>
      <c r="L3137" s="7">
        <f>VartojimasGamyba!H3133</f>
        <v>0.20899999999999999</v>
      </c>
      <c r="M3137" s="15">
        <f t="shared" si="465"/>
        <v>0</v>
      </c>
      <c r="N3137" s="7">
        <f t="shared" si="466"/>
        <v>0</v>
      </c>
      <c r="O3137" s="7">
        <f t="shared" si="467"/>
        <v>0</v>
      </c>
      <c r="R3137" s="7"/>
      <c r="S3137" s="47">
        <f t="shared" si="468"/>
        <v>0</v>
      </c>
      <c r="T3137" s="47">
        <f t="shared" si="469"/>
        <v>0</v>
      </c>
      <c r="U3137" s="47">
        <f t="shared" si="470"/>
        <v>221.18</v>
      </c>
      <c r="V3137" s="47">
        <f t="shared" si="471"/>
        <v>109.31</v>
      </c>
      <c r="W3137" s="11"/>
    </row>
    <row r="3138" spans="1:23" x14ac:dyDescent="0.45">
      <c r="A3138" t="s">
        <v>3143</v>
      </c>
      <c r="B3138">
        <v>112.78</v>
      </c>
      <c r="D3138" s="9" t="str">
        <f>VartojimasGamyba!J3134</f>
        <v>2024-01-09-12</v>
      </c>
      <c r="E3138" s="8">
        <f>VartojimasGamyba!G3134</f>
        <v>1.6830000000000001</v>
      </c>
      <c r="F3138" s="11"/>
      <c r="G3138" s="7">
        <f t="shared" si="473"/>
        <v>11.292222222222222</v>
      </c>
      <c r="H3138" s="7">
        <v>0</v>
      </c>
      <c r="I3138" s="7">
        <v>1.838888888888889</v>
      </c>
      <c r="J3138" s="7">
        <v>0</v>
      </c>
      <c r="L3138" s="7">
        <f>VartojimasGamyba!H3134</f>
        <v>2.8000000000000001E-2</v>
      </c>
      <c r="M3138" s="15">
        <f t="shared" si="465"/>
        <v>-1.9775847626135601E-16</v>
      </c>
      <c r="N3138" s="7">
        <f t="shared" si="466"/>
        <v>-4.2136398537007124E-14</v>
      </c>
      <c r="O3138" s="7">
        <f t="shared" si="467"/>
        <v>-4.2136398537007124E-14</v>
      </c>
      <c r="R3138" s="7"/>
      <c r="S3138" s="47">
        <f t="shared" si="468"/>
        <v>-1.9775847626135601E-16</v>
      </c>
      <c r="T3138" s="47">
        <f t="shared" si="469"/>
        <v>0</v>
      </c>
      <c r="U3138" s="47">
        <f t="shared" si="470"/>
        <v>213.07</v>
      </c>
      <c r="V3138" s="47">
        <f t="shared" si="471"/>
        <v>101.2</v>
      </c>
      <c r="W3138" s="11"/>
    </row>
    <row r="3139" spans="1:23" x14ac:dyDescent="0.45">
      <c r="A3139" t="s">
        <v>3144</v>
      </c>
      <c r="B3139">
        <v>105.4</v>
      </c>
      <c r="D3139" s="9" t="str">
        <f>VartojimasGamyba!J3135</f>
        <v>2024-01-09-13</v>
      </c>
      <c r="E3139" s="8">
        <f>VartojimasGamyba!G3135</f>
        <v>0.77400000000000002</v>
      </c>
      <c r="F3139" s="11"/>
      <c r="G3139" s="7">
        <f t="shared" si="473"/>
        <v>10.463333333333333</v>
      </c>
      <c r="H3139" s="7">
        <v>0</v>
      </c>
      <c r="I3139" s="7">
        <v>0.8288888888888889</v>
      </c>
      <c r="J3139" s="7">
        <v>0</v>
      </c>
      <c r="L3139" s="7">
        <f>VartojimasGamyba!H3135</f>
        <v>2.8000000000000001E-2</v>
      </c>
      <c r="M3139" s="15">
        <f t="shared" si="465"/>
        <v>0</v>
      </c>
      <c r="N3139" s="7">
        <f t="shared" si="466"/>
        <v>0</v>
      </c>
      <c r="O3139" s="7">
        <f t="shared" si="467"/>
        <v>0</v>
      </c>
      <c r="R3139" s="7"/>
      <c r="S3139" s="47">
        <f t="shared" si="468"/>
        <v>0</v>
      </c>
      <c r="T3139" s="47">
        <f t="shared" si="469"/>
        <v>0</v>
      </c>
      <c r="U3139" s="47">
        <f t="shared" si="470"/>
        <v>205.69</v>
      </c>
      <c r="V3139" s="47">
        <f t="shared" si="471"/>
        <v>93.820000000000007</v>
      </c>
      <c r="W3139" s="11"/>
    </row>
    <row r="3140" spans="1:23" x14ac:dyDescent="0.45">
      <c r="A3140" t="s">
        <v>3145</v>
      </c>
      <c r="B3140">
        <v>100</v>
      </c>
      <c r="D3140" s="9" t="str">
        <f>VartojimasGamyba!J3136</f>
        <v>2024-01-09-14</v>
      </c>
      <c r="E3140" s="8">
        <f>VartojimasGamyba!G3136</f>
        <v>0.82099999999999995</v>
      </c>
      <c r="F3140" s="11"/>
      <c r="G3140" s="7">
        <f t="shared" si="473"/>
        <v>10.463333333333333</v>
      </c>
      <c r="H3140" s="7">
        <v>0</v>
      </c>
      <c r="I3140" s="7">
        <v>0</v>
      </c>
      <c r="J3140" s="7">
        <v>0</v>
      </c>
      <c r="L3140" s="7">
        <f>VartojimasGamyba!H3136</f>
        <v>0</v>
      </c>
      <c r="M3140" s="15">
        <f t="shared" si="465"/>
        <v>0.82099999999999995</v>
      </c>
      <c r="N3140" s="7">
        <f t="shared" si="466"/>
        <v>164.43809000000002</v>
      </c>
      <c r="O3140" s="7">
        <f t="shared" si="467"/>
        <v>164.43809000000002</v>
      </c>
      <c r="R3140" s="7"/>
      <c r="S3140" s="47">
        <f t="shared" si="468"/>
        <v>0.82099999999999995</v>
      </c>
      <c r="T3140" s="47">
        <f t="shared" si="469"/>
        <v>0</v>
      </c>
      <c r="U3140" s="47">
        <f t="shared" si="470"/>
        <v>200.29000000000002</v>
      </c>
      <c r="V3140" s="47">
        <f t="shared" si="471"/>
        <v>88.42</v>
      </c>
      <c r="W3140" s="11"/>
    </row>
    <row r="3141" spans="1:23" x14ac:dyDescent="0.45">
      <c r="A3141" t="s">
        <v>3146</v>
      </c>
      <c r="B3141">
        <v>100.6</v>
      </c>
      <c r="D3141" s="9" t="str">
        <f>VartojimasGamyba!J3137</f>
        <v>2024-01-09-15</v>
      </c>
      <c r="E3141" s="8">
        <f>VartojimasGamyba!G3137</f>
        <v>0.26800000000000002</v>
      </c>
      <c r="F3141" s="11"/>
      <c r="G3141" s="7">
        <f t="shared" si="473"/>
        <v>10.463333333333333</v>
      </c>
      <c r="H3141" s="7">
        <v>0</v>
      </c>
      <c r="I3141" s="7">
        <v>0</v>
      </c>
      <c r="J3141" s="7">
        <v>0</v>
      </c>
      <c r="L3141" s="7">
        <f>VartojimasGamyba!H3137</f>
        <v>0</v>
      </c>
      <c r="M3141" s="15">
        <f t="shared" si="465"/>
        <v>0.26800000000000002</v>
      </c>
      <c r="N3141" s="7">
        <f t="shared" si="466"/>
        <v>53.838520000000003</v>
      </c>
      <c r="O3141" s="7">
        <f t="shared" si="467"/>
        <v>53.838520000000003</v>
      </c>
      <c r="R3141" s="7"/>
      <c r="S3141" s="47">
        <f t="shared" si="468"/>
        <v>0.26800000000000002</v>
      </c>
      <c r="T3141" s="47">
        <f t="shared" si="469"/>
        <v>0</v>
      </c>
      <c r="U3141" s="47">
        <f t="shared" si="470"/>
        <v>200.89</v>
      </c>
      <c r="V3141" s="47">
        <f t="shared" si="471"/>
        <v>89.02</v>
      </c>
      <c r="W3141" s="11"/>
    </row>
    <row r="3142" spans="1:23" x14ac:dyDescent="0.45">
      <c r="A3142" t="s">
        <v>3147</v>
      </c>
      <c r="B3142">
        <v>112.36</v>
      </c>
      <c r="D3142" s="9" t="str">
        <f>VartojimasGamyba!J3138</f>
        <v>2024-01-09-16</v>
      </c>
      <c r="E3142" s="8">
        <f>VartojimasGamyba!G3138</f>
        <v>0.77200000000000002</v>
      </c>
      <c r="F3142" s="11"/>
      <c r="G3142" s="7">
        <f t="shared" si="473"/>
        <v>9.6055555555555543</v>
      </c>
      <c r="H3142" s="7">
        <v>0</v>
      </c>
      <c r="I3142" s="7">
        <v>0.85777777777777786</v>
      </c>
      <c r="J3142" s="7">
        <v>0</v>
      </c>
      <c r="L3142" s="7">
        <f>VartojimasGamyba!H3138</f>
        <v>0</v>
      </c>
      <c r="M3142" s="15">
        <f t="shared" si="465"/>
        <v>-1.1102230246251565E-16</v>
      </c>
      <c r="N3142" s="7">
        <f t="shared" si="466"/>
        <v>-2.3608892618653954E-14</v>
      </c>
      <c r="O3142" s="7">
        <f t="shared" si="467"/>
        <v>-2.3608892618653954E-14</v>
      </c>
      <c r="R3142" s="7"/>
      <c r="S3142" s="47">
        <f t="shared" si="468"/>
        <v>-1.1102230246251565E-16</v>
      </c>
      <c r="T3142" s="47">
        <f t="shared" si="469"/>
        <v>0</v>
      </c>
      <c r="U3142" s="47">
        <f t="shared" si="470"/>
        <v>212.65</v>
      </c>
      <c r="V3142" s="47">
        <f t="shared" si="471"/>
        <v>100.78</v>
      </c>
      <c r="W3142" s="11"/>
    </row>
    <row r="3143" spans="1:23" x14ac:dyDescent="0.45">
      <c r="A3143" t="s">
        <v>3148</v>
      </c>
      <c r="B3143">
        <v>121.09</v>
      </c>
      <c r="D3143" s="9" t="str">
        <f>VartojimasGamyba!J3139</f>
        <v>2024-01-09-17</v>
      </c>
      <c r="E3143" s="8">
        <f>VartojimasGamyba!G3139</f>
        <v>0.40500000000000003</v>
      </c>
      <c r="F3143" s="11"/>
      <c r="G3143" s="7">
        <f t="shared" si="473"/>
        <v>9.155555555555555</v>
      </c>
      <c r="H3143" s="7">
        <v>0</v>
      </c>
      <c r="I3143" s="7">
        <v>0.45000000000000007</v>
      </c>
      <c r="J3143" s="7">
        <v>0</v>
      </c>
      <c r="L3143" s="7">
        <f>VartojimasGamyba!H3139</f>
        <v>0</v>
      </c>
      <c r="M3143" s="15">
        <f t="shared" ref="M3143:M3206" si="474">E3143+H3143-I3143*$J$2+J3143-L3143</f>
        <v>-5.5511151231257827E-17</v>
      </c>
      <c r="N3143" s="7">
        <f t="shared" ref="N3143:N3206" si="475">M3143*U3143-J3143*V3143</f>
        <v>-1.2289058659575857E-14</v>
      </c>
      <c r="O3143" s="7">
        <f t="shared" ref="O3143:O3206" si="476">(M3143)*(B3143+$Z$21)</f>
        <v>-1.2289058659575857E-14</v>
      </c>
      <c r="R3143" s="7"/>
      <c r="S3143" s="47">
        <f t="shared" ref="S3143:S3206" si="477">M3143+IF((L3143-E3143)&gt;0,(L3143-E3143),0)</f>
        <v>-5.5511151231257827E-17</v>
      </c>
      <c r="T3143" s="47">
        <f t="shared" ref="T3143:T3206" si="478">IF(L3143-E3143&lt;0,0,L3143-E3143)</f>
        <v>0</v>
      </c>
      <c r="U3143" s="47">
        <f t="shared" ref="U3143:U3206" si="479">B3143+$Z$21</f>
        <v>221.38</v>
      </c>
      <c r="V3143" s="47">
        <f t="shared" ref="V3143:V3206" si="480">B3143+$Z$20</f>
        <v>109.51</v>
      </c>
      <c r="W3143" s="11"/>
    </row>
    <row r="3144" spans="1:23" x14ac:dyDescent="0.45">
      <c r="A3144" t="s">
        <v>3149</v>
      </c>
      <c r="B3144">
        <v>130.99</v>
      </c>
      <c r="D3144" s="9" t="str">
        <f>VartojimasGamyba!J3140</f>
        <v>2024-01-09-18</v>
      </c>
      <c r="E3144" s="8">
        <f>VartojimasGamyba!G3140</f>
        <v>0.80800000000000005</v>
      </c>
      <c r="F3144" s="11"/>
      <c r="G3144" s="7">
        <f t="shared" si="473"/>
        <v>8.2577777777777772</v>
      </c>
      <c r="H3144" s="7">
        <v>0</v>
      </c>
      <c r="I3144" s="7">
        <v>0.8977777777777779</v>
      </c>
      <c r="J3144" s="7">
        <v>0</v>
      </c>
      <c r="L3144" s="7">
        <f>VartojimasGamyba!H3140</f>
        <v>0</v>
      </c>
      <c r="M3144" s="15">
        <f t="shared" si="474"/>
        <v>-1.1102230246251565E-16</v>
      </c>
      <c r="N3144" s="7">
        <f t="shared" si="475"/>
        <v>-2.5677238113530624E-14</v>
      </c>
      <c r="O3144" s="7">
        <f t="shared" si="476"/>
        <v>-2.5677238113530624E-14</v>
      </c>
      <c r="R3144" s="7"/>
      <c r="S3144" s="47">
        <f t="shared" si="477"/>
        <v>-1.1102230246251565E-16</v>
      </c>
      <c r="T3144" s="47">
        <f t="shared" si="478"/>
        <v>0</v>
      </c>
      <c r="U3144" s="47">
        <f t="shared" si="479"/>
        <v>231.28000000000003</v>
      </c>
      <c r="V3144" s="47">
        <f t="shared" si="480"/>
        <v>119.41000000000001</v>
      </c>
      <c r="W3144" s="11"/>
    </row>
    <row r="3145" spans="1:23" x14ac:dyDescent="0.45">
      <c r="A3145" t="s">
        <v>3150</v>
      </c>
      <c r="B3145">
        <v>137.94999999999999</v>
      </c>
      <c r="D3145" s="9" t="str">
        <f>VartojimasGamyba!J3141</f>
        <v>2024-01-09-19</v>
      </c>
      <c r="E3145" s="8">
        <f>VartojimasGamyba!G3141</f>
        <v>0.23699999999999999</v>
      </c>
      <c r="F3145" s="11"/>
      <c r="G3145" s="7">
        <f t="shared" si="473"/>
        <v>7.9944444444444436</v>
      </c>
      <c r="H3145" s="7">
        <v>0</v>
      </c>
      <c r="I3145" s="7">
        <v>0.26333333333333331</v>
      </c>
      <c r="J3145" s="7">
        <v>0</v>
      </c>
      <c r="L3145" s="7">
        <f>VartojimasGamyba!H3141</f>
        <v>0</v>
      </c>
      <c r="M3145" s="15">
        <f t="shared" si="474"/>
        <v>0</v>
      </c>
      <c r="N3145" s="7">
        <f t="shared" si="475"/>
        <v>0</v>
      </c>
      <c r="O3145" s="7">
        <f t="shared" si="476"/>
        <v>0</v>
      </c>
      <c r="R3145" s="7"/>
      <c r="S3145" s="47">
        <f t="shared" si="477"/>
        <v>0</v>
      </c>
      <c r="T3145" s="47">
        <f t="shared" si="478"/>
        <v>0</v>
      </c>
      <c r="U3145" s="47">
        <f t="shared" si="479"/>
        <v>238.24</v>
      </c>
      <c r="V3145" s="47">
        <f t="shared" si="480"/>
        <v>126.36999999999999</v>
      </c>
      <c r="W3145" s="11"/>
    </row>
    <row r="3146" spans="1:23" x14ac:dyDescent="0.45">
      <c r="A3146" t="s">
        <v>3151</v>
      </c>
      <c r="B3146">
        <v>137.72</v>
      </c>
      <c r="D3146" s="9" t="str">
        <f>VartojimasGamyba!J3142</f>
        <v>2024-01-09-20</v>
      </c>
      <c r="E3146" s="8">
        <f>VartojimasGamyba!G3142</f>
        <v>0.83599999999999997</v>
      </c>
      <c r="F3146" s="11"/>
      <c r="G3146" s="7">
        <f t="shared" si="473"/>
        <v>7.0655555555555551</v>
      </c>
      <c r="H3146" s="7">
        <v>0</v>
      </c>
      <c r="I3146" s="7">
        <v>0.92888888888888888</v>
      </c>
      <c r="J3146" s="7">
        <v>0</v>
      </c>
      <c r="L3146" s="7">
        <f>VartojimasGamyba!H3142</f>
        <v>0</v>
      </c>
      <c r="M3146" s="15">
        <f t="shared" si="474"/>
        <v>0</v>
      </c>
      <c r="N3146" s="7">
        <f t="shared" si="475"/>
        <v>0</v>
      </c>
      <c r="O3146" s="7">
        <f t="shared" si="476"/>
        <v>0</v>
      </c>
      <c r="P3146" s="7" t="s">
        <v>8873</v>
      </c>
      <c r="R3146" s="7"/>
      <c r="S3146" s="47">
        <f t="shared" si="477"/>
        <v>0</v>
      </c>
      <c r="T3146" s="47">
        <f t="shared" si="478"/>
        <v>0</v>
      </c>
      <c r="U3146" s="47">
        <f t="shared" si="479"/>
        <v>238.01</v>
      </c>
      <c r="V3146" s="47">
        <f t="shared" si="480"/>
        <v>126.14</v>
      </c>
      <c r="W3146" s="11"/>
    </row>
    <row r="3147" spans="1:23" x14ac:dyDescent="0.45">
      <c r="A3147" t="s">
        <v>3152</v>
      </c>
      <c r="B3147">
        <v>130.33000000000001</v>
      </c>
      <c r="D3147" s="9" t="str">
        <f>VartojimasGamyba!J3143</f>
        <v>2024-01-09-21</v>
      </c>
      <c r="E3147" s="8">
        <f>VartojimasGamyba!G3143</f>
        <v>0.78900000000000003</v>
      </c>
      <c r="F3147" s="11"/>
      <c r="G3147" s="7">
        <f t="shared" si="473"/>
        <v>6.1888888888888882</v>
      </c>
      <c r="H3147" s="7">
        <v>0</v>
      </c>
      <c r="I3147" s="7">
        <v>0.87666666666666671</v>
      </c>
      <c r="J3147" s="7">
        <v>0</v>
      </c>
      <c r="L3147" s="7">
        <f>VartojimasGamyba!H3143</f>
        <v>0</v>
      </c>
      <c r="M3147" s="15">
        <f t="shared" si="474"/>
        <v>0</v>
      </c>
      <c r="N3147" s="7">
        <f t="shared" si="475"/>
        <v>0</v>
      </c>
      <c r="O3147" s="7">
        <f t="shared" si="476"/>
        <v>0</v>
      </c>
      <c r="P3147" s="7">
        <f>SUM(N3126:N3149)</f>
        <v>2490.8554877777774</v>
      </c>
      <c r="R3147" s="7"/>
      <c r="S3147" s="47">
        <f t="shared" si="477"/>
        <v>0</v>
      </c>
      <c r="T3147" s="47">
        <f t="shared" si="478"/>
        <v>0</v>
      </c>
      <c r="U3147" s="47">
        <f t="shared" si="479"/>
        <v>230.62</v>
      </c>
      <c r="V3147" s="47">
        <f t="shared" si="480"/>
        <v>118.75000000000001</v>
      </c>
      <c r="W3147" s="11"/>
    </row>
    <row r="3148" spans="1:23" x14ac:dyDescent="0.45">
      <c r="A3148" t="s">
        <v>3153</v>
      </c>
      <c r="B3148">
        <v>117.36</v>
      </c>
      <c r="D3148" s="9" t="str">
        <f>VartojimasGamyba!J3144</f>
        <v>2024-01-09-22</v>
      </c>
      <c r="E3148" s="8">
        <f>VartojimasGamyba!G3144</f>
        <v>0.81599999999999995</v>
      </c>
      <c r="F3148" s="11"/>
      <c r="G3148" s="7">
        <f t="shared" si="473"/>
        <v>5.2822222222222219</v>
      </c>
      <c r="H3148" s="7">
        <v>0</v>
      </c>
      <c r="I3148" s="7">
        <v>0.90666666666666662</v>
      </c>
      <c r="J3148" s="7">
        <v>0</v>
      </c>
      <c r="L3148" s="7">
        <f>VartojimasGamyba!H3144</f>
        <v>0</v>
      </c>
      <c r="M3148" s="15">
        <f t="shared" si="474"/>
        <v>0</v>
      </c>
      <c r="N3148" s="7">
        <f t="shared" si="475"/>
        <v>0</v>
      </c>
      <c r="O3148" s="7">
        <f t="shared" si="476"/>
        <v>0</v>
      </c>
      <c r="P3148" s="7" t="s">
        <v>8872</v>
      </c>
      <c r="R3148" s="7"/>
      <c r="S3148" s="47">
        <f t="shared" si="477"/>
        <v>0</v>
      </c>
      <c r="T3148" s="47">
        <f t="shared" si="478"/>
        <v>0</v>
      </c>
      <c r="U3148" s="47">
        <f t="shared" si="479"/>
        <v>217.65</v>
      </c>
      <c r="V3148" s="47">
        <f t="shared" si="480"/>
        <v>105.78</v>
      </c>
      <c r="W3148" s="11"/>
    </row>
    <row r="3149" spans="1:23" x14ac:dyDescent="0.45">
      <c r="A3149" t="s">
        <v>3154</v>
      </c>
      <c r="B3149">
        <v>109</v>
      </c>
      <c r="D3149" s="9" t="str">
        <f>VartojimasGamyba!J3145</f>
        <v>2024-01-09-23</v>
      </c>
      <c r="E3149" s="8">
        <f>VartojimasGamyba!G3145</f>
        <v>0.254</v>
      </c>
      <c r="F3149" s="11"/>
      <c r="G3149" s="7">
        <f t="shared" si="473"/>
        <v>5</v>
      </c>
      <c r="H3149" s="7">
        <v>0</v>
      </c>
      <c r="I3149" s="7">
        <v>0.28222222222222226</v>
      </c>
      <c r="J3149" s="7">
        <v>0</v>
      </c>
      <c r="L3149" s="7">
        <f>VartojimasGamyba!H3145</f>
        <v>0</v>
      </c>
      <c r="M3149" s="15">
        <f t="shared" si="474"/>
        <v>-5.5511151231257827E-17</v>
      </c>
      <c r="N3149" s="7">
        <f t="shared" si="475"/>
        <v>-1.1617928841189952E-14</v>
      </c>
      <c r="O3149" s="7">
        <f t="shared" si="476"/>
        <v>-1.1617928841189952E-14</v>
      </c>
      <c r="P3149" s="7">
        <f>SUM(O3126:O3149)</f>
        <v>2490.8554877777774</v>
      </c>
      <c r="Q3149" s="7">
        <f>SUMPRODUCT(B3126:B3149,E3126:E3149)+SUM(E3126:E3149)*$Z$21-SUMPRODUCT(B3126:B3149,L3126:L3149)+SUM(L3126:L3149)*ABS($Z$20)</f>
        <v>2672.94346</v>
      </c>
      <c r="R3149" s="7"/>
      <c r="S3149" s="47">
        <f t="shared" si="477"/>
        <v>-5.5511151231257827E-17</v>
      </c>
      <c r="T3149" s="47">
        <f t="shared" si="478"/>
        <v>0</v>
      </c>
      <c r="U3149" s="47">
        <f t="shared" si="479"/>
        <v>209.29000000000002</v>
      </c>
      <c r="V3149" s="47">
        <f t="shared" si="480"/>
        <v>97.42</v>
      </c>
      <c r="W3149" s="11">
        <f>IF(P3149&lt;&gt;Q3149,1,0)</f>
        <v>1</v>
      </c>
    </row>
    <row r="3150" spans="1:23" x14ac:dyDescent="0.45">
      <c r="A3150" t="s">
        <v>3155</v>
      </c>
      <c r="B3150">
        <v>103.63</v>
      </c>
      <c r="D3150" s="1" t="str">
        <f>VartojimasGamyba!J3146</f>
        <v>2024-01-10-00</v>
      </c>
      <c r="E3150" s="7">
        <f>VartojimasGamyba!G3146</f>
        <v>0.68400000000000005</v>
      </c>
      <c r="F3150" s="11"/>
      <c r="G3150" s="12">
        <f>G3149+H3150-I3150</f>
        <v>5</v>
      </c>
      <c r="H3150" s="12">
        <v>0</v>
      </c>
      <c r="I3150" s="12">
        <v>0</v>
      </c>
      <c r="J3150" s="12">
        <v>0</v>
      </c>
      <c r="K3150" s="12"/>
      <c r="L3150" s="12">
        <f>VartojimasGamyba!H3146</f>
        <v>0</v>
      </c>
      <c r="M3150" s="19">
        <f t="shared" si="474"/>
        <v>0.68400000000000005</v>
      </c>
      <c r="N3150" s="7">
        <f t="shared" si="475"/>
        <v>139.48128000000003</v>
      </c>
      <c r="O3150" s="7">
        <f t="shared" si="476"/>
        <v>139.48128000000003</v>
      </c>
      <c r="R3150" s="20" t="s">
        <v>8783</v>
      </c>
      <c r="S3150" s="47">
        <f t="shared" si="477"/>
        <v>0.68400000000000005</v>
      </c>
      <c r="T3150" s="47">
        <f t="shared" si="478"/>
        <v>0</v>
      </c>
      <c r="U3150" s="47">
        <f t="shared" si="479"/>
        <v>203.92000000000002</v>
      </c>
      <c r="V3150" s="47">
        <f t="shared" si="480"/>
        <v>92.05</v>
      </c>
      <c r="W3150" s="11"/>
    </row>
    <row r="3151" spans="1:23" x14ac:dyDescent="0.45">
      <c r="A3151" t="s">
        <v>3156</v>
      </c>
      <c r="B3151">
        <v>94.76</v>
      </c>
      <c r="D3151" s="1" t="str">
        <f>VartojimasGamyba!J3147</f>
        <v>2024-01-10-01</v>
      </c>
      <c r="E3151" s="7">
        <f>VartojimasGamyba!G3147</f>
        <v>0.156</v>
      </c>
      <c r="F3151" s="11"/>
      <c r="G3151" s="12">
        <f t="shared" ref="G3151:G3173" si="481">G3150+H3151-I3151</f>
        <v>5</v>
      </c>
      <c r="H3151" s="12">
        <v>0</v>
      </c>
      <c r="I3151" s="12">
        <v>0</v>
      </c>
      <c r="J3151" s="12">
        <v>0</v>
      </c>
      <c r="K3151" s="12"/>
      <c r="L3151" s="12">
        <f>VartojimasGamyba!H3147</f>
        <v>0</v>
      </c>
      <c r="M3151" s="19">
        <f t="shared" si="474"/>
        <v>0.156</v>
      </c>
      <c r="N3151" s="7">
        <f t="shared" si="475"/>
        <v>30.427800000000001</v>
      </c>
      <c r="O3151" s="7">
        <f t="shared" si="476"/>
        <v>30.427800000000001</v>
      </c>
      <c r="R3151" s="7"/>
      <c r="S3151" s="47">
        <f t="shared" si="477"/>
        <v>0.156</v>
      </c>
      <c r="T3151" s="47">
        <f t="shared" si="478"/>
        <v>0</v>
      </c>
      <c r="U3151" s="47">
        <f t="shared" si="479"/>
        <v>195.05</v>
      </c>
      <c r="V3151" s="47">
        <f t="shared" si="480"/>
        <v>83.18</v>
      </c>
      <c r="W3151" s="11"/>
    </row>
    <row r="3152" spans="1:23" x14ac:dyDescent="0.45">
      <c r="A3152" t="s">
        <v>3157</v>
      </c>
      <c r="B3152">
        <v>87.15</v>
      </c>
      <c r="D3152" s="1" t="str">
        <f>VartojimasGamyba!J3148</f>
        <v>2024-01-10-02</v>
      </c>
      <c r="E3152" s="7">
        <f>VartojimasGamyba!G3148</f>
        <v>0.73699999999999999</v>
      </c>
      <c r="F3152" s="11"/>
      <c r="G3152" s="12">
        <f t="shared" si="481"/>
        <v>5</v>
      </c>
      <c r="H3152" s="12">
        <v>0</v>
      </c>
      <c r="I3152" s="12">
        <v>0</v>
      </c>
      <c r="J3152" s="12">
        <v>0</v>
      </c>
      <c r="K3152" s="12"/>
      <c r="L3152" s="12">
        <f>VartojimasGamyba!H3148</f>
        <v>0</v>
      </c>
      <c r="M3152" s="19">
        <f t="shared" si="474"/>
        <v>0.73699999999999999</v>
      </c>
      <c r="N3152" s="7">
        <f t="shared" si="475"/>
        <v>138.14328</v>
      </c>
      <c r="O3152" s="7">
        <f t="shared" si="476"/>
        <v>138.14328</v>
      </c>
      <c r="R3152" s="7"/>
      <c r="S3152" s="47">
        <f t="shared" si="477"/>
        <v>0.73699999999999999</v>
      </c>
      <c r="T3152" s="47">
        <f t="shared" si="478"/>
        <v>0</v>
      </c>
      <c r="U3152" s="47">
        <f t="shared" si="479"/>
        <v>187.44</v>
      </c>
      <c r="V3152" s="47">
        <f t="shared" si="480"/>
        <v>75.570000000000007</v>
      </c>
      <c r="W3152" s="11"/>
    </row>
    <row r="3153" spans="1:23" x14ac:dyDescent="0.45">
      <c r="A3153" t="s">
        <v>3158</v>
      </c>
      <c r="B3153">
        <v>84.67</v>
      </c>
      <c r="D3153" s="1" t="str">
        <f>VartojimasGamyba!J3149</f>
        <v>2024-01-10-03</v>
      </c>
      <c r="E3153" s="7">
        <f>VartojimasGamyba!G3149</f>
        <v>0.38800000000000001</v>
      </c>
      <c r="F3153" s="11"/>
      <c r="G3153" s="12">
        <f t="shared" si="481"/>
        <v>5</v>
      </c>
      <c r="H3153" s="12">
        <v>0</v>
      </c>
      <c r="I3153" s="12">
        <v>0</v>
      </c>
      <c r="J3153" s="12">
        <v>0</v>
      </c>
      <c r="K3153" s="12"/>
      <c r="L3153" s="12">
        <f>VartojimasGamyba!H3149</f>
        <v>0</v>
      </c>
      <c r="M3153" s="19">
        <f t="shared" si="474"/>
        <v>0.38800000000000001</v>
      </c>
      <c r="N3153" s="7">
        <f t="shared" si="475"/>
        <v>71.764480000000006</v>
      </c>
      <c r="O3153" s="7">
        <f t="shared" si="476"/>
        <v>71.764480000000006</v>
      </c>
      <c r="R3153" s="7"/>
      <c r="S3153" s="47">
        <f t="shared" si="477"/>
        <v>0.38800000000000001</v>
      </c>
      <c r="T3153" s="47">
        <f t="shared" si="478"/>
        <v>0</v>
      </c>
      <c r="U3153" s="47">
        <f t="shared" si="479"/>
        <v>184.96</v>
      </c>
      <c r="V3153" s="47">
        <f t="shared" si="480"/>
        <v>73.09</v>
      </c>
      <c r="W3153" s="11"/>
    </row>
    <row r="3154" spans="1:23" x14ac:dyDescent="0.45">
      <c r="A3154" t="s">
        <v>3159</v>
      </c>
      <c r="B3154">
        <v>84.64</v>
      </c>
      <c r="D3154" s="1" t="str">
        <f>VartojimasGamyba!J3150</f>
        <v>2024-01-10-04</v>
      </c>
      <c r="E3154" s="7">
        <f>VartojimasGamyba!G3150</f>
        <v>1.1120000000000001</v>
      </c>
      <c r="F3154" s="11"/>
      <c r="G3154" s="12">
        <f t="shared" si="481"/>
        <v>5</v>
      </c>
      <c r="H3154" s="12">
        <v>0</v>
      </c>
      <c r="I3154" s="12">
        <v>0</v>
      </c>
      <c r="J3154" s="12">
        <v>0</v>
      </c>
      <c r="K3154" s="12"/>
      <c r="L3154" s="12">
        <f>VartojimasGamyba!H3150</f>
        <v>0</v>
      </c>
      <c r="M3154" s="19">
        <f t="shared" si="474"/>
        <v>1.1120000000000001</v>
      </c>
      <c r="N3154" s="7">
        <f t="shared" si="475"/>
        <v>205.64216000000002</v>
      </c>
      <c r="O3154" s="7">
        <f t="shared" si="476"/>
        <v>205.64216000000002</v>
      </c>
      <c r="R3154" s="7"/>
      <c r="S3154" s="47">
        <f t="shared" si="477"/>
        <v>1.1120000000000001</v>
      </c>
      <c r="T3154" s="47">
        <f t="shared" si="478"/>
        <v>0</v>
      </c>
      <c r="U3154" s="47">
        <f t="shared" si="479"/>
        <v>184.93</v>
      </c>
      <c r="V3154" s="47">
        <f t="shared" si="480"/>
        <v>73.06</v>
      </c>
      <c r="W3154" s="11"/>
    </row>
    <row r="3155" spans="1:23" x14ac:dyDescent="0.45">
      <c r="A3155" t="s">
        <v>3160</v>
      </c>
      <c r="B3155">
        <v>84.02</v>
      </c>
      <c r="D3155" s="1" t="str">
        <f>VartojimasGamyba!J3151</f>
        <v>2024-01-10-05</v>
      </c>
      <c r="E3155" s="7">
        <f>VartojimasGamyba!G3151</f>
        <v>1.1559999999999999</v>
      </c>
      <c r="F3155" s="11"/>
      <c r="G3155" s="12">
        <f t="shared" si="481"/>
        <v>15</v>
      </c>
      <c r="H3155" s="12">
        <v>10</v>
      </c>
      <c r="I3155" s="12">
        <v>0</v>
      </c>
      <c r="J3155" s="12">
        <v>0</v>
      </c>
      <c r="K3155" s="12"/>
      <c r="L3155" s="12">
        <f>VartojimasGamyba!H3151</f>
        <v>0</v>
      </c>
      <c r="M3155" s="19">
        <f t="shared" si="474"/>
        <v>11.156000000000001</v>
      </c>
      <c r="N3155" s="7">
        <f t="shared" si="475"/>
        <v>2056.1623600000003</v>
      </c>
      <c r="O3155" s="7">
        <f t="shared" si="476"/>
        <v>2056.1623600000003</v>
      </c>
      <c r="R3155" s="7"/>
      <c r="S3155" s="47">
        <f t="shared" si="477"/>
        <v>11.156000000000001</v>
      </c>
      <c r="T3155" s="47">
        <f t="shared" si="478"/>
        <v>0</v>
      </c>
      <c r="U3155" s="47">
        <f t="shared" si="479"/>
        <v>184.31</v>
      </c>
      <c r="V3155" s="47">
        <f t="shared" si="480"/>
        <v>72.44</v>
      </c>
      <c r="W3155" s="11"/>
    </row>
    <row r="3156" spans="1:23" x14ac:dyDescent="0.45">
      <c r="A3156" t="s">
        <v>3161</v>
      </c>
      <c r="B3156">
        <v>84.23</v>
      </c>
      <c r="D3156" s="1" t="str">
        <f>VartojimasGamyba!J3152</f>
        <v>2024-01-10-06</v>
      </c>
      <c r="E3156" s="7">
        <f>VartojimasGamyba!G3152</f>
        <v>0.91200000000000003</v>
      </c>
      <c r="F3156" s="11"/>
      <c r="G3156" s="12">
        <f t="shared" si="481"/>
        <v>19.222222222222221</v>
      </c>
      <c r="H3156" s="12">
        <v>4.2222222222222223</v>
      </c>
      <c r="I3156" s="12">
        <v>0</v>
      </c>
      <c r="J3156" s="12">
        <v>0</v>
      </c>
      <c r="K3156" s="12"/>
      <c r="L3156" s="12">
        <f>VartojimasGamyba!H3152</f>
        <v>0</v>
      </c>
      <c r="M3156" s="19">
        <f t="shared" si="474"/>
        <v>5.1342222222222222</v>
      </c>
      <c r="N3156" s="7">
        <f t="shared" si="475"/>
        <v>947.36668444444445</v>
      </c>
      <c r="O3156" s="7">
        <f t="shared" si="476"/>
        <v>947.36668444444445</v>
      </c>
      <c r="R3156" s="7"/>
      <c r="S3156" s="47">
        <f t="shared" si="477"/>
        <v>5.1342222222222222</v>
      </c>
      <c r="T3156" s="47">
        <f t="shared" si="478"/>
        <v>0</v>
      </c>
      <c r="U3156" s="47">
        <f t="shared" si="479"/>
        <v>184.52</v>
      </c>
      <c r="V3156" s="47">
        <f t="shared" si="480"/>
        <v>72.650000000000006</v>
      </c>
      <c r="W3156" s="11"/>
    </row>
    <row r="3157" spans="1:23" x14ac:dyDescent="0.45">
      <c r="A3157" t="s">
        <v>3162</v>
      </c>
      <c r="B3157">
        <v>89.05</v>
      </c>
      <c r="D3157" s="1" t="str">
        <f>VartojimasGamyba!J3153</f>
        <v>2024-01-10-07</v>
      </c>
      <c r="E3157" s="7">
        <f>VartojimasGamyba!G3153</f>
        <v>0.86499999999999999</v>
      </c>
      <c r="F3157" s="11"/>
      <c r="G3157" s="12">
        <f t="shared" si="481"/>
        <v>19.222222222222221</v>
      </c>
      <c r="H3157" s="12">
        <v>0</v>
      </c>
      <c r="I3157" s="12">
        <v>0</v>
      </c>
      <c r="J3157" s="12">
        <v>0</v>
      </c>
      <c r="K3157" s="12"/>
      <c r="L3157" s="12">
        <f>VartojimasGamyba!H3153</f>
        <v>0</v>
      </c>
      <c r="M3157" s="19">
        <f t="shared" si="474"/>
        <v>0.86499999999999999</v>
      </c>
      <c r="N3157" s="7">
        <f t="shared" si="475"/>
        <v>163.7791</v>
      </c>
      <c r="O3157" s="7">
        <f t="shared" si="476"/>
        <v>163.7791</v>
      </c>
      <c r="R3157" s="7"/>
      <c r="S3157" s="47">
        <f t="shared" si="477"/>
        <v>0.86499999999999999</v>
      </c>
      <c r="T3157" s="47">
        <f t="shared" si="478"/>
        <v>0</v>
      </c>
      <c r="U3157" s="47">
        <f t="shared" si="479"/>
        <v>189.34</v>
      </c>
      <c r="V3157" s="47">
        <f t="shared" si="480"/>
        <v>77.47</v>
      </c>
      <c r="W3157" s="11"/>
    </row>
    <row r="3158" spans="1:23" x14ac:dyDescent="0.45">
      <c r="A3158" t="s">
        <v>3163</v>
      </c>
      <c r="B3158">
        <v>114.84</v>
      </c>
      <c r="D3158" s="1" t="str">
        <f>VartojimasGamyba!J3154</f>
        <v>2024-01-10-08</v>
      </c>
      <c r="E3158" s="7">
        <f>VartojimasGamyba!G3154</f>
        <v>1</v>
      </c>
      <c r="F3158" s="11"/>
      <c r="G3158" s="12">
        <f t="shared" si="481"/>
        <v>18.13</v>
      </c>
      <c r="H3158" s="12">
        <v>0</v>
      </c>
      <c r="I3158" s="12">
        <v>1.0922222222222222</v>
      </c>
      <c r="J3158" s="12">
        <v>0</v>
      </c>
      <c r="K3158" s="12"/>
      <c r="L3158" s="12">
        <f>VartojimasGamyba!H3154</f>
        <v>1.7000000000000001E-2</v>
      </c>
      <c r="M3158" s="19">
        <f t="shared" si="474"/>
        <v>0</v>
      </c>
      <c r="N3158" s="7">
        <f t="shared" si="475"/>
        <v>0</v>
      </c>
      <c r="O3158" s="7">
        <f t="shared" si="476"/>
        <v>0</v>
      </c>
      <c r="R3158" s="7"/>
      <c r="S3158" s="47">
        <f t="shared" si="477"/>
        <v>0</v>
      </c>
      <c r="T3158" s="47">
        <f t="shared" si="478"/>
        <v>0</v>
      </c>
      <c r="U3158" s="47">
        <f t="shared" si="479"/>
        <v>215.13</v>
      </c>
      <c r="V3158" s="47">
        <f t="shared" si="480"/>
        <v>103.26</v>
      </c>
      <c r="W3158" s="11"/>
    </row>
    <row r="3159" spans="1:23" x14ac:dyDescent="0.45">
      <c r="A3159" t="s">
        <v>3164</v>
      </c>
      <c r="B3159">
        <v>134.87</v>
      </c>
      <c r="D3159" s="1" t="str">
        <f>VartojimasGamyba!J3155</f>
        <v>2024-01-10-09</v>
      </c>
      <c r="E3159" s="7">
        <f>VartojimasGamyba!G3155</f>
        <v>0.8</v>
      </c>
      <c r="F3159" s="11"/>
      <c r="G3159" s="12">
        <f t="shared" si="481"/>
        <v>17.276666666666667</v>
      </c>
      <c r="H3159" s="12">
        <v>0</v>
      </c>
      <c r="I3159" s="12">
        <v>0.85333333333333339</v>
      </c>
      <c r="J3159" s="12">
        <v>0</v>
      </c>
      <c r="K3159" s="12"/>
      <c r="L3159" s="12">
        <f>VartojimasGamyba!H3155</f>
        <v>3.2000000000000001E-2</v>
      </c>
      <c r="M3159" s="19">
        <f t="shared" si="474"/>
        <v>0</v>
      </c>
      <c r="N3159" s="7">
        <f t="shared" si="475"/>
        <v>0</v>
      </c>
      <c r="O3159" s="7">
        <f t="shared" si="476"/>
        <v>0</v>
      </c>
      <c r="R3159" s="7"/>
      <c r="S3159" s="47">
        <f t="shared" si="477"/>
        <v>0</v>
      </c>
      <c r="T3159" s="47">
        <f t="shared" si="478"/>
        <v>0</v>
      </c>
      <c r="U3159" s="47">
        <f t="shared" si="479"/>
        <v>235.16000000000003</v>
      </c>
      <c r="V3159" s="47">
        <f t="shared" si="480"/>
        <v>123.29</v>
      </c>
      <c r="W3159" s="11"/>
    </row>
    <row r="3160" spans="1:23" x14ac:dyDescent="0.45">
      <c r="A3160" t="s">
        <v>3165</v>
      </c>
      <c r="B3160">
        <v>143</v>
      </c>
      <c r="D3160" s="1" t="str">
        <f>VartojimasGamyba!J3156</f>
        <v>2024-01-10-10</v>
      </c>
      <c r="E3160" s="7">
        <f>VartojimasGamyba!G3156</f>
        <v>0.437</v>
      </c>
      <c r="F3160" s="11"/>
      <c r="G3160" s="12">
        <f t="shared" si="481"/>
        <v>16.863333333333333</v>
      </c>
      <c r="H3160" s="12">
        <v>0</v>
      </c>
      <c r="I3160" s="12">
        <v>0.41333333333333327</v>
      </c>
      <c r="J3160" s="12">
        <v>0</v>
      </c>
      <c r="K3160" s="12"/>
      <c r="L3160" s="12">
        <f>VartojimasGamyba!H3156</f>
        <v>6.5000000000000002E-2</v>
      </c>
      <c r="M3160" s="19">
        <f t="shared" si="474"/>
        <v>0</v>
      </c>
      <c r="N3160" s="7">
        <f t="shared" si="475"/>
        <v>0</v>
      </c>
      <c r="O3160" s="7">
        <f t="shared" si="476"/>
        <v>0</v>
      </c>
      <c r="R3160" s="7"/>
      <c r="S3160" s="47">
        <f t="shared" si="477"/>
        <v>0</v>
      </c>
      <c r="T3160" s="47">
        <f t="shared" si="478"/>
        <v>0</v>
      </c>
      <c r="U3160" s="47">
        <f t="shared" si="479"/>
        <v>243.29000000000002</v>
      </c>
      <c r="V3160" s="47">
        <f t="shared" si="480"/>
        <v>131.41999999999999</v>
      </c>
      <c r="W3160" s="11"/>
    </row>
    <row r="3161" spans="1:23" x14ac:dyDescent="0.45">
      <c r="A3161" t="s">
        <v>3166</v>
      </c>
      <c r="B3161">
        <v>130.38999999999999</v>
      </c>
      <c r="D3161" s="1" t="str">
        <f>VartojimasGamyba!J3157</f>
        <v>2024-01-10-11</v>
      </c>
      <c r="E3161" s="7">
        <f>VartojimasGamyba!G3157</f>
        <v>0.75700000000000001</v>
      </c>
      <c r="F3161" s="11"/>
      <c r="G3161" s="12">
        <f t="shared" si="481"/>
        <v>16.055555555555557</v>
      </c>
      <c r="H3161" s="12">
        <v>0</v>
      </c>
      <c r="I3161" s="12">
        <v>0.80777777777777782</v>
      </c>
      <c r="J3161" s="12">
        <v>0</v>
      </c>
      <c r="K3161" s="12"/>
      <c r="L3161" s="12">
        <f>VartojimasGamyba!H3157</f>
        <v>0.03</v>
      </c>
      <c r="M3161" s="19">
        <f t="shared" si="474"/>
        <v>-8.3266726846886741E-17</v>
      </c>
      <c r="N3161" s="7">
        <f t="shared" si="475"/>
        <v>-1.9207968549039832E-14</v>
      </c>
      <c r="O3161" s="7">
        <f t="shared" si="476"/>
        <v>-1.9207968549039832E-14</v>
      </c>
      <c r="R3161" s="7"/>
      <c r="S3161" s="47">
        <f t="shared" si="477"/>
        <v>-8.3266726846886741E-17</v>
      </c>
      <c r="T3161" s="47">
        <f t="shared" si="478"/>
        <v>0</v>
      </c>
      <c r="U3161" s="47">
        <f t="shared" si="479"/>
        <v>230.68</v>
      </c>
      <c r="V3161" s="47">
        <f t="shared" si="480"/>
        <v>118.80999999999999</v>
      </c>
      <c r="W3161" s="11"/>
    </row>
    <row r="3162" spans="1:23" x14ac:dyDescent="0.45">
      <c r="A3162" t="s">
        <v>3167</v>
      </c>
      <c r="B3162">
        <v>121.47</v>
      </c>
      <c r="D3162" s="1" t="str">
        <f>VartojimasGamyba!J3158</f>
        <v>2024-01-10-12</v>
      </c>
      <c r="E3162" s="7">
        <f>VartojimasGamyba!G3158</f>
        <v>0.86299999999999999</v>
      </c>
      <c r="F3162" s="11"/>
      <c r="G3162" s="12">
        <f t="shared" si="481"/>
        <v>15.115555555555558</v>
      </c>
      <c r="H3162" s="12">
        <v>0</v>
      </c>
      <c r="I3162" s="12">
        <v>0.93999999999999984</v>
      </c>
      <c r="J3162" s="12">
        <v>0</v>
      </c>
      <c r="K3162" s="12"/>
      <c r="L3162" s="12">
        <f>VartojimasGamyba!H3158</f>
        <v>1.7000000000000001E-2</v>
      </c>
      <c r="M3162" s="19">
        <f t="shared" si="474"/>
        <v>1.2490009027033011E-16</v>
      </c>
      <c r="N3162" s="7">
        <f t="shared" si="475"/>
        <v>2.7697844018348404E-14</v>
      </c>
      <c r="O3162" s="7">
        <f t="shared" si="476"/>
        <v>2.7697844018348404E-14</v>
      </c>
      <c r="R3162" s="7"/>
      <c r="S3162" s="47">
        <f t="shared" si="477"/>
        <v>1.2490009027033011E-16</v>
      </c>
      <c r="T3162" s="47">
        <f t="shared" si="478"/>
        <v>0</v>
      </c>
      <c r="U3162" s="47">
        <f t="shared" si="479"/>
        <v>221.76</v>
      </c>
      <c r="V3162" s="47">
        <f t="shared" si="480"/>
        <v>109.89</v>
      </c>
      <c r="W3162" s="11"/>
    </row>
    <row r="3163" spans="1:23" x14ac:dyDescent="0.45">
      <c r="A3163" t="s">
        <v>3168</v>
      </c>
      <c r="B3163">
        <v>109.13</v>
      </c>
      <c r="D3163" s="1" t="str">
        <f>VartojimasGamyba!J3159</f>
        <v>2024-01-10-13</v>
      </c>
      <c r="E3163" s="7">
        <f>VartojimasGamyba!G3159</f>
        <v>0.63</v>
      </c>
      <c r="F3163" s="11"/>
      <c r="G3163" s="12">
        <f t="shared" si="481"/>
        <v>14.41888888888889</v>
      </c>
      <c r="H3163" s="12">
        <v>0</v>
      </c>
      <c r="I3163" s="12">
        <v>0.69666666666666655</v>
      </c>
      <c r="J3163" s="12">
        <v>0</v>
      </c>
      <c r="K3163" s="12"/>
      <c r="L3163" s="12">
        <f>VartojimasGamyba!H3159</f>
        <v>3.0000000000000001E-3</v>
      </c>
      <c r="M3163" s="19">
        <f t="shared" si="474"/>
        <v>1.1362438767648086E-16</v>
      </c>
      <c r="N3163" s="7">
        <f t="shared" si="475"/>
        <v>2.3795219267208623E-14</v>
      </c>
      <c r="O3163" s="7">
        <f t="shared" si="476"/>
        <v>2.3795219267208623E-14</v>
      </c>
      <c r="R3163" s="7"/>
      <c r="S3163" s="47">
        <f t="shared" si="477"/>
        <v>1.1362438767648086E-16</v>
      </c>
      <c r="T3163" s="47">
        <f t="shared" si="478"/>
        <v>0</v>
      </c>
      <c r="U3163" s="47">
        <f t="shared" si="479"/>
        <v>209.42000000000002</v>
      </c>
      <c r="V3163" s="47">
        <f t="shared" si="480"/>
        <v>97.55</v>
      </c>
      <c r="W3163" s="11"/>
    </row>
    <row r="3164" spans="1:23" x14ac:dyDescent="0.45">
      <c r="A3164" t="s">
        <v>3169</v>
      </c>
      <c r="B3164">
        <v>102.21</v>
      </c>
      <c r="D3164" s="1" t="str">
        <f>VartojimasGamyba!J3160</f>
        <v>2024-01-10-14</v>
      </c>
      <c r="E3164" s="7">
        <f>VartojimasGamyba!G3160</f>
        <v>1.204</v>
      </c>
      <c r="F3164" s="11"/>
      <c r="G3164" s="12">
        <f t="shared" si="481"/>
        <v>14.41888888888889</v>
      </c>
      <c r="H3164" s="12">
        <v>0</v>
      </c>
      <c r="I3164" s="12">
        <v>0</v>
      </c>
      <c r="J3164" s="12">
        <v>0</v>
      </c>
      <c r="K3164" s="12"/>
      <c r="L3164" s="12">
        <f>VartojimasGamyba!H3160</f>
        <v>0</v>
      </c>
      <c r="M3164" s="19">
        <f t="shared" si="474"/>
        <v>1.204</v>
      </c>
      <c r="N3164" s="7">
        <f t="shared" si="475"/>
        <v>243.81</v>
      </c>
      <c r="O3164" s="7">
        <f t="shared" si="476"/>
        <v>243.81</v>
      </c>
      <c r="R3164" s="7"/>
      <c r="S3164" s="47">
        <f t="shared" si="477"/>
        <v>1.204</v>
      </c>
      <c r="T3164" s="47">
        <f t="shared" si="478"/>
        <v>0</v>
      </c>
      <c r="U3164" s="47">
        <f t="shared" si="479"/>
        <v>202.5</v>
      </c>
      <c r="V3164" s="47">
        <f t="shared" si="480"/>
        <v>90.63</v>
      </c>
      <c r="W3164" s="11"/>
    </row>
    <row r="3165" spans="1:23" x14ac:dyDescent="0.45">
      <c r="A3165" t="s">
        <v>3170</v>
      </c>
      <c r="B3165">
        <v>113.34</v>
      </c>
      <c r="D3165" s="1" t="str">
        <f>VartojimasGamyba!J3161</f>
        <v>2024-01-10-15</v>
      </c>
      <c r="E3165" s="7">
        <f>VartojimasGamyba!G3161</f>
        <v>1.014</v>
      </c>
      <c r="F3165" s="11"/>
      <c r="G3165" s="12">
        <f t="shared" si="481"/>
        <v>13.292222222222223</v>
      </c>
      <c r="H3165" s="12">
        <v>0</v>
      </c>
      <c r="I3165" s="12">
        <v>1.1266666666666667</v>
      </c>
      <c r="J3165" s="12">
        <v>0</v>
      </c>
      <c r="K3165" s="12"/>
      <c r="L3165" s="12">
        <f>VartojimasGamyba!H3161</f>
        <v>0</v>
      </c>
      <c r="M3165" s="19">
        <f t="shared" si="474"/>
        <v>0</v>
      </c>
      <c r="N3165" s="7">
        <f t="shared" si="475"/>
        <v>0</v>
      </c>
      <c r="O3165" s="7">
        <f t="shared" si="476"/>
        <v>0</v>
      </c>
      <c r="R3165" s="7"/>
      <c r="S3165" s="47">
        <f t="shared" si="477"/>
        <v>0</v>
      </c>
      <c r="T3165" s="47">
        <f t="shared" si="478"/>
        <v>0</v>
      </c>
      <c r="U3165" s="47">
        <f t="shared" si="479"/>
        <v>213.63</v>
      </c>
      <c r="V3165" s="47">
        <f t="shared" si="480"/>
        <v>101.76</v>
      </c>
      <c r="W3165" s="11"/>
    </row>
    <row r="3166" spans="1:23" x14ac:dyDescent="0.45">
      <c r="A3166" t="s">
        <v>3171</v>
      </c>
      <c r="B3166">
        <v>122.03</v>
      </c>
      <c r="D3166" s="1" t="str">
        <f>VartojimasGamyba!J3162</f>
        <v>2024-01-10-16</v>
      </c>
      <c r="E3166" s="7">
        <f>VartojimasGamyba!G3162</f>
        <v>1.649</v>
      </c>
      <c r="F3166" s="11"/>
      <c r="G3166" s="12">
        <f t="shared" si="481"/>
        <v>11.46</v>
      </c>
      <c r="H3166" s="12">
        <v>0</v>
      </c>
      <c r="I3166" s="12">
        <v>1.8322222222222224</v>
      </c>
      <c r="J3166" s="12">
        <v>0</v>
      </c>
      <c r="K3166" s="12"/>
      <c r="L3166" s="12">
        <f>VartojimasGamyba!H3162</f>
        <v>0</v>
      </c>
      <c r="M3166" s="19">
        <f t="shared" si="474"/>
        <v>-2.2204460492503131E-16</v>
      </c>
      <c r="N3166" s="7">
        <f t="shared" si="475"/>
        <v>-4.9364956566932959E-14</v>
      </c>
      <c r="O3166" s="7">
        <f t="shared" si="476"/>
        <v>-4.9364956566932959E-14</v>
      </c>
      <c r="R3166" s="7"/>
      <c r="S3166" s="47">
        <f t="shared" si="477"/>
        <v>-2.2204460492503131E-16</v>
      </c>
      <c r="T3166" s="47">
        <f t="shared" si="478"/>
        <v>0</v>
      </c>
      <c r="U3166" s="47">
        <f t="shared" si="479"/>
        <v>222.32</v>
      </c>
      <c r="V3166" s="47">
        <f t="shared" si="480"/>
        <v>110.45</v>
      </c>
      <c r="W3166" s="11"/>
    </row>
    <row r="3167" spans="1:23" x14ac:dyDescent="0.45">
      <c r="A3167" t="s">
        <v>3172</v>
      </c>
      <c r="B3167">
        <v>130.06</v>
      </c>
      <c r="D3167" s="1" t="str">
        <f>VartojimasGamyba!J3163</f>
        <v>2024-01-10-17</v>
      </c>
      <c r="E3167" s="7">
        <f>VartojimasGamyba!G3163</f>
        <v>0.92500000000000004</v>
      </c>
      <c r="F3167" s="11"/>
      <c r="G3167" s="12">
        <f t="shared" si="481"/>
        <v>10.432222222222222</v>
      </c>
      <c r="H3167" s="12">
        <v>0</v>
      </c>
      <c r="I3167" s="12">
        <v>1.0277777777777777</v>
      </c>
      <c r="J3167" s="12">
        <v>0</v>
      </c>
      <c r="K3167" s="12"/>
      <c r="L3167" s="12">
        <f>VartojimasGamyba!H3163</f>
        <v>0</v>
      </c>
      <c r="M3167" s="19">
        <f t="shared" si="474"/>
        <v>1.1102230246251565E-16</v>
      </c>
      <c r="N3167" s="7">
        <f t="shared" si="475"/>
        <v>2.5573987372240483E-14</v>
      </c>
      <c r="O3167" s="7">
        <f t="shared" si="476"/>
        <v>2.5573987372240483E-14</v>
      </c>
      <c r="R3167" s="7"/>
      <c r="S3167" s="47">
        <f t="shared" si="477"/>
        <v>1.1102230246251565E-16</v>
      </c>
      <c r="T3167" s="47">
        <f t="shared" si="478"/>
        <v>0</v>
      </c>
      <c r="U3167" s="47">
        <f t="shared" si="479"/>
        <v>230.35000000000002</v>
      </c>
      <c r="V3167" s="47">
        <f t="shared" si="480"/>
        <v>118.48</v>
      </c>
      <c r="W3167" s="11"/>
    </row>
    <row r="3168" spans="1:23" x14ac:dyDescent="0.45">
      <c r="A3168" t="s">
        <v>3173</v>
      </c>
      <c r="B3168">
        <v>134.63999999999999</v>
      </c>
      <c r="D3168" s="1" t="str">
        <f>VartojimasGamyba!J3164</f>
        <v>2024-01-10-18</v>
      </c>
      <c r="E3168" s="7">
        <f>VartojimasGamyba!G3164</f>
        <v>0.73299999999999998</v>
      </c>
      <c r="F3168" s="11"/>
      <c r="G3168" s="12">
        <f t="shared" si="481"/>
        <v>9.6177777777777784</v>
      </c>
      <c r="H3168" s="12">
        <v>0</v>
      </c>
      <c r="I3168" s="12">
        <v>0.81444444444444442</v>
      </c>
      <c r="J3168" s="12">
        <v>0</v>
      </c>
      <c r="K3168" s="12"/>
      <c r="L3168" s="12">
        <f>VartojimasGamyba!H3164</f>
        <v>0</v>
      </c>
      <c r="M3168" s="19">
        <f t="shared" si="474"/>
        <v>0</v>
      </c>
      <c r="N3168" s="7">
        <f t="shared" si="475"/>
        <v>0</v>
      </c>
      <c r="O3168" s="7">
        <f t="shared" si="476"/>
        <v>0</v>
      </c>
      <c r="R3168" s="7"/>
      <c r="S3168" s="47">
        <f t="shared" si="477"/>
        <v>0</v>
      </c>
      <c r="T3168" s="47">
        <f t="shared" si="478"/>
        <v>0</v>
      </c>
      <c r="U3168" s="47">
        <f t="shared" si="479"/>
        <v>234.93</v>
      </c>
      <c r="V3168" s="47">
        <f t="shared" si="480"/>
        <v>123.05999999999999</v>
      </c>
      <c r="W3168" s="11"/>
    </row>
    <row r="3169" spans="1:23" x14ac:dyDescent="0.45">
      <c r="A3169" t="s">
        <v>3174</v>
      </c>
      <c r="B3169">
        <v>143.79</v>
      </c>
      <c r="D3169" s="1" t="str">
        <f>VartojimasGamyba!J3165</f>
        <v>2024-01-10-19</v>
      </c>
      <c r="E3169" s="7">
        <f>VartojimasGamyba!G3165</f>
        <v>1.0209999999999999</v>
      </c>
      <c r="F3169" s="11"/>
      <c r="G3169" s="12">
        <f t="shared" si="481"/>
        <v>8.4833333333333343</v>
      </c>
      <c r="H3169" s="12">
        <v>0</v>
      </c>
      <c r="I3169" s="12">
        <v>1.1344444444444444</v>
      </c>
      <c r="J3169" s="12">
        <v>0</v>
      </c>
      <c r="K3169" s="12"/>
      <c r="L3169" s="12">
        <f>VartojimasGamyba!H3165</f>
        <v>0</v>
      </c>
      <c r="M3169" s="19">
        <f t="shared" si="474"/>
        <v>0</v>
      </c>
      <c r="N3169" s="7">
        <f t="shared" si="475"/>
        <v>0</v>
      </c>
      <c r="O3169" s="7">
        <f t="shared" si="476"/>
        <v>0</v>
      </c>
      <c r="R3169" s="7"/>
      <c r="S3169" s="47">
        <f t="shared" si="477"/>
        <v>0</v>
      </c>
      <c r="T3169" s="47">
        <f t="shared" si="478"/>
        <v>0</v>
      </c>
      <c r="U3169" s="47">
        <f t="shared" si="479"/>
        <v>244.07999999999998</v>
      </c>
      <c r="V3169" s="47">
        <f t="shared" si="480"/>
        <v>132.20999999999998</v>
      </c>
      <c r="W3169" s="11"/>
    </row>
    <row r="3170" spans="1:23" x14ac:dyDescent="0.45">
      <c r="A3170" t="s">
        <v>3175</v>
      </c>
      <c r="B3170">
        <v>136.63999999999999</v>
      </c>
      <c r="D3170" s="1" t="str">
        <f>VartojimasGamyba!J3166</f>
        <v>2024-01-10-20</v>
      </c>
      <c r="E3170" s="7">
        <f>VartojimasGamyba!G3166</f>
        <v>0.78200000000000003</v>
      </c>
      <c r="F3170" s="11"/>
      <c r="G3170" s="12">
        <f t="shared" si="481"/>
        <v>7.6144444444444455</v>
      </c>
      <c r="H3170" s="12">
        <v>0</v>
      </c>
      <c r="I3170" s="12">
        <v>0.86888888888888893</v>
      </c>
      <c r="J3170" s="12">
        <v>0</v>
      </c>
      <c r="K3170" s="12"/>
      <c r="L3170" s="12">
        <f>VartojimasGamyba!H3166</f>
        <v>0</v>
      </c>
      <c r="M3170" s="19">
        <f t="shared" si="474"/>
        <v>0</v>
      </c>
      <c r="N3170" s="7">
        <f t="shared" si="475"/>
        <v>0</v>
      </c>
      <c r="O3170" s="7">
        <f t="shared" si="476"/>
        <v>0</v>
      </c>
      <c r="P3170" s="7" t="s">
        <v>8873</v>
      </c>
      <c r="R3170" s="7"/>
      <c r="S3170" s="47">
        <f t="shared" si="477"/>
        <v>0</v>
      </c>
      <c r="T3170" s="47">
        <f t="shared" si="478"/>
        <v>0</v>
      </c>
      <c r="U3170" s="47">
        <f t="shared" si="479"/>
        <v>236.93</v>
      </c>
      <c r="V3170" s="47">
        <f t="shared" si="480"/>
        <v>125.05999999999999</v>
      </c>
      <c r="W3170" s="11"/>
    </row>
    <row r="3171" spans="1:23" x14ac:dyDescent="0.45">
      <c r="A3171" t="s">
        <v>3176</v>
      </c>
      <c r="B3171">
        <v>128.97999999999999</v>
      </c>
      <c r="D3171" s="1" t="str">
        <f>VartojimasGamyba!J3167</f>
        <v>2024-01-10-21</v>
      </c>
      <c r="E3171" s="7">
        <f>VartojimasGamyba!G3167</f>
        <v>0.93300000000000005</v>
      </c>
      <c r="F3171" s="11"/>
      <c r="G3171" s="12">
        <f t="shared" si="481"/>
        <v>6.5777777777777793</v>
      </c>
      <c r="H3171" s="12">
        <v>0</v>
      </c>
      <c r="I3171" s="12">
        <v>1.0366666666666666</v>
      </c>
      <c r="J3171" s="12">
        <v>0</v>
      </c>
      <c r="K3171" s="12"/>
      <c r="L3171" s="12">
        <f>VartojimasGamyba!H3167</f>
        <v>0</v>
      </c>
      <c r="M3171" s="19">
        <f t="shared" si="474"/>
        <v>1.1102230246251565E-16</v>
      </c>
      <c r="N3171" s="7">
        <f t="shared" si="475"/>
        <v>2.5454083285580962E-14</v>
      </c>
      <c r="O3171" s="7">
        <f t="shared" si="476"/>
        <v>2.5454083285580962E-14</v>
      </c>
      <c r="P3171" s="7">
        <f>SUM(N3150:N3173)</f>
        <v>3996.5771444444445</v>
      </c>
      <c r="R3171" s="7"/>
      <c r="S3171" s="47">
        <f t="shared" si="477"/>
        <v>1.1102230246251565E-16</v>
      </c>
      <c r="T3171" s="47">
        <f t="shared" si="478"/>
        <v>0</v>
      </c>
      <c r="U3171" s="47">
        <f t="shared" si="479"/>
        <v>229.26999999999998</v>
      </c>
      <c r="V3171" s="47">
        <f t="shared" si="480"/>
        <v>117.39999999999999</v>
      </c>
      <c r="W3171" s="11"/>
    </row>
    <row r="3172" spans="1:23" x14ac:dyDescent="0.45">
      <c r="A3172" t="s">
        <v>3177</v>
      </c>
      <c r="B3172">
        <v>117.12</v>
      </c>
      <c r="D3172" s="1" t="str">
        <f>VartojimasGamyba!J3168</f>
        <v>2024-01-10-22</v>
      </c>
      <c r="E3172" s="7">
        <f>VartojimasGamyba!G3168</f>
        <v>0.65200000000000002</v>
      </c>
      <c r="F3172" s="11"/>
      <c r="G3172" s="12">
        <f t="shared" si="481"/>
        <v>5.8533333333333353</v>
      </c>
      <c r="H3172" s="12">
        <v>0</v>
      </c>
      <c r="I3172" s="12">
        <v>0.72444444444444445</v>
      </c>
      <c r="J3172" s="12">
        <v>0</v>
      </c>
      <c r="K3172" s="12"/>
      <c r="L3172" s="12">
        <f>VartojimasGamyba!H3168</f>
        <v>0</v>
      </c>
      <c r="M3172" s="19">
        <f t="shared" si="474"/>
        <v>0</v>
      </c>
      <c r="N3172" s="7">
        <f t="shared" si="475"/>
        <v>0</v>
      </c>
      <c r="O3172" s="7">
        <f t="shared" si="476"/>
        <v>0</v>
      </c>
      <c r="P3172" s="7" t="s">
        <v>8872</v>
      </c>
      <c r="R3172" s="7"/>
      <c r="S3172" s="47">
        <f t="shared" si="477"/>
        <v>0</v>
      </c>
      <c r="T3172" s="47">
        <f t="shared" si="478"/>
        <v>0</v>
      </c>
      <c r="U3172" s="47">
        <f t="shared" si="479"/>
        <v>217.41000000000003</v>
      </c>
      <c r="V3172" s="47">
        <f t="shared" si="480"/>
        <v>105.54</v>
      </c>
      <c r="W3172" s="11"/>
    </row>
    <row r="3173" spans="1:23" x14ac:dyDescent="0.45">
      <c r="A3173" t="s">
        <v>3178</v>
      </c>
      <c r="B3173">
        <v>107.12</v>
      </c>
      <c r="D3173" s="1" t="str">
        <f>VartojimasGamyba!J3169</f>
        <v>2024-01-10-23</v>
      </c>
      <c r="E3173" s="7">
        <f>VartojimasGamyba!G3169</f>
        <v>0.76800000000000002</v>
      </c>
      <c r="F3173" s="11"/>
      <c r="G3173" s="12">
        <f t="shared" si="481"/>
        <v>5.0000000000000018</v>
      </c>
      <c r="H3173" s="12">
        <v>0</v>
      </c>
      <c r="I3173" s="12">
        <v>0.85333333333333339</v>
      </c>
      <c r="J3173" s="12">
        <v>0</v>
      </c>
      <c r="K3173" s="12"/>
      <c r="L3173" s="12">
        <f>VartojimasGamyba!H3169</f>
        <v>0</v>
      </c>
      <c r="M3173" s="19">
        <f t="shared" si="474"/>
        <v>0</v>
      </c>
      <c r="N3173" s="7">
        <f t="shared" si="475"/>
        <v>0</v>
      </c>
      <c r="O3173" s="7">
        <f t="shared" si="476"/>
        <v>0</v>
      </c>
      <c r="P3173" s="7">
        <f>SUM(O3150:O3173)</f>
        <v>3996.5771444444445</v>
      </c>
      <c r="Q3173" s="7">
        <f>SUMPRODUCT(B3150:B3173,E3150:E3173)+SUM(E3150:E3173)*$Z$21-SUMPRODUCT(B3150:B3173,L3150:L3173)+SUM(L3150:L3173)*ABS($Z$20)</f>
        <v>4279.8785800000014</v>
      </c>
      <c r="R3173" s="7"/>
      <c r="S3173" s="47">
        <f t="shared" si="477"/>
        <v>0</v>
      </c>
      <c r="T3173" s="47">
        <f t="shared" si="478"/>
        <v>0</v>
      </c>
      <c r="U3173" s="47">
        <f t="shared" si="479"/>
        <v>207.41000000000003</v>
      </c>
      <c r="V3173" s="47">
        <f t="shared" si="480"/>
        <v>95.54</v>
      </c>
      <c r="W3173" s="11">
        <f>IF(P3173&lt;&gt;Q3173,1,0)</f>
        <v>1</v>
      </c>
    </row>
    <row r="3174" spans="1:23" x14ac:dyDescent="0.45">
      <c r="A3174" t="s">
        <v>3179</v>
      </c>
      <c r="B3174">
        <v>83.1</v>
      </c>
      <c r="D3174" s="9" t="str">
        <f>VartojimasGamyba!J3170</f>
        <v>2024-01-11-00</v>
      </c>
      <c r="E3174" s="8">
        <f>VartojimasGamyba!G3170</f>
        <v>1.006</v>
      </c>
      <c r="F3174" s="11"/>
      <c r="G3174" s="7">
        <f>G3173+H3174-I3174</f>
        <v>3.8822222222222242</v>
      </c>
      <c r="H3174" s="7">
        <v>0</v>
      </c>
      <c r="I3174" s="7">
        <v>1.1177777777777778</v>
      </c>
      <c r="J3174" s="7">
        <v>0</v>
      </c>
      <c r="L3174" s="7">
        <f>VartojimasGamyba!H3170</f>
        <v>0</v>
      </c>
      <c r="M3174" s="15">
        <f t="shared" si="474"/>
        <v>0</v>
      </c>
      <c r="N3174" s="7">
        <f t="shared" si="475"/>
        <v>0</v>
      </c>
      <c r="O3174" s="7">
        <f t="shared" si="476"/>
        <v>0</v>
      </c>
      <c r="R3174" s="20" t="s">
        <v>8783</v>
      </c>
      <c r="S3174" s="47">
        <f t="shared" si="477"/>
        <v>0</v>
      </c>
      <c r="T3174" s="47">
        <f t="shared" si="478"/>
        <v>0</v>
      </c>
      <c r="U3174" s="47">
        <f t="shared" si="479"/>
        <v>183.39</v>
      </c>
      <c r="V3174" s="47">
        <f t="shared" si="480"/>
        <v>71.52</v>
      </c>
      <c r="W3174" s="11"/>
    </row>
    <row r="3175" spans="1:23" x14ac:dyDescent="0.45">
      <c r="A3175" t="s">
        <v>3180</v>
      </c>
      <c r="B3175">
        <v>30.07</v>
      </c>
      <c r="D3175" s="9" t="str">
        <f>VartojimasGamyba!J3171</f>
        <v>2024-01-11-01</v>
      </c>
      <c r="E3175" s="8">
        <f>VartojimasGamyba!G3171</f>
        <v>1.0429999999999999</v>
      </c>
      <c r="F3175" s="11"/>
      <c r="G3175" s="7">
        <f t="shared" ref="G3175:G3197" si="482">G3174+H3175-I3175</f>
        <v>12.06111111111111</v>
      </c>
      <c r="H3175" s="7">
        <v>8.1788888888888867</v>
      </c>
      <c r="I3175" s="7">
        <v>0</v>
      </c>
      <c r="J3175" s="7">
        <v>0</v>
      </c>
      <c r="L3175" s="7">
        <f>VartojimasGamyba!H3171</f>
        <v>0</v>
      </c>
      <c r="M3175" s="15">
        <f t="shared" si="474"/>
        <v>9.2218888888888859</v>
      </c>
      <c r="N3175" s="7">
        <f t="shared" si="475"/>
        <v>1202.1654355555554</v>
      </c>
      <c r="O3175" s="7">
        <f t="shared" si="476"/>
        <v>1202.1654355555554</v>
      </c>
      <c r="R3175" s="7"/>
      <c r="S3175" s="47">
        <f t="shared" si="477"/>
        <v>9.2218888888888859</v>
      </c>
      <c r="T3175" s="47">
        <f t="shared" si="478"/>
        <v>0</v>
      </c>
      <c r="U3175" s="47">
        <f t="shared" si="479"/>
        <v>130.36000000000001</v>
      </c>
      <c r="V3175" s="47">
        <f t="shared" si="480"/>
        <v>18.490000000000002</v>
      </c>
      <c r="W3175" s="11"/>
    </row>
    <row r="3176" spans="1:23" x14ac:dyDescent="0.45">
      <c r="A3176" t="s">
        <v>3181</v>
      </c>
      <c r="B3176">
        <v>83.1</v>
      </c>
      <c r="D3176" s="9" t="str">
        <f>VartojimasGamyba!J3172</f>
        <v>2024-01-11-02</v>
      </c>
      <c r="E3176" s="8">
        <f>VartojimasGamyba!G3172</f>
        <v>0.88400000000000001</v>
      </c>
      <c r="F3176" s="11"/>
      <c r="G3176" s="7">
        <f t="shared" si="482"/>
        <v>11.078888888888887</v>
      </c>
      <c r="H3176" s="7">
        <v>0</v>
      </c>
      <c r="I3176" s="7">
        <v>0.98222222222222233</v>
      </c>
      <c r="J3176" s="7">
        <v>0</v>
      </c>
      <c r="L3176" s="7">
        <f>VartojimasGamyba!H3172</f>
        <v>0</v>
      </c>
      <c r="M3176" s="15">
        <f t="shared" si="474"/>
        <v>-1.1102230246251565E-16</v>
      </c>
      <c r="N3176" s="7">
        <f t="shared" si="475"/>
        <v>-2.0360380048600744E-14</v>
      </c>
      <c r="O3176" s="7">
        <f t="shared" si="476"/>
        <v>-2.0360380048600744E-14</v>
      </c>
      <c r="R3176" s="7"/>
      <c r="S3176" s="47">
        <f t="shared" si="477"/>
        <v>-1.1102230246251565E-16</v>
      </c>
      <c r="T3176" s="47">
        <f t="shared" si="478"/>
        <v>0</v>
      </c>
      <c r="U3176" s="47">
        <f t="shared" si="479"/>
        <v>183.39</v>
      </c>
      <c r="V3176" s="47">
        <f t="shared" si="480"/>
        <v>71.52</v>
      </c>
      <c r="W3176" s="11"/>
    </row>
    <row r="3177" spans="1:23" x14ac:dyDescent="0.45">
      <c r="A3177" t="s">
        <v>3182</v>
      </c>
      <c r="B3177">
        <v>74.099999999999994</v>
      </c>
      <c r="D3177" s="9" t="str">
        <f>VartojimasGamyba!J3173</f>
        <v>2024-01-11-03</v>
      </c>
      <c r="E3177" s="8">
        <f>VartojimasGamyba!G3173</f>
        <v>0.97099999999999997</v>
      </c>
      <c r="F3177" s="11"/>
      <c r="G3177" s="7">
        <f t="shared" si="482"/>
        <v>9.9999999999999982</v>
      </c>
      <c r="H3177" s="7">
        <v>0</v>
      </c>
      <c r="I3177" s="7">
        <v>1.078888888888889</v>
      </c>
      <c r="J3177" s="7">
        <v>0</v>
      </c>
      <c r="L3177" s="7">
        <f>VartojimasGamyba!H3173</f>
        <v>0</v>
      </c>
      <c r="M3177" s="15">
        <f t="shared" si="474"/>
        <v>-1.1102230246251565E-16</v>
      </c>
      <c r="N3177" s="7">
        <f t="shared" si="475"/>
        <v>-1.9361179326438103E-14</v>
      </c>
      <c r="O3177" s="7">
        <f t="shared" si="476"/>
        <v>-1.9361179326438103E-14</v>
      </c>
      <c r="R3177" s="7"/>
      <c r="S3177" s="47">
        <f t="shared" si="477"/>
        <v>-1.1102230246251565E-16</v>
      </c>
      <c r="T3177" s="47">
        <f t="shared" si="478"/>
        <v>0</v>
      </c>
      <c r="U3177" s="47">
        <f t="shared" si="479"/>
        <v>174.39</v>
      </c>
      <c r="V3177" s="47">
        <f t="shared" si="480"/>
        <v>62.519999999999996</v>
      </c>
      <c r="W3177" s="11"/>
    </row>
    <row r="3178" spans="1:23" x14ac:dyDescent="0.45">
      <c r="A3178" t="s">
        <v>3183</v>
      </c>
      <c r="B3178">
        <v>24.39</v>
      </c>
      <c r="D3178" s="9" t="str">
        <f>VartojimasGamyba!J3174</f>
        <v>2024-01-11-04</v>
      </c>
      <c r="E3178" s="8">
        <f>VartojimasGamyba!G3174</f>
        <v>0.90500000000000003</v>
      </c>
      <c r="F3178" s="11"/>
      <c r="G3178" s="7">
        <f t="shared" si="482"/>
        <v>20</v>
      </c>
      <c r="H3178" s="7">
        <v>10</v>
      </c>
      <c r="I3178" s="7">
        <v>0</v>
      </c>
      <c r="J3178" s="7">
        <v>0</v>
      </c>
      <c r="L3178" s="7">
        <f>VartojimasGamyba!H3174</f>
        <v>0</v>
      </c>
      <c r="M3178" s="15">
        <f t="shared" si="474"/>
        <v>10.904999999999999</v>
      </c>
      <c r="N3178" s="7">
        <f t="shared" si="475"/>
        <v>1359.6353999999999</v>
      </c>
      <c r="O3178" s="7">
        <f t="shared" si="476"/>
        <v>1359.6353999999999</v>
      </c>
      <c r="R3178" s="7"/>
      <c r="S3178" s="47">
        <f t="shared" si="477"/>
        <v>10.904999999999999</v>
      </c>
      <c r="T3178" s="47">
        <f t="shared" si="478"/>
        <v>0</v>
      </c>
      <c r="U3178" s="47">
        <f t="shared" si="479"/>
        <v>124.68</v>
      </c>
      <c r="V3178" s="47">
        <f t="shared" si="480"/>
        <v>12.81</v>
      </c>
      <c r="W3178" s="11"/>
    </row>
    <row r="3179" spans="1:23" x14ac:dyDescent="0.45">
      <c r="A3179" t="s">
        <v>3184</v>
      </c>
      <c r="B3179">
        <v>40</v>
      </c>
      <c r="D3179" s="9" t="str">
        <f>VartojimasGamyba!J3175</f>
        <v>2024-01-11-05</v>
      </c>
      <c r="E3179" s="8">
        <f>VartojimasGamyba!G3175</f>
        <v>0.38200000000000001</v>
      </c>
      <c r="F3179" s="11"/>
      <c r="G3179" s="7">
        <f t="shared" si="482"/>
        <v>20</v>
      </c>
      <c r="H3179" s="7">
        <v>0</v>
      </c>
      <c r="I3179" s="7">
        <v>0</v>
      </c>
      <c r="J3179" s="7">
        <v>0</v>
      </c>
      <c r="L3179" s="7">
        <f>VartojimasGamyba!H3175</f>
        <v>0</v>
      </c>
      <c r="M3179" s="15">
        <f t="shared" si="474"/>
        <v>0.38200000000000001</v>
      </c>
      <c r="N3179" s="7">
        <f t="shared" si="475"/>
        <v>53.590780000000009</v>
      </c>
      <c r="O3179" s="7">
        <f t="shared" si="476"/>
        <v>53.590780000000009</v>
      </c>
      <c r="R3179" s="7"/>
      <c r="S3179" s="47">
        <f t="shared" si="477"/>
        <v>0.38200000000000001</v>
      </c>
      <c r="T3179" s="47">
        <f t="shared" si="478"/>
        <v>0</v>
      </c>
      <c r="U3179" s="47">
        <f t="shared" si="479"/>
        <v>140.29000000000002</v>
      </c>
      <c r="V3179" s="47">
        <f t="shared" si="480"/>
        <v>28.42</v>
      </c>
      <c r="W3179" s="11"/>
    </row>
    <row r="3180" spans="1:23" x14ac:dyDescent="0.45">
      <c r="A3180" t="s">
        <v>3185</v>
      </c>
      <c r="B3180">
        <v>68.47</v>
      </c>
      <c r="D3180" s="9" t="str">
        <f>VartojimasGamyba!J3176</f>
        <v>2024-01-11-06</v>
      </c>
      <c r="E3180" s="8">
        <f>VartojimasGamyba!G3176</f>
        <v>1.571</v>
      </c>
      <c r="F3180" s="11"/>
      <c r="G3180" s="7">
        <f t="shared" si="482"/>
        <v>18.254444444444445</v>
      </c>
      <c r="H3180" s="7">
        <v>0</v>
      </c>
      <c r="I3180" s="7">
        <v>1.7455555555555555</v>
      </c>
      <c r="J3180" s="7">
        <v>0</v>
      </c>
      <c r="L3180" s="7">
        <f>VartojimasGamyba!H3176</f>
        <v>0</v>
      </c>
      <c r="M3180" s="15">
        <f t="shared" si="474"/>
        <v>0</v>
      </c>
      <c r="N3180" s="7">
        <f t="shared" si="475"/>
        <v>0</v>
      </c>
      <c r="O3180" s="7">
        <f t="shared" si="476"/>
        <v>0</v>
      </c>
      <c r="R3180" s="7"/>
      <c r="S3180" s="47">
        <f t="shared" si="477"/>
        <v>0</v>
      </c>
      <c r="T3180" s="47">
        <f t="shared" si="478"/>
        <v>0</v>
      </c>
      <c r="U3180" s="47">
        <f t="shared" si="479"/>
        <v>168.76</v>
      </c>
      <c r="V3180" s="47">
        <f t="shared" si="480"/>
        <v>56.89</v>
      </c>
      <c r="W3180" s="11"/>
    </row>
    <row r="3181" spans="1:23" x14ac:dyDescent="0.45">
      <c r="A3181" t="s">
        <v>3186</v>
      </c>
      <c r="B3181">
        <v>34.36</v>
      </c>
      <c r="D3181" s="9" t="str">
        <f>VartojimasGamyba!J3177</f>
        <v>2024-01-11-07</v>
      </c>
      <c r="E3181" s="8">
        <f>VartojimasGamyba!G3177</f>
        <v>0.85399999999999998</v>
      </c>
      <c r="F3181" s="11"/>
      <c r="G3181" s="7">
        <f t="shared" si="482"/>
        <v>20</v>
      </c>
      <c r="H3181" s="7">
        <v>1.7455555555555555</v>
      </c>
      <c r="I3181" s="7">
        <v>0</v>
      </c>
      <c r="J3181" s="7">
        <v>0</v>
      </c>
      <c r="L3181" s="7">
        <f>VartojimasGamyba!H3177</f>
        <v>1.4999999999999999E-2</v>
      </c>
      <c r="M3181" s="15">
        <f t="shared" si="474"/>
        <v>2.5845555555555553</v>
      </c>
      <c r="N3181" s="7">
        <f t="shared" si="475"/>
        <v>348.01040555555551</v>
      </c>
      <c r="O3181" s="7">
        <f t="shared" si="476"/>
        <v>348.01040555555551</v>
      </c>
      <c r="R3181" s="7"/>
      <c r="S3181" s="47">
        <f t="shared" si="477"/>
        <v>2.5845555555555553</v>
      </c>
      <c r="T3181" s="47">
        <f t="shared" si="478"/>
        <v>0</v>
      </c>
      <c r="U3181" s="47">
        <f t="shared" si="479"/>
        <v>134.65</v>
      </c>
      <c r="V3181" s="47">
        <f t="shared" si="480"/>
        <v>22.78</v>
      </c>
      <c r="W3181" s="11"/>
    </row>
    <row r="3182" spans="1:23" x14ac:dyDescent="0.45">
      <c r="A3182" t="s">
        <v>3187</v>
      </c>
      <c r="B3182">
        <v>99.62</v>
      </c>
      <c r="D3182" s="9" t="str">
        <f>VartojimasGamyba!J3178</f>
        <v>2024-01-11-08</v>
      </c>
      <c r="E3182" s="8">
        <f>VartojimasGamyba!G3178</f>
        <v>0.68300000000000005</v>
      </c>
      <c r="F3182" s="11"/>
      <c r="G3182" s="7">
        <f t="shared" si="482"/>
        <v>19.917999999999999</v>
      </c>
      <c r="H3182" s="7">
        <v>0</v>
      </c>
      <c r="I3182" s="7">
        <v>8.2000000000000739E-2</v>
      </c>
      <c r="J3182" s="7">
        <v>0</v>
      </c>
      <c r="L3182" s="7">
        <f>VartojimasGamyba!H3178</f>
        <v>8.7999999999999995E-2</v>
      </c>
      <c r="M3182" s="15">
        <f t="shared" si="474"/>
        <v>0.52119999999999944</v>
      </c>
      <c r="N3182" s="7">
        <f t="shared" si="475"/>
        <v>104.19309199999991</v>
      </c>
      <c r="O3182" s="7">
        <f t="shared" si="476"/>
        <v>104.19309199999991</v>
      </c>
      <c r="R3182" s="7"/>
      <c r="S3182" s="47">
        <f t="shared" si="477"/>
        <v>0.52119999999999944</v>
      </c>
      <c r="T3182" s="47">
        <f t="shared" si="478"/>
        <v>0</v>
      </c>
      <c r="U3182" s="47">
        <f t="shared" si="479"/>
        <v>199.91000000000003</v>
      </c>
      <c r="V3182" s="47">
        <f t="shared" si="480"/>
        <v>88.04</v>
      </c>
      <c r="W3182" s="11"/>
    </row>
    <row r="3183" spans="1:23" x14ac:dyDescent="0.45">
      <c r="A3183" t="s">
        <v>3188</v>
      </c>
      <c r="B3183">
        <v>114.06</v>
      </c>
      <c r="D3183" s="9" t="str">
        <f>VartojimasGamyba!J3179</f>
        <v>2024-01-11-09</v>
      </c>
      <c r="E3183" s="8">
        <f>VartojimasGamyba!G3179</f>
        <v>0.184</v>
      </c>
      <c r="F3183" s="11"/>
      <c r="G3183" s="7">
        <f t="shared" si="482"/>
        <v>20</v>
      </c>
      <c r="H3183" s="7">
        <v>8.2000000000000017E-2</v>
      </c>
      <c r="I3183" s="7">
        <v>0</v>
      </c>
      <c r="J3183" s="7">
        <v>0</v>
      </c>
      <c r="L3183" s="7">
        <f>VartojimasGamyba!H3179</f>
        <v>0.26600000000000001</v>
      </c>
      <c r="M3183" s="15">
        <f t="shared" si="474"/>
        <v>0</v>
      </c>
      <c r="N3183" s="7">
        <f t="shared" si="475"/>
        <v>0</v>
      </c>
      <c r="O3183" s="7">
        <f t="shared" si="476"/>
        <v>0</v>
      </c>
      <c r="R3183" s="7"/>
      <c r="S3183" s="47">
        <f t="shared" si="477"/>
        <v>8.2000000000000017E-2</v>
      </c>
      <c r="T3183" s="47">
        <f t="shared" si="478"/>
        <v>8.2000000000000017E-2</v>
      </c>
      <c r="U3183" s="47">
        <f t="shared" si="479"/>
        <v>214.35000000000002</v>
      </c>
      <c r="V3183" s="47">
        <f t="shared" si="480"/>
        <v>102.48</v>
      </c>
      <c r="W3183" s="11"/>
    </row>
    <row r="3184" spans="1:23" x14ac:dyDescent="0.45">
      <c r="A3184" t="s">
        <v>3189</v>
      </c>
      <c r="B3184">
        <v>137.62</v>
      </c>
      <c r="D3184" s="9" t="str">
        <f>VartojimasGamyba!J3180</f>
        <v>2024-01-11-10</v>
      </c>
      <c r="E3184" s="8">
        <f>VartojimasGamyba!G3180</f>
        <v>0.53900000000000003</v>
      </c>
      <c r="F3184" s="11"/>
      <c r="G3184" s="7">
        <f t="shared" si="482"/>
        <v>19.616666666666667</v>
      </c>
      <c r="H3184" s="7">
        <v>0</v>
      </c>
      <c r="I3184" s="7">
        <v>0.3833333333333333</v>
      </c>
      <c r="J3184" s="7">
        <v>0</v>
      </c>
      <c r="L3184" s="7">
        <f>VartojimasGamyba!H3180</f>
        <v>0.19400000000000001</v>
      </c>
      <c r="M3184" s="15">
        <f t="shared" si="474"/>
        <v>0</v>
      </c>
      <c r="N3184" s="7">
        <f t="shared" si="475"/>
        <v>0</v>
      </c>
      <c r="O3184" s="7">
        <f t="shared" si="476"/>
        <v>0</v>
      </c>
      <c r="R3184" s="7"/>
      <c r="S3184" s="47">
        <f t="shared" si="477"/>
        <v>0</v>
      </c>
      <c r="T3184" s="47">
        <f t="shared" si="478"/>
        <v>0</v>
      </c>
      <c r="U3184" s="47">
        <f t="shared" si="479"/>
        <v>237.91000000000003</v>
      </c>
      <c r="V3184" s="47">
        <f t="shared" si="480"/>
        <v>126.04</v>
      </c>
      <c r="W3184" s="11"/>
    </row>
    <row r="3185" spans="1:23" x14ac:dyDescent="0.45">
      <c r="A3185" t="s">
        <v>3190</v>
      </c>
      <c r="B3185">
        <v>126.06</v>
      </c>
      <c r="D3185" s="9" t="str">
        <f>VartojimasGamyba!J3181</f>
        <v>2024-01-11-11</v>
      </c>
      <c r="E3185" s="8">
        <f>VartojimasGamyba!G3181</f>
        <v>1.29</v>
      </c>
      <c r="F3185" s="11"/>
      <c r="G3185" s="7">
        <f t="shared" si="482"/>
        <v>18.255555555555556</v>
      </c>
      <c r="H3185" s="7">
        <v>0</v>
      </c>
      <c r="I3185" s="7">
        <v>1.3611111111111114</v>
      </c>
      <c r="J3185" s="7">
        <v>0</v>
      </c>
      <c r="L3185" s="7">
        <f>VartojimasGamyba!H3181</f>
        <v>6.5000000000000002E-2</v>
      </c>
      <c r="M3185" s="15">
        <f t="shared" si="474"/>
        <v>-2.7755575615628914E-16</v>
      </c>
      <c r="N3185" s="7">
        <f t="shared" si="475"/>
        <v>-6.2824745405976046E-14</v>
      </c>
      <c r="O3185" s="7">
        <f t="shared" si="476"/>
        <v>-6.2824745405976046E-14</v>
      </c>
      <c r="R3185" s="7"/>
      <c r="S3185" s="47">
        <f t="shared" si="477"/>
        <v>-2.7755575615628914E-16</v>
      </c>
      <c r="T3185" s="47">
        <f t="shared" si="478"/>
        <v>0</v>
      </c>
      <c r="U3185" s="47">
        <f t="shared" si="479"/>
        <v>226.35000000000002</v>
      </c>
      <c r="V3185" s="47">
        <f t="shared" si="480"/>
        <v>114.48</v>
      </c>
      <c r="W3185" s="11"/>
    </row>
    <row r="3186" spans="1:23" x14ac:dyDescent="0.45">
      <c r="A3186" t="s">
        <v>3191</v>
      </c>
      <c r="B3186">
        <v>110.92</v>
      </c>
      <c r="D3186" s="9" t="str">
        <f>VartojimasGamyba!J3182</f>
        <v>2024-01-11-12</v>
      </c>
      <c r="E3186" s="8">
        <f>VartojimasGamyba!G3182</f>
        <v>0.76100000000000001</v>
      </c>
      <c r="F3186" s="11"/>
      <c r="G3186" s="7">
        <f t="shared" si="482"/>
        <v>17.424444444444447</v>
      </c>
      <c r="H3186" s="7">
        <v>0</v>
      </c>
      <c r="I3186" s="7">
        <v>0.83111111111111102</v>
      </c>
      <c r="J3186" s="7">
        <v>0</v>
      </c>
      <c r="L3186" s="7">
        <f>VartojimasGamyba!H3182</f>
        <v>1.2999999999999999E-2</v>
      </c>
      <c r="M3186" s="15">
        <f t="shared" si="474"/>
        <v>1.231653667943533E-16</v>
      </c>
      <c r="N3186" s="7">
        <f t="shared" si="475"/>
        <v>2.6013757120635361E-14</v>
      </c>
      <c r="O3186" s="7">
        <f t="shared" si="476"/>
        <v>2.6013757120635361E-14</v>
      </c>
      <c r="R3186" s="7"/>
      <c r="S3186" s="47">
        <f t="shared" si="477"/>
        <v>1.231653667943533E-16</v>
      </c>
      <c r="T3186" s="47">
        <f t="shared" si="478"/>
        <v>0</v>
      </c>
      <c r="U3186" s="47">
        <f t="shared" si="479"/>
        <v>211.21</v>
      </c>
      <c r="V3186" s="47">
        <f t="shared" si="480"/>
        <v>99.34</v>
      </c>
      <c r="W3186" s="11"/>
    </row>
    <row r="3187" spans="1:23" x14ac:dyDescent="0.45">
      <c r="A3187" t="s">
        <v>3192</v>
      </c>
      <c r="B3187">
        <v>103.92</v>
      </c>
      <c r="D3187" s="9" t="str">
        <f>VartojimasGamyba!J3183</f>
        <v>2024-01-11-13</v>
      </c>
      <c r="E3187" s="8">
        <f>VartojimasGamyba!G3183</f>
        <v>1.2250000000000001</v>
      </c>
      <c r="F3187" s="11"/>
      <c r="G3187" s="7">
        <f t="shared" si="482"/>
        <v>17.424444444444447</v>
      </c>
      <c r="H3187" s="7">
        <v>0</v>
      </c>
      <c r="I3187" s="7">
        <v>0</v>
      </c>
      <c r="J3187" s="7">
        <v>0</v>
      </c>
      <c r="L3187" s="7">
        <f>VartojimasGamyba!H3183</f>
        <v>2.1999999999999999E-2</v>
      </c>
      <c r="M3187" s="15">
        <f t="shared" si="474"/>
        <v>1.2030000000000001</v>
      </c>
      <c r="N3187" s="7">
        <f t="shared" si="475"/>
        <v>245.66463000000002</v>
      </c>
      <c r="O3187" s="7">
        <f t="shared" si="476"/>
        <v>245.66463000000002</v>
      </c>
      <c r="R3187" s="7"/>
      <c r="S3187" s="47">
        <f t="shared" si="477"/>
        <v>1.2030000000000001</v>
      </c>
      <c r="T3187" s="47">
        <f t="shared" si="478"/>
        <v>0</v>
      </c>
      <c r="U3187" s="47">
        <f t="shared" si="479"/>
        <v>204.21</v>
      </c>
      <c r="V3187" s="47">
        <f t="shared" si="480"/>
        <v>92.34</v>
      </c>
      <c r="W3187" s="11"/>
    </row>
    <row r="3188" spans="1:23" x14ac:dyDescent="0.45">
      <c r="A3188" t="s">
        <v>3193</v>
      </c>
      <c r="B3188">
        <v>97</v>
      </c>
      <c r="D3188" s="9" t="str">
        <f>VartojimasGamyba!J3184</f>
        <v>2024-01-11-14</v>
      </c>
      <c r="E3188" s="8">
        <f>VartojimasGamyba!G3184</f>
        <v>0.80100000000000005</v>
      </c>
      <c r="F3188" s="11"/>
      <c r="G3188" s="7">
        <f t="shared" si="482"/>
        <v>17.424444444444447</v>
      </c>
      <c r="H3188" s="7">
        <v>0</v>
      </c>
      <c r="I3188" s="7">
        <v>0</v>
      </c>
      <c r="J3188" s="7">
        <v>0</v>
      </c>
      <c r="L3188" s="7">
        <f>VartojimasGamyba!H3184</f>
        <v>0</v>
      </c>
      <c r="M3188" s="15">
        <f t="shared" si="474"/>
        <v>0.80100000000000005</v>
      </c>
      <c r="N3188" s="7">
        <f t="shared" si="475"/>
        <v>158.02929000000003</v>
      </c>
      <c r="O3188" s="7">
        <f t="shared" si="476"/>
        <v>158.02929000000003</v>
      </c>
      <c r="R3188" s="7"/>
      <c r="S3188" s="47">
        <f t="shared" si="477"/>
        <v>0.80100000000000005</v>
      </c>
      <c r="T3188" s="47">
        <f t="shared" si="478"/>
        <v>0</v>
      </c>
      <c r="U3188" s="47">
        <f t="shared" si="479"/>
        <v>197.29000000000002</v>
      </c>
      <c r="V3188" s="47">
        <f t="shared" si="480"/>
        <v>85.42</v>
      </c>
      <c r="W3188" s="11"/>
    </row>
    <row r="3189" spans="1:23" x14ac:dyDescent="0.45">
      <c r="A3189" t="s">
        <v>3194</v>
      </c>
      <c r="B3189">
        <v>99</v>
      </c>
      <c r="D3189" s="9" t="str">
        <f>VartojimasGamyba!J3185</f>
        <v>2024-01-11-15</v>
      </c>
      <c r="E3189" s="8">
        <f>VartojimasGamyba!G3185</f>
        <v>1.496</v>
      </c>
      <c r="F3189" s="11"/>
      <c r="G3189" s="7">
        <f t="shared" si="482"/>
        <v>17.424444444444447</v>
      </c>
      <c r="H3189" s="7">
        <v>0</v>
      </c>
      <c r="I3189" s="7">
        <v>0</v>
      </c>
      <c r="J3189" s="7">
        <v>0</v>
      </c>
      <c r="L3189" s="7">
        <f>VartojimasGamyba!H3185</f>
        <v>0</v>
      </c>
      <c r="M3189" s="15">
        <f t="shared" si="474"/>
        <v>1.496</v>
      </c>
      <c r="N3189" s="7">
        <f t="shared" si="475"/>
        <v>298.13784000000004</v>
      </c>
      <c r="O3189" s="7">
        <f t="shared" si="476"/>
        <v>298.13784000000004</v>
      </c>
      <c r="R3189" s="7"/>
      <c r="S3189" s="47">
        <f t="shared" si="477"/>
        <v>1.496</v>
      </c>
      <c r="T3189" s="47">
        <f t="shared" si="478"/>
        <v>0</v>
      </c>
      <c r="U3189" s="47">
        <f t="shared" si="479"/>
        <v>199.29000000000002</v>
      </c>
      <c r="V3189" s="47">
        <f t="shared" si="480"/>
        <v>87.42</v>
      </c>
      <c r="W3189" s="11"/>
    </row>
    <row r="3190" spans="1:23" x14ac:dyDescent="0.45">
      <c r="A3190" t="s">
        <v>3195</v>
      </c>
      <c r="B3190">
        <v>105.98</v>
      </c>
      <c r="D3190" s="9" t="str">
        <f>VartojimasGamyba!J3186</f>
        <v>2024-01-11-16</v>
      </c>
      <c r="E3190" s="8">
        <f>VartojimasGamyba!G3186</f>
        <v>1.323</v>
      </c>
      <c r="F3190" s="11"/>
      <c r="G3190" s="7">
        <f t="shared" si="482"/>
        <v>16.894444444444449</v>
      </c>
      <c r="H3190" s="7">
        <v>0</v>
      </c>
      <c r="I3190" s="7">
        <v>0.5299999999999977</v>
      </c>
      <c r="J3190" s="7">
        <v>0</v>
      </c>
      <c r="L3190" s="7">
        <f>VartojimasGamyba!H3186</f>
        <v>0</v>
      </c>
      <c r="M3190" s="15">
        <f t="shared" si="474"/>
        <v>0.84600000000000208</v>
      </c>
      <c r="N3190" s="7">
        <f t="shared" si="475"/>
        <v>174.50442000000044</v>
      </c>
      <c r="O3190" s="7">
        <f t="shared" si="476"/>
        <v>174.50442000000044</v>
      </c>
      <c r="R3190" s="7"/>
      <c r="S3190" s="47">
        <f t="shared" si="477"/>
        <v>0.84600000000000208</v>
      </c>
      <c r="T3190" s="47">
        <f t="shared" si="478"/>
        <v>0</v>
      </c>
      <c r="U3190" s="47">
        <f t="shared" si="479"/>
        <v>206.27</v>
      </c>
      <c r="V3190" s="47">
        <f t="shared" si="480"/>
        <v>94.4</v>
      </c>
      <c r="W3190" s="11"/>
    </row>
    <row r="3191" spans="1:23" x14ac:dyDescent="0.45">
      <c r="A3191" t="s">
        <v>3196</v>
      </c>
      <c r="B3191">
        <v>124.1</v>
      </c>
      <c r="D3191" s="9" t="str">
        <f>VartojimasGamyba!J3187</f>
        <v>2024-01-11-17</v>
      </c>
      <c r="E3191" s="8">
        <f>VartojimasGamyba!G3187</f>
        <v>1.5089999999999999</v>
      </c>
      <c r="F3191" s="11"/>
      <c r="G3191" s="7">
        <f t="shared" si="482"/>
        <v>15.217777777777783</v>
      </c>
      <c r="H3191" s="7">
        <v>0</v>
      </c>
      <c r="I3191" s="7">
        <v>1.6766666666666665</v>
      </c>
      <c r="J3191" s="7">
        <v>0</v>
      </c>
      <c r="L3191" s="7">
        <f>VartojimasGamyba!H3187</f>
        <v>0</v>
      </c>
      <c r="M3191" s="15">
        <f t="shared" si="474"/>
        <v>0</v>
      </c>
      <c r="N3191" s="7">
        <f t="shared" si="475"/>
        <v>0</v>
      </c>
      <c r="O3191" s="7">
        <f t="shared" si="476"/>
        <v>0</v>
      </c>
      <c r="R3191" s="7"/>
      <c r="S3191" s="47">
        <f t="shared" si="477"/>
        <v>0</v>
      </c>
      <c r="T3191" s="47">
        <f t="shared" si="478"/>
        <v>0</v>
      </c>
      <c r="U3191" s="47">
        <f t="shared" si="479"/>
        <v>224.39</v>
      </c>
      <c r="V3191" s="47">
        <f t="shared" si="480"/>
        <v>112.52</v>
      </c>
      <c r="W3191" s="11"/>
    </row>
    <row r="3192" spans="1:23" x14ac:dyDescent="0.45">
      <c r="A3192" t="s">
        <v>3197</v>
      </c>
      <c r="B3192">
        <v>141.86000000000001</v>
      </c>
      <c r="D3192" s="9" t="str">
        <f>VartojimasGamyba!J3188</f>
        <v>2024-01-11-18</v>
      </c>
      <c r="E3192" s="8">
        <f>VartojimasGamyba!G3188</f>
        <v>1.6679999999999999</v>
      </c>
      <c r="F3192" s="11"/>
      <c r="G3192" s="7">
        <f t="shared" si="482"/>
        <v>13.36444444444445</v>
      </c>
      <c r="H3192" s="7">
        <v>0</v>
      </c>
      <c r="I3192" s="7">
        <v>1.8533333333333335</v>
      </c>
      <c r="J3192" s="7">
        <v>0</v>
      </c>
      <c r="L3192" s="7">
        <f>VartojimasGamyba!H3188</f>
        <v>0</v>
      </c>
      <c r="M3192" s="15">
        <f t="shared" si="474"/>
        <v>-2.2204460492503131E-16</v>
      </c>
      <c r="N3192" s="7">
        <f t="shared" si="475"/>
        <v>-5.3768101082596339E-14</v>
      </c>
      <c r="O3192" s="7">
        <f t="shared" si="476"/>
        <v>-5.3768101082596339E-14</v>
      </c>
      <c r="R3192" s="7"/>
      <c r="S3192" s="47">
        <f t="shared" si="477"/>
        <v>-2.2204460492503131E-16</v>
      </c>
      <c r="T3192" s="47">
        <f t="shared" si="478"/>
        <v>0</v>
      </c>
      <c r="U3192" s="47">
        <f t="shared" si="479"/>
        <v>242.15000000000003</v>
      </c>
      <c r="V3192" s="47">
        <f t="shared" si="480"/>
        <v>130.28</v>
      </c>
      <c r="W3192" s="11"/>
    </row>
    <row r="3193" spans="1:23" x14ac:dyDescent="0.45">
      <c r="A3193" t="s">
        <v>3198</v>
      </c>
      <c r="B3193">
        <v>155</v>
      </c>
      <c r="D3193" s="9" t="str">
        <f>VartojimasGamyba!J3189</f>
        <v>2024-01-11-19</v>
      </c>
      <c r="E3193" s="8">
        <f>VartojimasGamyba!G3189</f>
        <v>1.556</v>
      </c>
      <c r="F3193" s="11"/>
      <c r="G3193" s="7">
        <f t="shared" si="482"/>
        <v>11.635555555555561</v>
      </c>
      <c r="H3193" s="7">
        <v>0</v>
      </c>
      <c r="I3193" s="7">
        <v>1.7288888888888889</v>
      </c>
      <c r="J3193" s="7">
        <v>0</v>
      </c>
      <c r="L3193" s="7">
        <f>VartojimasGamyba!H3189</f>
        <v>0</v>
      </c>
      <c r="M3193" s="15">
        <f t="shared" si="474"/>
        <v>0</v>
      </c>
      <c r="N3193" s="7">
        <f t="shared" si="475"/>
        <v>0</v>
      </c>
      <c r="O3193" s="7">
        <f t="shared" si="476"/>
        <v>0</v>
      </c>
      <c r="R3193" s="7"/>
      <c r="S3193" s="47">
        <f t="shared" si="477"/>
        <v>0</v>
      </c>
      <c r="T3193" s="47">
        <f t="shared" si="478"/>
        <v>0</v>
      </c>
      <c r="U3193" s="47">
        <f t="shared" si="479"/>
        <v>255.29000000000002</v>
      </c>
      <c r="V3193" s="47">
        <f t="shared" si="480"/>
        <v>143.41999999999999</v>
      </c>
      <c r="W3193" s="11"/>
    </row>
    <row r="3194" spans="1:23" x14ac:dyDescent="0.45">
      <c r="A3194" t="s">
        <v>3199</v>
      </c>
      <c r="B3194">
        <v>200</v>
      </c>
      <c r="D3194" s="9" t="str">
        <f>VartojimasGamyba!J3190</f>
        <v>2024-01-11-20</v>
      </c>
      <c r="E3194" s="8">
        <f>VartojimasGamyba!G3190</f>
        <v>1.51</v>
      </c>
      <c r="F3194" s="11"/>
      <c r="G3194" s="7">
        <f t="shared" si="482"/>
        <v>9.9577777777777836</v>
      </c>
      <c r="H3194" s="7">
        <v>0</v>
      </c>
      <c r="I3194" s="7">
        <v>1.6777777777777778</v>
      </c>
      <c r="J3194" s="7">
        <v>0</v>
      </c>
      <c r="L3194" s="7">
        <f>VartojimasGamyba!H3190</f>
        <v>0</v>
      </c>
      <c r="M3194" s="15">
        <f t="shared" si="474"/>
        <v>0</v>
      </c>
      <c r="N3194" s="7">
        <f t="shared" si="475"/>
        <v>0</v>
      </c>
      <c r="O3194" s="7">
        <f t="shared" si="476"/>
        <v>0</v>
      </c>
      <c r="P3194" s="7" t="s">
        <v>8873</v>
      </c>
      <c r="R3194" s="7"/>
      <c r="S3194" s="47">
        <f t="shared" si="477"/>
        <v>0</v>
      </c>
      <c r="T3194" s="47">
        <f t="shared" si="478"/>
        <v>0</v>
      </c>
      <c r="U3194" s="47">
        <f t="shared" si="479"/>
        <v>300.29000000000002</v>
      </c>
      <c r="V3194" s="47">
        <f t="shared" si="480"/>
        <v>188.42</v>
      </c>
      <c r="W3194" s="11"/>
    </row>
    <row r="3195" spans="1:23" x14ac:dyDescent="0.45">
      <c r="A3195" t="s">
        <v>3200</v>
      </c>
      <c r="B3195">
        <v>145.44</v>
      </c>
      <c r="D3195" s="9" t="str">
        <f>VartojimasGamyba!J3191</f>
        <v>2024-01-11-21</v>
      </c>
      <c r="E3195" s="8">
        <f>VartojimasGamyba!G3191</f>
        <v>1.4410000000000001</v>
      </c>
      <c r="F3195" s="11"/>
      <c r="G3195" s="7">
        <f t="shared" si="482"/>
        <v>8.3566666666666727</v>
      </c>
      <c r="H3195" s="7">
        <v>0</v>
      </c>
      <c r="I3195" s="7">
        <v>1.6011111111111112</v>
      </c>
      <c r="J3195" s="7">
        <v>0</v>
      </c>
      <c r="L3195" s="7">
        <f>VartojimasGamyba!H3191</f>
        <v>0</v>
      </c>
      <c r="M3195" s="15">
        <f t="shared" si="474"/>
        <v>0</v>
      </c>
      <c r="N3195" s="7">
        <f t="shared" si="475"/>
        <v>0</v>
      </c>
      <c r="O3195" s="7">
        <f t="shared" si="476"/>
        <v>0</v>
      </c>
      <c r="P3195" s="7">
        <f>SUM(N3174:N3197)</f>
        <v>3943.9312931111117</v>
      </c>
      <c r="R3195" s="7"/>
      <c r="S3195" s="47">
        <f t="shared" si="477"/>
        <v>0</v>
      </c>
      <c r="T3195" s="47">
        <f t="shared" si="478"/>
        <v>0</v>
      </c>
      <c r="U3195" s="47">
        <f t="shared" si="479"/>
        <v>245.73000000000002</v>
      </c>
      <c r="V3195" s="47">
        <f t="shared" si="480"/>
        <v>133.85999999999999</v>
      </c>
      <c r="W3195" s="11"/>
    </row>
    <row r="3196" spans="1:23" x14ac:dyDescent="0.45">
      <c r="A3196" t="s">
        <v>3201</v>
      </c>
      <c r="B3196">
        <v>123.51</v>
      </c>
      <c r="D3196" s="9" t="str">
        <f>VartojimasGamyba!J3192</f>
        <v>2024-01-11-22</v>
      </c>
      <c r="E3196" s="8">
        <f>VartojimasGamyba!G3192</f>
        <v>1.5269999999999999</v>
      </c>
      <c r="F3196" s="11"/>
      <c r="G3196" s="7">
        <f t="shared" si="482"/>
        <v>6.6600000000000064</v>
      </c>
      <c r="H3196" s="7">
        <v>0</v>
      </c>
      <c r="I3196" s="7">
        <v>1.6966666666666665</v>
      </c>
      <c r="J3196" s="7">
        <v>0</v>
      </c>
      <c r="L3196" s="7">
        <f>VartojimasGamyba!H3192</f>
        <v>0</v>
      </c>
      <c r="M3196" s="15">
        <f t="shared" si="474"/>
        <v>0</v>
      </c>
      <c r="N3196" s="7">
        <f t="shared" si="475"/>
        <v>0</v>
      </c>
      <c r="O3196" s="7">
        <f t="shared" si="476"/>
        <v>0</v>
      </c>
      <c r="P3196" s="7" t="s">
        <v>8872</v>
      </c>
      <c r="R3196" s="7"/>
      <c r="S3196" s="47">
        <f t="shared" si="477"/>
        <v>0</v>
      </c>
      <c r="T3196" s="47">
        <f t="shared" si="478"/>
        <v>0</v>
      </c>
      <c r="U3196" s="47">
        <f t="shared" si="479"/>
        <v>223.8</v>
      </c>
      <c r="V3196" s="47">
        <f t="shared" si="480"/>
        <v>111.93</v>
      </c>
      <c r="W3196" s="11"/>
    </row>
    <row r="3197" spans="1:23" x14ac:dyDescent="0.45">
      <c r="A3197" t="s">
        <v>3202</v>
      </c>
      <c r="B3197">
        <v>108.2</v>
      </c>
      <c r="D3197" s="9" t="str">
        <f>VartojimasGamyba!J3193</f>
        <v>2024-01-11-23</v>
      </c>
      <c r="E3197" s="8">
        <f>VartojimasGamyba!G3193</f>
        <v>1.494</v>
      </c>
      <c r="F3197" s="11"/>
      <c r="G3197" s="7">
        <f t="shared" si="482"/>
        <v>5.0000000000000062</v>
      </c>
      <c r="H3197" s="7">
        <v>0</v>
      </c>
      <c r="I3197" s="7">
        <v>1.6600000000000001</v>
      </c>
      <c r="J3197" s="7">
        <v>0</v>
      </c>
      <c r="L3197" s="7">
        <f>VartojimasGamyba!H3193</f>
        <v>0</v>
      </c>
      <c r="M3197" s="15">
        <f t="shared" si="474"/>
        <v>-2.2204460492503131E-16</v>
      </c>
      <c r="N3197" s="7">
        <f t="shared" si="475"/>
        <v>-4.6294079680819779E-14</v>
      </c>
      <c r="O3197" s="7">
        <f t="shared" si="476"/>
        <v>-4.6294079680819779E-14</v>
      </c>
      <c r="P3197" s="7">
        <f>SUM(O3174:O3197)</f>
        <v>3943.9312931111117</v>
      </c>
      <c r="Q3197" s="7">
        <f>SUMPRODUCT(B3174:B3197,E3174:E3197)+SUM(E3174:E3197)*$Z$21-SUMPRODUCT(B3174:B3197,L3174:L3197)+SUM(L3174:L3197)*ABS($Z$20)</f>
        <v>5464.5375099999992</v>
      </c>
      <c r="R3197" s="7"/>
      <c r="S3197" s="47">
        <f t="shared" si="477"/>
        <v>-2.2204460492503131E-16</v>
      </c>
      <c r="T3197" s="47">
        <f t="shared" si="478"/>
        <v>0</v>
      </c>
      <c r="U3197" s="47">
        <f t="shared" si="479"/>
        <v>208.49</v>
      </c>
      <c r="V3197" s="47">
        <f t="shared" si="480"/>
        <v>96.62</v>
      </c>
      <c r="W3197" s="11">
        <f>IF(P3197&lt;&gt;Q3197,1,0)</f>
        <v>1</v>
      </c>
    </row>
    <row r="3198" spans="1:23" x14ac:dyDescent="0.45">
      <c r="A3198" t="s">
        <v>3203</v>
      </c>
      <c r="B3198">
        <v>100</v>
      </c>
      <c r="D3198" s="1" t="str">
        <f>VartojimasGamyba!J3194</f>
        <v>2024-01-12-00</v>
      </c>
      <c r="E3198" s="7">
        <f>VartojimasGamyba!G3194</f>
        <v>1.726</v>
      </c>
      <c r="F3198" s="11"/>
      <c r="G3198" s="12">
        <f>G3197+H3198-I3198</f>
        <v>5.0000000000000062</v>
      </c>
      <c r="H3198" s="12">
        <v>0</v>
      </c>
      <c r="I3198" s="12">
        <v>0</v>
      </c>
      <c r="J3198" s="12">
        <v>0</v>
      </c>
      <c r="K3198" s="12"/>
      <c r="L3198" s="12">
        <f>VartojimasGamyba!H3194</f>
        <v>0</v>
      </c>
      <c r="M3198" s="19">
        <f t="shared" si="474"/>
        <v>1.726</v>
      </c>
      <c r="N3198" s="7">
        <f t="shared" si="475"/>
        <v>345.70054000000005</v>
      </c>
      <c r="O3198" s="7">
        <f t="shared" si="476"/>
        <v>345.70054000000005</v>
      </c>
      <c r="R3198" s="20" t="s">
        <v>8783</v>
      </c>
      <c r="S3198" s="47">
        <f t="shared" si="477"/>
        <v>1.726</v>
      </c>
      <c r="T3198" s="47">
        <f t="shared" si="478"/>
        <v>0</v>
      </c>
      <c r="U3198" s="47">
        <f t="shared" si="479"/>
        <v>200.29000000000002</v>
      </c>
      <c r="V3198" s="47">
        <f t="shared" si="480"/>
        <v>88.42</v>
      </c>
      <c r="W3198" s="11"/>
    </row>
    <row r="3199" spans="1:23" x14ac:dyDescent="0.45">
      <c r="A3199" t="s">
        <v>3204</v>
      </c>
      <c r="B3199">
        <v>96.97</v>
      </c>
      <c r="D3199" s="1" t="str">
        <f>VartojimasGamyba!J3195</f>
        <v>2024-01-12-01</v>
      </c>
      <c r="E3199" s="7">
        <f>VartojimasGamyba!G3195</f>
        <v>1.585</v>
      </c>
      <c r="F3199" s="11"/>
      <c r="G3199" s="12">
        <f t="shared" ref="G3199:G3221" si="483">G3198+H3199-I3199</f>
        <v>5.0000000000000062</v>
      </c>
      <c r="H3199" s="12">
        <v>0</v>
      </c>
      <c r="I3199" s="12">
        <v>0</v>
      </c>
      <c r="J3199" s="12">
        <v>0</v>
      </c>
      <c r="K3199" s="12"/>
      <c r="L3199" s="12">
        <f>VartojimasGamyba!H3195</f>
        <v>0</v>
      </c>
      <c r="M3199" s="19">
        <f t="shared" si="474"/>
        <v>1.585</v>
      </c>
      <c r="N3199" s="7">
        <f t="shared" si="475"/>
        <v>312.65709999999996</v>
      </c>
      <c r="O3199" s="7">
        <f t="shared" si="476"/>
        <v>312.65709999999996</v>
      </c>
      <c r="R3199" s="7"/>
      <c r="S3199" s="47">
        <f t="shared" si="477"/>
        <v>1.585</v>
      </c>
      <c r="T3199" s="47">
        <f t="shared" si="478"/>
        <v>0</v>
      </c>
      <c r="U3199" s="47">
        <f t="shared" si="479"/>
        <v>197.26</v>
      </c>
      <c r="V3199" s="47">
        <f t="shared" si="480"/>
        <v>85.39</v>
      </c>
      <c r="W3199" s="11"/>
    </row>
    <row r="3200" spans="1:23" x14ac:dyDescent="0.45">
      <c r="A3200" t="s">
        <v>3205</v>
      </c>
      <c r="B3200">
        <v>90.94</v>
      </c>
      <c r="D3200" s="1" t="str">
        <f>VartojimasGamyba!J3196</f>
        <v>2024-01-12-02</v>
      </c>
      <c r="E3200" s="7">
        <f>VartojimasGamyba!G3196</f>
        <v>1.8420000000000001</v>
      </c>
      <c r="F3200" s="11"/>
      <c r="G3200" s="12">
        <f t="shared" si="483"/>
        <v>5.0000000000000062</v>
      </c>
      <c r="H3200" s="12">
        <v>0</v>
      </c>
      <c r="I3200" s="12">
        <v>0</v>
      </c>
      <c r="J3200" s="12">
        <v>0</v>
      </c>
      <c r="K3200" s="12"/>
      <c r="L3200" s="12">
        <f>VartojimasGamyba!H3196</f>
        <v>0</v>
      </c>
      <c r="M3200" s="19">
        <f t="shared" si="474"/>
        <v>1.8420000000000001</v>
      </c>
      <c r="N3200" s="7">
        <f t="shared" si="475"/>
        <v>352.24566000000004</v>
      </c>
      <c r="O3200" s="7">
        <f t="shared" si="476"/>
        <v>352.24566000000004</v>
      </c>
      <c r="R3200" s="7"/>
      <c r="S3200" s="47">
        <f t="shared" si="477"/>
        <v>1.8420000000000001</v>
      </c>
      <c r="T3200" s="47">
        <f t="shared" si="478"/>
        <v>0</v>
      </c>
      <c r="U3200" s="47">
        <f t="shared" si="479"/>
        <v>191.23000000000002</v>
      </c>
      <c r="V3200" s="47">
        <f t="shared" si="480"/>
        <v>79.36</v>
      </c>
      <c r="W3200" s="11"/>
    </row>
    <row r="3201" spans="1:23" x14ac:dyDescent="0.45">
      <c r="A3201" t="s">
        <v>3206</v>
      </c>
      <c r="B3201">
        <v>88.13</v>
      </c>
      <c r="D3201" s="1" t="str">
        <f>VartojimasGamyba!J3197</f>
        <v>2024-01-12-03</v>
      </c>
      <c r="E3201" s="7">
        <f>VartojimasGamyba!G3197</f>
        <v>1.603</v>
      </c>
      <c r="F3201" s="11"/>
      <c r="G3201" s="12">
        <f t="shared" si="483"/>
        <v>5.0000000000000062</v>
      </c>
      <c r="H3201" s="12">
        <v>0</v>
      </c>
      <c r="I3201" s="12">
        <v>0</v>
      </c>
      <c r="J3201" s="12">
        <v>0</v>
      </c>
      <c r="K3201" s="12"/>
      <c r="L3201" s="12">
        <f>VartojimasGamyba!H3197</f>
        <v>0</v>
      </c>
      <c r="M3201" s="19">
        <f t="shared" si="474"/>
        <v>1.603</v>
      </c>
      <c r="N3201" s="7">
        <f t="shared" si="475"/>
        <v>302.03726</v>
      </c>
      <c r="O3201" s="7">
        <f t="shared" si="476"/>
        <v>302.03726</v>
      </c>
      <c r="R3201" s="7"/>
      <c r="S3201" s="47">
        <f t="shared" si="477"/>
        <v>1.603</v>
      </c>
      <c r="T3201" s="47">
        <f t="shared" si="478"/>
        <v>0</v>
      </c>
      <c r="U3201" s="47">
        <f t="shared" si="479"/>
        <v>188.42000000000002</v>
      </c>
      <c r="V3201" s="47">
        <f t="shared" si="480"/>
        <v>76.55</v>
      </c>
      <c r="W3201" s="11"/>
    </row>
    <row r="3202" spans="1:23" x14ac:dyDescent="0.45">
      <c r="A3202" t="s">
        <v>3207</v>
      </c>
      <c r="B3202">
        <v>86.3</v>
      </c>
      <c r="D3202" s="1" t="str">
        <f>VartojimasGamyba!J3198</f>
        <v>2024-01-12-04</v>
      </c>
      <c r="E3202" s="7">
        <f>VartojimasGamyba!G3198</f>
        <v>1.4019999999999999</v>
      </c>
      <c r="F3202" s="11"/>
      <c r="G3202" s="12">
        <f t="shared" si="483"/>
        <v>15.000000000000007</v>
      </c>
      <c r="H3202" s="12">
        <v>10</v>
      </c>
      <c r="I3202" s="12">
        <v>0</v>
      </c>
      <c r="J3202" s="12">
        <v>0</v>
      </c>
      <c r="K3202" s="12"/>
      <c r="L3202" s="12">
        <f>VartojimasGamyba!H3198</f>
        <v>0</v>
      </c>
      <c r="M3202" s="19">
        <f t="shared" si="474"/>
        <v>11.401999999999999</v>
      </c>
      <c r="N3202" s="7">
        <f t="shared" si="475"/>
        <v>2127.4991799999998</v>
      </c>
      <c r="O3202" s="7">
        <f t="shared" si="476"/>
        <v>2127.4991799999998</v>
      </c>
      <c r="R3202" s="7"/>
      <c r="S3202" s="47">
        <f t="shared" si="477"/>
        <v>11.401999999999999</v>
      </c>
      <c r="T3202" s="47">
        <f t="shared" si="478"/>
        <v>0</v>
      </c>
      <c r="U3202" s="47">
        <f t="shared" si="479"/>
        <v>186.59</v>
      </c>
      <c r="V3202" s="47">
        <f t="shared" si="480"/>
        <v>74.72</v>
      </c>
      <c r="W3202" s="11"/>
    </row>
    <row r="3203" spans="1:23" x14ac:dyDescent="0.45">
      <c r="A3203" t="s">
        <v>3208</v>
      </c>
      <c r="B3203">
        <v>86.85</v>
      </c>
      <c r="D3203" s="1" t="str">
        <f>VartojimasGamyba!J3199</f>
        <v>2024-01-12-05</v>
      </c>
      <c r="E3203" s="7">
        <f>VartojimasGamyba!G3199</f>
        <v>1.5049999999999999</v>
      </c>
      <c r="F3203" s="11"/>
      <c r="G3203" s="12">
        <f t="shared" si="483"/>
        <v>20</v>
      </c>
      <c r="H3203" s="12">
        <v>4.999999999999992</v>
      </c>
      <c r="I3203" s="12">
        <v>0</v>
      </c>
      <c r="J3203" s="12">
        <v>0</v>
      </c>
      <c r="K3203" s="12"/>
      <c r="L3203" s="12">
        <f>VartojimasGamyba!H3199</f>
        <v>0</v>
      </c>
      <c r="M3203" s="19">
        <f t="shared" si="474"/>
        <v>6.5049999999999919</v>
      </c>
      <c r="N3203" s="7">
        <f t="shared" si="475"/>
        <v>1217.3456999999985</v>
      </c>
      <c r="O3203" s="7">
        <f t="shared" si="476"/>
        <v>1217.3456999999985</v>
      </c>
      <c r="R3203" s="7"/>
      <c r="S3203" s="47">
        <f t="shared" si="477"/>
        <v>6.5049999999999919</v>
      </c>
      <c r="T3203" s="47">
        <f t="shared" si="478"/>
        <v>0</v>
      </c>
      <c r="U3203" s="47">
        <f t="shared" si="479"/>
        <v>187.14</v>
      </c>
      <c r="V3203" s="47">
        <f t="shared" si="480"/>
        <v>75.27</v>
      </c>
      <c r="W3203" s="11"/>
    </row>
    <row r="3204" spans="1:23" x14ac:dyDescent="0.45">
      <c r="A3204" t="s">
        <v>3209</v>
      </c>
      <c r="B3204">
        <v>92.24</v>
      </c>
      <c r="D3204" s="1" t="str">
        <f>VartojimasGamyba!J3200</f>
        <v>2024-01-12-06</v>
      </c>
      <c r="E3204" s="7">
        <f>VartojimasGamyba!G3200</f>
        <v>1.986</v>
      </c>
      <c r="F3204" s="11"/>
      <c r="G3204" s="12">
        <f t="shared" si="483"/>
        <v>20</v>
      </c>
      <c r="H3204" s="12">
        <v>0</v>
      </c>
      <c r="I3204" s="12">
        <v>0</v>
      </c>
      <c r="J3204" s="12">
        <v>0</v>
      </c>
      <c r="K3204" s="12"/>
      <c r="L3204" s="12">
        <f>VartojimasGamyba!H3200</f>
        <v>0</v>
      </c>
      <c r="M3204" s="19">
        <f t="shared" si="474"/>
        <v>1.986</v>
      </c>
      <c r="N3204" s="7">
        <f t="shared" si="475"/>
        <v>382.36457999999999</v>
      </c>
      <c r="O3204" s="7">
        <f t="shared" si="476"/>
        <v>382.36457999999999</v>
      </c>
      <c r="R3204" s="7"/>
      <c r="S3204" s="47">
        <f t="shared" si="477"/>
        <v>1.986</v>
      </c>
      <c r="T3204" s="47">
        <f t="shared" si="478"/>
        <v>0</v>
      </c>
      <c r="U3204" s="47">
        <f t="shared" si="479"/>
        <v>192.53</v>
      </c>
      <c r="V3204" s="47">
        <f t="shared" si="480"/>
        <v>80.66</v>
      </c>
      <c r="W3204" s="11"/>
    </row>
    <row r="3205" spans="1:23" x14ac:dyDescent="0.45">
      <c r="A3205" t="s">
        <v>3210</v>
      </c>
      <c r="B3205">
        <v>103.41</v>
      </c>
      <c r="D3205" s="1" t="str">
        <f>VartojimasGamyba!J3201</f>
        <v>2024-01-12-07</v>
      </c>
      <c r="E3205" s="7">
        <f>VartojimasGamyba!G3201</f>
        <v>1.35</v>
      </c>
      <c r="F3205" s="11"/>
      <c r="G3205" s="12">
        <f t="shared" si="483"/>
        <v>20</v>
      </c>
      <c r="H3205" s="12">
        <v>0</v>
      </c>
      <c r="I3205" s="12">
        <v>0</v>
      </c>
      <c r="J3205" s="12">
        <v>0</v>
      </c>
      <c r="K3205" s="12"/>
      <c r="L3205" s="12">
        <f>VartojimasGamyba!H3201</f>
        <v>1.2E-2</v>
      </c>
      <c r="M3205" s="19">
        <f t="shared" si="474"/>
        <v>1.3380000000000001</v>
      </c>
      <c r="N3205" s="7">
        <f t="shared" si="475"/>
        <v>272.55059999999997</v>
      </c>
      <c r="O3205" s="7">
        <f t="shared" si="476"/>
        <v>272.55059999999997</v>
      </c>
      <c r="R3205" s="7"/>
      <c r="S3205" s="47">
        <f t="shared" si="477"/>
        <v>1.3380000000000001</v>
      </c>
      <c r="T3205" s="47">
        <f t="shared" si="478"/>
        <v>0</v>
      </c>
      <c r="U3205" s="47">
        <f t="shared" si="479"/>
        <v>203.7</v>
      </c>
      <c r="V3205" s="47">
        <f t="shared" si="480"/>
        <v>91.83</v>
      </c>
      <c r="W3205" s="11"/>
    </row>
    <row r="3206" spans="1:23" x14ac:dyDescent="0.45">
      <c r="A3206" t="s">
        <v>3211</v>
      </c>
      <c r="B3206">
        <v>124.5</v>
      </c>
      <c r="D3206" s="1" t="str">
        <f>VartojimasGamyba!J3202</f>
        <v>2024-01-12-08</v>
      </c>
      <c r="E3206" s="7">
        <f>VartojimasGamyba!G3202</f>
        <v>1.2849999999999999</v>
      </c>
      <c r="F3206" s="11"/>
      <c r="G3206" s="12">
        <f t="shared" si="483"/>
        <v>18.582222222222221</v>
      </c>
      <c r="H3206" s="12">
        <v>0</v>
      </c>
      <c r="I3206" s="12">
        <v>1.4177777777777778</v>
      </c>
      <c r="J3206" s="12">
        <v>0</v>
      </c>
      <c r="K3206" s="12"/>
      <c r="L3206" s="12">
        <f>VartojimasGamyba!H3202</f>
        <v>8.9999999999999993E-3</v>
      </c>
      <c r="M3206" s="19">
        <f t="shared" si="474"/>
        <v>-1.0234868508263162E-16</v>
      </c>
      <c r="N3206" s="7">
        <f t="shared" si="475"/>
        <v>-2.3006960919724763E-14</v>
      </c>
      <c r="O3206" s="7">
        <f t="shared" si="476"/>
        <v>-2.3006960919724763E-14</v>
      </c>
      <c r="R3206" s="7"/>
      <c r="S3206" s="47">
        <f t="shared" si="477"/>
        <v>-1.0234868508263162E-16</v>
      </c>
      <c r="T3206" s="47">
        <f t="shared" si="478"/>
        <v>0</v>
      </c>
      <c r="U3206" s="47">
        <f t="shared" si="479"/>
        <v>224.79000000000002</v>
      </c>
      <c r="V3206" s="47">
        <f t="shared" si="480"/>
        <v>112.92</v>
      </c>
      <c r="W3206" s="11"/>
    </row>
    <row r="3207" spans="1:23" x14ac:dyDescent="0.45">
      <c r="A3207" t="s">
        <v>3212</v>
      </c>
      <c r="B3207">
        <v>137.15</v>
      </c>
      <c r="D3207" s="1" t="str">
        <f>VartojimasGamyba!J3203</f>
        <v>2024-01-12-09</v>
      </c>
      <c r="E3207" s="7">
        <f>VartojimasGamyba!G3203</f>
        <v>0.872</v>
      </c>
      <c r="F3207" s="11"/>
      <c r="G3207" s="12">
        <f t="shared" si="483"/>
        <v>17.613333333333333</v>
      </c>
      <c r="H3207" s="12">
        <v>0</v>
      </c>
      <c r="I3207" s="12">
        <v>0.96888888888888891</v>
      </c>
      <c r="J3207" s="12">
        <v>0</v>
      </c>
      <c r="K3207" s="12"/>
      <c r="L3207" s="12">
        <f>VartojimasGamyba!H3203</f>
        <v>0</v>
      </c>
      <c r="M3207" s="19">
        <f t="shared" ref="M3207:M3270" si="484">E3207+H3207-I3207*$J$2+J3207-L3207</f>
        <v>0</v>
      </c>
      <c r="N3207" s="7">
        <f t="shared" ref="N3207:N3270" si="485">M3207*U3207-J3207*V3207</f>
        <v>0</v>
      </c>
      <c r="O3207" s="7">
        <f t="shared" ref="O3207:O3270" si="486">(M3207)*(B3207+$Z$21)</f>
        <v>0</v>
      </c>
      <c r="R3207" s="7"/>
      <c r="S3207" s="47">
        <f t="shared" ref="S3207:S3270" si="487">M3207+IF((L3207-E3207)&gt;0,(L3207-E3207),0)</f>
        <v>0</v>
      </c>
      <c r="T3207" s="47">
        <f t="shared" ref="T3207:T3270" si="488">IF(L3207-E3207&lt;0,0,L3207-E3207)</f>
        <v>0</v>
      </c>
      <c r="U3207" s="47">
        <f t="shared" ref="U3207:U3270" si="489">B3207+$Z$21</f>
        <v>237.44</v>
      </c>
      <c r="V3207" s="47">
        <f t="shared" ref="V3207:V3270" si="490">B3207+$Z$20</f>
        <v>125.57000000000001</v>
      </c>
      <c r="W3207" s="11"/>
    </row>
    <row r="3208" spans="1:23" x14ac:dyDescent="0.45">
      <c r="A3208" t="s">
        <v>3213</v>
      </c>
      <c r="B3208">
        <v>140.74</v>
      </c>
      <c r="D3208" s="1" t="str">
        <f>VartojimasGamyba!J3204</f>
        <v>2024-01-12-10</v>
      </c>
      <c r="E3208" s="7">
        <f>VartojimasGamyba!G3204</f>
        <v>1.329</v>
      </c>
      <c r="F3208" s="11"/>
      <c r="G3208" s="12">
        <f t="shared" si="483"/>
        <v>16.136666666666667</v>
      </c>
      <c r="H3208" s="12">
        <v>0</v>
      </c>
      <c r="I3208" s="12">
        <v>1.4766666666666668</v>
      </c>
      <c r="J3208" s="12">
        <v>0</v>
      </c>
      <c r="K3208" s="12"/>
      <c r="L3208" s="12">
        <f>VartojimasGamyba!H3204</f>
        <v>0</v>
      </c>
      <c r="M3208" s="19">
        <f t="shared" si="484"/>
        <v>-2.2204460492503131E-16</v>
      </c>
      <c r="N3208" s="7">
        <f t="shared" si="485"/>
        <v>-5.3519411125080303E-14</v>
      </c>
      <c r="O3208" s="7">
        <f t="shared" si="486"/>
        <v>-5.3519411125080303E-14</v>
      </c>
      <c r="R3208" s="7"/>
      <c r="S3208" s="47">
        <f t="shared" si="487"/>
        <v>-2.2204460492503131E-16</v>
      </c>
      <c r="T3208" s="47">
        <f t="shared" si="488"/>
        <v>0</v>
      </c>
      <c r="U3208" s="47">
        <f t="shared" si="489"/>
        <v>241.03000000000003</v>
      </c>
      <c r="V3208" s="47">
        <f t="shared" si="490"/>
        <v>129.16</v>
      </c>
      <c r="W3208" s="11"/>
    </row>
    <row r="3209" spans="1:23" x14ac:dyDescent="0.45">
      <c r="A3209" t="s">
        <v>3214</v>
      </c>
      <c r="B3209">
        <v>134.96</v>
      </c>
      <c r="D3209" s="1" t="str">
        <f>VartojimasGamyba!J3205</f>
        <v>2024-01-12-11</v>
      </c>
      <c r="E3209" s="7">
        <f>VartojimasGamyba!G3205</f>
        <v>0.80100000000000005</v>
      </c>
      <c r="F3209" s="11"/>
      <c r="G3209" s="12">
        <f t="shared" si="483"/>
        <v>15.246666666666666</v>
      </c>
      <c r="H3209" s="12">
        <v>0</v>
      </c>
      <c r="I3209" s="12">
        <v>0.89</v>
      </c>
      <c r="J3209" s="12">
        <v>0</v>
      </c>
      <c r="K3209" s="12"/>
      <c r="L3209" s="12">
        <f>VartojimasGamyba!H3205</f>
        <v>0</v>
      </c>
      <c r="M3209" s="19">
        <f t="shared" si="484"/>
        <v>0</v>
      </c>
      <c r="N3209" s="7">
        <f t="shared" si="485"/>
        <v>0</v>
      </c>
      <c r="O3209" s="7">
        <f t="shared" si="486"/>
        <v>0</v>
      </c>
      <c r="R3209" s="7"/>
      <c r="S3209" s="47">
        <f t="shared" si="487"/>
        <v>0</v>
      </c>
      <c r="T3209" s="47">
        <f t="shared" si="488"/>
        <v>0</v>
      </c>
      <c r="U3209" s="47">
        <f t="shared" si="489"/>
        <v>235.25</v>
      </c>
      <c r="V3209" s="47">
        <f t="shared" si="490"/>
        <v>123.38000000000001</v>
      </c>
      <c r="W3209" s="11"/>
    </row>
    <row r="3210" spans="1:23" x14ac:dyDescent="0.45">
      <c r="A3210" t="s">
        <v>3215</v>
      </c>
      <c r="B3210">
        <v>150.03</v>
      </c>
      <c r="D3210" s="1" t="str">
        <f>VartojimasGamyba!J3206</f>
        <v>2024-01-12-12</v>
      </c>
      <c r="E3210" s="7">
        <f>VartojimasGamyba!G3206</f>
        <v>0.83899999999999997</v>
      </c>
      <c r="F3210" s="11"/>
      <c r="G3210" s="12">
        <f t="shared" si="483"/>
        <v>14.326666666666666</v>
      </c>
      <c r="H3210" s="12">
        <v>0</v>
      </c>
      <c r="I3210" s="12">
        <v>0.91999999999999982</v>
      </c>
      <c r="J3210" s="12">
        <v>0</v>
      </c>
      <c r="K3210" s="12"/>
      <c r="L3210" s="12">
        <f>VartojimasGamyba!H3206</f>
        <v>1.0999999999999999E-2</v>
      </c>
      <c r="M3210" s="19">
        <f t="shared" si="484"/>
        <v>1.214306433183765E-16</v>
      </c>
      <c r="N3210" s="7">
        <f t="shared" si="485"/>
        <v>3.0396518635456001E-14</v>
      </c>
      <c r="O3210" s="7">
        <f t="shared" si="486"/>
        <v>3.0396518635456001E-14</v>
      </c>
      <c r="R3210" s="7"/>
      <c r="S3210" s="47">
        <f t="shared" si="487"/>
        <v>1.214306433183765E-16</v>
      </c>
      <c r="T3210" s="47">
        <f t="shared" si="488"/>
        <v>0</v>
      </c>
      <c r="U3210" s="47">
        <f t="shared" si="489"/>
        <v>250.32</v>
      </c>
      <c r="V3210" s="47">
        <f t="shared" si="490"/>
        <v>138.44999999999999</v>
      </c>
      <c r="W3210" s="11"/>
    </row>
    <row r="3211" spans="1:23" x14ac:dyDescent="0.45">
      <c r="A3211" t="s">
        <v>3216</v>
      </c>
      <c r="B3211">
        <v>136.47999999999999</v>
      </c>
      <c r="D3211" s="1" t="str">
        <f>VartojimasGamyba!J3207</f>
        <v>2024-01-12-13</v>
      </c>
      <c r="E3211" s="7">
        <f>VartojimasGamyba!G3207</f>
        <v>2.8279999999999998</v>
      </c>
      <c r="F3211" s="11"/>
      <c r="G3211" s="12">
        <f t="shared" si="483"/>
        <v>11.184444444444445</v>
      </c>
      <c r="H3211" s="12">
        <v>0</v>
      </c>
      <c r="I3211" s="12">
        <v>3.1422222222222222</v>
      </c>
      <c r="J3211" s="12">
        <v>0</v>
      </c>
      <c r="K3211" s="12"/>
      <c r="L3211" s="12">
        <f>VartojimasGamyba!H3207</f>
        <v>0</v>
      </c>
      <c r="M3211" s="19">
        <f t="shared" si="484"/>
        <v>-4.4408920985006262E-16</v>
      </c>
      <c r="N3211" s="7">
        <f t="shared" si="485"/>
        <v>-1.0514700221619932E-13</v>
      </c>
      <c r="O3211" s="7">
        <f t="shared" si="486"/>
        <v>-1.0514700221619932E-13</v>
      </c>
      <c r="R3211" s="7"/>
      <c r="S3211" s="47">
        <f t="shared" si="487"/>
        <v>-4.4408920985006262E-16</v>
      </c>
      <c r="T3211" s="47">
        <f t="shared" si="488"/>
        <v>0</v>
      </c>
      <c r="U3211" s="47">
        <f t="shared" si="489"/>
        <v>236.76999999999998</v>
      </c>
      <c r="V3211" s="47">
        <f t="shared" si="490"/>
        <v>124.89999999999999</v>
      </c>
      <c r="W3211" s="11"/>
    </row>
    <row r="3212" spans="1:23" x14ac:dyDescent="0.45">
      <c r="A3212" t="s">
        <v>3217</v>
      </c>
      <c r="B3212">
        <v>124.57</v>
      </c>
      <c r="D3212" s="1" t="str">
        <f>VartojimasGamyba!J3208</f>
        <v>2024-01-12-14</v>
      </c>
      <c r="E3212" s="7">
        <f>VartojimasGamyba!G3208</f>
        <v>1.103</v>
      </c>
      <c r="F3212" s="11"/>
      <c r="G3212" s="12">
        <f t="shared" si="483"/>
        <v>9.9588888888888896</v>
      </c>
      <c r="H3212" s="12">
        <v>0</v>
      </c>
      <c r="I3212" s="12">
        <v>1.2255555555555555</v>
      </c>
      <c r="J3212" s="12">
        <v>0</v>
      </c>
      <c r="K3212" s="12"/>
      <c r="L3212" s="12">
        <f>VartojimasGamyba!H3208</f>
        <v>0</v>
      </c>
      <c r="M3212" s="19">
        <f t="shared" si="484"/>
        <v>0</v>
      </c>
      <c r="N3212" s="7">
        <f t="shared" si="485"/>
        <v>0</v>
      </c>
      <c r="O3212" s="7">
        <f t="shared" si="486"/>
        <v>0</v>
      </c>
      <c r="R3212" s="7"/>
      <c r="S3212" s="47">
        <f t="shared" si="487"/>
        <v>0</v>
      </c>
      <c r="T3212" s="47">
        <f t="shared" si="488"/>
        <v>0</v>
      </c>
      <c r="U3212" s="47">
        <f t="shared" si="489"/>
        <v>224.86</v>
      </c>
      <c r="V3212" s="47">
        <f t="shared" si="490"/>
        <v>112.99</v>
      </c>
      <c r="W3212" s="11"/>
    </row>
    <row r="3213" spans="1:23" x14ac:dyDescent="0.45">
      <c r="A3213" t="s">
        <v>3218</v>
      </c>
      <c r="B3213">
        <v>124.32</v>
      </c>
      <c r="D3213" s="1" t="str">
        <f>VartojimasGamyba!J3209</f>
        <v>2024-01-12-15</v>
      </c>
      <c r="E3213" s="7">
        <f>VartojimasGamyba!G3209</f>
        <v>0.55900000000000005</v>
      </c>
      <c r="F3213" s="11"/>
      <c r="G3213" s="12">
        <f t="shared" si="483"/>
        <v>9.3377777777777791</v>
      </c>
      <c r="H3213" s="12">
        <v>0</v>
      </c>
      <c r="I3213" s="12">
        <v>0.62111111111111117</v>
      </c>
      <c r="J3213" s="12">
        <v>0</v>
      </c>
      <c r="K3213" s="12"/>
      <c r="L3213" s="12">
        <f>VartojimasGamyba!H3209</f>
        <v>0</v>
      </c>
      <c r="M3213" s="19">
        <f t="shared" si="484"/>
        <v>0</v>
      </c>
      <c r="N3213" s="7">
        <f t="shared" si="485"/>
        <v>0</v>
      </c>
      <c r="O3213" s="7">
        <f t="shared" si="486"/>
        <v>0</v>
      </c>
      <c r="R3213" s="7"/>
      <c r="S3213" s="47">
        <f t="shared" si="487"/>
        <v>0</v>
      </c>
      <c r="T3213" s="47">
        <f t="shared" si="488"/>
        <v>0</v>
      </c>
      <c r="U3213" s="47">
        <f t="shared" si="489"/>
        <v>224.61</v>
      </c>
      <c r="V3213" s="47">
        <f t="shared" si="490"/>
        <v>112.74</v>
      </c>
      <c r="W3213" s="11"/>
    </row>
    <row r="3214" spans="1:23" x14ac:dyDescent="0.45">
      <c r="A3214" t="s">
        <v>3219</v>
      </c>
      <c r="B3214">
        <v>150.51</v>
      </c>
      <c r="D3214" s="1" t="str">
        <f>VartojimasGamyba!J3210</f>
        <v>2024-01-12-16</v>
      </c>
      <c r="E3214" s="7">
        <f>VartojimasGamyba!G3210</f>
        <v>1.0640000000000001</v>
      </c>
      <c r="F3214" s="11"/>
      <c r="G3214" s="12">
        <f t="shared" si="483"/>
        <v>8.1555555555555568</v>
      </c>
      <c r="H3214" s="12">
        <v>0</v>
      </c>
      <c r="I3214" s="12">
        <v>1.1822222222222223</v>
      </c>
      <c r="J3214" s="12">
        <v>0</v>
      </c>
      <c r="K3214" s="12"/>
      <c r="L3214" s="12">
        <f>VartojimasGamyba!H3210</f>
        <v>0</v>
      </c>
      <c r="M3214" s="19">
        <f t="shared" si="484"/>
        <v>0</v>
      </c>
      <c r="N3214" s="7">
        <f t="shared" si="485"/>
        <v>0</v>
      </c>
      <c r="O3214" s="7">
        <f t="shared" si="486"/>
        <v>0</v>
      </c>
      <c r="R3214" s="7"/>
      <c r="S3214" s="47">
        <f t="shared" si="487"/>
        <v>0</v>
      </c>
      <c r="T3214" s="47">
        <f t="shared" si="488"/>
        <v>0</v>
      </c>
      <c r="U3214" s="47">
        <f t="shared" si="489"/>
        <v>250.8</v>
      </c>
      <c r="V3214" s="47">
        <f t="shared" si="490"/>
        <v>138.92999999999998</v>
      </c>
      <c r="W3214" s="11"/>
    </row>
    <row r="3215" spans="1:23" x14ac:dyDescent="0.45">
      <c r="A3215" t="s">
        <v>3220</v>
      </c>
      <c r="B3215">
        <v>203</v>
      </c>
      <c r="D3215" s="1" t="str">
        <f>VartojimasGamyba!J3211</f>
        <v>2024-01-12-17</v>
      </c>
      <c r="E3215" s="7">
        <f>VartojimasGamyba!G3211</f>
        <v>1.046</v>
      </c>
      <c r="F3215" s="11"/>
      <c r="G3215" s="12">
        <f t="shared" si="483"/>
        <v>6.9933333333333341</v>
      </c>
      <c r="H3215" s="12">
        <v>0</v>
      </c>
      <c r="I3215" s="12">
        <v>1.1622222222222223</v>
      </c>
      <c r="J3215" s="12">
        <v>0</v>
      </c>
      <c r="K3215" s="12"/>
      <c r="L3215" s="12">
        <f>VartojimasGamyba!H3211</f>
        <v>0</v>
      </c>
      <c r="M3215" s="19">
        <f t="shared" si="484"/>
        <v>0</v>
      </c>
      <c r="N3215" s="7">
        <f t="shared" si="485"/>
        <v>0</v>
      </c>
      <c r="O3215" s="7">
        <f t="shared" si="486"/>
        <v>0</v>
      </c>
      <c r="R3215" s="7"/>
      <c r="S3215" s="47">
        <f t="shared" si="487"/>
        <v>0</v>
      </c>
      <c r="T3215" s="47">
        <f t="shared" si="488"/>
        <v>0</v>
      </c>
      <c r="U3215" s="47">
        <f t="shared" si="489"/>
        <v>303.29000000000002</v>
      </c>
      <c r="V3215" s="47">
        <f t="shared" si="490"/>
        <v>191.42</v>
      </c>
      <c r="W3215" s="11"/>
    </row>
    <row r="3216" spans="1:23" x14ac:dyDescent="0.45">
      <c r="A3216" t="s">
        <v>3221</v>
      </c>
      <c r="B3216">
        <v>299.02</v>
      </c>
      <c r="D3216" s="1" t="str">
        <f>VartojimasGamyba!J3212</f>
        <v>2024-01-12-18</v>
      </c>
      <c r="E3216" s="7">
        <f>VartojimasGamyba!G3212</f>
        <v>1.0489999999999999</v>
      </c>
      <c r="F3216" s="11"/>
      <c r="G3216" s="12">
        <f t="shared" si="483"/>
        <v>5.8277777777777784</v>
      </c>
      <c r="H3216" s="12">
        <v>0</v>
      </c>
      <c r="I3216" s="12">
        <v>1.1655555555555557</v>
      </c>
      <c r="J3216" s="12">
        <v>0</v>
      </c>
      <c r="K3216" s="12"/>
      <c r="L3216" s="12">
        <f>VartojimasGamyba!H3212</f>
        <v>0</v>
      </c>
      <c r="M3216" s="19">
        <f t="shared" si="484"/>
        <v>-2.2204460492503131E-16</v>
      </c>
      <c r="N3216" s="7">
        <f t="shared" si="485"/>
        <v>-8.8664631192614252E-14</v>
      </c>
      <c r="O3216" s="7">
        <f t="shared" si="486"/>
        <v>-8.8664631192614252E-14</v>
      </c>
      <c r="R3216" s="7"/>
      <c r="S3216" s="47">
        <f t="shared" si="487"/>
        <v>-2.2204460492503131E-16</v>
      </c>
      <c r="T3216" s="47">
        <f t="shared" si="488"/>
        <v>0</v>
      </c>
      <c r="U3216" s="47">
        <f t="shared" si="489"/>
        <v>399.31</v>
      </c>
      <c r="V3216" s="47">
        <f t="shared" si="490"/>
        <v>287.44</v>
      </c>
      <c r="W3216" s="11"/>
    </row>
    <row r="3217" spans="1:23" x14ac:dyDescent="0.45">
      <c r="A3217" t="s">
        <v>3222</v>
      </c>
      <c r="B3217">
        <v>200.01</v>
      </c>
      <c r="D3217" s="1" t="str">
        <f>VartojimasGamyba!J3213</f>
        <v>2024-01-12-19</v>
      </c>
      <c r="E3217" s="7">
        <f>VartojimasGamyba!G3213</f>
        <v>1.0920000000000001</v>
      </c>
      <c r="F3217" s="11"/>
      <c r="G3217" s="12">
        <f t="shared" si="483"/>
        <v>4.6144444444444446</v>
      </c>
      <c r="H3217" s="12">
        <v>0</v>
      </c>
      <c r="I3217" s="12">
        <v>1.2133333333333334</v>
      </c>
      <c r="J3217" s="12">
        <v>0</v>
      </c>
      <c r="K3217" s="12"/>
      <c r="L3217" s="12">
        <f>VartojimasGamyba!H3213</f>
        <v>0</v>
      </c>
      <c r="M3217" s="19">
        <f t="shared" si="484"/>
        <v>0</v>
      </c>
      <c r="N3217" s="7">
        <f t="shared" si="485"/>
        <v>0</v>
      </c>
      <c r="O3217" s="7">
        <f t="shared" si="486"/>
        <v>0</v>
      </c>
      <c r="R3217" s="7"/>
      <c r="S3217" s="47">
        <f t="shared" si="487"/>
        <v>0</v>
      </c>
      <c r="T3217" s="47">
        <f t="shared" si="488"/>
        <v>0</v>
      </c>
      <c r="U3217" s="47">
        <f t="shared" si="489"/>
        <v>300.3</v>
      </c>
      <c r="V3217" s="47">
        <f t="shared" si="490"/>
        <v>188.42999999999998</v>
      </c>
      <c r="W3217" s="11"/>
    </row>
    <row r="3218" spans="1:23" x14ac:dyDescent="0.45">
      <c r="A3218" t="s">
        <v>3223</v>
      </c>
      <c r="B3218">
        <v>155</v>
      </c>
      <c r="D3218" s="1" t="str">
        <f>VartojimasGamyba!J3214</f>
        <v>2024-01-12-20</v>
      </c>
      <c r="E3218" s="7">
        <f>VartojimasGamyba!G3214</f>
        <v>1.1220000000000001</v>
      </c>
      <c r="F3218" s="11"/>
      <c r="G3218" s="12">
        <f t="shared" si="483"/>
        <v>3.3677777777777775</v>
      </c>
      <c r="H3218" s="12">
        <v>0</v>
      </c>
      <c r="I3218" s="12">
        <v>1.2466666666666668</v>
      </c>
      <c r="J3218" s="12">
        <v>0</v>
      </c>
      <c r="K3218" s="12"/>
      <c r="L3218" s="12">
        <f>VartojimasGamyba!H3214</f>
        <v>0</v>
      </c>
      <c r="M3218" s="19">
        <f t="shared" si="484"/>
        <v>0</v>
      </c>
      <c r="N3218" s="7">
        <f t="shared" si="485"/>
        <v>0</v>
      </c>
      <c r="O3218" s="7">
        <f t="shared" si="486"/>
        <v>0</v>
      </c>
      <c r="P3218" s="7" t="s">
        <v>8873</v>
      </c>
      <c r="R3218" s="7"/>
      <c r="S3218" s="47">
        <f t="shared" si="487"/>
        <v>0</v>
      </c>
      <c r="T3218" s="47">
        <f t="shared" si="488"/>
        <v>0</v>
      </c>
      <c r="U3218" s="47">
        <f t="shared" si="489"/>
        <v>255.29000000000002</v>
      </c>
      <c r="V3218" s="47">
        <f t="shared" si="490"/>
        <v>143.41999999999999</v>
      </c>
      <c r="W3218" s="11"/>
    </row>
    <row r="3219" spans="1:23" x14ac:dyDescent="0.45">
      <c r="A3219" t="s">
        <v>3224</v>
      </c>
      <c r="B3219">
        <v>122.84</v>
      </c>
      <c r="D3219" s="1" t="str">
        <f>VartojimasGamyba!J3215</f>
        <v>2024-01-12-21</v>
      </c>
      <c r="E3219" s="7">
        <f>VartojimasGamyba!G3215</f>
        <v>1.657</v>
      </c>
      <c r="F3219" s="11"/>
      <c r="G3219" s="12">
        <f t="shared" si="483"/>
        <v>1.5266666666666664</v>
      </c>
      <c r="H3219" s="12">
        <v>0</v>
      </c>
      <c r="I3219" s="12">
        <v>1.8411111111111111</v>
      </c>
      <c r="J3219" s="12">
        <v>0</v>
      </c>
      <c r="K3219" s="12"/>
      <c r="L3219" s="12">
        <f>VartojimasGamyba!H3215</f>
        <v>0</v>
      </c>
      <c r="M3219" s="19">
        <f t="shared" si="484"/>
        <v>0</v>
      </c>
      <c r="N3219" s="7">
        <f t="shared" si="485"/>
        <v>0</v>
      </c>
      <c r="O3219" s="7">
        <f t="shared" si="486"/>
        <v>0</v>
      </c>
      <c r="P3219" s="7">
        <f>SUM(N3198:N3221)</f>
        <v>6482.8366466666648</v>
      </c>
      <c r="R3219" s="7"/>
      <c r="S3219" s="47">
        <f t="shared" si="487"/>
        <v>0</v>
      </c>
      <c r="T3219" s="47">
        <f t="shared" si="488"/>
        <v>0</v>
      </c>
      <c r="U3219" s="47">
        <f t="shared" si="489"/>
        <v>223.13</v>
      </c>
      <c r="V3219" s="47">
        <f t="shared" si="490"/>
        <v>111.26</v>
      </c>
      <c r="W3219" s="11"/>
    </row>
    <row r="3220" spans="1:23" x14ac:dyDescent="0.45">
      <c r="A3220" t="s">
        <v>3225</v>
      </c>
      <c r="B3220">
        <v>108.87</v>
      </c>
      <c r="D3220" s="1" t="str">
        <f>VartojimasGamyba!J3216</f>
        <v>2024-01-12-22</v>
      </c>
      <c r="E3220" s="7">
        <f>VartojimasGamyba!G3216</f>
        <v>1.0860000000000001</v>
      </c>
      <c r="F3220" s="11"/>
      <c r="G3220" s="12">
        <f t="shared" si="483"/>
        <v>1.5266666666666664</v>
      </c>
      <c r="H3220" s="12">
        <v>0</v>
      </c>
      <c r="I3220" s="12">
        <v>0</v>
      </c>
      <c r="J3220" s="12">
        <v>0</v>
      </c>
      <c r="K3220" s="12"/>
      <c r="L3220" s="12">
        <f>VartojimasGamyba!H3216</f>
        <v>0</v>
      </c>
      <c r="M3220" s="19">
        <f t="shared" si="484"/>
        <v>1.0860000000000001</v>
      </c>
      <c r="N3220" s="7">
        <f t="shared" si="485"/>
        <v>227.14776000000003</v>
      </c>
      <c r="O3220" s="7">
        <f t="shared" si="486"/>
        <v>227.14776000000003</v>
      </c>
      <c r="P3220" s="7" t="s">
        <v>8872</v>
      </c>
      <c r="R3220" s="7"/>
      <c r="S3220" s="47">
        <f t="shared" si="487"/>
        <v>1.0860000000000001</v>
      </c>
      <c r="T3220" s="47">
        <f t="shared" si="488"/>
        <v>0</v>
      </c>
      <c r="U3220" s="47">
        <f t="shared" si="489"/>
        <v>209.16000000000003</v>
      </c>
      <c r="V3220" s="47">
        <f t="shared" si="490"/>
        <v>97.29</v>
      </c>
      <c r="W3220" s="11"/>
    </row>
    <row r="3221" spans="1:23" x14ac:dyDescent="0.45">
      <c r="A3221" t="s">
        <v>3226</v>
      </c>
      <c r="B3221">
        <v>98.66</v>
      </c>
      <c r="D3221" s="1" t="str">
        <f>VartojimasGamyba!J3217</f>
        <v>2024-01-12-23</v>
      </c>
      <c r="E3221" s="7">
        <f>VartojimasGamyba!G3217</f>
        <v>1.268</v>
      </c>
      <c r="F3221" s="11"/>
      <c r="G3221" s="12">
        <f t="shared" si="483"/>
        <v>5</v>
      </c>
      <c r="H3221" s="12">
        <v>3.473333333333334</v>
      </c>
      <c r="I3221" s="12">
        <v>0</v>
      </c>
      <c r="J3221" s="12">
        <v>0</v>
      </c>
      <c r="K3221" s="12"/>
      <c r="L3221" s="12">
        <f>VartojimasGamyba!H3217</f>
        <v>0</v>
      </c>
      <c r="M3221" s="19">
        <f t="shared" si="484"/>
        <v>4.7413333333333343</v>
      </c>
      <c r="N3221" s="7">
        <f t="shared" si="485"/>
        <v>943.2882666666668</v>
      </c>
      <c r="O3221" s="7">
        <f t="shared" si="486"/>
        <v>943.2882666666668</v>
      </c>
      <c r="P3221" s="7">
        <f>SUM(O3198:O3221)</f>
        <v>6482.8366466666648</v>
      </c>
      <c r="Q3221" s="7">
        <f>SUMPRODUCT(B3198:B3221,E3198:E3221)-SUMPRODUCT(B3198:B3221,L3198:L3221)</f>
        <v>4024.3766000000005</v>
      </c>
      <c r="R3221" s="7"/>
      <c r="S3221" s="47">
        <f t="shared" si="487"/>
        <v>4.7413333333333343</v>
      </c>
      <c r="T3221" s="47">
        <f t="shared" si="488"/>
        <v>0</v>
      </c>
      <c r="U3221" s="47">
        <f t="shared" si="489"/>
        <v>198.95</v>
      </c>
      <c r="V3221" s="47">
        <f t="shared" si="490"/>
        <v>87.08</v>
      </c>
      <c r="W3221" s="11">
        <f>IF(P3221&lt;&gt;Q3221,1,0)</f>
        <v>1</v>
      </c>
    </row>
    <row r="3222" spans="1:23" x14ac:dyDescent="0.45">
      <c r="A3222" t="s">
        <v>3227</v>
      </c>
      <c r="B3222">
        <v>93.57</v>
      </c>
      <c r="D3222" s="9" t="str">
        <f>VartojimasGamyba!J3218</f>
        <v>2024-01-13-00</v>
      </c>
      <c r="E3222" s="8">
        <f>VartojimasGamyba!G3218</f>
        <v>1.3440000000000001</v>
      </c>
      <c r="F3222" s="11"/>
      <c r="G3222" s="7">
        <f>G3221+H3222-I3222</f>
        <v>3.5066666666666668</v>
      </c>
      <c r="H3222" s="7">
        <v>0</v>
      </c>
      <c r="I3222" s="7">
        <v>1.4933333333333334</v>
      </c>
      <c r="J3222" s="7">
        <v>0</v>
      </c>
      <c r="L3222" s="7">
        <f>VartojimasGamyba!H3218</f>
        <v>0</v>
      </c>
      <c r="M3222" s="15">
        <f t="shared" si="484"/>
        <v>0</v>
      </c>
      <c r="N3222" s="7">
        <f t="shared" si="485"/>
        <v>0</v>
      </c>
      <c r="O3222" s="7">
        <f t="shared" si="486"/>
        <v>0</v>
      </c>
      <c r="R3222" s="20" t="s">
        <v>8783</v>
      </c>
      <c r="S3222" s="47">
        <f t="shared" si="487"/>
        <v>0</v>
      </c>
      <c r="T3222" s="47">
        <f t="shared" si="488"/>
        <v>0</v>
      </c>
      <c r="U3222" s="47">
        <f t="shared" si="489"/>
        <v>193.86</v>
      </c>
      <c r="V3222" s="47">
        <f t="shared" si="490"/>
        <v>81.99</v>
      </c>
      <c r="W3222" s="11"/>
    </row>
    <row r="3223" spans="1:23" x14ac:dyDescent="0.45">
      <c r="A3223" t="s">
        <v>3228</v>
      </c>
      <c r="B3223">
        <v>85.15</v>
      </c>
      <c r="D3223" s="9" t="str">
        <f>VartojimasGamyba!J3219</f>
        <v>2024-01-13-01</v>
      </c>
      <c r="E3223" s="8">
        <f>VartojimasGamyba!G3219</f>
        <v>1.0940000000000001</v>
      </c>
      <c r="F3223" s="11"/>
      <c r="G3223" s="7">
        <f t="shared" ref="G3223:G3245" si="491">G3222+H3223-I3223</f>
        <v>3.5066666666666668</v>
      </c>
      <c r="H3223" s="7">
        <v>0</v>
      </c>
      <c r="I3223" s="7">
        <v>0</v>
      </c>
      <c r="J3223" s="7">
        <v>0</v>
      </c>
      <c r="L3223" s="7">
        <f>VartojimasGamyba!H3219</f>
        <v>0</v>
      </c>
      <c r="M3223" s="15">
        <f t="shared" si="484"/>
        <v>1.0940000000000001</v>
      </c>
      <c r="N3223" s="7">
        <f t="shared" si="485"/>
        <v>202.87136000000001</v>
      </c>
      <c r="O3223" s="7">
        <f t="shared" si="486"/>
        <v>202.87136000000001</v>
      </c>
      <c r="R3223" s="7"/>
      <c r="S3223" s="47">
        <f t="shared" si="487"/>
        <v>1.0940000000000001</v>
      </c>
      <c r="T3223" s="47">
        <f t="shared" si="488"/>
        <v>0</v>
      </c>
      <c r="U3223" s="47">
        <f t="shared" si="489"/>
        <v>185.44</v>
      </c>
      <c r="V3223" s="47">
        <f t="shared" si="490"/>
        <v>73.570000000000007</v>
      </c>
      <c r="W3223" s="11"/>
    </row>
    <row r="3224" spans="1:23" x14ac:dyDescent="0.45">
      <c r="A3224" t="s">
        <v>3229</v>
      </c>
      <c r="B3224">
        <v>75.64</v>
      </c>
      <c r="D3224" s="9" t="str">
        <f>VartojimasGamyba!J3220</f>
        <v>2024-01-13-02</v>
      </c>
      <c r="E3224" s="8">
        <f>VartojimasGamyba!G3220</f>
        <v>1.341</v>
      </c>
      <c r="F3224" s="11"/>
      <c r="G3224" s="7">
        <f t="shared" si="491"/>
        <v>3.5066666666666668</v>
      </c>
      <c r="H3224" s="7">
        <v>0</v>
      </c>
      <c r="I3224" s="7">
        <v>0</v>
      </c>
      <c r="J3224" s="7">
        <v>0</v>
      </c>
      <c r="L3224" s="7">
        <f>VartojimasGamyba!H3220</f>
        <v>0</v>
      </c>
      <c r="M3224" s="15">
        <f t="shared" si="484"/>
        <v>1.341</v>
      </c>
      <c r="N3224" s="7">
        <f t="shared" si="485"/>
        <v>235.92213000000001</v>
      </c>
      <c r="O3224" s="7">
        <f t="shared" si="486"/>
        <v>235.92213000000001</v>
      </c>
      <c r="R3224" s="7"/>
      <c r="S3224" s="47">
        <f t="shared" si="487"/>
        <v>1.341</v>
      </c>
      <c r="T3224" s="47">
        <f t="shared" si="488"/>
        <v>0</v>
      </c>
      <c r="U3224" s="47">
        <f t="shared" si="489"/>
        <v>175.93</v>
      </c>
      <c r="V3224" s="47">
        <f t="shared" si="490"/>
        <v>64.06</v>
      </c>
      <c r="W3224" s="11"/>
    </row>
    <row r="3225" spans="1:23" x14ac:dyDescent="0.45">
      <c r="A3225" t="s">
        <v>3230</v>
      </c>
      <c r="B3225">
        <v>74.849999999999994</v>
      </c>
      <c r="D3225" s="9" t="str">
        <f>VartojimasGamyba!J3221</f>
        <v>2024-01-13-03</v>
      </c>
      <c r="E3225" s="8">
        <f>VartojimasGamyba!G3221</f>
        <v>1.4930000000000001</v>
      </c>
      <c r="F3225" s="11"/>
      <c r="G3225" s="7">
        <f t="shared" si="491"/>
        <v>3.5066666666666668</v>
      </c>
      <c r="H3225" s="7">
        <v>0</v>
      </c>
      <c r="I3225" s="7">
        <v>0</v>
      </c>
      <c r="J3225" s="7">
        <v>0</v>
      </c>
      <c r="L3225" s="7">
        <f>VartojimasGamyba!H3221</f>
        <v>0</v>
      </c>
      <c r="M3225" s="15">
        <f t="shared" si="484"/>
        <v>1.4930000000000001</v>
      </c>
      <c r="N3225" s="7">
        <f t="shared" si="485"/>
        <v>261.48401999999999</v>
      </c>
      <c r="O3225" s="7">
        <f t="shared" si="486"/>
        <v>261.48401999999999</v>
      </c>
      <c r="R3225" s="7"/>
      <c r="S3225" s="47">
        <f t="shared" si="487"/>
        <v>1.4930000000000001</v>
      </c>
      <c r="T3225" s="47">
        <f t="shared" si="488"/>
        <v>0</v>
      </c>
      <c r="U3225" s="47">
        <f t="shared" si="489"/>
        <v>175.14</v>
      </c>
      <c r="V3225" s="47">
        <f t="shared" si="490"/>
        <v>63.269999999999996</v>
      </c>
      <c r="W3225" s="11"/>
    </row>
    <row r="3226" spans="1:23" x14ac:dyDescent="0.45">
      <c r="A3226" t="s">
        <v>3231</v>
      </c>
      <c r="B3226">
        <v>73.650000000000006</v>
      </c>
      <c r="D3226" s="9" t="str">
        <f>VartojimasGamyba!J3222</f>
        <v>2024-01-13-04</v>
      </c>
      <c r="E3226" s="8">
        <f>VartojimasGamyba!G3222</f>
        <v>1.405</v>
      </c>
      <c r="F3226" s="11"/>
      <c r="G3226" s="7">
        <f t="shared" si="491"/>
        <v>3.5066666666666668</v>
      </c>
      <c r="H3226" s="7">
        <v>0</v>
      </c>
      <c r="I3226" s="7">
        <v>0</v>
      </c>
      <c r="J3226" s="7">
        <v>0</v>
      </c>
      <c r="L3226" s="7">
        <f>VartojimasGamyba!H3222</f>
        <v>0</v>
      </c>
      <c r="M3226" s="15">
        <f t="shared" si="484"/>
        <v>1.405</v>
      </c>
      <c r="N3226" s="7">
        <f t="shared" si="485"/>
        <v>244.38570000000001</v>
      </c>
      <c r="O3226" s="7">
        <f t="shared" si="486"/>
        <v>244.38570000000001</v>
      </c>
      <c r="R3226" s="7"/>
      <c r="S3226" s="47">
        <f t="shared" si="487"/>
        <v>1.405</v>
      </c>
      <c r="T3226" s="47">
        <f t="shared" si="488"/>
        <v>0</v>
      </c>
      <c r="U3226" s="47">
        <f t="shared" si="489"/>
        <v>173.94</v>
      </c>
      <c r="V3226" s="47">
        <f t="shared" si="490"/>
        <v>62.070000000000007</v>
      </c>
      <c r="W3226" s="11"/>
    </row>
    <row r="3227" spans="1:23" x14ac:dyDescent="0.45">
      <c r="A3227" t="s">
        <v>3232</v>
      </c>
      <c r="B3227">
        <v>71.37</v>
      </c>
      <c r="D3227" s="9" t="str">
        <f>VartojimasGamyba!J3223</f>
        <v>2024-01-13-05</v>
      </c>
      <c r="E3227" s="8">
        <f>VartojimasGamyba!G3223</f>
        <v>1.472</v>
      </c>
      <c r="F3227" s="11"/>
      <c r="G3227" s="7">
        <f t="shared" si="491"/>
        <v>5.0111111111111111</v>
      </c>
      <c r="H3227" s="7">
        <v>1.5044444444444447</v>
      </c>
      <c r="I3227" s="7">
        <v>0</v>
      </c>
      <c r="J3227" s="7">
        <v>0</v>
      </c>
      <c r="L3227" s="7">
        <f>VartojimasGamyba!H3223</f>
        <v>0</v>
      </c>
      <c r="M3227" s="15">
        <f t="shared" si="484"/>
        <v>2.9764444444444447</v>
      </c>
      <c r="N3227" s="7">
        <f t="shared" si="485"/>
        <v>510.93645333333347</v>
      </c>
      <c r="O3227" s="7">
        <f t="shared" si="486"/>
        <v>510.93645333333347</v>
      </c>
      <c r="R3227" s="7"/>
      <c r="S3227" s="47">
        <f t="shared" si="487"/>
        <v>2.9764444444444447</v>
      </c>
      <c r="T3227" s="47">
        <f t="shared" si="488"/>
        <v>0</v>
      </c>
      <c r="U3227" s="47">
        <f t="shared" si="489"/>
        <v>171.66000000000003</v>
      </c>
      <c r="V3227" s="47">
        <f t="shared" si="490"/>
        <v>59.790000000000006</v>
      </c>
      <c r="W3227" s="11"/>
    </row>
    <row r="3228" spans="1:23" x14ac:dyDescent="0.45">
      <c r="A3228" t="s">
        <v>3233</v>
      </c>
      <c r="B3228">
        <v>72.239999999999995</v>
      </c>
      <c r="D3228" s="9" t="str">
        <f>VartojimasGamyba!J3224</f>
        <v>2024-01-13-06</v>
      </c>
      <c r="E3228" s="8">
        <f>VartojimasGamyba!G3224</f>
        <v>1.944</v>
      </c>
      <c r="F3228" s="11"/>
      <c r="G3228" s="7">
        <f t="shared" si="491"/>
        <v>5.0111111111111111</v>
      </c>
      <c r="H3228" s="7">
        <v>0</v>
      </c>
      <c r="I3228" s="7">
        <v>0</v>
      </c>
      <c r="J3228" s="7">
        <v>0</v>
      </c>
      <c r="L3228" s="7">
        <f>VartojimasGamyba!H3224</f>
        <v>0</v>
      </c>
      <c r="M3228" s="15">
        <f t="shared" si="484"/>
        <v>1.944</v>
      </c>
      <c r="N3228" s="7">
        <f t="shared" si="485"/>
        <v>335.39832000000001</v>
      </c>
      <c r="O3228" s="7">
        <f t="shared" si="486"/>
        <v>335.39832000000001</v>
      </c>
      <c r="R3228" s="7"/>
      <c r="S3228" s="47">
        <f t="shared" si="487"/>
        <v>1.944</v>
      </c>
      <c r="T3228" s="47">
        <f t="shared" si="488"/>
        <v>0</v>
      </c>
      <c r="U3228" s="47">
        <f t="shared" si="489"/>
        <v>172.53</v>
      </c>
      <c r="V3228" s="47">
        <f t="shared" si="490"/>
        <v>60.66</v>
      </c>
      <c r="W3228" s="11"/>
    </row>
    <row r="3229" spans="1:23" x14ac:dyDescent="0.45">
      <c r="A3229" t="s">
        <v>3234</v>
      </c>
      <c r="B3229">
        <v>74.33</v>
      </c>
      <c r="D3229" s="9" t="str">
        <f>VartojimasGamyba!J3225</f>
        <v>2024-01-13-07</v>
      </c>
      <c r="E3229" s="8">
        <f>VartojimasGamyba!G3225</f>
        <v>1.5209999999999999</v>
      </c>
      <c r="F3229" s="11"/>
      <c r="G3229" s="7">
        <f t="shared" si="491"/>
        <v>5.0111111111111111</v>
      </c>
      <c r="H3229" s="7">
        <v>0</v>
      </c>
      <c r="I3229" s="7">
        <v>0</v>
      </c>
      <c r="J3229" s="7">
        <v>0</v>
      </c>
      <c r="L3229" s="7">
        <f>VartojimasGamyba!H3225</f>
        <v>1.2999999999999999E-2</v>
      </c>
      <c r="M3229" s="15">
        <f t="shared" si="484"/>
        <v>1.508</v>
      </c>
      <c r="N3229" s="7">
        <f t="shared" si="485"/>
        <v>263.32695999999999</v>
      </c>
      <c r="O3229" s="7">
        <f t="shared" si="486"/>
        <v>263.32695999999999</v>
      </c>
      <c r="R3229" s="7"/>
      <c r="S3229" s="47">
        <f t="shared" si="487"/>
        <v>1.508</v>
      </c>
      <c r="T3229" s="47">
        <f t="shared" si="488"/>
        <v>0</v>
      </c>
      <c r="U3229" s="47">
        <f t="shared" si="489"/>
        <v>174.62</v>
      </c>
      <c r="V3229" s="47">
        <f t="shared" si="490"/>
        <v>62.75</v>
      </c>
      <c r="W3229" s="11"/>
    </row>
    <row r="3230" spans="1:23" x14ac:dyDescent="0.45">
      <c r="A3230" t="s">
        <v>3235</v>
      </c>
      <c r="B3230">
        <v>79.34</v>
      </c>
      <c r="D3230" s="9" t="str">
        <f>VartojimasGamyba!J3226</f>
        <v>2024-01-13-08</v>
      </c>
      <c r="E3230" s="8">
        <f>VartojimasGamyba!G3226</f>
        <v>1.2629999999999999</v>
      </c>
      <c r="F3230" s="11"/>
      <c r="G3230" s="7">
        <f t="shared" si="491"/>
        <v>5.0111111111111111</v>
      </c>
      <c r="H3230" s="7">
        <v>0</v>
      </c>
      <c r="I3230" s="7">
        <v>0</v>
      </c>
      <c r="J3230" s="7">
        <v>0</v>
      </c>
      <c r="L3230" s="7">
        <f>VartojimasGamyba!H3226</f>
        <v>0.14699999999999999</v>
      </c>
      <c r="M3230" s="15">
        <f t="shared" si="484"/>
        <v>1.1159999999999999</v>
      </c>
      <c r="N3230" s="7">
        <f t="shared" si="485"/>
        <v>200.46707999999998</v>
      </c>
      <c r="O3230" s="7">
        <f t="shared" si="486"/>
        <v>200.46707999999998</v>
      </c>
      <c r="R3230" s="7"/>
      <c r="S3230" s="47">
        <f t="shared" si="487"/>
        <v>1.1159999999999999</v>
      </c>
      <c r="T3230" s="47">
        <f t="shared" si="488"/>
        <v>0</v>
      </c>
      <c r="U3230" s="47">
        <f t="shared" si="489"/>
        <v>179.63</v>
      </c>
      <c r="V3230" s="47">
        <f t="shared" si="490"/>
        <v>67.760000000000005</v>
      </c>
      <c r="W3230" s="11"/>
    </row>
    <row r="3231" spans="1:23" x14ac:dyDescent="0.45">
      <c r="A3231" t="s">
        <v>3236</v>
      </c>
      <c r="B3231">
        <v>79.489999999999995</v>
      </c>
      <c r="D3231" s="9" t="str">
        <f>VartojimasGamyba!J3227</f>
        <v>2024-01-13-09</v>
      </c>
      <c r="E3231" s="8">
        <f>VartojimasGamyba!G3227</f>
        <v>1.5660000000000001</v>
      </c>
      <c r="F3231" s="11"/>
      <c r="G3231" s="7">
        <f t="shared" si="491"/>
        <v>5.0111111111111111</v>
      </c>
      <c r="H3231" s="7">
        <v>0</v>
      </c>
      <c r="I3231" s="7">
        <v>0</v>
      </c>
      <c r="J3231" s="7">
        <v>0</v>
      </c>
      <c r="L3231" s="7">
        <f>VartojimasGamyba!H3227</f>
        <v>0.19600000000000001</v>
      </c>
      <c r="M3231" s="15">
        <f t="shared" si="484"/>
        <v>1.37</v>
      </c>
      <c r="N3231" s="7">
        <f t="shared" si="485"/>
        <v>246.29860000000002</v>
      </c>
      <c r="O3231" s="7">
        <f t="shared" si="486"/>
        <v>246.29860000000002</v>
      </c>
      <c r="R3231" s="7"/>
      <c r="S3231" s="47">
        <f t="shared" si="487"/>
        <v>1.37</v>
      </c>
      <c r="T3231" s="47">
        <f t="shared" si="488"/>
        <v>0</v>
      </c>
      <c r="U3231" s="47">
        <f t="shared" si="489"/>
        <v>179.78</v>
      </c>
      <c r="V3231" s="47">
        <f t="shared" si="490"/>
        <v>67.91</v>
      </c>
      <c r="W3231" s="11"/>
    </row>
    <row r="3232" spans="1:23" x14ac:dyDescent="0.45">
      <c r="A3232" t="s">
        <v>3237</v>
      </c>
      <c r="B3232">
        <v>99.23</v>
      </c>
      <c r="D3232" s="9" t="str">
        <f>VartojimasGamyba!J3228</f>
        <v>2024-01-13-10</v>
      </c>
      <c r="E3232" s="8">
        <f>VartojimasGamyba!G3228</f>
        <v>1.794</v>
      </c>
      <c r="F3232" s="11"/>
      <c r="G3232" s="7">
        <f t="shared" si="491"/>
        <v>3.1266666666666669</v>
      </c>
      <c r="H3232" s="7">
        <v>0</v>
      </c>
      <c r="I3232" s="7">
        <v>1.8844444444444441</v>
      </c>
      <c r="J3232" s="7">
        <v>0</v>
      </c>
      <c r="L3232" s="7">
        <f>VartojimasGamyba!H3228</f>
        <v>9.8000000000000004E-2</v>
      </c>
      <c r="M3232" s="15">
        <f t="shared" si="484"/>
        <v>3.0531133177191805E-16</v>
      </c>
      <c r="N3232" s="7">
        <f t="shared" si="485"/>
        <v>6.0915716915133096E-14</v>
      </c>
      <c r="O3232" s="7">
        <f t="shared" si="486"/>
        <v>6.0915716915133096E-14</v>
      </c>
      <c r="R3232" s="7"/>
      <c r="S3232" s="47">
        <f t="shared" si="487"/>
        <v>3.0531133177191805E-16</v>
      </c>
      <c r="T3232" s="47">
        <f t="shared" si="488"/>
        <v>0</v>
      </c>
      <c r="U3232" s="47">
        <f t="shared" si="489"/>
        <v>199.52</v>
      </c>
      <c r="V3232" s="47">
        <f t="shared" si="490"/>
        <v>87.65</v>
      </c>
      <c r="W3232" s="11"/>
    </row>
    <row r="3233" spans="1:23" x14ac:dyDescent="0.45">
      <c r="A3233" t="s">
        <v>3238</v>
      </c>
      <c r="B3233">
        <v>97.57</v>
      </c>
      <c r="D3233" s="9" t="str">
        <f>VartojimasGamyba!J3229</f>
        <v>2024-01-13-11</v>
      </c>
      <c r="E3233" s="8">
        <f>VartojimasGamyba!G3229</f>
        <v>1.5920000000000001</v>
      </c>
      <c r="F3233" s="11"/>
      <c r="G3233" s="7">
        <f t="shared" si="491"/>
        <v>1.5388888888888894</v>
      </c>
      <c r="H3233" s="7">
        <v>0</v>
      </c>
      <c r="I3233" s="7">
        <v>1.5877777777777775</v>
      </c>
      <c r="J3233" s="7">
        <v>0</v>
      </c>
      <c r="L3233" s="7">
        <f>VartojimasGamyba!H3229</f>
        <v>0.16300000000000001</v>
      </c>
      <c r="M3233" s="15">
        <f t="shared" si="484"/>
        <v>2.4980018054066022E-16</v>
      </c>
      <c r="N3233" s="7">
        <f t="shared" si="485"/>
        <v>4.9425463721775038E-14</v>
      </c>
      <c r="O3233" s="7">
        <f t="shared" si="486"/>
        <v>4.9425463721775038E-14</v>
      </c>
      <c r="R3233" s="7"/>
      <c r="S3233" s="47">
        <f t="shared" si="487"/>
        <v>2.4980018054066022E-16</v>
      </c>
      <c r="T3233" s="47">
        <f t="shared" si="488"/>
        <v>0</v>
      </c>
      <c r="U3233" s="47">
        <f t="shared" si="489"/>
        <v>197.86</v>
      </c>
      <c r="V3233" s="47">
        <f t="shared" si="490"/>
        <v>85.99</v>
      </c>
      <c r="W3233" s="11"/>
    </row>
    <row r="3234" spans="1:23" x14ac:dyDescent="0.45">
      <c r="A3234" t="s">
        <v>3239</v>
      </c>
      <c r="B3234">
        <v>90.88</v>
      </c>
      <c r="D3234" s="9" t="str">
        <f>VartojimasGamyba!J3230</f>
        <v>2024-01-13-12</v>
      </c>
      <c r="E3234" s="8">
        <f>VartojimasGamyba!G3230</f>
        <v>1.4</v>
      </c>
      <c r="F3234" s="11"/>
      <c r="G3234" s="7">
        <f t="shared" si="491"/>
        <v>0</v>
      </c>
      <c r="H3234" s="7">
        <v>0</v>
      </c>
      <c r="I3234" s="7">
        <v>1.5388888888888896</v>
      </c>
      <c r="J3234" s="7">
        <v>0</v>
      </c>
      <c r="L3234" s="7">
        <f>VartojimasGamyba!H3230</f>
        <v>1.4999999999999999E-2</v>
      </c>
      <c r="M3234" s="15">
        <f t="shared" si="484"/>
        <v>-7.6327832942979512E-16</v>
      </c>
      <c r="N3234" s="7">
        <f t="shared" si="485"/>
        <v>-1.4591591823709394E-13</v>
      </c>
      <c r="O3234" s="7">
        <f t="shared" si="486"/>
        <v>-1.4591591823709394E-13</v>
      </c>
      <c r="R3234" s="7"/>
      <c r="S3234" s="47">
        <f t="shared" si="487"/>
        <v>-7.6327832942979512E-16</v>
      </c>
      <c r="T3234" s="47">
        <f t="shared" si="488"/>
        <v>0</v>
      </c>
      <c r="U3234" s="47">
        <f t="shared" si="489"/>
        <v>191.17000000000002</v>
      </c>
      <c r="V3234" s="47">
        <f t="shared" si="490"/>
        <v>79.3</v>
      </c>
      <c r="W3234" s="11"/>
    </row>
    <row r="3235" spans="1:23" x14ac:dyDescent="0.45">
      <c r="A3235" t="s">
        <v>3240</v>
      </c>
      <c r="B3235">
        <v>74.180000000000007</v>
      </c>
      <c r="D3235" s="9" t="str">
        <f>VartojimasGamyba!J3231</f>
        <v>2024-01-13-13</v>
      </c>
      <c r="E3235" s="8">
        <f>VartojimasGamyba!G3231</f>
        <v>1.633</v>
      </c>
      <c r="F3235" s="11"/>
      <c r="G3235" s="7">
        <f t="shared" si="491"/>
        <v>0</v>
      </c>
      <c r="H3235" s="7">
        <v>0</v>
      </c>
      <c r="I3235" s="7">
        <v>0</v>
      </c>
      <c r="J3235" s="7">
        <v>0</v>
      </c>
      <c r="L3235" s="7">
        <f>VartojimasGamyba!H3231</f>
        <v>0</v>
      </c>
      <c r="M3235" s="15">
        <f t="shared" si="484"/>
        <v>1.633</v>
      </c>
      <c r="N3235" s="7">
        <f t="shared" si="485"/>
        <v>284.90951000000007</v>
      </c>
      <c r="O3235" s="7">
        <f t="shared" si="486"/>
        <v>284.90951000000007</v>
      </c>
      <c r="R3235" s="7"/>
      <c r="S3235" s="47">
        <f t="shared" si="487"/>
        <v>1.633</v>
      </c>
      <c r="T3235" s="47">
        <f t="shared" si="488"/>
        <v>0</v>
      </c>
      <c r="U3235" s="47">
        <f t="shared" si="489"/>
        <v>174.47000000000003</v>
      </c>
      <c r="V3235" s="47">
        <f t="shared" si="490"/>
        <v>62.600000000000009</v>
      </c>
      <c r="W3235" s="11"/>
    </row>
    <row r="3236" spans="1:23" x14ac:dyDescent="0.45">
      <c r="A3236" t="s">
        <v>3241</v>
      </c>
      <c r="B3236">
        <v>70.66</v>
      </c>
      <c r="D3236" s="9" t="str">
        <f>VartojimasGamyba!J3232</f>
        <v>2024-01-13-14</v>
      </c>
      <c r="E3236" s="8">
        <f>VartojimasGamyba!G3232</f>
        <v>1.8879999999999999</v>
      </c>
      <c r="F3236" s="11"/>
      <c r="G3236" s="7">
        <f t="shared" si="491"/>
        <v>0</v>
      </c>
      <c r="H3236" s="7">
        <v>0</v>
      </c>
      <c r="I3236" s="7">
        <v>0</v>
      </c>
      <c r="J3236" s="7">
        <v>0</v>
      </c>
      <c r="L3236" s="7">
        <f>VartojimasGamyba!H3232</f>
        <v>0</v>
      </c>
      <c r="M3236" s="15">
        <f t="shared" si="484"/>
        <v>1.8879999999999999</v>
      </c>
      <c r="N3236" s="7">
        <f t="shared" si="485"/>
        <v>322.75359999999995</v>
      </c>
      <c r="O3236" s="7">
        <f t="shared" si="486"/>
        <v>322.75359999999995</v>
      </c>
      <c r="R3236" s="7"/>
      <c r="S3236" s="47">
        <f t="shared" si="487"/>
        <v>1.8879999999999999</v>
      </c>
      <c r="T3236" s="47">
        <f t="shared" si="488"/>
        <v>0</v>
      </c>
      <c r="U3236" s="47">
        <f t="shared" si="489"/>
        <v>170.95</v>
      </c>
      <c r="V3236" s="47">
        <f t="shared" si="490"/>
        <v>59.08</v>
      </c>
      <c r="W3236" s="11"/>
    </row>
    <row r="3237" spans="1:23" x14ac:dyDescent="0.45">
      <c r="A3237" t="s">
        <v>3242</v>
      </c>
      <c r="B3237">
        <v>67.510000000000005</v>
      </c>
      <c r="D3237" s="9" t="str">
        <f>VartojimasGamyba!J3233</f>
        <v>2024-01-13-15</v>
      </c>
      <c r="E3237" s="8">
        <f>VartojimasGamyba!G3233</f>
        <v>1.6830000000000001</v>
      </c>
      <c r="F3237" s="11"/>
      <c r="G3237" s="7">
        <f t="shared" si="491"/>
        <v>5</v>
      </c>
      <c r="H3237" s="7">
        <v>5</v>
      </c>
      <c r="I3237" s="7">
        <v>0</v>
      </c>
      <c r="J3237" s="7">
        <v>0</v>
      </c>
      <c r="L3237" s="7">
        <f>VartojimasGamyba!H3233</f>
        <v>0</v>
      </c>
      <c r="M3237" s="15">
        <f t="shared" si="484"/>
        <v>6.6829999999999998</v>
      </c>
      <c r="N3237" s="7">
        <f t="shared" si="485"/>
        <v>1121.4074000000001</v>
      </c>
      <c r="O3237" s="7">
        <f t="shared" si="486"/>
        <v>1121.4074000000001</v>
      </c>
      <c r="R3237" s="7"/>
      <c r="S3237" s="47">
        <f t="shared" si="487"/>
        <v>6.6829999999999998</v>
      </c>
      <c r="T3237" s="47">
        <f t="shared" si="488"/>
        <v>0</v>
      </c>
      <c r="U3237" s="47">
        <f t="shared" si="489"/>
        <v>167.8</v>
      </c>
      <c r="V3237" s="47">
        <f t="shared" si="490"/>
        <v>55.930000000000007</v>
      </c>
      <c r="W3237" s="11"/>
    </row>
    <row r="3238" spans="1:23" x14ac:dyDescent="0.45">
      <c r="A3238" t="s">
        <v>3243</v>
      </c>
      <c r="B3238">
        <v>75.510000000000005</v>
      </c>
      <c r="D3238" s="9" t="str">
        <f>VartojimasGamyba!J3234</f>
        <v>2024-01-13-16</v>
      </c>
      <c r="E3238" s="8">
        <f>VartojimasGamyba!G3234</f>
        <v>1.421</v>
      </c>
      <c r="F3238" s="11"/>
      <c r="G3238" s="7">
        <f t="shared" si="491"/>
        <v>5</v>
      </c>
      <c r="H3238" s="7">
        <v>0</v>
      </c>
      <c r="I3238" s="7">
        <v>0</v>
      </c>
      <c r="J3238" s="7">
        <v>0</v>
      </c>
      <c r="L3238" s="7">
        <f>VartojimasGamyba!H3234</f>
        <v>0</v>
      </c>
      <c r="M3238" s="15">
        <f t="shared" si="484"/>
        <v>1.421</v>
      </c>
      <c r="N3238" s="7">
        <f t="shared" si="485"/>
        <v>249.81180000000003</v>
      </c>
      <c r="O3238" s="7">
        <f t="shared" si="486"/>
        <v>249.81180000000003</v>
      </c>
      <c r="R3238" s="7"/>
      <c r="S3238" s="47">
        <f t="shared" si="487"/>
        <v>1.421</v>
      </c>
      <c r="T3238" s="47">
        <f t="shared" si="488"/>
        <v>0</v>
      </c>
      <c r="U3238" s="47">
        <f t="shared" si="489"/>
        <v>175.8</v>
      </c>
      <c r="V3238" s="47">
        <f t="shared" si="490"/>
        <v>63.930000000000007</v>
      </c>
      <c r="W3238" s="11"/>
    </row>
    <row r="3239" spans="1:23" x14ac:dyDescent="0.45">
      <c r="A3239" t="s">
        <v>3244</v>
      </c>
      <c r="B3239">
        <v>80.180000000000007</v>
      </c>
      <c r="D3239" s="9" t="str">
        <f>VartojimasGamyba!J3235</f>
        <v>2024-01-13-17</v>
      </c>
      <c r="E3239" s="8">
        <f>VartojimasGamyba!G3235</f>
        <v>1.4710000000000001</v>
      </c>
      <c r="F3239" s="11"/>
      <c r="G3239" s="7">
        <f t="shared" si="491"/>
        <v>5</v>
      </c>
      <c r="H3239" s="7">
        <v>0</v>
      </c>
      <c r="I3239" s="7">
        <v>0</v>
      </c>
      <c r="J3239" s="7">
        <v>0</v>
      </c>
      <c r="L3239" s="7">
        <f>VartojimasGamyba!H3235</f>
        <v>0</v>
      </c>
      <c r="M3239" s="15">
        <f t="shared" si="484"/>
        <v>1.4710000000000001</v>
      </c>
      <c r="N3239" s="7">
        <f t="shared" si="485"/>
        <v>265.47137000000004</v>
      </c>
      <c r="O3239" s="7">
        <f t="shared" si="486"/>
        <v>265.47137000000004</v>
      </c>
      <c r="R3239" s="7"/>
      <c r="S3239" s="47">
        <f t="shared" si="487"/>
        <v>1.4710000000000001</v>
      </c>
      <c r="T3239" s="47">
        <f t="shared" si="488"/>
        <v>0</v>
      </c>
      <c r="U3239" s="47">
        <f t="shared" si="489"/>
        <v>180.47000000000003</v>
      </c>
      <c r="V3239" s="47">
        <f t="shared" si="490"/>
        <v>68.600000000000009</v>
      </c>
      <c r="W3239" s="11"/>
    </row>
    <row r="3240" spans="1:23" x14ac:dyDescent="0.45">
      <c r="A3240" t="s">
        <v>3245</v>
      </c>
      <c r="B3240">
        <v>80.19</v>
      </c>
      <c r="D3240" s="9" t="str">
        <f>VartojimasGamyba!J3236</f>
        <v>2024-01-13-18</v>
      </c>
      <c r="E3240" s="8">
        <f>VartojimasGamyba!G3236</f>
        <v>1.508</v>
      </c>
      <c r="F3240" s="11"/>
      <c r="G3240" s="7">
        <f t="shared" si="491"/>
        <v>5</v>
      </c>
      <c r="H3240" s="7">
        <v>0</v>
      </c>
      <c r="I3240" s="7">
        <v>0</v>
      </c>
      <c r="J3240" s="7">
        <v>0</v>
      </c>
      <c r="L3240" s="7">
        <f>VartojimasGamyba!H3236</f>
        <v>0</v>
      </c>
      <c r="M3240" s="15">
        <f t="shared" si="484"/>
        <v>1.508</v>
      </c>
      <c r="N3240" s="7">
        <f t="shared" si="485"/>
        <v>272.16384000000005</v>
      </c>
      <c r="O3240" s="7">
        <f t="shared" si="486"/>
        <v>272.16384000000005</v>
      </c>
      <c r="R3240" s="7"/>
      <c r="S3240" s="47">
        <f t="shared" si="487"/>
        <v>1.508</v>
      </c>
      <c r="T3240" s="47">
        <f t="shared" si="488"/>
        <v>0</v>
      </c>
      <c r="U3240" s="47">
        <f t="shared" si="489"/>
        <v>180.48000000000002</v>
      </c>
      <c r="V3240" s="47">
        <f t="shared" si="490"/>
        <v>68.61</v>
      </c>
      <c r="W3240" s="11"/>
    </row>
    <row r="3241" spans="1:23" x14ac:dyDescent="0.45">
      <c r="A3241" t="s">
        <v>3246</v>
      </c>
      <c r="B3241">
        <v>79.09</v>
      </c>
      <c r="D3241" s="9" t="str">
        <f>VartojimasGamyba!J3237</f>
        <v>2024-01-13-19</v>
      </c>
      <c r="E3241" s="8">
        <f>VartojimasGamyba!G3237</f>
        <v>1.839</v>
      </c>
      <c r="F3241" s="11"/>
      <c r="G3241" s="7">
        <f t="shared" si="491"/>
        <v>5</v>
      </c>
      <c r="H3241" s="7">
        <v>0</v>
      </c>
      <c r="I3241" s="7">
        <v>0</v>
      </c>
      <c r="J3241" s="7">
        <v>0</v>
      </c>
      <c r="L3241" s="7">
        <f>VartojimasGamyba!H3237</f>
        <v>0</v>
      </c>
      <c r="M3241" s="15">
        <f t="shared" si="484"/>
        <v>1.839</v>
      </c>
      <c r="N3241" s="7">
        <f t="shared" si="485"/>
        <v>329.87982</v>
      </c>
      <c r="O3241" s="7">
        <f t="shared" si="486"/>
        <v>329.87982</v>
      </c>
      <c r="R3241" s="7"/>
      <c r="S3241" s="47">
        <f t="shared" si="487"/>
        <v>1.839</v>
      </c>
      <c r="T3241" s="47">
        <f t="shared" si="488"/>
        <v>0</v>
      </c>
      <c r="U3241" s="47">
        <f t="shared" si="489"/>
        <v>179.38</v>
      </c>
      <c r="V3241" s="47">
        <f t="shared" si="490"/>
        <v>67.510000000000005</v>
      </c>
      <c r="W3241" s="11"/>
    </row>
    <row r="3242" spans="1:23" x14ac:dyDescent="0.45">
      <c r="A3242" t="s">
        <v>3247</v>
      </c>
      <c r="B3242">
        <v>79.09</v>
      </c>
      <c r="D3242" s="9" t="str">
        <f>VartojimasGamyba!J3238</f>
        <v>2024-01-13-20</v>
      </c>
      <c r="E3242" s="8">
        <f>VartojimasGamyba!G3238</f>
        <v>1.718</v>
      </c>
      <c r="F3242" s="11"/>
      <c r="G3242" s="7">
        <f t="shared" si="491"/>
        <v>5</v>
      </c>
      <c r="H3242" s="7">
        <v>0</v>
      </c>
      <c r="I3242" s="7">
        <v>0</v>
      </c>
      <c r="J3242" s="7">
        <v>0</v>
      </c>
      <c r="L3242" s="7">
        <f>VartojimasGamyba!H3238</f>
        <v>0</v>
      </c>
      <c r="M3242" s="15">
        <f t="shared" si="484"/>
        <v>1.718</v>
      </c>
      <c r="N3242" s="7">
        <f t="shared" si="485"/>
        <v>308.17483999999996</v>
      </c>
      <c r="O3242" s="7">
        <f t="shared" si="486"/>
        <v>308.17483999999996</v>
      </c>
      <c r="P3242" s="7" t="s">
        <v>8873</v>
      </c>
      <c r="R3242" s="7"/>
      <c r="S3242" s="47">
        <f t="shared" si="487"/>
        <v>1.718</v>
      </c>
      <c r="T3242" s="47">
        <f t="shared" si="488"/>
        <v>0</v>
      </c>
      <c r="U3242" s="47">
        <f t="shared" si="489"/>
        <v>179.38</v>
      </c>
      <c r="V3242" s="47">
        <f t="shared" si="490"/>
        <v>67.510000000000005</v>
      </c>
      <c r="W3242" s="11"/>
    </row>
    <row r="3243" spans="1:23" x14ac:dyDescent="0.45">
      <c r="A3243" t="s">
        <v>3248</v>
      </c>
      <c r="B3243">
        <v>73.819999999999993</v>
      </c>
      <c r="D3243" s="9" t="str">
        <f>VartojimasGamyba!J3239</f>
        <v>2024-01-13-21</v>
      </c>
      <c r="E3243" s="8">
        <f>VartojimasGamyba!G3239</f>
        <v>1.3520000000000001</v>
      </c>
      <c r="F3243" s="11"/>
      <c r="G3243" s="7">
        <f t="shared" si="491"/>
        <v>5</v>
      </c>
      <c r="H3243" s="7">
        <v>0</v>
      </c>
      <c r="I3243" s="7">
        <v>0</v>
      </c>
      <c r="J3243" s="7">
        <v>0</v>
      </c>
      <c r="L3243" s="7">
        <f>VartojimasGamyba!H3239</f>
        <v>0</v>
      </c>
      <c r="M3243" s="15">
        <f t="shared" si="484"/>
        <v>1.3520000000000001</v>
      </c>
      <c r="N3243" s="7">
        <f t="shared" si="485"/>
        <v>235.39672000000004</v>
      </c>
      <c r="O3243" s="7">
        <f t="shared" si="486"/>
        <v>235.39672000000004</v>
      </c>
      <c r="P3243" s="7">
        <f>SUM(N3222:N3245)</f>
        <v>6252.4122033333333</v>
      </c>
      <c r="R3243" s="7"/>
      <c r="S3243" s="47">
        <f t="shared" si="487"/>
        <v>1.3520000000000001</v>
      </c>
      <c r="T3243" s="47">
        <f t="shared" si="488"/>
        <v>0</v>
      </c>
      <c r="U3243" s="47">
        <f t="shared" si="489"/>
        <v>174.11</v>
      </c>
      <c r="V3243" s="47">
        <f t="shared" si="490"/>
        <v>62.239999999999995</v>
      </c>
      <c r="W3243" s="11"/>
    </row>
    <row r="3244" spans="1:23" x14ac:dyDescent="0.45">
      <c r="A3244" t="s">
        <v>3249</v>
      </c>
      <c r="B3244">
        <v>73.06</v>
      </c>
      <c r="D3244" s="9" t="str">
        <f>VartojimasGamyba!J3240</f>
        <v>2024-01-13-22</v>
      </c>
      <c r="E3244" s="8">
        <f>VartojimasGamyba!G3240</f>
        <v>1.0840000000000001</v>
      </c>
      <c r="F3244" s="11"/>
      <c r="G3244" s="7">
        <f t="shared" si="491"/>
        <v>5</v>
      </c>
      <c r="H3244" s="7">
        <v>0</v>
      </c>
      <c r="I3244" s="7">
        <v>0</v>
      </c>
      <c r="J3244" s="7">
        <v>0</v>
      </c>
      <c r="L3244" s="7">
        <f>VartojimasGamyba!H3240</f>
        <v>0</v>
      </c>
      <c r="M3244" s="15">
        <f t="shared" si="484"/>
        <v>1.0840000000000001</v>
      </c>
      <c r="N3244" s="7">
        <f t="shared" si="485"/>
        <v>187.91140000000004</v>
      </c>
      <c r="O3244" s="7">
        <f t="shared" si="486"/>
        <v>187.91140000000004</v>
      </c>
      <c r="P3244" s="7" t="s">
        <v>8872</v>
      </c>
      <c r="R3244" s="7"/>
      <c r="S3244" s="47">
        <f t="shared" si="487"/>
        <v>1.0840000000000001</v>
      </c>
      <c r="T3244" s="47">
        <f t="shared" si="488"/>
        <v>0</v>
      </c>
      <c r="U3244" s="47">
        <f t="shared" si="489"/>
        <v>173.35000000000002</v>
      </c>
      <c r="V3244" s="47">
        <f t="shared" si="490"/>
        <v>61.480000000000004</v>
      </c>
      <c r="W3244" s="11"/>
    </row>
    <row r="3245" spans="1:23" x14ac:dyDescent="0.45">
      <c r="A3245" t="s">
        <v>3250</v>
      </c>
      <c r="B3245">
        <v>80.19</v>
      </c>
      <c r="D3245" s="9" t="str">
        <f>VartojimasGamyba!J3241</f>
        <v>2024-01-13-23</v>
      </c>
      <c r="E3245" s="8">
        <f>VartojimasGamyba!G3241</f>
        <v>0.96099999999999997</v>
      </c>
      <c r="F3245" s="11"/>
      <c r="G3245" s="7">
        <f t="shared" si="491"/>
        <v>5</v>
      </c>
      <c r="H3245" s="7">
        <v>0</v>
      </c>
      <c r="I3245" s="7">
        <v>0</v>
      </c>
      <c r="J3245" s="7">
        <v>0</v>
      </c>
      <c r="L3245" s="7">
        <f>VartojimasGamyba!H3241</f>
        <v>0</v>
      </c>
      <c r="M3245" s="15">
        <f t="shared" si="484"/>
        <v>0.96099999999999997</v>
      </c>
      <c r="N3245" s="7">
        <f t="shared" si="485"/>
        <v>173.44128000000001</v>
      </c>
      <c r="O3245" s="7">
        <f t="shared" si="486"/>
        <v>173.44128000000001</v>
      </c>
      <c r="P3245" s="7">
        <f>SUM(O3222:O3245)</f>
        <v>6252.4122033333333</v>
      </c>
      <c r="Q3245" s="7">
        <f>SUMPRODUCT(B3222:B3245,E3222:E3245)+SUM(E3222:E3245)*$Z$21-SUMPRODUCT(B3222:B3245,L3222:L3245)+SUM(L3222:L3245)*ABS($Z$20)</f>
        <v>6372.3072599999996</v>
      </c>
      <c r="R3245" s="7"/>
      <c r="S3245" s="47">
        <f t="shared" si="487"/>
        <v>0.96099999999999997</v>
      </c>
      <c r="T3245" s="47">
        <f t="shared" si="488"/>
        <v>0</v>
      </c>
      <c r="U3245" s="47">
        <f t="shared" si="489"/>
        <v>180.48000000000002</v>
      </c>
      <c r="V3245" s="47">
        <f t="shared" si="490"/>
        <v>68.61</v>
      </c>
      <c r="W3245" s="11">
        <f>IF(P3245&lt;&gt;Q3245,1,0)</f>
        <v>1</v>
      </c>
    </row>
    <row r="3246" spans="1:23" x14ac:dyDescent="0.45">
      <c r="A3246" t="s">
        <v>3251</v>
      </c>
      <c r="B3246">
        <v>67.349999999999994</v>
      </c>
      <c r="D3246" s="1" t="str">
        <f>VartojimasGamyba!J3242</f>
        <v>2024-01-14-00</v>
      </c>
      <c r="E3246" s="7">
        <f>VartojimasGamyba!G3242</f>
        <v>1.101</v>
      </c>
      <c r="F3246" s="11"/>
      <c r="G3246" s="12">
        <f>G3245+H3246-I3246</f>
        <v>5</v>
      </c>
      <c r="H3246" s="12">
        <v>0</v>
      </c>
      <c r="I3246" s="12">
        <v>0</v>
      </c>
      <c r="J3246" s="12">
        <v>0</v>
      </c>
      <c r="K3246" s="12"/>
      <c r="L3246" s="12">
        <f>VartojimasGamyba!H3242</f>
        <v>0</v>
      </c>
      <c r="M3246" s="19">
        <f t="shared" si="484"/>
        <v>1.101</v>
      </c>
      <c r="N3246" s="7">
        <f t="shared" si="485"/>
        <v>184.57163999999997</v>
      </c>
      <c r="O3246" s="7">
        <f t="shared" si="486"/>
        <v>184.57163999999997</v>
      </c>
      <c r="R3246" s="20" t="s">
        <v>8783</v>
      </c>
      <c r="S3246" s="47">
        <f t="shared" si="487"/>
        <v>1.101</v>
      </c>
      <c r="T3246" s="47">
        <f t="shared" si="488"/>
        <v>0</v>
      </c>
      <c r="U3246" s="47">
        <f t="shared" si="489"/>
        <v>167.64</v>
      </c>
      <c r="V3246" s="47">
        <f t="shared" si="490"/>
        <v>55.769999999999996</v>
      </c>
      <c r="W3246" s="11"/>
    </row>
    <row r="3247" spans="1:23" x14ac:dyDescent="0.45">
      <c r="A3247" t="s">
        <v>3252</v>
      </c>
      <c r="B3247">
        <v>61.65</v>
      </c>
      <c r="D3247" s="1" t="str">
        <f>VartojimasGamyba!J3243</f>
        <v>2024-01-14-01</v>
      </c>
      <c r="E3247" s="7">
        <f>VartojimasGamyba!G3243</f>
        <v>1.1399999999999999</v>
      </c>
      <c r="F3247" s="11"/>
      <c r="G3247" s="12">
        <f t="shared" ref="G3247:G3269" si="492">G3246+H3247-I3247</f>
        <v>15</v>
      </c>
      <c r="H3247" s="12">
        <v>10</v>
      </c>
      <c r="I3247" s="12">
        <v>0</v>
      </c>
      <c r="J3247" s="12">
        <v>0</v>
      </c>
      <c r="K3247" s="12"/>
      <c r="L3247" s="12">
        <f>VartojimasGamyba!H3243</f>
        <v>0</v>
      </c>
      <c r="M3247" s="19">
        <f t="shared" si="484"/>
        <v>11.14</v>
      </c>
      <c r="N3247" s="7">
        <f t="shared" si="485"/>
        <v>1804.0116</v>
      </c>
      <c r="O3247" s="7">
        <f t="shared" si="486"/>
        <v>1804.0116</v>
      </c>
      <c r="R3247" s="7"/>
      <c r="S3247" s="47">
        <f t="shared" si="487"/>
        <v>11.14</v>
      </c>
      <c r="T3247" s="47">
        <f t="shared" si="488"/>
        <v>0</v>
      </c>
      <c r="U3247" s="47">
        <f t="shared" si="489"/>
        <v>161.94</v>
      </c>
      <c r="V3247" s="47">
        <f t="shared" si="490"/>
        <v>50.07</v>
      </c>
      <c r="W3247" s="11"/>
    </row>
    <row r="3248" spans="1:23" x14ac:dyDescent="0.45">
      <c r="A3248" t="s">
        <v>3253</v>
      </c>
      <c r="B3248">
        <v>64.02</v>
      </c>
      <c r="D3248" s="1" t="str">
        <f>VartojimasGamyba!J3244</f>
        <v>2024-01-14-02</v>
      </c>
      <c r="E3248" s="7">
        <f>VartojimasGamyba!G3244</f>
        <v>1.0209999999999999</v>
      </c>
      <c r="F3248" s="11"/>
      <c r="G3248" s="12">
        <f t="shared" si="492"/>
        <v>15</v>
      </c>
      <c r="H3248" s="12">
        <v>0</v>
      </c>
      <c r="I3248" s="12">
        <v>0</v>
      </c>
      <c r="J3248" s="12">
        <v>0</v>
      </c>
      <c r="K3248" s="12"/>
      <c r="L3248" s="12">
        <f>VartojimasGamyba!H3244</f>
        <v>0</v>
      </c>
      <c r="M3248" s="19">
        <f t="shared" si="484"/>
        <v>1.0209999999999999</v>
      </c>
      <c r="N3248" s="7">
        <f t="shared" si="485"/>
        <v>167.76050999999998</v>
      </c>
      <c r="O3248" s="7">
        <f t="shared" si="486"/>
        <v>167.76050999999998</v>
      </c>
      <c r="R3248" s="7"/>
      <c r="S3248" s="47">
        <f t="shared" si="487"/>
        <v>1.0209999999999999</v>
      </c>
      <c r="T3248" s="47">
        <f t="shared" si="488"/>
        <v>0</v>
      </c>
      <c r="U3248" s="47">
        <f t="shared" si="489"/>
        <v>164.31</v>
      </c>
      <c r="V3248" s="47">
        <f t="shared" si="490"/>
        <v>52.44</v>
      </c>
      <c r="W3248" s="11"/>
    </row>
    <row r="3249" spans="1:23" x14ac:dyDescent="0.45">
      <c r="A3249" t="s">
        <v>3254</v>
      </c>
      <c r="B3249">
        <v>62.11</v>
      </c>
      <c r="D3249" s="1" t="str">
        <f>VartojimasGamyba!J3245</f>
        <v>2024-01-14-03</v>
      </c>
      <c r="E3249" s="7">
        <f>VartojimasGamyba!G3245</f>
        <v>1.0229999999999999</v>
      </c>
      <c r="F3249" s="11"/>
      <c r="G3249" s="12">
        <f t="shared" si="492"/>
        <v>17.122222222222224</v>
      </c>
      <c r="H3249" s="12">
        <v>2.1222222222222231</v>
      </c>
      <c r="I3249" s="12">
        <v>0</v>
      </c>
      <c r="J3249" s="12">
        <v>0</v>
      </c>
      <c r="K3249" s="12"/>
      <c r="L3249" s="12">
        <f>VartojimasGamyba!H3245</f>
        <v>0</v>
      </c>
      <c r="M3249" s="19">
        <f t="shared" si="484"/>
        <v>3.1452222222222233</v>
      </c>
      <c r="N3249" s="7">
        <f t="shared" si="485"/>
        <v>510.78408888888907</v>
      </c>
      <c r="O3249" s="7">
        <f t="shared" si="486"/>
        <v>510.78408888888907</v>
      </c>
      <c r="R3249" s="7"/>
      <c r="S3249" s="47">
        <f t="shared" si="487"/>
        <v>3.1452222222222233</v>
      </c>
      <c r="T3249" s="47">
        <f t="shared" si="488"/>
        <v>0</v>
      </c>
      <c r="U3249" s="47">
        <f t="shared" si="489"/>
        <v>162.4</v>
      </c>
      <c r="V3249" s="47">
        <f t="shared" si="490"/>
        <v>50.53</v>
      </c>
      <c r="W3249" s="11"/>
    </row>
    <row r="3250" spans="1:23" x14ac:dyDescent="0.45">
      <c r="A3250" t="s">
        <v>3255</v>
      </c>
      <c r="B3250">
        <v>62.93</v>
      </c>
      <c r="D3250" s="1" t="str">
        <f>VartojimasGamyba!J3246</f>
        <v>2024-01-14-04</v>
      </c>
      <c r="E3250" s="7">
        <f>VartojimasGamyba!G3246</f>
        <v>1.246</v>
      </c>
      <c r="F3250" s="11"/>
      <c r="G3250" s="12">
        <f t="shared" si="492"/>
        <v>17.122222222222224</v>
      </c>
      <c r="H3250" s="12">
        <v>0</v>
      </c>
      <c r="I3250" s="12">
        <v>0</v>
      </c>
      <c r="J3250" s="12">
        <v>0</v>
      </c>
      <c r="K3250" s="12"/>
      <c r="L3250" s="12">
        <f>VartojimasGamyba!H3246</f>
        <v>0</v>
      </c>
      <c r="M3250" s="19">
        <f t="shared" si="484"/>
        <v>1.246</v>
      </c>
      <c r="N3250" s="7">
        <f t="shared" si="485"/>
        <v>203.37212</v>
      </c>
      <c r="O3250" s="7">
        <f t="shared" si="486"/>
        <v>203.37212</v>
      </c>
      <c r="R3250" s="7"/>
      <c r="S3250" s="47">
        <f t="shared" si="487"/>
        <v>1.246</v>
      </c>
      <c r="T3250" s="47">
        <f t="shared" si="488"/>
        <v>0</v>
      </c>
      <c r="U3250" s="47">
        <f t="shared" si="489"/>
        <v>163.22</v>
      </c>
      <c r="V3250" s="47">
        <f t="shared" si="490"/>
        <v>51.35</v>
      </c>
      <c r="W3250" s="11"/>
    </row>
    <row r="3251" spans="1:23" x14ac:dyDescent="0.45">
      <c r="A3251" t="s">
        <v>3256</v>
      </c>
      <c r="B3251">
        <v>64.88</v>
      </c>
      <c r="D3251" s="1" t="str">
        <f>VartojimasGamyba!J3247</f>
        <v>2024-01-14-05</v>
      </c>
      <c r="E3251" s="7">
        <f>VartojimasGamyba!G3247</f>
        <v>1.034</v>
      </c>
      <c r="F3251" s="11"/>
      <c r="G3251" s="12">
        <f t="shared" si="492"/>
        <v>17.122222222222224</v>
      </c>
      <c r="H3251" s="12">
        <v>0</v>
      </c>
      <c r="I3251" s="12">
        <v>0</v>
      </c>
      <c r="J3251" s="12">
        <v>0</v>
      </c>
      <c r="K3251" s="12"/>
      <c r="L3251" s="12">
        <f>VartojimasGamyba!H3247</f>
        <v>0</v>
      </c>
      <c r="M3251" s="19">
        <f t="shared" si="484"/>
        <v>1.034</v>
      </c>
      <c r="N3251" s="7">
        <f t="shared" si="485"/>
        <v>170.78578000000002</v>
      </c>
      <c r="O3251" s="7">
        <f t="shared" si="486"/>
        <v>170.78578000000002</v>
      </c>
      <c r="R3251" s="7"/>
      <c r="S3251" s="47">
        <f t="shared" si="487"/>
        <v>1.034</v>
      </c>
      <c r="T3251" s="47">
        <f t="shared" si="488"/>
        <v>0</v>
      </c>
      <c r="U3251" s="47">
        <f t="shared" si="489"/>
        <v>165.17000000000002</v>
      </c>
      <c r="V3251" s="47">
        <f t="shared" si="490"/>
        <v>53.3</v>
      </c>
      <c r="W3251" s="11"/>
    </row>
    <row r="3252" spans="1:23" x14ac:dyDescent="0.45">
      <c r="A3252" t="s">
        <v>3257</v>
      </c>
      <c r="B3252">
        <v>65.38</v>
      </c>
      <c r="D3252" s="1" t="str">
        <f>VartojimasGamyba!J3248</f>
        <v>2024-01-14-06</v>
      </c>
      <c r="E3252" s="7">
        <f>VartojimasGamyba!G3248</f>
        <v>1.0589999999999999</v>
      </c>
      <c r="F3252" s="11"/>
      <c r="G3252" s="12">
        <f t="shared" si="492"/>
        <v>17.122222222222224</v>
      </c>
      <c r="H3252" s="12">
        <v>0</v>
      </c>
      <c r="I3252" s="12">
        <v>0</v>
      </c>
      <c r="J3252" s="12">
        <v>0</v>
      </c>
      <c r="K3252" s="12"/>
      <c r="L3252" s="12">
        <f>VartojimasGamyba!H3248</f>
        <v>0</v>
      </c>
      <c r="M3252" s="19">
        <f t="shared" si="484"/>
        <v>1.0589999999999999</v>
      </c>
      <c r="N3252" s="7">
        <f t="shared" si="485"/>
        <v>175.44453000000001</v>
      </c>
      <c r="O3252" s="7">
        <f t="shared" si="486"/>
        <v>175.44453000000001</v>
      </c>
      <c r="R3252" s="7"/>
      <c r="S3252" s="47">
        <f t="shared" si="487"/>
        <v>1.0589999999999999</v>
      </c>
      <c r="T3252" s="47">
        <f t="shared" si="488"/>
        <v>0</v>
      </c>
      <c r="U3252" s="47">
        <f t="shared" si="489"/>
        <v>165.67000000000002</v>
      </c>
      <c r="V3252" s="47">
        <f t="shared" si="490"/>
        <v>53.8</v>
      </c>
      <c r="W3252" s="11"/>
    </row>
    <row r="3253" spans="1:23" x14ac:dyDescent="0.45">
      <c r="A3253" t="s">
        <v>3258</v>
      </c>
      <c r="B3253">
        <v>65.2</v>
      </c>
      <c r="D3253" s="1" t="str">
        <f>VartojimasGamyba!J3249</f>
        <v>2024-01-14-07</v>
      </c>
      <c r="E3253" s="7">
        <f>VartojimasGamyba!G3249</f>
        <v>0.97199999999999998</v>
      </c>
      <c r="F3253" s="11"/>
      <c r="G3253" s="12">
        <f t="shared" si="492"/>
        <v>17.122222222222224</v>
      </c>
      <c r="H3253" s="12">
        <v>0</v>
      </c>
      <c r="I3253" s="12">
        <v>0</v>
      </c>
      <c r="J3253" s="12">
        <v>0</v>
      </c>
      <c r="K3253" s="12"/>
      <c r="L3253" s="12">
        <f>VartojimasGamyba!H3249</f>
        <v>1.4999999999999999E-2</v>
      </c>
      <c r="M3253" s="19">
        <f t="shared" si="484"/>
        <v>0.95699999999999996</v>
      </c>
      <c r="N3253" s="7">
        <f t="shared" si="485"/>
        <v>158.37393</v>
      </c>
      <c r="O3253" s="7">
        <f t="shared" si="486"/>
        <v>158.37393</v>
      </c>
      <c r="R3253" s="7"/>
      <c r="S3253" s="47">
        <f t="shared" si="487"/>
        <v>0.95699999999999996</v>
      </c>
      <c r="T3253" s="47">
        <f t="shared" si="488"/>
        <v>0</v>
      </c>
      <c r="U3253" s="47">
        <f t="shared" si="489"/>
        <v>165.49</v>
      </c>
      <c r="V3253" s="47">
        <f t="shared" si="490"/>
        <v>53.620000000000005</v>
      </c>
      <c r="W3253" s="11"/>
    </row>
    <row r="3254" spans="1:23" x14ac:dyDescent="0.45">
      <c r="A3254" t="s">
        <v>3259</v>
      </c>
      <c r="B3254">
        <v>67.62</v>
      </c>
      <c r="D3254" s="1" t="str">
        <f>VartojimasGamyba!J3250</f>
        <v>2024-01-14-08</v>
      </c>
      <c r="E3254" s="7">
        <f>VartojimasGamyba!G3250</f>
        <v>1.581</v>
      </c>
      <c r="F3254" s="11"/>
      <c r="G3254" s="12">
        <f t="shared" si="492"/>
        <v>17.122222222222224</v>
      </c>
      <c r="H3254" s="12">
        <v>0</v>
      </c>
      <c r="I3254" s="12">
        <v>0</v>
      </c>
      <c r="J3254" s="12">
        <v>0</v>
      </c>
      <c r="K3254" s="12"/>
      <c r="L3254" s="12">
        <f>VartojimasGamyba!H3250</f>
        <v>0.06</v>
      </c>
      <c r="M3254" s="19">
        <f t="shared" si="484"/>
        <v>1.5209999999999999</v>
      </c>
      <c r="N3254" s="7">
        <f t="shared" si="485"/>
        <v>255.39111000000003</v>
      </c>
      <c r="O3254" s="7">
        <f t="shared" si="486"/>
        <v>255.39111000000003</v>
      </c>
      <c r="R3254" s="7"/>
      <c r="S3254" s="47">
        <f t="shared" si="487"/>
        <v>1.5209999999999999</v>
      </c>
      <c r="T3254" s="47">
        <f t="shared" si="488"/>
        <v>0</v>
      </c>
      <c r="U3254" s="47">
        <f t="shared" si="489"/>
        <v>167.91000000000003</v>
      </c>
      <c r="V3254" s="47">
        <f t="shared" si="490"/>
        <v>56.040000000000006</v>
      </c>
      <c r="W3254" s="11"/>
    </row>
    <row r="3255" spans="1:23" x14ac:dyDescent="0.45">
      <c r="A3255" t="s">
        <v>3260</v>
      </c>
      <c r="B3255">
        <v>72.010000000000005</v>
      </c>
      <c r="D3255" s="1" t="str">
        <f>VartojimasGamyba!J3251</f>
        <v>2024-01-14-09</v>
      </c>
      <c r="E3255" s="7">
        <f>VartojimasGamyba!G3251</f>
        <v>0.93300000000000005</v>
      </c>
      <c r="F3255" s="11"/>
      <c r="G3255" s="12">
        <f t="shared" si="492"/>
        <v>17.122222222222224</v>
      </c>
      <c r="H3255" s="12">
        <v>0</v>
      </c>
      <c r="I3255" s="12">
        <v>0</v>
      </c>
      <c r="J3255" s="12">
        <v>0</v>
      </c>
      <c r="K3255" s="12"/>
      <c r="L3255" s="12">
        <f>VartojimasGamyba!H3251</f>
        <v>6.4000000000000001E-2</v>
      </c>
      <c r="M3255" s="19">
        <f t="shared" si="484"/>
        <v>0.86899999999999999</v>
      </c>
      <c r="N3255" s="7">
        <f t="shared" si="485"/>
        <v>149.7287</v>
      </c>
      <c r="O3255" s="7">
        <f t="shared" si="486"/>
        <v>149.7287</v>
      </c>
      <c r="R3255" s="7"/>
      <c r="S3255" s="47">
        <f t="shared" si="487"/>
        <v>0.86899999999999999</v>
      </c>
      <c r="T3255" s="47">
        <f t="shared" si="488"/>
        <v>0</v>
      </c>
      <c r="U3255" s="47">
        <f t="shared" si="489"/>
        <v>172.3</v>
      </c>
      <c r="V3255" s="47">
        <f t="shared" si="490"/>
        <v>60.430000000000007</v>
      </c>
      <c r="W3255" s="11"/>
    </row>
    <row r="3256" spans="1:23" x14ac:dyDescent="0.45">
      <c r="A3256" t="s">
        <v>3261</v>
      </c>
      <c r="B3256">
        <v>76.790000000000006</v>
      </c>
      <c r="D3256" s="1" t="str">
        <f>VartojimasGamyba!J3252</f>
        <v>2024-01-14-10</v>
      </c>
      <c r="E3256" s="7">
        <f>VartojimasGamyba!G3252</f>
        <v>0.874</v>
      </c>
      <c r="F3256" s="11"/>
      <c r="G3256" s="12">
        <f t="shared" si="492"/>
        <v>17.122222222222224</v>
      </c>
      <c r="H3256" s="12">
        <v>0</v>
      </c>
      <c r="I3256" s="12">
        <v>0</v>
      </c>
      <c r="J3256" s="12">
        <v>0</v>
      </c>
      <c r="K3256" s="12"/>
      <c r="L3256" s="12">
        <f>VartojimasGamyba!H3252</f>
        <v>8.7999999999999995E-2</v>
      </c>
      <c r="M3256" s="19">
        <f t="shared" si="484"/>
        <v>0.78600000000000003</v>
      </c>
      <c r="N3256" s="7">
        <f t="shared" si="485"/>
        <v>139.18488000000002</v>
      </c>
      <c r="O3256" s="7">
        <f t="shared" si="486"/>
        <v>139.18488000000002</v>
      </c>
      <c r="R3256" s="7"/>
      <c r="S3256" s="47">
        <f t="shared" si="487"/>
        <v>0.78600000000000003</v>
      </c>
      <c r="T3256" s="47">
        <f t="shared" si="488"/>
        <v>0</v>
      </c>
      <c r="U3256" s="47">
        <f t="shared" si="489"/>
        <v>177.08</v>
      </c>
      <c r="V3256" s="47">
        <f t="shared" si="490"/>
        <v>65.210000000000008</v>
      </c>
      <c r="W3256" s="11"/>
    </row>
    <row r="3257" spans="1:23" x14ac:dyDescent="0.45">
      <c r="A3257" t="s">
        <v>3262</v>
      </c>
      <c r="B3257">
        <v>81.38</v>
      </c>
      <c r="D3257" s="1" t="str">
        <f>VartojimasGamyba!J3253</f>
        <v>2024-01-14-11</v>
      </c>
      <c r="E3257" s="7">
        <f>VartojimasGamyba!G3253</f>
        <v>0.78200000000000003</v>
      </c>
      <c r="F3257" s="11"/>
      <c r="G3257" s="12">
        <f t="shared" si="492"/>
        <v>16.388888888888889</v>
      </c>
      <c r="H3257" s="12">
        <v>0</v>
      </c>
      <c r="I3257" s="12">
        <v>0.73333333333333328</v>
      </c>
      <c r="J3257" s="12">
        <v>0</v>
      </c>
      <c r="K3257" s="12"/>
      <c r="L3257" s="12">
        <f>VartojimasGamyba!H3253</f>
        <v>0.122</v>
      </c>
      <c r="M3257" s="19">
        <f t="shared" si="484"/>
        <v>1.1102230246251565E-16</v>
      </c>
      <c r="N3257" s="7">
        <f t="shared" si="485"/>
        <v>2.0169421688365221E-14</v>
      </c>
      <c r="O3257" s="7">
        <f t="shared" si="486"/>
        <v>2.0169421688365221E-14</v>
      </c>
      <c r="R3257" s="7"/>
      <c r="S3257" s="47">
        <f t="shared" si="487"/>
        <v>1.1102230246251565E-16</v>
      </c>
      <c r="T3257" s="47">
        <f t="shared" si="488"/>
        <v>0</v>
      </c>
      <c r="U3257" s="47">
        <f t="shared" si="489"/>
        <v>181.67000000000002</v>
      </c>
      <c r="V3257" s="47">
        <f t="shared" si="490"/>
        <v>69.8</v>
      </c>
      <c r="W3257" s="11"/>
    </row>
    <row r="3258" spans="1:23" x14ac:dyDescent="0.45">
      <c r="A3258" t="s">
        <v>3263</v>
      </c>
      <c r="B3258">
        <v>81.33</v>
      </c>
      <c r="D3258" s="1" t="str">
        <f>VartojimasGamyba!J3254</f>
        <v>2024-01-14-12</v>
      </c>
      <c r="E3258" s="7">
        <f>VartojimasGamyba!G3254</f>
        <v>0.46800000000000003</v>
      </c>
      <c r="F3258" s="11"/>
      <c r="G3258" s="12">
        <f t="shared" si="492"/>
        <v>15.935555555555556</v>
      </c>
      <c r="H3258" s="12">
        <v>0</v>
      </c>
      <c r="I3258" s="12">
        <v>0.45333333333333337</v>
      </c>
      <c r="J3258" s="12">
        <v>0</v>
      </c>
      <c r="K3258" s="12"/>
      <c r="L3258" s="12">
        <f>VartojimasGamyba!H3254</f>
        <v>0.06</v>
      </c>
      <c r="M3258" s="19">
        <f t="shared" si="484"/>
        <v>0</v>
      </c>
      <c r="N3258" s="7">
        <f t="shared" si="485"/>
        <v>0</v>
      </c>
      <c r="O3258" s="7">
        <f t="shared" si="486"/>
        <v>0</v>
      </c>
      <c r="R3258" s="7"/>
      <c r="S3258" s="47">
        <f t="shared" si="487"/>
        <v>0</v>
      </c>
      <c r="T3258" s="47">
        <f t="shared" si="488"/>
        <v>0</v>
      </c>
      <c r="U3258" s="47">
        <f t="shared" si="489"/>
        <v>181.62</v>
      </c>
      <c r="V3258" s="47">
        <f t="shared" si="490"/>
        <v>69.75</v>
      </c>
      <c r="W3258" s="11"/>
    </row>
    <row r="3259" spans="1:23" x14ac:dyDescent="0.45">
      <c r="A3259" t="s">
        <v>3264</v>
      </c>
      <c r="B3259">
        <v>82.79</v>
      </c>
      <c r="D3259" s="1" t="str">
        <f>VartojimasGamyba!J3255</f>
        <v>2024-01-14-13</v>
      </c>
      <c r="E3259" s="7">
        <f>VartojimasGamyba!G3255</f>
        <v>1.401</v>
      </c>
      <c r="F3259" s="11"/>
      <c r="G3259" s="12">
        <f t="shared" si="492"/>
        <v>14.382222222222222</v>
      </c>
      <c r="H3259" s="12">
        <v>0</v>
      </c>
      <c r="I3259" s="12">
        <v>1.5533333333333341</v>
      </c>
      <c r="J3259" s="12">
        <v>0</v>
      </c>
      <c r="K3259" s="12"/>
      <c r="L3259" s="12">
        <f>VartojimasGamyba!H3255</f>
        <v>3.0000000000000001E-3</v>
      </c>
      <c r="M3259" s="19">
        <f t="shared" si="484"/>
        <v>-7.7455403202364437E-16</v>
      </c>
      <c r="N3259" s="7">
        <f t="shared" si="485"/>
        <v>-1.4180535218288881E-13</v>
      </c>
      <c r="O3259" s="7">
        <f t="shared" si="486"/>
        <v>-1.4180535218288881E-13</v>
      </c>
      <c r="R3259" s="7"/>
      <c r="S3259" s="47">
        <f t="shared" si="487"/>
        <v>-7.7455403202364437E-16</v>
      </c>
      <c r="T3259" s="47">
        <f t="shared" si="488"/>
        <v>0</v>
      </c>
      <c r="U3259" s="47">
        <f t="shared" si="489"/>
        <v>183.08</v>
      </c>
      <c r="V3259" s="47">
        <f t="shared" si="490"/>
        <v>71.210000000000008</v>
      </c>
      <c r="W3259" s="11"/>
    </row>
    <row r="3260" spans="1:23" x14ac:dyDescent="0.45">
      <c r="A3260" t="s">
        <v>3265</v>
      </c>
      <c r="B3260">
        <v>81.069999999999993</v>
      </c>
      <c r="D3260" s="1" t="str">
        <f>VartojimasGamyba!J3256</f>
        <v>2024-01-14-14</v>
      </c>
      <c r="E3260" s="7">
        <f>VartojimasGamyba!G3256</f>
        <v>1.538</v>
      </c>
      <c r="F3260" s="11"/>
      <c r="G3260" s="12">
        <f t="shared" si="492"/>
        <v>12.673333333333332</v>
      </c>
      <c r="H3260" s="12">
        <v>0</v>
      </c>
      <c r="I3260" s="12">
        <v>1.7088888888888889</v>
      </c>
      <c r="J3260" s="12">
        <v>0</v>
      </c>
      <c r="K3260" s="12"/>
      <c r="L3260" s="12">
        <f>VartojimasGamyba!H3256</f>
        <v>0</v>
      </c>
      <c r="M3260" s="19">
        <f t="shared" si="484"/>
        <v>0</v>
      </c>
      <c r="N3260" s="7">
        <f t="shared" si="485"/>
        <v>0</v>
      </c>
      <c r="O3260" s="7">
        <f t="shared" si="486"/>
        <v>0</v>
      </c>
      <c r="R3260" s="7"/>
      <c r="S3260" s="47">
        <f t="shared" si="487"/>
        <v>0</v>
      </c>
      <c r="T3260" s="47">
        <f t="shared" si="488"/>
        <v>0</v>
      </c>
      <c r="U3260" s="47">
        <f t="shared" si="489"/>
        <v>181.36</v>
      </c>
      <c r="V3260" s="47">
        <f t="shared" si="490"/>
        <v>69.489999999999995</v>
      </c>
      <c r="W3260" s="11"/>
    </row>
    <row r="3261" spans="1:23" x14ac:dyDescent="0.45">
      <c r="A3261" t="s">
        <v>3266</v>
      </c>
      <c r="B3261">
        <v>77.040000000000006</v>
      </c>
      <c r="D3261" s="1" t="str">
        <f>VartojimasGamyba!J3257</f>
        <v>2024-01-14-15</v>
      </c>
      <c r="E3261" s="7">
        <f>VartojimasGamyba!G3257</f>
        <v>2.1030000000000002</v>
      </c>
      <c r="F3261" s="11"/>
      <c r="G3261" s="12">
        <f t="shared" si="492"/>
        <v>12.673333333333332</v>
      </c>
      <c r="H3261" s="12">
        <v>0</v>
      </c>
      <c r="I3261" s="12">
        <v>0</v>
      </c>
      <c r="J3261" s="12">
        <v>0</v>
      </c>
      <c r="K3261" s="12"/>
      <c r="L3261" s="12">
        <f>VartojimasGamyba!H3257</f>
        <v>0</v>
      </c>
      <c r="M3261" s="19">
        <f t="shared" si="484"/>
        <v>2.1030000000000002</v>
      </c>
      <c r="N3261" s="7">
        <f t="shared" si="485"/>
        <v>372.92499000000004</v>
      </c>
      <c r="O3261" s="7">
        <f t="shared" si="486"/>
        <v>372.92499000000004</v>
      </c>
      <c r="R3261" s="7"/>
      <c r="S3261" s="47">
        <f t="shared" si="487"/>
        <v>2.1030000000000002</v>
      </c>
      <c r="T3261" s="47">
        <f t="shared" si="488"/>
        <v>0</v>
      </c>
      <c r="U3261" s="47">
        <f t="shared" si="489"/>
        <v>177.33</v>
      </c>
      <c r="V3261" s="47">
        <f t="shared" si="490"/>
        <v>65.460000000000008</v>
      </c>
      <c r="W3261" s="11"/>
    </row>
    <row r="3262" spans="1:23" x14ac:dyDescent="0.45">
      <c r="A3262" t="s">
        <v>3267</v>
      </c>
      <c r="B3262">
        <v>79.150000000000006</v>
      </c>
      <c r="D3262" s="1" t="str">
        <f>VartojimasGamyba!J3258</f>
        <v>2024-01-14-16</v>
      </c>
      <c r="E3262" s="7">
        <f>VartojimasGamyba!G3258</f>
        <v>1.911</v>
      </c>
      <c r="F3262" s="11"/>
      <c r="G3262" s="12">
        <f t="shared" si="492"/>
        <v>12.673333333333332</v>
      </c>
      <c r="H3262" s="12">
        <v>0</v>
      </c>
      <c r="I3262" s="12">
        <v>0</v>
      </c>
      <c r="J3262" s="12">
        <v>0</v>
      </c>
      <c r="K3262" s="12"/>
      <c r="L3262" s="12">
        <f>VartojimasGamyba!H3258</f>
        <v>0</v>
      </c>
      <c r="M3262" s="19">
        <f t="shared" si="484"/>
        <v>1.911</v>
      </c>
      <c r="N3262" s="7">
        <f t="shared" si="485"/>
        <v>342.90983999999997</v>
      </c>
      <c r="O3262" s="7">
        <f t="shared" si="486"/>
        <v>342.90983999999997</v>
      </c>
      <c r="R3262" s="7"/>
      <c r="S3262" s="47">
        <f t="shared" si="487"/>
        <v>1.911</v>
      </c>
      <c r="T3262" s="47">
        <f t="shared" si="488"/>
        <v>0</v>
      </c>
      <c r="U3262" s="47">
        <f t="shared" si="489"/>
        <v>179.44</v>
      </c>
      <c r="V3262" s="47">
        <f t="shared" si="490"/>
        <v>67.570000000000007</v>
      </c>
      <c r="W3262" s="11"/>
    </row>
    <row r="3263" spans="1:23" x14ac:dyDescent="0.45">
      <c r="A3263" t="s">
        <v>3268</v>
      </c>
      <c r="B3263">
        <v>82.32</v>
      </c>
      <c r="D3263" s="1" t="str">
        <f>VartojimasGamyba!J3259</f>
        <v>2024-01-14-17</v>
      </c>
      <c r="E3263" s="7">
        <f>VartojimasGamyba!G3259</f>
        <v>2.0489999999999999</v>
      </c>
      <c r="F3263" s="11"/>
      <c r="G3263" s="12">
        <f t="shared" si="492"/>
        <v>10.396666666666665</v>
      </c>
      <c r="H3263" s="12">
        <v>0</v>
      </c>
      <c r="I3263" s="12">
        <v>2.2766666666666668</v>
      </c>
      <c r="J3263" s="12">
        <v>0</v>
      </c>
      <c r="K3263" s="12"/>
      <c r="L3263" s="12">
        <f>VartojimasGamyba!H3259</f>
        <v>0</v>
      </c>
      <c r="M3263" s="19">
        <f t="shared" si="484"/>
        <v>-4.4408920985006262E-16</v>
      </c>
      <c r="N3263" s="7">
        <f t="shared" si="485"/>
        <v>-8.109513061071994E-14</v>
      </c>
      <c r="O3263" s="7">
        <f t="shared" si="486"/>
        <v>-8.109513061071994E-14</v>
      </c>
      <c r="R3263" s="7"/>
      <c r="S3263" s="47">
        <f t="shared" si="487"/>
        <v>-4.4408920985006262E-16</v>
      </c>
      <c r="T3263" s="47">
        <f t="shared" si="488"/>
        <v>0</v>
      </c>
      <c r="U3263" s="47">
        <f t="shared" si="489"/>
        <v>182.61</v>
      </c>
      <c r="V3263" s="47">
        <f t="shared" si="490"/>
        <v>70.739999999999995</v>
      </c>
      <c r="W3263" s="11"/>
    </row>
    <row r="3264" spans="1:23" x14ac:dyDescent="0.45">
      <c r="A3264" t="s">
        <v>3269</v>
      </c>
      <c r="B3264">
        <v>86.62</v>
      </c>
      <c r="D3264" s="1" t="str">
        <f>VartojimasGamyba!J3260</f>
        <v>2024-01-14-18</v>
      </c>
      <c r="E3264" s="7">
        <f>VartojimasGamyba!G3260</f>
        <v>1.3009999999999999</v>
      </c>
      <c r="F3264" s="11"/>
      <c r="G3264" s="12">
        <f t="shared" si="492"/>
        <v>8.9511111111111088</v>
      </c>
      <c r="H3264" s="12">
        <v>0</v>
      </c>
      <c r="I3264" s="12">
        <v>1.4455555555555555</v>
      </c>
      <c r="J3264" s="12">
        <v>0</v>
      </c>
      <c r="K3264" s="12"/>
      <c r="L3264" s="12">
        <f>VartojimasGamyba!H3260</f>
        <v>0</v>
      </c>
      <c r="M3264" s="19">
        <f t="shared" si="484"/>
        <v>0</v>
      </c>
      <c r="N3264" s="7">
        <f t="shared" si="485"/>
        <v>0</v>
      </c>
      <c r="O3264" s="7">
        <f t="shared" si="486"/>
        <v>0</v>
      </c>
      <c r="R3264" s="7"/>
      <c r="S3264" s="47">
        <f t="shared" si="487"/>
        <v>0</v>
      </c>
      <c r="T3264" s="47">
        <f t="shared" si="488"/>
        <v>0</v>
      </c>
      <c r="U3264" s="47">
        <f t="shared" si="489"/>
        <v>186.91000000000003</v>
      </c>
      <c r="V3264" s="47">
        <f t="shared" si="490"/>
        <v>75.040000000000006</v>
      </c>
      <c r="W3264" s="11"/>
    </row>
    <row r="3265" spans="1:23" x14ac:dyDescent="0.45">
      <c r="A3265" t="s">
        <v>3270</v>
      </c>
      <c r="B3265">
        <v>91.86</v>
      </c>
      <c r="D3265" s="1" t="str">
        <f>VartojimasGamyba!J3261</f>
        <v>2024-01-14-19</v>
      </c>
      <c r="E3265" s="7">
        <f>VartojimasGamyba!G3261</f>
        <v>1.153</v>
      </c>
      <c r="F3265" s="11"/>
      <c r="G3265" s="12">
        <f t="shared" si="492"/>
        <v>7.6699999999999982</v>
      </c>
      <c r="H3265" s="12">
        <v>0</v>
      </c>
      <c r="I3265" s="12">
        <v>1.2811111111111111</v>
      </c>
      <c r="J3265" s="12">
        <v>0</v>
      </c>
      <c r="K3265" s="12"/>
      <c r="L3265" s="12">
        <f>VartojimasGamyba!H3261</f>
        <v>0</v>
      </c>
      <c r="M3265" s="19">
        <f t="shared" si="484"/>
        <v>0</v>
      </c>
      <c r="N3265" s="7">
        <f t="shared" si="485"/>
        <v>0</v>
      </c>
      <c r="O3265" s="7">
        <f t="shared" si="486"/>
        <v>0</v>
      </c>
      <c r="R3265" s="7"/>
      <c r="S3265" s="47">
        <f t="shared" si="487"/>
        <v>0</v>
      </c>
      <c r="T3265" s="47">
        <f t="shared" si="488"/>
        <v>0</v>
      </c>
      <c r="U3265" s="47">
        <f t="shared" si="489"/>
        <v>192.15</v>
      </c>
      <c r="V3265" s="47">
        <f t="shared" si="490"/>
        <v>80.28</v>
      </c>
      <c r="W3265" s="11"/>
    </row>
    <row r="3266" spans="1:23" x14ac:dyDescent="0.45">
      <c r="A3266" t="s">
        <v>3271</v>
      </c>
      <c r="B3266">
        <v>94.64</v>
      </c>
      <c r="D3266" s="1" t="str">
        <f>VartojimasGamyba!J3262</f>
        <v>2024-01-14-20</v>
      </c>
      <c r="E3266" s="7">
        <f>VartojimasGamyba!G3262</f>
        <v>1.161</v>
      </c>
      <c r="F3266" s="11"/>
      <c r="G3266" s="12">
        <f t="shared" si="492"/>
        <v>6.3799999999999981</v>
      </c>
      <c r="H3266" s="12">
        <v>0</v>
      </c>
      <c r="I3266" s="12">
        <v>1.29</v>
      </c>
      <c r="J3266" s="12">
        <v>0</v>
      </c>
      <c r="K3266" s="12"/>
      <c r="L3266" s="12">
        <f>VartojimasGamyba!H3262</f>
        <v>0</v>
      </c>
      <c r="M3266" s="19">
        <f t="shared" si="484"/>
        <v>0</v>
      </c>
      <c r="N3266" s="7">
        <f t="shared" si="485"/>
        <v>0</v>
      </c>
      <c r="O3266" s="7">
        <f t="shared" si="486"/>
        <v>0</v>
      </c>
      <c r="P3266" s="7" t="s">
        <v>8873</v>
      </c>
      <c r="R3266" s="7"/>
      <c r="S3266" s="47">
        <f t="shared" si="487"/>
        <v>0</v>
      </c>
      <c r="T3266" s="47">
        <f t="shared" si="488"/>
        <v>0</v>
      </c>
      <c r="U3266" s="47">
        <f t="shared" si="489"/>
        <v>194.93</v>
      </c>
      <c r="V3266" s="47">
        <f t="shared" si="490"/>
        <v>83.06</v>
      </c>
      <c r="W3266" s="11"/>
    </row>
    <row r="3267" spans="1:23" x14ac:dyDescent="0.45">
      <c r="A3267" t="s">
        <v>3272</v>
      </c>
      <c r="B3267">
        <v>85.26</v>
      </c>
      <c r="D3267" s="1" t="str">
        <f>VartojimasGamyba!J3263</f>
        <v>2024-01-14-21</v>
      </c>
      <c r="E3267" s="7">
        <f>VartojimasGamyba!G3263</f>
        <v>1.242</v>
      </c>
      <c r="F3267" s="11"/>
      <c r="G3267" s="12">
        <f t="shared" si="492"/>
        <v>4.9999999999999982</v>
      </c>
      <c r="H3267" s="12">
        <v>0</v>
      </c>
      <c r="I3267" s="12">
        <v>1.3800000000000001</v>
      </c>
      <c r="J3267" s="12">
        <v>0</v>
      </c>
      <c r="K3267" s="12"/>
      <c r="L3267" s="12">
        <f>VartojimasGamyba!H3263</f>
        <v>0</v>
      </c>
      <c r="M3267" s="19">
        <f t="shared" si="484"/>
        <v>-2.2204460492503131E-16</v>
      </c>
      <c r="N3267" s="7">
        <f t="shared" si="485"/>
        <v>-4.1200376443839562E-14</v>
      </c>
      <c r="O3267" s="7">
        <f t="shared" si="486"/>
        <v>-4.1200376443839562E-14</v>
      </c>
      <c r="P3267" s="7">
        <f>SUM(N3246:N3269)</f>
        <v>5042.5064188888909</v>
      </c>
      <c r="R3267" s="7"/>
      <c r="S3267" s="47">
        <f t="shared" si="487"/>
        <v>-2.2204460492503131E-16</v>
      </c>
      <c r="T3267" s="47">
        <f t="shared" si="488"/>
        <v>0</v>
      </c>
      <c r="U3267" s="47">
        <f t="shared" si="489"/>
        <v>185.55</v>
      </c>
      <c r="V3267" s="47">
        <f t="shared" si="490"/>
        <v>73.680000000000007</v>
      </c>
      <c r="W3267" s="11"/>
    </row>
    <row r="3268" spans="1:23" x14ac:dyDescent="0.45">
      <c r="A3268" t="s">
        <v>3273</v>
      </c>
      <c r="B3268">
        <v>79.06</v>
      </c>
      <c r="D3268" s="1" t="str">
        <f>VartojimasGamyba!J3264</f>
        <v>2024-01-14-22</v>
      </c>
      <c r="E3268" s="7">
        <f>VartojimasGamyba!G3264</f>
        <v>1.1080000000000001</v>
      </c>
      <c r="F3268" s="11"/>
      <c r="G3268" s="12">
        <f t="shared" si="492"/>
        <v>4.9999999999999982</v>
      </c>
      <c r="H3268" s="12">
        <v>0</v>
      </c>
      <c r="I3268" s="12">
        <v>0</v>
      </c>
      <c r="J3268" s="12">
        <v>0</v>
      </c>
      <c r="K3268" s="12"/>
      <c r="L3268" s="12">
        <f>VartojimasGamyba!H3264</f>
        <v>0</v>
      </c>
      <c r="M3268" s="19">
        <f t="shared" si="484"/>
        <v>1.1080000000000001</v>
      </c>
      <c r="N3268" s="7">
        <f t="shared" si="485"/>
        <v>198.71980000000005</v>
      </c>
      <c r="O3268" s="7">
        <f t="shared" si="486"/>
        <v>198.71980000000005</v>
      </c>
      <c r="P3268" s="7" t="s">
        <v>8872</v>
      </c>
      <c r="R3268" s="7"/>
      <c r="S3268" s="47">
        <f t="shared" si="487"/>
        <v>1.1080000000000001</v>
      </c>
      <c r="T3268" s="47">
        <f t="shared" si="488"/>
        <v>0</v>
      </c>
      <c r="U3268" s="47">
        <f t="shared" si="489"/>
        <v>179.35000000000002</v>
      </c>
      <c r="V3268" s="47">
        <f t="shared" si="490"/>
        <v>67.48</v>
      </c>
      <c r="W3268" s="11"/>
    </row>
    <row r="3269" spans="1:23" x14ac:dyDescent="0.45">
      <c r="A3269" t="s">
        <v>3274</v>
      </c>
      <c r="B3269">
        <v>78.41</v>
      </c>
      <c r="D3269" s="1" t="str">
        <f>VartojimasGamyba!J3265</f>
        <v>2024-01-14-23</v>
      </c>
      <c r="E3269" s="7">
        <f>VartojimasGamyba!G3265</f>
        <v>1.167</v>
      </c>
      <c r="F3269" s="11"/>
      <c r="G3269" s="12">
        <f t="shared" si="492"/>
        <v>4.9999999999999982</v>
      </c>
      <c r="H3269" s="12">
        <v>0</v>
      </c>
      <c r="I3269" s="12">
        <v>0</v>
      </c>
      <c r="J3269" s="12">
        <v>0</v>
      </c>
      <c r="K3269" s="12"/>
      <c r="L3269" s="12">
        <f>VartojimasGamyba!H3265</f>
        <v>0</v>
      </c>
      <c r="M3269" s="19">
        <f t="shared" si="484"/>
        <v>1.167</v>
      </c>
      <c r="N3269" s="7">
        <f t="shared" si="485"/>
        <v>208.5429</v>
      </c>
      <c r="O3269" s="7">
        <f t="shared" si="486"/>
        <v>208.5429</v>
      </c>
      <c r="P3269" s="7">
        <f>SUM(O3246:O3269)</f>
        <v>5042.5064188888909</v>
      </c>
      <c r="Q3269" s="7">
        <f>SUMPRODUCT(B3246:B3269,E3246:E3269)+SUM(E3246:E3269)*$Z$21-SUMPRODUCT(B3246:B3269,L3246:L3269)+SUM(L3246:L3269)*ABS($Z$20)</f>
        <v>5149.08223</v>
      </c>
      <c r="R3269" s="7"/>
      <c r="S3269" s="47">
        <f t="shared" si="487"/>
        <v>1.167</v>
      </c>
      <c r="T3269" s="47">
        <f t="shared" si="488"/>
        <v>0</v>
      </c>
      <c r="U3269" s="47">
        <f t="shared" si="489"/>
        <v>178.7</v>
      </c>
      <c r="V3269" s="47">
        <f t="shared" si="490"/>
        <v>66.83</v>
      </c>
      <c r="W3269" s="11">
        <f>IF(P3269&lt;&gt;Q3269,1,0)</f>
        <v>1</v>
      </c>
    </row>
    <row r="3270" spans="1:23" x14ac:dyDescent="0.45">
      <c r="A3270" t="s">
        <v>3275</v>
      </c>
      <c r="B3270">
        <v>74.67</v>
      </c>
      <c r="D3270" s="9" t="str">
        <f>VartojimasGamyba!J3266</f>
        <v>2024-01-15-00</v>
      </c>
      <c r="E3270" s="8">
        <f>VartojimasGamyba!G3266</f>
        <v>1.097</v>
      </c>
      <c r="F3270" s="11"/>
      <c r="G3270" s="7">
        <f>G3269+H3270-I3270</f>
        <v>4.9999999999999982</v>
      </c>
      <c r="H3270" s="7">
        <v>0</v>
      </c>
      <c r="I3270" s="7">
        <v>0</v>
      </c>
      <c r="J3270" s="7">
        <v>0</v>
      </c>
      <c r="L3270" s="7">
        <f>VartojimasGamyba!H3266</f>
        <v>0</v>
      </c>
      <c r="M3270" s="15">
        <f t="shared" si="484"/>
        <v>1.097</v>
      </c>
      <c r="N3270" s="7">
        <f t="shared" si="485"/>
        <v>191.93111999999999</v>
      </c>
      <c r="O3270" s="7">
        <f t="shared" si="486"/>
        <v>191.93111999999999</v>
      </c>
      <c r="R3270" s="20" t="s">
        <v>8783</v>
      </c>
      <c r="S3270" s="47">
        <f t="shared" si="487"/>
        <v>1.097</v>
      </c>
      <c r="T3270" s="47">
        <f t="shared" si="488"/>
        <v>0</v>
      </c>
      <c r="U3270" s="47">
        <f t="shared" si="489"/>
        <v>174.96</v>
      </c>
      <c r="V3270" s="47">
        <f t="shared" si="490"/>
        <v>63.09</v>
      </c>
      <c r="W3270" s="11"/>
    </row>
    <row r="3271" spans="1:23" x14ac:dyDescent="0.45">
      <c r="A3271" t="s">
        <v>3276</v>
      </c>
      <c r="B3271">
        <v>66.89</v>
      </c>
      <c r="D3271" s="9" t="str">
        <f>VartojimasGamyba!J3267</f>
        <v>2024-01-15-01</v>
      </c>
      <c r="E3271" s="8">
        <f>VartojimasGamyba!G3267</f>
        <v>1.5860000000000001</v>
      </c>
      <c r="F3271" s="11"/>
      <c r="G3271" s="7">
        <f t="shared" ref="G3271:G3293" si="493">G3270+H3271-I3271</f>
        <v>4.9999999999999982</v>
      </c>
      <c r="H3271" s="7">
        <v>0</v>
      </c>
      <c r="I3271" s="7">
        <v>0</v>
      </c>
      <c r="J3271" s="7">
        <v>0</v>
      </c>
      <c r="L3271" s="7">
        <f>VartojimasGamyba!H3267</f>
        <v>0</v>
      </c>
      <c r="M3271" s="15">
        <f t="shared" ref="M3271:M3334" si="494">E3271+H3271-I3271*$J$2+J3271-L3271</f>
        <v>1.5860000000000001</v>
      </c>
      <c r="N3271" s="7">
        <f t="shared" ref="N3271:N3334" si="495">M3271*U3271-J3271*V3271</f>
        <v>265.14748000000003</v>
      </c>
      <c r="O3271" s="7">
        <f t="shared" ref="O3271:O3334" si="496">(M3271)*(B3271+$Z$21)</f>
        <v>265.14748000000003</v>
      </c>
      <c r="R3271" s="7"/>
      <c r="S3271" s="47">
        <f t="shared" ref="S3271:S3334" si="497">M3271+IF((L3271-E3271)&gt;0,(L3271-E3271),0)</f>
        <v>1.5860000000000001</v>
      </c>
      <c r="T3271" s="47">
        <f t="shared" ref="T3271:T3334" si="498">IF(L3271-E3271&lt;0,0,L3271-E3271)</f>
        <v>0</v>
      </c>
      <c r="U3271" s="47">
        <f t="shared" ref="U3271:U3334" si="499">B3271+$Z$21</f>
        <v>167.18</v>
      </c>
      <c r="V3271" s="47">
        <f t="shared" ref="V3271:V3334" si="500">B3271+$Z$20</f>
        <v>55.31</v>
      </c>
      <c r="W3271" s="11"/>
    </row>
    <row r="3272" spans="1:23" x14ac:dyDescent="0.45">
      <c r="A3272" t="s">
        <v>3277</v>
      </c>
      <c r="B3272">
        <v>69.650000000000006</v>
      </c>
      <c r="D3272" s="9" t="str">
        <f>VartojimasGamyba!J3268</f>
        <v>2024-01-15-02</v>
      </c>
      <c r="E3272" s="8">
        <f>VartojimasGamyba!G3268</f>
        <v>1.1299999999999999</v>
      </c>
      <c r="F3272" s="11"/>
      <c r="G3272" s="7">
        <f t="shared" si="493"/>
        <v>4.9999999999999982</v>
      </c>
      <c r="H3272" s="7">
        <v>0</v>
      </c>
      <c r="I3272" s="7">
        <v>0</v>
      </c>
      <c r="J3272" s="7">
        <v>0</v>
      </c>
      <c r="L3272" s="7">
        <f>VartojimasGamyba!H3268</f>
        <v>0</v>
      </c>
      <c r="M3272" s="15">
        <f t="shared" si="494"/>
        <v>1.1299999999999999</v>
      </c>
      <c r="N3272" s="7">
        <f t="shared" si="495"/>
        <v>192.03219999999999</v>
      </c>
      <c r="O3272" s="7">
        <f t="shared" si="496"/>
        <v>192.03219999999999</v>
      </c>
      <c r="R3272" s="7"/>
      <c r="S3272" s="47">
        <f t="shared" si="497"/>
        <v>1.1299999999999999</v>
      </c>
      <c r="T3272" s="47">
        <f t="shared" si="498"/>
        <v>0</v>
      </c>
      <c r="U3272" s="47">
        <f t="shared" si="499"/>
        <v>169.94</v>
      </c>
      <c r="V3272" s="47">
        <f t="shared" si="500"/>
        <v>58.070000000000007</v>
      </c>
      <c r="W3272" s="11"/>
    </row>
    <row r="3273" spans="1:23" x14ac:dyDescent="0.45">
      <c r="A3273" t="s">
        <v>3278</v>
      </c>
      <c r="B3273">
        <v>66.05</v>
      </c>
      <c r="D3273" s="9" t="str">
        <f>VartojimasGamyba!J3269</f>
        <v>2024-01-15-03</v>
      </c>
      <c r="E3273" s="8">
        <f>VartojimasGamyba!G3269</f>
        <v>1.153</v>
      </c>
      <c r="F3273" s="11"/>
      <c r="G3273" s="7">
        <f t="shared" si="493"/>
        <v>4.9999999999999982</v>
      </c>
      <c r="H3273" s="7">
        <v>0</v>
      </c>
      <c r="I3273" s="7">
        <v>0</v>
      </c>
      <c r="J3273" s="7">
        <v>0</v>
      </c>
      <c r="L3273" s="7">
        <f>VartojimasGamyba!H3269</f>
        <v>0</v>
      </c>
      <c r="M3273" s="15">
        <f t="shared" si="494"/>
        <v>1.153</v>
      </c>
      <c r="N3273" s="7">
        <f t="shared" si="495"/>
        <v>191.79002</v>
      </c>
      <c r="O3273" s="7">
        <f t="shared" si="496"/>
        <v>191.79002</v>
      </c>
      <c r="R3273" s="7"/>
      <c r="S3273" s="47">
        <f t="shared" si="497"/>
        <v>1.153</v>
      </c>
      <c r="T3273" s="47">
        <f t="shared" si="498"/>
        <v>0</v>
      </c>
      <c r="U3273" s="47">
        <f t="shared" si="499"/>
        <v>166.34</v>
      </c>
      <c r="V3273" s="47">
        <f t="shared" si="500"/>
        <v>54.47</v>
      </c>
      <c r="W3273" s="11"/>
    </row>
    <row r="3274" spans="1:23" x14ac:dyDescent="0.45">
      <c r="A3274" t="s">
        <v>3279</v>
      </c>
      <c r="B3274">
        <v>64.31</v>
      </c>
      <c r="D3274" s="9" t="str">
        <f>VartojimasGamyba!J3270</f>
        <v>2024-01-15-04</v>
      </c>
      <c r="E3274" s="8">
        <f>VartojimasGamyba!G3270</f>
        <v>1.169</v>
      </c>
      <c r="F3274" s="11"/>
      <c r="G3274" s="7">
        <f t="shared" si="493"/>
        <v>4.9999999999999982</v>
      </c>
      <c r="H3274" s="7">
        <v>0</v>
      </c>
      <c r="I3274" s="7">
        <v>0</v>
      </c>
      <c r="J3274" s="7">
        <v>0</v>
      </c>
      <c r="L3274" s="7">
        <f>VartojimasGamyba!H3270</f>
        <v>0</v>
      </c>
      <c r="M3274" s="15">
        <f t="shared" si="494"/>
        <v>1.169</v>
      </c>
      <c r="N3274" s="7">
        <f t="shared" si="495"/>
        <v>192.41740000000004</v>
      </c>
      <c r="O3274" s="7">
        <f t="shared" si="496"/>
        <v>192.41740000000004</v>
      </c>
      <c r="R3274" s="7"/>
      <c r="S3274" s="47">
        <f t="shared" si="497"/>
        <v>1.169</v>
      </c>
      <c r="T3274" s="47">
        <f t="shared" si="498"/>
        <v>0</v>
      </c>
      <c r="U3274" s="47">
        <f t="shared" si="499"/>
        <v>164.60000000000002</v>
      </c>
      <c r="V3274" s="47">
        <f t="shared" si="500"/>
        <v>52.730000000000004</v>
      </c>
      <c r="W3274" s="11"/>
    </row>
    <row r="3275" spans="1:23" x14ac:dyDescent="0.45">
      <c r="A3275" t="s">
        <v>3280</v>
      </c>
      <c r="B3275">
        <v>62.04</v>
      </c>
      <c r="D3275" s="9" t="str">
        <f>VartojimasGamyba!J3271</f>
        <v>2024-01-15-05</v>
      </c>
      <c r="E3275" s="8">
        <f>VartojimasGamyba!G3271</f>
        <v>1.304</v>
      </c>
      <c r="F3275" s="11"/>
      <c r="G3275" s="7">
        <f t="shared" si="493"/>
        <v>14.999999999999998</v>
      </c>
      <c r="H3275" s="7">
        <v>10</v>
      </c>
      <c r="I3275" s="7">
        <v>0</v>
      </c>
      <c r="J3275" s="7">
        <v>0</v>
      </c>
      <c r="L3275" s="7">
        <f>VartojimasGamyba!H3271</f>
        <v>0</v>
      </c>
      <c r="M3275" s="15">
        <f t="shared" si="494"/>
        <v>11.304</v>
      </c>
      <c r="N3275" s="7">
        <f t="shared" si="495"/>
        <v>1834.9783200000002</v>
      </c>
      <c r="O3275" s="7">
        <f t="shared" si="496"/>
        <v>1834.9783200000002</v>
      </c>
      <c r="R3275" s="7"/>
      <c r="S3275" s="47">
        <f t="shared" si="497"/>
        <v>11.304</v>
      </c>
      <c r="T3275" s="47">
        <f t="shared" si="498"/>
        <v>0</v>
      </c>
      <c r="U3275" s="47">
        <f t="shared" si="499"/>
        <v>162.33000000000001</v>
      </c>
      <c r="V3275" s="47">
        <f t="shared" si="500"/>
        <v>50.46</v>
      </c>
      <c r="W3275" s="11"/>
    </row>
    <row r="3276" spans="1:23" x14ac:dyDescent="0.45">
      <c r="A3276" t="s">
        <v>3281</v>
      </c>
      <c r="B3276">
        <v>63.57</v>
      </c>
      <c r="D3276" s="9" t="str">
        <f>VartojimasGamyba!J3272</f>
        <v>2024-01-15-06</v>
      </c>
      <c r="E3276" s="8">
        <f>VartojimasGamyba!G3272</f>
        <v>1.2809999999999999</v>
      </c>
      <c r="F3276" s="11"/>
      <c r="G3276" s="7">
        <f t="shared" si="493"/>
        <v>20</v>
      </c>
      <c r="H3276" s="7">
        <v>5.0000000000000036</v>
      </c>
      <c r="I3276" s="7">
        <v>0</v>
      </c>
      <c r="J3276" s="7">
        <v>0</v>
      </c>
      <c r="L3276" s="7">
        <f>VartojimasGamyba!H3272</f>
        <v>0</v>
      </c>
      <c r="M3276" s="15">
        <f t="shared" si="494"/>
        <v>6.2810000000000032</v>
      </c>
      <c r="N3276" s="7">
        <f t="shared" si="495"/>
        <v>1029.2046600000006</v>
      </c>
      <c r="O3276" s="7">
        <f t="shared" si="496"/>
        <v>1029.2046600000006</v>
      </c>
      <c r="R3276" s="7"/>
      <c r="S3276" s="47">
        <f t="shared" si="497"/>
        <v>6.2810000000000032</v>
      </c>
      <c r="T3276" s="47">
        <f t="shared" si="498"/>
        <v>0</v>
      </c>
      <c r="U3276" s="47">
        <f t="shared" si="499"/>
        <v>163.86</v>
      </c>
      <c r="V3276" s="47">
        <f t="shared" si="500"/>
        <v>51.99</v>
      </c>
      <c r="W3276" s="11"/>
    </row>
    <row r="3277" spans="1:23" x14ac:dyDescent="0.45">
      <c r="A3277" t="s">
        <v>3282</v>
      </c>
      <c r="B3277">
        <v>70.569999999999993</v>
      </c>
      <c r="D3277" s="9" t="str">
        <f>VartojimasGamyba!J3273</f>
        <v>2024-01-15-07</v>
      </c>
      <c r="E3277" s="8">
        <f>VartojimasGamyba!G3273</f>
        <v>1.109</v>
      </c>
      <c r="F3277" s="11"/>
      <c r="G3277" s="7">
        <f t="shared" si="493"/>
        <v>20</v>
      </c>
      <c r="H3277" s="7">
        <v>0</v>
      </c>
      <c r="I3277" s="7">
        <v>0</v>
      </c>
      <c r="J3277" s="7">
        <v>0</v>
      </c>
      <c r="L3277" s="7">
        <f>VartojimasGamyba!H3273</f>
        <v>0</v>
      </c>
      <c r="M3277" s="15">
        <f t="shared" si="494"/>
        <v>1.109</v>
      </c>
      <c r="N3277" s="7">
        <f t="shared" si="495"/>
        <v>189.48374000000001</v>
      </c>
      <c r="O3277" s="7">
        <f t="shared" si="496"/>
        <v>189.48374000000001</v>
      </c>
      <c r="R3277" s="7"/>
      <c r="S3277" s="47">
        <f t="shared" si="497"/>
        <v>1.109</v>
      </c>
      <c r="T3277" s="47">
        <f t="shared" si="498"/>
        <v>0</v>
      </c>
      <c r="U3277" s="47">
        <f t="shared" si="499"/>
        <v>170.86</v>
      </c>
      <c r="V3277" s="47">
        <f t="shared" si="500"/>
        <v>58.989999999999995</v>
      </c>
      <c r="W3277" s="11"/>
    </row>
    <row r="3278" spans="1:23" x14ac:dyDescent="0.45">
      <c r="A3278" t="s">
        <v>3283</v>
      </c>
      <c r="B3278">
        <v>85.79</v>
      </c>
      <c r="D3278" s="9" t="str">
        <f>VartojimasGamyba!J3274</f>
        <v>2024-01-15-08</v>
      </c>
      <c r="E3278" s="8">
        <f>VartojimasGamyba!G3274</f>
        <v>1.0880000000000001</v>
      </c>
      <c r="F3278" s="11"/>
      <c r="G3278" s="7">
        <f t="shared" si="493"/>
        <v>20</v>
      </c>
      <c r="H3278" s="7">
        <v>0</v>
      </c>
      <c r="I3278" s="7">
        <v>0</v>
      </c>
      <c r="J3278" s="7">
        <v>0</v>
      </c>
      <c r="L3278" s="7">
        <f>VartojimasGamyba!H3274</f>
        <v>0</v>
      </c>
      <c r="M3278" s="15">
        <f t="shared" si="494"/>
        <v>1.0880000000000001</v>
      </c>
      <c r="N3278" s="7">
        <f t="shared" si="495"/>
        <v>202.45504000000003</v>
      </c>
      <c r="O3278" s="7">
        <f t="shared" si="496"/>
        <v>202.45504000000003</v>
      </c>
      <c r="R3278" s="7"/>
      <c r="S3278" s="47">
        <f t="shared" si="497"/>
        <v>1.0880000000000001</v>
      </c>
      <c r="T3278" s="47">
        <f t="shared" si="498"/>
        <v>0</v>
      </c>
      <c r="U3278" s="47">
        <f t="shared" si="499"/>
        <v>186.08</v>
      </c>
      <c r="V3278" s="47">
        <f t="shared" si="500"/>
        <v>74.210000000000008</v>
      </c>
      <c r="W3278" s="11"/>
    </row>
    <row r="3279" spans="1:23" x14ac:dyDescent="0.45">
      <c r="A3279" t="s">
        <v>3284</v>
      </c>
      <c r="B3279">
        <v>113.52</v>
      </c>
      <c r="D3279" s="9" t="str">
        <f>VartojimasGamyba!J3275</f>
        <v>2024-01-15-09</v>
      </c>
      <c r="E3279" s="8">
        <f>VartojimasGamyba!G3275</f>
        <v>1.028</v>
      </c>
      <c r="F3279" s="11"/>
      <c r="G3279" s="7">
        <f t="shared" si="493"/>
        <v>18.862222222222222</v>
      </c>
      <c r="H3279" s="7">
        <v>0</v>
      </c>
      <c r="I3279" s="7">
        <v>1.137777777777778</v>
      </c>
      <c r="J3279" s="7">
        <v>0</v>
      </c>
      <c r="L3279" s="7">
        <f>VartojimasGamyba!H3275</f>
        <v>4.0000000000000001E-3</v>
      </c>
      <c r="M3279" s="15">
        <f t="shared" si="494"/>
        <v>-2.1857515797307769E-16</v>
      </c>
      <c r="N3279" s="7">
        <f t="shared" si="495"/>
        <v>-4.6733554526223744E-14</v>
      </c>
      <c r="O3279" s="7">
        <f t="shared" si="496"/>
        <v>-4.6733554526223744E-14</v>
      </c>
      <c r="R3279" s="7"/>
      <c r="S3279" s="47">
        <f t="shared" si="497"/>
        <v>-2.1857515797307769E-16</v>
      </c>
      <c r="T3279" s="47">
        <f t="shared" si="498"/>
        <v>0</v>
      </c>
      <c r="U3279" s="47">
        <f t="shared" si="499"/>
        <v>213.81</v>
      </c>
      <c r="V3279" s="47">
        <f t="shared" si="500"/>
        <v>101.94</v>
      </c>
      <c r="W3279" s="11"/>
    </row>
    <row r="3280" spans="1:23" x14ac:dyDescent="0.45">
      <c r="A3280" t="s">
        <v>3285</v>
      </c>
      <c r="B3280">
        <v>111.04</v>
      </c>
      <c r="D3280" s="9" t="str">
        <f>VartojimasGamyba!J3276</f>
        <v>2024-01-15-10</v>
      </c>
      <c r="E3280" s="8">
        <f>VartojimasGamyba!G3276</f>
        <v>1.0629999999999999</v>
      </c>
      <c r="F3280" s="11"/>
      <c r="G3280" s="7">
        <f t="shared" si="493"/>
        <v>17.690000000000001</v>
      </c>
      <c r="H3280" s="7">
        <v>0</v>
      </c>
      <c r="I3280" s="7">
        <v>1.1722222222222223</v>
      </c>
      <c r="J3280" s="7">
        <v>0</v>
      </c>
      <c r="L3280" s="7">
        <f>VartojimasGamyba!H3276</f>
        <v>8.0000000000000002E-3</v>
      </c>
      <c r="M3280" s="15">
        <f t="shared" si="494"/>
        <v>-2.1510571102112408E-16</v>
      </c>
      <c r="N3280" s="7">
        <f t="shared" si="495"/>
        <v>-4.5458289910094155E-14</v>
      </c>
      <c r="O3280" s="7">
        <f t="shared" si="496"/>
        <v>-4.5458289910094155E-14</v>
      </c>
      <c r="R3280" s="7"/>
      <c r="S3280" s="47">
        <f t="shared" si="497"/>
        <v>-2.1510571102112408E-16</v>
      </c>
      <c r="T3280" s="47">
        <f t="shared" si="498"/>
        <v>0</v>
      </c>
      <c r="U3280" s="47">
        <f t="shared" si="499"/>
        <v>211.33</v>
      </c>
      <c r="V3280" s="47">
        <f t="shared" si="500"/>
        <v>99.460000000000008</v>
      </c>
      <c r="W3280" s="11"/>
    </row>
    <row r="3281" spans="1:23" x14ac:dyDescent="0.45">
      <c r="A3281" t="s">
        <v>3286</v>
      </c>
      <c r="B3281">
        <v>128.06</v>
      </c>
      <c r="D3281" s="9" t="str">
        <f>VartojimasGamyba!J3277</f>
        <v>2024-01-15-11</v>
      </c>
      <c r="E3281" s="8">
        <f>VartojimasGamyba!G3277</f>
        <v>1.302</v>
      </c>
      <c r="F3281" s="11"/>
      <c r="G3281" s="7">
        <f t="shared" si="493"/>
        <v>16.256666666666668</v>
      </c>
      <c r="H3281" s="7">
        <v>0</v>
      </c>
      <c r="I3281" s="7">
        <v>1.4333333333333333</v>
      </c>
      <c r="J3281" s="7">
        <v>0</v>
      </c>
      <c r="L3281" s="7">
        <f>VartojimasGamyba!H3277</f>
        <v>1.2E-2</v>
      </c>
      <c r="M3281" s="15">
        <f t="shared" si="494"/>
        <v>0</v>
      </c>
      <c r="N3281" s="7">
        <f t="shared" si="495"/>
        <v>0</v>
      </c>
      <c r="O3281" s="7">
        <f t="shared" si="496"/>
        <v>0</v>
      </c>
      <c r="R3281" s="7"/>
      <c r="S3281" s="47">
        <f t="shared" si="497"/>
        <v>0</v>
      </c>
      <c r="T3281" s="47">
        <f t="shared" si="498"/>
        <v>0</v>
      </c>
      <c r="U3281" s="47">
        <f t="shared" si="499"/>
        <v>228.35000000000002</v>
      </c>
      <c r="V3281" s="47">
        <f t="shared" si="500"/>
        <v>116.48</v>
      </c>
      <c r="W3281" s="11"/>
    </row>
    <row r="3282" spans="1:23" x14ac:dyDescent="0.45">
      <c r="A3282" t="s">
        <v>3287</v>
      </c>
      <c r="B3282">
        <v>101.89</v>
      </c>
      <c r="D3282" s="9" t="str">
        <f>VartojimasGamyba!J3278</f>
        <v>2024-01-15-12</v>
      </c>
      <c r="E3282" s="8">
        <f>VartojimasGamyba!G3278</f>
        <v>1.5680000000000001</v>
      </c>
      <c r="F3282" s="11"/>
      <c r="G3282" s="7">
        <f t="shared" si="493"/>
        <v>16.256666666666668</v>
      </c>
      <c r="H3282" s="7">
        <v>0</v>
      </c>
      <c r="I3282" s="7">
        <v>0</v>
      </c>
      <c r="J3282" s="7">
        <v>0</v>
      </c>
      <c r="L3282" s="7">
        <f>VartojimasGamyba!H3278</f>
        <v>0.04</v>
      </c>
      <c r="M3282" s="15">
        <f t="shared" si="494"/>
        <v>1.528</v>
      </c>
      <c r="N3282" s="7">
        <f t="shared" si="495"/>
        <v>308.93104</v>
      </c>
      <c r="O3282" s="7">
        <f t="shared" si="496"/>
        <v>308.93104</v>
      </c>
      <c r="R3282" s="7"/>
      <c r="S3282" s="47">
        <f t="shared" si="497"/>
        <v>1.528</v>
      </c>
      <c r="T3282" s="47">
        <f t="shared" si="498"/>
        <v>0</v>
      </c>
      <c r="U3282" s="47">
        <f t="shared" si="499"/>
        <v>202.18</v>
      </c>
      <c r="V3282" s="47">
        <f t="shared" si="500"/>
        <v>90.31</v>
      </c>
      <c r="W3282" s="11"/>
    </row>
    <row r="3283" spans="1:23" x14ac:dyDescent="0.45">
      <c r="A3283" t="s">
        <v>3288</v>
      </c>
      <c r="B3283">
        <v>129.02000000000001</v>
      </c>
      <c r="D3283" s="9" t="str">
        <f>VartojimasGamyba!J3279</f>
        <v>2024-01-15-13</v>
      </c>
      <c r="E3283" s="8">
        <f>VartojimasGamyba!G3279</f>
        <v>0.93300000000000005</v>
      </c>
      <c r="F3283" s="11"/>
      <c r="G3283" s="7">
        <f t="shared" si="493"/>
        <v>15.337777777777779</v>
      </c>
      <c r="H3283" s="7">
        <v>0</v>
      </c>
      <c r="I3283" s="7">
        <v>0.91888888888888898</v>
      </c>
      <c r="J3283" s="7">
        <v>0</v>
      </c>
      <c r="L3283" s="7">
        <f>VartojimasGamyba!H3279</f>
        <v>0.106</v>
      </c>
      <c r="M3283" s="15">
        <f t="shared" si="494"/>
        <v>0</v>
      </c>
      <c r="N3283" s="7">
        <f t="shared" si="495"/>
        <v>0</v>
      </c>
      <c r="O3283" s="7">
        <f t="shared" si="496"/>
        <v>0</v>
      </c>
      <c r="R3283" s="7"/>
      <c r="S3283" s="47">
        <f t="shared" si="497"/>
        <v>0</v>
      </c>
      <c r="T3283" s="47">
        <f t="shared" si="498"/>
        <v>0</v>
      </c>
      <c r="U3283" s="47">
        <f t="shared" si="499"/>
        <v>229.31</v>
      </c>
      <c r="V3283" s="47">
        <f t="shared" si="500"/>
        <v>117.44000000000001</v>
      </c>
      <c r="W3283" s="11"/>
    </row>
    <row r="3284" spans="1:23" x14ac:dyDescent="0.45">
      <c r="A3284" t="s">
        <v>3289</v>
      </c>
      <c r="B3284">
        <v>129.08000000000001</v>
      </c>
      <c r="D3284" s="9" t="str">
        <f>VartojimasGamyba!J3280</f>
        <v>2024-01-15-14</v>
      </c>
      <c r="E3284" s="8">
        <f>VartojimasGamyba!G3280</f>
        <v>1.3680000000000001</v>
      </c>
      <c r="F3284" s="11"/>
      <c r="G3284" s="7">
        <f t="shared" si="493"/>
        <v>13.817777777777779</v>
      </c>
      <c r="H3284" s="7">
        <v>0</v>
      </c>
      <c r="I3284" s="7">
        <v>1.5200000000000002</v>
      </c>
      <c r="J3284" s="7">
        <v>0</v>
      </c>
      <c r="L3284" s="7">
        <f>VartojimasGamyba!H3280</f>
        <v>0</v>
      </c>
      <c r="M3284" s="15">
        <f t="shared" si="494"/>
        <v>-2.2204460492503131E-16</v>
      </c>
      <c r="N3284" s="7">
        <f t="shared" si="495"/>
        <v>-5.0930371031654432E-14</v>
      </c>
      <c r="O3284" s="7">
        <f t="shared" si="496"/>
        <v>-5.0930371031654432E-14</v>
      </c>
      <c r="R3284" s="7"/>
      <c r="S3284" s="47">
        <f t="shared" si="497"/>
        <v>-2.2204460492503131E-16</v>
      </c>
      <c r="T3284" s="47">
        <f t="shared" si="498"/>
        <v>0</v>
      </c>
      <c r="U3284" s="47">
        <f t="shared" si="499"/>
        <v>229.37</v>
      </c>
      <c r="V3284" s="47">
        <f t="shared" si="500"/>
        <v>117.50000000000001</v>
      </c>
      <c r="W3284" s="11"/>
    </row>
    <row r="3285" spans="1:23" x14ac:dyDescent="0.45">
      <c r="A3285" t="s">
        <v>3290</v>
      </c>
      <c r="B3285">
        <v>129.08000000000001</v>
      </c>
      <c r="D3285" s="9" t="str">
        <f>VartojimasGamyba!J3281</f>
        <v>2024-01-15-15</v>
      </c>
      <c r="E3285" s="8">
        <f>VartojimasGamyba!G3281</f>
        <v>1.4059999999999999</v>
      </c>
      <c r="F3285" s="11"/>
      <c r="G3285" s="7">
        <f t="shared" si="493"/>
        <v>12.255555555555556</v>
      </c>
      <c r="H3285" s="7">
        <v>0</v>
      </c>
      <c r="I3285" s="7">
        <v>1.5622222222222222</v>
      </c>
      <c r="J3285" s="7">
        <v>0</v>
      </c>
      <c r="L3285" s="7">
        <f>VartojimasGamyba!H3281</f>
        <v>0</v>
      </c>
      <c r="M3285" s="15">
        <f t="shared" si="494"/>
        <v>0</v>
      </c>
      <c r="N3285" s="7">
        <f t="shared" si="495"/>
        <v>0</v>
      </c>
      <c r="O3285" s="7">
        <f t="shared" si="496"/>
        <v>0</v>
      </c>
      <c r="R3285" s="7"/>
      <c r="S3285" s="47">
        <f t="shared" si="497"/>
        <v>0</v>
      </c>
      <c r="T3285" s="47">
        <f t="shared" si="498"/>
        <v>0</v>
      </c>
      <c r="U3285" s="47">
        <f t="shared" si="499"/>
        <v>229.37</v>
      </c>
      <c r="V3285" s="47">
        <f t="shared" si="500"/>
        <v>117.50000000000001</v>
      </c>
      <c r="W3285" s="11"/>
    </row>
    <row r="3286" spans="1:23" x14ac:dyDescent="0.45">
      <c r="A3286" t="s">
        <v>3291</v>
      </c>
      <c r="B3286">
        <v>123.78</v>
      </c>
      <c r="D3286" s="9" t="str">
        <f>VartojimasGamyba!J3282</f>
        <v>2024-01-15-16</v>
      </c>
      <c r="E3286" s="8">
        <f>VartojimasGamyba!G3282</f>
        <v>1.82</v>
      </c>
      <c r="F3286" s="11"/>
      <c r="G3286" s="7">
        <f t="shared" si="493"/>
        <v>10.233333333333334</v>
      </c>
      <c r="H3286" s="7">
        <v>0</v>
      </c>
      <c r="I3286" s="7">
        <v>2.0222222222222226</v>
      </c>
      <c r="J3286" s="7">
        <v>0</v>
      </c>
      <c r="L3286" s="7">
        <f>VartojimasGamyba!H3282</f>
        <v>0</v>
      </c>
      <c r="M3286" s="15">
        <f t="shared" si="494"/>
        <v>-2.2204460492503131E-16</v>
      </c>
      <c r="N3286" s="7">
        <f t="shared" si="495"/>
        <v>-4.9753534625551764E-14</v>
      </c>
      <c r="O3286" s="7">
        <f t="shared" si="496"/>
        <v>-4.9753534625551764E-14</v>
      </c>
      <c r="R3286" s="7"/>
      <c r="S3286" s="47">
        <f t="shared" si="497"/>
        <v>-2.2204460492503131E-16</v>
      </c>
      <c r="T3286" s="47">
        <f t="shared" si="498"/>
        <v>0</v>
      </c>
      <c r="U3286" s="47">
        <f t="shared" si="499"/>
        <v>224.07</v>
      </c>
      <c r="V3286" s="47">
        <f t="shared" si="500"/>
        <v>112.2</v>
      </c>
      <c r="W3286" s="11"/>
    </row>
    <row r="3287" spans="1:23" x14ac:dyDescent="0.45">
      <c r="A3287" t="s">
        <v>3292</v>
      </c>
      <c r="B3287">
        <v>108.28</v>
      </c>
      <c r="D3287" s="9" t="str">
        <f>VartojimasGamyba!J3283</f>
        <v>2024-01-15-17</v>
      </c>
      <c r="E3287" s="8">
        <f>VartojimasGamyba!G3283</f>
        <v>0.83099999999999996</v>
      </c>
      <c r="F3287" s="11"/>
      <c r="G3287" s="7">
        <f t="shared" si="493"/>
        <v>10.233333333333334</v>
      </c>
      <c r="H3287" s="7">
        <v>0</v>
      </c>
      <c r="I3287" s="7">
        <v>0</v>
      </c>
      <c r="J3287" s="7">
        <v>0</v>
      </c>
      <c r="L3287" s="7">
        <f>VartojimasGamyba!H3283</f>
        <v>0</v>
      </c>
      <c r="M3287" s="15">
        <f t="shared" si="494"/>
        <v>0.83099999999999996</v>
      </c>
      <c r="N3287" s="7">
        <f t="shared" si="495"/>
        <v>173.32166999999998</v>
      </c>
      <c r="O3287" s="7">
        <f t="shared" si="496"/>
        <v>173.32166999999998</v>
      </c>
      <c r="R3287" s="7"/>
      <c r="S3287" s="47">
        <f t="shared" si="497"/>
        <v>0.83099999999999996</v>
      </c>
      <c r="T3287" s="47">
        <f t="shared" si="498"/>
        <v>0</v>
      </c>
      <c r="U3287" s="47">
        <f t="shared" si="499"/>
        <v>208.57</v>
      </c>
      <c r="V3287" s="47">
        <f t="shared" si="500"/>
        <v>96.7</v>
      </c>
      <c r="W3287" s="11"/>
    </row>
    <row r="3288" spans="1:23" x14ac:dyDescent="0.45">
      <c r="A3288" t="s">
        <v>3293</v>
      </c>
      <c r="B3288">
        <v>110.02</v>
      </c>
      <c r="D3288" s="9" t="str">
        <f>VartojimasGamyba!J3284</f>
        <v>2024-01-15-18</v>
      </c>
      <c r="E3288" s="8">
        <f>VartojimasGamyba!G3284</f>
        <v>1.524</v>
      </c>
      <c r="F3288" s="11"/>
      <c r="G3288" s="7">
        <f t="shared" si="493"/>
        <v>8.5400000000000009</v>
      </c>
      <c r="H3288" s="7">
        <v>0</v>
      </c>
      <c r="I3288" s="7">
        <v>1.6933333333333334</v>
      </c>
      <c r="J3288" s="7">
        <v>0</v>
      </c>
      <c r="L3288" s="7">
        <f>VartojimasGamyba!H3284</f>
        <v>0</v>
      </c>
      <c r="M3288" s="15">
        <f t="shared" si="494"/>
        <v>0</v>
      </c>
      <c r="N3288" s="7">
        <f t="shared" si="495"/>
        <v>0</v>
      </c>
      <c r="O3288" s="7">
        <f t="shared" si="496"/>
        <v>0</v>
      </c>
      <c r="R3288" s="7"/>
      <c r="S3288" s="47">
        <f t="shared" si="497"/>
        <v>0</v>
      </c>
      <c r="T3288" s="47">
        <f t="shared" si="498"/>
        <v>0</v>
      </c>
      <c r="U3288" s="47">
        <f t="shared" si="499"/>
        <v>210.31</v>
      </c>
      <c r="V3288" s="47">
        <f t="shared" si="500"/>
        <v>98.44</v>
      </c>
      <c r="W3288" s="11"/>
    </row>
    <row r="3289" spans="1:23" x14ac:dyDescent="0.45">
      <c r="A3289" t="s">
        <v>3294</v>
      </c>
      <c r="B3289">
        <v>109.08</v>
      </c>
      <c r="D3289" s="9" t="str">
        <f>VartojimasGamyba!J3285</f>
        <v>2024-01-15-19</v>
      </c>
      <c r="E3289" s="8">
        <f>VartojimasGamyba!G3285</f>
        <v>1.444</v>
      </c>
      <c r="F3289" s="11"/>
      <c r="G3289" s="7">
        <f t="shared" si="493"/>
        <v>7.2733333333333334</v>
      </c>
      <c r="H3289" s="7">
        <v>0</v>
      </c>
      <c r="I3289" s="7">
        <v>1.2666666666666679</v>
      </c>
      <c r="J3289" s="7">
        <v>0</v>
      </c>
      <c r="L3289" s="7">
        <f>VartojimasGamyba!H3285</f>
        <v>0</v>
      </c>
      <c r="M3289" s="15">
        <f t="shared" si="494"/>
        <v>0.30399999999999872</v>
      </c>
      <c r="N3289" s="7">
        <f t="shared" si="495"/>
        <v>63.648479999999729</v>
      </c>
      <c r="O3289" s="7">
        <f t="shared" si="496"/>
        <v>63.648479999999729</v>
      </c>
      <c r="R3289" s="7"/>
      <c r="S3289" s="47">
        <f t="shared" si="497"/>
        <v>0.30399999999999872</v>
      </c>
      <c r="T3289" s="47">
        <f t="shared" si="498"/>
        <v>0</v>
      </c>
      <c r="U3289" s="47">
        <f t="shared" si="499"/>
        <v>209.37</v>
      </c>
      <c r="V3289" s="47">
        <f t="shared" si="500"/>
        <v>97.5</v>
      </c>
      <c r="W3289" s="11"/>
    </row>
    <row r="3290" spans="1:23" x14ac:dyDescent="0.45">
      <c r="A3290" t="s">
        <v>3295</v>
      </c>
      <c r="B3290">
        <v>115.57</v>
      </c>
      <c r="D3290" s="9" t="str">
        <f>VartojimasGamyba!J3286</f>
        <v>2024-01-15-20</v>
      </c>
      <c r="E3290" s="8">
        <f>VartojimasGamyba!G3286</f>
        <v>1.3879999999999999</v>
      </c>
      <c r="F3290" s="11"/>
      <c r="G3290" s="7">
        <f t="shared" si="493"/>
        <v>5.7311111111111117</v>
      </c>
      <c r="H3290" s="7">
        <v>0</v>
      </c>
      <c r="I3290" s="7">
        <v>1.5422222222222222</v>
      </c>
      <c r="J3290" s="7">
        <v>0</v>
      </c>
      <c r="L3290" s="7">
        <f>VartojimasGamyba!H3286</f>
        <v>0</v>
      </c>
      <c r="M3290" s="15">
        <f t="shared" si="494"/>
        <v>0</v>
      </c>
      <c r="N3290" s="7">
        <f t="shared" si="495"/>
        <v>0</v>
      </c>
      <c r="O3290" s="7">
        <f t="shared" si="496"/>
        <v>0</v>
      </c>
      <c r="P3290" s="7" t="s">
        <v>8873</v>
      </c>
      <c r="R3290" s="7"/>
      <c r="S3290" s="47">
        <f t="shared" si="497"/>
        <v>0</v>
      </c>
      <c r="T3290" s="47">
        <f t="shared" si="498"/>
        <v>0</v>
      </c>
      <c r="U3290" s="47">
        <f t="shared" si="499"/>
        <v>215.86</v>
      </c>
      <c r="V3290" s="47">
        <f t="shared" si="500"/>
        <v>103.99</v>
      </c>
      <c r="W3290" s="11"/>
    </row>
    <row r="3291" spans="1:23" x14ac:dyDescent="0.45">
      <c r="A3291" t="s">
        <v>3296</v>
      </c>
      <c r="B3291">
        <v>110.66</v>
      </c>
      <c r="D3291" s="9" t="str">
        <f>VartojimasGamyba!J3287</f>
        <v>2024-01-15-21</v>
      </c>
      <c r="E3291" s="8">
        <f>VartojimasGamyba!G3287</f>
        <v>0.65800000000000003</v>
      </c>
      <c r="F3291" s="11"/>
      <c r="G3291" s="7">
        <f t="shared" si="493"/>
        <v>5.0000000000000009</v>
      </c>
      <c r="H3291" s="7">
        <v>0</v>
      </c>
      <c r="I3291" s="7">
        <v>0.73111111111111116</v>
      </c>
      <c r="J3291" s="7">
        <v>0</v>
      </c>
      <c r="L3291" s="7">
        <f>VartojimasGamyba!H3287</f>
        <v>0</v>
      </c>
      <c r="M3291" s="15">
        <f t="shared" si="494"/>
        <v>0</v>
      </c>
      <c r="N3291" s="7">
        <f t="shared" si="495"/>
        <v>0</v>
      </c>
      <c r="O3291" s="7">
        <f t="shared" si="496"/>
        <v>0</v>
      </c>
      <c r="P3291" s="7">
        <f>SUM(N3270:N3293)</f>
        <v>5342.5940100000016</v>
      </c>
      <c r="R3291" s="7"/>
      <c r="S3291" s="47">
        <f t="shared" si="497"/>
        <v>0</v>
      </c>
      <c r="T3291" s="47">
        <f t="shared" si="498"/>
        <v>0</v>
      </c>
      <c r="U3291" s="47">
        <f t="shared" si="499"/>
        <v>210.95</v>
      </c>
      <c r="V3291" s="47">
        <f t="shared" si="500"/>
        <v>99.08</v>
      </c>
      <c r="W3291" s="11"/>
    </row>
    <row r="3292" spans="1:23" x14ac:dyDescent="0.45">
      <c r="A3292" t="s">
        <v>3297</v>
      </c>
      <c r="B3292">
        <v>103.15</v>
      </c>
      <c r="D3292" s="9" t="str">
        <f>VartojimasGamyba!J3288</f>
        <v>2024-01-15-22</v>
      </c>
      <c r="E3292" s="8">
        <f>VartojimasGamyba!G3288</f>
        <v>1.3069999999999999</v>
      </c>
      <c r="F3292" s="11"/>
      <c r="G3292" s="7">
        <f t="shared" si="493"/>
        <v>5.0000000000000009</v>
      </c>
      <c r="H3292" s="7">
        <v>0</v>
      </c>
      <c r="I3292" s="7">
        <v>0</v>
      </c>
      <c r="J3292" s="7">
        <v>0</v>
      </c>
      <c r="L3292" s="7">
        <f>VartojimasGamyba!H3288</f>
        <v>0</v>
      </c>
      <c r="M3292" s="15">
        <f t="shared" si="494"/>
        <v>1.3069999999999999</v>
      </c>
      <c r="N3292" s="7">
        <f t="shared" si="495"/>
        <v>265.89607999999998</v>
      </c>
      <c r="O3292" s="7">
        <f t="shared" si="496"/>
        <v>265.89607999999998</v>
      </c>
      <c r="P3292" s="7" t="s">
        <v>8872</v>
      </c>
      <c r="R3292" s="7"/>
      <c r="S3292" s="47">
        <f t="shared" si="497"/>
        <v>1.3069999999999999</v>
      </c>
      <c r="T3292" s="47">
        <f t="shared" si="498"/>
        <v>0</v>
      </c>
      <c r="U3292" s="47">
        <f t="shared" si="499"/>
        <v>203.44</v>
      </c>
      <c r="V3292" s="47">
        <f t="shared" si="500"/>
        <v>91.570000000000007</v>
      </c>
      <c r="W3292" s="11"/>
    </row>
    <row r="3293" spans="1:23" x14ac:dyDescent="0.45">
      <c r="A3293" t="s">
        <v>3298</v>
      </c>
      <c r="B3293">
        <v>92.95</v>
      </c>
      <c r="D3293" s="9" t="str">
        <f>VartojimasGamyba!J3289</f>
        <v>2024-01-15-23</v>
      </c>
      <c r="E3293" s="8">
        <f>VartojimasGamyba!G3289</f>
        <v>1.2490000000000001</v>
      </c>
      <c r="F3293" s="11"/>
      <c r="G3293" s="7">
        <f t="shared" si="493"/>
        <v>5.0000000000000009</v>
      </c>
      <c r="H3293" s="7">
        <v>0</v>
      </c>
      <c r="I3293" s="7">
        <v>0</v>
      </c>
      <c r="J3293" s="7">
        <v>0</v>
      </c>
      <c r="L3293" s="7">
        <f>VartojimasGamyba!H3289</f>
        <v>0</v>
      </c>
      <c r="M3293" s="15">
        <f t="shared" si="494"/>
        <v>1.2490000000000001</v>
      </c>
      <c r="N3293" s="7">
        <f t="shared" si="495"/>
        <v>241.35676000000004</v>
      </c>
      <c r="O3293" s="7">
        <f t="shared" si="496"/>
        <v>241.35676000000004</v>
      </c>
      <c r="P3293" s="7">
        <f>SUM(O3270:O3293)</f>
        <v>5342.5940100000016</v>
      </c>
      <c r="Q3293" s="7">
        <f>SUMPRODUCT(B3270:B3293,E3270:E3293)+SUM(E3270:E3293)*$Z$21-SUMPRODUCT(B3270:B3293,L3270:L3293)+SUM(L3270:L3293)*ABS($Z$20)</f>
        <v>5886.8101700000007</v>
      </c>
      <c r="R3293" s="7"/>
      <c r="S3293" s="47">
        <f t="shared" si="497"/>
        <v>1.2490000000000001</v>
      </c>
      <c r="T3293" s="47">
        <f t="shared" si="498"/>
        <v>0</v>
      </c>
      <c r="U3293" s="47">
        <f t="shared" si="499"/>
        <v>193.24</v>
      </c>
      <c r="V3293" s="47">
        <f t="shared" si="500"/>
        <v>81.37</v>
      </c>
      <c r="W3293" s="11">
        <f>IF(P3293&lt;&gt;Q3293,1,0)</f>
        <v>1</v>
      </c>
    </row>
    <row r="3294" spans="1:23" x14ac:dyDescent="0.45">
      <c r="A3294" t="s">
        <v>3299</v>
      </c>
      <c r="B3294">
        <v>89.49</v>
      </c>
      <c r="D3294" s="1" t="str">
        <f>VartojimasGamyba!J3290</f>
        <v>2024-01-16-00</v>
      </c>
      <c r="E3294" s="7">
        <f>VartojimasGamyba!G3290</f>
        <v>0.85</v>
      </c>
      <c r="F3294" s="11"/>
      <c r="G3294" s="12">
        <f>G3293+H3294-I3294</f>
        <v>5.0000000000000009</v>
      </c>
      <c r="H3294" s="12">
        <v>0</v>
      </c>
      <c r="I3294" s="12">
        <v>0</v>
      </c>
      <c r="J3294" s="12">
        <v>0</v>
      </c>
      <c r="K3294" s="12"/>
      <c r="L3294" s="12">
        <f>VartojimasGamyba!H3290</f>
        <v>0</v>
      </c>
      <c r="M3294" s="19">
        <f t="shared" si="494"/>
        <v>0.85</v>
      </c>
      <c r="N3294" s="7">
        <f t="shared" si="495"/>
        <v>161.31299999999999</v>
      </c>
      <c r="O3294" s="7">
        <f t="shared" si="496"/>
        <v>161.31299999999999</v>
      </c>
      <c r="R3294" s="20" t="s">
        <v>8783</v>
      </c>
      <c r="S3294" s="47">
        <f t="shared" si="497"/>
        <v>0.85</v>
      </c>
      <c r="T3294" s="47">
        <f t="shared" si="498"/>
        <v>0</v>
      </c>
      <c r="U3294" s="47">
        <f t="shared" si="499"/>
        <v>189.78</v>
      </c>
      <c r="V3294" s="47">
        <f t="shared" si="500"/>
        <v>77.91</v>
      </c>
      <c r="W3294" s="11"/>
    </row>
    <row r="3295" spans="1:23" x14ac:dyDescent="0.45">
      <c r="A3295" t="s">
        <v>3300</v>
      </c>
      <c r="B3295">
        <v>86.43</v>
      </c>
      <c r="D3295" s="1" t="str">
        <f>VartojimasGamyba!J3291</f>
        <v>2024-01-16-01</v>
      </c>
      <c r="E3295" s="7">
        <f>VartojimasGamyba!G3291</f>
        <v>1.397</v>
      </c>
      <c r="F3295" s="11"/>
      <c r="G3295" s="12">
        <f t="shared" ref="G3295:G3317" si="501">G3294+H3295-I3295</f>
        <v>5.0000000000000009</v>
      </c>
      <c r="H3295" s="12">
        <v>0</v>
      </c>
      <c r="I3295" s="12">
        <v>0</v>
      </c>
      <c r="J3295" s="12">
        <v>0</v>
      </c>
      <c r="K3295" s="12"/>
      <c r="L3295" s="12">
        <f>VartojimasGamyba!H3291</f>
        <v>0</v>
      </c>
      <c r="M3295" s="19">
        <f t="shared" si="494"/>
        <v>1.397</v>
      </c>
      <c r="N3295" s="7">
        <f t="shared" si="495"/>
        <v>260.84784000000002</v>
      </c>
      <c r="O3295" s="7">
        <f t="shared" si="496"/>
        <v>260.84784000000002</v>
      </c>
      <c r="R3295" s="7"/>
      <c r="S3295" s="47">
        <f t="shared" si="497"/>
        <v>1.397</v>
      </c>
      <c r="T3295" s="47">
        <f t="shared" si="498"/>
        <v>0</v>
      </c>
      <c r="U3295" s="47">
        <f t="shared" si="499"/>
        <v>186.72000000000003</v>
      </c>
      <c r="V3295" s="47">
        <f t="shared" si="500"/>
        <v>74.850000000000009</v>
      </c>
      <c r="W3295" s="11"/>
    </row>
    <row r="3296" spans="1:23" x14ac:dyDescent="0.45">
      <c r="A3296" t="s">
        <v>3301</v>
      </c>
      <c r="B3296">
        <v>82.19</v>
      </c>
      <c r="D3296" s="1" t="str">
        <f>VartojimasGamyba!J3292</f>
        <v>2024-01-16-02</v>
      </c>
      <c r="E3296" s="7">
        <f>VartojimasGamyba!G3292</f>
        <v>1.274</v>
      </c>
      <c r="F3296" s="11"/>
      <c r="G3296" s="12">
        <f t="shared" si="501"/>
        <v>5.0000000000000009</v>
      </c>
      <c r="H3296" s="12">
        <v>0</v>
      </c>
      <c r="I3296" s="12">
        <v>0</v>
      </c>
      <c r="J3296" s="12">
        <v>0</v>
      </c>
      <c r="K3296" s="12"/>
      <c r="L3296" s="12">
        <f>VartojimasGamyba!H3292</f>
        <v>0</v>
      </c>
      <c r="M3296" s="19">
        <f t="shared" si="494"/>
        <v>1.274</v>
      </c>
      <c r="N3296" s="7">
        <f t="shared" si="495"/>
        <v>232.47952000000004</v>
      </c>
      <c r="O3296" s="7">
        <f t="shared" si="496"/>
        <v>232.47952000000004</v>
      </c>
      <c r="R3296" s="7"/>
      <c r="S3296" s="47">
        <f t="shared" si="497"/>
        <v>1.274</v>
      </c>
      <c r="T3296" s="47">
        <f t="shared" si="498"/>
        <v>0</v>
      </c>
      <c r="U3296" s="47">
        <f t="shared" si="499"/>
        <v>182.48000000000002</v>
      </c>
      <c r="V3296" s="47">
        <f t="shared" si="500"/>
        <v>70.61</v>
      </c>
      <c r="W3296" s="11"/>
    </row>
    <row r="3297" spans="1:23" x14ac:dyDescent="0.45">
      <c r="A3297" t="s">
        <v>3302</v>
      </c>
      <c r="B3297">
        <v>81.400000000000006</v>
      </c>
      <c r="D3297" s="1" t="str">
        <f>VartojimasGamyba!J3293</f>
        <v>2024-01-16-03</v>
      </c>
      <c r="E3297" s="7">
        <f>VartojimasGamyba!G3293</f>
        <v>1.339</v>
      </c>
      <c r="F3297" s="11"/>
      <c r="G3297" s="12">
        <f t="shared" si="501"/>
        <v>5.0000000000000009</v>
      </c>
      <c r="H3297" s="12">
        <v>0</v>
      </c>
      <c r="I3297" s="12">
        <v>0</v>
      </c>
      <c r="J3297" s="12">
        <v>0</v>
      </c>
      <c r="K3297" s="12"/>
      <c r="L3297" s="12">
        <f>VartojimasGamyba!H3293</f>
        <v>0</v>
      </c>
      <c r="M3297" s="19">
        <f t="shared" si="494"/>
        <v>1.339</v>
      </c>
      <c r="N3297" s="7">
        <f t="shared" si="495"/>
        <v>243.28290999999999</v>
      </c>
      <c r="O3297" s="7">
        <f t="shared" si="496"/>
        <v>243.28290999999999</v>
      </c>
      <c r="R3297" s="7"/>
      <c r="S3297" s="47">
        <f t="shared" si="497"/>
        <v>1.339</v>
      </c>
      <c r="T3297" s="47">
        <f t="shared" si="498"/>
        <v>0</v>
      </c>
      <c r="U3297" s="47">
        <f t="shared" si="499"/>
        <v>181.69</v>
      </c>
      <c r="V3297" s="47">
        <f t="shared" si="500"/>
        <v>69.820000000000007</v>
      </c>
      <c r="W3297" s="11"/>
    </row>
    <row r="3298" spans="1:23" x14ac:dyDescent="0.45">
      <c r="A3298" t="s">
        <v>3303</v>
      </c>
      <c r="B3298">
        <v>80.069999999999993</v>
      </c>
      <c r="D3298" s="1" t="str">
        <f>VartojimasGamyba!J3294</f>
        <v>2024-01-16-04</v>
      </c>
      <c r="E3298" s="7">
        <f>VartojimasGamyba!G3294</f>
        <v>1.343</v>
      </c>
      <c r="F3298" s="11"/>
      <c r="G3298" s="12">
        <f t="shared" si="501"/>
        <v>5.0000000000000009</v>
      </c>
      <c r="H3298" s="12">
        <v>0</v>
      </c>
      <c r="I3298" s="12">
        <v>0</v>
      </c>
      <c r="J3298" s="12">
        <v>0</v>
      </c>
      <c r="K3298" s="12"/>
      <c r="L3298" s="12">
        <f>VartojimasGamyba!H3294</f>
        <v>0</v>
      </c>
      <c r="M3298" s="19">
        <f t="shared" si="494"/>
        <v>1.343</v>
      </c>
      <c r="N3298" s="7">
        <f t="shared" si="495"/>
        <v>242.22348000000002</v>
      </c>
      <c r="O3298" s="7">
        <f t="shared" si="496"/>
        <v>242.22348000000002</v>
      </c>
      <c r="R3298" s="7"/>
      <c r="S3298" s="47">
        <f t="shared" si="497"/>
        <v>1.343</v>
      </c>
      <c r="T3298" s="47">
        <f t="shared" si="498"/>
        <v>0</v>
      </c>
      <c r="U3298" s="47">
        <f t="shared" si="499"/>
        <v>180.36</v>
      </c>
      <c r="V3298" s="47">
        <f t="shared" si="500"/>
        <v>68.489999999999995</v>
      </c>
      <c r="W3298" s="11"/>
    </row>
    <row r="3299" spans="1:23" x14ac:dyDescent="0.45">
      <c r="A3299" t="s">
        <v>3304</v>
      </c>
      <c r="B3299">
        <v>78.260000000000005</v>
      </c>
      <c r="D3299" s="1" t="str">
        <f>VartojimasGamyba!J3295</f>
        <v>2024-01-16-05</v>
      </c>
      <c r="E3299" s="7">
        <f>VartojimasGamyba!G3295</f>
        <v>1.325</v>
      </c>
      <c r="F3299" s="11"/>
      <c r="G3299" s="12">
        <f t="shared" si="501"/>
        <v>10</v>
      </c>
      <c r="H3299" s="12">
        <v>4.9999999999999982</v>
      </c>
      <c r="I3299" s="12">
        <v>0</v>
      </c>
      <c r="J3299" s="12">
        <v>0</v>
      </c>
      <c r="K3299" s="12"/>
      <c r="L3299" s="12">
        <f>VartojimasGamyba!H3295</f>
        <v>0</v>
      </c>
      <c r="M3299" s="19">
        <f t="shared" si="494"/>
        <v>6.3249999999999984</v>
      </c>
      <c r="N3299" s="7">
        <f t="shared" si="495"/>
        <v>1129.3287499999999</v>
      </c>
      <c r="O3299" s="7">
        <f t="shared" si="496"/>
        <v>1129.3287499999999</v>
      </c>
      <c r="R3299" s="7"/>
      <c r="S3299" s="47">
        <f t="shared" si="497"/>
        <v>6.3249999999999984</v>
      </c>
      <c r="T3299" s="47">
        <f t="shared" si="498"/>
        <v>0</v>
      </c>
      <c r="U3299" s="47">
        <f t="shared" si="499"/>
        <v>178.55</v>
      </c>
      <c r="V3299" s="47">
        <f t="shared" si="500"/>
        <v>66.680000000000007</v>
      </c>
      <c r="W3299" s="11"/>
    </row>
    <row r="3300" spans="1:23" x14ac:dyDescent="0.45">
      <c r="A3300" t="s">
        <v>3305</v>
      </c>
      <c r="B3300">
        <v>77.59</v>
      </c>
      <c r="D3300" s="1" t="str">
        <f>VartojimasGamyba!J3296</f>
        <v>2024-01-16-06</v>
      </c>
      <c r="E3300" s="7">
        <f>VartojimasGamyba!G3296</f>
        <v>1.7290000000000001</v>
      </c>
      <c r="F3300" s="11"/>
      <c r="G3300" s="12">
        <f t="shared" si="501"/>
        <v>20</v>
      </c>
      <c r="H3300" s="12">
        <v>10</v>
      </c>
      <c r="I3300" s="12">
        <v>0</v>
      </c>
      <c r="J3300" s="12">
        <v>0</v>
      </c>
      <c r="K3300" s="12"/>
      <c r="L3300" s="12">
        <f>VartojimasGamyba!H3296</f>
        <v>0</v>
      </c>
      <c r="M3300" s="19">
        <f t="shared" si="494"/>
        <v>11.728999999999999</v>
      </c>
      <c r="N3300" s="7">
        <f t="shared" si="495"/>
        <v>2086.3545199999999</v>
      </c>
      <c r="O3300" s="7">
        <f t="shared" si="496"/>
        <v>2086.3545199999999</v>
      </c>
      <c r="R3300" s="7"/>
      <c r="S3300" s="47">
        <f t="shared" si="497"/>
        <v>11.728999999999999</v>
      </c>
      <c r="T3300" s="47">
        <f t="shared" si="498"/>
        <v>0</v>
      </c>
      <c r="U3300" s="47">
        <f t="shared" si="499"/>
        <v>177.88</v>
      </c>
      <c r="V3300" s="47">
        <f t="shared" si="500"/>
        <v>66.010000000000005</v>
      </c>
      <c r="W3300" s="11"/>
    </row>
    <row r="3301" spans="1:23" x14ac:dyDescent="0.45">
      <c r="A3301" t="s">
        <v>3306</v>
      </c>
      <c r="B3301">
        <v>83.45</v>
      </c>
      <c r="D3301" s="1" t="str">
        <f>VartojimasGamyba!J3297</f>
        <v>2024-01-16-07</v>
      </c>
      <c r="E3301" s="7">
        <f>VartojimasGamyba!G3297</f>
        <v>2.0590000000000002</v>
      </c>
      <c r="F3301" s="11"/>
      <c r="G3301" s="12">
        <f t="shared" si="501"/>
        <v>20</v>
      </c>
      <c r="H3301" s="12">
        <v>0</v>
      </c>
      <c r="I3301" s="12">
        <v>0</v>
      </c>
      <c r="J3301" s="12">
        <v>0</v>
      </c>
      <c r="K3301" s="12"/>
      <c r="L3301" s="12">
        <f>VartojimasGamyba!H3297</f>
        <v>4.5999999999999999E-2</v>
      </c>
      <c r="M3301" s="19">
        <f t="shared" si="494"/>
        <v>2.0130000000000003</v>
      </c>
      <c r="N3301" s="7">
        <f t="shared" si="495"/>
        <v>369.86862000000008</v>
      </c>
      <c r="O3301" s="7">
        <f t="shared" si="496"/>
        <v>369.86862000000008</v>
      </c>
      <c r="R3301" s="7"/>
      <c r="S3301" s="47">
        <f t="shared" si="497"/>
        <v>2.0130000000000003</v>
      </c>
      <c r="T3301" s="47">
        <f t="shared" si="498"/>
        <v>0</v>
      </c>
      <c r="U3301" s="47">
        <f t="shared" si="499"/>
        <v>183.74</v>
      </c>
      <c r="V3301" s="47">
        <f t="shared" si="500"/>
        <v>71.87</v>
      </c>
      <c r="W3301" s="11"/>
    </row>
    <row r="3302" spans="1:23" x14ac:dyDescent="0.45">
      <c r="A3302" t="s">
        <v>3307</v>
      </c>
      <c r="B3302">
        <v>123</v>
      </c>
      <c r="D3302" s="1" t="str">
        <f>VartojimasGamyba!J3298</f>
        <v>2024-01-16-08</v>
      </c>
      <c r="E3302" s="7">
        <f>VartojimasGamyba!G3298</f>
        <v>1.2290000000000001</v>
      </c>
      <c r="F3302" s="11"/>
      <c r="G3302" s="12">
        <f t="shared" si="501"/>
        <v>20</v>
      </c>
      <c r="H3302" s="12">
        <v>0</v>
      </c>
      <c r="I3302" s="12">
        <v>0</v>
      </c>
      <c r="J3302" s="12">
        <v>0</v>
      </c>
      <c r="K3302" s="12"/>
      <c r="L3302" s="12">
        <f>VartojimasGamyba!H3298</f>
        <v>2.8000000000000001E-2</v>
      </c>
      <c r="M3302" s="19">
        <f t="shared" si="494"/>
        <v>1.2010000000000001</v>
      </c>
      <c r="N3302" s="7">
        <f t="shared" si="495"/>
        <v>268.17129000000006</v>
      </c>
      <c r="O3302" s="7">
        <f t="shared" si="496"/>
        <v>268.17129000000006</v>
      </c>
      <c r="R3302" s="7"/>
      <c r="S3302" s="47">
        <f t="shared" si="497"/>
        <v>1.2010000000000001</v>
      </c>
      <c r="T3302" s="47">
        <f t="shared" si="498"/>
        <v>0</v>
      </c>
      <c r="U3302" s="47">
        <f t="shared" si="499"/>
        <v>223.29000000000002</v>
      </c>
      <c r="V3302" s="47">
        <f t="shared" si="500"/>
        <v>111.42</v>
      </c>
      <c r="W3302" s="11"/>
    </row>
    <row r="3303" spans="1:23" x14ac:dyDescent="0.45">
      <c r="A3303" t="s">
        <v>3308</v>
      </c>
      <c r="B3303">
        <v>193.42</v>
      </c>
      <c r="D3303" s="1" t="str">
        <f>VartojimasGamyba!J3299</f>
        <v>2024-01-16-09</v>
      </c>
      <c r="E3303" s="7">
        <f>VartojimasGamyba!G3299</f>
        <v>0.95199999999999996</v>
      </c>
      <c r="F3303" s="11"/>
      <c r="G3303" s="12">
        <f t="shared" si="501"/>
        <v>18.942222222222224</v>
      </c>
      <c r="H3303" s="12">
        <v>0</v>
      </c>
      <c r="I3303" s="12">
        <v>1.0577777777777777</v>
      </c>
      <c r="J3303" s="12">
        <v>0</v>
      </c>
      <c r="K3303" s="12"/>
      <c r="L3303" s="12">
        <f>VartojimasGamyba!H3299</f>
        <v>0</v>
      </c>
      <c r="M3303" s="19">
        <f t="shared" si="494"/>
        <v>0</v>
      </c>
      <c r="N3303" s="7">
        <f t="shared" si="495"/>
        <v>0</v>
      </c>
      <c r="O3303" s="7">
        <f t="shared" si="496"/>
        <v>0</v>
      </c>
      <c r="R3303" s="7"/>
      <c r="S3303" s="47">
        <f t="shared" si="497"/>
        <v>0</v>
      </c>
      <c r="T3303" s="47">
        <f t="shared" si="498"/>
        <v>0</v>
      </c>
      <c r="U3303" s="47">
        <f t="shared" si="499"/>
        <v>293.70999999999998</v>
      </c>
      <c r="V3303" s="47">
        <f t="shared" si="500"/>
        <v>181.83999999999997</v>
      </c>
      <c r="W3303" s="11"/>
    </row>
    <row r="3304" spans="1:23" x14ac:dyDescent="0.45">
      <c r="A3304" t="s">
        <v>3309</v>
      </c>
      <c r="B3304">
        <v>275.58999999999997</v>
      </c>
      <c r="D3304" s="1" t="str">
        <f>VartojimasGamyba!J3300</f>
        <v>2024-01-16-10</v>
      </c>
      <c r="E3304" s="7">
        <f>VartojimasGamyba!G3300</f>
        <v>1.651</v>
      </c>
      <c r="F3304" s="11"/>
      <c r="G3304" s="12">
        <f t="shared" si="501"/>
        <v>17.123333333333335</v>
      </c>
      <c r="H3304" s="12">
        <v>0</v>
      </c>
      <c r="I3304" s="12">
        <v>1.8188888888888894</v>
      </c>
      <c r="J3304" s="12">
        <v>0</v>
      </c>
      <c r="K3304" s="12"/>
      <c r="L3304" s="12">
        <f>VartojimasGamyba!H3300</f>
        <v>1.4E-2</v>
      </c>
      <c r="M3304" s="19">
        <f t="shared" si="494"/>
        <v>-4.3194614551822497E-16</v>
      </c>
      <c r="N3304" s="7">
        <f t="shared" si="495"/>
        <v>-1.6235991717739039E-13</v>
      </c>
      <c r="O3304" s="7">
        <f t="shared" si="496"/>
        <v>-1.6235991717739039E-13</v>
      </c>
      <c r="R3304" s="7"/>
      <c r="S3304" s="47">
        <f t="shared" si="497"/>
        <v>-4.3194614551822497E-16</v>
      </c>
      <c r="T3304" s="47">
        <f t="shared" si="498"/>
        <v>0</v>
      </c>
      <c r="U3304" s="47">
        <f t="shared" si="499"/>
        <v>375.88</v>
      </c>
      <c r="V3304" s="47">
        <f t="shared" si="500"/>
        <v>264.01</v>
      </c>
      <c r="W3304" s="11"/>
    </row>
    <row r="3305" spans="1:23" x14ac:dyDescent="0.45">
      <c r="A3305" t="s">
        <v>3310</v>
      </c>
      <c r="B3305">
        <v>270.56</v>
      </c>
      <c r="D3305" s="1" t="str">
        <f>VartojimasGamyba!J3301</f>
        <v>2024-01-16-11</v>
      </c>
      <c r="E3305" s="7">
        <f>VartojimasGamyba!G3301</f>
        <v>2.6739999999999999</v>
      </c>
      <c r="F3305" s="11"/>
      <c r="G3305" s="12">
        <f t="shared" si="501"/>
        <v>14.235555555555557</v>
      </c>
      <c r="H3305" s="12">
        <v>0</v>
      </c>
      <c r="I3305" s="12">
        <v>2.8877777777777776</v>
      </c>
      <c r="J3305" s="12">
        <v>0</v>
      </c>
      <c r="K3305" s="12"/>
      <c r="L3305" s="12">
        <f>VartojimasGamyba!H3301</f>
        <v>7.4999999999999997E-2</v>
      </c>
      <c r="M3305" s="19">
        <f t="shared" si="494"/>
        <v>1.8041124150158794E-16</v>
      </c>
      <c r="N3305" s="7">
        <f t="shared" si="495"/>
        <v>6.6905508910863889E-14</v>
      </c>
      <c r="O3305" s="7">
        <f t="shared" si="496"/>
        <v>6.6905508910863889E-14</v>
      </c>
      <c r="R3305" s="7"/>
      <c r="S3305" s="47">
        <f t="shared" si="497"/>
        <v>1.8041124150158794E-16</v>
      </c>
      <c r="T3305" s="47">
        <f t="shared" si="498"/>
        <v>0</v>
      </c>
      <c r="U3305" s="47">
        <f t="shared" si="499"/>
        <v>370.85</v>
      </c>
      <c r="V3305" s="47">
        <f t="shared" si="500"/>
        <v>258.98</v>
      </c>
      <c r="W3305" s="11"/>
    </row>
    <row r="3306" spans="1:23" x14ac:dyDescent="0.45">
      <c r="A3306" t="s">
        <v>3311</v>
      </c>
      <c r="B3306">
        <v>249.93</v>
      </c>
      <c r="D3306" s="1" t="str">
        <f>VartojimasGamyba!J3302</f>
        <v>2024-01-16-12</v>
      </c>
      <c r="E3306" s="7">
        <f>VartojimasGamyba!G3302</f>
        <v>1.536</v>
      </c>
      <c r="F3306" s="11"/>
      <c r="G3306" s="12">
        <f t="shared" si="501"/>
        <v>12.594444444444445</v>
      </c>
      <c r="H3306" s="12">
        <v>0</v>
      </c>
      <c r="I3306" s="12">
        <v>1.6411111111111119</v>
      </c>
      <c r="J3306" s="12">
        <v>0</v>
      </c>
      <c r="K3306" s="12"/>
      <c r="L3306" s="12">
        <f>VartojimasGamyba!H3302</f>
        <v>5.8999999999999997E-2</v>
      </c>
      <c r="M3306" s="19">
        <f t="shared" si="494"/>
        <v>-7.2164496600635175E-16</v>
      </c>
      <c r="N3306" s="7">
        <f t="shared" si="495"/>
        <v>-2.5273449999474454E-13</v>
      </c>
      <c r="O3306" s="7">
        <f t="shared" si="496"/>
        <v>-2.5273449999474454E-13</v>
      </c>
      <c r="R3306" s="7"/>
      <c r="S3306" s="47">
        <f t="shared" si="497"/>
        <v>-7.2164496600635175E-16</v>
      </c>
      <c r="T3306" s="47">
        <f t="shared" si="498"/>
        <v>0</v>
      </c>
      <c r="U3306" s="47">
        <f t="shared" si="499"/>
        <v>350.22</v>
      </c>
      <c r="V3306" s="47">
        <f t="shared" si="500"/>
        <v>238.35</v>
      </c>
      <c r="W3306" s="11"/>
    </row>
    <row r="3307" spans="1:23" x14ac:dyDescent="0.45">
      <c r="A3307" t="s">
        <v>3312</v>
      </c>
      <c r="B3307">
        <v>200.55</v>
      </c>
      <c r="D3307" s="1" t="str">
        <f>VartojimasGamyba!J3303</f>
        <v>2024-01-16-13</v>
      </c>
      <c r="E3307" s="7">
        <f>VartojimasGamyba!G3303</f>
        <v>1.4119999999999999</v>
      </c>
      <c r="F3307" s="11"/>
      <c r="G3307" s="12">
        <f t="shared" si="501"/>
        <v>11.025555555555556</v>
      </c>
      <c r="H3307" s="12">
        <v>0</v>
      </c>
      <c r="I3307" s="12">
        <v>1.5688888888888888</v>
      </c>
      <c r="J3307" s="12">
        <v>0</v>
      </c>
      <c r="K3307" s="12"/>
      <c r="L3307" s="12">
        <f>VartojimasGamyba!H3303</f>
        <v>0</v>
      </c>
      <c r="M3307" s="19">
        <f t="shared" si="494"/>
        <v>0</v>
      </c>
      <c r="N3307" s="7">
        <f t="shared" si="495"/>
        <v>0</v>
      </c>
      <c r="O3307" s="7">
        <f t="shared" si="496"/>
        <v>0</v>
      </c>
      <c r="R3307" s="7"/>
      <c r="S3307" s="47">
        <f t="shared" si="497"/>
        <v>0</v>
      </c>
      <c r="T3307" s="47">
        <f t="shared" si="498"/>
        <v>0</v>
      </c>
      <c r="U3307" s="47">
        <f t="shared" si="499"/>
        <v>300.84000000000003</v>
      </c>
      <c r="V3307" s="47">
        <f t="shared" si="500"/>
        <v>188.97</v>
      </c>
      <c r="W3307" s="11"/>
    </row>
    <row r="3308" spans="1:23" x14ac:dyDescent="0.45">
      <c r="A3308" t="s">
        <v>3313</v>
      </c>
      <c r="B3308">
        <v>170.04</v>
      </c>
      <c r="D3308" s="1" t="str">
        <f>VartojimasGamyba!J3304</f>
        <v>2024-01-16-14</v>
      </c>
      <c r="E3308" s="7">
        <f>VartojimasGamyba!G3304</f>
        <v>1.8520000000000001</v>
      </c>
      <c r="F3308" s="11"/>
      <c r="G3308" s="12">
        <f t="shared" si="501"/>
        <v>8.9677777777777781</v>
      </c>
      <c r="H3308" s="12">
        <v>0</v>
      </c>
      <c r="I3308" s="12">
        <v>2.0577777777777779</v>
      </c>
      <c r="J3308" s="12">
        <v>0</v>
      </c>
      <c r="K3308" s="12"/>
      <c r="L3308" s="12">
        <f>VartojimasGamyba!H3304</f>
        <v>0</v>
      </c>
      <c r="M3308" s="19">
        <f t="shared" si="494"/>
        <v>0</v>
      </c>
      <c r="N3308" s="7">
        <f t="shared" si="495"/>
        <v>0</v>
      </c>
      <c r="O3308" s="7">
        <f t="shared" si="496"/>
        <v>0</v>
      </c>
      <c r="R3308" s="7"/>
      <c r="S3308" s="47">
        <f t="shared" si="497"/>
        <v>0</v>
      </c>
      <c r="T3308" s="47">
        <f t="shared" si="498"/>
        <v>0</v>
      </c>
      <c r="U3308" s="47">
        <f t="shared" si="499"/>
        <v>270.33</v>
      </c>
      <c r="V3308" s="47">
        <f t="shared" si="500"/>
        <v>158.45999999999998</v>
      </c>
      <c r="W3308" s="11"/>
    </row>
    <row r="3309" spans="1:23" x14ac:dyDescent="0.45">
      <c r="A3309" t="s">
        <v>3314</v>
      </c>
      <c r="B3309">
        <v>141.97</v>
      </c>
      <c r="D3309" s="1" t="str">
        <f>VartojimasGamyba!J3305</f>
        <v>2024-01-16-15</v>
      </c>
      <c r="E3309" s="7">
        <f>VartojimasGamyba!G3305</f>
        <v>1.4379999999999999</v>
      </c>
      <c r="F3309" s="11"/>
      <c r="G3309" s="12">
        <f t="shared" si="501"/>
        <v>8.9677777777777781</v>
      </c>
      <c r="H3309" s="12">
        <v>0</v>
      </c>
      <c r="I3309" s="12">
        <v>0</v>
      </c>
      <c r="J3309" s="12">
        <v>0</v>
      </c>
      <c r="K3309" s="12"/>
      <c r="L3309" s="12">
        <f>VartojimasGamyba!H3305</f>
        <v>0</v>
      </c>
      <c r="M3309" s="19">
        <f t="shared" si="494"/>
        <v>1.4379999999999999</v>
      </c>
      <c r="N3309" s="7">
        <f t="shared" si="495"/>
        <v>348.36987999999997</v>
      </c>
      <c r="O3309" s="7">
        <f t="shared" si="496"/>
        <v>348.36987999999997</v>
      </c>
      <c r="R3309" s="7"/>
      <c r="S3309" s="47">
        <f t="shared" si="497"/>
        <v>1.4379999999999999</v>
      </c>
      <c r="T3309" s="47">
        <f t="shared" si="498"/>
        <v>0</v>
      </c>
      <c r="U3309" s="47">
        <f t="shared" si="499"/>
        <v>242.26</v>
      </c>
      <c r="V3309" s="47">
        <f t="shared" si="500"/>
        <v>130.38999999999999</v>
      </c>
      <c r="W3309" s="11"/>
    </row>
    <row r="3310" spans="1:23" x14ac:dyDescent="0.45">
      <c r="A3310" t="s">
        <v>3315</v>
      </c>
      <c r="B3310">
        <v>143.58000000000001</v>
      </c>
      <c r="D3310" s="1" t="str">
        <f>VartojimasGamyba!J3306</f>
        <v>2024-01-16-16</v>
      </c>
      <c r="E3310" s="7">
        <f>VartojimasGamyba!G3306</f>
        <v>2.4590000000000001</v>
      </c>
      <c r="F3310" s="11"/>
      <c r="G3310" s="12">
        <f t="shared" si="501"/>
        <v>8.9677777777777781</v>
      </c>
      <c r="H3310" s="12">
        <v>0</v>
      </c>
      <c r="I3310" s="12">
        <v>0</v>
      </c>
      <c r="J3310" s="12">
        <v>0</v>
      </c>
      <c r="K3310" s="12"/>
      <c r="L3310" s="12">
        <f>VartojimasGamyba!H3306</f>
        <v>0</v>
      </c>
      <c r="M3310" s="19">
        <f t="shared" si="494"/>
        <v>2.4590000000000001</v>
      </c>
      <c r="N3310" s="7">
        <f t="shared" si="495"/>
        <v>599.67633000000001</v>
      </c>
      <c r="O3310" s="7">
        <f t="shared" si="496"/>
        <v>599.67633000000001</v>
      </c>
      <c r="R3310" s="7"/>
      <c r="S3310" s="47">
        <f t="shared" si="497"/>
        <v>2.4590000000000001</v>
      </c>
      <c r="T3310" s="47">
        <f t="shared" si="498"/>
        <v>0</v>
      </c>
      <c r="U3310" s="47">
        <f t="shared" si="499"/>
        <v>243.87</v>
      </c>
      <c r="V3310" s="47">
        <f t="shared" si="500"/>
        <v>132</v>
      </c>
      <c r="W3310" s="11"/>
    </row>
    <row r="3311" spans="1:23" x14ac:dyDescent="0.45">
      <c r="A3311" t="s">
        <v>3316</v>
      </c>
      <c r="B3311">
        <v>156.16</v>
      </c>
      <c r="D3311" s="1" t="str">
        <f>VartojimasGamyba!J3307</f>
        <v>2024-01-16-17</v>
      </c>
      <c r="E3311" s="7">
        <f>VartojimasGamyba!G3307</f>
        <v>2.6890000000000001</v>
      </c>
      <c r="F3311" s="11"/>
      <c r="G3311" s="12">
        <f t="shared" si="501"/>
        <v>8.9677777777777781</v>
      </c>
      <c r="H3311" s="12">
        <v>0</v>
      </c>
      <c r="I3311" s="12">
        <v>0</v>
      </c>
      <c r="J3311" s="12">
        <v>0</v>
      </c>
      <c r="K3311" s="12"/>
      <c r="L3311" s="12">
        <f>VartojimasGamyba!H3307</f>
        <v>0</v>
      </c>
      <c r="M3311" s="19">
        <f t="shared" si="494"/>
        <v>2.6890000000000001</v>
      </c>
      <c r="N3311" s="7">
        <f t="shared" si="495"/>
        <v>689.59405000000004</v>
      </c>
      <c r="O3311" s="7">
        <f t="shared" si="496"/>
        <v>689.59405000000004</v>
      </c>
      <c r="R3311" s="7"/>
      <c r="S3311" s="47">
        <f t="shared" si="497"/>
        <v>2.6890000000000001</v>
      </c>
      <c r="T3311" s="47">
        <f t="shared" si="498"/>
        <v>0</v>
      </c>
      <c r="U3311" s="47">
        <f t="shared" si="499"/>
        <v>256.45</v>
      </c>
      <c r="V3311" s="47">
        <f t="shared" si="500"/>
        <v>144.57999999999998</v>
      </c>
      <c r="W3311" s="11"/>
    </row>
    <row r="3312" spans="1:23" x14ac:dyDescent="0.45">
      <c r="A3312" t="s">
        <v>3317</v>
      </c>
      <c r="B3312">
        <v>170.08</v>
      </c>
      <c r="D3312" s="1" t="str">
        <f>VartojimasGamyba!J3308</f>
        <v>2024-01-16-18</v>
      </c>
      <c r="E3312" s="7">
        <f>VartojimasGamyba!G3308</f>
        <v>2.5019999999999998</v>
      </c>
      <c r="F3312" s="11"/>
      <c r="G3312" s="12">
        <f t="shared" si="501"/>
        <v>6.1877777777777787</v>
      </c>
      <c r="H3312" s="12">
        <v>0</v>
      </c>
      <c r="I3312" s="12">
        <v>2.78</v>
      </c>
      <c r="J3312" s="12">
        <v>0</v>
      </c>
      <c r="K3312" s="12"/>
      <c r="L3312" s="12">
        <f>VartojimasGamyba!H3308</f>
        <v>0</v>
      </c>
      <c r="M3312" s="19">
        <f t="shared" si="494"/>
        <v>0</v>
      </c>
      <c r="N3312" s="7">
        <f t="shared" si="495"/>
        <v>0</v>
      </c>
      <c r="O3312" s="7">
        <f t="shared" si="496"/>
        <v>0</v>
      </c>
      <c r="R3312" s="7"/>
      <c r="S3312" s="47">
        <f t="shared" si="497"/>
        <v>0</v>
      </c>
      <c r="T3312" s="47">
        <f t="shared" si="498"/>
        <v>0</v>
      </c>
      <c r="U3312" s="47">
        <f t="shared" si="499"/>
        <v>270.37</v>
      </c>
      <c r="V3312" s="47">
        <f t="shared" si="500"/>
        <v>158.5</v>
      </c>
      <c r="W3312" s="11"/>
    </row>
    <row r="3313" spans="1:23" x14ac:dyDescent="0.45">
      <c r="A3313" t="s">
        <v>3318</v>
      </c>
      <c r="B3313">
        <v>170.81</v>
      </c>
      <c r="D3313" s="1" t="str">
        <f>VartojimasGamyba!J3309</f>
        <v>2024-01-16-19</v>
      </c>
      <c r="E3313" s="7">
        <f>VartojimasGamyba!G3309</f>
        <v>2.3490000000000002</v>
      </c>
      <c r="F3313" s="11"/>
      <c r="G3313" s="12">
        <f t="shared" si="501"/>
        <v>3.5777777777777784</v>
      </c>
      <c r="H3313" s="12">
        <v>0</v>
      </c>
      <c r="I3313" s="12">
        <v>2.6100000000000003</v>
      </c>
      <c r="J3313" s="12">
        <v>0</v>
      </c>
      <c r="K3313" s="12"/>
      <c r="L3313" s="12">
        <f>VartojimasGamyba!H3309</f>
        <v>0</v>
      </c>
      <c r="M3313" s="19">
        <f t="shared" si="494"/>
        <v>0</v>
      </c>
      <c r="N3313" s="7">
        <f t="shared" si="495"/>
        <v>0</v>
      </c>
      <c r="O3313" s="7">
        <f t="shared" si="496"/>
        <v>0</v>
      </c>
      <c r="R3313" s="7"/>
      <c r="S3313" s="47">
        <f t="shared" si="497"/>
        <v>0</v>
      </c>
      <c r="T3313" s="47">
        <f t="shared" si="498"/>
        <v>0</v>
      </c>
      <c r="U3313" s="47">
        <f t="shared" si="499"/>
        <v>271.10000000000002</v>
      </c>
      <c r="V3313" s="47">
        <f t="shared" si="500"/>
        <v>159.22999999999999</v>
      </c>
      <c r="W3313" s="11"/>
    </row>
    <row r="3314" spans="1:23" x14ac:dyDescent="0.45">
      <c r="A3314" t="s">
        <v>3319</v>
      </c>
      <c r="B3314">
        <v>164.52</v>
      </c>
      <c r="D3314" s="1" t="str">
        <f>VartojimasGamyba!J3310</f>
        <v>2024-01-16-20</v>
      </c>
      <c r="E3314" s="7">
        <f>VartojimasGamyba!G3310</f>
        <v>2.5139999999999998</v>
      </c>
      <c r="F3314" s="11"/>
      <c r="G3314" s="12">
        <f t="shared" si="501"/>
        <v>0.7844444444444445</v>
      </c>
      <c r="H3314" s="12">
        <v>0</v>
      </c>
      <c r="I3314" s="12">
        <v>2.7933333333333339</v>
      </c>
      <c r="J3314" s="12">
        <v>0</v>
      </c>
      <c r="K3314" s="12"/>
      <c r="L3314" s="12">
        <f>VartojimasGamyba!H3310</f>
        <v>0</v>
      </c>
      <c r="M3314" s="19">
        <f t="shared" si="494"/>
        <v>-8.8817841970012523E-16</v>
      </c>
      <c r="N3314" s="7">
        <f t="shared" si="495"/>
        <v>-2.3519852732079016E-13</v>
      </c>
      <c r="O3314" s="7">
        <f t="shared" si="496"/>
        <v>-2.3519852732079016E-13</v>
      </c>
      <c r="P3314" s="7" t="s">
        <v>8873</v>
      </c>
      <c r="R3314" s="7"/>
      <c r="S3314" s="47">
        <f t="shared" si="497"/>
        <v>-8.8817841970012523E-16</v>
      </c>
      <c r="T3314" s="47">
        <f t="shared" si="498"/>
        <v>0</v>
      </c>
      <c r="U3314" s="47">
        <f t="shared" si="499"/>
        <v>264.81</v>
      </c>
      <c r="V3314" s="47">
        <f t="shared" si="500"/>
        <v>152.94</v>
      </c>
      <c r="W3314" s="11"/>
    </row>
    <row r="3315" spans="1:23" x14ac:dyDescent="0.45">
      <c r="A3315" t="s">
        <v>3320</v>
      </c>
      <c r="B3315">
        <v>145.41999999999999</v>
      </c>
      <c r="D3315" s="1" t="str">
        <f>VartojimasGamyba!J3311</f>
        <v>2024-01-16-21</v>
      </c>
      <c r="E3315" s="7">
        <f>VartojimasGamyba!G3311</f>
        <v>1.833</v>
      </c>
      <c r="F3315" s="11"/>
      <c r="G3315" s="12">
        <f t="shared" si="501"/>
        <v>0.7844444444444445</v>
      </c>
      <c r="H3315" s="12">
        <v>0</v>
      </c>
      <c r="I3315" s="12">
        <v>0</v>
      </c>
      <c r="J3315" s="12">
        <v>0</v>
      </c>
      <c r="K3315" s="12"/>
      <c r="L3315" s="12">
        <f>VartojimasGamyba!H3311</f>
        <v>0</v>
      </c>
      <c r="M3315" s="19">
        <f t="shared" si="494"/>
        <v>1.833</v>
      </c>
      <c r="N3315" s="7">
        <f t="shared" si="495"/>
        <v>450.38642999999996</v>
      </c>
      <c r="O3315" s="7">
        <f t="shared" si="496"/>
        <v>450.38642999999996</v>
      </c>
      <c r="P3315" s="7">
        <f>SUM(N3294:N3317)</f>
        <v>9165.5274788888892</v>
      </c>
      <c r="R3315" s="7"/>
      <c r="S3315" s="47">
        <f t="shared" si="497"/>
        <v>1.833</v>
      </c>
      <c r="T3315" s="47">
        <f t="shared" si="498"/>
        <v>0</v>
      </c>
      <c r="U3315" s="47">
        <f t="shared" si="499"/>
        <v>245.70999999999998</v>
      </c>
      <c r="V3315" s="47">
        <f t="shared" si="500"/>
        <v>133.83999999999997</v>
      </c>
      <c r="W3315" s="11"/>
    </row>
    <row r="3316" spans="1:23" x14ac:dyDescent="0.45">
      <c r="A3316" t="s">
        <v>3321</v>
      </c>
      <c r="B3316">
        <v>151.51</v>
      </c>
      <c r="D3316" s="1" t="str">
        <f>VartojimasGamyba!J3312</f>
        <v>2024-01-16-22</v>
      </c>
      <c r="E3316" s="7">
        <f>VartojimasGamyba!G3312</f>
        <v>2.16</v>
      </c>
      <c r="F3316" s="11"/>
      <c r="G3316" s="12">
        <f t="shared" si="501"/>
        <v>0.7844444444444445</v>
      </c>
      <c r="H3316" s="12">
        <v>0</v>
      </c>
      <c r="I3316" s="12">
        <v>0</v>
      </c>
      <c r="J3316" s="12">
        <v>0</v>
      </c>
      <c r="K3316" s="12"/>
      <c r="L3316" s="12">
        <f>VartojimasGamyba!H3312</f>
        <v>0</v>
      </c>
      <c r="M3316" s="19">
        <f t="shared" si="494"/>
        <v>2.16</v>
      </c>
      <c r="N3316" s="7">
        <f t="shared" si="495"/>
        <v>543.88800000000003</v>
      </c>
      <c r="O3316" s="7">
        <f t="shared" si="496"/>
        <v>543.88800000000003</v>
      </c>
      <c r="P3316" s="7" t="s">
        <v>8872</v>
      </c>
      <c r="R3316" s="7"/>
      <c r="S3316" s="47">
        <f t="shared" si="497"/>
        <v>2.16</v>
      </c>
      <c r="T3316" s="47">
        <f t="shared" si="498"/>
        <v>0</v>
      </c>
      <c r="U3316" s="47">
        <f t="shared" si="499"/>
        <v>251.8</v>
      </c>
      <c r="V3316" s="47">
        <f t="shared" si="500"/>
        <v>139.92999999999998</v>
      </c>
      <c r="W3316" s="11"/>
    </row>
    <row r="3317" spans="1:23" x14ac:dyDescent="0.45">
      <c r="A3317" t="s">
        <v>3322</v>
      </c>
      <c r="B3317">
        <v>131.44</v>
      </c>
      <c r="D3317" s="1" t="str">
        <f>VartojimasGamyba!J3313</f>
        <v>2024-01-16-23</v>
      </c>
      <c r="E3317" s="7">
        <f>VartojimasGamyba!G3313</f>
        <v>2.4289999999999998</v>
      </c>
      <c r="F3317" s="11"/>
      <c r="G3317" s="12">
        <f t="shared" si="501"/>
        <v>5.0000000000000027</v>
      </c>
      <c r="H3317" s="12">
        <v>4.2155555555555582</v>
      </c>
      <c r="I3317" s="12">
        <v>0</v>
      </c>
      <c r="J3317" s="12">
        <v>0</v>
      </c>
      <c r="K3317" s="12"/>
      <c r="L3317" s="12">
        <f>VartojimasGamyba!H3313</f>
        <v>0</v>
      </c>
      <c r="M3317" s="19">
        <f t="shared" si="494"/>
        <v>6.6445555555555575</v>
      </c>
      <c r="N3317" s="7">
        <f t="shared" si="495"/>
        <v>1539.7428588888895</v>
      </c>
      <c r="O3317" s="7">
        <f t="shared" si="496"/>
        <v>1539.7428588888895</v>
      </c>
      <c r="P3317" s="7">
        <f>SUM(O3294:O3317)</f>
        <v>9165.5274788888892</v>
      </c>
      <c r="Q3317" s="7">
        <f>SUMPRODUCT(B3294:B3317,E3294:E3317)+SUM(E3294:E3317)*$Z$21-SUMPRODUCT(B3294:B3317,L3294:L3317)+SUM(L3294:L3317)*ABS($Z$20)</f>
        <v>10822.432719999999</v>
      </c>
      <c r="R3317" s="7"/>
      <c r="S3317" s="47">
        <f t="shared" si="497"/>
        <v>6.6445555555555575</v>
      </c>
      <c r="T3317" s="47">
        <f t="shared" si="498"/>
        <v>0</v>
      </c>
      <c r="U3317" s="47">
        <f t="shared" si="499"/>
        <v>231.73000000000002</v>
      </c>
      <c r="V3317" s="47">
        <f t="shared" si="500"/>
        <v>119.86</v>
      </c>
      <c r="W3317" s="11">
        <f>IF(P3317&lt;&gt;Q3317,1,0)</f>
        <v>1</v>
      </c>
    </row>
    <row r="3318" spans="1:23" x14ac:dyDescent="0.45">
      <c r="A3318" t="s">
        <v>3323</v>
      </c>
      <c r="B3318">
        <v>121.14</v>
      </c>
      <c r="D3318" s="9" t="str">
        <f>VartojimasGamyba!J3314</f>
        <v>2024-01-17-00</v>
      </c>
      <c r="E3318" s="8">
        <f>VartojimasGamyba!G3314</f>
        <v>2.141</v>
      </c>
      <c r="F3318" s="11"/>
      <c r="G3318" s="7">
        <f>G3317+H3318-I3318</f>
        <v>2.6211111111111136</v>
      </c>
      <c r="H3318" s="7">
        <v>0</v>
      </c>
      <c r="I3318" s="7">
        <v>2.3788888888888891</v>
      </c>
      <c r="J3318" s="7">
        <v>0</v>
      </c>
      <c r="L3318" s="7">
        <f>VartojimasGamyba!H3314</f>
        <v>0</v>
      </c>
      <c r="M3318" s="15">
        <f t="shared" si="494"/>
        <v>0</v>
      </c>
      <c r="N3318" s="7">
        <f t="shared" si="495"/>
        <v>0</v>
      </c>
      <c r="O3318" s="7">
        <f t="shared" si="496"/>
        <v>0</v>
      </c>
      <c r="R3318" s="20" t="s">
        <v>8783</v>
      </c>
      <c r="S3318" s="47">
        <f t="shared" si="497"/>
        <v>0</v>
      </c>
      <c r="T3318" s="47">
        <f t="shared" si="498"/>
        <v>0</v>
      </c>
      <c r="U3318" s="47">
        <f t="shared" si="499"/>
        <v>221.43</v>
      </c>
      <c r="V3318" s="47">
        <f t="shared" si="500"/>
        <v>109.56</v>
      </c>
      <c r="W3318" s="11"/>
    </row>
    <row r="3319" spans="1:23" x14ac:dyDescent="0.45">
      <c r="A3319" t="s">
        <v>3324</v>
      </c>
      <c r="B3319">
        <v>102.43</v>
      </c>
      <c r="D3319" s="9" t="str">
        <f>VartojimasGamyba!J3315</f>
        <v>2024-01-17-01</v>
      </c>
      <c r="E3319" s="8">
        <f>VartojimasGamyba!G3315</f>
        <v>2.351</v>
      </c>
      <c r="F3319" s="11"/>
      <c r="G3319" s="7">
        <f t="shared" ref="G3319:G3341" si="502">G3318+H3319-I3319</f>
        <v>8.8888888888911666E-3</v>
      </c>
      <c r="H3319" s="7">
        <v>0</v>
      </c>
      <c r="I3319" s="7">
        <v>2.6122222222222224</v>
      </c>
      <c r="J3319" s="7">
        <v>0</v>
      </c>
      <c r="L3319" s="7">
        <f>VartojimasGamyba!H3315</f>
        <v>0</v>
      </c>
      <c r="M3319" s="15">
        <f t="shared" si="494"/>
        <v>-4.4408920985006262E-16</v>
      </c>
      <c r="N3319" s="7">
        <f t="shared" si="495"/>
        <v>-9.0025764620804706E-14</v>
      </c>
      <c r="O3319" s="7">
        <f t="shared" si="496"/>
        <v>-9.0025764620804706E-14</v>
      </c>
      <c r="R3319" s="7"/>
      <c r="S3319" s="47">
        <f t="shared" si="497"/>
        <v>-4.4408920985006262E-16</v>
      </c>
      <c r="T3319" s="47">
        <f t="shared" si="498"/>
        <v>0</v>
      </c>
      <c r="U3319" s="47">
        <f t="shared" si="499"/>
        <v>202.72000000000003</v>
      </c>
      <c r="V3319" s="47">
        <f t="shared" si="500"/>
        <v>90.850000000000009</v>
      </c>
      <c r="W3319" s="11"/>
    </row>
    <row r="3320" spans="1:23" x14ac:dyDescent="0.45">
      <c r="A3320" t="s">
        <v>3325</v>
      </c>
      <c r="B3320">
        <v>95.63</v>
      </c>
      <c r="D3320" s="9" t="str">
        <f>VartojimasGamyba!J3316</f>
        <v>2024-01-17-02</v>
      </c>
      <c r="E3320" s="8">
        <f>VartojimasGamyba!G3316</f>
        <v>2.7429999999999999</v>
      </c>
      <c r="F3320" s="11"/>
      <c r="G3320" s="7">
        <f t="shared" si="502"/>
        <v>8.8888888888911666E-3</v>
      </c>
      <c r="H3320" s="7">
        <v>0</v>
      </c>
      <c r="I3320" s="7">
        <v>0</v>
      </c>
      <c r="J3320" s="7">
        <v>0</v>
      </c>
      <c r="L3320" s="7">
        <f>VartojimasGamyba!H3316</f>
        <v>0</v>
      </c>
      <c r="M3320" s="15">
        <f t="shared" si="494"/>
        <v>2.7429999999999999</v>
      </c>
      <c r="N3320" s="7">
        <f t="shared" si="495"/>
        <v>537.40855999999997</v>
      </c>
      <c r="O3320" s="7">
        <f t="shared" si="496"/>
        <v>537.40855999999997</v>
      </c>
      <c r="R3320" s="7"/>
      <c r="S3320" s="47">
        <f t="shared" si="497"/>
        <v>2.7429999999999999</v>
      </c>
      <c r="T3320" s="47">
        <f t="shared" si="498"/>
        <v>0</v>
      </c>
      <c r="U3320" s="47">
        <f t="shared" si="499"/>
        <v>195.92000000000002</v>
      </c>
      <c r="V3320" s="47">
        <f t="shared" si="500"/>
        <v>84.05</v>
      </c>
      <c r="W3320" s="11"/>
    </row>
    <row r="3321" spans="1:23" x14ac:dyDescent="0.45">
      <c r="A3321" t="s">
        <v>3326</v>
      </c>
      <c r="B3321">
        <v>84.26</v>
      </c>
      <c r="D3321" s="9" t="str">
        <f>VartojimasGamyba!J3317</f>
        <v>2024-01-17-03</v>
      </c>
      <c r="E3321" s="8">
        <f>VartojimasGamyba!G3317</f>
        <v>2.3570000000000002</v>
      </c>
      <c r="F3321" s="11"/>
      <c r="G3321" s="7">
        <f t="shared" si="502"/>
        <v>8.8888888888911666E-3</v>
      </c>
      <c r="H3321" s="7">
        <v>0</v>
      </c>
      <c r="I3321" s="7">
        <v>0</v>
      </c>
      <c r="J3321" s="7">
        <v>0</v>
      </c>
      <c r="L3321" s="7">
        <f>VartojimasGamyba!H3317</f>
        <v>0</v>
      </c>
      <c r="M3321" s="15">
        <f t="shared" si="494"/>
        <v>2.3570000000000002</v>
      </c>
      <c r="N3321" s="7">
        <f t="shared" si="495"/>
        <v>434.98435000000006</v>
      </c>
      <c r="O3321" s="7">
        <f t="shared" si="496"/>
        <v>434.98435000000006</v>
      </c>
      <c r="R3321" s="7"/>
      <c r="S3321" s="47">
        <f t="shared" si="497"/>
        <v>2.3570000000000002</v>
      </c>
      <c r="T3321" s="47">
        <f t="shared" si="498"/>
        <v>0</v>
      </c>
      <c r="U3321" s="47">
        <f t="shared" si="499"/>
        <v>184.55</v>
      </c>
      <c r="V3321" s="47">
        <f t="shared" si="500"/>
        <v>72.680000000000007</v>
      </c>
      <c r="W3321" s="11"/>
    </row>
    <row r="3322" spans="1:23" x14ac:dyDescent="0.45">
      <c r="A3322" t="s">
        <v>3327</v>
      </c>
      <c r="B3322">
        <v>82.1</v>
      </c>
      <c r="D3322" s="9" t="str">
        <f>VartojimasGamyba!J3318</f>
        <v>2024-01-17-04</v>
      </c>
      <c r="E3322" s="8">
        <f>VartojimasGamyba!G3318</f>
        <v>2.3180000000000001</v>
      </c>
      <c r="F3322" s="11"/>
      <c r="G3322" s="7">
        <f t="shared" si="502"/>
        <v>9.9999999999999964</v>
      </c>
      <c r="H3322" s="7">
        <v>9.9911111111111062</v>
      </c>
      <c r="I3322" s="7">
        <v>0</v>
      </c>
      <c r="J3322" s="7">
        <v>0</v>
      </c>
      <c r="L3322" s="7">
        <f>VartojimasGamyba!H3318</f>
        <v>0</v>
      </c>
      <c r="M3322" s="15">
        <f t="shared" si="494"/>
        <v>12.309111111111106</v>
      </c>
      <c r="N3322" s="7">
        <f t="shared" si="495"/>
        <v>2245.0587755555543</v>
      </c>
      <c r="O3322" s="7">
        <f t="shared" si="496"/>
        <v>2245.0587755555543</v>
      </c>
      <c r="R3322" s="7"/>
      <c r="S3322" s="47">
        <f t="shared" si="497"/>
        <v>12.309111111111106</v>
      </c>
      <c r="T3322" s="47">
        <f t="shared" si="498"/>
        <v>0</v>
      </c>
      <c r="U3322" s="47">
        <f t="shared" si="499"/>
        <v>182.39</v>
      </c>
      <c r="V3322" s="47">
        <f t="shared" si="500"/>
        <v>70.52</v>
      </c>
      <c r="W3322" s="11"/>
    </row>
    <row r="3323" spans="1:23" x14ac:dyDescent="0.45">
      <c r="A3323" t="s">
        <v>3328</v>
      </c>
      <c r="B3323">
        <v>82.09</v>
      </c>
      <c r="D3323" s="9" t="str">
        <f>VartojimasGamyba!J3319</f>
        <v>2024-01-17-05</v>
      </c>
      <c r="E3323" s="8">
        <f>VartojimasGamyba!G3319</f>
        <v>2.472</v>
      </c>
      <c r="F3323" s="11"/>
      <c r="G3323" s="7">
        <f t="shared" si="502"/>
        <v>19.999999999999996</v>
      </c>
      <c r="H3323" s="7">
        <v>10</v>
      </c>
      <c r="I3323" s="7">
        <v>0</v>
      </c>
      <c r="J3323" s="7">
        <v>0</v>
      </c>
      <c r="L3323" s="7">
        <f>VartojimasGamyba!H3319</f>
        <v>0</v>
      </c>
      <c r="M3323" s="15">
        <f t="shared" si="494"/>
        <v>12.472</v>
      </c>
      <c r="N3323" s="7">
        <f t="shared" si="495"/>
        <v>2274.64336</v>
      </c>
      <c r="O3323" s="7">
        <f t="shared" si="496"/>
        <v>2274.64336</v>
      </c>
      <c r="R3323" s="7"/>
      <c r="S3323" s="47">
        <f t="shared" si="497"/>
        <v>12.472</v>
      </c>
      <c r="T3323" s="47">
        <f t="shared" si="498"/>
        <v>0</v>
      </c>
      <c r="U3323" s="47">
        <f t="shared" si="499"/>
        <v>182.38</v>
      </c>
      <c r="V3323" s="47">
        <f t="shared" si="500"/>
        <v>70.510000000000005</v>
      </c>
      <c r="W3323" s="11"/>
    </row>
    <row r="3324" spans="1:23" x14ac:dyDescent="0.45">
      <c r="A3324" t="s">
        <v>3329</v>
      </c>
      <c r="B3324">
        <v>90.06</v>
      </c>
      <c r="D3324" s="9" t="str">
        <f>VartojimasGamyba!J3320</f>
        <v>2024-01-17-06</v>
      </c>
      <c r="E3324" s="8">
        <f>VartojimasGamyba!G3320</f>
        <v>1.9059999999999999</v>
      </c>
      <c r="F3324" s="11"/>
      <c r="G3324" s="7">
        <f t="shared" si="502"/>
        <v>19.999999999999996</v>
      </c>
      <c r="H3324" s="7">
        <v>0</v>
      </c>
      <c r="I3324" s="7">
        <v>0</v>
      </c>
      <c r="J3324" s="7">
        <v>0</v>
      </c>
      <c r="L3324" s="7">
        <f>VartojimasGamyba!H3320</f>
        <v>0</v>
      </c>
      <c r="M3324" s="15">
        <f t="shared" si="494"/>
        <v>1.9059999999999999</v>
      </c>
      <c r="N3324" s="7">
        <f t="shared" si="495"/>
        <v>362.80710000000005</v>
      </c>
      <c r="O3324" s="7">
        <f t="shared" si="496"/>
        <v>362.80710000000005</v>
      </c>
      <c r="R3324" s="7"/>
      <c r="S3324" s="47">
        <f t="shared" si="497"/>
        <v>1.9059999999999999</v>
      </c>
      <c r="T3324" s="47">
        <f t="shared" si="498"/>
        <v>0</v>
      </c>
      <c r="U3324" s="47">
        <f t="shared" si="499"/>
        <v>190.35000000000002</v>
      </c>
      <c r="V3324" s="47">
        <f t="shared" si="500"/>
        <v>78.48</v>
      </c>
      <c r="W3324" s="11"/>
    </row>
    <row r="3325" spans="1:23" x14ac:dyDescent="0.45">
      <c r="A3325" t="s">
        <v>3330</v>
      </c>
      <c r="B3325">
        <v>134.58000000000001</v>
      </c>
      <c r="D3325" s="9" t="str">
        <f>VartojimasGamyba!J3321</f>
        <v>2024-01-17-07</v>
      </c>
      <c r="E3325" s="8">
        <f>VartojimasGamyba!G3321</f>
        <v>2.2570000000000001</v>
      </c>
      <c r="F3325" s="11"/>
      <c r="G3325" s="7">
        <f t="shared" si="502"/>
        <v>17.511111111111106</v>
      </c>
      <c r="H3325" s="7">
        <v>0</v>
      </c>
      <c r="I3325" s="7">
        <v>2.4888888888888894</v>
      </c>
      <c r="J3325" s="7">
        <v>0</v>
      </c>
      <c r="L3325" s="7">
        <f>VartojimasGamyba!H3321</f>
        <v>1.7000000000000001E-2</v>
      </c>
      <c r="M3325" s="15">
        <f t="shared" si="494"/>
        <v>-5.4123372450476381E-16</v>
      </c>
      <c r="N3325" s="7">
        <f t="shared" si="495"/>
        <v>-1.2711956487443388E-13</v>
      </c>
      <c r="O3325" s="7">
        <f t="shared" si="496"/>
        <v>-1.2711956487443388E-13</v>
      </c>
      <c r="R3325" s="7"/>
      <c r="S3325" s="47">
        <f t="shared" si="497"/>
        <v>-5.4123372450476381E-16</v>
      </c>
      <c r="T3325" s="47">
        <f t="shared" si="498"/>
        <v>0</v>
      </c>
      <c r="U3325" s="47">
        <f t="shared" si="499"/>
        <v>234.87</v>
      </c>
      <c r="V3325" s="47">
        <f t="shared" si="500"/>
        <v>123.00000000000001</v>
      </c>
      <c r="W3325" s="11"/>
    </row>
    <row r="3326" spans="1:23" x14ac:dyDescent="0.45">
      <c r="A3326" t="s">
        <v>3331</v>
      </c>
      <c r="B3326">
        <v>150</v>
      </c>
      <c r="D3326" s="9" t="str">
        <f>VartojimasGamyba!J3322</f>
        <v>2024-01-17-08</v>
      </c>
      <c r="E3326" s="8">
        <f>VartojimasGamyba!G3322</f>
        <v>1.7250000000000001</v>
      </c>
      <c r="F3326" s="11"/>
      <c r="G3326" s="7">
        <f t="shared" si="502"/>
        <v>15.671111111111106</v>
      </c>
      <c r="H3326" s="7">
        <v>0</v>
      </c>
      <c r="I3326" s="7">
        <v>1.84</v>
      </c>
      <c r="J3326" s="7">
        <v>0</v>
      </c>
      <c r="L3326" s="7">
        <f>VartojimasGamyba!H3322</f>
        <v>6.9000000000000006E-2</v>
      </c>
      <c r="M3326" s="15">
        <f t="shared" si="494"/>
        <v>0</v>
      </c>
      <c r="N3326" s="7">
        <f t="shared" si="495"/>
        <v>0</v>
      </c>
      <c r="O3326" s="7">
        <f t="shared" si="496"/>
        <v>0</v>
      </c>
      <c r="R3326" s="7"/>
      <c r="S3326" s="47">
        <f t="shared" si="497"/>
        <v>0</v>
      </c>
      <c r="T3326" s="47">
        <f t="shared" si="498"/>
        <v>0</v>
      </c>
      <c r="U3326" s="47">
        <f t="shared" si="499"/>
        <v>250.29000000000002</v>
      </c>
      <c r="V3326" s="47">
        <f t="shared" si="500"/>
        <v>138.41999999999999</v>
      </c>
      <c r="W3326" s="11"/>
    </row>
    <row r="3327" spans="1:23" x14ac:dyDescent="0.45">
      <c r="A3327" t="s">
        <v>3332</v>
      </c>
      <c r="B3327">
        <v>147.72</v>
      </c>
      <c r="D3327" s="9" t="str">
        <f>VartojimasGamyba!J3323</f>
        <v>2024-01-17-09</v>
      </c>
      <c r="E3327" s="8">
        <f>VartojimasGamyba!G3323</f>
        <v>0.77</v>
      </c>
      <c r="F3327" s="11"/>
      <c r="G3327" s="7">
        <f t="shared" si="502"/>
        <v>14.916666666666661</v>
      </c>
      <c r="H3327" s="7">
        <v>0</v>
      </c>
      <c r="I3327" s="7">
        <v>0.75444444444444458</v>
      </c>
      <c r="J3327" s="7">
        <v>0</v>
      </c>
      <c r="L3327" s="7">
        <f>VartojimasGamyba!H3323</f>
        <v>9.0999999999999998E-2</v>
      </c>
      <c r="M3327" s="15">
        <f t="shared" si="494"/>
        <v>-1.3877787807814457E-16</v>
      </c>
      <c r="N3327" s="7">
        <f t="shared" si="495"/>
        <v>-3.4418301542160633E-14</v>
      </c>
      <c r="O3327" s="7">
        <f t="shared" si="496"/>
        <v>-3.4418301542160633E-14</v>
      </c>
      <c r="R3327" s="7"/>
      <c r="S3327" s="47">
        <f t="shared" si="497"/>
        <v>-1.3877787807814457E-16</v>
      </c>
      <c r="T3327" s="47">
        <f t="shared" si="498"/>
        <v>0</v>
      </c>
      <c r="U3327" s="47">
        <f t="shared" si="499"/>
        <v>248.01</v>
      </c>
      <c r="V3327" s="47">
        <f t="shared" si="500"/>
        <v>136.13999999999999</v>
      </c>
      <c r="W3327" s="11"/>
    </row>
    <row r="3328" spans="1:23" x14ac:dyDescent="0.45">
      <c r="A3328" t="s">
        <v>3333</v>
      </c>
      <c r="B3328">
        <v>122.02</v>
      </c>
      <c r="D3328" s="9" t="str">
        <f>VartojimasGamyba!J3324</f>
        <v>2024-01-17-10</v>
      </c>
      <c r="E3328" s="8">
        <f>VartojimasGamyba!G3324</f>
        <v>0.91600000000000004</v>
      </c>
      <c r="F3328" s="11"/>
      <c r="G3328" s="7">
        <f t="shared" si="502"/>
        <v>14.02666666666666</v>
      </c>
      <c r="H3328" s="7">
        <v>0</v>
      </c>
      <c r="I3328" s="7">
        <v>0.89000000000000012</v>
      </c>
      <c r="J3328" s="7">
        <v>0</v>
      </c>
      <c r="L3328" s="7">
        <f>VartojimasGamyba!H3324</f>
        <v>0.115</v>
      </c>
      <c r="M3328" s="15">
        <f t="shared" si="494"/>
        <v>-1.2490009027033011E-16</v>
      </c>
      <c r="N3328" s="7">
        <f t="shared" si="495"/>
        <v>-2.7766539067997086E-14</v>
      </c>
      <c r="O3328" s="7">
        <f t="shared" si="496"/>
        <v>-2.7766539067997086E-14</v>
      </c>
      <c r="R3328" s="7"/>
      <c r="S3328" s="47">
        <f t="shared" si="497"/>
        <v>-1.2490009027033011E-16</v>
      </c>
      <c r="T3328" s="47">
        <f t="shared" si="498"/>
        <v>0</v>
      </c>
      <c r="U3328" s="47">
        <f t="shared" si="499"/>
        <v>222.31</v>
      </c>
      <c r="V3328" s="47">
        <f t="shared" si="500"/>
        <v>110.44</v>
      </c>
      <c r="W3328" s="11"/>
    </row>
    <row r="3329" spans="1:23" x14ac:dyDescent="0.45">
      <c r="A3329" t="s">
        <v>3334</v>
      </c>
      <c r="B3329">
        <v>105.59</v>
      </c>
      <c r="D3329" s="9" t="str">
        <f>VartojimasGamyba!J3325</f>
        <v>2024-01-17-11</v>
      </c>
      <c r="E3329" s="8">
        <f>VartojimasGamyba!G3325</f>
        <v>0.46100000000000002</v>
      </c>
      <c r="F3329" s="11"/>
      <c r="G3329" s="7">
        <f t="shared" si="502"/>
        <v>14.02666666666666</v>
      </c>
      <c r="H3329" s="7">
        <v>0</v>
      </c>
      <c r="I3329" s="7">
        <v>0</v>
      </c>
      <c r="J3329" s="7">
        <v>0</v>
      </c>
      <c r="L3329" s="7">
        <f>VartojimasGamyba!H3325</f>
        <v>0.123</v>
      </c>
      <c r="M3329" s="15">
        <f t="shared" si="494"/>
        <v>0.33800000000000002</v>
      </c>
      <c r="N3329" s="7">
        <f t="shared" si="495"/>
        <v>69.587440000000001</v>
      </c>
      <c r="O3329" s="7">
        <f t="shared" si="496"/>
        <v>69.587440000000001</v>
      </c>
      <c r="R3329" s="7"/>
      <c r="S3329" s="47">
        <f t="shared" si="497"/>
        <v>0.33800000000000002</v>
      </c>
      <c r="T3329" s="47">
        <f t="shared" si="498"/>
        <v>0</v>
      </c>
      <c r="U3329" s="47">
        <f t="shared" si="499"/>
        <v>205.88</v>
      </c>
      <c r="V3329" s="47">
        <f t="shared" si="500"/>
        <v>94.01</v>
      </c>
      <c r="W3329" s="11"/>
    </row>
    <row r="3330" spans="1:23" x14ac:dyDescent="0.45">
      <c r="A3330" t="s">
        <v>3335</v>
      </c>
      <c r="B3330">
        <v>110.33</v>
      </c>
      <c r="D3330" s="9" t="str">
        <f>VartojimasGamyba!J3326</f>
        <v>2024-01-17-12</v>
      </c>
      <c r="E3330" s="8">
        <f>VartojimasGamyba!G3326</f>
        <v>0.996</v>
      </c>
      <c r="F3330" s="11"/>
      <c r="G3330" s="7">
        <f t="shared" si="502"/>
        <v>14.02666666666666</v>
      </c>
      <c r="H3330" s="7">
        <v>0</v>
      </c>
      <c r="I3330" s="7">
        <v>0</v>
      </c>
      <c r="J3330" s="7">
        <v>0</v>
      </c>
      <c r="L3330" s="7">
        <f>VartojimasGamyba!H3326</f>
        <v>0.104</v>
      </c>
      <c r="M3330" s="15">
        <f t="shared" si="494"/>
        <v>0.89200000000000002</v>
      </c>
      <c r="N3330" s="7">
        <f t="shared" si="495"/>
        <v>187.87304</v>
      </c>
      <c r="O3330" s="7">
        <f t="shared" si="496"/>
        <v>187.87304</v>
      </c>
      <c r="R3330" s="7"/>
      <c r="S3330" s="47">
        <f t="shared" si="497"/>
        <v>0.89200000000000002</v>
      </c>
      <c r="T3330" s="47">
        <f t="shared" si="498"/>
        <v>0</v>
      </c>
      <c r="U3330" s="47">
        <f t="shared" si="499"/>
        <v>210.62</v>
      </c>
      <c r="V3330" s="47">
        <f t="shared" si="500"/>
        <v>98.75</v>
      </c>
      <c r="W3330" s="11"/>
    </row>
    <row r="3331" spans="1:23" x14ac:dyDescent="0.45">
      <c r="A3331" t="s">
        <v>3336</v>
      </c>
      <c r="B3331">
        <v>111.1</v>
      </c>
      <c r="D3331" s="9" t="str">
        <f>VartojimasGamyba!J3327</f>
        <v>2024-01-17-13</v>
      </c>
      <c r="E3331" s="8">
        <f>VartojimasGamyba!G3327</f>
        <v>1.248</v>
      </c>
      <c r="F3331" s="11"/>
      <c r="G3331" s="7">
        <f t="shared" si="502"/>
        <v>14.02666666666666</v>
      </c>
      <c r="H3331" s="7">
        <v>0</v>
      </c>
      <c r="I3331" s="7">
        <v>0</v>
      </c>
      <c r="J3331" s="7">
        <v>0</v>
      </c>
      <c r="L3331" s="7">
        <f>VartojimasGamyba!H3327</f>
        <v>3.5000000000000003E-2</v>
      </c>
      <c r="M3331" s="15">
        <f t="shared" si="494"/>
        <v>1.2130000000000001</v>
      </c>
      <c r="N3331" s="7">
        <f t="shared" si="495"/>
        <v>256.41606999999999</v>
      </c>
      <c r="O3331" s="7">
        <f t="shared" si="496"/>
        <v>256.41606999999999</v>
      </c>
      <c r="R3331" s="7"/>
      <c r="S3331" s="47">
        <f t="shared" si="497"/>
        <v>1.2130000000000001</v>
      </c>
      <c r="T3331" s="47">
        <f t="shared" si="498"/>
        <v>0</v>
      </c>
      <c r="U3331" s="47">
        <f t="shared" si="499"/>
        <v>211.39</v>
      </c>
      <c r="V3331" s="47">
        <f t="shared" si="500"/>
        <v>99.52</v>
      </c>
      <c r="W3331" s="11"/>
    </row>
    <row r="3332" spans="1:23" x14ac:dyDescent="0.45">
      <c r="A3332" t="s">
        <v>3337</v>
      </c>
      <c r="B3332">
        <v>116.49</v>
      </c>
      <c r="D3332" s="9" t="str">
        <f>VartojimasGamyba!J3328</f>
        <v>2024-01-17-14</v>
      </c>
      <c r="E3332" s="8">
        <f>VartojimasGamyba!G3328</f>
        <v>0.72699999999999998</v>
      </c>
      <c r="F3332" s="11"/>
      <c r="G3332" s="7">
        <f t="shared" si="502"/>
        <v>14.02666666666666</v>
      </c>
      <c r="H3332" s="7">
        <v>0</v>
      </c>
      <c r="I3332" s="7">
        <v>0</v>
      </c>
      <c r="J3332" s="7">
        <v>0</v>
      </c>
      <c r="L3332" s="7">
        <f>VartojimasGamyba!H3328</f>
        <v>0</v>
      </c>
      <c r="M3332" s="15">
        <f t="shared" si="494"/>
        <v>0.72699999999999998</v>
      </c>
      <c r="N3332" s="7">
        <f t="shared" si="495"/>
        <v>157.59906000000001</v>
      </c>
      <c r="O3332" s="7">
        <f t="shared" si="496"/>
        <v>157.59906000000001</v>
      </c>
      <c r="R3332" s="7"/>
      <c r="S3332" s="47">
        <f t="shared" si="497"/>
        <v>0.72699999999999998</v>
      </c>
      <c r="T3332" s="47">
        <f t="shared" si="498"/>
        <v>0</v>
      </c>
      <c r="U3332" s="47">
        <f t="shared" si="499"/>
        <v>216.78</v>
      </c>
      <c r="V3332" s="47">
        <f t="shared" si="500"/>
        <v>104.91</v>
      </c>
      <c r="W3332" s="11"/>
    </row>
    <row r="3333" spans="1:23" x14ac:dyDescent="0.45">
      <c r="A3333" t="s">
        <v>3338</v>
      </c>
      <c r="B3333">
        <v>119.9</v>
      </c>
      <c r="D3333" s="9" t="str">
        <f>VartojimasGamyba!J3329</f>
        <v>2024-01-17-15</v>
      </c>
      <c r="E3333" s="8">
        <f>VartojimasGamyba!G3329</f>
        <v>1.44</v>
      </c>
      <c r="F3333" s="11"/>
      <c r="G3333" s="7">
        <f t="shared" si="502"/>
        <v>12.426666666666661</v>
      </c>
      <c r="H3333" s="7">
        <v>0</v>
      </c>
      <c r="I3333" s="7">
        <v>1.6</v>
      </c>
      <c r="J3333" s="7">
        <v>0</v>
      </c>
      <c r="L3333" s="7">
        <f>VartojimasGamyba!H3329</f>
        <v>0</v>
      </c>
      <c r="M3333" s="15">
        <f t="shared" si="494"/>
        <v>-2.2204460492503131E-16</v>
      </c>
      <c r="N3333" s="7">
        <f t="shared" si="495"/>
        <v>-4.8892001558442643E-14</v>
      </c>
      <c r="O3333" s="7">
        <f t="shared" si="496"/>
        <v>-4.8892001558442643E-14</v>
      </c>
      <c r="R3333" s="7"/>
      <c r="S3333" s="47">
        <f t="shared" si="497"/>
        <v>-2.2204460492503131E-16</v>
      </c>
      <c r="T3333" s="47">
        <f t="shared" si="498"/>
        <v>0</v>
      </c>
      <c r="U3333" s="47">
        <f t="shared" si="499"/>
        <v>220.19</v>
      </c>
      <c r="V3333" s="47">
        <f t="shared" si="500"/>
        <v>108.32000000000001</v>
      </c>
      <c r="W3333" s="11"/>
    </row>
    <row r="3334" spans="1:23" x14ac:dyDescent="0.45">
      <c r="A3334" t="s">
        <v>3339</v>
      </c>
      <c r="B3334">
        <v>117.97</v>
      </c>
      <c r="D3334" s="9" t="str">
        <f>VartojimasGamyba!J3330</f>
        <v>2024-01-17-16</v>
      </c>
      <c r="E3334" s="8">
        <f>VartojimasGamyba!G3330</f>
        <v>1.675</v>
      </c>
      <c r="F3334" s="11"/>
      <c r="G3334" s="7">
        <f t="shared" si="502"/>
        <v>11.022222222222219</v>
      </c>
      <c r="H3334" s="7">
        <v>0</v>
      </c>
      <c r="I3334" s="7">
        <v>1.4044444444444424</v>
      </c>
      <c r="J3334" s="7">
        <v>0</v>
      </c>
      <c r="L3334" s="7">
        <f>VartojimasGamyba!H3330</f>
        <v>0</v>
      </c>
      <c r="M3334" s="15">
        <f t="shared" si="494"/>
        <v>0.41100000000000181</v>
      </c>
      <c r="N3334" s="7">
        <f t="shared" si="495"/>
        <v>89.704860000000394</v>
      </c>
      <c r="O3334" s="7">
        <f t="shared" si="496"/>
        <v>89.704860000000394</v>
      </c>
      <c r="R3334" s="7"/>
      <c r="S3334" s="47">
        <f t="shared" si="497"/>
        <v>0.41100000000000181</v>
      </c>
      <c r="T3334" s="47">
        <f t="shared" si="498"/>
        <v>0</v>
      </c>
      <c r="U3334" s="47">
        <f t="shared" si="499"/>
        <v>218.26</v>
      </c>
      <c r="V3334" s="47">
        <f t="shared" si="500"/>
        <v>106.39</v>
      </c>
      <c r="W3334" s="11"/>
    </row>
    <row r="3335" spans="1:23" x14ac:dyDescent="0.45">
      <c r="A3335" t="s">
        <v>3340</v>
      </c>
      <c r="B3335">
        <v>121.82</v>
      </c>
      <c r="D3335" s="9" t="str">
        <f>VartojimasGamyba!J3331</f>
        <v>2024-01-17-17</v>
      </c>
      <c r="E3335" s="8">
        <f>VartojimasGamyba!G3331</f>
        <v>1.2569999999999999</v>
      </c>
      <c r="F3335" s="11"/>
      <c r="G3335" s="7">
        <f t="shared" si="502"/>
        <v>9.6255555555555521</v>
      </c>
      <c r="H3335" s="7">
        <v>0</v>
      </c>
      <c r="I3335" s="7">
        <v>1.3966666666666667</v>
      </c>
      <c r="J3335" s="7">
        <v>0</v>
      </c>
      <c r="L3335" s="7">
        <f>VartojimasGamyba!H3331</f>
        <v>0</v>
      </c>
      <c r="M3335" s="15">
        <f t="shared" ref="M3335:M3398" si="503">E3335+H3335-I3335*$J$2+J3335-L3335</f>
        <v>-2.2204460492503131E-16</v>
      </c>
      <c r="N3335" s="7">
        <f t="shared" ref="N3335:N3398" si="504">M3335*U3335-J3335*V3335</f>
        <v>-4.9318327199898707E-14</v>
      </c>
      <c r="O3335" s="7">
        <f t="shared" ref="O3335:O3398" si="505">(M3335)*(B3335+$Z$21)</f>
        <v>-4.9318327199898707E-14</v>
      </c>
      <c r="R3335" s="7"/>
      <c r="S3335" s="47">
        <f t="shared" ref="S3335:S3398" si="506">M3335+IF((L3335-E3335)&gt;0,(L3335-E3335),0)</f>
        <v>-2.2204460492503131E-16</v>
      </c>
      <c r="T3335" s="47">
        <f t="shared" ref="T3335:T3398" si="507">IF(L3335-E3335&lt;0,0,L3335-E3335)</f>
        <v>0</v>
      </c>
      <c r="U3335" s="47">
        <f t="shared" ref="U3335:U3398" si="508">B3335+$Z$21</f>
        <v>222.11</v>
      </c>
      <c r="V3335" s="47">
        <f t="shared" ref="V3335:V3398" si="509">B3335+$Z$20</f>
        <v>110.24</v>
      </c>
      <c r="W3335" s="11"/>
    </row>
    <row r="3336" spans="1:23" x14ac:dyDescent="0.45">
      <c r="A3336" t="s">
        <v>3341</v>
      </c>
      <c r="B3336">
        <v>125.24</v>
      </c>
      <c r="D3336" s="9" t="str">
        <f>VartojimasGamyba!J3332</f>
        <v>2024-01-17-18</v>
      </c>
      <c r="E3336" s="8">
        <f>VartojimasGamyba!G3332</f>
        <v>1.889</v>
      </c>
      <c r="F3336" s="11"/>
      <c r="G3336" s="7">
        <f t="shared" si="502"/>
        <v>7.5266666666666637</v>
      </c>
      <c r="H3336" s="7">
        <v>0</v>
      </c>
      <c r="I3336" s="7">
        <v>2.0988888888888888</v>
      </c>
      <c r="J3336" s="7">
        <v>0</v>
      </c>
      <c r="L3336" s="7">
        <f>VartojimasGamyba!H3332</f>
        <v>0</v>
      </c>
      <c r="M3336" s="15">
        <f t="shared" si="503"/>
        <v>0</v>
      </c>
      <c r="N3336" s="7">
        <f t="shared" si="504"/>
        <v>0</v>
      </c>
      <c r="O3336" s="7">
        <f t="shared" si="505"/>
        <v>0</v>
      </c>
      <c r="R3336" s="7"/>
      <c r="S3336" s="47">
        <f t="shared" si="506"/>
        <v>0</v>
      </c>
      <c r="T3336" s="47">
        <f t="shared" si="507"/>
        <v>0</v>
      </c>
      <c r="U3336" s="47">
        <f t="shared" si="508"/>
        <v>225.53</v>
      </c>
      <c r="V3336" s="47">
        <f t="shared" si="509"/>
        <v>113.66</v>
      </c>
      <c r="W3336" s="11"/>
    </row>
    <row r="3337" spans="1:23" x14ac:dyDescent="0.45">
      <c r="A3337" t="s">
        <v>3342</v>
      </c>
      <c r="B3337">
        <v>136.44</v>
      </c>
      <c r="D3337" s="9" t="str">
        <f>VartojimasGamyba!J3333</f>
        <v>2024-01-17-19</v>
      </c>
      <c r="E3337" s="8">
        <f>VartojimasGamyba!G3333</f>
        <v>0.89900000000000002</v>
      </c>
      <c r="F3337" s="11"/>
      <c r="G3337" s="7">
        <f t="shared" si="502"/>
        <v>6.527777777777775</v>
      </c>
      <c r="H3337" s="7">
        <v>0</v>
      </c>
      <c r="I3337" s="7">
        <v>0.99888888888888894</v>
      </c>
      <c r="J3337" s="7">
        <v>0</v>
      </c>
      <c r="L3337" s="7">
        <f>VartojimasGamyba!H3333</f>
        <v>0</v>
      </c>
      <c r="M3337" s="15">
        <f t="shared" si="503"/>
        <v>0</v>
      </c>
      <c r="N3337" s="7">
        <f t="shared" si="504"/>
        <v>0</v>
      </c>
      <c r="O3337" s="7">
        <f t="shared" si="505"/>
        <v>0</v>
      </c>
      <c r="R3337" s="7"/>
      <c r="S3337" s="47">
        <f t="shared" si="506"/>
        <v>0</v>
      </c>
      <c r="T3337" s="47">
        <f t="shared" si="507"/>
        <v>0</v>
      </c>
      <c r="U3337" s="47">
        <f t="shared" si="508"/>
        <v>236.73000000000002</v>
      </c>
      <c r="V3337" s="47">
        <f t="shared" si="509"/>
        <v>124.86</v>
      </c>
      <c r="W3337" s="11"/>
    </row>
    <row r="3338" spans="1:23" x14ac:dyDescent="0.45">
      <c r="A3338" t="s">
        <v>3343</v>
      </c>
      <c r="B3338">
        <v>120.62</v>
      </c>
      <c r="D3338" s="9" t="str">
        <f>VartojimasGamyba!J3334</f>
        <v>2024-01-17-20</v>
      </c>
      <c r="E3338" s="8">
        <f>VartojimasGamyba!G3334</f>
        <v>1.375</v>
      </c>
      <c r="F3338" s="11"/>
      <c r="G3338" s="7">
        <f t="shared" si="502"/>
        <v>4.9999999999999973</v>
      </c>
      <c r="H3338" s="7">
        <v>0</v>
      </c>
      <c r="I3338" s="7">
        <v>1.5277777777777779</v>
      </c>
      <c r="J3338" s="7">
        <v>0</v>
      </c>
      <c r="L3338" s="7">
        <f>VartojimasGamyba!H3334</f>
        <v>0</v>
      </c>
      <c r="M3338" s="15">
        <f t="shared" si="503"/>
        <v>-2.2204460492503131E-16</v>
      </c>
      <c r="N3338" s="7">
        <f t="shared" si="504"/>
        <v>-4.9051873673988672E-14</v>
      </c>
      <c r="O3338" s="7">
        <f t="shared" si="505"/>
        <v>-4.9051873673988672E-14</v>
      </c>
      <c r="P3338" s="7" t="s">
        <v>8873</v>
      </c>
      <c r="R3338" s="7"/>
      <c r="S3338" s="47">
        <f t="shared" si="506"/>
        <v>-2.2204460492503131E-16</v>
      </c>
      <c r="T3338" s="47">
        <f t="shared" si="507"/>
        <v>0</v>
      </c>
      <c r="U3338" s="47">
        <f t="shared" si="508"/>
        <v>220.91000000000003</v>
      </c>
      <c r="V3338" s="47">
        <f t="shared" si="509"/>
        <v>109.04</v>
      </c>
      <c r="W3338" s="11"/>
    </row>
    <row r="3339" spans="1:23" x14ac:dyDescent="0.45">
      <c r="A3339" t="s">
        <v>3344</v>
      </c>
      <c r="B3339">
        <v>110.96</v>
      </c>
      <c r="D3339" s="9" t="str">
        <f>VartojimasGamyba!J3335</f>
        <v>2024-01-17-21</v>
      </c>
      <c r="E3339" s="8">
        <f>VartojimasGamyba!G3335</f>
        <v>1.089</v>
      </c>
      <c r="F3339" s="11"/>
      <c r="G3339" s="7">
        <f t="shared" si="502"/>
        <v>4.9999999999999973</v>
      </c>
      <c r="H3339" s="7">
        <v>0</v>
      </c>
      <c r="I3339" s="7">
        <v>0</v>
      </c>
      <c r="J3339" s="7">
        <v>0</v>
      </c>
      <c r="L3339" s="7">
        <f>VartojimasGamyba!H3335</f>
        <v>0</v>
      </c>
      <c r="M3339" s="15">
        <f t="shared" si="503"/>
        <v>1.089</v>
      </c>
      <c r="N3339" s="7">
        <f t="shared" si="504"/>
        <v>230.05124999999998</v>
      </c>
      <c r="O3339" s="7">
        <f t="shared" si="505"/>
        <v>230.05124999999998</v>
      </c>
      <c r="P3339" s="7">
        <f>SUM(N3318:N3341)</f>
        <v>7306.5564655555554</v>
      </c>
      <c r="R3339" s="7"/>
      <c r="S3339" s="47">
        <f t="shared" si="506"/>
        <v>1.089</v>
      </c>
      <c r="T3339" s="47">
        <f t="shared" si="507"/>
        <v>0</v>
      </c>
      <c r="U3339" s="47">
        <f t="shared" si="508"/>
        <v>211.25</v>
      </c>
      <c r="V3339" s="47">
        <f t="shared" si="509"/>
        <v>99.38</v>
      </c>
      <c r="W3339" s="11"/>
    </row>
    <row r="3340" spans="1:23" x14ac:dyDescent="0.45">
      <c r="A3340" t="s">
        <v>3345</v>
      </c>
      <c r="B3340">
        <v>106.61</v>
      </c>
      <c r="D3340" s="9" t="str">
        <f>VartojimasGamyba!J3336</f>
        <v>2024-01-17-22</v>
      </c>
      <c r="E3340" s="8">
        <f>VartojimasGamyba!G3336</f>
        <v>0.97199999999999998</v>
      </c>
      <c r="F3340" s="11"/>
      <c r="G3340" s="7">
        <f t="shared" si="502"/>
        <v>4.9999999999999973</v>
      </c>
      <c r="H3340" s="7">
        <v>0</v>
      </c>
      <c r="I3340" s="7">
        <v>0</v>
      </c>
      <c r="J3340" s="7">
        <v>0</v>
      </c>
      <c r="L3340" s="7">
        <f>VartojimasGamyba!H3336</f>
        <v>0</v>
      </c>
      <c r="M3340" s="15">
        <f t="shared" si="503"/>
        <v>0.97199999999999998</v>
      </c>
      <c r="N3340" s="7">
        <f t="shared" si="504"/>
        <v>201.10679999999999</v>
      </c>
      <c r="O3340" s="7">
        <f t="shared" si="505"/>
        <v>201.10679999999999</v>
      </c>
      <c r="P3340" s="7" t="s">
        <v>8872</v>
      </c>
      <c r="R3340" s="7"/>
      <c r="S3340" s="47">
        <f t="shared" si="506"/>
        <v>0.97199999999999998</v>
      </c>
      <c r="T3340" s="47">
        <f t="shared" si="507"/>
        <v>0</v>
      </c>
      <c r="U3340" s="47">
        <f t="shared" si="508"/>
        <v>206.9</v>
      </c>
      <c r="V3340" s="47">
        <f t="shared" si="509"/>
        <v>95.03</v>
      </c>
      <c r="W3340" s="11"/>
    </row>
    <row r="3341" spans="1:23" x14ac:dyDescent="0.45">
      <c r="A3341" t="s">
        <v>3346</v>
      </c>
      <c r="B3341">
        <v>97.51</v>
      </c>
      <c r="D3341" s="9" t="str">
        <f>VartojimasGamyba!J3337</f>
        <v>2024-01-17-23</v>
      </c>
      <c r="E3341" s="8">
        <f>VartojimasGamyba!G3337</f>
        <v>1.3109999999999999</v>
      </c>
      <c r="F3341" s="11"/>
      <c r="G3341" s="7">
        <f t="shared" si="502"/>
        <v>4.9999999999999973</v>
      </c>
      <c r="H3341" s="7">
        <v>0</v>
      </c>
      <c r="I3341" s="7">
        <v>0</v>
      </c>
      <c r="J3341" s="7">
        <v>0</v>
      </c>
      <c r="L3341" s="7">
        <f>VartojimasGamyba!H3337</f>
        <v>0</v>
      </c>
      <c r="M3341" s="15">
        <f t="shared" si="503"/>
        <v>1.3109999999999999</v>
      </c>
      <c r="N3341" s="7">
        <f t="shared" si="504"/>
        <v>259.31580000000002</v>
      </c>
      <c r="O3341" s="7">
        <f t="shared" si="505"/>
        <v>259.31580000000002</v>
      </c>
      <c r="P3341" s="7">
        <f>SUM(O3318:O3341)</f>
        <v>7306.5564655555554</v>
      </c>
      <c r="Q3341" s="7">
        <f>SUMPRODUCT(B3318:B3341,E3318:E3341)+SUM(E3318:E3341)*$Z$21-SUMPRODUCT(B3318:B3341,L3318:L3341)+SUM(L3318:L3341)*ABS($Z$20)</f>
        <v>7774.9323800000002</v>
      </c>
      <c r="R3341" s="7"/>
      <c r="S3341" s="47">
        <f t="shared" si="506"/>
        <v>1.3109999999999999</v>
      </c>
      <c r="T3341" s="47">
        <f t="shared" si="507"/>
        <v>0</v>
      </c>
      <c r="U3341" s="47">
        <f t="shared" si="508"/>
        <v>197.8</v>
      </c>
      <c r="V3341" s="47">
        <f t="shared" si="509"/>
        <v>85.93</v>
      </c>
      <c r="W3341" s="11">
        <f>IF(P3341&lt;&gt;Q3341,1,0)</f>
        <v>1</v>
      </c>
    </row>
    <row r="3342" spans="1:23" x14ac:dyDescent="0.45">
      <c r="A3342" t="s">
        <v>3347</v>
      </c>
      <c r="B3342">
        <v>91.36</v>
      </c>
      <c r="D3342" s="1" t="str">
        <f>VartojimasGamyba!J3338</f>
        <v>2024-01-18-00</v>
      </c>
      <c r="E3342" s="7">
        <f>VartojimasGamyba!G3338</f>
        <v>0.77400000000000002</v>
      </c>
      <c r="F3342" s="11"/>
      <c r="G3342" s="12">
        <f>G3341+H3342-I3342</f>
        <v>4.139999999999997</v>
      </c>
      <c r="H3342" s="12">
        <v>0</v>
      </c>
      <c r="I3342" s="12">
        <v>0.8600000000000001</v>
      </c>
      <c r="J3342" s="12">
        <v>0</v>
      </c>
      <c r="K3342" s="12"/>
      <c r="L3342" s="12">
        <f>VartojimasGamyba!H3338</f>
        <v>0</v>
      </c>
      <c r="M3342" s="19">
        <f t="shared" si="503"/>
        <v>-1.1102230246251565E-16</v>
      </c>
      <c r="N3342" s="7">
        <f t="shared" si="504"/>
        <v>-2.1277424266941126E-14</v>
      </c>
      <c r="O3342" s="7">
        <f t="shared" si="505"/>
        <v>-2.1277424266941126E-14</v>
      </c>
      <c r="R3342" s="20" t="s">
        <v>8783</v>
      </c>
      <c r="S3342" s="47">
        <f t="shared" si="506"/>
        <v>-1.1102230246251565E-16</v>
      </c>
      <c r="T3342" s="47">
        <f t="shared" si="507"/>
        <v>0</v>
      </c>
      <c r="U3342" s="47">
        <f t="shared" si="508"/>
        <v>191.65</v>
      </c>
      <c r="V3342" s="47">
        <f t="shared" si="509"/>
        <v>79.78</v>
      </c>
      <c r="W3342" s="11"/>
    </row>
    <row r="3343" spans="1:23" x14ac:dyDescent="0.45">
      <c r="A3343" t="s">
        <v>3348</v>
      </c>
      <c r="B3343">
        <v>81.56</v>
      </c>
      <c r="D3343" s="1" t="str">
        <f>VartojimasGamyba!J3339</f>
        <v>2024-01-18-01</v>
      </c>
      <c r="E3343" s="7">
        <f>VartojimasGamyba!G3339</f>
        <v>1.3779999999999999</v>
      </c>
      <c r="F3343" s="11"/>
      <c r="G3343" s="12">
        <f t="shared" ref="G3343:G3365" si="510">G3342+H3343-I3343</f>
        <v>4.139999999999997</v>
      </c>
      <c r="H3343" s="12">
        <v>0</v>
      </c>
      <c r="I3343" s="12">
        <v>0</v>
      </c>
      <c r="J3343" s="12">
        <v>0</v>
      </c>
      <c r="K3343" s="12"/>
      <c r="L3343" s="12">
        <f>VartojimasGamyba!H3339</f>
        <v>0</v>
      </c>
      <c r="M3343" s="19">
        <f t="shared" si="503"/>
        <v>1.3779999999999999</v>
      </c>
      <c r="N3343" s="7">
        <f t="shared" si="504"/>
        <v>250.58930000000001</v>
      </c>
      <c r="O3343" s="7">
        <f t="shared" si="505"/>
        <v>250.58930000000001</v>
      </c>
      <c r="R3343" s="7"/>
      <c r="S3343" s="47">
        <f t="shared" si="506"/>
        <v>1.3779999999999999</v>
      </c>
      <c r="T3343" s="47">
        <f t="shared" si="507"/>
        <v>0</v>
      </c>
      <c r="U3343" s="47">
        <f t="shared" si="508"/>
        <v>181.85000000000002</v>
      </c>
      <c r="V3343" s="47">
        <f t="shared" si="509"/>
        <v>69.98</v>
      </c>
      <c r="W3343" s="11"/>
    </row>
    <row r="3344" spans="1:23" x14ac:dyDescent="0.45">
      <c r="A3344" t="s">
        <v>3349</v>
      </c>
      <c r="B3344">
        <v>60.09</v>
      </c>
      <c r="D3344" s="1" t="str">
        <f>VartojimasGamyba!J3340</f>
        <v>2024-01-18-02</v>
      </c>
      <c r="E3344" s="7">
        <f>VartojimasGamyba!G3340</f>
        <v>0.628</v>
      </c>
      <c r="F3344" s="11"/>
      <c r="G3344" s="12">
        <f t="shared" si="510"/>
        <v>14.139999999999997</v>
      </c>
      <c r="H3344" s="12">
        <v>10</v>
      </c>
      <c r="I3344" s="12">
        <v>0</v>
      </c>
      <c r="J3344" s="12">
        <v>0</v>
      </c>
      <c r="K3344" s="12"/>
      <c r="L3344" s="12">
        <f>VartojimasGamyba!H3340</f>
        <v>0</v>
      </c>
      <c r="M3344" s="19">
        <f t="shared" si="503"/>
        <v>10.628</v>
      </c>
      <c r="N3344" s="7">
        <f t="shared" si="504"/>
        <v>1704.51864</v>
      </c>
      <c r="O3344" s="7">
        <f t="shared" si="505"/>
        <v>1704.51864</v>
      </c>
      <c r="R3344" s="7"/>
      <c r="S3344" s="47">
        <f t="shared" si="506"/>
        <v>10.628</v>
      </c>
      <c r="T3344" s="47">
        <f t="shared" si="507"/>
        <v>0</v>
      </c>
      <c r="U3344" s="47">
        <f t="shared" si="508"/>
        <v>160.38</v>
      </c>
      <c r="V3344" s="47">
        <f t="shared" si="509"/>
        <v>48.510000000000005</v>
      </c>
      <c r="W3344" s="11"/>
    </row>
    <row r="3345" spans="1:23" x14ac:dyDescent="0.45">
      <c r="A3345" t="s">
        <v>3350</v>
      </c>
      <c r="B3345">
        <v>64.09</v>
      </c>
      <c r="D3345" s="1" t="str">
        <f>VartojimasGamyba!J3341</f>
        <v>2024-01-18-03</v>
      </c>
      <c r="E3345" s="7">
        <f>VartojimasGamyba!G3341</f>
        <v>1.33</v>
      </c>
      <c r="F3345" s="11"/>
      <c r="G3345" s="12">
        <f t="shared" si="510"/>
        <v>14.766444444444446</v>
      </c>
      <c r="H3345" s="12">
        <v>0.62644444444444836</v>
      </c>
      <c r="I3345" s="12">
        <v>0</v>
      </c>
      <c r="J3345" s="12">
        <v>0</v>
      </c>
      <c r="K3345" s="12"/>
      <c r="L3345" s="12">
        <f>VartojimasGamyba!H3341</f>
        <v>0</v>
      </c>
      <c r="M3345" s="19">
        <f t="shared" si="503"/>
        <v>1.9564444444444484</v>
      </c>
      <c r="N3345" s="7">
        <f t="shared" si="504"/>
        <v>321.60033777777841</v>
      </c>
      <c r="O3345" s="7">
        <f t="shared" si="505"/>
        <v>321.60033777777841</v>
      </c>
      <c r="R3345" s="7"/>
      <c r="S3345" s="47">
        <f t="shared" si="506"/>
        <v>1.9564444444444484</v>
      </c>
      <c r="T3345" s="47">
        <f t="shared" si="507"/>
        <v>0</v>
      </c>
      <c r="U3345" s="47">
        <f t="shared" si="508"/>
        <v>164.38</v>
      </c>
      <c r="V3345" s="47">
        <f t="shared" si="509"/>
        <v>52.510000000000005</v>
      </c>
      <c r="W3345" s="11"/>
    </row>
    <row r="3346" spans="1:23" x14ac:dyDescent="0.45">
      <c r="A3346" t="s">
        <v>3351</v>
      </c>
      <c r="B3346">
        <v>72.959999999999994</v>
      </c>
      <c r="D3346" s="1" t="str">
        <f>VartojimasGamyba!J3342</f>
        <v>2024-01-18-04</v>
      </c>
      <c r="E3346" s="7">
        <f>VartojimasGamyba!G3342</f>
        <v>1.3029999999999999</v>
      </c>
      <c r="F3346" s="11"/>
      <c r="G3346" s="12">
        <f t="shared" si="510"/>
        <v>14.766444444444446</v>
      </c>
      <c r="H3346" s="12">
        <v>0</v>
      </c>
      <c r="I3346" s="12">
        <v>0</v>
      </c>
      <c r="J3346" s="12">
        <v>0</v>
      </c>
      <c r="K3346" s="12"/>
      <c r="L3346" s="12">
        <f>VartojimasGamyba!H3342</f>
        <v>0</v>
      </c>
      <c r="M3346" s="19">
        <f t="shared" si="503"/>
        <v>1.3029999999999999</v>
      </c>
      <c r="N3346" s="7">
        <f t="shared" si="504"/>
        <v>225.74474999999998</v>
      </c>
      <c r="O3346" s="7">
        <f t="shared" si="505"/>
        <v>225.74474999999998</v>
      </c>
      <c r="R3346" s="7"/>
      <c r="S3346" s="47">
        <f t="shared" si="506"/>
        <v>1.3029999999999999</v>
      </c>
      <c r="T3346" s="47">
        <f t="shared" si="507"/>
        <v>0</v>
      </c>
      <c r="U3346" s="47">
        <f t="shared" si="508"/>
        <v>173.25</v>
      </c>
      <c r="V3346" s="47">
        <f t="shared" si="509"/>
        <v>61.379999999999995</v>
      </c>
      <c r="W3346" s="11"/>
    </row>
    <row r="3347" spans="1:23" x14ac:dyDescent="0.45">
      <c r="A3347" t="s">
        <v>3352</v>
      </c>
      <c r="B3347">
        <v>72.58</v>
      </c>
      <c r="D3347" s="1" t="str">
        <f>VartojimasGamyba!J3343</f>
        <v>2024-01-18-05</v>
      </c>
      <c r="E3347" s="7">
        <f>VartojimasGamyba!G3343</f>
        <v>1.1830000000000001</v>
      </c>
      <c r="F3347" s="11"/>
      <c r="G3347" s="12">
        <f t="shared" si="510"/>
        <v>14.766444444444446</v>
      </c>
      <c r="H3347" s="12">
        <v>0</v>
      </c>
      <c r="I3347" s="12">
        <v>0</v>
      </c>
      <c r="J3347" s="12">
        <v>0</v>
      </c>
      <c r="K3347" s="12"/>
      <c r="L3347" s="12">
        <f>VartojimasGamyba!H3343</f>
        <v>0</v>
      </c>
      <c r="M3347" s="19">
        <f t="shared" si="503"/>
        <v>1.1830000000000001</v>
      </c>
      <c r="N3347" s="7">
        <f t="shared" si="504"/>
        <v>204.50521000000001</v>
      </c>
      <c r="O3347" s="7">
        <f t="shared" si="505"/>
        <v>204.50521000000001</v>
      </c>
      <c r="R3347" s="7"/>
      <c r="S3347" s="47">
        <f t="shared" si="506"/>
        <v>1.1830000000000001</v>
      </c>
      <c r="T3347" s="47">
        <f t="shared" si="507"/>
        <v>0</v>
      </c>
      <c r="U3347" s="47">
        <f t="shared" si="508"/>
        <v>172.87</v>
      </c>
      <c r="V3347" s="47">
        <f t="shared" si="509"/>
        <v>61</v>
      </c>
      <c r="W3347" s="11"/>
    </row>
    <row r="3348" spans="1:23" x14ac:dyDescent="0.45">
      <c r="A3348" t="s">
        <v>3353</v>
      </c>
      <c r="B3348">
        <v>75.17</v>
      </c>
      <c r="D3348" s="1" t="str">
        <f>VartojimasGamyba!J3344</f>
        <v>2024-01-18-06</v>
      </c>
      <c r="E3348" s="7">
        <f>VartojimasGamyba!G3344</f>
        <v>1.675</v>
      </c>
      <c r="F3348" s="11"/>
      <c r="G3348" s="12">
        <f t="shared" si="510"/>
        <v>14.766444444444446</v>
      </c>
      <c r="H3348" s="12">
        <v>0</v>
      </c>
      <c r="I3348" s="12">
        <v>0</v>
      </c>
      <c r="J3348" s="12">
        <v>0</v>
      </c>
      <c r="K3348" s="12"/>
      <c r="L3348" s="12">
        <f>VartojimasGamyba!H3344</f>
        <v>0</v>
      </c>
      <c r="M3348" s="19">
        <f t="shared" si="503"/>
        <v>1.675</v>
      </c>
      <c r="N3348" s="7">
        <f t="shared" si="504"/>
        <v>293.89550000000003</v>
      </c>
      <c r="O3348" s="7">
        <f t="shared" si="505"/>
        <v>293.89550000000003</v>
      </c>
      <c r="R3348" s="7"/>
      <c r="S3348" s="47">
        <f t="shared" si="506"/>
        <v>1.675</v>
      </c>
      <c r="T3348" s="47">
        <f t="shared" si="507"/>
        <v>0</v>
      </c>
      <c r="U3348" s="47">
        <f t="shared" si="508"/>
        <v>175.46</v>
      </c>
      <c r="V3348" s="47">
        <f t="shared" si="509"/>
        <v>63.59</v>
      </c>
      <c r="W3348" s="11"/>
    </row>
    <row r="3349" spans="1:23" x14ac:dyDescent="0.45">
      <c r="A3349" t="s">
        <v>3354</v>
      </c>
      <c r="B3349">
        <v>79.05</v>
      </c>
      <c r="D3349" s="1" t="str">
        <f>VartojimasGamyba!J3345</f>
        <v>2024-01-18-07</v>
      </c>
      <c r="E3349" s="7">
        <f>VartojimasGamyba!G3345</f>
        <v>1.296</v>
      </c>
      <c r="F3349" s="11"/>
      <c r="G3349" s="12">
        <f t="shared" si="510"/>
        <v>14.766444444444446</v>
      </c>
      <c r="H3349" s="12">
        <v>0</v>
      </c>
      <c r="I3349" s="12">
        <v>0</v>
      </c>
      <c r="J3349" s="12">
        <v>0</v>
      </c>
      <c r="K3349" s="12"/>
      <c r="L3349" s="12">
        <f>VartojimasGamyba!H3345</f>
        <v>1E-3</v>
      </c>
      <c r="M3349" s="19">
        <f t="shared" si="503"/>
        <v>1.2950000000000002</v>
      </c>
      <c r="N3349" s="7">
        <f t="shared" si="504"/>
        <v>232.24530000000004</v>
      </c>
      <c r="O3349" s="7">
        <f t="shared" si="505"/>
        <v>232.24530000000004</v>
      </c>
      <c r="R3349" s="7"/>
      <c r="S3349" s="47">
        <f t="shared" si="506"/>
        <v>1.2950000000000002</v>
      </c>
      <c r="T3349" s="47">
        <f t="shared" si="507"/>
        <v>0</v>
      </c>
      <c r="U3349" s="47">
        <f t="shared" si="508"/>
        <v>179.34</v>
      </c>
      <c r="V3349" s="47">
        <f t="shared" si="509"/>
        <v>67.47</v>
      </c>
      <c r="W3349" s="11"/>
    </row>
    <row r="3350" spans="1:23" x14ac:dyDescent="0.45">
      <c r="A3350" t="s">
        <v>3355</v>
      </c>
      <c r="B3350">
        <v>91.44</v>
      </c>
      <c r="D3350" s="1" t="str">
        <f>VartojimasGamyba!J3346</f>
        <v>2024-01-18-08</v>
      </c>
      <c r="E3350" s="7">
        <f>VartojimasGamyba!G3346</f>
        <v>0.98599999999999999</v>
      </c>
      <c r="F3350" s="11"/>
      <c r="G3350" s="12">
        <f t="shared" si="510"/>
        <v>13.709777777777779</v>
      </c>
      <c r="H3350" s="12">
        <v>0</v>
      </c>
      <c r="I3350" s="12">
        <v>1.0566666666666664</v>
      </c>
      <c r="J3350" s="12">
        <v>0</v>
      </c>
      <c r="K3350" s="12"/>
      <c r="L3350" s="12">
        <f>VartojimasGamyba!H3346</f>
        <v>3.5000000000000003E-2</v>
      </c>
      <c r="M3350" s="19">
        <f t="shared" si="503"/>
        <v>1.3877787807814457E-16</v>
      </c>
      <c r="N3350" s="7">
        <f t="shared" si="504"/>
        <v>2.660788256392266E-14</v>
      </c>
      <c r="O3350" s="7">
        <f t="shared" si="505"/>
        <v>2.660788256392266E-14</v>
      </c>
      <c r="R3350" s="7"/>
      <c r="S3350" s="47">
        <f t="shared" si="506"/>
        <v>1.3877787807814457E-16</v>
      </c>
      <c r="T3350" s="47">
        <f t="shared" si="507"/>
        <v>0</v>
      </c>
      <c r="U3350" s="47">
        <f t="shared" si="508"/>
        <v>191.73000000000002</v>
      </c>
      <c r="V3350" s="47">
        <f t="shared" si="509"/>
        <v>79.86</v>
      </c>
      <c r="W3350" s="11"/>
    </row>
    <row r="3351" spans="1:23" x14ac:dyDescent="0.45">
      <c r="A3351" t="s">
        <v>3356</v>
      </c>
      <c r="B3351">
        <v>119</v>
      </c>
      <c r="D3351" s="1" t="str">
        <f>VartojimasGamyba!J3347</f>
        <v>2024-01-18-09</v>
      </c>
      <c r="E3351" s="7">
        <f>VartojimasGamyba!G3347</f>
        <v>3.5000000000000003E-2</v>
      </c>
      <c r="F3351" s="11"/>
      <c r="G3351" s="12">
        <f t="shared" si="510"/>
        <v>14.007777777777779</v>
      </c>
      <c r="H3351" s="12">
        <v>0.29800000000000004</v>
      </c>
      <c r="I3351" s="12">
        <v>0</v>
      </c>
      <c r="J3351" s="12">
        <v>0</v>
      </c>
      <c r="K3351" s="12"/>
      <c r="L3351" s="12">
        <f>VartojimasGamyba!H3347</f>
        <v>0.33300000000000002</v>
      </c>
      <c r="M3351" s="19">
        <f t="shared" si="503"/>
        <v>0</v>
      </c>
      <c r="N3351" s="7">
        <f t="shared" si="504"/>
        <v>0</v>
      </c>
      <c r="O3351" s="7">
        <f t="shared" si="505"/>
        <v>0</v>
      </c>
      <c r="R3351" s="7"/>
      <c r="S3351" s="47">
        <f t="shared" si="506"/>
        <v>0.29800000000000004</v>
      </c>
      <c r="T3351" s="47">
        <f t="shared" si="507"/>
        <v>0.29800000000000004</v>
      </c>
      <c r="U3351" s="47">
        <f t="shared" si="508"/>
        <v>219.29000000000002</v>
      </c>
      <c r="V3351" s="47">
        <f t="shared" si="509"/>
        <v>107.42</v>
      </c>
      <c r="W3351" s="11"/>
    </row>
    <row r="3352" spans="1:23" x14ac:dyDescent="0.45">
      <c r="A3352" t="s">
        <v>3357</v>
      </c>
      <c r="B3352">
        <v>125.89</v>
      </c>
      <c r="D3352" s="1" t="str">
        <f>VartojimasGamyba!J3348</f>
        <v>2024-01-18-10</v>
      </c>
      <c r="E3352" s="7">
        <f>VartojimasGamyba!G3348</f>
        <v>0.56399999999999995</v>
      </c>
      <c r="F3352" s="11"/>
      <c r="G3352" s="12">
        <f t="shared" si="510"/>
        <v>13.724444444444446</v>
      </c>
      <c r="H3352" s="12">
        <v>0</v>
      </c>
      <c r="I3352" s="12">
        <v>0.28333333333333321</v>
      </c>
      <c r="J3352" s="12">
        <v>0</v>
      </c>
      <c r="K3352" s="12"/>
      <c r="L3352" s="12">
        <f>VartojimasGamyba!H3348</f>
        <v>0.309</v>
      </c>
      <c r="M3352" s="19">
        <f t="shared" si="503"/>
        <v>0</v>
      </c>
      <c r="N3352" s="7">
        <f t="shared" si="504"/>
        <v>0</v>
      </c>
      <c r="O3352" s="7">
        <f t="shared" si="505"/>
        <v>0</v>
      </c>
      <c r="R3352" s="7"/>
      <c r="S3352" s="47">
        <f t="shared" si="506"/>
        <v>0</v>
      </c>
      <c r="T3352" s="47">
        <f t="shared" si="507"/>
        <v>0</v>
      </c>
      <c r="U3352" s="47">
        <f t="shared" si="508"/>
        <v>226.18</v>
      </c>
      <c r="V3352" s="47">
        <f t="shared" si="509"/>
        <v>114.31</v>
      </c>
      <c r="W3352" s="11"/>
    </row>
    <row r="3353" spans="1:23" x14ac:dyDescent="0.45">
      <c r="A3353" t="s">
        <v>3358</v>
      </c>
      <c r="B3353">
        <v>122.17</v>
      </c>
      <c r="D3353" s="1" t="str">
        <f>VartojimasGamyba!J3349</f>
        <v>2024-01-18-11</v>
      </c>
      <c r="E3353" s="7">
        <f>VartojimasGamyba!G3349</f>
        <v>1.0329999999999999</v>
      </c>
      <c r="F3353" s="11"/>
      <c r="G3353" s="12">
        <f t="shared" si="510"/>
        <v>12.995555555555557</v>
      </c>
      <c r="H3353" s="12">
        <v>0</v>
      </c>
      <c r="I3353" s="12">
        <v>0.72888888888888881</v>
      </c>
      <c r="J3353" s="12">
        <v>0</v>
      </c>
      <c r="K3353" s="12"/>
      <c r="L3353" s="12">
        <f>VartojimasGamyba!H3349</f>
        <v>0.377</v>
      </c>
      <c r="M3353" s="19">
        <f t="shared" si="503"/>
        <v>0</v>
      </c>
      <c r="N3353" s="7">
        <f t="shared" si="504"/>
        <v>0</v>
      </c>
      <c r="O3353" s="7">
        <f t="shared" si="505"/>
        <v>0</v>
      </c>
      <c r="R3353" s="7"/>
      <c r="S3353" s="47">
        <f t="shared" si="506"/>
        <v>0</v>
      </c>
      <c r="T3353" s="47">
        <f t="shared" si="507"/>
        <v>0</v>
      </c>
      <c r="U3353" s="47">
        <f t="shared" si="508"/>
        <v>222.46</v>
      </c>
      <c r="V3353" s="47">
        <f t="shared" si="509"/>
        <v>110.59</v>
      </c>
      <c r="W3353" s="11"/>
    </row>
    <row r="3354" spans="1:23" x14ac:dyDescent="0.45">
      <c r="A3354" t="s">
        <v>3359</v>
      </c>
      <c r="B3354">
        <v>125.02</v>
      </c>
      <c r="D3354" s="1" t="str">
        <f>VartojimasGamyba!J3350</f>
        <v>2024-01-18-12</v>
      </c>
      <c r="E3354" s="7">
        <f>VartojimasGamyba!G3350</f>
        <v>1.915</v>
      </c>
      <c r="F3354" s="11"/>
      <c r="G3354" s="12">
        <f t="shared" si="510"/>
        <v>11.003333333333334</v>
      </c>
      <c r="H3354" s="12">
        <v>0</v>
      </c>
      <c r="I3354" s="12">
        <v>1.9922222222222226</v>
      </c>
      <c r="J3354" s="12">
        <v>0</v>
      </c>
      <c r="K3354" s="12"/>
      <c r="L3354" s="12">
        <f>VartojimasGamyba!H3350</f>
        <v>0.122</v>
      </c>
      <c r="M3354" s="19">
        <f t="shared" si="503"/>
        <v>-3.3306690738754696E-16</v>
      </c>
      <c r="N3354" s="7">
        <f t="shared" si="504"/>
        <v>-7.5043304903488213E-14</v>
      </c>
      <c r="O3354" s="7">
        <f t="shared" si="505"/>
        <v>-7.5043304903488213E-14</v>
      </c>
      <c r="R3354" s="7"/>
      <c r="S3354" s="47">
        <f t="shared" si="506"/>
        <v>-3.3306690738754696E-16</v>
      </c>
      <c r="T3354" s="47">
        <f t="shared" si="507"/>
        <v>0</v>
      </c>
      <c r="U3354" s="47">
        <f t="shared" si="508"/>
        <v>225.31</v>
      </c>
      <c r="V3354" s="47">
        <f t="shared" si="509"/>
        <v>113.44</v>
      </c>
      <c r="W3354" s="11"/>
    </row>
    <row r="3355" spans="1:23" x14ac:dyDescent="0.45">
      <c r="A3355" t="s">
        <v>3360</v>
      </c>
      <c r="B3355">
        <v>125.01</v>
      </c>
      <c r="D3355" s="1" t="str">
        <f>VartojimasGamyba!J3351</f>
        <v>2024-01-18-13</v>
      </c>
      <c r="E3355" s="7">
        <f>VartojimasGamyba!G3351</f>
        <v>0.159</v>
      </c>
      <c r="F3355" s="11"/>
      <c r="G3355" s="12">
        <f t="shared" si="510"/>
        <v>10.955555555555556</v>
      </c>
      <c r="H3355" s="12">
        <v>0</v>
      </c>
      <c r="I3355" s="12">
        <v>4.7777777777777773E-2</v>
      </c>
      <c r="J3355" s="12">
        <v>0</v>
      </c>
      <c r="K3355" s="12"/>
      <c r="L3355" s="12">
        <f>VartojimasGamyba!H3351</f>
        <v>0.11600000000000001</v>
      </c>
      <c r="M3355" s="19">
        <f t="shared" si="503"/>
        <v>0</v>
      </c>
      <c r="N3355" s="7">
        <f t="shared" si="504"/>
        <v>0</v>
      </c>
      <c r="O3355" s="7">
        <f t="shared" si="505"/>
        <v>0</v>
      </c>
      <c r="R3355" s="7"/>
      <c r="S3355" s="47">
        <f t="shared" si="506"/>
        <v>0</v>
      </c>
      <c r="T3355" s="47">
        <f t="shared" si="507"/>
        <v>0</v>
      </c>
      <c r="U3355" s="47">
        <f t="shared" si="508"/>
        <v>225.3</v>
      </c>
      <c r="V3355" s="47">
        <f t="shared" si="509"/>
        <v>113.43</v>
      </c>
      <c r="W3355" s="11"/>
    </row>
    <row r="3356" spans="1:23" x14ac:dyDescent="0.45">
      <c r="A3356" t="s">
        <v>3361</v>
      </c>
      <c r="B3356">
        <v>125</v>
      </c>
      <c r="D3356" s="1" t="str">
        <f>VartojimasGamyba!J3352</f>
        <v>2024-01-18-14</v>
      </c>
      <c r="E3356" s="7">
        <f>VartojimasGamyba!G3352</f>
        <v>1.1379999999999999</v>
      </c>
      <c r="F3356" s="11"/>
      <c r="G3356" s="12">
        <f t="shared" si="510"/>
        <v>9.7133333333333329</v>
      </c>
      <c r="H3356" s="12">
        <v>0</v>
      </c>
      <c r="I3356" s="12">
        <v>1.2422222222222221</v>
      </c>
      <c r="J3356" s="12">
        <v>0</v>
      </c>
      <c r="K3356" s="12"/>
      <c r="L3356" s="12">
        <f>VartojimasGamyba!H3352</f>
        <v>0.02</v>
      </c>
      <c r="M3356" s="19">
        <f t="shared" si="503"/>
        <v>0</v>
      </c>
      <c r="N3356" s="7">
        <f t="shared" si="504"/>
        <v>0</v>
      </c>
      <c r="O3356" s="7">
        <f t="shared" si="505"/>
        <v>0</v>
      </c>
      <c r="R3356" s="7"/>
      <c r="S3356" s="47">
        <f t="shared" si="506"/>
        <v>0</v>
      </c>
      <c r="T3356" s="47">
        <f t="shared" si="507"/>
        <v>0</v>
      </c>
      <c r="U3356" s="47">
        <f t="shared" si="508"/>
        <v>225.29000000000002</v>
      </c>
      <c r="V3356" s="47">
        <f t="shared" si="509"/>
        <v>113.42</v>
      </c>
      <c r="W3356" s="11"/>
    </row>
    <row r="3357" spans="1:23" x14ac:dyDescent="0.45">
      <c r="A3357" t="s">
        <v>3362</v>
      </c>
      <c r="B3357">
        <v>125.01</v>
      </c>
      <c r="D3357" s="1" t="str">
        <f>VartojimasGamyba!J3353</f>
        <v>2024-01-18-15</v>
      </c>
      <c r="E3357" s="7">
        <f>VartojimasGamyba!G3353</f>
        <v>1.0069999999999999</v>
      </c>
      <c r="F3357" s="11"/>
      <c r="G3357" s="12">
        <f t="shared" si="510"/>
        <v>8.594444444444445</v>
      </c>
      <c r="H3357" s="12">
        <v>0</v>
      </c>
      <c r="I3357" s="12">
        <v>1.1188888888888888</v>
      </c>
      <c r="J3357" s="12">
        <v>0</v>
      </c>
      <c r="K3357" s="12"/>
      <c r="L3357" s="12">
        <f>VartojimasGamyba!H3353</f>
        <v>0</v>
      </c>
      <c r="M3357" s="19">
        <f t="shared" si="503"/>
        <v>0</v>
      </c>
      <c r="N3357" s="7">
        <f t="shared" si="504"/>
        <v>0</v>
      </c>
      <c r="O3357" s="7">
        <f t="shared" si="505"/>
        <v>0</v>
      </c>
      <c r="R3357" s="7"/>
      <c r="S3357" s="47">
        <f t="shared" si="506"/>
        <v>0</v>
      </c>
      <c r="T3357" s="47">
        <f t="shared" si="507"/>
        <v>0</v>
      </c>
      <c r="U3357" s="47">
        <f t="shared" si="508"/>
        <v>225.3</v>
      </c>
      <c r="V3357" s="47">
        <f t="shared" si="509"/>
        <v>113.43</v>
      </c>
      <c r="W3357" s="11"/>
    </row>
    <row r="3358" spans="1:23" x14ac:dyDescent="0.45">
      <c r="A3358" t="s">
        <v>3363</v>
      </c>
      <c r="B3358">
        <v>125.02</v>
      </c>
      <c r="D3358" s="1" t="str">
        <f>VartojimasGamyba!J3354</f>
        <v>2024-01-18-16</v>
      </c>
      <c r="E3358" s="7">
        <f>VartojimasGamyba!G3354</f>
        <v>1.3560000000000001</v>
      </c>
      <c r="F3358" s="11"/>
      <c r="G3358" s="12">
        <f t="shared" si="510"/>
        <v>7.0877777777777782</v>
      </c>
      <c r="H3358" s="12">
        <v>0</v>
      </c>
      <c r="I3358" s="12">
        <v>1.5066666666666668</v>
      </c>
      <c r="J3358" s="12">
        <v>0</v>
      </c>
      <c r="K3358" s="12"/>
      <c r="L3358" s="12">
        <f>VartojimasGamyba!H3354</f>
        <v>0</v>
      </c>
      <c r="M3358" s="19">
        <f t="shared" si="503"/>
        <v>0</v>
      </c>
      <c r="N3358" s="7">
        <f t="shared" si="504"/>
        <v>0</v>
      </c>
      <c r="O3358" s="7">
        <f t="shared" si="505"/>
        <v>0</v>
      </c>
      <c r="R3358" s="7"/>
      <c r="S3358" s="47">
        <f t="shared" si="506"/>
        <v>0</v>
      </c>
      <c r="T3358" s="47">
        <f t="shared" si="507"/>
        <v>0</v>
      </c>
      <c r="U3358" s="47">
        <f t="shared" si="508"/>
        <v>225.31</v>
      </c>
      <c r="V3358" s="47">
        <f t="shared" si="509"/>
        <v>113.44</v>
      </c>
      <c r="W3358" s="11"/>
    </row>
    <row r="3359" spans="1:23" x14ac:dyDescent="0.45">
      <c r="A3359" t="s">
        <v>3364</v>
      </c>
      <c r="B3359">
        <v>119.02</v>
      </c>
      <c r="D3359" s="1" t="str">
        <f>VartojimasGamyba!J3355</f>
        <v>2024-01-18-17</v>
      </c>
      <c r="E3359" s="7">
        <f>VartojimasGamyba!G3355</f>
        <v>0.52200000000000002</v>
      </c>
      <c r="F3359" s="11"/>
      <c r="G3359" s="12">
        <f t="shared" si="510"/>
        <v>6.5077777777777781</v>
      </c>
      <c r="H3359" s="12">
        <v>0</v>
      </c>
      <c r="I3359" s="12">
        <v>0.58000000000000007</v>
      </c>
      <c r="J3359" s="12">
        <v>0</v>
      </c>
      <c r="K3359" s="12"/>
      <c r="L3359" s="12">
        <f>VartojimasGamyba!H3355</f>
        <v>0</v>
      </c>
      <c r="M3359" s="19">
        <f t="shared" si="503"/>
        <v>-1.1102230246251565E-16</v>
      </c>
      <c r="N3359" s="7">
        <f t="shared" si="504"/>
        <v>-2.4348301153054308E-14</v>
      </c>
      <c r="O3359" s="7">
        <f t="shared" si="505"/>
        <v>-2.4348301153054308E-14</v>
      </c>
      <c r="R3359" s="7"/>
      <c r="S3359" s="47">
        <f t="shared" si="506"/>
        <v>-1.1102230246251565E-16</v>
      </c>
      <c r="T3359" s="47">
        <f t="shared" si="507"/>
        <v>0</v>
      </c>
      <c r="U3359" s="47">
        <f t="shared" si="508"/>
        <v>219.31</v>
      </c>
      <c r="V3359" s="47">
        <f t="shared" si="509"/>
        <v>107.44</v>
      </c>
      <c r="W3359" s="11"/>
    </row>
    <row r="3360" spans="1:23" x14ac:dyDescent="0.45">
      <c r="A3360" t="s">
        <v>3365</v>
      </c>
      <c r="B3360">
        <v>119</v>
      </c>
      <c r="D3360" s="1" t="str">
        <f>VartojimasGamyba!J3356</f>
        <v>2024-01-18-18</v>
      </c>
      <c r="E3360" s="7">
        <f>VartojimasGamyba!G3356</f>
        <v>0.25900000000000001</v>
      </c>
      <c r="F3360" s="11"/>
      <c r="G3360" s="12">
        <f t="shared" si="510"/>
        <v>6.2200000000000006</v>
      </c>
      <c r="H3360" s="12">
        <v>0</v>
      </c>
      <c r="I3360" s="12">
        <v>0.2877777777777778</v>
      </c>
      <c r="J3360" s="12">
        <v>0</v>
      </c>
      <c r="K3360" s="12"/>
      <c r="L3360" s="12">
        <f>VartojimasGamyba!H3356</f>
        <v>0</v>
      </c>
      <c r="M3360" s="19">
        <f t="shared" si="503"/>
        <v>0</v>
      </c>
      <c r="N3360" s="7">
        <f t="shared" si="504"/>
        <v>0</v>
      </c>
      <c r="O3360" s="7">
        <f t="shared" si="505"/>
        <v>0</v>
      </c>
      <c r="R3360" s="7"/>
      <c r="S3360" s="47">
        <f t="shared" si="506"/>
        <v>0</v>
      </c>
      <c r="T3360" s="47">
        <f t="shared" si="507"/>
        <v>0</v>
      </c>
      <c r="U3360" s="47">
        <f t="shared" si="508"/>
        <v>219.29000000000002</v>
      </c>
      <c r="V3360" s="47">
        <f t="shared" si="509"/>
        <v>107.42</v>
      </c>
      <c r="W3360" s="11"/>
    </row>
    <row r="3361" spans="1:23" x14ac:dyDescent="0.45">
      <c r="A3361" t="s">
        <v>3366</v>
      </c>
      <c r="B3361">
        <v>104.68</v>
      </c>
      <c r="D3361" s="1" t="str">
        <f>VartojimasGamyba!J3357</f>
        <v>2024-01-18-19</v>
      </c>
      <c r="E3361" s="7">
        <f>VartojimasGamyba!G3357</f>
        <v>0.33</v>
      </c>
      <c r="F3361" s="11"/>
      <c r="G3361" s="12">
        <f t="shared" si="510"/>
        <v>5.8533333333333335</v>
      </c>
      <c r="H3361" s="12">
        <v>0</v>
      </c>
      <c r="I3361" s="12">
        <v>0.3666666666666667</v>
      </c>
      <c r="J3361" s="12">
        <v>0</v>
      </c>
      <c r="K3361" s="12"/>
      <c r="L3361" s="12">
        <f>VartojimasGamyba!H3357</f>
        <v>0</v>
      </c>
      <c r="M3361" s="19">
        <f t="shared" si="503"/>
        <v>0</v>
      </c>
      <c r="N3361" s="7">
        <f t="shared" si="504"/>
        <v>0</v>
      </c>
      <c r="O3361" s="7">
        <f t="shared" si="505"/>
        <v>0</v>
      </c>
      <c r="R3361" s="7"/>
      <c r="S3361" s="47">
        <f t="shared" si="506"/>
        <v>0</v>
      </c>
      <c r="T3361" s="47">
        <f t="shared" si="507"/>
        <v>0</v>
      </c>
      <c r="U3361" s="47">
        <f t="shared" si="508"/>
        <v>204.97000000000003</v>
      </c>
      <c r="V3361" s="47">
        <f t="shared" si="509"/>
        <v>93.100000000000009</v>
      </c>
      <c r="W3361" s="11"/>
    </row>
    <row r="3362" spans="1:23" x14ac:dyDescent="0.45">
      <c r="A3362" t="s">
        <v>3367</v>
      </c>
      <c r="B3362">
        <v>103.26</v>
      </c>
      <c r="D3362" s="1" t="str">
        <f>VartojimasGamyba!J3358</f>
        <v>2024-01-18-20</v>
      </c>
      <c r="E3362" s="7">
        <f>VartojimasGamyba!G3358</f>
        <v>0.25900000000000001</v>
      </c>
      <c r="F3362" s="11"/>
      <c r="G3362" s="12">
        <f t="shared" si="510"/>
        <v>5.565555555555556</v>
      </c>
      <c r="H3362" s="12">
        <v>0</v>
      </c>
      <c r="I3362" s="12">
        <v>0.2877777777777778</v>
      </c>
      <c r="J3362" s="12">
        <v>0</v>
      </c>
      <c r="K3362" s="12"/>
      <c r="L3362" s="12">
        <f>VartojimasGamyba!H3358</f>
        <v>0</v>
      </c>
      <c r="M3362" s="19">
        <f t="shared" si="503"/>
        <v>0</v>
      </c>
      <c r="N3362" s="7">
        <f t="shared" si="504"/>
        <v>0</v>
      </c>
      <c r="O3362" s="7">
        <f t="shared" si="505"/>
        <v>0</v>
      </c>
      <c r="P3362" s="7" t="s">
        <v>8873</v>
      </c>
      <c r="R3362" s="7"/>
      <c r="S3362" s="47">
        <f t="shared" si="506"/>
        <v>0</v>
      </c>
      <c r="T3362" s="47">
        <f t="shared" si="507"/>
        <v>0</v>
      </c>
      <c r="U3362" s="47">
        <f t="shared" si="508"/>
        <v>203.55</v>
      </c>
      <c r="V3362" s="47">
        <f t="shared" si="509"/>
        <v>91.68</v>
      </c>
      <c r="W3362" s="11"/>
    </row>
    <row r="3363" spans="1:23" x14ac:dyDescent="0.45">
      <c r="A3363" t="s">
        <v>3368</v>
      </c>
      <c r="B3363">
        <v>94.53</v>
      </c>
      <c r="D3363" s="1" t="str">
        <f>VartojimasGamyba!J3359</f>
        <v>2024-01-18-21</v>
      </c>
      <c r="E3363" s="7">
        <f>VartojimasGamyba!G3359</f>
        <v>0.26900000000000002</v>
      </c>
      <c r="F3363" s="11"/>
      <c r="G3363" s="12">
        <f t="shared" si="510"/>
        <v>5.2666666666666675</v>
      </c>
      <c r="H3363" s="12">
        <v>0</v>
      </c>
      <c r="I3363" s="12">
        <v>0.29888888888888893</v>
      </c>
      <c r="J3363" s="12">
        <v>0</v>
      </c>
      <c r="K3363" s="12"/>
      <c r="L3363" s="12">
        <f>VartojimasGamyba!H3359</f>
        <v>0</v>
      </c>
      <c r="M3363" s="19">
        <f t="shared" si="503"/>
        <v>0</v>
      </c>
      <c r="N3363" s="7">
        <f t="shared" si="504"/>
        <v>0</v>
      </c>
      <c r="O3363" s="7">
        <f t="shared" si="505"/>
        <v>0</v>
      </c>
      <c r="P3363" s="7">
        <f>SUM(N3342:N3365)</f>
        <v>3265.9360577777779</v>
      </c>
      <c r="R3363" s="7"/>
      <c r="S3363" s="47">
        <f t="shared" si="506"/>
        <v>0</v>
      </c>
      <c r="T3363" s="47">
        <f t="shared" si="507"/>
        <v>0</v>
      </c>
      <c r="U3363" s="47">
        <f t="shared" si="508"/>
        <v>194.82</v>
      </c>
      <c r="V3363" s="47">
        <f t="shared" si="509"/>
        <v>82.95</v>
      </c>
      <c r="W3363" s="11"/>
    </row>
    <row r="3364" spans="1:23" x14ac:dyDescent="0.45">
      <c r="A3364" t="s">
        <v>3369</v>
      </c>
      <c r="B3364">
        <v>86.97</v>
      </c>
      <c r="D3364" s="1" t="str">
        <f>VartojimasGamyba!J3360</f>
        <v>2024-01-18-22</v>
      </c>
      <c r="E3364" s="7">
        <f>VartojimasGamyba!G3360</f>
        <v>0.24</v>
      </c>
      <c r="F3364" s="11"/>
      <c r="G3364" s="12">
        <f t="shared" si="510"/>
        <v>5.0000000000000009</v>
      </c>
      <c r="H3364" s="12">
        <v>0</v>
      </c>
      <c r="I3364" s="12">
        <v>0.26666666666666666</v>
      </c>
      <c r="J3364" s="12">
        <v>0</v>
      </c>
      <c r="K3364" s="12"/>
      <c r="L3364" s="12">
        <f>VartojimasGamyba!H3360</f>
        <v>0</v>
      </c>
      <c r="M3364" s="19">
        <f t="shared" si="503"/>
        <v>0</v>
      </c>
      <c r="N3364" s="7">
        <f t="shared" si="504"/>
        <v>0</v>
      </c>
      <c r="O3364" s="7">
        <f t="shared" si="505"/>
        <v>0</v>
      </c>
      <c r="P3364" s="7" t="s">
        <v>8872</v>
      </c>
      <c r="R3364" s="7"/>
      <c r="S3364" s="47">
        <f t="shared" si="506"/>
        <v>0</v>
      </c>
      <c r="T3364" s="47">
        <f t="shared" si="507"/>
        <v>0</v>
      </c>
      <c r="U3364" s="47">
        <f t="shared" si="508"/>
        <v>187.26</v>
      </c>
      <c r="V3364" s="47">
        <f t="shared" si="509"/>
        <v>75.39</v>
      </c>
      <c r="W3364" s="11"/>
    </row>
    <row r="3365" spans="1:23" x14ac:dyDescent="0.45">
      <c r="A3365" t="s">
        <v>3370</v>
      </c>
      <c r="B3365">
        <v>81.13</v>
      </c>
      <c r="D3365" s="1" t="str">
        <f>VartojimasGamyba!J3361</f>
        <v>2024-01-18-23</v>
      </c>
      <c r="E3365" s="7">
        <f>VartojimasGamyba!G3361</f>
        <v>0.18099999999999999</v>
      </c>
      <c r="F3365" s="11"/>
      <c r="G3365" s="12">
        <f t="shared" si="510"/>
        <v>5.0000000000000009</v>
      </c>
      <c r="H3365" s="12">
        <v>0</v>
      </c>
      <c r="I3365" s="12">
        <v>0</v>
      </c>
      <c r="J3365" s="12">
        <v>0</v>
      </c>
      <c r="K3365" s="12"/>
      <c r="L3365" s="12">
        <f>VartojimasGamyba!H3361</f>
        <v>0</v>
      </c>
      <c r="M3365" s="19">
        <f t="shared" si="503"/>
        <v>0.18099999999999999</v>
      </c>
      <c r="N3365" s="7">
        <f t="shared" si="504"/>
        <v>32.837020000000003</v>
      </c>
      <c r="O3365" s="7">
        <f t="shared" si="505"/>
        <v>32.837020000000003</v>
      </c>
      <c r="P3365" s="7">
        <f>SUM(O3342:O3365)</f>
        <v>3265.9360577777779</v>
      </c>
      <c r="Q3365" s="7">
        <f>SUMPRODUCT(B3342:B3365,E3342:E3365)+SUM(E3342:E3365)*$Z$21-SUMPRODUCT(B3342:B3365,L3342:L3365)+SUM(L3342:L3365)*ABS($Z$20)</f>
        <v>3761.9048699999998</v>
      </c>
      <c r="R3365" s="7"/>
      <c r="S3365" s="47">
        <f t="shared" si="506"/>
        <v>0.18099999999999999</v>
      </c>
      <c r="T3365" s="47">
        <f t="shared" si="507"/>
        <v>0</v>
      </c>
      <c r="U3365" s="47">
        <f t="shared" si="508"/>
        <v>181.42000000000002</v>
      </c>
      <c r="V3365" s="47">
        <f t="shared" si="509"/>
        <v>69.55</v>
      </c>
      <c r="W3365" s="11">
        <f>IF(P3365&lt;&gt;Q3365,1,0)</f>
        <v>1</v>
      </c>
    </row>
    <row r="3366" spans="1:23" x14ac:dyDescent="0.45">
      <c r="A3366" t="s">
        <v>3371</v>
      </c>
      <c r="B3366">
        <v>77.430000000000007</v>
      </c>
      <c r="D3366" s="9" t="str">
        <f>VartojimasGamyba!J3362</f>
        <v>2024-01-19-00</v>
      </c>
      <c r="E3366" s="8">
        <f>VartojimasGamyba!G3362</f>
        <v>0.17599999999999999</v>
      </c>
      <c r="F3366" s="11"/>
      <c r="G3366" s="7">
        <f>G3365+H3366-I3366</f>
        <v>5.0000000000000009</v>
      </c>
      <c r="H3366" s="7">
        <v>0</v>
      </c>
      <c r="I3366" s="7">
        <v>0</v>
      </c>
      <c r="J3366" s="7">
        <v>0</v>
      </c>
      <c r="L3366" s="7">
        <f>VartojimasGamyba!H3362</f>
        <v>0</v>
      </c>
      <c r="M3366" s="15">
        <f t="shared" si="503"/>
        <v>0.17599999999999999</v>
      </c>
      <c r="N3366" s="7">
        <f t="shared" si="504"/>
        <v>31.278720000000003</v>
      </c>
      <c r="O3366" s="7">
        <f t="shared" si="505"/>
        <v>31.278720000000003</v>
      </c>
      <c r="R3366" s="20" t="s">
        <v>8783</v>
      </c>
      <c r="S3366" s="47">
        <f t="shared" si="506"/>
        <v>0.17599999999999999</v>
      </c>
      <c r="T3366" s="47">
        <f t="shared" si="507"/>
        <v>0</v>
      </c>
      <c r="U3366" s="47">
        <f t="shared" si="508"/>
        <v>177.72000000000003</v>
      </c>
      <c r="V3366" s="47">
        <f t="shared" si="509"/>
        <v>65.850000000000009</v>
      </c>
      <c r="W3366" s="11"/>
    </row>
    <row r="3367" spans="1:23" x14ac:dyDescent="0.45">
      <c r="A3367" t="s">
        <v>3372</v>
      </c>
      <c r="B3367">
        <v>71.33</v>
      </c>
      <c r="D3367" s="9" t="str">
        <f>VartojimasGamyba!J3363</f>
        <v>2024-01-19-01</v>
      </c>
      <c r="E3367" s="8">
        <f>VartojimasGamyba!G3363</f>
        <v>0.16200000000000001</v>
      </c>
      <c r="F3367" s="11"/>
      <c r="G3367" s="7">
        <f t="shared" ref="G3367:G3389" si="511">G3366+H3367-I3367</f>
        <v>5.0000000000000009</v>
      </c>
      <c r="H3367" s="7">
        <v>0</v>
      </c>
      <c r="I3367" s="7">
        <v>0</v>
      </c>
      <c r="J3367" s="7">
        <v>0</v>
      </c>
      <c r="L3367" s="7">
        <f>VartojimasGamyba!H3363</f>
        <v>0</v>
      </c>
      <c r="M3367" s="15">
        <f t="shared" si="503"/>
        <v>0.16200000000000001</v>
      </c>
      <c r="N3367" s="7">
        <f t="shared" si="504"/>
        <v>27.802440000000001</v>
      </c>
      <c r="O3367" s="7">
        <f t="shared" si="505"/>
        <v>27.802440000000001</v>
      </c>
      <c r="R3367" s="7"/>
      <c r="S3367" s="47">
        <f t="shared" si="506"/>
        <v>0.16200000000000001</v>
      </c>
      <c r="T3367" s="47">
        <f t="shared" si="507"/>
        <v>0</v>
      </c>
      <c r="U3367" s="47">
        <f t="shared" si="508"/>
        <v>171.62</v>
      </c>
      <c r="V3367" s="47">
        <f t="shared" si="509"/>
        <v>59.75</v>
      </c>
      <c r="W3367" s="11"/>
    </row>
    <row r="3368" spans="1:23" x14ac:dyDescent="0.45">
      <c r="A3368" t="s">
        <v>3373</v>
      </c>
      <c r="B3368">
        <v>68.400000000000006</v>
      </c>
      <c r="D3368" s="9" t="str">
        <f>VartojimasGamyba!J3364</f>
        <v>2024-01-19-02</v>
      </c>
      <c r="E3368" s="8">
        <f>VartojimasGamyba!G3364</f>
        <v>0.19600000000000001</v>
      </c>
      <c r="F3368" s="11"/>
      <c r="G3368" s="7">
        <f t="shared" si="511"/>
        <v>5.0000000000000009</v>
      </c>
      <c r="H3368" s="7">
        <v>0</v>
      </c>
      <c r="I3368" s="7">
        <v>0</v>
      </c>
      <c r="J3368" s="7">
        <v>0</v>
      </c>
      <c r="L3368" s="7">
        <f>VartojimasGamyba!H3364</f>
        <v>0</v>
      </c>
      <c r="M3368" s="15">
        <f t="shared" si="503"/>
        <v>0.19600000000000001</v>
      </c>
      <c r="N3368" s="7">
        <f t="shared" si="504"/>
        <v>33.06324</v>
      </c>
      <c r="O3368" s="7">
        <f t="shared" si="505"/>
        <v>33.06324</v>
      </c>
      <c r="R3368" s="7"/>
      <c r="S3368" s="47">
        <f t="shared" si="506"/>
        <v>0.19600000000000001</v>
      </c>
      <c r="T3368" s="47">
        <f t="shared" si="507"/>
        <v>0</v>
      </c>
      <c r="U3368" s="47">
        <f t="shared" si="508"/>
        <v>168.69</v>
      </c>
      <c r="V3368" s="47">
        <f t="shared" si="509"/>
        <v>56.820000000000007</v>
      </c>
      <c r="W3368" s="11"/>
    </row>
    <row r="3369" spans="1:23" x14ac:dyDescent="0.45">
      <c r="A3369" t="s">
        <v>3374</v>
      </c>
      <c r="B3369">
        <v>65.34</v>
      </c>
      <c r="D3369" s="9" t="str">
        <f>VartojimasGamyba!J3365</f>
        <v>2024-01-19-03</v>
      </c>
      <c r="E3369" s="8">
        <f>VartojimasGamyba!G3365</f>
        <v>0.996</v>
      </c>
      <c r="F3369" s="11"/>
      <c r="G3369" s="7">
        <f t="shared" si="511"/>
        <v>5.0000000000000009</v>
      </c>
      <c r="H3369" s="7">
        <v>0</v>
      </c>
      <c r="I3369" s="7">
        <v>0</v>
      </c>
      <c r="J3369" s="7">
        <v>0</v>
      </c>
      <c r="L3369" s="7">
        <f>VartojimasGamyba!H3365</f>
        <v>0</v>
      </c>
      <c r="M3369" s="15">
        <f t="shared" si="503"/>
        <v>0.996</v>
      </c>
      <c r="N3369" s="7">
        <f t="shared" si="504"/>
        <v>164.96747999999999</v>
      </c>
      <c r="O3369" s="7">
        <f t="shared" si="505"/>
        <v>164.96747999999999</v>
      </c>
      <c r="R3369" s="7"/>
      <c r="S3369" s="47">
        <f t="shared" si="506"/>
        <v>0.996</v>
      </c>
      <c r="T3369" s="47">
        <f t="shared" si="507"/>
        <v>0</v>
      </c>
      <c r="U3369" s="47">
        <f t="shared" si="508"/>
        <v>165.63</v>
      </c>
      <c r="V3369" s="47">
        <f t="shared" si="509"/>
        <v>53.760000000000005</v>
      </c>
      <c r="W3369" s="11"/>
    </row>
    <row r="3370" spans="1:23" x14ac:dyDescent="0.45">
      <c r="A3370" t="s">
        <v>3375</v>
      </c>
      <c r="B3370">
        <v>64.05</v>
      </c>
      <c r="D3370" s="9" t="str">
        <f>VartojimasGamyba!J3366</f>
        <v>2024-01-19-04</v>
      </c>
      <c r="E3370" s="8">
        <f>VartojimasGamyba!G3366</f>
        <v>1.5720000000000001</v>
      </c>
      <c r="F3370" s="11"/>
      <c r="G3370" s="7">
        <f t="shared" si="511"/>
        <v>5.0000000000000009</v>
      </c>
      <c r="H3370" s="7">
        <v>0</v>
      </c>
      <c r="I3370" s="7">
        <v>0</v>
      </c>
      <c r="J3370" s="7">
        <v>0</v>
      </c>
      <c r="L3370" s="7">
        <f>VartojimasGamyba!H3366</f>
        <v>0</v>
      </c>
      <c r="M3370" s="15">
        <f t="shared" si="503"/>
        <v>1.5720000000000001</v>
      </c>
      <c r="N3370" s="7">
        <f t="shared" si="504"/>
        <v>258.34248000000002</v>
      </c>
      <c r="O3370" s="7">
        <f t="shared" si="505"/>
        <v>258.34248000000002</v>
      </c>
      <c r="R3370" s="7"/>
      <c r="S3370" s="47">
        <f t="shared" si="506"/>
        <v>1.5720000000000001</v>
      </c>
      <c r="T3370" s="47">
        <f t="shared" si="507"/>
        <v>0</v>
      </c>
      <c r="U3370" s="47">
        <f t="shared" si="508"/>
        <v>164.34</v>
      </c>
      <c r="V3370" s="47">
        <f t="shared" si="509"/>
        <v>52.47</v>
      </c>
      <c r="W3370" s="11"/>
    </row>
    <row r="3371" spans="1:23" x14ac:dyDescent="0.45">
      <c r="A3371" t="s">
        <v>3376</v>
      </c>
      <c r="B3371">
        <v>62.76</v>
      </c>
      <c r="D3371" s="9" t="str">
        <f>VartojimasGamyba!J3367</f>
        <v>2024-01-19-05</v>
      </c>
      <c r="E3371" s="8">
        <f>VartojimasGamyba!G3367</f>
        <v>0.85399999999999998</v>
      </c>
      <c r="F3371" s="11"/>
      <c r="G3371" s="7">
        <f t="shared" si="511"/>
        <v>15</v>
      </c>
      <c r="H3371" s="7">
        <v>10</v>
      </c>
      <c r="I3371" s="7">
        <v>0</v>
      </c>
      <c r="J3371" s="7">
        <v>0</v>
      </c>
      <c r="L3371" s="7">
        <f>VartojimasGamyba!H3367</f>
        <v>0</v>
      </c>
      <c r="M3371" s="15">
        <f t="shared" si="503"/>
        <v>10.853999999999999</v>
      </c>
      <c r="N3371" s="7">
        <f t="shared" si="504"/>
        <v>1769.7447</v>
      </c>
      <c r="O3371" s="7">
        <f t="shared" si="505"/>
        <v>1769.7447</v>
      </c>
      <c r="R3371" s="7"/>
      <c r="S3371" s="47">
        <f t="shared" si="506"/>
        <v>10.853999999999999</v>
      </c>
      <c r="T3371" s="47">
        <f t="shared" si="507"/>
        <v>0</v>
      </c>
      <c r="U3371" s="47">
        <f t="shared" si="508"/>
        <v>163.05000000000001</v>
      </c>
      <c r="V3371" s="47">
        <f t="shared" si="509"/>
        <v>51.18</v>
      </c>
      <c r="W3371" s="11"/>
    </row>
    <row r="3372" spans="1:23" x14ac:dyDescent="0.45">
      <c r="A3372" t="s">
        <v>3377</v>
      </c>
      <c r="B3372">
        <v>63.32</v>
      </c>
      <c r="D3372" s="9" t="str">
        <f>VartojimasGamyba!J3368</f>
        <v>2024-01-19-06</v>
      </c>
      <c r="E3372" s="8">
        <f>VartojimasGamyba!G3368</f>
        <v>1.0029999999999999</v>
      </c>
      <c r="F3372" s="11"/>
      <c r="G3372" s="7">
        <f t="shared" si="511"/>
        <v>16.271111111111111</v>
      </c>
      <c r="H3372" s="7">
        <v>1.2711111111111109</v>
      </c>
      <c r="I3372" s="7">
        <v>0</v>
      </c>
      <c r="J3372" s="7">
        <v>0</v>
      </c>
      <c r="L3372" s="7">
        <f>VartojimasGamyba!H3368</f>
        <v>0</v>
      </c>
      <c r="M3372" s="15">
        <f t="shared" si="503"/>
        <v>2.274111111111111</v>
      </c>
      <c r="N3372" s="7">
        <f t="shared" si="504"/>
        <v>372.06731888888891</v>
      </c>
      <c r="O3372" s="7">
        <f t="shared" si="505"/>
        <v>372.06731888888891</v>
      </c>
      <c r="R3372" s="7"/>
      <c r="S3372" s="47">
        <f t="shared" si="506"/>
        <v>2.274111111111111</v>
      </c>
      <c r="T3372" s="47">
        <f t="shared" si="507"/>
        <v>0</v>
      </c>
      <c r="U3372" s="47">
        <f t="shared" si="508"/>
        <v>163.61000000000001</v>
      </c>
      <c r="V3372" s="47">
        <f t="shared" si="509"/>
        <v>51.74</v>
      </c>
      <c r="W3372" s="11"/>
    </row>
    <row r="3373" spans="1:23" x14ac:dyDescent="0.45">
      <c r="A3373" t="s">
        <v>3378</v>
      </c>
      <c r="B3373">
        <v>65.849999999999994</v>
      </c>
      <c r="D3373" s="9" t="str">
        <f>VartojimasGamyba!J3369</f>
        <v>2024-01-19-07</v>
      </c>
      <c r="E3373" s="8">
        <f>VartojimasGamyba!G3369</f>
        <v>0.90700000000000003</v>
      </c>
      <c r="F3373" s="11"/>
      <c r="G3373" s="7">
        <f t="shared" si="511"/>
        <v>16.271111111111111</v>
      </c>
      <c r="H3373" s="7">
        <v>0</v>
      </c>
      <c r="I3373" s="7">
        <v>0</v>
      </c>
      <c r="J3373" s="7">
        <v>0</v>
      </c>
      <c r="L3373" s="7">
        <f>VartojimasGamyba!H3369</f>
        <v>0</v>
      </c>
      <c r="M3373" s="15">
        <f t="shared" si="503"/>
        <v>0.90700000000000003</v>
      </c>
      <c r="N3373" s="7">
        <f t="shared" si="504"/>
        <v>150.68897999999999</v>
      </c>
      <c r="O3373" s="7">
        <f t="shared" si="505"/>
        <v>150.68897999999999</v>
      </c>
      <c r="R3373" s="7"/>
      <c r="S3373" s="47">
        <f t="shared" si="506"/>
        <v>0.90700000000000003</v>
      </c>
      <c r="T3373" s="47">
        <f t="shared" si="507"/>
        <v>0</v>
      </c>
      <c r="U3373" s="47">
        <f t="shared" si="508"/>
        <v>166.14</v>
      </c>
      <c r="V3373" s="47">
        <f t="shared" si="509"/>
        <v>54.269999999999996</v>
      </c>
      <c r="W3373" s="11"/>
    </row>
    <row r="3374" spans="1:23" x14ac:dyDescent="0.45">
      <c r="A3374" t="s">
        <v>3379</v>
      </c>
      <c r="B3374">
        <v>75.739999999999995</v>
      </c>
      <c r="D3374" s="9" t="str">
        <f>VartojimasGamyba!J3370</f>
        <v>2024-01-19-08</v>
      </c>
      <c r="E3374" s="8">
        <f>VartojimasGamyba!G3370</f>
        <v>1.0509999999999999</v>
      </c>
      <c r="F3374" s="11"/>
      <c r="G3374" s="7">
        <f t="shared" si="511"/>
        <v>16.271111111111111</v>
      </c>
      <c r="H3374" s="7">
        <v>0</v>
      </c>
      <c r="I3374" s="7">
        <v>0</v>
      </c>
      <c r="J3374" s="7">
        <v>0</v>
      </c>
      <c r="L3374" s="7">
        <f>VartojimasGamyba!H3370</f>
        <v>0.14000000000000001</v>
      </c>
      <c r="M3374" s="15">
        <f t="shared" si="503"/>
        <v>0.91099999999999992</v>
      </c>
      <c r="N3374" s="7">
        <f t="shared" si="504"/>
        <v>160.36332999999999</v>
      </c>
      <c r="O3374" s="7">
        <f t="shared" si="505"/>
        <v>160.36332999999999</v>
      </c>
      <c r="R3374" s="7"/>
      <c r="S3374" s="47">
        <f t="shared" si="506"/>
        <v>0.91099999999999992</v>
      </c>
      <c r="T3374" s="47">
        <f t="shared" si="507"/>
        <v>0</v>
      </c>
      <c r="U3374" s="47">
        <f t="shared" si="508"/>
        <v>176.03</v>
      </c>
      <c r="V3374" s="47">
        <f t="shared" si="509"/>
        <v>64.16</v>
      </c>
      <c r="W3374" s="11"/>
    </row>
    <row r="3375" spans="1:23" x14ac:dyDescent="0.45">
      <c r="A3375" t="s">
        <v>3380</v>
      </c>
      <c r="B3375">
        <v>99.89</v>
      </c>
      <c r="D3375" s="9" t="str">
        <f>VartojimasGamyba!J3371</f>
        <v>2024-01-19-09</v>
      </c>
      <c r="E3375" s="8">
        <f>VartojimasGamyba!G3371</f>
        <v>0.71299999999999997</v>
      </c>
      <c r="F3375" s="11"/>
      <c r="G3375" s="7">
        <f t="shared" si="511"/>
        <v>15.84</v>
      </c>
      <c r="H3375" s="7">
        <v>0</v>
      </c>
      <c r="I3375" s="7">
        <v>0.431111111111111</v>
      </c>
      <c r="J3375" s="7">
        <v>0</v>
      </c>
      <c r="L3375" s="7">
        <f>VartojimasGamyba!H3371</f>
        <v>0.32500000000000001</v>
      </c>
      <c r="M3375" s="15">
        <f t="shared" si="503"/>
        <v>0</v>
      </c>
      <c r="N3375" s="7">
        <f t="shared" si="504"/>
        <v>0</v>
      </c>
      <c r="O3375" s="7">
        <f t="shared" si="505"/>
        <v>0</v>
      </c>
      <c r="R3375" s="7"/>
      <c r="S3375" s="47">
        <f t="shared" si="506"/>
        <v>0</v>
      </c>
      <c r="T3375" s="47">
        <f t="shared" si="507"/>
        <v>0</v>
      </c>
      <c r="U3375" s="47">
        <f t="shared" si="508"/>
        <v>200.18</v>
      </c>
      <c r="V3375" s="47">
        <f t="shared" si="509"/>
        <v>88.31</v>
      </c>
      <c r="W3375" s="11"/>
    </row>
    <row r="3376" spans="1:23" x14ac:dyDescent="0.45">
      <c r="A3376" t="s">
        <v>3381</v>
      </c>
      <c r="B3376">
        <v>104.27</v>
      </c>
      <c r="D3376" s="9" t="str">
        <f>VartojimasGamyba!J3372</f>
        <v>2024-01-19-10</v>
      </c>
      <c r="E3376" s="8">
        <f>VartojimasGamyba!G3372</f>
        <v>1.0609999999999999</v>
      </c>
      <c r="F3376" s="11"/>
      <c r="G3376" s="7">
        <f t="shared" si="511"/>
        <v>14.854444444444445</v>
      </c>
      <c r="H3376" s="7">
        <v>0</v>
      </c>
      <c r="I3376" s="7">
        <v>0.98555555555555563</v>
      </c>
      <c r="J3376" s="7">
        <v>0</v>
      </c>
      <c r="L3376" s="7">
        <f>VartojimasGamyba!H3372</f>
        <v>0.17399999999999999</v>
      </c>
      <c r="M3376" s="15">
        <f t="shared" si="503"/>
        <v>0</v>
      </c>
      <c r="N3376" s="7">
        <f t="shared" si="504"/>
        <v>0</v>
      </c>
      <c r="O3376" s="7">
        <f t="shared" si="505"/>
        <v>0</v>
      </c>
      <c r="R3376" s="7"/>
      <c r="S3376" s="47">
        <f t="shared" si="506"/>
        <v>0</v>
      </c>
      <c r="T3376" s="47">
        <f t="shared" si="507"/>
        <v>0</v>
      </c>
      <c r="U3376" s="47">
        <f t="shared" si="508"/>
        <v>204.56</v>
      </c>
      <c r="V3376" s="47">
        <f t="shared" si="509"/>
        <v>92.69</v>
      </c>
      <c r="W3376" s="11"/>
    </row>
    <row r="3377" spans="1:23" x14ac:dyDescent="0.45">
      <c r="A3377" t="s">
        <v>3382</v>
      </c>
      <c r="B3377">
        <v>103.3</v>
      </c>
      <c r="D3377" s="9" t="str">
        <f>VartojimasGamyba!J3373</f>
        <v>2024-01-19-11</v>
      </c>
      <c r="E3377" s="8">
        <f>VartojimasGamyba!G3373</f>
        <v>1.3620000000000001</v>
      </c>
      <c r="F3377" s="11"/>
      <c r="G3377" s="7">
        <f t="shared" si="511"/>
        <v>13.367777777777778</v>
      </c>
      <c r="H3377" s="7">
        <v>0</v>
      </c>
      <c r="I3377" s="7">
        <v>1.4866666666666668</v>
      </c>
      <c r="J3377" s="7">
        <v>0</v>
      </c>
      <c r="L3377" s="7">
        <f>VartojimasGamyba!H3373</f>
        <v>2.4E-2</v>
      </c>
      <c r="M3377" s="15">
        <f t="shared" si="503"/>
        <v>0</v>
      </c>
      <c r="N3377" s="7">
        <f t="shared" si="504"/>
        <v>0</v>
      </c>
      <c r="O3377" s="7">
        <f t="shared" si="505"/>
        <v>0</v>
      </c>
      <c r="R3377" s="7"/>
      <c r="S3377" s="47">
        <f t="shared" si="506"/>
        <v>0</v>
      </c>
      <c r="T3377" s="47">
        <f t="shared" si="507"/>
        <v>0</v>
      </c>
      <c r="U3377" s="47">
        <f t="shared" si="508"/>
        <v>203.59</v>
      </c>
      <c r="V3377" s="47">
        <f t="shared" si="509"/>
        <v>91.72</v>
      </c>
      <c r="W3377" s="11"/>
    </row>
    <row r="3378" spans="1:23" x14ac:dyDescent="0.45">
      <c r="A3378" t="s">
        <v>3383</v>
      </c>
      <c r="B3378">
        <v>95.85</v>
      </c>
      <c r="D3378" s="9" t="str">
        <f>VartojimasGamyba!J3374</f>
        <v>2024-01-19-12</v>
      </c>
      <c r="E3378" s="8">
        <f>VartojimasGamyba!G3374</f>
        <v>1.222</v>
      </c>
      <c r="F3378" s="11"/>
      <c r="G3378" s="7">
        <f t="shared" si="511"/>
        <v>12.252222222222223</v>
      </c>
      <c r="H3378" s="7">
        <v>0</v>
      </c>
      <c r="I3378" s="7">
        <v>1.1155555555555556</v>
      </c>
      <c r="J3378" s="7">
        <v>0</v>
      </c>
      <c r="L3378" s="7">
        <f>VartojimasGamyba!H3374</f>
        <v>0.218</v>
      </c>
      <c r="M3378" s="15">
        <f t="shared" si="503"/>
        <v>0</v>
      </c>
      <c r="N3378" s="7">
        <f t="shared" si="504"/>
        <v>0</v>
      </c>
      <c r="O3378" s="7">
        <f t="shared" si="505"/>
        <v>0</v>
      </c>
      <c r="R3378" s="7"/>
      <c r="S3378" s="47">
        <f t="shared" si="506"/>
        <v>0</v>
      </c>
      <c r="T3378" s="47">
        <f t="shared" si="507"/>
        <v>0</v>
      </c>
      <c r="U3378" s="47">
        <f t="shared" si="508"/>
        <v>196.14</v>
      </c>
      <c r="V3378" s="47">
        <f t="shared" si="509"/>
        <v>84.27</v>
      </c>
      <c r="W3378" s="11"/>
    </row>
    <row r="3379" spans="1:23" x14ac:dyDescent="0.45">
      <c r="A3379" t="s">
        <v>3384</v>
      </c>
      <c r="B3379">
        <v>86.56</v>
      </c>
      <c r="D3379" s="9" t="str">
        <f>VartojimasGamyba!J3375</f>
        <v>2024-01-19-13</v>
      </c>
      <c r="E3379" s="8">
        <f>VartojimasGamyba!G3375</f>
        <v>0.58099999999999996</v>
      </c>
      <c r="F3379" s="11"/>
      <c r="G3379" s="7">
        <f t="shared" si="511"/>
        <v>11.707777777777778</v>
      </c>
      <c r="H3379" s="7">
        <v>0</v>
      </c>
      <c r="I3379" s="7">
        <v>0.54444444444444451</v>
      </c>
      <c r="J3379" s="7">
        <v>0</v>
      </c>
      <c r="L3379" s="7">
        <f>VartojimasGamyba!H3375</f>
        <v>9.0999999999999998E-2</v>
      </c>
      <c r="M3379" s="15">
        <f t="shared" si="503"/>
        <v>0</v>
      </c>
      <c r="N3379" s="7">
        <f t="shared" si="504"/>
        <v>0</v>
      </c>
      <c r="O3379" s="7">
        <f t="shared" si="505"/>
        <v>0</v>
      </c>
      <c r="R3379" s="7"/>
      <c r="S3379" s="47">
        <f t="shared" si="506"/>
        <v>0</v>
      </c>
      <c r="T3379" s="47">
        <f t="shared" si="507"/>
        <v>0</v>
      </c>
      <c r="U3379" s="47">
        <f t="shared" si="508"/>
        <v>186.85000000000002</v>
      </c>
      <c r="V3379" s="47">
        <f t="shared" si="509"/>
        <v>74.98</v>
      </c>
      <c r="W3379" s="11"/>
    </row>
    <row r="3380" spans="1:23" x14ac:dyDescent="0.45">
      <c r="A3380" t="s">
        <v>3385</v>
      </c>
      <c r="B3380">
        <v>78.72</v>
      </c>
      <c r="D3380" s="9" t="str">
        <f>VartojimasGamyba!J3376</f>
        <v>2024-01-19-14</v>
      </c>
      <c r="E3380" s="8">
        <f>VartojimasGamyba!G3376</f>
        <v>0.97099999999999997</v>
      </c>
      <c r="F3380" s="11"/>
      <c r="G3380" s="7">
        <f t="shared" si="511"/>
        <v>11.707777777777778</v>
      </c>
      <c r="H3380" s="7">
        <v>0</v>
      </c>
      <c r="I3380" s="7">
        <v>0</v>
      </c>
      <c r="J3380" s="7">
        <v>0</v>
      </c>
      <c r="L3380" s="7">
        <f>VartojimasGamyba!H3376</f>
        <v>1E-3</v>
      </c>
      <c r="M3380" s="15">
        <f t="shared" si="503"/>
        <v>0.97</v>
      </c>
      <c r="N3380" s="7">
        <f t="shared" si="504"/>
        <v>173.63969999999998</v>
      </c>
      <c r="O3380" s="7">
        <f t="shared" si="505"/>
        <v>173.63969999999998</v>
      </c>
      <c r="R3380" s="7"/>
      <c r="S3380" s="47">
        <f t="shared" si="506"/>
        <v>0.97</v>
      </c>
      <c r="T3380" s="47">
        <f t="shared" si="507"/>
        <v>0</v>
      </c>
      <c r="U3380" s="47">
        <f t="shared" si="508"/>
        <v>179.01</v>
      </c>
      <c r="V3380" s="47">
        <f t="shared" si="509"/>
        <v>67.14</v>
      </c>
      <c r="W3380" s="11"/>
    </row>
    <row r="3381" spans="1:23" x14ac:dyDescent="0.45">
      <c r="A3381" t="s">
        <v>3386</v>
      </c>
      <c r="B3381">
        <v>75.150000000000006</v>
      </c>
      <c r="D3381" s="9" t="str">
        <f>VartojimasGamyba!J3377</f>
        <v>2024-01-19-15</v>
      </c>
      <c r="E3381" s="8">
        <f>VartojimasGamyba!G3377</f>
        <v>1.0089999999999999</v>
      </c>
      <c r="F3381" s="11"/>
      <c r="G3381" s="7">
        <f t="shared" si="511"/>
        <v>11.707777777777778</v>
      </c>
      <c r="H3381" s="7">
        <v>0</v>
      </c>
      <c r="I3381" s="7">
        <v>0</v>
      </c>
      <c r="J3381" s="7">
        <v>0</v>
      </c>
      <c r="L3381" s="7">
        <f>VartojimasGamyba!H3377</f>
        <v>0</v>
      </c>
      <c r="M3381" s="15">
        <f t="shared" si="503"/>
        <v>1.0089999999999999</v>
      </c>
      <c r="N3381" s="7">
        <f t="shared" si="504"/>
        <v>177.01895999999999</v>
      </c>
      <c r="O3381" s="7">
        <f t="shared" si="505"/>
        <v>177.01895999999999</v>
      </c>
      <c r="R3381" s="7"/>
      <c r="S3381" s="47">
        <f t="shared" si="506"/>
        <v>1.0089999999999999</v>
      </c>
      <c r="T3381" s="47">
        <f t="shared" si="507"/>
        <v>0</v>
      </c>
      <c r="U3381" s="47">
        <f t="shared" si="508"/>
        <v>175.44</v>
      </c>
      <c r="V3381" s="47">
        <f t="shared" si="509"/>
        <v>63.570000000000007</v>
      </c>
      <c r="W3381" s="11"/>
    </row>
    <row r="3382" spans="1:23" x14ac:dyDescent="0.45">
      <c r="A3382" t="s">
        <v>3387</v>
      </c>
      <c r="B3382">
        <v>76.91</v>
      </c>
      <c r="D3382" s="9" t="str">
        <f>VartojimasGamyba!J3378</f>
        <v>2024-01-19-16</v>
      </c>
      <c r="E3382" s="8">
        <f>VartojimasGamyba!G3378</f>
        <v>1.2529999999999999</v>
      </c>
      <c r="F3382" s="11"/>
      <c r="G3382" s="7">
        <f t="shared" si="511"/>
        <v>11.707777777777778</v>
      </c>
      <c r="H3382" s="7">
        <v>0</v>
      </c>
      <c r="I3382" s="7">
        <v>0</v>
      </c>
      <c r="J3382" s="7">
        <v>0</v>
      </c>
      <c r="L3382" s="7">
        <f>VartojimasGamyba!H3378</f>
        <v>0</v>
      </c>
      <c r="M3382" s="15">
        <f t="shared" si="503"/>
        <v>1.2529999999999999</v>
      </c>
      <c r="N3382" s="7">
        <f t="shared" si="504"/>
        <v>222.03159999999997</v>
      </c>
      <c r="O3382" s="7">
        <f t="shared" si="505"/>
        <v>222.03159999999997</v>
      </c>
      <c r="R3382" s="7"/>
      <c r="S3382" s="47">
        <f t="shared" si="506"/>
        <v>1.2529999999999999</v>
      </c>
      <c r="T3382" s="47">
        <f t="shared" si="507"/>
        <v>0</v>
      </c>
      <c r="U3382" s="47">
        <f t="shared" si="508"/>
        <v>177.2</v>
      </c>
      <c r="V3382" s="47">
        <f t="shared" si="509"/>
        <v>65.33</v>
      </c>
      <c r="W3382" s="11"/>
    </row>
    <row r="3383" spans="1:23" x14ac:dyDescent="0.45">
      <c r="A3383" t="s">
        <v>3388</v>
      </c>
      <c r="B3383">
        <v>90.58</v>
      </c>
      <c r="D3383" s="9" t="str">
        <f>VartojimasGamyba!J3379</f>
        <v>2024-01-19-17</v>
      </c>
      <c r="E3383" s="8">
        <f>VartojimasGamyba!G3379</f>
        <v>1.268</v>
      </c>
      <c r="F3383" s="11"/>
      <c r="G3383" s="7">
        <f t="shared" si="511"/>
        <v>10.298888888888889</v>
      </c>
      <c r="H3383" s="7">
        <v>0</v>
      </c>
      <c r="I3383" s="7">
        <v>1.4088888888888891</v>
      </c>
      <c r="J3383" s="7">
        <v>0</v>
      </c>
      <c r="L3383" s="7">
        <f>VartojimasGamyba!H3379</f>
        <v>0</v>
      </c>
      <c r="M3383" s="15">
        <f t="shared" si="503"/>
        <v>-2.2204460492503131E-16</v>
      </c>
      <c r="N3383" s="7">
        <f t="shared" si="504"/>
        <v>-4.2381653742040727E-14</v>
      </c>
      <c r="O3383" s="7">
        <f t="shared" si="505"/>
        <v>-4.2381653742040727E-14</v>
      </c>
      <c r="R3383" s="7"/>
      <c r="S3383" s="47">
        <f t="shared" si="506"/>
        <v>-2.2204460492503131E-16</v>
      </c>
      <c r="T3383" s="47">
        <f t="shared" si="507"/>
        <v>0</v>
      </c>
      <c r="U3383" s="47">
        <f t="shared" si="508"/>
        <v>190.87</v>
      </c>
      <c r="V3383" s="47">
        <f t="shared" si="509"/>
        <v>79</v>
      </c>
      <c r="W3383" s="11"/>
    </row>
    <row r="3384" spans="1:23" x14ac:dyDescent="0.45">
      <c r="A3384" t="s">
        <v>3389</v>
      </c>
      <c r="B3384">
        <v>104.6</v>
      </c>
      <c r="D3384" s="9" t="str">
        <f>VartojimasGamyba!J3380</f>
        <v>2024-01-19-18</v>
      </c>
      <c r="E3384" s="8">
        <f>VartojimasGamyba!G3380</f>
        <v>1.319</v>
      </c>
      <c r="F3384" s="11"/>
      <c r="G3384" s="7">
        <f t="shared" si="511"/>
        <v>8.8333333333333339</v>
      </c>
      <c r="H3384" s="7">
        <v>0</v>
      </c>
      <c r="I3384" s="7">
        <v>1.4655555555555555</v>
      </c>
      <c r="J3384" s="7">
        <v>0</v>
      </c>
      <c r="L3384" s="7">
        <f>VartojimasGamyba!H3380</f>
        <v>0</v>
      </c>
      <c r="M3384" s="15">
        <f t="shared" si="503"/>
        <v>0</v>
      </c>
      <c r="N3384" s="7">
        <f t="shared" si="504"/>
        <v>0</v>
      </c>
      <c r="O3384" s="7">
        <f t="shared" si="505"/>
        <v>0</v>
      </c>
      <c r="R3384" s="7"/>
      <c r="S3384" s="47">
        <f t="shared" si="506"/>
        <v>0</v>
      </c>
      <c r="T3384" s="47">
        <f t="shared" si="507"/>
        <v>0</v>
      </c>
      <c r="U3384" s="47">
        <f t="shared" si="508"/>
        <v>204.89</v>
      </c>
      <c r="V3384" s="47">
        <f t="shared" si="509"/>
        <v>93.02</v>
      </c>
      <c r="W3384" s="11"/>
    </row>
    <row r="3385" spans="1:23" x14ac:dyDescent="0.45">
      <c r="A3385" t="s">
        <v>3390</v>
      </c>
      <c r="B3385">
        <v>114.77</v>
      </c>
      <c r="D3385" s="9" t="str">
        <f>VartojimasGamyba!J3381</f>
        <v>2024-01-19-19</v>
      </c>
      <c r="E3385" s="8">
        <f>VartojimasGamyba!G3381</f>
        <v>1.091</v>
      </c>
      <c r="F3385" s="11"/>
      <c r="G3385" s="7">
        <f t="shared" si="511"/>
        <v>7.6211111111111105</v>
      </c>
      <c r="H3385" s="7">
        <v>0</v>
      </c>
      <c r="I3385" s="7">
        <v>1.2122222222222232</v>
      </c>
      <c r="J3385" s="7">
        <v>0</v>
      </c>
      <c r="L3385" s="7">
        <f>VartojimasGamyba!H3381</f>
        <v>0</v>
      </c>
      <c r="M3385" s="15">
        <f t="shared" si="503"/>
        <v>-8.8817841970012523E-16</v>
      </c>
      <c r="N3385" s="7">
        <f t="shared" si="504"/>
        <v>-1.9101165094070893E-13</v>
      </c>
      <c r="O3385" s="7">
        <f t="shared" si="505"/>
        <v>-1.9101165094070893E-13</v>
      </c>
      <c r="R3385" s="7"/>
      <c r="S3385" s="47">
        <f t="shared" si="506"/>
        <v>-8.8817841970012523E-16</v>
      </c>
      <c r="T3385" s="47">
        <f t="shared" si="507"/>
        <v>0</v>
      </c>
      <c r="U3385" s="47">
        <f t="shared" si="508"/>
        <v>215.06</v>
      </c>
      <c r="V3385" s="47">
        <f t="shared" si="509"/>
        <v>103.19</v>
      </c>
      <c r="W3385" s="11"/>
    </row>
    <row r="3386" spans="1:23" x14ac:dyDescent="0.45">
      <c r="A3386" t="s">
        <v>3391</v>
      </c>
      <c r="B3386">
        <v>108.49</v>
      </c>
      <c r="D3386" s="9" t="str">
        <f>VartojimasGamyba!J3382</f>
        <v>2024-01-19-20</v>
      </c>
      <c r="E3386" s="8">
        <f>VartojimasGamyba!G3382</f>
        <v>0.621</v>
      </c>
      <c r="F3386" s="11"/>
      <c r="G3386" s="7">
        <f t="shared" si="511"/>
        <v>6.9311111111111101</v>
      </c>
      <c r="H3386" s="7">
        <v>0</v>
      </c>
      <c r="I3386" s="7">
        <v>0.69000000000000006</v>
      </c>
      <c r="J3386" s="7">
        <v>0</v>
      </c>
      <c r="L3386" s="7">
        <f>VartojimasGamyba!H3382</f>
        <v>0</v>
      </c>
      <c r="M3386" s="15">
        <f t="shared" si="503"/>
        <v>-1.1102230246251565E-16</v>
      </c>
      <c r="N3386" s="7">
        <f t="shared" si="504"/>
        <v>-2.3179236308124018E-14</v>
      </c>
      <c r="O3386" s="7">
        <f t="shared" si="505"/>
        <v>-2.3179236308124018E-14</v>
      </c>
      <c r="P3386" s="7" t="s">
        <v>8873</v>
      </c>
      <c r="R3386" s="7"/>
      <c r="S3386" s="47">
        <f t="shared" si="506"/>
        <v>-1.1102230246251565E-16</v>
      </c>
      <c r="T3386" s="47">
        <f t="shared" si="507"/>
        <v>0</v>
      </c>
      <c r="U3386" s="47">
        <f t="shared" si="508"/>
        <v>208.78</v>
      </c>
      <c r="V3386" s="47">
        <f t="shared" si="509"/>
        <v>96.91</v>
      </c>
      <c r="W3386" s="11"/>
    </row>
    <row r="3387" spans="1:23" x14ac:dyDescent="0.45">
      <c r="A3387" t="s">
        <v>3392</v>
      </c>
      <c r="B3387">
        <v>106.05</v>
      </c>
      <c r="D3387" s="9" t="str">
        <f>VartojimasGamyba!J3383</f>
        <v>2024-01-19-21</v>
      </c>
      <c r="E3387" s="8">
        <f>VartojimasGamyba!G3383</f>
        <v>1.038</v>
      </c>
      <c r="F3387" s="11"/>
      <c r="G3387" s="7">
        <f t="shared" si="511"/>
        <v>5.7777777777777768</v>
      </c>
      <c r="H3387" s="7">
        <v>0</v>
      </c>
      <c r="I3387" s="7">
        <v>1.1533333333333333</v>
      </c>
      <c r="J3387" s="7">
        <v>0</v>
      </c>
      <c r="L3387" s="7">
        <f>VartojimasGamyba!H3383</f>
        <v>0</v>
      </c>
      <c r="M3387" s="15">
        <f t="shared" si="503"/>
        <v>0</v>
      </c>
      <c r="N3387" s="7">
        <f t="shared" si="504"/>
        <v>0</v>
      </c>
      <c r="O3387" s="7">
        <f t="shared" si="505"/>
        <v>0</v>
      </c>
      <c r="P3387" s="7">
        <f>SUM(N3366:N3389)</f>
        <v>3658.905528888889</v>
      </c>
      <c r="R3387" s="7"/>
      <c r="S3387" s="47">
        <f t="shared" si="506"/>
        <v>0</v>
      </c>
      <c r="T3387" s="47">
        <f t="shared" si="507"/>
        <v>0</v>
      </c>
      <c r="U3387" s="47">
        <f t="shared" si="508"/>
        <v>206.34</v>
      </c>
      <c r="V3387" s="47">
        <f t="shared" si="509"/>
        <v>94.47</v>
      </c>
      <c r="W3387" s="11"/>
    </row>
    <row r="3388" spans="1:23" x14ac:dyDescent="0.45">
      <c r="A3388" t="s">
        <v>3393</v>
      </c>
      <c r="B3388">
        <v>91.77</v>
      </c>
      <c r="D3388" s="9" t="str">
        <f>VartojimasGamyba!J3384</f>
        <v>2024-01-19-22</v>
      </c>
      <c r="E3388" s="8">
        <f>VartojimasGamyba!G3384</f>
        <v>0.7</v>
      </c>
      <c r="F3388" s="11"/>
      <c r="G3388" s="7">
        <f t="shared" si="511"/>
        <v>4.9999999999999991</v>
      </c>
      <c r="H3388" s="7">
        <v>0</v>
      </c>
      <c r="I3388" s="7">
        <v>0.77777777777777779</v>
      </c>
      <c r="J3388" s="7">
        <v>0</v>
      </c>
      <c r="L3388" s="7">
        <f>VartojimasGamyba!H3384</f>
        <v>0</v>
      </c>
      <c r="M3388" s="15">
        <f t="shared" si="503"/>
        <v>-1.1102230246251565E-16</v>
      </c>
      <c r="N3388" s="7">
        <f t="shared" si="504"/>
        <v>-2.1322943410950757E-14</v>
      </c>
      <c r="O3388" s="7">
        <f t="shared" si="505"/>
        <v>-2.1322943410950757E-14</v>
      </c>
      <c r="P3388" s="7" t="s">
        <v>8872</v>
      </c>
      <c r="R3388" s="7"/>
      <c r="S3388" s="47">
        <f t="shared" si="506"/>
        <v>-1.1102230246251565E-16</v>
      </c>
      <c r="T3388" s="47">
        <f t="shared" si="507"/>
        <v>0</v>
      </c>
      <c r="U3388" s="47">
        <f t="shared" si="508"/>
        <v>192.06</v>
      </c>
      <c r="V3388" s="47">
        <f t="shared" si="509"/>
        <v>80.19</v>
      </c>
      <c r="W3388" s="11"/>
    </row>
    <row r="3389" spans="1:23" x14ac:dyDescent="0.45">
      <c r="A3389" t="s">
        <v>3394</v>
      </c>
      <c r="B3389">
        <v>79.98</v>
      </c>
      <c r="D3389" s="9" t="str">
        <f>VartojimasGamyba!J3385</f>
        <v>2024-01-19-23</v>
      </c>
      <c r="E3389" s="8">
        <f>VartojimasGamyba!G3385</f>
        <v>0.65400000000000003</v>
      </c>
      <c r="F3389" s="11"/>
      <c r="G3389" s="7">
        <f t="shared" si="511"/>
        <v>4.9999999999999991</v>
      </c>
      <c r="H3389" s="7">
        <v>0</v>
      </c>
      <c r="I3389" s="7">
        <v>0</v>
      </c>
      <c r="J3389" s="7">
        <v>0</v>
      </c>
      <c r="L3389" s="7">
        <f>VartojimasGamyba!H3385</f>
        <v>0</v>
      </c>
      <c r="M3389" s="15">
        <f t="shared" si="503"/>
        <v>0.65400000000000003</v>
      </c>
      <c r="N3389" s="7">
        <f t="shared" si="504"/>
        <v>117.89658000000001</v>
      </c>
      <c r="O3389" s="7">
        <f t="shared" si="505"/>
        <v>117.89658000000001</v>
      </c>
      <c r="P3389" s="7">
        <f>SUM(O3366:O3389)</f>
        <v>3658.905528888889</v>
      </c>
      <c r="Q3389" s="7">
        <f>SUMPRODUCT(B3366:B3389,E3366:E3389)+SUM(E3366:E3389)*$Z$21-SUMPRODUCT(B3366:B3389,L3366:L3389)+SUM(L3366:L3389)*ABS($Z$20)</f>
        <v>3974.4664199999997</v>
      </c>
      <c r="R3389" s="7"/>
      <c r="S3389" s="47">
        <f t="shared" si="506"/>
        <v>0.65400000000000003</v>
      </c>
      <c r="T3389" s="47">
        <f t="shared" si="507"/>
        <v>0</v>
      </c>
      <c r="U3389" s="47">
        <f t="shared" si="508"/>
        <v>180.27</v>
      </c>
      <c r="V3389" s="47">
        <f t="shared" si="509"/>
        <v>68.400000000000006</v>
      </c>
      <c r="W3389" s="11">
        <f>IF(P3389&lt;&gt;Q3389,1,0)</f>
        <v>1</v>
      </c>
    </row>
    <row r="3390" spans="1:23" x14ac:dyDescent="0.45">
      <c r="A3390" t="s">
        <v>3395</v>
      </c>
      <c r="B3390">
        <v>74.97</v>
      </c>
      <c r="D3390" s="1" t="str">
        <f>VartojimasGamyba!J3386</f>
        <v>2024-01-20-00</v>
      </c>
      <c r="E3390" s="7">
        <f>VartojimasGamyba!G3386</f>
        <v>1.1439999999999999</v>
      </c>
      <c r="F3390" s="11"/>
      <c r="G3390" s="12">
        <f>G3389+H3390-I3390</f>
        <v>4.9999999999999991</v>
      </c>
      <c r="H3390" s="12">
        <v>0</v>
      </c>
      <c r="I3390" s="12">
        <v>0</v>
      </c>
      <c r="J3390" s="12">
        <v>0</v>
      </c>
      <c r="K3390" s="12"/>
      <c r="L3390" s="12">
        <f>VartojimasGamyba!H3386</f>
        <v>0</v>
      </c>
      <c r="M3390" s="19">
        <f t="shared" si="503"/>
        <v>1.1439999999999999</v>
      </c>
      <c r="N3390" s="7">
        <f t="shared" si="504"/>
        <v>200.49743999999998</v>
      </c>
      <c r="O3390" s="7">
        <f t="shared" si="505"/>
        <v>200.49743999999998</v>
      </c>
      <c r="R3390" s="20" t="s">
        <v>8783</v>
      </c>
      <c r="S3390" s="47">
        <f t="shared" si="506"/>
        <v>1.1439999999999999</v>
      </c>
      <c r="T3390" s="47">
        <f t="shared" si="507"/>
        <v>0</v>
      </c>
      <c r="U3390" s="47">
        <f t="shared" si="508"/>
        <v>175.26</v>
      </c>
      <c r="V3390" s="47">
        <f t="shared" si="509"/>
        <v>63.39</v>
      </c>
      <c r="W3390" s="11"/>
    </row>
    <row r="3391" spans="1:23" x14ac:dyDescent="0.45">
      <c r="A3391" t="s">
        <v>3396</v>
      </c>
      <c r="B3391">
        <v>66.69</v>
      </c>
      <c r="D3391" s="1" t="str">
        <f>VartojimasGamyba!J3387</f>
        <v>2024-01-20-01</v>
      </c>
      <c r="E3391" s="7">
        <f>VartojimasGamyba!G3387</f>
        <v>1.401</v>
      </c>
      <c r="F3391" s="11"/>
      <c r="G3391" s="12">
        <f t="shared" ref="G3391:G3413" si="512">G3390+H3391-I3391</f>
        <v>4.9999999999999991</v>
      </c>
      <c r="H3391" s="12">
        <v>0</v>
      </c>
      <c r="I3391" s="12">
        <v>0</v>
      </c>
      <c r="J3391" s="12">
        <v>0</v>
      </c>
      <c r="K3391" s="12"/>
      <c r="L3391" s="12">
        <f>VartojimasGamyba!H3387</f>
        <v>0</v>
      </c>
      <c r="M3391" s="19">
        <f t="shared" si="503"/>
        <v>1.401</v>
      </c>
      <c r="N3391" s="7">
        <f t="shared" si="504"/>
        <v>233.93898000000004</v>
      </c>
      <c r="O3391" s="7">
        <f t="shared" si="505"/>
        <v>233.93898000000004</v>
      </c>
      <c r="R3391" s="7"/>
      <c r="S3391" s="47">
        <f t="shared" si="506"/>
        <v>1.401</v>
      </c>
      <c r="T3391" s="47">
        <f t="shared" si="507"/>
        <v>0</v>
      </c>
      <c r="U3391" s="47">
        <f t="shared" si="508"/>
        <v>166.98000000000002</v>
      </c>
      <c r="V3391" s="47">
        <f t="shared" si="509"/>
        <v>55.11</v>
      </c>
      <c r="W3391" s="11"/>
    </row>
    <row r="3392" spans="1:23" x14ac:dyDescent="0.45">
      <c r="A3392" t="s">
        <v>3397</v>
      </c>
      <c r="B3392">
        <v>67.62</v>
      </c>
      <c r="D3392" s="1" t="str">
        <f>VartojimasGamyba!J3388</f>
        <v>2024-01-20-02</v>
      </c>
      <c r="E3392" s="7">
        <f>VartojimasGamyba!G3388</f>
        <v>1.0880000000000001</v>
      </c>
      <c r="F3392" s="11"/>
      <c r="G3392" s="12">
        <f t="shared" si="512"/>
        <v>4.9999999999999991</v>
      </c>
      <c r="H3392" s="12">
        <v>0</v>
      </c>
      <c r="I3392" s="12">
        <v>0</v>
      </c>
      <c r="J3392" s="12">
        <v>0</v>
      </c>
      <c r="K3392" s="12"/>
      <c r="L3392" s="12">
        <f>VartojimasGamyba!H3388</f>
        <v>0</v>
      </c>
      <c r="M3392" s="19">
        <f t="shared" si="503"/>
        <v>1.0880000000000001</v>
      </c>
      <c r="N3392" s="7">
        <f t="shared" si="504"/>
        <v>182.68608000000003</v>
      </c>
      <c r="O3392" s="7">
        <f t="shared" si="505"/>
        <v>182.68608000000003</v>
      </c>
      <c r="R3392" s="7"/>
      <c r="S3392" s="47">
        <f t="shared" si="506"/>
        <v>1.0880000000000001</v>
      </c>
      <c r="T3392" s="47">
        <f t="shared" si="507"/>
        <v>0</v>
      </c>
      <c r="U3392" s="47">
        <f t="shared" si="508"/>
        <v>167.91000000000003</v>
      </c>
      <c r="V3392" s="47">
        <f t="shared" si="509"/>
        <v>56.040000000000006</v>
      </c>
      <c r="W3392" s="11"/>
    </row>
    <row r="3393" spans="1:23" x14ac:dyDescent="0.45">
      <c r="A3393" t="s">
        <v>3398</v>
      </c>
      <c r="B3393">
        <v>65.010000000000005</v>
      </c>
      <c r="D3393" s="1" t="str">
        <f>VartojimasGamyba!J3389</f>
        <v>2024-01-20-03</v>
      </c>
      <c r="E3393" s="7">
        <f>VartojimasGamyba!G3389</f>
        <v>2.4060000000000001</v>
      </c>
      <c r="F3393" s="11"/>
      <c r="G3393" s="12">
        <f t="shared" si="512"/>
        <v>4.9999999999999991</v>
      </c>
      <c r="H3393" s="12">
        <v>0</v>
      </c>
      <c r="I3393" s="12">
        <v>0</v>
      </c>
      <c r="J3393" s="12">
        <v>0</v>
      </c>
      <c r="K3393" s="12"/>
      <c r="L3393" s="12">
        <f>VartojimasGamyba!H3389</f>
        <v>0</v>
      </c>
      <c r="M3393" s="19">
        <f t="shared" si="503"/>
        <v>2.4060000000000001</v>
      </c>
      <c r="N3393" s="7">
        <f t="shared" si="504"/>
        <v>397.71180000000004</v>
      </c>
      <c r="O3393" s="7">
        <f t="shared" si="505"/>
        <v>397.71180000000004</v>
      </c>
      <c r="R3393" s="7"/>
      <c r="S3393" s="47">
        <f t="shared" si="506"/>
        <v>2.4060000000000001</v>
      </c>
      <c r="T3393" s="47">
        <f t="shared" si="507"/>
        <v>0</v>
      </c>
      <c r="U3393" s="47">
        <f t="shared" si="508"/>
        <v>165.3</v>
      </c>
      <c r="V3393" s="47">
        <f t="shared" si="509"/>
        <v>53.430000000000007</v>
      </c>
      <c r="W3393" s="11"/>
    </row>
    <row r="3394" spans="1:23" x14ac:dyDescent="0.45">
      <c r="A3394" t="s">
        <v>3399</v>
      </c>
      <c r="B3394">
        <v>65.099999999999994</v>
      </c>
      <c r="D3394" s="1" t="str">
        <f>VartojimasGamyba!J3390</f>
        <v>2024-01-20-04</v>
      </c>
      <c r="E3394" s="7">
        <f>VartojimasGamyba!G3390</f>
        <v>2.242</v>
      </c>
      <c r="F3394" s="11"/>
      <c r="G3394" s="12">
        <f t="shared" si="512"/>
        <v>4.9999999999999991</v>
      </c>
      <c r="H3394" s="12">
        <v>0</v>
      </c>
      <c r="I3394" s="12">
        <v>0</v>
      </c>
      <c r="J3394" s="12">
        <v>0</v>
      </c>
      <c r="K3394" s="12"/>
      <c r="L3394" s="12">
        <f>VartojimasGamyba!H3390</f>
        <v>0</v>
      </c>
      <c r="M3394" s="19">
        <f t="shared" si="503"/>
        <v>2.242</v>
      </c>
      <c r="N3394" s="7">
        <f t="shared" si="504"/>
        <v>370.80437999999998</v>
      </c>
      <c r="O3394" s="7">
        <f t="shared" si="505"/>
        <v>370.80437999999998</v>
      </c>
      <c r="R3394" s="7"/>
      <c r="S3394" s="47">
        <f t="shared" si="506"/>
        <v>2.242</v>
      </c>
      <c r="T3394" s="47">
        <f t="shared" si="507"/>
        <v>0</v>
      </c>
      <c r="U3394" s="47">
        <f t="shared" si="508"/>
        <v>165.39</v>
      </c>
      <c r="V3394" s="47">
        <f t="shared" si="509"/>
        <v>53.519999999999996</v>
      </c>
      <c r="W3394" s="11"/>
    </row>
    <row r="3395" spans="1:23" x14ac:dyDescent="0.45">
      <c r="A3395" t="s">
        <v>3400</v>
      </c>
      <c r="B3395">
        <v>63.34</v>
      </c>
      <c r="D3395" s="1" t="str">
        <f>VartojimasGamyba!J3391</f>
        <v>2024-01-20-05</v>
      </c>
      <c r="E3395" s="7">
        <f>VartojimasGamyba!G3391</f>
        <v>1.601</v>
      </c>
      <c r="F3395" s="11"/>
      <c r="G3395" s="12">
        <f t="shared" si="512"/>
        <v>15</v>
      </c>
      <c r="H3395" s="12">
        <v>10</v>
      </c>
      <c r="I3395" s="12">
        <v>0</v>
      </c>
      <c r="J3395" s="12">
        <v>0</v>
      </c>
      <c r="K3395" s="12"/>
      <c r="L3395" s="12">
        <f>VartojimasGamyba!H3391</f>
        <v>0</v>
      </c>
      <c r="M3395" s="19">
        <f t="shared" si="503"/>
        <v>11.600999999999999</v>
      </c>
      <c r="N3395" s="7">
        <f t="shared" si="504"/>
        <v>1898.2716299999997</v>
      </c>
      <c r="O3395" s="7">
        <f t="shared" si="505"/>
        <v>1898.2716299999997</v>
      </c>
      <c r="R3395" s="7"/>
      <c r="S3395" s="47">
        <f t="shared" si="506"/>
        <v>11.600999999999999</v>
      </c>
      <c r="T3395" s="47">
        <f t="shared" si="507"/>
        <v>0</v>
      </c>
      <c r="U3395" s="47">
        <f t="shared" si="508"/>
        <v>163.63</v>
      </c>
      <c r="V3395" s="47">
        <f t="shared" si="509"/>
        <v>51.760000000000005</v>
      </c>
      <c r="W3395" s="11"/>
    </row>
    <row r="3396" spans="1:23" x14ac:dyDescent="0.45">
      <c r="A3396" t="s">
        <v>3401</v>
      </c>
      <c r="B3396">
        <v>63.37</v>
      </c>
      <c r="D3396" s="1" t="str">
        <f>VartojimasGamyba!J3392</f>
        <v>2024-01-20-06</v>
      </c>
      <c r="E3396" s="7">
        <f>VartojimasGamyba!G3392</f>
        <v>1.881</v>
      </c>
      <c r="F3396" s="11"/>
      <c r="G3396" s="12">
        <f t="shared" si="512"/>
        <v>20</v>
      </c>
      <c r="H3396" s="12">
        <v>5.0000000000000018</v>
      </c>
      <c r="I3396" s="12">
        <v>0</v>
      </c>
      <c r="J3396" s="12">
        <v>0</v>
      </c>
      <c r="K3396" s="12"/>
      <c r="L3396" s="12">
        <f>VartojimasGamyba!H3392</f>
        <v>0</v>
      </c>
      <c r="M3396" s="19">
        <f t="shared" si="503"/>
        <v>6.881000000000002</v>
      </c>
      <c r="N3396" s="7">
        <f t="shared" si="504"/>
        <v>1126.1444600000002</v>
      </c>
      <c r="O3396" s="7">
        <f t="shared" si="505"/>
        <v>1126.1444600000002</v>
      </c>
      <c r="R3396" s="7"/>
      <c r="S3396" s="47">
        <f t="shared" si="506"/>
        <v>6.881000000000002</v>
      </c>
      <c r="T3396" s="47">
        <f t="shared" si="507"/>
        <v>0</v>
      </c>
      <c r="U3396" s="47">
        <f t="shared" si="508"/>
        <v>163.66</v>
      </c>
      <c r="V3396" s="47">
        <f t="shared" si="509"/>
        <v>51.79</v>
      </c>
      <c r="W3396" s="11"/>
    </row>
    <row r="3397" spans="1:23" x14ac:dyDescent="0.45">
      <c r="A3397" t="s">
        <v>3402</v>
      </c>
      <c r="B3397">
        <v>68.91</v>
      </c>
      <c r="D3397" s="1" t="str">
        <f>VartojimasGamyba!J3393</f>
        <v>2024-01-20-07</v>
      </c>
      <c r="E3397" s="7">
        <f>VartojimasGamyba!G3393</f>
        <v>2.2360000000000002</v>
      </c>
      <c r="F3397" s="11"/>
      <c r="G3397" s="12">
        <f t="shared" si="512"/>
        <v>20</v>
      </c>
      <c r="H3397" s="12">
        <v>0</v>
      </c>
      <c r="I3397" s="12">
        <v>0</v>
      </c>
      <c r="J3397" s="12">
        <v>0</v>
      </c>
      <c r="K3397" s="12"/>
      <c r="L3397" s="12">
        <f>VartojimasGamyba!H3393</f>
        <v>0</v>
      </c>
      <c r="M3397" s="19">
        <f t="shared" si="503"/>
        <v>2.2360000000000002</v>
      </c>
      <c r="N3397" s="7">
        <f t="shared" si="504"/>
        <v>378.33120000000002</v>
      </c>
      <c r="O3397" s="7">
        <f t="shared" si="505"/>
        <v>378.33120000000002</v>
      </c>
      <c r="R3397" s="7"/>
      <c r="S3397" s="47">
        <f t="shared" si="506"/>
        <v>2.2360000000000002</v>
      </c>
      <c r="T3397" s="47">
        <f t="shared" si="507"/>
        <v>0</v>
      </c>
      <c r="U3397" s="47">
        <f t="shared" si="508"/>
        <v>169.2</v>
      </c>
      <c r="V3397" s="47">
        <f t="shared" si="509"/>
        <v>57.33</v>
      </c>
      <c r="W3397" s="11"/>
    </row>
    <row r="3398" spans="1:23" x14ac:dyDescent="0.45">
      <c r="A3398" t="s">
        <v>3403</v>
      </c>
      <c r="B3398">
        <v>74.290000000000006</v>
      </c>
      <c r="D3398" s="1" t="str">
        <f>VartojimasGamyba!J3394</f>
        <v>2024-01-20-08</v>
      </c>
      <c r="E3398" s="7">
        <f>VartojimasGamyba!G3394</f>
        <v>1.55</v>
      </c>
      <c r="F3398" s="11"/>
      <c r="G3398" s="12">
        <f t="shared" si="512"/>
        <v>20</v>
      </c>
      <c r="H3398" s="12">
        <v>0</v>
      </c>
      <c r="I3398" s="12">
        <v>0</v>
      </c>
      <c r="J3398" s="12">
        <v>0</v>
      </c>
      <c r="K3398" s="12"/>
      <c r="L3398" s="12">
        <f>VartojimasGamyba!H3394</f>
        <v>0</v>
      </c>
      <c r="M3398" s="19">
        <f t="shared" si="503"/>
        <v>1.55</v>
      </c>
      <c r="N3398" s="7">
        <f t="shared" si="504"/>
        <v>270.59900000000005</v>
      </c>
      <c r="O3398" s="7">
        <f t="shared" si="505"/>
        <v>270.59900000000005</v>
      </c>
      <c r="R3398" s="7"/>
      <c r="S3398" s="47">
        <f t="shared" si="506"/>
        <v>1.55</v>
      </c>
      <c r="T3398" s="47">
        <f t="shared" si="507"/>
        <v>0</v>
      </c>
      <c r="U3398" s="47">
        <f t="shared" si="508"/>
        <v>174.58</v>
      </c>
      <c r="V3398" s="47">
        <f t="shared" si="509"/>
        <v>62.710000000000008</v>
      </c>
      <c r="W3398" s="11"/>
    </row>
    <row r="3399" spans="1:23" x14ac:dyDescent="0.45">
      <c r="A3399" t="s">
        <v>3404</v>
      </c>
      <c r="B3399">
        <v>83.49</v>
      </c>
      <c r="D3399" s="1" t="str">
        <f>VartojimasGamyba!J3395</f>
        <v>2024-01-20-09</v>
      </c>
      <c r="E3399" s="7">
        <f>VartojimasGamyba!G3395</f>
        <v>1.35</v>
      </c>
      <c r="F3399" s="11"/>
      <c r="G3399" s="12">
        <f t="shared" si="512"/>
        <v>20</v>
      </c>
      <c r="H3399" s="12">
        <v>0</v>
      </c>
      <c r="I3399" s="12">
        <v>0</v>
      </c>
      <c r="J3399" s="12">
        <v>0</v>
      </c>
      <c r="K3399" s="12"/>
      <c r="L3399" s="12">
        <f>VartojimasGamyba!H3395</f>
        <v>0</v>
      </c>
      <c r="M3399" s="19">
        <f t="shared" ref="M3399:M3462" si="513">E3399+H3399-I3399*$J$2+J3399-L3399</f>
        <v>1.35</v>
      </c>
      <c r="N3399" s="7">
        <f t="shared" ref="N3399:N3462" si="514">M3399*U3399-J3399*V3399</f>
        <v>248.10300000000001</v>
      </c>
      <c r="O3399" s="7">
        <f t="shared" ref="O3399:O3462" si="515">(M3399)*(B3399+$Z$21)</f>
        <v>248.10300000000001</v>
      </c>
      <c r="R3399" s="7"/>
      <c r="S3399" s="47">
        <f t="shared" ref="S3399:S3462" si="516">M3399+IF((L3399-E3399)&gt;0,(L3399-E3399),0)</f>
        <v>1.35</v>
      </c>
      <c r="T3399" s="47">
        <f t="shared" ref="T3399:T3462" si="517">IF(L3399-E3399&lt;0,0,L3399-E3399)</f>
        <v>0</v>
      </c>
      <c r="U3399" s="47">
        <f t="shared" ref="U3399:U3462" si="518">B3399+$Z$21</f>
        <v>183.78</v>
      </c>
      <c r="V3399" s="47">
        <f t="shared" ref="V3399:V3462" si="519">B3399+$Z$20</f>
        <v>71.91</v>
      </c>
      <c r="W3399" s="11"/>
    </row>
    <row r="3400" spans="1:23" x14ac:dyDescent="0.45">
      <c r="A3400" t="s">
        <v>3405</v>
      </c>
      <c r="B3400">
        <v>95.87</v>
      </c>
      <c r="D3400" s="1" t="str">
        <f>VartojimasGamyba!J3396</f>
        <v>2024-01-20-10</v>
      </c>
      <c r="E3400" s="7">
        <f>VartojimasGamyba!G3396</f>
        <v>2.9260000000000002</v>
      </c>
      <c r="F3400" s="11"/>
      <c r="G3400" s="12">
        <f t="shared" si="512"/>
        <v>19.7</v>
      </c>
      <c r="H3400" s="12">
        <v>0</v>
      </c>
      <c r="I3400" s="12">
        <v>0.30000000000000049</v>
      </c>
      <c r="J3400" s="12">
        <v>0</v>
      </c>
      <c r="K3400" s="12"/>
      <c r="L3400" s="12">
        <f>VartojimasGamyba!H3396</f>
        <v>0</v>
      </c>
      <c r="M3400" s="19">
        <f t="shared" si="513"/>
        <v>2.6559999999999997</v>
      </c>
      <c r="N3400" s="7">
        <f t="shared" si="514"/>
        <v>521.00095999999996</v>
      </c>
      <c r="O3400" s="7">
        <f t="shared" si="515"/>
        <v>521.00095999999996</v>
      </c>
      <c r="R3400" s="7"/>
      <c r="S3400" s="47">
        <f t="shared" si="516"/>
        <v>2.6559999999999997</v>
      </c>
      <c r="T3400" s="47">
        <f t="shared" si="517"/>
        <v>0</v>
      </c>
      <c r="U3400" s="47">
        <f t="shared" si="518"/>
        <v>196.16000000000003</v>
      </c>
      <c r="V3400" s="47">
        <f t="shared" si="519"/>
        <v>84.29</v>
      </c>
      <c r="W3400" s="11"/>
    </row>
    <row r="3401" spans="1:23" x14ac:dyDescent="0.45">
      <c r="A3401" t="s">
        <v>3406</v>
      </c>
      <c r="B3401">
        <v>99.71</v>
      </c>
      <c r="D3401" s="1" t="str">
        <f>VartojimasGamyba!J3397</f>
        <v>2024-01-20-11</v>
      </c>
      <c r="E3401" s="7">
        <f>VartojimasGamyba!G3397</f>
        <v>1.907</v>
      </c>
      <c r="F3401" s="11"/>
      <c r="G3401" s="12">
        <f t="shared" si="512"/>
        <v>17.599999999999998</v>
      </c>
      <c r="H3401" s="12">
        <v>0</v>
      </c>
      <c r="I3401" s="12">
        <v>2.1</v>
      </c>
      <c r="J3401" s="12">
        <v>0</v>
      </c>
      <c r="K3401" s="12"/>
      <c r="L3401" s="12">
        <f>VartojimasGamyba!H3397</f>
        <v>1.7000000000000001E-2</v>
      </c>
      <c r="M3401" s="19">
        <f t="shared" si="513"/>
        <v>-9.7144514654701197E-17</v>
      </c>
      <c r="N3401" s="7">
        <f t="shared" si="514"/>
        <v>-1.9428902930940239E-14</v>
      </c>
      <c r="O3401" s="7">
        <f t="shared" si="515"/>
        <v>-1.9428902930940239E-14</v>
      </c>
      <c r="R3401" s="7"/>
      <c r="S3401" s="47">
        <f t="shared" si="516"/>
        <v>-9.7144514654701197E-17</v>
      </c>
      <c r="T3401" s="47">
        <f t="shared" si="517"/>
        <v>0</v>
      </c>
      <c r="U3401" s="47">
        <f t="shared" si="518"/>
        <v>200</v>
      </c>
      <c r="V3401" s="47">
        <f t="shared" si="519"/>
        <v>88.13</v>
      </c>
      <c r="W3401" s="11"/>
    </row>
    <row r="3402" spans="1:23" x14ac:dyDescent="0.45">
      <c r="A3402" t="s">
        <v>3407</v>
      </c>
      <c r="B3402">
        <v>99.86</v>
      </c>
      <c r="D3402" s="1" t="str">
        <f>VartojimasGamyba!J3398</f>
        <v>2024-01-20-12</v>
      </c>
      <c r="E3402" s="7">
        <f>VartojimasGamyba!G3398</f>
        <v>1.3740000000000001</v>
      </c>
      <c r="F3402" s="11"/>
      <c r="G3402" s="12">
        <f t="shared" si="512"/>
        <v>16.209999999999997</v>
      </c>
      <c r="H3402" s="12">
        <v>0</v>
      </c>
      <c r="I3402" s="12">
        <v>1.39</v>
      </c>
      <c r="J3402" s="12">
        <v>0</v>
      </c>
      <c r="K3402" s="12"/>
      <c r="L3402" s="12">
        <f>VartojimasGamyba!H3398</f>
        <v>0.123</v>
      </c>
      <c r="M3402" s="19">
        <f t="shared" si="513"/>
        <v>2.2204460492503131E-16</v>
      </c>
      <c r="N3402" s="7">
        <f t="shared" si="514"/>
        <v>4.4442227675745018E-14</v>
      </c>
      <c r="O3402" s="7">
        <f t="shared" si="515"/>
        <v>4.4442227675745018E-14</v>
      </c>
      <c r="R3402" s="7"/>
      <c r="S3402" s="47">
        <f t="shared" si="516"/>
        <v>2.2204460492503131E-16</v>
      </c>
      <c r="T3402" s="47">
        <f t="shared" si="517"/>
        <v>0</v>
      </c>
      <c r="U3402" s="47">
        <f t="shared" si="518"/>
        <v>200.15</v>
      </c>
      <c r="V3402" s="47">
        <f t="shared" si="519"/>
        <v>88.28</v>
      </c>
      <c r="W3402" s="11"/>
    </row>
    <row r="3403" spans="1:23" x14ac:dyDescent="0.45">
      <c r="A3403" t="s">
        <v>3408</v>
      </c>
      <c r="B3403">
        <v>95.87</v>
      </c>
      <c r="D3403" s="1" t="str">
        <f>VartojimasGamyba!J3399</f>
        <v>2024-01-20-13</v>
      </c>
      <c r="E3403" s="7">
        <f>VartojimasGamyba!G3399</f>
        <v>1.4570000000000001</v>
      </c>
      <c r="F3403" s="11"/>
      <c r="G3403" s="12">
        <f t="shared" si="512"/>
        <v>14.664444444444442</v>
      </c>
      <c r="H3403" s="12">
        <v>0</v>
      </c>
      <c r="I3403" s="12">
        <v>1.5455555555555556</v>
      </c>
      <c r="J3403" s="12">
        <v>0</v>
      </c>
      <c r="K3403" s="12"/>
      <c r="L3403" s="12">
        <f>VartojimasGamyba!H3399</f>
        <v>6.6000000000000003E-2</v>
      </c>
      <c r="M3403" s="19">
        <f t="shared" si="513"/>
        <v>0</v>
      </c>
      <c r="N3403" s="7">
        <f t="shared" si="514"/>
        <v>0</v>
      </c>
      <c r="O3403" s="7">
        <f t="shared" si="515"/>
        <v>0</v>
      </c>
      <c r="R3403" s="7"/>
      <c r="S3403" s="47">
        <f t="shared" si="516"/>
        <v>0</v>
      </c>
      <c r="T3403" s="47">
        <f t="shared" si="517"/>
        <v>0</v>
      </c>
      <c r="U3403" s="47">
        <f t="shared" si="518"/>
        <v>196.16000000000003</v>
      </c>
      <c r="V3403" s="47">
        <f t="shared" si="519"/>
        <v>84.29</v>
      </c>
      <c r="W3403" s="11"/>
    </row>
    <row r="3404" spans="1:23" x14ac:dyDescent="0.45">
      <c r="A3404" t="s">
        <v>3409</v>
      </c>
      <c r="B3404">
        <v>95.88</v>
      </c>
      <c r="D3404" s="1" t="str">
        <f>VartojimasGamyba!J3400</f>
        <v>2024-01-20-14</v>
      </c>
      <c r="E3404" s="7">
        <f>VartojimasGamyba!G3400</f>
        <v>1.7470000000000001</v>
      </c>
      <c r="F3404" s="11"/>
      <c r="G3404" s="12">
        <f t="shared" si="512"/>
        <v>12.734444444444442</v>
      </c>
      <c r="H3404" s="12">
        <v>0</v>
      </c>
      <c r="I3404" s="12">
        <v>1.93</v>
      </c>
      <c r="J3404" s="12">
        <v>0</v>
      </c>
      <c r="K3404" s="12"/>
      <c r="L3404" s="12">
        <f>VartojimasGamyba!H3400</f>
        <v>0.01</v>
      </c>
      <c r="M3404" s="19">
        <f t="shared" si="513"/>
        <v>2.3071822230491534E-16</v>
      </c>
      <c r="N3404" s="7">
        <f t="shared" si="514"/>
        <v>4.5259993669555244E-14</v>
      </c>
      <c r="O3404" s="7">
        <f t="shared" si="515"/>
        <v>4.5259993669555244E-14</v>
      </c>
      <c r="R3404" s="7"/>
      <c r="S3404" s="47">
        <f t="shared" si="516"/>
        <v>2.3071822230491534E-16</v>
      </c>
      <c r="T3404" s="47">
        <f t="shared" si="517"/>
        <v>0</v>
      </c>
      <c r="U3404" s="47">
        <f t="shared" si="518"/>
        <v>196.17000000000002</v>
      </c>
      <c r="V3404" s="47">
        <f t="shared" si="519"/>
        <v>84.3</v>
      </c>
      <c r="W3404" s="11"/>
    </row>
    <row r="3405" spans="1:23" x14ac:dyDescent="0.45">
      <c r="A3405" t="s">
        <v>3410</v>
      </c>
      <c r="B3405">
        <v>95.81</v>
      </c>
      <c r="D3405" s="1" t="str">
        <f>VartojimasGamyba!J3401</f>
        <v>2024-01-20-15</v>
      </c>
      <c r="E3405" s="7">
        <f>VartojimasGamyba!G3401</f>
        <v>1.4179999999999999</v>
      </c>
      <c r="F3405" s="11"/>
      <c r="G3405" s="12">
        <f t="shared" si="512"/>
        <v>12.734444444444442</v>
      </c>
      <c r="H3405" s="12">
        <v>0</v>
      </c>
      <c r="I3405" s="12">
        <v>0</v>
      </c>
      <c r="J3405" s="12">
        <v>0</v>
      </c>
      <c r="K3405" s="12"/>
      <c r="L3405" s="12">
        <f>VartojimasGamyba!H3401</f>
        <v>0</v>
      </c>
      <c r="M3405" s="19">
        <f t="shared" si="513"/>
        <v>1.4179999999999999</v>
      </c>
      <c r="N3405" s="7">
        <f t="shared" si="514"/>
        <v>278.06980000000004</v>
      </c>
      <c r="O3405" s="7">
        <f t="shared" si="515"/>
        <v>278.06980000000004</v>
      </c>
      <c r="R3405" s="7"/>
      <c r="S3405" s="47">
        <f t="shared" si="516"/>
        <v>1.4179999999999999</v>
      </c>
      <c r="T3405" s="47">
        <f t="shared" si="517"/>
        <v>0</v>
      </c>
      <c r="U3405" s="47">
        <f t="shared" si="518"/>
        <v>196.10000000000002</v>
      </c>
      <c r="V3405" s="47">
        <f t="shared" si="519"/>
        <v>84.23</v>
      </c>
      <c r="W3405" s="11"/>
    </row>
    <row r="3406" spans="1:23" x14ac:dyDescent="0.45">
      <c r="A3406" t="s">
        <v>3411</v>
      </c>
      <c r="B3406">
        <v>91</v>
      </c>
      <c r="D3406" s="1" t="str">
        <f>VartojimasGamyba!J3402</f>
        <v>2024-01-20-16</v>
      </c>
      <c r="E3406" s="7">
        <f>VartojimasGamyba!G3402</f>
        <v>0.88900000000000001</v>
      </c>
      <c r="F3406" s="11"/>
      <c r="G3406" s="12">
        <f t="shared" si="512"/>
        <v>12.734444444444442</v>
      </c>
      <c r="H3406" s="12">
        <v>0</v>
      </c>
      <c r="I3406" s="12">
        <v>0</v>
      </c>
      <c r="J3406" s="12">
        <v>0</v>
      </c>
      <c r="K3406" s="12"/>
      <c r="L3406" s="12">
        <f>VartojimasGamyba!H3402</f>
        <v>0</v>
      </c>
      <c r="M3406" s="19">
        <f t="shared" si="513"/>
        <v>0.88900000000000001</v>
      </c>
      <c r="N3406" s="7">
        <f t="shared" si="514"/>
        <v>170.05681000000001</v>
      </c>
      <c r="O3406" s="7">
        <f t="shared" si="515"/>
        <v>170.05681000000001</v>
      </c>
      <c r="R3406" s="7"/>
      <c r="S3406" s="47">
        <f t="shared" si="516"/>
        <v>0.88900000000000001</v>
      </c>
      <c r="T3406" s="47">
        <f t="shared" si="517"/>
        <v>0</v>
      </c>
      <c r="U3406" s="47">
        <f t="shared" si="518"/>
        <v>191.29000000000002</v>
      </c>
      <c r="V3406" s="47">
        <f t="shared" si="519"/>
        <v>79.42</v>
      </c>
      <c r="W3406" s="11"/>
    </row>
    <row r="3407" spans="1:23" x14ac:dyDescent="0.45">
      <c r="A3407" t="s">
        <v>3412</v>
      </c>
      <c r="B3407">
        <v>95.88</v>
      </c>
      <c r="D3407" s="1" t="str">
        <f>VartojimasGamyba!J3403</f>
        <v>2024-01-20-17</v>
      </c>
      <c r="E3407" s="7">
        <f>VartojimasGamyba!G3403</f>
        <v>1.359</v>
      </c>
      <c r="F3407" s="11"/>
      <c r="G3407" s="12">
        <f t="shared" si="512"/>
        <v>11.224444444444442</v>
      </c>
      <c r="H3407" s="12">
        <v>0</v>
      </c>
      <c r="I3407" s="12">
        <v>1.51</v>
      </c>
      <c r="J3407" s="12">
        <v>0</v>
      </c>
      <c r="K3407" s="12"/>
      <c r="L3407" s="12">
        <f>VartojimasGamyba!H3403</f>
        <v>0</v>
      </c>
      <c r="M3407" s="19">
        <f t="shared" si="513"/>
        <v>0</v>
      </c>
      <c r="N3407" s="7">
        <f t="shared" si="514"/>
        <v>0</v>
      </c>
      <c r="O3407" s="7">
        <f t="shared" si="515"/>
        <v>0</v>
      </c>
      <c r="R3407" s="7"/>
      <c r="S3407" s="47">
        <f t="shared" si="516"/>
        <v>0</v>
      </c>
      <c r="T3407" s="47">
        <f t="shared" si="517"/>
        <v>0</v>
      </c>
      <c r="U3407" s="47">
        <f t="shared" si="518"/>
        <v>196.17000000000002</v>
      </c>
      <c r="V3407" s="47">
        <f t="shared" si="519"/>
        <v>84.3</v>
      </c>
      <c r="W3407" s="11"/>
    </row>
    <row r="3408" spans="1:23" x14ac:dyDescent="0.45">
      <c r="A3408" t="s">
        <v>3413</v>
      </c>
      <c r="B3408">
        <v>102.01</v>
      </c>
      <c r="D3408" s="1" t="str">
        <f>VartojimasGamyba!J3404</f>
        <v>2024-01-20-18</v>
      </c>
      <c r="E3408" s="7">
        <f>VartojimasGamyba!G3404</f>
        <v>1.4610000000000001</v>
      </c>
      <c r="F3408" s="11"/>
      <c r="G3408" s="12">
        <f t="shared" si="512"/>
        <v>9.6011111111111092</v>
      </c>
      <c r="H3408" s="12">
        <v>0</v>
      </c>
      <c r="I3408" s="12">
        <v>1.6233333333333335</v>
      </c>
      <c r="J3408" s="12">
        <v>0</v>
      </c>
      <c r="K3408" s="12"/>
      <c r="L3408" s="12">
        <f>VartojimasGamyba!H3404</f>
        <v>0</v>
      </c>
      <c r="M3408" s="19">
        <f t="shared" si="513"/>
        <v>-2.2204460492503131E-16</v>
      </c>
      <c r="N3408" s="7">
        <f t="shared" si="514"/>
        <v>-4.4919623576333836E-14</v>
      </c>
      <c r="O3408" s="7">
        <f t="shared" si="515"/>
        <v>-4.4919623576333836E-14</v>
      </c>
      <c r="R3408" s="7"/>
      <c r="S3408" s="47">
        <f t="shared" si="516"/>
        <v>-2.2204460492503131E-16</v>
      </c>
      <c r="T3408" s="47">
        <f t="shared" si="517"/>
        <v>0</v>
      </c>
      <c r="U3408" s="47">
        <f t="shared" si="518"/>
        <v>202.3</v>
      </c>
      <c r="V3408" s="47">
        <f t="shared" si="519"/>
        <v>90.43</v>
      </c>
      <c r="W3408" s="11"/>
    </row>
    <row r="3409" spans="1:23" x14ac:dyDescent="0.45">
      <c r="A3409" t="s">
        <v>3414</v>
      </c>
      <c r="B3409">
        <v>97.4</v>
      </c>
      <c r="D3409" s="1" t="str">
        <f>VartojimasGamyba!J3405</f>
        <v>2024-01-20-19</v>
      </c>
      <c r="E3409" s="7">
        <f>VartojimasGamyba!G3405</f>
        <v>1.389</v>
      </c>
      <c r="F3409" s="11"/>
      <c r="G3409" s="12">
        <f t="shared" si="512"/>
        <v>8.0577777777777762</v>
      </c>
      <c r="H3409" s="12">
        <v>0</v>
      </c>
      <c r="I3409" s="12">
        <v>1.5433333333333334</v>
      </c>
      <c r="J3409" s="12">
        <v>0</v>
      </c>
      <c r="K3409" s="12"/>
      <c r="L3409" s="12">
        <f>VartojimasGamyba!H3405</f>
        <v>0</v>
      </c>
      <c r="M3409" s="19">
        <f t="shared" si="513"/>
        <v>-2.2204460492503131E-16</v>
      </c>
      <c r="N3409" s="7">
        <f t="shared" si="514"/>
        <v>-4.3895997947629439E-14</v>
      </c>
      <c r="O3409" s="7">
        <f t="shared" si="515"/>
        <v>-4.3895997947629439E-14</v>
      </c>
      <c r="R3409" s="7"/>
      <c r="S3409" s="47">
        <f t="shared" si="516"/>
        <v>-2.2204460492503131E-16</v>
      </c>
      <c r="T3409" s="47">
        <f t="shared" si="517"/>
        <v>0</v>
      </c>
      <c r="U3409" s="47">
        <f t="shared" si="518"/>
        <v>197.69</v>
      </c>
      <c r="V3409" s="47">
        <f t="shared" si="519"/>
        <v>85.820000000000007</v>
      </c>
      <c r="W3409" s="11"/>
    </row>
    <row r="3410" spans="1:23" x14ac:dyDescent="0.45">
      <c r="A3410" t="s">
        <v>3415</v>
      </c>
      <c r="B3410">
        <v>101.11</v>
      </c>
      <c r="D3410" s="1" t="str">
        <f>VartojimasGamyba!J3406</f>
        <v>2024-01-20-20</v>
      </c>
      <c r="E3410" s="7">
        <f>VartojimasGamyba!G3406</f>
        <v>1.4410000000000001</v>
      </c>
      <c r="F3410" s="11"/>
      <c r="G3410" s="12">
        <f t="shared" si="512"/>
        <v>6.4566666666666652</v>
      </c>
      <c r="H3410" s="12">
        <v>0</v>
      </c>
      <c r="I3410" s="12">
        <v>1.6011111111111112</v>
      </c>
      <c r="J3410" s="12">
        <v>0</v>
      </c>
      <c r="K3410" s="12"/>
      <c r="L3410" s="12">
        <f>VartojimasGamyba!H3406</f>
        <v>0</v>
      </c>
      <c r="M3410" s="19">
        <f t="shared" si="513"/>
        <v>0</v>
      </c>
      <c r="N3410" s="7">
        <f t="shared" si="514"/>
        <v>0</v>
      </c>
      <c r="O3410" s="7">
        <f t="shared" si="515"/>
        <v>0</v>
      </c>
      <c r="P3410" s="7" t="s">
        <v>8873</v>
      </c>
      <c r="R3410" s="7"/>
      <c r="S3410" s="47">
        <f t="shared" si="516"/>
        <v>0</v>
      </c>
      <c r="T3410" s="47">
        <f t="shared" si="517"/>
        <v>0</v>
      </c>
      <c r="U3410" s="47">
        <f t="shared" si="518"/>
        <v>201.4</v>
      </c>
      <c r="V3410" s="47">
        <f t="shared" si="519"/>
        <v>89.53</v>
      </c>
      <c r="W3410" s="11"/>
    </row>
    <row r="3411" spans="1:23" x14ac:dyDescent="0.45">
      <c r="A3411" t="s">
        <v>3416</v>
      </c>
      <c r="B3411">
        <v>95</v>
      </c>
      <c r="D3411" s="1" t="str">
        <f>VartojimasGamyba!J3407</f>
        <v>2024-01-20-21</v>
      </c>
      <c r="E3411" s="7">
        <f>VartojimasGamyba!G3407</f>
        <v>1.482</v>
      </c>
      <c r="F3411" s="11"/>
      <c r="G3411" s="12">
        <f t="shared" si="512"/>
        <v>6.4566666666666652</v>
      </c>
      <c r="H3411" s="12">
        <v>0</v>
      </c>
      <c r="I3411" s="12">
        <v>0</v>
      </c>
      <c r="J3411" s="12">
        <v>0</v>
      </c>
      <c r="K3411" s="12"/>
      <c r="L3411" s="12">
        <f>VartojimasGamyba!H3407</f>
        <v>0</v>
      </c>
      <c r="M3411" s="19">
        <f t="shared" si="513"/>
        <v>1.482</v>
      </c>
      <c r="N3411" s="7">
        <f t="shared" si="514"/>
        <v>289.41978</v>
      </c>
      <c r="O3411" s="7">
        <f t="shared" si="515"/>
        <v>289.41978</v>
      </c>
      <c r="P3411" s="7">
        <f>SUM(N3390:N3413)</f>
        <v>6812.1689300000007</v>
      </c>
      <c r="R3411" s="7"/>
      <c r="S3411" s="47">
        <f t="shared" si="516"/>
        <v>1.482</v>
      </c>
      <c r="T3411" s="47">
        <f t="shared" si="517"/>
        <v>0</v>
      </c>
      <c r="U3411" s="47">
        <f t="shared" si="518"/>
        <v>195.29000000000002</v>
      </c>
      <c r="V3411" s="47">
        <f t="shared" si="519"/>
        <v>83.42</v>
      </c>
      <c r="W3411" s="11"/>
    </row>
    <row r="3412" spans="1:23" x14ac:dyDescent="0.45">
      <c r="A3412" t="s">
        <v>3417</v>
      </c>
      <c r="B3412">
        <v>95.97</v>
      </c>
      <c r="D3412" s="1" t="str">
        <f>VartojimasGamyba!J3408</f>
        <v>2024-01-20-22</v>
      </c>
      <c r="E3412" s="7">
        <f>VartojimasGamyba!G3408</f>
        <v>1.3109999999999999</v>
      </c>
      <c r="F3412" s="11"/>
      <c r="G3412" s="12">
        <f t="shared" si="512"/>
        <v>4.9999999999999982</v>
      </c>
      <c r="H3412" s="12">
        <v>0</v>
      </c>
      <c r="I3412" s="12">
        <v>1.4566666666666668</v>
      </c>
      <c r="J3412" s="12">
        <v>0</v>
      </c>
      <c r="K3412" s="12"/>
      <c r="L3412" s="12">
        <f>VartojimasGamyba!H3408</f>
        <v>0</v>
      </c>
      <c r="M3412" s="19">
        <f t="shared" si="513"/>
        <v>-2.2204460492503131E-16</v>
      </c>
      <c r="N3412" s="7">
        <f t="shared" si="514"/>
        <v>-4.3578474162586643E-14</v>
      </c>
      <c r="O3412" s="7">
        <f t="shared" si="515"/>
        <v>-4.3578474162586643E-14</v>
      </c>
      <c r="P3412" s="7" t="s">
        <v>8872</v>
      </c>
      <c r="R3412" s="7"/>
      <c r="S3412" s="47">
        <f t="shared" si="516"/>
        <v>-2.2204460492503131E-16</v>
      </c>
      <c r="T3412" s="47">
        <f t="shared" si="517"/>
        <v>0</v>
      </c>
      <c r="U3412" s="47">
        <f t="shared" si="518"/>
        <v>196.26</v>
      </c>
      <c r="V3412" s="47">
        <f t="shared" si="519"/>
        <v>84.39</v>
      </c>
      <c r="W3412" s="11"/>
    </row>
    <row r="3413" spans="1:23" x14ac:dyDescent="0.45">
      <c r="A3413" t="s">
        <v>3418</v>
      </c>
      <c r="B3413">
        <v>77.2</v>
      </c>
      <c r="D3413" s="1" t="str">
        <f>VartojimasGamyba!J3409</f>
        <v>2024-01-20-23</v>
      </c>
      <c r="E3413" s="7">
        <f>VartojimasGamyba!G3409</f>
        <v>1.389</v>
      </c>
      <c r="F3413" s="11"/>
      <c r="G3413" s="12">
        <f t="shared" si="512"/>
        <v>4.9999999999999982</v>
      </c>
      <c r="H3413" s="12">
        <v>0</v>
      </c>
      <c r="I3413" s="12">
        <v>0</v>
      </c>
      <c r="J3413" s="12">
        <v>0</v>
      </c>
      <c r="K3413" s="12"/>
      <c r="L3413" s="12">
        <f>VartojimasGamyba!H3409</f>
        <v>0</v>
      </c>
      <c r="M3413" s="19">
        <f t="shared" si="513"/>
        <v>1.389</v>
      </c>
      <c r="N3413" s="7">
        <f t="shared" si="514"/>
        <v>246.53361000000001</v>
      </c>
      <c r="O3413" s="7">
        <f t="shared" si="515"/>
        <v>246.53361000000001</v>
      </c>
      <c r="P3413" s="7">
        <f>SUM(O3390:O3413)</f>
        <v>6812.1689300000007</v>
      </c>
      <c r="Q3413" s="7">
        <f>SUMPRODUCT(B3390:B3413,E3390:E3413)+SUM(E3390:E3413)*$Z$21-SUMPRODUCT(B3390:B3413,L3390:L3413)+SUM(L3390:L3413)*ABS($Z$20)</f>
        <v>7060.9505500000014</v>
      </c>
      <c r="R3413" s="7"/>
      <c r="S3413" s="47">
        <f t="shared" si="516"/>
        <v>1.389</v>
      </c>
      <c r="T3413" s="47">
        <f t="shared" si="517"/>
        <v>0</v>
      </c>
      <c r="U3413" s="47">
        <f t="shared" si="518"/>
        <v>177.49</v>
      </c>
      <c r="V3413" s="47">
        <f t="shared" si="519"/>
        <v>65.62</v>
      </c>
      <c r="W3413" s="11">
        <f>IF(P3413&lt;&gt;Q3413,1,0)</f>
        <v>1</v>
      </c>
    </row>
    <row r="3414" spans="1:23" x14ac:dyDescent="0.45">
      <c r="A3414" t="s">
        <v>3419</v>
      </c>
      <c r="B3414">
        <v>75.11</v>
      </c>
      <c r="D3414" s="9" t="str">
        <f>VartojimasGamyba!J3410</f>
        <v>2024-01-21-00</v>
      </c>
      <c r="E3414" s="8">
        <f>VartojimasGamyba!G3410</f>
        <v>2.1459999999999999</v>
      </c>
      <c r="F3414" s="11"/>
      <c r="G3414" s="7">
        <f>G3413+H3414-I3414</f>
        <v>2.6155555555555541</v>
      </c>
      <c r="H3414" s="7">
        <v>0</v>
      </c>
      <c r="I3414" s="7">
        <v>2.3844444444444441</v>
      </c>
      <c r="J3414" s="7">
        <v>0</v>
      </c>
      <c r="L3414" s="7">
        <f>VartojimasGamyba!H3410</f>
        <v>0</v>
      </c>
      <c r="M3414" s="15">
        <f t="shared" si="513"/>
        <v>0</v>
      </c>
      <c r="N3414" s="7">
        <f t="shared" si="514"/>
        <v>0</v>
      </c>
      <c r="O3414" s="7">
        <f t="shared" si="515"/>
        <v>0</v>
      </c>
      <c r="R3414" s="20" t="s">
        <v>8783</v>
      </c>
      <c r="S3414" s="47">
        <f t="shared" si="516"/>
        <v>0</v>
      </c>
      <c r="T3414" s="47">
        <f t="shared" si="517"/>
        <v>0</v>
      </c>
      <c r="U3414" s="47">
        <f t="shared" si="518"/>
        <v>175.4</v>
      </c>
      <c r="V3414" s="47">
        <f t="shared" si="519"/>
        <v>63.53</v>
      </c>
      <c r="W3414" s="11"/>
    </row>
    <row r="3415" spans="1:23" x14ac:dyDescent="0.45">
      <c r="A3415" t="s">
        <v>3420</v>
      </c>
      <c r="B3415">
        <v>69.13</v>
      </c>
      <c r="D3415" s="9" t="str">
        <f>VartojimasGamyba!J3411</f>
        <v>2024-01-21-01</v>
      </c>
      <c r="E3415" s="8">
        <f>VartojimasGamyba!G3411</f>
        <v>1.4610000000000001</v>
      </c>
      <c r="F3415" s="11"/>
      <c r="G3415" s="7">
        <f t="shared" ref="G3415:G3437" si="520">G3414+H3415-I3415</f>
        <v>1.6222222222222227</v>
      </c>
      <c r="H3415" s="7">
        <v>0</v>
      </c>
      <c r="I3415" s="7">
        <v>0.9933333333333314</v>
      </c>
      <c r="J3415" s="7">
        <v>0</v>
      </c>
      <c r="L3415" s="7">
        <f>VartojimasGamyba!H3411</f>
        <v>0</v>
      </c>
      <c r="M3415" s="15">
        <f t="shared" si="513"/>
        <v>0.56700000000000184</v>
      </c>
      <c r="N3415" s="7">
        <f t="shared" si="514"/>
        <v>96.061140000000321</v>
      </c>
      <c r="O3415" s="7">
        <f t="shared" si="515"/>
        <v>96.061140000000321</v>
      </c>
      <c r="R3415" s="7"/>
      <c r="S3415" s="47">
        <f t="shared" si="516"/>
        <v>0.56700000000000184</v>
      </c>
      <c r="T3415" s="47">
        <f t="shared" si="517"/>
        <v>0</v>
      </c>
      <c r="U3415" s="47">
        <f t="shared" si="518"/>
        <v>169.42000000000002</v>
      </c>
      <c r="V3415" s="47">
        <f t="shared" si="519"/>
        <v>57.55</v>
      </c>
      <c r="W3415" s="11"/>
    </row>
    <row r="3416" spans="1:23" x14ac:dyDescent="0.45">
      <c r="A3416" t="s">
        <v>3421</v>
      </c>
      <c r="B3416">
        <v>71.73</v>
      </c>
      <c r="D3416" s="9" t="str">
        <f>VartojimasGamyba!J3412</f>
        <v>2024-01-21-02</v>
      </c>
      <c r="E3416" s="8">
        <f>VartojimasGamyba!G3412</f>
        <v>1.46</v>
      </c>
      <c r="F3416" s="11"/>
      <c r="G3416" s="7">
        <f t="shared" si="520"/>
        <v>0</v>
      </c>
      <c r="H3416" s="7">
        <v>0</v>
      </c>
      <c r="I3416" s="7">
        <v>1.6222222222222222</v>
      </c>
      <c r="J3416" s="7">
        <v>0</v>
      </c>
      <c r="L3416" s="7">
        <f>VartojimasGamyba!H3412</f>
        <v>0</v>
      </c>
      <c r="M3416" s="15">
        <f t="shared" si="513"/>
        <v>0</v>
      </c>
      <c r="N3416" s="7">
        <f t="shared" si="514"/>
        <v>0</v>
      </c>
      <c r="O3416" s="7">
        <f t="shared" si="515"/>
        <v>0</v>
      </c>
      <c r="R3416" s="7"/>
      <c r="S3416" s="47">
        <f t="shared" si="516"/>
        <v>0</v>
      </c>
      <c r="T3416" s="47">
        <f t="shared" si="517"/>
        <v>0</v>
      </c>
      <c r="U3416" s="47">
        <f t="shared" si="518"/>
        <v>172.02</v>
      </c>
      <c r="V3416" s="47">
        <f t="shared" si="519"/>
        <v>60.150000000000006</v>
      </c>
      <c r="W3416" s="11"/>
    </row>
    <row r="3417" spans="1:23" x14ac:dyDescent="0.45">
      <c r="A3417" t="s">
        <v>3422</v>
      </c>
      <c r="B3417">
        <v>58.3</v>
      </c>
      <c r="D3417" s="9" t="str">
        <f>VartojimasGamyba!J3413</f>
        <v>2024-01-21-03</v>
      </c>
      <c r="E3417" s="8">
        <f>VartojimasGamyba!G3413</f>
        <v>1.2949999999999999</v>
      </c>
      <c r="F3417" s="11"/>
      <c r="G3417" s="7">
        <f t="shared" si="520"/>
        <v>0</v>
      </c>
      <c r="H3417" s="7">
        <v>0</v>
      </c>
      <c r="I3417" s="7">
        <v>0</v>
      </c>
      <c r="J3417" s="7">
        <v>0</v>
      </c>
      <c r="L3417" s="7">
        <f>VartojimasGamyba!H3413</f>
        <v>0</v>
      </c>
      <c r="M3417" s="15">
        <f t="shared" si="513"/>
        <v>1.2949999999999999</v>
      </c>
      <c r="N3417" s="7">
        <f t="shared" si="514"/>
        <v>205.37404999999998</v>
      </c>
      <c r="O3417" s="7">
        <f t="shared" si="515"/>
        <v>205.37404999999998</v>
      </c>
      <c r="R3417" s="7"/>
      <c r="S3417" s="47">
        <f t="shared" si="516"/>
        <v>1.2949999999999999</v>
      </c>
      <c r="T3417" s="47">
        <f t="shared" si="517"/>
        <v>0</v>
      </c>
      <c r="U3417" s="47">
        <f t="shared" si="518"/>
        <v>158.59</v>
      </c>
      <c r="V3417" s="47">
        <f t="shared" si="519"/>
        <v>46.72</v>
      </c>
      <c r="W3417" s="11"/>
    </row>
    <row r="3418" spans="1:23" x14ac:dyDescent="0.45">
      <c r="A3418" t="s">
        <v>3423</v>
      </c>
      <c r="B3418">
        <v>55.15</v>
      </c>
      <c r="D3418" s="9" t="str">
        <f>VartojimasGamyba!J3414</f>
        <v>2024-01-21-04</v>
      </c>
      <c r="E3418" s="8">
        <f>VartojimasGamyba!G3414</f>
        <v>1.177</v>
      </c>
      <c r="F3418" s="11"/>
      <c r="G3418" s="7">
        <f t="shared" si="520"/>
        <v>0</v>
      </c>
      <c r="H3418" s="7">
        <v>0</v>
      </c>
      <c r="I3418" s="7">
        <v>0</v>
      </c>
      <c r="J3418" s="7">
        <v>0</v>
      </c>
      <c r="L3418" s="7">
        <f>VartojimasGamyba!H3414</f>
        <v>0</v>
      </c>
      <c r="M3418" s="15">
        <f t="shared" si="513"/>
        <v>1.177</v>
      </c>
      <c r="N3418" s="7">
        <f t="shared" si="514"/>
        <v>182.95287999999999</v>
      </c>
      <c r="O3418" s="7">
        <f t="shared" si="515"/>
        <v>182.95287999999999</v>
      </c>
      <c r="R3418" s="7"/>
      <c r="S3418" s="47">
        <f t="shared" si="516"/>
        <v>1.177</v>
      </c>
      <c r="T3418" s="47">
        <f t="shared" si="517"/>
        <v>0</v>
      </c>
      <c r="U3418" s="47">
        <f t="shared" si="518"/>
        <v>155.44</v>
      </c>
      <c r="V3418" s="47">
        <f t="shared" si="519"/>
        <v>43.57</v>
      </c>
      <c r="W3418" s="11"/>
    </row>
    <row r="3419" spans="1:23" x14ac:dyDescent="0.45">
      <c r="A3419" t="s">
        <v>3424</v>
      </c>
      <c r="B3419">
        <v>50.89</v>
      </c>
      <c r="D3419" s="9" t="str">
        <f>VartojimasGamyba!J3415</f>
        <v>2024-01-21-05</v>
      </c>
      <c r="E3419" s="8">
        <f>VartojimasGamyba!G3415</f>
        <v>1.282</v>
      </c>
      <c r="F3419" s="11"/>
      <c r="G3419" s="7">
        <f t="shared" si="520"/>
        <v>3.1011111111111109</v>
      </c>
      <c r="H3419" s="7">
        <v>3.1011111111111109</v>
      </c>
      <c r="I3419" s="7">
        <v>0</v>
      </c>
      <c r="J3419" s="7">
        <v>0</v>
      </c>
      <c r="L3419" s="7">
        <f>VartojimasGamyba!H3415</f>
        <v>0</v>
      </c>
      <c r="M3419" s="15">
        <f t="shared" si="513"/>
        <v>4.383111111111111</v>
      </c>
      <c r="N3419" s="7">
        <f t="shared" si="514"/>
        <v>662.63873777777781</v>
      </c>
      <c r="O3419" s="7">
        <f t="shared" si="515"/>
        <v>662.63873777777781</v>
      </c>
      <c r="R3419" s="7"/>
      <c r="S3419" s="47">
        <f t="shared" si="516"/>
        <v>4.383111111111111</v>
      </c>
      <c r="T3419" s="47">
        <f t="shared" si="517"/>
        <v>0</v>
      </c>
      <c r="U3419" s="47">
        <f t="shared" si="518"/>
        <v>151.18</v>
      </c>
      <c r="V3419" s="47">
        <f t="shared" si="519"/>
        <v>39.31</v>
      </c>
      <c r="W3419" s="11"/>
    </row>
    <row r="3420" spans="1:23" x14ac:dyDescent="0.45">
      <c r="A3420" t="s">
        <v>3425</v>
      </c>
      <c r="B3420">
        <v>59.33</v>
      </c>
      <c r="D3420" s="9" t="str">
        <f>VartojimasGamyba!J3416</f>
        <v>2024-01-21-06</v>
      </c>
      <c r="E3420" s="8">
        <f>VartojimasGamyba!G3416</f>
        <v>1.4490000000000001</v>
      </c>
      <c r="F3420" s="11"/>
      <c r="G3420" s="7">
        <f t="shared" si="520"/>
        <v>3.1011111111111109</v>
      </c>
      <c r="H3420" s="7">
        <v>0</v>
      </c>
      <c r="I3420" s="7">
        <v>0</v>
      </c>
      <c r="J3420" s="7">
        <v>0</v>
      </c>
      <c r="L3420" s="7">
        <f>VartojimasGamyba!H3416</f>
        <v>0</v>
      </c>
      <c r="M3420" s="15">
        <f t="shared" si="513"/>
        <v>1.4490000000000001</v>
      </c>
      <c r="N3420" s="7">
        <f t="shared" si="514"/>
        <v>231.28938000000002</v>
      </c>
      <c r="O3420" s="7">
        <f t="shared" si="515"/>
        <v>231.28938000000002</v>
      </c>
      <c r="R3420" s="7"/>
      <c r="S3420" s="47">
        <f t="shared" si="516"/>
        <v>1.4490000000000001</v>
      </c>
      <c r="T3420" s="47">
        <f t="shared" si="517"/>
        <v>0</v>
      </c>
      <c r="U3420" s="47">
        <f t="shared" si="518"/>
        <v>159.62</v>
      </c>
      <c r="V3420" s="47">
        <f t="shared" si="519"/>
        <v>47.75</v>
      </c>
      <c r="W3420" s="11"/>
    </row>
    <row r="3421" spans="1:23" x14ac:dyDescent="0.45">
      <c r="A3421" t="s">
        <v>3426</v>
      </c>
      <c r="B3421">
        <v>76.09</v>
      </c>
      <c r="D3421" s="9" t="str">
        <f>VartojimasGamyba!J3417</f>
        <v>2024-01-21-07</v>
      </c>
      <c r="E3421" s="8">
        <f>VartojimasGamyba!G3417</f>
        <v>1.6619999999999999</v>
      </c>
      <c r="F3421" s="11"/>
      <c r="G3421" s="7">
        <f t="shared" si="520"/>
        <v>1.2833333333333334</v>
      </c>
      <c r="H3421" s="7">
        <v>0</v>
      </c>
      <c r="I3421" s="7">
        <v>1.8177777777777775</v>
      </c>
      <c r="J3421" s="7">
        <v>0</v>
      </c>
      <c r="L3421" s="7">
        <f>VartojimasGamyba!H3417</f>
        <v>2.5999999999999999E-2</v>
      </c>
      <c r="M3421" s="15">
        <f t="shared" si="513"/>
        <v>2.4633073358870661E-16</v>
      </c>
      <c r="N3421" s="7">
        <f t="shared" si="514"/>
        <v>4.344781479037607E-14</v>
      </c>
      <c r="O3421" s="7">
        <f t="shared" si="515"/>
        <v>4.344781479037607E-14</v>
      </c>
      <c r="R3421" s="7"/>
      <c r="S3421" s="47">
        <f t="shared" si="516"/>
        <v>2.4633073358870661E-16</v>
      </c>
      <c r="T3421" s="47">
        <f t="shared" si="517"/>
        <v>0</v>
      </c>
      <c r="U3421" s="47">
        <f t="shared" si="518"/>
        <v>176.38</v>
      </c>
      <c r="V3421" s="47">
        <f t="shared" si="519"/>
        <v>64.510000000000005</v>
      </c>
      <c r="W3421" s="11"/>
    </row>
    <row r="3422" spans="1:23" x14ac:dyDescent="0.45">
      <c r="A3422" t="s">
        <v>3427</v>
      </c>
      <c r="B3422">
        <v>78.44</v>
      </c>
      <c r="D3422" s="9" t="str">
        <f>VartojimasGamyba!J3418</f>
        <v>2024-01-21-08</v>
      </c>
      <c r="E3422" s="8">
        <f>VartojimasGamyba!G3418</f>
        <v>1.272</v>
      </c>
      <c r="F3422" s="11"/>
      <c r="G3422" s="7">
        <f t="shared" si="520"/>
        <v>0</v>
      </c>
      <c r="H3422" s="7">
        <v>0</v>
      </c>
      <c r="I3422" s="7">
        <v>1.2833333333333334</v>
      </c>
      <c r="J3422" s="7">
        <v>0</v>
      </c>
      <c r="L3422" s="7">
        <f>VartojimasGamyba!H3418</f>
        <v>0.11700000000000001</v>
      </c>
      <c r="M3422" s="15">
        <f t="shared" si="513"/>
        <v>0</v>
      </c>
      <c r="N3422" s="7">
        <f t="shared" si="514"/>
        <v>0</v>
      </c>
      <c r="O3422" s="7">
        <f t="shared" si="515"/>
        <v>0</v>
      </c>
      <c r="R3422" s="7"/>
      <c r="S3422" s="47">
        <f t="shared" si="516"/>
        <v>0</v>
      </c>
      <c r="T3422" s="47">
        <f t="shared" si="517"/>
        <v>0</v>
      </c>
      <c r="U3422" s="47">
        <f t="shared" si="518"/>
        <v>178.73000000000002</v>
      </c>
      <c r="V3422" s="47">
        <f t="shared" si="519"/>
        <v>66.86</v>
      </c>
      <c r="W3422" s="11"/>
    </row>
    <row r="3423" spans="1:23" x14ac:dyDescent="0.45">
      <c r="A3423" t="s">
        <v>3428</v>
      </c>
      <c r="B3423">
        <v>64.13</v>
      </c>
      <c r="D3423" s="9" t="str">
        <f>VartojimasGamyba!J3419</f>
        <v>2024-01-21-09</v>
      </c>
      <c r="E3423" s="8">
        <f>VartojimasGamyba!G3419</f>
        <v>1</v>
      </c>
      <c r="F3423" s="11"/>
      <c r="G3423" s="7">
        <f t="shared" si="520"/>
        <v>0</v>
      </c>
      <c r="H3423" s="7">
        <v>0</v>
      </c>
      <c r="I3423" s="7">
        <v>0</v>
      </c>
      <c r="J3423" s="7">
        <v>0</v>
      </c>
      <c r="L3423" s="7">
        <f>VartojimasGamyba!H3419</f>
        <v>0.27800000000000002</v>
      </c>
      <c r="M3423" s="15">
        <f t="shared" si="513"/>
        <v>0.72199999999999998</v>
      </c>
      <c r="N3423" s="7">
        <f t="shared" si="514"/>
        <v>118.71124</v>
      </c>
      <c r="O3423" s="7">
        <f t="shared" si="515"/>
        <v>118.71124</v>
      </c>
      <c r="R3423" s="7"/>
      <c r="S3423" s="47">
        <f t="shared" si="516"/>
        <v>0.72199999999999998</v>
      </c>
      <c r="T3423" s="47">
        <f t="shared" si="517"/>
        <v>0</v>
      </c>
      <c r="U3423" s="47">
        <f t="shared" si="518"/>
        <v>164.42000000000002</v>
      </c>
      <c r="V3423" s="47">
        <f t="shared" si="519"/>
        <v>52.55</v>
      </c>
      <c r="W3423" s="11"/>
    </row>
    <row r="3424" spans="1:23" x14ac:dyDescent="0.45">
      <c r="A3424" t="s">
        <v>3429</v>
      </c>
      <c r="B3424">
        <v>65.209999999999994</v>
      </c>
      <c r="D3424" s="9" t="str">
        <f>VartojimasGamyba!J3420</f>
        <v>2024-01-21-10</v>
      </c>
      <c r="E3424" s="8">
        <f>VartojimasGamyba!G3420</f>
        <v>0.26900000000000002</v>
      </c>
      <c r="F3424" s="11"/>
      <c r="G3424" s="7">
        <f t="shared" si="520"/>
        <v>0.34899999999999998</v>
      </c>
      <c r="H3424" s="7">
        <v>0.34899999999999998</v>
      </c>
      <c r="I3424" s="7">
        <v>0</v>
      </c>
      <c r="J3424" s="7">
        <v>0</v>
      </c>
      <c r="L3424" s="7">
        <f>VartojimasGamyba!H3420</f>
        <v>0.61799999999999999</v>
      </c>
      <c r="M3424" s="15">
        <f t="shared" si="513"/>
        <v>0</v>
      </c>
      <c r="N3424" s="7">
        <f t="shared" si="514"/>
        <v>0</v>
      </c>
      <c r="O3424" s="7">
        <f t="shared" si="515"/>
        <v>0</v>
      </c>
      <c r="R3424" s="7"/>
      <c r="S3424" s="47">
        <f t="shared" si="516"/>
        <v>0.34899999999999998</v>
      </c>
      <c r="T3424" s="47">
        <f t="shared" si="517"/>
        <v>0.34899999999999998</v>
      </c>
      <c r="U3424" s="47">
        <f t="shared" si="518"/>
        <v>165.5</v>
      </c>
      <c r="V3424" s="47">
        <f t="shared" si="519"/>
        <v>53.629999999999995</v>
      </c>
      <c r="W3424" s="11"/>
    </row>
    <row r="3425" spans="1:23" x14ac:dyDescent="0.45">
      <c r="A3425" t="s">
        <v>3430</v>
      </c>
      <c r="B3425">
        <v>56.8</v>
      </c>
      <c r="D3425" s="9" t="str">
        <f>VartojimasGamyba!J3421</f>
        <v>2024-01-21-11</v>
      </c>
      <c r="E3425" s="8">
        <f>VartojimasGamyba!G3421</f>
        <v>0.88900000000000001</v>
      </c>
      <c r="F3425" s="11"/>
      <c r="G3425" s="7">
        <f t="shared" si="520"/>
        <v>0.34899999999999998</v>
      </c>
      <c r="H3425" s="7">
        <v>0</v>
      </c>
      <c r="I3425" s="7">
        <v>0</v>
      </c>
      <c r="J3425" s="7">
        <v>0</v>
      </c>
      <c r="L3425" s="7">
        <f>VartojimasGamyba!H3421</f>
        <v>0.19500000000000001</v>
      </c>
      <c r="M3425" s="15">
        <f t="shared" si="513"/>
        <v>0.69399999999999995</v>
      </c>
      <c r="N3425" s="7">
        <f t="shared" si="514"/>
        <v>109.02046</v>
      </c>
      <c r="O3425" s="7">
        <f t="shared" si="515"/>
        <v>109.02046</v>
      </c>
      <c r="R3425" s="7"/>
      <c r="S3425" s="47">
        <f t="shared" si="516"/>
        <v>0.69399999999999995</v>
      </c>
      <c r="T3425" s="47">
        <f t="shared" si="517"/>
        <v>0</v>
      </c>
      <c r="U3425" s="47">
        <f t="shared" si="518"/>
        <v>157.09</v>
      </c>
      <c r="V3425" s="47">
        <f t="shared" si="519"/>
        <v>45.22</v>
      </c>
      <c r="W3425" s="11"/>
    </row>
    <row r="3426" spans="1:23" x14ac:dyDescent="0.45">
      <c r="A3426" t="s">
        <v>3431</v>
      </c>
      <c r="B3426">
        <v>50.45</v>
      </c>
      <c r="D3426" s="9" t="str">
        <f>VartojimasGamyba!J3422</f>
        <v>2024-01-21-12</v>
      </c>
      <c r="E3426" s="8">
        <f>VartojimasGamyba!G3422</f>
        <v>0.74199999999999999</v>
      </c>
      <c r="F3426" s="11"/>
      <c r="G3426" s="7">
        <f t="shared" si="520"/>
        <v>0.34899999999999998</v>
      </c>
      <c r="H3426" s="7">
        <v>0</v>
      </c>
      <c r="I3426" s="7">
        <v>0</v>
      </c>
      <c r="J3426" s="7">
        <v>0</v>
      </c>
      <c r="L3426" s="7">
        <f>VartojimasGamyba!H3422</f>
        <v>0.14099999999999999</v>
      </c>
      <c r="M3426" s="15">
        <f t="shared" si="513"/>
        <v>0.60099999999999998</v>
      </c>
      <c r="N3426" s="7">
        <f t="shared" si="514"/>
        <v>90.594740000000002</v>
      </c>
      <c r="O3426" s="7">
        <f t="shared" si="515"/>
        <v>90.594740000000002</v>
      </c>
      <c r="R3426" s="7"/>
      <c r="S3426" s="47">
        <f t="shared" si="516"/>
        <v>0.60099999999999998</v>
      </c>
      <c r="T3426" s="47">
        <f t="shared" si="517"/>
        <v>0</v>
      </c>
      <c r="U3426" s="47">
        <f t="shared" si="518"/>
        <v>150.74</v>
      </c>
      <c r="V3426" s="47">
        <f t="shared" si="519"/>
        <v>38.870000000000005</v>
      </c>
      <c r="W3426" s="11"/>
    </row>
    <row r="3427" spans="1:23" x14ac:dyDescent="0.45">
      <c r="A3427" t="s">
        <v>3432</v>
      </c>
      <c r="B3427">
        <v>50.78</v>
      </c>
      <c r="D3427" s="9" t="str">
        <f>VartojimasGamyba!J3423</f>
        <v>2024-01-21-13</v>
      </c>
      <c r="E3427" s="8">
        <f>VartojimasGamyba!G3423</f>
        <v>0.93899999999999995</v>
      </c>
      <c r="F3427" s="11"/>
      <c r="G3427" s="7">
        <f t="shared" si="520"/>
        <v>0.34899999999999998</v>
      </c>
      <c r="H3427" s="7">
        <v>0</v>
      </c>
      <c r="I3427" s="7">
        <v>0</v>
      </c>
      <c r="J3427" s="7">
        <v>0</v>
      </c>
      <c r="L3427" s="7">
        <f>VartojimasGamyba!H3423</f>
        <v>7.5999999999999998E-2</v>
      </c>
      <c r="M3427" s="15">
        <f t="shared" si="513"/>
        <v>0.86299999999999999</v>
      </c>
      <c r="N3427" s="7">
        <f t="shared" si="514"/>
        <v>130.37340999999998</v>
      </c>
      <c r="O3427" s="7">
        <f t="shared" si="515"/>
        <v>130.37340999999998</v>
      </c>
      <c r="R3427" s="7"/>
      <c r="S3427" s="47">
        <f t="shared" si="516"/>
        <v>0.86299999999999999</v>
      </c>
      <c r="T3427" s="47">
        <f t="shared" si="517"/>
        <v>0</v>
      </c>
      <c r="U3427" s="47">
        <f t="shared" si="518"/>
        <v>151.07</v>
      </c>
      <c r="V3427" s="47">
        <f t="shared" si="519"/>
        <v>39.200000000000003</v>
      </c>
      <c r="W3427" s="11"/>
    </row>
    <row r="3428" spans="1:23" x14ac:dyDescent="0.45">
      <c r="A3428" t="s">
        <v>3433</v>
      </c>
      <c r="B3428">
        <v>43.99</v>
      </c>
      <c r="D3428" s="9" t="str">
        <f>VartojimasGamyba!J3424</f>
        <v>2024-01-21-14</v>
      </c>
      <c r="E3428" s="8">
        <f>VartojimasGamyba!G3424</f>
        <v>1.7849999999999999</v>
      </c>
      <c r="F3428" s="11"/>
      <c r="G3428" s="7">
        <f t="shared" si="520"/>
        <v>3.3422222222222224</v>
      </c>
      <c r="H3428" s="7">
        <v>2.9932222222222227</v>
      </c>
      <c r="I3428" s="7">
        <v>0</v>
      </c>
      <c r="J3428" s="7">
        <v>0</v>
      </c>
      <c r="L3428" s="7">
        <f>VartojimasGamyba!H3424</f>
        <v>0</v>
      </c>
      <c r="M3428" s="15">
        <f t="shared" si="513"/>
        <v>4.7782222222222224</v>
      </c>
      <c r="N3428" s="7">
        <f t="shared" si="514"/>
        <v>689.40190222222225</v>
      </c>
      <c r="O3428" s="7">
        <f t="shared" si="515"/>
        <v>689.40190222222225</v>
      </c>
      <c r="R3428" s="7"/>
      <c r="S3428" s="47">
        <f t="shared" si="516"/>
        <v>4.7782222222222224</v>
      </c>
      <c r="T3428" s="47">
        <f t="shared" si="517"/>
        <v>0</v>
      </c>
      <c r="U3428" s="47">
        <f t="shared" si="518"/>
        <v>144.28</v>
      </c>
      <c r="V3428" s="47">
        <f t="shared" si="519"/>
        <v>32.410000000000004</v>
      </c>
      <c r="W3428" s="11"/>
    </row>
    <row r="3429" spans="1:23" x14ac:dyDescent="0.45">
      <c r="A3429" t="s">
        <v>3434</v>
      </c>
      <c r="B3429">
        <v>42.52</v>
      </c>
      <c r="D3429" s="9" t="str">
        <f>VartojimasGamyba!J3425</f>
        <v>2024-01-21-15</v>
      </c>
      <c r="E3429" s="8">
        <f>VartojimasGamyba!G3425</f>
        <v>1.1160000000000001</v>
      </c>
      <c r="F3429" s="11"/>
      <c r="G3429" s="7">
        <f t="shared" si="520"/>
        <v>13.342222222222222</v>
      </c>
      <c r="H3429" s="7">
        <v>10</v>
      </c>
      <c r="I3429" s="7">
        <v>0</v>
      </c>
      <c r="J3429" s="7">
        <v>0</v>
      </c>
      <c r="L3429" s="7">
        <f>VartojimasGamyba!H3425</f>
        <v>0</v>
      </c>
      <c r="M3429" s="15">
        <f t="shared" si="513"/>
        <v>11.116</v>
      </c>
      <c r="N3429" s="7">
        <f t="shared" si="514"/>
        <v>1587.47596</v>
      </c>
      <c r="O3429" s="7">
        <f t="shared" si="515"/>
        <v>1587.47596</v>
      </c>
      <c r="R3429" s="7"/>
      <c r="S3429" s="47">
        <f t="shared" si="516"/>
        <v>11.116</v>
      </c>
      <c r="T3429" s="47">
        <f t="shared" si="517"/>
        <v>0</v>
      </c>
      <c r="U3429" s="47">
        <f t="shared" si="518"/>
        <v>142.81</v>
      </c>
      <c r="V3429" s="47">
        <f t="shared" si="519"/>
        <v>30.940000000000005</v>
      </c>
      <c r="W3429" s="11"/>
    </row>
    <row r="3430" spans="1:23" x14ac:dyDescent="0.45">
      <c r="A3430" t="s">
        <v>3435</v>
      </c>
      <c r="B3430">
        <v>53.4</v>
      </c>
      <c r="D3430" s="9" t="str">
        <f>VartojimasGamyba!J3426</f>
        <v>2024-01-21-16</v>
      </c>
      <c r="E3430" s="8">
        <f>VartojimasGamyba!G3426</f>
        <v>0.86699999999999999</v>
      </c>
      <c r="F3430" s="11"/>
      <c r="G3430" s="7">
        <f t="shared" si="520"/>
        <v>13.342222222222222</v>
      </c>
      <c r="H3430" s="7">
        <v>0</v>
      </c>
      <c r="I3430" s="7">
        <v>0</v>
      </c>
      <c r="J3430" s="7">
        <v>0</v>
      </c>
      <c r="L3430" s="7">
        <f>VartojimasGamyba!H3426</f>
        <v>0</v>
      </c>
      <c r="M3430" s="15">
        <f t="shared" si="513"/>
        <v>0.86699999999999999</v>
      </c>
      <c r="N3430" s="7">
        <f t="shared" si="514"/>
        <v>133.24922999999998</v>
      </c>
      <c r="O3430" s="7">
        <f t="shared" si="515"/>
        <v>133.24922999999998</v>
      </c>
      <c r="R3430" s="7"/>
      <c r="S3430" s="47">
        <f t="shared" si="516"/>
        <v>0.86699999999999999</v>
      </c>
      <c r="T3430" s="47">
        <f t="shared" si="517"/>
        <v>0</v>
      </c>
      <c r="U3430" s="47">
        <f t="shared" si="518"/>
        <v>153.69</v>
      </c>
      <c r="V3430" s="47">
        <f t="shared" si="519"/>
        <v>41.82</v>
      </c>
      <c r="W3430" s="11"/>
    </row>
    <row r="3431" spans="1:23" x14ac:dyDescent="0.45">
      <c r="A3431" t="s">
        <v>3436</v>
      </c>
      <c r="B3431">
        <v>73</v>
      </c>
      <c r="D3431" s="9" t="str">
        <f>VartojimasGamyba!J3427</f>
        <v>2024-01-21-17</v>
      </c>
      <c r="E3431" s="8">
        <f>VartojimasGamyba!G3427</f>
        <v>1.492</v>
      </c>
      <c r="F3431" s="11"/>
      <c r="G3431" s="7">
        <f t="shared" si="520"/>
        <v>11.684444444444445</v>
      </c>
      <c r="H3431" s="7">
        <v>0</v>
      </c>
      <c r="I3431" s="7">
        <v>1.6577777777777778</v>
      </c>
      <c r="J3431" s="7">
        <v>0</v>
      </c>
      <c r="L3431" s="7">
        <f>VartojimasGamyba!H3427</f>
        <v>0</v>
      </c>
      <c r="M3431" s="15">
        <f t="shared" si="513"/>
        <v>0</v>
      </c>
      <c r="N3431" s="7">
        <f t="shared" si="514"/>
        <v>0</v>
      </c>
      <c r="O3431" s="7">
        <f t="shared" si="515"/>
        <v>0</v>
      </c>
      <c r="R3431" s="7"/>
      <c r="S3431" s="47">
        <f t="shared" si="516"/>
        <v>0</v>
      </c>
      <c r="T3431" s="47">
        <f t="shared" si="517"/>
        <v>0</v>
      </c>
      <c r="U3431" s="47">
        <f t="shared" si="518"/>
        <v>173.29000000000002</v>
      </c>
      <c r="V3431" s="47">
        <f t="shared" si="519"/>
        <v>61.42</v>
      </c>
      <c r="W3431" s="11"/>
    </row>
    <row r="3432" spans="1:23" x14ac:dyDescent="0.45">
      <c r="A3432" t="s">
        <v>3437</v>
      </c>
      <c r="B3432">
        <v>77.59</v>
      </c>
      <c r="D3432" s="9" t="str">
        <f>VartojimasGamyba!J3428</f>
        <v>2024-01-21-18</v>
      </c>
      <c r="E3432" s="8">
        <f>VartojimasGamyba!G3428</f>
        <v>1.901</v>
      </c>
      <c r="F3432" s="11"/>
      <c r="G3432" s="7">
        <f t="shared" si="520"/>
        <v>9.5722222222222229</v>
      </c>
      <c r="H3432" s="7">
        <v>0</v>
      </c>
      <c r="I3432" s="7">
        <v>2.1122222222222224</v>
      </c>
      <c r="J3432" s="7">
        <v>0</v>
      </c>
      <c r="L3432" s="7">
        <f>VartojimasGamyba!H3428</f>
        <v>0</v>
      </c>
      <c r="M3432" s="15">
        <f t="shared" si="513"/>
        <v>-2.2204460492503131E-16</v>
      </c>
      <c r="N3432" s="7">
        <f t="shared" si="514"/>
        <v>-3.9497294324064568E-14</v>
      </c>
      <c r="O3432" s="7">
        <f t="shared" si="515"/>
        <v>-3.9497294324064568E-14</v>
      </c>
      <c r="R3432" s="7"/>
      <c r="S3432" s="47">
        <f t="shared" si="516"/>
        <v>-2.2204460492503131E-16</v>
      </c>
      <c r="T3432" s="47">
        <f t="shared" si="517"/>
        <v>0</v>
      </c>
      <c r="U3432" s="47">
        <f t="shared" si="518"/>
        <v>177.88</v>
      </c>
      <c r="V3432" s="47">
        <f t="shared" si="519"/>
        <v>66.010000000000005</v>
      </c>
      <c r="W3432" s="11"/>
    </row>
    <row r="3433" spans="1:23" x14ac:dyDescent="0.45">
      <c r="A3433" t="s">
        <v>3438</v>
      </c>
      <c r="B3433">
        <v>74.36</v>
      </c>
      <c r="D3433" s="9" t="str">
        <f>VartojimasGamyba!J3429</f>
        <v>2024-01-21-19</v>
      </c>
      <c r="E3433" s="8">
        <f>VartojimasGamyba!G3429</f>
        <v>1.429</v>
      </c>
      <c r="F3433" s="11"/>
      <c r="G3433" s="7">
        <f t="shared" si="520"/>
        <v>7.9844444444444456</v>
      </c>
      <c r="H3433" s="7">
        <v>0</v>
      </c>
      <c r="I3433" s="7">
        <v>1.5877777777777777</v>
      </c>
      <c r="J3433" s="7">
        <v>0</v>
      </c>
      <c r="L3433" s="7">
        <f>VartojimasGamyba!H3429</f>
        <v>0</v>
      </c>
      <c r="M3433" s="15">
        <f t="shared" si="513"/>
        <v>0</v>
      </c>
      <c r="N3433" s="7">
        <f t="shared" si="514"/>
        <v>0</v>
      </c>
      <c r="O3433" s="7">
        <f t="shared" si="515"/>
        <v>0</v>
      </c>
      <c r="R3433" s="7"/>
      <c r="S3433" s="47">
        <f t="shared" si="516"/>
        <v>0</v>
      </c>
      <c r="T3433" s="47">
        <f t="shared" si="517"/>
        <v>0</v>
      </c>
      <c r="U3433" s="47">
        <f t="shared" si="518"/>
        <v>174.65</v>
      </c>
      <c r="V3433" s="47">
        <f t="shared" si="519"/>
        <v>62.78</v>
      </c>
      <c r="W3433" s="11"/>
    </row>
    <row r="3434" spans="1:23" x14ac:dyDescent="0.45">
      <c r="A3434" t="s">
        <v>3439</v>
      </c>
      <c r="B3434">
        <v>78.13</v>
      </c>
      <c r="D3434" s="9" t="str">
        <f>VartojimasGamyba!J3430</f>
        <v>2024-01-21-20</v>
      </c>
      <c r="E3434" s="8">
        <f>VartojimasGamyba!G3430</f>
        <v>1.113</v>
      </c>
      <c r="F3434" s="11"/>
      <c r="G3434" s="7">
        <f t="shared" si="520"/>
        <v>6.7477777777777792</v>
      </c>
      <c r="H3434" s="7">
        <v>0</v>
      </c>
      <c r="I3434" s="7">
        <v>1.2366666666666668</v>
      </c>
      <c r="J3434" s="7">
        <v>0</v>
      </c>
      <c r="L3434" s="7">
        <f>VartojimasGamyba!H3430</f>
        <v>0</v>
      </c>
      <c r="M3434" s="15">
        <f t="shared" si="513"/>
        <v>-2.2204460492503131E-16</v>
      </c>
      <c r="N3434" s="7">
        <f t="shared" si="514"/>
        <v>-3.961719841072409E-14</v>
      </c>
      <c r="O3434" s="7">
        <f t="shared" si="515"/>
        <v>-3.961719841072409E-14</v>
      </c>
      <c r="P3434" s="7" t="s">
        <v>8873</v>
      </c>
      <c r="R3434" s="7"/>
      <c r="S3434" s="47">
        <f t="shared" si="516"/>
        <v>-2.2204460492503131E-16</v>
      </c>
      <c r="T3434" s="47">
        <f t="shared" si="517"/>
        <v>0</v>
      </c>
      <c r="U3434" s="47">
        <f t="shared" si="518"/>
        <v>178.42000000000002</v>
      </c>
      <c r="V3434" s="47">
        <f t="shared" si="519"/>
        <v>66.55</v>
      </c>
      <c r="W3434" s="11"/>
    </row>
    <row r="3435" spans="1:23" x14ac:dyDescent="0.45">
      <c r="A3435" t="s">
        <v>3440</v>
      </c>
      <c r="B3435">
        <v>74.790000000000006</v>
      </c>
      <c r="D3435" s="9" t="str">
        <f>VartojimasGamyba!J3431</f>
        <v>2024-01-21-21</v>
      </c>
      <c r="E3435" s="8">
        <f>VartojimasGamyba!G3431</f>
        <v>1.048</v>
      </c>
      <c r="F3435" s="11"/>
      <c r="G3435" s="7">
        <f t="shared" si="520"/>
        <v>5.5833333333333348</v>
      </c>
      <c r="H3435" s="7">
        <v>0</v>
      </c>
      <c r="I3435" s="7">
        <v>1.1644444444444446</v>
      </c>
      <c r="J3435" s="7">
        <v>0</v>
      </c>
      <c r="L3435" s="7">
        <f>VartojimasGamyba!H3431</f>
        <v>0</v>
      </c>
      <c r="M3435" s="15">
        <f t="shared" si="513"/>
        <v>-2.2204460492503131E-16</v>
      </c>
      <c r="N3435" s="7">
        <f t="shared" si="514"/>
        <v>-3.8875569430274484E-14</v>
      </c>
      <c r="O3435" s="7">
        <f t="shared" si="515"/>
        <v>-3.8875569430274484E-14</v>
      </c>
      <c r="P3435" s="7">
        <f>SUM(N3414:N3437)</f>
        <v>4362.9989100000003</v>
      </c>
      <c r="R3435" s="7"/>
      <c r="S3435" s="47">
        <f t="shared" si="516"/>
        <v>-2.2204460492503131E-16</v>
      </c>
      <c r="T3435" s="47">
        <f t="shared" si="517"/>
        <v>0</v>
      </c>
      <c r="U3435" s="47">
        <f t="shared" si="518"/>
        <v>175.08</v>
      </c>
      <c r="V3435" s="47">
        <f t="shared" si="519"/>
        <v>63.210000000000008</v>
      </c>
      <c r="W3435" s="11"/>
    </row>
    <row r="3436" spans="1:23" x14ac:dyDescent="0.45">
      <c r="A3436" t="s">
        <v>3441</v>
      </c>
      <c r="B3436">
        <v>61.15</v>
      </c>
      <c r="D3436" s="9" t="str">
        <f>VartojimasGamyba!J3432</f>
        <v>2024-01-21-22</v>
      </c>
      <c r="E3436" s="8">
        <f>VartojimasGamyba!G3432</f>
        <v>0.52500000000000002</v>
      </c>
      <c r="F3436" s="11"/>
      <c r="G3436" s="7">
        <f t="shared" si="520"/>
        <v>5.0000000000000018</v>
      </c>
      <c r="H3436" s="7">
        <v>0</v>
      </c>
      <c r="I3436" s="7">
        <v>0.58333333333333337</v>
      </c>
      <c r="J3436" s="7">
        <v>0</v>
      </c>
      <c r="L3436" s="7">
        <f>VartojimasGamyba!H3432</f>
        <v>0</v>
      </c>
      <c r="M3436" s="15">
        <f t="shared" si="513"/>
        <v>0</v>
      </c>
      <c r="N3436" s="7">
        <f t="shared" si="514"/>
        <v>0</v>
      </c>
      <c r="O3436" s="7">
        <f t="shared" si="515"/>
        <v>0</v>
      </c>
      <c r="P3436" s="7" t="s">
        <v>8872</v>
      </c>
      <c r="R3436" s="7"/>
      <c r="S3436" s="47">
        <f t="shared" si="516"/>
        <v>0</v>
      </c>
      <c r="T3436" s="47">
        <f t="shared" si="517"/>
        <v>0</v>
      </c>
      <c r="U3436" s="47">
        <f t="shared" si="518"/>
        <v>161.44</v>
      </c>
      <c r="V3436" s="47">
        <f t="shared" si="519"/>
        <v>49.57</v>
      </c>
      <c r="W3436" s="11"/>
    </row>
    <row r="3437" spans="1:23" x14ac:dyDescent="0.45">
      <c r="A3437" t="s">
        <v>3442</v>
      </c>
      <c r="B3437">
        <v>45.04</v>
      </c>
      <c r="D3437" s="9" t="str">
        <f>VartojimasGamyba!J3433</f>
        <v>2024-01-21-23</v>
      </c>
      <c r="E3437" s="8">
        <f>VartojimasGamyba!G3433</f>
        <v>0.86599999999999999</v>
      </c>
      <c r="F3437" s="11"/>
      <c r="G3437" s="7">
        <f t="shared" si="520"/>
        <v>5.0000000000000018</v>
      </c>
      <c r="H3437" s="7">
        <v>0</v>
      </c>
      <c r="I3437" s="7">
        <v>0</v>
      </c>
      <c r="J3437" s="7">
        <v>0</v>
      </c>
      <c r="L3437" s="7">
        <f>VartojimasGamyba!H3433</f>
        <v>0</v>
      </c>
      <c r="M3437" s="15">
        <f t="shared" si="513"/>
        <v>0.86599999999999999</v>
      </c>
      <c r="N3437" s="7">
        <f t="shared" si="514"/>
        <v>125.85578000000001</v>
      </c>
      <c r="O3437" s="7">
        <f t="shared" si="515"/>
        <v>125.85578000000001</v>
      </c>
      <c r="P3437" s="7">
        <f>SUM(O3414:O3437)</f>
        <v>4362.9989100000003</v>
      </c>
      <c r="Q3437" s="7">
        <f>SUMPRODUCT(B3414:B3437,E3414:E3437)+SUM(E3414:E3437)*$Z$21-SUMPRODUCT(B3414:B3437,L3414:L3437)+SUM(L3414:L3437)*ABS($Z$20)</f>
        <v>4725.8793199999991</v>
      </c>
      <c r="R3437" s="7"/>
      <c r="S3437" s="47">
        <f t="shared" si="516"/>
        <v>0.86599999999999999</v>
      </c>
      <c r="T3437" s="47">
        <f t="shared" si="517"/>
        <v>0</v>
      </c>
      <c r="U3437" s="47">
        <f t="shared" si="518"/>
        <v>145.33000000000001</v>
      </c>
      <c r="V3437" s="47">
        <f t="shared" si="519"/>
        <v>33.46</v>
      </c>
      <c r="W3437" s="11">
        <f>IF(P3437&lt;&gt;Q3437,1,0)</f>
        <v>1</v>
      </c>
    </row>
    <row r="3438" spans="1:23" x14ac:dyDescent="0.45">
      <c r="A3438" t="s">
        <v>3443</v>
      </c>
      <c r="B3438">
        <v>40.01</v>
      </c>
      <c r="D3438" s="1" t="str">
        <f>VartojimasGamyba!J3434</f>
        <v>2024-01-22-00</v>
      </c>
      <c r="E3438" s="7">
        <f>VartojimasGamyba!G3434</f>
        <v>1.0069999999999999</v>
      </c>
      <c r="F3438" s="11"/>
      <c r="G3438" s="12">
        <f>G3437+H3438-I3438</f>
        <v>5.0000000000000018</v>
      </c>
      <c r="H3438" s="12">
        <v>0</v>
      </c>
      <c r="I3438" s="12">
        <v>0</v>
      </c>
      <c r="J3438" s="12">
        <v>0</v>
      </c>
      <c r="K3438" s="12"/>
      <c r="L3438" s="12">
        <f>VartojimasGamyba!H3434</f>
        <v>0</v>
      </c>
      <c r="M3438" s="19">
        <f t="shared" si="513"/>
        <v>1.0069999999999999</v>
      </c>
      <c r="N3438" s="7">
        <f t="shared" si="514"/>
        <v>141.28209999999999</v>
      </c>
      <c r="O3438" s="7">
        <f t="shared" si="515"/>
        <v>141.28209999999999</v>
      </c>
      <c r="R3438" s="20" t="s">
        <v>8783</v>
      </c>
      <c r="S3438" s="47">
        <f t="shared" si="516"/>
        <v>1.0069999999999999</v>
      </c>
      <c r="T3438" s="47">
        <f t="shared" si="517"/>
        <v>0</v>
      </c>
      <c r="U3438" s="47">
        <f t="shared" si="518"/>
        <v>140.30000000000001</v>
      </c>
      <c r="V3438" s="47">
        <f t="shared" si="519"/>
        <v>28.43</v>
      </c>
      <c r="W3438" s="11"/>
    </row>
    <row r="3439" spans="1:23" x14ac:dyDescent="0.45">
      <c r="A3439" t="s">
        <v>3444</v>
      </c>
      <c r="B3439">
        <v>29.03</v>
      </c>
      <c r="D3439" s="1" t="str">
        <f>VartojimasGamyba!J3435</f>
        <v>2024-01-22-01</v>
      </c>
      <c r="E3439" s="7">
        <f>VartojimasGamyba!G3435</f>
        <v>1.147</v>
      </c>
      <c r="F3439" s="11"/>
      <c r="G3439" s="12">
        <f t="shared" ref="G3439:G3461" si="521">G3438+H3439-I3439</f>
        <v>14.376666666666667</v>
      </c>
      <c r="H3439" s="12">
        <v>9.3766666666666652</v>
      </c>
      <c r="I3439" s="12">
        <v>0</v>
      </c>
      <c r="J3439" s="12">
        <v>0</v>
      </c>
      <c r="K3439" s="12"/>
      <c r="L3439" s="12">
        <f>VartojimasGamyba!H3435</f>
        <v>0</v>
      </c>
      <c r="M3439" s="19">
        <f t="shared" si="513"/>
        <v>10.523666666666665</v>
      </c>
      <c r="N3439" s="7">
        <f t="shared" si="514"/>
        <v>1360.9205733333331</v>
      </c>
      <c r="O3439" s="7">
        <f t="shared" si="515"/>
        <v>1360.9205733333331</v>
      </c>
      <c r="R3439" s="7"/>
      <c r="S3439" s="47">
        <f t="shared" si="516"/>
        <v>10.523666666666665</v>
      </c>
      <c r="T3439" s="47">
        <f t="shared" si="517"/>
        <v>0</v>
      </c>
      <c r="U3439" s="47">
        <f t="shared" si="518"/>
        <v>129.32</v>
      </c>
      <c r="V3439" s="47">
        <f t="shared" si="519"/>
        <v>17.450000000000003</v>
      </c>
      <c r="W3439" s="11"/>
    </row>
    <row r="3440" spans="1:23" x14ac:dyDescent="0.45">
      <c r="A3440" t="s">
        <v>3445</v>
      </c>
      <c r="B3440">
        <v>33.020000000000003</v>
      </c>
      <c r="D3440" s="1" t="str">
        <f>VartojimasGamyba!J3436</f>
        <v>2024-01-22-02</v>
      </c>
      <c r="E3440" s="7">
        <f>VartojimasGamyba!G3436</f>
        <v>0.98</v>
      </c>
      <c r="F3440" s="11"/>
      <c r="G3440" s="12">
        <f t="shared" si="521"/>
        <v>14.376666666666667</v>
      </c>
      <c r="H3440" s="12">
        <v>0</v>
      </c>
      <c r="I3440" s="12">
        <v>0</v>
      </c>
      <c r="J3440" s="12">
        <v>0</v>
      </c>
      <c r="K3440" s="12"/>
      <c r="L3440" s="12">
        <f>VartojimasGamyba!H3436</f>
        <v>0</v>
      </c>
      <c r="M3440" s="19">
        <f t="shared" si="513"/>
        <v>0.98</v>
      </c>
      <c r="N3440" s="7">
        <f t="shared" si="514"/>
        <v>130.6438</v>
      </c>
      <c r="O3440" s="7">
        <f t="shared" si="515"/>
        <v>130.6438</v>
      </c>
      <c r="R3440" s="7"/>
      <c r="S3440" s="47">
        <f t="shared" si="516"/>
        <v>0.98</v>
      </c>
      <c r="T3440" s="47">
        <f t="shared" si="517"/>
        <v>0</v>
      </c>
      <c r="U3440" s="47">
        <f t="shared" si="518"/>
        <v>133.31</v>
      </c>
      <c r="V3440" s="47">
        <f t="shared" si="519"/>
        <v>21.440000000000005</v>
      </c>
      <c r="W3440" s="11"/>
    </row>
    <row r="3441" spans="1:23" x14ac:dyDescent="0.45">
      <c r="A3441" t="s">
        <v>3446</v>
      </c>
      <c r="B3441">
        <v>32.56</v>
      </c>
      <c r="D3441" s="1" t="str">
        <f>VartojimasGamyba!J3437</f>
        <v>2024-01-22-03</v>
      </c>
      <c r="E3441" s="7">
        <f>VartojimasGamyba!G3437</f>
        <v>1.07</v>
      </c>
      <c r="F3441" s="11"/>
      <c r="G3441" s="12">
        <f t="shared" si="521"/>
        <v>14.376666666666667</v>
      </c>
      <c r="H3441" s="12">
        <v>0</v>
      </c>
      <c r="I3441" s="12">
        <v>0</v>
      </c>
      <c r="J3441" s="12">
        <v>0</v>
      </c>
      <c r="K3441" s="12"/>
      <c r="L3441" s="12">
        <f>VartojimasGamyba!H3437</f>
        <v>0</v>
      </c>
      <c r="M3441" s="19">
        <f t="shared" si="513"/>
        <v>1.07</v>
      </c>
      <c r="N3441" s="7">
        <f t="shared" si="514"/>
        <v>142.14950000000005</v>
      </c>
      <c r="O3441" s="7">
        <f t="shared" si="515"/>
        <v>142.14950000000005</v>
      </c>
      <c r="R3441" s="7"/>
      <c r="S3441" s="47">
        <f t="shared" si="516"/>
        <v>1.07</v>
      </c>
      <c r="T3441" s="47">
        <f t="shared" si="517"/>
        <v>0</v>
      </c>
      <c r="U3441" s="47">
        <f t="shared" si="518"/>
        <v>132.85000000000002</v>
      </c>
      <c r="V3441" s="47">
        <f t="shared" si="519"/>
        <v>20.980000000000004</v>
      </c>
      <c r="W3441" s="11"/>
    </row>
    <row r="3442" spans="1:23" x14ac:dyDescent="0.45">
      <c r="A3442" t="s">
        <v>3447</v>
      </c>
      <c r="B3442">
        <v>32.1</v>
      </c>
      <c r="D3442" s="1" t="str">
        <f>VartojimasGamyba!J3438</f>
        <v>2024-01-22-04</v>
      </c>
      <c r="E3442" s="7">
        <f>VartojimasGamyba!G3438</f>
        <v>0.60199999999999998</v>
      </c>
      <c r="F3442" s="11"/>
      <c r="G3442" s="12">
        <f t="shared" si="521"/>
        <v>14.376666666666667</v>
      </c>
      <c r="H3442" s="12">
        <v>0</v>
      </c>
      <c r="I3442" s="12">
        <v>0</v>
      </c>
      <c r="J3442" s="12">
        <v>0</v>
      </c>
      <c r="K3442" s="12"/>
      <c r="L3442" s="12">
        <f>VartojimasGamyba!H3438</f>
        <v>0</v>
      </c>
      <c r="M3442" s="19">
        <f t="shared" si="513"/>
        <v>0.60199999999999998</v>
      </c>
      <c r="N3442" s="7">
        <f t="shared" si="514"/>
        <v>79.698779999999999</v>
      </c>
      <c r="O3442" s="7">
        <f t="shared" si="515"/>
        <v>79.698779999999999</v>
      </c>
      <c r="R3442" s="7"/>
      <c r="S3442" s="47">
        <f t="shared" si="516"/>
        <v>0.60199999999999998</v>
      </c>
      <c r="T3442" s="47">
        <f t="shared" si="517"/>
        <v>0</v>
      </c>
      <c r="U3442" s="47">
        <f t="shared" si="518"/>
        <v>132.39000000000001</v>
      </c>
      <c r="V3442" s="47">
        <f t="shared" si="519"/>
        <v>20.520000000000003</v>
      </c>
      <c r="W3442" s="11"/>
    </row>
    <row r="3443" spans="1:23" x14ac:dyDescent="0.45">
      <c r="A3443" t="s">
        <v>3448</v>
      </c>
      <c r="B3443">
        <v>32.049999999999997</v>
      </c>
      <c r="D3443" s="1" t="str">
        <f>VartojimasGamyba!J3439</f>
        <v>2024-01-22-05</v>
      </c>
      <c r="E3443" s="7">
        <f>VartojimasGamyba!G3439</f>
        <v>1.0840000000000001</v>
      </c>
      <c r="F3443" s="11"/>
      <c r="G3443" s="12">
        <f t="shared" si="521"/>
        <v>14.376666666666667</v>
      </c>
      <c r="H3443" s="12">
        <v>0</v>
      </c>
      <c r="I3443" s="12">
        <v>0</v>
      </c>
      <c r="J3443" s="12">
        <v>0</v>
      </c>
      <c r="K3443" s="12"/>
      <c r="L3443" s="12">
        <f>VartojimasGamyba!H3439</f>
        <v>0</v>
      </c>
      <c r="M3443" s="19">
        <f t="shared" si="513"/>
        <v>1.0840000000000001</v>
      </c>
      <c r="N3443" s="7">
        <f t="shared" si="514"/>
        <v>143.45656000000002</v>
      </c>
      <c r="O3443" s="7">
        <f t="shared" si="515"/>
        <v>143.45656000000002</v>
      </c>
      <c r="R3443" s="7"/>
      <c r="S3443" s="47">
        <f t="shared" si="516"/>
        <v>1.0840000000000001</v>
      </c>
      <c r="T3443" s="47">
        <f t="shared" si="517"/>
        <v>0</v>
      </c>
      <c r="U3443" s="47">
        <f t="shared" si="518"/>
        <v>132.34</v>
      </c>
      <c r="V3443" s="47">
        <f t="shared" si="519"/>
        <v>20.47</v>
      </c>
      <c r="W3443" s="11"/>
    </row>
    <row r="3444" spans="1:23" x14ac:dyDescent="0.45">
      <c r="A3444" t="s">
        <v>3449</v>
      </c>
      <c r="B3444">
        <v>33.06</v>
      </c>
      <c r="D3444" s="1" t="str">
        <f>VartojimasGamyba!J3440</f>
        <v>2024-01-22-06</v>
      </c>
      <c r="E3444" s="7">
        <f>VartojimasGamyba!G3440</f>
        <v>1.0149999999999999</v>
      </c>
      <c r="F3444" s="11"/>
      <c r="G3444" s="12">
        <f t="shared" si="521"/>
        <v>14.376666666666667</v>
      </c>
      <c r="H3444" s="12">
        <v>0</v>
      </c>
      <c r="I3444" s="12">
        <v>0</v>
      </c>
      <c r="J3444" s="12">
        <v>0</v>
      </c>
      <c r="K3444" s="12"/>
      <c r="L3444" s="12">
        <f>VartojimasGamyba!H3440</f>
        <v>0</v>
      </c>
      <c r="M3444" s="19">
        <f t="shared" si="513"/>
        <v>1.0149999999999999</v>
      </c>
      <c r="N3444" s="7">
        <f t="shared" si="514"/>
        <v>135.35025000000002</v>
      </c>
      <c r="O3444" s="7">
        <f t="shared" si="515"/>
        <v>135.35025000000002</v>
      </c>
      <c r="R3444" s="7"/>
      <c r="S3444" s="47">
        <f t="shared" si="516"/>
        <v>1.0149999999999999</v>
      </c>
      <c r="T3444" s="47">
        <f t="shared" si="517"/>
        <v>0</v>
      </c>
      <c r="U3444" s="47">
        <f t="shared" si="518"/>
        <v>133.35000000000002</v>
      </c>
      <c r="V3444" s="47">
        <f t="shared" si="519"/>
        <v>21.480000000000004</v>
      </c>
      <c r="W3444" s="11"/>
    </row>
    <row r="3445" spans="1:23" x14ac:dyDescent="0.45">
      <c r="A3445" t="s">
        <v>3450</v>
      </c>
      <c r="B3445">
        <v>49.16</v>
      </c>
      <c r="D3445" s="1" t="str">
        <f>VartojimasGamyba!J3441</f>
        <v>2024-01-22-07</v>
      </c>
      <c r="E3445" s="7">
        <f>VartojimasGamyba!G3441</f>
        <v>0.97899999999999998</v>
      </c>
      <c r="F3445" s="11"/>
      <c r="G3445" s="12">
        <f t="shared" si="521"/>
        <v>13.296666666666667</v>
      </c>
      <c r="H3445" s="12">
        <v>0</v>
      </c>
      <c r="I3445" s="12">
        <v>1.08</v>
      </c>
      <c r="J3445" s="12">
        <v>0</v>
      </c>
      <c r="K3445" s="12"/>
      <c r="L3445" s="12">
        <f>VartojimasGamyba!H3441</f>
        <v>7.0000000000000001E-3</v>
      </c>
      <c r="M3445" s="19">
        <f t="shared" si="513"/>
        <v>-1.0495077029659683E-16</v>
      </c>
      <c r="N3445" s="7">
        <f t="shared" si="514"/>
        <v>-1.5684892620826394E-14</v>
      </c>
      <c r="O3445" s="7">
        <f t="shared" si="515"/>
        <v>-1.5684892620826394E-14</v>
      </c>
      <c r="R3445" s="7"/>
      <c r="S3445" s="47">
        <f t="shared" si="516"/>
        <v>-1.0495077029659683E-16</v>
      </c>
      <c r="T3445" s="47">
        <f t="shared" si="517"/>
        <v>0</v>
      </c>
      <c r="U3445" s="47">
        <f t="shared" si="518"/>
        <v>149.44999999999999</v>
      </c>
      <c r="V3445" s="47">
        <f t="shared" si="519"/>
        <v>37.58</v>
      </c>
      <c r="W3445" s="11"/>
    </row>
    <row r="3446" spans="1:23" x14ac:dyDescent="0.45">
      <c r="A3446" t="s">
        <v>3451</v>
      </c>
      <c r="B3446">
        <v>78.430000000000007</v>
      </c>
      <c r="D3446" s="1" t="str">
        <f>VartojimasGamyba!J3442</f>
        <v>2024-01-22-08</v>
      </c>
      <c r="E3446" s="7">
        <f>VartojimasGamyba!G3442</f>
        <v>0.64500000000000002</v>
      </c>
      <c r="F3446" s="11"/>
      <c r="G3446" s="12">
        <f t="shared" si="521"/>
        <v>12.657777777777778</v>
      </c>
      <c r="H3446" s="12">
        <v>0</v>
      </c>
      <c r="I3446" s="12">
        <v>0.63888888888888884</v>
      </c>
      <c r="J3446" s="12">
        <v>0</v>
      </c>
      <c r="K3446" s="12"/>
      <c r="L3446" s="12">
        <f>VartojimasGamyba!H3442</f>
        <v>7.0000000000000007E-2</v>
      </c>
      <c r="M3446" s="19">
        <f t="shared" si="513"/>
        <v>0</v>
      </c>
      <c r="N3446" s="7">
        <f t="shared" si="514"/>
        <v>0</v>
      </c>
      <c r="O3446" s="7">
        <f t="shared" si="515"/>
        <v>0</v>
      </c>
      <c r="R3446" s="7"/>
      <c r="S3446" s="47">
        <f t="shared" si="516"/>
        <v>0</v>
      </c>
      <c r="T3446" s="47">
        <f t="shared" si="517"/>
        <v>0</v>
      </c>
      <c r="U3446" s="47">
        <f t="shared" si="518"/>
        <v>178.72000000000003</v>
      </c>
      <c r="V3446" s="47">
        <f t="shared" si="519"/>
        <v>66.850000000000009</v>
      </c>
      <c r="W3446" s="11"/>
    </row>
    <row r="3447" spans="1:23" x14ac:dyDescent="0.45">
      <c r="A3447" t="s">
        <v>3452</v>
      </c>
      <c r="B3447">
        <v>80.52</v>
      </c>
      <c r="D3447" s="1" t="str">
        <f>VartojimasGamyba!J3443</f>
        <v>2024-01-22-09</v>
      </c>
      <c r="E3447" s="7">
        <f>VartojimasGamyba!G3443</f>
        <v>0.53500000000000003</v>
      </c>
      <c r="F3447" s="11"/>
      <c r="G3447" s="12">
        <f t="shared" si="521"/>
        <v>12.237777777777778</v>
      </c>
      <c r="H3447" s="12">
        <v>0</v>
      </c>
      <c r="I3447" s="12">
        <v>0.42000000000000004</v>
      </c>
      <c r="J3447" s="12">
        <v>0</v>
      </c>
      <c r="K3447" s="12"/>
      <c r="L3447" s="12">
        <f>VartojimasGamyba!H3443</f>
        <v>0.157</v>
      </c>
      <c r="M3447" s="19">
        <f t="shared" si="513"/>
        <v>0</v>
      </c>
      <c r="N3447" s="7">
        <f t="shared" si="514"/>
        <v>0</v>
      </c>
      <c r="O3447" s="7">
        <f t="shared" si="515"/>
        <v>0</v>
      </c>
      <c r="R3447" s="7"/>
      <c r="S3447" s="47">
        <f t="shared" si="516"/>
        <v>0</v>
      </c>
      <c r="T3447" s="47">
        <f t="shared" si="517"/>
        <v>0</v>
      </c>
      <c r="U3447" s="47">
        <f t="shared" si="518"/>
        <v>180.81</v>
      </c>
      <c r="V3447" s="47">
        <f t="shared" si="519"/>
        <v>68.94</v>
      </c>
      <c r="W3447" s="11"/>
    </row>
    <row r="3448" spans="1:23" x14ac:dyDescent="0.45">
      <c r="A3448" t="s">
        <v>3453</v>
      </c>
      <c r="B3448">
        <v>82.52</v>
      </c>
      <c r="D3448" s="1" t="str">
        <f>VartojimasGamyba!J3444</f>
        <v>2024-01-22-10</v>
      </c>
      <c r="E3448" s="7">
        <f>VartojimasGamyba!G3444</f>
        <v>0.315</v>
      </c>
      <c r="F3448" s="11"/>
      <c r="G3448" s="12">
        <f t="shared" si="521"/>
        <v>12.104444444444445</v>
      </c>
      <c r="H3448" s="12">
        <v>0</v>
      </c>
      <c r="I3448" s="12">
        <v>0.13333333333333333</v>
      </c>
      <c r="J3448" s="12">
        <v>0</v>
      </c>
      <c r="K3448" s="12"/>
      <c r="L3448" s="12">
        <f>VartojimasGamyba!H3444</f>
        <v>0.19500000000000001</v>
      </c>
      <c r="M3448" s="19">
        <f t="shared" si="513"/>
        <v>0</v>
      </c>
      <c r="N3448" s="7">
        <f t="shared" si="514"/>
        <v>0</v>
      </c>
      <c r="O3448" s="7">
        <f t="shared" si="515"/>
        <v>0</v>
      </c>
      <c r="R3448" s="7"/>
      <c r="S3448" s="47">
        <f t="shared" si="516"/>
        <v>0</v>
      </c>
      <c r="T3448" s="47">
        <f t="shared" si="517"/>
        <v>0</v>
      </c>
      <c r="U3448" s="47">
        <f t="shared" si="518"/>
        <v>182.81</v>
      </c>
      <c r="V3448" s="47">
        <f t="shared" si="519"/>
        <v>70.94</v>
      </c>
      <c r="W3448" s="11"/>
    </row>
    <row r="3449" spans="1:23" x14ac:dyDescent="0.45">
      <c r="A3449" t="s">
        <v>3454</v>
      </c>
      <c r="B3449">
        <v>82.64</v>
      </c>
      <c r="D3449" s="1" t="str">
        <f>VartojimasGamyba!J3445</f>
        <v>2024-01-22-11</v>
      </c>
      <c r="E3449" s="7">
        <f>VartojimasGamyba!G3445</f>
        <v>0.83899999999999997</v>
      </c>
      <c r="F3449" s="11"/>
      <c r="G3449" s="12">
        <f t="shared" si="521"/>
        <v>11.246666666666668</v>
      </c>
      <c r="H3449" s="12">
        <v>0</v>
      </c>
      <c r="I3449" s="12">
        <v>0.85777777777777764</v>
      </c>
      <c r="J3449" s="12">
        <v>0</v>
      </c>
      <c r="K3449" s="12"/>
      <c r="L3449" s="12">
        <f>VartojimasGamyba!H3445</f>
        <v>6.7000000000000004E-2</v>
      </c>
      <c r="M3449" s="19">
        <f t="shared" si="513"/>
        <v>0</v>
      </c>
      <c r="N3449" s="7">
        <f t="shared" si="514"/>
        <v>0</v>
      </c>
      <c r="O3449" s="7">
        <f t="shared" si="515"/>
        <v>0</v>
      </c>
      <c r="R3449" s="7"/>
      <c r="S3449" s="47">
        <f t="shared" si="516"/>
        <v>0</v>
      </c>
      <c r="T3449" s="47">
        <f t="shared" si="517"/>
        <v>0</v>
      </c>
      <c r="U3449" s="47">
        <f t="shared" si="518"/>
        <v>182.93</v>
      </c>
      <c r="V3449" s="47">
        <f t="shared" si="519"/>
        <v>71.06</v>
      </c>
      <c r="W3449" s="11"/>
    </row>
    <row r="3450" spans="1:23" x14ac:dyDescent="0.45">
      <c r="A3450" t="s">
        <v>3455</v>
      </c>
      <c r="B3450">
        <v>82.44</v>
      </c>
      <c r="D3450" s="1" t="str">
        <f>VartojimasGamyba!J3446</f>
        <v>2024-01-22-12</v>
      </c>
      <c r="E3450" s="7">
        <f>VartojimasGamyba!G3446</f>
        <v>1.6839999999999999</v>
      </c>
      <c r="F3450" s="11"/>
      <c r="G3450" s="12">
        <f t="shared" si="521"/>
        <v>9.3922222222222231</v>
      </c>
      <c r="H3450" s="12">
        <v>0</v>
      </c>
      <c r="I3450" s="12">
        <v>1.8544444444444452</v>
      </c>
      <c r="J3450" s="12">
        <v>0</v>
      </c>
      <c r="K3450" s="12"/>
      <c r="L3450" s="12">
        <f>VartojimasGamyba!H3446</f>
        <v>1.4999999999999999E-2</v>
      </c>
      <c r="M3450" s="19">
        <f t="shared" si="513"/>
        <v>-7.6327832942979512E-16</v>
      </c>
      <c r="N3450" s="7">
        <f t="shared" si="514"/>
        <v>-1.3947384913670648E-13</v>
      </c>
      <c r="O3450" s="7">
        <f t="shared" si="515"/>
        <v>-1.3947384913670648E-13</v>
      </c>
      <c r="R3450" s="7"/>
      <c r="S3450" s="47">
        <f t="shared" si="516"/>
        <v>-7.6327832942979512E-16</v>
      </c>
      <c r="T3450" s="47">
        <f t="shared" si="517"/>
        <v>0</v>
      </c>
      <c r="U3450" s="47">
        <f t="shared" si="518"/>
        <v>182.73000000000002</v>
      </c>
      <c r="V3450" s="47">
        <f t="shared" si="519"/>
        <v>70.86</v>
      </c>
      <c r="W3450" s="11"/>
    </row>
    <row r="3451" spans="1:23" x14ac:dyDescent="0.45">
      <c r="A3451" t="s">
        <v>3456</v>
      </c>
      <c r="B3451">
        <v>77.180000000000007</v>
      </c>
      <c r="D3451" s="1" t="str">
        <f>VartojimasGamyba!J3447</f>
        <v>2024-01-22-13</v>
      </c>
      <c r="E3451" s="7">
        <f>VartojimasGamyba!G3447</f>
        <v>0.72</v>
      </c>
      <c r="F3451" s="11"/>
      <c r="G3451" s="12">
        <f t="shared" si="521"/>
        <v>8.6066666666666674</v>
      </c>
      <c r="H3451" s="12">
        <v>0</v>
      </c>
      <c r="I3451" s="12">
        <v>0.78555555555555534</v>
      </c>
      <c r="J3451" s="12">
        <v>0</v>
      </c>
      <c r="K3451" s="12"/>
      <c r="L3451" s="12">
        <f>VartojimasGamyba!H3447</f>
        <v>1.2999999999999999E-2</v>
      </c>
      <c r="M3451" s="19">
        <f t="shared" si="513"/>
        <v>1.231653667943533E-16</v>
      </c>
      <c r="N3451" s="7">
        <f t="shared" si="514"/>
        <v>2.1858157644993885E-14</v>
      </c>
      <c r="O3451" s="7">
        <f t="shared" si="515"/>
        <v>2.1858157644993885E-14</v>
      </c>
      <c r="R3451" s="7"/>
      <c r="S3451" s="47">
        <f t="shared" si="516"/>
        <v>1.231653667943533E-16</v>
      </c>
      <c r="T3451" s="47">
        <f t="shared" si="517"/>
        <v>0</v>
      </c>
      <c r="U3451" s="47">
        <f t="shared" si="518"/>
        <v>177.47000000000003</v>
      </c>
      <c r="V3451" s="47">
        <f t="shared" si="519"/>
        <v>65.600000000000009</v>
      </c>
      <c r="W3451" s="11"/>
    </row>
    <row r="3452" spans="1:23" x14ac:dyDescent="0.45">
      <c r="A3452" t="s">
        <v>3457</v>
      </c>
      <c r="B3452">
        <v>79.75</v>
      </c>
      <c r="D3452" s="1" t="str">
        <f>VartojimasGamyba!J3448</f>
        <v>2024-01-22-14</v>
      </c>
      <c r="E3452" s="7">
        <f>VartojimasGamyba!G3448</f>
        <v>0.96499999999999997</v>
      </c>
      <c r="F3452" s="11"/>
      <c r="G3452" s="12">
        <f t="shared" si="521"/>
        <v>7.5344444444444454</v>
      </c>
      <c r="H3452" s="12">
        <v>0</v>
      </c>
      <c r="I3452" s="12">
        <v>1.0722222222222222</v>
      </c>
      <c r="J3452" s="12">
        <v>0</v>
      </c>
      <c r="K3452" s="12"/>
      <c r="L3452" s="12">
        <f>VartojimasGamyba!H3448</f>
        <v>0</v>
      </c>
      <c r="M3452" s="19">
        <f t="shared" si="513"/>
        <v>0</v>
      </c>
      <c r="N3452" s="7">
        <f t="shared" si="514"/>
        <v>0</v>
      </c>
      <c r="O3452" s="7">
        <f t="shared" si="515"/>
        <v>0</v>
      </c>
      <c r="R3452" s="7"/>
      <c r="S3452" s="47">
        <f t="shared" si="516"/>
        <v>0</v>
      </c>
      <c r="T3452" s="47">
        <f t="shared" si="517"/>
        <v>0</v>
      </c>
      <c r="U3452" s="47">
        <f t="shared" si="518"/>
        <v>180.04000000000002</v>
      </c>
      <c r="V3452" s="47">
        <f t="shared" si="519"/>
        <v>68.17</v>
      </c>
      <c r="W3452" s="11"/>
    </row>
    <row r="3453" spans="1:23" x14ac:dyDescent="0.45">
      <c r="A3453" t="s">
        <v>3458</v>
      </c>
      <c r="B3453">
        <v>81.510000000000005</v>
      </c>
      <c r="D3453" s="1" t="str">
        <f>VartojimasGamyba!J3449</f>
        <v>2024-01-22-15</v>
      </c>
      <c r="E3453" s="7">
        <f>VartojimasGamyba!G3449</f>
        <v>0.65700000000000003</v>
      </c>
      <c r="F3453" s="11"/>
      <c r="G3453" s="12">
        <f t="shared" si="521"/>
        <v>6.804444444444445</v>
      </c>
      <c r="H3453" s="12">
        <v>0</v>
      </c>
      <c r="I3453" s="12">
        <v>0.73000000000000009</v>
      </c>
      <c r="J3453" s="12">
        <v>0</v>
      </c>
      <c r="K3453" s="12"/>
      <c r="L3453" s="12">
        <f>VartojimasGamyba!H3449</f>
        <v>0</v>
      </c>
      <c r="M3453" s="19">
        <f t="shared" si="513"/>
        <v>-1.1102230246251565E-16</v>
      </c>
      <c r="N3453" s="7">
        <f t="shared" si="514"/>
        <v>-2.0183854587685347E-14</v>
      </c>
      <c r="O3453" s="7">
        <f t="shared" si="515"/>
        <v>-2.0183854587685347E-14</v>
      </c>
      <c r="R3453" s="7"/>
      <c r="S3453" s="47">
        <f t="shared" si="516"/>
        <v>-1.1102230246251565E-16</v>
      </c>
      <c r="T3453" s="47">
        <f t="shared" si="517"/>
        <v>0</v>
      </c>
      <c r="U3453" s="47">
        <f t="shared" si="518"/>
        <v>181.8</v>
      </c>
      <c r="V3453" s="47">
        <f t="shared" si="519"/>
        <v>69.930000000000007</v>
      </c>
      <c r="W3453" s="11"/>
    </row>
    <row r="3454" spans="1:23" x14ac:dyDescent="0.45">
      <c r="A3454" t="s">
        <v>3459</v>
      </c>
      <c r="B3454">
        <v>81.94</v>
      </c>
      <c r="D3454" s="1" t="str">
        <f>VartojimasGamyba!J3450</f>
        <v>2024-01-22-16</v>
      </c>
      <c r="E3454" s="7">
        <f>VartojimasGamyba!G3450</f>
        <v>1.446</v>
      </c>
      <c r="F3454" s="11"/>
      <c r="G3454" s="12">
        <f t="shared" si="521"/>
        <v>5.1977777777777785</v>
      </c>
      <c r="H3454" s="12">
        <v>0</v>
      </c>
      <c r="I3454" s="12">
        <v>1.6066666666666667</v>
      </c>
      <c r="J3454" s="12">
        <v>0</v>
      </c>
      <c r="K3454" s="12"/>
      <c r="L3454" s="12">
        <f>VartojimasGamyba!H3450</f>
        <v>0</v>
      </c>
      <c r="M3454" s="19">
        <f t="shared" si="513"/>
        <v>0</v>
      </c>
      <c r="N3454" s="7">
        <f t="shared" si="514"/>
        <v>0</v>
      </c>
      <c r="O3454" s="7">
        <f t="shared" si="515"/>
        <v>0</v>
      </c>
      <c r="R3454" s="7"/>
      <c r="S3454" s="47">
        <f t="shared" si="516"/>
        <v>0</v>
      </c>
      <c r="T3454" s="47">
        <f t="shared" si="517"/>
        <v>0</v>
      </c>
      <c r="U3454" s="47">
        <f t="shared" si="518"/>
        <v>182.23000000000002</v>
      </c>
      <c r="V3454" s="47">
        <f t="shared" si="519"/>
        <v>70.36</v>
      </c>
      <c r="W3454" s="11"/>
    </row>
    <row r="3455" spans="1:23" x14ac:dyDescent="0.45">
      <c r="A3455" t="s">
        <v>3460</v>
      </c>
      <c r="B3455">
        <v>83.68</v>
      </c>
      <c r="D3455" s="1" t="str">
        <f>VartojimasGamyba!J3451</f>
        <v>2024-01-22-17</v>
      </c>
      <c r="E3455" s="7">
        <f>VartojimasGamyba!G3451</f>
        <v>1.101</v>
      </c>
      <c r="F3455" s="11"/>
      <c r="G3455" s="12">
        <f t="shared" si="521"/>
        <v>3.9744444444444449</v>
      </c>
      <c r="H3455" s="12">
        <v>0</v>
      </c>
      <c r="I3455" s="12">
        <v>1.2233333333333334</v>
      </c>
      <c r="J3455" s="12">
        <v>0</v>
      </c>
      <c r="K3455" s="12"/>
      <c r="L3455" s="12">
        <f>VartojimasGamyba!H3451</f>
        <v>0</v>
      </c>
      <c r="M3455" s="19">
        <f t="shared" si="513"/>
        <v>0</v>
      </c>
      <c r="N3455" s="7">
        <f t="shared" si="514"/>
        <v>0</v>
      </c>
      <c r="O3455" s="7">
        <f t="shared" si="515"/>
        <v>0</v>
      </c>
      <c r="R3455" s="7"/>
      <c r="S3455" s="47">
        <f t="shared" si="516"/>
        <v>0</v>
      </c>
      <c r="T3455" s="47">
        <f t="shared" si="517"/>
        <v>0</v>
      </c>
      <c r="U3455" s="47">
        <f t="shared" si="518"/>
        <v>183.97000000000003</v>
      </c>
      <c r="V3455" s="47">
        <f t="shared" si="519"/>
        <v>72.100000000000009</v>
      </c>
      <c r="W3455" s="11"/>
    </row>
    <row r="3456" spans="1:23" x14ac:dyDescent="0.45">
      <c r="A3456" t="s">
        <v>3461</v>
      </c>
      <c r="B3456">
        <v>87.53</v>
      </c>
      <c r="D3456" s="1" t="str">
        <f>VartojimasGamyba!J3452</f>
        <v>2024-01-22-18</v>
      </c>
      <c r="E3456" s="7">
        <f>VartojimasGamyba!G3452</f>
        <v>0.78400000000000003</v>
      </c>
      <c r="F3456" s="11"/>
      <c r="G3456" s="12">
        <f t="shared" si="521"/>
        <v>3.1033333333333335</v>
      </c>
      <c r="H3456" s="12">
        <v>0</v>
      </c>
      <c r="I3456" s="12">
        <v>0.87111111111111128</v>
      </c>
      <c r="J3456" s="12">
        <v>0</v>
      </c>
      <c r="K3456" s="12"/>
      <c r="L3456" s="12">
        <f>VartojimasGamyba!H3452</f>
        <v>0</v>
      </c>
      <c r="M3456" s="19">
        <f t="shared" si="513"/>
        <v>-1.1102230246251565E-16</v>
      </c>
      <c r="N3456" s="7">
        <f t="shared" si="514"/>
        <v>-2.0852208848509689E-14</v>
      </c>
      <c r="O3456" s="7">
        <f t="shared" si="515"/>
        <v>-2.0852208848509689E-14</v>
      </c>
      <c r="R3456" s="7"/>
      <c r="S3456" s="47">
        <f t="shared" si="516"/>
        <v>-1.1102230246251565E-16</v>
      </c>
      <c r="T3456" s="47">
        <f t="shared" si="517"/>
        <v>0</v>
      </c>
      <c r="U3456" s="47">
        <f t="shared" si="518"/>
        <v>187.82</v>
      </c>
      <c r="V3456" s="47">
        <f t="shared" si="519"/>
        <v>75.95</v>
      </c>
      <c r="W3456" s="11"/>
    </row>
    <row r="3457" spans="1:23" x14ac:dyDescent="0.45">
      <c r="A3457" t="s">
        <v>3462</v>
      </c>
      <c r="B3457">
        <v>85.91</v>
      </c>
      <c r="D3457" s="1" t="str">
        <f>VartojimasGamyba!J3453</f>
        <v>2024-01-22-19</v>
      </c>
      <c r="E3457" s="7">
        <f>VartojimasGamyba!G3453</f>
        <v>0.73699999999999999</v>
      </c>
      <c r="F3457" s="11"/>
      <c r="G3457" s="12">
        <f t="shared" si="521"/>
        <v>2.2844444444444445</v>
      </c>
      <c r="H3457" s="12">
        <v>0</v>
      </c>
      <c r="I3457" s="12">
        <v>0.81888888888888889</v>
      </c>
      <c r="J3457" s="12">
        <v>0</v>
      </c>
      <c r="K3457" s="12"/>
      <c r="L3457" s="12">
        <f>VartojimasGamyba!H3453</f>
        <v>0</v>
      </c>
      <c r="M3457" s="19">
        <f t="shared" si="513"/>
        <v>0</v>
      </c>
      <c r="N3457" s="7">
        <f t="shared" si="514"/>
        <v>0</v>
      </c>
      <c r="O3457" s="7">
        <f t="shared" si="515"/>
        <v>0</v>
      </c>
      <c r="R3457" s="7"/>
      <c r="S3457" s="47">
        <f t="shared" si="516"/>
        <v>0</v>
      </c>
      <c r="T3457" s="47">
        <f t="shared" si="517"/>
        <v>0</v>
      </c>
      <c r="U3457" s="47">
        <f t="shared" si="518"/>
        <v>186.2</v>
      </c>
      <c r="V3457" s="47">
        <f t="shared" si="519"/>
        <v>74.33</v>
      </c>
      <c r="W3457" s="11"/>
    </row>
    <row r="3458" spans="1:23" x14ac:dyDescent="0.45">
      <c r="A3458" t="s">
        <v>3463</v>
      </c>
      <c r="B3458">
        <v>86.54</v>
      </c>
      <c r="D3458" s="1" t="str">
        <f>VartojimasGamyba!J3454</f>
        <v>2024-01-22-20</v>
      </c>
      <c r="E3458" s="7">
        <f>VartojimasGamyba!G3454</f>
        <v>0.72</v>
      </c>
      <c r="F3458" s="11"/>
      <c r="G3458" s="12">
        <f t="shared" si="521"/>
        <v>1.4844444444444445</v>
      </c>
      <c r="H3458" s="12">
        <v>0</v>
      </c>
      <c r="I3458" s="12">
        <v>0.8</v>
      </c>
      <c r="J3458" s="12">
        <v>0</v>
      </c>
      <c r="K3458" s="12"/>
      <c r="L3458" s="12">
        <f>VartojimasGamyba!H3454</f>
        <v>0</v>
      </c>
      <c r="M3458" s="19">
        <f t="shared" si="513"/>
        <v>-1.1102230246251565E-16</v>
      </c>
      <c r="N3458" s="7">
        <f t="shared" si="514"/>
        <v>-2.0742296769071801E-14</v>
      </c>
      <c r="O3458" s="7">
        <f t="shared" si="515"/>
        <v>-2.0742296769071801E-14</v>
      </c>
      <c r="P3458" s="7" t="s">
        <v>8873</v>
      </c>
      <c r="R3458" s="7"/>
      <c r="S3458" s="47">
        <f t="shared" si="516"/>
        <v>-1.1102230246251565E-16</v>
      </c>
      <c r="T3458" s="47">
        <f t="shared" si="517"/>
        <v>0</v>
      </c>
      <c r="U3458" s="47">
        <f t="shared" si="518"/>
        <v>186.83</v>
      </c>
      <c r="V3458" s="47">
        <f t="shared" si="519"/>
        <v>74.960000000000008</v>
      </c>
      <c r="W3458" s="11"/>
    </row>
    <row r="3459" spans="1:23" x14ac:dyDescent="0.45">
      <c r="A3459" t="s">
        <v>3464</v>
      </c>
      <c r="B3459">
        <v>77.599999999999994</v>
      </c>
      <c r="D3459" s="1" t="str">
        <f>VartojimasGamyba!J3455</f>
        <v>2024-01-22-21</v>
      </c>
      <c r="E3459" s="7">
        <f>VartojimasGamyba!G3455</f>
        <v>0.93100000000000005</v>
      </c>
      <c r="F3459" s="11"/>
      <c r="G3459" s="12">
        <f t="shared" si="521"/>
        <v>0.44999999999999996</v>
      </c>
      <c r="H3459" s="12">
        <v>0</v>
      </c>
      <c r="I3459" s="12">
        <v>1.0344444444444445</v>
      </c>
      <c r="J3459" s="12">
        <v>0</v>
      </c>
      <c r="K3459" s="12"/>
      <c r="L3459" s="12">
        <f>VartojimasGamyba!H3455</f>
        <v>0</v>
      </c>
      <c r="M3459" s="19">
        <f t="shared" si="513"/>
        <v>0</v>
      </c>
      <c r="N3459" s="7">
        <f t="shared" si="514"/>
        <v>0</v>
      </c>
      <c r="O3459" s="7">
        <f t="shared" si="515"/>
        <v>0</v>
      </c>
      <c r="P3459" s="7">
        <f>SUM(N3438:N3461)</f>
        <v>2891.6237933333332</v>
      </c>
      <c r="R3459" s="7"/>
      <c r="S3459" s="47">
        <f t="shared" si="516"/>
        <v>0</v>
      </c>
      <c r="T3459" s="47">
        <f t="shared" si="517"/>
        <v>0</v>
      </c>
      <c r="U3459" s="47">
        <f t="shared" si="518"/>
        <v>177.89</v>
      </c>
      <c r="V3459" s="47">
        <f t="shared" si="519"/>
        <v>66.02</v>
      </c>
      <c r="W3459" s="11"/>
    </row>
    <row r="3460" spans="1:23" x14ac:dyDescent="0.45">
      <c r="A3460" t="s">
        <v>3465</v>
      </c>
      <c r="B3460">
        <v>79.400000000000006</v>
      </c>
      <c r="D3460" s="1" t="str">
        <f>VartojimasGamyba!J3456</f>
        <v>2024-01-22-22</v>
      </c>
      <c r="E3460" s="7">
        <f>VartojimasGamyba!G3456</f>
        <v>0.40500000000000003</v>
      </c>
      <c r="F3460" s="11"/>
      <c r="G3460" s="12">
        <f t="shared" si="521"/>
        <v>0</v>
      </c>
      <c r="H3460" s="12">
        <v>0</v>
      </c>
      <c r="I3460" s="12">
        <v>0.45000000000000007</v>
      </c>
      <c r="J3460" s="12">
        <v>0</v>
      </c>
      <c r="K3460" s="12"/>
      <c r="L3460" s="12">
        <f>VartojimasGamyba!H3456</f>
        <v>0</v>
      </c>
      <c r="M3460" s="19">
        <f t="shared" si="513"/>
        <v>-5.5511151231257827E-17</v>
      </c>
      <c r="N3460" s="7">
        <f t="shared" si="514"/>
        <v>-9.9747987647447188E-15</v>
      </c>
      <c r="O3460" s="7">
        <f t="shared" si="515"/>
        <v>-9.9747987647447188E-15</v>
      </c>
      <c r="P3460" s="7" t="s">
        <v>8872</v>
      </c>
      <c r="R3460" s="7"/>
      <c r="S3460" s="47">
        <f t="shared" si="516"/>
        <v>-5.5511151231257827E-17</v>
      </c>
      <c r="T3460" s="47">
        <f t="shared" si="517"/>
        <v>0</v>
      </c>
      <c r="U3460" s="47">
        <f t="shared" si="518"/>
        <v>179.69</v>
      </c>
      <c r="V3460" s="47">
        <f t="shared" si="519"/>
        <v>67.820000000000007</v>
      </c>
      <c r="W3460" s="11"/>
    </row>
    <row r="3461" spans="1:23" x14ac:dyDescent="0.45">
      <c r="A3461" t="s">
        <v>3466</v>
      </c>
      <c r="B3461">
        <v>28.84</v>
      </c>
      <c r="D3461" s="1" t="str">
        <f>VartojimasGamyba!J3457</f>
        <v>2024-01-22-23</v>
      </c>
      <c r="E3461" s="7">
        <f>VartojimasGamyba!G3457</f>
        <v>0.871</v>
      </c>
      <c r="F3461" s="11"/>
      <c r="G3461" s="12">
        <f t="shared" si="521"/>
        <v>5</v>
      </c>
      <c r="H3461" s="12">
        <v>5</v>
      </c>
      <c r="I3461" s="12">
        <v>0</v>
      </c>
      <c r="J3461" s="12">
        <v>0</v>
      </c>
      <c r="K3461" s="12"/>
      <c r="L3461" s="12">
        <f>VartojimasGamyba!H3457</f>
        <v>0</v>
      </c>
      <c r="M3461" s="19">
        <f t="shared" si="513"/>
        <v>5.8710000000000004</v>
      </c>
      <c r="N3461" s="7">
        <f t="shared" si="514"/>
        <v>758.12223000000006</v>
      </c>
      <c r="O3461" s="7">
        <f t="shared" si="515"/>
        <v>758.12223000000006</v>
      </c>
      <c r="P3461" s="7">
        <f>SUM(O3438:O3461)</f>
        <v>2891.6237933333332</v>
      </c>
      <c r="Q3461" s="7">
        <f>SUMPRODUCT(B3438:B3461,E3438:E3461)+SUM(E3438:E3461)*$Z$21-SUMPRODUCT(B3438:B3461,L3438:L3461)+SUM(L3438:L3461)*ABS($Z$20)</f>
        <v>3418.6102099999994</v>
      </c>
      <c r="R3461" s="7"/>
      <c r="S3461" s="47">
        <f t="shared" si="516"/>
        <v>5.8710000000000004</v>
      </c>
      <c r="T3461" s="47">
        <f t="shared" si="517"/>
        <v>0</v>
      </c>
      <c r="U3461" s="47">
        <f t="shared" si="518"/>
        <v>129.13</v>
      </c>
      <c r="V3461" s="47">
        <f t="shared" si="519"/>
        <v>17.259999999999998</v>
      </c>
      <c r="W3461" s="11">
        <f>IF(P3461&lt;&gt;Q3461,1,0)</f>
        <v>1</v>
      </c>
    </row>
    <row r="3462" spans="1:23" x14ac:dyDescent="0.45">
      <c r="A3462" t="s">
        <v>3467</v>
      </c>
      <c r="B3462">
        <v>26.07</v>
      </c>
      <c r="D3462" s="9" t="str">
        <f>VartojimasGamyba!J3458</f>
        <v>2024-01-23-00</v>
      </c>
      <c r="E3462" s="8">
        <f>VartojimasGamyba!G3458</f>
        <v>0.27600000000000002</v>
      </c>
      <c r="F3462" s="11"/>
      <c r="G3462" s="7">
        <f>G3461+H3462-I3462</f>
        <v>4.6933333333333316</v>
      </c>
      <c r="H3462" s="7">
        <v>0</v>
      </c>
      <c r="I3462" s="7">
        <v>0.30666666666666842</v>
      </c>
      <c r="J3462" s="7">
        <v>0</v>
      </c>
      <c r="L3462" s="7">
        <f>VartojimasGamyba!H3458</f>
        <v>0</v>
      </c>
      <c r="M3462" s="15">
        <f t="shared" si="513"/>
        <v>-1.5543122344752192E-15</v>
      </c>
      <c r="N3462" s="7">
        <f t="shared" si="514"/>
        <v>-1.9640289394828871E-13</v>
      </c>
      <c r="O3462" s="7">
        <f t="shared" si="515"/>
        <v>-1.9640289394828871E-13</v>
      </c>
      <c r="R3462" s="20" t="s">
        <v>8783</v>
      </c>
      <c r="S3462" s="47">
        <f t="shared" si="516"/>
        <v>-1.5543122344752192E-15</v>
      </c>
      <c r="T3462" s="47">
        <f t="shared" si="517"/>
        <v>0</v>
      </c>
      <c r="U3462" s="47">
        <f t="shared" si="518"/>
        <v>126.36000000000001</v>
      </c>
      <c r="V3462" s="47">
        <f t="shared" si="519"/>
        <v>14.49</v>
      </c>
      <c r="W3462" s="11"/>
    </row>
    <row r="3463" spans="1:23" x14ac:dyDescent="0.45">
      <c r="A3463" t="s">
        <v>3468</v>
      </c>
      <c r="B3463">
        <v>23.03</v>
      </c>
      <c r="D3463" s="9" t="str">
        <f>VartojimasGamyba!J3459</f>
        <v>2024-01-23-01</v>
      </c>
      <c r="E3463" s="8">
        <f>VartojimasGamyba!G3459</f>
        <v>1.004</v>
      </c>
      <c r="F3463" s="11"/>
      <c r="G3463" s="7">
        <f t="shared" ref="G3463:G3485" si="522">G3462+H3463-I3463</f>
        <v>3.5777777777777757</v>
      </c>
      <c r="H3463" s="7">
        <v>0</v>
      </c>
      <c r="I3463" s="7">
        <v>1.1155555555555556</v>
      </c>
      <c r="J3463" s="7">
        <v>0</v>
      </c>
      <c r="L3463" s="7">
        <f>VartojimasGamyba!H3459</f>
        <v>0</v>
      </c>
      <c r="M3463" s="15">
        <f t="shared" ref="M3463:M3526" si="523">E3463+H3463-I3463*$J$2+J3463-L3463</f>
        <v>0</v>
      </c>
      <c r="N3463" s="7">
        <f t="shared" ref="N3463:N3526" si="524">M3463*U3463-J3463*V3463</f>
        <v>0</v>
      </c>
      <c r="O3463" s="7">
        <f t="shared" ref="O3463:O3526" si="525">(M3463)*(B3463+$Z$21)</f>
        <v>0</v>
      </c>
      <c r="R3463" s="7"/>
      <c r="S3463" s="47">
        <f t="shared" ref="S3463:S3526" si="526">M3463+IF((L3463-E3463)&gt;0,(L3463-E3463),0)</f>
        <v>0</v>
      </c>
      <c r="T3463" s="47">
        <f t="shared" ref="T3463:T3526" si="527">IF(L3463-E3463&lt;0,0,L3463-E3463)</f>
        <v>0</v>
      </c>
      <c r="U3463" s="47">
        <f t="shared" ref="U3463:U3526" si="528">B3463+$Z$21</f>
        <v>123.32000000000001</v>
      </c>
      <c r="V3463" s="47">
        <f t="shared" ref="V3463:V3526" si="529">B3463+$Z$20</f>
        <v>11.450000000000001</v>
      </c>
      <c r="W3463" s="11"/>
    </row>
    <row r="3464" spans="1:23" x14ac:dyDescent="0.45">
      <c r="A3464" t="s">
        <v>3469</v>
      </c>
      <c r="B3464">
        <v>15.84</v>
      </c>
      <c r="D3464" s="9" t="str">
        <f>VartojimasGamyba!J3460</f>
        <v>2024-01-23-02</v>
      </c>
      <c r="E3464" s="8">
        <f>VartojimasGamyba!G3460</f>
        <v>0.52800000000000002</v>
      </c>
      <c r="F3464" s="11"/>
      <c r="G3464" s="7">
        <f t="shared" si="522"/>
        <v>3.5777777777777757</v>
      </c>
      <c r="H3464" s="7">
        <v>0</v>
      </c>
      <c r="I3464" s="7">
        <v>0</v>
      </c>
      <c r="J3464" s="7">
        <v>0</v>
      </c>
      <c r="L3464" s="7">
        <f>VartojimasGamyba!H3460</f>
        <v>0</v>
      </c>
      <c r="M3464" s="15">
        <f t="shared" si="523"/>
        <v>0.52800000000000002</v>
      </c>
      <c r="N3464" s="7">
        <f t="shared" si="524"/>
        <v>61.316640000000007</v>
      </c>
      <c r="O3464" s="7">
        <f t="shared" si="525"/>
        <v>61.316640000000007</v>
      </c>
      <c r="R3464" s="7"/>
      <c r="S3464" s="47">
        <f t="shared" si="526"/>
        <v>0.52800000000000002</v>
      </c>
      <c r="T3464" s="47">
        <f t="shared" si="527"/>
        <v>0</v>
      </c>
      <c r="U3464" s="47">
        <f t="shared" si="528"/>
        <v>116.13000000000001</v>
      </c>
      <c r="V3464" s="47">
        <f t="shared" si="529"/>
        <v>4.26</v>
      </c>
      <c r="W3464" s="11"/>
    </row>
    <row r="3465" spans="1:23" x14ac:dyDescent="0.45">
      <c r="A3465" t="s">
        <v>3470</v>
      </c>
      <c r="B3465">
        <v>9.86</v>
      </c>
      <c r="D3465" s="9" t="str">
        <f>VartojimasGamyba!J3461</f>
        <v>2024-01-23-03</v>
      </c>
      <c r="E3465" s="8">
        <f>VartojimasGamyba!G3461</f>
        <v>0.78</v>
      </c>
      <c r="F3465" s="11"/>
      <c r="G3465" s="7">
        <f t="shared" si="522"/>
        <v>3.5777777777777757</v>
      </c>
      <c r="H3465" s="7">
        <v>0</v>
      </c>
      <c r="I3465" s="7">
        <v>0</v>
      </c>
      <c r="J3465" s="7">
        <v>0</v>
      </c>
      <c r="L3465" s="7">
        <f>VartojimasGamyba!H3461</f>
        <v>0</v>
      </c>
      <c r="M3465" s="15">
        <f t="shared" si="523"/>
        <v>0.78</v>
      </c>
      <c r="N3465" s="7">
        <f t="shared" si="524"/>
        <v>85.917000000000002</v>
      </c>
      <c r="O3465" s="7">
        <f t="shared" si="525"/>
        <v>85.917000000000002</v>
      </c>
      <c r="R3465" s="7"/>
      <c r="S3465" s="47">
        <f t="shared" si="526"/>
        <v>0.78</v>
      </c>
      <c r="T3465" s="47">
        <f t="shared" si="527"/>
        <v>0</v>
      </c>
      <c r="U3465" s="47">
        <f t="shared" si="528"/>
        <v>110.15</v>
      </c>
      <c r="V3465" s="47">
        <f t="shared" si="529"/>
        <v>-1.7200000000000006</v>
      </c>
      <c r="W3465" s="11"/>
    </row>
    <row r="3466" spans="1:23" x14ac:dyDescent="0.45">
      <c r="A3466" t="s">
        <v>3471</v>
      </c>
      <c r="B3466">
        <v>9.14</v>
      </c>
      <c r="D3466" s="9" t="str">
        <f>VartojimasGamyba!J3462</f>
        <v>2024-01-23-04</v>
      </c>
      <c r="E3466" s="8">
        <f>VartojimasGamyba!G3462</f>
        <v>0.45500000000000002</v>
      </c>
      <c r="F3466" s="11"/>
      <c r="G3466" s="7">
        <f t="shared" si="522"/>
        <v>8.5166666666666657</v>
      </c>
      <c r="H3466" s="7">
        <v>4.9388888888888891</v>
      </c>
      <c r="I3466" s="7">
        <v>0</v>
      </c>
      <c r="J3466" s="7">
        <v>0</v>
      </c>
      <c r="L3466" s="7">
        <f>VartojimasGamyba!H3462</f>
        <v>0</v>
      </c>
      <c r="M3466" s="15">
        <f t="shared" si="523"/>
        <v>5.3938888888888892</v>
      </c>
      <c r="N3466" s="7">
        <f t="shared" si="524"/>
        <v>590.25326111111121</v>
      </c>
      <c r="O3466" s="7">
        <f t="shared" si="525"/>
        <v>590.25326111111121</v>
      </c>
      <c r="R3466" s="7"/>
      <c r="S3466" s="47">
        <f t="shared" si="526"/>
        <v>5.3938888888888892</v>
      </c>
      <c r="T3466" s="47">
        <f t="shared" si="527"/>
        <v>0</v>
      </c>
      <c r="U3466" s="47">
        <f t="shared" si="528"/>
        <v>109.43</v>
      </c>
      <c r="V3466" s="47">
        <f t="shared" si="529"/>
        <v>-2.4399999999999995</v>
      </c>
      <c r="W3466" s="11"/>
    </row>
    <row r="3467" spans="1:23" x14ac:dyDescent="0.45">
      <c r="A3467" t="s">
        <v>3472</v>
      </c>
      <c r="B3467">
        <v>4.17</v>
      </c>
      <c r="D3467" s="9" t="str">
        <f>VartojimasGamyba!J3463</f>
        <v>2024-01-23-05</v>
      </c>
      <c r="E3467" s="8">
        <f>VartojimasGamyba!G3463</f>
        <v>0.56999999999999995</v>
      </c>
      <c r="F3467" s="11"/>
      <c r="G3467" s="7">
        <f t="shared" si="522"/>
        <v>18.516666666666666</v>
      </c>
      <c r="H3467" s="7">
        <v>10</v>
      </c>
      <c r="I3467" s="7">
        <v>0</v>
      </c>
      <c r="J3467" s="7">
        <v>0</v>
      </c>
      <c r="L3467" s="7">
        <f>VartojimasGamyba!H3463</f>
        <v>0</v>
      </c>
      <c r="M3467" s="15">
        <f t="shared" si="523"/>
        <v>10.57</v>
      </c>
      <c r="N3467" s="7">
        <f t="shared" si="524"/>
        <v>1104.1422</v>
      </c>
      <c r="O3467" s="7">
        <f t="shared" si="525"/>
        <v>1104.1422</v>
      </c>
      <c r="R3467" s="7"/>
      <c r="S3467" s="47">
        <f t="shared" si="526"/>
        <v>10.57</v>
      </c>
      <c r="T3467" s="47">
        <f t="shared" si="527"/>
        <v>0</v>
      </c>
      <c r="U3467" s="47">
        <f t="shared" si="528"/>
        <v>104.46000000000001</v>
      </c>
      <c r="V3467" s="47">
        <f t="shared" si="529"/>
        <v>-7.41</v>
      </c>
      <c r="W3467" s="11"/>
    </row>
    <row r="3468" spans="1:23" x14ac:dyDescent="0.45">
      <c r="A3468" t="s">
        <v>3473</v>
      </c>
      <c r="B3468">
        <v>10.220000000000001</v>
      </c>
      <c r="D3468" s="9" t="str">
        <f>VartojimasGamyba!J3464</f>
        <v>2024-01-23-06</v>
      </c>
      <c r="E3468" s="8">
        <f>VartojimasGamyba!G3464</f>
        <v>0.77800000000000002</v>
      </c>
      <c r="F3468" s="11"/>
      <c r="G3468" s="7">
        <f t="shared" si="522"/>
        <v>18.516666666666666</v>
      </c>
      <c r="H3468" s="7">
        <v>0</v>
      </c>
      <c r="I3468" s="7">
        <v>0</v>
      </c>
      <c r="J3468" s="7">
        <v>0</v>
      </c>
      <c r="L3468" s="7">
        <f>VartojimasGamyba!H3464</f>
        <v>0</v>
      </c>
      <c r="M3468" s="15">
        <f t="shared" si="523"/>
        <v>0.77800000000000002</v>
      </c>
      <c r="N3468" s="7">
        <f t="shared" si="524"/>
        <v>85.976780000000005</v>
      </c>
      <c r="O3468" s="7">
        <f t="shared" si="525"/>
        <v>85.976780000000005</v>
      </c>
      <c r="R3468" s="7"/>
      <c r="S3468" s="47">
        <f t="shared" si="526"/>
        <v>0.77800000000000002</v>
      </c>
      <c r="T3468" s="47">
        <f t="shared" si="527"/>
        <v>0</v>
      </c>
      <c r="U3468" s="47">
        <f t="shared" si="528"/>
        <v>110.51</v>
      </c>
      <c r="V3468" s="47">
        <f t="shared" si="529"/>
        <v>-1.3599999999999994</v>
      </c>
      <c r="W3468" s="11"/>
    </row>
    <row r="3469" spans="1:23" x14ac:dyDescent="0.45">
      <c r="A3469" t="s">
        <v>3474</v>
      </c>
      <c r="B3469">
        <v>21.63</v>
      </c>
      <c r="D3469" s="9" t="str">
        <f>VartojimasGamyba!J3465</f>
        <v>2024-01-23-07</v>
      </c>
      <c r="E3469" s="8">
        <f>VartojimasGamyba!G3465</f>
        <v>0.34300000000000003</v>
      </c>
      <c r="F3469" s="11"/>
      <c r="G3469" s="7">
        <f t="shared" si="522"/>
        <v>18.146666666666665</v>
      </c>
      <c r="H3469" s="7">
        <v>0</v>
      </c>
      <c r="I3469" s="7">
        <v>0.37000000000000005</v>
      </c>
      <c r="J3469" s="7">
        <v>0</v>
      </c>
      <c r="L3469" s="7">
        <f>VartojimasGamyba!H3465</f>
        <v>0.01</v>
      </c>
      <c r="M3469" s="15">
        <f t="shared" si="523"/>
        <v>-4.6837533851373792E-17</v>
      </c>
      <c r="N3469" s="7">
        <f t="shared" si="524"/>
        <v>-5.7104321271594929E-15</v>
      </c>
      <c r="O3469" s="7">
        <f t="shared" si="525"/>
        <v>-5.7104321271594929E-15</v>
      </c>
      <c r="R3469" s="7"/>
      <c r="S3469" s="47">
        <f t="shared" si="526"/>
        <v>-4.6837533851373792E-17</v>
      </c>
      <c r="T3469" s="47">
        <f t="shared" si="527"/>
        <v>0</v>
      </c>
      <c r="U3469" s="47">
        <f t="shared" si="528"/>
        <v>121.92</v>
      </c>
      <c r="V3469" s="47">
        <f t="shared" si="529"/>
        <v>10.049999999999999</v>
      </c>
      <c r="W3469" s="11"/>
    </row>
    <row r="3470" spans="1:23" x14ac:dyDescent="0.45">
      <c r="A3470" t="s">
        <v>3475</v>
      </c>
      <c r="B3470">
        <v>59.07</v>
      </c>
      <c r="D3470" s="9" t="str">
        <f>VartojimasGamyba!J3466</f>
        <v>2024-01-23-08</v>
      </c>
      <c r="E3470" s="8">
        <f>VartojimasGamyba!G3466</f>
        <v>0.6</v>
      </c>
      <c r="F3470" s="11"/>
      <c r="G3470" s="7">
        <f t="shared" si="522"/>
        <v>17.546666666666663</v>
      </c>
      <c r="H3470" s="7">
        <v>0</v>
      </c>
      <c r="I3470" s="7">
        <v>0.60000000000000009</v>
      </c>
      <c r="J3470" s="7">
        <v>0</v>
      </c>
      <c r="L3470" s="7">
        <f>VartojimasGamyba!H3466</f>
        <v>0.06</v>
      </c>
      <c r="M3470" s="15">
        <f t="shared" si="523"/>
        <v>-1.6653345369377348E-16</v>
      </c>
      <c r="N3470" s="7">
        <f t="shared" si="524"/>
        <v>-2.6538771180639744E-14</v>
      </c>
      <c r="O3470" s="7">
        <f t="shared" si="525"/>
        <v>-2.6538771180639744E-14</v>
      </c>
      <c r="R3470" s="7"/>
      <c r="S3470" s="47">
        <f t="shared" si="526"/>
        <v>-1.6653345369377348E-16</v>
      </c>
      <c r="T3470" s="47">
        <f t="shared" si="527"/>
        <v>0</v>
      </c>
      <c r="U3470" s="47">
        <f t="shared" si="528"/>
        <v>159.36000000000001</v>
      </c>
      <c r="V3470" s="47">
        <f t="shared" si="529"/>
        <v>47.49</v>
      </c>
      <c r="W3470" s="11"/>
    </row>
    <row r="3471" spans="1:23" x14ac:dyDescent="0.45">
      <c r="A3471" t="s">
        <v>3476</v>
      </c>
      <c r="B3471">
        <v>74.010000000000005</v>
      </c>
      <c r="D3471" s="9" t="str">
        <f>VartojimasGamyba!J3467</f>
        <v>2024-01-23-09</v>
      </c>
      <c r="E3471" s="8">
        <f>VartojimasGamyba!G3467</f>
        <v>0.61199999999999999</v>
      </c>
      <c r="F3471" s="11"/>
      <c r="G3471" s="7">
        <f t="shared" si="522"/>
        <v>17.038888888888884</v>
      </c>
      <c r="H3471" s="7">
        <v>0</v>
      </c>
      <c r="I3471" s="7">
        <v>0.50777777777777777</v>
      </c>
      <c r="J3471" s="7">
        <v>0</v>
      </c>
      <c r="L3471" s="7">
        <f>VartojimasGamyba!H3467</f>
        <v>0.155</v>
      </c>
      <c r="M3471" s="15">
        <f t="shared" si="523"/>
        <v>0</v>
      </c>
      <c r="N3471" s="7">
        <f t="shared" si="524"/>
        <v>0</v>
      </c>
      <c r="O3471" s="7">
        <f t="shared" si="525"/>
        <v>0</v>
      </c>
      <c r="R3471" s="7"/>
      <c r="S3471" s="47">
        <f t="shared" si="526"/>
        <v>0</v>
      </c>
      <c r="T3471" s="47">
        <f t="shared" si="527"/>
        <v>0</v>
      </c>
      <c r="U3471" s="47">
        <f t="shared" si="528"/>
        <v>174.3</v>
      </c>
      <c r="V3471" s="47">
        <f t="shared" si="529"/>
        <v>62.430000000000007</v>
      </c>
      <c r="W3471" s="11"/>
    </row>
    <row r="3472" spans="1:23" x14ac:dyDescent="0.45">
      <c r="A3472" t="s">
        <v>3477</v>
      </c>
      <c r="B3472">
        <v>84.93</v>
      </c>
      <c r="D3472" s="9" t="str">
        <f>VartojimasGamyba!J3468</f>
        <v>2024-01-23-10</v>
      </c>
      <c r="E3472" s="8">
        <f>VartojimasGamyba!G3468</f>
        <v>0.34499999999999997</v>
      </c>
      <c r="F3472" s="11"/>
      <c r="G3472" s="7">
        <f t="shared" si="522"/>
        <v>16.876666666666662</v>
      </c>
      <c r="H3472" s="7">
        <v>0</v>
      </c>
      <c r="I3472" s="7">
        <v>0.16222222222222218</v>
      </c>
      <c r="J3472" s="7">
        <v>0</v>
      </c>
      <c r="L3472" s="7">
        <f>VartojimasGamyba!H3468</f>
        <v>0.19900000000000001</v>
      </c>
      <c r="M3472" s="15">
        <f t="shared" si="523"/>
        <v>0</v>
      </c>
      <c r="N3472" s="7">
        <f t="shared" si="524"/>
        <v>0</v>
      </c>
      <c r="O3472" s="7">
        <f t="shared" si="525"/>
        <v>0</v>
      </c>
      <c r="R3472" s="7"/>
      <c r="S3472" s="47">
        <f t="shared" si="526"/>
        <v>0</v>
      </c>
      <c r="T3472" s="47">
        <f t="shared" si="527"/>
        <v>0</v>
      </c>
      <c r="U3472" s="47">
        <f t="shared" si="528"/>
        <v>185.22000000000003</v>
      </c>
      <c r="V3472" s="47">
        <f t="shared" si="529"/>
        <v>73.350000000000009</v>
      </c>
      <c r="W3472" s="11"/>
    </row>
    <row r="3473" spans="1:23" x14ac:dyDescent="0.45">
      <c r="A3473" t="s">
        <v>3478</v>
      </c>
      <c r="B3473">
        <v>81.650000000000006</v>
      </c>
      <c r="D3473" s="9" t="str">
        <f>VartojimasGamyba!J3469</f>
        <v>2024-01-23-11</v>
      </c>
      <c r="E3473" s="8">
        <f>VartojimasGamyba!G3469</f>
        <v>1.4319999999999999</v>
      </c>
      <c r="F3473" s="11"/>
      <c r="G3473" s="7">
        <f t="shared" si="522"/>
        <v>15.381111111111107</v>
      </c>
      <c r="H3473" s="7">
        <v>0</v>
      </c>
      <c r="I3473" s="7">
        <v>1.4955555555555551</v>
      </c>
      <c r="J3473" s="7">
        <v>0</v>
      </c>
      <c r="L3473" s="7">
        <f>VartojimasGamyba!H3469</f>
        <v>8.5999999999999993E-2</v>
      </c>
      <c r="M3473" s="15">
        <f t="shared" si="523"/>
        <v>3.0531133177191805E-16</v>
      </c>
      <c r="N3473" s="7">
        <f t="shared" si="524"/>
        <v>5.5548343702582767E-14</v>
      </c>
      <c r="O3473" s="7">
        <f t="shared" si="525"/>
        <v>5.5548343702582767E-14</v>
      </c>
      <c r="R3473" s="7"/>
      <c r="S3473" s="47">
        <f t="shared" si="526"/>
        <v>3.0531133177191805E-16</v>
      </c>
      <c r="T3473" s="47">
        <f t="shared" si="527"/>
        <v>0</v>
      </c>
      <c r="U3473" s="47">
        <f t="shared" si="528"/>
        <v>181.94</v>
      </c>
      <c r="V3473" s="47">
        <f t="shared" si="529"/>
        <v>70.070000000000007</v>
      </c>
      <c r="W3473" s="11"/>
    </row>
    <row r="3474" spans="1:23" x14ac:dyDescent="0.45">
      <c r="A3474" t="s">
        <v>3479</v>
      </c>
      <c r="B3474">
        <v>74.03</v>
      </c>
      <c r="D3474" s="9" t="str">
        <f>VartojimasGamyba!J3470</f>
        <v>2024-01-23-12</v>
      </c>
      <c r="E3474" s="8">
        <f>VartojimasGamyba!G3470</f>
        <v>1.0469999999999999</v>
      </c>
      <c r="F3474" s="11"/>
      <c r="G3474" s="7">
        <f t="shared" si="522"/>
        <v>14.259999999999996</v>
      </c>
      <c r="H3474" s="7">
        <v>0</v>
      </c>
      <c r="I3474" s="7">
        <v>1.1211111111111107</v>
      </c>
      <c r="J3474" s="7">
        <v>0</v>
      </c>
      <c r="L3474" s="7">
        <f>VartojimasGamyba!H3470</f>
        <v>3.7999999999999999E-2</v>
      </c>
      <c r="M3474" s="15">
        <f t="shared" si="523"/>
        <v>2.5673907444456745E-16</v>
      </c>
      <c r="N3474" s="7">
        <f t="shared" si="524"/>
        <v>4.4754755457176999E-14</v>
      </c>
      <c r="O3474" s="7">
        <f t="shared" si="525"/>
        <v>4.4754755457176999E-14</v>
      </c>
      <c r="R3474" s="7"/>
      <c r="S3474" s="47">
        <f t="shared" si="526"/>
        <v>2.5673907444456745E-16</v>
      </c>
      <c r="T3474" s="47">
        <f t="shared" si="527"/>
        <v>0</v>
      </c>
      <c r="U3474" s="47">
        <f t="shared" si="528"/>
        <v>174.32</v>
      </c>
      <c r="V3474" s="47">
        <f t="shared" si="529"/>
        <v>62.45</v>
      </c>
      <c r="W3474" s="11"/>
    </row>
    <row r="3475" spans="1:23" x14ac:dyDescent="0.45">
      <c r="A3475" t="s">
        <v>3480</v>
      </c>
      <c r="B3475">
        <v>69.349999999999994</v>
      </c>
      <c r="D3475" s="9" t="str">
        <f>VartojimasGamyba!J3471</f>
        <v>2024-01-23-13</v>
      </c>
      <c r="E3475" s="8">
        <f>VartojimasGamyba!G3471</f>
        <v>1.169</v>
      </c>
      <c r="F3475" s="11"/>
      <c r="G3475" s="7">
        <f t="shared" si="522"/>
        <v>12.967777777777775</v>
      </c>
      <c r="H3475" s="7">
        <v>0</v>
      </c>
      <c r="I3475" s="7">
        <v>1.2922222222222222</v>
      </c>
      <c r="J3475" s="7">
        <v>0</v>
      </c>
      <c r="L3475" s="7">
        <f>VartojimasGamyba!H3471</f>
        <v>6.0000000000000001E-3</v>
      </c>
      <c r="M3475" s="15">
        <f t="shared" si="523"/>
        <v>0</v>
      </c>
      <c r="N3475" s="7">
        <f t="shared" si="524"/>
        <v>0</v>
      </c>
      <c r="O3475" s="7">
        <f t="shared" si="525"/>
        <v>0</v>
      </c>
      <c r="R3475" s="7"/>
      <c r="S3475" s="47">
        <f t="shared" si="526"/>
        <v>0</v>
      </c>
      <c r="T3475" s="47">
        <f t="shared" si="527"/>
        <v>0</v>
      </c>
      <c r="U3475" s="47">
        <f t="shared" si="528"/>
        <v>169.64</v>
      </c>
      <c r="V3475" s="47">
        <f t="shared" si="529"/>
        <v>57.769999999999996</v>
      </c>
      <c r="W3475" s="11"/>
    </row>
    <row r="3476" spans="1:23" x14ac:dyDescent="0.45">
      <c r="A3476" t="s">
        <v>3481</v>
      </c>
      <c r="B3476">
        <v>61.06</v>
      </c>
      <c r="D3476" s="9" t="str">
        <f>VartojimasGamyba!J3472</f>
        <v>2024-01-23-14</v>
      </c>
      <c r="E3476" s="8">
        <f>VartojimasGamyba!G3472</f>
        <v>0.73799999999999999</v>
      </c>
      <c r="F3476" s="11"/>
      <c r="G3476" s="7">
        <f t="shared" si="522"/>
        <v>12.147777777777774</v>
      </c>
      <c r="H3476" s="7">
        <v>0</v>
      </c>
      <c r="I3476" s="7">
        <v>0.82</v>
      </c>
      <c r="J3476" s="7">
        <v>0</v>
      </c>
      <c r="L3476" s="7">
        <f>VartojimasGamyba!H3472</f>
        <v>0</v>
      </c>
      <c r="M3476" s="15">
        <f t="shared" si="523"/>
        <v>0</v>
      </c>
      <c r="N3476" s="7">
        <f t="shared" si="524"/>
        <v>0</v>
      </c>
      <c r="O3476" s="7">
        <f t="shared" si="525"/>
        <v>0</v>
      </c>
      <c r="R3476" s="7"/>
      <c r="S3476" s="47">
        <f t="shared" si="526"/>
        <v>0</v>
      </c>
      <c r="T3476" s="47">
        <f t="shared" si="527"/>
        <v>0</v>
      </c>
      <c r="U3476" s="47">
        <f t="shared" si="528"/>
        <v>161.35000000000002</v>
      </c>
      <c r="V3476" s="47">
        <f t="shared" si="529"/>
        <v>49.480000000000004</v>
      </c>
      <c r="W3476" s="11"/>
    </row>
    <row r="3477" spans="1:23" x14ac:dyDescent="0.45">
      <c r="A3477" t="s">
        <v>3482</v>
      </c>
      <c r="B3477">
        <v>64.84</v>
      </c>
      <c r="D3477" s="9" t="str">
        <f>VartojimasGamyba!J3473</f>
        <v>2024-01-23-15</v>
      </c>
      <c r="E3477" s="8">
        <f>VartojimasGamyba!G3473</f>
        <v>0.95899999999999996</v>
      </c>
      <c r="F3477" s="11"/>
      <c r="G3477" s="7">
        <f t="shared" si="522"/>
        <v>11.082222222222219</v>
      </c>
      <c r="H3477" s="7">
        <v>0</v>
      </c>
      <c r="I3477" s="7">
        <v>1.0655555555555556</v>
      </c>
      <c r="J3477" s="7">
        <v>0</v>
      </c>
      <c r="L3477" s="7">
        <f>VartojimasGamyba!H3473</f>
        <v>0</v>
      </c>
      <c r="M3477" s="15">
        <f t="shared" si="523"/>
        <v>-1.1102230246251565E-16</v>
      </c>
      <c r="N3477" s="7">
        <f t="shared" si="524"/>
        <v>-1.8333112805635209E-14</v>
      </c>
      <c r="O3477" s="7">
        <f t="shared" si="525"/>
        <v>-1.8333112805635209E-14</v>
      </c>
      <c r="R3477" s="7"/>
      <c r="S3477" s="47">
        <f t="shared" si="526"/>
        <v>-1.1102230246251565E-16</v>
      </c>
      <c r="T3477" s="47">
        <f t="shared" si="527"/>
        <v>0</v>
      </c>
      <c r="U3477" s="47">
        <f t="shared" si="528"/>
        <v>165.13</v>
      </c>
      <c r="V3477" s="47">
        <f t="shared" si="529"/>
        <v>53.260000000000005</v>
      </c>
      <c r="W3477" s="11"/>
    </row>
    <row r="3478" spans="1:23" x14ac:dyDescent="0.45">
      <c r="A3478" t="s">
        <v>3483</v>
      </c>
      <c r="B3478">
        <v>59.1</v>
      </c>
      <c r="D3478" s="9" t="str">
        <f>VartojimasGamyba!J3474</f>
        <v>2024-01-23-16</v>
      </c>
      <c r="E3478" s="8">
        <f>VartojimasGamyba!G3474</f>
        <v>0.47299999999999998</v>
      </c>
      <c r="F3478" s="11"/>
      <c r="G3478" s="7">
        <f t="shared" si="522"/>
        <v>10.556666666666663</v>
      </c>
      <c r="H3478" s="7">
        <v>0</v>
      </c>
      <c r="I3478" s="7">
        <v>0.52555555555555555</v>
      </c>
      <c r="J3478" s="7">
        <v>0</v>
      </c>
      <c r="L3478" s="7">
        <f>VartojimasGamyba!H3474</f>
        <v>0</v>
      </c>
      <c r="M3478" s="15">
        <f t="shared" si="523"/>
        <v>-5.5511151231257827E-17</v>
      </c>
      <c r="N3478" s="7">
        <f t="shared" si="524"/>
        <v>-8.8479223947501859E-15</v>
      </c>
      <c r="O3478" s="7">
        <f t="shared" si="525"/>
        <v>-8.8479223947501859E-15</v>
      </c>
      <c r="R3478" s="7"/>
      <c r="S3478" s="47">
        <f t="shared" si="526"/>
        <v>-5.5511151231257827E-17</v>
      </c>
      <c r="T3478" s="47">
        <f t="shared" si="527"/>
        <v>0</v>
      </c>
      <c r="U3478" s="47">
        <f t="shared" si="528"/>
        <v>159.39000000000001</v>
      </c>
      <c r="V3478" s="47">
        <f t="shared" si="529"/>
        <v>47.52</v>
      </c>
      <c r="W3478" s="11"/>
    </row>
    <row r="3479" spans="1:23" x14ac:dyDescent="0.45">
      <c r="A3479" t="s">
        <v>3484</v>
      </c>
      <c r="B3479">
        <v>67.08</v>
      </c>
      <c r="D3479" s="9" t="str">
        <f>VartojimasGamyba!J3475</f>
        <v>2024-01-23-17</v>
      </c>
      <c r="E3479" s="8">
        <f>VartojimasGamyba!G3475</f>
        <v>0.89700000000000002</v>
      </c>
      <c r="F3479" s="11"/>
      <c r="G3479" s="7">
        <f t="shared" si="522"/>
        <v>9.5599999999999969</v>
      </c>
      <c r="H3479" s="7">
        <v>0</v>
      </c>
      <c r="I3479" s="7">
        <v>0.9966666666666667</v>
      </c>
      <c r="J3479" s="7">
        <v>0</v>
      </c>
      <c r="L3479" s="7">
        <f>VartojimasGamyba!H3475</f>
        <v>0</v>
      </c>
      <c r="M3479" s="15">
        <f t="shared" si="523"/>
        <v>0</v>
      </c>
      <c r="N3479" s="7">
        <f t="shared" si="524"/>
        <v>0</v>
      </c>
      <c r="O3479" s="7">
        <f t="shared" si="525"/>
        <v>0</v>
      </c>
      <c r="R3479" s="7"/>
      <c r="S3479" s="47">
        <f t="shared" si="526"/>
        <v>0</v>
      </c>
      <c r="T3479" s="47">
        <f t="shared" si="527"/>
        <v>0</v>
      </c>
      <c r="U3479" s="47">
        <f t="shared" si="528"/>
        <v>167.37</v>
      </c>
      <c r="V3479" s="47">
        <f t="shared" si="529"/>
        <v>55.5</v>
      </c>
      <c r="W3479" s="11"/>
    </row>
    <row r="3480" spans="1:23" x14ac:dyDescent="0.45">
      <c r="A3480" t="s">
        <v>3485</v>
      </c>
      <c r="B3480">
        <v>91.89</v>
      </c>
      <c r="D3480" s="9" t="str">
        <f>VartojimasGamyba!J3476</f>
        <v>2024-01-23-18</v>
      </c>
      <c r="E3480" s="8">
        <f>VartojimasGamyba!G3476</f>
        <v>0.57999999999999996</v>
      </c>
      <c r="F3480" s="11"/>
      <c r="G3480" s="7">
        <f t="shared" si="522"/>
        <v>8.915555555555553</v>
      </c>
      <c r="H3480" s="7">
        <v>0</v>
      </c>
      <c r="I3480" s="7">
        <v>0.64444444444444438</v>
      </c>
      <c r="J3480" s="7">
        <v>0</v>
      </c>
      <c r="L3480" s="7">
        <f>VartojimasGamyba!H3476</f>
        <v>0</v>
      </c>
      <c r="M3480" s="15">
        <f t="shared" si="523"/>
        <v>0</v>
      </c>
      <c r="N3480" s="7">
        <f t="shared" si="524"/>
        <v>0</v>
      </c>
      <c r="O3480" s="7">
        <f t="shared" si="525"/>
        <v>0</v>
      </c>
      <c r="R3480" s="7"/>
      <c r="S3480" s="47">
        <f t="shared" si="526"/>
        <v>0</v>
      </c>
      <c r="T3480" s="47">
        <f t="shared" si="527"/>
        <v>0</v>
      </c>
      <c r="U3480" s="47">
        <f t="shared" si="528"/>
        <v>192.18</v>
      </c>
      <c r="V3480" s="47">
        <f t="shared" si="529"/>
        <v>80.31</v>
      </c>
      <c r="W3480" s="11"/>
    </row>
    <row r="3481" spans="1:23" x14ac:dyDescent="0.45">
      <c r="A3481" t="s">
        <v>3486</v>
      </c>
      <c r="B3481">
        <v>68.459999999999994</v>
      </c>
      <c r="D3481" s="9" t="str">
        <f>VartojimasGamyba!J3477</f>
        <v>2024-01-23-19</v>
      </c>
      <c r="E3481" s="8">
        <f>VartojimasGamyba!G3477</f>
        <v>1.069</v>
      </c>
      <c r="F3481" s="11"/>
      <c r="G3481" s="7">
        <f t="shared" si="522"/>
        <v>7.7277777777777752</v>
      </c>
      <c r="H3481" s="7">
        <v>0</v>
      </c>
      <c r="I3481" s="7">
        <v>1.1877777777777778</v>
      </c>
      <c r="J3481" s="7">
        <v>0</v>
      </c>
      <c r="L3481" s="7">
        <f>VartojimasGamyba!H3477</f>
        <v>0</v>
      </c>
      <c r="M3481" s="15">
        <f t="shared" si="523"/>
        <v>-2.2204460492503131E-16</v>
      </c>
      <c r="N3481" s="7">
        <f t="shared" si="524"/>
        <v>-3.7470027081099033E-14</v>
      </c>
      <c r="O3481" s="7">
        <f t="shared" si="525"/>
        <v>-3.7470027081099033E-14</v>
      </c>
      <c r="R3481" s="7"/>
      <c r="S3481" s="47">
        <f t="shared" si="526"/>
        <v>-2.2204460492503131E-16</v>
      </c>
      <c r="T3481" s="47">
        <f t="shared" si="527"/>
        <v>0</v>
      </c>
      <c r="U3481" s="47">
        <f t="shared" si="528"/>
        <v>168.75</v>
      </c>
      <c r="V3481" s="47">
        <f t="shared" si="529"/>
        <v>56.879999999999995</v>
      </c>
      <c r="W3481" s="11"/>
    </row>
    <row r="3482" spans="1:23" x14ac:dyDescent="0.45">
      <c r="A3482" t="s">
        <v>3487</v>
      </c>
      <c r="B3482">
        <v>66.78</v>
      </c>
      <c r="D3482" s="9" t="str">
        <f>VartojimasGamyba!J3478</f>
        <v>2024-01-23-20</v>
      </c>
      <c r="E3482" s="8">
        <f>VartojimasGamyba!G3478</f>
        <v>0.8</v>
      </c>
      <c r="F3482" s="11"/>
      <c r="G3482" s="7">
        <f t="shared" si="522"/>
        <v>6.8388888888888859</v>
      </c>
      <c r="H3482" s="7">
        <v>0</v>
      </c>
      <c r="I3482" s="7">
        <v>0.88888888888888895</v>
      </c>
      <c r="J3482" s="7">
        <v>0</v>
      </c>
      <c r="L3482" s="7">
        <f>VartojimasGamyba!H3478</f>
        <v>0</v>
      </c>
      <c r="M3482" s="15">
        <f t="shared" si="523"/>
        <v>0</v>
      </c>
      <c r="N3482" s="7">
        <f t="shared" si="524"/>
        <v>0</v>
      </c>
      <c r="O3482" s="7">
        <f t="shared" si="525"/>
        <v>0</v>
      </c>
      <c r="P3482" s="7" t="s">
        <v>8873</v>
      </c>
      <c r="R3482" s="7"/>
      <c r="S3482" s="47">
        <f t="shared" si="526"/>
        <v>0</v>
      </c>
      <c r="T3482" s="47">
        <f t="shared" si="527"/>
        <v>0</v>
      </c>
      <c r="U3482" s="47">
        <f t="shared" si="528"/>
        <v>167.07</v>
      </c>
      <c r="V3482" s="47">
        <f t="shared" si="529"/>
        <v>55.2</v>
      </c>
      <c r="W3482" s="11"/>
    </row>
    <row r="3483" spans="1:23" x14ac:dyDescent="0.45">
      <c r="A3483" t="s">
        <v>3488</v>
      </c>
      <c r="B3483">
        <v>63.34</v>
      </c>
      <c r="D3483" s="9" t="str">
        <f>VartojimasGamyba!J3479</f>
        <v>2024-01-23-21</v>
      </c>
      <c r="E3483" s="8">
        <f>VartojimasGamyba!G3479</f>
        <v>0.45400000000000001</v>
      </c>
      <c r="F3483" s="11"/>
      <c r="G3483" s="7">
        <f t="shared" si="522"/>
        <v>6.3344444444444417</v>
      </c>
      <c r="H3483" s="7">
        <v>0</v>
      </c>
      <c r="I3483" s="7">
        <v>0.50444444444444447</v>
      </c>
      <c r="J3483" s="7">
        <v>0</v>
      </c>
      <c r="L3483" s="7">
        <f>VartojimasGamyba!H3479</f>
        <v>0</v>
      </c>
      <c r="M3483" s="15">
        <f t="shared" si="523"/>
        <v>0</v>
      </c>
      <c r="N3483" s="7">
        <f t="shared" si="524"/>
        <v>0</v>
      </c>
      <c r="O3483" s="7">
        <f t="shared" si="525"/>
        <v>0</v>
      </c>
      <c r="P3483" s="7">
        <f>SUM(N3462:N3485)</f>
        <v>1927.6058811111111</v>
      </c>
      <c r="R3483" s="7"/>
      <c r="S3483" s="47">
        <f t="shared" si="526"/>
        <v>0</v>
      </c>
      <c r="T3483" s="47">
        <f t="shared" si="527"/>
        <v>0</v>
      </c>
      <c r="U3483" s="47">
        <f t="shared" si="528"/>
        <v>163.63</v>
      </c>
      <c r="V3483" s="47">
        <f t="shared" si="529"/>
        <v>51.760000000000005</v>
      </c>
      <c r="W3483" s="11"/>
    </row>
    <row r="3484" spans="1:23" x14ac:dyDescent="0.45">
      <c r="A3484" t="s">
        <v>3489</v>
      </c>
      <c r="B3484">
        <v>60.46</v>
      </c>
      <c r="D3484" s="9" t="str">
        <f>VartojimasGamyba!J3480</f>
        <v>2024-01-23-22</v>
      </c>
      <c r="E3484" s="8">
        <f>VartojimasGamyba!G3480</f>
        <v>0.83099999999999996</v>
      </c>
      <c r="F3484" s="11"/>
      <c r="G3484" s="7">
        <f t="shared" si="522"/>
        <v>5.4111111111111079</v>
      </c>
      <c r="H3484" s="7">
        <v>0</v>
      </c>
      <c r="I3484" s="7">
        <v>0.92333333333333334</v>
      </c>
      <c r="J3484" s="7">
        <v>0</v>
      </c>
      <c r="L3484" s="7">
        <f>VartojimasGamyba!H3480</f>
        <v>0</v>
      </c>
      <c r="M3484" s="15">
        <f t="shared" si="523"/>
        <v>-1.1102230246251565E-16</v>
      </c>
      <c r="N3484" s="7">
        <f t="shared" si="524"/>
        <v>-1.7846835120849391E-14</v>
      </c>
      <c r="O3484" s="7">
        <f t="shared" si="525"/>
        <v>-1.7846835120849391E-14</v>
      </c>
      <c r="P3484" s="7" t="s">
        <v>8872</v>
      </c>
      <c r="R3484" s="7"/>
      <c r="S3484" s="47">
        <f t="shared" si="526"/>
        <v>-1.1102230246251565E-16</v>
      </c>
      <c r="T3484" s="47">
        <f t="shared" si="527"/>
        <v>0</v>
      </c>
      <c r="U3484" s="47">
        <f t="shared" si="528"/>
        <v>160.75</v>
      </c>
      <c r="V3484" s="47">
        <f t="shared" si="529"/>
        <v>48.88</v>
      </c>
      <c r="W3484" s="11"/>
    </row>
    <row r="3485" spans="1:23" x14ac:dyDescent="0.45">
      <c r="A3485" t="s">
        <v>3490</v>
      </c>
      <c r="B3485">
        <v>52.45</v>
      </c>
      <c r="D3485" s="9" t="str">
        <f>VartojimasGamyba!J3481</f>
        <v>2024-01-23-23</v>
      </c>
      <c r="E3485" s="8">
        <f>VartojimasGamyba!G3481</f>
        <v>0.37</v>
      </c>
      <c r="F3485" s="11"/>
      <c r="G3485" s="7">
        <f t="shared" si="522"/>
        <v>4.9999999999999964</v>
      </c>
      <c r="H3485" s="7">
        <v>0</v>
      </c>
      <c r="I3485" s="7">
        <v>0.41111111111111115</v>
      </c>
      <c r="J3485" s="7">
        <v>0</v>
      </c>
      <c r="L3485" s="7">
        <f>VartojimasGamyba!H3481</f>
        <v>0</v>
      </c>
      <c r="M3485" s="15">
        <f t="shared" si="523"/>
        <v>-5.5511151231257827E-17</v>
      </c>
      <c r="N3485" s="7">
        <f t="shared" si="524"/>
        <v>-8.478773239062321E-15</v>
      </c>
      <c r="O3485" s="7">
        <f t="shared" si="525"/>
        <v>-8.478773239062321E-15</v>
      </c>
      <c r="P3485" s="7">
        <f>SUM(O3462:O3485)</f>
        <v>1927.6058811111111</v>
      </c>
      <c r="Q3485" s="7">
        <f>SUMPRODUCT(B3462:B3485,E3462:E3485)+SUM(E3462:E3485)*$Z$21-SUMPRODUCT(B3462:B3485,L3462:L3485)+SUM(L3462:L3485)*ABS($Z$20)</f>
        <v>2607.4878600000006</v>
      </c>
      <c r="R3485" s="7"/>
      <c r="S3485" s="47">
        <f t="shared" si="526"/>
        <v>-5.5511151231257827E-17</v>
      </c>
      <c r="T3485" s="47">
        <f t="shared" si="527"/>
        <v>0</v>
      </c>
      <c r="U3485" s="47">
        <f t="shared" si="528"/>
        <v>152.74</v>
      </c>
      <c r="V3485" s="47">
        <f t="shared" si="529"/>
        <v>40.870000000000005</v>
      </c>
      <c r="W3485" s="11">
        <f>IF(P3485&lt;&gt;Q3485,1,0)</f>
        <v>1</v>
      </c>
    </row>
    <row r="3486" spans="1:23" x14ac:dyDescent="0.45">
      <c r="A3486" t="s">
        <v>3491</v>
      </c>
      <c r="B3486">
        <v>40.82</v>
      </c>
      <c r="D3486" s="1" t="str">
        <f>VartojimasGamyba!J3482</f>
        <v>2024-01-24-00</v>
      </c>
      <c r="E3486" s="7">
        <f>VartojimasGamyba!G3482</f>
        <v>0.81899999999999995</v>
      </c>
      <c r="F3486" s="11"/>
      <c r="G3486" s="12">
        <f>G3485+H3486-I3486</f>
        <v>4.9999999999999964</v>
      </c>
      <c r="H3486" s="12">
        <v>0</v>
      </c>
      <c r="I3486" s="12">
        <v>0</v>
      </c>
      <c r="J3486" s="12">
        <v>0</v>
      </c>
      <c r="K3486" s="12"/>
      <c r="L3486" s="12">
        <f>VartojimasGamyba!H3482</f>
        <v>0</v>
      </c>
      <c r="M3486" s="19">
        <f t="shared" si="523"/>
        <v>0.81899999999999995</v>
      </c>
      <c r="N3486" s="7">
        <f t="shared" si="524"/>
        <v>115.56909</v>
      </c>
      <c r="O3486" s="7">
        <f t="shared" si="525"/>
        <v>115.56909</v>
      </c>
      <c r="R3486" s="20" t="s">
        <v>8783</v>
      </c>
      <c r="S3486" s="47">
        <f t="shared" si="526"/>
        <v>0.81899999999999995</v>
      </c>
      <c r="T3486" s="47">
        <f t="shared" si="527"/>
        <v>0</v>
      </c>
      <c r="U3486" s="47">
        <f t="shared" si="528"/>
        <v>141.11000000000001</v>
      </c>
      <c r="V3486" s="47">
        <f t="shared" si="529"/>
        <v>29.240000000000002</v>
      </c>
      <c r="W3486" s="11"/>
    </row>
    <row r="3487" spans="1:23" x14ac:dyDescent="0.45">
      <c r="A3487" t="s">
        <v>3492</v>
      </c>
      <c r="B3487">
        <v>33.26</v>
      </c>
      <c r="D3487" s="1" t="str">
        <f>VartojimasGamyba!J3483</f>
        <v>2024-01-24-01</v>
      </c>
      <c r="E3487" s="7">
        <f>VartojimasGamyba!G3483</f>
        <v>0.41499999999999998</v>
      </c>
      <c r="F3487" s="11"/>
      <c r="G3487" s="12">
        <f t="shared" ref="G3487:G3509" si="530">G3486+H3487-I3487</f>
        <v>14.999999999999996</v>
      </c>
      <c r="H3487" s="12">
        <v>10</v>
      </c>
      <c r="I3487" s="12">
        <v>0</v>
      </c>
      <c r="J3487" s="12">
        <v>0</v>
      </c>
      <c r="K3487" s="12"/>
      <c r="L3487" s="12">
        <f>VartojimasGamyba!H3483</f>
        <v>0</v>
      </c>
      <c r="M3487" s="19">
        <f t="shared" si="523"/>
        <v>10.414999999999999</v>
      </c>
      <c r="N3487" s="7">
        <f t="shared" si="524"/>
        <v>1390.9232500000001</v>
      </c>
      <c r="O3487" s="7">
        <f t="shared" si="525"/>
        <v>1390.9232500000001</v>
      </c>
      <c r="R3487" s="7"/>
      <c r="S3487" s="47">
        <f t="shared" si="526"/>
        <v>10.414999999999999</v>
      </c>
      <c r="T3487" s="47">
        <f t="shared" si="527"/>
        <v>0</v>
      </c>
      <c r="U3487" s="47">
        <f t="shared" si="528"/>
        <v>133.55000000000001</v>
      </c>
      <c r="V3487" s="47">
        <f t="shared" si="529"/>
        <v>21.68</v>
      </c>
      <c r="W3487" s="11"/>
    </row>
    <row r="3488" spans="1:23" x14ac:dyDescent="0.45">
      <c r="A3488" t="s">
        <v>3493</v>
      </c>
      <c r="B3488">
        <v>42.02</v>
      </c>
      <c r="D3488" s="1" t="str">
        <f>VartojimasGamyba!J3484</f>
        <v>2024-01-24-02</v>
      </c>
      <c r="E3488" s="7">
        <f>VartojimasGamyba!G3484</f>
        <v>1.155</v>
      </c>
      <c r="F3488" s="11"/>
      <c r="G3488" s="12">
        <f t="shared" si="530"/>
        <v>14.999999999999996</v>
      </c>
      <c r="H3488" s="12">
        <v>0</v>
      </c>
      <c r="I3488" s="12">
        <v>0</v>
      </c>
      <c r="J3488" s="12">
        <v>0</v>
      </c>
      <c r="K3488" s="12"/>
      <c r="L3488" s="12">
        <f>VartojimasGamyba!H3484</f>
        <v>0</v>
      </c>
      <c r="M3488" s="19">
        <f t="shared" si="523"/>
        <v>1.155</v>
      </c>
      <c r="N3488" s="7">
        <f t="shared" si="524"/>
        <v>164.36805000000001</v>
      </c>
      <c r="O3488" s="7">
        <f t="shared" si="525"/>
        <v>164.36805000000001</v>
      </c>
      <c r="R3488" s="7"/>
      <c r="S3488" s="47">
        <f t="shared" si="526"/>
        <v>1.155</v>
      </c>
      <c r="T3488" s="47">
        <f t="shared" si="527"/>
        <v>0</v>
      </c>
      <c r="U3488" s="47">
        <f t="shared" si="528"/>
        <v>142.31</v>
      </c>
      <c r="V3488" s="47">
        <f t="shared" si="529"/>
        <v>30.440000000000005</v>
      </c>
      <c r="W3488" s="11"/>
    </row>
    <row r="3489" spans="1:23" x14ac:dyDescent="0.45">
      <c r="A3489" t="s">
        <v>3494</v>
      </c>
      <c r="B3489">
        <v>39.76</v>
      </c>
      <c r="D3489" s="1" t="str">
        <f>VartojimasGamyba!J3485</f>
        <v>2024-01-24-03</v>
      </c>
      <c r="E3489" s="7">
        <f>VartojimasGamyba!G3485</f>
        <v>0.49299999999999999</v>
      </c>
      <c r="F3489" s="11"/>
      <c r="G3489" s="12">
        <f t="shared" si="530"/>
        <v>19.574444444444445</v>
      </c>
      <c r="H3489" s="12">
        <v>4.574444444444449</v>
      </c>
      <c r="I3489" s="12">
        <v>0</v>
      </c>
      <c r="J3489" s="12">
        <v>0</v>
      </c>
      <c r="K3489" s="12"/>
      <c r="L3489" s="12">
        <f>VartojimasGamyba!H3485</f>
        <v>0</v>
      </c>
      <c r="M3489" s="19">
        <f t="shared" si="523"/>
        <v>5.0674444444444493</v>
      </c>
      <c r="N3489" s="7">
        <f t="shared" si="524"/>
        <v>709.69559444444519</v>
      </c>
      <c r="O3489" s="7">
        <f t="shared" si="525"/>
        <v>709.69559444444519</v>
      </c>
      <c r="R3489" s="7"/>
      <c r="S3489" s="47">
        <f t="shared" si="526"/>
        <v>5.0674444444444493</v>
      </c>
      <c r="T3489" s="47">
        <f t="shared" si="527"/>
        <v>0</v>
      </c>
      <c r="U3489" s="47">
        <f t="shared" si="528"/>
        <v>140.05000000000001</v>
      </c>
      <c r="V3489" s="47">
        <f t="shared" si="529"/>
        <v>28.18</v>
      </c>
      <c r="W3489" s="11"/>
    </row>
    <row r="3490" spans="1:23" x14ac:dyDescent="0.45">
      <c r="A3490" t="s">
        <v>3495</v>
      </c>
      <c r="B3490">
        <v>50.01</v>
      </c>
      <c r="D3490" s="1" t="str">
        <f>VartojimasGamyba!J3486</f>
        <v>2024-01-24-04</v>
      </c>
      <c r="E3490" s="7">
        <f>VartojimasGamyba!G3486</f>
        <v>0.81100000000000005</v>
      </c>
      <c r="F3490" s="11"/>
      <c r="G3490" s="12">
        <f t="shared" si="530"/>
        <v>19.574444444444445</v>
      </c>
      <c r="H3490" s="12">
        <v>0</v>
      </c>
      <c r="I3490" s="12">
        <v>0</v>
      </c>
      <c r="J3490" s="12">
        <v>0</v>
      </c>
      <c r="K3490" s="12"/>
      <c r="L3490" s="12">
        <f>VartojimasGamyba!H3486</f>
        <v>0</v>
      </c>
      <c r="M3490" s="19">
        <f t="shared" si="523"/>
        <v>0.81100000000000005</v>
      </c>
      <c r="N3490" s="7">
        <f t="shared" si="524"/>
        <v>121.89330000000001</v>
      </c>
      <c r="O3490" s="7">
        <f t="shared" si="525"/>
        <v>121.89330000000001</v>
      </c>
      <c r="R3490" s="7"/>
      <c r="S3490" s="47">
        <f t="shared" si="526"/>
        <v>0.81100000000000005</v>
      </c>
      <c r="T3490" s="47">
        <f t="shared" si="527"/>
        <v>0</v>
      </c>
      <c r="U3490" s="47">
        <f t="shared" si="528"/>
        <v>150.30000000000001</v>
      </c>
      <c r="V3490" s="47">
        <f t="shared" si="529"/>
        <v>38.43</v>
      </c>
      <c r="W3490" s="11"/>
    </row>
    <row r="3491" spans="1:23" x14ac:dyDescent="0.45">
      <c r="A3491" t="s">
        <v>3496</v>
      </c>
      <c r="B3491">
        <v>48.92</v>
      </c>
      <c r="D3491" s="1" t="str">
        <f>VartojimasGamyba!J3487</f>
        <v>2024-01-24-05</v>
      </c>
      <c r="E3491" s="7">
        <f>VartojimasGamyba!G3487</f>
        <v>0.60299999999999998</v>
      </c>
      <c r="F3491" s="11"/>
      <c r="G3491" s="12">
        <f t="shared" si="530"/>
        <v>19.574444444444445</v>
      </c>
      <c r="H3491" s="12">
        <v>0</v>
      </c>
      <c r="I3491" s="12">
        <v>0</v>
      </c>
      <c r="J3491" s="12">
        <v>0</v>
      </c>
      <c r="K3491" s="12"/>
      <c r="L3491" s="12">
        <f>VartojimasGamyba!H3487</f>
        <v>0</v>
      </c>
      <c r="M3491" s="19">
        <f t="shared" si="523"/>
        <v>0.60299999999999998</v>
      </c>
      <c r="N3491" s="7">
        <f t="shared" si="524"/>
        <v>89.97363</v>
      </c>
      <c r="O3491" s="7">
        <f t="shared" si="525"/>
        <v>89.97363</v>
      </c>
      <c r="R3491" s="7"/>
      <c r="S3491" s="47">
        <f t="shared" si="526"/>
        <v>0.60299999999999998</v>
      </c>
      <c r="T3491" s="47">
        <f t="shared" si="527"/>
        <v>0</v>
      </c>
      <c r="U3491" s="47">
        <f t="shared" si="528"/>
        <v>149.21</v>
      </c>
      <c r="V3491" s="47">
        <f t="shared" si="529"/>
        <v>37.340000000000003</v>
      </c>
      <c r="W3491" s="11"/>
    </row>
    <row r="3492" spans="1:23" x14ac:dyDescent="0.45">
      <c r="A3492" t="s">
        <v>3497</v>
      </c>
      <c r="B3492">
        <v>55.6</v>
      </c>
      <c r="D3492" s="1" t="str">
        <f>VartojimasGamyba!J3488</f>
        <v>2024-01-24-06</v>
      </c>
      <c r="E3492" s="7">
        <f>VartojimasGamyba!G3488</f>
        <v>0.89900000000000002</v>
      </c>
      <c r="F3492" s="11"/>
      <c r="G3492" s="12">
        <f t="shared" si="530"/>
        <v>18.575555555555557</v>
      </c>
      <c r="H3492" s="12">
        <v>0</v>
      </c>
      <c r="I3492" s="12">
        <v>0.99888888888888894</v>
      </c>
      <c r="J3492" s="12">
        <v>0</v>
      </c>
      <c r="K3492" s="12"/>
      <c r="L3492" s="12">
        <f>VartojimasGamyba!H3488</f>
        <v>0</v>
      </c>
      <c r="M3492" s="19">
        <f t="shared" si="523"/>
        <v>0</v>
      </c>
      <c r="N3492" s="7">
        <f t="shared" si="524"/>
        <v>0</v>
      </c>
      <c r="O3492" s="7">
        <f t="shared" si="525"/>
        <v>0</v>
      </c>
      <c r="R3492" s="7"/>
      <c r="S3492" s="47">
        <f t="shared" si="526"/>
        <v>0</v>
      </c>
      <c r="T3492" s="47">
        <f t="shared" si="527"/>
        <v>0</v>
      </c>
      <c r="U3492" s="47">
        <f t="shared" si="528"/>
        <v>155.89000000000001</v>
      </c>
      <c r="V3492" s="47">
        <f t="shared" si="529"/>
        <v>44.02</v>
      </c>
      <c r="W3492" s="11"/>
    </row>
    <row r="3493" spans="1:23" x14ac:dyDescent="0.45">
      <c r="A3493" t="s">
        <v>3498</v>
      </c>
      <c r="B3493">
        <v>80.05</v>
      </c>
      <c r="D3493" s="1" t="str">
        <f>VartojimasGamyba!J3489</f>
        <v>2024-01-24-07</v>
      </c>
      <c r="E3493" s="7">
        <f>VartojimasGamyba!G3489</f>
        <v>1.06</v>
      </c>
      <c r="F3493" s="11"/>
      <c r="G3493" s="12">
        <f t="shared" si="530"/>
        <v>17.39777777777778</v>
      </c>
      <c r="H3493" s="12">
        <v>0</v>
      </c>
      <c r="I3493" s="12">
        <v>1.1777777777777778</v>
      </c>
      <c r="J3493" s="12">
        <v>0</v>
      </c>
      <c r="K3493" s="12"/>
      <c r="L3493" s="12">
        <f>VartojimasGamyba!H3489</f>
        <v>0</v>
      </c>
      <c r="M3493" s="19">
        <f t="shared" si="523"/>
        <v>0</v>
      </c>
      <c r="N3493" s="7">
        <f t="shared" si="524"/>
        <v>0</v>
      </c>
      <c r="O3493" s="7">
        <f t="shared" si="525"/>
        <v>0</v>
      </c>
      <c r="R3493" s="7"/>
      <c r="S3493" s="47">
        <f t="shared" si="526"/>
        <v>0</v>
      </c>
      <c r="T3493" s="47">
        <f t="shared" si="527"/>
        <v>0</v>
      </c>
      <c r="U3493" s="47">
        <f t="shared" si="528"/>
        <v>180.34</v>
      </c>
      <c r="V3493" s="47">
        <f t="shared" si="529"/>
        <v>68.47</v>
      </c>
      <c r="W3493" s="11"/>
    </row>
    <row r="3494" spans="1:23" x14ac:dyDescent="0.45">
      <c r="A3494" t="s">
        <v>3499</v>
      </c>
      <c r="B3494">
        <v>92.38</v>
      </c>
      <c r="D3494" s="1" t="str">
        <f>VartojimasGamyba!J3490</f>
        <v>2024-01-24-08</v>
      </c>
      <c r="E3494" s="7">
        <f>VartojimasGamyba!G3490</f>
        <v>1.0169999999999999</v>
      </c>
      <c r="F3494" s="11"/>
      <c r="G3494" s="12">
        <f t="shared" si="530"/>
        <v>16.267777777777781</v>
      </c>
      <c r="H3494" s="12">
        <v>0</v>
      </c>
      <c r="I3494" s="12">
        <v>1.1299999999999999</v>
      </c>
      <c r="J3494" s="12">
        <v>0</v>
      </c>
      <c r="K3494" s="12"/>
      <c r="L3494" s="12">
        <f>VartojimasGamyba!H3490</f>
        <v>0</v>
      </c>
      <c r="M3494" s="19">
        <f t="shared" si="523"/>
        <v>0</v>
      </c>
      <c r="N3494" s="7">
        <f t="shared" si="524"/>
        <v>0</v>
      </c>
      <c r="O3494" s="7">
        <f t="shared" si="525"/>
        <v>0</v>
      </c>
      <c r="R3494" s="7"/>
      <c r="S3494" s="47">
        <f t="shared" si="526"/>
        <v>0</v>
      </c>
      <c r="T3494" s="47">
        <f t="shared" si="527"/>
        <v>0</v>
      </c>
      <c r="U3494" s="47">
        <f t="shared" si="528"/>
        <v>192.67000000000002</v>
      </c>
      <c r="V3494" s="47">
        <f t="shared" si="529"/>
        <v>80.8</v>
      </c>
      <c r="W3494" s="11"/>
    </row>
    <row r="3495" spans="1:23" x14ac:dyDescent="0.45">
      <c r="A3495" t="s">
        <v>3500</v>
      </c>
      <c r="B3495">
        <v>94.27</v>
      </c>
      <c r="D3495" s="1" t="str">
        <f>VartojimasGamyba!J3491</f>
        <v>2024-01-24-09</v>
      </c>
      <c r="E3495" s="7">
        <f>VartojimasGamyba!G3491</f>
        <v>0.96299999999999997</v>
      </c>
      <c r="F3495" s="11"/>
      <c r="G3495" s="12">
        <f t="shared" si="530"/>
        <v>15.216666666666669</v>
      </c>
      <c r="H3495" s="12">
        <v>0</v>
      </c>
      <c r="I3495" s="12">
        <v>1.0511111111111111</v>
      </c>
      <c r="J3495" s="12">
        <v>0</v>
      </c>
      <c r="K3495" s="12"/>
      <c r="L3495" s="12">
        <f>VartojimasGamyba!H3491</f>
        <v>1.7000000000000001E-2</v>
      </c>
      <c r="M3495" s="19">
        <f t="shared" si="523"/>
        <v>-9.7144514654701197E-17</v>
      </c>
      <c r="N3495" s="7">
        <f t="shared" si="524"/>
        <v>-1.8900436771218666E-14</v>
      </c>
      <c r="O3495" s="7">
        <f t="shared" si="525"/>
        <v>-1.8900436771218666E-14</v>
      </c>
      <c r="R3495" s="7"/>
      <c r="S3495" s="47">
        <f t="shared" si="526"/>
        <v>-9.7144514654701197E-17</v>
      </c>
      <c r="T3495" s="47">
        <f t="shared" si="527"/>
        <v>0</v>
      </c>
      <c r="U3495" s="47">
        <f t="shared" si="528"/>
        <v>194.56</v>
      </c>
      <c r="V3495" s="47">
        <f t="shared" si="529"/>
        <v>82.69</v>
      </c>
      <c r="W3495" s="11"/>
    </row>
    <row r="3496" spans="1:23" x14ac:dyDescent="0.45">
      <c r="A3496" t="s">
        <v>3501</v>
      </c>
      <c r="B3496">
        <v>92.23</v>
      </c>
      <c r="D3496" s="1" t="str">
        <f>VartojimasGamyba!J3492</f>
        <v>2024-01-24-10</v>
      </c>
      <c r="E3496" s="7">
        <f>VartojimasGamyba!G3492</f>
        <v>0.82099999999999995</v>
      </c>
      <c r="F3496" s="11"/>
      <c r="G3496" s="12">
        <f t="shared" si="530"/>
        <v>14.342222222222224</v>
      </c>
      <c r="H3496" s="12">
        <v>0</v>
      </c>
      <c r="I3496" s="12">
        <v>0.87444444444444436</v>
      </c>
      <c r="J3496" s="12">
        <v>0</v>
      </c>
      <c r="K3496" s="12"/>
      <c r="L3496" s="12">
        <f>VartojimasGamyba!H3492</f>
        <v>3.4000000000000002E-2</v>
      </c>
      <c r="M3496" s="19">
        <f t="shared" si="523"/>
        <v>0</v>
      </c>
      <c r="N3496" s="7">
        <f t="shared" si="524"/>
        <v>0</v>
      </c>
      <c r="O3496" s="7">
        <f t="shared" si="525"/>
        <v>0</v>
      </c>
      <c r="R3496" s="7"/>
      <c r="S3496" s="47">
        <f t="shared" si="526"/>
        <v>0</v>
      </c>
      <c r="T3496" s="47">
        <f t="shared" si="527"/>
        <v>0</v>
      </c>
      <c r="U3496" s="47">
        <f t="shared" si="528"/>
        <v>192.52</v>
      </c>
      <c r="V3496" s="47">
        <f t="shared" si="529"/>
        <v>80.650000000000006</v>
      </c>
      <c r="W3496" s="11"/>
    </row>
    <row r="3497" spans="1:23" x14ac:dyDescent="0.45">
      <c r="A3497" t="s">
        <v>3502</v>
      </c>
      <c r="B3497">
        <v>94.26</v>
      </c>
      <c r="D3497" s="1" t="str">
        <f>VartojimasGamyba!J3493</f>
        <v>2024-01-24-11</v>
      </c>
      <c r="E3497" s="7">
        <f>VartojimasGamyba!G3493</f>
        <v>0.7</v>
      </c>
      <c r="F3497" s="11"/>
      <c r="G3497" s="12">
        <f t="shared" si="530"/>
        <v>13.577777777777779</v>
      </c>
      <c r="H3497" s="12">
        <v>0</v>
      </c>
      <c r="I3497" s="12">
        <v>0.76444444444444437</v>
      </c>
      <c r="J3497" s="12">
        <v>0</v>
      </c>
      <c r="K3497" s="12"/>
      <c r="L3497" s="12">
        <f>VartojimasGamyba!H3493</f>
        <v>1.2E-2</v>
      </c>
      <c r="M3497" s="19">
        <f t="shared" si="523"/>
        <v>0</v>
      </c>
      <c r="N3497" s="7">
        <f t="shared" si="524"/>
        <v>0</v>
      </c>
      <c r="O3497" s="7">
        <f t="shared" si="525"/>
        <v>0</v>
      </c>
      <c r="R3497" s="7"/>
      <c r="S3497" s="47">
        <f t="shared" si="526"/>
        <v>0</v>
      </c>
      <c r="T3497" s="47">
        <f t="shared" si="527"/>
        <v>0</v>
      </c>
      <c r="U3497" s="47">
        <f t="shared" si="528"/>
        <v>194.55</v>
      </c>
      <c r="V3497" s="47">
        <f t="shared" si="529"/>
        <v>82.68</v>
      </c>
      <c r="W3497" s="11"/>
    </row>
    <row r="3498" spans="1:23" x14ac:dyDescent="0.45">
      <c r="A3498" t="s">
        <v>3503</v>
      </c>
      <c r="B3498">
        <v>93.04</v>
      </c>
      <c r="D3498" s="1" t="str">
        <f>VartojimasGamyba!J3494</f>
        <v>2024-01-24-12</v>
      </c>
      <c r="E3498" s="7">
        <f>VartojimasGamyba!G3494</f>
        <v>0.18</v>
      </c>
      <c r="F3498" s="11"/>
      <c r="G3498" s="12">
        <f t="shared" si="530"/>
        <v>13.408888888888891</v>
      </c>
      <c r="H3498" s="12">
        <v>0</v>
      </c>
      <c r="I3498" s="12">
        <v>0.16888888888888889</v>
      </c>
      <c r="J3498" s="12">
        <v>0</v>
      </c>
      <c r="K3498" s="12"/>
      <c r="L3498" s="12">
        <f>VartojimasGamyba!H3494</f>
        <v>2.8000000000000001E-2</v>
      </c>
      <c r="M3498" s="19">
        <f t="shared" si="523"/>
        <v>0</v>
      </c>
      <c r="N3498" s="7">
        <f t="shared" si="524"/>
        <v>0</v>
      </c>
      <c r="O3498" s="7">
        <f t="shared" si="525"/>
        <v>0</v>
      </c>
      <c r="R3498" s="7"/>
      <c r="S3498" s="47">
        <f t="shared" si="526"/>
        <v>0</v>
      </c>
      <c r="T3498" s="47">
        <f t="shared" si="527"/>
        <v>0</v>
      </c>
      <c r="U3498" s="47">
        <f t="shared" si="528"/>
        <v>193.33</v>
      </c>
      <c r="V3498" s="47">
        <f t="shared" si="529"/>
        <v>81.460000000000008</v>
      </c>
      <c r="W3498" s="11"/>
    </row>
    <row r="3499" spans="1:23" x14ac:dyDescent="0.45">
      <c r="A3499" t="s">
        <v>3504</v>
      </c>
      <c r="B3499">
        <v>92.73</v>
      </c>
      <c r="D3499" s="1" t="str">
        <f>VartojimasGamyba!J3495</f>
        <v>2024-01-24-13</v>
      </c>
      <c r="E3499" s="7">
        <f>VartojimasGamyba!G3495</f>
        <v>0.66400000000000003</v>
      </c>
      <c r="F3499" s="11"/>
      <c r="G3499" s="12">
        <f t="shared" si="530"/>
        <v>12.67888888888889</v>
      </c>
      <c r="H3499" s="12">
        <v>0</v>
      </c>
      <c r="I3499" s="12">
        <v>0.72999999999999987</v>
      </c>
      <c r="J3499" s="12">
        <v>0</v>
      </c>
      <c r="K3499" s="12"/>
      <c r="L3499" s="12">
        <f>VartojimasGamyba!H3495</f>
        <v>7.0000000000000001E-3</v>
      </c>
      <c r="M3499" s="19">
        <f t="shared" si="523"/>
        <v>1.1709383462843448E-16</v>
      </c>
      <c r="N3499" s="7">
        <f t="shared" si="524"/>
        <v>2.2601451959980424E-14</v>
      </c>
      <c r="O3499" s="7">
        <f t="shared" si="525"/>
        <v>2.2601451959980424E-14</v>
      </c>
      <c r="R3499" s="7"/>
      <c r="S3499" s="47">
        <f t="shared" si="526"/>
        <v>1.1709383462843448E-16</v>
      </c>
      <c r="T3499" s="47">
        <f t="shared" si="527"/>
        <v>0</v>
      </c>
      <c r="U3499" s="47">
        <f t="shared" si="528"/>
        <v>193.02</v>
      </c>
      <c r="V3499" s="47">
        <f t="shared" si="529"/>
        <v>81.150000000000006</v>
      </c>
      <c r="W3499" s="11"/>
    </row>
    <row r="3500" spans="1:23" x14ac:dyDescent="0.45">
      <c r="A3500" t="s">
        <v>3505</v>
      </c>
      <c r="B3500">
        <v>94.24</v>
      </c>
      <c r="D3500" s="1" t="str">
        <f>VartojimasGamyba!J3496</f>
        <v>2024-01-24-14</v>
      </c>
      <c r="E3500" s="7">
        <f>VartojimasGamyba!G3496</f>
        <v>0.42399999999999999</v>
      </c>
      <c r="F3500" s="11"/>
      <c r="G3500" s="12">
        <f t="shared" si="530"/>
        <v>12.20888888888889</v>
      </c>
      <c r="H3500" s="12">
        <v>0</v>
      </c>
      <c r="I3500" s="12">
        <v>0.46999999999999992</v>
      </c>
      <c r="J3500" s="12">
        <v>0</v>
      </c>
      <c r="K3500" s="12"/>
      <c r="L3500" s="12">
        <f>VartojimasGamyba!H3496</f>
        <v>1E-3</v>
      </c>
      <c r="M3500" s="19">
        <f t="shared" si="523"/>
        <v>5.6378512969246231E-17</v>
      </c>
      <c r="N3500" s="7">
        <f t="shared" si="524"/>
        <v>1.096731212790747E-14</v>
      </c>
      <c r="O3500" s="7">
        <f t="shared" si="525"/>
        <v>1.096731212790747E-14</v>
      </c>
      <c r="R3500" s="7"/>
      <c r="S3500" s="47">
        <f t="shared" si="526"/>
        <v>5.6378512969246231E-17</v>
      </c>
      <c r="T3500" s="47">
        <f t="shared" si="527"/>
        <v>0</v>
      </c>
      <c r="U3500" s="47">
        <f t="shared" si="528"/>
        <v>194.53</v>
      </c>
      <c r="V3500" s="47">
        <f t="shared" si="529"/>
        <v>82.66</v>
      </c>
      <c r="W3500" s="11"/>
    </row>
    <row r="3501" spans="1:23" x14ac:dyDescent="0.45">
      <c r="A3501" t="s">
        <v>3506</v>
      </c>
      <c r="B3501">
        <v>92.11</v>
      </c>
      <c r="D3501" s="1" t="str">
        <f>VartojimasGamyba!J3497</f>
        <v>2024-01-24-15</v>
      </c>
      <c r="E3501" s="7">
        <f>VartojimasGamyba!G3497</f>
        <v>0.80400000000000005</v>
      </c>
      <c r="F3501" s="11"/>
      <c r="G3501" s="12">
        <f t="shared" si="530"/>
        <v>11.315555555555557</v>
      </c>
      <c r="H3501" s="12">
        <v>0</v>
      </c>
      <c r="I3501" s="12">
        <v>0.89333333333333342</v>
      </c>
      <c r="J3501" s="12">
        <v>0</v>
      </c>
      <c r="K3501" s="12"/>
      <c r="L3501" s="12">
        <f>VartojimasGamyba!H3497</f>
        <v>0</v>
      </c>
      <c r="M3501" s="19">
        <f t="shared" si="523"/>
        <v>0</v>
      </c>
      <c r="N3501" s="7">
        <f t="shared" si="524"/>
        <v>0</v>
      </c>
      <c r="O3501" s="7">
        <f t="shared" si="525"/>
        <v>0</v>
      </c>
      <c r="R3501" s="7"/>
      <c r="S3501" s="47">
        <f t="shared" si="526"/>
        <v>0</v>
      </c>
      <c r="T3501" s="47">
        <f t="shared" si="527"/>
        <v>0</v>
      </c>
      <c r="U3501" s="47">
        <f t="shared" si="528"/>
        <v>192.4</v>
      </c>
      <c r="V3501" s="47">
        <f t="shared" si="529"/>
        <v>80.53</v>
      </c>
      <c r="W3501" s="11"/>
    </row>
    <row r="3502" spans="1:23" x14ac:dyDescent="0.45">
      <c r="A3502" t="s">
        <v>3507</v>
      </c>
      <c r="B3502">
        <v>81.39</v>
      </c>
      <c r="D3502" s="1" t="str">
        <f>VartojimasGamyba!J3498</f>
        <v>2024-01-24-16</v>
      </c>
      <c r="E3502" s="7">
        <f>VartojimasGamyba!G3498</f>
        <v>0.92300000000000004</v>
      </c>
      <c r="F3502" s="11"/>
      <c r="G3502" s="12">
        <f t="shared" si="530"/>
        <v>10.290000000000001</v>
      </c>
      <c r="H3502" s="12">
        <v>0</v>
      </c>
      <c r="I3502" s="12">
        <v>1.0255555555555558</v>
      </c>
      <c r="J3502" s="12">
        <v>0</v>
      </c>
      <c r="K3502" s="12"/>
      <c r="L3502" s="12">
        <f>VartojimasGamyba!H3498</f>
        <v>0</v>
      </c>
      <c r="M3502" s="19">
        <f t="shared" si="523"/>
        <v>-2.2204460492503131E-16</v>
      </c>
      <c r="N3502" s="7">
        <f t="shared" si="524"/>
        <v>-4.034106382277969E-14</v>
      </c>
      <c r="O3502" s="7">
        <f t="shared" si="525"/>
        <v>-4.034106382277969E-14</v>
      </c>
      <c r="R3502" s="7"/>
      <c r="S3502" s="47">
        <f t="shared" si="526"/>
        <v>-2.2204460492503131E-16</v>
      </c>
      <c r="T3502" s="47">
        <f t="shared" si="527"/>
        <v>0</v>
      </c>
      <c r="U3502" s="47">
        <f t="shared" si="528"/>
        <v>181.68</v>
      </c>
      <c r="V3502" s="47">
        <f t="shared" si="529"/>
        <v>69.81</v>
      </c>
      <c r="W3502" s="11"/>
    </row>
    <row r="3503" spans="1:23" x14ac:dyDescent="0.45">
      <c r="A3503" t="s">
        <v>3508</v>
      </c>
      <c r="B3503">
        <v>88.74</v>
      </c>
      <c r="D3503" s="1" t="str">
        <f>VartojimasGamyba!J3499</f>
        <v>2024-01-24-17</v>
      </c>
      <c r="E3503" s="7">
        <f>VartojimasGamyba!G3499</f>
        <v>0.874</v>
      </c>
      <c r="F3503" s="11"/>
      <c r="G3503" s="12">
        <f t="shared" si="530"/>
        <v>9.318888888888889</v>
      </c>
      <c r="H3503" s="12">
        <v>0</v>
      </c>
      <c r="I3503" s="12">
        <v>0.97111111111111115</v>
      </c>
      <c r="J3503" s="12">
        <v>0</v>
      </c>
      <c r="K3503" s="12"/>
      <c r="L3503" s="12">
        <f>VartojimasGamyba!H3499</f>
        <v>0</v>
      </c>
      <c r="M3503" s="19">
        <f t="shared" si="523"/>
        <v>0</v>
      </c>
      <c r="N3503" s="7">
        <f t="shared" si="524"/>
        <v>0</v>
      </c>
      <c r="O3503" s="7">
        <f t="shared" si="525"/>
        <v>0</v>
      </c>
      <c r="R3503" s="7"/>
      <c r="S3503" s="47">
        <f t="shared" si="526"/>
        <v>0</v>
      </c>
      <c r="T3503" s="47">
        <f t="shared" si="527"/>
        <v>0</v>
      </c>
      <c r="U3503" s="47">
        <f t="shared" si="528"/>
        <v>189.03</v>
      </c>
      <c r="V3503" s="47">
        <f t="shared" si="529"/>
        <v>77.16</v>
      </c>
      <c r="W3503" s="11"/>
    </row>
    <row r="3504" spans="1:23" x14ac:dyDescent="0.45">
      <c r="A3504" t="s">
        <v>3509</v>
      </c>
      <c r="B3504">
        <v>92.47</v>
      </c>
      <c r="D3504" s="1" t="str">
        <f>VartojimasGamyba!J3500</f>
        <v>2024-01-24-18</v>
      </c>
      <c r="E3504" s="7">
        <f>VartojimasGamyba!G3500</f>
        <v>0.78900000000000003</v>
      </c>
      <c r="F3504" s="11"/>
      <c r="G3504" s="12">
        <f t="shared" si="530"/>
        <v>8.4422222222222221</v>
      </c>
      <c r="H3504" s="12">
        <v>0</v>
      </c>
      <c r="I3504" s="12">
        <v>0.87666666666666671</v>
      </c>
      <c r="J3504" s="12">
        <v>0</v>
      </c>
      <c r="K3504" s="12"/>
      <c r="L3504" s="12">
        <f>VartojimasGamyba!H3500</f>
        <v>0</v>
      </c>
      <c r="M3504" s="19">
        <f t="shared" si="523"/>
        <v>0</v>
      </c>
      <c r="N3504" s="7">
        <f t="shared" si="524"/>
        <v>0</v>
      </c>
      <c r="O3504" s="7">
        <f t="shared" si="525"/>
        <v>0</v>
      </c>
      <c r="R3504" s="7"/>
      <c r="S3504" s="47">
        <f t="shared" si="526"/>
        <v>0</v>
      </c>
      <c r="T3504" s="47">
        <f t="shared" si="527"/>
        <v>0</v>
      </c>
      <c r="U3504" s="47">
        <f t="shared" si="528"/>
        <v>192.76</v>
      </c>
      <c r="V3504" s="47">
        <f t="shared" si="529"/>
        <v>80.89</v>
      </c>
      <c r="W3504" s="11"/>
    </row>
    <row r="3505" spans="1:23" x14ac:dyDescent="0.45">
      <c r="A3505" t="s">
        <v>3510</v>
      </c>
      <c r="B3505">
        <v>91.71</v>
      </c>
      <c r="D3505" s="1" t="str">
        <f>VartojimasGamyba!J3501</f>
        <v>2024-01-24-19</v>
      </c>
      <c r="E3505" s="7">
        <f>VartojimasGamyba!G3501</f>
        <v>0.57899999999999996</v>
      </c>
      <c r="F3505" s="11"/>
      <c r="G3505" s="12">
        <f t="shared" si="530"/>
        <v>7.7988888888888885</v>
      </c>
      <c r="H3505" s="12">
        <v>0</v>
      </c>
      <c r="I3505" s="12">
        <v>0.64333333333333331</v>
      </c>
      <c r="J3505" s="12">
        <v>0</v>
      </c>
      <c r="K3505" s="12"/>
      <c r="L3505" s="12">
        <f>VartojimasGamyba!H3501</f>
        <v>0</v>
      </c>
      <c r="M3505" s="19">
        <f t="shared" si="523"/>
        <v>0</v>
      </c>
      <c r="N3505" s="7">
        <f t="shared" si="524"/>
        <v>0</v>
      </c>
      <c r="O3505" s="7">
        <f t="shared" si="525"/>
        <v>0</v>
      </c>
      <c r="R3505" s="7"/>
      <c r="S3505" s="47">
        <f t="shared" si="526"/>
        <v>0</v>
      </c>
      <c r="T3505" s="47">
        <f t="shared" si="527"/>
        <v>0</v>
      </c>
      <c r="U3505" s="47">
        <f t="shared" si="528"/>
        <v>192</v>
      </c>
      <c r="V3505" s="47">
        <f t="shared" si="529"/>
        <v>80.13</v>
      </c>
      <c r="W3505" s="11"/>
    </row>
    <row r="3506" spans="1:23" x14ac:dyDescent="0.45">
      <c r="A3506" t="s">
        <v>3511</v>
      </c>
      <c r="B3506">
        <v>86.93</v>
      </c>
      <c r="D3506" s="1" t="str">
        <f>VartojimasGamyba!J3502</f>
        <v>2024-01-24-20</v>
      </c>
      <c r="E3506" s="7">
        <f>VartojimasGamyba!G3502</f>
        <v>0.496</v>
      </c>
      <c r="F3506" s="11"/>
      <c r="G3506" s="12">
        <f t="shared" si="530"/>
        <v>7.2477777777777774</v>
      </c>
      <c r="H3506" s="12">
        <v>0</v>
      </c>
      <c r="I3506" s="12">
        <v>0.55111111111111111</v>
      </c>
      <c r="J3506" s="12">
        <v>0</v>
      </c>
      <c r="K3506" s="12"/>
      <c r="L3506" s="12">
        <f>VartojimasGamyba!H3502</f>
        <v>0</v>
      </c>
      <c r="M3506" s="19">
        <f t="shared" si="523"/>
        <v>0</v>
      </c>
      <c r="N3506" s="7">
        <f t="shared" si="524"/>
        <v>0</v>
      </c>
      <c r="O3506" s="7">
        <f t="shared" si="525"/>
        <v>0</v>
      </c>
      <c r="P3506" s="7" t="s">
        <v>8873</v>
      </c>
      <c r="R3506" s="7"/>
      <c r="S3506" s="47">
        <f t="shared" si="526"/>
        <v>0</v>
      </c>
      <c r="T3506" s="47">
        <f t="shared" si="527"/>
        <v>0</v>
      </c>
      <c r="U3506" s="47">
        <f t="shared" si="528"/>
        <v>187.22000000000003</v>
      </c>
      <c r="V3506" s="47">
        <f t="shared" si="529"/>
        <v>75.350000000000009</v>
      </c>
      <c r="W3506" s="11"/>
    </row>
    <row r="3507" spans="1:23" x14ac:dyDescent="0.45">
      <c r="A3507" t="s">
        <v>3512</v>
      </c>
      <c r="B3507">
        <v>79.84</v>
      </c>
      <c r="D3507" s="1" t="str">
        <f>VartojimasGamyba!J3503</f>
        <v>2024-01-24-21</v>
      </c>
      <c r="E3507" s="7">
        <f>VartojimasGamyba!G3503</f>
        <v>0.84699999999999998</v>
      </c>
      <c r="F3507" s="11"/>
      <c r="G3507" s="12">
        <f t="shared" si="530"/>
        <v>6.3066666666666666</v>
      </c>
      <c r="H3507" s="12">
        <v>0</v>
      </c>
      <c r="I3507" s="12">
        <v>0.94111111111111112</v>
      </c>
      <c r="J3507" s="12">
        <v>0</v>
      </c>
      <c r="K3507" s="12"/>
      <c r="L3507" s="12">
        <f>VartojimasGamyba!H3503</f>
        <v>0</v>
      </c>
      <c r="M3507" s="19">
        <f t="shared" si="523"/>
        <v>0</v>
      </c>
      <c r="N3507" s="7">
        <f t="shared" si="524"/>
        <v>0</v>
      </c>
      <c r="O3507" s="7">
        <f t="shared" si="525"/>
        <v>0</v>
      </c>
      <c r="P3507" s="7">
        <f>SUM(N3486:N3509)</f>
        <v>2592.4229144444453</v>
      </c>
      <c r="R3507" s="7"/>
      <c r="S3507" s="47">
        <f t="shared" si="526"/>
        <v>0</v>
      </c>
      <c r="T3507" s="47">
        <f t="shared" si="527"/>
        <v>0</v>
      </c>
      <c r="U3507" s="47">
        <f t="shared" si="528"/>
        <v>180.13</v>
      </c>
      <c r="V3507" s="47">
        <f t="shared" si="529"/>
        <v>68.260000000000005</v>
      </c>
      <c r="W3507" s="11"/>
    </row>
    <row r="3508" spans="1:23" x14ac:dyDescent="0.45">
      <c r="A3508" t="s">
        <v>3513</v>
      </c>
      <c r="B3508">
        <v>73.08</v>
      </c>
      <c r="D3508" s="1" t="str">
        <f>VartojimasGamyba!J3504</f>
        <v>2024-01-24-22</v>
      </c>
      <c r="E3508" s="7">
        <f>VartojimasGamyba!G3504</f>
        <v>0.35399999999999998</v>
      </c>
      <c r="F3508" s="11"/>
      <c r="G3508" s="12">
        <f t="shared" si="530"/>
        <v>5.9133333333333331</v>
      </c>
      <c r="H3508" s="12">
        <v>0</v>
      </c>
      <c r="I3508" s="12">
        <v>0.39333333333333331</v>
      </c>
      <c r="J3508" s="12">
        <v>0</v>
      </c>
      <c r="K3508" s="12"/>
      <c r="L3508" s="12">
        <f>VartojimasGamyba!H3504</f>
        <v>0</v>
      </c>
      <c r="M3508" s="19">
        <f t="shared" si="523"/>
        <v>0</v>
      </c>
      <c r="N3508" s="7">
        <f t="shared" si="524"/>
        <v>0</v>
      </c>
      <c r="O3508" s="7">
        <f t="shared" si="525"/>
        <v>0</v>
      </c>
      <c r="P3508" s="7" t="s">
        <v>8872</v>
      </c>
      <c r="R3508" s="7"/>
      <c r="S3508" s="47">
        <f t="shared" si="526"/>
        <v>0</v>
      </c>
      <c r="T3508" s="47">
        <f t="shared" si="527"/>
        <v>0</v>
      </c>
      <c r="U3508" s="47">
        <f t="shared" si="528"/>
        <v>173.37</v>
      </c>
      <c r="V3508" s="47">
        <f t="shared" si="529"/>
        <v>61.5</v>
      </c>
      <c r="W3508" s="11"/>
    </row>
    <row r="3509" spans="1:23" x14ac:dyDescent="0.45">
      <c r="A3509" t="s">
        <v>3514</v>
      </c>
      <c r="B3509">
        <v>66.5</v>
      </c>
      <c r="D3509" s="1" t="str">
        <f>VartojimasGamyba!J3505</f>
        <v>2024-01-24-23</v>
      </c>
      <c r="E3509" s="7">
        <f>VartojimasGamyba!G3505</f>
        <v>0.82199999999999995</v>
      </c>
      <c r="F3509" s="11"/>
      <c r="G3509" s="12">
        <f t="shared" si="530"/>
        <v>5</v>
      </c>
      <c r="H3509" s="12">
        <v>0</v>
      </c>
      <c r="I3509" s="12">
        <v>0.91333333333333333</v>
      </c>
      <c r="J3509" s="12">
        <v>0</v>
      </c>
      <c r="K3509" s="12"/>
      <c r="L3509" s="12">
        <f>VartojimasGamyba!H3505</f>
        <v>0</v>
      </c>
      <c r="M3509" s="19">
        <f t="shared" si="523"/>
        <v>-1.1102230246251565E-16</v>
      </c>
      <c r="N3509" s="7">
        <f t="shared" si="524"/>
        <v>-1.8517409827722988E-14</v>
      </c>
      <c r="O3509" s="7">
        <f t="shared" si="525"/>
        <v>-1.8517409827722988E-14</v>
      </c>
      <c r="P3509" s="7">
        <f>SUM(O3486:O3509)</f>
        <v>2592.4229144444453</v>
      </c>
      <c r="Q3509" s="7">
        <f>SUMPRODUCT(B3486:B3509,E3486:E3509)+SUM(E3486:E3509)*$Z$21-SUMPRODUCT(B3486:B3509,L3486:L3509)+SUM(L3486:L3509)*ABS($Z$20)</f>
        <v>3057.25558</v>
      </c>
      <c r="R3509" s="7"/>
      <c r="S3509" s="47">
        <f t="shared" si="526"/>
        <v>-1.1102230246251565E-16</v>
      </c>
      <c r="T3509" s="47">
        <f t="shared" si="527"/>
        <v>0</v>
      </c>
      <c r="U3509" s="47">
        <f t="shared" si="528"/>
        <v>166.79000000000002</v>
      </c>
      <c r="V3509" s="47">
        <f t="shared" si="529"/>
        <v>54.92</v>
      </c>
      <c r="W3509" s="11">
        <f>IF(P3509&lt;&gt;Q3509,1,0)</f>
        <v>1</v>
      </c>
    </row>
    <row r="3510" spans="1:23" x14ac:dyDescent="0.45">
      <c r="A3510" t="s">
        <v>3515</v>
      </c>
      <c r="B3510">
        <v>44.84</v>
      </c>
      <c r="D3510" s="9" t="str">
        <f>VartojimasGamyba!J3506</f>
        <v>2024-01-25-00</v>
      </c>
      <c r="E3510" s="8">
        <f>VartojimasGamyba!G3506</f>
        <v>0.35699999999999998</v>
      </c>
      <c r="F3510" s="11"/>
      <c r="G3510" s="7">
        <f>G3509+H3510-I3510</f>
        <v>5</v>
      </c>
      <c r="H3510" s="7">
        <v>0</v>
      </c>
      <c r="I3510" s="7">
        <v>0</v>
      </c>
      <c r="J3510" s="7">
        <v>0</v>
      </c>
      <c r="L3510" s="7">
        <f>VartojimasGamyba!H3506</f>
        <v>0</v>
      </c>
      <c r="M3510" s="15">
        <f t="shared" si="523"/>
        <v>0.35699999999999998</v>
      </c>
      <c r="N3510" s="7">
        <f t="shared" si="524"/>
        <v>51.811409999999995</v>
      </c>
      <c r="O3510" s="7">
        <f t="shared" si="525"/>
        <v>51.811409999999995</v>
      </c>
      <c r="R3510" s="20" t="s">
        <v>8783</v>
      </c>
      <c r="S3510" s="47">
        <f t="shared" si="526"/>
        <v>0.35699999999999998</v>
      </c>
      <c r="T3510" s="47">
        <f t="shared" si="527"/>
        <v>0</v>
      </c>
      <c r="U3510" s="47">
        <f t="shared" si="528"/>
        <v>145.13</v>
      </c>
      <c r="V3510" s="47">
        <f t="shared" si="529"/>
        <v>33.260000000000005</v>
      </c>
      <c r="W3510" s="11"/>
    </row>
    <row r="3511" spans="1:23" x14ac:dyDescent="0.45">
      <c r="A3511" t="s">
        <v>3516</v>
      </c>
      <c r="B3511">
        <v>38.53</v>
      </c>
      <c r="D3511" s="9" t="str">
        <f>VartojimasGamyba!J3507</f>
        <v>2024-01-25-01</v>
      </c>
      <c r="E3511" s="8">
        <f>VartojimasGamyba!G3507</f>
        <v>0.629</v>
      </c>
      <c r="F3511" s="11"/>
      <c r="G3511" s="7">
        <f t="shared" ref="G3511:G3533" si="531">G3510+H3511-I3511</f>
        <v>15</v>
      </c>
      <c r="H3511" s="7">
        <v>10</v>
      </c>
      <c r="I3511" s="7">
        <v>0</v>
      </c>
      <c r="J3511" s="7">
        <v>0</v>
      </c>
      <c r="L3511" s="7">
        <f>VartojimasGamyba!H3507</f>
        <v>0</v>
      </c>
      <c r="M3511" s="15">
        <f t="shared" si="523"/>
        <v>10.629</v>
      </c>
      <c r="N3511" s="7">
        <f t="shared" si="524"/>
        <v>1475.5177799999999</v>
      </c>
      <c r="O3511" s="7">
        <f t="shared" si="525"/>
        <v>1475.5177799999999</v>
      </c>
      <c r="R3511" s="7"/>
      <c r="S3511" s="47">
        <f t="shared" si="526"/>
        <v>10.629</v>
      </c>
      <c r="T3511" s="47">
        <f t="shared" si="527"/>
        <v>0</v>
      </c>
      <c r="U3511" s="47">
        <f t="shared" si="528"/>
        <v>138.82</v>
      </c>
      <c r="V3511" s="47">
        <f t="shared" si="529"/>
        <v>26.950000000000003</v>
      </c>
      <c r="W3511" s="11"/>
    </row>
    <row r="3512" spans="1:23" x14ac:dyDescent="0.45">
      <c r="A3512" t="s">
        <v>3517</v>
      </c>
      <c r="B3512">
        <v>43.84</v>
      </c>
      <c r="D3512" s="9" t="str">
        <f>VartojimasGamyba!J3508</f>
        <v>2024-01-25-02</v>
      </c>
      <c r="E3512" s="8">
        <f>VartojimasGamyba!G3508</f>
        <v>0.56799999999999995</v>
      </c>
      <c r="F3512" s="11"/>
      <c r="G3512" s="7">
        <f t="shared" si="531"/>
        <v>15</v>
      </c>
      <c r="H3512" s="7">
        <v>0</v>
      </c>
      <c r="I3512" s="7">
        <v>0</v>
      </c>
      <c r="J3512" s="7">
        <v>0</v>
      </c>
      <c r="L3512" s="7">
        <f>VartojimasGamyba!H3508</f>
        <v>0</v>
      </c>
      <c r="M3512" s="15">
        <f t="shared" si="523"/>
        <v>0.56799999999999995</v>
      </c>
      <c r="N3512" s="7">
        <f t="shared" si="524"/>
        <v>81.865839999999992</v>
      </c>
      <c r="O3512" s="7">
        <f t="shared" si="525"/>
        <v>81.865839999999992</v>
      </c>
      <c r="R3512" s="7"/>
      <c r="S3512" s="47">
        <f t="shared" si="526"/>
        <v>0.56799999999999995</v>
      </c>
      <c r="T3512" s="47">
        <f t="shared" si="527"/>
        <v>0</v>
      </c>
      <c r="U3512" s="47">
        <f t="shared" si="528"/>
        <v>144.13</v>
      </c>
      <c r="V3512" s="47">
        <f t="shared" si="529"/>
        <v>32.260000000000005</v>
      </c>
      <c r="W3512" s="11"/>
    </row>
    <row r="3513" spans="1:23" x14ac:dyDescent="0.45">
      <c r="A3513" t="s">
        <v>3518</v>
      </c>
      <c r="B3513">
        <v>43.97</v>
      </c>
      <c r="D3513" s="9" t="str">
        <f>VartojimasGamyba!J3509</f>
        <v>2024-01-25-03</v>
      </c>
      <c r="E3513" s="8">
        <f>VartojimasGamyba!G3509</f>
        <v>1.1599999999999999</v>
      </c>
      <c r="F3513" s="11"/>
      <c r="G3513" s="7">
        <f t="shared" si="531"/>
        <v>15</v>
      </c>
      <c r="H3513" s="7">
        <v>0</v>
      </c>
      <c r="I3513" s="7">
        <v>0</v>
      </c>
      <c r="J3513" s="7">
        <v>0</v>
      </c>
      <c r="L3513" s="7">
        <f>VartojimasGamyba!H3509</f>
        <v>0</v>
      </c>
      <c r="M3513" s="15">
        <f t="shared" si="523"/>
        <v>1.1599999999999999</v>
      </c>
      <c r="N3513" s="7">
        <f t="shared" si="524"/>
        <v>167.34159999999997</v>
      </c>
      <c r="O3513" s="7">
        <f t="shared" si="525"/>
        <v>167.34159999999997</v>
      </c>
      <c r="R3513" s="7"/>
      <c r="S3513" s="47">
        <f t="shared" si="526"/>
        <v>1.1599999999999999</v>
      </c>
      <c r="T3513" s="47">
        <f t="shared" si="527"/>
        <v>0</v>
      </c>
      <c r="U3513" s="47">
        <f t="shared" si="528"/>
        <v>144.26</v>
      </c>
      <c r="V3513" s="47">
        <f t="shared" si="529"/>
        <v>32.39</v>
      </c>
      <c r="W3513" s="11"/>
    </row>
    <row r="3514" spans="1:23" x14ac:dyDescent="0.45">
      <c r="A3514" t="s">
        <v>3519</v>
      </c>
      <c r="B3514">
        <v>42.76</v>
      </c>
      <c r="D3514" s="9" t="str">
        <f>VartojimasGamyba!J3510</f>
        <v>2024-01-25-04</v>
      </c>
      <c r="E3514" s="8">
        <f>VartojimasGamyba!G3510</f>
        <v>0.58499999999999996</v>
      </c>
      <c r="F3514" s="11"/>
      <c r="G3514" s="7">
        <f t="shared" si="531"/>
        <v>16.30777777777778</v>
      </c>
      <c r="H3514" s="7">
        <v>1.3077777777777779</v>
      </c>
      <c r="I3514" s="7">
        <v>0</v>
      </c>
      <c r="J3514" s="7">
        <v>0</v>
      </c>
      <c r="L3514" s="7">
        <f>VartojimasGamyba!H3510</f>
        <v>0</v>
      </c>
      <c r="M3514" s="15">
        <f t="shared" si="523"/>
        <v>1.8927777777777779</v>
      </c>
      <c r="N3514" s="7">
        <f t="shared" si="524"/>
        <v>270.76186111111116</v>
      </c>
      <c r="O3514" s="7">
        <f t="shared" si="525"/>
        <v>270.76186111111116</v>
      </c>
      <c r="R3514" s="7"/>
      <c r="S3514" s="47">
        <f t="shared" si="526"/>
        <v>1.8927777777777779</v>
      </c>
      <c r="T3514" s="47">
        <f t="shared" si="527"/>
        <v>0</v>
      </c>
      <c r="U3514" s="47">
        <f t="shared" si="528"/>
        <v>143.05000000000001</v>
      </c>
      <c r="V3514" s="47">
        <f t="shared" si="529"/>
        <v>31.18</v>
      </c>
      <c r="W3514" s="11"/>
    </row>
    <row r="3515" spans="1:23" x14ac:dyDescent="0.45">
      <c r="A3515" t="s">
        <v>3520</v>
      </c>
      <c r="B3515">
        <v>43.85</v>
      </c>
      <c r="D3515" s="9" t="str">
        <f>VartojimasGamyba!J3511</f>
        <v>2024-01-25-05</v>
      </c>
      <c r="E3515" s="8">
        <f>VartojimasGamyba!G3511</f>
        <v>0.94099999999999995</v>
      </c>
      <c r="F3515" s="11"/>
      <c r="G3515" s="7">
        <f t="shared" si="531"/>
        <v>16.30777777777778</v>
      </c>
      <c r="H3515" s="7">
        <v>0</v>
      </c>
      <c r="I3515" s="7">
        <v>0</v>
      </c>
      <c r="J3515" s="7">
        <v>0</v>
      </c>
      <c r="L3515" s="7">
        <f>VartojimasGamyba!H3511</f>
        <v>0</v>
      </c>
      <c r="M3515" s="15">
        <f t="shared" si="523"/>
        <v>0.94099999999999995</v>
      </c>
      <c r="N3515" s="7">
        <f t="shared" si="524"/>
        <v>135.63574</v>
      </c>
      <c r="O3515" s="7">
        <f t="shared" si="525"/>
        <v>135.63574</v>
      </c>
      <c r="R3515" s="7"/>
      <c r="S3515" s="47">
        <f t="shared" si="526"/>
        <v>0.94099999999999995</v>
      </c>
      <c r="T3515" s="47">
        <f t="shared" si="527"/>
        <v>0</v>
      </c>
      <c r="U3515" s="47">
        <f t="shared" si="528"/>
        <v>144.14000000000001</v>
      </c>
      <c r="V3515" s="47">
        <f t="shared" si="529"/>
        <v>32.270000000000003</v>
      </c>
      <c r="W3515" s="11"/>
    </row>
    <row r="3516" spans="1:23" x14ac:dyDescent="0.45">
      <c r="A3516" t="s">
        <v>3521</v>
      </c>
      <c r="B3516">
        <v>45.11</v>
      </c>
      <c r="D3516" s="9" t="str">
        <f>VartojimasGamyba!J3512</f>
        <v>2024-01-25-06</v>
      </c>
      <c r="E3516" s="8">
        <f>VartojimasGamyba!G3512</f>
        <v>1.0580000000000001</v>
      </c>
      <c r="F3516" s="11"/>
      <c r="G3516" s="7">
        <f t="shared" si="531"/>
        <v>16.30777777777778</v>
      </c>
      <c r="H3516" s="7">
        <v>0</v>
      </c>
      <c r="I3516" s="7">
        <v>0</v>
      </c>
      <c r="J3516" s="7">
        <v>0</v>
      </c>
      <c r="L3516" s="7">
        <f>VartojimasGamyba!H3512</f>
        <v>0</v>
      </c>
      <c r="M3516" s="15">
        <f t="shared" si="523"/>
        <v>1.0580000000000001</v>
      </c>
      <c r="N3516" s="7">
        <f t="shared" si="524"/>
        <v>153.83320000000001</v>
      </c>
      <c r="O3516" s="7">
        <f t="shared" si="525"/>
        <v>153.83320000000001</v>
      </c>
      <c r="R3516" s="7"/>
      <c r="S3516" s="47">
        <f t="shared" si="526"/>
        <v>1.0580000000000001</v>
      </c>
      <c r="T3516" s="47">
        <f t="shared" si="527"/>
        <v>0</v>
      </c>
      <c r="U3516" s="47">
        <f t="shared" si="528"/>
        <v>145.4</v>
      </c>
      <c r="V3516" s="47">
        <f t="shared" si="529"/>
        <v>33.53</v>
      </c>
      <c r="W3516" s="11"/>
    </row>
    <row r="3517" spans="1:23" x14ac:dyDescent="0.45">
      <c r="A3517" t="s">
        <v>3522</v>
      </c>
      <c r="B3517">
        <v>51.01</v>
      </c>
      <c r="D3517" s="9" t="str">
        <f>VartojimasGamyba!J3513</f>
        <v>2024-01-25-07</v>
      </c>
      <c r="E3517" s="8">
        <f>VartojimasGamyba!G3513</f>
        <v>0.85399999999999998</v>
      </c>
      <c r="F3517" s="11"/>
      <c r="G3517" s="7">
        <f t="shared" si="531"/>
        <v>16.30777777777778</v>
      </c>
      <c r="H3517" s="7">
        <v>0</v>
      </c>
      <c r="I3517" s="7">
        <v>0</v>
      </c>
      <c r="J3517" s="7">
        <v>0</v>
      </c>
      <c r="L3517" s="7">
        <f>VartojimasGamyba!H3513</f>
        <v>0.01</v>
      </c>
      <c r="M3517" s="15">
        <f t="shared" si="523"/>
        <v>0.84399999999999997</v>
      </c>
      <c r="N3517" s="7">
        <f t="shared" si="524"/>
        <v>127.69720000000001</v>
      </c>
      <c r="O3517" s="7">
        <f t="shared" si="525"/>
        <v>127.69720000000001</v>
      </c>
      <c r="R3517" s="7"/>
      <c r="S3517" s="47">
        <f t="shared" si="526"/>
        <v>0.84399999999999997</v>
      </c>
      <c r="T3517" s="47">
        <f t="shared" si="527"/>
        <v>0</v>
      </c>
      <c r="U3517" s="47">
        <f t="shared" si="528"/>
        <v>151.30000000000001</v>
      </c>
      <c r="V3517" s="47">
        <f t="shared" si="529"/>
        <v>39.43</v>
      </c>
      <c r="W3517" s="11"/>
    </row>
    <row r="3518" spans="1:23" x14ac:dyDescent="0.45">
      <c r="A3518" t="s">
        <v>3523</v>
      </c>
      <c r="B3518">
        <v>74.34</v>
      </c>
      <c r="D3518" s="9" t="str">
        <f>VartojimasGamyba!J3514</f>
        <v>2024-01-25-08</v>
      </c>
      <c r="E3518" s="8">
        <f>VartojimasGamyba!G3514</f>
        <v>0.71599999999999997</v>
      </c>
      <c r="F3518" s="11"/>
      <c r="G3518" s="7">
        <f t="shared" si="531"/>
        <v>15.58666666666667</v>
      </c>
      <c r="H3518" s="7">
        <v>0</v>
      </c>
      <c r="I3518" s="7">
        <v>0.72111111111111104</v>
      </c>
      <c r="J3518" s="7">
        <v>0</v>
      </c>
      <c r="L3518" s="7">
        <f>VartojimasGamyba!H3514</f>
        <v>6.7000000000000004E-2</v>
      </c>
      <c r="M3518" s="15">
        <f t="shared" si="523"/>
        <v>0</v>
      </c>
      <c r="N3518" s="7">
        <f t="shared" si="524"/>
        <v>0</v>
      </c>
      <c r="O3518" s="7">
        <f t="shared" si="525"/>
        <v>0</v>
      </c>
      <c r="R3518" s="7"/>
      <c r="S3518" s="47">
        <f t="shared" si="526"/>
        <v>0</v>
      </c>
      <c r="T3518" s="47">
        <f t="shared" si="527"/>
        <v>0</v>
      </c>
      <c r="U3518" s="47">
        <f t="shared" si="528"/>
        <v>174.63</v>
      </c>
      <c r="V3518" s="47">
        <f t="shared" si="529"/>
        <v>62.760000000000005</v>
      </c>
      <c r="W3518" s="11"/>
    </row>
    <row r="3519" spans="1:23" x14ac:dyDescent="0.45">
      <c r="A3519" t="s">
        <v>3524</v>
      </c>
      <c r="B3519">
        <v>75.28</v>
      </c>
      <c r="D3519" s="9" t="str">
        <f>VartojimasGamyba!J3515</f>
        <v>2024-01-25-09</v>
      </c>
      <c r="E3519" s="8">
        <f>VartojimasGamyba!G3515</f>
        <v>0.19700000000000001</v>
      </c>
      <c r="F3519" s="11"/>
      <c r="G3519" s="7">
        <f t="shared" si="531"/>
        <v>15.531111111111114</v>
      </c>
      <c r="H3519" s="7">
        <v>0</v>
      </c>
      <c r="I3519" s="7">
        <v>5.5555555555555573E-2</v>
      </c>
      <c r="J3519" s="7">
        <v>0</v>
      </c>
      <c r="L3519" s="7">
        <f>VartojimasGamyba!H3515</f>
        <v>0.14699999999999999</v>
      </c>
      <c r="M3519" s="15">
        <f t="shared" si="523"/>
        <v>0</v>
      </c>
      <c r="N3519" s="7">
        <f t="shared" si="524"/>
        <v>0</v>
      </c>
      <c r="O3519" s="7">
        <f t="shared" si="525"/>
        <v>0</v>
      </c>
      <c r="R3519" s="7"/>
      <c r="S3519" s="47">
        <f t="shared" si="526"/>
        <v>0</v>
      </c>
      <c r="T3519" s="47">
        <f t="shared" si="527"/>
        <v>0</v>
      </c>
      <c r="U3519" s="47">
        <f t="shared" si="528"/>
        <v>175.57</v>
      </c>
      <c r="V3519" s="47">
        <f t="shared" si="529"/>
        <v>63.7</v>
      </c>
      <c r="W3519" s="11"/>
    </row>
    <row r="3520" spans="1:23" x14ac:dyDescent="0.45">
      <c r="A3520" t="s">
        <v>3525</v>
      </c>
      <c r="B3520">
        <v>90.01</v>
      </c>
      <c r="D3520" s="9" t="str">
        <f>VartojimasGamyba!J3516</f>
        <v>2024-01-25-10</v>
      </c>
      <c r="E3520" s="8">
        <f>VartojimasGamyba!G3516</f>
        <v>0.73599999999999999</v>
      </c>
      <c r="F3520" s="11"/>
      <c r="G3520" s="7">
        <f t="shared" si="531"/>
        <v>14.962222222222225</v>
      </c>
      <c r="H3520" s="7">
        <v>0</v>
      </c>
      <c r="I3520" s="7">
        <v>0.56888888888888889</v>
      </c>
      <c r="J3520" s="7">
        <v>0</v>
      </c>
      <c r="L3520" s="7">
        <f>VartojimasGamyba!H3516</f>
        <v>0.224</v>
      </c>
      <c r="M3520" s="15">
        <f t="shared" si="523"/>
        <v>0</v>
      </c>
      <c r="N3520" s="7">
        <f t="shared" si="524"/>
        <v>0</v>
      </c>
      <c r="O3520" s="7">
        <f t="shared" si="525"/>
        <v>0</v>
      </c>
      <c r="R3520" s="7"/>
      <c r="S3520" s="47">
        <f t="shared" si="526"/>
        <v>0</v>
      </c>
      <c r="T3520" s="47">
        <f t="shared" si="527"/>
        <v>0</v>
      </c>
      <c r="U3520" s="47">
        <f t="shared" si="528"/>
        <v>190.3</v>
      </c>
      <c r="V3520" s="47">
        <f t="shared" si="529"/>
        <v>78.430000000000007</v>
      </c>
      <c r="W3520" s="11"/>
    </row>
    <row r="3521" spans="1:23" x14ac:dyDescent="0.45">
      <c r="A3521" t="s">
        <v>3526</v>
      </c>
      <c r="B3521">
        <v>86.82</v>
      </c>
      <c r="D3521" s="9" t="str">
        <f>VartojimasGamyba!J3517</f>
        <v>2024-01-25-11</v>
      </c>
      <c r="E3521" s="8">
        <f>VartojimasGamyba!G3517</f>
        <v>0.92300000000000004</v>
      </c>
      <c r="F3521" s="11"/>
      <c r="G3521" s="7">
        <f t="shared" si="531"/>
        <v>14.10777777777778</v>
      </c>
      <c r="H3521" s="7">
        <v>0</v>
      </c>
      <c r="I3521" s="7">
        <v>0.85444444444444445</v>
      </c>
      <c r="J3521" s="7">
        <v>0</v>
      </c>
      <c r="L3521" s="7">
        <f>VartojimasGamyba!H3517</f>
        <v>0.154</v>
      </c>
      <c r="M3521" s="15">
        <f t="shared" si="523"/>
        <v>0</v>
      </c>
      <c r="N3521" s="7">
        <f t="shared" si="524"/>
        <v>0</v>
      </c>
      <c r="O3521" s="7">
        <f t="shared" si="525"/>
        <v>0</v>
      </c>
      <c r="R3521" s="7"/>
      <c r="S3521" s="47">
        <f t="shared" si="526"/>
        <v>0</v>
      </c>
      <c r="T3521" s="47">
        <f t="shared" si="527"/>
        <v>0</v>
      </c>
      <c r="U3521" s="47">
        <f t="shared" si="528"/>
        <v>187.11</v>
      </c>
      <c r="V3521" s="47">
        <f t="shared" si="529"/>
        <v>75.239999999999995</v>
      </c>
      <c r="W3521" s="11"/>
    </row>
    <row r="3522" spans="1:23" x14ac:dyDescent="0.45">
      <c r="A3522" t="s">
        <v>3527</v>
      </c>
      <c r="B3522">
        <v>83.69</v>
      </c>
      <c r="D3522" s="9" t="str">
        <f>VartojimasGamyba!J3518</f>
        <v>2024-01-25-12</v>
      </c>
      <c r="E3522" s="8">
        <f>VartojimasGamyba!G3518</f>
        <v>0.64400000000000002</v>
      </c>
      <c r="F3522" s="11"/>
      <c r="G3522" s="7">
        <f t="shared" si="531"/>
        <v>13.572222222222225</v>
      </c>
      <c r="H3522" s="7">
        <v>0</v>
      </c>
      <c r="I3522" s="7">
        <v>0.53555555555555545</v>
      </c>
      <c r="J3522" s="7">
        <v>0</v>
      </c>
      <c r="L3522" s="7">
        <f>VartojimasGamyba!H3518</f>
        <v>0.16200000000000001</v>
      </c>
      <c r="M3522" s="15">
        <f t="shared" si="523"/>
        <v>0</v>
      </c>
      <c r="N3522" s="7">
        <f t="shared" si="524"/>
        <v>0</v>
      </c>
      <c r="O3522" s="7">
        <f t="shared" si="525"/>
        <v>0</v>
      </c>
      <c r="R3522" s="7"/>
      <c r="S3522" s="47">
        <f t="shared" si="526"/>
        <v>0</v>
      </c>
      <c r="T3522" s="47">
        <f t="shared" si="527"/>
        <v>0</v>
      </c>
      <c r="U3522" s="47">
        <f t="shared" si="528"/>
        <v>183.98000000000002</v>
      </c>
      <c r="V3522" s="47">
        <f t="shared" si="529"/>
        <v>72.11</v>
      </c>
      <c r="W3522" s="11"/>
    </row>
    <row r="3523" spans="1:23" x14ac:dyDescent="0.45">
      <c r="A3523" t="s">
        <v>3528</v>
      </c>
      <c r="B3523">
        <v>78.66</v>
      </c>
      <c r="D3523" s="9" t="str">
        <f>VartojimasGamyba!J3519</f>
        <v>2024-01-25-13</v>
      </c>
      <c r="E3523" s="8">
        <f>VartojimasGamyba!G3519</f>
        <v>1.0149999999999999</v>
      </c>
      <c r="F3523" s="11"/>
      <c r="G3523" s="7">
        <f t="shared" si="531"/>
        <v>12.510000000000002</v>
      </c>
      <c r="H3523" s="7">
        <v>0</v>
      </c>
      <c r="I3523" s="7">
        <v>1.0622222222222222</v>
      </c>
      <c r="J3523" s="7">
        <v>0</v>
      </c>
      <c r="L3523" s="7">
        <f>VartojimasGamyba!H3519</f>
        <v>5.8999999999999997E-2</v>
      </c>
      <c r="M3523" s="15">
        <f t="shared" si="523"/>
        <v>-5.5511151231257827E-17</v>
      </c>
      <c r="N3523" s="7">
        <f t="shared" si="524"/>
        <v>-9.9337205128335875E-15</v>
      </c>
      <c r="O3523" s="7">
        <f t="shared" si="525"/>
        <v>-9.9337205128335875E-15</v>
      </c>
      <c r="R3523" s="7"/>
      <c r="S3523" s="47">
        <f t="shared" si="526"/>
        <v>-5.5511151231257827E-17</v>
      </c>
      <c r="T3523" s="47">
        <f t="shared" si="527"/>
        <v>0</v>
      </c>
      <c r="U3523" s="47">
        <f t="shared" si="528"/>
        <v>178.95</v>
      </c>
      <c r="V3523" s="47">
        <f t="shared" si="529"/>
        <v>67.08</v>
      </c>
      <c r="W3523" s="11"/>
    </row>
    <row r="3524" spans="1:23" x14ac:dyDescent="0.45">
      <c r="A3524" t="s">
        <v>3529</v>
      </c>
      <c r="B3524">
        <v>85.45</v>
      </c>
      <c r="D3524" s="9" t="str">
        <f>VartojimasGamyba!J3520</f>
        <v>2024-01-25-14</v>
      </c>
      <c r="E3524" s="8">
        <f>VartojimasGamyba!G3520</f>
        <v>0.98699999999999999</v>
      </c>
      <c r="F3524" s="11"/>
      <c r="G3524" s="7">
        <f t="shared" si="531"/>
        <v>11.416666666666668</v>
      </c>
      <c r="H3524" s="7">
        <v>0</v>
      </c>
      <c r="I3524" s="7">
        <v>1.0933333333333333</v>
      </c>
      <c r="J3524" s="7">
        <v>0</v>
      </c>
      <c r="L3524" s="7">
        <f>VartojimasGamyba!H3520</f>
        <v>3.0000000000000001E-3</v>
      </c>
      <c r="M3524" s="15">
        <f t="shared" si="523"/>
        <v>0</v>
      </c>
      <c r="N3524" s="7">
        <f t="shared" si="524"/>
        <v>0</v>
      </c>
      <c r="O3524" s="7">
        <f t="shared" si="525"/>
        <v>0</v>
      </c>
      <c r="R3524" s="7"/>
      <c r="S3524" s="47">
        <f t="shared" si="526"/>
        <v>0</v>
      </c>
      <c r="T3524" s="47">
        <f t="shared" si="527"/>
        <v>0</v>
      </c>
      <c r="U3524" s="47">
        <f t="shared" si="528"/>
        <v>185.74</v>
      </c>
      <c r="V3524" s="47">
        <f t="shared" si="529"/>
        <v>73.87</v>
      </c>
      <c r="W3524" s="11"/>
    </row>
    <row r="3525" spans="1:23" x14ac:dyDescent="0.45">
      <c r="A3525" t="s">
        <v>3530</v>
      </c>
      <c r="B3525">
        <v>82.78</v>
      </c>
      <c r="D3525" s="9" t="str">
        <f>VartojimasGamyba!J3521</f>
        <v>2024-01-25-15</v>
      </c>
      <c r="E3525" s="8">
        <f>VartojimasGamyba!G3521</f>
        <v>0.75700000000000001</v>
      </c>
      <c r="F3525" s="11"/>
      <c r="G3525" s="7">
        <f t="shared" si="531"/>
        <v>10.575555555555557</v>
      </c>
      <c r="H3525" s="7">
        <v>0</v>
      </c>
      <c r="I3525" s="7">
        <v>0.84111111111111114</v>
      </c>
      <c r="J3525" s="7">
        <v>0</v>
      </c>
      <c r="L3525" s="7">
        <f>VartojimasGamyba!H3521</f>
        <v>0</v>
      </c>
      <c r="M3525" s="15">
        <f t="shared" si="523"/>
        <v>0</v>
      </c>
      <c r="N3525" s="7">
        <f t="shared" si="524"/>
        <v>0</v>
      </c>
      <c r="O3525" s="7">
        <f t="shared" si="525"/>
        <v>0</v>
      </c>
      <c r="R3525" s="7"/>
      <c r="S3525" s="47">
        <f t="shared" si="526"/>
        <v>0</v>
      </c>
      <c r="T3525" s="47">
        <f t="shared" si="527"/>
        <v>0</v>
      </c>
      <c r="U3525" s="47">
        <f t="shared" si="528"/>
        <v>183.07</v>
      </c>
      <c r="V3525" s="47">
        <f t="shared" si="529"/>
        <v>71.2</v>
      </c>
      <c r="W3525" s="11"/>
    </row>
    <row r="3526" spans="1:23" x14ac:dyDescent="0.45">
      <c r="A3526" t="s">
        <v>3531</v>
      </c>
      <c r="B3526">
        <v>85.66</v>
      </c>
      <c r="D3526" s="9" t="str">
        <f>VartojimasGamyba!J3522</f>
        <v>2024-01-25-16</v>
      </c>
      <c r="E3526" s="8">
        <f>VartojimasGamyba!G3522</f>
        <v>1.859</v>
      </c>
      <c r="F3526" s="11"/>
      <c r="G3526" s="7">
        <f t="shared" si="531"/>
        <v>8.5100000000000016</v>
      </c>
      <c r="H3526" s="7">
        <v>0</v>
      </c>
      <c r="I3526" s="7">
        <v>2.0655555555555556</v>
      </c>
      <c r="J3526" s="7">
        <v>0</v>
      </c>
      <c r="L3526" s="7">
        <f>VartojimasGamyba!H3522</f>
        <v>0</v>
      </c>
      <c r="M3526" s="15">
        <f t="shared" si="523"/>
        <v>0</v>
      </c>
      <c r="N3526" s="7">
        <f t="shared" si="524"/>
        <v>0</v>
      </c>
      <c r="O3526" s="7">
        <f t="shared" si="525"/>
        <v>0</v>
      </c>
      <c r="R3526" s="7"/>
      <c r="S3526" s="47">
        <f t="shared" si="526"/>
        <v>0</v>
      </c>
      <c r="T3526" s="47">
        <f t="shared" si="527"/>
        <v>0</v>
      </c>
      <c r="U3526" s="47">
        <f t="shared" si="528"/>
        <v>185.95</v>
      </c>
      <c r="V3526" s="47">
        <f t="shared" si="529"/>
        <v>74.08</v>
      </c>
      <c r="W3526" s="11"/>
    </row>
    <row r="3527" spans="1:23" x14ac:dyDescent="0.45">
      <c r="A3527" t="s">
        <v>3532</v>
      </c>
      <c r="B3527">
        <v>92.07</v>
      </c>
      <c r="D3527" s="9" t="str">
        <f>VartojimasGamyba!J3523</f>
        <v>2024-01-25-17</v>
      </c>
      <c r="E3527" s="8">
        <f>VartojimasGamyba!G3523</f>
        <v>0.81799999999999995</v>
      </c>
      <c r="F3527" s="11"/>
      <c r="G3527" s="7">
        <f t="shared" si="531"/>
        <v>7.6011111111111127</v>
      </c>
      <c r="H3527" s="7">
        <v>0</v>
      </c>
      <c r="I3527" s="7">
        <v>0.90888888888888886</v>
      </c>
      <c r="J3527" s="7">
        <v>0</v>
      </c>
      <c r="L3527" s="7">
        <f>VartojimasGamyba!H3523</f>
        <v>0</v>
      </c>
      <c r="M3527" s="15">
        <f t="shared" ref="M3527:M3590" si="532">E3527+H3527-I3527*$J$2+J3527-L3527</f>
        <v>0</v>
      </c>
      <c r="N3527" s="7">
        <f t="shared" ref="N3527:N3590" si="533">M3527*U3527-J3527*V3527</f>
        <v>0</v>
      </c>
      <c r="O3527" s="7">
        <f t="shared" ref="O3527:O3590" si="534">(M3527)*(B3527+$Z$21)</f>
        <v>0</v>
      </c>
      <c r="R3527" s="7"/>
      <c r="S3527" s="47">
        <f t="shared" ref="S3527:S3590" si="535">M3527+IF((L3527-E3527)&gt;0,(L3527-E3527),0)</f>
        <v>0</v>
      </c>
      <c r="T3527" s="47">
        <f t="shared" ref="T3527:T3590" si="536">IF(L3527-E3527&lt;0,0,L3527-E3527)</f>
        <v>0</v>
      </c>
      <c r="U3527" s="47">
        <f t="shared" ref="U3527:U3590" si="537">B3527+$Z$21</f>
        <v>192.36</v>
      </c>
      <c r="V3527" s="47">
        <f t="shared" ref="V3527:V3590" si="538">B3527+$Z$20</f>
        <v>80.489999999999995</v>
      </c>
      <c r="W3527" s="11"/>
    </row>
    <row r="3528" spans="1:23" x14ac:dyDescent="0.45">
      <c r="A3528" t="s">
        <v>3533</v>
      </c>
      <c r="B3528">
        <v>101.38</v>
      </c>
      <c r="D3528" s="9" t="str">
        <f>VartojimasGamyba!J3524</f>
        <v>2024-01-25-18</v>
      </c>
      <c r="E3528" s="8">
        <f>VartojimasGamyba!G3524</f>
        <v>0.307</v>
      </c>
      <c r="F3528" s="11"/>
      <c r="G3528" s="7">
        <f t="shared" si="531"/>
        <v>7.2600000000000016</v>
      </c>
      <c r="H3528" s="7">
        <v>0</v>
      </c>
      <c r="I3528" s="7">
        <v>0.34111111111111114</v>
      </c>
      <c r="J3528" s="7">
        <v>0</v>
      </c>
      <c r="L3528" s="7">
        <f>VartojimasGamyba!H3524</f>
        <v>0</v>
      </c>
      <c r="M3528" s="15">
        <f t="shared" si="532"/>
        <v>-5.5511151231257827E-17</v>
      </c>
      <c r="N3528" s="7">
        <f t="shared" si="533"/>
        <v>-1.1194933868807767E-14</v>
      </c>
      <c r="O3528" s="7">
        <f t="shared" si="534"/>
        <v>-1.1194933868807767E-14</v>
      </c>
      <c r="R3528" s="7"/>
      <c r="S3528" s="47">
        <f t="shared" si="535"/>
        <v>-5.5511151231257827E-17</v>
      </c>
      <c r="T3528" s="47">
        <f t="shared" si="536"/>
        <v>0</v>
      </c>
      <c r="U3528" s="47">
        <f t="shared" si="537"/>
        <v>201.67000000000002</v>
      </c>
      <c r="V3528" s="47">
        <f t="shared" si="538"/>
        <v>89.8</v>
      </c>
      <c r="W3528" s="11"/>
    </row>
    <row r="3529" spans="1:23" x14ac:dyDescent="0.45">
      <c r="A3529" t="s">
        <v>3534</v>
      </c>
      <c r="B3529">
        <v>122.35</v>
      </c>
      <c r="D3529" s="9" t="str">
        <f>VartojimasGamyba!J3525</f>
        <v>2024-01-25-19</v>
      </c>
      <c r="E3529" s="8">
        <f>VartojimasGamyba!G3525</f>
        <v>0.24</v>
      </c>
      <c r="F3529" s="11"/>
      <c r="G3529" s="7">
        <f t="shared" si="531"/>
        <v>6.993333333333335</v>
      </c>
      <c r="H3529" s="7">
        <v>0</v>
      </c>
      <c r="I3529" s="7">
        <v>0.26666666666666666</v>
      </c>
      <c r="J3529" s="7">
        <v>0</v>
      </c>
      <c r="L3529" s="7">
        <f>VartojimasGamyba!H3525</f>
        <v>0</v>
      </c>
      <c r="M3529" s="15">
        <f t="shared" si="532"/>
        <v>0</v>
      </c>
      <c r="N3529" s="7">
        <f t="shared" si="533"/>
        <v>0</v>
      </c>
      <c r="O3529" s="7">
        <f t="shared" si="534"/>
        <v>0</v>
      </c>
      <c r="R3529" s="7"/>
      <c r="S3529" s="47">
        <f t="shared" si="535"/>
        <v>0</v>
      </c>
      <c r="T3529" s="47">
        <f t="shared" si="536"/>
        <v>0</v>
      </c>
      <c r="U3529" s="47">
        <f t="shared" si="537"/>
        <v>222.64</v>
      </c>
      <c r="V3529" s="47">
        <f t="shared" si="538"/>
        <v>110.77</v>
      </c>
      <c r="W3529" s="11"/>
    </row>
    <row r="3530" spans="1:23" x14ac:dyDescent="0.45">
      <c r="A3530" t="s">
        <v>3535</v>
      </c>
      <c r="B3530">
        <v>114.3</v>
      </c>
      <c r="D3530" s="9" t="str">
        <f>VartojimasGamyba!J3526</f>
        <v>2024-01-25-20</v>
      </c>
      <c r="E3530" s="8">
        <f>VartojimasGamyba!G3526</f>
        <v>0.26300000000000001</v>
      </c>
      <c r="F3530" s="11"/>
      <c r="G3530" s="7">
        <f t="shared" si="531"/>
        <v>6.7011111111111124</v>
      </c>
      <c r="H3530" s="7">
        <v>0</v>
      </c>
      <c r="I3530" s="7">
        <v>0.29222222222222227</v>
      </c>
      <c r="J3530" s="7">
        <v>0</v>
      </c>
      <c r="L3530" s="7">
        <f>VartojimasGamyba!H3526</f>
        <v>0</v>
      </c>
      <c r="M3530" s="15">
        <f t="shared" si="532"/>
        <v>-5.5511151231257827E-17</v>
      </c>
      <c r="N3530" s="7">
        <f t="shared" si="533"/>
        <v>-1.1912137942715617E-14</v>
      </c>
      <c r="O3530" s="7">
        <f t="shared" si="534"/>
        <v>-1.1912137942715617E-14</v>
      </c>
      <c r="P3530" s="7" t="s">
        <v>8873</v>
      </c>
      <c r="R3530" s="7"/>
      <c r="S3530" s="47">
        <f t="shared" si="535"/>
        <v>-5.5511151231257827E-17</v>
      </c>
      <c r="T3530" s="47">
        <f t="shared" si="536"/>
        <v>0</v>
      </c>
      <c r="U3530" s="47">
        <f t="shared" si="537"/>
        <v>214.59</v>
      </c>
      <c r="V3530" s="47">
        <f t="shared" si="538"/>
        <v>102.72</v>
      </c>
      <c r="W3530" s="11"/>
    </row>
    <row r="3531" spans="1:23" x14ac:dyDescent="0.45">
      <c r="A3531" t="s">
        <v>3536</v>
      </c>
      <c r="B3531">
        <v>98.79</v>
      </c>
      <c r="D3531" s="9" t="str">
        <f>VartojimasGamyba!J3527</f>
        <v>2024-01-25-21</v>
      </c>
      <c r="E3531" s="8">
        <f>VartojimasGamyba!G3527</f>
        <v>0.23899999999999999</v>
      </c>
      <c r="F3531" s="11"/>
      <c r="G3531" s="7">
        <f t="shared" si="531"/>
        <v>6.435555555555557</v>
      </c>
      <c r="H3531" s="7">
        <v>0</v>
      </c>
      <c r="I3531" s="7">
        <v>0.26555555555555554</v>
      </c>
      <c r="J3531" s="7">
        <v>0</v>
      </c>
      <c r="L3531" s="7">
        <f>VartojimasGamyba!H3527</f>
        <v>0</v>
      </c>
      <c r="M3531" s="15">
        <f t="shared" si="532"/>
        <v>0</v>
      </c>
      <c r="N3531" s="7">
        <f t="shared" si="533"/>
        <v>0</v>
      </c>
      <c r="O3531" s="7">
        <f t="shared" si="534"/>
        <v>0</v>
      </c>
      <c r="P3531" s="7">
        <f>SUM(N3510:N3533)</f>
        <v>2464.464631111111</v>
      </c>
      <c r="R3531" s="7"/>
      <c r="S3531" s="47">
        <f t="shared" si="535"/>
        <v>0</v>
      </c>
      <c r="T3531" s="47">
        <f t="shared" si="536"/>
        <v>0</v>
      </c>
      <c r="U3531" s="47">
        <f t="shared" si="537"/>
        <v>199.08</v>
      </c>
      <c r="V3531" s="47">
        <f t="shared" si="538"/>
        <v>87.210000000000008</v>
      </c>
      <c r="W3531" s="11"/>
    </row>
    <row r="3532" spans="1:23" x14ac:dyDescent="0.45">
      <c r="A3532" t="s">
        <v>3537</v>
      </c>
      <c r="B3532">
        <v>91.07</v>
      </c>
      <c r="D3532" s="9" t="str">
        <f>VartojimasGamyba!J3528</f>
        <v>2024-01-25-22</v>
      </c>
      <c r="E3532" s="8">
        <f>VartojimasGamyba!G3528</f>
        <v>1.01</v>
      </c>
      <c r="F3532" s="11"/>
      <c r="G3532" s="7">
        <f t="shared" si="531"/>
        <v>5.3133333333333344</v>
      </c>
      <c r="H3532" s="7">
        <v>0</v>
      </c>
      <c r="I3532" s="7">
        <v>1.1222222222222222</v>
      </c>
      <c r="J3532" s="7">
        <v>0</v>
      </c>
      <c r="L3532" s="7">
        <f>VartojimasGamyba!H3528</f>
        <v>0</v>
      </c>
      <c r="M3532" s="15">
        <f t="shared" si="532"/>
        <v>0</v>
      </c>
      <c r="N3532" s="7">
        <f t="shared" si="533"/>
        <v>0</v>
      </c>
      <c r="O3532" s="7">
        <f t="shared" si="534"/>
        <v>0</v>
      </c>
      <c r="P3532" s="7" t="s">
        <v>8872</v>
      </c>
      <c r="R3532" s="7"/>
      <c r="S3532" s="47">
        <f t="shared" si="535"/>
        <v>0</v>
      </c>
      <c r="T3532" s="47">
        <f t="shared" si="536"/>
        <v>0</v>
      </c>
      <c r="U3532" s="47">
        <f t="shared" si="537"/>
        <v>191.36</v>
      </c>
      <c r="V3532" s="47">
        <f t="shared" si="538"/>
        <v>79.489999999999995</v>
      </c>
      <c r="W3532" s="11"/>
    </row>
    <row r="3533" spans="1:23" x14ac:dyDescent="0.45">
      <c r="A3533" t="s">
        <v>3538</v>
      </c>
      <c r="B3533">
        <v>88.11</v>
      </c>
      <c r="D3533" s="9" t="str">
        <f>VartojimasGamyba!J3529</f>
        <v>2024-01-25-23</v>
      </c>
      <c r="E3533" s="8">
        <f>VartojimasGamyba!G3529</f>
        <v>0.28199999999999997</v>
      </c>
      <c r="F3533" s="11"/>
      <c r="G3533" s="7">
        <f t="shared" si="531"/>
        <v>5.0000000000000009</v>
      </c>
      <c r="H3533" s="7">
        <v>0</v>
      </c>
      <c r="I3533" s="7">
        <v>0.3133333333333333</v>
      </c>
      <c r="J3533" s="7">
        <v>0</v>
      </c>
      <c r="L3533" s="7">
        <f>VartojimasGamyba!H3529</f>
        <v>0</v>
      </c>
      <c r="M3533" s="15">
        <f t="shared" si="532"/>
        <v>0</v>
      </c>
      <c r="N3533" s="7">
        <f t="shared" si="533"/>
        <v>0</v>
      </c>
      <c r="O3533" s="7">
        <f t="shared" si="534"/>
        <v>0</v>
      </c>
      <c r="P3533" s="7">
        <f>SUM(O3510:O3533)</f>
        <v>2464.464631111111</v>
      </c>
      <c r="Q3533" s="7">
        <f>SUMPRODUCT(B3510:B3533,E3510:E3533)+SUM(E3510:E3533)*$Z$21-SUMPRODUCT(B3510:B3533,L3510:L3533)+SUM(L3510:L3533)*ABS($Z$20)</f>
        <v>2894.9304200000001</v>
      </c>
      <c r="R3533" s="7"/>
      <c r="S3533" s="47">
        <f t="shared" si="535"/>
        <v>0</v>
      </c>
      <c r="T3533" s="47">
        <f t="shared" si="536"/>
        <v>0</v>
      </c>
      <c r="U3533" s="47">
        <f t="shared" si="537"/>
        <v>188.4</v>
      </c>
      <c r="V3533" s="47">
        <f t="shared" si="538"/>
        <v>76.53</v>
      </c>
      <c r="W3533" s="11">
        <f>IF(P3533&lt;&gt;Q3533,1,0)</f>
        <v>1</v>
      </c>
    </row>
    <row r="3534" spans="1:23" x14ac:dyDescent="0.45">
      <c r="A3534" t="s">
        <v>3539</v>
      </c>
      <c r="B3534">
        <v>80.02</v>
      </c>
      <c r="D3534" s="1" t="str">
        <f>VartojimasGamyba!J3530</f>
        <v>2024-01-26-00</v>
      </c>
      <c r="E3534" s="7">
        <f>VartojimasGamyba!G3530</f>
        <v>0.188</v>
      </c>
      <c r="F3534" s="11"/>
      <c r="G3534" s="12">
        <f>G3533+H3534-I3534</f>
        <v>5.0000000000000009</v>
      </c>
      <c r="H3534" s="12">
        <v>0</v>
      </c>
      <c r="I3534" s="12">
        <v>0</v>
      </c>
      <c r="J3534" s="12">
        <v>0</v>
      </c>
      <c r="K3534" s="12"/>
      <c r="L3534" s="12">
        <f>VartojimasGamyba!H3530</f>
        <v>0</v>
      </c>
      <c r="M3534" s="19">
        <f t="shared" si="532"/>
        <v>0.188</v>
      </c>
      <c r="N3534" s="7">
        <f t="shared" si="533"/>
        <v>33.89828</v>
      </c>
      <c r="O3534" s="7">
        <f t="shared" si="534"/>
        <v>33.89828</v>
      </c>
      <c r="R3534" s="20" t="s">
        <v>8783</v>
      </c>
      <c r="S3534" s="47">
        <f t="shared" si="535"/>
        <v>0.188</v>
      </c>
      <c r="T3534" s="47">
        <f t="shared" si="536"/>
        <v>0</v>
      </c>
      <c r="U3534" s="47">
        <f t="shared" si="537"/>
        <v>180.31</v>
      </c>
      <c r="V3534" s="47">
        <f t="shared" si="538"/>
        <v>68.44</v>
      </c>
      <c r="W3534" s="11"/>
    </row>
    <row r="3535" spans="1:23" x14ac:dyDescent="0.45">
      <c r="A3535" t="s">
        <v>3540</v>
      </c>
      <c r="B3535">
        <v>75.16</v>
      </c>
      <c r="D3535" s="1" t="str">
        <f>VartojimasGamyba!J3531</f>
        <v>2024-01-26-01</v>
      </c>
      <c r="E3535" s="7">
        <f>VartojimasGamyba!G3531</f>
        <v>0.158</v>
      </c>
      <c r="F3535" s="11"/>
      <c r="G3535" s="12">
        <f t="shared" ref="G3535:G3557" si="539">G3534+H3535-I3535</f>
        <v>10.610222222222223</v>
      </c>
      <c r="H3535" s="12">
        <v>5.6102222222222213</v>
      </c>
      <c r="I3535" s="12">
        <v>0</v>
      </c>
      <c r="J3535" s="12">
        <v>0</v>
      </c>
      <c r="K3535" s="12"/>
      <c r="L3535" s="12">
        <f>VartojimasGamyba!H3531</f>
        <v>0</v>
      </c>
      <c r="M3535" s="19">
        <f t="shared" si="532"/>
        <v>5.7682222222222217</v>
      </c>
      <c r="N3535" s="7">
        <f t="shared" si="533"/>
        <v>1012.0345888888887</v>
      </c>
      <c r="O3535" s="7">
        <f t="shared" si="534"/>
        <v>1012.0345888888887</v>
      </c>
      <c r="R3535" s="7"/>
      <c r="S3535" s="47">
        <f t="shared" si="535"/>
        <v>5.7682222222222217</v>
      </c>
      <c r="T3535" s="47">
        <f t="shared" si="536"/>
        <v>0</v>
      </c>
      <c r="U3535" s="47">
        <f t="shared" si="537"/>
        <v>175.45</v>
      </c>
      <c r="V3535" s="47">
        <f t="shared" si="538"/>
        <v>63.58</v>
      </c>
      <c r="W3535" s="11"/>
    </row>
    <row r="3536" spans="1:23" x14ac:dyDescent="0.45">
      <c r="A3536" t="s">
        <v>3541</v>
      </c>
      <c r="B3536">
        <v>79.989999999999995</v>
      </c>
      <c r="D3536" s="1" t="str">
        <f>VartojimasGamyba!J3532</f>
        <v>2024-01-26-02</v>
      </c>
      <c r="E3536" s="7">
        <f>VartojimasGamyba!G3532</f>
        <v>0.17799999999999999</v>
      </c>
      <c r="F3536" s="11"/>
      <c r="G3536" s="12">
        <f t="shared" si="539"/>
        <v>10.610222222222223</v>
      </c>
      <c r="H3536" s="12">
        <v>0</v>
      </c>
      <c r="I3536" s="12">
        <v>0</v>
      </c>
      <c r="J3536" s="12">
        <v>0</v>
      </c>
      <c r="K3536" s="12"/>
      <c r="L3536" s="12">
        <f>VartojimasGamyba!H3532</f>
        <v>0</v>
      </c>
      <c r="M3536" s="19">
        <f t="shared" si="532"/>
        <v>0.17799999999999999</v>
      </c>
      <c r="N3536" s="7">
        <f t="shared" si="533"/>
        <v>32.089839999999995</v>
      </c>
      <c r="O3536" s="7">
        <f t="shared" si="534"/>
        <v>32.089839999999995</v>
      </c>
      <c r="R3536" s="7"/>
      <c r="S3536" s="47">
        <f t="shared" si="535"/>
        <v>0.17799999999999999</v>
      </c>
      <c r="T3536" s="47">
        <f t="shared" si="536"/>
        <v>0</v>
      </c>
      <c r="U3536" s="47">
        <f t="shared" si="537"/>
        <v>180.28</v>
      </c>
      <c r="V3536" s="47">
        <f t="shared" si="538"/>
        <v>68.41</v>
      </c>
      <c r="W3536" s="11"/>
    </row>
    <row r="3537" spans="1:23" x14ac:dyDescent="0.45">
      <c r="A3537" t="s">
        <v>3542</v>
      </c>
      <c r="B3537">
        <v>79.290000000000006</v>
      </c>
      <c r="D3537" s="1" t="str">
        <f>VartojimasGamyba!J3533</f>
        <v>2024-01-26-03</v>
      </c>
      <c r="E3537" s="7">
        <f>VartojimasGamyba!G3533</f>
        <v>1.1739999999999999</v>
      </c>
      <c r="F3537" s="11"/>
      <c r="G3537" s="12">
        <f t="shared" si="539"/>
        <v>10.610222222222223</v>
      </c>
      <c r="H3537" s="12">
        <v>0</v>
      </c>
      <c r="I3537" s="12">
        <v>0</v>
      </c>
      <c r="J3537" s="12">
        <v>0</v>
      </c>
      <c r="K3537" s="12"/>
      <c r="L3537" s="12">
        <f>VartojimasGamyba!H3533</f>
        <v>0</v>
      </c>
      <c r="M3537" s="19">
        <f t="shared" si="532"/>
        <v>1.1739999999999999</v>
      </c>
      <c r="N3537" s="7">
        <f t="shared" si="533"/>
        <v>210.82692</v>
      </c>
      <c r="O3537" s="7">
        <f t="shared" si="534"/>
        <v>210.82692</v>
      </c>
      <c r="R3537" s="7"/>
      <c r="S3537" s="47">
        <f t="shared" si="535"/>
        <v>1.1739999999999999</v>
      </c>
      <c r="T3537" s="47">
        <f t="shared" si="536"/>
        <v>0</v>
      </c>
      <c r="U3537" s="47">
        <f t="shared" si="537"/>
        <v>179.58</v>
      </c>
      <c r="V3537" s="47">
        <f t="shared" si="538"/>
        <v>67.710000000000008</v>
      </c>
      <c r="W3537" s="11"/>
    </row>
    <row r="3538" spans="1:23" x14ac:dyDescent="0.45">
      <c r="A3538" t="s">
        <v>3543</v>
      </c>
      <c r="B3538">
        <v>79.040000000000006</v>
      </c>
      <c r="D3538" s="1" t="str">
        <f>VartojimasGamyba!J3534</f>
        <v>2024-01-26-04</v>
      </c>
      <c r="E3538" s="7">
        <f>VartojimasGamyba!G3534</f>
        <v>1.0980000000000001</v>
      </c>
      <c r="F3538" s="11"/>
      <c r="G3538" s="12">
        <f t="shared" si="539"/>
        <v>10.610222222222223</v>
      </c>
      <c r="H3538" s="12">
        <v>0</v>
      </c>
      <c r="I3538" s="12">
        <v>0</v>
      </c>
      <c r="J3538" s="12">
        <v>0</v>
      </c>
      <c r="K3538" s="12"/>
      <c r="L3538" s="12">
        <f>VartojimasGamyba!H3534</f>
        <v>0</v>
      </c>
      <c r="M3538" s="19">
        <f t="shared" si="532"/>
        <v>1.0980000000000001</v>
      </c>
      <c r="N3538" s="7">
        <f t="shared" si="533"/>
        <v>196.90434000000002</v>
      </c>
      <c r="O3538" s="7">
        <f t="shared" si="534"/>
        <v>196.90434000000002</v>
      </c>
      <c r="R3538" s="7"/>
      <c r="S3538" s="47">
        <f t="shared" si="535"/>
        <v>1.0980000000000001</v>
      </c>
      <c r="T3538" s="47">
        <f t="shared" si="536"/>
        <v>0</v>
      </c>
      <c r="U3538" s="47">
        <f t="shared" si="537"/>
        <v>179.33</v>
      </c>
      <c r="V3538" s="47">
        <f t="shared" si="538"/>
        <v>67.460000000000008</v>
      </c>
      <c r="W3538" s="11"/>
    </row>
    <row r="3539" spans="1:23" x14ac:dyDescent="0.45">
      <c r="A3539" t="s">
        <v>3544</v>
      </c>
      <c r="B3539">
        <v>79.98</v>
      </c>
      <c r="D3539" s="1" t="str">
        <f>VartojimasGamyba!J3535</f>
        <v>2024-01-26-05</v>
      </c>
      <c r="E3539" s="7">
        <f>VartojimasGamyba!G3535</f>
        <v>0.76500000000000001</v>
      </c>
      <c r="F3539" s="11"/>
      <c r="G3539" s="12">
        <f t="shared" si="539"/>
        <v>10.610222222222223</v>
      </c>
      <c r="H3539" s="12">
        <v>0</v>
      </c>
      <c r="I3539" s="12">
        <v>0</v>
      </c>
      <c r="J3539" s="12">
        <v>0</v>
      </c>
      <c r="K3539" s="12"/>
      <c r="L3539" s="12">
        <f>VartojimasGamyba!H3535</f>
        <v>0</v>
      </c>
      <c r="M3539" s="19">
        <f t="shared" si="532"/>
        <v>0.76500000000000001</v>
      </c>
      <c r="N3539" s="7">
        <f t="shared" si="533"/>
        <v>137.90655000000001</v>
      </c>
      <c r="O3539" s="7">
        <f t="shared" si="534"/>
        <v>137.90655000000001</v>
      </c>
      <c r="R3539" s="7"/>
      <c r="S3539" s="47">
        <f t="shared" si="535"/>
        <v>0.76500000000000001</v>
      </c>
      <c r="T3539" s="47">
        <f t="shared" si="536"/>
        <v>0</v>
      </c>
      <c r="U3539" s="47">
        <f t="shared" si="537"/>
        <v>180.27</v>
      </c>
      <c r="V3539" s="47">
        <f t="shared" si="538"/>
        <v>68.400000000000006</v>
      </c>
      <c r="W3539" s="11"/>
    </row>
    <row r="3540" spans="1:23" x14ac:dyDescent="0.45">
      <c r="A3540" t="s">
        <v>3545</v>
      </c>
      <c r="B3540">
        <v>94.37</v>
      </c>
      <c r="D3540" s="1" t="str">
        <f>VartojimasGamyba!J3536</f>
        <v>2024-01-26-06</v>
      </c>
      <c r="E3540" s="7">
        <f>VartojimasGamyba!G3536</f>
        <v>1.3009999999999999</v>
      </c>
      <c r="F3540" s="11"/>
      <c r="G3540" s="12">
        <f t="shared" si="539"/>
        <v>10.610222222222223</v>
      </c>
      <c r="H3540" s="12">
        <v>0</v>
      </c>
      <c r="I3540" s="12">
        <v>0</v>
      </c>
      <c r="J3540" s="12">
        <v>0</v>
      </c>
      <c r="K3540" s="12"/>
      <c r="L3540" s="12">
        <f>VartojimasGamyba!H3536</f>
        <v>0</v>
      </c>
      <c r="M3540" s="19">
        <f t="shared" si="532"/>
        <v>1.3009999999999999</v>
      </c>
      <c r="N3540" s="7">
        <f t="shared" si="533"/>
        <v>253.25266000000002</v>
      </c>
      <c r="O3540" s="7">
        <f t="shared" si="534"/>
        <v>253.25266000000002</v>
      </c>
      <c r="R3540" s="7"/>
      <c r="S3540" s="47">
        <f t="shared" si="535"/>
        <v>1.3009999999999999</v>
      </c>
      <c r="T3540" s="47">
        <f t="shared" si="536"/>
        <v>0</v>
      </c>
      <c r="U3540" s="47">
        <f t="shared" si="537"/>
        <v>194.66000000000003</v>
      </c>
      <c r="V3540" s="47">
        <f t="shared" si="538"/>
        <v>82.79</v>
      </c>
      <c r="W3540" s="11"/>
    </row>
    <row r="3541" spans="1:23" x14ac:dyDescent="0.45">
      <c r="A3541" t="s">
        <v>3546</v>
      </c>
      <c r="B3541">
        <v>115.94</v>
      </c>
      <c r="D3541" s="1" t="str">
        <f>VartojimasGamyba!J3537</f>
        <v>2024-01-26-07</v>
      </c>
      <c r="E3541" s="7">
        <f>VartojimasGamyba!G3537</f>
        <v>1.7090000000000001</v>
      </c>
      <c r="F3541" s="11"/>
      <c r="G3541" s="12">
        <f t="shared" si="539"/>
        <v>8.7480000000000011</v>
      </c>
      <c r="H3541" s="12">
        <v>0</v>
      </c>
      <c r="I3541" s="12">
        <v>1.8622222222222224</v>
      </c>
      <c r="J3541" s="12">
        <v>0</v>
      </c>
      <c r="K3541" s="12"/>
      <c r="L3541" s="12">
        <f>VartojimasGamyba!H3537</f>
        <v>3.3000000000000002E-2</v>
      </c>
      <c r="M3541" s="19">
        <f t="shared" si="532"/>
        <v>-8.3266726846886741E-17</v>
      </c>
      <c r="N3541" s="7">
        <f t="shared" si="533"/>
        <v>-1.8004764346102321E-14</v>
      </c>
      <c r="O3541" s="7">
        <f t="shared" si="534"/>
        <v>-1.8004764346102321E-14</v>
      </c>
      <c r="R3541" s="7"/>
      <c r="S3541" s="47">
        <f t="shared" si="535"/>
        <v>-8.3266726846886741E-17</v>
      </c>
      <c r="T3541" s="47">
        <f t="shared" si="536"/>
        <v>0</v>
      </c>
      <c r="U3541" s="47">
        <f t="shared" si="537"/>
        <v>216.23000000000002</v>
      </c>
      <c r="V3541" s="47">
        <f t="shared" si="538"/>
        <v>104.36</v>
      </c>
      <c r="W3541" s="11"/>
    </row>
    <row r="3542" spans="1:23" x14ac:dyDescent="0.45">
      <c r="A3542" t="s">
        <v>3547</v>
      </c>
      <c r="B3542">
        <v>134.66</v>
      </c>
      <c r="D3542" s="1" t="str">
        <f>VartojimasGamyba!J3538</f>
        <v>2024-01-26-08</v>
      </c>
      <c r="E3542" s="7">
        <f>VartojimasGamyba!G3538</f>
        <v>0.60299999999999998</v>
      </c>
      <c r="F3542" s="11"/>
      <c r="G3542" s="12">
        <f t="shared" si="539"/>
        <v>8.2957777777777792</v>
      </c>
      <c r="H3542" s="12">
        <v>0</v>
      </c>
      <c r="I3542" s="12">
        <v>0.45222222222222214</v>
      </c>
      <c r="J3542" s="12">
        <v>0</v>
      </c>
      <c r="K3542" s="12"/>
      <c r="L3542" s="12">
        <f>VartojimasGamyba!H3538</f>
        <v>0.19600000000000001</v>
      </c>
      <c r="M3542" s="19">
        <f t="shared" si="532"/>
        <v>0</v>
      </c>
      <c r="N3542" s="7">
        <f t="shared" si="533"/>
        <v>0</v>
      </c>
      <c r="O3542" s="7">
        <f t="shared" si="534"/>
        <v>0</v>
      </c>
      <c r="R3542" s="7"/>
      <c r="S3542" s="47">
        <f t="shared" si="535"/>
        <v>0</v>
      </c>
      <c r="T3542" s="47">
        <f t="shared" si="536"/>
        <v>0</v>
      </c>
      <c r="U3542" s="47">
        <f t="shared" si="537"/>
        <v>234.95</v>
      </c>
      <c r="V3542" s="47">
        <f t="shared" si="538"/>
        <v>123.08</v>
      </c>
      <c r="W3542" s="11"/>
    </row>
    <row r="3543" spans="1:23" x14ac:dyDescent="0.45">
      <c r="A3543" t="s">
        <v>3548</v>
      </c>
      <c r="B3543">
        <v>145.88</v>
      </c>
      <c r="D3543" s="1" t="str">
        <f>VartojimasGamyba!J3539</f>
        <v>2024-01-26-09</v>
      </c>
      <c r="E3543" s="7">
        <f>VartojimasGamyba!G3539</f>
        <v>0.29799999999999999</v>
      </c>
      <c r="F3543" s="11"/>
      <c r="G3543" s="12">
        <f t="shared" si="539"/>
        <v>8.3037777777777784</v>
      </c>
      <c r="H3543" s="12">
        <v>8.0000000000000071E-3</v>
      </c>
      <c r="I3543" s="12">
        <v>0</v>
      </c>
      <c r="J3543" s="12">
        <v>0</v>
      </c>
      <c r="K3543" s="12"/>
      <c r="L3543" s="12">
        <f>VartojimasGamyba!H3539</f>
        <v>0.30599999999999999</v>
      </c>
      <c r="M3543" s="19">
        <f t="shared" si="532"/>
        <v>0</v>
      </c>
      <c r="N3543" s="7">
        <f t="shared" si="533"/>
        <v>0</v>
      </c>
      <c r="O3543" s="7">
        <f t="shared" si="534"/>
        <v>0</v>
      </c>
      <c r="R3543" s="7"/>
      <c r="S3543" s="47">
        <f t="shared" si="535"/>
        <v>8.0000000000000071E-3</v>
      </c>
      <c r="T3543" s="47">
        <f t="shared" si="536"/>
        <v>8.0000000000000071E-3</v>
      </c>
      <c r="U3543" s="47">
        <f t="shared" si="537"/>
        <v>246.17000000000002</v>
      </c>
      <c r="V3543" s="47">
        <f t="shared" si="538"/>
        <v>134.29999999999998</v>
      </c>
      <c r="W3543" s="11"/>
    </row>
    <row r="3544" spans="1:23" x14ac:dyDescent="0.45">
      <c r="A3544" t="s">
        <v>3549</v>
      </c>
      <c r="B3544">
        <v>141.51</v>
      </c>
      <c r="D3544" s="1" t="str">
        <f>VartojimasGamyba!J3540</f>
        <v>2024-01-26-10</v>
      </c>
      <c r="E3544" s="7">
        <f>VartojimasGamyba!G3540</f>
        <v>0.16</v>
      </c>
      <c r="F3544" s="11"/>
      <c r="G3544" s="12">
        <f t="shared" si="539"/>
        <v>8.5467777777777787</v>
      </c>
      <c r="H3544" s="12">
        <v>0.24300000000000005</v>
      </c>
      <c r="I3544" s="12">
        <v>0</v>
      </c>
      <c r="J3544" s="12">
        <v>0</v>
      </c>
      <c r="K3544" s="12"/>
      <c r="L3544" s="12">
        <f>VartojimasGamyba!H3540</f>
        <v>0.40300000000000002</v>
      </c>
      <c r="M3544" s="19">
        <f t="shared" si="532"/>
        <v>0</v>
      </c>
      <c r="N3544" s="7">
        <f t="shared" si="533"/>
        <v>0</v>
      </c>
      <c r="O3544" s="7">
        <f t="shared" si="534"/>
        <v>0</v>
      </c>
      <c r="R3544" s="7"/>
      <c r="S3544" s="47">
        <f t="shared" si="535"/>
        <v>0.24300000000000002</v>
      </c>
      <c r="T3544" s="47">
        <f t="shared" si="536"/>
        <v>0.24300000000000002</v>
      </c>
      <c r="U3544" s="47">
        <f t="shared" si="537"/>
        <v>241.8</v>
      </c>
      <c r="V3544" s="47">
        <f t="shared" si="538"/>
        <v>129.92999999999998</v>
      </c>
      <c r="W3544" s="11"/>
    </row>
    <row r="3545" spans="1:23" x14ac:dyDescent="0.45">
      <c r="A3545" t="s">
        <v>3550</v>
      </c>
      <c r="B3545">
        <v>135.84</v>
      </c>
      <c r="D3545" s="1" t="str">
        <f>VartojimasGamyba!J3541</f>
        <v>2024-01-26-11</v>
      </c>
      <c r="E3545" s="7">
        <f>VartojimasGamyba!G3541</f>
        <v>0.14799999999999999</v>
      </c>
      <c r="F3545" s="11"/>
      <c r="G3545" s="12">
        <f t="shared" si="539"/>
        <v>8.6477777777777796</v>
      </c>
      <c r="H3545" s="12">
        <v>0.10100000000000003</v>
      </c>
      <c r="I3545" s="12">
        <v>0</v>
      </c>
      <c r="J3545" s="12">
        <v>0</v>
      </c>
      <c r="K3545" s="12"/>
      <c r="L3545" s="12">
        <f>VartojimasGamyba!H3541</f>
        <v>0.249</v>
      </c>
      <c r="M3545" s="19">
        <f t="shared" si="532"/>
        <v>0</v>
      </c>
      <c r="N3545" s="7">
        <f t="shared" si="533"/>
        <v>0</v>
      </c>
      <c r="O3545" s="7">
        <f t="shared" si="534"/>
        <v>0</v>
      </c>
      <c r="R3545" s="7"/>
      <c r="S3545" s="47">
        <f t="shared" si="535"/>
        <v>0.10100000000000001</v>
      </c>
      <c r="T3545" s="47">
        <f t="shared" si="536"/>
        <v>0.10100000000000001</v>
      </c>
      <c r="U3545" s="47">
        <f t="shared" si="537"/>
        <v>236.13</v>
      </c>
      <c r="V3545" s="47">
        <f t="shared" si="538"/>
        <v>124.26</v>
      </c>
      <c r="W3545" s="11"/>
    </row>
    <row r="3546" spans="1:23" x14ac:dyDescent="0.45">
      <c r="A3546" t="s">
        <v>3551</v>
      </c>
      <c r="B3546">
        <v>129.87</v>
      </c>
      <c r="D3546" s="1" t="str">
        <f>VartojimasGamyba!J3542</f>
        <v>2024-01-26-12</v>
      </c>
      <c r="E3546" s="7">
        <f>VartojimasGamyba!G3542</f>
        <v>0.51100000000000001</v>
      </c>
      <c r="F3546" s="11"/>
      <c r="G3546" s="12">
        <f t="shared" si="539"/>
        <v>8.3788888888888913</v>
      </c>
      <c r="H3546" s="12">
        <v>0</v>
      </c>
      <c r="I3546" s="12">
        <v>0.2688888888888889</v>
      </c>
      <c r="J3546" s="12">
        <v>0</v>
      </c>
      <c r="K3546" s="12"/>
      <c r="L3546" s="12">
        <f>VartojimasGamyba!H3542</f>
        <v>0.26900000000000002</v>
      </c>
      <c r="M3546" s="19">
        <f t="shared" si="532"/>
        <v>0</v>
      </c>
      <c r="N3546" s="7">
        <f t="shared" si="533"/>
        <v>0</v>
      </c>
      <c r="O3546" s="7">
        <f t="shared" si="534"/>
        <v>0</v>
      </c>
      <c r="R3546" s="7"/>
      <c r="S3546" s="47">
        <f t="shared" si="535"/>
        <v>0</v>
      </c>
      <c r="T3546" s="47">
        <f t="shared" si="536"/>
        <v>0</v>
      </c>
      <c r="U3546" s="47">
        <f t="shared" si="537"/>
        <v>230.16000000000003</v>
      </c>
      <c r="V3546" s="47">
        <f t="shared" si="538"/>
        <v>118.29</v>
      </c>
      <c r="W3546" s="11"/>
    </row>
    <row r="3547" spans="1:23" x14ac:dyDescent="0.45">
      <c r="A3547" t="s">
        <v>3552</v>
      </c>
      <c r="B3547">
        <v>123.6</v>
      </c>
      <c r="D3547" s="1" t="str">
        <f>VartojimasGamyba!J3543</f>
        <v>2024-01-26-13</v>
      </c>
      <c r="E3547" s="7">
        <f>VartojimasGamyba!G3543</f>
        <v>1.0620000000000001</v>
      </c>
      <c r="F3547" s="11"/>
      <c r="G3547" s="12">
        <f t="shared" si="539"/>
        <v>7.2600000000000016</v>
      </c>
      <c r="H3547" s="12">
        <v>0</v>
      </c>
      <c r="I3547" s="12">
        <v>1.1188888888888895</v>
      </c>
      <c r="J3547" s="12">
        <v>0</v>
      </c>
      <c r="K3547" s="12"/>
      <c r="L3547" s="12">
        <f>VartojimasGamyba!H3543</f>
        <v>5.5E-2</v>
      </c>
      <c r="M3547" s="19">
        <f t="shared" si="532"/>
        <v>-5.0653925498522767E-16</v>
      </c>
      <c r="N3547" s="7">
        <f t="shared" si="533"/>
        <v>-1.1340907379864262E-13</v>
      </c>
      <c r="O3547" s="7">
        <f t="shared" si="534"/>
        <v>-1.1340907379864262E-13</v>
      </c>
      <c r="R3547" s="7"/>
      <c r="S3547" s="47">
        <f t="shared" si="535"/>
        <v>-5.0653925498522767E-16</v>
      </c>
      <c r="T3547" s="47">
        <f t="shared" si="536"/>
        <v>0</v>
      </c>
      <c r="U3547" s="47">
        <f t="shared" si="537"/>
        <v>223.89</v>
      </c>
      <c r="V3547" s="47">
        <f t="shared" si="538"/>
        <v>112.02</v>
      </c>
      <c r="W3547" s="11"/>
    </row>
    <row r="3548" spans="1:23" x14ac:dyDescent="0.45">
      <c r="A3548" t="s">
        <v>3553</v>
      </c>
      <c r="B3548">
        <v>120.93</v>
      </c>
      <c r="D3548" s="1" t="str">
        <f>VartojimasGamyba!J3544</f>
        <v>2024-01-26-14</v>
      </c>
      <c r="E3548" s="7">
        <f>VartojimasGamyba!G3544</f>
        <v>1.03</v>
      </c>
      <c r="F3548" s="11"/>
      <c r="G3548" s="12">
        <f t="shared" si="539"/>
        <v>6.1177777777777793</v>
      </c>
      <c r="H3548" s="12">
        <v>0</v>
      </c>
      <c r="I3548" s="12">
        <v>1.142222222222222</v>
      </c>
      <c r="J3548" s="12">
        <v>0</v>
      </c>
      <c r="K3548" s="12"/>
      <c r="L3548" s="12">
        <f>VartojimasGamyba!H3544</f>
        <v>2E-3</v>
      </c>
      <c r="M3548" s="19">
        <f t="shared" si="532"/>
        <v>2.2377932840100812E-16</v>
      </c>
      <c r="N3548" s="7">
        <f t="shared" si="533"/>
        <v>4.9504463028871023E-14</v>
      </c>
      <c r="O3548" s="7">
        <f t="shared" si="534"/>
        <v>4.9504463028871023E-14</v>
      </c>
      <c r="R3548" s="7"/>
      <c r="S3548" s="47">
        <f t="shared" si="535"/>
        <v>2.2377932840100812E-16</v>
      </c>
      <c r="T3548" s="47">
        <f t="shared" si="536"/>
        <v>0</v>
      </c>
      <c r="U3548" s="47">
        <f t="shared" si="537"/>
        <v>221.22000000000003</v>
      </c>
      <c r="V3548" s="47">
        <f t="shared" si="538"/>
        <v>109.35000000000001</v>
      </c>
      <c r="W3548" s="11"/>
    </row>
    <row r="3549" spans="1:23" x14ac:dyDescent="0.45">
      <c r="A3549" t="s">
        <v>3554</v>
      </c>
      <c r="B3549">
        <v>127.08</v>
      </c>
      <c r="D3549" s="1" t="str">
        <f>VartojimasGamyba!J3545</f>
        <v>2024-01-26-15</v>
      </c>
      <c r="E3549" s="7">
        <f>VartojimasGamyba!G3545</f>
        <v>0.499</v>
      </c>
      <c r="F3549" s="11"/>
      <c r="G3549" s="12">
        <f t="shared" si="539"/>
        <v>5.5633333333333344</v>
      </c>
      <c r="H3549" s="12">
        <v>0</v>
      </c>
      <c r="I3549" s="12">
        <v>0.55444444444444452</v>
      </c>
      <c r="J3549" s="12">
        <v>0</v>
      </c>
      <c r="K3549" s="12"/>
      <c r="L3549" s="12">
        <f>VartojimasGamyba!H3545</f>
        <v>0</v>
      </c>
      <c r="M3549" s="19">
        <f t="shared" si="532"/>
        <v>-5.5511151231257827E-17</v>
      </c>
      <c r="N3549" s="7">
        <f t="shared" si="533"/>
        <v>-1.2621570455451092E-14</v>
      </c>
      <c r="O3549" s="7">
        <f t="shared" si="534"/>
        <v>-1.2621570455451092E-14</v>
      </c>
      <c r="R3549" s="7"/>
      <c r="S3549" s="47">
        <f t="shared" si="535"/>
        <v>-5.5511151231257827E-17</v>
      </c>
      <c r="T3549" s="47">
        <f t="shared" si="536"/>
        <v>0</v>
      </c>
      <c r="U3549" s="47">
        <f t="shared" si="537"/>
        <v>227.37</v>
      </c>
      <c r="V3549" s="47">
        <f t="shared" si="538"/>
        <v>115.5</v>
      </c>
      <c r="W3549" s="11"/>
    </row>
    <row r="3550" spans="1:23" x14ac:dyDescent="0.45">
      <c r="A3550" t="s">
        <v>3555</v>
      </c>
      <c r="B3550">
        <v>128.11000000000001</v>
      </c>
      <c r="D3550" s="1" t="str">
        <f>VartojimasGamyba!J3546</f>
        <v>2024-01-26-16</v>
      </c>
      <c r="E3550" s="7">
        <f>VartojimasGamyba!G3546</f>
        <v>1.806</v>
      </c>
      <c r="F3550" s="11"/>
      <c r="G3550" s="12">
        <f t="shared" si="539"/>
        <v>3.5566666666666675</v>
      </c>
      <c r="H3550" s="12">
        <v>0</v>
      </c>
      <c r="I3550" s="12">
        <v>2.0066666666666668</v>
      </c>
      <c r="J3550" s="12">
        <v>0</v>
      </c>
      <c r="K3550" s="12"/>
      <c r="L3550" s="12">
        <f>VartojimasGamyba!H3546</f>
        <v>0</v>
      </c>
      <c r="M3550" s="19">
        <f t="shared" si="532"/>
        <v>-2.2204460492503131E-16</v>
      </c>
      <c r="N3550" s="7">
        <f t="shared" si="533"/>
        <v>-5.0714987764877158E-14</v>
      </c>
      <c r="O3550" s="7">
        <f t="shared" si="534"/>
        <v>-5.0714987764877158E-14</v>
      </c>
      <c r="R3550" s="7"/>
      <c r="S3550" s="47">
        <f t="shared" si="535"/>
        <v>-2.2204460492503131E-16</v>
      </c>
      <c r="T3550" s="47">
        <f t="shared" si="536"/>
        <v>0</v>
      </c>
      <c r="U3550" s="47">
        <f t="shared" si="537"/>
        <v>228.40000000000003</v>
      </c>
      <c r="V3550" s="47">
        <f t="shared" si="538"/>
        <v>116.53000000000002</v>
      </c>
      <c r="W3550" s="11"/>
    </row>
    <row r="3551" spans="1:23" x14ac:dyDescent="0.45">
      <c r="A3551" t="s">
        <v>3556</v>
      </c>
      <c r="B3551">
        <v>134.63</v>
      </c>
      <c r="D3551" s="1" t="str">
        <f>VartojimasGamyba!J3547</f>
        <v>2024-01-26-17</v>
      </c>
      <c r="E3551" s="7">
        <f>VartojimasGamyba!G3547</f>
        <v>1.198</v>
      </c>
      <c r="F3551" s="11"/>
      <c r="G3551" s="12">
        <f t="shared" si="539"/>
        <v>2.2255555555555562</v>
      </c>
      <c r="H3551" s="12">
        <v>0</v>
      </c>
      <c r="I3551" s="12">
        <v>1.3311111111111111</v>
      </c>
      <c r="J3551" s="12">
        <v>0</v>
      </c>
      <c r="K3551" s="12"/>
      <c r="L3551" s="12">
        <f>VartojimasGamyba!H3547</f>
        <v>0</v>
      </c>
      <c r="M3551" s="19">
        <f t="shared" si="532"/>
        <v>0</v>
      </c>
      <c r="N3551" s="7">
        <f t="shared" si="533"/>
        <v>0</v>
      </c>
      <c r="O3551" s="7">
        <f t="shared" si="534"/>
        <v>0</v>
      </c>
      <c r="R3551" s="7"/>
      <c r="S3551" s="47">
        <f t="shared" si="535"/>
        <v>0</v>
      </c>
      <c r="T3551" s="47">
        <f t="shared" si="536"/>
        <v>0</v>
      </c>
      <c r="U3551" s="47">
        <f t="shared" si="537"/>
        <v>234.92000000000002</v>
      </c>
      <c r="V3551" s="47">
        <f t="shared" si="538"/>
        <v>123.05</v>
      </c>
      <c r="W3551" s="11"/>
    </row>
    <row r="3552" spans="1:23" x14ac:dyDescent="0.45">
      <c r="A3552" t="s">
        <v>3557</v>
      </c>
      <c r="B3552">
        <v>132.29</v>
      </c>
      <c r="D3552" s="1" t="str">
        <f>VartojimasGamyba!J3548</f>
        <v>2024-01-26-18</v>
      </c>
      <c r="E3552" s="7">
        <f>VartojimasGamyba!G3548</f>
        <v>0.29299999999999998</v>
      </c>
      <c r="F3552" s="11"/>
      <c r="G3552" s="12">
        <f t="shared" si="539"/>
        <v>1.9000000000000006</v>
      </c>
      <c r="H3552" s="12">
        <v>0</v>
      </c>
      <c r="I3552" s="12">
        <v>0.32555555555555554</v>
      </c>
      <c r="J3552" s="12">
        <v>0</v>
      </c>
      <c r="K3552" s="12"/>
      <c r="L3552" s="12">
        <f>VartojimasGamyba!H3548</f>
        <v>0</v>
      </c>
      <c r="M3552" s="19">
        <f t="shared" si="532"/>
        <v>0</v>
      </c>
      <c r="N3552" s="7">
        <f t="shared" si="533"/>
        <v>0</v>
      </c>
      <c r="O3552" s="7">
        <f t="shared" si="534"/>
        <v>0</v>
      </c>
      <c r="R3552" s="7"/>
      <c r="S3552" s="47">
        <f t="shared" si="535"/>
        <v>0</v>
      </c>
      <c r="T3552" s="47">
        <f t="shared" si="536"/>
        <v>0</v>
      </c>
      <c r="U3552" s="47">
        <f t="shared" si="537"/>
        <v>232.57999999999998</v>
      </c>
      <c r="V3552" s="47">
        <f t="shared" si="538"/>
        <v>120.71</v>
      </c>
      <c r="W3552" s="11"/>
    </row>
    <row r="3553" spans="1:23" x14ac:dyDescent="0.45">
      <c r="A3553" t="s">
        <v>3558</v>
      </c>
      <c r="B3553">
        <v>126.88</v>
      </c>
      <c r="D3553" s="1" t="str">
        <f>VartojimasGamyba!J3549</f>
        <v>2024-01-26-19</v>
      </c>
      <c r="E3553" s="7">
        <f>VartojimasGamyba!G3549</f>
        <v>1.1819999999999999</v>
      </c>
      <c r="F3553" s="11"/>
      <c r="G3553" s="12">
        <f t="shared" si="539"/>
        <v>0.58666666666666711</v>
      </c>
      <c r="H3553" s="12">
        <v>0</v>
      </c>
      <c r="I3553" s="12">
        <v>1.3133333333333335</v>
      </c>
      <c r="J3553" s="12">
        <v>0</v>
      </c>
      <c r="K3553" s="12"/>
      <c r="L3553" s="12">
        <f>VartojimasGamyba!H3549</f>
        <v>0</v>
      </c>
      <c r="M3553" s="19">
        <f t="shared" si="532"/>
        <v>-2.2204460492503131E-16</v>
      </c>
      <c r="N3553" s="7">
        <f t="shared" si="533"/>
        <v>-5.0441872900819366E-14</v>
      </c>
      <c r="O3553" s="7">
        <f t="shared" si="534"/>
        <v>-5.0441872900819366E-14</v>
      </c>
      <c r="R3553" s="7"/>
      <c r="S3553" s="47">
        <f t="shared" si="535"/>
        <v>-2.2204460492503131E-16</v>
      </c>
      <c r="T3553" s="47">
        <f t="shared" si="536"/>
        <v>0</v>
      </c>
      <c r="U3553" s="47">
        <f t="shared" si="537"/>
        <v>227.17000000000002</v>
      </c>
      <c r="V3553" s="47">
        <f t="shared" si="538"/>
        <v>115.3</v>
      </c>
      <c r="W3553" s="11"/>
    </row>
    <row r="3554" spans="1:23" x14ac:dyDescent="0.45">
      <c r="A3554" t="s">
        <v>3559</v>
      </c>
      <c r="B3554">
        <v>114.65</v>
      </c>
      <c r="D3554" s="1" t="str">
        <f>VartojimasGamyba!J3550</f>
        <v>2024-01-26-20</v>
      </c>
      <c r="E3554" s="7">
        <f>VartojimasGamyba!G3550</f>
        <v>0.28399999999999997</v>
      </c>
      <c r="F3554" s="11"/>
      <c r="G3554" s="12">
        <f t="shared" si="539"/>
        <v>0.27111111111111158</v>
      </c>
      <c r="H3554" s="12">
        <v>0</v>
      </c>
      <c r="I3554" s="12">
        <v>0.31555555555555553</v>
      </c>
      <c r="J3554" s="12">
        <v>0</v>
      </c>
      <c r="K3554" s="12"/>
      <c r="L3554" s="12">
        <f>VartojimasGamyba!H3550</f>
        <v>0</v>
      </c>
      <c r="M3554" s="19">
        <f t="shared" si="532"/>
        <v>0</v>
      </c>
      <c r="N3554" s="7">
        <f t="shared" si="533"/>
        <v>0</v>
      </c>
      <c r="O3554" s="7">
        <f t="shared" si="534"/>
        <v>0</v>
      </c>
      <c r="P3554" s="7" t="s">
        <v>8873</v>
      </c>
      <c r="R3554" s="7"/>
      <c r="S3554" s="47">
        <f t="shared" si="535"/>
        <v>0</v>
      </c>
      <c r="T3554" s="47">
        <f t="shared" si="536"/>
        <v>0</v>
      </c>
      <c r="U3554" s="47">
        <f t="shared" si="537"/>
        <v>214.94</v>
      </c>
      <c r="V3554" s="47">
        <f t="shared" si="538"/>
        <v>103.07000000000001</v>
      </c>
      <c r="W3554" s="11"/>
    </row>
    <row r="3555" spans="1:23" x14ac:dyDescent="0.45">
      <c r="A3555" t="s">
        <v>3560</v>
      </c>
      <c r="B3555">
        <v>98.61</v>
      </c>
      <c r="D3555" s="1" t="str">
        <f>VartojimasGamyba!J3551</f>
        <v>2024-01-26-21</v>
      </c>
      <c r="E3555" s="7">
        <f>VartojimasGamyba!G3551</f>
        <v>0.24399999999999999</v>
      </c>
      <c r="F3555" s="11"/>
      <c r="G3555" s="12">
        <f t="shared" si="539"/>
        <v>4.4408920985006262E-16</v>
      </c>
      <c r="H3555" s="12">
        <v>0</v>
      </c>
      <c r="I3555" s="12">
        <v>0.27111111111111114</v>
      </c>
      <c r="J3555" s="12">
        <v>0</v>
      </c>
      <c r="K3555" s="12"/>
      <c r="L3555" s="12">
        <f>VartojimasGamyba!H3551</f>
        <v>0</v>
      </c>
      <c r="M3555" s="19">
        <f t="shared" si="532"/>
        <v>-2.7755575615628914E-17</v>
      </c>
      <c r="N3555" s="7">
        <f t="shared" si="533"/>
        <v>-5.5205839899485911E-15</v>
      </c>
      <c r="O3555" s="7">
        <f t="shared" si="534"/>
        <v>-5.5205839899485911E-15</v>
      </c>
      <c r="P3555" s="7">
        <f>SUM(N3534:N3557)</f>
        <v>2663.0515755555552</v>
      </c>
      <c r="R3555" s="7"/>
      <c r="S3555" s="47">
        <f t="shared" si="535"/>
        <v>-2.7755575615628914E-17</v>
      </c>
      <c r="T3555" s="47">
        <f t="shared" si="536"/>
        <v>0</v>
      </c>
      <c r="U3555" s="47">
        <f t="shared" si="537"/>
        <v>198.9</v>
      </c>
      <c r="V3555" s="47">
        <f t="shared" si="538"/>
        <v>87.03</v>
      </c>
      <c r="W3555" s="11"/>
    </row>
    <row r="3556" spans="1:23" x14ac:dyDescent="0.45">
      <c r="A3556" t="s">
        <v>3561</v>
      </c>
      <c r="B3556">
        <v>40</v>
      </c>
      <c r="D3556" s="1" t="str">
        <f>VartojimasGamyba!J3552</f>
        <v>2024-01-26-22</v>
      </c>
      <c r="E3556" s="7">
        <f>VartojimasGamyba!G3552</f>
        <v>0.32700000000000001</v>
      </c>
      <c r="F3556" s="11"/>
      <c r="G3556" s="12">
        <f t="shared" si="539"/>
        <v>5.2766666666666673</v>
      </c>
      <c r="H3556" s="12">
        <v>5.2766666666666664</v>
      </c>
      <c r="I3556" s="12">
        <v>0</v>
      </c>
      <c r="J3556" s="12">
        <v>0</v>
      </c>
      <c r="K3556" s="12"/>
      <c r="L3556" s="12">
        <f>VartojimasGamyba!H3552</f>
        <v>0</v>
      </c>
      <c r="M3556" s="19">
        <f t="shared" si="532"/>
        <v>5.6036666666666664</v>
      </c>
      <c r="N3556" s="7">
        <f t="shared" si="533"/>
        <v>786.13839666666672</v>
      </c>
      <c r="O3556" s="7">
        <f t="shared" si="534"/>
        <v>786.13839666666672</v>
      </c>
      <c r="P3556" s="7" t="s">
        <v>8872</v>
      </c>
      <c r="R3556" s="7"/>
      <c r="S3556" s="47">
        <f t="shared" si="535"/>
        <v>5.6036666666666664</v>
      </c>
      <c r="T3556" s="47">
        <f t="shared" si="536"/>
        <v>0</v>
      </c>
      <c r="U3556" s="47">
        <f t="shared" si="537"/>
        <v>140.29000000000002</v>
      </c>
      <c r="V3556" s="47">
        <f t="shared" si="538"/>
        <v>28.42</v>
      </c>
      <c r="W3556" s="11"/>
    </row>
    <row r="3557" spans="1:23" x14ac:dyDescent="0.45">
      <c r="A3557" t="s">
        <v>3562</v>
      </c>
      <c r="B3557">
        <v>81.790000000000006</v>
      </c>
      <c r="D3557" s="1" t="str">
        <f>VartojimasGamyba!J3553</f>
        <v>2024-01-26-23</v>
      </c>
      <c r="E3557" s="7">
        <f>VartojimasGamyba!G3553</f>
        <v>0.249</v>
      </c>
      <c r="F3557" s="11"/>
      <c r="G3557" s="12">
        <f t="shared" si="539"/>
        <v>5.0000000000000009</v>
      </c>
      <c r="H3557" s="12">
        <v>0</v>
      </c>
      <c r="I3557" s="12">
        <v>0.27666666666666667</v>
      </c>
      <c r="J3557" s="12">
        <v>0</v>
      </c>
      <c r="K3557" s="12"/>
      <c r="L3557" s="12">
        <f>VartojimasGamyba!H3553</f>
        <v>0</v>
      </c>
      <c r="M3557" s="19">
        <f t="shared" si="532"/>
        <v>0</v>
      </c>
      <c r="N3557" s="7">
        <f t="shared" si="533"/>
        <v>0</v>
      </c>
      <c r="O3557" s="7">
        <f t="shared" si="534"/>
        <v>0</v>
      </c>
      <c r="P3557" s="7">
        <f>SUM(O3534:O3557)</f>
        <v>2663.0515755555552</v>
      </c>
      <c r="Q3557" s="7">
        <f>SUMPRODUCT(B3534:B3557,E3534:E3557)+SUM(E3534:E3557)*$Z$21-SUMPRODUCT(B3534:B3557,L3534:L3557)+SUM(L3534:L3557)*ABS($Z$20)</f>
        <v>3288.70973</v>
      </c>
      <c r="R3557" s="7"/>
      <c r="S3557" s="47">
        <f t="shared" si="535"/>
        <v>0</v>
      </c>
      <c r="T3557" s="47">
        <f t="shared" si="536"/>
        <v>0</v>
      </c>
      <c r="U3557" s="47">
        <f t="shared" si="537"/>
        <v>182.08</v>
      </c>
      <c r="V3557" s="47">
        <f t="shared" si="538"/>
        <v>70.210000000000008</v>
      </c>
      <c r="W3557" s="11">
        <f>IF(P3557&lt;&gt;Q3557,1,0)</f>
        <v>1</v>
      </c>
    </row>
    <row r="3558" spans="1:23" x14ac:dyDescent="0.45">
      <c r="A3558" t="s">
        <v>3563</v>
      </c>
      <c r="B3558">
        <v>60.87</v>
      </c>
      <c r="D3558" s="9" t="str">
        <f>VartojimasGamyba!J3554</f>
        <v>2024-01-27-00</v>
      </c>
      <c r="E3558" s="8">
        <f>VartojimasGamyba!G3554</f>
        <v>0.57299999999999995</v>
      </c>
      <c r="F3558" s="11"/>
      <c r="G3558" s="7">
        <f>G3557+H3558-I3558</f>
        <v>5.0000000000000009</v>
      </c>
      <c r="H3558" s="7">
        <v>0</v>
      </c>
      <c r="I3558" s="7">
        <v>0</v>
      </c>
      <c r="J3558" s="7">
        <v>0</v>
      </c>
      <c r="L3558" s="7">
        <f>VartojimasGamyba!H3554</f>
        <v>0</v>
      </c>
      <c r="M3558" s="15">
        <f t="shared" si="532"/>
        <v>0.57299999999999995</v>
      </c>
      <c r="N3558" s="7">
        <f t="shared" si="533"/>
        <v>92.344679999999997</v>
      </c>
      <c r="O3558" s="7">
        <f t="shared" si="534"/>
        <v>92.344679999999997</v>
      </c>
      <c r="R3558" s="20" t="s">
        <v>8783</v>
      </c>
      <c r="S3558" s="47">
        <f t="shared" si="535"/>
        <v>0.57299999999999995</v>
      </c>
      <c r="T3558" s="47">
        <f t="shared" si="536"/>
        <v>0</v>
      </c>
      <c r="U3558" s="47">
        <f t="shared" si="537"/>
        <v>161.16</v>
      </c>
      <c r="V3558" s="47">
        <f t="shared" si="538"/>
        <v>49.29</v>
      </c>
      <c r="W3558" s="11"/>
    </row>
    <row r="3559" spans="1:23" x14ac:dyDescent="0.45">
      <c r="A3559" t="s">
        <v>3564</v>
      </c>
      <c r="B3559">
        <v>52.04</v>
      </c>
      <c r="D3559" s="9" t="str">
        <f>VartojimasGamyba!J3555</f>
        <v>2024-01-27-01</v>
      </c>
      <c r="E3559" s="8">
        <f>VartojimasGamyba!G3555</f>
        <v>0.73799999999999999</v>
      </c>
      <c r="F3559" s="11"/>
      <c r="G3559" s="7">
        <f t="shared" ref="G3559:G3581" si="540">G3558+H3559-I3559</f>
        <v>15</v>
      </c>
      <c r="H3559" s="7">
        <v>10</v>
      </c>
      <c r="I3559" s="7">
        <v>0</v>
      </c>
      <c r="J3559" s="7">
        <v>0</v>
      </c>
      <c r="L3559" s="7">
        <f>VartojimasGamyba!H3555</f>
        <v>0</v>
      </c>
      <c r="M3559" s="15">
        <f t="shared" si="532"/>
        <v>10.738</v>
      </c>
      <c r="N3559" s="7">
        <f t="shared" si="533"/>
        <v>1635.7195400000001</v>
      </c>
      <c r="O3559" s="7">
        <f t="shared" si="534"/>
        <v>1635.7195400000001</v>
      </c>
      <c r="R3559" s="7"/>
      <c r="S3559" s="47">
        <f t="shared" si="535"/>
        <v>10.738</v>
      </c>
      <c r="T3559" s="47">
        <f t="shared" si="536"/>
        <v>0</v>
      </c>
      <c r="U3559" s="47">
        <f t="shared" si="537"/>
        <v>152.33000000000001</v>
      </c>
      <c r="V3559" s="47">
        <f t="shared" si="538"/>
        <v>40.46</v>
      </c>
      <c r="W3559" s="11"/>
    </row>
    <row r="3560" spans="1:23" x14ac:dyDescent="0.45">
      <c r="A3560" t="s">
        <v>3565</v>
      </c>
      <c r="B3560">
        <v>56.58</v>
      </c>
      <c r="D3560" s="9" t="str">
        <f>VartojimasGamyba!J3556</f>
        <v>2024-01-27-02</v>
      </c>
      <c r="E3560" s="8">
        <f>VartojimasGamyba!G3556</f>
        <v>0.68899999999999995</v>
      </c>
      <c r="F3560" s="11"/>
      <c r="G3560" s="7">
        <f t="shared" si="540"/>
        <v>15</v>
      </c>
      <c r="H3560" s="7">
        <v>0</v>
      </c>
      <c r="I3560" s="7">
        <v>0</v>
      </c>
      <c r="J3560" s="7">
        <v>0</v>
      </c>
      <c r="L3560" s="7">
        <f>VartojimasGamyba!H3556</f>
        <v>0</v>
      </c>
      <c r="M3560" s="15">
        <f t="shared" si="532"/>
        <v>0.68899999999999995</v>
      </c>
      <c r="N3560" s="7">
        <f t="shared" si="533"/>
        <v>108.08342999999999</v>
      </c>
      <c r="O3560" s="7">
        <f t="shared" si="534"/>
        <v>108.08342999999999</v>
      </c>
      <c r="R3560" s="7"/>
      <c r="S3560" s="47">
        <f t="shared" si="535"/>
        <v>0.68899999999999995</v>
      </c>
      <c r="T3560" s="47">
        <f t="shared" si="536"/>
        <v>0</v>
      </c>
      <c r="U3560" s="47">
        <f t="shared" si="537"/>
        <v>156.87</v>
      </c>
      <c r="V3560" s="47">
        <f t="shared" si="538"/>
        <v>45</v>
      </c>
      <c r="W3560" s="11"/>
    </row>
    <row r="3561" spans="1:23" x14ac:dyDescent="0.45">
      <c r="A3561" t="s">
        <v>3566</v>
      </c>
      <c r="B3561">
        <v>55.53</v>
      </c>
      <c r="D3561" s="9" t="str">
        <f>VartojimasGamyba!J3557</f>
        <v>2024-01-27-03</v>
      </c>
      <c r="E3561" s="8">
        <f>VartojimasGamyba!G3557</f>
        <v>0.622</v>
      </c>
      <c r="F3561" s="11"/>
      <c r="G3561" s="7">
        <f t="shared" si="540"/>
        <v>15</v>
      </c>
      <c r="H3561" s="7">
        <v>0</v>
      </c>
      <c r="I3561" s="7">
        <v>0</v>
      </c>
      <c r="J3561" s="7">
        <v>0</v>
      </c>
      <c r="L3561" s="7">
        <f>VartojimasGamyba!H3557</f>
        <v>0</v>
      </c>
      <c r="M3561" s="15">
        <f t="shared" si="532"/>
        <v>0.622</v>
      </c>
      <c r="N3561" s="7">
        <f t="shared" si="533"/>
        <v>96.92004</v>
      </c>
      <c r="O3561" s="7">
        <f t="shared" si="534"/>
        <v>96.92004</v>
      </c>
      <c r="R3561" s="7"/>
      <c r="S3561" s="47">
        <f t="shared" si="535"/>
        <v>0.622</v>
      </c>
      <c r="T3561" s="47">
        <f t="shared" si="536"/>
        <v>0</v>
      </c>
      <c r="U3561" s="47">
        <f t="shared" si="537"/>
        <v>155.82</v>
      </c>
      <c r="V3561" s="47">
        <f t="shared" si="538"/>
        <v>43.95</v>
      </c>
      <c r="W3561" s="11"/>
    </row>
    <row r="3562" spans="1:23" x14ac:dyDescent="0.45">
      <c r="A3562" t="s">
        <v>3567</v>
      </c>
      <c r="B3562">
        <v>56.44</v>
      </c>
      <c r="D3562" s="9" t="str">
        <f>VartojimasGamyba!J3558</f>
        <v>2024-01-27-04</v>
      </c>
      <c r="E3562" s="8">
        <f>VartojimasGamyba!G3558</f>
        <v>0.70299999999999996</v>
      </c>
      <c r="F3562" s="11"/>
      <c r="G3562" s="7">
        <f t="shared" si="540"/>
        <v>15</v>
      </c>
      <c r="H3562" s="7">
        <v>0</v>
      </c>
      <c r="I3562" s="7">
        <v>0</v>
      </c>
      <c r="J3562" s="7">
        <v>0</v>
      </c>
      <c r="L3562" s="7">
        <f>VartojimasGamyba!H3558</f>
        <v>0</v>
      </c>
      <c r="M3562" s="15">
        <f t="shared" si="532"/>
        <v>0.70299999999999996</v>
      </c>
      <c r="N3562" s="7">
        <f t="shared" si="533"/>
        <v>110.18119</v>
      </c>
      <c r="O3562" s="7">
        <f t="shared" si="534"/>
        <v>110.18119</v>
      </c>
      <c r="R3562" s="7"/>
      <c r="S3562" s="47">
        <f t="shared" si="535"/>
        <v>0.70299999999999996</v>
      </c>
      <c r="T3562" s="47">
        <f t="shared" si="536"/>
        <v>0</v>
      </c>
      <c r="U3562" s="47">
        <f t="shared" si="537"/>
        <v>156.73000000000002</v>
      </c>
      <c r="V3562" s="47">
        <f t="shared" si="538"/>
        <v>44.86</v>
      </c>
      <c r="W3562" s="11"/>
    </row>
    <row r="3563" spans="1:23" x14ac:dyDescent="0.45">
      <c r="A3563" t="s">
        <v>3568</v>
      </c>
      <c r="B3563">
        <v>55.15</v>
      </c>
      <c r="D3563" s="9" t="str">
        <f>VartojimasGamyba!J3559</f>
        <v>2024-01-27-05</v>
      </c>
      <c r="E3563" s="8">
        <f>VartojimasGamyba!G3559</f>
        <v>0.442</v>
      </c>
      <c r="F3563" s="11"/>
      <c r="G3563" s="7">
        <f t="shared" si="540"/>
        <v>15.204444444444444</v>
      </c>
      <c r="H3563" s="7">
        <v>0.20444444444444462</v>
      </c>
      <c r="I3563" s="7">
        <v>0</v>
      </c>
      <c r="J3563" s="7">
        <v>0</v>
      </c>
      <c r="L3563" s="7">
        <f>VartojimasGamyba!H3559</f>
        <v>0</v>
      </c>
      <c r="M3563" s="15">
        <f t="shared" si="532"/>
        <v>0.6464444444444446</v>
      </c>
      <c r="N3563" s="7">
        <f t="shared" si="533"/>
        <v>100.48332444444446</v>
      </c>
      <c r="O3563" s="7">
        <f t="shared" si="534"/>
        <v>100.48332444444446</v>
      </c>
      <c r="R3563" s="7"/>
      <c r="S3563" s="47">
        <f t="shared" si="535"/>
        <v>0.6464444444444446</v>
      </c>
      <c r="T3563" s="47">
        <f t="shared" si="536"/>
        <v>0</v>
      </c>
      <c r="U3563" s="47">
        <f t="shared" si="537"/>
        <v>155.44</v>
      </c>
      <c r="V3563" s="47">
        <f t="shared" si="538"/>
        <v>43.57</v>
      </c>
      <c r="W3563" s="11"/>
    </row>
    <row r="3564" spans="1:23" x14ac:dyDescent="0.45">
      <c r="A3564" t="s">
        <v>3569</v>
      </c>
      <c r="B3564">
        <v>55.76</v>
      </c>
      <c r="D3564" s="9" t="str">
        <f>VartojimasGamyba!J3560</f>
        <v>2024-01-27-06</v>
      </c>
      <c r="E3564" s="8">
        <f>VartojimasGamyba!G3560</f>
        <v>0.91100000000000003</v>
      </c>
      <c r="F3564" s="11"/>
      <c r="G3564" s="7">
        <f t="shared" si="540"/>
        <v>15.204444444444444</v>
      </c>
      <c r="H3564" s="7">
        <v>0</v>
      </c>
      <c r="I3564" s="7">
        <v>0</v>
      </c>
      <c r="J3564" s="7">
        <v>0</v>
      </c>
      <c r="L3564" s="7">
        <f>VartojimasGamyba!H3560</f>
        <v>0</v>
      </c>
      <c r="M3564" s="15">
        <f t="shared" si="532"/>
        <v>0.91100000000000003</v>
      </c>
      <c r="N3564" s="7">
        <f t="shared" si="533"/>
        <v>142.16155000000001</v>
      </c>
      <c r="O3564" s="7">
        <f t="shared" si="534"/>
        <v>142.16155000000001</v>
      </c>
      <c r="R3564" s="7"/>
      <c r="S3564" s="47">
        <f t="shared" si="535"/>
        <v>0.91100000000000003</v>
      </c>
      <c r="T3564" s="47">
        <f t="shared" si="536"/>
        <v>0</v>
      </c>
      <c r="U3564" s="47">
        <f t="shared" si="537"/>
        <v>156.05000000000001</v>
      </c>
      <c r="V3564" s="47">
        <f t="shared" si="538"/>
        <v>44.18</v>
      </c>
      <c r="W3564" s="11"/>
    </row>
    <row r="3565" spans="1:23" x14ac:dyDescent="0.45">
      <c r="A3565" t="s">
        <v>3570</v>
      </c>
      <c r="B3565">
        <v>111.74</v>
      </c>
      <c r="D3565" s="9" t="str">
        <f>VartojimasGamyba!J3561</f>
        <v>2024-01-27-07</v>
      </c>
      <c r="E3565" s="8">
        <f>VartojimasGamyba!G3561</f>
        <v>1.129</v>
      </c>
      <c r="F3565" s="11"/>
      <c r="G3565" s="7">
        <f t="shared" si="540"/>
        <v>13.997777777777777</v>
      </c>
      <c r="H3565" s="7">
        <v>0</v>
      </c>
      <c r="I3565" s="7">
        <v>1.2066666666666672</v>
      </c>
      <c r="J3565" s="7">
        <v>0</v>
      </c>
      <c r="L3565" s="7">
        <f>VartojimasGamyba!H3561</f>
        <v>4.2999999999999997E-2</v>
      </c>
      <c r="M3565" s="15">
        <f t="shared" si="532"/>
        <v>-5.134781488891349E-16</v>
      </c>
      <c r="N3565" s="7">
        <f t="shared" si="533"/>
        <v>-1.0887277190896327E-13</v>
      </c>
      <c r="O3565" s="7">
        <f t="shared" si="534"/>
        <v>-1.0887277190896327E-13</v>
      </c>
      <c r="R3565" s="7"/>
      <c r="S3565" s="47">
        <f t="shared" si="535"/>
        <v>-5.134781488891349E-16</v>
      </c>
      <c r="T3565" s="47">
        <f t="shared" si="536"/>
        <v>0</v>
      </c>
      <c r="U3565" s="47">
        <f t="shared" si="537"/>
        <v>212.03</v>
      </c>
      <c r="V3565" s="47">
        <f t="shared" si="538"/>
        <v>100.16</v>
      </c>
      <c r="W3565" s="11"/>
    </row>
    <row r="3566" spans="1:23" x14ac:dyDescent="0.45">
      <c r="A3566" t="s">
        <v>3571</v>
      </c>
      <c r="B3566">
        <v>61.37</v>
      </c>
      <c r="D3566" s="9" t="str">
        <f>VartojimasGamyba!J3562</f>
        <v>2024-01-27-08</v>
      </c>
      <c r="E3566" s="8">
        <f>VartojimasGamyba!G3562</f>
        <v>0.39900000000000002</v>
      </c>
      <c r="F3566" s="11"/>
      <c r="G3566" s="7">
        <f t="shared" si="540"/>
        <v>13.997777777777777</v>
      </c>
      <c r="H3566" s="7">
        <v>0</v>
      </c>
      <c r="I3566" s="7">
        <v>0</v>
      </c>
      <c r="J3566" s="7">
        <v>0</v>
      </c>
      <c r="L3566" s="7">
        <f>VartojimasGamyba!H3562</f>
        <v>0.109</v>
      </c>
      <c r="M3566" s="15">
        <f t="shared" si="532"/>
        <v>0.29000000000000004</v>
      </c>
      <c r="N3566" s="7">
        <f t="shared" si="533"/>
        <v>46.881400000000006</v>
      </c>
      <c r="O3566" s="7">
        <f t="shared" si="534"/>
        <v>46.881400000000006</v>
      </c>
      <c r="R3566" s="7"/>
      <c r="S3566" s="47">
        <f t="shared" si="535"/>
        <v>0.29000000000000004</v>
      </c>
      <c r="T3566" s="47">
        <f t="shared" si="536"/>
        <v>0</v>
      </c>
      <c r="U3566" s="47">
        <f t="shared" si="537"/>
        <v>161.66</v>
      </c>
      <c r="V3566" s="47">
        <f t="shared" si="538"/>
        <v>49.79</v>
      </c>
      <c r="W3566" s="11"/>
    </row>
    <row r="3567" spans="1:23" x14ac:dyDescent="0.45">
      <c r="A3567" t="s">
        <v>3572</v>
      </c>
      <c r="B3567">
        <v>132.84</v>
      </c>
      <c r="D3567" s="9" t="str">
        <f>VartojimasGamyba!J3563</f>
        <v>2024-01-27-09</v>
      </c>
      <c r="E3567" s="8">
        <f>VartojimasGamyba!G3563</f>
        <v>0.193</v>
      </c>
      <c r="F3567" s="11"/>
      <c r="G3567" s="7">
        <f t="shared" si="540"/>
        <v>13.984444444444444</v>
      </c>
      <c r="H3567" s="7">
        <v>0</v>
      </c>
      <c r="I3567" s="7">
        <v>1.3333333333333346E-2</v>
      </c>
      <c r="J3567" s="7">
        <v>0</v>
      </c>
      <c r="L3567" s="7">
        <f>VartojimasGamyba!H3563</f>
        <v>0.18099999999999999</v>
      </c>
      <c r="M3567" s="15">
        <f t="shared" si="532"/>
        <v>0</v>
      </c>
      <c r="N3567" s="7">
        <f t="shared" si="533"/>
        <v>0</v>
      </c>
      <c r="O3567" s="7">
        <f t="shared" si="534"/>
        <v>0</v>
      </c>
      <c r="R3567" s="7"/>
      <c r="S3567" s="47">
        <f t="shared" si="535"/>
        <v>0</v>
      </c>
      <c r="T3567" s="47">
        <f t="shared" si="536"/>
        <v>0</v>
      </c>
      <c r="U3567" s="47">
        <f t="shared" si="537"/>
        <v>233.13</v>
      </c>
      <c r="V3567" s="47">
        <f t="shared" si="538"/>
        <v>121.26</v>
      </c>
      <c r="W3567" s="11"/>
    </row>
    <row r="3568" spans="1:23" x14ac:dyDescent="0.45">
      <c r="A3568" t="s">
        <v>3573</v>
      </c>
      <c r="B3568">
        <v>87.49</v>
      </c>
      <c r="D3568" s="9" t="str">
        <f>VartojimasGamyba!J3564</f>
        <v>2024-01-27-10</v>
      </c>
      <c r="E3568" s="8">
        <f>VartojimasGamyba!G3564</f>
        <v>2.09</v>
      </c>
      <c r="F3568" s="11"/>
      <c r="G3568" s="7">
        <f t="shared" si="540"/>
        <v>11.73</v>
      </c>
      <c r="H3568" s="7">
        <v>0</v>
      </c>
      <c r="I3568" s="7">
        <v>2.2544444444444443</v>
      </c>
      <c r="J3568" s="7">
        <v>0</v>
      </c>
      <c r="L3568" s="7">
        <f>VartojimasGamyba!H3564</f>
        <v>6.0999999999999999E-2</v>
      </c>
      <c r="M3568" s="15">
        <f t="shared" si="532"/>
        <v>-5.5511151231257827E-17</v>
      </c>
      <c r="N3568" s="7">
        <f t="shared" si="533"/>
        <v>-1.0423883978205595E-14</v>
      </c>
      <c r="O3568" s="7">
        <f t="shared" si="534"/>
        <v>-1.0423883978205595E-14</v>
      </c>
      <c r="R3568" s="7"/>
      <c r="S3568" s="47">
        <f t="shared" si="535"/>
        <v>-5.5511151231257827E-17</v>
      </c>
      <c r="T3568" s="47">
        <f t="shared" si="536"/>
        <v>0</v>
      </c>
      <c r="U3568" s="47">
        <f t="shared" si="537"/>
        <v>187.78</v>
      </c>
      <c r="V3568" s="47">
        <f t="shared" si="538"/>
        <v>75.91</v>
      </c>
      <c r="W3568" s="11"/>
    </row>
    <row r="3569" spans="1:23" x14ac:dyDescent="0.45">
      <c r="A3569" t="s">
        <v>3574</v>
      </c>
      <c r="B3569">
        <v>71.05</v>
      </c>
      <c r="D3569" s="9" t="str">
        <f>VartojimasGamyba!J3565</f>
        <v>2024-01-27-11</v>
      </c>
      <c r="E3569" s="8">
        <f>VartojimasGamyba!G3565</f>
        <v>1.306</v>
      </c>
      <c r="F3569" s="11"/>
      <c r="G3569" s="7">
        <f t="shared" si="540"/>
        <v>11.73</v>
      </c>
      <c r="H3569" s="7">
        <v>0</v>
      </c>
      <c r="I3569" s="7">
        <v>0</v>
      </c>
      <c r="J3569" s="7">
        <v>0</v>
      </c>
      <c r="L3569" s="7">
        <f>VartojimasGamyba!H3565</f>
        <v>6.7000000000000004E-2</v>
      </c>
      <c r="M3569" s="15">
        <f t="shared" si="532"/>
        <v>1.2390000000000001</v>
      </c>
      <c r="N3569" s="7">
        <f t="shared" si="533"/>
        <v>212.29026000000002</v>
      </c>
      <c r="O3569" s="7">
        <f t="shared" si="534"/>
        <v>212.29026000000002</v>
      </c>
      <c r="R3569" s="7"/>
      <c r="S3569" s="47">
        <f t="shared" si="535"/>
        <v>1.2390000000000001</v>
      </c>
      <c r="T3569" s="47">
        <f t="shared" si="536"/>
        <v>0</v>
      </c>
      <c r="U3569" s="47">
        <f t="shared" si="537"/>
        <v>171.34</v>
      </c>
      <c r="V3569" s="47">
        <f t="shared" si="538"/>
        <v>59.47</v>
      </c>
      <c r="W3569" s="11"/>
    </row>
    <row r="3570" spans="1:23" x14ac:dyDescent="0.45">
      <c r="A3570" t="s">
        <v>3575</v>
      </c>
      <c r="B3570">
        <v>115.99</v>
      </c>
      <c r="D3570" s="9" t="str">
        <f>VartojimasGamyba!J3566</f>
        <v>2024-01-27-12</v>
      </c>
      <c r="E3570" s="8">
        <f>VartojimasGamyba!G3566</f>
        <v>0.70399999999999996</v>
      </c>
      <c r="F3570" s="11"/>
      <c r="G3570" s="7">
        <f t="shared" si="540"/>
        <v>10.968888888888889</v>
      </c>
      <c r="H3570" s="7">
        <v>0</v>
      </c>
      <c r="I3570" s="7">
        <v>0.76111111111111096</v>
      </c>
      <c r="J3570" s="7">
        <v>0</v>
      </c>
      <c r="L3570" s="7">
        <f>VartojimasGamyba!H3566</f>
        <v>1.9E-2</v>
      </c>
      <c r="M3570" s="15">
        <f t="shared" si="532"/>
        <v>1.2836953722228372E-16</v>
      </c>
      <c r="N3570" s="7">
        <f t="shared" si="533"/>
        <v>2.7763763510435523E-14</v>
      </c>
      <c r="O3570" s="7">
        <f t="shared" si="534"/>
        <v>2.7763763510435523E-14</v>
      </c>
      <c r="R3570" s="7"/>
      <c r="S3570" s="47">
        <f t="shared" si="535"/>
        <v>1.2836953722228372E-16</v>
      </c>
      <c r="T3570" s="47">
        <f t="shared" si="536"/>
        <v>0</v>
      </c>
      <c r="U3570" s="47">
        <f t="shared" si="537"/>
        <v>216.28</v>
      </c>
      <c r="V3570" s="47">
        <f t="shared" si="538"/>
        <v>104.41</v>
      </c>
      <c r="W3570" s="11"/>
    </row>
    <row r="3571" spans="1:23" x14ac:dyDescent="0.45">
      <c r="A3571" t="s">
        <v>3576</v>
      </c>
      <c r="B3571">
        <v>115.97</v>
      </c>
      <c r="D3571" s="9" t="str">
        <f>VartojimasGamyba!J3567</f>
        <v>2024-01-27-13</v>
      </c>
      <c r="E3571" s="8">
        <f>VartojimasGamyba!G3567</f>
        <v>0.57699999999999996</v>
      </c>
      <c r="F3571" s="11"/>
      <c r="G3571" s="7">
        <f t="shared" si="540"/>
        <v>10.345555555555556</v>
      </c>
      <c r="H3571" s="7">
        <v>0</v>
      </c>
      <c r="I3571" s="7">
        <v>0.62333333333333329</v>
      </c>
      <c r="J3571" s="7">
        <v>0</v>
      </c>
      <c r="L3571" s="7">
        <f>VartojimasGamyba!H3567</f>
        <v>1.6E-2</v>
      </c>
      <c r="M3571" s="15">
        <f t="shared" si="532"/>
        <v>0</v>
      </c>
      <c r="N3571" s="7">
        <f t="shared" si="533"/>
        <v>0</v>
      </c>
      <c r="O3571" s="7">
        <f t="shared" si="534"/>
        <v>0</v>
      </c>
      <c r="R3571" s="7"/>
      <c r="S3571" s="47">
        <f t="shared" si="535"/>
        <v>0</v>
      </c>
      <c r="T3571" s="47">
        <f t="shared" si="536"/>
        <v>0</v>
      </c>
      <c r="U3571" s="47">
        <f t="shared" si="537"/>
        <v>216.26</v>
      </c>
      <c r="V3571" s="47">
        <f t="shared" si="538"/>
        <v>104.39</v>
      </c>
      <c r="W3571" s="11"/>
    </row>
    <row r="3572" spans="1:23" x14ac:dyDescent="0.45">
      <c r="A3572" t="s">
        <v>3577</v>
      </c>
      <c r="B3572">
        <v>149.52000000000001</v>
      </c>
      <c r="D3572" s="9" t="str">
        <f>VartojimasGamyba!J3568</f>
        <v>2024-01-27-14</v>
      </c>
      <c r="E3572" s="8">
        <f>VartojimasGamyba!G3568</f>
        <v>1.3140000000000001</v>
      </c>
      <c r="F3572" s="11"/>
      <c r="G3572" s="7">
        <f t="shared" si="540"/>
        <v>8.8888888888888893</v>
      </c>
      <c r="H3572" s="7">
        <v>0</v>
      </c>
      <c r="I3572" s="7">
        <v>1.4566666666666674</v>
      </c>
      <c r="J3572" s="7">
        <v>0</v>
      </c>
      <c r="L3572" s="7">
        <f>VartojimasGamyba!H3568</f>
        <v>3.0000000000000001E-3</v>
      </c>
      <c r="M3572" s="15">
        <f t="shared" si="532"/>
        <v>-7.7455403202364437E-16</v>
      </c>
      <c r="N3572" s="7">
        <f t="shared" si="533"/>
        <v>-1.9349134273982661E-13</v>
      </c>
      <c r="O3572" s="7">
        <f t="shared" si="534"/>
        <v>-1.9349134273982661E-13</v>
      </c>
      <c r="R3572" s="7"/>
      <c r="S3572" s="47">
        <f t="shared" si="535"/>
        <v>-7.7455403202364437E-16</v>
      </c>
      <c r="T3572" s="47">
        <f t="shared" si="536"/>
        <v>0</v>
      </c>
      <c r="U3572" s="47">
        <f t="shared" si="537"/>
        <v>249.81</v>
      </c>
      <c r="V3572" s="47">
        <f t="shared" si="538"/>
        <v>137.94</v>
      </c>
      <c r="W3572" s="11"/>
    </row>
    <row r="3573" spans="1:23" x14ac:dyDescent="0.45">
      <c r="A3573" t="s">
        <v>3578</v>
      </c>
      <c r="B3573">
        <v>100.2</v>
      </c>
      <c r="D3573" s="9" t="str">
        <f>VartojimasGamyba!J3569</f>
        <v>2024-01-27-15</v>
      </c>
      <c r="E3573" s="8">
        <f>VartojimasGamyba!G3569</f>
        <v>0.36099999999999999</v>
      </c>
      <c r="F3573" s="11"/>
      <c r="G3573" s="7">
        <f t="shared" si="540"/>
        <v>8.4877777777777776</v>
      </c>
      <c r="H3573" s="7">
        <v>0</v>
      </c>
      <c r="I3573" s="7">
        <v>0.40111111111111114</v>
      </c>
      <c r="J3573" s="7">
        <v>0</v>
      </c>
      <c r="L3573" s="7">
        <f>VartojimasGamyba!H3569</f>
        <v>0</v>
      </c>
      <c r="M3573" s="15">
        <f t="shared" si="532"/>
        <v>-5.5511151231257827E-17</v>
      </c>
      <c r="N3573" s="7">
        <f t="shared" si="533"/>
        <v>-1.1129430710354882E-14</v>
      </c>
      <c r="O3573" s="7">
        <f t="shared" si="534"/>
        <v>-1.1129430710354882E-14</v>
      </c>
      <c r="R3573" s="7"/>
      <c r="S3573" s="47">
        <f t="shared" si="535"/>
        <v>-5.5511151231257827E-17</v>
      </c>
      <c r="T3573" s="47">
        <f t="shared" si="536"/>
        <v>0</v>
      </c>
      <c r="U3573" s="47">
        <f t="shared" si="537"/>
        <v>200.49</v>
      </c>
      <c r="V3573" s="47">
        <f t="shared" si="538"/>
        <v>88.62</v>
      </c>
      <c r="W3573" s="11"/>
    </row>
    <row r="3574" spans="1:23" x14ac:dyDescent="0.45">
      <c r="A3574" t="s">
        <v>3579</v>
      </c>
      <c r="B3574">
        <v>118.31</v>
      </c>
      <c r="D3574" s="9" t="str">
        <f>VartojimasGamyba!J3570</f>
        <v>2024-01-27-16</v>
      </c>
      <c r="E3574" s="8">
        <f>VartojimasGamyba!G3570</f>
        <v>0.69099999999999995</v>
      </c>
      <c r="F3574" s="11"/>
      <c r="G3574" s="7">
        <f t="shared" si="540"/>
        <v>7.72</v>
      </c>
      <c r="H3574" s="7">
        <v>0</v>
      </c>
      <c r="I3574" s="7">
        <v>0.76777777777777778</v>
      </c>
      <c r="J3574" s="7">
        <v>0</v>
      </c>
      <c r="L3574" s="7">
        <f>VartojimasGamyba!H3570</f>
        <v>0</v>
      </c>
      <c r="M3574" s="15">
        <f t="shared" si="532"/>
        <v>-1.1102230246251565E-16</v>
      </c>
      <c r="N3574" s="7">
        <f t="shared" si="533"/>
        <v>-2.4269475318305924E-14</v>
      </c>
      <c r="O3574" s="7">
        <f t="shared" si="534"/>
        <v>-2.4269475318305924E-14</v>
      </c>
      <c r="R3574" s="7"/>
      <c r="S3574" s="47">
        <f t="shared" si="535"/>
        <v>-1.1102230246251565E-16</v>
      </c>
      <c r="T3574" s="47">
        <f t="shared" si="536"/>
        <v>0</v>
      </c>
      <c r="U3574" s="47">
        <f t="shared" si="537"/>
        <v>218.60000000000002</v>
      </c>
      <c r="V3574" s="47">
        <f t="shared" si="538"/>
        <v>106.73</v>
      </c>
      <c r="W3574" s="11"/>
    </row>
    <row r="3575" spans="1:23" x14ac:dyDescent="0.45">
      <c r="A3575" t="s">
        <v>3580</v>
      </c>
      <c r="B3575">
        <v>139.08000000000001</v>
      </c>
      <c r="D3575" s="9" t="str">
        <f>VartojimasGamyba!J3571</f>
        <v>2024-01-27-17</v>
      </c>
      <c r="E3575" s="8">
        <f>VartojimasGamyba!G3571</f>
        <v>0.31900000000000001</v>
      </c>
      <c r="F3575" s="11"/>
      <c r="G3575" s="7">
        <f t="shared" si="540"/>
        <v>7.365555555555555</v>
      </c>
      <c r="H3575" s="7">
        <v>0</v>
      </c>
      <c r="I3575" s="7">
        <v>0.35444444444444445</v>
      </c>
      <c r="J3575" s="7">
        <v>0</v>
      </c>
      <c r="L3575" s="7">
        <f>VartojimasGamyba!H3571</f>
        <v>0</v>
      </c>
      <c r="M3575" s="15">
        <f t="shared" si="532"/>
        <v>0</v>
      </c>
      <c r="N3575" s="7">
        <f t="shared" si="533"/>
        <v>0</v>
      </c>
      <c r="O3575" s="7">
        <f t="shared" si="534"/>
        <v>0</v>
      </c>
      <c r="R3575" s="7"/>
      <c r="S3575" s="47">
        <f t="shared" si="535"/>
        <v>0</v>
      </c>
      <c r="T3575" s="47">
        <f t="shared" si="536"/>
        <v>0</v>
      </c>
      <c r="U3575" s="47">
        <f t="shared" si="537"/>
        <v>239.37</v>
      </c>
      <c r="V3575" s="47">
        <f t="shared" si="538"/>
        <v>127.50000000000001</v>
      </c>
      <c r="W3575" s="11"/>
    </row>
    <row r="3576" spans="1:23" x14ac:dyDescent="0.45">
      <c r="A3576" t="s">
        <v>3581</v>
      </c>
      <c r="B3576">
        <v>299.02999999999997</v>
      </c>
      <c r="D3576" s="9" t="str">
        <f>VartojimasGamyba!J3572</f>
        <v>2024-01-27-18</v>
      </c>
      <c r="E3576" s="8">
        <f>VartojimasGamyba!G3572</f>
        <v>0.91400000000000003</v>
      </c>
      <c r="F3576" s="11"/>
      <c r="G3576" s="7">
        <f t="shared" si="540"/>
        <v>6.3499999999999988</v>
      </c>
      <c r="H3576" s="7">
        <v>0</v>
      </c>
      <c r="I3576" s="7">
        <v>1.0155555555555564</v>
      </c>
      <c r="J3576" s="7">
        <v>0</v>
      </c>
      <c r="L3576" s="7">
        <f>VartojimasGamyba!H3572</f>
        <v>0</v>
      </c>
      <c r="M3576" s="15">
        <f t="shared" si="532"/>
        <v>-7.7715611723760958E-16</v>
      </c>
      <c r="N3576" s="7">
        <f t="shared" si="533"/>
        <v>-3.1033398073532223E-13</v>
      </c>
      <c r="O3576" s="7">
        <f t="shared" si="534"/>
        <v>-3.1033398073532223E-13</v>
      </c>
      <c r="R3576" s="7"/>
      <c r="S3576" s="47">
        <f t="shared" si="535"/>
        <v>-7.7715611723760958E-16</v>
      </c>
      <c r="T3576" s="47">
        <f t="shared" si="536"/>
        <v>0</v>
      </c>
      <c r="U3576" s="47">
        <f t="shared" si="537"/>
        <v>399.32</v>
      </c>
      <c r="V3576" s="47">
        <f t="shared" si="538"/>
        <v>287.45</v>
      </c>
      <c r="W3576" s="11"/>
    </row>
    <row r="3577" spans="1:23" x14ac:dyDescent="0.45">
      <c r="A3577" t="s">
        <v>3582</v>
      </c>
      <c r="B3577">
        <v>299.01</v>
      </c>
      <c r="D3577" s="9" t="str">
        <f>VartojimasGamyba!J3573</f>
        <v>2024-01-27-19</v>
      </c>
      <c r="E3577" s="8">
        <f>VartojimasGamyba!G3573</f>
        <v>0.252</v>
      </c>
      <c r="F3577" s="11"/>
      <c r="G3577" s="7">
        <f t="shared" si="540"/>
        <v>6.0699999999999985</v>
      </c>
      <c r="H3577" s="7">
        <v>0</v>
      </c>
      <c r="I3577" s="7">
        <v>0.28000000000000003</v>
      </c>
      <c r="J3577" s="7">
        <v>0</v>
      </c>
      <c r="L3577" s="7">
        <f>VartojimasGamyba!H3573</f>
        <v>0</v>
      </c>
      <c r="M3577" s="15">
        <f t="shared" si="532"/>
        <v>-5.5511151231257827E-17</v>
      </c>
      <c r="N3577" s="7">
        <f t="shared" si="533"/>
        <v>-2.2165602686641251E-14</v>
      </c>
      <c r="O3577" s="7">
        <f t="shared" si="534"/>
        <v>-2.2165602686641251E-14</v>
      </c>
      <c r="R3577" s="7"/>
      <c r="S3577" s="47">
        <f t="shared" si="535"/>
        <v>-5.5511151231257827E-17</v>
      </c>
      <c r="T3577" s="47">
        <f t="shared" si="536"/>
        <v>0</v>
      </c>
      <c r="U3577" s="47">
        <f t="shared" si="537"/>
        <v>399.3</v>
      </c>
      <c r="V3577" s="47">
        <f t="shared" si="538"/>
        <v>287.43</v>
      </c>
      <c r="W3577" s="11"/>
    </row>
    <row r="3578" spans="1:23" x14ac:dyDescent="0.45">
      <c r="A3578" t="s">
        <v>3583</v>
      </c>
      <c r="B3578">
        <v>97.44</v>
      </c>
      <c r="D3578" s="9" t="str">
        <f>VartojimasGamyba!J3574</f>
        <v>2024-01-27-20</v>
      </c>
      <c r="E3578" s="8">
        <f>VartojimasGamyba!G3574</f>
        <v>0.28799999999999998</v>
      </c>
      <c r="F3578" s="11"/>
      <c r="G3578" s="7">
        <f t="shared" si="540"/>
        <v>5.7499999999999982</v>
      </c>
      <c r="H3578" s="7">
        <v>0</v>
      </c>
      <c r="I3578" s="7">
        <v>0.32</v>
      </c>
      <c r="J3578" s="7">
        <v>0</v>
      </c>
      <c r="L3578" s="7">
        <f>VartojimasGamyba!H3574</f>
        <v>0</v>
      </c>
      <c r="M3578" s="15">
        <f t="shared" si="532"/>
        <v>-5.5511151231257827E-17</v>
      </c>
      <c r="N3578" s="7">
        <f t="shared" si="533"/>
        <v>-1.0976219932956611E-14</v>
      </c>
      <c r="O3578" s="7">
        <f t="shared" si="534"/>
        <v>-1.0976219932956611E-14</v>
      </c>
      <c r="P3578" s="7" t="s">
        <v>8873</v>
      </c>
      <c r="R3578" s="7"/>
      <c r="S3578" s="47">
        <f t="shared" si="535"/>
        <v>-5.5511151231257827E-17</v>
      </c>
      <c r="T3578" s="47">
        <f t="shared" si="536"/>
        <v>0</v>
      </c>
      <c r="U3578" s="47">
        <f t="shared" si="537"/>
        <v>197.73000000000002</v>
      </c>
      <c r="V3578" s="47">
        <f t="shared" si="538"/>
        <v>85.86</v>
      </c>
      <c r="W3578" s="11"/>
    </row>
    <row r="3579" spans="1:23" x14ac:dyDescent="0.45">
      <c r="A3579" t="s">
        <v>3584</v>
      </c>
      <c r="B3579">
        <v>98.53</v>
      </c>
      <c r="D3579" s="9" t="str">
        <f>VartojimasGamyba!J3575</f>
        <v>2024-01-27-21</v>
      </c>
      <c r="E3579" s="8">
        <f>VartojimasGamyba!G3575</f>
        <v>0.252</v>
      </c>
      <c r="F3579" s="11"/>
      <c r="G3579" s="7">
        <f t="shared" si="540"/>
        <v>5.469999999999998</v>
      </c>
      <c r="H3579" s="7">
        <v>0</v>
      </c>
      <c r="I3579" s="7">
        <v>0.28000000000000003</v>
      </c>
      <c r="J3579" s="7">
        <v>0</v>
      </c>
      <c r="L3579" s="7">
        <f>VartojimasGamyba!H3575</f>
        <v>0</v>
      </c>
      <c r="M3579" s="15">
        <f t="shared" si="532"/>
        <v>-5.5511151231257827E-17</v>
      </c>
      <c r="N3579" s="7">
        <f t="shared" si="533"/>
        <v>-1.1036727087798681E-14</v>
      </c>
      <c r="O3579" s="7">
        <f t="shared" si="534"/>
        <v>-1.1036727087798681E-14</v>
      </c>
      <c r="P3579" s="7">
        <f>SUM(N3558:N3581)</f>
        <v>2545.0654144444443</v>
      </c>
      <c r="R3579" s="7"/>
      <c r="S3579" s="47">
        <f t="shared" si="535"/>
        <v>-5.5511151231257827E-17</v>
      </c>
      <c r="T3579" s="47">
        <f t="shared" si="536"/>
        <v>0</v>
      </c>
      <c r="U3579" s="47">
        <f t="shared" si="537"/>
        <v>198.82</v>
      </c>
      <c r="V3579" s="47">
        <f t="shared" si="538"/>
        <v>86.95</v>
      </c>
      <c r="W3579" s="11"/>
    </row>
    <row r="3580" spans="1:23" x14ac:dyDescent="0.45">
      <c r="A3580" t="s">
        <v>3585</v>
      </c>
      <c r="B3580">
        <v>85.72</v>
      </c>
      <c r="D3580" s="9" t="str">
        <f>VartojimasGamyba!J3576</f>
        <v>2024-01-27-22</v>
      </c>
      <c r="E3580" s="8">
        <f>VartojimasGamyba!G3576</f>
        <v>0.28000000000000003</v>
      </c>
      <c r="F3580" s="11"/>
      <c r="G3580" s="7">
        <f t="shared" si="540"/>
        <v>5.1588888888888871</v>
      </c>
      <c r="H3580" s="7">
        <v>0</v>
      </c>
      <c r="I3580" s="7">
        <v>0.31111111111111117</v>
      </c>
      <c r="J3580" s="7">
        <v>0</v>
      </c>
      <c r="L3580" s="7">
        <f>VartojimasGamyba!H3576</f>
        <v>0</v>
      </c>
      <c r="M3580" s="15">
        <f t="shared" si="532"/>
        <v>-5.5511151231257827E-17</v>
      </c>
      <c r="N3580" s="7">
        <f t="shared" si="533"/>
        <v>-1.0325629240526268E-14</v>
      </c>
      <c r="O3580" s="7">
        <f t="shared" si="534"/>
        <v>-1.0325629240526268E-14</v>
      </c>
      <c r="P3580" s="7" t="s">
        <v>8872</v>
      </c>
      <c r="R3580" s="7"/>
      <c r="S3580" s="47">
        <f t="shared" si="535"/>
        <v>-5.5511151231257827E-17</v>
      </c>
      <c r="T3580" s="47">
        <f t="shared" si="536"/>
        <v>0</v>
      </c>
      <c r="U3580" s="47">
        <f t="shared" si="537"/>
        <v>186.01</v>
      </c>
      <c r="V3580" s="47">
        <f t="shared" si="538"/>
        <v>74.14</v>
      </c>
      <c r="W3580" s="11"/>
    </row>
    <row r="3581" spans="1:23" x14ac:dyDescent="0.45">
      <c r="A3581" t="s">
        <v>3586</v>
      </c>
      <c r="B3581">
        <v>133.03</v>
      </c>
      <c r="D3581" s="9" t="str">
        <f>VartojimasGamyba!J3577</f>
        <v>2024-01-27-23</v>
      </c>
      <c r="E3581" s="8">
        <f>VartojimasGamyba!G3577</f>
        <v>0.14299999999999999</v>
      </c>
      <c r="F3581" s="11"/>
      <c r="G3581" s="7">
        <f t="shared" si="540"/>
        <v>4.9999999999999982</v>
      </c>
      <c r="H3581" s="7">
        <v>0</v>
      </c>
      <c r="I3581" s="7">
        <v>0.15888888888888889</v>
      </c>
      <c r="J3581" s="7">
        <v>0</v>
      </c>
      <c r="L3581" s="7">
        <f>VartojimasGamyba!H3577</f>
        <v>0</v>
      </c>
      <c r="M3581" s="15">
        <f t="shared" si="532"/>
        <v>0</v>
      </c>
      <c r="N3581" s="7">
        <f t="shared" si="533"/>
        <v>0</v>
      </c>
      <c r="O3581" s="7">
        <f t="shared" si="534"/>
        <v>0</v>
      </c>
      <c r="P3581" s="7">
        <f>SUM(O3558:O3581)</f>
        <v>2545.0654144444443</v>
      </c>
      <c r="Q3581" s="7">
        <f>SUMPRODUCT(B3558:B3581,E3558:E3581)+SUM(E3558:E3581)*$Z$21-SUMPRODUCT(B3558:B3581,L3558:L3581)+SUM(L3558:L3581)*ABS($Z$20)</f>
        <v>3214.7390700000005</v>
      </c>
      <c r="R3581" s="7"/>
      <c r="S3581" s="47">
        <f t="shared" si="535"/>
        <v>0</v>
      </c>
      <c r="T3581" s="47">
        <f t="shared" si="536"/>
        <v>0</v>
      </c>
      <c r="U3581" s="47">
        <f t="shared" si="537"/>
        <v>233.32</v>
      </c>
      <c r="V3581" s="47">
        <f t="shared" si="538"/>
        <v>121.45</v>
      </c>
      <c r="W3581" s="11">
        <f>IF(P3581&lt;&gt;Q3581,1,0)</f>
        <v>1</v>
      </c>
    </row>
    <row r="3582" spans="1:23" x14ac:dyDescent="0.45">
      <c r="A3582" t="s">
        <v>3587</v>
      </c>
      <c r="B3582">
        <v>75.97</v>
      </c>
      <c r="D3582" s="1" t="str">
        <f>VartojimasGamyba!J3578</f>
        <v>2024-01-28-00</v>
      </c>
      <c r="E3582" s="7">
        <f>VartojimasGamyba!G3578</f>
        <v>0.65</v>
      </c>
      <c r="F3582" s="11"/>
      <c r="G3582" s="12">
        <f>G3581+H3582-I3582</f>
        <v>4.9999999999999982</v>
      </c>
      <c r="H3582" s="12">
        <v>0</v>
      </c>
      <c r="I3582" s="12">
        <v>0</v>
      </c>
      <c r="J3582" s="12">
        <v>0</v>
      </c>
      <c r="K3582" s="12"/>
      <c r="L3582" s="12">
        <f>VartojimasGamyba!H3578</f>
        <v>0</v>
      </c>
      <c r="M3582" s="19">
        <f t="shared" si="532"/>
        <v>0.65</v>
      </c>
      <c r="N3582" s="7">
        <f t="shared" si="533"/>
        <v>114.569</v>
      </c>
      <c r="O3582" s="7">
        <f t="shared" si="534"/>
        <v>114.569</v>
      </c>
      <c r="R3582" s="20" t="s">
        <v>8783</v>
      </c>
      <c r="S3582" s="47">
        <f t="shared" si="535"/>
        <v>0.65</v>
      </c>
      <c r="T3582" s="47">
        <f t="shared" si="536"/>
        <v>0</v>
      </c>
      <c r="U3582" s="47">
        <f t="shared" si="537"/>
        <v>176.26</v>
      </c>
      <c r="V3582" s="47">
        <f t="shared" si="538"/>
        <v>64.39</v>
      </c>
      <c r="W3582" s="11"/>
    </row>
    <row r="3583" spans="1:23" x14ac:dyDescent="0.45">
      <c r="A3583" t="s">
        <v>3588</v>
      </c>
      <c r="B3583">
        <v>72.7</v>
      </c>
      <c r="D3583" s="1" t="str">
        <f>VartojimasGamyba!J3579</f>
        <v>2024-01-28-01</v>
      </c>
      <c r="E3583" s="7">
        <f>VartojimasGamyba!G3579</f>
        <v>0.86599999999999999</v>
      </c>
      <c r="F3583" s="11"/>
      <c r="G3583" s="12">
        <f t="shared" ref="G3583:G3605" si="541">G3582+H3583-I3583</f>
        <v>4.9999999999999982</v>
      </c>
      <c r="H3583" s="12">
        <v>0</v>
      </c>
      <c r="I3583" s="12">
        <v>0</v>
      </c>
      <c r="J3583" s="12">
        <v>0</v>
      </c>
      <c r="K3583" s="12"/>
      <c r="L3583" s="12">
        <f>VartojimasGamyba!H3579</f>
        <v>0</v>
      </c>
      <c r="M3583" s="19">
        <f t="shared" si="532"/>
        <v>0.86599999999999999</v>
      </c>
      <c r="N3583" s="7">
        <f t="shared" si="533"/>
        <v>149.80934000000002</v>
      </c>
      <c r="O3583" s="7">
        <f t="shared" si="534"/>
        <v>149.80934000000002</v>
      </c>
      <c r="R3583" s="7"/>
      <c r="S3583" s="47">
        <f t="shared" si="535"/>
        <v>0.86599999999999999</v>
      </c>
      <c r="T3583" s="47">
        <f t="shared" si="536"/>
        <v>0</v>
      </c>
      <c r="U3583" s="47">
        <f t="shared" si="537"/>
        <v>172.99</v>
      </c>
      <c r="V3583" s="47">
        <f t="shared" si="538"/>
        <v>61.120000000000005</v>
      </c>
      <c r="W3583" s="11"/>
    </row>
    <row r="3584" spans="1:23" x14ac:dyDescent="0.45">
      <c r="A3584" t="s">
        <v>3589</v>
      </c>
      <c r="B3584">
        <v>80.400000000000006</v>
      </c>
      <c r="D3584" s="1" t="str">
        <f>VartojimasGamyba!J3580</f>
        <v>2024-01-28-02</v>
      </c>
      <c r="E3584" s="7">
        <f>VartojimasGamyba!G3580</f>
        <v>0.22</v>
      </c>
      <c r="F3584" s="11"/>
      <c r="G3584" s="12">
        <f t="shared" si="541"/>
        <v>4.7555555555555538</v>
      </c>
      <c r="H3584" s="12">
        <v>0</v>
      </c>
      <c r="I3584" s="12">
        <v>0.24444444444444446</v>
      </c>
      <c r="J3584" s="12">
        <v>0</v>
      </c>
      <c r="K3584" s="12"/>
      <c r="L3584" s="12">
        <f>VartojimasGamyba!H3580</f>
        <v>0</v>
      </c>
      <c r="M3584" s="19">
        <f t="shared" si="532"/>
        <v>-2.7755575615628914E-17</v>
      </c>
      <c r="N3584" s="7">
        <f t="shared" si="533"/>
        <v>-5.0151549579879883E-15</v>
      </c>
      <c r="O3584" s="7">
        <f t="shared" si="534"/>
        <v>-5.0151549579879883E-15</v>
      </c>
      <c r="R3584" s="7"/>
      <c r="S3584" s="47">
        <f t="shared" si="535"/>
        <v>-2.7755575615628914E-17</v>
      </c>
      <c r="T3584" s="47">
        <f t="shared" si="536"/>
        <v>0</v>
      </c>
      <c r="U3584" s="47">
        <f t="shared" si="537"/>
        <v>180.69</v>
      </c>
      <c r="V3584" s="47">
        <f t="shared" si="538"/>
        <v>68.820000000000007</v>
      </c>
      <c r="W3584" s="11"/>
    </row>
    <row r="3585" spans="1:23" x14ac:dyDescent="0.45">
      <c r="A3585" t="s">
        <v>3590</v>
      </c>
      <c r="B3585">
        <v>60.82</v>
      </c>
      <c r="D3585" s="1" t="str">
        <f>VartojimasGamyba!J3581</f>
        <v>2024-01-28-03</v>
      </c>
      <c r="E3585" s="7">
        <f>VartojimasGamyba!G3581</f>
        <v>0.86099999999999999</v>
      </c>
      <c r="F3585" s="11"/>
      <c r="G3585" s="12">
        <f t="shared" si="541"/>
        <v>4.7555555555555538</v>
      </c>
      <c r="H3585" s="12">
        <v>0</v>
      </c>
      <c r="I3585" s="12">
        <v>0</v>
      </c>
      <c r="J3585" s="12">
        <v>0</v>
      </c>
      <c r="K3585" s="12"/>
      <c r="L3585" s="12">
        <f>VartojimasGamyba!H3581</f>
        <v>0</v>
      </c>
      <c r="M3585" s="19">
        <f t="shared" si="532"/>
        <v>0.86099999999999999</v>
      </c>
      <c r="N3585" s="7">
        <f t="shared" si="533"/>
        <v>138.71571</v>
      </c>
      <c r="O3585" s="7">
        <f t="shared" si="534"/>
        <v>138.71571</v>
      </c>
      <c r="R3585" s="7"/>
      <c r="S3585" s="47">
        <f t="shared" si="535"/>
        <v>0.86099999999999999</v>
      </c>
      <c r="T3585" s="47">
        <f t="shared" si="536"/>
        <v>0</v>
      </c>
      <c r="U3585" s="47">
        <f t="shared" si="537"/>
        <v>161.11000000000001</v>
      </c>
      <c r="V3585" s="47">
        <f t="shared" si="538"/>
        <v>49.24</v>
      </c>
      <c r="W3585" s="11"/>
    </row>
    <row r="3586" spans="1:23" x14ac:dyDescent="0.45">
      <c r="A3586" t="s">
        <v>3591</v>
      </c>
      <c r="B3586">
        <v>59.4</v>
      </c>
      <c r="D3586" s="1" t="str">
        <f>VartojimasGamyba!J3582</f>
        <v>2024-01-28-04</v>
      </c>
      <c r="E3586" s="7">
        <f>VartojimasGamyba!G3582</f>
        <v>1.02</v>
      </c>
      <c r="F3586" s="11"/>
      <c r="G3586" s="12">
        <f t="shared" si="541"/>
        <v>12.038777777777778</v>
      </c>
      <c r="H3586" s="12">
        <v>7.2832222222222249</v>
      </c>
      <c r="I3586" s="12">
        <v>0</v>
      </c>
      <c r="J3586" s="12">
        <v>0</v>
      </c>
      <c r="K3586" s="12"/>
      <c r="L3586" s="12">
        <f>VartojimasGamyba!H3582</f>
        <v>0</v>
      </c>
      <c r="M3586" s="19">
        <f t="shared" si="532"/>
        <v>8.3032222222222245</v>
      </c>
      <c r="N3586" s="7">
        <f t="shared" si="533"/>
        <v>1325.9415566666671</v>
      </c>
      <c r="O3586" s="7">
        <f t="shared" si="534"/>
        <v>1325.9415566666671</v>
      </c>
      <c r="R3586" s="7"/>
      <c r="S3586" s="47">
        <f t="shared" si="535"/>
        <v>8.3032222222222245</v>
      </c>
      <c r="T3586" s="47">
        <f t="shared" si="536"/>
        <v>0</v>
      </c>
      <c r="U3586" s="47">
        <f t="shared" si="537"/>
        <v>159.69</v>
      </c>
      <c r="V3586" s="47">
        <f t="shared" si="538"/>
        <v>47.82</v>
      </c>
      <c r="W3586" s="11"/>
    </row>
    <row r="3587" spans="1:23" x14ac:dyDescent="0.45">
      <c r="A3587" t="s">
        <v>3592</v>
      </c>
      <c r="B3587">
        <v>59.46</v>
      </c>
      <c r="D3587" s="1" t="str">
        <f>VartojimasGamyba!J3583</f>
        <v>2024-01-28-05</v>
      </c>
      <c r="E3587" s="7">
        <f>VartojimasGamyba!G3583</f>
        <v>0.67100000000000004</v>
      </c>
      <c r="F3587" s="11"/>
      <c r="G3587" s="12">
        <f t="shared" si="541"/>
        <v>12.038777777777778</v>
      </c>
      <c r="H3587" s="12">
        <v>0</v>
      </c>
      <c r="I3587" s="12">
        <v>0</v>
      </c>
      <c r="J3587" s="12">
        <v>0</v>
      </c>
      <c r="K3587" s="12"/>
      <c r="L3587" s="12">
        <f>VartojimasGamyba!H3583</f>
        <v>0</v>
      </c>
      <c r="M3587" s="19">
        <f t="shared" si="532"/>
        <v>0.67100000000000004</v>
      </c>
      <c r="N3587" s="7">
        <f t="shared" si="533"/>
        <v>107.19225</v>
      </c>
      <c r="O3587" s="7">
        <f t="shared" si="534"/>
        <v>107.19225</v>
      </c>
      <c r="R3587" s="7"/>
      <c r="S3587" s="47">
        <f t="shared" si="535"/>
        <v>0.67100000000000004</v>
      </c>
      <c r="T3587" s="47">
        <f t="shared" si="536"/>
        <v>0</v>
      </c>
      <c r="U3587" s="47">
        <f t="shared" si="537"/>
        <v>159.75</v>
      </c>
      <c r="V3587" s="47">
        <f t="shared" si="538"/>
        <v>47.88</v>
      </c>
      <c r="W3587" s="11"/>
    </row>
    <row r="3588" spans="1:23" x14ac:dyDescent="0.45">
      <c r="A3588" t="s">
        <v>3593</v>
      </c>
      <c r="B3588">
        <v>60.76</v>
      </c>
      <c r="D3588" s="1" t="str">
        <f>VartojimasGamyba!J3584</f>
        <v>2024-01-28-06</v>
      </c>
      <c r="E3588" s="7">
        <f>VartojimasGamyba!G3584</f>
        <v>0.313</v>
      </c>
      <c r="F3588" s="11"/>
      <c r="G3588" s="12">
        <f t="shared" si="541"/>
        <v>12.038777777777778</v>
      </c>
      <c r="H3588" s="12">
        <v>0</v>
      </c>
      <c r="I3588" s="12">
        <v>0</v>
      </c>
      <c r="J3588" s="12">
        <v>0</v>
      </c>
      <c r="K3588" s="12"/>
      <c r="L3588" s="12">
        <f>VartojimasGamyba!H3584</f>
        <v>0</v>
      </c>
      <c r="M3588" s="19">
        <f t="shared" si="532"/>
        <v>0.313</v>
      </c>
      <c r="N3588" s="7">
        <f t="shared" si="533"/>
        <v>50.408650000000002</v>
      </c>
      <c r="O3588" s="7">
        <f t="shared" si="534"/>
        <v>50.408650000000002</v>
      </c>
      <c r="R3588" s="7"/>
      <c r="S3588" s="47">
        <f t="shared" si="535"/>
        <v>0.313</v>
      </c>
      <c r="T3588" s="47">
        <f t="shared" si="536"/>
        <v>0</v>
      </c>
      <c r="U3588" s="47">
        <f t="shared" si="537"/>
        <v>161.05000000000001</v>
      </c>
      <c r="V3588" s="47">
        <f t="shared" si="538"/>
        <v>49.18</v>
      </c>
      <c r="W3588" s="11"/>
    </row>
    <row r="3589" spans="1:23" x14ac:dyDescent="0.45">
      <c r="A3589" t="s">
        <v>3594</v>
      </c>
      <c r="B3589">
        <v>63.34</v>
      </c>
      <c r="D3589" s="1" t="str">
        <f>VartojimasGamyba!J3585</f>
        <v>2024-01-28-07</v>
      </c>
      <c r="E3589" s="7">
        <f>VartojimasGamyba!G3585</f>
        <v>0.48099999999999998</v>
      </c>
      <c r="F3589" s="11"/>
      <c r="G3589" s="12">
        <f t="shared" si="541"/>
        <v>12.038777777777778</v>
      </c>
      <c r="H3589" s="12">
        <v>0</v>
      </c>
      <c r="I3589" s="12">
        <v>0</v>
      </c>
      <c r="J3589" s="12">
        <v>0</v>
      </c>
      <c r="K3589" s="12"/>
      <c r="L3589" s="12">
        <f>VartojimasGamyba!H3585</f>
        <v>8.0000000000000002E-3</v>
      </c>
      <c r="M3589" s="19">
        <f t="shared" si="532"/>
        <v>0.47299999999999998</v>
      </c>
      <c r="N3589" s="7">
        <f t="shared" si="533"/>
        <v>77.396989999999988</v>
      </c>
      <c r="O3589" s="7">
        <f t="shared" si="534"/>
        <v>77.396989999999988</v>
      </c>
      <c r="R3589" s="7"/>
      <c r="S3589" s="47">
        <f t="shared" si="535"/>
        <v>0.47299999999999998</v>
      </c>
      <c r="T3589" s="47">
        <f t="shared" si="536"/>
        <v>0</v>
      </c>
      <c r="U3589" s="47">
        <f t="shared" si="537"/>
        <v>163.63</v>
      </c>
      <c r="V3589" s="47">
        <f t="shared" si="538"/>
        <v>51.760000000000005</v>
      </c>
      <c r="W3589" s="11"/>
    </row>
    <row r="3590" spans="1:23" x14ac:dyDescent="0.45">
      <c r="A3590" t="s">
        <v>3595</v>
      </c>
      <c r="B3590">
        <v>59.93</v>
      </c>
      <c r="D3590" s="1" t="str">
        <f>VartojimasGamyba!J3586</f>
        <v>2024-01-28-08</v>
      </c>
      <c r="E3590" s="7">
        <f>VartojimasGamyba!G3586</f>
        <v>0.35699999999999998</v>
      </c>
      <c r="F3590" s="11"/>
      <c r="G3590" s="12">
        <f t="shared" si="541"/>
        <v>12.038777777777778</v>
      </c>
      <c r="H3590" s="12">
        <v>0</v>
      </c>
      <c r="I3590" s="12">
        <v>0</v>
      </c>
      <c r="J3590" s="12">
        <v>0</v>
      </c>
      <c r="K3590" s="12"/>
      <c r="L3590" s="12">
        <f>VartojimasGamyba!H3586</f>
        <v>7.2999999999999995E-2</v>
      </c>
      <c r="M3590" s="19">
        <f t="shared" si="532"/>
        <v>0.28399999999999997</v>
      </c>
      <c r="N3590" s="7">
        <f t="shared" si="533"/>
        <v>45.502479999999998</v>
      </c>
      <c r="O3590" s="7">
        <f t="shared" si="534"/>
        <v>45.502479999999998</v>
      </c>
      <c r="R3590" s="7"/>
      <c r="S3590" s="47">
        <f t="shared" si="535"/>
        <v>0.28399999999999997</v>
      </c>
      <c r="T3590" s="47">
        <f t="shared" si="536"/>
        <v>0</v>
      </c>
      <c r="U3590" s="47">
        <f t="shared" si="537"/>
        <v>160.22</v>
      </c>
      <c r="V3590" s="47">
        <f t="shared" si="538"/>
        <v>48.35</v>
      </c>
      <c r="W3590" s="11"/>
    </row>
    <row r="3591" spans="1:23" x14ac:dyDescent="0.45">
      <c r="A3591" t="s">
        <v>3596</v>
      </c>
      <c r="B3591">
        <v>79.53</v>
      </c>
      <c r="D3591" s="1" t="str">
        <f>VartojimasGamyba!J3587</f>
        <v>2024-01-28-09</v>
      </c>
      <c r="E3591" s="7">
        <f>VartojimasGamyba!G3587</f>
        <v>0.19900000000000001</v>
      </c>
      <c r="F3591" s="11"/>
      <c r="G3591" s="12">
        <f t="shared" si="541"/>
        <v>12.147777777777778</v>
      </c>
      <c r="H3591" s="12">
        <v>0.10899999999999999</v>
      </c>
      <c r="I3591" s="12">
        <v>0</v>
      </c>
      <c r="J3591" s="12">
        <v>0</v>
      </c>
      <c r="K3591" s="12"/>
      <c r="L3591" s="12">
        <f>VartojimasGamyba!H3587</f>
        <v>0.308</v>
      </c>
      <c r="M3591" s="19">
        <f t="shared" ref="M3591:M3654" si="542">E3591+H3591-I3591*$J$2+J3591-L3591</f>
        <v>0</v>
      </c>
      <c r="N3591" s="7">
        <f t="shared" ref="N3591:N3654" si="543">M3591*U3591-J3591*V3591</f>
        <v>0</v>
      </c>
      <c r="O3591" s="7">
        <f t="shared" ref="O3591:O3654" si="544">(M3591)*(B3591+$Z$21)</f>
        <v>0</v>
      </c>
      <c r="R3591" s="7"/>
      <c r="S3591" s="47">
        <f t="shared" ref="S3591:S3654" si="545">M3591+IF((L3591-E3591)&gt;0,(L3591-E3591),0)</f>
        <v>0.10899999999999999</v>
      </c>
      <c r="T3591" s="47">
        <f t="shared" ref="T3591:T3654" si="546">IF(L3591-E3591&lt;0,0,L3591-E3591)</f>
        <v>0.10899999999999999</v>
      </c>
      <c r="U3591" s="47">
        <f t="shared" ref="U3591:U3654" si="547">B3591+$Z$21</f>
        <v>179.82</v>
      </c>
      <c r="V3591" s="47">
        <f t="shared" ref="V3591:V3654" si="548">B3591+$Z$20</f>
        <v>67.95</v>
      </c>
      <c r="W3591" s="11"/>
    </row>
    <row r="3592" spans="1:23" x14ac:dyDescent="0.45">
      <c r="A3592" t="s">
        <v>3597</v>
      </c>
      <c r="B3592">
        <v>80.709999999999994</v>
      </c>
      <c r="D3592" s="1" t="str">
        <f>VartojimasGamyba!J3588</f>
        <v>2024-01-28-10</v>
      </c>
      <c r="E3592" s="7">
        <f>VartojimasGamyba!G3588</f>
        <v>0.41599999999999998</v>
      </c>
      <c r="F3592" s="11"/>
      <c r="G3592" s="12">
        <f t="shared" si="541"/>
        <v>11.916666666666666</v>
      </c>
      <c r="H3592" s="12">
        <v>0</v>
      </c>
      <c r="I3592" s="12">
        <v>0.2311111111111111</v>
      </c>
      <c r="J3592" s="12">
        <v>0</v>
      </c>
      <c r="K3592" s="12"/>
      <c r="L3592" s="12">
        <f>VartojimasGamyba!H3588</f>
        <v>0.20799999999999999</v>
      </c>
      <c r="M3592" s="19">
        <f t="shared" si="542"/>
        <v>0</v>
      </c>
      <c r="N3592" s="7">
        <f t="shared" si="543"/>
        <v>0</v>
      </c>
      <c r="O3592" s="7">
        <f t="shared" si="544"/>
        <v>0</v>
      </c>
      <c r="R3592" s="7"/>
      <c r="S3592" s="47">
        <f t="shared" si="545"/>
        <v>0</v>
      </c>
      <c r="T3592" s="47">
        <f t="shared" si="546"/>
        <v>0</v>
      </c>
      <c r="U3592" s="47">
        <f t="shared" si="547"/>
        <v>181</v>
      </c>
      <c r="V3592" s="47">
        <f t="shared" si="548"/>
        <v>69.13</v>
      </c>
      <c r="W3592" s="11"/>
    </row>
    <row r="3593" spans="1:23" x14ac:dyDescent="0.45">
      <c r="A3593" t="s">
        <v>3598</v>
      </c>
      <c r="B3593">
        <v>141.33000000000001</v>
      </c>
      <c r="D3593" s="1" t="str">
        <f>VartojimasGamyba!J3589</f>
        <v>2024-01-28-11</v>
      </c>
      <c r="E3593" s="7">
        <f>VartojimasGamyba!G3589</f>
        <v>0.52900000000000003</v>
      </c>
      <c r="F3593" s="11"/>
      <c r="G3593" s="12">
        <f t="shared" si="541"/>
        <v>11.647777777777778</v>
      </c>
      <c r="H3593" s="12">
        <v>0</v>
      </c>
      <c r="I3593" s="12">
        <v>0.2688888888888889</v>
      </c>
      <c r="J3593" s="12">
        <v>0</v>
      </c>
      <c r="K3593" s="12"/>
      <c r="L3593" s="12">
        <f>VartojimasGamyba!H3589</f>
        <v>0.28699999999999998</v>
      </c>
      <c r="M3593" s="19">
        <f t="shared" si="542"/>
        <v>0</v>
      </c>
      <c r="N3593" s="7">
        <f t="shared" si="543"/>
        <v>0</v>
      </c>
      <c r="O3593" s="7">
        <f t="shared" si="544"/>
        <v>0</v>
      </c>
      <c r="R3593" s="7"/>
      <c r="S3593" s="47">
        <f t="shared" si="545"/>
        <v>0</v>
      </c>
      <c r="T3593" s="47">
        <f t="shared" si="546"/>
        <v>0</v>
      </c>
      <c r="U3593" s="47">
        <f t="shared" si="547"/>
        <v>241.62</v>
      </c>
      <c r="V3593" s="47">
        <f t="shared" si="548"/>
        <v>129.75</v>
      </c>
      <c r="W3593" s="11"/>
    </row>
    <row r="3594" spans="1:23" x14ac:dyDescent="0.45">
      <c r="A3594" t="s">
        <v>3599</v>
      </c>
      <c r="B3594">
        <v>99.57</v>
      </c>
      <c r="D3594" s="1" t="str">
        <f>VartojimasGamyba!J3590</f>
        <v>2024-01-28-12</v>
      </c>
      <c r="E3594" s="7">
        <f>VartojimasGamyba!G3590</f>
        <v>0.48299999999999998</v>
      </c>
      <c r="F3594" s="11"/>
      <c r="G3594" s="12">
        <f t="shared" si="541"/>
        <v>11.261111111111111</v>
      </c>
      <c r="H3594" s="12">
        <v>0</v>
      </c>
      <c r="I3594" s="12">
        <v>0.38666666666666666</v>
      </c>
      <c r="J3594" s="12">
        <v>0</v>
      </c>
      <c r="K3594" s="12"/>
      <c r="L3594" s="12">
        <f>VartojimasGamyba!H3590</f>
        <v>0.13500000000000001</v>
      </c>
      <c r="M3594" s="19">
        <f t="shared" si="542"/>
        <v>0</v>
      </c>
      <c r="N3594" s="7">
        <f t="shared" si="543"/>
        <v>0</v>
      </c>
      <c r="O3594" s="7">
        <f t="shared" si="544"/>
        <v>0</v>
      </c>
      <c r="R3594" s="7"/>
      <c r="S3594" s="47">
        <f t="shared" si="545"/>
        <v>0</v>
      </c>
      <c r="T3594" s="47">
        <f t="shared" si="546"/>
        <v>0</v>
      </c>
      <c r="U3594" s="47">
        <f t="shared" si="547"/>
        <v>199.86</v>
      </c>
      <c r="V3594" s="47">
        <f t="shared" si="548"/>
        <v>87.99</v>
      </c>
      <c r="W3594" s="11"/>
    </row>
    <row r="3595" spans="1:23" x14ac:dyDescent="0.45">
      <c r="A3595" t="s">
        <v>3600</v>
      </c>
      <c r="B3595">
        <v>81.88</v>
      </c>
      <c r="D3595" s="1" t="str">
        <f>VartojimasGamyba!J3591</f>
        <v>2024-01-28-13</v>
      </c>
      <c r="E3595" s="7">
        <f>VartojimasGamyba!G3591</f>
        <v>0.495</v>
      </c>
      <c r="F3595" s="11"/>
      <c r="G3595" s="12">
        <f t="shared" si="541"/>
        <v>10.72</v>
      </c>
      <c r="H3595" s="12">
        <v>0</v>
      </c>
      <c r="I3595" s="12">
        <v>0.5411111111111111</v>
      </c>
      <c r="J3595" s="12">
        <v>0</v>
      </c>
      <c r="K3595" s="12"/>
      <c r="L3595" s="12">
        <f>VartojimasGamyba!H3591</f>
        <v>8.0000000000000002E-3</v>
      </c>
      <c r="M3595" s="19">
        <f t="shared" si="542"/>
        <v>0</v>
      </c>
      <c r="N3595" s="7">
        <f t="shared" si="543"/>
        <v>0</v>
      </c>
      <c r="O3595" s="7">
        <f t="shared" si="544"/>
        <v>0</v>
      </c>
      <c r="R3595" s="7"/>
      <c r="S3595" s="47">
        <f t="shared" si="545"/>
        <v>0</v>
      </c>
      <c r="T3595" s="47">
        <f t="shared" si="546"/>
        <v>0</v>
      </c>
      <c r="U3595" s="47">
        <f t="shared" si="547"/>
        <v>182.17000000000002</v>
      </c>
      <c r="V3595" s="47">
        <f t="shared" si="548"/>
        <v>70.3</v>
      </c>
      <c r="W3595" s="11"/>
    </row>
    <row r="3596" spans="1:23" x14ac:dyDescent="0.45">
      <c r="A3596" t="s">
        <v>3601</v>
      </c>
      <c r="B3596">
        <v>79.97</v>
      </c>
      <c r="D3596" s="1" t="str">
        <f>VartojimasGamyba!J3592</f>
        <v>2024-01-28-14</v>
      </c>
      <c r="E3596" s="7">
        <f>VartojimasGamyba!G3592</f>
        <v>0.66100000000000003</v>
      </c>
      <c r="F3596" s="11"/>
      <c r="G3596" s="12">
        <f t="shared" si="541"/>
        <v>9.9855555555555569</v>
      </c>
      <c r="H3596" s="12">
        <v>0</v>
      </c>
      <c r="I3596" s="12">
        <v>0.73444444444444457</v>
      </c>
      <c r="J3596" s="12">
        <v>0</v>
      </c>
      <c r="K3596" s="12"/>
      <c r="L3596" s="12">
        <f>VartojimasGamyba!H3592</f>
        <v>0</v>
      </c>
      <c r="M3596" s="19">
        <f t="shared" si="542"/>
        <v>-1.1102230246251565E-16</v>
      </c>
      <c r="N3596" s="7">
        <f t="shared" si="543"/>
        <v>-2.0012880241893071E-14</v>
      </c>
      <c r="O3596" s="7">
        <f t="shared" si="544"/>
        <v>-2.0012880241893071E-14</v>
      </c>
      <c r="R3596" s="7"/>
      <c r="S3596" s="47">
        <f t="shared" si="545"/>
        <v>-1.1102230246251565E-16</v>
      </c>
      <c r="T3596" s="47">
        <f t="shared" si="546"/>
        <v>0</v>
      </c>
      <c r="U3596" s="47">
        <f t="shared" si="547"/>
        <v>180.26</v>
      </c>
      <c r="V3596" s="47">
        <f t="shared" si="548"/>
        <v>68.39</v>
      </c>
      <c r="W3596" s="11"/>
    </row>
    <row r="3597" spans="1:23" x14ac:dyDescent="0.45">
      <c r="A3597" t="s">
        <v>3602</v>
      </c>
      <c r="B3597">
        <v>79.959999999999994</v>
      </c>
      <c r="D3597" s="1" t="str">
        <f>VartojimasGamyba!J3593</f>
        <v>2024-01-28-15</v>
      </c>
      <c r="E3597" s="7">
        <f>VartojimasGamyba!G3593</f>
        <v>0.53400000000000003</v>
      </c>
      <c r="F3597" s="11"/>
      <c r="G3597" s="12">
        <f t="shared" si="541"/>
        <v>9.3922222222222231</v>
      </c>
      <c r="H3597" s="12">
        <v>0</v>
      </c>
      <c r="I3597" s="12">
        <v>0.59333333333333338</v>
      </c>
      <c r="J3597" s="12">
        <v>0</v>
      </c>
      <c r="K3597" s="12"/>
      <c r="L3597" s="12">
        <f>VartojimasGamyba!H3593</f>
        <v>0</v>
      </c>
      <c r="M3597" s="19">
        <f t="shared" si="542"/>
        <v>0</v>
      </c>
      <c r="N3597" s="7">
        <f t="shared" si="543"/>
        <v>0</v>
      </c>
      <c r="O3597" s="7">
        <f t="shared" si="544"/>
        <v>0</v>
      </c>
      <c r="R3597" s="7"/>
      <c r="S3597" s="47">
        <f t="shared" si="545"/>
        <v>0</v>
      </c>
      <c r="T3597" s="47">
        <f t="shared" si="546"/>
        <v>0</v>
      </c>
      <c r="U3597" s="47">
        <f t="shared" si="547"/>
        <v>180.25</v>
      </c>
      <c r="V3597" s="47">
        <f t="shared" si="548"/>
        <v>68.38</v>
      </c>
      <c r="W3597" s="11"/>
    </row>
    <row r="3598" spans="1:23" x14ac:dyDescent="0.45">
      <c r="A3598" t="s">
        <v>3603</v>
      </c>
      <c r="B3598">
        <v>88.68</v>
      </c>
      <c r="D3598" s="1" t="str">
        <f>VartojimasGamyba!J3594</f>
        <v>2024-01-28-16</v>
      </c>
      <c r="E3598" s="7">
        <f>VartojimasGamyba!G3594</f>
        <v>1.151</v>
      </c>
      <c r="F3598" s="11"/>
      <c r="G3598" s="12">
        <f t="shared" si="541"/>
        <v>8.1133333333333333</v>
      </c>
      <c r="H3598" s="12">
        <v>0</v>
      </c>
      <c r="I3598" s="12">
        <v>1.278888888888889</v>
      </c>
      <c r="J3598" s="12">
        <v>0</v>
      </c>
      <c r="K3598" s="12"/>
      <c r="L3598" s="12">
        <f>VartojimasGamyba!H3594</f>
        <v>0</v>
      </c>
      <c r="M3598" s="19">
        <f t="shared" si="542"/>
        <v>0</v>
      </c>
      <c r="N3598" s="7">
        <f t="shared" si="543"/>
        <v>0</v>
      </c>
      <c r="O3598" s="7">
        <f t="shared" si="544"/>
        <v>0</v>
      </c>
      <c r="R3598" s="7"/>
      <c r="S3598" s="47">
        <f t="shared" si="545"/>
        <v>0</v>
      </c>
      <c r="T3598" s="47">
        <f t="shared" si="546"/>
        <v>0</v>
      </c>
      <c r="U3598" s="47">
        <f t="shared" si="547"/>
        <v>188.97000000000003</v>
      </c>
      <c r="V3598" s="47">
        <f t="shared" si="548"/>
        <v>77.100000000000009</v>
      </c>
      <c r="W3598" s="11"/>
    </row>
    <row r="3599" spans="1:23" x14ac:dyDescent="0.45">
      <c r="A3599" t="s">
        <v>3604</v>
      </c>
      <c r="B3599">
        <v>106.23</v>
      </c>
      <c r="D3599" s="1" t="str">
        <f>VartojimasGamyba!J3595</f>
        <v>2024-01-28-17</v>
      </c>
      <c r="E3599" s="7">
        <f>VartojimasGamyba!G3595</f>
        <v>1.3360000000000001</v>
      </c>
      <c r="F3599" s="11"/>
      <c r="G3599" s="12">
        <f t="shared" si="541"/>
        <v>6.6288888888888886</v>
      </c>
      <c r="H3599" s="12">
        <v>0</v>
      </c>
      <c r="I3599" s="12">
        <v>1.4844444444444447</v>
      </c>
      <c r="J3599" s="12">
        <v>0</v>
      </c>
      <c r="K3599" s="12"/>
      <c r="L3599" s="12">
        <f>VartojimasGamyba!H3595</f>
        <v>0</v>
      </c>
      <c r="M3599" s="19">
        <f t="shared" si="542"/>
        <v>-2.2204460492503131E-16</v>
      </c>
      <c r="N3599" s="7">
        <f t="shared" si="543"/>
        <v>-4.5856651809117468E-14</v>
      </c>
      <c r="O3599" s="7">
        <f t="shared" si="544"/>
        <v>-4.5856651809117468E-14</v>
      </c>
      <c r="R3599" s="7"/>
      <c r="S3599" s="47">
        <f t="shared" si="545"/>
        <v>-2.2204460492503131E-16</v>
      </c>
      <c r="T3599" s="47">
        <f t="shared" si="546"/>
        <v>0</v>
      </c>
      <c r="U3599" s="47">
        <f t="shared" si="547"/>
        <v>206.52</v>
      </c>
      <c r="V3599" s="47">
        <f t="shared" si="548"/>
        <v>94.65</v>
      </c>
      <c r="W3599" s="11"/>
    </row>
    <row r="3600" spans="1:23" x14ac:dyDescent="0.45">
      <c r="A3600" t="s">
        <v>3605</v>
      </c>
      <c r="B3600">
        <v>116.73</v>
      </c>
      <c r="D3600" s="1" t="str">
        <f>VartojimasGamyba!J3596</f>
        <v>2024-01-28-18</v>
      </c>
      <c r="E3600" s="7">
        <f>VartojimasGamyba!G3596</f>
        <v>0.29299999999999998</v>
      </c>
      <c r="F3600" s="11"/>
      <c r="G3600" s="12">
        <f t="shared" si="541"/>
        <v>6.3033333333333328</v>
      </c>
      <c r="H3600" s="12">
        <v>0</v>
      </c>
      <c r="I3600" s="12">
        <v>0.32555555555555554</v>
      </c>
      <c r="J3600" s="12">
        <v>0</v>
      </c>
      <c r="K3600" s="12"/>
      <c r="L3600" s="12">
        <f>VartojimasGamyba!H3596</f>
        <v>0</v>
      </c>
      <c r="M3600" s="19">
        <f t="shared" si="542"/>
        <v>0</v>
      </c>
      <c r="N3600" s="7">
        <f t="shared" si="543"/>
        <v>0</v>
      </c>
      <c r="O3600" s="7">
        <f t="shared" si="544"/>
        <v>0</v>
      </c>
      <c r="R3600" s="7"/>
      <c r="S3600" s="47">
        <f t="shared" si="545"/>
        <v>0</v>
      </c>
      <c r="T3600" s="47">
        <f t="shared" si="546"/>
        <v>0</v>
      </c>
      <c r="U3600" s="47">
        <f t="shared" si="547"/>
        <v>217.02</v>
      </c>
      <c r="V3600" s="47">
        <f t="shared" si="548"/>
        <v>105.15</v>
      </c>
      <c r="W3600" s="11"/>
    </row>
    <row r="3601" spans="1:23" x14ac:dyDescent="0.45">
      <c r="A3601" t="s">
        <v>3606</v>
      </c>
      <c r="B3601">
        <v>117.17</v>
      </c>
      <c r="D3601" s="1" t="str">
        <f>VartojimasGamyba!J3597</f>
        <v>2024-01-28-19</v>
      </c>
      <c r="E3601" s="7">
        <f>VartojimasGamyba!G3597</f>
        <v>0.36099999999999999</v>
      </c>
      <c r="F3601" s="11"/>
      <c r="G3601" s="12">
        <f t="shared" si="541"/>
        <v>5.902222222222222</v>
      </c>
      <c r="H3601" s="12">
        <v>0</v>
      </c>
      <c r="I3601" s="12">
        <v>0.40111111111111114</v>
      </c>
      <c r="J3601" s="12">
        <v>0</v>
      </c>
      <c r="K3601" s="12"/>
      <c r="L3601" s="12">
        <f>VartojimasGamyba!H3597</f>
        <v>0</v>
      </c>
      <c r="M3601" s="19">
        <f t="shared" si="542"/>
        <v>-5.5511151231257827E-17</v>
      </c>
      <c r="N3601" s="7">
        <f t="shared" si="543"/>
        <v>-1.2071454946749328E-14</v>
      </c>
      <c r="O3601" s="7">
        <f t="shared" si="544"/>
        <v>-1.2071454946749328E-14</v>
      </c>
      <c r="R3601" s="7"/>
      <c r="S3601" s="47">
        <f t="shared" si="545"/>
        <v>-5.5511151231257827E-17</v>
      </c>
      <c r="T3601" s="47">
        <f t="shared" si="546"/>
        <v>0</v>
      </c>
      <c r="U3601" s="47">
        <f t="shared" si="547"/>
        <v>217.46</v>
      </c>
      <c r="V3601" s="47">
        <f t="shared" si="548"/>
        <v>105.59</v>
      </c>
      <c r="W3601" s="11"/>
    </row>
    <row r="3602" spans="1:23" x14ac:dyDescent="0.45">
      <c r="A3602" t="s">
        <v>3607</v>
      </c>
      <c r="B3602">
        <v>117.22</v>
      </c>
      <c r="D3602" s="1" t="str">
        <f>VartojimasGamyba!J3598</f>
        <v>2024-01-28-20</v>
      </c>
      <c r="E3602" s="7">
        <f>VartojimasGamyba!G3598</f>
        <v>0.23799999999999999</v>
      </c>
      <c r="F3602" s="11"/>
      <c r="G3602" s="12">
        <f t="shared" si="541"/>
        <v>5.637777777777778</v>
      </c>
      <c r="H3602" s="12">
        <v>0</v>
      </c>
      <c r="I3602" s="12">
        <v>0.26444444444444443</v>
      </c>
      <c r="J3602" s="12">
        <v>0</v>
      </c>
      <c r="K3602" s="12"/>
      <c r="L3602" s="12">
        <f>VartojimasGamyba!H3598</f>
        <v>0</v>
      </c>
      <c r="M3602" s="19">
        <f t="shared" si="542"/>
        <v>0</v>
      </c>
      <c r="N3602" s="7">
        <f t="shared" si="543"/>
        <v>0</v>
      </c>
      <c r="O3602" s="7">
        <f t="shared" si="544"/>
        <v>0</v>
      </c>
      <c r="P3602" s="7" t="s">
        <v>8873</v>
      </c>
      <c r="R3602" s="7"/>
      <c r="S3602" s="47">
        <f t="shared" si="545"/>
        <v>0</v>
      </c>
      <c r="T3602" s="47">
        <f t="shared" si="546"/>
        <v>0</v>
      </c>
      <c r="U3602" s="47">
        <f t="shared" si="547"/>
        <v>217.51</v>
      </c>
      <c r="V3602" s="47">
        <f t="shared" si="548"/>
        <v>105.64</v>
      </c>
      <c r="W3602" s="11"/>
    </row>
    <row r="3603" spans="1:23" x14ac:dyDescent="0.45">
      <c r="A3603" t="s">
        <v>3608</v>
      </c>
      <c r="B3603">
        <v>113.89</v>
      </c>
      <c r="D3603" s="1" t="str">
        <f>VartojimasGamyba!J3599</f>
        <v>2024-01-28-21</v>
      </c>
      <c r="E3603" s="7">
        <f>VartojimasGamyba!G3599</f>
        <v>0.252</v>
      </c>
      <c r="F3603" s="11"/>
      <c r="G3603" s="12">
        <f t="shared" si="541"/>
        <v>5.3577777777777778</v>
      </c>
      <c r="H3603" s="12">
        <v>0</v>
      </c>
      <c r="I3603" s="12">
        <v>0.28000000000000003</v>
      </c>
      <c r="J3603" s="12">
        <v>0</v>
      </c>
      <c r="K3603" s="12"/>
      <c r="L3603" s="12">
        <f>VartojimasGamyba!H3599</f>
        <v>0</v>
      </c>
      <c r="M3603" s="19">
        <f t="shared" si="542"/>
        <v>-5.5511151231257827E-17</v>
      </c>
      <c r="N3603" s="7">
        <f t="shared" si="543"/>
        <v>-1.1889378370710802E-14</v>
      </c>
      <c r="O3603" s="7">
        <f t="shared" si="544"/>
        <v>-1.1889378370710802E-14</v>
      </c>
      <c r="P3603" s="7">
        <f>SUM(N3582:N3605)</f>
        <v>2009.5359766666675</v>
      </c>
      <c r="R3603" s="7"/>
      <c r="S3603" s="47">
        <f t="shared" si="545"/>
        <v>-5.5511151231257827E-17</v>
      </c>
      <c r="T3603" s="47">
        <f t="shared" si="546"/>
        <v>0</v>
      </c>
      <c r="U3603" s="47">
        <f t="shared" si="547"/>
        <v>214.18</v>
      </c>
      <c r="V3603" s="47">
        <f t="shared" si="548"/>
        <v>102.31</v>
      </c>
      <c r="W3603" s="11"/>
    </row>
    <row r="3604" spans="1:23" x14ac:dyDescent="0.45">
      <c r="A3604" t="s">
        <v>3609</v>
      </c>
      <c r="B3604">
        <v>109.66</v>
      </c>
      <c r="D3604" s="1" t="str">
        <f>VartojimasGamyba!J3600</f>
        <v>2024-01-28-22</v>
      </c>
      <c r="E3604" s="7">
        <f>VartojimasGamyba!G3600</f>
        <v>0.17299999999999999</v>
      </c>
      <c r="F3604" s="11"/>
      <c r="G3604" s="12">
        <f t="shared" si="541"/>
        <v>5.1655555555555557</v>
      </c>
      <c r="H3604" s="12">
        <v>0</v>
      </c>
      <c r="I3604" s="12">
        <v>0.19222222222222221</v>
      </c>
      <c r="J3604" s="12">
        <v>0</v>
      </c>
      <c r="K3604" s="12"/>
      <c r="L3604" s="12">
        <f>VartojimasGamyba!H3600</f>
        <v>0</v>
      </c>
      <c r="M3604" s="19">
        <f t="shared" si="542"/>
        <v>0</v>
      </c>
      <c r="N3604" s="7">
        <f t="shared" si="543"/>
        <v>0</v>
      </c>
      <c r="O3604" s="7">
        <f t="shared" si="544"/>
        <v>0</v>
      </c>
      <c r="P3604" s="7" t="s">
        <v>8872</v>
      </c>
      <c r="R3604" s="7"/>
      <c r="S3604" s="47">
        <f t="shared" si="545"/>
        <v>0</v>
      </c>
      <c r="T3604" s="47">
        <f t="shared" si="546"/>
        <v>0</v>
      </c>
      <c r="U3604" s="47">
        <f t="shared" si="547"/>
        <v>209.95</v>
      </c>
      <c r="V3604" s="47">
        <f t="shared" si="548"/>
        <v>98.08</v>
      </c>
      <c r="W3604" s="11"/>
    </row>
    <row r="3605" spans="1:23" x14ac:dyDescent="0.45">
      <c r="A3605" t="s">
        <v>3610</v>
      </c>
      <c r="B3605">
        <v>100.52</v>
      </c>
      <c r="D3605" s="1" t="str">
        <f>VartojimasGamyba!J3601</f>
        <v>2024-01-28-23</v>
      </c>
      <c r="E3605" s="7">
        <f>VartojimasGamyba!G3601</f>
        <v>0.14899999999999999</v>
      </c>
      <c r="F3605" s="11"/>
      <c r="G3605" s="12">
        <f t="shared" si="541"/>
        <v>5</v>
      </c>
      <c r="H3605" s="12">
        <v>0</v>
      </c>
      <c r="I3605" s="12">
        <v>0.16555555555555557</v>
      </c>
      <c r="J3605" s="12">
        <v>0</v>
      </c>
      <c r="K3605" s="12"/>
      <c r="L3605" s="12">
        <f>VartojimasGamyba!H3601</f>
        <v>0</v>
      </c>
      <c r="M3605" s="19">
        <f t="shared" si="542"/>
        <v>-2.7755575615628914E-17</v>
      </c>
      <c r="N3605" s="7">
        <f t="shared" si="543"/>
        <v>-5.5735971393744422E-15</v>
      </c>
      <c r="O3605" s="7">
        <f t="shared" si="544"/>
        <v>-5.5735971393744422E-15</v>
      </c>
      <c r="P3605" s="7">
        <f>SUM(O3582:O3605)</f>
        <v>2009.5359766666675</v>
      </c>
      <c r="Q3605" s="7">
        <f>SUMPRODUCT(B3582:B3605,E3582:E3605)+SUM(E3582:E3605)*$Z$21-SUMPRODUCT(B3582:B3605,L3582:L3605)+SUM(L3582:L3605)*ABS($Z$20)</f>
        <v>2258.8014900000003</v>
      </c>
      <c r="R3605" s="7"/>
      <c r="S3605" s="47">
        <f t="shared" si="545"/>
        <v>-2.7755575615628914E-17</v>
      </c>
      <c r="T3605" s="47">
        <f t="shared" si="546"/>
        <v>0</v>
      </c>
      <c r="U3605" s="47">
        <f t="shared" si="547"/>
        <v>200.81</v>
      </c>
      <c r="V3605" s="47">
        <f t="shared" si="548"/>
        <v>88.94</v>
      </c>
      <c r="W3605" s="11">
        <f>IF(P3605&lt;&gt;Q3605,1,0)</f>
        <v>1</v>
      </c>
    </row>
    <row r="3606" spans="1:23" x14ac:dyDescent="0.45">
      <c r="A3606" t="s">
        <v>3611</v>
      </c>
      <c r="B3606">
        <v>82.4</v>
      </c>
      <c r="D3606" s="9" t="str">
        <f>VartojimasGamyba!J3602</f>
        <v>2024-01-29-00</v>
      </c>
      <c r="E3606" s="8">
        <f>VartojimasGamyba!G3602</f>
        <v>0.17199999999999999</v>
      </c>
      <c r="F3606" s="11"/>
      <c r="G3606" s="7">
        <f>G3605+H3606-I3606</f>
        <v>4.8088888888888892</v>
      </c>
      <c r="H3606" s="7">
        <v>0</v>
      </c>
      <c r="I3606" s="7">
        <v>0.19111111111111109</v>
      </c>
      <c r="J3606" s="7">
        <v>0</v>
      </c>
      <c r="L3606" s="7">
        <f>VartojimasGamyba!H3602</f>
        <v>0</v>
      </c>
      <c r="M3606" s="15">
        <f t="shared" si="542"/>
        <v>0</v>
      </c>
      <c r="N3606" s="7">
        <f t="shared" si="543"/>
        <v>0</v>
      </c>
      <c r="O3606" s="7">
        <f t="shared" si="544"/>
        <v>0</v>
      </c>
      <c r="R3606" s="20" t="s">
        <v>8783</v>
      </c>
      <c r="S3606" s="47">
        <f t="shared" si="545"/>
        <v>0</v>
      </c>
      <c r="T3606" s="47">
        <f t="shared" si="546"/>
        <v>0</v>
      </c>
      <c r="U3606" s="47">
        <f t="shared" si="547"/>
        <v>182.69</v>
      </c>
      <c r="V3606" s="47">
        <f t="shared" si="548"/>
        <v>70.820000000000007</v>
      </c>
      <c r="W3606" s="11"/>
    </row>
    <row r="3607" spans="1:23" x14ac:dyDescent="0.45">
      <c r="A3607" t="s">
        <v>3612</v>
      </c>
      <c r="B3607">
        <v>49.3</v>
      </c>
      <c r="D3607" s="9" t="str">
        <f>VartojimasGamyba!J3603</f>
        <v>2024-01-29-01</v>
      </c>
      <c r="E3607" s="8">
        <f>VartojimasGamyba!G3603</f>
        <v>0.159</v>
      </c>
      <c r="F3607" s="11"/>
      <c r="G3607" s="7">
        <f t="shared" ref="G3607:G3629" si="549">G3606+H3607-I3607</f>
        <v>4.8088888888888892</v>
      </c>
      <c r="H3607" s="7">
        <v>0</v>
      </c>
      <c r="I3607" s="7">
        <v>0</v>
      </c>
      <c r="J3607" s="7">
        <v>0</v>
      </c>
      <c r="L3607" s="7">
        <f>VartojimasGamyba!H3603</f>
        <v>0</v>
      </c>
      <c r="M3607" s="15">
        <f t="shared" si="542"/>
        <v>0.159</v>
      </c>
      <c r="N3607" s="7">
        <f t="shared" si="543"/>
        <v>23.78481</v>
      </c>
      <c r="O3607" s="7">
        <f t="shared" si="544"/>
        <v>23.78481</v>
      </c>
      <c r="R3607" s="7"/>
      <c r="S3607" s="47">
        <f t="shared" si="545"/>
        <v>0.159</v>
      </c>
      <c r="T3607" s="47">
        <f t="shared" si="546"/>
        <v>0</v>
      </c>
      <c r="U3607" s="47">
        <f t="shared" si="547"/>
        <v>149.59</v>
      </c>
      <c r="V3607" s="47">
        <f t="shared" si="548"/>
        <v>37.72</v>
      </c>
      <c r="W3607" s="11"/>
    </row>
    <row r="3608" spans="1:23" x14ac:dyDescent="0.45">
      <c r="A3608" t="s">
        <v>3613</v>
      </c>
      <c r="B3608">
        <v>49.97</v>
      </c>
      <c r="D3608" s="9" t="str">
        <f>VartojimasGamyba!J3604</f>
        <v>2024-01-29-02</v>
      </c>
      <c r="E3608" s="8">
        <f>VartojimasGamyba!G3604</f>
        <v>0.189</v>
      </c>
      <c r="F3608" s="11"/>
      <c r="G3608" s="7">
        <f t="shared" si="549"/>
        <v>4.8088888888888892</v>
      </c>
      <c r="H3608" s="7">
        <v>0</v>
      </c>
      <c r="I3608" s="7">
        <v>0</v>
      </c>
      <c r="J3608" s="7">
        <v>0</v>
      </c>
      <c r="L3608" s="7">
        <f>VartojimasGamyba!H3604</f>
        <v>0</v>
      </c>
      <c r="M3608" s="15">
        <f t="shared" si="542"/>
        <v>0.189</v>
      </c>
      <c r="N3608" s="7">
        <f t="shared" si="543"/>
        <v>28.399139999999999</v>
      </c>
      <c r="O3608" s="7">
        <f t="shared" si="544"/>
        <v>28.399139999999999</v>
      </c>
      <c r="R3608" s="7"/>
      <c r="S3608" s="47">
        <f t="shared" si="545"/>
        <v>0.189</v>
      </c>
      <c r="T3608" s="47">
        <f t="shared" si="546"/>
        <v>0</v>
      </c>
      <c r="U3608" s="47">
        <f t="shared" si="547"/>
        <v>150.26</v>
      </c>
      <c r="V3608" s="47">
        <f t="shared" si="548"/>
        <v>38.39</v>
      </c>
      <c r="W3608" s="11"/>
    </row>
    <row r="3609" spans="1:23" x14ac:dyDescent="0.45">
      <c r="A3609" t="s">
        <v>3614</v>
      </c>
      <c r="B3609">
        <v>47.26</v>
      </c>
      <c r="D3609" s="9" t="str">
        <f>VartojimasGamyba!J3605</f>
        <v>2024-01-29-03</v>
      </c>
      <c r="E3609" s="8">
        <f>VartojimasGamyba!G3605</f>
        <v>1.038</v>
      </c>
      <c r="F3609" s="11"/>
      <c r="G3609" s="7">
        <f t="shared" si="549"/>
        <v>13.402333333333333</v>
      </c>
      <c r="H3609" s="7">
        <v>8.5934444444444438</v>
      </c>
      <c r="I3609" s="7">
        <v>0</v>
      </c>
      <c r="J3609" s="7">
        <v>0</v>
      </c>
      <c r="L3609" s="7">
        <f>VartojimasGamyba!H3605</f>
        <v>0</v>
      </c>
      <c r="M3609" s="15">
        <f t="shared" si="542"/>
        <v>9.631444444444444</v>
      </c>
      <c r="N3609" s="7">
        <f t="shared" si="543"/>
        <v>1421.1196277777779</v>
      </c>
      <c r="O3609" s="7">
        <f t="shared" si="544"/>
        <v>1421.1196277777779</v>
      </c>
      <c r="R3609" s="7"/>
      <c r="S3609" s="47">
        <f t="shared" si="545"/>
        <v>9.631444444444444</v>
      </c>
      <c r="T3609" s="47">
        <f t="shared" si="546"/>
        <v>0</v>
      </c>
      <c r="U3609" s="47">
        <f t="shared" si="547"/>
        <v>147.55000000000001</v>
      </c>
      <c r="V3609" s="47">
        <f t="shared" si="548"/>
        <v>35.68</v>
      </c>
      <c r="W3609" s="11"/>
    </row>
    <row r="3610" spans="1:23" x14ac:dyDescent="0.45">
      <c r="A3610" t="s">
        <v>3615</v>
      </c>
      <c r="B3610">
        <v>48.12</v>
      </c>
      <c r="D3610" s="9" t="str">
        <f>VartojimasGamyba!J3606</f>
        <v>2024-01-29-04</v>
      </c>
      <c r="E3610" s="8">
        <f>VartojimasGamyba!G3606</f>
        <v>1.129</v>
      </c>
      <c r="F3610" s="11"/>
      <c r="G3610" s="7">
        <f t="shared" si="549"/>
        <v>13.402333333333333</v>
      </c>
      <c r="H3610" s="7">
        <v>0</v>
      </c>
      <c r="I3610" s="7">
        <v>0</v>
      </c>
      <c r="J3610" s="7">
        <v>0</v>
      </c>
      <c r="L3610" s="7">
        <f>VartojimasGamyba!H3606</f>
        <v>0</v>
      </c>
      <c r="M3610" s="15">
        <f t="shared" si="542"/>
        <v>1.129</v>
      </c>
      <c r="N3610" s="7">
        <f t="shared" si="543"/>
        <v>167.55489</v>
      </c>
      <c r="O3610" s="7">
        <f t="shared" si="544"/>
        <v>167.55489</v>
      </c>
      <c r="R3610" s="7"/>
      <c r="S3610" s="47">
        <f t="shared" si="545"/>
        <v>1.129</v>
      </c>
      <c r="T3610" s="47">
        <f t="shared" si="546"/>
        <v>0</v>
      </c>
      <c r="U3610" s="47">
        <f t="shared" si="547"/>
        <v>148.41</v>
      </c>
      <c r="V3610" s="47">
        <f t="shared" si="548"/>
        <v>36.54</v>
      </c>
      <c r="W3610" s="11"/>
    </row>
    <row r="3611" spans="1:23" x14ac:dyDescent="0.45">
      <c r="A3611" t="s">
        <v>3616</v>
      </c>
      <c r="B3611">
        <v>47.97</v>
      </c>
      <c r="D3611" s="9" t="str">
        <f>VartojimasGamyba!J3607</f>
        <v>2024-01-29-05</v>
      </c>
      <c r="E3611" s="8">
        <f>VartojimasGamyba!G3607</f>
        <v>0.996</v>
      </c>
      <c r="F3611" s="11"/>
      <c r="G3611" s="7">
        <f t="shared" si="549"/>
        <v>13.402333333333333</v>
      </c>
      <c r="H3611" s="7">
        <v>0</v>
      </c>
      <c r="I3611" s="7">
        <v>0</v>
      </c>
      <c r="J3611" s="7">
        <v>0</v>
      </c>
      <c r="L3611" s="7">
        <f>VartojimasGamyba!H3607</f>
        <v>0</v>
      </c>
      <c r="M3611" s="15">
        <f t="shared" si="542"/>
        <v>0.996</v>
      </c>
      <c r="N3611" s="7">
        <f t="shared" si="543"/>
        <v>147.66695999999999</v>
      </c>
      <c r="O3611" s="7">
        <f t="shared" si="544"/>
        <v>147.66695999999999</v>
      </c>
      <c r="R3611" s="7"/>
      <c r="S3611" s="47">
        <f t="shared" si="545"/>
        <v>0.996</v>
      </c>
      <c r="T3611" s="47">
        <f t="shared" si="546"/>
        <v>0</v>
      </c>
      <c r="U3611" s="47">
        <f t="shared" si="547"/>
        <v>148.26</v>
      </c>
      <c r="V3611" s="47">
        <f t="shared" si="548"/>
        <v>36.39</v>
      </c>
      <c r="W3611" s="11"/>
    </row>
    <row r="3612" spans="1:23" x14ac:dyDescent="0.45">
      <c r="A3612" t="s">
        <v>3617</v>
      </c>
      <c r="B3612">
        <v>51.58</v>
      </c>
      <c r="D3612" s="9" t="str">
        <f>VartojimasGamyba!J3608</f>
        <v>2024-01-29-06</v>
      </c>
      <c r="E3612" s="8">
        <f>VartojimasGamyba!G3608</f>
        <v>0.36399999999999999</v>
      </c>
      <c r="F3612" s="11"/>
      <c r="G3612" s="7">
        <f t="shared" si="549"/>
        <v>13.402333333333333</v>
      </c>
      <c r="H3612" s="7">
        <v>0</v>
      </c>
      <c r="I3612" s="7">
        <v>0</v>
      </c>
      <c r="J3612" s="7">
        <v>0</v>
      </c>
      <c r="L3612" s="7">
        <f>VartojimasGamyba!H3608</f>
        <v>1E-3</v>
      </c>
      <c r="M3612" s="15">
        <f t="shared" si="542"/>
        <v>0.36299999999999999</v>
      </c>
      <c r="N3612" s="7">
        <f t="shared" si="543"/>
        <v>55.128810000000001</v>
      </c>
      <c r="O3612" s="7">
        <f t="shared" si="544"/>
        <v>55.128810000000001</v>
      </c>
      <c r="R3612" s="7"/>
      <c r="S3612" s="47">
        <f t="shared" si="545"/>
        <v>0.36299999999999999</v>
      </c>
      <c r="T3612" s="47">
        <f t="shared" si="546"/>
        <v>0</v>
      </c>
      <c r="U3612" s="47">
        <f t="shared" si="547"/>
        <v>151.87</v>
      </c>
      <c r="V3612" s="47">
        <f t="shared" si="548"/>
        <v>40</v>
      </c>
      <c r="W3612" s="11"/>
    </row>
    <row r="3613" spans="1:23" x14ac:dyDescent="0.45">
      <c r="A3613" t="s">
        <v>3618</v>
      </c>
      <c r="B3613">
        <v>60.06</v>
      </c>
      <c r="D3613" s="9" t="str">
        <f>VartojimasGamyba!J3609</f>
        <v>2024-01-29-07</v>
      </c>
      <c r="E3613" s="8">
        <f>VartojimasGamyba!G3609</f>
        <v>1.2370000000000001</v>
      </c>
      <c r="F3613" s="11"/>
      <c r="G3613" s="7">
        <f t="shared" si="549"/>
        <v>13.402333333333333</v>
      </c>
      <c r="H3613" s="7">
        <v>0</v>
      </c>
      <c r="I3613" s="7">
        <v>0</v>
      </c>
      <c r="J3613" s="7">
        <v>0</v>
      </c>
      <c r="L3613" s="7">
        <f>VartojimasGamyba!H3609</f>
        <v>5.7000000000000002E-2</v>
      </c>
      <c r="M3613" s="15">
        <f t="shared" si="542"/>
        <v>1.1800000000000002</v>
      </c>
      <c r="N3613" s="7">
        <f t="shared" si="543"/>
        <v>189.21300000000005</v>
      </c>
      <c r="O3613" s="7">
        <f t="shared" si="544"/>
        <v>189.21300000000005</v>
      </c>
      <c r="R3613" s="7"/>
      <c r="S3613" s="47">
        <f t="shared" si="545"/>
        <v>1.1800000000000002</v>
      </c>
      <c r="T3613" s="47">
        <f t="shared" si="546"/>
        <v>0</v>
      </c>
      <c r="U3613" s="47">
        <f t="shared" si="547"/>
        <v>160.35000000000002</v>
      </c>
      <c r="V3613" s="47">
        <f t="shared" si="548"/>
        <v>48.480000000000004</v>
      </c>
      <c r="W3613" s="11"/>
    </row>
    <row r="3614" spans="1:23" x14ac:dyDescent="0.45">
      <c r="A3614" t="s">
        <v>3619</v>
      </c>
      <c r="B3614">
        <v>84</v>
      </c>
      <c r="D3614" s="9" t="str">
        <f>VartojimasGamyba!J3610</f>
        <v>2024-01-29-08</v>
      </c>
      <c r="E3614" s="8">
        <f>VartojimasGamyba!G3610</f>
        <v>0.27</v>
      </c>
      <c r="F3614" s="11"/>
      <c r="G3614" s="7">
        <f t="shared" si="549"/>
        <v>13.271222222222223</v>
      </c>
      <c r="H3614" s="7">
        <v>0</v>
      </c>
      <c r="I3614" s="7">
        <v>0.13111111111111112</v>
      </c>
      <c r="J3614" s="7">
        <v>0</v>
      </c>
      <c r="L3614" s="7">
        <f>VartojimasGamyba!H3610</f>
        <v>0.152</v>
      </c>
      <c r="M3614" s="15">
        <f t="shared" si="542"/>
        <v>0</v>
      </c>
      <c r="N3614" s="7">
        <f t="shared" si="543"/>
        <v>0</v>
      </c>
      <c r="O3614" s="7">
        <f t="shared" si="544"/>
        <v>0</v>
      </c>
      <c r="R3614" s="7"/>
      <c r="S3614" s="47">
        <f t="shared" si="545"/>
        <v>0</v>
      </c>
      <c r="T3614" s="47">
        <f t="shared" si="546"/>
        <v>0</v>
      </c>
      <c r="U3614" s="47">
        <f t="shared" si="547"/>
        <v>184.29000000000002</v>
      </c>
      <c r="V3614" s="47">
        <f t="shared" si="548"/>
        <v>72.42</v>
      </c>
      <c r="W3614" s="11"/>
    </row>
    <row r="3615" spans="1:23" x14ac:dyDescent="0.45">
      <c r="A3615" t="s">
        <v>3620</v>
      </c>
      <c r="B3615">
        <v>101.66</v>
      </c>
      <c r="D3615" s="9" t="str">
        <f>VartojimasGamyba!J3611</f>
        <v>2024-01-29-09</v>
      </c>
      <c r="E3615" s="8">
        <f>VartojimasGamyba!G3611</f>
        <v>0.125</v>
      </c>
      <c r="F3615" s="11"/>
      <c r="G3615" s="7">
        <f t="shared" si="549"/>
        <v>13.472222222222223</v>
      </c>
      <c r="H3615" s="7">
        <v>0.20100000000000001</v>
      </c>
      <c r="I3615" s="7">
        <v>0</v>
      </c>
      <c r="J3615" s="7">
        <v>0</v>
      </c>
      <c r="L3615" s="7">
        <f>VartojimasGamyba!H3611</f>
        <v>0.32600000000000001</v>
      </c>
      <c r="M3615" s="15">
        <f t="shared" si="542"/>
        <v>0</v>
      </c>
      <c r="N3615" s="7">
        <f t="shared" si="543"/>
        <v>0</v>
      </c>
      <c r="O3615" s="7">
        <f t="shared" si="544"/>
        <v>0</v>
      </c>
      <c r="R3615" s="7"/>
      <c r="S3615" s="47">
        <f t="shared" si="545"/>
        <v>0.20100000000000001</v>
      </c>
      <c r="T3615" s="47">
        <f t="shared" si="546"/>
        <v>0.20100000000000001</v>
      </c>
      <c r="U3615" s="47">
        <f t="shared" si="547"/>
        <v>201.95</v>
      </c>
      <c r="V3615" s="47">
        <f t="shared" si="548"/>
        <v>90.08</v>
      </c>
      <c r="W3615" s="11"/>
    </row>
    <row r="3616" spans="1:23" x14ac:dyDescent="0.45">
      <c r="A3616" t="s">
        <v>3621</v>
      </c>
      <c r="B3616">
        <v>100.58</v>
      </c>
      <c r="D3616" s="9" t="str">
        <f>VartojimasGamyba!J3612</f>
        <v>2024-01-29-10</v>
      </c>
      <c r="E3616" s="8">
        <f>VartojimasGamyba!G3612</f>
        <v>0.26300000000000001</v>
      </c>
      <c r="F3616" s="11"/>
      <c r="G3616" s="7">
        <f t="shared" si="549"/>
        <v>13.715222222222224</v>
      </c>
      <c r="H3616" s="7">
        <v>0.24300000000000005</v>
      </c>
      <c r="I3616" s="7">
        <v>0</v>
      </c>
      <c r="J3616" s="7">
        <v>0</v>
      </c>
      <c r="L3616" s="7">
        <f>VartojimasGamyba!H3612</f>
        <v>0.50600000000000001</v>
      </c>
      <c r="M3616" s="15">
        <f t="shared" si="542"/>
        <v>0</v>
      </c>
      <c r="N3616" s="7">
        <f t="shared" si="543"/>
        <v>0</v>
      </c>
      <c r="O3616" s="7">
        <f t="shared" si="544"/>
        <v>0</v>
      </c>
      <c r="R3616" s="7"/>
      <c r="S3616" s="47">
        <f t="shared" si="545"/>
        <v>0.24299999999999999</v>
      </c>
      <c r="T3616" s="47">
        <f t="shared" si="546"/>
        <v>0.24299999999999999</v>
      </c>
      <c r="U3616" s="47">
        <f t="shared" si="547"/>
        <v>200.87</v>
      </c>
      <c r="V3616" s="47">
        <f t="shared" si="548"/>
        <v>89</v>
      </c>
      <c r="W3616" s="11"/>
    </row>
    <row r="3617" spans="1:23" x14ac:dyDescent="0.45">
      <c r="A3617" t="s">
        <v>3622</v>
      </c>
      <c r="B3617">
        <v>88.39</v>
      </c>
      <c r="D3617" s="9" t="str">
        <f>VartojimasGamyba!J3613</f>
        <v>2024-01-29-11</v>
      </c>
      <c r="E3617" s="8">
        <f>VartojimasGamyba!G3613</f>
        <v>0.27400000000000002</v>
      </c>
      <c r="F3617" s="11"/>
      <c r="G3617" s="7">
        <f t="shared" si="549"/>
        <v>14.052222222222223</v>
      </c>
      <c r="H3617" s="7">
        <v>0.33699999999999997</v>
      </c>
      <c r="I3617" s="7">
        <v>0</v>
      </c>
      <c r="J3617" s="7">
        <v>0</v>
      </c>
      <c r="L3617" s="7">
        <f>VartojimasGamyba!H3613</f>
        <v>0.61099999999999999</v>
      </c>
      <c r="M3617" s="15">
        <f t="shared" si="542"/>
        <v>0</v>
      </c>
      <c r="N3617" s="7">
        <f t="shared" si="543"/>
        <v>0</v>
      </c>
      <c r="O3617" s="7">
        <f t="shared" si="544"/>
        <v>0</v>
      </c>
      <c r="R3617" s="7"/>
      <c r="S3617" s="47">
        <f t="shared" si="545"/>
        <v>0.33699999999999997</v>
      </c>
      <c r="T3617" s="47">
        <f t="shared" si="546"/>
        <v>0.33699999999999997</v>
      </c>
      <c r="U3617" s="47">
        <f t="shared" si="547"/>
        <v>188.68</v>
      </c>
      <c r="V3617" s="47">
        <f t="shared" si="548"/>
        <v>76.81</v>
      </c>
      <c r="W3617" s="11"/>
    </row>
    <row r="3618" spans="1:23" x14ac:dyDescent="0.45">
      <c r="A3618" t="s">
        <v>3623</v>
      </c>
      <c r="B3618">
        <v>78.900000000000006</v>
      </c>
      <c r="D3618" s="9" t="str">
        <f>VartojimasGamyba!J3614</f>
        <v>2024-01-29-12</v>
      </c>
      <c r="E3618" s="8">
        <f>VartojimasGamyba!G3614</f>
        <v>1.423</v>
      </c>
      <c r="F3618" s="11"/>
      <c r="G3618" s="7">
        <f t="shared" si="549"/>
        <v>12.751111111111113</v>
      </c>
      <c r="H3618" s="7">
        <v>0</v>
      </c>
      <c r="I3618" s="7">
        <v>1.3011111111111109</v>
      </c>
      <c r="J3618" s="7">
        <v>0</v>
      </c>
      <c r="L3618" s="7">
        <f>VartojimasGamyba!H3614</f>
        <v>0.252</v>
      </c>
      <c r="M3618" s="15">
        <f t="shared" si="542"/>
        <v>0</v>
      </c>
      <c r="N3618" s="7">
        <f t="shared" si="543"/>
        <v>0</v>
      </c>
      <c r="O3618" s="7">
        <f t="shared" si="544"/>
        <v>0</v>
      </c>
      <c r="R3618" s="7"/>
      <c r="S3618" s="47">
        <f t="shared" si="545"/>
        <v>0</v>
      </c>
      <c r="T3618" s="47">
        <f t="shared" si="546"/>
        <v>0</v>
      </c>
      <c r="U3618" s="47">
        <f t="shared" si="547"/>
        <v>179.19</v>
      </c>
      <c r="V3618" s="47">
        <f t="shared" si="548"/>
        <v>67.320000000000007</v>
      </c>
      <c r="W3618" s="11"/>
    </row>
    <row r="3619" spans="1:23" x14ac:dyDescent="0.45">
      <c r="A3619" t="s">
        <v>3624</v>
      </c>
      <c r="B3619">
        <v>71.27</v>
      </c>
      <c r="D3619" s="9" t="str">
        <f>VartojimasGamyba!J3615</f>
        <v>2024-01-29-13</v>
      </c>
      <c r="E3619" s="8">
        <f>VartojimasGamyba!G3615</f>
        <v>0.19800000000000001</v>
      </c>
      <c r="F3619" s="11"/>
      <c r="G3619" s="7">
        <f t="shared" si="549"/>
        <v>12.712222222222223</v>
      </c>
      <c r="H3619" s="7">
        <v>0</v>
      </c>
      <c r="I3619" s="7">
        <v>3.8888888888888896E-2</v>
      </c>
      <c r="J3619" s="7">
        <v>0</v>
      </c>
      <c r="L3619" s="7">
        <f>VartojimasGamyba!H3615</f>
        <v>0.16300000000000001</v>
      </c>
      <c r="M3619" s="15">
        <f t="shared" si="542"/>
        <v>0</v>
      </c>
      <c r="N3619" s="7">
        <f t="shared" si="543"/>
        <v>0</v>
      </c>
      <c r="O3619" s="7">
        <f t="shared" si="544"/>
        <v>0</v>
      </c>
      <c r="R3619" s="7"/>
      <c r="S3619" s="47">
        <f t="shared" si="545"/>
        <v>0</v>
      </c>
      <c r="T3619" s="47">
        <f t="shared" si="546"/>
        <v>0</v>
      </c>
      <c r="U3619" s="47">
        <f t="shared" si="547"/>
        <v>171.56</v>
      </c>
      <c r="V3619" s="47">
        <f t="shared" si="548"/>
        <v>59.69</v>
      </c>
      <c r="W3619" s="11"/>
    </row>
    <row r="3620" spans="1:23" x14ac:dyDescent="0.45">
      <c r="A3620" t="s">
        <v>3625</v>
      </c>
      <c r="B3620">
        <v>70.239999999999995</v>
      </c>
      <c r="D3620" s="9" t="str">
        <f>VartojimasGamyba!J3616</f>
        <v>2024-01-29-14</v>
      </c>
      <c r="E3620" s="8">
        <f>VartojimasGamyba!G3616</f>
        <v>0.71199999999999997</v>
      </c>
      <c r="F3620" s="11"/>
      <c r="G3620" s="7">
        <f t="shared" si="549"/>
        <v>11.922222222222224</v>
      </c>
      <c r="H3620" s="7">
        <v>0</v>
      </c>
      <c r="I3620" s="7">
        <v>0.78999999999999981</v>
      </c>
      <c r="J3620" s="7">
        <v>0</v>
      </c>
      <c r="L3620" s="7">
        <f>VartojimasGamyba!H3616</f>
        <v>1E-3</v>
      </c>
      <c r="M3620" s="15">
        <f t="shared" si="542"/>
        <v>1.1188966420050406E-16</v>
      </c>
      <c r="N3620" s="7">
        <f t="shared" si="543"/>
        <v>1.9080544436111956E-14</v>
      </c>
      <c r="O3620" s="7">
        <f t="shared" si="544"/>
        <v>1.9080544436111956E-14</v>
      </c>
      <c r="R3620" s="7"/>
      <c r="S3620" s="47">
        <f t="shared" si="545"/>
        <v>1.1188966420050406E-16</v>
      </c>
      <c r="T3620" s="47">
        <f t="shared" si="546"/>
        <v>0</v>
      </c>
      <c r="U3620" s="47">
        <f t="shared" si="547"/>
        <v>170.53</v>
      </c>
      <c r="V3620" s="47">
        <f t="shared" si="548"/>
        <v>58.66</v>
      </c>
      <c r="W3620" s="11"/>
    </row>
    <row r="3621" spans="1:23" x14ac:dyDescent="0.45">
      <c r="A3621" t="s">
        <v>3626</v>
      </c>
      <c r="B3621">
        <v>74.12</v>
      </c>
      <c r="D3621" s="9" t="str">
        <f>VartojimasGamyba!J3617</f>
        <v>2024-01-29-15</v>
      </c>
      <c r="E3621" s="8">
        <f>VartojimasGamyba!G3617</f>
        <v>0.70599999999999996</v>
      </c>
      <c r="F3621" s="11"/>
      <c r="G3621" s="7">
        <f t="shared" si="549"/>
        <v>11.13777777777778</v>
      </c>
      <c r="H3621" s="7">
        <v>0</v>
      </c>
      <c r="I3621" s="7">
        <v>0.78444444444444439</v>
      </c>
      <c r="J3621" s="7">
        <v>0</v>
      </c>
      <c r="L3621" s="7">
        <f>VartojimasGamyba!H3617</f>
        <v>0</v>
      </c>
      <c r="M3621" s="15">
        <f t="shared" si="542"/>
        <v>0</v>
      </c>
      <c r="N3621" s="7">
        <f t="shared" si="543"/>
        <v>0</v>
      </c>
      <c r="O3621" s="7">
        <f t="shared" si="544"/>
        <v>0</v>
      </c>
      <c r="R3621" s="7"/>
      <c r="S3621" s="47">
        <f t="shared" si="545"/>
        <v>0</v>
      </c>
      <c r="T3621" s="47">
        <f t="shared" si="546"/>
        <v>0</v>
      </c>
      <c r="U3621" s="47">
        <f t="shared" si="547"/>
        <v>174.41000000000003</v>
      </c>
      <c r="V3621" s="47">
        <f t="shared" si="548"/>
        <v>62.540000000000006</v>
      </c>
      <c r="W3621" s="11"/>
    </row>
    <row r="3622" spans="1:23" x14ac:dyDescent="0.45">
      <c r="A3622" t="s">
        <v>3627</v>
      </c>
      <c r="B3622">
        <v>81.48</v>
      </c>
      <c r="D3622" s="9" t="str">
        <f>VartojimasGamyba!J3618</f>
        <v>2024-01-29-16</v>
      </c>
      <c r="E3622" s="8">
        <f>VartojimasGamyba!G3618</f>
        <v>0.61699999999999999</v>
      </c>
      <c r="F3622" s="11"/>
      <c r="G3622" s="7">
        <f t="shared" si="549"/>
        <v>10.452222222222224</v>
      </c>
      <c r="H3622" s="7">
        <v>0</v>
      </c>
      <c r="I3622" s="7">
        <v>0.68555555555555558</v>
      </c>
      <c r="J3622" s="7">
        <v>0</v>
      </c>
      <c r="L3622" s="7">
        <f>VartojimasGamyba!H3618</f>
        <v>0</v>
      </c>
      <c r="M3622" s="15">
        <f t="shared" si="542"/>
        <v>0</v>
      </c>
      <c r="N3622" s="7">
        <f t="shared" si="543"/>
        <v>0</v>
      </c>
      <c r="O3622" s="7">
        <f t="shared" si="544"/>
        <v>0</v>
      </c>
      <c r="R3622" s="7"/>
      <c r="S3622" s="47">
        <f t="shared" si="545"/>
        <v>0</v>
      </c>
      <c r="T3622" s="47">
        <f t="shared" si="546"/>
        <v>0</v>
      </c>
      <c r="U3622" s="47">
        <f t="shared" si="547"/>
        <v>181.77</v>
      </c>
      <c r="V3622" s="47">
        <f t="shared" si="548"/>
        <v>69.900000000000006</v>
      </c>
      <c r="W3622" s="11"/>
    </row>
    <row r="3623" spans="1:23" x14ac:dyDescent="0.45">
      <c r="A3623" t="s">
        <v>3628</v>
      </c>
      <c r="B3623">
        <v>99.16</v>
      </c>
      <c r="D3623" s="9" t="str">
        <f>VartojimasGamyba!J3619</f>
        <v>2024-01-29-17</v>
      </c>
      <c r="E3623" s="8">
        <f>VartojimasGamyba!G3619</f>
        <v>0.61099999999999999</v>
      </c>
      <c r="F3623" s="11"/>
      <c r="G3623" s="7">
        <f t="shared" si="549"/>
        <v>9.7733333333333352</v>
      </c>
      <c r="H3623" s="7">
        <v>0</v>
      </c>
      <c r="I3623" s="7">
        <v>0.67888888888888888</v>
      </c>
      <c r="J3623" s="7">
        <v>0</v>
      </c>
      <c r="L3623" s="7">
        <f>VartojimasGamyba!H3619</f>
        <v>0</v>
      </c>
      <c r="M3623" s="15">
        <f t="shared" si="542"/>
        <v>0</v>
      </c>
      <c r="N3623" s="7">
        <f t="shared" si="543"/>
        <v>0</v>
      </c>
      <c r="O3623" s="7">
        <f t="shared" si="544"/>
        <v>0</v>
      </c>
      <c r="R3623" s="7"/>
      <c r="S3623" s="47">
        <f t="shared" si="545"/>
        <v>0</v>
      </c>
      <c r="T3623" s="47">
        <f t="shared" si="546"/>
        <v>0</v>
      </c>
      <c r="U3623" s="47">
        <f t="shared" si="547"/>
        <v>199.45</v>
      </c>
      <c r="V3623" s="47">
        <f t="shared" si="548"/>
        <v>87.58</v>
      </c>
      <c r="W3623" s="11"/>
    </row>
    <row r="3624" spans="1:23" x14ac:dyDescent="0.45">
      <c r="A3624" t="s">
        <v>3629</v>
      </c>
      <c r="B3624">
        <v>111.94</v>
      </c>
      <c r="D3624" s="9" t="str">
        <f>VartojimasGamyba!J3620</f>
        <v>2024-01-29-18</v>
      </c>
      <c r="E3624" s="8">
        <f>VartojimasGamyba!G3620</f>
        <v>1.042</v>
      </c>
      <c r="F3624" s="11"/>
      <c r="G3624" s="7">
        <f t="shared" si="549"/>
        <v>8.6155555555555576</v>
      </c>
      <c r="H3624" s="7">
        <v>0</v>
      </c>
      <c r="I3624" s="7">
        <v>1.1577777777777778</v>
      </c>
      <c r="J3624" s="7">
        <v>0</v>
      </c>
      <c r="L3624" s="7">
        <f>VartojimasGamyba!H3620</f>
        <v>0</v>
      </c>
      <c r="M3624" s="15">
        <f t="shared" si="542"/>
        <v>0</v>
      </c>
      <c r="N3624" s="7">
        <f t="shared" si="543"/>
        <v>0</v>
      </c>
      <c r="O3624" s="7">
        <f t="shared" si="544"/>
        <v>0</v>
      </c>
      <c r="R3624" s="7"/>
      <c r="S3624" s="47">
        <f t="shared" si="545"/>
        <v>0</v>
      </c>
      <c r="T3624" s="47">
        <f t="shared" si="546"/>
        <v>0</v>
      </c>
      <c r="U3624" s="47">
        <f t="shared" si="547"/>
        <v>212.23000000000002</v>
      </c>
      <c r="V3624" s="47">
        <f t="shared" si="548"/>
        <v>100.36</v>
      </c>
      <c r="W3624" s="11"/>
    </row>
    <row r="3625" spans="1:23" x14ac:dyDescent="0.45">
      <c r="A3625" t="s">
        <v>3630</v>
      </c>
      <c r="B3625">
        <v>127.33</v>
      </c>
      <c r="D3625" s="9" t="str">
        <f>VartojimasGamyba!J3621</f>
        <v>2024-01-29-19</v>
      </c>
      <c r="E3625" s="8">
        <f>VartojimasGamyba!G3621</f>
        <v>0.77</v>
      </c>
      <c r="F3625" s="11"/>
      <c r="G3625" s="7">
        <f t="shared" si="549"/>
        <v>7.7600000000000025</v>
      </c>
      <c r="H3625" s="7">
        <v>0</v>
      </c>
      <c r="I3625" s="7">
        <v>0.85555555555555551</v>
      </c>
      <c r="J3625" s="7">
        <v>0</v>
      </c>
      <c r="L3625" s="7">
        <f>VartojimasGamyba!H3621</f>
        <v>0</v>
      </c>
      <c r="M3625" s="15">
        <f t="shared" si="542"/>
        <v>0</v>
      </c>
      <c r="N3625" s="7">
        <f t="shared" si="543"/>
        <v>0</v>
      </c>
      <c r="O3625" s="7">
        <f t="shared" si="544"/>
        <v>0</v>
      </c>
      <c r="R3625" s="7"/>
      <c r="S3625" s="47">
        <f t="shared" si="545"/>
        <v>0</v>
      </c>
      <c r="T3625" s="47">
        <f t="shared" si="546"/>
        <v>0</v>
      </c>
      <c r="U3625" s="47">
        <f t="shared" si="547"/>
        <v>227.62</v>
      </c>
      <c r="V3625" s="47">
        <f t="shared" si="548"/>
        <v>115.75</v>
      </c>
      <c r="W3625" s="11"/>
    </row>
    <row r="3626" spans="1:23" x14ac:dyDescent="0.45">
      <c r="A3626" t="s">
        <v>3631</v>
      </c>
      <c r="B3626">
        <v>116.1</v>
      </c>
      <c r="D3626" s="9" t="str">
        <f>VartojimasGamyba!J3622</f>
        <v>2024-01-29-20</v>
      </c>
      <c r="E3626" s="8">
        <f>VartojimasGamyba!G3622</f>
        <v>0.47</v>
      </c>
      <c r="F3626" s="11"/>
      <c r="G3626" s="7">
        <f t="shared" si="549"/>
        <v>7.2377777777777803</v>
      </c>
      <c r="H3626" s="7">
        <v>0</v>
      </c>
      <c r="I3626" s="7">
        <v>0.52222222222222225</v>
      </c>
      <c r="J3626" s="7">
        <v>0</v>
      </c>
      <c r="L3626" s="7">
        <f>VartojimasGamyba!H3622</f>
        <v>0</v>
      </c>
      <c r="M3626" s="15">
        <f t="shared" si="542"/>
        <v>-5.5511151231257827E-17</v>
      </c>
      <c r="N3626" s="7">
        <f t="shared" si="543"/>
        <v>-1.201205801493188E-14</v>
      </c>
      <c r="O3626" s="7">
        <f t="shared" si="544"/>
        <v>-1.201205801493188E-14</v>
      </c>
      <c r="P3626" s="7" t="s">
        <v>8873</v>
      </c>
      <c r="R3626" s="7"/>
      <c r="S3626" s="47">
        <f t="shared" si="545"/>
        <v>-5.5511151231257827E-17</v>
      </c>
      <c r="T3626" s="47">
        <f t="shared" si="546"/>
        <v>0</v>
      </c>
      <c r="U3626" s="47">
        <f t="shared" si="547"/>
        <v>216.39</v>
      </c>
      <c r="V3626" s="47">
        <f t="shared" si="548"/>
        <v>104.52</v>
      </c>
      <c r="W3626" s="11"/>
    </row>
    <row r="3627" spans="1:23" x14ac:dyDescent="0.45">
      <c r="A3627" t="s">
        <v>3632</v>
      </c>
      <c r="B3627">
        <v>107.52</v>
      </c>
      <c r="D3627" s="9" t="str">
        <f>VartojimasGamyba!J3623</f>
        <v>2024-01-29-21</v>
      </c>
      <c r="E3627" s="8">
        <f>VartojimasGamyba!G3623</f>
        <v>0.80500000000000005</v>
      </c>
      <c r="F3627" s="11"/>
      <c r="G3627" s="7">
        <f t="shared" si="549"/>
        <v>6.3433333333333355</v>
      </c>
      <c r="H3627" s="7">
        <v>0</v>
      </c>
      <c r="I3627" s="7">
        <v>0.89444444444444449</v>
      </c>
      <c r="J3627" s="7">
        <v>0</v>
      </c>
      <c r="L3627" s="7">
        <f>VartojimasGamyba!H3623</f>
        <v>0</v>
      </c>
      <c r="M3627" s="15">
        <f t="shared" si="542"/>
        <v>0</v>
      </c>
      <c r="N3627" s="7">
        <f t="shared" si="543"/>
        <v>0</v>
      </c>
      <c r="O3627" s="7">
        <f t="shared" si="544"/>
        <v>0</v>
      </c>
      <c r="P3627" s="7">
        <f>SUM(N3606:N3629)</f>
        <v>2032.867237777778</v>
      </c>
      <c r="R3627" s="7"/>
      <c r="S3627" s="47">
        <f t="shared" si="545"/>
        <v>0</v>
      </c>
      <c r="T3627" s="47">
        <f t="shared" si="546"/>
        <v>0</v>
      </c>
      <c r="U3627" s="47">
        <f t="shared" si="547"/>
        <v>207.81</v>
      </c>
      <c r="V3627" s="47">
        <f t="shared" si="548"/>
        <v>95.94</v>
      </c>
      <c r="W3627" s="11"/>
    </row>
    <row r="3628" spans="1:23" x14ac:dyDescent="0.45">
      <c r="A3628" t="s">
        <v>3633</v>
      </c>
      <c r="B3628">
        <v>92.3</v>
      </c>
      <c r="D3628" s="9" t="str">
        <f>VartojimasGamyba!J3624</f>
        <v>2024-01-29-22</v>
      </c>
      <c r="E3628" s="8">
        <f>VartojimasGamyba!G3624</f>
        <v>0.60399999999999998</v>
      </c>
      <c r="F3628" s="11"/>
      <c r="G3628" s="7">
        <f t="shared" si="549"/>
        <v>5.6722222222222243</v>
      </c>
      <c r="H3628" s="7">
        <v>0</v>
      </c>
      <c r="I3628" s="7">
        <v>0.6711111111111111</v>
      </c>
      <c r="J3628" s="7">
        <v>0</v>
      </c>
      <c r="L3628" s="7">
        <f>VartojimasGamyba!H3624</f>
        <v>0</v>
      </c>
      <c r="M3628" s="15">
        <f t="shared" si="542"/>
        <v>0</v>
      </c>
      <c r="N3628" s="7">
        <f t="shared" si="543"/>
        <v>0</v>
      </c>
      <c r="O3628" s="7">
        <f t="shared" si="544"/>
        <v>0</v>
      </c>
      <c r="P3628" s="7" t="s">
        <v>8872</v>
      </c>
      <c r="R3628" s="7"/>
      <c r="S3628" s="47">
        <f t="shared" si="545"/>
        <v>0</v>
      </c>
      <c r="T3628" s="47">
        <f t="shared" si="546"/>
        <v>0</v>
      </c>
      <c r="U3628" s="47">
        <f t="shared" si="547"/>
        <v>192.59</v>
      </c>
      <c r="V3628" s="47">
        <f t="shared" si="548"/>
        <v>80.72</v>
      </c>
      <c r="W3628" s="11"/>
    </row>
    <row r="3629" spans="1:23" x14ac:dyDescent="0.45">
      <c r="A3629" t="s">
        <v>3634</v>
      </c>
      <c r="B3629">
        <v>86.51</v>
      </c>
      <c r="D3629" s="9" t="str">
        <f>VartojimasGamyba!J3625</f>
        <v>2024-01-29-23</v>
      </c>
      <c r="E3629" s="8">
        <f>VartojimasGamyba!G3625</f>
        <v>0.60499999999999998</v>
      </c>
      <c r="F3629" s="11"/>
      <c r="G3629" s="7">
        <f t="shared" si="549"/>
        <v>5.0000000000000018</v>
      </c>
      <c r="H3629" s="7">
        <v>0</v>
      </c>
      <c r="I3629" s="7">
        <v>0.67222222222222228</v>
      </c>
      <c r="J3629" s="7">
        <v>0</v>
      </c>
      <c r="L3629" s="7">
        <f>VartojimasGamyba!H3625</f>
        <v>0</v>
      </c>
      <c r="M3629" s="15">
        <f t="shared" si="542"/>
        <v>-1.1102230246251565E-16</v>
      </c>
      <c r="N3629" s="7">
        <f t="shared" si="543"/>
        <v>-2.0738966099997925E-14</v>
      </c>
      <c r="O3629" s="7">
        <f t="shared" si="544"/>
        <v>-2.0738966099997925E-14</v>
      </c>
      <c r="P3629" s="7">
        <f>SUM(O3606:O3629)</f>
        <v>2032.867237777778</v>
      </c>
      <c r="Q3629" s="7">
        <f>SUMPRODUCT(B3606:B3629,E3606:E3629)+SUM(E3606:E3629)*$Z$21-SUMPRODUCT(B3606:B3629,L3606:L3629)+SUM(L3606:L3629)*ABS($Z$20)</f>
        <v>2485.51611</v>
      </c>
      <c r="R3629" s="7"/>
      <c r="S3629" s="47">
        <f t="shared" si="545"/>
        <v>-1.1102230246251565E-16</v>
      </c>
      <c r="T3629" s="47">
        <f t="shared" si="546"/>
        <v>0</v>
      </c>
      <c r="U3629" s="47">
        <f t="shared" si="547"/>
        <v>186.8</v>
      </c>
      <c r="V3629" s="47">
        <f t="shared" si="548"/>
        <v>74.930000000000007</v>
      </c>
      <c r="W3629" s="11">
        <f>IF(P3629&lt;&gt;Q3629,1,0)</f>
        <v>1</v>
      </c>
    </row>
    <row r="3630" spans="1:23" x14ac:dyDescent="0.45">
      <c r="A3630" t="s">
        <v>3635</v>
      </c>
      <c r="B3630">
        <v>83.37</v>
      </c>
      <c r="D3630" s="1" t="str">
        <f>VartojimasGamyba!J3626</f>
        <v>2024-01-30-00</v>
      </c>
      <c r="E3630" s="7">
        <f>VartojimasGamyba!G3626</f>
        <v>0.69299999999999995</v>
      </c>
      <c r="F3630" s="11"/>
      <c r="G3630" s="12">
        <f>G3629+H3630-I3630</f>
        <v>5.0000000000000018</v>
      </c>
      <c r="H3630" s="12">
        <v>0</v>
      </c>
      <c r="I3630" s="12">
        <v>0</v>
      </c>
      <c r="J3630" s="12">
        <v>0</v>
      </c>
      <c r="K3630" s="12"/>
      <c r="L3630" s="12">
        <f>VartojimasGamyba!H3626</f>
        <v>0</v>
      </c>
      <c r="M3630" s="19">
        <f t="shared" si="542"/>
        <v>0.69299999999999995</v>
      </c>
      <c r="N3630" s="7">
        <f t="shared" si="543"/>
        <v>127.27638</v>
      </c>
      <c r="O3630" s="7">
        <f t="shared" si="544"/>
        <v>127.27638</v>
      </c>
      <c r="R3630" s="20" t="s">
        <v>8783</v>
      </c>
      <c r="S3630" s="47">
        <f t="shared" si="545"/>
        <v>0.69299999999999995</v>
      </c>
      <c r="T3630" s="47">
        <f t="shared" si="546"/>
        <v>0</v>
      </c>
      <c r="U3630" s="47">
        <f t="shared" si="547"/>
        <v>183.66000000000003</v>
      </c>
      <c r="V3630" s="47">
        <f t="shared" si="548"/>
        <v>71.790000000000006</v>
      </c>
      <c r="W3630" s="11"/>
    </row>
    <row r="3631" spans="1:23" x14ac:dyDescent="0.45">
      <c r="A3631" t="s">
        <v>3636</v>
      </c>
      <c r="B3631">
        <v>78.36</v>
      </c>
      <c r="D3631" s="1" t="str">
        <f>VartojimasGamyba!J3627</f>
        <v>2024-01-30-01</v>
      </c>
      <c r="E3631" s="7">
        <f>VartojimasGamyba!G3627</f>
        <v>0.63800000000000001</v>
      </c>
      <c r="F3631" s="11"/>
      <c r="G3631" s="12">
        <f t="shared" ref="G3631:G3653" si="550">G3630+H3631-I3631</f>
        <v>5.0000000000000018</v>
      </c>
      <c r="H3631" s="12">
        <v>0</v>
      </c>
      <c r="I3631" s="12">
        <v>0</v>
      </c>
      <c r="J3631" s="12">
        <v>0</v>
      </c>
      <c r="K3631" s="12"/>
      <c r="L3631" s="12">
        <f>VartojimasGamyba!H3627</f>
        <v>0</v>
      </c>
      <c r="M3631" s="19">
        <f t="shared" si="542"/>
        <v>0.63800000000000001</v>
      </c>
      <c r="N3631" s="7">
        <f t="shared" si="543"/>
        <v>113.9787</v>
      </c>
      <c r="O3631" s="7">
        <f t="shared" si="544"/>
        <v>113.9787</v>
      </c>
      <c r="R3631" s="7"/>
      <c r="S3631" s="47">
        <f t="shared" si="545"/>
        <v>0.63800000000000001</v>
      </c>
      <c r="T3631" s="47">
        <f t="shared" si="546"/>
        <v>0</v>
      </c>
      <c r="U3631" s="47">
        <f t="shared" si="547"/>
        <v>178.65</v>
      </c>
      <c r="V3631" s="47">
        <f t="shared" si="548"/>
        <v>66.78</v>
      </c>
      <c r="W3631" s="11"/>
    </row>
    <row r="3632" spans="1:23" x14ac:dyDescent="0.45">
      <c r="A3632" t="s">
        <v>3637</v>
      </c>
      <c r="B3632">
        <v>71.94</v>
      </c>
      <c r="D3632" s="1" t="str">
        <f>VartojimasGamyba!J3628</f>
        <v>2024-01-30-02</v>
      </c>
      <c r="E3632" s="7">
        <f>VartojimasGamyba!G3628</f>
        <v>0.999</v>
      </c>
      <c r="F3632" s="11"/>
      <c r="G3632" s="12">
        <f t="shared" si="550"/>
        <v>5.0000000000000018</v>
      </c>
      <c r="H3632" s="12">
        <v>0</v>
      </c>
      <c r="I3632" s="12">
        <v>0</v>
      </c>
      <c r="J3632" s="12">
        <v>0</v>
      </c>
      <c r="K3632" s="12"/>
      <c r="L3632" s="12">
        <f>VartojimasGamyba!H3628</f>
        <v>0</v>
      </c>
      <c r="M3632" s="19">
        <f t="shared" si="542"/>
        <v>0.999</v>
      </c>
      <c r="N3632" s="7">
        <f t="shared" si="543"/>
        <v>172.05777</v>
      </c>
      <c r="O3632" s="7">
        <f t="shared" si="544"/>
        <v>172.05777</v>
      </c>
      <c r="R3632" s="7"/>
      <c r="S3632" s="47">
        <f t="shared" si="545"/>
        <v>0.999</v>
      </c>
      <c r="T3632" s="47">
        <f t="shared" si="546"/>
        <v>0</v>
      </c>
      <c r="U3632" s="47">
        <f t="shared" si="547"/>
        <v>172.23000000000002</v>
      </c>
      <c r="V3632" s="47">
        <f t="shared" si="548"/>
        <v>60.36</v>
      </c>
      <c r="W3632" s="11"/>
    </row>
    <row r="3633" spans="1:23" x14ac:dyDescent="0.45">
      <c r="A3633" t="s">
        <v>3638</v>
      </c>
      <c r="B3633">
        <v>68.78</v>
      </c>
      <c r="D3633" s="1" t="str">
        <f>VartojimasGamyba!J3629</f>
        <v>2024-01-30-03</v>
      </c>
      <c r="E3633" s="7">
        <f>VartojimasGamyba!G3629</f>
        <v>0.441</v>
      </c>
      <c r="F3633" s="11"/>
      <c r="G3633" s="12">
        <f t="shared" si="550"/>
        <v>5.0000000000000018</v>
      </c>
      <c r="H3633" s="12">
        <v>0</v>
      </c>
      <c r="I3633" s="12">
        <v>0</v>
      </c>
      <c r="J3633" s="12">
        <v>0</v>
      </c>
      <c r="K3633" s="12"/>
      <c r="L3633" s="12">
        <f>VartojimasGamyba!H3629</f>
        <v>0</v>
      </c>
      <c r="M3633" s="19">
        <f t="shared" si="542"/>
        <v>0.441</v>
      </c>
      <c r="N3633" s="7">
        <f t="shared" si="543"/>
        <v>74.559870000000004</v>
      </c>
      <c r="O3633" s="7">
        <f t="shared" si="544"/>
        <v>74.559870000000004</v>
      </c>
      <c r="R3633" s="7"/>
      <c r="S3633" s="47">
        <f t="shared" si="545"/>
        <v>0.441</v>
      </c>
      <c r="T3633" s="47">
        <f t="shared" si="546"/>
        <v>0</v>
      </c>
      <c r="U3633" s="47">
        <f t="shared" si="547"/>
        <v>169.07</v>
      </c>
      <c r="V3633" s="47">
        <f t="shared" si="548"/>
        <v>57.2</v>
      </c>
      <c r="W3633" s="11"/>
    </row>
    <row r="3634" spans="1:23" x14ac:dyDescent="0.45">
      <c r="A3634" t="s">
        <v>3639</v>
      </c>
      <c r="B3634">
        <v>69.37</v>
      </c>
      <c r="D3634" s="1" t="str">
        <f>VartojimasGamyba!J3630</f>
        <v>2024-01-30-04</v>
      </c>
      <c r="E3634" s="7">
        <f>VartojimasGamyba!G3630</f>
        <v>1.234</v>
      </c>
      <c r="F3634" s="11"/>
      <c r="G3634" s="12">
        <f t="shared" si="550"/>
        <v>5.0000000000000018</v>
      </c>
      <c r="H3634" s="12">
        <v>0</v>
      </c>
      <c r="I3634" s="12">
        <v>0</v>
      </c>
      <c r="J3634" s="12">
        <v>0</v>
      </c>
      <c r="K3634" s="12"/>
      <c r="L3634" s="12">
        <f>VartojimasGamyba!H3630</f>
        <v>0</v>
      </c>
      <c r="M3634" s="19">
        <f t="shared" si="542"/>
        <v>1.234</v>
      </c>
      <c r="N3634" s="7">
        <f t="shared" si="543"/>
        <v>209.36044000000004</v>
      </c>
      <c r="O3634" s="7">
        <f t="shared" si="544"/>
        <v>209.36044000000004</v>
      </c>
      <c r="R3634" s="7"/>
      <c r="S3634" s="47">
        <f t="shared" si="545"/>
        <v>1.234</v>
      </c>
      <c r="T3634" s="47">
        <f t="shared" si="546"/>
        <v>0</v>
      </c>
      <c r="U3634" s="47">
        <f t="shared" si="547"/>
        <v>169.66000000000003</v>
      </c>
      <c r="V3634" s="47">
        <f t="shared" si="548"/>
        <v>57.790000000000006</v>
      </c>
      <c r="W3634" s="11"/>
    </row>
    <row r="3635" spans="1:23" x14ac:dyDescent="0.45">
      <c r="A3635" t="s">
        <v>3640</v>
      </c>
      <c r="B3635">
        <v>67.33</v>
      </c>
      <c r="D3635" s="1" t="str">
        <f>VartojimasGamyba!J3631</f>
        <v>2024-01-30-05</v>
      </c>
      <c r="E3635" s="7">
        <f>VartojimasGamyba!G3631</f>
        <v>1.0640000000000001</v>
      </c>
      <c r="F3635" s="11"/>
      <c r="G3635" s="12">
        <f t="shared" si="550"/>
        <v>5.0000000000000018</v>
      </c>
      <c r="H3635" s="12">
        <v>0</v>
      </c>
      <c r="I3635" s="12">
        <v>0</v>
      </c>
      <c r="J3635" s="12">
        <v>0</v>
      </c>
      <c r="K3635" s="12"/>
      <c r="L3635" s="12">
        <f>VartojimasGamyba!H3631</f>
        <v>0</v>
      </c>
      <c r="M3635" s="19">
        <f t="shared" si="542"/>
        <v>1.0640000000000001</v>
      </c>
      <c r="N3635" s="7">
        <f t="shared" si="543"/>
        <v>178.34768000000003</v>
      </c>
      <c r="O3635" s="7">
        <f t="shared" si="544"/>
        <v>178.34768000000003</v>
      </c>
      <c r="R3635" s="7"/>
      <c r="S3635" s="47">
        <f t="shared" si="545"/>
        <v>1.0640000000000001</v>
      </c>
      <c r="T3635" s="47">
        <f t="shared" si="546"/>
        <v>0</v>
      </c>
      <c r="U3635" s="47">
        <f t="shared" si="547"/>
        <v>167.62</v>
      </c>
      <c r="V3635" s="47">
        <f t="shared" si="548"/>
        <v>55.75</v>
      </c>
      <c r="W3635" s="11"/>
    </row>
    <row r="3636" spans="1:23" x14ac:dyDescent="0.45">
      <c r="A3636" t="s">
        <v>3641</v>
      </c>
      <c r="B3636">
        <v>67.03</v>
      </c>
      <c r="D3636" s="1" t="str">
        <f>VartojimasGamyba!J3632</f>
        <v>2024-01-30-06</v>
      </c>
      <c r="E3636" s="7">
        <f>VartojimasGamyba!G3632</f>
        <v>1.552</v>
      </c>
      <c r="F3636" s="11"/>
      <c r="G3636" s="12">
        <f t="shared" si="550"/>
        <v>14.158555555555555</v>
      </c>
      <c r="H3636" s="12">
        <v>9.1585555555555533</v>
      </c>
      <c r="I3636" s="12">
        <v>0</v>
      </c>
      <c r="J3636" s="12">
        <v>0</v>
      </c>
      <c r="K3636" s="12"/>
      <c r="L3636" s="12">
        <f>VartojimasGamyba!H3632</f>
        <v>0</v>
      </c>
      <c r="M3636" s="19">
        <f t="shared" si="542"/>
        <v>10.710555555555553</v>
      </c>
      <c r="N3636" s="7">
        <f t="shared" si="543"/>
        <v>1792.0901555555552</v>
      </c>
      <c r="O3636" s="7">
        <f t="shared" si="544"/>
        <v>1792.0901555555552</v>
      </c>
      <c r="R3636" s="7"/>
      <c r="S3636" s="47">
        <f t="shared" si="545"/>
        <v>10.710555555555553</v>
      </c>
      <c r="T3636" s="47">
        <f t="shared" si="546"/>
        <v>0</v>
      </c>
      <c r="U3636" s="47">
        <f t="shared" si="547"/>
        <v>167.32</v>
      </c>
      <c r="V3636" s="47">
        <f t="shared" si="548"/>
        <v>55.45</v>
      </c>
      <c r="W3636" s="11"/>
    </row>
    <row r="3637" spans="1:23" x14ac:dyDescent="0.45">
      <c r="A3637" t="s">
        <v>3642</v>
      </c>
      <c r="B3637">
        <v>88.01</v>
      </c>
      <c r="D3637" s="1" t="str">
        <f>VartojimasGamyba!J3633</f>
        <v>2024-01-30-07</v>
      </c>
      <c r="E3637" s="7">
        <f>VartojimasGamyba!G3633</f>
        <v>0.49099999999999999</v>
      </c>
      <c r="F3637" s="11"/>
      <c r="G3637" s="12">
        <f t="shared" si="550"/>
        <v>13.707444444444445</v>
      </c>
      <c r="H3637" s="12">
        <v>0</v>
      </c>
      <c r="I3637" s="12">
        <v>0.45111111111111107</v>
      </c>
      <c r="J3637" s="12">
        <v>0</v>
      </c>
      <c r="K3637" s="12"/>
      <c r="L3637" s="12">
        <f>VartojimasGamyba!H3633</f>
        <v>8.5000000000000006E-2</v>
      </c>
      <c r="M3637" s="19">
        <f t="shared" si="542"/>
        <v>0</v>
      </c>
      <c r="N3637" s="7">
        <f t="shared" si="543"/>
        <v>0</v>
      </c>
      <c r="O3637" s="7">
        <f t="shared" si="544"/>
        <v>0</v>
      </c>
      <c r="R3637" s="7"/>
      <c r="S3637" s="47">
        <f t="shared" si="545"/>
        <v>0</v>
      </c>
      <c r="T3637" s="47">
        <f t="shared" si="546"/>
        <v>0</v>
      </c>
      <c r="U3637" s="47">
        <f t="shared" si="547"/>
        <v>188.3</v>
      </c>
      <c r="V3637" s="47">
        <f t="shared" si="548"/>
        <v>76.430000000000007</v>
      </c>
      <c r="W3637" s="11"/>
    </row>
    <row r="3638" spans="1:23" x14ac:dyDescent="0.45">
      <c r="A3638" t="s">
        <v>3643</v>
      </c>
      <c r="B3638">
        <v>98.31</v>
      </c>
      <c r="D3638" s="1" t="str">
        <f>VartojimasGamyba!J3634</f>
        <v>2024-01-30-08</v>
      </c>
      <c r="E3638" s="7">
        <f>VartojimasGamyba!G3634</f>
        <v>0.20200000000000001</v>
      </c>
      <c r="F3638" s="11"/>
      <c r="G3638" s="12">
        <f t="shared" si="550"/>
        <v>13.807444444444444</v>
      </c>
      <c r="H3638" s="12">
        <v>0.1</v>
      </c>
      <c r="I3638" s="12">
        <v>0</v>
      </c>
      <c r="J3638" s="12">
        <v>0</v>
      </c>
      <c r="K3638" s="12"/>
      <c r="L3638" s="12">
        <f>VartojimasGamyba!H3634</f>
        <v>0.30199999999999999</v>
      </c>
      <c r="M3638" s="19">
        <f t="shared" si="542"/>
        <v>0</v>
      </c>
      <c r="N3638" s="7">
        <f t="shared" si="543"/>
        <v>0</v>
      </c>
      <c r="O3638" s="7">
        <f t="shared" si="544"/>
        <v>0</v>
      </c>
      <c r="R3638" s="7"/>
      <c r="S3638" s="47">
        <f t="shared" si="545"/>
        <v>9.9999999999999978E-2</v>
      </c>
      <c r="T3638" s="47">
        <f t="shared" si="546"/>
        <v>9.9999999999999978E-2</v>
      </c>
      <c r="U3638" s="47">
        <f t="shared" si="547"/>
        <v>198.60000000000002</v>
      </c>
      <c r="V3638" s="47">
        <f t="shared" si="548"/>
        <v>86.73</v>
      </c>
      <c r="W3638" s="11"/>
    </row>
    <row r="3639" spans="1:23" x14ac:dyDescent="0.45">
      <c r="A3639" t="s">
        <v>3644</v>
      </c>
      <c r="B3639">
        <v>116.21</v>
      </c>
      <c r="D3639" s="1" t="str">
        <f>VartojimasGamyba!J3635</f>
        <v>2024-01-30-09</v>
      </c>
      <c r="E3639" s="7">
        <f>VartojimasGamyba!G3635</f>
        <v>0.28399999999999997</v>
      </c>
      <c r="F3639" s="11"/>
      <c r="G3639" s="12">
        <f t="shared" si="550"/>
        <v>13.797444444444444</v>
      </c>
      <c r="H3639" s="12">
        <v>0</v>
      </c>
      <c r="I3639" s="12">
        <v>9.9999999999999482E-3</v>
      </c>
      <c r="J3639" s="12">
        <v>0</v>
      </c>
      <c r="K3639" s="12"/>
      <c r="L3639" s="12">
        <f>VartojimasGamyba!H3635</f>
        <v>0.27500000000000002</v>
      </c>
      <c r="M3639" s="19">
        <f t="shared" si="542"/>
        <v>0</v>
      </c>
      <c r="N3639" s="7">
        <f t="shared" si="543"/>
        <v>0</v>
      </c>
      <c r="O3639" s="7">
        <f t="shared" si="544"/>
        <v>0</v>
      </c>
      <c r="R3639" s="7"/>
      <c r="S3639" s="47">
        <f t="shared" si="545"/>
        <v>0</v>
      </c>
      <c r="T3639" s="47">
        <f t="shared" si="546"/>
        <v>0</v>
      </c>
      <c r="U3639" s="47">
        <f t="shared" si="547"/>
        <v>216.5</v>
      </c>
      <c r="V3639" s="47">
        <f t="shared" si="548"/>
        <v>104.63</v>
      </c>
      <c r="W3639" s="11"/>
    </row>
    <row r="3640" spans="1:23" x14ac:dyDescent="0.45">
      <c r="A3640" t="s">
        <v>3645</v>
      </c>
      <c r="B3640">
        <v>135.21</v>
      </c>
      <c r="D3640" s="1" t="str">
        <f>VartojimasGamyba!J3636</f>
        <v>2024-01-30-10</v>
      </c>
      <c r="E3640" s="7">
        <f>VartojimasGamyba!G3636</f>
        <v>0.128</v>
      </c>
      <c r="F3640" s="11"/>
      <c r="G3640" s="12">
        <f t="shared" si="550"/>
        <v>14.284444444444444</v>
      </c>
      <c r="H3640" s="12">
        <v>0.48699999999999999</v>
      </c>
      <c r="I3640" s="12">
        <v>0</v>
      </c>
      <c r="J3640" s="12">
        <v>0</v>
      </c>
      <c r="K3640" s="12"/>
      <c r="L3640" s="12">
        <f>VartojimasGamyba!H3636</f>
        <v>0.61499999999999999</v>
      </c>
      <c r="M3640" s="19">
        <f t="shared" si="542"/>
        <v>0</v>
      </c>
      <c r="N3640" s="7">
        <f t="shared" si="543"/>
        <v>0</v>
      </c>
      <c r="O3640" s="7">
        <f t="shared" si="544"/>
        <v>0</v>
      </c>
      <c r="R3640" s="7"/>
      <c r="S3640" s="47">
        <f t="shared" si="545"/>
        <v>0.48699999999999999</v>
      </c>
      <c r="T3640" s="47">
        <f t="shared" si="546"/>
        <v>0.48699999999999999</v>
      </c>
      <c r="U3640" s="47">
        <f t="shared" si="547"/>
        <v>235.5</v>
      </c>
      <c r="V3640" s="47">
        <f t="shared" si="548"/>
        <v>123.63000000000001</v>
      </c>
      <c r="W3640" s="11"/>
    </row>
    <row r="3641" spans="1:23" x14ac:dyDescent="0.45">
      <c r="A3641" t="s">
        <v>3646</v>
      </c>
      <c r="B3641">
        <v>97.02</v>
      </c>
      <c r="D3641" s="1" t="str">
        <f>VartojimasGamyba!J3637</f>
        <v>2024-01-30-11</v>
      </c>
      <c r="E3641" s="7">
        <f>VartojimasGamyba!G3637</f>
        <v>0.78200000000000003</v>
      </c>
      <c r="F3641" s="11"/>
      <c r="G3641" s="12">
        <f t="shared" si="550"/>
        <v>13.835555555555555</v>
      </c>
      <c r="H3641" s="12">
        <v>0</v>
      </c>
      <c r="I3641" s="12">
        <v>0.44888888888888895</v>
      </c>
      <c r="J3641" s="12">
        <v>0</v>
      </c>
      <c r="K3641" s="12"/>
      <c r="L3641" s="12">
        <f>VartojimasGamyba!H3637</f>
        <v>0.378</v>
      </c>
      <c r="M3641" s="19">
        <f t="shared" si="542"/>
        <v>0</v>
      </c>
      <c r="N3641" s="7">
        <f t="shared" si="543"/>
        <v>0</v>
      </c>
      <c r="O3641" s="7">
        <f t="shared" si="544"/>
        <v>0</v>
      </c>
      <c r="R3641" s="7"/>
      <c r="S3641" s="47">
        <f t="shared" si="545"/>
        <v>0</v>
      </c>
      <c r="T3641" s="47">
        <f t="shared" si="546"/>
        <v>0</v>
      </c>
      <c r="U3641" s="47">
        <f t="shared" si="547"/>
        <v>197.31</v>
      </c>
      <c r="V3641" s="47">
        <f t="shared" si="548"/>
        <v>85.44</v>
      </c>
      <c r="W3641" s="11"/>
    </row>
    <row r="3642" spans="1:23" x14ac:dyDescent="0.45">
      <c r="A3642" t="s">
        <v>3647</v>
      </c>
      <c r="B3642">
        <v>88.07</v>
      </c>
      <c r="D3642" s="1" t="str">
        <f>VartojimasGamyba!J3638</f>
        <v>2024-01-30-12</v>
      </c>
      <c r="E3642" s="7">
        <f>VartojimasGamyba!G3638</f>
        <v>1.25</v>
      </c>
      <c r="F3642" s="11"/>
      <c r="G3642" s="12">
        <f t="shared" si="550"/>
        <v>12.691111111111109</v>
      </c>
      <c r="H3642" s="12">
        <v>0</v>
      </c>
      <c r="I3642" s="12">
        <v>1.144444444444445</v>
      </c>
      <c r="J3642" s="12">
        <v>0</v>
      </c>
      <c r="K3642" s="12"/>
      <c r="L3642" s="12">
        <f>VartojimasGamyba!H3638</f>
        <v>0.22</v>
      </c>
      <c r="M3642" s="19">
        <f t="shared" si="542"/>
        <v>-4.7184478546569153E-16</v>
      </c>
      <c r="N3642" s="7">
        <f t="shared" si="543"/>
        <v>-8.8876683790317666E-14</v>
      </c>
      <c r="O3642" s="7">
        <f t="shared" si="544"/>
        <v>-8.8876683790317666E-14</v>
      </c>
      <c r="R3642" s="7"/>
      <c r="S3642" s="47">
        <f t="shared" si="545"/>
        <v>-4.7184478546569153E-16</v>
      </c>
      <c r="T3642" s="47">
        <f t="shared" si="546"/>
        <v>0</v>
      </c>
      <c r="U3642" s="47">
        <f t="shared" si="547"/>
        <v>188.36</v>
      </c>
      <c r="V3642" s="47">
        <f t="shared" si="548"/>
        <v>76.489999999999995</v>
      </c>
      <c r="W3642" s="11"/>
    </row>
    <row r="3643" spans="1:23" x14ac:dyDescent="0.45">
      <c r="A3643" t="s">
        <v>3648</v>
      </c>
      <c r="B3643">
        <v>98.41</v>
      </c>
      <c r="D3643" s="1" t="str">
        <f>VartojimasGamyba!J3639</f>
        <v>2024-01-30-13</v>
      </c>
      <c r="E3643" s="7">
        <f>VartojimasGamyba!G3639</f>
        <v>0.56999999999999995</v>
      </c>
      <c r="F3643" s="11"/>
      <c r="G3643" s="12">
        <f t="shared" si="550"/>
        <v>12.248888888888887</v>
      </c>
      <c r="H3643" s="12">
        <v>0</v>
      </c>
      <c r="I3643" s="12">
        <v>0.44222222222222213</v>
      </c>
      <c r="J3643" s="12">
        <v>0</v>
      </c>
      <c r="K3643" s="12"/>
      <c r="L3643" s="12">
        <f>VartojimasGamyba!H3639</f>
        <v>0.17199999999999999</v>
      </c>
      <c r="M3643" s="19">
        <f t="shared" si="542"/>
        <v>0</v>
      </c>
      <c r="N3643" s="7">
        <f t="shared" si="543"/>
        <v>0</v>
      </c>
      <c r="O3643" s="7">
        <f t="shared" si="544"/>
        <v>0</v>
      </c>
      <c r="R3643" s="7"/>
      <c r="S3643" s="47">
        <f t="shared" si="545"/>
        <v>0</v>
      </c>
      <c r="T3643" s="47">
        <f t="shared" si="546"/>
        <v>0</v>
      </c>
      <c r="U3643" s="47">
        <f t="shared" si="547"/>
        <v>198.7</v>
      </c>
      <c r="V3643" s="47">
        <f t="shared" si="548"/>
        <v>86.83</v>
      </c>
      <c r="W3643" s="11"/>
    </row>
    <row r="3644" spans="1:23" x14ac:dyDescent="0.45">
      <c r="A3644" t="s">
        <v>3649</v>
      </c>
      <c r="B3644">
        <v>100</v>
      </c>
      <c r="D3644" s="1" t="str">
        <f>VartojimasGamyba!J3640</f>
        <v>2024-01-30-14</v>
      </c>
      <c r="E3644" s="7">
        <f>VartojimasGamyba!G3640</f>
        <v>0.33700000000000002</v>
      </c>
      <c r="F3644" s="11"/>
      <c r="G3644" s="12">
        <f t="shared" si="550"/>
        <v>11.895555555555553</v>
      </c>
      <c r="H3644" s="12">
        <v>0</v>
      </c>
      <c r="I3644" s="12">
        <v>0.35333333333333328</v>
      </c>
      <c r="J3644" s="12">
        <v>0</v>
      </c>
      <c r="K3644" s="12"/>
      <c r="L3644" s="12">
        <f>VartojimasGamyba!H3640</f>
        <v>1.9E-2</v>
      </c>
      <c r="M3644" s="19">
        <f t="shared" si="542"/>
        <v>7.2858385991025898E-17</v>
      </c>
      <c r="N3644" s="7">
        <f t="shared" si="543"/>
        <v>1.4592806130142578E-14</v>
      </c>
      <c r="O3644" s="7">
        <f t="shared" si="544"/>
        <v>1.4592806130142578E-14</v>
      </c>
      <c r="R3644" s="7"/>
      <c r="S3644" s="47">
        <f t="shared" si="545"/>
        <v>7.2858385991025898E-17</v>
      </c>
      <c r="T3644" s="47">
        <f t="shared" si="546"/>
        <v>0</v>
      </c>
      <c r="U3644" s="47">
        <f t="shared" si="547"/>
        <v>200.29000000000002</v>
      </c>
      <c r="V3644" s="47">
        <f t="shared" si="548"/>
        <v>88.42</v>
      </c>
      <c r="W3644" s="11"/>
    </row>
    <row r="3645" spans="1:23" x14ac:dyDescent="0.45">
      <c r="A3645" t="s">
        <v>3650</v>
      </c>
      <c r="B3645">
        <v>100.02</v>
      </c>
      <c r="D3645" s="1" t="str">
        <f>VartojimasGamyba!J3641</f>
        <v>2024-01-30-15</v>
      </c>
      <c r="E3645" s="7">
        <f>VartojimasGamyba!G3641</f>
        <v>0.85799999999999998</v>
      </c>
      <c r="F3645" s="11"/>
      <c r="G3645" s="12">
        <f t="shared" si="550"/>
        <v>10.94222222222222</v>
      </c>
      <c r="H3645" s="12">
        <v>0</v>
      </c>
      <c r="I3645" s="12">
        <v>0.95333333333333337</v>
      </c>
      <c r="J3645" s="12">
        <v>0</v>
      </c>
      <c r="K3645" s="12"/>
      <c r="L3645" s="12">
        <f>VartojimasGamyba!H3641</f>
        <v>0</v>
      </c>
      <c r="M3645" s="19">
        <f t="shared" si="542"/>
        <v>-1.1102230246251565E-16</v>
      </c>
      <c r="N3645" s="7">
        <f t="shared" si="543"/>
        <v>-2.2238877406266511E-14</v>
      </c>
      <c r="O3645" s="7">
        <f t="shared" si="544"/>
        <v>-2.2238877406266511E-14</v>
      </c>
      <c r="R3645" s="7"/>
      <c r="S3645" s="47">
        <f t="shared" si="545"/>
        <v>-1.1102230246251565E-16</v>
      </c>
      <c r="T3645" s="47">
        <f t="shared" si="546"/>
        <v>0</v>
      </c>
      <c r="U3645" s="47">
        <f t="shared" si="547"/>
        <v>200.31</v>
      </c>
      <c r="V3645" s="47">
        <f t="shared" si="548"/>
        <v>88.44</v>
      </c>
      <c r="W3645" s="11"/>
    </row>
    <row r="3646" spans="1:23" x14ac:dyDescent="0.45">
      <c r="A3646" t="s">
        <v>3651</v>
      </c>
      <c r="B3646">
        <v>100.03</v>
      </c>
      <c r="D3646" s="1" t="str">
        <f>VartojimasGamyba!J3642</f>
        <v>2024-01-30-16</v>
      </c>
      <c r="E3646" s="7">
        <f>VartojimasGamyba!G3642</f>
        <v>1.0940000000000001</v>
      </c>
      <c r="F3646" s="11"/>
      <c r="G3646" s="12">
        <f t="shared" si="550"/>
        <v>9.7266666666666648</v>
      </c>
      <c r="H3646" s="12">
        <v>0</v>
      </c>
      <c r="I3646" s="12">
        <v>1.2155555555555557</v>
      </c>
      <c r="J3646" s="12">
        <v>0</v>
      </c>
      <c r="K3646" s="12"/>
      <c r="L3646" s="12">
        <f>VartojimasGamyba!H3642</f>
        <v>0</v>
      </c>
      <c r="M3646" s="19">
        <f t="shared" si="542"/>
        <v>0</v>
      </c>
      <c r="N3646" s="7">
        <f t="shared" si="543"/>
        <v>0</v>
      </c>
      <c r="O3646" s="7">
        <f t="shared" si="544"/>
        <v>0</v>
      </c>
      <c r="R3646" s="7"/>
      <c r="S3646" s="47">
        <f t="shared" si="545"/>
        <v>0</v>
      </c>
      <c r="T3646" s="47">
        <f t="shared" si="546"/>
        <v>0</v>
      </c>
      <c r="U3646" s="47">
        <f t="shared" si="547"/>
        <v>200.32</v>
      </c>
      <c r="V3646" s="47">
        <f t="shared" si="548"/>
        <v>88.45</v>
      </c>
      <c r="W3646" s="11"/>
    </row>
    <row r="3647" spans="1:23" x14ac:dyDescent="0.45">
      <c r="A3647" t="s">
        <v>3652</v>
      </c>
      <c r="B3647">
        <v>102.21</v>
      </c>
      <c r="D3647" s="1" t="str">
        <f>VartojimasGamyba!J3643</f>
        <v>2024-01-30-17</v>
      </c>
      <c r="E3647" s="7">
        <f>VartojimasGamyba!G3643</f>
        <v>0.71899999999999997</v>
      </c>
      <c r="F3647" s="11"/>
      <c r="G3647" s="12">
        <f t="shared" si="550"/>
        <v>8.9277777777777754</v>
      </c>
      <c r="H3647" s="12">
        <v>0</v>
      </c>
      <c r="I3647" s="12">
        <v>0.79888888888888887</v>
      </c>
      <c r="J3647" s="12">
        <v>0</v>
      </c>
      <c r="K3647" s="12"/>
      <c r="L3647" s="12">
        <f>VartojimasGamyba!H3643</f>
        <v>0</v>
      </c>
      <c r="M3647" s="19">
        <f t="shared" si="542"/>
        <v>0</v>
      </c>
      <c r="N3647" s="7">
        <f t="shared" si="543"/>
        <v>0</v>
      </c>
      <c r="O3647" s="7">
        <f t="shared" si="544"/>
        <v>0</v>
      </c>
      <c r="R3647" s="7"/>
      <c r="S3647" s="47">
        <f t="shared" si="545"/>
        <v>0</v>
      </c>
      <c r="T3647" s="47">
        <f t="shared" si="546"/>
        <v>0</v>
      </c>
      <c r="U3647" s="47">
        <f t="shared" si="547"/>
        <v>202.5</v>
      </c>
      <c r="V3647" s="47">
        <f t="shared" si="548"/>
        <v>90.63</v>
      </c>
      <c r="W3647" s="11"/>
    </row>
    <row r="3648" spans="1:23" x14ac:dyDescent="0.45">
      <c r="A3648" t="s">
        <v>3653</v>
      </c>
      <c r="B3648">
        <v>114.68</v>
      </c>
      <c r="D3648" s="1" t="str">
        <f>VartojimasGamyba!J3644</f>
        <v>2024-01-30-18</v>
      </c>
      <c r="E3648" s="7">
        <f>VartojimasGamyba!G3644</f>
        <v>0.53700000000000003</v>
      </c>
      <c r="F3648" s="11"/>
      <c r="G3648" s="12">
        <f t="shared" si="550"/>
        <v>8.3311111111111096</v>
      </c>
      <c r="H3648" s="12">
        <v>0</v>
      </c>
      <c r="I3648" s="12">
        <v>0.59666666666666668</v>
      </c>
      <c r="J3648" s="12">
        <v>0</v>
      </c>
      <c r="K3648" s="12"/>
      <c r="L3648" s="12">
        <f>VartojimasGamyba!H3644</f>
        <v>0</v>
      </c>
      <c r="M3648" s="19">
        <f t="shared" si="542"/>
        <v>0</v>
      </c>
      <c r="N3648" s="7">
        <f t="shared" si="543"/>
        <v>0</v>
      </c>
      <c r="O3648" s="7">
        <f t="shared" si="544"/>
        <v>0</v>
      </c>
      <c r="R3648" s="7"/>
      <c r="S3648" s="47">
        <f t="shared" si="545"/>
        <v>0</v>
      </c>
      <c r="T3648" s="47">
        <f t="shared" si="546"/>
        <v>0</v>
      </c>
      <c r="U3648" s="47">
        <f t="shared" si="547"/>
        <v>214.97000000000003</v>
      </c>
      <c r="V3648" s="47">
        <f t="shared" si="548"/>
        <v>103.10000000000001</v>
      </c>
      <c r="W3648" s="11"/>
    </row>
    <row r="3649" spans="1:23" x14ac:dyDescent="0.45">
      <c r="A3649" t="s">
        <v>3654</v>
      </c>
      <c r="B3649">
        <v>114.57</v>
      </c>
      <c r="D3649" s="1" t="str">
        <f>VartojimasGamyba!J3645</f>
        <v>2024-01-30-19</v>
      </c>
      <c r="E3649" s="7">
        <f>VartojimasGamyba!G3645</f>
        <v>1.286</v>
      </c>
      <c r="F3649" s="11"/>
      <c r="G3649" s="12">
        <f t="shared" si="550"/>
        <v>6.9022222222222203</v>
      </c>
      <c r="H3649" s="12">
        <v>0</v>
      </c>
      <c r="I3649" s="12">
        <v>1.4288888888888891</v>
      </c>
      <c r="J3649" s="12">
        <v>0</v>
      </c>
      <c r="K3649" s="12"/>
      <c r="L3649" s="12">
        <f>VartojimasGamyba!H3645</f>
        <v>0</v>
      </c>
      <c r="M3649" s="19">
        <f t="shared" si="542"/>
        <v>-2.2204460492503131E-16</v>
      </c>
      <c r="N3649" s="7">
        <f t="shared" si="543"/>
        <v>-4.770850381419223E-14</v>
      </c>
      <c r="O3649" s="7">
        <f t="shared" si="544"/>
        <v>-4.770850381419223E-14</v>
      </c>
      <c r="R3649" s="7"/>
      <c r="S3649" s="47">
        <f t="shared" si="545"/>
        <v>-2.2204460492503131E-16</v>
      </c>
      <c r="T3649" s="47">
        <f t="shared" si="546"/>
        <v>0</v>
      </c>
      <c r="U3649" s="47">
        <f t="shared" si="547"/>
        <v>214.86</v>
      </c>
      <c r="V3649" s="47">
        <f t="shared" si="548"/>
        <v>102.99</v>
      </c>
      <c r="W3649" s="11"/>
    </row>
    <row r="3650" spans="1:23" x14ac:dyDescent="0.45">
      <c r="A3650" t="s">
        <v>3655</v>
      </c>
      <c r="B3650">
        <v>102.89</v>
      </c>
      <c r="D3650" s="1" t="str">
        <f>VartojimasGamyba!J3646</f>
        <v>2024-01-30-20</v>
      </c>
      <c r="E3650" s="7">
        <f>VartojimasGamyba!G3646</f>
        <v>0.61199999999999999</v>
      </c>
      <c r="F3650" s="11"/>
      <c r="G3650" s="12">
        <f t="shared" si="550"/>
        <v>6.2222222222222205</v>
      </c>
      <c r="H3650" s="12">
        <v>0</v>
      </c>
      <c r="I3650" s="12">
        <v>0.68</v>
      </c>
      <c r="J3650" s="12">
        <v>0</v>
      </c>
      <c r="K3650" s="12"/>
      <c r="L3650" s="12">
        <f>VartojimasGamyba!H3646</f>
        <v>0</v>
      </c>
      <c r="M3650" s="19">
        <f t="shared" si="542"/>
        <v>-1.1102230246251565E-16</v>
      </c>
      <c r="N3650" s="7">
        <f t="shared" si="543"/>
        <v>-2.2557511414333931E-14</v>
      </c>
      <c r="O3650" s="7">
        <f t="shared" si="544"/>
        <v>-2.2557511414333931E-14</v>
      </c>
      <c r="P3650" s="7" t="s">
        <v>8873</v>
      </c>
      <c r="R3650" s="7"/>
      <c r="S3650" s="47">
        <f t="shared" si="545"/>
        <v>-1.1102230246251565E-16</v>
      </c>
      <c r="T3650" s="47">
        <f t="shared" si="546"/>
        <v>0</v>
      </c>
      <c r="U3650" s="47">
        <f t="shared" si="547"/>
        <v>203.18</v>
      </c>
      <c r="V3650" s="47">
        <f t="shared" si="548"/>
        <v>91.31</v>
      </c>
      <c r="W3650" s="11"/>
    </row>
    <row r="3651" spans="1:23" x14ac:dyDescent="0.45">
      <c r="A3651" t="s">
        <v>3656</v>
      </c>
      <c r="B3651">
        <v>98.72</v>
      </c>
      <c r="D3651" s="1" t="str">
        <f>VartojimasGamyba!J3647</f>
        <v>2024-01-30-21</v>
      </c>
      <c r="E3651" s="7">
        <f>VartojimasGamyba!G3647</f>
        <v>0.45500000000000002</v>
      </c>
      <c r="F3651" s="11"/>
      <c r="G3651" s="12">
        <f t="shared" si="550"/>
        <v>5.716666666666665</v>
      </c>
      <c r="H3651" s="12">
        <v>0</v>
      </c>
      <c r="I3651" s="12">
        <v>0.50555555555555565</v>
      </c>
      <c r="J3651" s="12">
        <v>0</v>
      </c>
      <c r="K3651" s="12"/>
      <c r="L3651" s="12">
        <f>VartojimasGamyba!H3647</f>
        <v>0</v>
      </c>
      <c r="M3651" s="19">
        <f t="shared" si="542"/>
        <v>-5.5511151231257827E-17</v>
      </c>
      <c r="N3651" s="7">
        <f t="shared" si="543"/>
        <v>-1.104727420653262E-14</v>
      </c>
      <c r="O3651" s="7">
        <f t="shared" si="544"/>
        <v>-1.104727420653262E-14</v>
      </c>
      <c r="P3651" s="7">
        <f>SUM(N3630:N3653)</f>
        <v>2713.5556955555553</v>
      </c>
      <c r="R3651" s="7"/>
      <c r="S3651" s="47">
        <f t="shared" si="545"/>
        <v>-5.5511151231257827E-17</v>
      </c>
      <c r="T3651" s="47">
        <f t="shared" si="546"/>
        <v>0</v>
      </c>
      <c r="U3651" s="47">
        <f t="shared" si="547"/>
        <v>199.01</v>
      </c>
      <c r="V3651" s="47">
        <f t="shared" si="548"/>
        <v>87.14</v>
      </c>
      <c r="W3651" s="11"/>
    </row>
    <row r="3652" spans="1:23" x14ac:dyDescent="0.45">
      <c r="A3652" t="s">
        <v>3657</v>
      </c>
      <c r="B3652">
        <v>100.66</v>
      </c>
      <c r="D3652" s="1" t="str">
        <f>VartojimasGamyba!J3648</f>
        <v>2024-01-30-22</v>
      </c>
      <c r="E3652" s="7">
        <f>VartojimasGamyba!G3648</f>
        <v>0.64500000000000002</v>
      </c>
      <c r="F3652" s="11"/>
      <c r="G3652" s="12">
        <f t="shared" si="550"/>
        <v>4.9999999999999982</v>
      </c>
      <c r="H3652" s="12">
        <v>0</v>
      </c>
      <c r="I3652" s="12">
        <v>0.71666666666666667</v>
      </c>
      <c r="J3652" s="12">
        <v>0</v>
      </c>
      <c r="K3652" s="12"/>
      <c r="L3652" s="12">
        <f>VartojimasGamyba!H3648</f>
        <v>0</v>
      </c>
      <c r="M3652" s="19">
        <f t="shared" si="542"/>
        <v>0</v>
      </c>
      <c r="N3652" s="7">
        <f t="shared" si="543"/>
        <v>0</v>
      </c>
      <c r="O3652" s="7">
        <f t="shared" si="544"/>
        <v>0</v>
      </c>
      <c r="P3652" s="7" t="s">
        <v>8872</v>
      </c>
      <c r="R3652" s="7"/>
      <c r="S3652" s="47">
        <f t="shared" si="545"/>
        <v>0</v>
      </c>
      <c r="T3652" s="47">
        <f t="shared" si="546"/>
        <v>0</v>
      </c>
      <c r="U3652" s="47">
        <f t="shared" si="547"/>
        <v>200.95</v>
      </c>
      <c r="V3652" s="47">
        <f t="shared" si="548"/>
        <v>89.08</v>
      </c>
      <c r="W3652" s="11"/>
    </row>
    <row r="3653" spans="1:23" x14ac:dyDescent="0.45">
      <c r="A3653" t="s">
        <v>3658</v>
      </c>
      <c r="B3653">
        <v>79.650000000000006</v>
      </c>
      <c r="D3653" s="1" t="str">
        <f>VartojimasGamyba!J3649</f>
        <v>2024-01-30-23</v>
      </c>
      <c r="E3653" s="7">
        <f>VartojimasGamyba!G3649</f>
        <v>0.255</v>
      </c>
      <c r="F3653" s="11"/>
      <c r="G3653" s="12">
        <f t="shared" si="550"/>
        <v>4.9999999999999982</v>
      </c>
      <c r="H3653" s="12">
        <v>0</v>
      </c>
      <c r="I3653" s="12">
        <v>0</v>
      </c>
      <c r="J3653" s="12">
        <v>0</v>
      </c>
      <c r="K3653" s="12"/>
      <c r="L3653" s="12">
        <f>VartojimasGamyba!H3649</f>
        <v>0</v>
      </c>
      <c r="M3653" s="19">
        <f t="shared" si="542"/>
        <v>0.255</v>
      </c>
      <c r="N3653" s="7">
        <f t="shared" si="543"/>
        <v>45.884700000000002</v>
      </c>
      <c r="O3653" s="7">
        <f t="shared" si="544"/>
        <v>45.884700000000002</v>
      </c>
      <c r="P3653" s="7">
        <f>SUM(O3630:O3653)</f>
        <v>2713.5556955555553</v>
      </c>
      <c r="Q3653" s="7">
        <f>SUMPRODUCT(B3630:B3653,E3630:E3653)+SUM(E3630:E3653)*$Z$21-SUMPRODUCT(B3630:B3653,L3630:L3653)+SUM(L3630:L3653)*ABS($Z$20)</f>
        <v>3045.4891299999999</v>
      </c>
      <c r="R3653" s="7"/>
      <c r="S3653" s="47">
        <f t="shared" si="545"/>
        <v>0.255</v>
      </c>
      <c r="T3653" s="47">
        <f t="shared" si="546"/>
        <v>0</v>
      </c>
      <c r="U3653" s="47">
        <f t="shared" si="547"/>
        <v>179.94</v>
      </c>
      <c r="V3653" s="47">
        <f t="shared" si="548"/>
        <v>68.070000000000007</v>
      </c>
      <c r="W3653" s="11">
        <f>IF(P3653&lt;&gt;Q3653,1,0)</f>
        <v>1</v>
      </c>
    </row>
    <row r="3654" spans="1:23" x14ac:dyDescent="0.45">
      <c r="A3654" t="s">
        <v>3659</v>
      </c>
      <c r="B3654">
        <v>69.849999999999994</v>
      </c>
      <c r="D3654" s="9" t="str">
        <f>VartojimasGamyba!J3650</f>
        <v>2024-01-31-00</v>
      </c>
      <c r="E3654" s="8">
        <f>VartojimasGamyba!G3650</f>
        <v>0.749</v>
      </c>
      <c r="F3654" s="11"/>
      <c r="G3654" s="7">
        <f>G3653+H3654-I3654</f>
        <v>4.9999999999999982</v>
      </c>
      <c r="H3654" s="7">
        <v>0</v>
      </c>
      <c r="I3654" s="7">
        <v>0</v>
      </c>
      <c r="J3654" s="7">
        <v>0</v>
      </c>
      <c r="L3654" s="7">
        <f>VartojimasGamyba!H3650</f>
        <v>0</v>
      </c>
      <c r="M3654" s="15">
        <f t="shared" si="542"/>
        <v>0.749</v>
      </c>
      <c r="N3654" s="7">
        <f t="shared" si="543"/>
        <v>127.43485999999999</v>
      </c>
      <c r="O3654" s="7">
        <f t="shared" si="544"/>
        <v>127.43485999999999</v>
      </c>
      <c r="R3654" s="20" t="s">
        <v>8783</v>
      </c>
      <c r="S3654" s="47">
        <f t="shared" si="545"/>
        <v>0.749</v>
      </c>
      <c r="T3654" s="47">
        <f t="shared" si="546"/>
        <v>0</v>
      </c>
      <c r="U3654" s="47">
        <f t="shared" si="547"/>
        <v>170.14</v>
      </c>
      <c r="V3654" s="47">
        <f t="shared" si="548"/>
        <v>58.269999999999996</v>
      </c>
      <c r="W3654" s="11"/>
    </row>
    <row r="3655" spans="1:23" x14ac:dyDescent="0.45">
      <c r="A3655" t="s">
        <v>3660</v>
      </c>
      <c r="B3655">
        <v>71.75</v>
      </c>
      <c r="D3655" s="9" t="str">
        <f>VartojimasGamyba!J3651</f>
        <v>2024-01-31-01</v>
      </c>
      <c r="E3655" s="8">
        <f>VartojimasGamyba!G3651</f>
        <v>0.372</v>
      </c>
      <c r="F3655" s="11"/>
      <c r="G3655" s="7">
        <f t="shared" ref="G3655:G3677" si="551">G3654+H3655-I3655</f>
        <v>4.9999999999999982</v>
      </c>
      <c r="H3655" s="7">
        <v>0</v>
      </c>
      <c r="I3655" s="7">
        <v>0</v>
      </c>
      <c r="J3655" s="7">
        <v>0</v>
      </c>
      <c r="L3655" s="7">
        <f>VartojimasGamyba!H3651</f>
        <v>0</v>
      </c>
      <c r="M3655" s="15">
        <f t="shared" ref="M3655:M3718" si="552">E3655+H3655-I3655*$J$2+J3655-L3655</f>
        <v>0.372</v>
      </c>
      <c r="N3655" s="7">
        <f t="shared" ref="N3655:N3718" si="553">M3655*U3655-J3655*V3655</f>
        <v>63.998880000000007</v>
      </c>
      <c r="O3655" s="7">
        <f t="shared" ref="O3655:O3718" si="554">(M3655)*(B3655+$Z$21)</f>
        <v>63.998880000000007</v>
      </c>
      <c r="R3655" s="7"/>
      <c r="S3655" s="47">
        <f t="shared" ref="S3655:S3718" si="555">M3655+IF((L3655-E3655)&gt;0,(L3655-E3655),0)</f>
        <v>0.372</v>
      </c>
      <c r="T3655" s="47">
        <f t="shared" ref="T3655:T3718" si="556">IF(L3655-E3655&lt;0,0,L3655-E3655)</f>
        <v>0</v>
      </c>
      <c r="U3655" s="47">
        <f t="shared" ref="U3655:U3718" si="557">B3655+$Z$21</f>
        <v>172.04000000000002</v>
      </c>
      <c r="V3655" s="47">
        <f t="shared" ref="V3655:V3718" si="558">B3655+$Z$20</f>
        <v>60.17</v>
      </c>
      <c r="W3655" s="11"/>
    </row>
    <row r="3656" spans="1:23" x14ac:dyDescent="0.45">
      <c r="A3656" t="s">
        <v>3661</v>
      </c>
      <c r="B3656">
        <v>69.45</v>
      </c>
      <c r="D3656" s="9" t="str">
        <f>VartojimasGamyba!J3652</f>
        <v>2024-01-31-02</v>
      </c>
      <c r="E3656" s="8">
        <f>VartojimasGamyba!G3652</f>
        <v>0.71</v>
      </c>
      <c r="F3656" s="11"/>
      <c r="G3656" s="7">
        <f t="shared" si="551"/>
        <v>4.9999999999999982</v>
      </c>
      <c r="H3656" s="7">
        <v>0</v>
      </c>
      <c r="I3656" s="7">
        <v>0</v>
      </c>
      <c r="J3656" s="7">
        <v>0</v>
      </c>
      <c r="L3656" s="7">
        <f>VartojimasGamyba!H3652</f>
        <v>0</v>
      </c>
      <c r="M3656" s="15">
        <f t="shared" si="552"/>
        <v>0.71</v>
      </c>
      <c r="N3656" s="7">
        <f t="shared" si="553"/>
        <v>120.5154</v>
      </c>
      <c r="O3656" s="7">
        <f t="shared" si="554"/>
        <v>120.5154</v>
      </c>
      <c r="R3656" s="7"/>
      <c r="S3656" s="47">
        <f t="shared" si="555"/>
        <v>0.71</v>
      </c>
      <c r="T3656" s="47">
        <f t="shared" si="556"/>
        <v>0</v>
      </c>
      <c r="U3656" s="47">
        <f t="shared" si="557"/>
        <v>169.74</v>
      </c>
      <c r="V3656" s="47">
        <f t="shared" si="558"/>
        <v>57.870000000000005</v>
      </c>
      <c r="W3656" s="11"/>
    </row>
    <row r="3657" spans="1:23" x14ac:dyDescent="0.45">
      <c r="A3657" t="s">
        <v>3662</v>
      </c>
      <c r="B3657">
        <v>68.02</v>
      </c>
      <c r="D3657" s="9" t="str">
        <f>VartojimasGamyba!J3653</f>
        <v>2024-01-31-03</v>
      </c>
      <c r="E3657" s="8">
        <f>VartojimasGamyba!G3653</f>
        <v>0.32900000000000001</v>
      </c>
      <c r="F3657" s="11"/>
      <c r="G3657" s="7">
        <f t="shared" si="551"/>
        <v>4.9999999999999982</v>
      </c>
      <c r="H3657" s="7">
        <v>0</v>
      </c>
      <c r="I3657" s="7">
        <v>0</v>
      </c>
      <c r="J3657" s="7">
        <v>0</v>
      </c>
      <c r="L3657" s="7">
        <f>VartojimasGamyba!H3653</f>
        <v>0</v>
      </c>
      <c r="M3657" s="15">
        <f t="shared" si="552"/>
        <v>0.32900000000000001</v>
      </c>
      <c r="N3657" s="7">
        <f t="shared" si="553"/>
        <v>55.373990000000006</v>
      </c>
      <c r="O3657" s="7">
        <f t="shared" si="554"/>
        <v>55.373990000000006</v>
      </c>
      <c r="R3657" s="7"/>
      <c r="S3657" s="47">
        <f t="shared" si="555"/>
        <v>0.32900000000000001</v>
      </c>
      <c r="T3657" s="47">
        <f t="shared" si="556"/>
        <v>0</v>
      </c>
      <c r="U3657" s="47">
        <f t="shared" si="557"/>
        <v>168.31</v>
      </c>
      <c r="V3657" s="47">
        <f t="shared" si="558"/>
        <v>56.44</v>
      </c>
      <c r="W3657" s="11"/>
    </row>
    <row r="3658" spans="1:23" x14ac:dyDescent="0.45">
      <c r="A3658" t="s">
        <v>3663</v>
      </c>
      <c r="B3658">
        <v>70.89</v>
      </c>
      <c r="D3658" s="9" t="str">
        <f>VartojimasGamyba!J3654</f>
        <v>2024-01-31-04</v>
      </c>
      <c r="E3658" s="8">
        <f>VartojimasGamyba!G3654</f>
        <v>1.3640000000000001</v>
      </c>
      <c r="F3658" s="11"/>
      <c r="G3658" s="7">
        <f t="shared" si="551"/>
        <v>4.9999999999999982</v>
      </c>
      <c r="H3658" s="7">
        <v>0</v>
      </c>
      <c r="I3658" s="7">
        <v>0</v>
      </c>
      <c r="J3658" s="7">
        <v>0</v>
      </c>
      <c r="L3658" s="7">
        <f>VartojimasGamyba!H3654</f>
        <v>0</v>
      </c>
      <c r="M3658" s="15">
        <f t="shared" si="552"/>
        <v>1.3640000000000001</v>
      </c>
      <c r="N3658" s="7">
        <f t="shared" si="553"/>
        <v>233.48952000000003</v>
      </c>
      <c r="O3658" s="7">
        <f t="shared" si="554"/>
        <v>233.48952000000003</v>
      </c>
      <c r="R3658" s="7"/>
      <c r="S3658" s="47">
        <f t="shared" si="555"/>
        <v>1.3640000000000001</v>
      </c>
      <c r="T3658" s="47">
        <f t="shared" si="556"/>
        <v>0</v>
      </c>
      <c r="U3658" s="47">
        <f t="shared" si="557"/>
        <v>171.18</v>
      </c>
      <c r="V3658" s="47">
        <f t="shared" si="558"/>
        <v>59.31</v>
      </c>
      <c r="W3658" s="11"/>
    </row>
    <row r="3659" spans="1:23" x14ac:dyDescent="0.45">
      <c r="A3659" t="s">
        <v>3664</v>
      </c>
      <c r="B3659">
        <v>69.819999999999993</v>
      </c>
      <c r="D3659" s="9" t="str">
        <f>VartojimasGamyba!J3655</f>
        <v>2024-01-31-05</v>
      </c>
      <c r="E3659" s="8">
        <f>VartojimasGamyba!G3655</f>
        <v>0.44800000000000001</v>
      </c>
      <c r="F3659" s="11"/>
      <c r="G3659" s="7">
        <f t="shared" si="551"/>
        <v>4.9999999999999982</v>
      </c>
      <c r="H3659" s="7">
        <v>0</v>
      </c>
      <c r="I3659" s="7">
        <v>0</v>
      </c>
      <c r="J3659" s="7">
        <v>0</v>
      </c>
      <c r="L3659" s="7">
        <f>VartojimasGamyba!H3655</f>
        <v>0</v>
      </c>
      <c r="M3659" s="15">
        <f t="shared" si="552"/>
        <v>0.44800000000000001</v>
      </c>
      <c r="N3659" s="7">
        <f t="shared" si="553"/>
        <v>76.209280000000007</v>
      </c>
      <c r="O3659" s="7">
        <f t="shared" si="554"/>
        <v>76.209280000000007</v>
      </c>
      <c r="R3659" s="7"/>
      <c r="S3659" s="47">
        <f t="shared" si="555"/>
        <v>0.44800000000000001</v>
      </c>
      <c r="T3659" s="47">
        <f t="shared" si="556"/>
        <v>0</v>
      </c>
      <c r="U3659" s="47">
        <f t="shared" si="557"/>
        <v>170.11</v>
      </c>
      <c r="V3659" s="47">
        <f t="shared" si="558"/>
        <v>58.239999999999995</v>
      </c>
      <c r="W3659" s="11"/>
    </row>
    <row r="3660" spans="1:23" x14ac:dyDescent="0.45">
      <c r="A3660" t="s">
        <v>3665</v>
      </c>
      <c r="B3660">
        <v>68.349999999999994</v>
      </c>
      <c r="D3660" s="9" t="str">
        <f>VartojimasGamyba!J3656</f>
        <v>2024-01-31-06</v>
      </c>
      <c r="E3660" s="8">
        <f>VartojimasGamyba!G3656</f>
        <v>0.373</v>
      </c>
      <c r="F3660" s="11"/>
      <c r="G3660" s="7">
        <f t="shared" si="551"/>
        <v>4.9999999999999982</v>
      </c>
      <c r="H3660" s="7">
        <v>0</v>
      </c>
      <c r="I3660" s="7">
        <v>0</v>
      </c>
      <c r="J3660" s="7">
        <v>0</v>
      </c>
      <c r="L3660" s="7">
        <f>VartojimasGamyba!H3656</f>
        <v>0</v>
      </c>
      <c r="M3660" s="15">
        <f t="shared" si="552"/>
        <v>0.373</v>
      </c>
      <c r="N3660" s="7">
        <f t="shared" si="553"/>
        <v>62.902719999999995</v>
      </c>
      <c r="O3660" s="7">
        <f t="shared" si="554"/>
        <v>62.902719999999995</v>
      </c>
      <c r="R3660" s="7"/>
      <c r="S3660" s="47">
        <f t="shared" si="555"/>
        <v>0.373</v>
      </c>
      <c r="T3660" s="47">
        <f t="shared" si="556"/>
        <v>0</v>
      </c>
      <c r="U3660" s="47">
        <f t="shared" si="557"/>
        <v>168.64</v>
      </c>
      <c r="V3660" s="47">
        <f t="shared" si="558"/>
        <v>56.769999999999996</v>
      </c>
      <c r="W3660" s="11"/>
    </row>
    <row r="3661" spans="1:23" x14ac:dyDescent="0.45">
      <c r="A3661" t="s">
        <v>3666</v>
      </c>
      <c r="B3661">
        <v>72.38</v>
      </c>
      <c r="D3661" s="9" t="str">
        <f>VartojimasGamyba!J3657</f>
        <v>2024-01-31-07</v>
      </c>
      <c r="E3661" s="8">
        <f>VartojimasGamyba!G3657</f>
        <v>0.58699999999999997</v>
      </c>
      <c r="F3661" s="11"/>
      <c r="G3661" s="7">
        <f t="shared" si="551"/>
        <v>4.9999999999999982</v>
      </c>
      <c r="H3661" s="7">
        <v>0</v>
      </c>
      <c r="I3661" s="7">
        <v>0</v>
      </c>
      <c r="J3661" s="7">
        <v>0</v>
      </c>
      <c r="L3661" s="7">
        <f>VartojimasGamyba!H3657</f>
        <v>1.4E-2</v>
      </c>
      <c r="M3661" s="15">
        <f t="shared" si="552"/>
        <v>0.57299999999999995</v>
      </c>
      <c r="N3661" s="7">
        <f t="shared" si="553"/>
        <v>98.939909999999998</v>
      </c>
      <c r="O3661" s="7">
        <f t="shared" si="554"/>
        <v>98.939909999999998</v>
      </c>
      <c r="R3661" s="7"/>
      <c r="S3661" s="47">
        <f t="shared" si="555"/>
        <v>0.57299999999999995</v>
      </c>
      <c r="T3661" s="47">
        <f t="shared" si="556"/>
        <v>0</v>
      </c>
      <c r="U3661" s="47">
        <f t="shared" si="557"/>
        <v>172.67000000000002</v>
      </c>
      <c r="V3661" s="47">
        <f t="shared" si="558"/>
        <v>60.8</v>
      </c>
      <c r="W3661" s="11"/>
    </row>
    <row r="3662" spans="1:23" x14ac:dyDescent="0.45">
      <c r="A3662" t="s">
        <v>3667</v>
      </c>
      <c r="B3662">
        <v>81.540000000000006</v>
      </c>
      <c r="D3662" s="9" t="str">
        <f>VartojimasGamyba!J3658</f>
        <v>2024-01-31-08</v>
      </c>
      <c r="E3662" s="8">
        <f>VartojimasGamyba!G3658</f>
        <v>0.314</v>
      </c>
      <c r="F3662" s="11"/>
      <c r="G3662" s="7">
        <f t="shared" si="551"/>
        <v>4.6577777777777758</v>
      </c>
      <c r="H3662" s="7">
        <v>0</v>
      </c>
      <c r="I3662" s="7">
        <v>0.34222222222222221</v>
      </c>
      <c r="J3662" s="7">
        <v>0</v>
      </c>
      <c r="L3662" s="7">
        <f>VartojimasGamyba!H3658</f>
        <v>6.0000000000000001E-3</v>
      </c>
      <c r="M3662" s="15">
        <f t="shared" si="552"/>
        <v>0</v>
      </c>
      <c r="N3662" s="7">
        <f t="shared" si="553"/>
        <v>0</v>
      </c>
      <c r="O3662" s="7">
        <f t="shared" si="554"/>
        <v>0</v>
      </c>
      <c r="R3662" s="7"/>
      <c r="S3662" s="47">
        <f t="shared" si="555"/>
        <v>0</v>
      </c>
      <c r="T3662" s="47">
        <f t="shared" si="556"/>
        <v>0</v>
      </c>
      <c r="U3662" s="47">
        <f t="shared" si="557"/>
        <v>181.83</v>
      </c>
      <c r="V3662" s="47">
        <f t="shared" si="558"/>
        <v>69.960000000000008</v>
      </c>
      <c r="W3662" s="11"/>
    </row>
    <row r="3663" spans="1:23" x14ac:dyDescent="0.45">
      <c r="A3663" t="s">
        <v>3668</v>
      </c>
      <c r="B3663">
        <v>106.99</v>
      </c>
      <c r="D3663" s="9" t="str">
        <f>VartojimasGamyba!J3659</f>
        <v>2024-01-31-09</v>
      </c>
      <c r="E3663" s="8">
        <f>VartojimasGamyba!G3659</f>
        <v>0.52300000000000002</v>
      </c>
      <c r="F3663" s="11"/>
      <c r="G3663" s="7">
        <f t="shared" si="551"/>
        <v>4.1544444444444419</v>
      </c>
      <c r="H3663" s="7">
        <v>0</v>
      </c>
      <c r="I3663" s="7">
        <v>0.50333333333333341</v>
      </c>
      <c r="J3663" s="7">
        <v>0</v>
      </c>
      <c r="L3663" s="7">
        <f>VartojimasGamyba!H3659</f>
        <v>7.0000000000000007E-2</v>
      </c>
      <c r="M3663" s="15">
        <f t="shared" si="552"/>
        <v>0</v>
      </c>
      <c r="N3663" s="7">
        <f t="shared" si="553"/>
        <v>0</v>
      </c>
      <c r="O3663" s="7">
        <f t="shared" si="554"/>
        <v>0</v>
      </c>
      <c r="R3663" s="7"/>
      <c r="S3663" s="47">
        <f t="shared" si="555"/>
        <v>0</v>
      </c>
      <c r="T3663" s="47">
        <f t="shared" si="556"/>
        <v>0</v>
      </c>
      <c r="U3663" s="47">
        <f t="shared" si="557"/>
        <v>207.28</v>
      </c>
      <c r="V3663" s="47">
        <f t="shared" si="558"/>
        <v>95.41</v>
      </c>
      <c r="W3663" s="11"/>
    </row>
    <row r="3664" spans="1:23" x14ac:dyDescent="0.45">
      <c r="A3664" t="s">
        <v>3669</v>
      </c>
      <c r="B3664">
        <v>112.9</v>
      </c>
      <c r="D3664" s="9" t="str">
        <f>VartojimasGamyba!J3660</f>
        <v>2024-01-31-10</v>
      </c>
      <c r="E3664" s="8">
        <f>VartojimasGamyba!G3660</f>
        <v>0.17100000000000001</v>
      </c>
      <c r="F3664" s="11"/>
      <c r="G3664" s="7">
        <f t="shared" si="551"/>
        <v>4.027777777777775</v>
      </c>
      <c r="H3664" s="7">
        <v>0</v>
      </c>
      <c r="I3664" s="7">
        <v>0.12666666666666668</v>
      </c>
      <c r="J3664" s="7">
        <v>0</v>
      </c>
      <c r="L3664" s="7">
        <f>VartojimasGamyba!H3660</f>
        <v>5.7000000000000002E-2</v>
      </c>
      <c r="M3664" s="15">
        <f t="shared" si="552"/>
        <v>0</v>
      </c>
      <c r="N3664" s="7">
        <f t="shared" si="553"/>
        <v>0</v>
      </c>
      <c r="O3664" s="7">
        <f t="shared" si="554"/>
        <v>0</v>
      </c>
      <c r="R3664" s="7"/>
      <c r="S3664" s="47">
        <f t="shared" si="555"/>
        <v>0</v>
      </c>
      <c r="T3664" s="47">
        <f t="shared" si="556"/>
        <v>0</v>
      </c>
      <c r="U3664" s="47">
        <f t="shared" si="557"/>
        <v>213.19</v>
      </c>
      <c r="V3664" s="47">
        <f t="shared" si="558"/>
        <v>101.32000000000001</v>
      </c>
      <c r="W3664" s="11"/>
    </row>
    <row r="3665" spans="1:23" x14ac:dyDescent="0.45">
      <c r="A3665" t="s">
        <v>3670</v>
      </c>
      <c r="B3665">
        <v>116.92</v>
      </c>
      <c r="D3665" s="9" t="str">
        <f>VartojimasGamyba!J3661</f>
        <v>2024-01-31-11</v>
      </c>
      <c r="E3665" s="8">
        <f>VartojimasGamyba!G3661</f>
        <v>0.53900000000000003</v>
      </c>
      <c r="F3665" s="11"/>
      <c r="G3665" s="7">
        <f t="shared" si="551"/>
        <v>3.4611111111111086</v>
      </c>
      <c r="H3665" s="7">
        <v>0</v>
      </c>
      <c r="I3665" s="7">
        <v>0.56666666666666654</v>
      </c>
      <c r="J3665" s="7">
        <v>0</v>
      </c>
      <c r="L3665" s="7">
        <f>VartojimasGamyba!H3661</f>
        <v>2.9000000000000001E-2</v>
      </c>
      <c r="M3665" s="15">
        <f t="shared" si="552"/>
        <v>1.3530843112619095E-16</v>
      </c>
      <c r="N3665" s="7">
        <f t="shared" si="553"/>
        <v>2.9390344324919939E-14</v>
      </c>
      <c r="O3665" s="7">
        <f t="shared" si="554"/>
        <v>2.9390344324919939E-14</v>
      </c>
      <c r="R3665" s="7"/>
      <c r="S3665" s="47">
        <f t="shared" si="555"/>
        <v>1.3530843112619095E-16</v>
      </c>
      <c r="T3665" s="47">
        <f t="shared" si="556"/>
        <v>0</v>
      </c>
      <c r="U3665" s="47">
        <f t="shared" si="557"/>
        <v>217.21</v>
      </c>
      <c r="V3665" s="47">
        <f t="shared" si="558"/>
        <v>105.34</v>
      </c>
      <c r="W3665" s="11"/>
    </row>
    <row r="3666" spans="1:23" x14ac:dyDescent="0.45">
      <c r="A3666" t="s">
        <v>3671</v>
      </c>
      <c r="B3666">
        <v>82.98</v>
      </c>
      <c r="D3666" s="9" t="str">
        <f>VartojimasGamyba!J3662</f>
        <v>2024-01-31-12</v>
      </c>
      <c r="E3666" s="8">
        <f>VartojimasGamyba!G3662</f>
        <v>0.51100000000000001</v>
      </c>
      <c r="F3666" s="11"/>
      <c r="G3666" s="7">
        <f t="shared" si="551"/>
        <v>2.9099999999999975</v>
      </c>
      <c r="H3666" s="7">
        <v>0</v>
      </c>
      <c r="I3666" s="7">
        <v>0.551111111111111</v>
      </c>
      <c r="J3666" s="7">
        <v>0</v>
      </c>
      <c r="L3666" s="7">
        <f>VartojimasGamyba!H3662</f>
        <v>1.4999999999999999E-2</v>
      </c>
      <c r="M3666" s="15">
        <f t="shared" si="552"/>
        <v>1.2490009027033011E-16</v>
      </c>
      <c r="N3666" s="7">
        <f t="shared" si="553"/>
        <v>2.28904395438434E-14</v>
      </c>
      <c r="O3666" s="7">
        <f t="shared" si="554"/>
        <v>2.28904395438434E-14</v>
      </c>
      <c r="R3666" s="7"/>
      <c r="S3666" s="47">
        <f t="shared" si="555"/>
        <v>1.2490009027033011E-16</v>
      </c>
      <c r="T3666" s="47">
        <f t="shared" si="556"/>
        <v>0</v>
      </c>
      <c r="U3666" s="47">
        <f t="shared" si="557"/>
        <v>183.27</v>
      </c>
      <c r="V3666" s="47">
        <f t="shared" si="558"/>
        <v>71.400000000000006</v>
      </c>
      <c r="W3666" s="11"/>
    </row>
    <row r="3667" spans="1:23" x14ac:dyDescent="0.45">
      <c r="A3667" t="s">
        <v>3672</v>
      </c>
      <c r="B3667">
        <v>77.09</v>
      </c>
      <c r="D3667" s="9" t="str">
        <f>VartojimasGamyba!J3663</f>
        <v>2024-01-31-13</v>
      </c>
      <c r="E3667" s="8">
        <f>VartojimasGamyba!G3663</f>
        <v>0.32400000000000001</v>
      </c>
      <c r="F3667" s="11"/>
      <c r="G3667" s="7">
        <f t="shared" si="551"/>
        <v>2.9099999999999975</v>
      </c>
      <c r="H3667" s="7">
        <v>0</v>
      </c>
      <c r="I3667" s="7">
        <v>0</v>
      </c>
      <c r="J3667" s="7">
        <v>0</v>
      </c>
      <c r="L3667" s="7">
        <f>VartojimasGamyba!H3663</f>
        <v>5.0000000000000001E-3</v>
      </c>
      <c r="M3667" s="15">
        <f t="shared" si="552"/>
        <v>0.31900000000000001</v>
      </c>
      <c r="N3667" s="7">
        <f t="shared" si="553"/>
        <v>56.584220000000002</v>
      </c>
      <c r="O3667" s="7">
        <f t="shared" si="554"/>
        <v>56.584220000000002</v>
      </c>
      <c r="R3667" s="7"/>
      <c r="S3667" s="47">
        <f t="shared" si="555"/>
        <v>0.31900000000000001</v>
      </c>
      <c r="T3667" s="47">
        <f t="shared" si="556"/>
        <v>0</v>
      </c>
      <c r="U3667" s="47">
        <f t="shared" si="557"/>
        <v>177.38</v>
      </c>
      <c r="V3667" s="47">
        <f t="shared" si="558"/>
        <v>65.510000000000005</v>
      </c>
      <c r="W3667" s="11"/>
    </row>
    <row r="3668" spans="1:23" x14ac:dyDescent="0.45">
      <c r="A3668" t="s">
        <v>3673</v>
      </c>
      <c r="B3668">
        <v>74.91</v>
      </c>
      <c r="D3668" s="9" t="str">
        <f>VartojimasGamyba!J3664</f>
        <v>2024-01-31-14</v>
      </c>
      <c r="E3668" s="8">
        <f>VartojimasGamyba!G3664</f>
        <v>0.80900000000000005</v>
      </c>
      <c r="F3668" s="11"/>
      <c r="G3668" s="7">
        <f t="shared" si="551"/>
        <v>2.9099999999999975</v>
      </c>
      <c r="H3668" s="7">
        <v>0</v>
      </c>
      <c r="I3668" s="7">
        <v>0</v>
      </c>
      <c r="J3668" s="7">
        <v>0</v>
      </c>
      <c r="L3668" s="7">
        <f>VartojimasGamyba!H3664</f>
        <v>1E-3</v>
      </c>
      <c r="M3668" s="15">
        <f t="shared" si="552"/>
        <v>0.80800000000000005</v>
      </c>
      <c r="N3668" s="7">
        <f t="shared" si="553"/>
        <v>141.5616</v>
      </c>
      <c r="O3668" s="7">
        <f t="shared" si="554"/>
        <v>141.5616</v>
      </c>
      <c r="R3668" s="7"/>
      <c r="S3668" s="47">
        <f t="shared" si="555"/>
        <v>0.80800000000000005</v>
      </c>
      <c r="T3668" s="47">
        <f t="shared" si="556"/>
        <v>0</v>
      </c>
      <c r="U3668" s="47">
        <f t="shared" si="557"/>
        <v>175.2</v>
      </c>
      <c r="V3668" s="47">
        <f t="shared" si="558"/>
        <v>63.33</v>
      </c>
      <c r="W3668" s="11"/>
    </row>
    <row r="3669" spans="1:23" x14ac:dyDescent="0.45">
      <c r="A3669" t="s">
        <v>3674</v>
      </c>
      <c r="B3669">
        <v>78.290000000000006</v>
      </c>
      <c r="D3669" s="9" t="str">
        <f>VartojimasGamyba!J3665</f>
        <v>2024-01-31-15</v>
      </c>
      <c r="E3669" s="8">
        <f>VartojimasGamyba!G3665</f>
        <v>1.0840000000000001</v>
      </c>
      <c r="F3669" s="11"/>
      <c r="G3669" s="7">
        <f t="shared" si="551"/>
        <v>2.8244444444444436</v>
      </c>
      <c r="H3669" s="7">
        <v>0</v>
      </c>
      <c r="I3669" s="7">
        <v>8.5555555555553719E-2</v>
      </c>
      <c r="J3669" s="7">
        <v>0</v>
      </c>
      <c r="L3669" s="7">
        <f>VartojimasGamyba!H3665</f>
        <v>0</v>
      </c>
      <c r="M3669" s="15">
        <f t="shared" si="552"/>
        <v>1.0070000000000017</v>
      </c>
      <c r="N3669" s="7">
        <f t="shared" si="553"/>
        <v>179.83006000000032</v>
      </c>
      <c r="O3669" s="7">
        <f t="shared" si="554"/>
        <v>179.83006000000032</v>
      </c>
      <c r="R3669" s="7"/>
      <c r="S3669" s="47">
        <f t="shared" si="555"/>
        <v>1.0070000000000017</v>
      </c>
      <c r="T3669" s="47">
        <f t="shared" si="556"/>
        <v>0</v>
      </c>
      <c r="U3669" s="47">
        <f t="shared" si="557"/>
        <v>178.58</v>
      </c>
      <c r="V3669" s="47">
        <f t="shared" si="558"/>
        <v>66.710000000000008</v>
      </c>
      <c r="W3669" s="11"/>
    </row>
    <row r="3670" spans="1:23" x14ac:dyDescent="0.45">
      <c r="A3670" t="s">
        <v>3675</v>
      </c>
      <c r="B3670">
        <v>85.22</v>
      </c>
      <c r="D3670" s="9" t="str">
        <f>VartojimasGamyba!J3666</f>
        <v>2024-01-31-16</v>
      </c>
      <c r="E3670" s="8">
        <f>VartojimasGamyba!G3666</f>
        <v>0.79300000000000004</v>
      </c>
      <c r="F3670" s="11"/>
      <c r="G3670" s="7">
        <f t="shared" si="551"/>
        <v>1.9433333333333325</v>
      </c>
      <c r="H3670" s="7">
        <v>0</v>
      </c>
      <c r="I3670" s="7">
        <v>0.88111111111111118</v>
      </c>
      <c r="J3670" s="7">
        <v>0</v>
      </c>
      <c r="L3670" s="7">
        <f>VartojimasGamyba!H3666</f>
        <v>0</v>
      </c>
      <c r="M3670" s="15">
        <f t="shared" si="552"/>
        <v>0</v>
      </c>
      <c r="N3670" s="7">
        <f t="shared" si="553"/>
        <v>0</v>
      </c>
      <c r="O3670" s="7">
        <f t="shared" si="554"/>
        <v>0</v>
      </c>
      <c r="R3670" s="7"/>
      <c r="S3670" s="47">
        <f t="shared" si="555"/>
        <v>0</v>
      </c>
      <c r="T3670" s="47">
        <f t="shared" si="556"/>
        <v>0</v>
      </c>
      <c r="U3670" s="47">
        <f t="shared" si="557"/>
        <v>185.51</v>
      </c>
      <c r="V3670" s="47">
        <f t="shared" si="558"/>
        <v>73.64</v>
      </c>
      <c r="W3670" s="11"/>
    </row>
    <row r="3671" spans="1:23" x14ac:dyDescent="0.45">
      <c r="A3671" t="s">
        <v>3676</v>
      </c>
      <c r="B3671">
        <v>98.51</v>
      </c>
      <c r="D3671" s="9" t="str">
        <f>VartojimasGamyba!J3667</f>
        <v>2024-01-31-17</v>
      </c>
      <c r="E3671" s="8">
        <f>VartojimasGamyba!G3667</f>
        <v>0.47599999999999998</v>
      </c>
      <c r="F3671" s="11"/>
      <c r="G3671" s="7">
        <f t="shared" si="551"/>
        <v>1.4144444444444435</v>
      </c>
      <c r="H3671" s="7">
        <v>0</v>
      </c>
      <c r="I3671" s="7">
        <v>0.52888888888888885</v>
      </c>
      <c r="J3671" s="7">
        <v>0</v>
      </c>
      <c r="L3671" s="7">
        <f>VartojimasGamyba!H3667</f>
        <v>0</v>
      </c>
      <c r="M3671" s="15">
        <f t="shared" si="552"/>
        <v>0</v>
      </c>
      <c r="N3671" s="7">
        <f t="shared" si="553"/>
        <v>0</v>
      </c>
      <c r="O3671" s="7">
        <f t="shared" si="554"/>
        <v>0</v>
      </c>
      <c r="R3671" s="7"/>
      <c r="S3671" s="47">
        <f t="shared" si="555"/>
        <v>0</v>
      </c>
      <c r="T3671" s="47">
        <f t="shared" si="556"/>
        <v>0</v>
      </c>
      <c r="U3671" s="47">
        <f t="shared" si="557"/>
        <v>198.8</v>
      </c>
      <c r="V3671" s="47">
        <f t="shared" si="558"/>
        <v>86.93</v>
      </c>
      <c r="W3671" s="11"/>
    </row>
    <row r="3672" spans="1:23" x14ac:dyDescent="0.45">
      <c r="A3672" t="s">
        <v>3677</v>
      </c>
      <c r="B3672">
        <v>101.55</v>
      </c>
      <c r="D3672" s="9" t="str">
        <f>VartojimasGamyba!J3668</f>
        <v>2024-01-31-18</v>
      </c>
      <c r="E3672" s="8">
        <f>VartojimasGamyba!G3668</f>
        <v>0.28499999999999998</v>
      </c>
      <c r="F3672" s="11"/>
      <c r="G3672" s="7">
        <f t="shared" si="551"/>
        <v>1.0977777777777769</v>
      </c>
      <c r="H3672" s="7">
        <v>0</v>
      </c>
      <c r="I3672" s="7">
        <v>0.31666666666666665</v>
      </c>
      <c r="J3672" s="7">
        <v>0</v>
      </c>
      <c r="L3672" s="7">
        <f>VartojimasGamyba!H3668</f>
        <v>0</v>
      </c>
      <c r="M3672" s="15">
        <f t="shared" si="552"/>
        <v>0</v>
      </c>
      <c r="N3672" s="7">
        <f t="shared" si="553"/>
        <v>0</v>
      </c>
      <c r="O3672" s="7">
        <f t="shared" si="554"/>
        <v>0</v>
      </c>
      <c r="R3672" s="7"/>
      <c r="S3672" s="47">
        <f t="shared" si="555"/>
        <v>0</v>
      </c>
      <c r="T3672" s="47">
        <f t="shared" si="556"/>
        <v>0</v>
      </c>
      <c r="U3672" s="47">
        <f t="shared" si="557"/>
        <v>201.84</v>
      </c>
      <c r="V3672" s="47">
        <f t="shared" si="558"/>
        <v>89.97</v>
      </c>
      <c r="W3672" s="11"/>
    </row>
    <row r="3673" spans="1:23" x14ac:dyDescent="0.45">
      <c r="A3673" t="s">
        <v>3678</v>
      </c>
      <c r="B3673">
        <v>104.39</v>
      </c>
      <c r="D3673" s="9" t="str">
        <f>VartojimasGamyba!J3669</f>
        <v>2024-01-31-19</v>
      </c>
      <c r="E3673" s="8">
        <f>VartojimasGamyba!G3669</f>
        <v>0.26900000000000002</v>
      </c>
      <c r="F3673" s="11"/>
      <c r="G3673" s="7">
        <f t="shared" si="551"/>
        <v>0.79888888888888787</v>
      </c>
      <c r="H3673" s="7">
        <v>0</v>
      </c>
      <c r="I3673" s="7">
        <v>0.29888888888888893</v>
      </c>
      <c r="J3673" s="7">
        <v>0</v>
      </c>
      <c r="L3673" s="7">
        <f>VartojimasGamyba!H3669</f>
        <v>0</v>
      </c>
      <c r="M3673" s="15">
        <f t="shared" si="552"/>
        <v>0</v>
      </c>
      <c r="N3673" s="7">
        <f t="shared" si="553"/>
        <v>0</v>
      </c>
      <c r="O3673" s="7">
        <f t="shared" si="554"/>
        <v>0</v>
      </c>
      <c r="R3673" s="7"/>
      <c r="S3673" s="47">
        <f t="shared" si="555"/>
        <v>0</v>
      </c>
      <c r="T3673" s="47">
        <f t="shared" si="556"/>
        <v>0</v>
      </c>
      <c r="U3673" s="47">
        <f t="shared" si="557"/>
        <v>204.68</v>
      </c>
      <c r="V3673" s="47">
        <f t="shared" si="558"/>
        <v>92.81</v>
      </c>
      <c r="W3673" s="11"/>
    </row>
    <row r="3674" spans="1:23" x14ac:dyDescent="0.45">
      <c r="A3674" t="s">
        <v>3679</v>
      </c>
      <c r="B3674">
        <v>100.81</v>
      </c>
      <c r="D3674" s="9" t="str">
        <f>VartojimasGamyba!J3670</f>
        <v>2024-01-31-20</v>
      </c>
      <c r="E3674" s="8">
        <f>VartojimasGamyba!G3670</f>
        <v>0.27</v>
      </c>
      <c r="F3674" s="11"/>
      <c r="G3674" s="7">
        <f t="shared" si="551"/>
        <v>0.49888888888888783</v>
      </c>
      <c r="H3674" s="7">
        <v>0</v>
      </c>
      <c r="I3674" s="7">
        <v>0.30000000000000004</v>
      </c>
      <c r="J3674" s="7">
        <v>0</v>
      </c>
      <c r="L3674" s="7">
        <f>VartojimasGamyba!H3670</f>
        <v>0</v>
      </c>
      <c r="M3674" s="15">
        <f t="shared" si="552"/>
        <v>-5.5511151231257827E-17</v>
      </c>
      <c r="N3674" s="7">
        <f t="shared" si="553"/>
        <v>-1.116329251260595E-14</v>
      </c>
      <c r="O3674" s="7">
        <f t="shared" si="554"/>
        <v>-1.116329251260595E-14</v>
      </c>
      <c r="P3674" s="7" t="s">
        <v>8873</v>
      </c>
      <c r="R3674" s="7"/>
      <c r="S3674" s="47">
        <f t="shared" si="555"/>
        <v>-5.5511151231257827E-17</v>
      </c>
      <c r="T3674" s="47">
        <f t="shared" si="556"/>
        <v>0</v>
      </c>
      <c r="U3674" s="47">
        <f t="shared" si="557"/>
        <v>201.10000000000002</v>
      </c>
      <c r="V3674" s="47">
        <f t="shared" si="558"/>
        <v>89.23</v>
      </c>
      <c r="W3674" s="11"/>
    </row>
    <row r="3675" spans="1:23" x14ac:dyDescent="0.45">
      <c r="A3675" t="s">
        <v>3680</v>
      </c>
      <c r="B3675">
        <v>103.26</v>
      </c>
      <c r="D3675" s="9" t="str">
        <f>VartojimasGamyba!J3671</f>
        <v>2024-01-31-21</v>
      </c>
      <c r="E3675" s="8">
        <f>VartojimasGamyba!G3671</f>
        <v>0.20599999999999999</v>
      </c>
      <c r="F3675" s="11"/>
      <c r="G3675" s="7">
        <f t="shared" si="551"/>
        <v>0.26999999999999891</v>
      </c>
      <c r="H3675" s="7">
        <v>0</v>
      </c>
      <c r="I3675" s="7">
        <v>0.22888888888888889</v>
      </c>
      <c r="J3675" s="7">
        <v>0</v>
      </c>
      <c r="L3675" s="7">
        <f>VartojimasGamyba!H3671</f>
        <v>0</v>
      </c>
      <c r="M3675" s="15">
        <f t="shared" si="552"/>
        <v>-2.7755575615628914E-17</v>
      </c>
      <c r="N3675" s="7">
        <f t="shared" si="553"/>
        <v>-5.6496474165612657E-15</v>
      </c>
      <c r="O3675" s="7">
        <f t="shared" si="554"/>
        <v>-5.6496474165612657E-15</v>
      </c>
      <c r="P3675" s="7">
        <f>SUM(N3654:N3677)</f>
        <v>1887.8826900000004</v>
      </c>
      <c r="R3675" s="7"/>
      <c r="S3675" s="47">
        <f t="shared" si="555"/>
        <v>-2.7755575615628914E-17</v>
      </c>
      <c r="T3675" s="47">
        <f t="shared" si="556"/>
        <v>0</v>
      </c>
      <c r="U3675" s="47">
        <f t="shared" si="557"/>
        <v>203.55</v>
      </c>
      <c r="V3675" s="47">
        <f t="shared" si="558"/>
        <v>91.68</v>
      </c>
      <c r="W3675" s="11"/>
    </row>
    <row r="3676" spans="1:23" x14ac:dyDescent="0.45">
      <c r="A3676" t="s">
        <v>3681</v>
      </c>
      <c r="B3676">
        <v>87.52</v>
      </c>
      <c r="D3676" s="9" t="str">
        <f>VartojimasGamyba!J3672</f>
        <v>2024-01-31-22</v>
      </c>
      <c r="E3676" s="8">
        <f>VartojimasGamyba!G3672</f>
        <v>0.24299999999999999</v>
      </c>
      <c r="F3676" s="11"/>
      <c r="G3676" s="7">
        <f t="shared" si="551"/>
        <v>-1.1102230246251565E-15</v>
      </c>
      <c r="H3676" s="7">
        <v>0</v>
      </c>
      <c r="I3676" s="7">
        <v>0.27</v>
      </c>
      <c r="J3676" s="7">
        <v>0</v>
      </c>
      <c r="L3676" s="7">
        <f>VartojimasGamyba!H3672</f>
        <v>0</v>
      </c>
      <c r="M3676" s="15">
        <f t="shared" si="552"/>
        <v>-2.7755575615628914E-17</v>
      </c>
      <c r="N3676" s="7">
        <f t="shared" si="553"/>
        <v>-5.2127746563712663E-15</v>
      </c>
      <c r="O3676" s="7">
        <f t="shared" si="554"/>
        <v>-5.2127746563712663E-15</v>
      </c>
      <c r="P3676" s="7" t="s">
        <v>8872</v>
      </c>
      <c r="R3676" s="7"/>
      <c r="S3676" s="47">
        <f t="shared" si="555"/>
        <v>-2.7755575615628914E-17</v>
      </c>
      <c r="T3676" s="47">
        <f t="shared" si="556"/>
        <v>0</v>
      </c>
      <c r="U3676" s="47">
        <f t="shared" si="557"/>
        <v>187.81</v>
      </c>
      <c r="V3676" s="47">
        <f t="shared" si="558"/>
        <v>75.94</v>
      </c>
      <c r="W3676" s="11"/>
    </row>
    <row r="3677" spans="1:23" x14ac:dyDescent="0.45">
      <c r="A3677" t="s">
        <v>3682</v>
      </c>
      <c r="B3677">
        <v>29.38</v>
      </c>
      <c r="D3677" s="9" t="str">
        <f>VartojimasGamyba!J3673</f>
        <v>2024-01-31-23</v>
      </c>
      <c r="E3677" s="8">
        <f>VartojimasGamyba!G3673</f>
        <v>0.17499999999999999</v>
      </c>
      <c r="F3677" s="11"/>
      <c r="G3677" s="7">
        <f t="shared" si="551"/>
        <v>4.9999999999999991</v>
      </c>
      <c r="H3677" s="7">
        <v>5</v>
      </c>
      <c r="I3677" s="7">
        <v>0</v>
      </c>
      <c r="J3677" s="7">
        <v>0</v>
      </c>
      <c r="L3677" s="7">
        <f>VartojimasGamyba!H3673</f>
        <v>0</v>
      </c>
      <c r="M3677" s="15">
        <f t="shared" si="552"/>
        <v>5.1749999999999998</v>
      </c>
      <c r="N3677" s="7">
        <f t="shared" si="553"/>
        <v>671.04225000000008</v>
      </c>
      <c r="O3677" s="7">
        <f t="shared" si="554"/>
        <v>671.04225000000008</v>
      </c>
      <c r="P3677" s="7">
        <f>SUM(O3654:O3677)</f>
        <v>1887.8826900000004</v>
      </c>
      <c r="Q3677" s="7">
        <f>SUMPRODUCT(B3654:B3677,E3654:E3677)+SUM(E3654:E3677)*$Z$21-SUMPRODUCT(B3654:B3677,L3654:L3677)+SUM(L3654:L3677)*ABS($Z$20)</f>
        <v>2147.3935800000004</v>
      </c>
      <c r="R3677" s="7"/>
      <c r="S3677" s="47">
        <f t="shared" si="555"/>
        <v>5.1749999999999998</v>
      </c>
      <c r="T3677" s="47">
        <f t="shared" si="556"/>
        <v>0</v>
      </c>
      <c r="U3677" s="47">
        <f t="shared" si="557"/>
        <v>129.67000000000002</v>
      </c>
      <c r="V3677" s="47">
        <f t="shared" si="558"/>
        <v>17.799999999999997</v>
      </c>
      <c r="W3677" s="11">
        <f>IF(P3677&lt;&gt;Q3677,1,0)</f>
        <v>1</v>
      </c>
    </row>
    <row r="3678" spans="1:23" x14ac:dyDescent="0.45">
      <c r="A3678" t="s">
        <v>3683</v>
      </c>
      <c r="B3678">
        <v>12.92</v>
      </c>
      <c r="D3678" s="1" t="str">
        <f>VartojimasGamyba!J3674</f>
        <v>2024-02-01-00</v>
      </c>
      <c r="E3678" s="7">
        <f>VartojimasGamyba!G3674</f>
        <v>0.19500000000000001</v>
      </c>
      <c r="F3678" s="11"/>
      <c r="G3678" s="12">
        <f>G3677+H3678-I3678</f>
        <v>10</v>
      </c>
      <c r="H3678" s="12">
        <v>5.0000000000000018</v>
      </c>
      <c r="I3678" s="12">
        <v>0</v>
      </c>
      <c r="J3678" s="12">
        <v>0</v>
      </c>
      <c r="K3678" s="12"/>
      <c r="L3678" s="12">
        <f>VartojimasGamyba!H3674</f>
        <v>0</v>
      </c>
      <c r="M3678" s="19">
        <f t="shared" si="552"/>
        <v>5.1950000000000021</v>
      </c>
      <c r="N3678" s="7">
        <f t="shared" si="553"/>
        <v>588.12595000000033</v>
      </c>
      <c r="O3678" s="7">
        <f t="shared" si="554"/>
        <v>588.12595000000033</v>
      </c>
      <c r="R3678" s="20" t="s">
        <v>8783</v>
      </c>
      <c r="S3678" s="47">
        <f t="shared" si="555"/>
        <v>5.1950000000000021</v>
      </c>
      <c r="T3678" s="47">
        <f t="shared" si="556"/>
        <v>0</v>
      </c>
      <c r="U3678" s="47">
        <f t="shared" si="557"/>
        <v>113.21000000000001</v>
      </c>
      <c r="V3678" s="47">
        <f t="shared" si="558"/>
        <v>1.3399999999999999</v>
      </c>
      <c r="W3678" s="11"/>
    </row>
    <row r="3679" spans="1:23" x14ac:dyDescent="0.45">
      <c r="A3679" t="s">
        <v>3684</v>
      </c>
      <c r="B3679">
        <v>-2.02</v>
      </c>
      <c r="D3679" s="1" t="str">
        <f>VartojimasGamyba!J3675</f>
        <v>2024-02-01-01</v>
      </c>
      <c r="E3679" s="7">
        <f>VartojimasGamyba!G3675</f>
        <v>0.17199999999999999</v>
      </c>
      <c r="F3679" s="11"/>
      <c r="G3679" s="12">
        <f t="shared" ref="G3679:G3701" si="559">G3678+H3679-I3679</f>
        <v>20</v>
      </c>
      <c r="H3679" s="12">
        <v>10</v>
      </c>
      <c r="I3679" s="12">
        <v>0</v>
      </c>
      <c r="J3679" s="12">
        <v>0</v>
      </c>
      <c r="K3679" s="12"/>
      <c r="L3679" s="12">
        <f>VartojimasGamyba!H3675</f>
        <v>0</v>
      </c>
      <c r="M3679" s="19">
        <f t="shared" si="552"/>
        <v>10.172000000000001</v>
      </c>
      <c r="N3679" s="7">
        <f t="shared" si="553"/>
        <v>999.60244000000012</v>
      </c>
      <c r="O3679" s="7">
        <f t="shared" si="554"/>
        <v>999.60244000000012</v>
      </c>
      <c r="R3679" s="7"/>
      <c r="S3679" s="47">
        <f t="shared" si="555"/>
        <v>10.172000000000001</v>
      </c>
      <c r="T3679" s="47">
        <f t="shared" si="556"/>
        <v>0</v>
      </c>
      <c r="U3679" s="47">
        <f t="shared" si="557"/>
        <v>98.27000000000001</v>
      </c>
      <c r="V3679" s="47">
        <f t="shared" si="558"/>
        <v>-13.6</v>
      </c>
      <c r="W3679" s="11"/>
    </row>
    <row r="3680" spans="1:23" x14ac:dyDescent="0.45">
      <c r="A3680" t="s">
        <v>3685</v>
      </c>
      <c r="B3680">
        <v>26.94</v>
      </c>
      <c r="D3680" s="1" t="str">
        <f>VartojimasGamyba!J3676</f>
        <v>2024-02-01-02</v>
      </c>
      <c r="E3680" s="7">
        <f>VartojimasGamyba!G3676</f>
        <v>0.625</v>
      </c>
      <c r="F3680" s="11"/>
      <c r="G3680" s="12">
        <f t="shared" si="559"/>
        <v>19.305555555555557</v>
      </c>
      <c r="H3680" s="12">
        <v>0</v>
      </c>
      <c r="I3680" s="12">
        <v>0.69444444444444442</v>
      </c>
      <c r="J3680" s="12">
        <v>0</v>
      </c>
      <c r="K3680" s="12"/>
      <c r="L3680" s="12">
        <f>VartojimasGamyba!H3676</f>
        <v>0</v>
      </c>
      <c r="M3680" s="19">
        <f t="shared" si="552"/>
        <v>0</v>
      </c>
      <c r="N3680" s="7">
        <f t="shared" si="553"/>
        <v>0</v>
      </c>
      <c r="O3680" s="7">
        <f t="shared" si="554"/>
        <v>0</v>
      </c>
      <c r="R3680" s="7"/>
      <c r="S3680" s="47">
        <f t="shared" si="555"/>
        <v>0</v>
      </c>
      <c r="T3680" s="47">
        <f t="shared" si="556"/>
        <v>0</v>
      </c>
      <c r="U3680" s="47">
        <f t="shared" si="557"/>
        <v>127.23</v>
      </c>
      <c r="V3680" s="47">
        <f t="shared" si="558"/>
        <v>15.360000000000001</v>
      </c>
      <c r="W3680" s="11"/>
    </row>
    <row r="3681" spans="1:23" x14ac:dyDescent="0.45">
      <c r="A3681" t="s">
        <v>3686</v>
      </c>
      <c r="B3681">
        <v>32.53</v>
      </c>
      <c r="D3681" s="1" t="str">
        <f>VartojimasGamyba!J3677</f>
        <v>2024-02-01-03</v>
      </c>
      <c r="E3681" s="7">
        <f>VartojimasGamyba!G3677</f>
        <v>1.0629999999999999</v>
      </c>
      <c r="F3681" s="11"/>
      <c r="G3681" s="12">
        <f t="shared" si="559"/>
        <v>18.124444444444446</v>
      </c>
      <c r="H3681" s="12">
        <v>0</v>
      </c>
      <c r="I3681" s="12">
        <v>1.181111111111111</v>
      </c>
      <c r="J3681" s="12">
        <v>0</v>
      </c>
      <c r="K3681" s="12"/>
      <c r="L3681" s="12">
        <f>VartojimasGamyba!H3677</f>
        <v>0</v>
      </c>
      <c r="M3681" s="19">
        <f t="shared" si="552"/>
        <v>0</v>
      </c>
      <c r="N3681" s="7">
        <f t="shared" si="553"/>
        <v>0</v>
      </c>
      <c r="O3681" s="7">
        <f t="shared" si="554"/>
        <v>0</v>
      </c>
      <c r="R3681" s="7"/>
      <c r="S3681" s="47">
        <f t="shared" si="555"/>
        <v>0</v>
      </c>
      <c r="T3681" s="47">
        <f t="shared" si="556"/>
        <v>0</v>
      </c>
      <c r="U3681" s="47">
        <f t="shared" si="557"/>
        <v>132.82</v>
      </c>
      <c r="V3681" s="47">
        <f t="shared" si="558"/>
        <v>20.950000000000003</v>
      </c>
      <c r="W3681" s="11"/>
    </row>
    <row r="3682" spans="1:23" x14ac:dyDescent="0.45">
      <c r="A3682" t="s">
        <v>3687</v>
      </c>
      <c r="B3682">
        <v>26.71</v>
      </c>
      <c r="D3682" s="1" t="str">
        <f>VartojimasGamyba!J3678</f>
        <v>2024-02-01-04</v>
      </c>
      <c r="E3682" s="7">
        <f>VartojimasGamyba!G3678</f>
        <v>0.58799999999999997</v>
      </c>
      <c r="F3682" s="11"/>
      <c r="G3682" s="12">
        <f t="shared" si="559"/>
        <v>17.649666666666668</v>
      </c>
      <c r="H3682" s="12">
        <v>0</v>
      </c>
      <c r="I3682" s="12">
        <v>0.47477777777777752</v>
      </c>
      <c r="J3682" s="12">
        <v>0</v>
      </c>
      <c r="K3682" s="12"/>
      <c r="L3682" s="12">
        <f>VartojimasGamyba!H3678</f>
        <v>0</v>
      </c>
      <c r="M3682" s="19">
        <f t="shared" si="552"/>
        <v>0.16070000000000018</v>
      </c>
      <c r="N3682" s="7">
        <f t="shared" si="553"/>
        <v>20.408900000000024</v>
      </c>
      <c r="O3682" s="7">
        <f t="shared" si="554"/>
        <v>20.408900000000024</v>
      </c>
      <c r="R3682" s="7"/>
      <c r="S3682" s="47">
        <f t="shared" si="555"/>
        <v>0.16070000000000018</v>
      </c>
      <c r="T3682" s="47">
        <f t="shared" si="556"/>
        <v>0</v>
      </c>
      <c r="U3682" s="47">
        <f t="shared" si="557"/>
        <v>127</v>
      </c>
      <c r="V3682" s="47">
        <f t="shared" si="558"/>
        <v>15.13</v>
      </c>
      <c r="W3682" s="11"/>
    </row>
    <row r="3683" spans="1:23" x14ac:dyDescent="0.45">
      <c r="A3683" t="s">
        <v>3688</v>
      </c>
      <c r="B3683">
        <v>38.22</v>
      </c>
      <c r="D3683" s="1" t="str">
        <f>VartojimasGamyba!J3679</f>
        <v>2024-02-01-05</v>
      </c>
      <c r="E3683" s="7">
        <f>VartojimasGamyba!G3679</f>
        <v>0.309</v>
      </c>
      <c r="F3683" s="11"/>
      <c r="G3683" s="12">
        <f t="shared" si="559"/>
        <v>17.306333333333335</v>
      </c>
      <c r="H3683" s="12">
        <v>0</v>
      </c>
      <c r="I3683" s="12">
        <v>0.34333333333333332</v>
      </c>
      <c r="J3683" s="12">
        <v>0</v>
      </c>
      <c r="K3683" s="12"/>
      <c r="L3683" s="12">
        <f>VartojimasGamyba!H3679</f>
        <v>0</v>
      </c>
      <c r="M3683" s="19">
        <f t="shared" si="552"/>
        <v>0</v>
      </c>
      <c r="N3683" s="7">
        <f t="shared" si="553"/>
        <v>0</v>
      </c>
      <c r="O3683" s="7">
        <f t="shared" si="554"/>
        <v>0</v>
      </c>
      <c r="R3683" s="7"/>
      <c r="S3683" s="47">
        <f t="shared" si="555"/>
        <v>0</v>
      </c>
      <c r="T3683" s="47">
        <f t="shared" si="556"/>
        <v>0</v>
      </c>
      <c r="U3683" s="47">
        <f t="shared" si="557"/>
        <v>138.51</v>
      </c>
      <c r="V3683" s="47">
        <f t="shared" si="558"/>
        <v>26.64</v>
      </c>
      <c r="W3683" s="11"/>
    </row>
    <row r="3684" spans="1:23" x14ac:dyDescent="0.45">
      <c r="A3684" t="s">
        <v>3689</v>
      </c>
      <c r="B3684">
        <v>27.71</v>
      </c>
      <c r="D3684" s="1" t="str">
        <f>VartojimasGamyba!J3680</f>
        <v>2024-02-01-06</v>
      </c>
      <c r="E3684" s="7">
        <f>VartojimasGamyba!G3680</f>
        <v>1.4419999999999999</v>
      </c>
      <c r="F3684" s="11"/>
      <c r="G3684" s="12">
        <f t="shared" si="559"/>
        <v>15.704111111111112</v>
      </c>
      <c r="H3684" s="12">
        <v>0</v>
      </c>
      <c r="I3684" s="12">
        <v>1.6022222222222222</v>
      </c>
      <c r="J3684" s="12">
        <v>0</v>
      </c>
      <c r="K3684" s="12"/>
      <c r="L3684" s="12">
        <f>VartojimasGamyba!H3680</f>
        <v>0</v>
      </c>
      <c r="M3684" s="19">
        <f t="shared" si="552"/>
        <v>0</v>
      </c>
      <c r="N3684" s="7">
        <f t="shared" si="553"/>
        <v>0</v>
      </c>
      <c r="O3684" s="7">
        <f t="shared" si="554"/>
        <v>0</v>
      </c>
      <c r="R3684" s="7"/>
      <c r="S3684" s="47">
        <f t="shared" si="555"/>
        <v>0</v>
      </c>
      <c r="T3684" s="47">
        <f t="shared" si="556"/>
        <v>0</v>
      </c>
      <c r="U3684" s="47">
        <f t="shared" si="557"/>
        <v>128</v>
      </c>
      <c r="V3684" s="47">
        <f t="shared" si="558"/>
        <v>16.130000000000003</v>
      </c>
      <c r="W3684" s="11"/>
    </row>
    <row r="3685" spans="1:23" x14ac:dyDescent="0.45">
      <c r="A3685" t="s">
        <v>3690</v>
      </c>
      <c r="B3685">
        <v>20.100000000000001</v>
      </c>
      <c r="D3685" s="1" t="str">
        <f>VartojimasGamyba!J3681</f>
        <v>2024-02-01-07</v>
      </c>
      <c r="E3685" s="7">
        <f>VartojimasGamyba!G3681</f>
        <v>1.0840000000000001</v>
      </c>
      <c r="F3685" s="11"/>
      <c r="G3685" s="12">
        <f t="shared" si="559"/>
        <v>15.704111111111112</v>
      </c>
      <c r="H3685" s="12">
        <v>0</v>
      </c>
      <c r="I3685" s="12">
        <v>0</v>
      </c>
      <c r="J3685" s="12">
        <v>0</v>
      </c>
      <c r="K3685" s="12"/>
      <c r="L3685" s="12">
        <f>VartojimasGamyba!H3681</f>
        <v>4.0000000000000001E-3</v>
      </c>
      <c r="M3685" s="19">
        <f t="shared" si="552"/>
        <v>1.08</v>
      </c>
      <c r="N3685" s="7">
        <f t="shared" si="553"/>
        <v>130.02120000000002</v>
      </c>
      <c r="O3685" s="7">
        <f t="shared" si="554"/>
        <v>130.02120000000002</v>
      </c>
      <c r="R3685" s="7"/>
      <c r="S3685" s="47">
        <f t="shared" si="555"/>
        <v>1.08</v>
      </c>
      <c r="T3685" s="47">
        <f t="shared" si="556"/>
        <v>0</v>
      </c>
      <c r="U3685" s="47">
        <f t="shared" si="557"/>
        <v>120.39000000000001</v>
      </c>
      <c r="V3685" s="47">
        <f t="shared" si="558"/>
        <v>8.5200000000000014</v>
      </c>
      <c r="W3685" s="11"/>
    </row>
    <row r="3686" spans="1:23" x14ac:dyDescent="0.45">
      <c r="A3686" t="s">
        <v>3691</v>
      </c>
      <c r="B3686">
        <v>72.59</v>
      </c>
      <c r="D3686" s="1" t="str">
        <f>VartojimasGamyba!J3682</f>
        <v>2024-02-01-08</v>
      </c>
      <c r="E3686" s="7">
        <f>VartojimasGamyba!G3682</f>
        <v>0.40699999999999997</v>
      </c>
      <c r="F3686" s="11"/>
      <c r="G3686" s="12">
        <f t="shared" si="559"/>
        <v>15.308555555555557</v>
      </c>
      <c r="H3686" s="12">
        <v>0</v>
      </c>
      <c r="I3686" s="12">
        <v>0.39555555555555549</v>
      </c>
      <c r="J3686" s="12">
        <v>0</v>
      </c>
      <c r="K3686" s="12"/>
      <c r="L3686" s="12">
        <f>VartojimasGamyba!H3682</f>
        <v>5.0999999999999997E-2</v>
      </c>
      <c r="M3686" s="19">
        <f t="shared" si="552"/>
        <v>0</v>
      </c>
      <c r="N3686" s="7">
        <f t="shared" si="553"/>
        <v>0</v>
      </c>
      <c r="O3686" s="7">
        <f t="shared" si="554"/>
        <v>0</v>
      </c>
      <c r="R3686" s="7"/>
      <c r="S3686" s="47">
        <f t="shared" si="555"/>
        <v>0</v>
      </c>
      <c r="T3686" s="47">
        <f t="shared" si="556"/>
        <v>0</v>
      </c>
      <c r="U3686" s="47">
        <f t="shared" si="557"/>
        <v>172.88</v>
      </c>
      <c r="V3686" s="47">
        <f t="shared" si="558"/>
        <v>61.010000000000005</v>
      </c>
      <c r="W3686" s="11"/>
    </row>
    <row r="3687" spans="1:23" x14ac:dyDescent="0.45">
      <c r="A3687" t="s">
        <v>3692</v>
      </c>
      <c r="B3687">
        <v>76.75</v>
      </c>
      <c r="D3687" s="1" t="str">
        <f>VartojimasGamyba!J3683</f>
        <v>2024-02-01-09</v>
      </c>
      <c r="E3687" s="7">
        <f>VartojimasGamyba!G3683</f>
        <v>0.38400000000000001</v>
      </c>
      <c r="F3687" s="11"/>
      <c r="G3687" s="12">
        <f t="shared" si="559"/>
        <v>15.007444444444445</v>
      </c>
      <c r="H3687" s="12">
        <v>0</v>
      </c>
      <c r="I3687" s="12">
        <v>0.30111111111111116</v>
      </c>
      <c r="J3687" s="12">
        <v>0</v>
      </c>
      <c r="K3687" s="12"/>
      <c r="L3687" s="12">
        <f>VartojimasGamyba!H3683</f>
        <v>0.113</v>
      </c>
      <c r="M3687" s="19">
        <f t="shared" si="552"/>
        <v>0</v>
      </c>
      <c r="N3687" s="7">
        <f t="shared" si="553"/>
        <v>0</v>
      </c>
      <c r="O3687" s="7">
        <f t="shared" si="554"/>
        <v>0</v>
      </c>
      <c r="R3687" s="7"/>
      <c r="S3687" s="47">
        <f t="shared" si="555"/>
        <v>0</v>
      </c>
      <c r="T3687" s="47">
        <f t="shared" si="556"/>
        <v>0</v>
      </c>
      <c r="U3687" s="47">
        <f t="shared" si="557"/>
        <v>177.04000000000002</v>
      </c>
      <c r="V3687" s="47">
        <f t="shared" si="558"/>
        <v>65.17</v>
      </c>
      <c r="W3687" s="11"/>
    </row>
    <row r="3688" spans="1:23" x14ac:dyDescent="0.45">
      <c r="A3688" t="s">
        <v>3693</v>
      </c>
      <c r="B3688">
        <v>80.13</v>
      </c>
      <c r="D3688" s="1" t="str">
        <f>VartojimasGamyba!J3684</f>
        <v>2024-02-01-10</v>
      </c>
      <c r="E3688" s="7">
        <f>VartojimasGamyba!G3684</f>
        <v>0.18</v>
      </c>
      <c r="F3688" s="11"/>
      <c r="G3688" s="12">
        <f t="shared" si="559"/>
        <v>15.374444444444446</v>
      </c>
      <c r="H3688" s="12">
        <v>0.36700000000000094</v>
      </c>
      <c r="I3688" s="12">
        <v>0</v>
      </c>
      <c r="J3688" s="12">
        <v>0</v>
      </c>
      <c r="K3688" s="12"/>
      <c r="L3688" s="12">
        <f>VartojimasGamyba!H3684</f>
        <v>0.54700000000000004</v>
      </c>
      <c r="M3688" s="19">
        <f t="shared" si="552"/>
        <v>8.8817841970012523E-16</v>
      </c>
      <c r="N3688" s="7">
        <f t="shared" si="553"/>
        <v>1.6024515048229661E-13</v>
      </c>
      <c r="O3688" s="7">
        <f t="shared" si="554"/>
        <v>1.6024515048229661E-13</v>
      </c>
      <c r="R3688" s="7"/>
      <c r="S3688" s="47">
        <f t="shared" si="555"/>
        <v>0.36700000000000094</v>
      </c>
      <c r="T3688" s="47">
        <f t="shared" si="556"/>
        <v>0.36700000000000005</v>
      </c>
      <c r="U3688" s="47">
        <f t="shared" si="557"/>
        <v>180.42000000000002</v>
      </c>
      <c r="V3688" s="47">
        <f t="shared" si="558"/>
        <v>68.55</v>
      </c>
      <c r="W3688" s="11"/>
    </row>
    <row r="3689" spans="1:23" x14ac:dyDescent="0.45">
      <c r="A3689" t="s">
        <v>3694</v>
      </c>
      <c r="B3689">
        <v>80.22</v>
      </c>
      <c r="D3689" s="1" t="str">
        <f>VartojimasGamyba!J3685</f>
        <v>2024-02-01-11</v>
      </c>
      <c r="E3689" s="7">
        <f>VartojimasGamyba!G3685</f>
        <v>0.54900000000000004</v>
      </c>
      <c r="F3689" s="11"/>
      <c r="G3689" s="12">
        <f t="shared" si="559"/>
        <v>15.161111111111113</v>
      </c>
      <c r="H3689" s="12">
        <v>0</v>
      </c>
      <c r="I3689" s="12">
        <v>0.2133333333333334</v>
      </c>
      <c r="J3689" s="12">
        <v>0</v>
      </c>
      <c r="K3689" s="12"/>
      <c r="L3689" s="12">
        <f>VartojimasGamyba!H3685</f>
        <v>0.35699999999999998</v>
      </c>
      <c r="M3689" s="19">
        <f t="shared" si="552"/>
        <v>0</v>
      </c>
      <c r="N3689" s="7">
        <f t="shared" si="553"/>
        <v>0</v>
      </c>
      <c r="O3689" s="7">
        <f t="shared" si="554"/>
        <v>0</v>
      </c>
      <c r="R3689" s="7"/>
      <c r="S3689" s="47">
        <f t="shared" si="555"/>
        <v>0</v>
      </c>
      <c r="T3689" s="47">
        <f t="shared" si="556"/>
        <v>0</v>
      </c>
      <c r="U3689" s="47">
        <f t="shared" si="557"/>
        <v>180.51</v>
      </c>
      <c r="V3689" s="47">
        <f t="shared" si="558"/>
        <v>68.64</v>
      </c>
      <c r="W3689" s="11"/>
    </row>
    <row r="3690" spans="1:23" x14ac:dyDescent="0.45">
      <c r="A3690" t="s">
        <v>3695</v>
      </c>
      <c r="B3690">
        <v>79.61</v>
      </c>
      <c r="D3690" s="1" t="str">
        <f>VartojimasGamyba!J3686</f>
        <v>2024-02-01-12</v>
      </c>
      <c r="E3690" s="7">
        <f>VartojimasGamyba!G3686</f>
        <v>1.343</v>
      </c>
      <c r="F3690" s="11"/>
      <c r="G3690" s="12">
        <f t="shared" si="559"/>
        <v>13.80777777777778</v>
      </c>
      <c r="H3690" s="12">
        <v>0</v>
      </c>
      <c r="I3690" s="12">
        <v>1.3533333333333333</v>
      </c>
      <c r="J3690" s="12">
        <v>0</v>
      </c>
      <c r="K3690" s="12"/>
      <c r="L3690" s="12">
        <f>VartojimasGamyba!H3686</f>
        <v>0.125</v>
      </c>
      <c r="M3690" s="19">
        <f t="shared" si="552"/>
        <v>0</v>
      </c>
      <c r="N3690" s="7">
        <f t="shared" si="553"/>
        <v>0</v>
      </c>
      <c r="O3690" s="7">
        <f t="shared" si="554"/>
        <v>0</v>
      </c>
      <c r="R3690" s="7"/>
      <c r="S3690" s="47">
        <f t="shared" si="555"/>
        <v>0</v>
      </c>
      <c r="T3690" s="47">
        <f t="shared" si="556"/>
        <v>0</v>
      </c>
      <c r="U3690" s="47">
        <f t="shared" si="557"/>
        <v>179.9</v>
      </c>
      <c r="V3690" s="47">
        <f t="shared" si="558"/>
        <v>68.03</v>
      </c>
      <c r="W3690" s="11"/>
    </row>
    <row r="3691" spans="1:23" x14ac:dyDescent="0.45">
      <c r="A3691" t="s">
        <v>3696</v>
      </c>
      <c r="B3691">
        <v>77.510000000000005</v>
      </c>
      <c r="D3691" s="1" t="str">
        <f>VartojimasGamyba!J3687</f>
        <v>2024-02-01-13</v>
      </c>
      <c r="E3691" s="7">
        <f>VartojimasGamyba!G3687</f>
        <v>1.0629999999999999</v>
      </c>
      <c r="F3691" s="11"/>
      <c r="G3691" s="12">
        <f t="shared" si="559"/>
        <v>12.636666666666668</v>
      </c>
      <c r="H3691" s="12">
        <v>0</v>
      </c>
      <c r="I3691" s="12">
        <v>1.1711111111111112</v>
      </c>
      <c r="J3691" s="12">
        <v>0</v>
      </c>
      <c r="K3691" s="12"/>
      <c r="L3691" s="12">
        <f>VartojimasGamyba!H3687</f>
        <v>8.9999999999999993E-3</v>
      </c>
      <c r="M3691" s="19">
        <f t="shared" si="552"/>
        <v>-1.0234868508263162E-16</v>
      </c>
      <c r="N3691" s="7">
        <f t="shared" si="553"/>
        <v>-1.8197596207691903E-14</v>
      </c>
      <c r="O3691" s="7">
        <f t="shared" si="554"/>
        <v>-1.8197596207691903E-14</v>
      </c>
      <c r="R3691" s="7"/>
      <c r="S3691" s="47">
        <f t="shared" si="555"/>
        <v>-1.0234868508263162E-16</v>
      </c>
      <c r="T3691" s="47">
        <f t="shared" si="556"/>
        <v>0</v>
      </c>
      <c r="U3691" s="47">
        <f t="shared" si="557"/>
        <v>177.8</v>
      </c>
      <c r="V3691" s="47">
        <f t="shared" si="558"/>
        <v>65.930000000000007</v>
      </c>
      <c r="W3691" s="11"/>
    </row>
    <row r="3692" spans="1:23" x14ac:dyDescent="0.45">
      <c r="A3692" t="s">
        <v>3697</v>
      </c>
      <c r="B3692">
        <v>67.989999999999995</v>
      </c>
      <c r="D3692" s="1" t="str">
        <f>VartojimasGamyba!J3688</f>
        <v>2024-02-01-14</v>
      </c>
      <c r="E3692" s="7">
        <f>VartojimasGamyba!G3688</f>
        <v>0.65400000000000003</v>
      </c>
      <c r="F3692" s="11"/>
      <c r="G3692" s="12">
        <f t="shared" si="559"/>
        <v>11.911111111111113</v>
      </c>
      <c r="H3692" s="12">
        <v>0</v>
      </c>
      <c r="I3692" s="12">
        <v>0.72555555555555551</v>
      </c>
      <c r="J3692" s="12">
        <v>0</v>
      </c>
      <c r="K3692" s="12"/>
      <c r="L3692" s="12">
        <f>VartojimasGamyba!H3688</f>
        <v>1E-3</v>
      </c>
      <c r="M3692" s="19">
        <f t="shared" si="552"/>
        <v>0</v>
      </c>
      <c r="N3692" s="7">
        <f t="shared" si="553"/>
        <v>0</v>
      </c>
      <c r="O3692" s="7">
        <f t="shared" si="554"/>
        <v>0</v>
      </c>
      <c r="R3692" s="7"/>
      <c r="S3692" s="47">
        <f t="shared" si="555"/>
        <v>0</v>
      </c>
      <c r="T3692" s="47">
        <f t="shared" si="556"/>
        <v>0</v>
      </c>
      <c r="U3692" s="47">
        <f t="shared" si="557"/>
        <v>168.28</v>
      </c>
      <c r="V3692" s="47">
        <f t="shared" si="558"/>
        <v>56.41</v>
      </c>
      <c r="W3692" s="11"/>
    </row>
    <row r="3693" spans="1:23" x14ac:dyDescent="0.45">
      <c r="A3693" t="s">
        <v>3698</v>
      </c>
      <c r="B3693">
        <v>63.96</v>
      </c>
      <c r="D3693" s="1" t="str">
        <f>VartojimasGamyba!J3689</f>
        <v>2024-02-01-15</v>
      </c>
      <c r="E3693" s="7">
        <f>VartojimasGamyba!G3689</f>
        <v>0.91400000000000003</v>
      </c>
      <c r="F3693" s="11"/>
      <c r="G3693" s="12">
        <f t="shared" si="559"/>
        <v>10.895555555555557</v>
      </c>
      <c r="H3693" s="12">
        <v>0</v>
      </c>
      <c r="I3693" s="12">
        <v>1.0155555555555555</v>
      </c>
      <c r="J3693" s="12">
        <v>0</v>
      </c>
      <c r="K3693" s="12"/>
      <c r="L3693" s="12">
        <f>VartojimasGamyba!H3689</f>
        <v>0</v>
      </c>
      <c r="M3693" s="19">
        <f t="shared" si="552"/>
        <v>0</v>
      </c>
      <c r="N3693" s="7">
        <f t="shared" si="553"/>
        <v>0</v>
      </c>
      <c r="O3693" s="7">
        <f t="shared" si="554"/>
        <v>0</v>
      </c>
      <c r="R3693" s="7"/>
      <c r="S3693" s="47">
        <f t="shared" si="555"/>
        <v>0</v>
      </c>
      <c r="T3693" s="47">
        <f t="shared" si="556"/>
        <v>0</v>
      </c>
      <c r="U3693" s="47">
        <f t="shared" si="557"/>
        <v>164.25</v>
      </c>
      <c r="V3693" s="47">
        <f t="shared" si="558"/>
        <v>52.38</v>
      </c>
      <c r="W3693" s="11"/>
    </row>
    <row r="3694" spans="1:23" x14ac:dyDescent="0.45">
      <c r="A3694" t="s">
        <v>3699</v>
      </c>
      <c r="B3694">
        <v>71.89</v>
      </c>
      <c r="D3694" s="1" t="str">
        <f>VartojimasGamyba!J3690</f>
        <v>2024-02-01-16</v>
      </c>
      <c r="E3694" s="7">
        <f>VartojimasGamyba!G3690</f>
        <v>0.96699999999999997</v>
      </c>
      <c r="F3694" s="11"/>
      <c r="G3694" s="12">
        <f t="shared" si="559"/>
        <v>9.8211111111111116</v>
      </c>
      <c r="H3694" s="12">
        <v>0</v>
      </c>
      <c r="I3694" s="12">
        <v>1.0744444444444445</v>
      </c>
      <c r="J3694" s="12">
        <v>0</v>
      </c>
      <c r="K3694" s="12"/>
      <c r="L3694" s="12">
        <f>VartojimasGamyba!H3690</f>
        <v>0</v>
      </c>
      <c r="M3694" s="19">
        <f t="shared" si="552"/>
        <v>-1.1102230246251565E-16</v>
      </c>
      <c r="N3694" s="7">
        <f t="shared" si="553"/>
        <v>-1.9115820037995946E-14</v>
      </c>
      <c r="O3694" s="7">
        <f t="shared" si="554"/>
        <v>-1.9115820037995946E-14</v>
      </c>
      <c r="R3694" s="7"/>
      <c r="S3694" s="47">
        <f t="shared" si="555"/>
        <v>-1.1102230246251565E-16</v>
      </c>
      <c r="T3694" s="47">
        <f t="shared" si="556"/>
        <v>0</v>
      </c>
      <c r="U3694" s="47">
        <f t="shared" si="557"/>
        <v>172.18</v>
      </c>
      <c r="V3694" s="47">
        <f t="shared" si="558"/>
        <v>60.31</v>
      </c>
      <c r="W3694" s="11"/>
    </row>
    <row r="3695" spans="1:23" x14ac:dyDescent="0.45">
      <c r="A3695" t="s">
        <v>3700</v>
      </c>
      <c r="B3695">
        <v>75.099999999999994</v>
      </c>
      <c r="D3695" s="1" t="str">
        <f>VartojimasGamyba!J3691</f>
        <v>2024-02-01-17</v>
      </c>
      <c r="E3695" s="7">
        <f>VartojimasGamyba!G3691</f>
        <v>0.749</v>
      </c>
      <c r="F3695" s="11"/>
      <c r="G3695" s="12">
        <f t="shared" si="559"/>
        <v>8.9888888888888889</v>
      </c>
      <c r="H3695" s="12">
        <v>0</v>
      </c>
      <c r="I3695" s="12">
        <v>0.83222222222222231</v>
      </c>
      <c r="J3695" s="12">
        <v>0</v>
      </c>
      <c r="K3695" s="12"/>
      <c r="L3695" s="12">
        <f>VartojimasGamyba!H3691</f>
        <v>0</v>
      </c>
      <c r="M3695" s="19">
        <f t="shared" si="552"/>
        <v>-1.1102230246251565E-16</v>
      </c>
      <c r="N3695" s="7">
        <f t="shared" si="553"/>
        <v>-1.9472201628900619E-14</v>
      </c>
      <c r="O3695" s="7">
        <f t="shared" si="554"/>
        <v>-1.9472201628900619E-14</v>
      </c>
      <c r="R3695" s="7"/>
      <c r="S3695" s="47">
        <f t="shared" si="555"/>
        <v>-1.1102230246251565E-16</v>
      </c>
      <c r="T3695" s="47">
        <f t="shared" si="556"/>
        <v>0</v>
      </c>
      <c r="U3695" s="47">
        <f t="shared" si="557"/>
        <v>175.39</v>
      </c>
      <c r="V3695" s="47">
        <f t="shared" si="558"/>
        <v>63.519999999999996</v>
      </c>
      <c r="W3695" s="11"/>
    </row>
    <row r="3696" spans="1:23" x14ac:dyDescent="0.45">
      <c r="A3696" t="s">
        <v>3701</v>
      </c>
      <c r="B3696">
        <v>78.819999999999993</v>
      </c>
      <c r="D3696" s="1" t="str">
        <f>VartojimasGamyba!J3692</f>
        <v>2024-02-01-18</v>
      </c>
      <c r="E3696" s="7">
        <f>VartojimasGamyba!G3692</f>
        <v>0.76500000000000001</v>
      </c>
      <c r="F3696" s="11"/>
      <c r="G3696" s="12">
        <f t="shared" si="559"/>
        <v>8.1388888888888893</v>
      </c>
      <c r="H3696" s="12">
        <v>0</v>
      </c>
      <c r="I3696" s="12">
        <v>0.85000000000000009</v>
      </c>
      <c r="J3696" s="12">
        <v>0</v>
      </c>
      <c r="K3696" s="12"/>
      <c r="L3696" s="12">
        <f>VartojimasGamyba!H3692</f>
        <v>0</v>
      </c>
      <c r="M3696" s="19">
        <f t="shared" si="552"/>
        <v>-1.1102230246251565E-16</v>
      </c>
      <c r="N3696" s="7">
        <f t="shared" si="553"/>
        <v>-1.988520459406118E-14</v>
      </c>
      <c r="O3696" s="7">
        <f t="shared" si="554"/>
        <v>-1.988520459406118E-14</v>
      </c>
      <c r="R3696" s="7"/>
      <c r="S3696" s="47">
        <f t="shared" si="555"/>
        <v>-1.1102230246251565E-16</v>
      </c>
      <c r="T3696" s="47">
        <f t="shared" si="556"/>
        <v>0</v>
      </c>
      <c r="U3696" s="47">
        <f t="shared" si="557"/>
        <v>179.11</v>
      </c>
      <c r="V3696" s="47">
        <f t="shared" si="558"/>
        <v>67.239999999999995</v>
      </c>
      <c r="W3696" s="11"/>
    </row>
    <row r="3697" spans="1:23" x14ac:dyDescent="0.45">
      <c r="A3697" t="s">
        <v>3702</v>
      </c>
      <c r="B3697">
        <v>78.180000000000007</v>
      </c>
      <c r="D3697" s="1" t="str">
        <f>VartojimasGamyba!J3693</f>
        <v>2024-02-01-19</v>
      </c>
      <c r="E3697" s="7">
        <f>VartojimasGamyba!G3693</f>
        <v>0.55100000000000005</v>
      </c>
      <c r="F3697" s="11"/>
      <c r="G3697" s="12">
        <f t="shared" si="559"/>
        <v>7.5266666666666673</v>
      </c>
      <c r="H3697" s="12">
        <v>0</v>
      </c>
      <c r="I3697" s="12">
        <v>0.61222222222222233</v>
      </c>
      <c r="J3697" s="12">
        <v>0</v>
      </c>
      <c r="K3697" s="12"/>
      <c r="L3697" s="12">
        <f>VartojimasGamyba!H3693</f>
        <v>0</v>
      </c>
      <c r="M3697" s="19">
        <f t="shared" si="552"/>
        <v>-1.1102230246251565E-16</v>
      </c>
      <c r="N3697" s="7">
        <f t="shared" si="553"/>
        <v>-1.9814150320485172E-14</v>
      </c>
      <c r="O3697" s="7">
        <f t="shared" si="554"/>
        <v>-1.9814150320485172E-14</v>
      </c>
      <c r="R3697" s="7"/>
      <c r="S3697" s="47">
        <f t="shared" si="555"/>
        <v>-1.1102230246251565E-16</v>
      </c>
      <c r="T3697" s="47">
        <f t="shared" si="556"/>
        <v>0</v>
      </c>
      <c r="U3697" s="47">
        <f t="shared" si="557"/>
        <v>178.47000000000003</v>
      </c>
      <c r="V3697" s="47">
        <f t="shared" si="558"/>
        <v>66.600000000000009</v>
      </c>
      <c r="W3697" s="11"/>
    </row>
    <row r="3698" spans="1:23" x14ac:dyDescent="0.45">
      <c r="A3698" t="s">
        <v>3703</v>
      </c>
      <c r="B3698">
        <v>79.48</v>
      </c>
      <c r="D3698" s="1" t="str">
        <f>VartojimasGamyba!J3694</f>
        <v>2024-02-01-20</v>
      </c>
      <c r="E3698" s="7">
        <f>VartojimasGamyba!G3694</f>
        <v>0.53500000000000003</v>
      </c>
      <c r="F3698" s="11"/>
      <c r="G3698" s="12">
        <f t="shared" si="559"/>
        <v>6.9322222222222223</v>
      </c>
      <c r="H3698" s="12">
        <v>0</v>
      </c>
      <c r="I3698" s="12">
        <v>0.59444444444444455</v>
      </c>
      <c r="J3698" s="12">
        <v>0</v>
      </c>
      <c r="K3698" s="12"/>
      <c r="L3698" s="12">
        <f>VartojimasGamyba!H3694</f>
        <v>0</v>
      </c>
      <c r="M3698" s="19">
        <f t="shared" si="552"/>
        <v>-1.1102230246251565E-16</v>
      </c>
      <c r="N3698" s="7">
        <f t="shared" si="553"/>
        <v>-1.995847931368644E-14</v>
      </c>
      <c r="O3698" s="7">
        <f t="shared" si="554"/>
        <v>-1.995847931368644E-14</v>
      </c>
      <c r="P3698" s="7" t="s">
        <v>8873</v>
      </c>
      <c r="R3698" s="7"/>
      <c r="S3698" s="47">
        <f t="shared" si="555"/>
        <v>-1.1102230246251565E-16</v>
      </c>
      <c r="T3698" s="47">
        <f t="shared" si="556"/>
        <v>0</v>
      </c>
      <c r="U3698" s="47">
        <f t="shared" si="557"/>
        <v>179.77</v>
      </c>
      <c r="V3698" s="47">
        <f t="shared" si="558"/>
        <v>67.900000000000006</v>
      </c>
      <c r="W3698" s="11"/>
    </row>
    <row r="3699" spans="1:23" x14ac:dyDescent="0.45">
      <c r="A3699" t="s">
        <v>3704</v>
      </c>
      <c r="B3699">
        <v>78.62</v>
      </c>
      <c r="D3699" s="1" t="str">
        <f>VartojimasGamyba!J3695</f>
        <v>2024-02-01-21</v>
      </c>
      <c r="E3699" s="7">
        <f>VartojimasGamyba!G3695</f>
        <v>0.69699999999999995</v>
      </c>
      <c r="F3699" s="11"/>
      <c r="G3699" s="12">
        <f t="shared" si="559"/>
        <v>6.1577777777777776</v>
      </c>
      <c r="H3699" s="12">
        <v>0</v>
      </c>
      <c r="I3699" s="12">
        <v>0.77444444444444438</v>
      </c>
      <c r="J3699" s="12">
        <v>0</v>
      </c>
      <c r="K3699" s="12"/>
      <c r="L3699" s="12">
        <f>VartojimasGamyba!H3695</f>
        <v>0</v>
      </c>
      <c r="M3699" s="19">
        <f t="shared" si="552"/>
        <v>0</v>
      </c>
      <c r="N3699" s="7">
        <f t="shared" si="553"/>
        <v>0</v>
      </c>
      <c r="O3699" s="7">
        <f t="shared" si="554"/>
        <v>0</v>
      </c>
      <c r="P3699" s="7">
        <f>SUM(N3678:N3701)</f>
        <v>1738.1584900000009</v>
      </c>
      <c r="R3699" s="7"/>
      <c r="S3699" s="47">
        <f t="shared" si="555"/>
        <v>0</v>
      </c>
      <c r="T3699" s="47">
        <f t="shared" si="556"/>
        <v>0</v>
      </c>
      <c r="U3699" s="47">
        <f t="shared" si="557"/>
        <v>178.91000000000003</v>
      </c>
      <c r="V3699" s="47">
        <f t="shared" si="558"/>
        <v>67.040000000000006</v>
      </c>
      <c r="W3699" s="11"/>
    </row>
    <row r="3700" spans="1:23" x14ac:dyDescent="0.45">
      <c r="A3700" t="s">
        <v>3705</v>
      </c>
      <c r="B3700">
        <v>77.489999999999995</v>
      </c>
      <c r="D3700" s="1" t="str">
        <f>VartojimasGamyba!J3696</f>
        <v>2024-02-01-22</v>
      </c>
      <c r="E3700" s="7">
        <f>VartojimasGamyba!G3696</f>
        <v>0.26300000000000001</v>
      </c>
      <c r="F3700" s="11"/>
      <c r="G3700" s="12">
        <f t="shared" si="559"/>
        <v>5.865555555555555</v>
      </c>
      <c r="H3700" s="12">
        <v>0</v>
      </c>
      <c r="I3700" s="12">
        <v>0.29222222222222227</v>
      </c>
      <c r="J3700" s="12">
        <v>0</v>
      </c>
      <c r="K3700" s="12"/>
      <c r="L3700" s="12">
        <f>VartojimasGamyba!H3696</f>
        <v>0</v>
      </c>
      <c r="M3700" s="19">
        <f t="shared" si="552"/>
        <v>-5.5511151231257827E-17</v>
      </c>
      <c r="N3700" s="7">
        <f t="shared" si="553"/>
        <v>-9.8687724658930166E-15</v>
      </c>
      <c r="O3700" s="7">
        <f t="shared" si="554"/>
        <v>-9.8687724658930166E-15</v>
      </c>
      <c r="P3700" s="7" t="s">
        <v>8872</v>
      </c>
      <c r="R3700" s="7"/>
      <c r="S3700" s="47">
        <f t="shared" si="555"/>
        <v>-5.5511151231257827E-17</v>
      </c>
      <c r="T3700" s="47">
        <f t="shared" si="556"/>
        <v>0</v>
      </c>
      <c r="U3700" s="47">
        <f t="shared" si="557"/>
        <v>177.78</v>
      </c>
      <c r="V3700" s="47">
        <f t="shared" si="558"/>
        <v>65.91</v>
      </c>
      <c r="W3700" s="11"/>
    </row>
    <row r="3701" spans="1:23" x14ac:dyDescent="0.45">
      <c r="A3701" t="s">
        <v>3706</v>
      </c>
      <c r="B3701">
        <v>50.51</v>
      </c>
      <c r="D3701" s="1" t="str">
        <f>VartojimasGamyba!J3697</f>
        <v>2024-02-01-23</v>
      </c>
      <c r="E3701" s="7">
        <f>VartojimasGamyba!G3697</f>
        <v>0.77900000000000003</v>
      </c>
      <c r="F3701" s="11"/>
      <c r="G3701" s="12">
        <f t="shared" si="559"/>
        <v>4.9999999999999991</v>
      </c>
      <c r="H3701" s="12">
        <v>0</v>
      </c>
      <c r="I3701" s="12">
        <v>0.86555555555555552</v>
      </c>
      <c r="J3701" s="12">
        <v>0</v>
      </c>
      <c r="K3701" s="12"/>
      <c r="L3701" s="12">
        <f>VartojimasGamyba!H3697</f>
        <v>0</v>
      </c>
      <c r="M3701" s="19">
        <f t="shared" si="552"/>
        <v>0</v>
      </c>
      <c r="N3701" s="7">
        <f t="shared" si="553"/>
        <v>0</v>
      </c>
      <c r="O3701" s="7">
        <f t="shared" si="554"/>
        <v>0</v>
      </c>
      <c r="P3701" s="7">
        <f>SUM(O3678:O3701)</f>
        <v>1738.1584900000009</v>
      </c>
      <c r="Q3701" s="7">
        <f>SUMPRODUCT(B3678:B3701,E3678:E3701)+SUM(E3678:E3701)*$Z$21-SUMPRODUCT(B3678:B3701,L3678:L3701)+SUM(L3678:L3701)*ABS($Z$20)</f>
        <v>2489.6101700000004</v>
      </c>
      <c r="R3701" s="7"/>
      <c r="S3701" s="47">
        <f t="shared" si="555"/>
        <v>0</v>
      </c>
      <c r="T3701" s="47">
        <f t="shared" si="556"/>
        <v>0</v>
      </c>
      <c r="U3701" s="47">
        <f t="shared" si="557"/>
        <v>150.80000000000001</v>
      </c>
      <c r="V3701" s="47">
        <f t="shared" si="558"/>
        <v>38.93</v>
      </c>
      <c r="W3701" s="11">
        <f>IF(P3701&lt;&gt;Q3701,1,0)</f>
        <v>1</v>
      </c>
    </row>
    <row r="3702" spans="1:23" x14ac:dyDescent="0.45">
      <c r="A3702" t="s">
        <v>3707</v>
      </c>
      <c r="B3702">
        <v>15.07</v>
      </c>
      <c r="D3702" s="9" t="str">
        <f>VartojimasGamyba!J3698</f>
        <v>2024-02-02-00</v>
      </c>
      <c r="E3702" s="8">
        <f>VartojimasGamyba!G3698</f>
        <v>0.38300000000000001</v>
      </c>
      <c r="F3702" s="11"/>
      <c r="G3702" s="7">
        <f>G3701+H3702-I3702</f>
        <v>4.9999999999999991</v>
      </c>
      <c r="H3702" s="7">
        <v>0</v>
      </c>
      <c r="I3702" s="7">
        <v>0</v>
      </c>
      <c r="J3702" s="7">
        <v>0</v>
      </c>
      <c r="L3702" s="7">
        <f>VartojimasGamyba!H3698</f>
        <v>0</v>
      </c>
      <c r="M3702" s="15">
        <f t="shared" si="552"/>
        <v>0.38300000000000001</v>
      </c>
      <c r="N3702" s="7">
        <f t="shared" si="553"/>
        <v>44.182880000000004</v>
      </c>
      <c r="O3702" s="7">
        <f t="shared" si="554"/>
        <v>44.182880000000004</v>
      </c>
      <c r="R3702" s="20" t="s">
        <v>8783</v>
      </c>
      <c r="S3702" s="47">
        <f t="shared" si="555"/>
        <v>0.38300000000000001</v>
      </c>
      <c r="T3702" s="47">
        <f t="shared" si="556"/>
        <v>0</v>
      </c>
      <c r="U3702" s="47">
        <f t="shared" si="557"/>
        <v>115.36000000000001</v>
      </c>
      <c r="V3702" s="47">
        <f t="shared" si="558"/>
        <v>3.49</v>
      </c>
      <c r="W3702" s="11"/>
    </row>
    <row r="3703" spans="1:23" x14ac:dyDescent="0.45">
      <c r="A3703" t="s">
        <v>3708</v>
      </c>
      <c r="B3703">
        <v>10.029999999999999</v>
      </c>
      <c r="D3703" s="9" t="str">
        <f>VartojimasGamyba!J3699</f>
        <v>2024-02-02-01</v>
      </c>
      <c r="E3703" s="8">
        <f>VartojimasGamyba!G3699</f>
        <v>0.82799999999999996</v>
      </c>
      <c r="F3703" s="11"/>
      <c r="G3703" s="7">
        <f t="shared" ref="G3703:G3725" si="560">G3702+H3703-I3703</f>
        <v>13.863666666666667</v>
      </c>
      <c r="H3703" s="7">
        <v>8.863666666666667</v>
      </c>
      <c r="I3703" s="7">
        <v>0</v>
      </c>
      <c r="J3703" s="7">
        <v>0</v>
      </c>
      <c r="L3703" s="7">
        <f>VartojimasGamyba!H3699</f>
        <v>0</v>
      </c>
      <c r="M3703" s="15">
        <f t="shared" si="552"/>
        <v>9.6916666666666664</v>
      </c>
      <c r="N3703" s="7">
        <f t="shared" si="553"/>
        <v>1069.1846666666668</v>
      </c>
      <c r="O3703" s="7">
        <f t="shared" si="554"/>
        <v>1069.1846666666668</v>
      </c>
      <c r="R3703" s="7"/>
      <c r="S3703" s="47">
        <f t="shared" si="555"/>
        <v>9.6916666666666664</v>
      </c>
      <c r="T3703" s="47">
        <f t="shared" si="556"/>
        <v>0</v>
      </c>
      <c r="U3703" s="47">
        <f t="shared" si="557"/>
        <v>110.32000000000001</v>
      </c>
      <c r="V3703" s="47">
        <f t="shared" si="558"/>
        <v>-1.5500000000000007</v>
      </c>
      <c r="W3703" s="11"/>
    </row>
    <row r="3704" spans="1:23" x14ac:dyDescent="0.45">
      <c r="A3704" t="s">
        <v>3709</v>
      </c>
      <c r="B3704">
        <v>56.85</v>
      </c>
      <c r="D3704" s="9" t="str">
        <f>VartojimasGamyba!J3700</f>
        <v>2024-02-02-02</v>
      </c>
      <c r="E3704" s="8">
        <f>VartojimasGamyba!G3700</f>
        <v>0.88400000000000001</v>
      </c>
      <c r="F3704" s="11"/>
      <c r="G3704" s="7">
        <f t="shared" si="560"/>
        <v>12.881444444444444</v>
      </c>
      <c r="H3704" s="7">
        <v>0</v>
      </c>
      <c r="I3704" s="7">
        <v>0.98222222222222233</v>
      </c>
      <c r="J3704" s="7">
        <v>0</v>
      </c>
      <c r="L3704" s="7">
        <f>VartojimasGamyba!H3700</f>
        <v>0</v>
      </c>
      <c r="M3704" s="15">
        <f t="shared" si="552"/>
        <v>-1.1102230246251565E-16</v>
      </c>
      <c r="N3704" s="7">
        <f t="shared" si="553"/>
        <v>-1.7446044608959712E-14</v>
      </c>
      <c r="O3704" s="7">
        <f t="shared" si="554"/>
        <v>-1.7446044608959712E-14</v>
      </c>
      <c r="R3704" s="7"/>
      <c r="S3704" s="47">
        <f t="shared" si="555"/>
        <v>-1.1102230246251565E-16</v>
      </c>
      <c r="T3704" s="47">
        <f t="shared" si="556"/>
        <v>0</v>
      </c>
      <c r="U3704" s="47">
        <f t="shared" si="557"/>
        <v>157.14000000000001</v>
      </c>
      <c r="V3704" s="47">
        <f t="shared" si="558"/>
        <v>45.27</v>
      </c>
      <c r="W3704" s="11"/>
    </row>
    <row r="3705" spans="1:23" x14ac:dyDescent="0.45">
      <c r="A3705" t="s">
        <v>3710</v>
      </c>
      <c r="B3705">
        <v>58.62</v>
      </c>
      <c r="D3705" s="9" t="str">
        <f>VartojimasGamyba!J3701</f>
        <v>2024-02-02-03</v>
      </c>
      <c r="E3705" s="8">
        <f>VartojimasGamyba!G3701</f>
        <v>0.95699999999999996</v>
      </c>
      <c r="F3705" s="11"/>
      <c r="G3705" s="7">
        <f t="shared" si="560"/>
        <v>11.818111111111111</v>
      </c>
      <c r="H3705" s="7">
        <v>0</v>
      </c>
      <c r="I3705" s="7">
        <v>1.0633333333333335</v>
      </c>
      <c r="J3705" s="7">
        <v>0</v>
      </c>
      <c r="L3705" s="7">
        <f>VartojimasGamyba!H3701</f>
        <v>0</v>
      </c>
      <c r="M3705" s="15">
        <f t="shared" si="552"/>
        <v>-2.2204460492503131E-16</v>
      </c>
      <c r="N3705" s="7">
        <f t="shared" si="553"/>
        <v>-3.5285108168636724E-14</v>
      </c>
      <c r="O3705" s="7">
        <f t="shared" si="554"/>
        <v>-3.5285108168636724E-14</v>
      </c>
      <c r="R3705" s="7"/>
      <c r="S3705" s="47">
        <f t="shared" si="555"/>
        <v>-2.2204460492503131E-16</v>
      </c>
      <c r="T3705" s="47">
        <f t="shared" si="556"/>
        <v>0</v>
      </c>
      <c r="U3705" s="47">
        <f t="shared" si="557"/>
        <v>158.91</v>
      </c>
      <c r="V3705" s="47">
        <f t="shared" si="558"/>
        <v>47.04</v>
      </c>
      <c r="W3705" s="11"/>
    </row>
    <row r="3706" spans="1:23" x14ac:dyDescent="0.45">
      <c r="A3706" t="s">
        <v>3711</v>
      </c>
      <c r="B3706">
        <v>58</v>
      </c>
      <c r="D3706" s="9" t="str">
        <f>VartojimasGamyba!J3702</f>
        <v>2024-02-02-04</v>
      </c>
      <c r="E3706" s="8">
        <f>VartojimasGamyba!G3702</f>
        <v>0.53900000000000003</v>
      </c>
      <c r="F3706" s="11"/>
      <c r="G3706" s="7">
        <f t="shared" si="560"/>
        <v>11.219222222222223</v>
      </c>
      <c r="H3706" s="7">
        <v>0</v>
      </c>
      <c r="I3706" s="7">
        <v>0.59888888888888892</v>
      </c>
      <c r="J3706" s="7">
        <v>0</v>
      </c>
      <c r="L3706" s="7">
        <f>VartojimasGamyba!H3702</f>
        <v>0</v>
      </c>
      <c r="M3706" s="15">
        <f t="shared" si="552"/>
        <v>0</v>
      </c>
      <c r="N3706" s="7">
        <f t="shared" si="553"/>
        <v>0</v>
      </c>
      <c r="O3706" s="7">
        <f t="shared" si="554"/>
        <v>0</v>
      </c>
      <c r="R3706" s="7"/>
      <c r="S3706" s="47">
        <f t="shared" si="555"/>
        <v>0</v>
      </c>
      <c r="T3706" s="47">
        <f t="shared" si="556"/>
        <v>0</v>
      </c>
      <c r="U3706" s="47">
        <f t="shared" si="557"/>
        <v>158.29000000000002</v>
      </c>
      <c r="V3706" s="47">
        <f t="shared" si="558"/>
        <v>46.42</v>
      </c>
      <c r="W3706" s="11"/>
    </row>
    <row r="3707" spans="1:23" x14ac:dyDescent="0.45">
      <c r="A3707" t="s">
        <v>3712</v>
      </c>
      <c r="B3707">
        <v>54.69</v>
      </c>
      <c r="D3707" s="9" t="str">
        <f>VartojimasGamyba!J3703</f>
        <v>2024-02-02-05</v>
      </c>
      <c r="E3707" s="8">
        <f>VartojimasGamyba!G3703</f>
        <v>1.141</v>
      </c>
      <c r="F3707" s="11"/>
      <c r="G3707" s="7">
        <f t="shared" si="560"/>
        <v>9.9514444444444443</v>
      </c>
      <c r="H3707" s="7">
        <v>0</v>
      </c>
      <c r="I3707" s="7">
        <v>1.2677777777777779</v>
      </c>
      <c r="J3707" s="7">
        <v>0</v>
      </c>
      <c r="L3707" s="7">
        <f>VartojimasGamyba!H3703</f>
        <v>0</v>
      </c>
      <c r="M3707" s="15">
        <f t="shared" si="552"/>
        <v>-2.2204460492503131E-16</v>
      </c>
      <c r="N3707" s="7">
        <f t="shared" si="553"/>
        <v>-3.4412472871281356E-14</v>
      </c>
      <c r="O3707" s="7">
        <f t="shared" si="554"/>
        <v>-3.4412472871281356E-14</v>
      </c>
      <c r="R3707" s="7"/>
      <c r="S3707" s="47">
        <f t="shared" si="555"/>
        <v>-2.2204460492503131E-16</v>
      </c>
      <c r="T3707" s="47">
        <f t="shared" si="556"/>
        <v>0</v>
      </c>
      <c r="U3707" s="47">
        <f t="shared" si="557"/>
        <v>154.98000000000002</v>
      </c>
      <c r="V3707" s="47">
        <f t="shared" si="558"/>
        <v>43.11</v>
      </c>
      <c r="W3707" s="11"/>
    </row>
    <row r="3708" spans="1:23" x14ac:dyDescent="0.45">
      <c r="A3708" t="s">
        <v>3713</v>
      </c>
      <c r="B3708">
        <v>54.79</v>
      </c>
      <c r="D3708" s="9" t="str">
        <f>VartojimasGamyba!J3704</f>
        <v>2024-02-02-06</v>
      </c>
      <c r="E3708" s="8">
        <f>VartojimasGamyba!G3704</f>
        <v>1.617</v>
      </c>
      <c r="F3708" s="11"/>
      <c r="G3708" s="7">
        <f t="shared" si="560"/>
        <v>8.1547777777777775</v>
      </c>
      <c r="H3708" s="7">
        <v>0</v>
      </c>
      <c r="I3708" s="7">
        <v>1.7966666666666666</v>
      </c>
      <c r="J3708" s="7">
        <v>0</v>
      </c>
      <c r="L3708" s="7">
        <f>VartojimasGamyba!H3704</f>
        <v>0</v>
      </c>
      <c r="M3708" s="15">
        <f t="shared" si="552"/>
        <v>0</v>
      </c>
      <c r="N3708" s="7">
        <f t="shared" si="553"/>
        <v>0</v>
      </c>
      <c r="O3708" s="7">
        <f t="shared" si="554"/>
        <v>0</v>
      </c>
      <c r="R3708" s="7"/>
      <c r="S3708" s="47">
        <f t="shared" si="555"/>
        <v>0</v>
      </c>
      <c r="T3708" s="47">
        <f t="shared" si="556"/>
        <v>0</v>
      </c>
      <c r="U3708" s="47">
        <f t="shared" si="557"/>
        <v>155.08000000000001</v>
      </c>
      <c r="V3708" s="47">
        <f t="shared" si="558"/>
        <v>43.21</v>
      </c>
      <c r="W3708" s="11"/>
    </row>
    <row r="3709" spans="1:23" x14ac:dyDescent="0.45">
      <c r="A3709" t="s">
        <v>3714</v>
      </c>
      <c r="B3709">
        <v>53.18</v>
      </c>
      <c r="D3709" s="9" t="str">
        <f>VartojimasGamyba!J3705</f>
        <v>2024-02-02-07</v>
      </c>
      <c r="E3709" s="8">
        <f>VartojimasGamyba!G3705</f>
        <v>0.23400000000000001</v>
      </c>
      <c r="F3709" s="11"/>
      <c r="G3709" s="7">
        <f t="shared" si="560"/>
        <v>8.1436666666666664</v>
      </c>
      <c r="H3709" s="7">
        <v>0</v>
      </c>
      <c r="I3709" s="7">
        <v>1.1111111111111122E-2</v>
      </c>
      <c r="J3709" s="7">
        <v>0</v>
      </c>
      <c r="L3709" s="7">
        <f>VartojimasGamyba!H3705</f>
        <v>0.224</v>
      </c>
      <c r="M3709" s="15">
        <f t="shared" si="552"/>
        <v>0</v>
      </c>
      <c r="N3709" s="7">
        <f t="shared" si="553"/>
        <v>0</v>
      </c>
      <c r="O3709" s="7">
        <f t="shared" si="554"/>
        <v>0</v>
      </c>
      <c r="R3709" s="7"/>
      <c r="S3709" s="47">
        <f t="shared" si="555"/>
        <v>0</v>
      </c>
      <c r="T3709" s="47">
        <f t="shared" si="556"/>
        <v>0</v>
      </c>
      <c r="U3709" s="47">
        <f t="shared" si="557"/>
        <v>153.47</v>
      </c>
      <c r="V3709" s="47">
        <f t="shared" si="558"/>
        <v>41.6</v>
      </c>
      <c r="W3709" s="11"/>
    </row>
    <row r="3710" spans="1:23" x14ac:dyDescent="0.45">
      <c r="A3710" t="s">
        <v>3715</v>
      </c>
      <c r="B3710">
        <v>79.260000000000005</v>
      </c>
      <c r="D3710" s="9" t="str">
        <f>VartojimasGamyba!J3706</f>
        <v>2024-02-02-08</v>
      </c>
      <c r="E3710" s="8">
        <f>VartojimasGamyba!G3706</f>
        <v>0.26300000000000001</v>
      </c>
      <c r="F3710" s="11"/>
      <c r="G3710" s="7">
        <f t="shared" si="560"/>
        <v>8.4216666666666669</v>
      </c>
      <c r="H3710" s="7">
        <v>0.27800000000000097</v>
      </c>
      <c r="I3710" s="7">
        <v>0</v>
      </c>
      <c r="J3710" s="7">
        <v>0</v>
      </c>
      <c r="L3710" s="7">
        <f>VartojimasGamyba!H3706</f>
        <v>0.54100000000000004</v>
      </c>
      <c r="M3710" s="15">
        <f t="shared" si="552"/>
        <v>9.9920072216264089E-16</v>
      </c>
      <c r="N3710" s="7">
        <f t="shared" si="553"/>
        <v>1.7940648966430218E-13</v>
      </c>
      <c r="O3710" s="7">
        <f t="shared" si="554"/>
        <v>1.7940648966430218E-13</v>
      </c>
      <c r="R3710" s="7"/>
      <c r="S3710" s="47">
        <f t="shared" si="555"/>
        <v>0.27800000000000102</v>
      </c>
      <c r="T3710" s="47">
        <f t="shared" si="556"/>
        <v>0.27800000000000002</v>
      </c>
      <c r="U3710" s="47">
        <f t="shared" si="557"/>
        <v>179.55</v>
      </c>
      <c r="V3710" s="47">
        <f t="shared" si="558"/>
        <v>67.680000000000007</v>
      </c>
      <c r="W3710" s="11"/>
    </row>
    <row r="3711" spans="1:23" x14ac:dyDescent="0.45">
      <c r="A3711" t="s">
        <v>3716</v>
      </c>
      <c r="B3711">
        <v>88.47</v>
      </c>
      <c r="D3711" s="9" t="str">
        <f>VartojimasGamyba!J3707</f>
        <v>2024-02-02-09</v>
      </c>
      <c r="E3711" s="8">
        <f>VartojimasGamyba!G3707</f>
        <v>0.17399999999999999</v>
      </c>
      <c r="F3711" s="11"/>
      <c r="G3711" s="7">
        <f t="shared" si="560"/>
        <v>9.0106666666666673</v>
      </c>
      <c r="H3711" s="7">
        <v>0.58900000000000008</v>
      </c>
      <c r="I3711" s="7">
        <v>0</v>
      </c>
      <c r="J3711" s="7">
        <v>0</v>
      </c>
      <c r="L3711" s="7">
        <f>VartojimasGamyba!H3707</f>
        <v>0.76300000000000001</v>
      </c>
      <c r="M3711" s="15">
        <f t="shared" si="552"/>
        <v>0</v>
      </c>
      <c r="N3711" s="7">
        <f t="shared" si="553"/>
        <v>0</v>
      </c>
      <c r="O3711" s="7">
        <f t="shared" si="554"/>
        <v>0</v>
      </c>
      <c r="R3711" s="7"/>
      <c r="S3711" s="47">
        <f t="shared" si="555"/>
        <v>0.58899999999999997</v>
      </c>
      <c r="T3711" s="47">
        <f t="shared" si="556"/>
        <v>0.58899999999999997</v>
      </c>
      <c r="U3711" s="47">
        <f t="shared" si="557"/>
        <v>188.76</v>
      </c>
      <c r="V3711" s="47">
        <f t="shared" si="558"/>
        <v>76.89</v>
      </c>
      <c r="W3711" s="11"/>
    </row>
    <row r="3712" spans="1:23" x14ac:dyDescent="0.45">
      <c r="A3712" t="s">
        <v>3717</v>
      </c>
      <c r="B3712">
        <v>92.68</v>
      </c>
      <c r="D3712" s="9" t="str">
        <f>VartojimasGamyba!J3708</f>
        <v>2024-02-02-10</v>
      </c>
      <c r="E3712" s="8">
        <f>VartojimasGamyba!G3708</f>
        <v>0.19400000000000001</v>
      </c>
      <c r="F3712" s="11"/>
      <c r="G3712" s="7">
        <f t="shared" si="560"/>
        <v>9.6326666666666672</v>
      </c>
      <c r="H3712" s="7">
        <v>0.622</v>
      </c>
      <c r="I3712" s="7">
        <v>0</v>
      </c>
      <c r="J3712" s="7">
        <v>0</v>
      </c>
      <c r="L3712" s="7">
        <f>VartojimasGamyba!H3708</f>
        <v>0.81599999999999995</v>
      </c>
      <c r="M3712" s="15">
        <f t="shared" si="552"/>
        <v>0</v>
      </c>
      <c r="N3712" s="7">
        <f t="shared" si="553"/>
        <v>0</v>
      </c>
      <c r="O3712" s="7">
        <f t="shared" si="554"/>
        <v>0</v>
      </c>
      <c r="R3712" s="7"/>
      <c r="S3712" s="47">
        <f t="shared" si="555"/>
        <v>0.62199999999999989</v>
      </c>
      <c r="T3712" s="47">
        <f t="shared" si="556"/>
        <v>0.62199999999999989</v>
      </c>
      <c r="U3712" s="47">
        <f t="shared" si="557"/>
        <v>192.97000000000003</v>
      </c>
      <c r="V3712" s="47">
        <f t="shared" si="558"/>
        <v>81.100000000000009</v>
      </c>
      <c r="W3712" s="11"/>
    </row>
    <row r="3713" spans="1:23" x14ac:dyDescent="0.45">
      <c r="A3713" t="s">
        <v>3718</v>
      </c>
      <c r="B3713">
        <v>89.84</v>
      </c>
      <c r="D3713" s="9" t="str">
        <f>VartojimasGamyba!J3709</f>
        <v>2024-02-02-11</v>
      </c>
      <c r="E3713" s="8">
        <f>VartojimasGamyba!G3709</f>
        <v>3.9E-2</v>
      </c>
      <c r="F3713" s="11"/>
      <c r="G3713" s="7">
        <f t="shared" si="560"/>
        <v>10.696666666666667</v>
      </c>
      <c r="H3713" s="7">
        <v>1.0640000000000001</v>
      </c>
      <c r="I3713" s="7">
        <v>0</v>
      </c>
      <c r="J3713" s="7">
        <v>0</v>
      </c>
      <c r="L3713" s="7">
        <f>VartojimasGamyba!H3709</f>
        <v>1.103</v>
      </c>
      <c r="M3713" s="15">
        <f t="shared" si="552"/>
        <v>0</v>
      </c>
      <c r="N3713" s="7">
        <f t="shared" si="553"/>
        <v>0</v>
      </c>
      <c r="O3713" s="7">
        <f t="shared" si="554"/>
        <v>0</v>
      </c>
      <c r="R3713" s="7"/>
      <c r="S3713" s="47">
        <f t="shared" si="555"/>
        <v>1.0640000000000001</v>
      </c>
      <c r="T3713" s="47">
        <f t="shared" si="556"/>
        <v>1.0640000000000001</v>
      </c>
      <c r="U3713" s="47">
        <f t="shared" si="557"/>
        <v>190.13</v>
      </c>
      <c r="V3713" s="47">
        <f t="shared" si="558"/>
        <v>78.260000000000005</v>
      </c>
      <c r="W3713" s="11"/>
    </row>
    <row r="3714" spans="1:23" x14ac:dyDescent="0.45">
      <c r="A3714" t="s">
        <v>3719</v>
      </c>
      <c r="B3714">
        <v>81.48</v>
      </c>
      <c r="D3714" s="9" t="str">
        <f>VartojimasGamyba!J3710</f>
        <v>2024-02-02-12</v>
      </c>
      <c r="E3714" s="8">
        <f>VartojimasGamyba!G3710</f>
        <v>0.79200000000000004</v>
      </c>
      <c r="F3714" s="11"/>
      <c r="G3714" s="7">
        <f t="shared" si="560"/>
        <v>10.172222222222222</v>
      </c>
      <c r="H3714" s="7">
        <v>0</v>
      </c>
      <c r="I3714" s="7">
        <v>0.52444444444444449</v>
      </c>
      <c r="J3714" s="7">
        <v>0</v>
      </c>
      <c r="L3714" s="7">
        <f>VartojimasGamyba!H3710</f>
        <v>0.32</v>
      </c>
      <c r="M3714" s="15">
        <f t="shared" si="552"/>
        <v>0</v>
      </c>
      <c r="N3714" s="7">
        <f t="shared" si="553"/>
        <v>0</v>
      </c>
      <c r="O3714" s="7">
        <f t="shared" si="554"/>
        <v>0</v>
      </c>
      <c r="R3714" s="7"/>
      <c r="S3714" s="47">
        <f t="shared" si="555"/>
        <v>0</v>
      </c>
      <c r="T3714" s="47">
        <f t="shared" si="556"/>
        <v>0</v>
      </c>
      <c r="U3714" s="47">
        <f t="shared" si="557"/>
        <v>181.77</v>
      </c>
      <c r="V3714" s="47">
        <f t="shared" si="558"/>
        <v>69.900000000000006</v>
      </c>
      <c r="W3714" s="11"/>
    </row>
    <row r="3715" spans="1:23" x14ac:dyDescent="0.45">
      <c r="A3715" t="s">
        <v>3720</v>
      </c>
      <c r="B3715">
        <v>78.16</v>
      </c>
      <c r="D3715" s="9" t="str">
        <f>VartojimasGamyba!J3711</f>
        <v>2024-02-02-13</v>
      </c>
      <c r="E3715" s="8">
        <f>VartojimasGamyba!G3711</f>
        <v>0.246</v>
      </c>
      <c r="F3715" s="11"/>
      <c r="G3715" s="7">
        <f t="shared" si="560"/>
        <v>9.9844444444444456</v>
      </c>
      <c r="H3715" s="7">
        <v>0</v>
      </c>
      <c r="I3715" s="7">
        <v>0.18777777777777774</v>
      </c>
      <c r="J3715" s="7">
        <v>0</v>
      </c>
      <c r="L3715" s="7">
        <f>VartojimasGamyba!H3711</f>
        <v>7.6999999999999999E-2</v>
      </c>
      <c r="M3715" s="15">
        <f t="shared" si="552"/>
        <v>0</v>
      </c>
      <c r="N3715" s="7">
        <f t="shared" si="553"/>
        <v>0</v>
      </c>
      <c r="O3715" s="7">
        <f t="shared" si="554"/>
        <v>0</v>
      </c>
      <c r="R3715" s="7"/>
      <c r="S3715" s="47">
        <f t="shared" si="555"/>
        <v>0</v>
      </c>
      <c r="T3715" s="47">
        <f t="shared" si="556"/>
        <v>0</v>
      </c>
      <c r="U3715" s="47">
        <f t="shared" si="557"/>
        <v>178.45</v>
      </c>
      <c r="V3715" s="47">
        <f t="shared" si="558"/>
        <v>66.58</v>
      </c>
      <c r="W3715" s="11"/>
    </row>
    <row r="3716" spans="1:23" x14ac:dyDescent="0.45">
      <c r="A3716" t="s">
        <v>3721</v>
      </c>
      <c r="B3716">
        <v>78.7</v>
      </c>
      <c r="D3716" s="9" t="str">
        <f>VartojimasGamyba!J3712</f>
        <v>2024-02-02-14</v>
      </c>
      <c r="E3716" s="8">
        <f>VartojimasGamyba!G3712</f>
        <v>0.72899999999999998</v>
      </c>
      <c r="F3716" s="11"/>
      <c r="G3716" s="7">
        <f t="shared" si="560"/>
        <v>9.1766666666666676</v>
      </c>
      <c r="H3716" s="7">
        <v>0</v>
      </c>
      <c r="I3716" s="7">
        <v>0.80777777777777782</v>
      </c>
      <c r="J3716" s="7">
        <v>0</v>
      </c>
      <c r="L3716" s="7">
        <f>VartojimasGamyba!H3712</f>
        <v>2E-3</v>
      </c>
      <c r="M3716" s="15">
        <f t="shared" si="552"/>
        <v>-1.0928757898653885E-16</v>
      </c>
      <c r="N3716" s="7">
        <f t="shared" si="553"/>
        <v>-1.956138376280059E-14</v>
      </c>
      <c r="O3716" s="7">
        <f t="shared" si="554"/>
        <v>-1.956138376280059E-14</v>
      </c>
      <c r="R3716" s="7"/>
      <c r="S3716" s="47">
        <f t="shared" si="555"/>
        <v>-1.0928757898653885E-16</v>
      </c>
      <c r="T3716" s="47">
        <f t="shared" si="556"/>
        <v>0</v>
      </c>
      <c r="U3716" s="47">
        <f t="shared" si="557"/>
        <v>178.99</v>
      </c>
      <c r="V3716" s="47">
        <f t="shared" si="558"/>
        <v>67.12</v>
      </c>
      <c r="W3716" s="11"/>
    </row>
    <row r="3717" spans="1:23" x14ac:dyDescent="0.45">
      <c r="A3717" t="s">
        <v>3722</v>
      </c>
      <c r="B3717">
        <v>78.739999999999995</v>
      </c>
      <c r="D3717" s="9" t="str">
        <f>VartojimasGamyba!J3713</f>
        <v>2024-02-02-15</v>
      </c>
      <c r="E3717" s="8">
        <f>VartojimasGamyba!G3713</f>
        <v>0.47799999999999998</v>
      </c>
      <c r="F3717" s="11"/>
      <c r="G3717" s="7">
        <f t="shared" si="560"/>
        <v>8.645555555555557</v>
      </c>
      <c r="H3717" s="7">
        <v>0</v>
      </c>
      <c r="I3717" s="7">
        <v>0.53111111111111109</v>
      </c>
      <c r="J3717" s="7">
        <v>0</v>
      </c>
      <c r="L3717" s="7">
        <f>VartojimasGamyba!H3713</f>
        <v>0</v>
      </c>
      <c r="M3717" s="15">
        <f t="shared" si="552"/>
        <v>0</v>
      </c>
      <c r="N3717" s="7">
        <f t="shared" si="553"/>
        <v>0</v>
      </c>
      <c r="O3717" s="7">
        <f t="shared" si="554"/>
        <v>0</v>
      </c>
      <c r="R3717" s="7"/>
      <c r="S3717" s="47">
        <f t="shared" si="555"/>
        <v>0</v>
      </c>
      <c r="T3717" s="47">
        <f t="shared" si="556"/>
        <v>0</v>
      </c>
      <c r="U3717" s="47">
        <f t="shared" si="557"/>
        <v>179.03</v>
      </c>
      <c r="V3717" s="47">
        <f t="shared" si="558"/>
        <v>67.16</v>
      </c>
      <c r="W3717" s="11"/>
    </row>
    <row r="3718" spans="1:23" x14ac:dyDescent="0.45">
      <c r="A3718" t="s">
        <v>3723</v>
      </c>
      <c r="B3718">
        <v>80.81</v>
      </c>
      <c r="D3718" s="9" t="str">
        <f>VartojimasGamyba!J3714</f>
        <v>2024-02-02-16</v>
      </c>
      <c r="E3718" s="8">
        <f>VartojimasGamyba!G3714</f>
        <v>0.59399999999999997</v>
      </c>
      <c r="F3718" s="11"/>
      <c r="G3718" s="7">
        <f t="shared" si="560"/>
        <v>7.9855555555555569</v>
      </c>
      <c r="H3718" s="7">
        <v>0</v>
      </c>
      <c r="I3718" s="7">
        <v>0.66</v>
      </c>
      <c r="J3718" s="7">
        <v>0</v>
      </c>
      <c r="L3718" s="7">
        <f>VartojimasGamyba!H3714</f>
        <v>0</v>
      </c>
      <c r="M3718" s="15">
        <f t="shared" si="552"/>
        <v>-1.1102230246251565E-16</v>
      </c>
      <c r="N3718" s="7">
        <f t="shared" si="553"/>
        <v>-2.0106138975961587E-14</v>
      </c>
      <c r="O3718" s="7">
        <f t="shared" si="554"/>
        <v>-2.0106138975961587E-14</v>
      </c>
      <c r="R3718" s="7"/>
      <c r="S3718" s="47">
        <f t="shared" si="555"/>
        <v>-1.1102230246251565E-16</v>
      </c>
      <c r="T3718" s="47">
        <f t="shared" si="556"/>
        <v>0</v>
      </c>
      <c r="U3718" s="47">
        <f t="shared" si="557"/>
        <v>181.10000000000002</v>
      </c>
      <c r="V3718" s="47">
        <f t="shared" si="558"/>
        <v>69.23</v>
      </c>
      <c r="W3718" s="11"/>
    </row>
    <row r="3719" spans="1:23" x14ac:dyDescent="0.45">
      <c r="A3719" t="s">
        <v>3724</v>
      </c>
      <c r="B3719">
        <v>83.82</v>
      </c>
      <c r="D3719" s="9" t="str">
        <f>VartojimasGamyba!J3715</f>
        <v>2024-02-02-17</v>
      </c>
      <c r="E3719" s="8">
        <f>VartojimasGamyba!G3715</f>
        <v>0.27400000000000002</v>
      </c>
      <c r="F3719" s="11"/>
      <c r="G3719" s="7">
        <f t="shared" si="560"/>
        <v>7.6811111111111128</v>
      </c>
      <c r="H3719" s="7">
        <v>0</v>
      </c>
      <c r="I3719" s="7">
        <v>0.30444444444444446</v>
      </c>
      <c r="J3719" s="7">
        <v>0</v>
      </c>
      <c r="L3719" s="7">
        <f>VartojimasGamyba!H3715</f>
        <v>0</v>
      </c>
      <c r="M3719" s="15">
        <f t="shared" ref="M3719:M3782" si="561">E3719+H3719-I3719*$J$2+J3719-L3719</f>
        <v>0</v>
      </c>
      <c r="N3719" s="7">
        <f t="shared" ref="N3719:N3782" si="562">M3719*U3719-J3719*V3719</f>
        <v>0</v>
      </c>
      <c r="O3719" s="7">
        <f t="shared" ref="O3719:O3782" si="563">(M3719)*(B3719+$Z$21)</f>
        <v>0</v>
      </c>
      <c r="R3719" s="7"/>
      <c r="S3719" s="47">
        <f t="shared" ref="S3719:S3782" si="564">M3719+IF((L3719-E3719)&gt;0,(L3719-E3719),0)</f>
        <v>0</v>
      </c>
      <c r="T3719" s="47">
        <f t="shared" ref="T3719:T3782" si="565">IF(L3719-E3719&lt;0,0,L3719-E3719)</f>
        <v>0</v>
      </c>
      <c r="U3719" s="47">
        <f t="shared" ref="U3719:U3782" si="566">B3719+$Z$21</f>
        <v>184.11</v>
      </c>
      <c r="V3719" s="47">
        <f t="shared" ref="V3719:V3782" si="567">B3719+$Z$20</f>
        <v>72.239999999999995</v>
      </c>
      <c r="W3719" s="11"/>
    </row>
    <row r="3720" spans="1:23" x14ac:dyDescent="0.45">
      <c r="A3720" t="s">
        <v>3725</v>
      </c>
      <c r="B3720">
        <v>83.99</v>
      </c>
      <c r="D3720" s="9" t="str">
        <f>VartojimasGamyba!J3716</f>
        <v>2024-02-02-18</v>
      </c>
      <c r="E3720" s="8">
        <f>VartojimasGamyba!G3716</f>
        <v>0.249</v>
      </c>
      <c r="F3720" s="11"/>
      <c r="G3720" s="7">
        <f t="shared" si="560"/>
        <v>7.4044444444444464</v>
      </c>
      <c r="H3720" s="7">
        <v>0</v>
      </c>
      <c r="I3720" s="7">
        <v>0.27666666666666673</v>
      </c>
      <c r="J3720" s="7">
        <v>0</v>
      </c>
      <c r="L3720" s="7">
        <f>VartojimasGamyba!H3716</f>
        <v>0</v>
      </c>
      <c r="M3720" s="15">
        <f t="shared" si="561"/>
        <v>-5.5511151231257827E-17</v>
      </c>
      <c r="N3720" s="7">
        <f t="shared" si="562"/>
        <v>-1.0229594948896192E-14</v>
      </c>
      <c r="O3720" s="7">
        <f t="shared" si="563"/>
        <v>-1.0229594948896192E-14</v>
      </c>
      <c r="R3720" s="7"/>
      <c r="S3720" s="47">
        <f t="shared" si="564"/>
        <v>-5.5511151231257827E-17</v>
      </c>
      <c r="T3720" s="47">
        <f t="shared" si="565"/>
        <v>0</v>
      </c>
      <c r="U3720" s="47">
        <f t="shared" si="566"/>
        <v>184.28</v>
      </c>
      <c r="V3720" s="47">
        <f t="shared" si="567"/>
        <v>72.41</v>
      </c>
      <c r="W3720" s="11"/>
    </row>
    <row r="3721" spans="1:23" x14ac:dyDescent="0.45">
      <c r="A3721" t="s">
        <v>3726</v>
      </c>
      <c r="B3721">
        <v>83.77</v>
      </c>
      <c r="D3721" s="9" t="str">
        <f>VartojimasGamyba!J3717</f>
        <v>2024-02-02-19</v>
      </c>
      <c r="E3721" s="8">
        <f>VartojimasGamyba!G3717</f>
        <v>1.3160000000000001</v>
      </c>
      <c r="F3721" s="11"/>
      <c r="G3721" s="7">
        <f t="shared" si="560"/>
        <v>5.9422222222222238</v>
      </c>
      <c r="H3721" s="7">
        <v>0</v>
      </c>
      <c r="I3721" s="7">
        <v>1.4622222222222225</v>
      </c>
      <c r="J3721" s="7">
        <v>0</v>
      </c>
      <c r="L3721" s="7">
        <f>VartojimasGamyba!H3717</f>
        <v>0</v>
      </c>
      <c r="M3721" s="15">
        <f t="shared" si="561"/>
        <v>-2.2204460492503131E-16</v>
      </c>
      <c r="N3721" s="7">
        <f t="shared" si="562"/>
        <v>-4.0869529982501263E-14</v>
      </c>
      <c r="O3721" s="7">
        <f t="shared" si="563"/>
        <v>-4.0869529982501263E-14</v>
      </c>
      <c r="R3721" s="7"/>
      <c r="S3721" s="47">
        <f t="shared" si="564"/>
        <v>-2.2204460492503131E-16</v>
      </c>
      <c r="T3721" s="47">
        <f t="shared" si="565"/>
        <v>0</v>
      </c>
      <c r="U3721" s="47">
        <f t="shared" si="566"/>
        <v>184.06</v>
      </c>
      <c r="V3721" s="47">
        <f t="shared" si="567"/>
        <v>72.19</v>
      </c>
      <c r="W3721" s="11"/>
    </row>
    <row r="3722" spans="1:23" x14ac:dyDescent="0.45">
      <c r="A3722" t="s">
        <v>3727</v>
      </c>
      <c r="B3722">
        <v>79.209999999999994</v>
      </c>
      <c r="D3722" s="9" t="str">
        <f>VartojimasGamyba!J3718</f>
        <v>2024-02-02-20</v>
      </c>
      <c r="E3722" s="8">
        <f>VartojimasGamyba!G3718</f>
        <v>0.27700000000000002</v>
      </c>
      <c r="F3722" s="11"/>
      <c r="G3722" s="7">
        <f t="shared" si="560"/>
        <v>5.6344444444444459</v>
      </c>
      <c r="H3722" s="7">
        <v>0</v>
      </c>
      <c r="I3722" s="7">
        <v>0.30777777777777782</v>
      </c>
      <c r="J3722" s="7">
        <v>0</v>
      </c>
      <c r="L3722" s="7">
        <f>VartojimasGamyba!H3718</f>
        <v>0</v>
      </c>
      <c r="M3722" s="15">
        <f t="shared" si="561"/>
        <v>0</v>
      </c>
      <c r="N3722" s="7">
        <f t="shared" si="562"/>
        <v>0</v>
      </c>
      <c r="O3722" s="7">
        <f t="shared" si="563"/>
        <v>0</v>
      </c>
      <c r="P3722" s="7" t="s">
        <v>8873</v>
      </c>
      <c r="R3722" s="7"/>
      <c r="S3722" s="47">
        <f t="shared" si="564"/>
        <v>0</v>
      </c>
      <c r="T3722" s="47">
        <f t="shared" si="565"/>
        <v>0</v>
      </c>
      <c r="U3722" s="47">
        <f t="shared" si="566"/>
        <v>179.5</v>
      </c>
      <c r="V3722" s="47">
        <f t="shared" si="567"/>
        <v>67.63</v>
      </c>
      <c r="W3722" s="11"/>
    </row>
    <row r="3723" spans="1:23" x14ac:dyDescent="0.45">
      <c r="A3723" t="s">
        <v>3728</v>
      </c>
      <c r="B3723">
        <v>76.73</v>
      </c>
      <c r="D3723" s="9" t="str">
        <f>VartojimasGamyba!J3719</f>
        <v>2024-02-02-21</v>
      </c>
      <c r="E3723" s="8">
        <f>VartojimasGamyba!G3719</f>
        <v>0.193</v>
      </c>
      <c r="F3723" s="11"/>
      <c r="G3723" s="7">
        <f t="shared" si="560"/>
        <v>5.4200000000000017</v>
      </c>
      <c r="H3723" s="7">
        <v>0</v>
      </c>
      <c r="I3723" s="7">
        <v>0.21444444444444447</v>
      </c>
      <c r="J3723" s="7">
        <v>0</v>
      </c>
      <c r="L3723" s="7">
        <f>VartojimasGamyba!H3719</f>
        <v>0</v>
      </c>
      <c r="M3723" s="15">
        <f t="shared" si="561"/>
        <v>-2.7755575615628914E-17</v>
      </c>
      <c r="N3723" s="7">
        <f t="shared" si="562"/>
        <v>-4.9132919954786306E-15</v>
      </c>
      <c r="O3723" s="7">
        <f t="shared" si="563"/>
        <v>-4.9132919954786306E-15</v>
      </c>
      <c r="P3723" s="7">
        <f>SUM(N3702:N3725)</f>
        <v>1113.3675466666671</v>
      </c>
      <c r="R3723" s="7"/>
      <c r="S3723" s="47">
        <f t="shared" si="564"/>
        <v>-2.7755575615628914E-17</v>
      </c>
      <c r="T3723" s="47">
        <f t="shared" si="565"/>
        <v>0</v>
      </c>
      <c r="U3723" s="47">
        <f t="shared" si="566"/>
        <v>177.02</v>
      </c>
      <c r="V3723" s="47">
        <f t="shared" si="567"/>
        <v>65.150000000000006</v>
      </c>
      <c r="W3723" s="11"/>
    </row>
    <row r="3724" spans="1:23" x14ac:dyDescent="0.45">
      <c r="A3724" t="s">
        <v>3729</v>
      </c>
      <c r="B3724">
        <v>73.16</v>
      </c>
      <c r="D3724" s="9" t="str">
        <f>VartojimasGamyba!J3720</f>
        <v>2024-02-02-22</v>
      </c>
      <c r="E3724" s="8">
        <f>VartojimasGamyba!G3720</f>
        <v>0.17799999999999999</v>
      </c>
      <c r="F3724" s="11"/>
      <c r="G3724" s="7">
        <f t="shared" si="560"/>
        <v>5.2222222222222241</v>
      </c>
      <c r="H3724" s="7">
        <v>0</v>
      </c>
      <c r="I3724" s="7">
        <v>0.19777777777777777</v>
      </c>
      <c r="J3724" s="7">
        <v>0</v>
      </c>
      <c r="L3724" s="7">
        <f>VartojimasGamyba!H3720</f>
        <v>0</v>
      </c>
      <c r="M3724" s="15">
        <f t="shared" si="561"/>
        <v>0</v>
      </c>
      <c r="N3724" s="7">
        <f t="shared" si="562"/>
        <v>0</v>
      </c>
      <c r="O3724" s="7">
        <f t="shared" si="563"/>
        <v>0</v>
      </c>
      <c r="P3724" s="7" t="s">
        <v>8872</v>
      </c>
      <c r="R3724" s="7"/>
      <c r="S3724" s="47">
        <f t="shared" si="564"/>
        <v>0</v>
      </c>
      <c r="T3724" s="47">
        <f t="shared" si="565"/>
        <v>0</v>
      </c>
      <c r="U3724" s="47">
        <f t="shared" si="566"/>
        <v>173.45</v>
      </c>
      <c r="V3724" s="47">
        <f t="shared" si="567"/>
        <v>61.58</v>
      </c>
      <c r="W3724" s="11"/>
    </row>
    <row r="3725" spans="1:23" x14ac:dyDescent="0.45">
      <c r="A3725" t="s">
        <v>3730</v>
      </c>
      <c r="B3725">
        <v>30.16</v>
      </c>
      <c r="D3725" s="9" t="str">
        <f>VartojimasGamyba!J3721</f>
        <v>2024-02-02-23</v>
      </c>
      <c r="E3725" s="8">
        <f>VartojimasGamyba!G3721</f>
        <v>0.2</v>
      </c>
      <c r="F3725" s="11"/>
      <c r="G3725" s="7">
        <f t="shared" si="560"/>
        <v>5.0000000000000018</v>
      </c>
      <c r="H3725" s="7">
        <v>0</v>
      </c>
      <c r="I3725" s="7">
        <v>0.22222222222222224</v>
      </c>
      <c r="J3725" s="7">
        <v>0</v>
      </c>
      <c r="L3725" s="7">
        <f>VartojimasGamyba!H3721</f>
        <v>0</v>
      </c>
      <c r="M3725" s="15">
        <f t="shared" si="561"/>
        <v>0</v>
      </c>
      <c r="N3725" s="7">
        <f t="shared" si="562"/>
        <v>0</v>
      </c>
      <c r="O3725" s="7">
        <f t="shared" si="563"/>
        <v>0</v>
      </c>
      <c r="P3725" s="7">
        <f>SUM(O3702:O3725)</f>
        <v>1113.3675466666671</v>
      </c>
      <c r="Q3725" s="7">
        <f>SUMPRODUCT(B3702:B3725,E3702:E3725)+SUM(E3702:E3725)*$Z$21-SUMPRODUCT(B3702:B3725,L3702:L3725)+SUM(L3702:L3725)*ABS($Z$20)</f>
        <v>1806.4320799999998</v>
      </c>
      <c r="R3725" s="7"/>
      <c r="S3725" s="47">
        <f t="shared" si="564"/>
        <v>0</v>
      </c>
      <c r="T3725" s="47">
        <f t="shared" si="565"/>
        <v>0</v>
      </c>
      <c r="U3725" s="47">
        <f t="shared" si="566"/>
        <v>130.45000000000002</v>
      </c>
      <c r="V3725" s="47">
        <f t="shared" si="567"/>
        <v>18.579999999999998</v>
      </c>
      <c r="W3725" s="11">
        <f>IF(P3725&lt;&gt;Q3725,1,0)</f>
        <v>1</v>
      </c>
    </row>
    <row r="3726" spans="1:23" x14ac:dyDescent="0.45">
      <c r="A3726" t="s">
        <v>3731</v>
      </c>
      <c r="B3726">
        <v>11.93</v>
      </c>
      <c r="D3726" s="1" t="str">
        <f>VartojimasGamyba!J3722</f>
        <v>2024-02-03-00</v>
      </c>
      <c r="E3726" s="7">
        <f>VartojimasGamyba!G3722</f>
        <v>0.159</v>
      </c>
      <c r="F3726" s="11"/>
      <c r="G3726" s="12">
        <f>G3725+H3726-I3726</f>
        <v>5.0000000000000018</v>
      </c>
      <c r="H3726" s="12">
        <v>0</v>
      </c>
      <c r="I3726" s="12">
        <v>0</v>
      </c>
      <c r="J3726" s="12">
        <v>0</v>
      </c>
      <c r="K3726" s="12"/>
      <c r="L3726" s="12">
        <f>VartojimasGamyba!H3722</f>
        <v>0</v>
      </c>
      <c r="M3726" s="19">
        <f t="shared" si="561"/>
        <v>0.159</v>
      </c>
      <c r="N3726" s="7">
        <f t="shared" si="562"/>
        <v>17.842980000000001</v>
      </c>
      <c r="O3726" s="7">
        <f t="shared" si="563"/>
        <v>17.842980000000001</v>
      </c>
      <c r="R3726" s="20" t="s">
        <v>8783</v>
      </c>
      <c r="S3726" s="47">
        <f t="shared" si="564"/>
        <v>0.159</v>
      </c>
      <c r="T3726" s="47">
        <f t="shared" si="565"/>
        <v>0</v>
      </c>
      <c r="U3726" s="47">
        <f t="shared" si="566"/>
        <v>112.22</v>
      </c>
      <c r="V3726" s="47">
        <f t="shared" si="567"/>
        <v>0.34999999999999964</v>
      </c>
      <c r="W3726" s="11"/>
    </row>
    <row r="3727" spans="1:23" x14ac:dyDescent="0.45">
      <c r="A3727" t="s">
        <v>3732</v>
      </c>
      <c r="B3727">
        <v>14.44</v>
      </c>
      <c r="D3727" s="1" t="str">
        <f>VartojimasGamyba!J3723</f>
        <v>2024-02-03-01</v>
      </c>
      <c r="E3727" s="7">
        <f>VartojimasGamyba!G3723</f>
        <v>0.40899999999999997</v>
      </c>
      <c r="F3727" s="11"/>
      <c r="G3727" s="12">
        <f t="shared" ref="G3727:G3749" si="568">G3726+H3727-I3727</f>
        <v>5.0000000000000018</v>
      </c>
      <c r="H3727" s="12">
        <v>0</v>
      </c>
      <c r="I3727" s="12">
        <v>0</v>
      </c>
      <c r="J3727" s="12">
        <v>0</v>
      </c>
      <c r="K3727" s="12"/>
      <c r="L3727" s="12">
        <f>VartojimasGamyba!H3723</f>
        <v>0</v>
      </c>
      <c r="M3727" s="19">
        <f t="shared" si="561"/>
        <v>0.40899999999999997</v>
      </c>
      <c r="N3727" s="7">
        <f t="shared" si="562"/>
        <v>46.924569999999996</v>
      </c>
      <c r="O3727" s="7">
        <f t="shared" si="563"/>
        <v>46.924569999999996</v>
      </c>
      <c r="R3727" s="7"/>
      <c r="S3727" s="47">
        <f t="shared" si="564"/>
        <v>0.40899999999999997</v>
      </c>
      <c r="T3727" s="47">
        <f t="shared" si="565"/>
        <v>0</v>
      </c>
      <c r="U3727" s="47">
        <f t="shared" si="566"/>
        <v>114.73</v>
      </c>
      <c r="V3727" s="47">
        <f t="shared" si="567"/>
        <v>2.8599999999999994</v>
      </c>
      <c r="W3727" s="11"/>
    </row>
    <row r="3728" spans="1:23" x14ac:dyDescent="0.45">
      <c r="A3728" t="s">
        <v>3733</v>
      </c>
      <c r="B3728">
        <v>40.270000000000003</v>
      </c>
      <c r="D3728" s="1" t="str">
        <f>VartojimasGamyba!J3724</f>
        <v>2024-02-03-02</v>
      </c>
      <c r="E3728" s="7">
        <f>VartojimasGamyba!G3724</f>
        <v>0.42599999999999999</v>
      </c>
      <c r="F3728" s="11"/>
      <c r="G3728" s="12">
        <f t="shared" si="568"/>
        <v>4.5266666666666682</v>
      </c>
      <c r="H3728" s="12">
        <v>0</v>
      </c>
      <c r="I3728" s="12">
        <v>0.47333333333333333</v>
      </c>
      <c r="J3728" s="12">
        <v>0</v>
      </c>
      <c r="K3728" s="12"/>
      <c r="L3728" s="12">
        <f>VartojimasGamyba!H3724</f>
        <v>0</v>
      </c>
      <c r="M3728" s="19">
        <f t="shared" si="561"/>
        <v>0</v>
      </c>
      <c r="N3728" s="7">
        <f t="shared" si="562"/>
        <v>0</v>
      </c>
      <c r="O3728" s="7">
        <f t="shared" si="563"/>
        <v>0</v>
      </c>
      <c r="R3728" s="7"/>
      <c r="S3728" s="47">
        <f t="shared" si="564"/>
        <v>0</v>
      </c>
      <c r="T3728" s="47">
        <f t="shared" si="565"/>
        <v>0</v>
      </c>
      <c r="U3728" s="47">
        <f t="shared" si="566"/>
        <v>140.56</v>
      </c>
      <c r="V3728" s="47">
        <f t="shared" si="567"/>
        <v>28.690000000000005</v>
      </c>
      <c r="W3728" s="11"/>
    </row>
    <row r="3729" spans="1:23" x14ac:dyDescent="0.45">
      <c r="A3729" t="s">
        <v>3734</v>
      </c>
      <c r="B3729">
        <v>42.75</v>
      </c>
      <c r="D3729" s="1" t="str">
        <f>VartojimasGamyba!J3725</f>
        <v>2024-02-03-03</v>
      </c>
      <c r="E3729" s="7">
        <f>VartojimasGamyba!G3725</f>
        <v>0.47</v>
      </c>
      <c r="F3729" s="11"/>
      <c r="G3729" s="12">
        <f t="shared" si="568"/>
        <v>4.004444444444446</v>
      </c>
      <c r="H3729" s="12">
        <v>0</v>
      </c>
      <c r="I3729" s="12">
        <v>0.52222222222222225</v>
      </c>
      <c r="J3729" s="12">
        <v>0</v>
      </c>
      <c r="K3729" s="12"/>
      <c r="L3729" s="12">
        <f>VartojimasGamyba!H3725</f>
        <v>0</v>
      </c>
      <c r="M3729" s="19">
        <f t="shared" si="561"/>
        <v>-5.5511151231257827E-17</v>
      </c>
      <c r="N3729" s="7">
        <f t="shared" si="562"/>
        <v>-7.9403150721191207E-15</v>
      </c>
      <c r="O3729" s="7">
        <f t="shared" si="563"/>
        <v>-7.9403150721191207E-15</v>
      </c>
      <c r="R3729" s="7"/>
      <c r="S3729" s="47">
        <f t="shared" si="564"/>
        <v>-5.5511151231257827E-17</v>
      </c>
      <c r="T3729" s="47">
        <f t="shared" si="565"/>
        <v>0</v>
      </c>
      <c r="U3729" s="47">
        <f t="shared" si="566"/>
        <v>143.04000000000002</v>
      </c>
      <c r="V3729" s="47">
        <f t="shared" si="567"/>
        <v>31.17</v>
      </c>
      <c r="W3729" s="11"/>
    </row>
    <row r="3730" spans="1:23" x14ac:dyDescent="0.45">
      <c r="A3730" t="s">
        <v>3735</v>
      </c>
      <c r="B3730">
        <v>37.57</v>
      </c>
      <c r="D3730" s="1" t="str">
        <f>VartojimasGamyba!J3726</f>
        <v>2024-02-03-04</v>
      </c>
      <c r="E3730" s="7">
        <f>VartojimasGamyba!G3726</f>
        <v>0.40699999999999997</v>
      </c>
      <c r="F3730" s="11"/>
      <c r="G3730" s="12">
        <f t="shared" si="568"/>
        <v>3.5522222222222237</v>
      </c>
      <c r="H3730" s="12">
        <v>0</v>
      </c>
      <c r="I3730" s="12">
        <v>0.45222222222222219</v>
      </c>
      <c r="J3730" s="12">
        <v>0</v>
      </c>
      <c r="K3730" s="12"/>
      <c r="L3730" s="12">
        <f>VartojimasGamyba!H3726</f>
        <v>0</v>
      </c>
      <c r="M3730" s="19">
        <f t="shared" si="561"/>
        <v>0</v>
      </c>
      <c r="N3730" s="7">
        <f t="shared" si="562"/>
        <v>0</v>
      </c>
      <c r="O3730" s="7">
        <f t="shared" si="563"/>
        <v>0</v>
      </c>
      <c r="R3730" s="7"/>
      <c r="S3730" s="47">
        <f t="shared" si="564"/>
        <v>0</v>
      </c>
      <c r="T3730" s="47">
        <f t="shared" si="565"/>
        <v>0</v>
      </c>
      <c r="U3730" s="47">
        <f t="shared" si="566"/>
        <v>137.86000000000001</v>
      </c>
      <c r="V3730" s="47">
        <f t="shared" si="567"/>
        <v>25.990000000000002</v>
      </c>
      <c r="W3730" s="11"/>
    </row>
    <row r="3731" spans="1:23" x14ac:dyDescent="0.45">
      <c r="A3731" t="s">
        <v>3736</v>
      </c>
      <c r="B3731">
        <v>26.68</v>
      </c>
      <c r="D3731" s="1" t="str">
        <f>VartojimasGamyba!J3727</f>
        <v>2024-02-03-05</v>
      </c>
      <c r="E3731" s="7">
        <f>VartojimasGamyba!G3727</f>
        <v>0.60199999999999998</v>
      </c>
      <c r="F3731" s="11"/>
      <c r="G3731" s="12">
        <f t="shared" si="568"/>
        <v>2.8833333333333346</v>
      </c>
      <c r="H3731" s="12">
        <v>0</v>
      </c>
      <c r="I3731" s="12">
        <v>0.66888888888888887</v>
      </c>
      <c r="J3731" s="12">
        <v>0</v>
      </c>
      <c r="K3731" s="12"/>
      <c r="L3731" s="12">
        <f>VartojimasGamyba!H3727</f>
        <v>0</v>
      </c>
      <c r="M3731" s="19">
        <f t="shared" si="561"/>
        <v>0</v>
      </c>
      <c r="N3731" s="7">
        <f t="shared" si="562"/>
        <v>0</v>
      </c>
      <c r="O3731" s="7">
        <f t="shared" si="563"/>
        <v>0</v>
      </c>
      <c r="R3731" s="7"/>
      <c r="S3731" s="47">
        <f t="shared" si="564"/>
        <v>0</v>
      </c>
      <c r="T3731" s="47">
        <f t="shared" si="565"/>
        <v>0</v>
      </c>
      <c r="U3731" s="47">
        <f t="shared" si="566"/>
        <v>126.97</v>
      </c>
      <c r="V3731" s="47">
        <f t="shared" si="567"/>
        <v>15.1</v>
      </c>
      <c r="W3731" s="11"/>
    </row>
    <row r="3732" spans="1:23" x14ac:dyDescent="0.45">
      <c r="A3732" t="s">
        <v>3737</v>
      </c>
      <c r="B3732">
        <v>31.28</v>
      </c>
      <c r="D3732" s="1" t="str">
        <f>VartojimasGamyba!J3728</f>
        <v>2024-02-03-06</v>
      </c>
      <c r="E3732" s="7">
        <f>VartojimasGamyba!G3728</f>
        <v>0.84</v>
      </c>
      <c r="F3732" s="11"/>
      <c r="G3732" s="12">
        <f t="shared" si="568"/>
        <v>1.9500000000000013</v>
      </c>
      <c r="H3732" s="12">
        <v>0</v>
      </c>
      <c r="I3732" s="12">
        <v>0.93333333333333335</v>
      </c>
      <c r="J3732" s="12">
        <v>0</v>
      </c>
      <c r="K3732" s="12"/>
      <c r="L3732" s="12">
        <f>VartojimasGamyba!H3728</f>
        <v>0</v>
      </c>
      <c r="M3732" s="19">
        <f t="shared" si="561"/>
        <v>-1.1102230246251565E-16</v>
      </c>
      <c r="N3732" s="7">
        <f t="shared" si="562"/>
        <v>-1.4607204334993184E-14</v>
      </c>
      <c r="O3732" s="7">
        <f t="shared" si="563"/>
        <v>-1.4607204334993184E-14</v>
      </c>
      <c r="R3732" s="7"/>
      <c r="S3732" s="47">
        <f t="shared" si="564"/>
        <v>-1.1102230246251565E-16</v>
      </c>
      <c r="T3732" s="47">
        <f t="shared" si="565"/>
        <v>0</v>
      </c>
      <c r="U3732" s="47">
        <f t="shared" si="566"/>
        <v>131.57</v>
      </c>
      <c r="V3732" s="47">
        <f t="shared" si="567"/>
        <v>19.700000000000003</v>
      </c>
      <c r="W3732" s="11"/>
    </row>
    <row r="3733" spans="1:23" x14ac:dyDescent="0.45">
      <c r="A3733" t="s">
        <v>3738</v>
      </c>
      <c r="B3733">
        <v>10.29</v>
      </c>
      <c r="D3733" s="1" t="str">
        <f>VartojimasGamyba!J3729</f>
        <v>2024-02-03-07</v>
      </c>
      <c r="E3733" s="7">
        <f>VartojimasGamyba!G3729</f>
        <v>0.59699999999999998</v>
      </c>
      <c r="F3733" s="11"/>
      <c r="G3733" s="12">
        <f t="shared" si="568"/>
        <v>10.533111111111111</v>
      </c>
      <c r="H3733" s="12">
        <v>8.5831111111111102</v>
      </c>
      <c r="I3733" s="12">
        <v>0</v>
      </c>
      <c r="J3733" s="12">
        <v>0</v>
      </c>
      <c r="K3733" s="12"/>
      <c r="L3733" s="12">
        <f>VartojimasGamyba!H3729</f>
        <v>7.0000000000000001E-3</v>
      </c>
      <c r="M3733" s="19">
        <f t="shared" si="561"/>
        <v>9.1731111111111101</v>
      </c>
      <c r="N3733" s="7">
        <f t="shared" si="562"/>
        <v>1014.3626266666666</v>
      </c>
      <c r="O3733" s="7">
        <f t="shared" si="563"/>
        <v>1014.3626266666666</v>
      </c>
      <c r="R3733" s="7"/>
      <c r="S3733" s="47">
        <f t="shared" si="564"/>
        <v>9.1731111111111101</v>
      </c>
      <c r="T3733" s="47">
        <f t="shared" si="565"/>
        <v>0</v>
      </c>
      <c r="U3733" s="47">
        <f t="shared" si="566"/>
        <v>110.58000000000001</v>
      </c>
      <c r="V3733" s="47">
        <f t="shared" si="567"/>
        <v>-1.2900000000000009</v>
      </c>
      <c r="W3733" s="11"/>
    </row>
    <row r="3734" spans="1:23" x14ac:dyDescent="0.45">
      <c r="A3734" t="s">
        <v>3739</v>
      </c>
      <c r="B3734">
        <v>35.380000000000003</v>
      </c>
      <c r="D3734" s="1" t="str">
        <f>VartojimasGamyba!J3730</f>
        <v>2024-02-03-08</v>
      </c>
      <c r="E3734" s="7">
        <f>VartojimasGamyba!G3730</f>
        <v>0.22700000000000001</v>
      </c>
      <c r="F3734" s="11"/>
      <c r="G3734" s="12">
        <f t="shared" si="568"/>
        <v>10.378666666666668</v>
      </c>
      <c r="H3734" s="12">
        <v>0</v>
      </c>
      <c r="I3734" s="12">
        <v>0.15444444444444447</v>
      </c>
      <c r="J3734" s="12">
        <v>0</v>
      </c>
      <c r="K3734" s="12"/>
      <c r="L3734" s="12">
        <f>VartojimasGamyba!H3730</f>
        <v>8.7999999999999995E-2</v>
      </c>
      <c r="M3734" s="19">
        <f t="shared" si="561"/>
        <v>0</v>
      </c>
      <c r="N3734" s="7">
        <f t="shared" si="562"/>
        <v>0</v>
      </c>
      <c r="O3734" s="7">
        <f t="shared" si="563"/>
        <v>0</v>
      </c>
      <c r="R3734" s="7"/>
      <c r="S3734" s="47">
        <f t="shared" si="564"/>
        <v>0</v>
      </c>
      <c r="T3734" s="47">
        <f t="shared" si="565"/>
        <v>0</v>
      </c>
      <c r="U3734" s="47">
        <f t="shared" si="566"/>
        <v>135.67000000000002</v>
      </c>
      <c r="V3734" s="47">
        <f t="shared" si="567"/>
        <v>23.800000000000004</v>
      </c>
      <c r="W3734" s="11"/>
    </row>
    <row r="3735" spans="1:23" x14ac:dyDescent="0.45">
      <c r="A3735" t="s">
        <v>3740</v>
      </c>
      <c r="B3735">
        <v>56.28</v>
      </c>
      <c r="D3735" s="1" t="str">
        <f>VartojimasGamyba!J3731</f>
        <v>2024-02-03-09</v>
      </c>
      <c r="E3735" s="7">
        <f>VartojimasGamyba!G3731</f>
        <v>0.59</v>
      </c>
      <c r="F3735" s="11"/>
      <c r="G3735" s="12">
        <f t="shared" si="568"/>
        <v>10.084222222222223</v>
      </c>
      <c r="H3735" s="12">
        <v>0</v>
      </c>
      <c r="I3735" s="12">
        <v>0.29444444444444434</v>
      </c>
      <c r="J3735" s="12">
        <v>0</v>
      </c>
      <c r="K3735" s="12"/>
      <c r="L3735" s="12">
        <f>VartojimasGamyba!H3731</f>
        <v>0.32500000000000001</v>
      </c>
      <c r="M3735" s="19">
        <f t="shared" si="561"/>
        <v>0</v>
      </c>
      <c r="N3735" s="7">
        <f t="shared" si="562"/>
        <v>0</v>
      </c>
      <c r="O3735" s="7">
        <f t="shared" si="563"/>
        <v>0</v>
      </c>
      <c r="R3735" s="7"/>
      <c r="S3735" s="47">
        <f t="shared" si="564"/>
        <v>0</v>
      </c>
      <c r="T3735" s="47">
        <f t="shared" si="565"/>
        <v>0</v>
      </c>
      <c r="U3735" s="47">
        <f t="shared" si="566"/>
        <v>156.57</v>
      </c>
      <c r="V3735" s="47">
        <f t="shared" si="567"/>
        <v>44.7</v>
      </c>
      <c r="W3735" s="11"/>
    </row>
    <row r="3736" spans="1:23" x14ac:dyDescent="0.45">
      <c r="A3736" t="s">
        <v>3741</v>
      </c>
      <c r="B3736">
        <v>57.99</v>
      </c>
      <c r="D3736" s="1" t="str">
        <f>VartojimasGamyba!J3732</f>
        <v>2024-02-03-10</v>
      </c>
      <c r="E3736" s="7">
        <f>VartojimasGamyba!G3732</f>
        <v>0.314</v>
      </c>
      <c r="F3736" s="11"/>
      <c r="G3736" s="12">
        <f t="shared" si="568"/>
        <v>10.077555555555557</v>
      </c>
      <c r="H3736" s="12">
        <v>0</v>
      </c>
      <c r="I3736" s="12">
        <v>6.6666666666666732E-3</v>
      </c>
      <c r="J3736" s="12">
        <v>0</v>
      </c>
      <c r="K3736" s="12"/>
      <c r="L3736" s="12">
        <f>VartojimasGamyba!H3732</f>
        <v>0.308</v>
      </c>
      <c r="M3736" s="19">
        <f t="shared" si="561"/>
        <v>0</v>
      </c>
      <c r="N3736" s="7">
        <f t="shared" si="562"/>
        <v>0</v>
      </c>
      <c r="O3736" s="7">
        <f t="shared" si="563"/>
        <v>0</v>
      </c>
      <c r="R3736" s="7"/>
      <c r="S3736" s="47">
        <f t="shared" si="564"/>
        <v>0</v>
      </c>
      <c r="T3736" s="47">
        <f t="shared" si="565"/>
        <v>0</v>
      </c>
      <c r="U3736" s="47">
        <f t="shared" si="566"/>
        <v>158.28</v>
      </c>
      <c r="V3736" s="47">
        <f t="shared" si="567"/>
        <v>46.410000000000004</v>
      </c>
      <c r="W3736" s="11"/>
    </row>
    <row r="3737" spans="1:23" x14ac:dyDescent="0.45">
      <c r="A3737" t="s">
        <v>3742</v>
      </c>
      <c r="B3737">
        <v>53.66</v>
      </c>
      <c r="D3737" s="1" t="str">
        <f>VartojimasGamyba!J3733</f>
        <v>2024-02-03-11</v>
      </c>
      <c r="E3737" s="7">
        <f>VartojimasGamyba!G3733</f>
        <v>0.27300000000000002</v>
      </c>
      <c r="F3737" s="11"/>
      <c r="G3737" s="12">
        <f t="shared" si="568"/>
        <v>10.135555555555557</v>
      </c>
      <c r="H3737" s="12">
        <v>5.7999999999999982E-2</v>
      </c>
      <c r="I3737" s="12">
        <v>0</v>
      </c>
      <c r="J3737" s="12">
        <v>0</v>
      </c>
      <c r="K3737" s="12"/>
      <c r="L3737" s="12">
        <f>VartojimasGamyba!H3733</f>
        <v>0.33100000000000002</v>
      </c>
      <c r="M3737" s="19">
        <f t="shared" si="561"/>
        <v>0</v>
      </c>
      <c r="N3737" s="7">
        <f t="shared" si="562"/>
        <v>0</v>
      </c>
      <c r="O3737" s="7">
        <f t="shared" si="563"/>
        <v>0</v>
      </c>
      <c r="R3737" s="7"/>
      <c r="S3737" s="47">
        <f t="shared" si="564"/>
        <v>5.7999999999999996E-2</v>
      </c>
      <c r="T3737" s="47">
        <f t="shared" si="565"/>
        <v>5.7999999999999996E-2</v>
      </c>
      <c r="U3737" s="47">
        <f t="shared" si="566"/>
        <v>153.94999999999999</v>
      </c>
      <c r="V3737" s="47">
        <f t="shared" si="567"/>
        <v>42.08</v>
      </c>
      <c r="W3737" s="11"/>
    </row>
    <row r="3738" spans="1:23" x14ac:dyDescent="0.45">
      <c r="A3738" t="s">
        <v>3743</v>
      </c>
      <c r="B3738">
        <v>44.42</v>
      </c>
      <c r="D3738" s="1" t="str">
        <f>VartojimasGamyba!J3734</f>
        <v>2024-02-03-12</v>
      </c>
      <c r="E3738" s="7">
        <f>VartojimasGamyba!G3734</f>
        <v>0.43099999999999999</v>
      </c>
      <c r="F3738" s="11"/>
      <c r="G3738" s="12">
        <f t="shared" si="568"/>
        <v>9.9700000000000024</v>
      </c>
      <c r="H3738" s="12">
        <v>0</v>
      </c>
      <c r="I3738" s="12">
        <v>0.16555555555555559</v>
      </c>
      <c r="J3738" s="12">
        <v>0</v>
      </c>
      <c r="K3738" s="12"/>
      <c r="L3738" s="12">
        <f>VartojimasGamyba!H3734</f>
        <v>0.28199999999999997</v>
      </c>
      <c r="M3738" s="19">
        <f t="shared" si="561"/>
        <v>0</v>
      </c>
      <c r="N3738" s="7">
        <f t="shared" si="562"/>
        <v>0</v>
      </c>
      <c r="O3738" s="7">
        <f t="shared" si="563"/>
        <v>0</v>
      </c>
      <c r="R3738" s="7"/>
      <c r="S3738" s="47">
        <f t="shared" si="564"/>
        <v>0</v>
      </c>
      <c r="T3738" s="47">
        <f t="shared" si="565"/>
        <v>0</v>
      </c>
      <c r="U3738" s="47">
        <f t="shared" si="566"/>
        <v>144.71</v>
      </c>
      <c r="V3738" s="47">
        <f t="shared" si="567"/>
        <v>32.840000000000003</v>
      </c>
      <c r="W3738" s="11"/>
    </row>
    <row r="3739" spans="1:23" x14ac:dyDescent="0.45">
      <c r="A3739" t="s">
        <v>3744</v>
      </c>
      <c r="B3739">
        <v>37.950000000000003</v>
      </c>
      <c r="D3739" s="1" t="str">
        <f>VartojimasGamyba!J3735</f>
        <v>2024-02-03-13</v>
      </c>
      <c r="E3739" s="7">
        <f>VartojimasGamyba!G3735</f>
        <v>8.8999999999999996E-2</v>
      </c>
      <c r="F3739" s="11"/>
      <c r="G3739" s="12">
        <f t="shared" si="568"/>
        <v>10.150000000000002</v>
      </c>
      <c r="H3739" s="12">
        <v>0.18000000000000002</v>
      </c>
      <c r="I3739" s="12">
        <v>0</v>
      </c>
      <c r="J3739" s="12">
        <v>0</v>
      </c>
      <c r="K3739" s="12"/>
      <c r="L3739" s="12">
        <f>VartojimasGamyba!H3735</f>
        <v>0.26900000000000002</v>
      </c>
      <c r="M3739" s="19">
        <f t="shared" si="561"/>
        <v>0</v>
      </c>
      <c r="N3739" s="7">
        <f t="shared" si="562"/>
        <v>0</v>
      </c>
      <c r="O3739" s="7">
        <f t="shared" si="563"/>
        <v>0</v>
      </c>
      <c r="R3739" s="7"/>
      <c r="S3739" s="47">
        <f t="shared" si="564"/>
        <v>0.18000000000000002</v>
      </c>
      <c r="T3739" s="47">
        <f t="shared" si="565"/>
        <v>0.18000000000000002</v>
      </c>
      <c r="U3739" s="47">
        <f t="shared" si="566"/>
        <v>138.24</v>
      </c>
      <c r="V3739" s="47">
        <f t="shared" si="567"/>
        <v>26.370000000000005</v>
      </c>
      <c r="W3739" s="11"/>
    </row>
    <row r="3740" spans="1:23" x14ac:dyDescent="0.45">
      <c r="A3740" t="s">
        <v>3745</v>
      </c>
      <c r="B3740">
        <v>36.17</v>
      </c>
      <c r="D3740" s="1" t="str">
        <f>VartojimasGamyba!J3736</f>
        <v>2024-02-03-14</v>
      </c>
      <c r="E3740" s="7">
        <f>VartojimasGamyba!G3736</f>
        <v>0.40699999999999997</v>
      </c>
      <c r="F3740" s="11"/>
      <c r="G3740" s="12">
        <f t="shared" si="568"/>
        <v>9.765555555555558</v>
      </c>
      <c r="H3740" s="12">
        <v>0</v>
      </c>
      <c r="I3740" s="12">
        <v>0.38444444444444437</v>
      </c>
      <c r="J3740" s="12">
        <v>0</v>
      </c>
      <c r="K3740" s="12"/>
      <c r="L3740" s="12">
        <f>VartojimasGamyba!H3736</f>
        <v>6.0999999999999999E-2</v>
      </c>
      <c r="M3740" s="19">
        <f t="shared" si="561"/>
        <v>5.5511151231257827E-17</v>
      </c>
      <c r="N3740" s="7">
        <f t="shared" si="562"/>
        <v>7.5750516970174435E-15</v>
      </c>
      <c r="O3740" s="7">
        <f t="shared" si="563"/>
        <v>7.5750516970174435E-15</v>
      </c>
      <c r="R3740" s="7"/>
      <c r="S3740" s="47">
        <f t="shared" si="564"/>
        <v>5.5511151231257827E-17</v>
      </c>
      <c r="T3740" s="47">
        <f t="shared" si="565"/>
        <v>0</v>
      </c>
      <c r="U3740" s="47">
        <f t="shared" si="566"/>
        <v>136.46</v>
      </c>
      <c r="V3740" s="47">
        <f t="shared" si="567"/>
        <v>24.590000000000003</v>
      </c>
      <c r="W3740" s="11"/>
    </row>
    <row r="3741" spans="1:23" x14ac:dyDescent="0.45">
      <c r="A3741" t="s">
        <v>3746</v>
      </c>
      <c r="B3741">
        <v>35.68</v>
      </c>
      <c r="D3741" s="1" t="str">
        <f>VartojimasGamyba!J3737</f>
        <v>2024-02-03-15</v>
      </c>
      <c r="E3741" s="7">
        <f>VartojimasGamyba!G3737</f>
        <v>0.93700000000000006</v>
      </c>
      <c r="F3741" s="11"/>
      <c r="G3741" s="12">
        <f t="shared" si="568"/>
        <v>8.7244444444444476</v>
      </c>
      <c r="H3741" s="12">
        <v>0</v>
      </c>
      <c r="I3741" s="12">
        <v>1.0411111111111111</v>
      </c>
      <c r="J3741" s="12">
        <v>0</v>
      </c>
      <c r="K3741" s="12"/>
      <c r="L3741" s="12">
        <f>VartojimasGamyba!H3737</f>
        <v>0</v>
      </c>
      <c r="M3741" s="19">
        <f t="shared" si="561"/>
        <v>0</v>
      </c>
      <c r="N3741" s="7">
        <f t="shared" si="562"/>
        <v>0</v>
      </c>
      <c r="O3741" s="7">
        <f t="shared" si="563"/>
        <v>0</v>
      </c>
      <c r="R3741" s="7"/>
      <c r="S3741" s="47">
        <f t="shared" si="564"/>
        <v>0</v>
      </c>
      <c r="T3741" s="47">
        <f t="shared" si="565"/>
        <v>0</v>
      </c>
      <c r="U3741" s="47">
        <f t="shared" si="566"/>
        <v>135.97</v>
      </c>
      <c r="V3741" s="47">
        <f t="shared" si="567"/>
        <v>24.1</v>
      </c>
      <c r="W3741" s="11"/>
    </row>
    <row r="3742" spans="1:23" x14ac:dyDescent="0.45">
      <c r="A3742" t="s">
        <v>3747</v>
      </c>
      <c r="B3742">
        <v>42.44</v>
      </c>
      <c r="D3742" s="1" t="str">
        <f>VartojimasGamyba!J3738</f>
        <v>2024-02-03-16</v>
      </c>
      <c r="E3742" s="7">
        <f>VartojimasGamyba!G3738</f>
        <v>0.439</v>
      </c>
      <c r="F3742" s="11"/>
      <c r="G3742" s="12">
        <f t="shared" si="568"/>
        <v>8.2366666666666699</v>
      </c>
      <c r="H3742" s="12">
        <v>0</v>
      </c>
      <c r="I3742" s="12">
        <v>0.48777777777777781</v>
      </c>
      <c r="J3742" s="12">
        <v>0</v>
      </c>
      <c r="K3742" s="12"/>
      <c r="L3742" s="12">
        <f>VartojimasGamyba!H3738</f>
        <v>0</v>
      </c>
      <c r="M3742" s="19">
        <f t="shared" si="561"/>
        <v>-5.5511151231257827E-17</v>
      </c>
      <c r="N3742" s="7">
        <f t="shared" si="562"/>
        <v>-7.9231066152374307E-15</v>
      </c>
      <c r="O3742" s="7">
        <f t="shared" si="563"/>
        <v>-7.9231066152374307E-15</v>
      </c>
      <c r="R3742" s="7"/>
      <c r="S3742" s="47">
        <f t="shared" si="564"/>
        <v>-5.5511151231257827E-17</v>
      </c>
      <c r="T3742" s="47">
        <f t="shared" si="565"/>
        <v>0</v>
      </c>
      <c r="U3742" s="47">
        <f t="shared" si="566"/>
        <v>142.73000000000002</v>
      </c>
      <c r="V3742" s="47">
        <f t="shared" si="567"/>
        <v>30.86</v>
      </c>
      <c r="W3742" s="11"/>
    </row>
    <row r="3743" spans="1:23" x14ac:dyDescent="0.45">
      <c r="A3743" t="s">
        <v>3748</v>
      </c>
      <c r="B3743">
        <v>50.09</v>
      </c>
      <c r="D3743" s="1" t="str">
        <f>VartojimasGamyba!J3739</f>
        <v>2024-02-03-17</v>
      </c>
      <c r="E3743" s="7">
        <f>VartojimasGamyba!G3739</f>
        <v>0.52300000000000002</v>
      </c>
      <c r="F3743" s="11"/>
      <c r="G3743" s="12">
        <f t="shared" si="568"/>
        <v>7.6555555555555586</v>
      </c>
      <c r="H3743" s="12">
        <v>0</v>
      </c>
      <c r="I3743" s="12">
        <v>0.58111111111111113</v>
      </c>
      <c r="J3743" s="12">
        <v>0</v>
      </c>
      <c r="K3743" s="12"/>
      <c r="L3743" s="12">
        <f>VartojimasGamyba!H3739</f>
        <v>0</v>
      </c>
      <c r="M3743" s="19">
        <f t="shared" si="561"/>
        <v>0</v>
      </c>
      <c r="N3743" s="7">
        <f t="shared" si="562"/>
        <v>0</v>
      </c>
      <c r="O3743" s="7">
        <f t="shared" si="563"/>
        <v>0</v>
      </c>
      <c r="R3743" s="7"/>
      <c r="S3743" s="47">
        <f t="shared" si="564"/>
        <v>0</v>
      </c>
      <c r="T3743" s="47">
        <f t="shared" si="565"/>
        <v>0</v>
      </c>
      <c r="U3743" s="47">
        <f t="shared" si="566"/>
        <v>150.38</v>
      </c>
      <c r="V3743" s="47">
        <f t="shared" si="567"/>
        <v>38.510000000000005</v>
      </c>
      <c r="W3743" s="11"/>
    </row>
    <row r="3744" spans="1:23" x14ac:dyDescent="0.45">
      <c r="A3744" t="s">
        <v>3749</v>
      </c>
      <c r="B3744">
        <v>62.44</v>
      </c>
      <c r="D3744" s="1" t="str">
        <f>VartojimasGamyba!J3740</f>
        <v>2024-02-03-18</v>
      </c>
      <c r="E3744" s="7">
        <f>VartojimasGamyba!G3740</f>
        <v>0.28199999999999997</v>
      </c>
      <c r="F3744" s="11"/>
      <c r="G3744" s="12">
        <f t="shared" si="568"/>
        <v>7.3422222222222251</v>
      </c>
      <c r="H3744" s="12">
        <v>0</v>
      </c>
      <c r="I3744" s="12">
        <v>0.3133333333333333</v>
      </c>
      <c r="J3744" s="12">
        <v>0</v>
      </c>
      <c r="K3744" s="12"/>
      <c r="L3744" s="12">
        <f>VartojimasGamyba!H3740</f>
        <v>0</v>
      </c>
      <c r="M3744" s="19">
        <f t="shared" si="561"/>
        <v>0</v>
      </c>
      <c r="N3744" s="7">
        <f t="shared" si="562"/>
        <v>0</v>
      </c>
      <c r="O3744" s="7">
        <f t="shared" si="563"/>
        <v>0</v>
      </c>
      <c r="R3744" s="7"/>
      <c r="S3744" s="47">
        <f t="shared" si="564"/>
        <v>0</v>
      </c>
      <c r="T3744" s="47">
        <f t="shared" si="565"/>
        <v>0</v>
      </c>
      <c r="U3744" s="47">
        <f t="shared" si="566"/>
        <v>162.73000000000002</v>
      </c>
      <c r="V3744" s="47">
        <f t="shared" si="567"/>
        <v>50.86</v>
      </c>
      <c r="W3744" s="11"/>
    </row>
    <row r="3745" spans="1:23" x14ac:dyDescent="0.45">
      <c r="A3745" t="s">
        <v>3750</v>
      </c>
      <c r="B3745">
        <v>72.239999999999995</v>
      </c>
      <c r="D3745" s="1" t="str">
        <f>VartojimasGamyba!J3741</f>
        <v>2024-02-03-19</v>
      </c>
      <c r="E3745" s="7">
        <f>VartojimasGamyba!G3741</f>
        <v>0.76800000000000002</v>
      </c>
      <c r="F3745" s="11"/>
      <c r="G3745" s="12">
        <f t="shared" si="568"/>
        <v>6.4888888888888916</v>
      </c>
      <c r="H3745" s="12">
        <v>0</v>
      </c>
      <c r="I3745" s="12">
        <v>0.85333333333333339</v>
      </c>
      <c r="J3745" s="12">
        <v>0</v>
      </c>
      <c r="K3745" s="12"/>
      <c r="L3745" s="12">
        <f>VartojimasGamyba!H3741</f>
        <v>0</v>
      </c>
      <c r="M3745" s="19">
        <f t="shared" si="561"/>
        <v>0</v>
      </c>
      <c r="N3745" s="7">
        <f t="shared" si="562"/>
        <v>0</v>
      </c>
      <c r="O3745" s="7">
        <f t="shared" si="563"/>
        <v>0</v>
      </c>
      <c r="R3745" s="7"/>
      <c r="S3745" s="47">
        <f t="shared" si="564"/>
        <v>0</v>
      </c>
      <c r="T3745" s="47">
        <f t="shared" si="565"/>
        <v>0</v>
      </c>
      <c r="U3745" s="47">
        <f t="shared" si="566"/>
        <v>172.53</v>
      </c>
      <c r="V3745" s="47">
        <f t="shared" si="567"/>
        <v>60.66</v>
      </c>
      <c r="W3745" s="11"/>
    </row>
    <row r="3746" spans="1:23" x14ac:dyDescent="0.45">
      <c r="A3746" t="s">
        <v>3751</v>
      </c>
      <c r="B3746">
        <v>76.959999999999994</v>
      </c>
      <c r="D3746" s="1" t="str">
        <f>VartojimasGamyba!J3742</f>
        <v>2024-02-03-20</v>
      </c>
      <c r="E3746" s="7">
        <f>VartojimasGamyba!G3742</f>
        <v>0.2</v>
      </c>
      <c r="F3746" s="11"/>
      <c r="G3746" s="12">
        <f t="shared" si="568"/>
        <v>6.2666666666666693</v>
      </c>
      <c r="H3746" s="12">
        <v>0</v>
      </c>
      <c r="I3746" s="12">
        <v>0.22222222222222221</v>
      </c>
      <c r="J3746" s="12">
        <v>0</v>
      </c>
      <c r="K3746" s="12"/>
      <c r="L3746" s="12">
        <f>VartojimasGamyba!H3742</f>
        <v>0</v>
      </c>
      <c r="M3746" s="19">
        <f t="shared" si="561"/>
        <v>2.7755575615628914E-17</v>
      </c>
      <c r="N3746" s="7">
        <f t="shared" si="562"/>
        <v>4.9196757778702249E-15</v>
      </c>
      <c r="O3746" s="7">
        <f t="shared" si="563"/>
        <v>4.9196757778702249E-15</v>
      </c>
      <c r="P3746" s="7" t="s">
        <v>8873</v>
      </c>
      <c r="R3746" s="7"/>
      <c r="S3746" s="47">
        <f t="shared" si="564"/>
        <v>2.7755575615628914E-17</v>
      </c>
      <c r="T3746" s="47">
        <f t="shared" si="565"/>
        <v>0</v>
      </c>
      <c r="U3746" s="47">
        <f t="shared" si="566"/>
        <v>177.25</v>
      </c>
      <c r="V3746" s="47">
        <f t="shared" si="567"/>
        <v>65.38</v>
      </c>
      <c r="W3746" s="11"/>
    </row>
    <row r="3747" spans="1:23" x14ac:dyDescent="0.45">
      <c r="A3747" t="s">
        <v>3752</v>
      </c>
      <c r="B3747">
        <v>48.36</v>
      </c>
      <c r="D3747" s="1" t="str">
        <f>VartojimasGamyba!J3743</f>
        <v>2024-02-03-21</v>
      </c>
      <c r="E3747" s="7">
        <f>VartojimasGamyba!G3743</f>
        <v>0.71899999999999997</v>
      </c>
      <c r="F3747" s="11"/>
      <c r="G3747" s="12">
        <f t="shared" si="568"/>
        <v>5.4677777777777807</v>
      </c>
      <c r="H3747" s="12">
        <v>0</v>
      </c>
      <c r="I3747" s="12">
        <v>0.79888888888888887</v>
      </c>
      <c r="J3747" s="12">
        <v>0</v>
      </c>
      <c r="K3747" s="12"/>
      <c r="L3747" s="12">
        <f>VartojimasGamyba!H3743</f>
        <v>0</v>
      </c>
      <c r="M3747" s="19">
        <f t="shared" si="561"/>
        <v>0</v>
      </c>
      <c r="N3747" s="7">
        <f t="shared" si="562"/>
        <v>0</v>
      </c>
      <c r="O3747" s="7">
        <f t="shared" si="563"/>
        <v>0</v>
      </c>
      <c r="P3747" s="7">
        <f>SUM(N3726:N3749)</f>
        <v>1139.2651766666665</v>
      </c>
      <c r="R3747" s="7"/>
      <c r="S3747" s="47">
        <f t="shared" si="564"/>
        <v>0</v>
      </c>
      <c r="T3747" s="47">
        <f t="shared" si="565"/>
        <v>0</v>
      </c>
      <c r="U3747" s="47">
        <f t="shared" si="566"/>
        <v>148.65</v>
      </c>
      <c r="V3747" s="47">
        <f t="shared" si="567"/>
        <v>36.78</v>
      </c>
      <c r="W3747" s="11"/>
    </row>
    <row r="3748" spans="1:23" x14ac:dyDescent="0.45">
      <c r="A3748" t="s">
        <v>3753</v>
      </c>
      <c r="B3748">
        <v>71.11</v>
      </c>
      <c r="D3748" s="1" t="str">
        <f>VartojimasGamyba!J3744</f>
        <v>2024-02-03-22</v>
      </c>
      <c r="E3748" s="7">
        <f>VartojimasGamyba!G3744</f>
        <v>0.42099999999999999</v>
      </c>
      <c r="F3748" s="11"/>
      <c r="G3748" s="12">
        <f t="shared" si="568"/>
        <v>5.0000000000000027</v>
      </c>
      <c r="H3748" s="12">
        <v>0</v>
      </c>
      <c r="I3748" s="12">
        <v>0.46777777777777779</v>
      </c>
      <c r="J3748" s="12">
        <v>0</v>
      </c>
      <c r="K3748" s="12"/>
      <c r="L3748" s="12">
        <f>VartojimasGamyba!H3744</f>
        <v>0</v>
      </c>
      <c r="M3748" s="19">
        <f t="shared" si="561"/>
        <v>-5.5511151231257827E-17</v>
      </c>
      <c r="N3748" s="7">
        <f t="shared" si="562"/>
        <v>-9.5146113210375919E-15</v>
      </c>
      <c r="O3748" s="7">
        <f t="shared" si="563"/>
        <v>-9.5146113210375919E-15</v>
      </c>
      <c r="P3748" s="7" t="s">
        <v>8872</v>
      </c>
      <c r="R3748" s="7"/>
      <c r="S3748" s="47">
        <f t="shared" si="564"/>
        <v>-5.5511151231257827E-17</v>
      </c>
      <c r="T3748" s="47">
        <f t="shared" si="565"/>
        <v>0</v>
      </c>
      <c r="U3748" s="47">
        <f t="shared" si="566"/>
        <v>171.4</v>
      </c>
      <c r="V3748" s="47">
        <f t="shared" si="567"/>
        <v>59.53</v>
      </c>
      <c r="W3748" s="11"/>
    </row>
    <row r="3749" spans="1:23" x14ac:dyDescent="0.45">
      <c r="A3749" t="s">
        <v>3754</v>
      </c>
      <c r="B3749">
        <v>19.98</v>
      </c>
      <c r="D3749" s="1" t="str">
        <f>VartojimasGamyba!J3745</f>
        <v>2024-02-03-23</v>
      </c>
      <c r="E3749" s="7">
        <f>VartojimasGamyba!G3745</f>
        <v>0.5</v>
      </c>
      <c r="F3749" s="11"/>
      <c r="G3749" s="12">
        <f t="shared" si="568"/>
        <v>5.0000000000000027</v>
      </c>
      <c r="H3749" s="12">
        <v>0</v>
      </c>
      <c r="I3749" s="12">
        <v>0</v>
      </c>
      <c r="J3749" s="12">
        <v>0</v>
      </c>
      <c r="K3749" s="12"/>
      <c r="L3749" s="12">
        <f>VartojimasGamyba!H3745</f>
        <v>0</v>
      </c>
      <c r="M3749" s="19">
        <f t="shared" si="561"/>
        <v>0.5</v>
      </c>
      <c r="N3749" s="7">
        <f t="shared" si="562"/>
        <v>60.135000000000005</v>
      </c>
      <c r="O3749" s="7">
        <f t="shared" si="563"/>
        <v>60.135000000000005</v>
      </c>
      <c r="P3749" s="7">
        <f>SUM(O3726:O3749)</f>
        <v>1139.2651766666665</v>
      </c>
      <c r="Q3749" s="7">
        <f>SUMPRODUCT(B3726:B3749,E3726:E3749)+SUM(E3726:E3749)*$Z$21-SUMPRODUCT(B3726:B3749,L3726:L3749)+SUM(L3726:L3749)*ABS($Z$20)</f>
        <v>1505.1068999999998</v>
      </c>
      <c r="R3749" s="7"/>
      <c r="S3749" s="47">
        <f t="shared" si="564"/>
        <v>0.5</v>
      </c>
      <c r="T3749" s="47">
        <f t="shared" si="565"/>
        <v>0</v>
      </c>
      <c r="U3749" s="47">
        <f t="shared" si="566"/>
        <v>120.27000000000001</v>
      </c>
      <c r="V3749" s="47">
        <f t="shared" si="567"/>
        <v>8.4</v>
      </c>
      <c r="W3749" s="11">
        <f>IF(P3749&lt;&gt;Q3749,1,0)</f>
        <v>1</v>
      </c>
    </row>
    <row r="3750" spans="1:23" x14ac:dyDescent="0.45">
      <c r="A3750" t="s">
        <v>3755</v>
      </c>
      <c r="B3750">
        <v>12.09</v>
      </c>
      <c r="D3750" s="9" t="str">
        <f>VartojimasGamyba!J3746</f>
        <v>2024-02-04-00</v>
      </c>
      <c r="E3750" s="8">
        <f>VartojimasGamyba!G3746</f>
        <v>0.58199999999999996</v>
      </c>
      <c r="F3750" s="11"/>
      <c r="G3750" s="7">
        <f>G3749+H3750-I3750</f>
        <v>5.0000000000000027</v>
      </c>
      <c r="H3750" s="7">
        <v>0</v>
      </c>
      <c r="I3750" s="7">
        <v>0</v>
      </c>
      <c r="J3750" s="7">
        <v>0</v>
      </c>
      <c r="L3750" s="7">
        <f>VartojimasGamyba!H3746</f>
        <v>0</v>
      </c>
      <c r="M3750" s="15">
        <f t="shared" si="561"/>
        <v>0.58199999999999996</v>
      </c>
      <c r="N3750" s="7">
        <f t="shared" si="562"/>
        <v>65.405159999999995</v>
      </c>
      <c r="O3750" s="7">
        <f t="shared" si="563"/>
        <v>65.405159999999995</v>
      </c>
      <c r="R3750" s="20" t="s">
        <v>8783</v>
      </c>
      <c r="S3750" s="47">
        <f t="shared" si="564"/>
        <v>0.58199999999999996</v>
      </c>
      <c r="T3750" s="47">
        <f t="shared" si="565"/>
        <v>0</v>
      </c>
      <c r="U3750" s="47">
        <f t="shared" si="566"/>
        <v>112.38000000000001</v>
      </c>
      <c r="V3750" s="47">
        <f t="shared" si="567"/>
        <v>0.50999999999999979</v>
      </c>
      <c r="W3750" s="11"/>
    </row>
    <row r="3751" spans="1:23" x14ac:dyDescent="0.45">
      <c r="A3751" t="s">
        <v>3756</v>
      </c>
      <c r="B3751">
        <v>12.08</v>
      </c>
      <c r="D3751" s="9" t="str">
        <f>VartojimasGamyba!J3747</f>
        <v>2024-02-04-01</v>
      </c>
      <c r="E3751" s="8">
        <f>VartojimasGamyba!G3747</f>
        <v>0.70499999999999996</v>
      </c>
      <c r="F3751" s="11"/>
      <c r="G3751" s="7">
        <f t="shared" ref="G3751:G3773" si="569">G3750+H3751-I3751</f>
        <v>5.0000000000000027</v>
      </c>
      <c r="H3751" s="7">
        <v>0</v>
      </c>
      <c r="I3751" s="7">
        <v>0</v>
      </c>
      <c r="J3751" s="7">
        <v>0</v>
      </c>
      <c r="L3751" s="7">
        <f>VartojimasGamyba!H3747</f>
        <v>0</v>
      </c>
      <c r="M3751" s="15">
        <f t="shared" si="561"/>
        <v>0.70499999999999996</v>
      </c>
      <c r="N3751" s="7">
        <f t="shared" si="562"/>
        <v>79.220849999999999</v>
      </c>
      <c r="O3751" s="7">
        <f t="shared" si="563"/>
        <v>79.220849999999999</v>
      </c>
      <c r="R3751" s="7"/>
      <c r="S3751" s="47">
        <f t="shared" si="564"/>
        <v>0.70499999999999996</v>
      </c>
      <c r="T3751" s="47">
        <f t="shared" si="565"/>
        <v>0</v>
      </c>
      <c r="U3751" s="47">
        <f t="shared" si="566"/>
        <v>112.37</v>
      </c>
      <c r="V3751" s="47">
        <f t="shared" si="567"/>
        <v>0.5</v>
      </c>
      <c r="W3751" s="11"/>
    </row>
    <row r="3752" spans="1:23" x14ac:dyDescent="0.45">
      <c r="A3752" t="s">
        <v>3757</v>
      </c>
      <c r="B3752">
        <v>20.07</v>
      </c>
      <c r="D3752" s="9" t="str">
        <f>VartojimasGamyba!J3748</f>
        <v>2024-02-04-02</v>
      </c>
      <c r="E3752" s="8">
        <f>VartojimasGamyba!G3748</f>
        <v>0.64500000000000002</v>
      </c>
      <c r="F3752" s="11"/>
      <c r="G3752" s="7">
        <f t="shared" si="569"/>
        <v>5.0000000000000027</v>
      </c>
      <c r="H3752" s="7">
        <v>0</v>
      </c>
      <c r="I3752" s="7">
        <v>0</v>
      </c>
      <c r="J3752" s="7">
        <v>0</v>
      </c>
      <c r="L3752" s="7">
        <f>VartojimasGamyba!H3748</f>
        <v>0</v>
      </c>
      <c r="M3752" s="15">
        <f t="shared" si="561"/>
        <v>0.64500000000000002</v>
      </c>
      <c r="N3752" s="7">
        <f t="shared" si="562"/>
        <v>77.632200000000012</v>
      </c>
      <c r="O3752" s="7">
        <f t="shared" si="563"/>
        <v>77.632200000000012</v>
      </c>
      <c r="R3752" s="7"/>
      <c r="S3752" s="47">
        <f t="shared" si="564"/>
        <v>0.64500000000000002</v>
      </c>
      <c r="T3752" s="47">
        <f t="shared" si="565"/>
        <v>0</v>
      </c>
      <c r="U3752" s="47">
        <f t="shared" si="566"/>
        <v>120.36000000000001</v>
      </c>
      <c r="V3752" s="47">
        <f t="shared" si="567"/>
        <v>8.49</v>
      </c>
      <c r="W3752" s="11"/>
    </row>
    <row r="3753" spans="1:23" x14ac:dyDescent="0.45">
      <c r="A3753" t="s">
        <v>3758</v>
      </c>
      <c r="B3753">
        <v>17.09</v>
      </c>
      <c r="D3753" s="9" t="str">
        <f>VartojimasGamyba!J3749</f>
        <v>2024-02-04-03</v>
      </c>
      <c r="E3753" s="8">
        <f>VartojimasGamyba!G3749</f>
        <v>0.36499999999999999</v>
      </c>
      <c r="F3753" s="11"/>
      <c r="G3753" s="7">
        <f t="shared" si="569"/>
        <v>5.0000000000000027</v>
      </c>
      <c r="H3753" s="7">
        <v>0</v>
      </c>
      <c r="I3753" s="7">
        <v>0</v>
      </c>
      <c r="J3753" s="7">
        <v>0</v>
      </c>
      <c r="L3753" s="7">
        <f>VartojimasGamyba!H3749</f>
        <v>0</v>
      </c>
      <c r="M3753" s="15">
        <f t="shared" si="561"/>
        <v>0.36499999999999999</v>
      </c>
      <c r="N3753" s="7">
        <f t="shared" si="562"/>
        <v>42.843700000000005</v>
      </c>
      <c r="O3753" s="7">
        <f t="shared" si="563"/>
        <v>42.843700000000005</v>
      </c>
      <c r="R3753" s="7"/>
      <c r="S3753" s="47">
        <f t="shared" si="564"/>
        <v>0.36499999999999999</v>
      </c>
      <c r="T3753" s="47">
        <f t="shared" si="565"/>
        <v>0</v>
      </c>
      <c r="U3753" s="47">
        <f t="shared" si="566"/>
        <v>117.38000000000001</v>
      </c>
      <c r="V3753" s="47">
        <f t="shared" si="567"/>
        <v>5.51</v>
      </c>
      <c r="W3753" s="11"/>
    </row>
    <row r="3754" spans="1:23" x14ac:dyDescent="0.45">
      <c r="A3754" t="s">
        <v>3759</v>
      </c>
      <c r="B3754">
        <v>16.2</v>
      </c>
      <c r="D3754" s="9" t="str">
        <f>VartojimasGamyba!J3750</f>
        <v>2024-02-04-04</v>
      </c>
      <c r="E3754" s="8">
        <f>VartojimasGamyba!G3750</f>
        <v>0.71</v>
      </c>
      <c r="F3754" s="11"/>
      <c r="G3754" s="7">
        <f t="shared" si="569"/>
        <v>5.0000000000000027</v>
      </c>
      <c r="H3754" s="7">
        <v>0</v>
      </c>
      <c r="I3754" s="7">
        <v>0</v>
      </c>
      <c r="J3754" s="7">
        <v>0</v>
      </c>
      <c r="L3754" s="7">
        <f>VartojimasGamyba!H3750</f>
        <v>0</v>
      </c>
      <c r="M3754" s="15">
        <f t="shared" si="561"/>
        <v>0.71</v>
      </c>
      <c r="N3754" s="7">
        <f t="shared" si="562"/>
        <v>82.707900000000009</v>
      </c>
      <c r="O3754" s="7">
        <f t="shared" si="563"/>
        <v>82.707900000000009</v>
      </c>
      <c r="R3754" s="7"/>
      <c r="S3754" s="47">
        <f t="shared" si="564"/>
        <v>0.71</v>
      </c>
      <c r="T3754" s="47">
        <f t="shared" si="565"/>
        <v>0</v>
      </c>
      <c r="U3754" s="47">
        <f t="shared" si="566"/>
        <v>116.49000000000001</v>
      </c>
      <c r="V3754" s="47">
        <f t="shared" si="567"/>
        <v>4.6199999999999992</v>
      </c>
      <c r="W3754" s="11"/>
    </row>
    <row r="3755" spans="1:23" x14ac:dyDescent="0.45">
      <c r="A3755" t="s">
        <v>3760</v>
      </c>
      <c r="B3755">
        <v>11.68</v>
      </c>
      <c r="D3755" s="9" t="str">
        <f>VartojimasGamyba!J3751</f>
        <v>2024-02-04-05</v>
      </c>
      <c r="E3755" s="8">
        <f>VartojimasGamyba!G3751</f>
        <v>0.64400000000000002</v>
      </c>
      <c r="F3755" s="11"/>
      <c r="G3755" s="7">
        <f t="shared" si="569"/>
        <v>5.0000000000000027</v>
      </c>
      <c r="H3755" s="7">
        <v>0</v>
      </c>
      <c r="I3755" s="7">
        <v>0</v>
      </c>
      <c r="J3755" s="7">
        <v>0</v>
      </c>
      <c r="L3755" s="7">
        <f>VartojimasGamyba!H3751</f>
        <v>0</v>
      </c>
      <c r="M3755" s="15">
        <f t="shared" si="561"/>
        <v>0.64400000000000002</v>
      </c>
      <c r="N3755" s="7">
        <f t="shared" si="562"/>
        <v>72.108680000000007</v>
      </c>
      <c r="O3755" s="7">
        <f t="shared" si="563"/>
        <v>72.108680000000007</v>
      </c>
      <c r="R3755" s="7"/>
      <c r="S3755" s="47">
        <f t="shared" si="564"/>
        <v>0.64400000000000002</v>
      </c>
      <c r="T3755" s="47">
        <f t="shared" si="565"/>
        <v>0</v>
      </c>
      <c r="U3755" s="47">
        <f t="shared" si="566"/>
        <v>111.97</v>
      </c>
      <c r="V3755" s="47">
        <f t="shared" si="567"/>
        <v>9.9999999999999645E-2</v>
      </c>
      <c r="W3755" s="11"/>
    </row>
    <row r="3756" spans="1:23" x14ac:dyDescent="0.45">
      <c r="A3756" t="s">
        <v>3761</v>
      </c>
      <c r="B3756">
        <v>12.91</v>
      </c>
      <c r="D3756" s="9" t="str">
        <f>VartojimasGamyba!J3752</f>
        <v>2024-02-04-06</v>
      </c>
      <c r="E3756" s="8">
        <f>VartojimasGamyba!G3752</f>
        <v>0.755</v>
      </c>
      <c r="F3756" s="11"/>
      <c r="G3756" s="7">
        <f t="shared" si="569"/>
        <v>5.0000000000000027</v>
      </c>
      <c r="H3756" s="7">
        <v>0</v>
      </c>
      <c r="I3756" s="7">
        <v>0</v>
      </c>
      <c r="J3756" s="7">
        <v>0</v>
      </c>
      <c r="L3756" s="7">
        <f>VartojimasGamyba!H3752</f>
        <v>0</v>
      </c>
      <c r="M3756" s="15">
        <f t="shared" si="561"/>
        <v>0.755</v>
      </c>
      <c r="N3756" s="7">
        <f t="shared" si="562"/>
        <v>85.466000000000008</v>
      </c>
      <c r="O3756" s="7">
        <f t="shared" si="563"/>
        <v>85.466000000000008</v>
      </c>
      <c r="R3756" s="7"/>
      <c r="S3756" s="47">
        <f t="shared" si="564"/>
        <v>0.755</v>
      </c>
      <c r="T3756" s="47">
        <f t="shared" si="565"/>
        <v>0</v>
      </c>
      <c r="U3756" s="47">
        <f t="shared" si="566"/>
        <v>113.2</v>
      </c>
      <c r="V3756" s="47">
        <f t="shared" si="567"/>
        <v>1.33</v>
      </c>
      <c r="W3756" s="11"/>
    </row>
    <row r="3757" spans="1:23" x14ac:dyDescent="0.45">
      <c r="A3757" t="s">
        <v>3762</v>
      </c>
      <c r="B3757">
        <v>17.45</v>
      </c>
      <c r="D3757" s="9" t="str">
        <f>VartojimasGamyba!J3753</f>
        <v>2024-02-04-07</v>
      </c>
      <c r="E3757" s="8">
        <f>VartojimasGamyba!G3753</f>
        <v>0.69899999999999995</v>
      </c>
      <c r="F3757" s="11"/>
      <c r="G3757" s="7">
        <f t="shared" si="569"/>
        <v>5.0000000000000027</v>
      </c>
      <c r="H3757" s="7">
        <v>0</v>
      </c>
      <c r="I3757" s="7">
        <v>0</v>
      </c>
      <c r="J3757" s="7">
        <v>0</v>
      </c>
      <c r="L3757" s="7">
        <f>VartojimasGamyba!H3753</f>
        <v>1.6E-2</v>
      </c>
      <c r="M3757" s="15">
        <f t="shared" si="561"/>
        <v>0.68299999999999994</v>
      </c>
      <c r="N3757" s="7">
        <f t="shared" si="562"/>
        <v>80.416420000000002</v>
      </c>
      <c r="O3757" s="7">
        <f t="shared" si="563"/>
        <v>80.416420000000002</v>
      </c>
      <c r="R3757" s="7"/>
      <c r="S3757" s="47">
        <f t="shared" si="564"/>
        <v>0.68299999999999994</v>
      </c>
      <c r="T3757" s="47">
        <f t="shared" si="565"/>
        <v>0</v>
      </c>
      <c r="U3757" s="47">
        <f t="shared" si="566"/>
        <v>117.74000000000001</v>
      </c>
      <c r="V3757" s="47">
        <f t="shared" si="567"/>
        <v>5.8699999999999992</v>
      </c>
      <c r="W3757" s="11"/>
    </row>
    <row r="3758" spans="1:23" x14ac:dyDescent="0.45">
      <c r="A3758" t="s">
        <v>3763</v>
      </c>
      <c r="B3758">
        <v>13.93</v>
      </c>
      <c r="D3758" s="9" t="str">
        <f>VartojimasGamyba!J3754</f>
        <v>2024-02-04-08</v>
      </c>
      <c r="E3758" s="8">
        <f>VartojimasGamyba!G3754</f>
        <v>0.115</v>
      </c>
      <c r="F3758" s="11"/>
      <c r="G3758" s="7">
        <f t="shared" si="569"/>
        <v>5.0000000000000027</v>
      </c>
      <c r="H3758" s="7">
        <v>0</v>
      </c>
      <c r="I3758" s="7">
        <v>0</v>
      </c>
      <c r="J3758" s="7">
        <v>0</v>
      </c>
      <c r="L3758" s="7">
        <f>VartojimasGamyba!H3754</f>
        <v>0.1</v>
      </c>
      <c r="M3758" s="15">
        <f t="shared" si="561"/>
        <v>1.4999999999999999E-2</v>
      </c>
      <c r="N3758" s="7">
        <f t="shared" si="562"/>
        <v>1.7132999999999998</v>
      </c>
      <c r="O3758" s="7">
        <f t="shared" si="563"/>
        <v>1.7132999999999998</v>
      </c>
      <c r="R3758" s="7"/>
      <c r="S3758" s="47">
        <f t="shared" si="564"/>
        <v>1.4999999999999999E-2</v>
      </c>
      <c r="T3758" s="47">
        <f t="shared" si="565"/>
        <v>0</v>
      </c>
      <c r="U3758" s="47">
        <f t="shared" si="566"/>
        <v>114.22</v>
      </c>
      <c r="V3758" s="47">
        <f t="shared" si="567"/>
        <v>2.3499999999999996</v>
      </c>
      <c r="W3758" s="11"/>
    </row>
    <row r="3759" spans="1:23" x14ac:dyDescent="0.45">
      <c r="A3759" t="s">
        <v>3764</v>
      </c>
      <c r="B3759">
        <v>18.22</v>
      </c>
      <c r="D3759" s="9" t="str">
        <f>VartojimasGamyba!J3755</f>
        <v>2024-02-04-09</v>
      </c>
      <c r="E3759" s="8">
        <f>VartojimasGamyba!G3755</f>
        <v>0.46600000000000003</v>
      </c>
      <c r="F3759" s="11"/>
      <c r="G3759" s="7">
        <f t="shared" si="569"/>
        <v>5.0000000000000027</v>
      </c>
      <c r="H3759" s="7">
        <v>0</v>
      </c>
      <c r="I3759" s="7">
        <v>0</v>
      </c>
      <c r="J3759" s="7">
        <v>0</v>
      </c>
      <c r="L3759" s="7">
        <f>VartojimasGamyba!H3755</f>
        <v>0.128</v>
      </c>
      <c r="M3759" s="15">
        <f t="shared" si="561"/>
        <v>0.33800000000000002</v>
      </c>
      <c r="N3759" s="7">
        <f t="shared" si="562"/>
        <v>40.056380000000004</v>
      </c>
      <c r="O3759" s="7">
        <f t="shared" si="563"/>
        <v>40.056380000000004</v>
      </c>
      <c r="R3759" s="7"/>
      <c r="S3759" s="47">
        <f t="shared" si="564"/>
        <v>0.33800000000000002</v>
      </c>
      <c r="T3759" s="47">
        <f t="shared" si="565"/>
        <v>0</v>
      </c>
      <c r="U3759" s="47">
        <f t="shared" si="566"/>
        <v>118.51</v>
      </c>
      <c r="V3759" s="47">
        <f t="shared" si="567"/>
        <v>6.6399999999999988</v>
      </c>
      <c r="W3759" s="11"/>
    </row>
    <row r="3760" spans="1:23" x14ac:dyDescent="0.45">
      <c r="A3760" t="s">
        <v>3765</v>
      </c>
      <c r="B3760">
        <v>24.93</v>
      </c>
      <c r="D3760" s="9" t="str">
        <f>VartojimasGamyba!J3756</f>
        <v>2024-02-04-10</v>
      </c>
      <c r="E3760" s="8">
        <f>VartojimasGamyba!G3756</f>
        <v>0.27500000000000002</v>
      </c>
      <c r="F3760" s="11"/>
      <c r="G3760" s="7">
        <f t="shared" si="569"/>
        <v>4.9022222222222247</v>
      </c>
      <c r="H3760" s="7">
        <v>0</v>
      </c>
      <c r="I3760" s="7">
        <v>9.7777777777777811E-2</v>
      </c>
      <c r="J3760" s="7">
        <v>0</v>
      </c>
      <c r="L3760" s="7">
        <f>VartojimasGamyba!H3756</f>
        <v>0.187</v>
      </c>
      <c r="M3760" s="15">
        <f t="shared" si="561"/>
        <v>0</v>
      </c>
      <c r="N3760" s="7">
        <f t="shared" si="562"/>
        <v>0</v>
      </c>
      <c r="O3760" s="7">
        <f t="shared" si="563"/>
        <v>0</v>
      </c>
      <c r="R3760" s="7"/>
      <c r="S3760" s="47">
        <f t="shared" si="564"/>
        <v>0</v>
      </c>
      <c r="T3760" s="47">
        <f t="shared" si="565"/>
        <v>0</v>
      </c>
      <c r="U3760" s="47">
        <f t="shared" si="566"/>
        <v>125.22</v>
      </c>
      <c r="V3760" s="47">
        <f t="shared" si="567"/>
        <v>13.35</v>
      </c>
      <c r="W3760" s="11"/>
    </row>
    <row r="3761" spans="1:23" x14ac:dyDescent="0.45">
      <c r="A3761" t="s">
        <v>3766</v>
      </c>
      <c r="B3761">
        <v>24.51</v>
      </c>
      <c r="D3761" s="9" t="str">
        <f>VartojimasGamyba!J3757</f>
        <v>2024-02-04-11</v>
      </c>
      <c r="E3761" s="8">
        <f>VartojimasGamyba!G3757</f>
        <v>0.28599999999999998</v>
      </c>
      <c r="F3761" s="11"/>
      <c r="G3761" s="7">
        <f t="shared" si="569"/>
        <v>4.6522222222222247</v>
      </c>
      <c r="H3761" s="7">
        <v>0</v>
      </c>
      <c r="I3761" s="7">
        <v>0.24999999999999994</v>
      </c>
      <c r="J3761" s="7">
        <v>0</v>
      </c>
      <c r="L3761" s="7">
        <f>VartojimasGamyba!H3757</f>
        <v>6.0999999999999999E-2</v>
      </c>
      <c r="M3761" s="15">
        <f t="shared" si="561"/>
        <v>0</v>
      </c>
      <c r="N3761" s="7">
        <f t="shared" si="562"/>
        <v>0</v>
      </c>
      <c r="O3761" s="7">
        <f t="shared" si="563"/>
        <v>0</v>
      </c>
      <c r="R3761" s="7"/>
      <c r="S3761" s="47">
        <f t="shared" si="564"/>
        <v>0</v>
      </c>
      <c r="T3761" s="47">
        <f t="shared" si="565"/>
        <v>0</v>
      </c>
      <c r="U3761" s="47">
        <f t="shared" si="566"/>
        <v>124.80000000000001</v>
      </c>
      <c r="V3761" s="47">
        <f t="shared" si="567"/>
        <v>12.930000000000001</v>
      </c>
      <c r="W3761" s="11"/>
    </row>
    <row r="3762" spans="1:23" x14ac:dyDescent="0.45">
      <c r="A3762" t="s">
        <v>3767</v>
      </c>
      <c r="B3762">
        <v>20.09</v>
      </c>
      <c r="D3762" s="9" t="str">
        <f>VartojimasGamyba!J3758</f>
        <v>2024-02-04-12</v>
      </c>
      <c r="E3762" s="8">
        <f>VartojimasGamyba!G3758</f>
        <v>0.61</v>
      </c>
      <c r="F3762" s="11"/>
      <c r="G3762" s="7">
        <f t="shared" si="569"/>
        <v>4.6522222222222247</v>
      </c>
      <c r="H3762" s="7">
        <v>0</v>
      </c>
      <c r="I3762" s="7">
        <v>0</v>
      </c>
      <c r="J3762" s="7">
        <v>0</v>
      </c>
      <c r="L3762" s="7">
        <f>VartojimasGamyba!H3758</f>
        <v>4.2999999999999997E-2</v>
      </c>
      <c r="M3762" s="15">
        <f t="shared" si="561"/>
        <v>0.56699999999999995</v>
      </c>
      <c r="N3762" s="7">
        <f t="shared" si="562"/>
        <v>68.255459999999999</v>
      </c>
      <c r="O3762" s="7">
        <f t="shared" si="563"/>
        <v>68.255459999999999</v>
      </c>
      <c r="R3762" s="7"/>
      <c r="S3762" s="47">
        <f t="shared" si="564"/>
        <v>0.56699999999999995</v>
      </c>
      <c r="T3762" s="47">
        <f t="shared" si="565"/>
        <v>0</v>
      </c>
      <c r="U3762" s="47">
        <f t="shared" si="566"/>
        <v>120.38000000000001</v>
      </c>
      <c r="V3762" s="47">
        <f t="shared" si="567"/>
        <v>8.51</v>
      </c>
      <c r="W3762" s="11"/>
    </row>
    <row r="3763" spans="1:23" x14ac:dyDescent="0.45">
      <c r="A3763" t="s">
        <v>3768</v>
      </c>
      <c r="B3763">
        <v>19.2</v>
      </c>
      <c r="D3763" s="9" t="str">
        <f>VartojimasGamyba!J3759</f>
        <v>2024-02-04-13</v>
      </c>
      <c r="E3763" s="8">
        <f>VartojimasGamyba!G3759</f>
        <v>0.54700000000000004</v>
      </c>
      <c r="F3763" s="11"/>
      <c r="G3763" s="7">
        <f t="shared" si="569"/>
        <v>4.6522222222222247</v>
      </c>
      <c r="H3763" s="7">
        <v>0</v>
      </c>
      <c r="I3763" s="7">
        <v>0</v>
      </c>
      <c r="J3763" s="7">
        <v>0</v>
      </c>
      <c r="L3763" s="7">
        <f>VartojimasGamyba!H3759</f>
        <v>1.4999999999999999E-2</v>
      </c>
      <c r="M3763" s="15">
        <f t="shared" si="561"/>
        <v>0.53200000000000003</v>
      </c>
      <c r="N3763" s="7">
        <f t="shared" si="562"/>
        <v>63.568680000000008</v>
      </c>
      <c r="O3763" s="7">
        <f t="shared" si="563"/>
        <v>63.568680000000008</v>
      </c>
      <c r="R3763" s="7"/>
      <c r="S3763" s="47">
        <f t="shared" si="564"/>
        <v>0.53200000000000003</v>
      </c>
      <c r="T3763" s="47">
        <f t="shared" si="565"/>
        <v>0</v>
      </c>
      <c r="U3763" s="47">
        <f t="shared" si="566"/>
        <v>119.49000000000001</v>
      </c>
      <c r="V3763" s="47">
        <f t="shared" si="567"/>
        <v>7.6199999999999992</v>
      </c>
      <c r="W3763" s="11"/>
    </row>
    <row r="3764" spans="1:23" x14ac:dyDescent="0.45">
      <c r="A3764" t="s">
        <v>3769</v>
      </c>
      <c r="B3764">
        <v>16.84</v>
      </c>
      <c r="D3764" s="9" t="str">
        <f>VartojimasGamyba!J3760</f>
        <v>2024-02-04-14</v>
      </c>
      <c r="E3764" s="8">
        <f>VartojimasGamyba!G3760</f>
        <v>1.222</v>
      </c>
      <c r="F3764" s="11"/>
      <c r="G3764" s="7">
        <f t="shared" si="569"/>
        <v>4.6522222222222247</v>
      </c>
      <c r="H3764" s="7">
        <v>0</v>
      </c>
      <c r="I3764" s="7">
        <v>0</v>
      </c>
      <c r="J3764" s="7">
        <v>0</v>
      </c>
      <c r="L3764" s="7">
        <f>VartojimasGamyba!H3760</f>
        <v>0</v>
      </c>
      <c r="M3764" s="15">
        <f t="shared" si="561"/>
        <v>1.222</v>
      </c>
      <c r="N3764" s="7">
        <f t="shared" si="562"/>
        <v>143.13286000000002</v>
      </c>
      <c r="O3764" s="7">
        <f t="shared" si="563"/>
        <v>143.13286000000002</v>
      </c>
      <c r="R3764" s="7"/>
      <c r="S3764" s="47">
        <f t="shared" si="564"/>
        <v>1.222</v>
      </c>
      <c r="T3764" s="47">
        <f t="shared" si="565"/>
        <v>0</v>
      </c>
      <c r="U3764" s="47">
        <f t="shared" si="566"/>
        <v>117.13000000000001</v>
      </c>
      <c r="V3764" s="47">
        <f t="shared" si="567"/>
        <v>5.26</v>
      </c>
      <c r="W3764" s="11"/>
    </row>
    <row r="3765" spans="1:23" x14ac:dyDescent="0.45">
      <c r="A3765" t="s">
        <v>3770</v>
      </c>
      <c r="B3765">
        <v>9.6199999999999992</v>
      </c>
      <c r="D3765" s="9" t="str">
        <f>VartojimasGamyba!J3761</f>
        <v>2024-02-04-15</v>
      </c>
      <c r="E3765" s="8">
        <f>VartojimasGamyba!G3761</f>
        <v>0.32</v>
      </c>
      <c r="F3765" s="11"/>
      <c r="G3765" s="7">
        <f t="shared" si="569"/>
        <v>11.024444444444445</v>
      </c>
      <c r="H3765" s="7">
        <v>6.37222222222222</v>
      </c>
      <c r="I3765" s="7">
        <v>0</v>
      </c>
      <c r="J3765" s="7">
        <v>0</v>
      </c>
      <c r="L3765" s="7">
        <f>VartojimasGamyba!H3761</f>
        <v>0</v>
      </c>
      <c r="M3765" s="15">
        <f t="shared" si="561"/>
        <v>6.6922222222222203</v>
      </c>
      <c r="N3765" s="7">
        <f t="shared" si="562"/>
        <v>735.54214444444426</v>
      </c>
      <c r="O3765" s="7">
        <f t="shared" si="563"/>
        <v>735.54214444444426</v>
      </c>
      <c r="R3765" s="7"/>
      <c r="S3765" s="47">
        <f t="shared" si="564"/>
        <v>6.6922222222222203</v>
      </c>
      <c r="T3765" s="47">
        <f t="shared" si="565"/>
        <v>0</v>
      </c>
      <c r="U3765" s="47">
        <f t="shared" si="566"/>
        <v>109.91000000000001</v>
      </c>
      <c r="V3765" s="47">
        <f t="shared" si="567"/>
        <v>-1.9600000000000009</v>
      </c>
      <c r="W3765" s="11"/>
    </row>
    <row r="3766" spans="1:23" x14ac:dyDescent="0.45">
      <c r="A3766" t="s">
        <v>3771</v>
      </c>
      <c r="B3766">
        <v>22.84</v>
      </c>
      <c r="D3766" s="9" t="str">
        <f>VartojimasGamyba!J3762</f>
        <v>2024-02-04-16</v>
      </c>
      <c r="E3766" s="8">
        <f>VartojimasGamyba!G3762</f>
        <v>1.621</v>
      </c>
      <c r="F3766" s="11"/>
      <c r="G3766" s="7">
        <f t="shared" si="569"/>
        <v>9.2233333333333327</v>
      </c>
      <c r="H3766" s="7">
        <v>0</v>
      </c>
      <c r="I3766" s="7">
        <v>1.8011111111111111</v>
      </c>
      <c r="J3766" s="7">
        <v>0</v>
      </c>
      <c r="L3766" s="7">
        <f>VartojimasGamyba!H3762</f>
        <v>0</v>
      </c>
      <c r="M3766" s="15">
        <f t="shared" si="561"/>
        <v>0</v>
      </c>
      <c r="N3766" s="7">
        <f t="shared" si="562"/>
        <v>0</v>
      </c>
      <c r="O3766" s="7">
        <f t="shared" si="563"/>
        <v>0</v>
      </c>
      <c r="R3766" s="7"/>
      <c r="S3766" s="47">
        <f t="shared" si="564"/>
        <v>0</v>
      </c>
      <c r="T3766" s="47">
        <f t="shared" si="565"/>
        <v>0</v>
      </c>
      <c r="U3766" s="47">
        <f t="shared" si="566"/>
        <v>123.13000000000001</v>
      </c>
      <c r="V3766" s="47">
        <f t="shared" si="567"/>
        <v>11.26</v>
      </c>
      <c r="W3766" s="11"/>
    </row>
    <row r="3767" spans="1:23" x14ac:dyDescent="0.45">
      <c r="A3767" t="s">
        <v>3772</v>
      </c>
      <c r="B3767">
        <v>49.06</v>
      </c>
      <c r="D3767" s="9" t="str">
        <f>VartojimasGamyba!J3763</f>
        <v>2024-02-04-17</v>
      </c>
      <c r="E3767" s="8">
        <f>VartojimasGamyba!G3763</f>
        <v>0.498</v>
      </c>
      <c r="F3767" s="11"/>
      <c r="G3767" s="7">
        <f t="shared" si="569"/>
        <v>8.67</v>
      </c>
      <c r="H3767" s="7">
        <v>0</v>
      </c>
      <c r="I3767" s="7">
        <v>0.55333333333333334</v>
      </c>
      <c r="J3767" s="7">
        <v>0</v>
      </c>
      <c r="L3767" s="7">
        <f>VartojimasGamyba!H3763</f>
        <v>0</v>
      </c>
      <c r="M3767" s="15">
        <f t="shared" si="561"/>
        <v>0</v>
      </c>
      <c r="N3767" s="7">
        <f t="shared" si="562"/>
        <v>0</v>
      </c>
      <c r="O3767" s="7">
        <f t="shared" si="563"/>
        <v>0</v>
      </c>
      <c r="R3767" s="7"/>
      <c r="S3767" s="47">
        <f t="shared" si="564"/>
        <v>0</v>
      </c>
      <c r="T3767" s="47">
        <f t="shared" si="565"/>
        <v>0</v>
      </c>
      <c r="U3767" s="47">
        <f t="shared" si="566"/>
        <v>149.35000000000002</v>
      </c>
      <c r="V3767" s="47">
        <f t="shared" si="567"/>
        <v>37.480000000000004</v>
      </c>
      <c r="W3767" s="11"/>
    </row>
    <row r="3768" spans="1:23" x14ac:dyDescent="0.45">
      <c r="A3768" t="s">
        <v>3773</v>
      </c>
      <c r="B3768">
        <v>59.79</v>
      </c>
      <c r="D3768" s="9" t="str">
        <f>VartojimasGamyba!J3764</f>
        <v>2024-02-04-18</v>
      </c>
      <c r="E3768" s="8">
        <f>VartojimasGamyba!G3764</f>
        <v>0.51200000000000001</v>
      </c>
      <c r="F3768" s="11"/>
      <c r="G3768" s="7">
        <f t="shared" si="569"/>
        <v>8.1011111111111109</v>
      </c>
      <c r="H3768" s="7">
        <v>0</v>
      </c>
      <c r="I3768" s="7">
        <v>0.56888888888888889</v>
      </c>
      <c r="J3768" s="7">
        <v>0</v>
      </c>
      <c r="L3768" s="7">
        <f>VartojimasGamyba!H3764</f>
        <v>0</v>
      </c>
      <c r="M3768" s="15">
        <f t="shared" si="561"/>
        <v>0</v>
      </c>
      <c r="N3768" s="7">
        <f t="shared" si="562"/>
        <v>0</v>
      </c>
      <c r="O3768" s="7">
        <f t="shared" si="563"/>
        <v>0</v>
      </c>
      <c r="R3768" s="7"/>
      <c r="S3768" s="47">
        <f t="shared" si="564"/>
        <v>0</v>
      </c>
      <c r="T3768" s="47">
        <f t="shared" si="565"/>
        <v>0</v>
      </c>
      <c r="U3768" s="47">
        <f t="shared" si="566"/>
        <v>160.08000000000001</v>
      </c>
      <c r="V3768" s="47">
        <f t="shared" si="567"/>
        <v>48.21</v>
      </c>
      <c r="W3768" s="11"/>
    </row>
    <row r="3769" spans="1:23" x14ac:dyDescent="0.45">
      <c r="A3769" t="s">
        <v>3774</v>
      </c>
      <c r="B3769">
        <v>64.400000000000006</v>
      </c>
      <c r="D3769" s="9" t="str">
        <f>VartojimasGamyba!J3765</f>
        <v>2024-02-04-19</v>
      </c>
      <c r="E3769" s="8">
        <f>VartojimasGamyba!G3765</f>
        <v>0.73299999999999998</v>
      </c>
      <c r="F3769" s="11"/>
      <c r="G3769" s="7">
        <f t="shared" si="569"/>
        <v>7.2866666666666662</v>
      </c>
      <c r="H3769" s="7">
        <v>0</v>
      </c>
      <c r="I3769" s="7">
        <v>0.81444444444444442</v>
      </c>
      <c r="J3769" s="7">
        <v>0</v>
      </c>
      <c r="L3769" s="7">
        <f>VartojimasGamyba!H3765</f>
        <v>0</v>
      </c>
      <c r="M3769" s="15">
        <f t="shared" si="561"/>
        <v>0</v>
      </c>
      <c r="N3769" s="7">
        <f t="shared" si="562"/>
        <v>0</v>
      </c>
      <c r="O3769" s="7">
        <f t="shared" si="563"/>
        <v>0</v>
      </c>
      <c r="R3769" s="7"/>
      <c r="S3769" s="47">
        <f t="shared" si="564"/>
        <v>0</v>
      </c>
      <c r="T3769" s="47">
        <f t="shared" si="565"/>
        <v>0</v>
      </c>
      <c r="U3769" s="47">
        <f t="shared" si="566"/>
        <v>164.69</v>
      </c>
      <c r="V3769" s="47">
        <f t="shared" si="567"/>
        <v>52.820000000000007</v>
      </c>
      <c r="W3769" s="11"/>
    </row>
    <row r="3770" spans="1:23" x14ac:dyDescent="0.45">
      <c r="A3770" t="s">
        <v>3775</v>
      </c>
      <c r="B3770">
        <v>64.400000000000006</v>
      </c>
      <c r="D3770" s="9" t="str">
        <f>VartojimasGamyba!J3766</f>
        <v>2024-02-04-20</v>
      </c>
      <c r="E3770" s="8">
        <f>VartojimasGamyba!G3766</f>
        <v>0.42199999999999999</v>
      </c>
      <c r="F3770" s="11"/>
      <c r="G3770" s="7">
        <f t="shared" si="569"/>
        <v>6.8177777777777777</v>
      </c>
      <c r="H3770" s="7">
        <v>0</v>
      </c>
      <c r="I3770" s="7">
        <v>0.46888888888888891</v>
      </c>
      <c r="J3770" s="7">
        <v>0</v>
      </c>
      <c r="L3770" s="7">
        <f>VartojimasGamyba!H3766</f>
        <v>0</v>
      </c>
      <c r="M3770" s="15">
        <f t="shared" si="561"/>
        <v>-5.5511151231257827E-17</v>
      </c>
      <c r="N3770" s="7">
        <f t="shared" si="562"/>
        <v>-9.1421314962758514E-15</v>
      </c>
      <c r="O3770" s="7">
        <f t="shared" si="563"/>
        <v>-9.1421314962758514E-15</v>
      </c>
      <c r="P3770" s="7" t="s">
        <v>8873</v>
      </c>
      <c r="R3770" s="7"/>
      <c r="S3770" s="47">
        <f t="shared" si="564"/>
        <v>-5.5511151231257827E-17</v>
      </c>
      <c r="T3770" s="47">
        <f t="shared" si="565"/>
        <v>0</v>
      </c>
      <c r="U3770" s="47">
        <f t="shared" si="566"/>
        <v>164.69</v>
      </c>
      <c r="V3770" s="47">
        <f t="shared" si="567"/>
        <v>52.820000000000007</v>
      </c>
      <c r="W3770" s="11"/>
    </row>
    <row r="3771" spans="1:23" x14ac:dyDescent="0.45">
      <c r="A3771" t="s">
        <v>3776</v>
      </c>
      <c r="B3771">
        <v>63.59</v>
      </c>
      <c r="D3771" s="9" t="str">
        <f>VartojimasGamyba!J3767</f>
        <v>2024-02-04-21</v>
      </c>
      <c r="E3771" s="8">
        <f>VartojimasGamyba!G3767</f>
        <v>0.79</v>
      </c>
      <c r="F3771" s="11"/>
      <c r="G3771" s="7">
        <f t="shared" si="569"/>
        <v>5.9399999999999995</v>
      </c>
      <c r="H3771" s="7">
        <v>0</v>
      </c>
      <c r="I3771" s="7">
        <v>0.87777777777777788</v>
      </c>
      <c r="J3771" s="7">
        <v>0</v>
      </c>
      <c r="L3771" s="7">
        <f>VartojimasGamyba!H3767</f>
        <v>0</v>
      </c>
      <c r="M3771" s="15">
        <f t="shared" si="561"/>
        <v>-1.1102230246251565E-16</v>
      </c>
      <c r="N3771" s="7">
        <f t="shared" si="562"/>
        <v>-1.8194334927557065E-14</v>
      </c>
      <c r="O3771" s="7">
        <f t="shared" si="563"/>
        <v>-1.8194334927557065E-14</v>
      </c>
      <c r="P3771" s="7">
        <f>SUM(N3750:N3773)</f>
        <v>1638.0697344444443</v>
      </c>
      <c r="R3771" s="7"/>
      <c r="S3771" s="47">
        <f t="shared" si="564"/>
        <v>-1.1102230246251565E-16</v>
      </c>
      <c r="T3771" s="47">
        <f t="shared" si="565"/>
        <v>0</v>
      </c>
      <c r="U3771" s="47">
        <f t="shared" si="566"/>
        <v>163.88</v>
      </c>
      <c r="V3771" s="47">
        <f t="shared" si="567"/>
        <v>52.010000000000005</v>
      </c>
      <c r="W3771" s="11"/>
    </row>
    <row r="3772" spans="1:23" x14ac:dyDescent="0.45">
      <c r="A3772" t="s">
        <v>3777</v>
      </c>
      <c r="B3772">
        <v>60.99</v>
      </c>
      <c r="D3772" s="9" t="str">
        <f>VartojimasGamyba!J3768</f>
        <v>2024-02-04-22</v>
      </c>
      <c r="E3772" s="8">
        <f>VartojimasGamyba!G3768</f>
        <v>0.28699999999999998</v>
      </c>
      <c r="F3772" s="11"/>
      <c r="G3772" s="7">
        <f t="shared" si="569"/>
        <v>5.6211111111111105</v>
      </c>
      <c r="H3772" s="7">
        <v>0</v>
      </c>
      <c r="I3772" s="7">
        <v>0.31888888888888889</v>
      </c>
      <c r="J3772" s="7">
        <v>0</v>
      </c>
      <c r="L3772" s="7">
        <f>VartojimasGamyba!H3768</f>
        <v>0</v>
      </c>
      <c r="M3772" s="15">
        <f t="shared" si="561"/>
        <v>-5.5511151231257827E-17</v>
      </c>
      <c r="N3772" s="7">
        <f t="shared" si="562"/>
        <v>-8.9528384705772624E-15</v>
      </c>
      <c r="O3772" s="7">
        <f t="shared" si="563"/>
        <v>-8.9528384705772624E-15</v>
      </c>
      <c r="P3772" s="7" t="s">
        <v>8872</v>
      </c>
      <c r="R3772" s="7"/>
      <c r="S3772" s="47">
        <f t="shared" si="564"/>
        <v>-5.5511151231257827E-17</v>
      </c>
      <c r="T3772" s="47">
        <f t="shared" si="565"/>
        <v>0</v>
      </c>
      <c r="U3772" s="47">
        <f t="shared" si="566"/>
        <v>161.28</v>
      </c>
      <c r="V3772" s="47">
        <f t="shared" si="567"/>
        <v>49.410000000000004</v>
      </c>
      <c r="W3772" s="11"/>
    </row>
    <row r="3773" spans="1:23" x14ac:dyDescent="0.45">
      <c r="A3773" t="s">
        <v>3778</v>
      </c>
      <c r="B3773">
        <v>54.98</v>
      </c>
      <c r="D3773" s="9" t="str">
        <f>VartojimasGamyba!J3769</f>
        <v>2024-02-04-23</v>
      </c>
      <c r="E3773" s="8">
        <f>VartojimasGamyba!G3769</f>
        <v>0.55900000000000005</v>
      </c>
      <c r="F3773" s="11"/>
      <c r="G3773" s="7">
        <f t="shared" si="569"/>
        <v>4.9999999999999991</v>
      </c>
      <c r="H3773" s="7">
        <v>0</v>
      </c>
      <c r="I3773" s="7">
        <v>0.62111111111111117</v>
      </c>
      <c r="J3773" s="7">
        <v>0</v>
      </c>
      <c r="L3773" s="7">
        <f>VartojimasGamyba!H3769</f>
        <v>0</v>
      </c>
      <c r="M3773" s="15">
        <f t="shared" si="561"/>
        <v>0</v>
      </c>
      <c r="N3773" s="7">
        <f t="shared" si="562"/>
        <v>0</v>
      </c>
      <c r="O3773" s="7">
        <f t="shared" si="563"/>
        <v>0</v>
      </c>
      <c r="P3773" s="7">
        <f>SUM(O3750:O3773)</f>
        <v>1638.0697344444443</v>
      </c>
      <c r="Q3773" s="7">
        <f>SUMPRODUCT(B3750:B3773,E3750:E3773)+SUM(E3750:E3773)*$Z$21-SUMPRODUCT(B3750:B3773,L3750:L3773)+SUM(L3750:L3773)*ABS($Z$20)</f>
        <v>1847.0230800000004</v>
      </c>
      <c r="R3773" s="7"/>
      <c r="S3773" s="47">
        <f t="shared" si="564"/>
        <v>0</v>
      </c>
      <c r="T3773" s="47">
        <f t="shared" si="565"/>
        <v>0</v>
      </c>
      <c r="U3773" s="47">
        <f t="shared" si="566"/>
        <v>155.27000000000001</v>
      </c>
      <c r="V3773" s="47">
        <f t="shared" si="567"/>
        <v>43.4</v>
      </c>
      <c r="W3773" s="11">
        <f>IF(P3773&lt;&gt;Q3773,1,0)</f>
        <v>1</v>
      </c>
    </row>
    <row r="3774" spans="1:23" x14ac:dyDescent="0.45">
      <c r="A3774" t="s">
        <v>3779</v>
      </c>
      <c r="B3774">
        <v>40.99</v>
      </c>
      <c r="D3774" s="1" t="str">
        <f>VartojimasGamyba!J3770</f>
        <v>2024-02-05-00</v>
      </c>
      <c r="E3774" s="7">
        <f>VartojimasGamyba!G3770</f>
        <v>0.51500000000000001</v>
      </c>
      <c r="F3774" s="11"/>
      <c r="G3774" s="12">
        <f>G3773+H3774-I3774</f>
        <v>4.4277777777777771</v>
      </c>
      <c r="H3774" s="12">
        <v>0</v>
      </c>
      <c r="I3774" s="12">
        <v>0.57222222222222219</v>
      </c>
      <c r="J3774" s="12">
        <v>0</v>
      </c>
      <c r="K3774" s="12"/>
      <c r="L3774" s="12">
        <f>VartojimasGamyba!H3770</f>
        <v>0</v>
      </c>
      <c r="M3774" s="19">
        <f t="shared" si="561"/>
        <v>0</v>
      </c>
      <c r="N3774" s="7">
        <f t="shared" si="562"/>
        <v>0</v>
      </c>
      <c r="O3774" s="7">
        <f t="shared" si="563"/>
        <v>0</v>
      </c>
      <c r="R3774" s="20" t="s">
        <v>8783</v>
      </c>
      <c r="S3774" s="47">
        <f t="shared" si="564"/>
        <v>0</v>
      </c>
      <c r="T3774" s="47">
        <f t="shared" si="565"/>
        <v>0</v>
      </c>
      <c r="U3774" s="47">
        <f t="shared" si="566"/>
        <v>141.28</v>
      </c>
      <c r="V3774" s="47">
        <f t="shared" si="567"/>
        <v>29.410000000000004</v>
      </c>
      <c r="W3774" s="11"/>
    </row>
    <row r="3775" spans="1:23" x14ac:dyDescent="0.45">
      <c r="A3775" t="s">
        <v>3780</v>
      </c>
      <c r="B3775">
        <v>23.1</v>
      </c>
      <c r="D3775" s="1" t="str">
        <f>VartojimasGamyba!J3771</f>
        <v>2024-02-05-01</v>
      </c>
      <c r="E3775" s="7">
        <f>VartojimasGamyba!G3771</f>
        <v>0.92300000000000004</v>
      </c>
      <c r="F3775" s="11"/>
      <c r="G3775" s="12">
        <f t="shared" ref="G3775:G3797" si="570">G3774+H3775-I3775</f>
        <v>3.4022222222222216</v>
      </c>
      <c r="H3775" s="12">
        <v>0</v>
      </c>
      <c r="I3775" s="12">
        <v>1.0255555555555556</v>
      </c>
      <c r="J3775" s="12">
        <v>0</v>
      </c>
      <c r="K3775" s="12"/>
      <c r="L3775" s="12">
        <f>VartojimasGamyba!H3771</f>
        <v>0</v>
      </c>
      <c r="M3775" s="19">
        <f t="shared" si="561"/>
        <v>0</v>
      </c>
      <c r="N3775" s="7">
        <f t="shared" si="562"/>
        <v>0</v>
      </c>
      <c r="O3775" s="7">
        <f t="shared" si="563"/>
        <v>0</v>
      </c>
      <c r="R3775" s="7"/>
      <c r="S3775" s="47">
        <f t="shared" si="564"/>
        <v>0</v>
      </c>
      <c r="T3775" s="47">
        <f t="shared" si="565"/>
        <v>0</v>
      </c>
      <c r="U3775" s="47">
        <f t="shared" si="566"/>
        <v>123.39000000000001</v>
      </c>
      <c r="V3775" s="47">
        <f t="shared" si="567"/>
        <v>11.520000000000001</v>
      </c>
      <c r="W3775" s="11"/>
    </row>
    <row r="3776" spans="1:23" x14ac:dyDescent="0.45">
      <c r="A3776" t="s">
        <v>3781</v>
      </c>
      <c r="B3776">
        <v>16.170000000000002</v>
      </c>
      <c r="D3776" s="1" t="str">
        <f>VartojimasGamyba!J3772</f>
        <v>2024-02-05-02</v>
      </c>
      <c r="E3776" s="7">
        <f>VartojimasGamyba!G3772</f>
        <v>0.67200000000000004</v>
      </c>
      <c r="F3776" s="11"/>
      <c r="G3776" s="12">
        <f t="shared" si="570"/>
        <v>3.4022222222222216</v>
      </c>
      <c r="H3776" s="12">
        <v>0</v>
      </c>
      <c r="I3776" s="12">
        <v>0</v>
      </c>
      <c r="J3776" s="12">
        <v>0</v>
      </c>
      <c r="K3776" s="12"/>
      <c r="L3776" s="12">
        <f>VartojimasGamyba!H3772</f>
        <v>0</v>
      </c>
      <c r="M3776" s="19">
        <f t="shared" si="561"/>
        <v>0.67200000000000004</v>
      </c>
      <c r="N3776" s="7">
        <f t="shared" si="562"/>
        <v>78.261120000000005</v>
      </c>
      <c r="O3776" s="7">
        <f t="shared" si="563"/>
        <v>78.261120000000005</v>
      </c>
      <c r="R3776" s="7"/>
      <c r="S3776" s="47">
        <f t="shared" si="564"/>
        <v>0.67200000000000004</v>
      </c>
      <c r="T3776" s="47">
        <f t="shared" si="565"/>
        <v>0</v>
      </c>
      <c r="U3776" s="47">
        <f t="shared" si="566"/>
        <v>116.46000000000001</v>
      </c>
      <c r="V3776" s="47">
        <f t="shared" si="567"/>
        <v>4.5900000000000016</v>
      </c>
      <c r="W3776" s="11"/>
    </row>
    <row r="3777" spans="1:23" x14ac:dyDescent="0.45">
      <c r="A3777" t="s">
        <v>3782</v>
      </c>
      <c r="B3777">
        <v>16.329999999999998</v>
      </c>
      <c r="D3777" s="1" t="str">
        <f>VartojimasGamyba!J3773</f>
        <v>2024-02-05-03</v>
      </c>
      <c r="E3777" s="7">
        <f>VartojimasGamyba!G3773</f>
        <v>0.40600000000000003</v>
      </c>
      <c r="F3777" s="11"/>
      <c r="G3777" s="12">
        <f t="shared" si="570"/>
        <v>3.4022222222222216</v>
      </c>
      <c r="H3777" s="12">
        <v>0</v>
      </c>
      <c r="I3777" s="12">
        <v>0</v>
      </c>
      <c r="J3777" s="12">
        <v>0</v>
      </c>
      <c r="K3777" s="12"/>
      <c r="L3777" s="12">
        <f>VartojimasGamyba!H3773</f>
        <v>0</v>
      </c>
      <c r="M3777" s="19">
        <f t="shared" si="561"/>
        <v>0.40600000000000003</v>
      </c>
      <c r="N3777" s="7">
        <f t="shared" si="562"/>
        <v>47.347720000000002</v>
      </c>
      <c r="O3777" s="7">
        <f t="shared" si="563"/>
        <v>47.347720000000002</v>
      </c>
      <c r="R3777" s="7"/>
      <c r="S3777" s="47">
        <f t="shared" si="564"/>
        <v>0.40600000000000003</v>
      </c>
      <c r="T3777" s="47">
        <f t="shared" si="565"/>
        <v>0</v>
      </c>
      <c r="U3777" s="47">
        <f t="shared" si="566"/>
        <v>116.62</v>
      </c>
      <c r="V3777" s="47">
        <f t="shared" si="567"/>
        <v>4.7499999999999982</v>
      </c>
      <c r="W3777" s="11"/>
    </row>
    <row r="3778" spans="1:23" x14ac:dyDescent="0.45">
      <c r="A3778" t="s">
        <v>3783</v>
      </c>
      <c r="B3778">
        <v>9.67</v>
      </c>
      <c r="D3778" s="1" t="str">
        <f>VartojimasGamyba!J3774</f>
        <v>2024-02-05-04</v>
      </c>
      <c r="E3778" s="7">
        <f>VartojimasGamyba!G3774</f>
        <v>0.621</v>
      </c>
      <c r="F3778" s="11"/>
      <c r="G3778" s="12">
        <f t="shared" si="570"/>
        <v>3.4022222222222216</v>
      </c>
      <c r="H3778" s="12">
        <v>0</v>
      </c>
      <c r="I3778" s="12">
        <v>0</v>
      </c>
      <c r="J3778" s="12">
        <v>0</v>
      </c>
      <c r="K3778" s="12"/>
      <c r="L3778" s="12">
        <f>VartojimasGamyba!H3774</f>
        <v>0</v>
      </c>
      <c r="M3778" s="19">
        <f t="shared" si="561"/>
        <v>0.621</v>
      </c>
      <c r="N3778" s="7">
        <f t="shared" si="562"/>
        <v>68.285160000000005</v>
      </c>
      <c r="O3778" s="7">
        <f t="shared" si="563"/>
        <v>68.285160000000005</v>
      </c>
      <c r="R3778" s="7"/>
      <c r="S3778" s="47">
        <f t="shared" si="564"/>
        <v>0.621</v>
      </c>
      <c r="T3778" s="47">
        <f t="shared" si="565"/>
        <v>0</v>
      </c>
      <c r="U3778" s="47">
        <f t="shared" si="566"/>
        <v>109.96000000000001</v>
      </c>
      <c r="V3778" s="47">
        <f t="shared" si="567"/>
        <v>-1.9100000000000001</v>
      </c>
      <c r="W3778" s="11"/>
    </row>
    <row r="3779" spans="1:23" x14ac:dyDescent="0.45">
      <c r="A3779" t="s">
        <v>3784</v>
      </c>
      <c r="B3779">
        <v>4.99</v>
      </c>
      <c r="D3779" s="1" t="str">
        <f>VartojimasGamyba!J3775</f>
        <v>2024-02-05-05</v>
      </c>
      <c r="E3779" s="7">
        <f>VartojimasGamyba!G3775</f>
        <v>0.68200000000000005</v>
      </c>
      <c r="F3779" s="11"/>
      <c r="G3779" s="12">
        <f t="shared" si="570"/>
        <v>11.480333333333331</v>
      </c>
      <c r="H3779" s="12">
        <v>8.0781111111111095</v>
      </c>
      <c r="I3779" s="12">
        <v>0</v>
      </c>
      <c r="J3779" s="12">
        <v>0</v>
      </c>
      <c r="K3779" s="12"/>
      <c r="L3779" s="12">
        <f>VartojimasGamyba!H3775</f>
        <v>0</v>
      </c>
      <c r="M3779" s="19">
        <f t="shared" si="561"/>
        <v>8.7601111111111098</v>
      </c>
      <c r="N3779" s="7">
        <f t="shared" si="562"/>
        <v>922.26449777777771</v>
      </c>
      <c r="O3779" s="7">
        <f t="shared" si="563"/>
        <v>922.26449777777771</v>
      </c>
      <c r="R3779" s="7"/>
      <c r="S3779" s="47">
        <f t="shared" si="564"/>
        <v>8.7601111111111098</v>
      </c>
      <c r="T3779" s="47">
        <f t="shared" si="565"/>
        <v>0</v>
      </c>
      <c r="U3779" s="47">
        <f t="shared" si="566"/>
        <v>105.28</v>
      </c>
      <c r="V3779" s="47">
        <f t="shared" si="567"/>
        <v>-6.59</v>
      </c>
      <c r="W3779" s="11"/>
    </row>
    <row r="3780" spans="1:23" x14ac:dyDescent="0.45">
      <c r="A3780" t="s">
        <v>3785</v>
      </c>
      <c r="B3780">
        <v>7.01</v>
      </c>
      <c r="D3780" s="1" t="str">
        <f>VartojimasGamyba!J3776</f>
        <v>2024-02-05-06</v>
      </c>
      <c r="E3780" s="7">
        <f>VartojimasGamyba!G3776</f>
        <v>0.89500000000000002</v>
      </c>
      <c r="F3780" s="11"/>
      <c r="G3780" s="12">
        <f t="shared" si="570"/>
        <v>11.480333333333331</v>
      </c>
      <c r="H3780" s="12">
        <v>0</v>
      </c>
      <c r="I3780" s="12">
        <v>0</v>
      </c>
      <c r="J3780" s="12">
        <v>0</v>
      </c>
      <c r="K3780" s="12"/>
      <c r="L3780" s="12">
        <f>VartojimasGamyba!H3776</f>
        <v>8.0000000000000002E-3</v>
      </c>
      <c r="M3780" s="19">
        <f t="shared" si="561"/>
        <v>0.88700000000000001</v>
      </c>
      <c r="N3780" s="7">
        <f t="shared" si="562"/>
        <v>95.175100000000015</v>
      </c>
      <c r="O3780" s="7">
        <f t="shared" si="563"/>
        <v>95.175100000000015</v>
      </c>
      <c r="R3780" s="7"/>
      <c r="S3780" s="47">
        <f t="shared" si="564"/>
        <v>0.88700000000000001</v>
      </c>
      <c r="T3780" s="47">
        <f t="shared" si="565"/>
        <v>0</v>
      </c>
      <c r="U3780" s="47">
        <f t="shared" si="566"/>
        <v>107.30000000000001</v>
      </c>
      <c r="V3780" s="47">
        <f t="shared" si="567"/>
        <v>-4.57</v>
      </c>
      <c r="W3780" s="11"/>
    </row>
    <row r="3781" spans="1:23" x14ac:dyDescent="0.45">
      <c r="A3781" t="s">
        <v>3786</v>
      </c>
      <c r="B3781">
        <v>45.38</v>
      </c>
      <c r="D3781" s="1" t="str">
        <f>VartojimasGamyba!J3777</f>
        <v>2024-02-05-07</v>
      </c>
      <c r="E3781" s="7">
        <f>VartojimasGamyba!G3777</f>
        <v>0.499</v>
      </c>
      <c r="F3781" s="11"/>
      <c r="G3781" s="12">
        <f t="shared" si="570"/>
        <v>11.042555555555552</v>
      </c>
      <c r="H3781" s="12">
        <v>0</v>
      </c>
      <c r="I3781" s="12">
        <v>0.43777777777777782</v>
      </c>
      <c r="J3781" s="12">
        <v>0</v>
      </c>
      <c r="K3781" s="12"/>
      <c r="L3781" s="12">
        <f>VartojimasGamyba!H3777</f>
        <v>0.105</v>
      </c>
      <c r="M3781" s="19">
        <f t="shared" si="561"/>
        <v>0</v>
      </c>
      <c r="N3781" s="7">
        <f t="shared" si="562"/>
        <v>0</v>
      </c>
      <c r="O3781" s="7">
        <f t="shared" si="563"/>
        <v>0</v>
      </c>
      <c r="R3781" s="7"/>
      <c r="S3781" s="47">
        <f t="shared" si="564"/>
        <v>0</v>
      </c>
      <c r="T3781" s="47">
        <f t="shared" si="565"/>
        <v>0</v>
      </c>
      <c r="U3781" s="47">
        <f t="shared" si="566"/>
        <v>145.67000000000002</v>
      </c>
      <c r="V3781" s="47">
        <f t="shared" si="567"/>
        <v>33.800000000000004</v>
      </c>
      <c r="W3781" s="11"/>
    </row>
    <row r="3782" spans="1:23" x14ac:dyDescent="0.45">
      <c r="A3782" t="s">
        <v>3787</v>
      </c>
      <c r="B3782">
        <v>78.53</v>
      </c>
      <c r="D3782" s="1" t="str">
        <f>VartojimasGamyba!J3778</f>
        <v>2024-02-05-08</v>
      </c>
      <c r="E3782" s="7">
        <f>VartojimasGamyba!G3778</f>
        <v>0.17699999999999999</v>
      </c>
      <c r="F3782" s="11"/>
      <c r="G3782" s="12">
        <f t="shared" si="570"/>
        <v>11.107555555555553</v>
      </c>
      <c r="H3782" s="12">
        <v>6.500000000000089E-2</v>
      </c>
      <c r="I3782" s="12">
        <v>0</v>
      </c>
      <c r="J3782" s="12">
        <v>0</v>
      </c>
      <c r="K3782" s="12"/>
      <c r="L3782" s="12">
        <f>VartojimasGamyba!H3778</f>
        <v>0.24199999999999999</v>
      </c>
      <c r="M3782" s="19">
        <f t="shared" si="561"/>
        <v>8.8817841970012523E-16</v>
      </c>
      <c r="N3782" s="7">
        <f t="shared" si="562"/>
        <v>1.5882406501077639E-13</v>
      </c>
      <c r="O3782" s="7">
        <f t="shared" si="563"/>
        <v>1.5882406501077639E-13</v>
      </c>
      <c r="R3782" s="7"/>
      <c r="S3782" s="47">
        <f t="shared" si="564"/>
        <v>6.500000000000089E-2</v>
      </c>
      <c r="T3782" s="47">
        <f t="shared" si="565"/>
        <v>6.5000000000000002E-2</v>
      </c>
      <c r="U3782" s="47">
        <f t="shared" si="566"/>
        <v>178.82</v>
      </c>
      <c r="V3782" s="47">
        <f t="shared" si="567"/>
        <v>66.95</v>
      </c>
      <c r="W3782" s="11"/>
    </row>
    <row r="3783" spans="1:23" x14ac:dyDescent="0.45">
      <c r="A3783" t="s">
        <v>3788</v>
      </c>
      <c r="B3783">
        <v>85.07</v>
      </c>
      <c r="D3783" s="1" t="str">
        <f>VartojimasGamyba!J3779</f>
        <v>2024-02-05-09</v>
      </c>
      <c r="E3783" s="7">
        <f>VartojimasGamyba!G3779</f>
        <v>0.44400000000000001</v>
      </c>
      <c r="F3783" s="11"/>
      <c r="G3783" s="12">
        <f t="shared" si="570"/>
        <v>10.938666666666665</v>
      </c>
      <c r="H3783" s="12">
        <v>0</v>
      </c>
      <c r="I3783" s="12">
        <v>0.16888888888888892</v>
      </c>
      <c r="J3783" s="12">
        <v>0</v>
      </c>
      <c r="K3783" s="12"/>
      <c r="L3783" s="12">
        <f>VartojimasGamyba!H3779</f>
        <v>0.29199999999999998</v>
      </c>
      <c r="M3783" s="19">
        <f t="shared" ref="M3783:M3846" si="571">E3783+H3783-I3783*$J$2+J3783-L3783</f>
        <v>0</v>
      </c>
      <c r="N3783" s="7">
        <f t="shared" ref="N3783:N3846" si="572">M3783*U3783-J3783*V3783</f>
        <v>0</v>
      </c>
      <c r="O3783" s="7">
        <f t="shared" ref="O3783:O3846" si="573">(M3783)*(B3783+$Z$21)</f>
        <v>0</v>
      </c>
      <c r="R3783" s="7"/>
      <c r="S3783" s="47">
        <f t="shared" ref="S3783:S3846" si="574">M3783+IF((L3783-E3783)&gt;0,(L3783-E3783),0)</f>
        <v>0</v>
      </c>
      <c r="T3783" s="47">
        <f t="shared" ref="T3783:T3846" si="575">IF(L3783-E3783&lt;0,0,L3783-E3783)</f>
        <v>0</v>
      </c>
      <c r="U3783" s="47">
        <f t="shared" ref="U3783:U3846" si="576">B3783+$Z$21</f>
        <v>185.36</v>
      </c>
      <c r="V3783" s="47">
        <f t="shared" ref="V3783:V3846" si="577">B3783+$Z$20</f>
        <v>73.489999999999995</v>
      </c>
      <c r="W3783" s="11"/>
    </row>
    <row r="3784" spans="1:23" x14ac:dyDescent="0.45">
      <c r="A3784" t="s">
        <v>3789</v>
      </c>
      <c r="B3784">
        <v>85.07</v>
      </c>
      <c r="D3784" s="1" t="str">
        <f>VartojimasGamyba!J3780</f>
        <v>2024-02-05-10</v>
      </c>
      <c r="E3784" s="7">
        <f>VartojimasGamyba!G3780</f>
        <v>0.17799999999999999</v>
      </c>
      <c r="F3784" s="11"/>
      <c r="G3784" s="12">
        <f t="shared" si="570"/>
        <v>11.596666666666664</v>
      </c>
      <c r="H3784" s="12">
        <v>0.65800000000000003</v>
      </c>
      <c r="I3784" s="12">
        <v>0</v>
      </c>
      <c r="J3784" s="12">
        <v>0</v>
      </c>
      <c r="K3784" s="12"/>
      <c r="L3784" s="12">
        <f>VartojimasGamyba!H3780</f>
        <v>0.83599999999999997</v>
      </c>
      <c r="M3784" s="19">
        <f t="shared" si="571"/>
        <v>0</v>
      </c>
      <c r="N3784" s="7">
        <f t="shared" si="572"/>
        <v>0</v>
      </c>
      <c r="O3784" s="7">
        <f t="shared" si="573"/>
        <v>0</v>
      </c>
      <c r="R3784" s="7"/>
      <c r="S3784" s="47">
        <f t="shared" si="574"/>
        <v>0.65799999999999992</v>
      </c>
      <c r="T3784" s="47">
        <f t="shared" si="575"/>
        <v>0.65799999999999992</v>
      </c>
      <c r="U3784" s="47">
        <f t="shared" si="576"/>
        <v>185.36</v>
      </c>
      <c r="V3784" s="47">
        <f t="shared" si="577"/>
        <v>73.489999999999995</v>
      </c>
      <c r="W3784" s="11"/>
    </row>
    <row r="3785" spans="1:23" x14ac:dyDescent="0.45">
      <c r="A3785" t="s">
        <v>3790</v>
      </c>
      <c r="B3785">
        <v>78.73</v>
      </c>
      <c r="D3785" s="1" t="str">
        <f>VartojimasGamyba!J3781</f>
        <v>2024-02-05-11</v>
      </c>
      <c r="E3785" s="7">
        <f>VartojimasGamyba!G3781</f>
        <v>0.72899999999999998</v>
      </c>
      <c r="F3785" s="11"/>
      <c r="G3785" s="12">
        <f t="shared" si="570"/>
        <v>11.464444444444442</v>
      </c>
      <c r="H3785" s="12">
        <v>0</v>
      </c>
      <c r="I3785" s="12">
        <v>0.13222222222222219</v>
      </c>
      <c r="J3785" s="12">
        <v>0</v>
      </c>
      <c r="K3785" s="12"/>
      <c r="L3785" s="12">
        <f>VartojimasGamyba!H3781</f>
        <v>0.61</v>
      </c>
      <c r="M3785" s="19">
        <f t="shared" si="571"/>
        <v>0</v>
      </c>
      <c r="N3785" s="7">
        <f t="shared" si="572"/>
        <v>0</v>
      </c>
      <c r="O3785" s="7">
        <f t="shared" si="573"/>
        <v>0</v>
      </c>
      <c r="R3785" s="7"/>
      <c r="S3785" s="47">
        <f t="shared" si="574"/>
        <v>0</v>
      </c>
      <c r="T3785" s="47">
        <f t="shared" si="575"/>
        <v>0</v>
      </c>
      <c r="U3785" s="47">
        <f t="shared" si="576"/>
        <v>179.02</v>
      </c>
      <c r="V3785" s="47">
        <f t="shared" si="577"/>
        <v>67.150000000000006</v>
      </c>
      <c r="W3785" s="11"/>
    </row>
    <row r="3786" spans="1:23" x14ac:dyDescent="0.45">
      <c r="A3786" t="s">
        <v>3791</v>
      </c>
      <c r="B3786">
        <v>85.01</v>
      </c>
      <c r="D3786" s="1" t="str">
        <f>VartojimasGamyba!J3782</f>
        <v>2024-02-05-12</v>
      </c>
      <c r="E3786" s="7">
        <f>VartojimasGamyba!G3782</f>
        <v>0.65100000000000002</v>
      </c>
      <c r="F3786" s="11"/>
      <c r="G3786" s="12">
        <f t="shared" si="570"/>
        <v>11.197777777777775</v>
      </c>
      <c r="H3786" s="12">
        <v>0</v>
      </c>
      <c r="I3786" s="12">
        <v>0.26666666666666672</v>
      </c>
      <c r="J3786" s="12">
        <v>0</v>
      </c>
      <c r="K3786" s="12"/>
      <c r="L3786" s="12">
        <f>VartojimasGamyba!H3782</f>
        <v>0.41099999999999998</v>
      </c>
      <c r="M3786" s="19">
        <f t="shared" si="571"/>
        <v>0</v>
      </c>
      <c r="N3786" s="7">
        <f t="shared" si="572"/>
        <v>0</v>
      </c>
      <c r="O3786" s="7">
        <f t="shared" si="573"/>
        <v>0</v>
      </c>
      <c r="R3786" s="7"/>
      <c r="S3786" s="47">
        <f t="shared" si="574"/>
        <v>0</v>
      </c>
      <c r="T3786" s="47">
        <f t="shared" si="575"/>
        <v>0</v>
      </c>
      <c r="U3786" s="47">
        <f t="shared" si="576"/>
        <v>185.3</v>
      </c>
      <c r="V3786" s="47">
        <f t="shared" si="577"/>
        <v>73.430000000000007</v>
      </c>
      <c r="W3786" s="11"/>
    </row>
    <row r="3787" spans="1:23" x14ac:dyDescent="0.45">
      <c r="A3787" t="s">
        <v>3792</v>
      </c>
      <c r="B3787">
        <v>43.79</v>
      </c>
      <c r="D3787" s="1" t="str">
        <f>VartojimasGamyba!J3783</f>
        <v>2024-02-05-13</v>
      </c>
      <c r="E3787" s="7">
        <f>VartojimasGamyba!G3783</f>
        <v>0.64100000000000001</v>
      </c>
      <c r="F3787" s="11"/>
      <c r="G3787" s="12">
        <f t="shared" si="570"/>
        <v>10.852222222222219</v>
      </c>
      <c r="H3787" s="12">
        <v>0</v>
      </c>
      <c r="I3787" s="12">
        <v>0.34555555555555556</v>
      </c>
      <c r="J3787" s="12">
        <v>0</v>
      </c>
      <c r="K3787" s="12"/>
      <c r="L3787" s="12">
        <f>VartojimasGamyba!H3783</f>
        <v>0.33</v>
      </c>
      <c r="M3787" s="19">
        <f t="shared" si="571"/>
        <v>0</v>
      </c>
      <c r="N3787" s="7">
        <f t="shared" si="572"/>
        <v>0</v>
      </c>
      <c r="O3787" s="7">
        <f t="shared" si="573"/>
        <v>0</v>
      </c>
      <c r="R3787" s="7"/>
      <c r="S3787" s="47">
        <f t="shared" si="574"/>
        <v>0</v>
      </c>
      <c r="T3787" s="47">
        <f t="shared" si="575"/>
        <v>0</v>
      </c>
      <c r="U3787" s="47">
        <f t="shared" si="576"/>
        <v>144.08000000000001</v>
      </c>
      <c r="V3787" s="47">
        <f t="shared" si="577"/>
        <v>32.21</v>
      </c>
      <c r="W3787" s="11"/>
    </row>
    <row r="3788" spans="1:23" x14ac:dyDescent="0.45">
      <c r="A3788" t="s">
        <v>3793</v>
      </c>
      <c r="B3788">
        <v>48.02</v>
      </c>
      <c r="D3788" s="1" t="str">
        <f>VartojimasGamyba!J3784</f>
        <v>2024-02-05-14</v>
      </c>
      <c r="E3788" s="7">
        <f>VartojimasGamyba!G3784</f>
        <v>0.77800000000000002</v>
      </c>
      <c r="F3788" s="11"/>
      <c r="G3788" s="12">
        <f t="shared" si="570"/>
        <v>10.016666666666662</v>
      </c>
      <c r="H3788" s="12">
        <v>0</v>
      </c>
      <c r="I3788" s="12">
        <v>0.83555555555555561</v>
      </c>
      <c r="J3788" s="12">
        <v>0</v>
      </c>
      <c r="K3788" s="12"/>
      <c r="L3788" s="12">
        <f>VartojimasGamyba!H3784</f>
        <v>2.5999999999999999E-2</v>
      </c>
      <c r="M3788" s="19">
        <f t="shared" si="571"/>
        <v>-8.6736173798840355E-17</v>
      </c>
      <c r="N3788" s="7">
        <f t="shared" si="572"/>
        <v>-1.2863841936106013E-14</v>
      </c>
      <c r="O3788" s="7">
        <f t="shared" si="573"/>
        <v>-1.2863841936106013E-14</v>
      </c>
      <c r="R3788" s="7"/>
      <c r="S3788" s="47">
        <f t="shared" si="574"/>
        <v>-8.6736173798840355E-17</v>
      </c>
      <c r="T3788" s="47">
        <f t="shared" si="575"/>
        <v>0</v>
      </c>
      <c r="U3788" s="47">
        <f t="shared" si="576"/>
        <v>148.31</v>
      </c>
      <c r="V3788" s="47">
        <f t="shared" si="577"/>
        <v>36.440000000000005</v>
      </c>
      <c r="W3788" s="11"/>
    </row>
    <row r="3789" spans="1:23" x14ac:dyDescent="0.45">
      <c r="A3789" t="s">
        <v>3794</v>
      </c>
      <c r="B3789">
        <v>48.54</v>
      </c>
      <c r="D3789" s="1" t="str">
        <f>VartojimasGamyba!J3785</f>
        <v>2024-02-05-15</v>
      </c>
      <c r="E3789" s="7">
        <f>VartojimasGamyba!G3785</f>
        <v>0.47899999999999998</v>
      </c>
      <c r="F3789" s="11"/>
      <c r="G3789" s="12">
        <f t="shared" si="570"/>
        <v>9.4844444444444402</v>
      </c>
      <c r="H3789" s="12">
        <v>0</v>
      </c>
      <c r="I3789" s="12">
        <v>0.53222222222222226</v>
      </c>
      <c r="J3789" s="12">
        <v>0</v>
      </c>
      <c r="K3789" s="12"/>
      <c r="L3789" s="12">
        <f>VartojimasGamyba!H3785</f>
        <v>0</v>
      </c>
      <c r="M3789" s="19">
        <f t="shared" si="571"/>
        <v>-5.5511151231257827E-17</v>
      </c>
      <c r="N3789" s="7">
        <f t="shared" si="572"/>
        <v>-8.2617246377481031E-15</v>
      </c>
      <c r="O3789" s="7">
        <f t="shared" si="573"/>
        <v>-8.2617246377481031E-15</v>
      </c>
      <c r="R3789" s="7"/>
      <c r="S3789" s="47">
        <f t="shared" si="574"/>
        <v>-5.5511151231257827E-17</v>
      </c>
      <c r="T3789" s="47">
        <f t="shared" si="575"/>
        <v>0</v>
      </c>
      <c r="U3789" s="47">
        <f t="shared" si="576"/>
        <v>148.83000000000001</v>
      </c>
      <c r="V3789" s="47">
        <f t="shared" si="577"/>
        <v>36.96</v>
      </c>
      <c r="W3789" s="11"/>
    </row>
    <row r="3790" spans="1:23" x14ac:dyDescent="0.45">
      <c r="A3790" t="s">
        <v>3795</v>
      </c>
      <c r="B3790">
        <v>78.77</v>
      </c>
      <c r="D3790" s="1" t="str">
        <f>VartojimasGamyba!J3786</f>
        <v>2024-02-05-16</v>
      </c>
      <c r="E3790" s="7">
        <f>VartojimasGamyba!G3786</f>
        <v>0.59</v>
      </c>
      <c r="F3790" s="11"/>
      <c r="G3790" s="12">
        <f t="shared" si="570"/>
        <v>8.8288888888888852</v>
      </c>
      <c r="H3790" s="12">
        <v>0</v>
      </c>
      <c r="I3790" s="12">
        <v>0.65555555555555556</v>
      </c>
      <c r="J3790" s="12">
        <v>0</v>
      </c>
      <c r="K3790" s="12"/>
      <c r="L3790" s="12">
        <f>VartojimasGamyba!H3786</f>
        <v>0</v>
      </c>
      <c r="M3790" s="19">
        <f t="shared" si="571"/>
        <v>0</v>
      </c>
      <c r="N3790" s="7">
        <f t="shared" si="572"/>
        <v>0</v>
      </c>
      <c r="O3790" s="7">
        <f t="shared" si="573"/>
        <v>0</v>
      </c>
      <c r="R3790" s="7"/>
      <c r="S3790" s="47">
        <f t="shared" si="574"/>
        <v>0</v>
      </c>
      <c r="T3790" s="47">
        <f t="shared" si="575"/>
        <v>0</v>
      </c>
      <c r="U3790" s="47">
        <f t="shared" si="576"/>
        <v>179.06</v>
      </c>
      <c r="V3790" s="47">
        <f t="shared" si="577"/>
        <v>67.19</v>
      </c>
      <c r="W3790" s="11"/>
    </row>
    <row r="3791" spans="1:23" x14ac:dyDescent="0.45">
      <c r="A3791" t="s">
        <v>3796</v>
      </c>
      <c r="B3791">
        <v>87.76</v>
      </c>
      <c r="D3791" s="1" t="str">
        <f>VartojimasGamyba!J3787</f>
        <v>2024-02-05-17</v>
      </c>
      <c r="E3791" s="7">
        <f>VartojimasGamyba!G3787</f>
        <v>0.22800000000000001</v>
      </c>
      <c r="F3791" s="11"/>
      <c r="G3791" s="12">
        <f t="shared" si="570"/>
        <v>8.5755555555555514</v>
      </c>
      <c r="H3791" s="12">
        <v>0</v>
      </c>
      <c r="I3791" s="12">
        <v>0.25333333333333335</v>
      </c>
      <c r="J3791" s="12">
        <v>0</v>
      </c>
      <c r="K3791" s="12"/>
      <c r="L3791" s="12">
        <f>VartojimasGamyba!H3787</f>
        <v>0</v>
      </c>
      <c r="M3791" s="19">
        <f t="shared" si="571"/>
        <v>-2.7755575615628914E-17</v>
      </c>
      <c r="N3791" s="7">
        <f t="shared" si="572"/>
        <v>-5.2194359945190175E-15</v>
      </c>
      <c r="O3791" s="7">
        <f t="shared" si="573"/>
        <v>-5.2194359945190175E-15</v>
      </c>
      <c r="R3791" s="7"/>
      <c r="S3791" s="47">
        <f t="shared" si="574"/>
        <v>-2.7755575615628914E-17</v>
      </c>
      <c r="T3791" s="47">
        <f t="shared" si="575"/>
        <v>0</v>
      </c>
      <c r="U3791" s="47">
        <f t="shared" si="576"/>
        <v>188.05</v>
      </c>
      <c r="V3791" s="47">
        <f t="shared" si="577"/>
        <v>76.180000000000007</v>
      </c>
      <c r="W3791" s="11"/>
    </row>
    <row r="3792" spans="1:23" x14ac:dyDescent="0.45">
      <c r="A3792" t="s">
        <v>3797</v>
      </c>
      <c r="B3792">
        <v>90.07</v>
      </c>
      <c r="D3792" s="1" t="str">
        <f>VartojimasGamyba!J3788</f>
        <v>2024-02-05-18</v>
      </c>
      <c r="E3792" s="7">
        <f>VartojimasGamyba!G3788</f>
        <v>0.22500000000000001</v>
      </c>
      <c r="F3792" s="11"/>
      <c r="G3792" s="12">
        <f t="shared" si="570"/>
        <v>8.3255555555555514</v>
      </c>
      <c r="H3792" s="12">
        <v>0</v>
      </c>
      <c r="I3792" s="12">
        <v>0.25</v>
      </c>
      <c r="J3792" s="12">
        <v>0</v>
      </c>
      <c r="K3792" s="12"/>
      <c r="L3792" s="12">
        <f>VartojimasGamyba!H3788</f>
        <v>0</v>
      </c>
      <c r="M3792" s="19">
        <f t="shared" si="571"/>
        <v>0</v>
      </c>
      <c r="N3792" s="7">
        <f t="shared" si="572"/>
        <v>0</v>
      </c>
      <c r="O3792" s="7">
        <f t="shared" si="573"/>
        <v>0</v>
      </c>
      <c r="R3792" s="7"/>
      <c r="S3792" s="47">
        <f t="shared" si="574"/>
        <v>0</v>
      </c>
      <c r="T3792" s="47">
        <f t="shared" si="575"/>
        <v>0</v>
      </c>
      <c r="U3792" s="47">
        <f t="shared" si="576"/>
        <v>190.36</v>
      </c>
      <c r="V3792" s="47">
        <f t="shared" si="577"/>
        <v>78.489999999999995</v>
      </c>
      <c r="W3792" s="11"/>
    </row>
    <row r="3793" spans="1:23" x14ac:dyDescent="0.45">
      <c r="A3793" t="s">
        <v>3798</v>
      </c>
      <c r="B3793">
        <v>98.2</v>
      </c>
      <c r="D3793" s="1" t="str">
        <f>VartojimasGamyba!J3789</f>
        <v>2024-02-05-19</v>
      </c>
      <c r="E3793" s="7">
        <f>VartojimasGamyba!G3789</f>
        <v>0.94399999999999995</v>
      </c>
      <c r="F3793" s="11"/>
      <c r="G3793" s="12">
        <f t="shared" si="570"/>
        <v>7.276666666666662</v>
      </c>
      <c r="H3793" s="12">
        <v>0</v>
      </c>
      <c r="I3793" s="12">
        <v>1.048888888888889</v>
      </c>
      <c r="J3793" s="12">
        <v>0</v>
      </c>
      <c r="K3793" s="12"/>
      <c r="L3793" s="12">
        <f>VartojimasGamyba!H3789</f>
        <v>0</v>
      </c>
      <c r="M3793" s="19">
        <f t="shared" si="571"/>
        <v>-1.1102230246251565E-16</v>
      </c>
      <c r="N3793" s="7">
        <f t="shared" si="572"/>
        <v>-2.2036816815784733E-14</v>
      </c>
      <c r="O3793" s="7">
        <f t="shared" si="573"/>
        <v>-2.2036816815784733E-14</v>
      </c>
      <c r="R3793" s="7"/>
      <c r="S3793" s="47">
        <f t="shared" si="574"/>
        <v>-1.1102230246251565E-16</v>
      </c>
      <c r="T3793" s="47">
        <f t="shared" si="575"/>
        <v>0</v>
      </c>
      <c r="U3793" s="47">
        <f t="shared" si="576"/>
        <v>198.49</v>
      </c>
      <c r="V3793" s="47">
        <f t="shared" si="577"/>
        <v>86.62</v>
      </c>
      <c r="W3793" s="11"/>
    </row>
    <row r="3794" spans="1:23" x14ac:dyDescent="0.45">
      <c r="A3794" t="s">
        <v>3799</v>
      </c>
      <c r="B3794">
        <v>98.5</v>
      </c>
      <c r="D3794" s="1" t="str">
        <f>VartojimasGamyba!J3790</f>
        <v>2024-02-05-20</v>
      </c>
      <c r="E3794" s="7">
        <f>VartojimasGamyba!G3790</f>
        <v>0.23899999999999999</v>
      </c>
      <c r="F3794" s="11"/>
      <c r="G3794" s="12">
        <f t="shared" si="570"/>
        <v>7.0111111111111066</v>
      </c>
      <c r="H3794" s="12">
        <v>0</v>
      </c>
      <c r="I3794" s="12">
        <v>0.26555555555555554</v>
      </c>
      <c r="J3794" s="12">
        <v>0</v>
      </c>
      <c r="K3794" s="12"/>
      <c r="L3794" s="12">
        <f>VartojimasGamyba!H3790</f>
        <v>0</v>
      </c>
      <c r="M3794" s="19">
        <f t="shared" si="571"/>
        <v>0</v>
      </c>
      <c r="N3794" s="7">
        <f t="shared" si="572"/>
        <v>0</v>
      </c>
      <c r="O3794" s="7">
        <f t="shared" si="573"/>
        <v>0</v>
      </c>
      <c r="P3794" s="7" t="s">
        <v>8873</v>
      </c>
      <c r="R3794" s="7"/>
      <c r="S3794" s="47">
        <f t="shared" si="574"/>
        <v>0</v>
      </c>
      <c r="T3794" s="47">
        <f t="shared" si="575"/>
        <v>0</v>
      </c>
      <c r="U3794" s="47">
        <f t="shared" si="576"/>
        <v>198.79000000000002</v>
      </c>
      <c r="V3794" s="47">
        <f t="shared" si="577"/>
        <v>86.92</v>
      </c>
      <c r="W3794" s="11"/>
    </row>
    <row r="3795" spans="1:23" x14ac:dyDescent="0.45">
      <c r="A3795" t="s">
        <v>3800</v>
      </c>
      <c r="B3795">
        <v>94.88</v>
      </c>
      <c r="D3795" s="1" t="str">
        <f>VartojimasGamyba!J3791</f>
        <v>2024-02-05-21</v>
      </c>
      <c r="E3795" s="7">
        <f>VartojimasGamyba!G3791</f>
        <v>0.23699999999999999</v>
      </c>
      <c r="F3795" s="11"/>
      <c r="G3795" s="12">
        <f t="shared" si="570"/>
        <v>6.747777777777773</v>
      </c>
      <c r="H3795" s="12">
        <v>0</v>
      </c>
      <c r="I3795" s="12">
        <v>0.26333333333333331</v>
      </c>
      <c r="J3795" s="12">
        <v>0</v>
      </c>
      <c r="K3795" s="12"/>
      <c r="L3795" s="12">
        <f>VartojimasGamyba!H3791</f>
        <v>0</v>
      </c>
      <c r="M3795" s="19">
        <f t="shared" si="571"/>
        <v>0</v>
      </c>
      <c r="N3795" s="7">
        <f t="shared" si="572"/>
        <v>0</v>
      </c>
      <c r="O3795" s="7">
        <f t="shared" si="573"/>
        <v>0</v>
      </c>
      <c r="P3795" s="7">
        <f>SUM(N3774:N3797)</f>
        <v>1211.3335977777779</v>
      </c>
      <c r="R3795" s="7"/>
      <c r="S3795" s="47">
        <f t="shared" si="574"/>
        <v>0</v>
      </c>
      <c r="T3795" s="47">
        <f t="shared" si="575"/>
        <v>0</v>
      </c>
      <c r="U3795" s="47">
        <f t="shared" si="576"/>
        <v>195.17000000000002</v>
      </c>
      <c r="V3795" s="47">
        <f t="shared" si="577"/>
        <v>83.3</v>
      </c>
      <c r="W3795" s="11"/>
    </row>
    <row r="3796" spans="1:23" x14ac:dyDescent="0.45">
      <c r="A3796" t="s">
        <v>3801</v>
      </c>
      <c r="B3796">
        <v>87.97</v>
      </c>
      <c r="D3796" s="1" t="str">
        <f>VartojimasGamyba!J3792</f>
        <v>2024-02-05-22</v>
      </c>
      <c r="E3796" s="7">
        <f>VartojimasGamyba!G3792</f>
        <v>0.34</v>
      </c>
      <c r="F3796" s="11"/>
      <c r="G3796" s="12">
        <f t="shared" si="570"/>
        <v>6.3699999999999948</v>
      </c>
      <c r="H3796" s="12">
        <v>0</v>
      </c>
      <c r="I3796" s="12">
        <v>0.37777777777777782</v>
      </c>
      <c r="J3796" s="12">
        <v>0</v>
      </c>
      <c r="K3796" s="12"/>
      <c r="L3796" s="12">
        <f>VartojimasGamyba!H3792</f>
        <v>0</v>
      </c>
      <c r="M3796" s="19">
        <f t="shared" si="571"/>
        <v>0</v>
      </c>
      <c r="N3796" s="7">
        <f t="shared" si="572"/>
        <v>0</v>
      </c>
      <c r="O3796" s="7">
        <f t="shared" si="573"/>
        <v>0</v>
      </c>
      <c r="P3796" s="7" t="s">
        <v>8872</v>
      </c>
      <c r="R3796" s="7"/>
      <c r="S3796" s="47">
        <f t="shared" si="574"/>
        <v>0</v>
      </c>
      <c r="T3796" s="47">
        <f t="shared" si="575"/>
        <v>0</v>
      </c>
      <c r="U3796" s="47">
        <f t="shared" si="576"/>
        <v>188.26</v>
      </c>
      <c r="V3796" s="47">
        <f t="shared" si="577"/>
        <v>76.39</v>
      </c>
      <c r="W3796" s="11"/>
    </row>
    <row r="3797" spans="1:23" x14ac:dyDescent="0.45">
      <c r="A3797" t="s">
        <v>3802</v>
      </c>
      <c r="B3797">
        <v>81.19</v>
      </c>
      <c r="D3797" s="1" t="str">
        <f>VartojimasGamyba!J3793</f>
        <v>2024-02-05-23</v>
      </c>
      <c r="E3797" s="7">
        <f>VartojimasGamyba!G3793</f>
        <v>1.2330000000000001</v>
      </c>
      <c r="F3797" s="11"/>
      <c r="G3797" s="12">
        <f t="shared" si="570"/>
        <v>4.9999999999999947</v>
      </c>
      <c r="H3797" s="12">
        <v>0</v>
      </c>
      <c r="I3797" s="12">
        <v>1.37</v>
      </c>
      <c r="J3797" s="12">
        <v>0</v>
      </c>
      <c r="K3797" s="12"/>
      <c r="L3797" s="12">
        <f>VartojimasGamyba!H3793</f>
        <v>0</v>
      </c>
      <c r="M3797" s="19">
        <f t="shared" si="571"/>
        <v>0</v>
      </c>
      <c r="N3797" s="7">
        <f t="shared" si="572"/>
        <v>0</v>
      </c>
      <c r="O3797" s="7">
        <f t="shared" si="573"/>
        <v>0</v>
      </c>
      <c r="P3797" s="7">
        <f>SUM(O3774:O3797)</f>
        <v>1211.3335977777779</v>
      </c>
      <c r="Q3797" s="7">
        <f>SUMPRODUCT(B3774:B3797,E3774:E3797)+SUM(E3774:E3797)*$Z$21-SUMPRODUCT(B3774:B3797,L3774:L3797)+SUM(L3774:L3797)*ABS($Z$20)</f>
        <v>1873.1135999999999</v>
      </c>
      <c r="R3797" s="7"/>
      <c r="S3797" s="47">
        <f t="shared" si="574"/>
        <v>0</v>
      </c>
      <c r="T3797" s="47">
        <f t="shared" si="575"/>
        <v>0</v>
      </c>
      <c r="U3797" s="47">
        <f t="shared" si="576"/>
        <v>181.48000000000002</v>
      </c>
      <c r="V3797" s="47">
        <f t="shared" si="577"/>
        <v>69.61</v>
      </c>
      <c r="W3797" s="11">
        <f>IF(P3797&lt;&gt;Q3797,1,0)</f>
        <v>1</v>
      </c>
    </row>
    <row r="3798" spans="1:23" x14ac:dyDescent="0.45">
      <c r="A3798" t="s">
        <v>3803</v>
      </c>
      <c r="B3798">
        <v>79.180000000000007</v>
      </c>
      <c r="D3798" s="9" t="str">
        <f>VartojimasGamyba!J3794</f>
        <v>2024-02-06-00</v>
      </c>
      <c r="E3798" s="8">
        <f>VartojimasGamyba!G3794</f>
        <v>0.46600000000000003</v>
      </c>
      <c r="F3798" s="11"/>
      <c r="G3798" s="7">
        <f>G3797+H3798-I3798</f>
        <v>4.4822222222222168</v>
      </c>
      <c r="H3798" s="7">
        <v>0</v>
      </c>
      <c r="I3798" s="7">
        <v>0.517777777777778</v>
      </c>
      <c r="J3798" s="7">
        <v>0</v>
      </c>
      <c r="L3798" s="7">
        <f>VartojimasGamyba!H3794</f>
        <v>0</v>
      </c>
      <c r="M3798" s="15">
        <f t="shared" si="571"/>
        <v>-1.6653345369377348E-16</v>
      </c>
      <c r="N3798" s="7">
        <f t="shared" si="572"/>
        <v>-2.9887758934421531E-14</v>
      </c>
      <c r="O3798" s="7">
        <f t="shared" si="573"/>
        <v>-2.9887758934421531E-14</v>
      </c>
      <c r="R3798" s="20" t="s">
        <v>8783</v>
      </c>
      <c r="S3798" s="47">
        <f t="shared" si="574"/>
        <v>-1.6653345369377348E-16</v>
      </c>
      <c r="T3798" s="47">
        <f t="shared" si="575"/>
        <v>0</v>
      </c>
      <c r="U3798" s="47">
        <f t="shared" si="576"/>
        <v>179.47000000000003</v>
      </c>
      <c r="V3798" s="47">
        <f t="shared" si="577"/>
        <v>67.600000000000009</v>
      </c>
      <c r="W3798" s="11"/>
    </row>
    <row r="3799" spans="1:23" x14ac:dyDescent="0.45">
      <c r="A3799" t="s">
        <v>3804</v>
      </c>
      <c r="B3799">
        <v>67.63</v>
      </c>
      <c r="D3799" s="9" t="str">
        <f>VartojimasGamyba!J3795</f>
        <v>2024-02-06-01</v>
      </c>
      <c r="E3799" s="8">
        <f>VartojimasGamyba!G3795</f>
        <v>1.1060000000000001</v>
      </c>
      <c r="F3799" s="11"/>
      <c r="G3799" s="7">
        <f t="shared" ref="G3799:G3821" si="578">G3798+H3799-I3799</f>
        <v>4.4822222222222168</v>
      </c>
      <c r="H3799" s="7">
        <v>0</v>
      </c>
      <c r="I3799" s="7">
        <v>0</v>
      </c>
      <c r="J3799" s="7">
        <v>0</v>
      </c>
      <c r="L3799" s="7">
        <f>VartojimasGamyba!H3795</f>
        <v>0</v>
      </c>
      <c r="M3799" s="15">
        <f t="shared" si="571"/>
        <v>1.1060000000000001</v>
      </c>
      <c r="N3799" s="7">
        <f t="shared" si="572"/>
        <v>185.71952000000005</v>
      </c>
      <c r="O3799" s="7">
        <f t="shared" si="573"/>
        <v>185.71952000000005</v>
      </c>
      <c r="R3799" s="7"/>
      <c r="S3799" s="47">
        <f t="shared" si="574"/>
        <v>1.1060000000000001</v>
      </c>
      <c r="T3799" s="47">
        <f t="shared" si="575"/>
        <v>0</v>
      </c>
      <c r="U3799" s="47">
        <f t="shared" si="576"/>
        <v>167.92000000000002</v>
      </c>
      <c r="V3799" s="47">
        <f t="shared" si="577"/>
        <v>56.05</v>
      </c>
      <c r="W3799" s="11"/>
    </row>
    <row r="3800" spans="1:23" x14ac:dyDescent="0.45">
      <c r="A3800" t="s">
        <v>3805</v>
      </c>
      <c r="B3800">
        <v>53.8</v>
      </c>
      <c r="D3800" s="9" t="str">
        <f>VartojimasGamyba!J3796</f>
        <v>2024-02-06-02</v>
      </c>
      <c r="E3800" s="8">
        <f>VartojimasGamyba!G3796</f>
        <v>0.56499999999999995</v>
      </c>
      <c r="F3800" s="11"/>
      <c r="G3800" s="7">
        <f t="shared" si="578"/>
        <v>4.4822222222222168</v>
      </c>
      <c r="H3800" s="7">
        <v>0</v>
      </c>
      <c r="I3800" s="7">
        <v>0</v>
      </c>
      <c r="J3800" s="7">
        <v>0</v>
      </c>
      <c r="L3800" s="7">
        <f>VartojimasGamyba!H3796</f>
        <v>0</v>
      </c>
      <c r="M3800" s="15">
        <f t="shared" si="571"/>
        <v>0.56499999999999995</v>
      </c>
      <c r="N3800" s="7">
        <f t="shared" si="572"/>
        <v>87.060849999999988</v>
      </c>
      <c r="O3800" s="7">
        <f t="shared" si="573"/>
        <v>87.060849999999988</v>
      </c>
      <c r="R3800" s="7"/>
      <c r="S3800" s="47">
        <f t="shared" si="574"/>
        <v>0.56499999999999995</v>
      </c>
      <c r="T3800" s="47">
        <f t="shared" si="575"/>
        <v>0</v>
      </c>
      <c r="U3800" s="47">
        <f t="shared" si="576"/>
        <v>154.09</v>
      </c>
      <c r="V3800" s="47">
        <f t="shared" si="577"/>
        <v>42.22</v>
      </c>
      <c r="W3800" s="11"/>
    </row>
    <row r="3801" spans="1:23" x14ac:dyDescent="0.45">
      <c r="A3801" t="s">
        <v>3806</v>
      </c>
      <c r="B3801">
        <v>53.17</v>
      </c>
      <c r="D3801" s="9" t="str">
        <f>VartojimasGamyba!J3797</f>
        <v>2024-02-06-03</v>
      </c>
      <c r="E3801" s="8">
        <f>VartojimasGamyba!G3797</f>
        <v>0.84299999999999997</v>
      </c>
      <c r="F3801" s="11"/>
      <c r="G3801" s="7">
        <f t="shared" si="578"/>
        <v>14.482222222222216</v>
      </c>
      <c r="H3801" s="7">
        <v>10</v>
      </c>
      <c r="I3801" s="7">
        <v>0</v>
      </c>
      <c r="J3801" s="7">
        <v>0</v>
      </c>
      <c r="L3801" s="7">
        <f>VartojimasGamyba!H3797</f>
        <v>0</v>
      </c>
      <c r="M3801" s="15">
        <f t="shared" si="571"/>
        <v>10.843</v>
      </c>
      <c r="N3801" s="7">
        <f t="shared" si="572"/>
        <v>1663.96678</v>
      </c>
      <c r="O3801" s="7">
        <f t="shared" si="573"/>
        <v>1663.96678</v>
      </c>
      <c r="R3801" s="7"/>
      <c r="S3801" s="47">
        <f t="shared" si="574"/>
        <v>10.843</v>
      </c>
      <c r="T3801" s="47">
        <f t="shared" si="575"/>
        <v>0</v>
      </c>
      <c r="U3801" s="47">
        <f t="shared" si="576"/>
        <v>153.46</v>
      </c>
      <c r="V3801" s="47">
        <f t="shared" si="577"/>
        <v>41.59</v>
      </c>
      <c r="W3801" s="11"/>
    </row>
    <row r="3802" spans="1:23" x14ac:dyDescent="0.45">
      <c r="A3802" t="s">
        <v>3807</v>
      </c>
      <c r="B3802">
        <v>53.2</v>
      </c>
      <c r="D3802" s="9" t="str">
        <f>VartojimasGamyba!J3798</f>
        <v>2024-02-06-04</v>
      </c>
      <c r="E3802" s="8">
        <f>VartojimasGamyba!G3798</f>
        <v>0.90900000000000003</v>
      </c>
      <c r="F3802" s="11"/>
      <c r="G3802" s="7">
        <f t="shared" si="578"/>
        <v>16.993333333333332</v>
      </c>
      <c r="H3802" s="7">
        <v>2.5111111111111155</v>
      </c>
      <c r="I3802" s="7">
        <v>0</v>
      </c>
      <c r="J3802" s="7">
        <v>0</v>
      </c>
      <c r="L3802" s="7">
        <f>VartojimasGamyba!H3798</f>
        <v>0</v>
      </c>
      <c r="M3802" s="15">
        <f t="shared" si="571"/>
        <v>3.4201111111111153</v>
      </c>
      <c r="N3802" s="7">
        <f t="shared" si="572"/>
        <v>524.95285444444517</v>
      </c>
      <c r="O3802" s="7">
        <f t="shared" si="573"/>
        <v>524.95285444444517</v>
      </c>
      <c r="R3802" s="7"/>
      <c r="S3802" s="47">
        <f t="shared" si="574"/>
        <v>3.4201111111111153</v>
      </c>
      <c r="T3802" s="47">
        <f t="shared" si="575"/>
        <v>0</v>
      </c>
      <c r="U3802" s="47">
        <f t="shared" si="576"/>
        <v>153.49</v>
      </c>
      <c r="V3802" s="47">
        <f t="shared" si="577"/>
        <v>41.620000000000005</v>
      </c>
      <c r="W3802" s="11"/>
    </row>
    <row r="3803" spans="1:23" x14ac:dyDescent="0.45">
      <c r="A3803" t="s">
        <v>3808</v>
      </c>
      <c r="B3803">
        <v>53.21</v>
      </c>
      <c r="D3803" s="9" t="str">
        <f>VartojimasGamyba!J3799</f>
        <v>2024-02-06-05</v>
      </c>
      <c r="E3803" s="8">
        <f>VartojimasGamyba!G3799</f>
        <v>1.08</v>
      </c>
      <c r="F3803" s="11"/>
      <c r="G3803" s="7">
        <f t="shared" si="578"/>
        <v>16.993333333333332</v>
      </c>
      <c r="H3803" s="7">
        <v>0</v>
      </c>
      <c r="I3803" s="7">
        <v>0</v>
      </c>
      <c r="J3803" s="7">
        <v>0</v>
      </c>
      <c r="L3803" s="7">
        <f>VartojimasGamyba!H3799</f>
        <v>0</v>
      </c>
      <c r="M3803" s="15">
        <f t="shared" si="571"/>
        <v>1.08</v>
      </c>
      <c r="N3803" s="7">
        <f t="shared" si="572"/>
        <v>165.78</v>
      </c>
      <c r="O3803" s="7">
        <f t="shared" si="573"/>
        <v>165.78</v>
      </c>
      <c r="R3803" s="7"/>
      <c r="S3803" s="47">
        <f t="shared" si="574"/>
        <v>1.08</v>
      </c>
      <c r="T3803" s="47">
        <f t="shared" si="575"/>
        <v>0</v>
      </c>
      <c r="U3803" s="47">
        <f t="shared" si="576"/>
        <v>153.5</v>
      </c>
      <c r="V3803" s="47">
        <f t="shared" si="577"/>
        <v>41.63</v>
      </c>
      <c r="W3803" s="11"/>
    </row>
    <row r="3804" spans="1:23" x14ac:dyDescent="0.45">
      <c r="A3804" t="s">
        <v>3809</v>
      </c>
      <c r="B3804">
        <v>69.63</v>
      </c>
      <c r="D3804" s="9" t="str">
        <f>VartojimasGamyba!J3800</f>
        <v>2024-02-06-06</v>
      </c>
      <c r="E3804" s="8">
        <f>VartojimasGamyba!G3800</f>
        <v>0.95599999999999996</v>
      </c>
      <c r="F3804" s="11"/>
      <c r="G3804" s="7">
        <f t="shared" si="578"/>
        <v>16.993333333333332</v>
      </c>
      <c r="H3804" s="7">
        <v>0</v>
      </c>
      <c r="I3804" s="7">
        <v>0</v>
      </c>
      <c r="J3804" s="7">
        <v>0</v>
      </c>
      <c r="L3804" s="7">
        <f>VartojimasGamyba!H3800</f>
        <v>4.0000000000000001E-3</v>
      </c>
      <c r="M3804" s="15">
        <f t="shared" si="571"/>
        <v>0.95199999999999996</v>
      </c>
      <c r="N3804" s="7">
        <f t="shared" si="572"/>
        <v>161.76384000000002</v>
      </c>
      <c r="O3804" s="7">
        <f t="shared" si="573"/>
        <v>161.76384000000002</v>
      </c>
      <c r="R3804" s="7"/>
      <c r="S3804" s="47">
        <f t="shared" si="574"/>
        <v>0.95199999999999996</v>
      </c>
      <c r="T3804" s="47">
        <f t="shared" si="575"/>
        <v>0</v>
      </c>
      <c r="U3804" s="47">
        <f t="shared" si="576"/>
        <v>169.92000000000002</v>
      </c>
      <c r="V3804" s="47">
        <f t="shared" si="577"/>
        <v>58.05</v>
      </c>
      <c r="W3804" s="11"/>
    </row>
    <row r="3805" spans="1:23" x14ac:dyDescent="0.45">
      <c r="A3805" t="s">
        <v>3810</v>
      </c>
      <c r="B3805">
        <v>249.91</v>
      </c>
      <c r="D3805" s="9" t="str">
        <f>VartojimasGamyba!J3801</f>
        <v>2024-02-06-07</v>
      </c>
      <c r="E3805" s="8">
        <f>VartojimasGamyba!G3801</f>
        <v>0.53800000000000003</v>
      </c>
      <c r="F3805" s="11"/>
      <c r="G3805" s="7">
        <f t="shared" si="578"/>
        <v>16.433333333333334</v>
      </c>
      <c r="H3805" s="7">
        <v>0</v>
      </c>
      <c r="I3805" s="7">
        <v>0.56000000000000005</v>
      </c>
      <c r="J3805" s="7">
        <v>0</v>
      </c>
      <c r="L3805" s="7">
        <f>VartojimasGamyba!H3801</f>
        <v>3.4000000000000002E-2</v>
      </c>
      <c r="M3805" s="15">
        <f t="shared" si="571"/>
        <v>-8.3266726846886741E-17</v>
      </c>
      <c r="N3805" s="7">
        <f t="shared" si="572"/>
        <v>-2.9160007741779734E-14</v>
      </c>
      <c r="O3805" s="7">
        <f t="shared" si="573"/>
        <v>-2.9160007741779734E-14</v>
      </c>
      <c r="R3805" s="7"/>
      <c r="S3805" s="47">
        <f t="shared" si="574"/>
        <v>-8.3266726846886741E-17</v>
      </c>
      <c r="T3805" s="47">
        <f t="shared" si="575"/>
        <v>0</v>
      </c>
      <c r="U3805" s="47">
        <f t="shared" si="576"/>
        <v>350.2</v>
      </c>
      <c r="V3805" s="47">
        <f t="shared" si="577"/>
        <v>238.32999999999998</v>
      </c>
      <c r="W3805" s="11"/>
    </row>
    <row r="3806" spans="1:23" x14ac:dyDescent="0.45">
      <c r="A3806" t="s">
        <v>3811</v>
      </c>
      <c r="B3806">
        <v>120</v>
      </c>
      <c r="D3806" s="9" t="str">
        <f>VartojimasGamyba!J3802</f>
        <v>2024-02-06-08</v>
      </c>
      <c r="E3806" s="8">
        <f>VartojimasGamyba!G3802</f>
        <v>0.443</v>
      </c>
      <c r="F3806" s="11"/>
      <c r="G3806" s="7">
        <f t="shared" si="578"/>
        <v>15.974444444444444</v>
      </c>
      <c r="H3806" s="7">
        <v>0</v>
      </c>
      <c r="I3806" s="7">
        <v>0.45888888888888896</v>
      </c>
      <c r="J3806" s="7">
        <v>0</v>
      </c>
      <c r="L3806" s="7">
        <f>VartojimasGamyba!H3802</f>
        <v>0.03</v>
      </c>
      <c r="M3806" s="15">
        <f t="shared" si="571"/>
        <v>-8.3266726846886741E-17</v>
      </c>
      <c r="N3806" s="7">
        <f t="shared" si="572"/>
        <v>-1.8342827257100683E-14</v>
      </c>
      <c r="O3806" s="7">
        <f t="shared" si="573"/>
        <v>-1.8342827257100683E-14</v>
      </c>
      <c r="R3806" s="7"/>
      <c r="S3806" s="47">
        <f t="shared" si="574"/>
        <v>-8.3266726846886741E-17</v>
      </c>
      <c r="T3806" s="47">
        <f t="shared" si="575"/>
        <v>0</v>
      </c>
      <c r="U3806" s="47">
        <f t="shared" si="576"/>
        <v>220.29000000000002</v>
      </c>
      <c r="V3806" s="47">
        <f t="shared" si="577"/>
        <v>108.42</v>
      </c>
      <c r="W3806" s="11"/>
    </row>
    <row r="3807" spans="1:23" x14ac:dyDescent="0.45">
      <c r="A3807" t="s">
        <v>3812</v>
      </c>
      <c r="B3807">
        <v>192.01</v>
      </c>
      <c r="D3807" s="9" t="str">
        <f>VartojimasGamyba!J3803</f>
        <v>2024-02-06-09</v>
      </c>
      <c r="E3807" s="8">
        <f>VartojimasGamyba!G3803</f>
        <v>0.29599999999999999</v>
      </c>
      <c r="F3807" s="11"/>
      <c r="G3807" s="7">
        <f t="shared" si="578"/>
        <v>15.844444444444443</v>
      </c>
      <c r="H3807" s="7">
        <v>0</v>
      </c>
      <c r="I3807" s="7">
        <v>0.13</v>
      </c>
      <c r="J3807" s="7">
        <v>0</v>
      </c>
      <c r="L3807" s="7">
        <f>VartojimasGamyba!H3803</f>
        <v>0.17899999999999999</v>
      </c>
      <c r="M3807" s="15">
        <f t="shared" si="571"/>
        <v>0</v>
      </c>
      <c r="N3807" s="7">
        <f t="shared" si="572"/>
        <v>0</v>
      </c>
      <c r="O3807" s="7">
        <f t="shared" si="573"/>
        <v>0</v>
      </c>
      <c r="R3807" s="7"/>
      <c r="S3807" s="47">
        <f t="shared" si="574"/>
        <v>0</v>
      </c>
      <c r="T3807" s="47">
        <f t="shared" si="575"/>
        <v>0</v>
      </c>
      <c r="U3807" s="47">
        <f t="shared" si="576"/>
        <v>292.3</v>
      </c>
      <c r="V3807" s="47">
        <f t="shared" si="577"/>
        <v>180.42999999999998</v>
      </c>
      <c r="W3807" s="11"/>
    </row>
    <row r="3808" spans="1:23" x14ac:dyDescent="0.45">
      <c r="A3808" t="s">
        <v>3813</v>
      </c>
      <c r="B3808">
        <v>126.46</v>
      </c>
      <c r="D3808" s="9" t="str">
        <f>VartojimasGamyba!J3804</f>
        <v>2024-02-06-10</v>
      </c>
      <c r="E3808" s="8">
        <f>VartojimasGamyba!G3804</f>
        <v>2.0499999999999998</v>
      </c>
      <c r="F3808" s="11"/>
      <c r="G3808" s="7">
        <f t="shared" si="578"/>
        <v>13.655555555555555</v>
      </c>
      <c r="H3808" s="7">
        <v>0</v>
      </c>
      <c r="I3808" s="7">
        <v>2.1888888888888887</v>
      </c>
      <c r="J3808" s="7">
        <v>0</v>
      </c>
      <c r="L3808" s="7">
        <f>VartojimasGamyba!H3804</f>
        <v>0.08</v>
      </c>
      <c r="M3808" s="15">
        <f t="shared" si="571"/>
        <v>0</v>
      </c>
      <c r="N3808" s="7">
        <f t="shared" si="572"/>
        <v>0</v>
      </c>
      <c r="O3808" s="7">
        <f t="shared" si="573"/>
        <v>0</v>
      </c>
      <c r="R3808" s="7"/>
      <c r="S3808" s="47">
        <f t="shared" si="574"/>
        <v>0</v>
      </c>
      <c r="T3808" s="47">
        <f t="shared" si="575"/>
        <v>0</v>
      </c>
      <c r="U3808" s="47">
        <f t="shared" si="576"/>
        <v>226.75</v>
      </c>
      <c r="V3808" s="47">
        <f t="shared" si="577"/>
        <v>114.88</v>
      </c>
      <c r="W3808" s="11"/>
    </row>
    <row r="3809" spans="1:23" x14ac:dyDescent="0.45">
      <c r="A3809" t="s">
        <v>3814</v>
      </c>
      <c r="B3809">
        <v>146.5</v>
      </c>
      <c r="D3809" s="9" t="str">
        <f>VartojimasGamyba!J3805</f>
        <v>2024-02-06-11</v>
      </c>
      <c r="E3809" s="8">
        <f>VartojimasGamyba!G3805</f>
        <v>0.86899999999999999</v>
      </c>
      <c r="F3809" s="11"/>
      <c r="G3809" s="7">
        <f t="shared" si="578"/>
        <v>12.813333333333333</v>
      </c>
      <c r="H3809" s="7">
        <v>0</v>
      </c>
      <c r="I3809" s="7">
        <v>0.84222222222222232</v>
      </c>
      <c r="J3809" s="7">
        <v>0</v>
      </c>
      <c r="L3809" s="7">
        <f>VartojimasGamyba!H3805</f>
        <v>0.111</v>
      </c>
      <c r="M3809" s="15">
        <f t="shared" si="571"/>
        <v>-1.2490009027033011E-16</v>
      </c>
      <c r="N3809" s="7">
        <f t="shared" si="572"/>
        <v>-3.082409327781477E-14</v>
      </c>
      <c r="O3809" s="7">
        <f t="shared" si="573"/>
        <v>-3.082409327781477E-14</v>
      </c>
      <c r="R3809" s="7"/>
      <c r="S3809" s="47">
        <f t="shared" si="574"/>
        <v>-1.2490009027033011E-16</v>
      </c>
      <c r="T3809" s="47">
        <f t="shared" si="575"/>
        <v>0</v>
      </c>
      <c r="U3809" s="47">
        <f t="shared" si="576"/>
        <v>246.79000000000002</v>
      </c>
      <c r="V3809" s="47">
        <f t="shared" si="577"/>
        <v>134.91999999999999</v>
      </c>
      <c r="W3809" s="11"/>
    </row>
    <row r="3810" spans="1:23" x14ac:dyDescent="0.45">
      <c r="A3810" t="s">
        <v>3815</v>
      </c>
      <c r="B3810">
        <v>100.02</v>
      </c>
      <c r="D3810" s="9" t="str">
        <f>VartojimasGamyba!J3806</f>
        <v>2024-02-06-12</v>
      </c>
      <c r="E3810" s="8">
        <f>VartojimasGamyba!G3806</f>
        <v>0.29499999999999998</v>
      </c>
      <c r="F3810" s="11"/>
      <c r="G3810" s="7">
        <f t="shared" si="578"/>
        <v>12.591111111111111</v>
      </c>
      <c r="H3810" s="7">
        <v>0</v>
      </c>
      <c r="I3810" s="7">
        <v>0.22222222222222221</v>
      </c>
      <c r="J3810" s="7">
        <v>0</v>
      </c>
      <c r="L3810" s="7">
        <f>VartojimasGamyba!H3806</f>
        <v>9.5000000000000001E-2</v>
      </c>
      <c r="M3810" s="15">
        <f t="shared" si="571"/>
        <v>0</v>
      </c>
      <c r="N3810" s="7">
        <f t="shared" si="572"/>
        <v>0</v>
      </c>
      <c r="O3810" s="7">
        <f t="shared" si="573"/>
        <v>0</v>
      </c>
      <c r="R3810" s="7"/>
      <c r="S3810" s="47">
        <f t="shared" si="574"/>
        <v>0</v>
      </c>
      <c r="T3810" s="47">
        <f t="shared" si="575"/>
        <v>0</v>
      </c>
      <c r="U3810" s="47">
        <f t="shared" si="576"/>
        <v>200.31</v>
      </c>
      <c r="V3810" s="47">
        <f t="shared" si="577"/>
        <v>88.44</v>
      </c>
      <c r="W3810" s="11"/>
    </row>
    <row r="3811" spans="1:23" x14ac:dyDescent="0.45">
      <c r="A3811" t="s">
        <v>3816</v>
      </c>
      <c r="B3811">
        <v>100.02</v>
      </c>
      <c r="D3811" s="9" t="str">
        <f>VartojimasGamyba!J3807</f>
        <v>2024-02-06-13</v>
      </c>
      <c r="E3811" s="8">
        <f>VartojimasGamyba!G3807</f>
        <v>0.83699999999999997</v>
      </c>
      <c r="F3811" s="11"/>
      <c r="G3811" s="7">
        <f t="shared" si="578"/>
        <v>11.686666666666667</v>
      </c>
      <c r="H3811" s="7">
        <v>0</v>
      </c>
      <c r="I3811" s="7">
        <v>0.90444444444444427</v>
      </c>
      <c r="J3811" s="7">
        <v>0</v>
      </c>
      <c r="L3811" s="7">
        <f>VartojimasGamyba!H3807</f>
        <v>2.3E-2</v>
      </c>
      <c r="M3811" s="15">
        <f t="shared" si="571"/>
        <v>1.3183898417423734E-16</v>
      </c>
      <c r="N3811" s="7">
        <f t="shared" si="572"/>
        <v>2.6408666919941481E-14</v>
      </c>
      <c r="O3811" s="7">
        <f t="shared" si="573"/>
        <v>2.6408666919941481E-14</v>
      </c>
      <c r="R3811" s="7"/>
      <c r="S3811" s="47">
        <f t="shared" si="574"/>
        <v>1.3183898417423734E-16</v>
      </c>
      <c r="T3811" s="47">
        <f t="shared" si="575"/>
        <v>0</v>
      </c>
      <c r="U3811" s="47">
        <f t="shared" si="576"/>
        <v>200.31</v>
      </c>
      <c r="V3811" s="47">
        <f t="shared" si="577"/>
        <v>88.44</v>
      </c>
      <c r="W3811" s="11"/>
    </row>
    <row r="3812" spans="1:23" x14ac:dyDescent="0.45">
      <c r="A3812" t="s">
        <v>3817</v>
      </c>
      <c r="B3812">
        <v>100.01</v>
      </c>
      <c r="D3812" s="9" t="str">
        <f>VartojimasGamyba!J3808</f>
        <v>2024-02-06-14</v>
      </c>
      <c r="E3812" s="8">
        <f>VartojimasGamyba!G3808</f>
        <v>1.2110000000000001</v>
      </c>
      <c r="F3812" s="11"/>
      <c r="G3812" s="7">
        <f t="shared" si="578"/>
        <v>10.341111111111111</v>
      </c>
      <c r="H3812" s="7">
        <v>0</v>
      </c>
      <c r="I3812" s="7">
        <v>1.3455555555555558</v>
      </c>
      <c r="J3812" s="7">
        <v>0</v>
      </c>
      <c r="L3812" s="7">
        <f>VartojimasGamyba!H3808</f>
        <v>0</v>
      </c>
      <c r="M3812" s="15">
        <f t="shared" si="571"/>
        <v>-2.2204460492503131E-16</v>
      </c>
      <c r="N3812" s="7">
        <f t="shared" si="572"/>
        <v>-4.4475534366483774E-14</v>
      </c>
      <c r="O3812" s="7">
        <f t="shared" si="573"/>
        <v>-4.4475534366483774E-14</v>
      </c>
      <c r="R3812" s="7"/>
      <c r="S3812" s="47">
        <f t="shared" si="574"/>
        <v>-2.2204460492503131E-16</v>
      </c>
      <c r="T3812" s="47">
        <f t="shared" si="575"/>
        <v>0</v>
      </c>
      <c r="U3812" s="47">
        <f t="shared" si="576"/>
        <v>200.3</v>
      </c>
      <c r="V3812" s="47">
        <f t="shared" si="577"/>
        <v>88.43</v>
      </c>
      <c r="W3812" s="11"/>
    </row>
    <row r="3813" spans="1:23" x14ac:dyDescent="0.45">
      <c r="A3813" t="s">
        <v>3818</v>
      </c>
      <c r="B3813">
        <v>100</v>
      </c>
      <c r="D3813" s="9" t="str">
        <f>VartojimasGamyba!J3809</f>
        <v>2024-02-06-15</v>
      </c>
      <c r="E3813" s="8">
        <f>VartojimasGamyba!G3809</f>
        <v>1.032</v>
      </c>
      <c r="F3813" s="11"/>
      <c r="G3813" s="7">
        <f t="shared" si="578"/>
        <v>9.1944444444444446</v>
      </c>
      <c r="H3813" s="7">
        <v>0</v>
      </c>
      <c r="I3813" s="7">
        <v>1.1466666666666667</v>
      </c>
      <c r="J3813" s="7">
        <v>0</v>
      </c>
      <c r="L3813" s="7">
        <f>VartojimasGamyba!H3809</f>
        <v>0</v>
      </c>
      <c r="M3813" s="15">
        <f t="shared" si="571"/>
        <v>0</v>
      </c>
      <c r="N3813" s="7">
        <f t="shared" si="572"/>
        <v>0</v>
      </c>
      <c r="O3813" s="7">
        <f t="shared" si="573"/>
        <v>0</v>
      </c>
      <c r="R3813" s="7"/>
      <c r="S3813" s="47">
        <f t="shared" si="574"/>
        <v>0</v>
      </c>
      <c r="T3813" s="47">
        <f t="shared" si="575"/>
        <v>0</v>
      </c>
      <c r="U3813" s="47">
        <f t="shared" si="576"/>
        <v>200.29000000000002</v>
      </c>
      <c r="V3813" s="47">
        <f t="shared" si="577"/>
        <v>88.42</v>
      </c>
      <c r="W3813" s="11"/>
    </row>
    <row r="3814" spans="1:23" x14ac:dyDescent="0.45">
      <c r="A3814" t="s">
        <v>3819</v>
      </c>
      <c r="B3814">
        <v>100.05</v>
      </c>
      <c r="D3814" s="9" t="str">
        <f>VartojimasGamyba!J3810</f>
        <v>2024-02-06-16</v>
      </c>
      <c r="E3814" s="8">
        <f>VartojimasGamyba!G3810</f>
        <v>1.264</v>
      </c>
      <c r="F3814" s="11"/>
      <c r="G3814" s="7">
        <f t="shared" si="578"/>
        <v>7.79</v>
      </c>
      <c r="H3814" s="7">
        <v>0</v>
      </c>
      <c r="I3814" s="7">
        <v>1.4044444444444446</v>
      </c>
      <c r="J3814" s="7">
        <v>0</v>
      </c>
      <c r="L3814" s="7">
        <f>VartojimasGamyba!H3810</f>
        <v>0</v>
      </c>
      <c r="M3814" s="15">
        <f t="shared" si="571"/>
        <v>-2.2204460492503131E-16</v>
      </c>
      <c r="N3814" s="7">
        <f t="shared" si="572"/>
        <v>-4.4484416150680773E-14</v>
      </c>
      <c r="O3814" s="7">
        <f t="shared" si="573"/>
        <v>-4.4484416150680773E-14</v>
      </c>
      <c r="R3814" s="7"/>
      <c r="S3814" s="47">
        <f t="shared" si="574"/>
        <v>-2.2204460492503131E-16</v>
      </c>
      <c r="T3814" s="47">
        <f t="shared" si="575"/>
        <v>0</v>
      </c>
      <c r="U3814" s="47">
        <f t="shared" si="576"/>
        <v>200.34</v>
      </c>
      <c r="V3814" s="47">
        <f t="shared" si="577"/>
        <v>88.47</v>
      </c>
      <c r="W3814" s="11"/>
    </row>
    <row r="3815" spans="1:23" x14ac:dyDescent="0.45">
      <c r="A3815" t="s">
        <v>3820</v>
      </c>
      <c r="B3815">
        <v>119.99</v>
      </c>
      <c r="D3815" s="9" t="str">
        <f>VartojimasGamyba!J3811</f>
        <v>2024-02-06-17</v>
      </c>
      <c r="E3815" s="8">
        <f>VartojimasGamyba!G3811</f>
        <v>0.63</v>
      </c>
      <c r="F3815" s="11"/>
      <c r="G3815" s="7">
        <f t="shared" si="578"/>
        <v>7.09</v>
      </c>
      <c r="H3815" s="7">
        <v>0</v>
      </c>
      <c r="I3815" s="7">
        <v>0.70000000000000007</v>
      </c>
      <c r="J3815" s="7">
        <v>0</v>
      </c>
      <c r="L3815" s="7">
        <f>VartojimasGamyba!H3811</f>
        <v>0</v>
      </c>
      <c r="M3815" s="15">
        <f t="shared" si="571"/>
        <v>-1.1102230246251565E-16</v>
      </c>
      <c r="N3815" s="7">
        <f t="shared" si="572"/>
        <v>-2.4455992786442948E-14</v>
      </c>
      <c r="O3815" s="7">
        <f t="shared" si="573"/>
        <v>-2.4455992786442948E-14</v>
      </c>
      <c r="R3815" s="7"/>
      <c r="S3815" s="47">
        <f t="shared" si="574"/>
        <v>-1.1102230246251565E-16</v>
      </c>
      <c r="T3815" s="47">
        <f t="shared" si="575"/>
        <v>0</v>
      </c>
      <c r="U3815" s="47">
        <f t="shared" si="576"/>
        <v>220.28</v>
      </c>
      <c r="V3815" s="47">
        <f t="shared" si="577"/>
        <v>108.41</v>
      </c>
      <c r="W3815" s="11"/>
    </row>
    <row r="3816" spans="1:23" x14ac:dyDescent="0.45">
      <c r="A3816" t="s">
        <v>3821</v>
      </c>
      <c r="B3816">
        <v>200</v>
      </c>
      <c r="D3816" s="9" t="str">
        <f>VartojimasGamyba!J3812</f>
        <v>2024-02-06-18</v>
      </c>
      <c r="E3816" s="8">
        <f>VartojimasGamyba!G3812</f>
        <v>0.78400000000000003</v>
      </c>
      <c r="F3816" s="11"/>
      <c r="G3816" s="7">
        <f t="shared" si="578"/>
        <v>6.2188888888888885</v>
      </c>
      <c r="H3816" s="7">
        <v>0</v>
      </c>
      <c r="I3816" s="7">
        <v>0.87111111111111117</v>
      </c>
      <c r="J3816" s="7">
        <v>0</v>
      </c>
      <c r="L3816" s="7">
        <f>VartojimasGamyba!H3812</f>
        <v>0</v>
      </c>
      <c r="M3816" s="15">
        <f t="shared" si="571"/>
        <v>0</v>
      </c>
      <c r="N3816" s="7">
        <f t="shared" si="572"/>
        <v>0</v>
      </c>
      <c r="O3816" s="7">
        <f t="shared" si="573"/>
        <v>0</v>
      </c>
      <c r="R3816" s="7"/>
      <c r="S3816" s="47">
        <f t="shared" si="574"/>
        <v>0</v>
      </c>
      <c r="T3816" s="47">
        <f t="shared" si="575"/>
        <v>0</v>
      </c>
      <c r="U3816" s="47">
        <f t="shared" si="576"/>
        <v>300.29000000000002</v>
      </c>
      <c r="V3816" s="47">
        <f t="shared" si="577"/>
        <v>188.42</v>
      </c>
      <c r="W3816" s="11"/>
    </row>
    <row r="3817" spans="1:23" x14ac:dyDescent="0.45">
      <c r="A3817" t="s">
        <v>3822</v>
      </c>
      <c r="B3817">
        <v>249.93</v>
      </c>
      <c r="D3817" s="9" t="str">
        <f>VartojimasGamyba!J3813</f>
        <v>2024-02-06-19</v>
      </c>
      <c r="E3817" s="8">
        <f>VartojimasGamyba!G3813</f>
        <v>0.25700000000000001</v>
      </c>
      <c r="F3817" s="11"/>
      <c r="G3817" s="7">
        <f t="shared" si="578"/>
        <v>5.9333333333333327</v>
      </c>
      <c r="H3817" s="7">
        <v>0</v>
      </c>
      <c r="I3817" s="7">
        <v>0.28555555555555556</v>
      </c>
      <c r="J3817" s="7">
        <v>0</v>
      </c>
      <c r="L3817" s="7">
        <f>VartojimasGamyba!H3813</f>
        <v>0</v>
      </c>
      <c r="M3817" s="15">
        <f t="shared" si="571"/>
        <v>0</v>
      </c>
      <c r="N3817" s="7">
        <f t="shared" si="572"/>
        <v>0</v>
      </c>
      <c r="O3817" s="7">
        <f t="shared" si="573"/>
        <v>0</v>
      </c>
      <c r="R3817" s="7"/>
      <c r="S3817" s="47">
        <f t="shared" si="574"/>
        <v>0</v>
      </c>
      <c r="T3817" s="47">
        <f t="shared" si="575"/>
        <v>0</v>
      </c>
      <c r="U3817" s="47">
        <f t="shared" si="576"/>
        <v>350.22</v>
      </c>
      <c r="V3817" s="47">
        <f t="shared" si="577"/>
        <v>238.35</v>
      </c>
      <c r="W3817" s="11"/>
    </row>
    <row r="3818" spans="1:23" x14ac:dyDescent="0.45">
      <c r="A3818" t="s">
        <v>3823</v>
      </c>
      <c r="B3818">
        <v>130.80000000000001</v>
      </c>
      <c r="D3818" s="9" t="str">
        <f>VartojimasGamyba!J3814</f>
        <v>2024-02-06-20</v>
      </c>
      <c r="E3818" s="8">
        <f>VartojimasGamyba!G3814</f>
        <v>0.27400000000000002</v>
      </c>
      <c r="F3818" s="11"/>
      <c r="G3818" s="7">
        <f t="shared" si="578"/>
        <v>5.6288888888888886</v>
      </c>
      <c r="H3818" s="7">
        <v>0</v>
      </c>
      <c r="I3818" s="7">
        <v>0.30444444444444446</v>
      </c>
      <c r="J3818" s="7">
        <v>0</v>
      </c>
      <c r="L3818" s="7">
        <f>VartojimasGamyba!H3814</f>
        <v>0</v>
      </c>
      <c r="M3818" s="15">
        <f t="shared" si="571"/>
        <v>0</v>
      </c>
      <c r="N3818" s="7">
        <f t="shared" si="572"/>
        <v>0</v>
      </c>
      <c r="O3818" s="7">
        <f t="shared" si="573"/>
        <v>0</v>
      </c>
      <c r="P3818" s="7" t="s">
        <v>8873</v>
      </c>
      <c r="R3818" s="7"/>
      <c r="S3818" s="47">
        <f t="shared" si="574"/>
        <v>0</v>
      </c>
      <c r="T3818" s="47">
        <f t="shared" si="575"/>
        <v>0</v>
      </c>
      <c r="U3818" s="47">
        <f t="shared" si="576"/>
        <v>231.09000000000003</v>
      </c>
      <c r="V3818" s="47">
        <f t="shared" si="577"/>
        <v>119.22000000000001</v>
      </c>
      <c r="W3818" s="11"/>
    </row>
    <row r="3819" spans="1:23" x14ac:dyDescent="0.45">
      <c r="A3819" t="s">
        <v>3824</v>
      </c>
      <c r="B3819">
        <v>85.1</v>
      </c>
      <c r="D3819" s="9" t="str">
        <f>VartojimasGamyba!J3815</f>
        <v>2024-02-06-21</v>
      </c>
      <c r="E3819" s="8">
        <f>VartojimasGamyba!G3815</f>
        <v>0.19500000000000001</v>
      </c>
      <c r="F3819" s="11"/>
      <c r="G3819" s="7">
        <f t="shared" si="578"/>
        <v>5.4122222222222218</v>
      </c>
      <c r="H3819" s="7">
        <v>0</v>
      </c>
      <c r="I3819" s="7">
        <v>0.21666666666666667</v>
      </c>
      <c r="J3819" s="7">
        <v>0</v>
      </c>
      <c r="L3819" s="7">
        <f>VartojimasGamyba!H3815</f>
        <v>0</v>
      </c>
      <c r="M3819" s="15">
        <f t="shared" si="571"/>
        <v>0</v>
      </c>
      <c r="N3819" s="7">
        <f t="shared" si="572"/>
        <v>0</v>
      </c>
      <c r="O3819" s="7">
        <f t="shared" si="573"/>
        <v>0</v>
      </c>
      <c r="P3819" s="7">
        <f>SUM(N3798:N3821)</f>
        <v>2789.2438444444451</v>
      </c>
      <c r="R3819" s="7"/>
      <c r="S3819" s="47">
        <f t="shared" si="574"/>
        <v>0</v>
      </c>
      <c r="T3819" s="47">
        <f t="shared" si="575"/>
        <v>0</v>
      </c>
      <c r="U3819" s="47">
        <f t="shared" si="576"/>
        <v>185.39</v>
      </c>
      <c r="V3819" s="47">
        <f t="shared" si="577"/>
        <v>73.52</v>
      </c>
      <c r="W3819" s="11"/>
    </row>
    <row r="3820" spans="1:23" x14ac:dyDescent="0.45">
      <c r="A3820" t="s">
        <v>3825</v>
      </c>
      <c r="B3820">
        <v>78.459999999999994</v>
      </c>
      <c r="D3820" s="9" t="str">
        <f>VartojimasGamyba!J3816</f>
        <v>2024-02-06-22</v>
      </c>
      <c r="E3820" s="8">
        <f>VartojimasGamyba!G3816</f>
        <v>0.16200000000000001</v>
      </c>
      <c r="F3820" s="11"/>
      <c r="G3820" s="7">
        <f t="shared" si="578"/>
        <v>5.2322222222222221</v>
      </c>
      <c r="H3820" s="7">
        <v>0</v>
      </c>
      <c r="I3820" s="7">
        <v>0.18000000000000002</v>
      </c>
      <c r="J3820" s="7">
        <v>0</v>
      </c>
      <c r="L3820" s="7">
        <f>VartojimasGamyba!H3816</f>
        <v>0</v>
      </c>
      <c r="M3820" s="15">
        <f t="shared" si="571"/>
        <v>-2.7755575615628914E-17</v>
      </c>
      <c r="N3820" s="7">
        <f t="shared" si="572"/>
        <v>-4.9613091412936683E-15</v>
      </c>
      <c r="O3820" s="7">
        <f t="shared" si="573"/>
        <v>-4.9613091412936683E-15</v>
      </c>
      <c r="P3820" s="7" t="s">
        <v>8872</v>
      </c>
      <c r="R3820" s="7"/>
      <c r="S3820" s="47">
        <f t="shared" si="574"/>
        <v>-2.7755575615628914E-17</v>
      </c>
      <c r="T3820" s="47">
        <f t="shared" si="575"/>
        <v>0</v>
      </c>
      <c r="U3820" s="47">
        <f t="shared" si="576"/>
        <v>178.75</v>
      </c>
      <c r="V3820" s="47">
        <f t="shared" si="577"/>
        <v>66.88</v>
      </c>
      <c r="W3820" s="11"/>
    </row>
    <row r="3821" spans="1:23" x14ac:dyDescent="0.45">
      <c r="A3821" t="s">
        <v>3826</v>
      </c>
      <c r="B3821">
        <v>120</v>
      </c>
      <c r="D3821" s="9" t="str">
        <f>VartojimasGamyba!J3817</f>
        <v>2024-02-06-23</v>
      </c>
      <c r="E3821" s="8">
        <f>VartojimasGamyba!G3817</f>
        <v>0.20899999999999999</v>
      </c>
      <c r="F3821" s="11"/>
      <c r="G3821" s="7">
        <f t="shared" si="578"/>
        <v>5</v>
      </c>
      <c r="H3821" s="7">
        <v>0</v>
      </c>
      <c r="I3821" s="7">
        <v>0.23222222222222222</v>
      </c>
      <c r="J3821" s="7">
        <v>0</v>
      </c>
      <c r="L3821" s="7">
        <f>VartojimasGamyba!H3817</f>
        <v>0</v>
      </c>
      <c r="M3821" s="15">
        <f t="shared" si="571"/>
        <v>0</v>
      </c>
      <c r="N3821" s="7">
        <f t="shared" si="572"/>
        <v>0</v>
      </c>
      <c r="O3821" s="7">
        <f t="shared" si="573"/>
        <v>0</v>
      </c>
      <c r="P3821" s="7">
        <f>SUM(O3798:O3821)</f>
        <v>2789.2438444444451</v>
      </c>
      <c r="Q3821" s="7">
        <f>SUMPRODUCT(B3798:B3821,E3798:E3821)+SUM(E3798:E3821)*$Z$21-SUMPRODUCT(B3798:B3821,L3798:L3821)+SUM(L3798:L3821)*ABS($Z$20)</f>
        <v>3494.7749299999996</v>
      </c>
      <c r="R3821" s="7"/>
      <c r="S3821" s="47">
        <f t="shared" si="574"/>
        <v>0</v>
      </c>
      <c r="T3821" s="47">
        <f t="shared" si="575"/>
        <v>0</v>
      </c>
      <c r="U3821" s="47">
        <f t="shared" si="576"/>
        <v>220.29000000000002</v>
      </c>
      <c r="V3821" s="47">
        <f t="shared" si="577"/>
        <v>108.42</v>
      </c>
      <c r="W3821" s="11">
        <f>IF(P3821&lt;&gt;Q3821,1,0)</f>
        <v>1</v>
      </c>
    </row>
    <row r="3822" spans="1:23" x14ac:dyDescent="0.45">
      <c r="A3822" t="s">
        <v>3827</v>
      </c>
      <c r="B3822">
        <v>119.99</v>
      </c>
      <c r="D3822" s="1" t="str">
        <f>VartojimasGamyba!J3818</f>
        <v>2024-02-07-00</v>
      </c>
      <c r="E3822" s="7">
        <f>VartojimasGamyba!G3818</f>
        <v>0.21099999999999999</v>
      </c>
      <c r="F3822" s="11"/>
      <c r="G3822" s="12">
        <f>G3821+H3822-I3822</f>
        <v>4.7655555555555553</v>
      </c>
      <c r="H3822" s="12">
        <v>0</v>
      </c>
      <c r="I3822" s="12">
        <v>0.23444444444444446</v>
      </c>
      <c r="J3822" s="12">
        <v>0</v>
      </c>
      <c r="K3822" s="12"/>
      <c r="L3822" s="12">
        <f>VartojimasGamyba!H3818</f>
        <v>0</v>
      </c>
      <c r="M3822" s="19">
        <f t="shared" si="571"/>
        <v>-2.7755575615628914E-17</v>
      </c>
      <c r="N3822" s="7">
        <f t="shared" si="572"/>
        <v>-6.1139981966107371E-15</v>
      </c>
      <c r="O3822" s="7">
        <f t="shared" si="573"/>
        <v>-6.1139981966107371E-15</v>
      </c>
      <c r="R3822" s="20" t="s">
        <v>8783</v>
      </c>
      <c r="S3822" s="47">
        <f t="shared" si="574"/>
        <v>-2.7755575615628914E-17</v>
      </c>
      <c r="T3822" s="47">
        <f t="shared" si="575"/>
        <v>0</v>
      </c>
      <c r="U3822" s="47">
        <f t="shared" si="576"/>
        <v>220.28</v>
      </c>
      <c r="V3822" s="47">
        <f t="shared" si="577"/>
        <v>108.41</v>
      </c>
      <c r="W3822" s="11"/>
    </row>
    <row r="3823" spans="1:23" x14ac:dyDescent="0.45">
      <c r="A3823" t="s">
        <v>3828</v>
      </c>
      <c r="B3823">
        <v>55.06</v>
      </c>
      <c r="D3823" s="1" t="str">
        <f>VartojimasGamyba!J3819</f>
        <v>2024-02-07-01</v>
      </c>
      <c r="E3823" s="7">
        <f>VartojimasGamyba!G3819</f>
        <v>0.219</v>
      </c>
      <c r="F3823" s="11"/>
      <c r="G3823" s="12">
        <f t="shared" ref="G3823:G3845" si="579">G3822+H3823-I3823</f>
        <v>4.7655555555555553</v>
      </c>
      <c r="H3823" s="12">
        <v>0</v>
      </c>
      <c r="I3823" s="12">
        <v>0</v>
      </c>
      <c r="J3823" s="12">
        <v>0</v>
      </c>
      <c r="K3823" s="12"/>
      <c r="L3823" s="12">
        <f>VartojimasGamyba!H3819</f>
        <v>0</v>
      </c>
      <c r="M3823" s="19">
        <f t="shared" si="571"/>
        <v>0.219</v>
      </c>
      <c r="N3823" s="7">
        <f t="shared" si="572"/>
        <v>34.021650000000008</v>
      </c>
      <c r="O3823" s="7">
        <f t="shared" si="573"/>
        <v>34.021650000000008</v>
      </c>
      <c r="R3823" s="7"/>
      <c r="S3823" s="47">
        <f t="shared" si="574"/>
        <v>0.219</v>
      </c>
      <c r="T3823" s="47">
        <f t="shared" si="575"/>
        <v>0</v>
      </c>
      <c r="U3823" s="47">
        <f t="shared" si="576"/>
        <v>155.35000000000002</v>
      </c>
      <c r="V3823" s="47">
        <f t="shared" si="577"/>
        <v>43.480000000000004</v>
      </c>
      <c r="W3823" s="11"/>
    </row>
    <row r="3824" spans="1:23" x14ac:dyDescent="0.45">
      <c r="A3824" t="s">
        <v>3829</v>
      </c>
      <c r="B3824">
        <v>54.91</v>
      </c>
      <c r="D3824" s="1" t="str">
        <f>VartojimasGamyba!J3820</f>
        <v>2024-02-07-02</v>
      </c>
      <c r="E3824" s="7">
        <f>VartojimasGamyba!G3820</f>
        <v>0.65300000000000002</v>
      </c>
      <c r="F3824" s="11"/>
      <c r="G3824" s="12">
        <f t="shared" si="579"/>
        <v>4.7655555555555553</v>
      </c>
      <c r="H3824" s="12">
        <v>0</v>
      </c>
      <c r="I3824" s="12">
        <v>0</v>
      </c>
      <c r="J3824" s="12">
        <v>0</v>
      </c>
      <c r="K3824" s="12"/>
      <c r="L3824" s="12">
        <f>VartojimasGamyba!H3820</f>
        <v>0</v>
      </c>
      <c r="M3824" s="19">
        <f t="shared" si="571"/>
        <v>0.65300000000000002</v>
      </c>
      <c r="N3824" s="7">
        <f t="shared" si="572"/>
        <v>101.34559999999999</v>
      </c>
      <c r="O3824" s="7">
        <f t="shared" si="573"/>
        <v>101.34559999999999</v>
      </c>
      <c r="R3824" s="7"/>
      <c r="S3824" s="47">
        <f t="shared" si="574"/>
        <v>0.65300000000000002</v>
      </c>
      <c r="T3824" s="47">
        <f t="shared" si="575"/>
        <v>0</v>
      </c>
      <c r="U3824" s="47">
        <f t="shared" si="576"/>
        <v>155.19999999999999</v>
      </c>
      <c r="V3824" s="47">
        <f t="shared" si="577"/>
        <v>43.33</v>
      </c>
      <c r="W3824" s="11"/>
    </row>
    <row r="3825" spans="1:23" x14ac:dyDescent="0.45">
      <c r="A3825" t="s">
        <v>3830</v>
      </c>
      <c r="B3825">
        <v>52.37</v>
      </c>
      <c r="D3825" s="1" t="str">
        <f>VartojimasGamyba!J3821</f>
        <v>2024-02-07-03</v>
      </c>
      <c r="E3825" s="7">
        <f>VartojimasGamyba!G3821</f>
        <v>0.214</v>
      </c>
      <c r="F3825" s="11"/>
      <c r="G3825" s="12">
        <f t="shared" si="579"/>
        <v>4.7655555555555553</v>
      </c>
      <c r="H3825" s="12">
        <v>0</v>
      </c>
      <c r="I3825" s="12">
        <v>0</v>
      </c>
      <c r="J3825" s="12">
        <v>0</v>
      </c>
      <c r="K3825" s="12"/>
      <c r="L3825" s="12">
        <f>VartojimasGamyba!H3821</f>
        <v>0</v>
      </c>
      <c r="M3825" s="19">
        <f t="shared" si="571"/>
        <v>0.214</v>
      </c>
      <c r="N3825" s="7">
        <f t="shared" si="572"/>
        <v>32.669240000000002</v>
      </c>
      <c r="O3825" s="7">
        <f t="shared" si="573"/>
        <v>32.669240000000002</v>
      </c>
      <c r="R3825" s="7"/>
      <c r="S3825" s="47">
        <f t="shared" si="574"/>
        <v>0.214</v>
      </c>
      <c r="T3825" s="47">
        <f t="shared" si="575"/>
        <v>0</v>
      </c>
      <c r="U3825" s="47">
        <f t="shared" si="576"/>
        <v>152.66</v>
      </c>
      <c r="V3825" s="47">
        <f t="shared" si="577"/>
        <v>40.79</v>
      </c>
      <c r="W3825" s="11"/>
    </row>
    <row r="3826" spans="1:23" x14ac:dyDescent="0.45">
      <c r="A3826" t="s">
        <v>3831</v>
      </c>
      <c r="B3826">
        <v>50.65</v>
      </c>
      <c r="D3826" s="1" t="str">
        <f>VartojimasGamyba!J3822</f>
        <v>2024-02-07-04</v>
      </c>
      <c r="E3826" s="7">
        <f>VartojimasGamyba!G3822</f>
        <v>1.28</v>
      </c>
      <c r="F3826" s="11"/>
      <c r="G3826" s="12">
        <f t="shared" si="579"/>
        <v>14.765555555555554</v>
      </c>
      <c r="H3826" s="12">
        <v>10</v>
      </c>
      <c r="I3826" s="12">
        <v>0</v>
      </c>
      <c r="J3826" s="12">
        <v>0</v>
      </c>
      <c r="K3826" s="12"/>
      <c r="L3826" s="12">
        <f>VartojimasGamyba!H3822</f>
        <v>0</v>
      </c>
      <c r="M3826" s="19">
        <f t="shared" si="571"/>
        <v>11.28</v>
      </c>
      <c r="N3826" s="7">
        <f t="shared" si="572"/>
        <v>1702.6031999999998</v>
      </c>
      <c r="O3826" s="7">
        <f t="shared" si="573"/>
        <v>1702.6031999999998</v>
      </c>
      <c r="R3826" s="7"/>
      <c r="S3826" s="47">
        <f t="shared" si="574"/>
        <v>11.28</v>
      </c>
      <c r="T3826" s="47">
        <f t="shared" si="575"/>
        <v>0</v>
      </c>
      <c r="U3826" s="47">
        <f t="shared" si="576"/>
        <v>150.94</v>
      </c>
      <c r="V3826" s="47">
        <f t="shared" si="577"/>
        <v>39.07</v>
      </c>
      <c r="W3826" s="11"/>
    </row>
    <row r="3827" spans="1:23" x14ac:dyDescent="0.45">
      <c r="A3827" t="s">
        <v>3832</v>
      </c>
      <c r="B3827">
        <v>50.65</v>
      </c>
      <c r="D3827" s="1" t="str">
        <f>VartojimasGamyba!J3823</f>
        <v>2024-02-07-05</v>
      </c>
      <c r="E3827" s="7">
        <f>VartojimasGamyba!G3823</f>
        <v>0.59599999999999997</v>
      </c>
      <c r="F3827" s="11"/>
      <c r="G3827" s="12">
        <f t="shared" si="579"/>
        <v>17.142666666666667</v>
      </c>
      <c r="H3827" s="12">
        <v>2.3771111111111125</v>
      </c>
      <c r="I3827" s="12">
        <v>0</v>
      </c>
      <c r="J3827" s="12">
        <v>0</v>
      </c>
      <c r="K3827" s="12"/>
      <c r="L3827" s="12">
        <f>VartojimasGamyba!H3823</f>
        <v>0</v>
      </c>
      <c r="M3827" s="19">
        <f t="shared" si="571"/>
        <v>2.9731111111111126</v>
      </c>
      <c r="N3827" s="7">
        <f t="shared" si="572"/>
        <v>448.76139111111132</v>
      </c>
      <c r="O3827" s="7">
        <f t="shared" si="573"/>
        <v>448.76139111111132</v>
      </c>
      <c r="R3827" s="7"/>
      <c r="S3827" s="47">
        <f t="shared" si="574"/>
        <v>2.9731111111111126</v>
      </c>
      <c r="T3827" s="47">
        <f t="shared" si="575"/>
        <v>0</v>
      </c>
      <c r="U3827" s="47">
        <f t="shared" si="576"/>
        <v>150.94</v>
      </c>
      <c r="V3827" s="47">
        <f t="shared" si="577"/>
        <v>39.07</v>
      </c>
      <c r="W3827" s="11"/>
    </row>
    <row r="3828" spans="1:23" x14ac:dyDescent="0.45">
      <c r="A3828" t="s">
        <v>3833</v>
      </c>
      <c r="B3828">
        <v>56.03</v>
      </c>
      <c r="D3828" s="1" t="str">
        <f>VartojimasGamyba!J3824</f>
        <v>2024-02-07-06</v>
      </c>
      <c r="E3828" s="7">
        <f>VartojimasGamyba!G3824</f>
        <v>0.41099999999999998</v>
      </c>
      <c r="F3828" s="11"/>
      <c r="G3828" s="12">
        <f t="shared" si="579"/>
        <v>17.142666666666667</v>
      </c>
      <c r="H3828" s="12">
        <v>0</v>
      </c>
      <c r="I3828" s="12">
        <v>0</v>
      </c>
      <c r="J3828" s="12">
        <v>0</v>
      </c>
      <c r="K3828" s="12"/>
      <c r="L3828" s="12">
        <f>VartojimasGamyba!H3824</f>
        <v>8.9999999999999993E-3</v>
      </c>
      <c r="M3828" s="19">
        <f t="shared" si="571"/>
        <v>0.40199999999999997</v>
      </c>
      <c r="N3828" s="7">
        <f t="shared" si="572"/>
        <v>62.840639999999993</v>
      </c>
      <c r="O3828" s="7">
        <f t="shared" si="573"/>
        <v>62.840639999999993</v>
      </c>
      <c r="R3828" s="7"/>
      <c r="S3828" s="47">
        <f t="shared" si="574"/>
        <v>0.40199999999999997</v>
      </c>
      <c r="T3828" s="47">
        <f t="shared" si="575"/>
        <v>0</v>
      </c>
      <c r="U3828" s="47">
        <f t="shared" si="576"/>
        <v>156.32</v>
      </c>
      <c r="V3828" s="47">
        <f t="shared" si="577"/>
        <v>44.45</v>
      </c>
      <c r="W3828" s="11"/>
    </row>
    <row r="3829" spans="1:23" x14ac:dyDescent="0.45">
      <c r="A3829" t="s">
        <v>3834</v>
      </c>
      <c r="B3829">
        <v>89</v>
      </c>
      <c r="D3829" s="1" t="str">
        <f>VartojimasGamyba!J3825</f>
        <v>2024-02-07-07</v>
      </c>
      <c r="E3829" s="7">
        <f>VartojimasGamyba!G3825</f>
        <v>0.33100000000000002</v>
      </c>
      <c r="F3829" s="11"/>
      <c r="G3829" s="12">
        <f t="shared" si="579"/>
        <v>16.916</v>
      </c>
      <c r="H3829" s="12">
        <v>0</v>
      </c>
      <c r="I3829" s="12">
        <v>0.22666666666666668</v>
      </c>
      <c r="J3829" s="12">
        <v>0</v>
      </c>
      <c r="K3829" s="12"/>
      <c r="L3829" s="12">
        <f>VartojimasGamyba!H3825</f>
        <v>0.127</v>
      </c>
      <c r="M3829" s="19">
        <f t="shared" si="571"/>
        <v>0</v>
      </c>
      <c r="N3829" s="7">
        <f t="shared" si="572"/>
        <v>0</v>
      </c>
      <c r="O3829" s="7">
        <f t="shared" si="573"/>
        <v>0</v>
      </c>
      <c r="R3829" s="7"/>
      <c r="S3829" s="47">
        <f t="shared" si="574"/>
        <v>0</v>
      </c>
      <c r="T3829" s="47">
        <f t="shared" si="575"/>
        <v>0</v>
      </c>
      <c r="U3829" s="47">
        <f t="shared" si="576"/>
        <v>189.29000000000002</v>
      </c>
      <c r="V3829" s="47">
        <f t="shared" si="577"/>
        <v>77.42</v>
      </c>
      <c r="W3829" s="11"/>
    </row>
    <row r="3830" spans="1:23" x14ac:dyDescent="0.45">
      <c r="A3830" t="s">
        <v>3835</v>
      </c>
      <c r="B3830">
        <v>77.739999999999995</v>
      </c>
      <c r="D3830" s="1" t="str">
        <f>VartojimasGamyba!J3826</f>
        <v>2024-02-07-08</v>
      </c>
      <c r="E3830" s="7">
        <f>VartojimasGamyba!G3826</f>
        <v>0.24299999999999999</v>
      </c>
      <c r="F3830" s="11"/>
      <c r="G3830" s="12">
        <f t="shared" si="579"/>
        <v>17.25</v>
      </c>
      <c r="H3830" s="12">
        <v>0.33400000000000002</v>
      </c>
      <c r="I3830" s="12">
        <v>0</v>
      </c>
      <c r="J3830" s="12">
        <v>0</v>
      </c>
      <c r="K3830" s="12"/>
      <c r="L3830" s="12">
        <f>VartojimasGamyba!H3826</f>
        <v>0.57699999999999996</v>
      </c>
      <c r="M3830" s="19">
        <f t="shared" si="571"/>
        <v>0</v>
      </c>
      <c r="N3830" s="7">
        <f t="shared" si="572"/>
        <v>0</v>
      </c>
      <c r="O3830" s="7">
        <f t="shared" si="573"/>
        <v>0</v>
      </c>
      <c r="R3830" s="7"/>
      <c r="S3830" s="47">
        <f t="shared" si="574"/>
        <v>0.33399999999999996</v>
      </c>
      <c r="T3830" s="47">
        <f t="shared" si="575"/>
        <v>0.33399999999999996</v>
      </c>
      <c r="U3830" s="47">
        <f t="shared" si="576"/>
        <v>178.03</v>
      </c>
      <c r="V3830" s="47">
        <f t="shared" si="577"/>
        <v>66.16</v>
      </c>
      <c r="W3830" s="11"/>
    </row>
    <row r="3831" spans="1:23" x14ac:dyDescent="0.45">
      <c r="A3831" t="s">
        <v>3836</v>
      </c>
      <c r="B3831">
        <v>98.87</v>
      </c>
      <c r="D3831" s="1" t="str">
        <f>VartojimasGamyba!J3827</f>
        <v>2024-02-07-09</v>
      </c>
      <c r="E3831" s="7">
        <f>VartojimasGamyba!G3827</f>
        <v>6.8000000000000005E-2</v>
      </c>
      <c r="F3831" s="11"/>
      <c r="G3831" s="12">
        <f t="shared" si="579"/>
        <v>17.939</v>
      </c>
      <c r="H3831" s="12">
        <v>0.68900000000000006</v>
      </c>
      <c r="I3831" s="12">
        <v>0</v>
      </c>
      <c r="J3831" s="12">
        <v>0</v>
      </c>
      <c r="K3831" s="12"/>
      <c r="L3831" s="12">
        <f>VartojimasGamyba!H3827</f>
        <v>0.75700000000000001</v>
      </c>
      <c r="M3831" s="19">
        <f t="shared" si="571"/>
        <v>0</v>
      </c>
      <c r="N3831" s="7">
        <f t="shared" si="572"/>
        <v>0</v>
      </c>
      <c r="O3831" s="7">
        <f t="shared" si="573"/>
        <v>0</v>
      </c>
      <c r="R3831" s="7"/>
      <c r="S3831" s="47">
        <f t="shared" si="574"/>
        <v>0.68900000000000006</v>
      </c>
      <c r="T3831" s="47">
        <f t="shared" si="575"/>
        <v>0.68900000000000006</v>
      </c>
      <c r="U3831" s="47">
        <f t="shared" si="576"/>
        <v>199.16000000000003</v>
      </c>
      <c r="V3831" s="47">
        <f t="shared" si="577"/>
        <v>87.29</v>
      </c>
      <c r="W3831" s="11"/>
    </row>
    <row r="3832" spans="1:23" x14ac:dyDescent="0.45">
      <c r="A3832" t="s">
        <v>3837</v>
      </c>
      <c r="B3832">
        <v>108.13</v>
      </c>
      <c r="D3832" s="1" t="str">
        <f>VartojimasGamyba!J3828</f>
        <v>2024-02-07-10</v>
      </c>
      <c r="E3832" s="7">
        <f>VartojimasGamyba!G3828</f>
        <v>0.58599999999999997</v>
      </c>
      <c r="F3832" s="11"/>
      <c r="G3832" s="12">
        <f t="shared" si="579"/>
        <v>17.663444444444444</v>
      </c>
      <c r="H3832" s="12">
        <v>0</v>
      </c>
      <c r="I3832" s="12">
        <v>0.2755555555555555</v>
      </c>
      <c r="J3832" s="12">
        <v>0</v>
      </c>
      <c r="K3832" s="12"/>
      <c r="L3832" s="12">
        <f>VartojimasGamyba!H3828</f>
        <v>0.33800000000000002</v>
      </c>
      <c r="M3832" s="19">
        <f t="shared" si="571"/>
        <v>0</v>
      </c>
      <c r="N3832" s="7">
        <f t="shared" si="572"/>
        <v>0</v>
      </c>
      <c r="O3832" s="7">
        <f t="shared" si="573"/>
        <v>0</v>
      </c>
      <c r="R3832" s="7"/>
      <c r="S3832" s="47">
        <f t="shared" si="574"/>
        <v>0</v>
      </c>
      <c r="T3832" s="47">
        <f t="shared" si="575"/>
        <v>0</v>
      </c>
      <c r="U3832" s="47">
        <f t="shared" si="576"/>
        <v>208.42000000000002</v>
      </c>
      <c r="V3832" s="47">
        <f t="shared" si="577"/>
        <v>96.55</v>
      </c>
      <c r="W3832" s="11"/>
    </row>
    <row r="3833" spans="1:23" x14ac:dyDescent="0.45">
      <c r="A3833" t="s">
        <v>3838</v>
      </c>
      <c r="B3833">
        <v>96.6</v>
      </c>
      <c r="D3833" s="1" t="str">
        <f>VartojimasGamyba!J3829</f>
        <v>2024-02-07-11</v>
      </c>
      <c r="E3833" s="7">
        <f>VartojimasGamyba!G3829</f>
        <v>0.20300000000000001</v>
      </c>
      <c r="F3833" s="11"/>
      <c r="G3833" s="12">
        <f t="shared" si="579"/>
        <v>17.874444444444443</v>
      </c>
      <c r="H3833" s="12">
        <v>0.21099999999999997</v>
      </c>
      <c r="I3833" s="12">
        <v>0</v>
      </c>
      <c r="J3833" s="12">
        <v>0</v>
      </c>
      <c r="K3833" s="12"/>
      <c r="L3833" s="12">
        <f>VartojimasGamyba!H3829</f>
        <v>0.41399999999999998</v>
      </c>
      <c r="M3833" s="19">
        <f t="shared" si="571"/>
        <v>0</v>
      </c>
      <c r="N3833" s="7">
        <f t="shared" si="572"/>
        <v>0</v>
      </c>
      <c r="O3833" s="7">
        <f t="shared" si="573"/>
        <v>0</v>
      </c>
      <c r="R3833" s="7"/>
      <c r="S3833" s="47">
        <f t="shared" si="574"/>
        <v>0.21099999999999997</v>
      </c>
      <c r="T3833" s="47">
        <f t="shared" si="575"/>
        <v>0.21099999999999997</v>
      </c>
      <c r="U3833" s="47">
        <f t="shared" si="576"/>
        <v>196.89</v>
      </c>
      <c r="V3833" s="47">
        <f t="shared" si="577"/>
        <v>85.02</v>
      </c>
      <c r="W3833" s="11"/>
    </row>
    <row r="3834" spans="1:23" x14ac:dyDescent="0.45">
      <c r="A3834" t="s">
        <v>3839</v>
      </c>
      <c r="B3834">
        <v>81.17</v>
      </c>
      <c r="D3834" s="1" t="str">
        <f>VartojimasGamyba!J3830</f>
        <v>2024-02-07-12</v>
      </c>
      <c r="E3834" s="7">
        <f>VartojimasGamyba!G3830</f>
        <v>0.52900000000000003</v>
      </c>
      <c r="F3834" s="11"/>
      <c r="G3834" s="12">
        <f t="shared" si="579"/>
        <v>17.467777777777776</v>
      </c>
      <c r="H3834" s="12">
        <v>0</v>
      </c>
      <c r="I3834" s="12">
        <v>0.40666666666666668</v>
      </c>
      <c r="J3834" s="12">
        <v>0</v>
      </c>
      <c r="K3834" s="12"/>
      <c r="L3834" s="12">
        <f>VartojimasGamyba!H3830</f>
        <v>0.16300000000000001</v>
      </c>
      <c r="M3834" s="19">
        <f t="shared" si="571"/>
        <v>0</v>
      </c>
      <c r="N3834" s="7">
        <f t="shared" si="572"/>
        <v>0</v>
      </c>
      <c r="O3834" s="7">
        <f t="shared" si="573"/>
        <v>0</v>
      </c>
      <c r="R3834" s="7"/>
      <c r="S3834" s="47">
        <f t="shared" si="574"/>
        <v>0</v>
      </c>
      <c r="T3834" s="47">
        <f t="shared" si="575"/>
        <v>0</v>
      </c>
      <c r="U3834" s="47">
        <f t="shared" si="576"/>
        <v>181.46</v>
      </c>
      <c r="V3834" s="47">
        <f t="shared" si="577"/>
        <v>69.59</v>
      </c>
      <c r="W3834" s="11"/>
    </row>
    <row r="3835" spans="1:23" x14ac:dyDescent="0.45">
      <c r="A3835" t="s">
        <v>3840</v>
      </c>
      <c r="B3835">
        <v>106.02</v>
      </c>
      <c r="D3835" s="1" t="str">
        <f>VartojimasGamyba!J3831</f>
        <v>2024-02-07-13</v>
      </c>
      <c r="E3835" s="7">
        <f>VartojimasGamyba!G3831</f>
        <v>0.46899999999999997</v>
      </c>
      <c r="F3835" s="11"/>
      <c r="G3835" s="12">
        <f t="shared" si="579"/>
        <v>17.044444444444444</v>
      </c>
      <c r="H3835" s="12">
        <v>0</v>
      </c>
      <c r="I3835" s="12">
        <v>0.42333333333333334</v>
      </c>
      <c r="J3835" s="12">
        <v>0</v>
      </c>
      <c r="K3835" s="12"/>
      <c r="L3835" s="12">
        <f>VartojimasGamyba!H3831</f>
        <v>8.7999999999999995E-2</v>
      </c>
      <c r="M3835" s="19">
        <f t="shared" si="571"/>
        <v>0</v>
      </c>
      <c r="N3835" s="7">
        <f t="shared" si="572"/>
        <v>0</v>
      </c>
      <c r="O3835" s="7">
        <f t="shared" si="573"/>
        <v>0</v>
      </c>
      <c r="R3835" s="7"/>
      <c r="S3835" s="47">
        <f t="shared" si="574"/>
        <v>0</v>
      </c>
      <c r="T3835" s="47">
        <f t="shared" si="575"/>
        <v>0</v>
      </c>
      <c r="U3835" s="47">
        <f t="shared" si="576"/>
        <v>206.31</v>
      </c>
      <c r="V3835" s="47">
        <f t="shared" si="577"/>
        <v>94.44</v>
      </c>
      <c r="W3835" s="11"/>
    </row>
    <row r="3836" spans="1:23" x14ac:dyDescent="0.45">
      <c r="A3836" t="s">
        <v>3841</v>
      </c>
      <c r="B3836">
        <v>75.819999999999993</v>
      </c>
      <c r="D3836" s="1" t="str">
        <f>VartojimasGamyba!J3832</f>
        <v>2024-02-07-14</v>
      </c>
      <c r="E3836" s="7">
        <f>VartojimasGamyba!G3832</f>
        <v>1.1870000000000001</v>
      </c>
      <c r="F3836" s="11"/>
      <c r="G3836" s="12">
        <f t="shared" si="579"/>
        <v>15.74</v>
      </c>
      <c r="H3836" s="12">
        <v>0</v>
      </c>
      <c r="I3836" s="12">
        <v>1.3044444444444447</v>
      </c>
      <c r="J3836" s="12">
        <v>0</v>
      </c>
      <c r="K3836" s="12"/>
      <c r="L3836" s="12">
        <f>VartojimasGamyba!H3832</f>
        <v>1.2999999999999999E-2</v>
      </c>
      <c r="M3836" s="19">
        <f t="shared" si="571"/>
        <v>-3.2092384305570931E-16</v>
      </c>
      <c r="N3836" s="7">
        <f t="shared" si="572"/>
        <v>-5.6517898000540971E-14</v>
      </c>
      <c r="O3836" s="7">
        <f t="shared" si="573"/>
        <v>-5.6517898000540971E-14</v>
      </c>
      <c r="R3836" s="7"/>
      <c r="S3836" s="47">
        <f t="shared" si="574"/>
        <v>-3.2092384305570931E-16</v>
      </c>
      <c r="T3836" s="47">
        <f t="shared" si="575"/>
        <v>0</v>
      </c>
      <c r="U3836" s="47">
        <f t="shared" si="576"/>
        <v>176.11</v>
      </c>
      <c r="V3836" s="47">
        <f t="shared" si="577"/>
        <v>64.239999999999995</v>
      </c>
      <c r="W3836" s="11"/>
    </row>
    <row r="3837" spans="1:23" x14ac:dyDescent="0.45">
      <c r="A3837" t="s">
        <v>3842</v>
      </c>
      <c r="B3837">
        <v>89.37</v>
      </c>
      <c r="D3837" s="1" t="str">
        <f>VartojimasGamyba!J3833</f>
        <v>2024-02-07-15</v>
      </c>
      <c r="E3837" s="7">
        <f>VartojimasGamyba!G3833</f>
        <v>1.2150000000000001</v>
      </c>
      <c r="F3837" s="11"/>
      <c r="G3837" s="12">
        <f t="shared" si="579"/>
        <v>14.39</v>
      </c>
      <c r="H3837" s="12">
        <v>0</v>
      </c>
      <c r="I3837" s="12">
        <v>1.35</v>
      </c>
      <c r="J3837" s="12">
        <v>0</v>
      </c>
      <c r="K3837" s="12"/>
      <c r="L3837" s="12">
        <f>VartojimasGamyba!H3833</f>
        <v>0</v>
      </c>
      <c r="M3837" s="19">
        <f t="shared" si="571"/>
        <v>0</v>
      </c>
      <c r="N3837" s="7">
        <f t="shared" si="572"/>
        <v>0</v>
      </c>
      <c r="O3837" s="7">
        <f t="shared" si="573"/>
        <v>0</v>
      </c>
      <c r="R3837" s="7"/>
      <c r="S3837" s="47">
        <f t="shared" si="574"/>
        <v>0</v>
      </c>
      <c r="T3837" s="47">
        <f t="shared" si="575"/>
        <v>0</v>
      </c>
      <c r="U3837" s="47">
        <f t="shared" si="576"/>
        <v>189.66000000000003</v>
      </c>
      <c r="V3837" s="47">
        <f t="shared" si="577"/>
        <v>77.790000000000006</v>
      </c>
      <c r="W3837" s="11"/>
    </row>
    <row r="3838" spans="1:23" x14ac:dyDescent="0.45">
      <c r="A3838" t="s">
        <v>3843</v>
      </c>
      <c r="B3838">
        <v>126.39</v>
      </c>
      <c r="D3838" s="1" t="str">
        <f>VartojimasGamyba!J3834</f>
        <v>2024-02-07-16</v>
      </c>
      <c r="E3838" s="7">
        <f>VartojimasGamyba!G3834</f>
        <v>1.2310000000000001</v>
      </c>
      <c r="F3838" s="11"/>
      <c r="G3838" s="12">
        <f t="shared" si="579"/>
        <v>13.022222222222222</v>
      </c>
      <c r="H3838" s="12">
        <v>0</v>
      </c>
      <c r="I3838" s="12">
        <v>1.367777777777778</v>
      </c>
      <c r="J3838" s="12">
        <v>0</v>
      </c>
      <c r="K3838" s="12"/>
      <c r="L3838" s="12">
        <f>VartojimasGamyba!H3834</f>
        <v>0</v>
      </c>
      <c r="M3838" s="19">
        <f t="shared" si="571"/>
        <v>-2.2204460492503131E-16</v>
      </c>
      <c r="N3838" s="7">
        <f t="shared" si="572"/>
        <v>-5.0333071044406098E-14</v>
      </c>
      <c r="O3838" s="7">
        <f t="shared" si="573"/>
        <v>-5.0333071044406098E-14</v>
      </c>
      <c r="R3838" s="7"/>
      <c r="S3838" s="47">
        <f t="shared" si="574"/>
        <v>-2.2204460492503131E-16</v>
      </c>
      <c r="T3838" s="47">
        <f t="shared" si="575"/>
        <v>0</v>
      </c>
      <c r="U3838" s="47">
        <f t="shared" si="576"/>
        <v>226.68</v>
      </c>
      <c r="V3838" s="47">
        <f t="shared" si="577"/>
        <v>114.81</v>
      </c>
      <c r="W3838" s="11"/>
    </row>
    <row r="3839" spans="1:23" x14ac:dyDescent="0.45">
      <c r="A3839" t="s">
        <v>3844</v>
      </c>
      <c r="B3839">
        <v>150.82</v>
      </c>
      <c r="D3839" s="1" t="str">
        <f>VartojimasGamyba!J3835</f>
        <v>2024-02-07-17</v>
      </c>
      <c r="E3839" s="7">
        <f>VartojimasGamyba!G3835</f>
        <v>0.80400000000000005</v>
      </c>
      <c r="F3839" s="11"/>
      <c r="G3839" s="12">
        <f t="shared" si="579"/>
        <v>12.128888888888889</v>
      </c>
      <c r="H3839" s="12">
        <v>0</v>
      </c>
      <c r="I3839" s="12">
        <v>0.89333333333333342</v>
      </c>
      <c r="J3839" s="12">
        <v>0</v>
      </c>
      <c r="K3839" s="12"/>
      <c r="L3839" s="12">
        <f>VartojimasGamyba!H3835</f>
        <v>0</v>
      </c>
      <c r="M3839" s="19">
        <f t="shared" si="571"/>
        <v>0</v>
      </c>
      <c r="N3839" s="7">
        <f t="shared" si="572"/>
        <v>0</v>
      </c>
      <c r="O3839" s="7">
        <f t="shared" si="573"/>
        <v>0</v>
      </c>
      <c r="R3839" s="7"/>
      <c r="S3839" s="47">
        <f t="shared" si="574"/>
        <v>0</v>
      </c>
      <c r="T3839" s="47">
        <f t="shared" si="575"/>
        <v>0</v>
      </c>
      <c r="U3839" s="47">
        <f t="shared" si="576"/>
        <v>251.11</v>
      </c>
      <c r="V3839" s="47">
        <f t="shared" si="577"/>
        <v>139.23999999999998</v>
      </c>
      <c r="W3839" s="11"/>
    </row>
    <row r="3840" spans="1:23" x14ac:dyDescent="0.45">
      <c r="A3840" t="s">
        <v>3845</v>
      </c>
      <c r="B3840">
        <v>97.3</v>
      </c>
      <c r="D3840" s="1" t="str">
        <f>VartojimasGamyba!J3836</f>
        <v>2024-02-07-18</v>
      </c>
      <c r="E3840" s="7">
        <f>VartojimasGamyba!G3836</f>
        <v>1.5549999999999999</v>
      </c>
      <c r="F3840" s="11"/>
      <c r="G3840" s="12">
        <f t="shared" si="579"/>
        <v>10.401111111111112</v>
      </c>
      <c r="H3840" s="12">
        <v>0</v>
      </c>
      <c r="I3840" s="12">
        <v>1.7277777777777779</v>
      </c>
      <c r="J3840" s="12">
        <v>0</v>
      </c>
      <c r="K3840" s="12"/>
      <c r="L3840" s="12">
        <f>VartojimasGamyba!H3836</f>
        <v>0</v>
      </c>
      <c r="M3840" s="19">
        <f t="shared" si="571"/>
        <v>-2.2204460492503131E-16</v>
      </c>
      <c r="N3840" s="7">
        <f t="shared" si="572"/>
        <v>-4.3873793487136937E-14</v>
      </c>
      <c r="O3840" s="7">
        <f t="shared" si="573"/>
        <v>-4.3873793487136937E-14</v>
      </c>
      <c r="R3840" s="7"/>
      <c r="S3840" s="47">
        <f t="shared" si="574"/>
        <v>-2.2204460492503131E-16</v>
      </c>
      <c r="T3840" s="47">
        <f t="shared" si="575"/>
        <v>0</v>
      </c>
      <c r="U3840" s="47">
        <f t="shared" si="576"/>
        <v>197.59</v>
      </c>
      <c r="V3840" s="47">
        <f t="shared" si="577"/>
        <v>85.72</v>
      </c>
      <c r="W3840" s="11"/>
    </row>
    <row r="3841" spans="1:23" x14ac:dyDescent="0.45">
      <c r="A3841" t="s">
        <v>3846</v>
      </c>
      <c r="B3841">
        <v>120.05</v>
      </c>
      <c r="D3841" s="1" t="str">
        <f>VartojimasGamyba!J3837</f>
        <v>2024-02-07-19</v>
      </c>
      <c r="E3841" s="7">
        <f>VartojimasGamyba!G3837</f>
        <v>0.91800000000000004</v>
      </c>
      <c r="F3841" s="11"/>
      <c r="G3841" s="12">
        <f t="shared" si="579"/>
        <v>9.3811111111111121</v>
      </c>
      <c r="H3841" s="12">
        <v>0</v>
      </c>
      <c r="I3841" s="12">
        <v>1.02</v>
      </c>
      <c r="J3841" s="12">
        <v>0</v>
      </c>
      <c r="K3841" s="12"/>
      <c r="L3841" s="12">
        <f>VartojimasGamyba!H3837</f>
        <v>0</v>
      </c>
      <c r="M3841" s="19">
        <f t="shared" si="571"/>
        <v>0</v>
      </c>
      <c r="N3841" s="7">
        <f t="shared" si="572"/>
        <v>0</v>
      </c>
      <c r="O3841" s="7">
        <f t="shared" si="573"/>
        <v>0</v>
      </c>
      <c r="R3841" s="7"/>
      <c r="S3841" s="47">
        <f t="shared" si="574"/>
        <v>0</v>
      </c>
      <c r="T3841" s="47">
        <f t="shared" si="575"/>
        <v>0</v>
      </c>
      <c r="U3841" s="47">
        <f t="shared" si="576"/>
        <v>220.34</v>
      </c>
      <c r="V3841" s="47">
        <f t="shared" si="577"/>
        <v>108.47</v>
      </c>
      <c r="W3841" s="11"/>
    </row>
    <row r="3842" spans="1:23" x14ac:dyDescent="0.45">
      <c r="A3842" t="s">
        <v>3847</v>
      </c>
      <c r="B3842">
        <v>136.22</v>
      </c>
      <c r="D3842" s="1" t="str">
        <f>VartojimasGamyba!J3838</f>
        <v>2024-02-07-20</v>
      </c>
      <c r="E3842" s="7">
        <f>VartojimasGamyba!G3838</f>
        <v>1.3620000000000001</v>
      </c>
      <c r="F3842" s="11"/>
      <c r="G3842" s="12">
        <f t="shared" si="579"/>
        <v>7.8677777777777784</v>
      </c>
      <c r="H3842" s="12">
        <v>0</v>
      </c>
      <c r="I3842" s="12">
        <v>1.5133333333333334</v>
      </c>
      <c r="J3842" s="12">
        <v>0</v>
      </c>
      <c r="K3842" s="12"/>
      <c r="L3842" s="12">
        <f>VartojimasGamyba!H3838</f>
        <v>0</v>
      </c>
      <c r="M3842" s="19">
        <f t="shared" si="571"/>
        <v>0</v>
      </c>
      <c r="N3842" s="7">
        <f t="shared" si="572"/>
        <v>0</v>
      </c>
      <c r="O3842" s="7">
        <f t="shared" si="573"/>
        <v>0</v>
      </c>
      <c r="P3842" s="7" t="s">
        <v>8873</v>
      </c>
      <c r="R3842" s="7"/>
      <c r="S3842" s="47">
        <f t="shared" si="574"/>
        <v>0</v>
      </c>
      <c r="T3842" s="47">
        <f t="shared" si="575"/>
        <v>0</v>
      </c>
      <c r="U3842" s="47">
        <f t="shared" si="576"/>
        <v>236.51</v>
      </c>
      <c r="V3842" s="47">
        <f t="shared" si="577"/>
        <v>124.64</v>
      </c>
      <c r="W3842" s="11"/>
    </row>
    <row r="3843" spans="1:23" x14ac:dyDescent="0.45">
      <c r="A3843" t="s">
        <v>3848</v>
      </c>
      <c r="B3843">
        <v>109.7</v>
      </c>
      <c r="D3843" s="1" t="str">
        <f>VartojimasGamyba!J3839</f>
        <v>2024-02-07-21</v>
      </c>
      <c r="E3843" s="7">
        <f>VartojimasGamyba!G3839</f>
        <v>0.77</v>
      </c>
      <c r="F3843" s="11"/>
      <c r="G3843" s="12">
        <f t="shared" si="579"/>
        <v>7.0122222222222224</v>
      </c>
      <c r="H3843" s="12">
        <v>0</v>
      </c>
      <c r="I3843" s="12">
        <v>0.85555555555555562</v>
      </c>
      <c r="J3843" s="12">
        <v>0</v>
      </c>
      <c r="K3843" s="12"/>
      <c r="L3843" s="12">
        <f>VartojimasGamyba!H3839</f>
        <v>0</v>
      </c>
      <c r="M3843" s="19">
        <f t="shared" si="571"/>
        <v>-1.1102230246251565E-16</v>
      </c>
      <c r="N3843" s="7">
        <f t="shared" si="572"/>
        <v>-2.3313573294103663E-14</v>
      </c>
      <c r="O3843" s="7">
        <f t="shared" si="573"/>
        <v>-2.3313573294103663E-14</v>
      </c>
      <c r="P3843" s="7">
        <f>SUM(N3822:N3845)</f>
        <v>2382.241721111111</v>
      </c>
      <c r="R3843" s="7"/>
      <c r="S3843" s="47">
        <f t="shared" si="574"/>
        <v>-1.1102230246251565E-16</v>
      </c>
      <c r="T3843" s="47">
        <f t="shared" si="575"/>
        <v>0</v>
      </c>
      <c r="U3843" s="47">
        <f t="shared" si="576"/>
        <v>209.99</v>
      </c>
      <c r="V3843" s="47">
        <f t="shared" si="577"/>
        <v>98.12</v>
      </c>
      <c r="W3843" s="11"/>
    </row>
    <row r="3844" spans="1:23" x14ac:dyDescent="0.45">
      <c r="A3844" t="s">
        <v>3849</v>
      </c>
      <c r="B3844">
        <v>99.91</v>
      </c>
      <c r="D3844" s="1" t="str">
        <f>VartojimasGamyba!J3840</f>
        <v>2024-02-07-22</v>
      </c>
      <c r="E3844" s="7">
        <f>VartojimasGamyba!G3840</f>
        <v>0.97799999999999998</v>
      </c>
      <c r="F3844" s="11"/>
      <c r="G3844" s="12">
        <f t="shared" si="579"/>
        <v>5.9255555555555564</v>
      </c>
      <c r="H3844" s="12">
        <v>0</v>
      </c>
      <c r="I3844" s="12">
        <v>1.0866666666666664</v>
      </c>
      <c r="J3844" s="12">
        <v>0</v>
      </c>
      <c r="K3844" s="12"/>
      <c r="L3844" s="12">
        <f>VartojimasGamyba!H3840</f>
        <v>0</v>
      </c>
      <c r="M3844" s="19">
        <f t="shared" si="571"/>
        <v>1.1102230246251565E-16</v>
      </c>
      <c r="N3844" s="7">
        <f t="shared" si="572"/>
        <v>2.2226664952995633E-14</v>
      </c>
      <c r="O3844" s="7">
        <f t="shared" si="573"/>
        <v>2.2226664952995633E-14</v>
      </c>
      <c r="P3844" s="7" t="s">
        <v>8872</v>
      </c>
      <c r="R3844" s="7"/>
      <c r="S3844" s="47">
        <f t="shared" si="574"/>
        <v>1.1102230246251565E-16</v>
      </c>
      <c r="T3844" s="47">
        <f t="shared" si="575"/>
        <v>0</v>
      </c>
      <c r="U3844" s="47">
        <f t="shared" si="576"/>
        <v>200.2</v>
      </c>
      <c r="V3844" s="47">
        <f t="shared" si="577"/>
        <v>88.33</v>
      </c>
      <c r="W3844" s="11"/>
    </row>
    <row r="3845" spans="1:23" x14ac:dyDescent="0.45">
      <c r="A3845" t="s">
        <v>3850</v>
      </c>
      <c r="B3845">
        <v>98.52</v>
      </c>
      <c r="D3845" s="1" t="str">
        <f>VartojimasGamyba!J3841</f>
        <v>2024-02-07-23</v>
      </c>
      <c r="E3845" s="7">
        <f>VartojimasGamyba!G3841</f>
        <v>0.83299999999999996</v>
      </c>
      <c r="F3845" s="11"/>
      <c r="G3845" s="12">
        <f t="shared" si="579"/>
        <v>5.0000000000000009</v>
      </c>
      <c r="H3845" s="12">
        <v>0</v>
      </c>
      <c r="I3845" s="12">
        <v>0.92555555555555558</v>
      </c>
      <c r="J3845" s="12">
        <v>0</v>
      </c>
      <c r="K3845" s="12"/>
      <c r="L3845" s="12">
        <f>VartojimasGamyba!H3841</f>
        <v>0</v>
      </c>
      <c r="M3845" s="19">
        <f t="shared" si="571"/>
        <v>-1.1102230246251565E-16</v>
      </c>
      <c r="N3845" s="7">
        <f t="shared" si="572"/>
        <v>-2.2072343952572737E-14</v>
      </c>
      <c r="O3845" s="7">
        <f t="shared" si="573"/>
        <v>-2.2072343952572737E-14</v>
      </c>
      <c r="P3845" s="7">
        <f>SUM(O3822:O3845)</f>
        <v>2382.241721111111</v>
      </c>
      <c r="Q3845" s="7">
        <f>SUMPRODUCT(B3822:B3845,E3822:E3845)+SUM(E3822:E3845)*$Z$21-SUMPRODUCT(B3822:B3845,L3822:L3845)+SUM(L3822:L3845)*ABS($Z$20)</f>
        <v>3108.5965899999997</v>
      </c>
      <c r="R3845" s="7"/>
      <c r="S3845" s="47">
        <f t="shared" si="574"/>
        <v>-1.1102230246251565E-16</v>
      </c>
      <c r="T3845" s="47">
        <f t="shared" si="575"/>
        <v>0</v>
      </c>
      <c r="U3845" s="47">
        <f t="shared" si="576"/>
        <v>198.81</v>
      </c>
      <c r="V3845" s="47">
        <f t="shared" si="577"/>
        <v>86.94</v>
      </c>
      <c r="W3845" s="11">
        <f>IF(P3845&lt;&gt;Q3845,1,0)</f>
        <v>1</v>
      </c>
    </row>
    <row r="3846" spans="1:23" x14ac:dyDescent="0.45">
      <c r="A3846" t="s">
        <v>3851</v>
      </c>
      <c r="B3846">
        <v>95.55</v>
      </c>
      <c r="D3846" s="9" t="str">
        <f>VartojimasGamyba!J3842</f>
        <v>2024-02-08-00</v>
      </c>
      <c r="E3846" s="8">
        <f>VartojimasGamyba!G3842</f>
        <v>0.66900000000000004</v>
      </c>
      <c r="F3846" s="11"/>
      <c r="G3846" s="7">
        <f>G3845+H3846-I3846</f>
        <v>5.0000000000000009</v>
      </c>
      <c r="H3846" s="7">
        <v>0</v>
      </c>
      <c r="I3846" s="7">
        <v>0</v>
      </c>
      <c r="J3846" s="7">
        <v>0</v>
      </c>
      <c r="L3846" s="7">
        <f>VartojimasGamyba!H3842</f>
        <v>0</v>
      </c>
      <c r="M3846" s="15">
        <f t="shared" si="571"/>
        <v>0.66900000000000004</v>
      </c>
      <c r="N3846" s="7">
        <f t="shared" si="572"/>
        <v>131.01696000000001</v>
      </c>
      <c r="O3846" s="7">
        <f t="shared" si="573"/>
        <v>131.01696000000001</v>
      </c>
      <c r="R3846" s="20" t="s">
        <v>8783</v>
      </c>
      <c r="S3846" s="47">
        <f t="shared" si="574"/>
        <v>0.66900000000000004</v>
      </c>
      <c r="T3846" s="47">
        <f t="shared" si="575"/>
        <v>0</v>
      </c>
      <c r="U3846" s="47">
        <f t="shared" si="576"/>
        <v>195.84</v>
      </c>
      <c r="V3846" s="47">
        <f t="shared" si="577"/>
        <v>83.97</v>
      </c>
      <c r="W3846" s="11"/>
    </row>
    <row r="3847" spans="1:23" x14ac:dyDescent="0.45">
      <c r="A3847" t="s">
        <v>3852</v>
      </c>
      <c r="B3847">
        <v>95.12</v>
      </c>
      <c r="D3847" s="9" t="str">
        <f>VartojimasGamyba!J3843</f>
        <v>2024-02-08-01</v>
      </c>
      <c r="E3847" s="8">
        <f>VartojimasGamyba!G3843</f>
        <v>1.004</v>
      </c>
      <c r="F3847" s="11"/>
      <c r="G3847" s="7">
        <f t="shared" ref="G3847:G3869" si="580">G3846+H3847-I3847</f>
        <v>5.0000000000000009</v>
      </c>
      <c r="H3847" s="7">
        <v>0</v>
      </c>
      <c r="I3847" s="7">
        <v>0</v>
      </c>
      <c r="J3847" s="7">
        <v>0</v>
      </c>
      <c r="L3847" s="7">
        <f>VartojimasGamyba!H3843</f>
        <v>0</v>
      </c>
      <c r="M3847" s="15">
        <f t="shared" ref="M3847:M3910" si="581">E3847+H3847-I3847*$J$2+J3847-L3847</f>
        <v>1.004</v>
      </c>
      <c r="N3847" s="7">
        <f t="shared" ref="N3847:N3910" si="582">M3847*U3847-J3847*V3847</f>
        <v>196.19164000000004</v>
      </c>
      <c r="O3847" s="7">
        <f t="shared" ref="O3847:O3910" si="583">(M3847)*(B3847+$Z$21)</f>
        <v>196.19164000000004</v>
      </c>
      <c r="R3847" s="7"/>
      <c r="S3847" s="47">
        <f t="shared" ref="S3847:S3910" si="584">M3847+IF((L3847-E3847)&gt;0,(L3847-E3847),0)</f>
        <v>1.004</v>
      </c>
      <c r="T3847" s="47">
        <f t="shared" ref="T3847:T3910" si="585">IF(L3847-E3847&lt;0,0,L3847-E3847)</f>
        <v>0</v>
      </c>
      <c r="U3847" s="47">
        <f t="shared" ref="U3847:U3910" si="586">B3847+$Z$21</f>
        <v>195.41000000000003</v>
      </c>
      <c r="V3847" s="47">
        <f t="shared" ref="V3847:V3910" si="587">B3847+$Z$20</f>
        <v>83.54</v>
      </c>
      <c r="W3847" s="11"/>
    </row>
    <row r="3848" spans="1:23" x14ac:dyDescent="0.45">
      <c r="A3848" t="s">
        <v>3853</v>
      </c>
      <c r="B3848">
        <v>102.36</v>
      </c>
      <c r="D3848" s="9" t="str">
        <f>VartojimasGamyba!J3844</f>
        <v>2024-02-08-02</v>
      </c>
      <c r="E3848" s="8">
        <f>VartojimasGamyba!G3844</f>
        <v>0.84399999999999997</v>
      </c>
      <c r="F3848" s="11"/>
      <c r="G3848" s="7">
        <f t="shared" si="580"/>
        <v>4.0622222222222231</v>
      </c>
      <c r="H3848" s="7">
        <v>0</v>
      </c>
      <c r="I3848" s="7">
        <v>0.93777777777777782</v>
      </c>
      <c r="J3848" s="7">
        <v>0</v>
      </c>
      <c r="L3848" s="7">
        <f>VartojimasGamyba!H3844</f>
        <v>0</v>
      </c>
      <c r="M3848" s="15">
        <f t="shared" si="581"/>
        <v>-1.1102230246251565E-16</v>
      </c>
      <c r="N3848" s="7">
        <f t="shared" si="582"/>
        <v>-2.2498669594028798E-14</v>
      </c>
      <c r="O3848" s="7">
        <f t="shared" si="583"/>
        <v>-2.2498669594028798E-14</v>
      </c>
      <c r="R3848" s="7"/>
      <c r="S3848" s="47">
        <f t="shared" si="584"/>
        <v>-1.1102230246251565E-16</v>
      </c>
      <c r="T3848" s="47">
        <f t="shared" si="585"/>
        <v>0</v>
      </c>
      <c r="U3848" s="47">
        <f t="shared" si="586"/>
        <v>202.65</v>
      </c>
      <c r="V3848" s="47">
        <f t="shared" si="587"/>
        <v>90.78</v>
      </c>
      <c r="W3848" s="11"/>
    </row>
    <row r="3849" spans="1:23" x14ac:dyDescent="0.45">
      <c r="A3849" t="s">
        <v>3854</v>
      </c>
      <c r="B3849">
        <v>88.98</v>
      </c>
      <c r="D3849" s="9" t="str">
        <f>VartojimasGamyba!J3845</f>
        <v>2024-02-08-03</v>
      </c>
      <c r="E3849" s="8">
        <f>VartojimasGamyba!G3845</f>
        <v>0.95899999999999996</v>
      </c>
      <c r="F3849" s="11"/>
      <c r="G3849" s="7">
        <f t="shared" si="580"/>
        <v>4.0622222222222231</v>
      </c>
      <c r="H3849" s="7">
        <v>0</v>
      </c>
      <c r="I3849" s="7">
        <v>0</v>
      </c>
      <c r="J3849" s="7">
        <v>0</v>
      </c>
      <c r="L3849" s="7">
        <f>VartojimasGamyba!H3845</f>
        <v>0</v>
      </c>
      <c r="M3849" s="15">
        <f t="shared" si="581"/>
        <v>0.95899999999999996</v>
      </c>
      <c r="N3849" s="7">
        <f t="shared" si="582"/>
        <v>181.50993</v>
      </c>
      <c r="O3849" s="7">
        <f t="shared" si="583"/>
        <v>181.50993</v>
      </c>
      <c r="R3849" s="7"/>
      <c r="S3849" s="47">
        <f t="shared" si="584"/>
        <v>0.95899999999999996</v>
      </c>
      <c r="T3849" s="47">
        <f t="shared" si="585"/>
        <v>0</v>
      </c>
      <c r="U3849" s="47">
        <f t="shared" si="586"/>
        <v>189.27</v>
      </c>
      <c r="V3849" s="47">
        <f t="shared" si="587"/>
        <v>77.400000000000006</v>
      </c>
      <c r="W3849" s="11"/>
    </row>
    <row r="3850" spans="1:23" x14ac:dyDescent="0.45">
      <c r="A3850" t="s">
        <v>3855</v>
      </c>
      <c r="B3850">
        <v>79.989999999999995</v>
      </c>
      <c r="D3850" s="9" t="str">
        <f>VartojimasGamyba!J3846</f>
        <v>2024-02-08-04</v>
      </c>
      <c r="E3850" s="8">
        <f>VartojimasGamyba!G3846</f>
        <v>1.3660000000000001</v>
      </c>
      <c r="F3850" s="11"/>
      <c r="G3850" s="7">
        <f t="shared" si="580"/>
        <v>8.3681111111111104</v>
      </c>
      <c r="H3850" s="7">
        <v>4.3058888888888873</v>
      </c>
      <c r="I3850" s="7">
        <v>0</v>
      </c>
      <c r="J3850" s="7">
        <v>0</v>
      </c>
      <c r="L3850" s="7">
        <f>VartojimasGamyba!H3846</f>
        <v>0</v>
      </c>
      <c r="M3850" s="15">
        <f t="shared" si="581"/>
        <v>5.671888888888887</v>
      </c>
      <c r="N3850" s="7">
        <f t="shared" si="582"/>
        <v>1022.5281288888885</v>
      </c>
      <c r="O3850" s="7">
        <f t="shared" si="583"/>
        <v>1022.5281288888885</v>
      </c>
      <c r="R3850" s="7"/>
      <c r="S3850" s="47">
        <f t="shared" si="584"/>
        <v>5.671888888888887</v>
      </c>
      <c r="T3850" s="47">
        <f t="shared" si="585"/>
        <v>0</v>
      </c>
      <c r="U3850" s="47">
        <f t="shared" si="586"/>
        <v>180.28</v>
      </c>
      <c r="V3850" s="47">
        <f t="shared" si="587"/>
        <v>68.41</v>
      </c>
      <c r="W3850" s="11"/>
    </row>
    <row r="3851" spans="1:23" x14ac:dyDescent="0.45">
      <c r="A3851" t="s">
        <v>3856</v>
      </c>
      <c r="B3851">
        <v>72.17</v>
      </c>
      <c r="D3851" s="9" t="str">
        <f>VartojimasGamyba!J3847</f>
        <v>2024-02-08-05</v>
      </c>
      <c r="E3851" s="8">
        <f>VartojimasGamyba!G3847</f>
        <v>0.91500000000000004</v>
      </c>
      <c r="F3851" s="11"/>
      <c r="G3851" s="7">
        <f t="shared" si="580"/>
        <v>18.368111111111112</v>
      </c>
      <c r="H3851" s="7">
        <v>10</v>
      </c>
      <c r="I3851" s="7">
        <v>0</v>
      </c>
      <c r="J3851" s="7">
        <v>0</v>
      </c>
      <c r="L3851" s="7">
        <f>VartojimasGamyba!H3847</f>
        <v>0</v>
      </c>
      <c r="M3851" s="15">
        <f t="shared" si="581"/>
        <v>10.914999999999999</v>
      </c>
      <c r="N3851" s="7">
        <f t="shared" si="582"/>
        <v>1882.4008999999999</v>
      </c>
      <c r="O3851" s="7">
        <f t="shared" si="583"/>
        <v>1882.4008999999999</v>
      </c>
      <c r="R3851" s="7"/>
      <c r="S3851" s="47">
        <f t="shared" si="584"/>
        <v>10.914999999999999</v>
      </c>
      <c r="T3851" s="47">
        <f t="shared" si="585"/>
        <v>0</v>
      </c>
      <c r="U3851" s="47">
        <f t="shared" si="586"/>
        <v>172.46</v>
      </c>
      <c r="V3851" s="47">
        <f t="shared" si="587"/>
        <v>60.59</v>
      </c>
      <c r="W3851" s="11"/>
    </row>
    <row r="3852" spans="1:23" x14ac:dyDescent="0.45">
      <c r="A3852" t="s">
        <v>3857</v>
      </c>
      <c r="B3852">
        <v>89.52</v>
      </c>
      <c r="D3852" s="9" t="str">
        <f>VartojimasGamyba!J3848</f>
        <v>2024-02-08-06</v>
      </c>
      <c r="E3852" s="8">
        <f>VartojimasGamyba!G3848</f>
        <v>2.044</v>
      </c>
      <c r="F3852" s="11"/>
      <c r="G3852" s="7">
        <f t="shared" si="580"/>
        <v>18.368111111111112</v>
      </c>
      <c r="H3852" s="7">
        <v>0</v>
      </c>
      <c r="I3852" s="7">
        <v>0</v>
      </c>
      <c r="J3852" s="7">
        <v>0</v>
      </c>
      <c r="L3852" s="7">
        <f>VartojimasGamyba!H3848</f>
        <v>0</v>
      </c>
      <c r="M3852" s="15">
        <f t="shared" si="581"/>
        <v>2.044</v>
      </c>
      <c r="N3852" s="7">
        <f t="shared" si="582"/>
        <v>387.97164000000004</v>
      </c>
      <c r="O3852" s="7">
        <f t="shared" si="583"/>
        <v>387.97164000000004</v>
      </c>
      <c r="R3852" s="7"/>
      <c r="S3852" s="47">
        <f t="shared" si="584"/>
        <v>2.044</v>
      </c>
      <c r="T3852" s="47">
        <f t="shared" si="585"/>
        <v>0</v>
      </c>
      <c r="U3852" s="47">
        <f t="shared" si="586"/>
        <v>189.81</v>
      </c>
      <c r="V3852" s="47">
        <f t="shared" si="587"/>
        <v>77.94</v>
      </c>
      <c r="W3852" s="11"/>
    </row>
    <row r="3853" spans="1:23" x14ac:dyDescent="0.45">
      <c r="A3853" t="s">
        <v>3858</v>
      </c>
      <c r="B3853">
        <v>133.51</v>
      </c>
      <c r="D3853" s="9" t="str">
        <f>VartojimasGamyba!J3849</f>
        <v>2024-02-08-07</v>
      </c>
      <c r="E3853" s="8">
        <f>VartojimasGamyba!G3849</f>
        <v>1.829</v>
      </c>
      <c r="F3853" s="11"/>
      <c r="G3853" s="7">
        <f t="shared" si="580"/>
        <v>16.363666666666667</v>
      </c>
      <c r="H3853" s="7">
        <v>0</v>
      </c>
      <c r="I3853" s="7">
        <v>2.0044444444444443</v>
      </c>
      <c r="J3853" s="7">
        <v>0</v>
      </c>
      <c r="L3853" s="7">
        <f>VartojimasGamyba!H3849</f>
        <v>2.5000000000000001E-2</v>
      </c>
      <c r="M3853" s="15">
        <f t="shared" si="581"/>
        <v>1.3183898417423734E-16</v>
      </c>
      <c r="N3853" s="7">
        <f t="shared" si="582"/>
        <v>3.0823954499936689E-14</v>
      </c>
      <c r="O3853" s="7">
        <f t="shared" si="583"/>
        <v>3.0823954499936689E-14</v>
      </c>
      <c r="R3853" s="7"/>
      <c r="S3853" s="47">
        <f t="shared" si="584"/>
        <v>1.3183898417423734E-16</v>
      </c>
      <c r="T3853" s="47">
        <f t="shared" si="585"/>
        <v>0</v>
      </c>
      <c r="U3853" s="47">
        <f t="shared" si="586"/>
        <v>233.8</v>
      </c>
      <c r="V3853" s="47">
        <f t="shared" si="587"/>
        <v>121.92999999999999</v>
      </c>
      <c r="W3853" s="11"/>
    </row>
    <row r="3854" spans="1:23" x14ac:dyDescent="0.45">
      <c r="A3854" t="s">
        <v>3859</v>
      </c>
      <c r="B3854">
        <v>134.72</v>
      </c>
      <c r="D3854" s="9" t="str">
        <f>VartojimasGamyba!J3850</f>
        <v>2024-02-08-08</v>
      </c>
      <c r="E3854" s="8">
        <f>VartojimasGamyba!G3850</f>
        <v>0.627</v>
      </c>
      <c r="F3854" s="11"/>
      <c r="G3854" s="7">
        <f t="shared" si="580"/>
        <v>15.897</v>
      </c>
      <c r="H3854" s="7">
        <v>0</v>
      </c>
      <c r="I3854" s="7">
        <v>0.46666666666666673</v>
      </c>
      <c r="J3854" s="7">
        <v>0</v>
      </c>
      <c r="L3854" s="7">
        <f>VartojimasGamyba!H3850</f>
        <v>0.20699999999999999</v>
      </c>
      <c r="M3854" s="15">
        <f t="shared" si="581"/>
        <v>0</v>
      </c>
      <c r="N3854" s="7">
        <f t="shared" si="582"/>
        <v>0</v>
      </c>
      <c r="O3854" s="7">
        <f t="shared" si="583"/>
        <v>0</v>
      </c>
      <c r="R3854" s="7"/>
      <c r="S3854" s="47">
        <f t="shared" si="584"/>
        <v>0</v>
      </c>
      <c r="T3854" s="47">
        <f t="shared" si="585"/>
        <v>0</v>
      </c>
      <c r="U3854" s="47">
        <f t="shared" si="586"/>
        <v>235.01</v>
      </c>
      <c r="V3854" s="47">
        <f t="shared" si="587"/>
        <v>123.14</v>
      </c>
      <c r="W3854" s="11"/>
    </row>
    <row r="3855" spans="1:23" x14ac:dyDescent="0.45">
      <c r="A3855" t="s">
        <v>3860</v>
      </c>
      <c r="B3855">
        <v>131.61000000000001</v>
      </c>
      <c r="D3855" s="9" t="str">
        <f>VartojimasGamyba!J3851</f>
        <v>2024-02-08-09</v>
      </c>
      <c r="E3855" s="8">
        <f>VartojimasGamyba!G3851</f>
        <v>8.0000000000000002E-3</v>
      </c>
      <c r="F3855" s="11"/>
      <c r="G3855" s="7">
        <f t="shared" si="580"/>
        <v>16.45</v>
      </c>
      <c r="H3855" s="7">
        <v>0.55300000000000005</v>
      </c>
      <c r="I3855" s="7">
        <v>0</v>
      </c>
      <c r="J3855" s="7">
        <v>0</v>
      </c>
      <c r="L3855" s="7">
        <f>VartojimasGamyba!H3851</f>
        <v>0.56100000000000005</v>
      </c>
      <c r="M3855" s="15">
        <f t="shared" si="581"/>
        <v>0</v>
      </c>
      <c r="N3855" s="7">
        <f t="shared" si="582"/>
        <v>0</v>
      </c>
      <c r="O3855" s="7">
        <f t="shared" si="583"/>
        <v>0</v>
      </c>
      <c r="R3855" s="7"/>
      <c r="S3855" s="47">
        <f t="shared" si="584"/>
        <v>0.55300000000000005</v>
      </c>
      <c r="T3855" s="47">
        <f t="shared" si="585"/>
        <v>0.55300000000000005</v>
      </c>
      <c r="U3855" s="47">
        <f t="shared" si="586"/>
        <v>231.90000000000003</v>
      </c>
      <c r="V3855" s="47">
        <f t="shared" si="587"/>
        <v>120.03000000000002</v>
      </c>
      <c r="W3855" s="11"/>
    </row>
    <row r="3856" spans="1:23" x14ac:dyDescent="0.45">
      <c r="A3856" t="s">
        <v>3861</v>
      </c>
      <c r="B3856">
        <v>133.76</v>
      </c>
      <c r="D3856" s="9" t="str">
        <f>VartojimasGamyba!J3852</f>
        <v>2024-02-08-10</v>
      </c>
      <c r="E3856" s="8">
        <f>VartojimasGamyba!G3852</f>
        <v>0.64200000000000002</v>
      </c>
      <c r="F3856" s="11"/>
      <c r="G3856" s="7">
        <f t="shared" si="580"/>
        <v>16.117777777777778</v>
      </c>
      <c r="H3856" s="7">
        <v>0</v>
      </c>
      <c r="I3856" s="7">
        <v>0.3322222222222222</v>
      </c>
      <c r="J3856" s="7">
        <v>0</v>
      </c>
      <c r="L3856" s="7">
        <f>VartojimasGamyba!H3852</f>
        <v>0.34300000000000003</v>
      </c>
      <c r="M3856" s="15">
        <f t="shared" si="581"/>
        <v>0</v>
      </c>
      <c r="N3856" s="7">
        <f t="shared" si="582"/>
        <v>0</v>
      </c>
      <c r="O3856" s="7">
        <f t="shared" si="583"/>
        <v>0</v>
      </c>
      <c r="R3856" s="7"/>
      <c r="S3856" s="47">
        <f t="shared" si="584"/>
        <v>0</v>
      </c>
      <c r="T3856" s="47">
        <f t="shared" si="585"/>
        <v>0</v>
      </c>
      <c r="U3856" s="47">
        <f t="shared" si="586"/>
        <v>234.05</v>
      </c>
      <c r="V3856" s="47">
        <f t="shared" si="587"/>
        <v>122.17999999999999</v>
      </c>
      <c r="W3856" s="11"/>
    </row>
    <row r="3857" spans="1:23" x14ac:dyDescent="0.45">
      <c r="A3857" t="s">
        <v>3862</v>
      </c>
      <c r="B3857">
        <v>113.55</v>
      </c>
      <c r="D3857" s="9" t="str">
        <f>VartojimasGamyba!J3853</f>
        <v>2024-02-08-11</v>
      </c>
      <c r="E3857" s="8">
        <f>VartojimasGamyba!G3853</f>
        <v>2.2160000000000002</v>
      </c>
      <c r="F3857" s="11"/>
      <c r="G3857" s="7">
        <f t="shared" si="580"/>
        <v>13.862222222222222</v>
      </c>
      <c r="H3857" s="7">
        <v>0</v>
      </c>
      <c r="I3857" s="7">
        <v>2.255555555555556</v>
      </c>
      <c r="J3857" s="7">
        <v>0</v>
      </c>
      <c r="L3857" s="7">
        <f>VartojimasGamyba!H3853</f>
        <v>0.186</v>
      </c>
      <c r="M3857" s="15">
        <f t="shared" si="581"/>
        <v>0</v>
      </c>
      <c r="N3857" s="7">
        <f t="shared" si="582"/>
        <v>0</v>
      </c>
      <c r="O3857" s="7">
        <f t="shared" si="583"/>
        <v>0</v>
      </c>
      <c r="R3857" s="7"/>
      <c r="S3857" s="47">
        <f t="shared" si="584"/>
        <v>0</v>
      </c>
      <c r="T3857" s="47">
        <f t="shared" si="585"/>
        <v>0</v>
      </c>
      <c r="U3857" s="47">
        <f t="shared" si="586"/>
        <v>213.84</v>
      </c>
      <c r="V3857" s="47">
        <f t="shared" si="587"/>
        <v>101.97</v>
      </c>
      <c r="W3857" s="11"/>
    </row>
    <row r="3858" spans="1:23" x14ac:dyDescent="0.45">
      <c r="A3858" t="s">
        <v>3863</v>
      </c>
      <c r="B3858">
        <v>97.79</v>
      </c>
      <c r="D3858" s="9" t="str">
        <f>VartojimasGamyba!J3854</f>
        <v>2024-02-08-12</v>
      </c>
      <c r="E3858" s="8">
        <f>VartojimasGamyba!G3854</f>
        <v>1.3560000000000001</v>
      </c>
      <c r="F3858" s="11"/>
      <c r="G3858" s="7">
        <f t="shared" si="580"/>
        <v>13.862222222222222</v>
      </c>
      <c r="H3858" s="7">
        <v>0</v>
      </c>
      <c r="I3858" s="7">
        <v>0</v>
      </c>
      <c r="J3858" s="7">
        <v>0</v>
      </c>
      <c r="L3858" s="7">
        <f>VartojimasGamyba!H3854</f>
        <v>0.52</v>
      </c>
      <c r="M3858" s="15">
        <f t="shared" si="581"/>
        <v>0.83600000000000008</v>
      </c>
      <c r="N3858" s="7">
        <f t="shared" si="582"/>
        <v>165.59488000000002</v>
      </c>
      <c r="O3858" s="7">
        <f t="shared" si="583"/>
        <v>165.59488000000002</v>
      </c>
      <c r="R3858" s="7"/>
      <c r="S3858" s="47">
        <f t="shared" si="584"/>
        <v>0.83600000000000008</v>
      </c>
      <c r="T3858" s="47">
        <f t="shared" si="585"/>
        <v>0</v>
      </c>
      <c r="U3858" s="47">
        <f t="shared" si="586"/>
        <v>198.08</v>
      </c>
      <c r="V3858" s="47">
        <f t="shared" si="587"/>
        <v>86.210000000000008</v>
      </c>
      <c r="W3858" s="11"/>
    </row>
    <row r="3859" spans="1:23" x14ac:dyDescent="0.45">
      <c r="A3859" t="s">
        <v>3864</v>
      </c>
      <c r="B3859">
        <v>91.87</v>
      </c>
      <c r="D3859" s="9" t="str">
        <f>VartojimasGamyba!J3855</f>
        <v>2024-02-08-13</v>
      </c>
      <c r="E3859" s="8">
        <f>VartojimasGamyba!G3855</f>
        <v>1.7150000000000001</v>
      </c>
      <c r="F3859" s="11"/>
      <c r="G3859" s="7">
        <f t="shared" si="580"/>
        <v>13.862222222222222</v>
      </c>
      <c r="H3859" s="7">
        <v>0</v>
      </c>
      <c r="I3859" s="7">
        <v>0</v>
      </c>
      <c r="J3859" s="7">
        <v>0</v>
      </c>
      <c r="L3859" s="7">
        <f>VartojimasGamyba!H3855</f>
        <v>0.14399999999999999</v>
      </c>
      <c r="M3859" s="15">
        <f t="shared" si="581"/>
        <v>1.5710000000000002</v>
      </c>
      <c r="N3859" s="7">
        <f t="shared" si="582"/>
        <v>301.8833600000001</v>
      </c>
      <c r="O3859" s="7">
        <f t="shared" si="583"/>
        <v>301.8833600000001</v>
      </c>
      <c r="R3859" s="7"/>
      <c r="S3859" s="47">
        <f t="shared" si="584"/>
        <v>1.5710000000000002</v>
      </c>
      <c r="T3859" s="47">
        <f t="shared" si="585"/>
        <v>0</v>
      </c>
      <c r="U3859" s="47">
        <f t="shared" si="586"/>
        <v>192.16000000000003</v>
      </c>
      <c r="V3859" s="47">
        <f t="shared" si="587"/>
        <v>80.290000000000006</v>
      </c>
      <c r="W3859" s="11"/>
    </row>
    <row r="3860" spans="1:23" x14ac:dyDescent="0.45">
      <c r="A3860" t="s">
        <v>3865</v>
      </c>
      <c r="B3860">
        <v>89.38</v>
      </c>
      <c r="D3860" s="9" t="str">
        <f>VartojimasGamyba!J3856</f>
        <v>2024-02-08-14</v>
      </c>
      <c r="E3860" s="8">
        <f>VartojimasGamyba!G3856</f>
        <v>1.2310000000000001</v>
      </c>
      <c r="F3860" s="11"/>
      <c r="G3860" s="7">
        <f t="shared" si="580"/>
        <v>13.862222222222222</v>
      </c>
      <c r="H3860" s="7">
        <v>0</v>
      </c>
      <c r="I3860" s="7">
        <v>0</v>
      </c>
      <c r="J3860" s="7">
        <v>0</v>
      </c>
      <c r="L3860" s="7">
        <f>VartojimasGamyba!H3856</f>
        <v>1.0999999999999999E-2</v>
      </c>
      <c r="M3860" s="15">
        <f t="shared" si="581"/>
        <v>1.2200000000000002</v>
      </c>
      <c r="N3860" s="7">
        <f t="shared" si="582"/>
        <v>231.39740000000006</v>
      </c>
      <c r="O3860" s="7">
        <f t="shared" si="583"/>
        <v>231.39740000000006</v>
      </c>
      <c r="R3860" s="7"/>
      <c r="S3860" s="47">
        <f t="shared" si="584"/>
        <v>1.2200000000000002</v>
      </c>
      <c r="T3860" s="47">
        <f t="shared" si="585"/>
        <v>0</v>
      </c>
      <c r="U3860" s="47">
        <f t="shared" si="586"/>
        <v>189.67000000000002</v>
      </c>
      <c r="V3860" s="47">
        <f t="shared" si="587"/>
        <v>77.8</v>
      </c>
      <c r="W3860" s="11"/>
    </row>
    <row r="3861" spans="1:23" x14ac:dyDescent="0.45">
      <c r="A3861" t="s">
        <v>3866</v>
      </c>
      <c r="B3861">
        <v>90.98</v>
      </c>
      <c r="D3861" s="9" t="str">
        <f>VartojimasGamyba!J3857</f>
        <v>2024-02-08-15</v>
      </c>
      <c r="E3861" s="8">
        <f>VartojimasGamyba!G3857</f>
        <v>1.226</v>
      </c>
      <c r="F3861" s="11"/>
      <c r="G3861" s="7">
        <f t="shared" si="580"/>
        <v>13.862222222222222</v>
      </c>
      <c r="H3861" s="7">
        <v>0</v>
      </c>
      <c r="I3861" s="7">
        <v>0</v>
      </c>
      <c r="J3861" s="7">
        <v>0</v>
      </c>
      <c r="L3861" s="7">
        <f>VartojimasGamyba!H3857</f>
        <v>0</v>
      </c>
      <c r="M3861" s="15">
        <f t="shared" si="581"/>
        <v>1.226</v>
      </c>
      <c r="N3861" s="7">
        <f t="shared" si="582"/>
        <v>234.49702000000002</v>
      </c>
      <c r="O3861" s="7">
        <f t="shared" si="583"/>
        <v>234.49702000000002</v>
      </c>
      <c r="R3861" s="7"/>
      <c r="S3861" s="47">
        <f t="shared" si="584"/>
        <v>1.226</v>
      </c>
      <c r="T3861" s="47">
        <f t="shared" si="585"/>
        <v>0</v>
      </c>
      <c r="U3861" s="47">
        <f t="shared" si="586"/>
        <v>191.27</v>
      </c>
      <c r="V3861" s="47">
        <f t="shared" si="587"/>
        <v>79.400000000000006</v>
      </c>
      <c r="W3861" s="11"/>
    </row>
    <row r="3862" spans="1:23" x14ac:dyDescent="0.45">
      <c r="A3862" t="s">
        <v>3867</v>
      </c>
      <c r="B3862">
        <v>111.54</v>
      </c>
      <c r="D3862" s="9" t="str">
        <f>VartojimasGamyba!J3858</f>
        <v>2024-02-08-16</v>
      </c>
      <c r="E3862" s="8">
        <f>VartojimasGamyba!G3858</f>
        <v>0.96499999999999997</v>
      </c>
      <c r="F3862" s="11"/>
      <c r="G3862" s="7">
        <f t="shared" si="580"/>
        <v>12.79</v>
      </c>
      <c r="H3862" s="7">
        <v>0</v>
      </c>
      <c r="I3862" s="7">
        <v>1.0722222222222222</v>
      </c>
      <c r="J3862" s="7">
        <v>0</v>
      </c>
      <c r="L3862" s="7">
        <f>VartojimasGamyba!H3858</f>
        <v>0</v>
      </c>
      <c r="M3862" s="15">
        <f t="shared" si="581"/>
        <v>0</v>
      </c>
      <c r="N3862" s="7">
        <f t="shared" si="582"/>
        <v>0</v>
      </c>
      <c r="O3862" s="7">
        <f t="shared" si="583"/>
        <v>0</v>
      </c>
      <c r="R3862" s="7"/>
      <c r="S3862" s="47">
        <f t="shared" si="584"/>
        <v>0</v>
      </c>
      <c r="T3862" s="47">
        <f t="shared" si="585"/>
        <v>0</v>
      </c>
      <c r="U3862" s="47">
        <f t="shared" si="586"/>
        <v>211.83</v>
      </c>
      <c r="V3862" s="47">
        <f t="shared" si="587"/>
        <v>99.960000000000008</v>
      </c>
      <c r="W3862" s="11"/>
    </row>
    <row r="3863" spans="1:23" x14ac:dyDescent="0.45">
      <c r="A3863" t="s">
        <v>3868</v>
      </c>
      <c r="B3863">
        <v>110.42</v>
      </c>
      <c r="D3863" s="9" t="str">
        <f>VartojimasGamyba!J3859</f>
        <v>2024-02-08-17</v>
      </c>
      <c r="E3863" s="8">
        <f>VartojimasGamyba!G3859</f>
        <v>0.76300000000000001</v>
      </c>
      <c r="F3863" s="11"/>
      <c r="G3863" s="7">
        <f t="shared" si="580"/>
        <v>11.942222222222222</v>
      </c>
      <c r="H3863" s="7">
        <v>0</v>
      </c>
      <c r="I3863" s="7">
        <v>0.84777777777777785</v>
      </c>
      <c r="J3863" s="7">
        <v>0</v>
      </c>
      <c r="L3863" s="7">
        <f>VartojimasGamyba!H3859</f>
        <v>0</v>
      </c>
      <c r="M3863" s="15">
        <f t="shared" si="581"/>
        <v>-1.1102230246251565E-16</v>
      </c>
      <c r="N3863" s="7">
        <f t="shared" si="582"/>
        <v>-2.3393509351876674E-14</v>
      </c>
      <c r="O3863" s="7">
        <f t="shared" si="583"/>
        <v>-2.3393509351876674E-14</v>
      </c>
      <c r="R3863" s="7"/>
      <c r="S3863" s="47">
        <f t="shared" si="584"/>
        <v>-1.1102230246251565E-16</v>
      </c>
      <c r="T3863" s="47">
        <f t="shared" si="585"/>
        <v>0</v>
      </c>
      <c r="U3863" s="47">
        <f t="shared" si="586"/>
        <v>210.71</v>
      </c>
      <c r="V3863" s="47">
        <f t="shared" si="587"/>
        <v>98.84</v>
      </c>
      <c r="W3863" s="11"/>
    </row>
    <row r="3864" spans="1:23" x14ac:dyDescent="0.45">
      <c r="A3864" t="s">
        <v>3869</v>
      </c>
      <c r="B3864">
        <v>123.38</v>
      </c>
      <c r="D3864" s="9" t="str">
        <f>VartojimasGamyba!J3860</f>
        <v>2024-02-08-18</v>
      </c>
      <c r="E3864" s="8">
        <f>VartojimasGamyba!G3860</f>
        <v>1.012</v>
      </c>
      <c r="F3864" s="11"/>
      <c r="G3864" s="7">
        <f t="shared" si="580"/>
        <v>10.817777777777778</v>
      </c>
      <c r="H3864" s="7">
        <v>0</v>
      </c>
      <c r="I3864" s="7">
        <v>1.1244444444444446</v>
      </c>
      <c r="J3864" s="7">
        <v>0</v>
      </c>
      <c r="L3864" s="7">
        <f>VartojimasGamyba!H3860</f>
        <v>0</v>
      </c>
      <c r="M3864" s="15">
        <f t="shared" si="581"/>
        <v>-2.2204460492503131E-16</v>
      </c>
      <c r="N3864" s="7">
        <f t="shared" si="582"/>
        <v>-4.9664716783581756E-14</v>
      </c>
      <c r="O3864" s="7">
        <f t="shared" si="583"/>
        <v>-4.9664716783581756E-14</v>
      </c>
      <c r="R3864" s="7"/>
      <c r="S3864" s="47">
        <f t="shared" si="584"/>
        <v>-2.2204460492503131E-16</v>
      </c>
      <c r="T3864" s="47">
        <f t="shared" si="585"/>
        <v>0</v>
      </c>
      <c r="U3864" s="47">
        <f t="shared" si="586"/>
        <v>223.67000000000002</v>
      </c>
      <c r="V3864" s="47">
        <f t="shared" si="587"/>
        <v>111.8</v>
      </c>
      <c r="W3864" s="11"/>
    </row>
    <row r="3865" spans="1:23" x14ac:dyDescent="0.45">
      <c r="A3865" t="s">
        <v>3870</v>
      </c>
      <c r="B3865">
        <v>132.81</v>
      </c>
      <c r="D3865" s="9" t="str">
        <f>VartojimasGamyba!J3861</f>
        <v>2024-02-08-19</v>
      </c>
      <c r="E3865" s="8">
        <f>VartojimasGamyba!G3861</f>
        <v>0.84699999999999998</v>
      </c>
      <c r="F3865" s="11"/>
      <c r="G3865" s="7">
        <f t="shared" si="580"/>
        <v>9.8766666666666669</v>
      </c>
      <c r="H3865" s="7">
        <v>0</v>
      </c>
      <c r="I3865" s="7">
        <v>0.94111111111111112</v>
      </c>
      <c r="J3865" s="7">
        <v>0</v>
      </c>
      <c r="L3865" s="7">
        <f>VartojimasGamyba!H3861</f>
        <v>0</v>
      </c>
      <c r="M3865" s="15">
        <f t="shared" si="581"/>
        <v>0</v>
      </c>
      <c r="N3865" s="7">
        <f t="shared" si="582"/>
        <v>0</v>
      </c>
      <c r="O3865" s="7">
        <f t="shared" si="583"/>
        <v>0</v>
      </c>
      <c r="R3865" s="7"/>
      <c r="S3865" s="47">
        <f t="shared" si="584"/>
        <v>0</v>
      </c>
      <c r="T3865" s="47">
        <f t="shared" si="585"/>
        <v>0</v>
      </c>
      <c r="U3865" s="47">
        <f t="shared" si="586"/>
        <v>233.10000000000002</v>
      </c>
      <c r="V3865" s="47">
        <f t="shared" si="587"/>
        <v>121.23</v>
      </c>
      <c r="W3865" s="11"/>
    </row>
    <row r="3866" spans="1:23" x14ac:dyDescent="0.45">
      <c r="A3866" t="s">
        <v>3871</v>
      </c>
      <c r="B3866">
        <v>127.7</v>
      </c>
      <c r="D3866" s="9" t="str">
        <f>VartojimasGamyba!J3862</f>
        <v>2024-02-08-20</v>
      </c>
      <c r="E3866" s="8">
        <f>VartojimasGamyba!G3862</f>
        <v>1.0900000000000001</v>
      </c>
      <c r="F3866" s="11"/>
      <c r="G3866" s="7">
        <f t="shared" si="580"/>
        <v>8.6655555555555566</v>
      </c>
      <c r="H3866" s="7">
        <v>0</v>
      </c>
      <c r="I3866" s="7">
        <v>1.2111111111111112</v>
      </c>
      <c r="J3866" s="7">
        <v>0</v>
      </c>
      <c r="L3866" s="7">
        <f>VartojimasGamyba!H3862</f>
        <v>0</v>
      </c>
      <c r="M3866" s="15">
        <f t="shared" si="581"/>
        <v>0</v>
      </c>
      <c r="N3866" s="7">
        <f t="shared" si="582"/>
        <v>0</v>
      </c>
      <c r="O3866" s="7">
        <f t="shared" si="583"/>
        <v>0</v>
      </c>
      <c r="P3866" s="7" t="s">
        <v>8873</v>
      </c>
      <c r="R3866" s="7"/>
      <c r="S3866" s="47">
        <f t="shared" si="584"/>
        <v>0</v>
      </c>
      <c r="T3866" s="47">
        <f t="shared" si="585"/>
        <v>0</v>
      </c>
      <c r="U3866" s="47">
        <f t="shared" si="586"/>
        <v>227.99</v>
      </c>
      <c r="V3866" s="47">
        <f t="shared" si="587"/>
        <v>116.12</v>
      </c>
      <c r="W3866" s="11"/>
    </row>
    <row r="3867" spans="1:23" x14ac:dyDescent="0.45">
      <c r="A3867" t="s">
        <v>3872</v>
      </c>
      <c r="B3867">
        <v>127.93</v>
      </c>
      <c r="D3867" s="9" t="str">
        <f>VartojimasGamyba!J3863</f>
        <v>2024-02-08-21</v>
      </c>
      <c r="E3867" s="8">
        <f>VartojimasGamyba!G3863</f>
        <v>1.343</v>
      </c>
      <c r="F3867" s="11"/>
      <c r="G3867" s="7">
        <f t="shared" si="580"/>
        <v>7.1733333333333338</v>
      </c>
      <c r="H3867" s="7">
        <v>0</v>
      </c>
      <c r="I3867" s="7">
        <v>1.4922222222222223</v>
      </c>
      <c r="J3867" s="7">
        <v>0</v>
      </c>
      <c r="L3867" s="7">
        <f>VartojimasGamyba!H3863</f>
        <v>0</v>
      </c>
      <c r="M3867" s="15">
        <f t="shared" si="581"/>
        <v>-2.2204460492503131E-16</v>
      </c>
      <c r="N3867" s="7">
        <f t="shared" si="582"/>
        <v>-5.0675019735990651E-14</v>
      </c>
      <c r="O3867" s="7">
        <f t="shared" si="583"/>
        <v>-5.0675019735990651E-14</v>
      </c>
      <c r="P3867" s="7">
        <f>SUM(N3846:N3869)</f>
        <v>4734.9918588888886</v>
      </c>
      <c r="R3867" s="7"/>
      <c r="S3867" s="47">
        <f t="shared" si="584"/>
        <v>-2.2204460492503131E-16</v>
      </c>
      <c r="T3867" s="47">
        <f t="shared" si="585"/>
        <v>0</v>
      </c>
      <c r="U3867" s="47">
        <f t="shared" si="586"/>
        <v>228.22000000000003</v>
      </c>
      <c r="V3867" s="47">
        <f t="shared" si="587"/>
        <v>116.35000000000001</v>
      </c>
      <c r="W3867" s="11"/>
    </row>
    <row r="3868" spans="1:23" x14ac:dyDescent="0.45">
      <c r="A3868" t="s">
        <v>3873</v>
      </c>
      <c r="B3868">
        <v>120.39</v>
      </c>
      <c r="D3868" s="9" t="str">
        <f>VartojimasGamyba!J3864</f>
        <v>2024-02-08-22</v>
      </c>
      <c r="E3868" s="8">
        <f>VartojimasGamyba!G3864</f>
        <v>0.73199999999999998</v>
      </c>
      <c r="F3868" s="11"/>
      <c r="G3868" s="7">
        <f t="shared" si="580"/>
        <v>6.36</v>
      </c>
      <c r="H3868" s="7">
        <v>0</v>
      </c>
      <c r="I3868" s="7">
        <v>0.81333333333333335</v>
      </c>
      <c r="J3868" s="7">
        <v>0</v>
      </c>
      <c r="L3868" s="7">
        <f>VartojimasGamyba!H3864</f>
        <v>0</v>
      </c>
      <c r="M3868" s="15">
        <f t="shared" si="581"/>
        <v>0</v>
      </c>
      <c r="N3868" s="7">
        <f t="shared" si="582"/>
        <v>0</v>
      </c>
      <c r="O3868" s="7">
        <f t="shared" si="583"/>
        <v>0</v>
      </c>
      <c r="P3868" s="7" t="s">
        <v>8872</v>
      </c>
      <c r="R3868" s="7"/>
      <c r="S3868" s="47">
        <f t="shared" si="584"/>
        <v>0</v>
      </c>
      <c r="T3868" s="47">
        <f t="shared" si="585"/>
        <v>0</v>
      </c>
      <c r="U3868" s="47">
        <f t="shared" si="586"/>
        <v>220.68</v>
      </c>
      <c r="V3868" s="47">
        <f t="shared" si="587"/>
        <v>108.81</v>
      </c>
      <c r="W3868" s="11"/>
    </row>
    <row r="3869" spans="1:23" x14ac:dyDescent="0.45">
      <c r="A3869" t="s">
        <v>3874</v>
      </c>
      <c r="B3869">
        <v>112.67</v>
      </c>
      <c r="D3869" s="9" t="str">
        <f>VartojimasGamyba!J3865</f>
        <v>2024-02-08-23</v>
      </c>
      <c r="E3869" s="8">
        <f>VartojimasGamyba!G3865</f>
        <v>1.224</v>
      </c>
      <c r="F3869" s="11"/>
      <c r="G3869" s="7">
        <f t="shared" si="580"/>
        <v>5</v>
      </c>
      <c r="H3869" s="7">
        <v>0</v>
      </c>
      <c r="I3869" s="7">
        <v>1.36</v>
      </c>
      <c r="J3869" s="7">
        <v>0</v>
      </c>
      <c r="L3869" s="7">
        <f>VartojimasGamyba!H3865</f>
        <v>0</v>
      </c>
      <c r="M3869" s="15">
        <f t="shared" si="581"/>
        <v>-2.2204460492503131E-16</v>
      </c>
      <c r="N3869" s="7">
        <f t="shared" si="582"/>
        <v>-4.7286619064834669E-14</v>
      </c>
      <c r="O3869" s="7">
        <f t="shared" si="583"/>
        <v>-4.7286619064834669E-14</v>
      </c>
      <c r="P3869" s="7">
        <f>SUM(O3846:O3869)</f>
        <v>4734.9918588888886</v>
      </c>
      <c r="Q3869" s="7">
        <f>SUMPRODUCT(B3846:B3869,E3846:E3869)+SUM(E3846:E3869)*$Z$21-SUMPRODUCT(B3846:B3869,L3846:L3869)+SUM(L3846:L3869)*ABS($Z$20)</f>
        <v>5291.0688300000011</v>
      </c>
      <c r="R3869" s="7"/>
      <c r="S3869" s="47">
        <f t="shared" si="584"/>
        <v>-2.2204460492503131E-16</v>
      </c>
      <c r="T3869" s="47">
        <f t="shared" si="585"/>
        <v>0</v>
      </c>
      <c r="U3869" s="47">
        <f t="shared" si="586"/>
        <v>212.96</v>
      </c>
      <c r="V3869" s="47">
        <f t="shared" si="587"/>
        <v>101.09</v>
      </c>
      <c r="W3869" s="11">
        <f>IF(P3869&lt;&gt;Q3869,1,0)</f>
        <v>1</v>
      </c>
    </row>
    <row r="3870" spans="1:23" x14ac:dyDescent="0.45">
      <c r="A3870" t="s">
        <v>3875</v>
      </c>
      <c r="B3870">
        <v>101.59</v>
      </c>
      <c r="D3870" s="1" t="str">
        <f>VartojimasGamyba!J3866</f>
        <v>2024-02-09-00</v>
      </c>
      <c r="E3870" s="7">
        <f>VartojimasGamyba!G3866</f>
        <v>0.57999999999999996</v>
      </c>
      <c r="F3870" s="11"/>
      <c r="G3870" s="12">
        <f>G3869+H3870-I3870</f>
        <v>4.3555555555555552</v>
      </c>
      <c r="H3870" s="12">
        <v>0</v>
      </c>
      <c r="I3870" s="12">
        <v>0.6444444444444446</v>
      </c>
      <c r="J3870" s="12">
        <v>0</v>
      </c>
      <c r="K3870" s="12"/>
      <c r="L3870" s="12">
        <f>VartojimasGamyba!H3866</f>
        <v>0</v>
      </c>
      <c r="M3870" s="19">
        <f t="shared" si="581"/>
        <v>-2.2204460492503131E-16</v>
      </c>
      <c r="N3870" s="7">
        <f t="shared" si="582"/>
        <v>-4.4826364842265319E-14</v>
      </c>
      <c r="O3870" s="7">
        <f t="shared" si="583"/>
        <v>-4.4826364842265319E-14</v>
      </c>
      <c r="R3870" s="20" t="s">
        <v>8783</v>
      </c>
      <c r="S3870" s="47">
        <f t="shared" si="584"/>
        <v>-2.2204460492503131E-16</v>
      </c>
      <c r="T3870" s="47">
        <f t="shared" si="585"/>
        <v>0</v>
      </c>
      <c r="U3870" s="47">
        <f t="shared" si="586"/>
        <v>201.88</v>
      </c>
      <c r="V3870" s="47">
        <f t="shared" si="587"/>
        <v>90.01</v>
      </c>
      <c r="W3870" s="11"/>
    </row>
    <row r="3871" spans="1:23" x14ac:dyDescent="0.45">
      <c r="A3871" t="s">
        <v>3876</v>
      </c>
      <c r="B3871">
        <v>88.25</v>
      </c>
      <c r="D3871" s="1" t="str">
        <f>VartojimasGamyba!J3867</f>
        <v>2024-02-09-01</v>
      </c>
      <c r="E3871" s="7">
        <f>VartojimasGamyba!G3867</f>
        <v>1.2230000000000001</v>
      </c>
      <c r="F3871" s="11"/>
      <c r="G3871" s="12">
        <f t="shared" ref="G3871:G3893" si="588">G3870+H3871-I3871</f>
        <v>4.3555555555555552</v>
      </c>
      <c r="H3871" s="12">
        <v>0</v>
      </c>
      <c r="I3871" s="12">
        <v>0</v>
      </c>
      <c r="J3871" s="12">
        <v>0</v>
      </c>
      <c r="K3871" s="12"/>
      <c r="L3871" s="12">
        <f>VartojimasGamyba!H3867</f>
        <v>0</v>
      </c>
      <c r="M3871" s="19">
        <f t="shared" si="581"/>
        <v>1.2230000000000001</v>
      </c>
      <c r="N3871" s="7">
        <f t="shared" si="582"/>
        <v>230.58442000000005</v>
      </c>
      <c r="O3871" s="7">
        <f t="shared" si="583"/>
        <v>230.58442000000005</v>
      </c>
      <c r="R3871" s="7"/>
      <c r="S3871" s="47">
        <f t="shared" si="584"/>
        <v>1.2230000000000001</v>
      </c>
      <c r="T3871" s="47">
        <f t="shared" si="585"/>
        <v>0</v>
      </c>
      <c r="U3871" s="47">
        <f t="shared" si="586"/>
        <v>188.54000000000002</v>
      </c>
      <c r="V3871" s="47">
        <f t="shared" si="587"/>
        <v>76.67</v>
      </c>
      <c r="W3871" s="11"/>
    </row>
    <row r="3872" spans="1:23" x14ac:dyDescent="0.45">
      <c r="A3872" t="s">
        <v>3877</v>
      </c>
      <c r="B3872">
        <v>80.97</v>
      </c>
      <c r="D3872" s="1" t="str">
        <f>VartojimasGamyba!J3868</f>
        <v>2024-02-09-02</v>
      </c>
      <c r="E3872" s="7">
        <f>VartojimasGamyba!G3868</f>
        <v>1.2789999999999999</v>
      </c>
      <c r="F3872" s="11"/>
      <c r="G3872" s="12">
        <f t="shared" si="588"/>
        <v>4.3555555555555552</v>
      </c>
      <c r="H3872" s="12">
        <v>0</v>
      </c>
      <c r="I3872" s="12">
        <v>0</v>
      </c>
      <c r="J3872" s="12">
        <v>0</v>
      </c>
      <c r="K3872" s="12"/>
      <c r="L3872" s="12">
        <f>VartojimasGamyba!H3868</f>
        <v>0</v>
      </c>
      <c r="M3872" s="19">
        <f t="shared" si="581"/>
        <v>1.2789999999999999</v>
      </c>
      <c r="N3872" s="7">
        <f t="shared" si="582"/>
        <v>231.83153999999996</v>
      </c>
      <c r="O3872" s="7">
        <f t="shared" si="583"/>
        <v>231.83153999999996</v>
      </c>
      <c r="R3872" s="7"/>
      <c r="S3872" s="47">
        <f t="shared" si="584"/>
        <v>1.2789999999999999</v>
      </c>
      <c r="T3872" s="47">
        <f t="shared" si="585"/>
        <v>0</v>
      </c>
      <c r="U3872" s="47">
        <f t="shared" si="586"/>
        <v>181.26</v>
      </c>
      <c r="V3872" s="47">
        <f t="shared" si="587"/>
        <v>69.39</v>
      </c>
      <c r="W3872" s="11"/>
    </row>
    <row r="3873" spans="1:23" x14ac:dyDescent="0.45">
      <c r="A3873" t="s">
        <v>3878</v>
      </c>
      <c r="B3873">
        <v>79.48</v>
      </c>
      <c r="D3873" s="1" t="str">
        <f>VartojimasGamyba!J3869</f>
        <v>2024-02-09-03</v>
      </c>
      <c r="E3873" s="7">
        <f>VartojimasGamyba!G3869</f>
        <v>1.1060000000000001</v>
      </c>
      <c r="F3873" s="11"/>
      <c r="G3873" s="12">
        <f t="shared" si="588"/>
        <v>10.316666666666666</v>
      </c>
      <c r="H3873" s="12">
        <v>5.9611111111111121</v>
      </c>
      <c r="I3873" s="12">
        <v>0</v>
      </c>
      <c r="J3873" s="12">
        <v>0</v>
      </c>
      <c r="K3873" s="12"/>
      <c r="L3873" s="12">
        <f>VartojimasGamyba!H3869</f>
        <v>0</v>
      </c>
      <c r="M3873" s="19">
        <f t="shared" si="581"/>
        <v>7.067111111111112</v>
      </c>
      <c r="N3873" s="7">
        <f t="shared" si="582"/>
        <v>1270.4545644444447</v>
      </c>
      <c r="O3873" s="7">
        <f t="shared" si="583"/>
        <v>1270.4545644444447</v>
      </c>
      <c r="R3873" s="7"/>
      <c r="S3873" s="47">
        <f t="shared" si="584"/>
        <v>7.067111111111112</v>
      </c>
      <c r="T3873" s="47">
        <f t="shared" si="585"/>
        <v>0</v>
      </c>
      <c r="U3873" s="47">
        <f t="shared" si="586"/>
        <v>179.77</v>
      </c>
      <c r="V3873" s="47">
        <f t="shared" si="587"/>
        <v>67.900000000000006</v>
      </c>
      <c r="W3873" s="11"/>
    </row>
    <row r="3874" spans="1:23" x14ac:dyDescent="0.45">
      <c r="A3874" t="s">
        <v>3879</v>
      </c>
      <c r="B3874">
        <v>79.48</v>
      </c>
      <c r="D3874" s="1" t="str">
        <f>VartojimasGamyba!J3870</f>
        <v>2024-02-09-04</v>
      </c>
      <c r="E3874" s="7">
        <f>VartojimasGamyba!G3870</f>
        <v>1.202</v>
      </c>
      <c r="F3874" s="11"/>
      <c r="G3874" s="12">
        <f t="shared" si="588"/>
        <v>10.316666666666666</v>
      </c>
      <c r="H3874" s="12">
        <v>0</v>
      </c>
      <c r="I3874" s="12">
        <v>0</v>
      </c>
      <c r="J3874" s="12">
        <v>0</v>
      </c>
      <c r="K3874" s="12"/>
      <c r="L3874" s="12">
        <f>VartojimasGamyba!H3870</f>
        <v>0</v>
      </c>
      <c r="M3874" s="19">
        <f t="shared" si="581"/>
        <v>1.202</v>
      </c>
      <c r="N3874" s="7">
        <f t="shared" si="582"/>
        <v>216.08354</v>
      </c>
      <c r="O3874" s="7">
        <f t="shared" si="583"/>
        <v>216.08354</v>
      </c>
      <c r="R3874" s="7"/>
      <c r="S3874" s="47">
        <f t="shared" si="584"/>
        <v>1.202</v>
      </c>
      <c r="T3874" s="47">
        <f t="shared" si="585"/>
        <v>0</v>
      </c>
      <c r="U3874" s="47">
        <f t="shared" si="586"/>
        <v>179.77</v>
      </c>
      <c r="V3874" s="47">
        <f t="shared" si="587"/>
        <v>67.900000000000006</v>
      </c>
      <c r="W3874" s="11"/>
    </row>
    <row r="3875" spans="1:23" x14ac:dyDescent="0.45">
      <c r="A3875" t="s">
        <v>3880</v>
      </c>
      <c r="B3875">
        <v>81.099999999999994</v>
      </c>
      <c r="D3875" s="1" t="str">
        <f>VartojimasGamyba!J3871</f>
        <v>2024-02-09-05</v>
      </c>
      <c r="E3875" s="7">
        <f>VartojimasGamyba!G3871</f>
        <v>1.0189999999999999</v>
      </c>
      <c r="F3875" s="11"/>
      <c r="G3875" s="12">
        <f t="shared" si="588"/>
        <v>10.316666666666666</v>
      </c>
      <c r="H3875" s="12">
        <v>0</v>
      </c>
      <c r="I3875" s="12">
        <v>0</v>
      </c>
      <c r="J3875" s="12">
        <v>0</v>
      </c>
      <c r="K3875" s="12"/>
      <c r="L3875" s="12">
        <f>VartojimasGamyba!H3871</f>
        <v>0</v>
      </c>
      <c r="M3875" s="19">
        <f t="shared" si="581"/>
        <v>1.0189999999999999</v>
      </c>
      <c r="N3875" s="7">
        <f t="shared" si="582"/>
        <v>184.83640999999997</v>
      </c>
      <c r="O3875" s="7">
        <f t="shared" si="583"/>
        <v>184.83640999999997</v>
      </c>
      <c r="R3875" s="7"/>
      <c r="S3875" s="47">
        <f t="shared" si="584"/>
        <v>1.0189999999999999</v>
      </c>
      <c r="T3875" s="47">
        <f t="shared" si="585"/>
        <v>0</v>
      </c>
      <c r="U3875" s="47">
        <f t="shared" si="586"/>
        <v>181.39</v>
      </c>
      <c r="V3875" s="47">
        <f t="shared" si="587"/>
        <v>69.52</v>
      </c>
      <c r="W3875" s="11"/>
    </row>
    <row r="3876" spans="1:23" x14ac:dyDescent="0.45">
      <c r="A3876" t="s">
        <v>3881</v>
      </c>
      <c r="B3876">
        <v>120.97</v>
      </c>
      <c r="D3876" s="1" t="str">
        <f>VartojimasGamyba!J3872</f>
        <v>2024-02-09-06</v>
      </c>
      <c r="E3876" s="7">
        <f>VartojimasGamyba!G3872</f>
        <v>1.095</v>
      </c>
      <c r="F3876" s="11"/>
      <c r="G3876" s="12">
        <f t="shared" si="588"/>
        <v>9.1</v>
      </c>
      <c r="H3876" s="12">
        <v>0</v>
      </c>
      <c r="I3876" s="12">
        <v>1.2166666666666668</v>
      </c>
      <c r="J3876" s="12">
        <v>0</v>
      </c>
      <c r="K3876" s="12"/>
      <c r="L3876" s="12">
        <f>VartojimasGamyba!H3872</f>
        <v>0</v>
      </c>
      <c r="M3876" s="19">
        <f t="shared" si="581"/>
        <v>-2.2204460492503131E-16</v>
      </c>
      <c r="N3876" s="7">
        <f t="shared" si="582"/>
        <v>-4.9129589285712425E-14</v>
      </c>
      <c r="O3876" s="7">
        <f t="shared" si="583"/>
        <v>-4.9129589285712425E-14</v>
      </c>
      <c r="R3876" s="7"/>
      <c r="S3876" s="47">
        <f t="shared" si="584"/>
        <v>-2.2204460492503131E-16</v>
      </c>
      <c r="T3876" s="47">
        <f t="shared" si="585"/>
        <v>0</v>
      </c>
      <c r="U3876" s="47">
        <f t="shared" si="586"/>
        <v>221.26</v>
      </c>
      <c r="V3876" s="47">
        <f t="shared" si="587"/>
        <v>109.39</v>
      </c>
      <c r="W3876" s="11"/>
    </row>
    <row r="3877" spans="1:23" x14ac:dyDescent="0.45">
      <c r="A3877" t="s">
        <v>3882</v>
      </c>
      <c r="B3877">
        <v>166.92</v>
      </c>
      <c r="D3877" s="1" t="str">
        <f>VartojimasGamyba!J3873</f>
        <v>2024-02-09-07</v>
      </c>
      <c r="E3877" s="7">
        <f>VartojimasGamyba!G3873</f>
        <v>1.194</v>
      </c>
      <c r="F3877" s="11"/>
      <c r="G3877" s="12">
        <f t="shared" si="588"/>
        <v>7.785555555555554</v>
      </c>
      <c r="H3877" s="12">
        <v>0</v>
      </c>
      <c r="I3877" s="12">
        <v>1.3144444444444452</v>
      </c>
      <c r="J3877" s="12">
        <v>0</v>
      </c>
      <c r="K3877" s="12"/>
      <c r="L3877" s="12">
        <f>VartojimasGamyba!H3873</f>
        <v>1.0999999999999999E-2</v>
      </c>
      <c r="M3877" s="19">
        <f t="shared" si="581"/>
        <v>-7.6674777638174874E-16</v>
      </c>
      <c r="N3877" s="7">
        <f t="shared" si="582"/>
        <v>-2.0488267332696707E-13</v>
      </c>
      <c r="O3877" s="7">
        <f t="shared" si="583"/>
        <v>-2.0488267332696707E-13</v>
      </c>
      <c r="R3877" s="7"/>
      <c r="S3877" s="47">
        <f t="shared" si="584"/>
        <v>-7.6674777638174874E-16</v>
      </c>
      <c r="T3877" s="47">
        <f t="shared" si="585"/>
        <v>0</v>
      </c>
      <c r="U3877" s="47">
        <f t="shared" si="586"/>
        <v>267.20999999999998</v>
      </c>
      <c r="V3877" s="47">
        <f t="shared" si="587"/>
        <v>155.33999999999997</v>
      </c>
      <c r="W3877" s="11"/>
    </row>
    <row r="3878" spans="1:23" x14ac:dyDescent="0.45">
      <c r="A3878" t="s">
        <v>3883</v>
      </c>
      <c r="B3878">
        <v>194.64</v>
      </c>
      <c r="D3878" s="1" t="str">
        <f>VartojimasGamyba!J3874</f>
        <v>2024-02-09-08</v>
      </c>
      <c r="E3878" s="7">
        <f>VartojimasGamyba!G3874</f>
        <v>1.2509999999999999</v>
      </c>
      <c r="F3878" s="11"/>
      <c r="G3878" s="12">
        <f t="shared" si="588"/>
        <v>6.4344444444444422</v>
      </c>
      <c r="H3878" s="12">
        <v>0</v>
      </c>
      <c r="I3878" s="12">
        <v>1.3511111111111116</v>
      </c>
      <c r="J3878" s="12">
        <v>0</v>
      </c>
      <c r="K3878" s="12"/>
      <c r="L3878" s="12">
        <f>VartojimasGamyba!H3874</f>
        <v>3.5000000000000003E-2</v>
      </c>
      <c r="M3878" s="19">
        <f t="shared" si="581"/>
        <v>-5.2735593669694936E-16</v>
      </c>
      <c r="N3878" s="7">
        <f t="shared" si="582"/>
        <v>-1.5553308641003128E-13</v>
      </c>
      <c r="O3878" s="7">
        <f t="shared" si="583"/>
        <v>-1.5553308641003128E-13</v>
      </c>
      <c r="R3878" s="7"/>
      <c r="S3878" s="47">
        <f t="shared" si="584"/>
        <v>-5.2735593669694936E-16</v>
      </c>
      <c r="T3878" s="47">
        <f t="shared" si="585"/>
        <v>0</v>
      </c>
      <c r="U3878" s="47">
        <f t="shared" si="586"/>
        <v>294.93</v>
      </c>
      <c r="V3878" s="47">
        <f t="shared" si="587"/>
        <v>183.05999999999997</v>
      </c>
      <c r="W3878" s="11"/>
    </row>
    <row r="3879" spans="1:23" x14ac:dyDescent="0.45">
      <c r="A3879" t="s">
        <v>3884</v>
      </c>
      <c r="B3879">
        <v>249.94</v>
      </c>
      <c r="D3879" s="1" t="str">
        <f>VartojimasGamyba!J3875</f>
        <v>2024-02-09-09</v>
      </c>
      <c r="E3879" s="7">
        <f>VartojimasGamyba!G3875</f>
        <v>0.36299999999999999</v>
      </c>
      <c r="F3879" s="11"/>
      <c r="G3879" s="12">
        <f t="shared" si="588"/>
        <v>6.4255555555555537</v>
      </c>
      <c r="H3879" s="12">
        <v>0</v>
      </c>
      <c r="I3879" s="12">
        <v>8.8888888888888976E-3</v>
      </c>
      <c r="J3879" s="12">
        <v>0</v>
      </c>
      <c r="K3879" s="12"/>
      <c r="L3879" s="12">
        <f>VartojimasGamyba!H3875</f>
        <v>0.35499999999999998</v>
      </c>
      <c r="M3879" s="19">
        <f t="shared" si="581"/>
        <v>0</v>
      </c>
      <c r="N3879" s="7">
        <f t="shared" si="582"/>
        <v>0</v>
      </c>
      <c r="O3879" s="7">
        <f t="shared" si="583"/>
        <v>0</v>
      </c>
      <c r="R3879" s="7"/>
      <c r="S3879" s="47">
        <f t="shared" si="584"/>
        <v>0</v>
      </c>
      <c r="T3879" s="47">
        <f t="shared" si="585"/>
        <v>0</v>
      </c>
      <c r="U3879" s="47">
        <f t="shared" si="586"/>
        <v>350.23</v>
      </c>
      <c r="V3879" s="47">
        <f t="shared" si="587"/>
        <v>238.35999999999999</v>
      </c>
      <c r="W3879" s="11"/>
    </row>
    <row r="3880" spans="1:23" x14ac:dyDescent="0.45">
      <c r="A3880" t="s">
        <v>3885</v>
      </c>
      <c r="B3880">
        <v>248.42</v>
      </c>
      <c r="D3880" s="1" t="str">
        <f>VartojimasGamyba!J3876</f>
        <v>2024-02-09-10</v>
      </c>
      <c r="E3880" s="7">
        <f>VartojimasGamyba!G3876</f>
        <v>1.0109999999999999</v>
      </c>
      <c r="F3880" s="11"/>
      <c r="G3880" s="12">
        <f t="shared" si="588"/>
        <v>5.8611111111111089</v>
      </c>
      <c r="H3880" s="12">
        <v>0</v>
      </c>
      <c r="I3880" s="12">
        <v>0.56444444444444442</v>
      </c>
      <c r="J3880" s="12">
        <v>0</v>
      </c>
      <c r="K3880" s="12"/>
      <c r="L3880" s="12">
        <f>VartojimasGamyba!H3876</f>
        <v>0.503</v>
      </c>
      <c r="M3880" s="19">
        <f t="shared" si="581"/>
        <v>0</v>
      </c>
      <c r="N3880" s="7">
        <f t="shared" si="582"/>
        <v>0</v>
      </c>
      <c r="O3880" s="7">
        <f t="shared" si="583"/>
        <v>0</v>
      </c>
      <c r="R3880" s="7"/>
      <c r="S3880" s="47">
        <f t="shared" si="584"/>
        <v>0</v>
      </c>
      <c r="T3880" s="47">
        <f t="shared" si="585"/>
        <v>0</v>
      </c>
      <c r="U3880" s="47">
        <f t="shared" si="586"/>
        <v>348.71</v>
      </c>
      <c r="V3880" s="47">
        <f t="shared" si="587"/>
        <v>236.83999999999997</v>
      </c>
      <c r="W3880" s="11"/>
    </row>
    <row r="3881" spans="1:23" x14ac:dyDescent="0.45">
      <c r="A3881" t="s">
        <v>3886</v>
      </c>
      <c r="B3881">
        <v>199.99</v>
      </c>
      <c r="D3881" s="1" t="str">
        <f>VartojimasGamyba!J3877</f>
        <v>2024-02-09-11</v>
      </c>
      <c r="E3881" s="7">
        <f>VartojimasGamyba!G3877</f>
        <v>1.1839999999999999</v>
      </c>
      <c r="F3881" s="11"/>
      <c r="G3881" s="12">
        <f t="shared" si="588"/>
        <v>4.9744444444444422</v>
      </c>
      <c r="H3881" s="12">
        <v>0</v>
      </c>
      <c r="I3881" s="12">
        <v>0.88666666666666683</v>
      </c>
      <c r="J3881" s="12">
        <v>0</v>
      </c>
      <c r="K3881" s="12"/>
      <c r="L3881" s="12">
        <f>VartojimasGamyba!H3877</f>
        <v>0.38600000000000001</v>
      </c>
      <c r="M3881" s="19">
        <f t="shared" si="581"/>
        <v>0</v>
      </c>
      <c r="N3881" s="7">
        <f t="shared" si="582"/>
        <v>0</v>
      </c>
      <c r="O3881" s="7">
        <f t="shared" si="583"/>
        <v>0</v>
      </c>
      <c r="R3881" s="7"/>
      <c r="S3881" s="47">
        <f t="shared" si="584"/>
        <v>0</v>
      </c>
      <c r="T3881" s="47">
        <f t="shared" si="585"/>
        <v>0</v>
      </c>
      <c r="U3881" s="47">
        <f t="shared" si="586"/>
        <v>300.28000000000003</v>
      </c>
      <c r="V3881" s="47">
        <f t="shared" si="587"/>
        <v>188.41</v>
      </c>
      <c r="W3881" s="11"/>
    </row>
    <row r="3882" spans="1:23" x14ac:dyDescent="0.45">
      <c r="A3882" t="s">
        <v>3887</v>
      </c>
      <c r="B3882">
        <v>86.88</v>
      </c>
      <c r="D3882" s="1" t="str">
        <f>VartojimasGamyba!J3878</f>
        <v>2024-02-09-12</v>
      </c>
      <c r="E3882" s="7">
        <f>VartojimasGamyba!G3878</f>
        <v>0.97899999999999998</v>
      </c>
      <c r="F3882" s="11"/>
      <c r="G3882" s="12">
        <f t="shared" si="588"/>
        <v>4.9744444444444422</v>
      </c>
      <c r="H3882" s="12">
        <v>0</v>
      </c>
      <c r="I3882" s="12">
        <v>0</v>
      </c>
      <c r="J3882" s="12">
        <v>0</v>
      </c>
      <c r="K3882" s="12"/>
      <c r="L3882" s="12">
        <f>VartojimasGamyba!H3878</f>
        <v>0.44</v>
      </c>
      <c r="M3882" s="19">
        <f t="shared" si="581"/>
        <v>0.53899999999999992</v>
      </c>
      <c r="N3882" s="7">
        <f t="shared" si="582"/>
        <v>100.88463</v>
      </c>
      <c r="O3882" s="7">
        <f t="shared" si="583"/>
        <v>100.88463</v>
      </c>
      <c r="R3882" s="7"/>
      <c r="S3882" s="47">
        <f t="shared" si="584"/>
        <v>0.53899999999999992</v>
      </c>
      <c r="T3882" s="47">
        <f t="shared" si="585"/>
        <v>0</v>
      </c>
      <c r="U3882" s="47">
        <f t="shared" si="586"/>
        <v>187.17000000000002</v>
      </c>
      <c r="V3882" s="47">
        <f t="shared" si="587"/>
        <v>75.3</v>
      </c>
      <c r="W3882" s="11"/>
    </row>
    <row r="3883" spans="1:23" x14ac:dyDescent="0.45">
      <c r="A3883" t="s">
        <v>3888</v>
      </c>
      <c r="B3883">
        <v>88.64</v>
      </c>
      <c r="D3883" s="1" t="str">
        <f>VartojimasGamyba!J3879</f>
        <v>2024-02-09-13</v>
      </c>
      <c r="E3883" s="7">
        <f>VartojimasGamyba!G3879</f>
        <v>0.251</v>
      </c>
      <c r="F3883" s="11"/>
      <c r="G3883" s="12">
        <f t="shared" si="588"/>
        <v>4.9744444444444422</v>
      </c>
      <c r="H3883" s="12">
        <v>0</v>
      </c>
      <c r="I3883" s="12">
        <v>0</v>
      </c>
      <c r="J3883" s="12">
        <v>0</v>
      </c>
      <c r="K3883" s="12"/>
      <c r="L3883" s="12">
        <f>VartojimasGamyba!H3879</f>
        <v>0.23699999999999999</v>
      </c>
      <c r="M3883" s="19">
        <f t="shared" si="581"/>
        <v>1.4000000000000012E-2</v>
      </c>
      <c r="N3883" s="7">
        <f t="shared" si="582"/>
        <v>2.6450200000000024</v>
      </c>
      <c r="O3883" s="7">
        <f t="shared" si="583"/>
        <v>2.6450200000000024</v>
      </c>
      <c r="R3883" s="7"/>
      <c r="S3883" s="47">
        <f t="shared" si="584"/>
        <v>1.4000000000000012E-2</v>
      </c>
      <c r="T3883" s="47">
        <f t="shared" si="585"/>
        <v>0</v>
      </c>
      <c r="U3883" s="47">
        <f t="shared" si="586"/>
        <v>188.93</v>
      </c>
      <c r="V3883" s="47">
        <f t="shared" si="587"/>
        <v>77.06</v>
      </c>
      <c r="W3883" s="11"/>
    </row>
    <row r="3884" spans="1:23" x14ac:dyDescent="0.45">
      <c r="A3884" t="s">
        <v>3889</v>
      </c>
      <c r="B3884">
        <v>102.98</v>
      </c>
      <c r="D3884" s="1" t="str">
        <f>VartojimasGamyba!J3880</f>
        <v>2024-02-09-14</v>
      </c>
      <c r="E3884" s="7">
        <f>VartojimasGamyba!G3880</f>
        <v>1.0029999999999999</v>
      </c>
      <c r="F3884" s="11"/>
      <c r="G3884" s="12">
        <f t="shared" si="588"/>
        <v>3.9244444444444424</v>
      </c>
      <c r="H3884" s="12">
        <v>0</v>
      </c>
      <c r="I3884" s="12">
        <v>1.0499999999999998</v>
      </c>
      <c r="J3884" s="12">
        <v>0</v>
      </c>
      <c r="K3884" s="12"/>
      <c r="L3884" s="12">
        <f>VartojimasGamyba!H3880</f>
        <v>5.8000000000000003E-2</v>
      </c>
      <c r="M3884" s="19">
        <f t="shared" si="581"/>
        <v>0</v>
      </c>
      <c r="N3884" s="7">
        <f t="shared" si="582"/>
        <v>0</v>
      </c>
      <c r="O3884" s="7">
        <f t="shared" si="583"/>
        <v>0</v>
      </c>
      <c r="R3884" s="7"/>
      <c r="S3884" s="47">
        <f t="shared" si="584"/>
        <v>0</v>
      </c>
      <c r="T3884" s="47">
        <f t="shared" si="585"/>
        <v>0</v>
      </c>
      <c r="U3884" s="47">
        <f t="shared" si="586"/>
        <v>203.27</v>
      </c>
      <c r="V3884" s="47">
        <f t="shared" si="587"/>
        <v>91.4</v>
      </c>
      <c r="W3884" s="11"/>
    </row>
    <row r="3885" spans="1:23" x14ac:dyDescent="0.45">
      <c r="A3885" t="s">
        <v>3890</v>
      </c>
      <c r="B3885">
        <v>114.96</v>
      </c>
      <c r="D3885" s="1" t="str">
        <f>VartojimasGamyba!J3881</f>
        <v>2024-02-09-15</v>
      </c>
      <c r="E3885" s="7">
        <f>VartojimasGamyba!G3881</f>
        <v>1.202</v>
      </c>
      <c r="F3885" s="11"/>
      <c r="G3885" s="12">
        <f t="shared" si="588"/>
        <v>2.5888888888888868</v>
      </c>
      <c r="H3885" s="12">
        <v>0</v>
      </c>
      <c r="I3885" s="12">
        <v>1.3355555555555556</v>
      </c>
      <c r="J3885" s="12">
        <v>0</v>
      </c>
      <c r="K3885" s="12"/>
      <c r="L3885" s="12">
        <f>VartojimasGamyba!H3881</f>
        <v>0</v>
      </c>
      <c r="M3885" s="19">
        <f t="shared" si="581"/>
        <v>-2.2204460492503131E-16</v>
      </c>
      <c r="N3885" s="7">
        <f t="shared" si="582"/>
        <v>-4.7795101210112989E-14</v>
      </c>
      <c r="O3885" s="7">
        <f t="shared" si="583"/>
        <v>-4.7795101210112989E-14</v>
      </c>
      <c r="R3885" s="7"/>
      <c r="S3885" s="47">
        <f t="shared" si="584"/>
        <v>-2.2204460492503131E-16</v>
      </c>
      <c r="T3885" s="47">
        <f t="shared" si="585"/>
        <v>0</v>
      </c>
      <c r="U3885" s="47">
        <f t="shared" si="586"/>
        <v>215.25</v>
      </c>
      <c r="V3885" s="47">
        <f t="shared" si="587"/>
        <v>103.38</v>
      </c>
      <c r="W3885" s="11"/>
    </row>
    <row r="3886" spans="1:23" x14ac:dyDescent="0.45">
      <c r="A3886" t="s">
        <v>3891</v>
      </c>
      <c r="B3886">
        <v>140.76</v>
      </c>
      <c r="D3886" s="1" t="str">
        <f>VartojimasGamyba!J3882</f>
        <v>2024-02-09-16</v>
      </c>
      <c r="E3886" s="7">
        <f>VartojimasGamyba!G3882</f>
        <v>1.17</v>
      </c>
      <c r="F3886" s="11"/>
      <c r="G3886" s="12">
        <f t="shared" si="588"/>
        <v>1.2888888888888868</v>
      </c>
      <c r="H3886" s="12">
        <v>0</v>
      </c>
      <c r="I3886" s="12">
        <v>1.3</v>
      </c>
      <c r="J3886" s="12">
        <v>0</v>
      </c>
      <c r="K3886" s="12"/>
      <c r="L3886" s="12">
        <f>VartojimasGamyba!H3882</f>
        <v>0</v>
      </c>
      <c r="M3886" s="19">
        <f t="shared" si="581"/>
        <v>-2.2204460492503131E-16</v>
      </c>
      <c r="N3886" s="7">
        <f t="shared" si="582"/>
        <v>-5.3523852017178799E-14</v>
      </c>
      <c r="O3886" s="7">
        <f t="shared" si="583"/>
        <v>-5.3523852017178799E-14</v>
      </c>
      <c r="R3886" s="7"/>
      <c r="S3886" s="47">
        <f t="shared" si="584"/>
        <v>-2.2204460492503131E-16</v>
      </c>
      <c r="T3886" s="47">
        <f t="shared" si="585"/>
        <v>0</v>
      </c>
      <c r="U3886" s="47">
        <f t="shared" si="586"/>
        <v>241.05</v>
      </c>
      <c r="V3886" s="47">
        <f t="shared" si="587"/>
        <v>129.17999999999998</v>
      </c>
      <c r="W3886" s="11"/>
    </row>
    <row r="3887" spans="1:23" x14ac:dyDescent="0.45">
      <c r="A3887" t="s">
        <v>3892</v>
      </c>
      <c r="B3887">
        <v>200</v>
      </c>
      <c r="D3887" s="1" t="str">
        <f>VartojimasGamyba!J3883</f>
        <v>2024-02-09-17</v>
      </c>
      <c r="E3887" s="7">
        <f>VartojimasGamyba!G3883</f>
        <v>0.26800000000000002</v>
      </c>
      <c r="F3887" s="11"/>
      <c r="G3887" s="12">
        <f t="shared" si="588"/>
        <v>0.99111111111110894</v>
      </c>
      <c r="H3887" s="12">
        <v>0</v>
      </c>
      <c r="I3887" s="12">
        <v>0.29777777777777781</v>
      </c>
      <c r="J3887" s="12">
        <v>0</v>
      </c>
      <c r="K3887" s="12"/>
      <c r="L3887" s="12">
        <f>VartojimasGamyba!H3883</f>
        <v>0</v>
      </c>
      <c r="M3887" s="19">
        <f t="shared" si="581"/>
        <v>0</v>
      </c>
      <c r="N3887" s="7">
        <f t="shared" si="582"/>
        <v>0</v>
      </c>
      <c r="O3887" s="7">
        <f t="shared" si="583"/>
        <v>0</v>
      </c>
      <c r="R3887" s="7"/>
      <c r="S3887" s="47">
        <f t="shared" si="584"/>
        <v>0</v>
      </c>
      <c r="T3887" s="47">
        <f t="shared" si="585"/>
        <v>0</v>
      </c>
      <c r="U3887" s="47">
        <f t="shared" si="586"/>
        <v>300.29000000000002</v>
      </c>
      <c r="V3887" s="47">
        <f t="shared" si="587"/>
        <v>188.42</v>
      </c>
      <c r="W3887" s="11"/>
    </row>
    <row r="3888" spans="1:23" x14ac:dyDescent="0.45">
      <c r="A3888" t="s">
        <v>3893</v>
      </c>
      <c r="B3888">
        <v>155</v>
      </c>
      <c r="D3888" s="1" t="str">
        <f>VartojimasGamyba!J3884</f>
        <v>2024-02-09-18</v>
      </c>
      <c r="E3888" s="7">
        <f>VartojimasGamyba!G3884</f>
        <v>0.26500000000000001</v>
      </c>
      <c r="F3888" s="11"/>
      <c r="G3888" s="12">
        <f t="shared" si="588"/>
        <v>0.69666666666666455</v>
      </c>
      <c r="H3888" s="12">
        <v>0</v>
      </c>
      <c r="I3888" s="12">
        <v>0.29444444444444445</v>
      </c>
      <c r="J3888" s="12">
        <v>0</v>
      </c>
      <c r="K3888" s="12"/>
      <c r="L3888" s="12">
        <f>VartojimasGamyba!H3884</f>
        <v>0</v>
      </c>
      <c r="M3888" s="19">
        <f t="shared" si="581"/>
        <v>0</v>
      </c>
      <c r="N3888" s="7">
        <f t="shared" si="582"/>
        <v>0</v>
      </c>
      <c r="O3888" s="7">
        <f t="shared" si="583"/>
        <v>0</v>
      </c>
      <c r="R3888" s="7"/>
      <c r="S3888" s="47">
        <f t="shared" si="584"/>
        <v>0</v>
      </c>
      <c r="T3888" s="47">
        <f t="shared" si="585"/>
        <v>0</v>
      </c>
      <c r="U3888" s="47">
        <f t="shared" si="586"/>
        <v>255.29000000000002</v>
      </c>
      <c r="V3888" s="47">
        <f t="shared" si="587"/>
        <v>143.41999999999999</v>
      </c>
      <c r="W3888" s="11"/>
    </row>
    <row r="3889" spans="1:23" x14ac:dyDescent="0.45">
      <c r="A3889" t="s">
        <v>3894</v>
      </c>
      <c r="B3889">
        <v>168</v>
      </c>
      <c r="D3889" s="1" t="str">
        <f>VartojimasGamyba!J3885</f>
        <v>2024-02-09-19</v>
      </c>
      <c r="E3889" s="7">
        <f>VartojimasGamyba!G3885</f>
        <v>0.35199999999999998</v>
      </c>
      <c r="F3889" s="11"/>
      <c r="G3889" s="12">
        <f t="shared" si="588"/>
        <v>0.30555555555555342</v>
      </c>
      <c r="H3889" s="12">
        <v>0</v>
      </c>
      <c r="I3889" s="12">
        <v>0.39111111111111113</v>
      </c>
      <c r="J3889" s="12">
        <v>0</v>
      </c>
      <c r="K3889" s="12"/>
      <c r="L3889" s="12">
        <f>VartojimasGamyba!H3885</f>
        <v>0</v>
      </c>
      <c r="M3889" s="19">
        <f t="shared" si="581"/>
        <v>-5.5511151231257827E-17</v>
      </c>
      <c r="N3889" s="7">
        <f t="shared" si="582"/>
        <v>-1.4893086763834164E-14</v>
      </c>
      <c r="O3889" s="7">
        <f t="shared" si="583"/>
        <v>-1.4893086763834164E-14</v>
      </c>
      <c r="R3889" s="7"/>
      <c r="S3889" s="47">
        <f t="shared" si="584"/>
        <v>-5.5511151231257827E-17</v>
      </c>
      <c r="T3889" s="47">
        <f t="shared" si="585"/>
        <v>0</v>
      </c>
      <c r="U3889" s="47">
        <f t="shared" si="586"/>
        <v>268.29000000000002</v>
      </c>
      <c r="V3889" s="47">
        <f t="shared" si="587"/>
        <v>156.41999999999999</v>
      </c>
      <c r="W3889" s="11"/>
    </row>
    <row r="3890" spans="1:23" x14ac:dyDescent="0.45">
      <c r="A3890" t="s">
        <v>3895</v>
      </c>
      <c r="B3890">
        <v>170</v>
      </c>
      <c r="D3890" s="1" t="str">
        <f>VartojimasGamyba!J3886</f>
        <v>2024-02-09-20</v>
      </c>
      <c r="E3890" s="7">
        <f>VartojimasGamyba!G3886</f>
        <v>0.27500000000000002</v>
      </c>
      <c r="F3890" s="11"/>
      <c r="G3890" s="12">
        <f t="shared" si="588"/>
        <v>-2.1649348980190553E-15</v>
      </c>
      <c r="H3890" s="12">
        <v>0</v>
      </c>
      <c r="I3890" s="12">
        <v>0.30555555555555558</v>
      </c>
      <c r="J3890" s="12">
        <v>0</v>
      </c>
      <c r="K3890" s="12"/>
      <c r="L3890" s="12">
        <f>VartojimasGamyba!H3886</f>
        <v>0</v>
      </c>
      <c r="M3890" s="19">
        <f t="shared" si="581"/>
        <v>0</v>
      </c>
      <c r="N3890" s="7">
        <f t="shared" si="582"/>
        <v>0</v>
      </c>
      <c r="O3890" s="7">
        <f t="shared" si="583"/>
        <v>0</v>
      </c>
      <c r="P3890" s="7" t="s">
        <v>8873</v>
      </c>
      <c r="R3890" s="7"/>
      <c r="S3890" s="47">
        <f t="shared" si="584"/>
        <v>0</v>
      </c>
      <c r="T3890" s="47">
        <f t="shared" si="585"/>
        <v>0</v>
      </c>
      <c r="U3890" s="47">
        <f t="shared" si="586"/>
        <v>270.29000000000002</v>
      </c>
      <c r="V3890" s="47">
        <f t="shared" si="587"/>
        <v>158.41999999999999</v>
      </c>
      <c r="W3890" s="11"/>
    </row>
    <row r="3891" spans="1:23" x14ac:dyDescent="0.45">
      <c r="A3891" t="s">
        <v>3896</v>
      </c>
      <c r="B3891">
        <v>95.06</v>
      </c>
      <c r="D3891" s="1" t="str">
        <f>VartojimasGamyba!J3887</f>
        <v>2024-02-09-21</v>
      </c>
      <c r="E3891" s="7">
        <f>VartojimasGamyba!G3887</f>
        <v>0.26300000000000001</v>
      </c>
      <c r="F3891" s="11"/>
      <c r="G3891" s="12">
        <f t="shared" si="588"/>
        <v>-2.1649348980190553E-15</v>
      </c>
      <c r="H3891" s="12">
        <v>0</v>
      </c>
      <c r="I3891" s="12">
        <v>0</v>
      </c>
      <c r="J3891" s="12">
        <v>0</v>
      </c>
      <c r="K3891" s="12"/>
      <c r="L3891" s="12">
        <f>VartojimasGamyba!H3887</f>
        <v>0</v>
      </c>
      <c r="M3891" s="19">
        <f t="shared" si="581"/>
        <v>0.26300000000000001</v>
      </c>
      <c r="N3891" s="7">
        <f t="shared" si="582"/>
        <v>51.377050000000011</v>
      </c>
      <c r="O3891" s="7">
        <f t="shared" si="583"/>
        <v>51.377050000000011</v>
      </c>
      <c r="P3891" s="7">
        <f>SUM(N3870:N3893)</f>
        <v>3366.7521544444444</v>
      </c>
      <c r="R3891" s="7"/>
      <c r="S3891" s="47">
        <f t="shared" si="584"/>
        <v>0.26300000000000001</v>
      </c>
      <c r="T3891" s="47">
        <f t="shared" si="585"/>
        <v>0</v>
      </c>
      <c r="U3891" s="47">
        <f t="shared" si="586"/>
        <v>195.35000000000002</v>
      </c>
      <c r="V3891" s="47">
        <f t="shared" si="587"/>
        <v>83.48</v>
      </c>
      <c r="W3891" s="11"/>
    </row>
    <row r="3892" spans="1:23" x14ac:dyDescent="0.45">
      <c r="A3892" t="s">
        <v>3897</v>
      </c>
      <c r="B3892">
        <v>97.58</v>
      </c>
      <c r="D3892" s="1" t="str">
        <f>VartojimasGamyba!J3888</f>
        <v>2024-02-09-22</v>
      </c>
      <c r="E3892" s="7">
        <f>VartojimasGamyba!G3888</f>
        <v>0.16200000000000001</v>
      </c>
      <c r="F3892" s="11"/>
      <c r="G3892" s="12">
        <f t="shared" si="588"/>
        <v>-2.1649348980190553E-15</v>
      </c>
      <c r="H3892" s="12">
        <v>0</v>
      </c>
      <c r="I3892" s="12">
        <v>0</v>
      </c>
      <c r="J3892" s="12">
        <v>0</v>
      </c>
      <c r="K3892" s="12"/>
      <c r="L3892" s="12">
        <f>VartojimasGamyba!H3888</f>
        <v>0</v>
      </c>
      <c r="M3892" s="19">
        <f t="shared" si="581"/>
        <v>0.16200000000000001</v>
      </c>
      <c r="N3892" s="7">
        <f t="shared" si="582"/>
        <v>32.054940000000002</v>
      </c>
      <c r="O3892" s="7">
        <f t="shared" si="583"/>
        <v>32.054940000000002</v>
      </c>
      <c r="P3892" s="7" t="s">
        <v>8872</v>
      </c>
      <c r="R3892" s="7"/>
      <c r="S3892" s="47">
        <f t="shared" si="584"/>
        <v>0.16200000000000001</v>
      </c>
      <c r="T3892" s="47">
        <f t="shared" si="585"/>
        <v>0</v>
      </c>
      <c r="U3892" s="47">
        <f t="shared" si="586"/>
        <v>197.87</v>
      </c>
      <c r="V3892" s="47">
        <f t="shared" si="587"/>
        <v>86</v>
      </c>
      <c r="W3892" s="11"/>
    </row>
    <row r="3893" spans="1:23" x14ac:dyDescent="0.45">
      <c r="A3893" t="s">
        <v>3898</v>
      </c>
      <c r="B3893">
        <v>79.25</v>
      </c>
      <c r="D3893" s="1" t="str">
        <f>VartojimasGamyba!J3889</f>
        <v>2024-02-09-23</v>
      </c>
      <c r="E3893" s="7">
        <f>VartojimasGamyba!G3889</f>
        <v>0.82599999999999996</v>
      </c>
      <c r="F3893" s="11"/>
      <c r="G3893" s="12">
        <f t="shared" si="588"/>
        <v>4.9999999999999982</v>
      </c>
      <c r="H3893" s="12">
        <v>5</v>
      </c>
      <c r="I3893" s="12">
        <v>0</v>
      </c>
      <c r="J3893" s="12">
        <v>0</v>
      </c>
      <c r="K3893" s="12"/>
      <c r="L3893" s="12">
        <f>VartojimasGamyba!H3889</f>
        <v>0</v>
      </c>
      <c r="M3893" s="19">
        <f t="shared" si="581"/>
        <v>5.8259999999999996</v>
      </c>
      <c r="N3893" s="7">
        <f t="shared" si="582"/>
        <v>1046.0000400000001</v>
      </c>
      <c r="O3893" s="7">
        <f t="shared" si="583"/>
        <v>1046.0000400000001</v>
      </c>
      <c r="P3893" s="7">
        <f>SUM(O3870:O3893)</f>
        <v>3366.7521544444444</v>
      </c>
      <c r="Q3893" s="7">
        <f>SUMPRODUCT(B3870:B3893,E3870:E3893)+SUM(E3870:E3893)*$Z$21-SUMPRODUCT(B3870:B3893,L3870:L3893)+SUM(L3870:L3893)*ABS($Z$20)</f>
        <v>4127.390879999999</v>
      </c>
      <c r="R3893" s="7"/>
      <c r="S3893" s="47">
        <f t="shared" si="584"/>
        <v>5.8259999999999996</v>
      </c>
      <c r="T3893" s="47">
        <f t="shared" si="585"/>
        <v>0</v>
      </c>
      <c r="U3893" s="47">
        <f t="shared" si="586"/>
        <v>179.54000000000002</v>
      </c>
      <c r="V3893" s="47">
        <f t="shared" si="587"/>
        <v>67.67</v>
      </c>
      <c r="W3893" s="11">
        <f>IF(P3893&lt;&gt;Q3893,1,0)</f>
        <v>1</v>
      </c>
    </row>
    <row r="3894" spans="1:23" x14ac:dyDescent="0.45">
      <c r="A3894" t="s">
        <v>3899</v>
      </c>
      <c r="B3894">
        <v>112.88</v>
      </c>
      <c r="D3894" s="9" t="str">
        <f>VartojimasGamyba!J3890</f>
        <v>2024-02-10-00</v>
      </c>
      <c r="E3894" s="8">
        <f>VartojimasGamyba!G3890</f>
        <v>1.528</v>
      </c>
      <c r="F3894" s="11"/>
      <c r="G3894" s="7">
        <f>G3893+H3894-I3894</f>
        <v>3.3022222222222206</v>
      </c>
      <c r="H3894" s="7">
        <v>0</v>
      </c>
      <c r="I3894" s="7">
        <v>1.6977777777777778</v>
      </c>
      <c r="J3894" s="7">
        <v>0</v>
      </c>
      <c r="L3894" s="7">
        <f>VartojimasGamyba!H3890</f>
        <v>0</v>
      </c>
      <c r="M3894" s="15">
        <f t="shared" si="581"/>
        <v>0</v>
      </c>
      <c r="N3894" s="7">
        <f t="shared" si="582"/>
        <v>0</v>
      </c>
      <c r="O3894" s="7">
        <f t="shared" si="583"/>
        <v>0</v>
      </c>
      <c r="R3894" s="20" t="s">
        <v>8783</v>
      </c>
      <c r="S3894" s="47">
        <f t="shared" si="584"/>
        <v>0</v>
      </c>
      <c r="T3894" s="47">
        <f t="shared" si="585"/>
        <v>0</v>
      </c>
      <c r="U3894" s="47">
        <f t="shared" si="586"/>
        <v>213.17000000000002</v>
      </c>
      <c r="V3894" s="47">
        <f t="shared" si="587"/>
        <v>101.3</v>
      </c>
      <c r="W3894" s="11"/>
    </row>
    <row r="3895" spans="1:23" x14ac:dyDescent="0.45">
      <c r="A3895" t="s">
        <v>3900</v>
      </c>
      <c r="B3895">
        <v>96.17</v>
      </c>
      <c r="D3895" s="9" t="str">
        <f>VartojimasGamyba!J3891</f>
        <v>2024-02-10-01</v>
      </c>
      <c r="E3895" s="8">
        <f>VartojimasGamyba!G3891</f>
        <v>0.56299999999999994</v>
      </c>
      <c r="F3895" s="11"/>
      <c r="G3895" s="7">
        <f t="shared" ref="G3895:G3917" si="589">G3894+H3895-I3895</f>
        <v>2.676666666666665</v>
      </c>
      <c r="H3895" s="7">
        <v>0</v>
      </c>
      <c r="I3895" s="7">
        <v>0.62555555555555553</v>
      </c>
      <c r="J3895" s="7">
        <v>0</v>
      </c>
      <c r="L3895" s="7">
        <f>VartojimasGamyba!H3891</f>
        <v>0</v>
      </c>
      <c r="M3895" s="15">
        <f t="shared" si="581"/>
        <v>0</v>
      </c>
      <c r="N3895" s="7">
        <f t="shared" si="582"/>
        <v>0</v>
      </c>
      <c r="O3895" s="7">
        <f t="shared" si="583"/>
        <v>0</v>
      </c>
      <c r="R3895" s="7"/>
      <c r="S3895" s="47">
        <f t="shared" si="584"/>
        <v>0</v>
      </c>
      <c r="T3895" s="47">
        <f t="shared" si="585"/>
        <v>0</v>
      </c>
      <c r="U3895" s="47">
        <f t="shared" si="586"/>
        <v>196.46</v>
      </c>
      <c r="V3895" s="47">
        <f t="shared" si="587"/>
        <v>84.59</v>
      </c>
      <c r="W3895" s="11"/>
    </row>
    <row r="3896" spans="1:23" x14ac:dyDescent="0.45">
      <c r="A3896" t="s">
        <v>3901</v>
      </c>
      <c r="B3896">
        <v>91.24</v>
      </c>
      <c r="D3896" s="9" t="str">
        <f>VartojimasGamyba!J3892</f>
        <v>2024-02-10-02</v>
      </c>
      <c r="E3896" s="8">
        <f>VartojimasGamyba!G3892</f>
        <v>0.85299999999999998</v>
      </c>
      <c r="F3896" s="11"/>
      <c r="G3896" s="7">
        <f t="shared" si="589"/>
        <v>1.7288888888888871</v>
      </c>
      <c r="H3896" s="7">
        <v>0</v>
      </c>
      <c r="I3896" s="7">
        <v>0.94777777777777783</v>
      </c>
      <c r="J3896" s="7">
        <v>0</v>
      </c>
      <c r="L3896" s="7">
        <f>VartojimasGamyba!H3892</f>
        <v>0</v>
      </c>
      <c r="M3896" s="15">
        <f t="shared" si="581"/>
        <v>-1.1102230246251565E-16</v>
      </c>
      <c r="N3896" s="7">
        <f t="shared" si="582"/>
        <v>-2.1264101590645623E-14</v>
      </c>
      <c r="O3896" s="7">
        <f t="shared" si="583"/>
        <v>-2.1264101590645623E-14</v>
      </c>
      <c r="R3896" s="7"/>
      <c r="S3896" s="47">
        <f t="shared" si="584"/>
        <v>-1.1102230246251565E-16</v>
      </c>
      <c r="T3896" s="47">
        <f t="shared" si="585"/>
        <v>0</v>
      </c>
      <c r="U3896" s="47">
        <f t="shared" si="586"/>
        <v>191.53</v>
      </c>
      <c r="V3896" s="47">
        <f t="shared" si="587"/>
        <v>79.66</v>
      </c>
      <c r="W3896" s="11"/>
    </row>
    <row r="3897" spans="1:23" x14ac:dyDescent="0.45">
      <c r="A3897" t="s">
        <v>3902</v>
      </c>
      <c r="B3897">
        <v>64.08</v>
      </c>
      <c r="D3897" s="9" t="str">
        <f>VartojimasGamyba!J3893</f>
        <v>2024-02-10-03</v>
      </c>
      <c r="E3897" s="8">
        <f>VartojimasGamyba!G3893</f>
        <v>0.77700000000000002</v>
      </c>
      <c r="F3897" s="11"/>
      <c r="G3897" s="7">
        <f t="shared" si="589"/>
        <v>11.728888888888887</v>
      </c>
      <c r="H3897" s="7">
        <v>10</v>
      </c>
      <c r="I3897" s="7">
        <v>0</v>
      </c>
      <c r="J3897" s="7">
        <v>0</v>
      </c>
      <c r="L3897" s="7">
        <f>VartojimasGamyba!H3893</f>
        <v>0</v>
      </c>
      <c r="M3897" s="15">
        <f t="shared" si="581"/>
        <v>10.776999999999999</v>
      </c>
      <c r="N3897" s="7">
        <f t="shared" si="582"/>
        <v>1771.4154899999999</v>
      </c>
      <c r="O3897" s="7">
        <f t="shared" si="583"/>
        <v>1771.4154899999999</v>
      </c>
      <c r="R3897" s="7"/>
      <c r="S3897" s="47">
        <f t="shared" si="584"/>
        <v>10.776999999999999</v>
      </c>
      <c r="T3897" s="47">
        <f t="shared" si="585"/>
        <v>0</v>
      </c>
      <c r="U3897" s="47">
        <f t="shared" si="586"/>
        <v>164.37</v>
      </c>
      <c r="V3897" s="47">
        <f t="shared" si="587"/>
        <v>52.5</v>
      </c>
      <c r="W3897" s="11"/>
    </row>
    <row r="3898" spans="1:23" x14ac:dyDescent="0.45">
      <c r="A3898" t="s">
        <v>3903</v>
      </c>
      <c r="B3898">
        <v>64.400000000000006</v>
      </c>
      <c r="D3898" s="9" t="str">
        <f>VartojimasGamyba!J3894</f>
        <v>2024-02-10-04</v>
      </c>
      <c r="E3898" s="8">
        <f>VartojimasGamyba!G3894</f>
        <v>0.97199999999999998</v>
      </c>
      <c r="F3898" s="11"/>
      <c r="G3898" s="7">
        <f t="shared" si="589"/>
        <v>11.728888888888887</v>
      </c>
      <c r="H3898" s="7">
        <v>0</v>
      </c>
      <c r="I3898" s="7">
        <v>0</v>
      </c>
      <c r="J3898" s="7">
        <v>0</v>
      </c>
      <c r="L3898" s="7">
        <f>VartojimasGamyba!H3894</f>
        <v>0</v>
      </c>
      <c r="M3898" s="15">
        <f t="shared" si="581"/>
        <v>0.97199999999999998</v>
      </c>
      <c r="N3898" s="7">
        <f t="shared" si="582"/>
        <v>160.07867999999999</v>
      </c>
      <c r="O3898" s="7">
        <f t="shared" si="583"/>
        <v>160.07867999999999</v>
      </c>
      <c r="R3898" s="7"/>
      <c r="S3898" s="47">
        <f t="shared" si="584"/>
        <v>0.97199999999999998</v>
      </c>
      <c r="T3898" s="47">
        <f t="shared" si="585"/>
        <v>0</v>
      </c>
      <c r="U3898" s="47">
        <f t="shared" si="586"/>
        <v>164.69</v>
      </c>
      <c r="V3898" s="47">
        <f t="shared" si="587"/>
        <v>52.820000000000007</v>
      </c>
      <c r="W3898" s="11"/>
    </row>
    <row r="3899" spans="1:23" x14ac:dyDescent="0.45">
      <c r="A3899" t="s">
        <v>3904</v>
      </c>
      <c r="B3899">
        <v>64.39</v>
      </c>
      <c r="D3899" s="9" t="str">
        <f>VartojimasGamyba!J3895</f>
        <v>2024-02-10-05</v>
      </c>
      <c r="E3899" s="8">
        <f>VartojimasGamyba!G3895</f>
        <v>0.53400000000000003</v>
      </c>
      <c r="F3899" s="11"/>
      <c r="G3899" s="7">
        <f t="shared" si="589"/>
        <v>17.256666666666668</v>
      </c>
      <c r="H3899" s="7">
        <v>5.5277777777777795</v>
      </c>
      <c r="I3899" s="7">
        <v>0</v>
      </c>
      <c r="J3899" s="7">
        <v>0</v>
      </c>
      <c r="L3899" s="7">
        <f>VartojimasGamyba!H3895</f>
        <v>0</v>
      </c>
      <c r="M3899" s="15">
        <f t="shared" si="581"/>
        <v>6.0617777777777793</v>
      </c>
      <c r="N3899" s="7">
        <f t="shared" si="582"/>
        <v>998.25356444444469</v>
      </c>
      <c r="O3899" s="7">
        <f t="shared" si="583"/>
        <v>998.25356444444469</v>
      </c>
      <c r="R3899" s="7"/>
      <c r="S3899" s="47">
        <f t="shared" si="584"/>
        <v>6.0617777777777793</v>
      </c>
      <c r="T3899" s="47">
        <f t="shared" si="585"/>
        <v>0</v>
      </c>
      <c r="U3899" s="47">
        <f t="shared" si="586"/>
        <v>164.68</v>
      </c>
      <c r="V3899" s="47">
        <f t="shared" si="587"/>
        <v>52.81</v>
      </c>
      <c r="W3899" s="11"/>
    </row>
    <row r="3900" spans="1:23" x14ac:dyDescent="0.45">
      <c r="A3900" t="s">
        <v>3905</v>
      </c>
      <c r="B3900">
        <v>64.41</v>
      </c>
      <c r="D3900" s="9" t="str">
        <f>VartojimasGamyba!J3896</f>
        <v>2024-02-10-06</v>
      </c>
      <c r="E3900" s="8">
        <f>VartojimasGamyba!G3896</f>
        <v>1.6870000000000001</v>
      </c>
      <c r="F3900" s="11"/>
      <c r="G3900" s="7">
        <f t="shared" si="589"/>
        <v>17.256666666666668</v>
      </c>
      <c r="H3900" s="7">
        <v>0</v>
      </c>
      <c r="I3900" s="7">
        <v>0</v>
      </c>
      <c r="J3900" s="7">
        <v>0</v>
      </c>
      <c r="L3900" s="7">
        <f>VartojimasGamyba!H3896</f>
        <v>0</v>
      </c>
      <c r="M3900" s="15">
        <f t="shared" si="581"/>
        <v>1.6870000000000001</v>
      </c>
      <c r="N3900" s="7">
        <f t="shared" si="582"/>
        <v>277.84890000000001</v>
      </c>
      <c r="O3900" s="7">
        <f t="shared" si="583"/>
        <v>277.84890000000001</v>
      </c>
      <c r="R3900" s="7"/>
      <c r="S3900" s="47">
        <f t="shared" si="584"/>
        <v>1.6870000000000001</v>
      </c>
      <c r="T3900" s="47">
        <f t="shared" si="585"/>
        <v>0</v>
      </c>
      <c r="U3900" s="47">
        <f t="shared" si="586"/>
        <v>164.7</v>
      </c>
      <c r="V3900" s="47">
        <f t="shared" si="587"/>
        <v>52.83</v>
      </c>
      <c r="W3900" s="11"/>
    </row>
    <row r="3901" spans="1:23" x14ac:dyDescent="0.45">
      <c r="A3901" t="s">
        <v>3906</v>
      </c>
      <c r="B3901">
        <v>69.069999999999993</v>
      </c>
      <c r="D3901" s="9" t="str">
        <f>VartojimasGamyba!J3897</f>
        <v>2024-02-10-07</v>
      </c>
      <c r="E3901" s="8">
        <f>VartojimasGamyba!G3897</f>
        <v>0.751</v>
      </c>
      <c r="F3901" s="11"/>
      <c r="G3901" s="7">
        <f t="shared" si="589"/>
        <v>17.256666666666668</v>
      </c>
      <c r="H3901" s="7">
        <v>0</v>
      </c>
      <c r="I3901" s="7">
        <v>0</v>
      </c>
      <c r="J3901" s="7">
        <v>0</v>
      </c>
      <c r="L3901" s="7">
        <f>VartojimasGamyba!H3897</f>
        <v>3.1E-2</v>
      </c>
      <c r="M3901" s="15">
        <f t="shared" si="581"/>
        <v>0.72</v>
      </c>
      <c r="N3901" s="7">
        <f t="shared" si="582"/>
        <v>121.9392</v>
      </c>
      <c r="O3901" s="7">
        <f t="shared" si="583"/>
        <v>121.9392</v>
      </c>
      <c r="R3901" s="7"/>
      <c r="S3901" s="47">
        <f t="shared" si="584"/>
        <v>0.72</v>
      </c>
      <c r="T3901" s="47">
        <f t="shared" si="585"/>
        <v>0</v>
      </c>
      <c r="U3901" s="47">
        <f t="shared" si="586"/>
        <v>169.36</v>
      </c>
      <c r="V3901" s="47">
        <f t="shared" si="587"/>
        <v>57.489999999999995</v>
      </c>
      <c r="W3901" s="11"/>
    </row>
    <row r="3902" spans="1:23" x14ac:dyDescent="0.45">
      <c r="A3902" t="s">
        <v>3907</v>
      </c>
      <c r="B3902">
        <v>70.91</v>
      </c>
      <c r="D3902" s="9" t="str">
        <f>VartojimasGamyba!J3898</f>
        <v>2024-02-10-08</v>
      </c>
      <c r="E3902" s="8">
        <f>VartojimasGamyba!G3898</f>
        <v>0.182</v>
      </c>
      <c r="F3902" s="11"/>
      <c r="G3902" s="7">
        <f t="shared" si="589"/>
        <v>17.256666666666668</v>
      </c>
      <c r="H3902" s="7">
        <v>0</v>
      </c>
      <c r="I3902" s="7">
        <v>0</v>
      </c>
      <c r="J3902" s="7">
        <v>0</v>
      </c>
      <c r="L3902" s="7">
        <f>VartojimasGamyba!H3898</f>
        <v>0.11700000000000001</v>
      </c>
      <c r="M3902" s="15">
        <f t="shared" si="581"/>
        <v>6.4999999999999988E-2</v>
      </c>
      <c r="N3902" s="7">
        <f t="shared" si="582"/>
        <v>11.127999999999997</v>
      </c>
      <c r="O3902" s="7">
        <f t="shared" si="583"/>
        <v>11.127999999999997</v>
      </c>
      <c r="R3902" s="7"/>
      <c r="S3902" s="47">
        <f t="shared" si="584"/>
        <v>6.4999999999999988E-2</v>
      </c>
      <c r="T3902" s="47">
        <f t="shared" si="585"/>
        <v>0</v>
      </c>
      <c r="U3902" s="47">
        <f t="shared" si="586"/>
        <v>171.2</v>
      </c>
      <c r="V3902" s="47">
        <f t="shared" si="587"/>
        <v>59.33</v>
      </c>
      <c r="W3902" s="11"/>
    </row>
    <row r="3903" spans="1:23" x14ac:dyDescent="0.45">
      <c r="A3903" t="s">
        <v>3908</v>
      </c>
      <c r="B3903">
        <v>90.3</v>
      </c>
      <c r="D3903" s="9" t="str">
        <f>VartojimasGamyba!J3899</f>
        <v>2024-02-10-09</v>
      </c>
      <c r="E3903" s="8">
        <f>VartojimasGamyba!G3899</f>
        <v>1.01</v>
      </c>
      <c r="F3903" s="11"/>
      <c r="G3903" s="7">
        <f t="shared" si="589"/>
        <v>16.191111111111113</v>
      </c>
      <c r="H3903" s="7">
        <v>0</v>
      </c>
      <c r="I3903" s="7">
        <v>1.0655555555555556</v>
      </c>
      <c r="J3903" s="7">
        <v>0</v>
      </c>
      <c r="L3903" s="7">
        <f>VartojimasGamyba!H3899</f>
        <v>5.0999999999999997E-2</v>
      </c>
      <c r="M3903" s="15">
        <f t="shared" si="581"/>
        <v>-6.2450045135165055E-17</v>
      </c>
      <c r="N3903" s="7">
        <f t="shared" si="582"/>
        <v>-1.1902354102311108E-14</v>
      </c>
      <c r="O3903" s="7">
        <f t="shared" si="583"/>
        <v>-1.1902354102311108E-14</v>
      </c>
      <c r="R3903" s="7"/>
      <c r="S3903" s="47">
        <f t="shared" si="584"/>
        <v>-6.2450045135165055E-17</v>
      </c>
      <c r="T3903" s="47">
        <f t="shared" si="585"/>
        <v>0</v>
      </c>
      <c r="U3903" s="47">
        <f t="shared" si="586"/>
        <v>190.59</v>
      </c>
      <c r="V3903" s="47">
        <f t="shared" si="587"/>
        <v>78.72</v>
      </c>
      <c r="W3903" s="11"/>
    </row>
    <row r="3904" spans="1:23" x14ac:dyDescent="0.45">
      <c r="A3904" t="s">
        <v>3909</v>
      </c>
      <c r="B3904">
        <v>107.73</v>
      </c>
      <c r="D3904" s="9" t="str">
        <f>VartojimasGamyba!J3900</f>
        <v>2024-02-10-10</v>
      </c>
      <c r="E3904" s="8">
        <f>VartojimasGamyba!G3900</f>
        <v>1.3340000000000001</v>
      </c>
      <c r="F3904" s="11"/>
      <c r="G3904" s="7">
        <f t="shared" si="589"/>
        <v>14.78888888888889</v>
      </c>
      <c r="H3904" s="7">
        <v>0</v>
      </c>
      <c r="I3904" s="7">
        <v>1.4022222222222223</v>
      </c>
      <c r="J3904" s="7">
        <v>0</v>
      </c>
      <c r="L3904" s="7">
        <f>VartojimasGamyba!H3900</f>
        <v>7.1999999999999995E-2</v>
      </c>
      <c r="M3904" s="15">
        <f t="shared" si="581"/>
        <v>0</v>
      </c>
      <c r="N3904" s="7">
        <f t="shared" si="582"/>
        <v>0</v>
      </c>
      <c r="O3904" s="7">
        <f t="shared" si="583"/>
        <v>0</v>
      </c>
      <c r="R3904" s="7"/>
      <c r="S3904" s="47">
        <f t="shared" si="584"/>
        <v>0</v>
      </c>
      <c r="T3904" s="47">
        <f t="shared" si="585"/>
        <v>0</v>
      </c>
      <c r="U3904" s="47">
        <f t="shared" si="586"/>
        <v>208.02</v>
      </c>
      <c r="V3904" s="47">
        <f t="shared" si="587"/>
        <v>96.15</v>
      </c>
      <c r="W3904" s="11"/>
    </row>
    <row r="3905" spans="1:23" x14ac:dyDescent="0.45">
      <c r="A3905" t="s">
        <v>3910</v>
      </c>
      <c r="B3905">
        <v>110</v>
      </c>
      <c r="D3905" s="9" t="str">
        <f>VartojimasGamyba!J3901</f>
        <v>2024-02-10-11</v>
      </c>
      <c r="E3905" s="8">
        <f>VartojimasGamyba!G3901</f>
        <v>0.61699999999999999</v>
      </c>
      <c r="F3905" s="11"/>
      <c r="G3905" s="7">
        <f t="shared" si="589"/>
        <v>14.213333333333335</v>
      </c>
      <c r="H3905" s="7">
        <v>0</v>
      </c>
      <c r="I3905" s="7">
        <v>0.5755555555555556</v>
      </c>
      <c r="J3905" s="7">
        <v>0</v>
      </c>
      <c r="L3905" s="7">
        <f>VartojimasGamyba!H3901</f>
        <v>9.9000000000000005E-2</v>
      </c>
      <c r="M3905" s="15">
        <f t="shared" si="581"/>
        <v>0</v>
      </c>
      <c r="N3905" s="7">
        <f t="shared" si="582"/>
        <v>0</v>
      </c>
      <c r="O3905" s="7">
        <f t="shared" si="583"/>
        <v>0</v>
      </c>
      <c r="R3905" s="7"/>
      <c r="S3905" s="47">
        <f t="shared" si="584"/>
        <v>0</v>
      </c>
      <c r="T3905" s="47">
        <f t="shared" si="585"/>
        <v>0</v>
      </c>
      <c r="U3905" s="47">
        <f t="shared" si="586"/>
        <v>210.29000000000002</v>
      </c>
      <c r="V3905" s="47">
        <f t="shared" si="587"/>
        <v>98.42</v>
      </c>
      <c r="W3905" s="11"/>
    </row>
    <row r="3906" spans="1:23" x14ac:dyDescent="0.45">
      <c r="A3906" t="s">
        <v>3911</v>
      </c>
      <c r="B3906">
        <v>103.05</v>
      </c>
      <c r="D3906" s="9" t="str">
        <f>VartojimasGamyba!J3902</f>
        <v>2024-02-10-12</v>
      </c>
      <c r="E3906" s="8">
        <f>VartojimasGamyba!G3902</f>
        <v>0.86899999999999999</v>
      </c>
      <c r="F3906" s="11"/>
      <c r="G3906" s="7">
        <f t="shared" si="589"/>
        <v>13.306666666666668</v>
      </c>
      <c r="H3906" s="7">
        <v>0</v>
      </c>
      <c r="I3906" s="7">
        <v>0.90666666666666651</v>
      </c>
      <c r="J3906" s="7">
        <v>0</v>
      </c>
      <c r="L3906" s="7">
        <f>VartojimasGamyba!H3902</f>
        <v>5.2999999999999999E-2</v>
      </c>
      <c r="M3906" s="15">
        <f t="shared" si="581"/>
        <v>1.5959455978986625E-16</v>
      </c>
      <c r="N3906" s="7">
        <f t="shared" si="582"/>
        <v>3.2451957787671402E-14</v>
      </c>
      <c r="O3906" s="7">
        <f t="shared" si="583"/>
        <v>3.2451957787671402E-14</v>
      </c>
      <c r="R3906" s="7"/>
      <c r="S3906" s="47">
        <f t="shared" si="584"/>
        <v>1.5959455978986625E-16</v>
      </c>
      <c r="T3906" s="47">
        <f t="shared" si="585"/>
        <v>0</v>
      </c>
      <c r="U3906" s="47">
        <f t="shared" si="586"/>
        <v>203.34</v>
      </c>
      <c r="V3906" s="47">
        <f t="shared" si="587"/>
        <v>91.47</v>
      </c>
      <c r="W3906" s="11"/>
    </row>
    <row r="3907" spans="1:23" x14ac:dyDescent="0.45">
      <c r="A3907" t="s">
        <v>3912</v>
      </c>
      <c r="B3907">
        <v>86.82</v>
      </c>
      <c r="D3907" s="9" t="str">
        <f>VartojimasGamyba!J3903</f>
        <v>2024-02-10-13</v>
      </c>
      <c r="E3907" s="8">
        <f>VartojimasGamyba!G3903</f>
        <v>0.112</v>
      </c>
      <c r="F3907" s="11"/>
      <c r="G3907" s="7">
        <f t="shared" si="589"/>
        <v>13.208888888888891</v>
      </c>
      <c r="H3907" s="7">
        <v>0</v>
      </c>
      <c r="I3907" s="7">
        <v>9.7777777777777783E-2</v>
      </c>
      <c r="J3907" s="7">
        <v>0</v>
      </c>
      <c r="L3907" s="7">
        <f>VartojimasGamyba!H3903</f>
        <v>2.4E-2</v>
      </c>
      <c r="M3907" s="15">
        <f t="shared" si="581"/>
        <v>0</v>
      </c>
      <c r="N3907" s="7">
        <f t="shared" si="582"/>
        <v>0</v>
      </c>
      <c r="O3907" s="7">
        <f t="shared" si="583"/>
        <v>0</v>
      </c>
      <c r="R3907" s="7"/>
      <c r="S3907" s="47">
        <f t="shared" si="584"/>
        <v>0</v>
      </c>
      <c r="T3907" s="47">
        <f t="shared" si="585"/>
        <v>0</v>
      </c>
      <c r="U3907" s="47">
        <f t="shared" si="586"/>
        <v>187.11</v>
      </c>
      <c r="V3907" s="47">
        <f t="shared" si="587"/>
        <v>75.239999999999995</v>
      </c>
      <c r="W3907" s="11"/>
    </row>
    <row r="3908" spans="1:23" x14ac:dyDescent="0.45">
      <c r="A3908" t="s">
        <v>3913</v>
      </c>
      <c r="B3908">
        <v>92.6</v>
      </c>
      <c r="D3908" s="9" t="str">
        <f>VartojimasGamyba!J3904</f>
        <v>2024-02-10-14</v>
      </c>
      <c r="E3908" s="8">
        <f>VartojimasGamyba!G3904</f>
        <v>0.25900000000000001</v>
      </c>
      <c r="F3908" s="11"/>
      <c r="G3908" s="7">
        <f t="shared" si="589"/>
        <v>12.925555555555558</v>
      </c>
      <c r="H3908" s="7">
        <v>0</v>
      </c>
      <c r="I3908" s="7">
        <v>0.28333333333333333</v>
      </c>
      <c r="J3908" s="7">
        <v>0</v>
      </c>
      <c r="L3908" s="7">
        <f>VartojimasGamyba!H3904</f>
        <v>4.0000000000000001E-3</v>
      </c>
      <c r="M3908" s="15">
        <f t="shared" si="581"/>
        <v>0</v>
      </c>
      <c r="N3908" s="7">
        <f t="shared" si="582"/>
        <v>0</v>
      </c>
      <c r="O3908" s="7">
        <f t="shared" si="583"/>
        <v>0</v>
      </c>
      <c r="R3908" s="7"/>
      <c r="S3908" s="47">
        <f t="shared" si="584"/>
        <v>0</v>
      </c>
      <c r="T3908" s="47">
        <f t="shared" si="585"/>
        <v>0</v>
      </c>
      <c r="U3908" s="47">
        <f t="shared" si="586"/>
        <v>192.89</v>
      </c>
      <c r="V3908" s="47">
        <f t="shared" si="587"/>
        <v>81.02</v>
      </c>
      <c r="W3908" s="11"/>
    </row>
    <row r="3909" spans="1:23" x14ac:dyDescent="0.45">
      <c r="A3909" t="s">
        <v>3914</v>
      </c>
      <c r="B3909">
        <v>92.73</v>
      </c>
      <c r="D3909" s="9" t="str">
        <f>VartojimasGamyba!J3905</f>
        <v>2024-02-10-15</v>
      </c>
      <c r="E3909" s="8">
        <f>VartojimasGamyba!G3905</f>
        <v>1.5129999999999999</v>
      </c>
      <c r="F3909" s="11"/>
      <c r="G3909" s="7">
        <f t="shared" si="589"/>
        <v>11.244444444444447</v>
      </c>
      <c r="H3909" s="7">
        <v>0</v>
      </c>
      <c r="I3909" s="7">
        <v>1.681111111111111</v>
      </c>
      <c r="J3909" s="7">
        <v>0</v>
      </c>
      <c r="L3909" s="7">
        <f>VartojimasGamyba!H3905</f>
        <v>0</v>
      </c>
      <c r="M3909" s="15">
        <f t="shared" si="581"/>
        <v>0</v>
      </c>
      <c r="N3909" s="7">
        <f t="shared" si="582"/>
        <v>0</v>
      </c>
      <c r="O3909" s="7">
        <f t="shared" si="583"/>
        <v>0</v>
      </c>
      <c r="R3909" s="7"/>
      <c r="S3909" s="47">
        <f t="shared" si="584"/>
        <v>0</v>
      </c>
      <c r="T3909" s="47">
        <f t="shared" si="585"/>
        <v>0</v>
      </c>
      <c r="U3909" s="47">
        <f t="shared" si="586"/>
        <v>193.02</v>
      </c>
      <c r="V3909" s="47">
        <f t="shared" si="587"/>
        <v>81.150000000000006</v>
      </c>
      <c r="W3909" s="11"/>
    </row>
    <row r="3910" spans="1:23" x14ac:dyDescent="0.45">
      <c r="A3910" t="s">
        <v>3915</v>
      </c>
      <c r="B3910">
        <v>99.07</v>
      </c>
      <c r="D3910" s="9" t="str">
        <f>VartojimasGamyba!J3906</f>
        <v>2024-02-10-16</v>
      </c>
      <c r="E3910" s="8">
        <f>VartojimasGamyba!G3906</f>
        <v>1.593</v>
      </c>
      <c r="F3910" s="11"/>
      <c r="G3910" s="7">
        <f t="shared" si="589"/>
        <v>9.4744444444444476</v>
      </c>
      <c r="H3910" s="7">
        <v>0</v>
      </c>
      <c r="I3910" s="7">
        <v>1.77</v>
      </c>
      <c r="J3910" s="7">
        <v>0</v>
      </c>
      <c r="L3910" s="7">
        <f>VartojimasGamyba!H3906</f>
        <v>0</v>
      </c>
      <c r="M3910" s="15">
        <f t="shared" si="581"/>
        <v>0</v>
      </c>
      <c r="N3910" s="7">
        <f t="shared" si="582"/>
        <v>0</v>
      </c>
      <c r="O3910" s="7">
        <f t="shared" si="583"/>
        <v>0</v>
      </c>
      <c r="R3910" s="7"/>
      <c r="S3910" s="47">
        <f t="shared" si="584"/>
        <v>0</v>
      </c>
      <c r="T3910" s="47">
        <f t="shared" si="585"/>
        <v>0</v>
      </c>
      <c r="U3910" s="47">
        <f t="shared" si="586"/>
        <v>199.36</v>
      </c>
      <c r="V3910" s="47">
        <f t="shared" si="587"/>
        <v>87.49</v>
      </c>
      <c r="W3910" s="11"/>
    </row>
    <row r="3911" spans="1:23" x14ac:dyDescent="0.45">
      <c r="A3911" t="s">
        <v>3916</v>
      </c>
      <c r="B3911">
        <v>77.17</v>
      </c>
      <c r="D3911" s="9" t="str">
        <f>VartojimasGamyba!J3907</f>
        <v>2024-02-10-17</v>
      </c>
      <c r="E3911" s="8">
        <f>VartojimasGamyba!G3907</f>
        <v>1.806</v>
      </c>
      <c r="F3911" s="11"/>
      <c r="G3911" s="7">
        <f t="shared" si="589"/>
        <v>9.4744444444444476</v>
      </c>
      <c r="H3911" s="7">
        <v>0</v>
      </c>
      <c r="I3911" s="7">
        <v>0</v>
      </c>
      <c r="J3911" s="7">
        <v>0</v>
      </c>
      <c r="L3911" s="7">
        <f>VartojimasGamyba!H3907</f>
        <v>0</v>
      </c>
      <c r="M3911" s="15">
        <f t="shared" ref="M3911:M3974" si="590">E3911+H3911-I3911*$J$2+J3911-L3911</f>
        <v>1.806</v>
      </c>
      <c r="N3911" s="7">
        <f t="shared" ref="N3911:N3974" si="591">M3911*U3911-J3911*V3911</f>
        <v>320.49276000000003</v>
      </c>
      <c r="O3911" s="7">
        <f t="shared" ref="O3911:O3974" si="592">(M3911)*(B3911+$Z$21)</f>
        <v>320.49276000000003</v>
      </c>
      <c r="R3911" s="7"/>
      <c r="S3911" s="47">
        <f t="shared" ref="S3911:S3974" si="593">M3911+IF((L3911-E3911)&gt;0,(L3911-E3911),0)</f>
        <v>1.806</v>
      </c>
      <c r="T3911" s="47">
        <f t="shared" ref="T3911:T3974" si="594">IF(L3911-E3911&lt;0,0,L3911-E3911)</f>
        <v>0</v>
      </c>
      <c r="U3911" s="47">
        <f t="shared" ref="U3911:U3974" si="595">B3911+$Z$21</f>
        <v>177.46</v>
      </c>
      <c r="V3911" s="47">
        <f t="shared" ref="V3911:V3974" si="596">B3911+$Z$20</f>
        <v>65.59</v>
      </c>
      <c r="W3911" s="11"/>
    </row>
    <row r="3912" spans="1:23" x14ac:dyDescent="0.45">
      <c r="A3912" t="s">
        <v>3917</v>
      </c>
      <c r="B3912">
        <v>119.09</v>
      </c>
      <c r="D3912" s="9" t="str">
        <f>VartojimasGamyba!J3908</f>
        <v>2024-02-10-18</v>
      </c>
      <c r="E3912" s="8">
        <f>VartojimasGamyba!G3908</f>
        <v>1.494</v>
      </c>
      <c r="F3912" s="11"/>
      <c r="G3912" s="7">
        <f t="shared" si="589"/>
        <v>7.8144444444444474</v>
      </c>
      <c r="H3912" s="7">
        <v>0</v>
      </c>
      <c r="I3912" s="7">
        <v>1.6600000000000001</v>
      </c>
      <c r="J3912" s="7">
        <v>0</v>
      </c>
      <c r="L3912" s="7">
        <f>VartojimasGamyba!H3908</f>
        <v>0</v>
      </c>
      <c r="M3912" s="15">
        <f t="shared" si="590"/>
        <v>-2.2204460492503131E-16</v>
      </c>
      <c r="N3912" s="7">
        <f t="shared" si="591"/>
        <v>-4.8712145428453367E-14</v>
      </c>
      <c r="O3912" s="7">
        <f t="shared" si="592"/>
        <v>-4.8712145428453367E-14</v>
      </c>
      <c r="R3912" s="7"/>
      <c r="S3912" s="47">
        <f t="shared" si="593"/>
        <v>-2.2204460492503131E-16</v>
      </c>
      <c r="T3912" s="47">
        <f t="shared" si="594"/>
        <v>0</v>
      </c>
      <c r="U3912" s="47">
        <f t="shared" si="595"/>
        <v>219.38</v>
      </c>
      <c r="V3912" s="47">
        <f t="shared" si="596"/>
        <v>107.51</v>
      </c>
      <c r="W3912" s="11"/>
    </row>
    <row r="3913" spans="1:23" x14ac:dyDescent="0.45">
      <c r="A3913" t="s">
        <v>3918</v>
      </c>
      <c r="B3913">
        <v>154.99</v>
      </c>
      <c r="D3913" s="9" t="str">
        <f>VartojimasGamyba!J3909</f>
        <v>2024-02-10-19</v>
      </c>
      <c r="E3913" s="8">
        <f>VartojimasGamyba!G3909</f>
        <v>0.26300000000000001</v>
      </c>
      <c r="F3913" s="11"/>
      <c r="G3913" s="7">
        <f t="shared" si="589"/>
        <v>7.5222222222222248</v>
      </c>
      <c r="H3913" s="7">
        <v>0</v>
      </c>
      <c r="I3913" s="7">
        <v>0.29222222222222227</v>
      </c>
      <c r="J3913" s="7">
        <v>0</v>
      </c>
      <c r="L3913" s="7">
        <f>VartojimasGamyba!H3909</f>
        <v>0</v>
      </c>
      <c r="M3913" s="15">
        <f t="shared" si="590"/>
        <v>-5.5511151231257827E-17</v>
      </c>
      <c r="N3913" s="7">
        <f t="shared" si="591"/>
        <v>-1.41708866863155E-14</v>
      </c>
      <c r="O3913" s="7">
        <f t="shared" si="592"/>
        <v>-1.41708866863155E-14</v>
      </c>
      <c r="R3913" s="7"/>
      <c r="S3913" s="47">
        <f t="shared" si="593"/>
        <v>-5.5511151231257827E-17</v>
      </c>
      <c r="T3913" s="47">
        <f t="shared" si="594"/>
        <v>0</v>
      </c>
      <c r="U3913" s="47">
        <f t="shared" si="595"/>
        <v>255.28000000000003</v>
      </c>
      <c r="V3913" s="47">
        <f t="shared" si="596"/>
        <v>143.41</v>
      </c>
      <c r="W3913" s="11"/>
    </row>
    <row r="3914" spans="1:23" x14ac:dyDescent="0.45">
      <c r="A3914" t="s">
        <v>3919</v>
      </c>
      <c r="B3914">
        <v>121.28</v>
      </c>
      <c r="D3914" s="9" t="str">
        <f>VartojimasGamyba!J3910</f>
        <v>2024-02-10-20</v>
      </c>
      <c r="E3914" s="8">
        <f>VartojimasGamyba!G3910</f>
        <v>0.32100000000000001</v>
      </c>
      <c r="F3914" s="11"/>
      <c r="G3914" s="7">
        <f t="shared" si="589"/>
        <v>7.1655555555555583</v>
      </c>
      <c r="H3914" s="7">
        <v>0</v>
      </c>
      <c r="I3914" s="7">
        <v>0.35666666666666669</v>
      </c>
      <c r="J3914" s="7">
        <v>0</v>
      </c>
      <c r="L3914" s="7">
        <f>VartojimasGamyba!H3910</f>
        <v>0</v>
      </c>
      <c r="M3914" s="15">
        <f t="shared" si="590"/>
        <v>0</v>
      </c>
      <c r="N3914" s="7">
        <f t="shared" si="591"/>
        <v>0</v>
      </c>
      <c r="O3914" s="7">
        <f t="shared" si="592"/>
        <v>0</v>
      </c>
      <c r="P3914" s="7" t="s">
        <v>8873</v>
      </c>
      <c r="R3914" s="7"/>
      <c r="S3914" s="47">
        <f t="shared" si="593"/>
        <v>0</v>
      </c>
      <c r="T3914" s="47">
        <f t="shared" si="594"/>
        <v>0</v>
      </c>
      <c r="U3914" s="47">
        <f t="shared" si="595"/>
        <v>221.57</v>
      </c>
      <c r="V3914" s="47">
        <f t="shared" si="596"/>
        <v>109.7</v>
      </c>
      <c r="W3914" s="11"/>
    </row>
    <row r="3915" spans="1:23" x14ac:dyDescent="0.45">
      <c r="A3915" t="s">
        <v>3920</v>
      </c>
      <c r="B3915">
        <v>83.32</v>
      </c>
      <c r="D3915" s="9" t="str">
        <f>VartojimasGamyba!J3911</f>
        <v>2024-02-10-21</v>
      </c>
      <c r="E3915" s="8">
        <f>VartojimasGamyba!G3911</f>
        <v>1.4019999999999999</v>
      </c>
      <c r="F3915" s="11"/>
      <c r="G3915" s="7">
        <f t="shared" si="589"/>
        <v>5.6077777777777804</v>
      </c>
      <c r="H3915" s="7">
        <v>0</v>
      </c>
      <c r="I3915" s="7">
        <v>1.5577777777777777</v>
      </c>
      <c r="J3915" s="7">
        <v>0</v>
      </c>
      <c r="L3915" s="7">
        <f>VartojimasGamyba!H3911</f>
        <v>0</v>
      </c>
      <c r="M3915" s="15">
        <f t="shared" si="590"/>
        <v>0</v>
      </c>
      <c r="N3915" s="7">
        <f t="shared" si="591"/>
        <v>0</v>
      </c>
      <c r="O3915" s="7">
        <f t="shared" si="592"/>
        <v>0</v>
      </c>
      <c r="P3915" s="7">
        <f>SUM(N3894:N3917)</f>
        <v>3810.3418544444448</v>
      </c>
      <c r="R3915" s="7"/>
      <c r="S3915" s="47">
        <f t="shared" si="593"/>
        <v>0</v>
      </c>
      <c r="T3915" s="47">
        <f t="shared" si="594"/>
        <v>0</v>
      </c>
      <c r="U3915" s="47">
        <f t="shared" si="595"/>
        <v>183.61</v>
      </c>
      <c r="V3915" s="47">
        <f t="shared" si="596"/>
        <v>71.739999999999995</v>
      </c>
      <c r="W3915" s="11"/>
    </row>
    <row r="3916" spans="1:23" x14ac:dyDescent="0.45">
      <c r="A3916" t="s">
        <v>3921</v>
      </c>
      <c r="B3916">
        <v>74.400000000000006</v>
      </c>
      <c r="D3916" s="9" t="str">
        <f>VartojimasGamyba!J3912</f>
        <v>2024-02-10-22</v>
      </c>
      <c r="E3916" s="8">
        <f>VartojimasGamyba!G3912</f>
        <v>0.85399999999999998</v>
      </c>
      <c r="F3916" s="11"/>
      <c r="G3916" s="7">
        <f t="shared" si="589"/>
        <v>5.6077777777777804</v>
      </c>
      <c r="H3916" s="7">
        <v>0</v>
      </c>
      <c r="I3916" s="7">
        <v>0</v>
      </c>
      <c r="J3916" s="7">
        <v>0</v>
      </c>
      <c r="L3916" s="7">
        <f>VartojimasGamyba!H3912</f>
        <v>0</v>
      </c>
      <c r="M3916" s="15">
        <f t="shared" si="590"/>
        <v>0.85399999999999998</v>
      </c>
      <c r="N3916" s="7">
        <f t="shared" si="591"/>
        <v>149.18526</v>
      </c>
      <c r="O3916" s="7">
        <f t="shared" si="592"/>
        <v>149.18526</v>
      </c>
      <c r="P3916" s="7" t="s">
        <v>8872</v>
      </c>
      <c r="R3916" s="7"/>
      <c r="S3916" s="47">
        <f t="shared" si="593"/>
        <v>0.85399999999999998</v>
      </c>
      <c r="T3916" s="47">
        <f t="shared" si="594"/>
        <v>0</v>
      </c>
      <c r="U3916" s="47">
        <f t="shared" si="595"/>
        <v>174.69</v>
      </c>
      <c r="V3916" s="47">
        <f t="shared" si="596"/>
        <v>62.820000000000007</v>
      </c>
      <c r="W3916" s="11"/>
    </row>
    <row r="3917" spans="1:23" x14ac:dyDescent="0.45">
      <c r="A3917" t="s">
        <v>3922</v>
      </c>
      <c r="B3917">
        <v>122.02</v>
      </c>
      <c r="D3917" s="9" t="str">
        <f>VartojimasGamyba!J3913</f>
        <v>2024-02-10-23</v>
      </c>
      <c r="E3917" s="8">
        <f>VartojimasGamyba!G3913</f>
        <v>0.54700000000000004</v>
      </c>
      <c r="F3917" s="11"/>
      <c r="G3917" s="7">
        <f t="shared" si="589"/>
        <v>5.0000000000000027</v>
      </c>
      <c r="H3917" s="7">
        <v>0</v>
      </c>
      <c r="I3917" s="7">
        <v>0.60777777777777786</v>
      </c>
      <c r="J3917" s="7">
        <v>0</v>
      </c>
      <c r="L3917" s="7">
        <f>VartojimasGamyba!H3913</f>
        <v>0</v>
      </c>
      <c r="M3917" s="15">
        <f t="shared" si="590"/>
        <v>0</v>
      </c>
      <c r="N3917" s="7">
        <f t="shared" si="591"/>
        <v>0</v>
      </c>
      <c r="O3917" s="7">
        <f t="shared" si="592"/>
        <v>0</v>
      </c>
      <c r="P3917" s="7">
        <f>SUM(O3894:O3917)</f>
        <v>3810.3418544444448</v>
      </c>
      <c r="Q3917" s="7">
        <f>SUMPRODUCT(B3894:B3917,E3894:E3917)+SUM(E3894:E3917)*$Z$21-SUMPRODUCT(B3894:B3917,L3894:L3917)+SUM(L3894:L3917)*ABS($Z$20)</f>
        <v>4146.9528100000007</v>
      </c>
      <c r="R3917" s="7"/>
      <c r="S3917" s="47">
        <f t="shared" si="593"/>
        <v>0</v>
      </c>
      <c r="T3917" s="47">
        <f t="shared" si="594"/>
        <v>0</v>
      </c>
      <c r="U3917" s="47">
        <f t="shared" si="595"/>
        <v>222.31</v>
      </c>
      <c r="V3917" s="47">
        <f t="shared" si="596"/>
        <v>110.44</v>
      </c>
      <c r="W3917" s="11">
        <f>IF(P3917&lt;&gt;Q3917,1,0)</f>
        <v>1</v>
      </c>
    </row>
    <row r="3918" spans="1:23" x14ac:dyDescent="0.45">
      <c r="A3918" t="s">
        <v>3923</v>
      </c>
      <c r="B3918">
        <v>92.38</v>
      </c>
      <c r="D3918" s="1" t="str">
        <f>VartojimasGamyba!J3914</f>
        <v>2024-02-11-00</v>
      </c>
      <c r="E3918" s="7">
        <f>VartojimasGamyba!G3914</f>
        <v>0.89800000000000002</v>
      </c>
      <c r="F3918" s="11"/>
      <c r="G3918" s="12">
        <f>G3917+H3918-I3918</f>
        <v>4.0022222222222243</v>
      </c>
      <c r="H3918" s="12">
        <v>0</v>
      </c>
      <c r="I3918" s="12">
        <v>0.99777777777777787</v>
      </c>
      <c r="J3918" s="12">
        <v>0</v>
      </c>
      <c r="K3918" s="12"/>
      <c r="L3918" s="12">
        <f>VartojimasGamyba!H3914</f>
        <v>0</v>
      </c>
      <c r="M3918" s="19">
        <f t="shared" si="590"/>
        <v>-1.1102230246251565E-16</v>
      </c>
      <c r="N3918" s="7">
        <f t="shared" si="591"/>
        <v>-2.1390667015452893E-14</v>
      </c>
      <c r="O3918" s="7">
        <f t="shared" si="592"/>
        <v>-2.1390667015452893E-14</v>
      </c>
      <c r="R3918" s="20" t="s">
        <v>8783</v>
      </c>
      <c r="S3918" s="47">
        <f t="shared" si="593"/>
        <v>-1.1102230246251565E-16</v>
      </c>
      <c r="T3918" s="47">
        <f t="shared" si="594"/>
        <v>0</v>
      </c>
      <c r="U3918" s="47">
        <f t="shared" si="595"/>
        <v>192.67000000000002</v>
      </c>
      <c r="V3918" s="47">
        <f t="shared" si="596"/>
        <v>80.8</v>
      </c>
      <c r="W3918" s="11"/>
    </row>
    <row r="3919" spans="1:23" x14ac:dyDescent="0.45">
      <c r="A3919" t="s">
        <v>3924</v>
      </c>
      <c r="B3919">
        <v>70</v>
      </c>
      <c r="D3919" s="1" t="str">
        <f>VartojimasGamyba!J3915</f>
        <v>2024-02-11-01</v>
      </c>
      <c r="E3919" s="7">
        <f>VartojimasGamyba!G3915</f>
        <v>0.55100000000000005</v>
      </c>
      <c r="F3919" s="11"/>
      <c r="G3919" s="12">
        <f t="shared" ref="G3919:G3941" si="597">G3918+H3919-I3919</f>
        <v>3.3900000000000019</v>
      </c>
      <c r="H3919" s="12">
        <v>0</v>
      </c>
      <c r="I3919" s="12">
        <v>0.61222222222222233</v>
      </c>
      <c r="J3919" s="12">
        <v>0</v>
      </c>
      <c r="K3919" s="12"/>
      <c r="L3919" s="12">
        <f>VartojimasGamyba!H3915</f>
        <v>0</v>
      </c>
      <c r="M3919" s="19">
        <f t="shared" si="590"/>
        <v>-1.1102230246251565E-16</v>
      </c>
      <c r="N3919" s="7">
        <f t="shared" si="591"/>
        <v>-1.8905987886341793E-14</v>
      </c>
      <c r="O3919" s="7">
        <f t="shared" si="592"/>
        <v>-1.8905987886341793E-14</v>
      </c>
      <c r="R3919" s="7"/>
      <c r="S3919" s="47">
        <f t="shared" si="593"/>
        <v>-1.1102230246251565E-16</v>
      </c>
      <c r="T3919" s="47">
        <f t="shared" si="594"/>
        <v>0</v>
      </c>
      <c r="U3919" s="47">
        <f t="shared" si="595"/>
        <v>170.29000000000002</v>
      </c>
      <c r="V3919" s="47">
        <f t="shared" si="596"/>
        <v>58.42</v>
      </c>
      <c r="W3919" s="11"/>
    </row>
    <row r="3920" spans="1:23" x14ac:dyDescent="0.45">
      <c r="A3920" t="s">
        <v>3925</v>
      </c>
      <c r="B3920">
        <v>74.72</v>
      </c>
      <c r="D3920" s="1" t="str">
        <f>VartojimasGamyba!J3916</f>
        <v>2024-02-11-02</v>
      </c>
      <c r="E3920" s="7">
        <f>VartojimasGamyba!G3916</f>
        <v>0.80200000000000005</v>
      </c>
      <c r="F3920" s="11"/>
      <c r="G3920" s="12">
        <f t="shared" si="597"/>
        <v>2.4988888888888905</v>
      </c>
      <c r="H3920" s="12">
        <v>0</v>
      </c>
      <c r="I3920" s="12">
        <v>0.89111111111111119</v>
      </c>
      <c r="J3920" s="12">
        <v>0</v>
      </c>
      <c r="K3920" s="12"/>
      <c r="L3920" s="12">
        <f>VartojimasGamyba!H3916</f>
        <v>0</v>
      </c>
      <c r="M3920" s="19">
        <f t="shared" si="590"/>
        <v>0</v>
      </c>
      <c r="N3920" s="7">
        <f t="shared" si="591"/>
        <v>0</v>
      </c>
      <c r="O3920" s="7">
        <f t="shared" si="592"/>
        <v>0</v>
      </c>
      <c r="R3920" s="7"/>
      <c r="S3920" s="47">
        <f t="shared" si="593"/>
        <v>0</v>
      </c>
      <c r="T3920" s="47">
        <f t="shared" si="594"/>
        <v>0</v>
      </c>
      <c r="U3920" s="47">
        <f t="shared" si="595"/>
        <v>175.01</v>
      </c>
      <c r="V3920" s="47">
        <f t="shared" si="596"/>
        <v>63.14</v>
      </c>
      <c r="W3920" s="11"/>
    </row>
    <row r="3921" spans="1:23" x14ac:dyDescent="0.45">
      <c r="A3921" t="s">
        <v>3926</v>
      </c>
      <c r="B3921">
        <v>74.48</v>
      </c>
      <c r="D3921" s="1" t="str">
        <f>VartojimasGamyba!J3917</f>
        <v>2024-02-11-03</v>
      </c>
      <c r="E3921" s="7">
        <f>VartojimasGamyba!G3917</f>
        <v>0.47299999999999998</v>
      </c>
      <c r="F3921" s="11"/>
      <c r="G3921" s="12">
        <f t="shared" si="597"/>
        <v>1.9733333333333349</v>
      </c>
      <c r="H3921" s="12">
        <v>0</v>
      </c>
      <c r="I3921" s="12">
        <v>0.52555555555555555</v>
      </c>
      <c r="J3921" s="12">
        <v>0</v>
      </c>
      <c r="K3921" s="12"/>
      <c r="L3921" s="12">
        <f>VartojimasGamyba!H3917</f>
        <v>0</v>
      </c>
      <c r="M3921" s="19">
        <f t="shared" si="590"/>
        <v>-5.5511151231257827E-17</v>
      </c>
      <c r="N3921" s="7">
        <f t="shared" si="591"/>
        <v>-9.701683900686931E-15</v>
      </c>
      <c r="O3921" s="7">
        <f t="shared" si="592"/>
        <v>-9.701683900686931E-15</v>
      </c>
      <c r="R3921" s="7"/>
      <c r="S3921" s="47">
        <f t="shared" si="593"/>
        <v>-5.5511151231257827E-17</v>
      </c>
      <c r="T3921" s="47">
        <f t="shared" si="594"/>
        <v>0</v>
      </c>
      <c r="U3921" s="47">
        <f t="shared" si="595"/>
        <v>174.77</v>
      </c>
      <c r="V3921" s="47">
        <f t="shared" si="596"/>
        <v>62.900000000000006</v>
      </c>
      <c r="W3921" s="11"/>
    </row>
    <row r="3922" spans="1:23" x14ac:dyDescent="0.45">
      <c r="A3922" t="s">
        <v>3927</v>
      </c>
      <c r="B3922">
        <v>64.75</v>
      </c>
      <c r="D3922" s="1" t="str">
        <f>VartojimasGamyba!J3918</f>
        <v>2024-02-11-04</v>
      </c>
      <c r="E3922" s="7">
        <f>VartojimasGamyba!G3918</f>
        <v>1.032</v>
      </c>
      <c r="F3922" s="11"/>
      <c r="G3922" s="12">
        <f t="shared" si="597"/>
        <v>1.9733333333333349</v>
      </c>
      <c r="H3922" s="12">
        <v>0</v>
      </c>
      <c r="I3922" s="12">
        <v>0</v>
      </c>
      <c r="J3922" s="12">
        <v>0</v>
      </c>
      <c r="K3922" s="12"/>
      <c r="L3922" s="12">
        <f>VartojimasGamyba!H3918</f>
        <v>0</v>
      </c>
      <c r="M3922" s="19">
        <f t="shared" si="590"/>
        <v>1.032</v>
      </c>
      <c r="N3922" s="7">
        <f t="shared" si="591"/>
        <v>170.32128000000003</v>
      </c>
      <c r="O3922" s="7">
        <f t="shared" si="592"/>
        <v>170.32128000000003</v>
      </c>
      <c r="R3922" s="7"/>
      <c r="S3922" s="47">
        <f t="shared" si="593"/>
        <v>1.032</v>
      </c>
      <c r="T3922" s="47">
        <f t="shared" si="594"/>
        <v>0</v>
      </c>
      <c r="U3922" s="47">
        <f t="shared" si="595"/>
        <v>165.04000000000002</v>
      </c>
      <c r="V3922" s="47">
        <f t="shared" si="596"/>
        <v>53.17</v>
      </c>
      <c r="W3922" s="11"/>
    </row>
    <row r="3923" spans="1:23" x14ac:dyDescent="0.45">
      <c r="A3923" t="s">
        <v>3928</v>
      </c>
      <c r="B3923">
        <v>62.02</v>
      </c>
      <c r="D3923" s="1" t="str">
        <f>VartojimasGamyba!J3919</f>
        <v>2024-02-11-05</v>
      </c>
      <c r="E3923" s="7">
        <f>VartojimasGamyba!G3919</f>
        <v>1.0740000000000001</v>
      </c>
      <c r="F3923" s="11"/>
      <c r="G3923" s="12">
        <f t="shared" si="597"/>
        <v>1.9733333333333349</v>
      </c>
      <c r="H3923" s="12">
        <v>0</v>
      </c>
      <c r="I3923" s="12">
        <v>0</v>
      </c>
      <c r="J3923" s="12">
        <v>0</v>
      </c>
      <c r="K3923" s="12"/>
      <c r="L3923" s="12">
        <f>VartojimasGamyba!H3919</f>
        <v>0</v>
      </c>
      <c r="M3923" s="19">
        <f t="shared" si="590"/>
        <v>1.0740000000000001</v>
      </c>
      <c r="N3923" s="7">
        <f t="shared" si="591"/>
        <v>174.32094000000001</v>
      </c>
      <c r="O3923" s="7">
        <f t="shared" si="592"/>
        <v>174.32094000000001</v>
      </c>
      <c r="R3923" s="7"/>
      <c r="S3923" s="47">
        <f t="shared" si="593"/>
        <v>1.0740000000000001</v>
      </c>
      <c r="T3923" s="47">
        <f t="shared" si="594"/>
        <v>0</v>
      </c>
      <c r="U3923" s="47">
        <f t="shared" si="595"/>
        <v>162.31</v>
      </c>
      <c r="V3923" s="47">
        <f t="shared" si="596"/>
        <v>50.440000000000005</v>
      </c>
      <c r="W3923" s="11"/>
    </row>
    <row r="3924" spans="1:23" x14ac:dyDescent="0.45">
      <c r="A3924" t="s">
        <v>3929</v>
      </c>
      <c r="B3924">
        <v>55.99</v>
      </c>
      <c r="D3924" s="1" t="str">
        <f>VartojimasGamyba!J3920</f>
        <v>2024-02-11-06</v>
      </c>
      <c r="E3924" s="7">
        <f>VartojimasGamyba!G3920</f>
        <v>0.90200000000000002</v>
      </c>
      <c r="F3924" s="11"/>
      <c r="G3924" s="12">
        <f t="shared" si="597"/>
        <v>1.9733333333333349</v>
      </c>
      <c r="H3924" s="12">
        <v>0</v>
      </c>
      <c r="I3924" s="12">
        <v>0</v>
      </c>
      <c r="J3924" s="12">
        <v>0</v>
      </c>
      <c r="K3924" s="12"/>
      <c r="L3924" s="12">
        <f>VartojimasGamyba!H3920</f>
        <v>0</v>
      </c>
      <c r="M3924" s="19">
        <f t="shared" si="590"/>
        <v>0.90200000000000002</v>
      </c>
      <c r="N3924" s="7">
        <f t="shared" si="591"/>
        <v>140.96456000000001</v>
      </c>
      <c r="O3924" s="7">
        <f t="shared" si="592"/>
        <v>140.96456000000001</v>
      </c>
      <c r="R3924" s="7"/>
      <c r="S3924" s="47">
        <f t="shared" si="593"/>
        <v>0.90200000000000002</v>
      </c>
      <c r="T3924" s="47">
        <f t="shared" si="594"/>
        <v>0</v>
      </c>
      <c r="U3924" s="47">
        <f t="shared" si="595"/>
        <v>156.28</v>
      </c>
      <c r="V3924" s="47">
        <f t="shared" si="596"/>
        <v>44.410000000000004</v>
      </c>
      <c r="W3924" s="11"/>
    </row>
    <row r="3925" spans="1:23" x14ac:dyDescent="0.45">
      <c r="A3925" t="s">
        <v>3930</v>
      </c>
      <c r="B3925">
        <v>46.25</v>
      </c>
      <c r="D3925" s="1" t="str">
        <f>VartojimasGamyba!J3921</f>
        <v>2024-02-11-07</v>
      </c>
      <c r="E3925" s="7">
        <f>VartojimasGamyba!G3921</f>
        <v>0.5</v>
      </c>
      <c r="F3925" s="11"/>
      <c r="G3925" s="12">
        <f t="shared" si="597"/>
        <v>11.973333333333334</v>
      </c>
      <c r="H3925" s="12">
        <v>10</v>
      </c>
      <c r="I3925" s="12">
        <v>0</v>
      </c>
      <c r="J3925" s="12">
        <v>0</v>
      </c>
      <c r="K3925" s="12"/>
      <c r="L3925" s="12">
        <f>VartojimasGamyba!H3921</f>
        <v>2.1999999999999999E-2</v>
      </c>
      <c r="M3925" s="19">
        <f t="shared" si="590"/>
        <v>10.478</v>
      </c>
      <c r="N3925" s="7">
        <f t="shared" si="591"/>
        <v>1535.4461200000003</v>
      </c>
      <c r="O3925" s="7">
        <f t="shared" si="592"/>
        <v>1535.4461200000003</v>
      </c>
      <c r="R3925" s="7"/>
      <c r="S3925" s="47">
        <f t="shared" si="593"/>
        <v>10.478</v>
      </c>
      <c r="T3925" s="47">
        <f t="shared" si="594"/>
        <v>0</v>
      </c>
      <c r="U3925" s="47">
        <f t="shared" si="595"/>
        <v>146.54000000000002</v>
      </c>
      <c r="V3925" s="47">
        <f t="shared" si="596"/>
        <v>34.67</v>
      </c>
      <c r="W3925" s="11"/>
    </row>
    <row r="3926" spans="1:23" x14ac:dyDescent="0.45">
      <c r="A3926" t="s">
        <v>3931</v>
      </c>
      <c r="B3926">
        <v>49.19</v>
      </c>
      <c r="D3926" s="1" t="str">
        <f>VartojimasGamyba!J3922</f>
        <v>2024-02-11-08</v>
      </c>
      <c r="E3926" s="7">
        <f>VartojimasGamyba!G3922</f>
        <v>0.435</v>
      </c>
      <c r="F3926" s="11"/>
      <c r="G3926" s="12">
        <f t="shared" si="597"/>
        <v>14.004666666666665</v>
      </c>
      <c r="H3926" s="12">
        <v>2.0313333333333299</v>
      </c>
      <c r="I3926" s="12">
        <v>0</v>
      </c>
      <c r="J3926" s="12">
        <v>0</v>
      </c>
      <c r="K3926" s="12"/>
      <c r="L3926" s="12">
        <f>VartojimasGamyba!H3922</f>
        <v>9.2999999999999999E-2</v>
      </c>
      <c r="M3926" s="19">
        <f t="shared" si="590"/>
        <v>2.37333333333333</v>
      </c>
      <c r="N3926" s="7">
        <f t="shared" si="591"/>
        <v>354.76586666666623</v>
      </c>
      <c r="O3926" s="7">
        <f t="shared" si="592"/>
        <v>354.76586666666623</v>
      </c>
      <c r="R3926" s="7"/>
      <c r="S3926" s="47">
        <f t="shared" si="593"/>
        <v>2.37333333333333</v>
      </c>
      <c r="T3926" s="47">
        <f t="shared" si="594"/>
        <v>0</v>
      </c>
      <c r="U3926" s="47">
        <f t="shared" si="595"/>
        <v>149.48000000000002</v>
      </c>
      <c r="V3926" s="47">
        <f t="shared" si="596"/>
        <v>37.61</v>
      </c>
      <c r="W3926" s="11"/>
    </row>
    <row r="3927" spans="1:23" x14ac:dyDescent="0.45">
      <c r="A3927" t="s">
        <v>3932</v>
      </c>
      <c r="B3927">
        <v>72.489999999999995</v>
      </c>
      <c r="D3927" s="1" t="str">
        <f>VartojimasGamyba!J3923</f>
        <v>2024-02-11-09</v>
      </c>
      <c r="E3927" s="7">
        <f>VartojimasGamyba!G3923</f>
        <v>0.308</v>
      </c>
      <c r="F3927" s="11"/>
      <c r="G3927" s="12">
        <f t="shared" si="597"/>
        <v>13.901333333333332</v>
      </c>
      <c r="H3927" s="12">
        <v>0</v>
      </c>
      <c r="I3927" s="12">
        <v>0.10333333333333333</v>
      </c>
      <c r="J3927" s="12">
        <v>0</v>
      </c>
      <c r="K3927" s="12"/>
      <c r="L3927" s="12">
        <f>VartojimasGamyba!H3923</f>
        <v>0.215</v>
      </c>
      <c r="M3927" s="19">
        <f t="shared" si="590"/>
        <v>0</v>
      </c>
      <c r="N3927" s="7">
        <f t="shared" si="591"/>
        <v>0</v>
      </c>
      <c r="O3927" s="7">
        <f t="shared" si="592"/>
        <v>0</v>
      </c>
      <c r="R3927" s="7"/>
      <c r="S3927" s="47">
        <f t="shared" si="593"/>
        <v>0</v>
      </c>
      <c r="T3927" s="47">
        <f t="shared" si="594"/>
        <v>0</v>
      </c>
      <c r="U3927" s="47">
        <f t="shared" si="595"/>
        <v>172.78</v>
      </c>
      <c r="V3927" s="47">
        <f t="shared" si="596"/>
        <v>60.91</v>
      </c>
      <c r="W3927" s="11"/>
    </row>
    <row r="3928" spans="1:23" x14ac:dyDescent="0.45">
      <c r="A3928" t="s">
        <v>3933</v>
      </c>
      <c r="B3928">
        <v>59.82</v>
      </c>
      <c r="D3928" s="1" t="str">
        <f>VartojimasGamyba!J3924</f>
        <v>2024-02-11-10</v>
      </c>
      <c r="E3928" s="7">
        <f>VartojimasGamyba!G3924</f>
        <v>0.49299999999999999</v>
      </c>
      <c r="F3928" s="11"/>
      <c r="G3928" s="12">
        <f t="shared" si="597"/>
        <v>13.901333333333332</v>
      </c>
      <c r="H3928" s="12">
        <v>0</v>
      </c>
      <c r="I3928" s="12">
        <v>0</v>
      </c>
      <c r="J3928" s="12">
        <v>0</v>
      </c>
      <c r="K3928" s="12"/>
      <c r="L3928" s="12">
        <f>VartojimasGamyba!H3924</f>
        <v>0.19500000000000001</v>
      </c>
      <c r="M3928" s="19">
        <f t="shared" si="590"/>
        <v>0.29799999999999999</v>
      </c>
      <c r="N3928" s="7">
        <f t="shared" si="591"/>
        <v>47.712780000000002</v>
      </c>
      <c r="O3928" s="7">
        <f t="shared" si="592"/>
        <v>47.712780000000002</v>
      </c>
      <c r="R3928" s="7"/>
      <c r="S3928" s="47">
        <f t="shared" si="593"/>
        <v>0.29799999999999999</v>
      </c>
      <c r="T3928" s="47">
        <f t="shared" si="594"/>
        <v>0</v>
      </c>
      <c r="U3928" s="47">
        <f t="shared" si="595"/>
        <v>160.11000000000001</v>
      </c>
      <c r="V3928" s="47">
        <f t="shared" si="596"/>
        <v>48.24</v>
      </c>
      <c r="W3928" s="11"/>
    </row>
    <row r="3929" spans="1:23" x14ac:dyDescent="0.45">
      <c r="A3929" t="s">
        <v>3934</v>
      </c>
      <c r="B3929">
        <v>89.06</v>
      </c>
      <c r="D3929" s="1" t="str">
        <f>VartojimasGamyba!J3925</f>
        <v>2024-02-11-11</v>
      </c>
      <c r="E3929" s="7">
        <f>VartojimasGamyba!G3925</f>
        <v>0.19600000000000001</v>
      </c>
      <c r="F3929" s="11"/>
      <c r="G3929" s="12">
        <f t="shared" si="597"/>
        <v>13.983333333333333</v>
      </c>
      <c r="H3929" s="12">
        <v>8.2000000000000017E-2</v>
      </c>
      <c r="I3929" s="12">
        <v>0</v>
      </c>
      <c r="J3929" s="12">
        <v>0</v>
      </c>
      <c r="K3929" s="12"/>
      <c r="L3929" s="12">
        <f>VartojimasGamyba!H3925</f>
        <v>0.27800000000000002</v>
      </c>
      <c r="M3929" s="19">
        <f t="shared" si="590"/>
        <v>0</v>
      </c>
      <c r="N3929" s="7">
        <f t="shared" si="591"/>
        <v>0</v>
      </c>
      <c r="O3929" s="7">
        <f t="shared" si="592"/>
        <v>0</v>
      </c>
      <c r="R3929" s="7"/>
      <c r="S3929" s="47">
        <f t="shared" si="593"/>
        <v>8.2000000000000017E-2</v>
      </c>
      <c r="T3929" s="47">
        <f t="shared" si="594"/>
        <v>8.2000000000000017E-2</v>
      </c>
      <c r="U3929" s="47">
        <f t="shared" si="595"/>
        <v>189.35000000000002</v>
      </c>
      <c r="V3929" s="47">
        <f t="shared" si="596"/>
        <v>77.48</v>
      </c>
      <c r="W3929" s="11"/>
    </row>
    <row r="3930" spans="1:23" x14ac:dyDescent="0.45">
      <c r="A3930" t="s">
        <v>3935</v>
      </c>
      <c r="B3930">
        <v>89.1</v>
      </c>
      <c r="D3930" s="1" t="str">
        <f>VartojimasGamyba!J3926</f>
        <v>2024-02-11-12</v>
      </c>
      <c r="E3930" s="7">
        <f>VartojimasGamyba!G3926</f>
        <v>0.55600000000000005</v>
      </c>
      <c r="F3930" s="11"/>
      <c r="G3930" s="12">
        <f t="shared" si="597"/>
        <v>13.505555555555555</v>
      </c>
      <c r="H3930" s="12">
        <v>0</v>
      </c>
      <c r="I3930" s="12">
        <v>0.47777777777777775</v>
      </c>
      <c r="J3930" s="12">
        <v>0</v>
      </c>
      <c r="K3930" s="12"/>
      <c r="L3930" s="12">
        <f>VartojimasGamyba!H3926</f>
        <v>0.126</v>
      </c>
      <c r="M3930" s="19">
        <f t="shared" si="590"/>
        <v>0</v>
      </c>
      <c r="N3930" s="7">
        <f t="shared" si="591"/>
        <v>0</v>
      </c>
      <c r="O3930" s="7">
        <f t="shared" si="592"/>
        <v>0</v>
      </c>
      <c r="R3930" s="7"/>
      <c r="S3930" s="47">
        <f t="shared" si="593"/>
        <v>0</v>
      </c>
      <c r="T3930" s="47">
        <f t="shared" si="594"/>
        <v>0</v>
      </c>
      <c r="U3930" s="47">
        <f t="shared" si="595"/>
        <v>189.39</v>
      </c>
      <c r="V3930" s="47">
        <f t="shared" si="596"/>
        <v>77.52</v>
      </c>
      <c r="W3930" s="11"/>
    </row>
    <row r="3931" spans="1:23" x14ac:dyDescent="0.45">
      <c r="A3931" t="s">
        <v>3936</v>
      </c>
      <c r="B3931">
        <v>71.900000000000006</v>
      </c>
      <c r="D3931" s="1" t="str">
        <f>VartojimasGamyba!J3927</f>
        <v>2024-02-11-13</v>
      </c>
      <c r="E3931" s="7">
        <f>VartojimasGamyba!G3927</f>
        <v>0.50600000000000001</v>
      </c>
      <c r="F3931" s="11"/>
      <c r="G3931" s="12">
        <f t="shared" si="597"/>
        <v>12.95</v>
      </c>
      <c r="H3931" s="12">
        <v>0</v>
      </c>
      <c r="I3931" s="12">
        <v>0.55555555555555558</v>
      </c>
      <c r="J3931" s="12">
        <v>0</v>
      </c>
      <c r="K3931" s="12"/>
      <c r="L3931" s="12">
        <f>VartojimasGamyba!H3927</f>
        <v>6.0000000000000001E-3</v>
      </c>
      <c r="M3931" s="19">
        <f t="shared" si="590"/>
        <v>0</v>
      </c>
      <c r="N3931" s="7">
        <f t="shared" si="591"/>
        <v>0</v>
      </c>
      <c r="O3931" s="7">
        <f t="shared" si="592"/>
        <v>0</v>
      </c>
      <c r="R3931" s="7"/>
      <c r="S3931" s="47">
        <f t="shared" si="593"/>
        <v>0</v>
      </c>
      <c r="T3931" s="47">
        <f t="shared" si="594"/>
        <v>0</v>
      </c>
      <c r="U3931" s="47">
        <f t="shared" si="595"/>
        <v>172.19</v>
      </c>
      <c r="V3931" s="47">
        <f t="shared" si="596"/>
        <v>60.320000000000007</v>
      </c>
      <c r="W3931" s="11"/>
    </row>
    <row r="3932" spans="1:23" x14ac:dyDescent="0.45">
      <c r="A3932" t="s">
        <v>3937</v>
      </c>
      <c r="B3932">
        <v>68.34</v>
      </c>
      <c r="D3932" s="1" t="str">
        <f>VartojimasGamyba!J3928</f>
        <v>2024-02-11-14</v>
      </c>
      <c r="E3932" s="7">
        <f>VartojimasGamyba!G3928</f>
        <v>0.64500000000000002</v>
      </c>
      <c r="F3932" s="11"/>
      <c r="G3932" s="12">
        <f t="shared" si="597"/>
        <v>12.235555555555555</v>
      </c>
      <c r="H3932" s="12">
        <v>0</v>
      </c>
      <c r="I3932" s="12">
        <v>0.71444444444444455</v>
      </c>
      <c r="J3932" s="12">
        <v>0</v>
      </c>
      <c r="K3932" s="12"/>
      <c r="L3932" s="12">
        <f>VartojimasGamyba!H3928</f>
        <v>2E-3</v>
      </c>
      <c r="M3932" s="19">
        <f t="shared" si="590"/>
        <v>-1.0928757898653885E-16</v>
      </c>
      <c r="N3932" s="7">
        <f t="shared" si="591"/>
        <v>-1.8429164444500047E-14</v>
      </c>
      <c r="O3932" s="7">
        <f t="shared" si="592"/>
        <v>-1.8429164444500047E-14</v>
      </c>
      <c r="R3932" s="7"/>
      <c r="S3932" s="47">
        <f t="shared" si="593"/>
        <v>-1.0928757898653885E-16</v>
      </c>
      <c r="T3932" s="47">
        <f t="shared" si="594"/>
        <v>0</v>
      </c>
      <c r="U3932" s="47">
        <f t="shared" si="595"/>
        <v>168.63</v>
      </c>
      <c r="V3932" s="47">
        <f t="shared" si="596"/>
        <v>56.760000000000005</v>
      </c>
      <c r="W3932" s="11"/>
    </row>
    <row r="3933" spans="1:23" x14ac:dyDescent="0.45">
      <c r="A3933" t="s">
        <v>3938</v>
      </c>
      <c r="B3933">
        <v>73.81</v>
      </c>
      <c r="D3933" s="1" t="str">
        <f>VartojimasGamyba!J3929</f>
        <v>2024-02-11-15</v>
      </c>
      <c r="E3933" s="7">
        <f>VartojimasGamyba!G3929</f>
        <v>0.97199999999999998</v>
      </c>
      <c r="F3933" s="11"/>
      <c r="G3933" s="12">
        <f t="shared" si="597"/>
        <v>11.155555555555555</v>
      </c>
      <c r="H3933" s="12">
        <v>0</v>
      </c>
      <c r="I3933" s="12">
        <v>1.08</v>
      </c>
      <c r="J3933" s="12">
        <v>0</v>
      </c>
      <c r="K3933" s="12"/>
      <c r="L3933" s="12">
        <f>VartojimasGamyba!H3929</f>
        <v>0</v>
      </c>
      <c r="M3933" s="19">
        <f t="shared" si="590"/>
        <v>-1.1102230246251565E-16</v>
      </c>
      <c r="N3933" s="7">
        <f t="shared" si="591"/>
        <v>-1.9328982858723978E-14</v>
      </c>
      <c r="O3933" s="7">
        <f t="shared" si="592"/>
        <v>-1.9328982858723978E-14</v>
      </c>
      <c r="R3933" s="7"/>
      <c r="S3933" s="47">
        <f t="shared" si="593"/>
        <v>-1.1102230246251565E-16</v>
      </c>
      <c r="T3933" s="47">
        <f t="shared" si="594"/>
        <v>0</v>
      </c>
      <c r="U3933" s="47">
        <f t="shared" si="595"/>
        <v>174.10000000000002</v>
      </c>
      <c r="V3933" s="47">
        <f t="shared" si="596"/>
        <v>62.230000000000004</v>
      </c>
      <c r="W3933" s="11"/>
    </row>
    <row r="3934" spans="1:23" x14ac:dyDescent="0.45">
      <c r="A3934" t="s">
        <v>3939</v>
      </c>
      <c r="B3934">
        <v>79.92</v>
      </c>
      <c r="D3934" s="1" t="str">
        <f>VartojimasGamyba!J3930</f>
        <v>2024-02-11-16</v>
      </c>
      <c r="E3934" s="7">
        <f>VartojimasGamyba!G3930</f>
        <v>0.94</v>
      </c>
      <c r="F3934" s="11"/>
      <c r="G3934" s="12">
        <f t="shared" si="597"/>
        <v>10.111111111111111</v>
      </c>
      <c r="H3934" s="12">
        <v>0</v>
      </c>
      <c r="I3934" s="12">
        <v>1.0444444444444445</v>
      </c>
      <c r="J3934" s="12">
        <v>0</v>
      </c>
      <c r="K3934" s="12"/>
      <c r="L3934" s="12">
        <f>VartojimasGamyba!H3930</f>
        <v>0</v>
      </c>
      <c r="M3934" s="19">
        <f t="shared" si="590"/>
        <v>-1.1102230246251565E-16</v>
      </c>
      <c r="N3934" s="7">
        <f t="shared" si="591"/>
        <v>-2.0007329126769947E-14</v>
      </c>
      <c r="O3934" s="7">
        <f t="shared" si="592"/>
        <v>-2.0007329126769947E-14</v>
      </c>
      <c r="R3934" s="7"/>
      <c r="S3934" s="47">
        <f t="shared" si="593"/>
        <v>-1.1102230246251565E-16</v>
      </c>
      <c r="T3934" s="47">
        <f t="shared" si="594"/>
        <v>0</v>
      </c>
      <c r="U3934" s="47">
        <f t="shared" si="595"/>
        <v>180.21</v>
      </c>
      <c r="V3934" s="47">
        <f t="shared" si="596"/>
        <v>68.34</v>
      </c>
      <c r="W3934" s="11"/>
    </row>
    <row r="3935" spans="1:23" x14ac:dyDescent="0.45">
      <c r="A3935" t="s">
        <v>3940</v>
      </c>
      <c r="B3935">
        <v>69.8</v>
      </c>
      <c r="D3935" s="1" t="str">
        <f>VartojimasGamyba!J3931</f>
        <v>2024-02-11-17</v>
      </c>
      <c r="E3935" s="7">
        <f>VartojimasGamyba!G3931</f>
        <v>0.434</v>
      </c>
      <c r="F3935" s="11"/>
      <c r="G3935" s="12">
        <f t="shared" si="597"/>
        <v>9.6288888888888877</v>
      </c>
      <c r="H3935" s="12">
        <v>0</v>
      </c>
      <c r="I3935" s="12">
        <v>0.48222222222222222</v>
      </c>
      <c r="J3935" s="12">
        <v>0</v>
      </c>
      <c r="K3935" s="12"/>
      <c r="L3935" s="12">
        <f>VartojimasGamyba!H3931</f>
        <v>0</v>
      </c>
      <c r="M3935" s="19">
        <f t="shared" si="590"/>
        <v>0</v>
      </c>
      <c r="N3935" s="7">
        <f t="shared" si="591"/>
        <v>0</v>
      </c>
      <c r="O3935" s="7">
        <f t="shared" si="592"/>
        <v>0</v>
      </c>
      <c r="R3935" s="7"/>
      <c r="S3935" s="47">
        <f t="shared" si="593"/>
        <v>0</v>
      </c>
      <c r="T3935" s="47">
        <f t="shared" si="594"/>
        <v>0</v>
      </c>
      <c r="U3935" s="47">
        <f t="shared" si="595"/>
        <v>170.09</v>
      </c>
      <c r="V3935" s="47">
        <f t="shared" si="596"/>
        <v>58.22</v>
      </c>
      <c r="W3935" s="11"/>
    </row>
    <row r="3936" spans="1:23" x14ac:dyDescent="0.45">
      <c r="A3936" t="s">
        <v>3941</v>
      </c>
      <c r="B3936">
        <v>69.31</v>
      </c>
      <c r="D3936" s="1" t="str">
        <f>VartojimasGamyba!J3932</f>
        <v>2024-02-11-18</v>
      </c>
      <c r="E3936" s="7">
        <f>VartojimasGamyba!G3932</f>
        <v>1.2350000000000001</v>
      </c>
      <c r="F3936" s="11"/>
      <c r="G3936" s="12">
        <f t="shared" si="597"/>
        <v>8.2566666666666659</v>
      </c>
      <c r="H3936" s="12">
        <v>0</v>
      </c>
      <c r="I3936" s="12">
        <v>1.3722222222222222</v>
      </c>
      <c r="J3936" s="12">
        <v>0</v>
      </c>
      <c r="K3936" s="12"/>
      <c r="L3936" s="12">
        <f>VartojimasGamyba!H3932</f>
        <v>0</v>
      </c>
      <c r="M3936" s="19">
        <f t="shared" si="590"/>
        <v>0</v>
      </c>
      <c r="N3936" s="7">
        <f t="shared" si="591"/>
        <v>0</v>
      </c>
      <c r="O3936" s="7">
        <f t="shared" si="592"/>
        <v>0</v>
      </c>
      <c r="R3936" s="7"/>
      <c r="S3936" s="47">
        <f t="shared" si="593"/>
        <v>0</v>
      </c>
      <c r="T3936" s="47">
        <f t="shared" si="594"/>
        <v>0</v>
      </c>
      <c r="U3936" s="47">
        <f t="shared" si="595"/>
        <v>169.60000000000002</v>
      </c>
      <c r="V3936" s="47">
        <f t="shared" si="596"/>
        <v>57.730000000000004</v>
      </c>
      <c r="W3936" s="11"/>
    </row>
    <row r="3937" spans="1:23" x14ac:dyDescent="0.45">
      <c r="A3937" t="s">
        <v>3942</v>
      </c>
      <c r="B3937">
        <v>77.55</v>
      </c>
      <c r="D3937" s="1" t="str">
        <f>VartojimasGamyba!J3933</f>
        <v>2024-02-11-19</v>
      </c>
      <c r="E3937" s="7">
        <f>VartojimasGamyba!G3933</f>
        <v>0.73699999999999999</v>
      </c>
      <c r="F3937" s="11"/>
      <c r="G3937" s="12">
        <f t="shared" si="597"/>
        <v>7.4377777777777769</v>
      </c>
      <c r="H3937" s="12">
        <v>0</v>
      </c>
      <c r="I3937" s="12">
        <v>0.81888888888888889</v>
      </c>
      <c r="J3937" s="12">
        <v>0</v>
      </c>
      <c r="K3937" s="12"/>
      <c r="L3937" s="12">
        <f>VartojimasGamyba!H3933</f>
        <v>0</v>
      </c>
      <c r="M3937" s="19">
        <f t="shared" si="590"/>
        <v>0</v>
      </c>
      <c r="N3937" s="7">
        <f t="shared" si="591"/>
        <v>0</v>
      </c>
      <c r="O3937" s="7">
        <f t="shared" si="592"/>
        <v>0</v>
      </c>
      <c r="R3937" s="7"/>
      <c r="S3937" s="47">
        <f t="shared" si="593"/>
        <v>0</v>
      </c>
      <c r="T3937" s="47">
        <f t="shared" si="594"/>
        <v>0</v>
      </c>
      <c r="U3937" s="47">
        <f t="shared" si="595"/>
        <v>177.84</v>
      </c>
      <c r="V3937" s="47">
        <f t="shared" si="596"/>
        <v>65.97</v>
      </c>
      <c r="W3937" s="11"/>
    </row>
    <row r="3938" spans="1:23" x14ac:dyDescent="0.45">
      <c r="A3938" t="s">
        <v>3943</v>
      </c>
      <c r="B3938">
        <v>81.31</v>
      </c>
      <c r="D3938" s="1" t="str">
        <f>VartojimasGamyba!J3934</f>
        <v>2024-02-11-20</v>
      </c>
      <c r="E3938" s="7">
        <f>VartojimasGamyba!G3934</f>
        <v>0.48799999999999999</v>
      </c>
      <c r="F3938" s="11"/>
      <c r="G3938" s="12">
        <f t="shared" si="597"/>
        <v>6.8955555555555543</v>
      </c>
      <c r="H3938" s="12">
        <v>0</v>
      </c>
      <c r="I3938" s="12">
        <v>0.54222222222222227</v>
      </c>
      <c r="J3938" s="12">
        <v>0</v>
      </c>
      <c r="K3938" s="12"/>
      <c r="L3938" s="12">
        <f>VartojimasGamyba!H3934</f>
        <v>0</v>
      </c>
      <c r="M3938" s="19">
        <f t="shared" si="590"/>
        <v>-5.5511151231257827E-17</v>
      </c>
      <c r="N3938" s="7">
        <f t="shared" si="591"/>
        <v>-1.0080825063596423E-14</v>
      </c>
      <c r="O3938" s="7">
        <f t="shared" si="592"/>
        <v>-1.0080825063596423E-14</v>
      </c>
      <c r="P3938" s="7" t="s">
        <v>8873</v>
      </c>
      <c r="R3938" s="7"/>
      <c r="S3938" s="47">
        <f t="shared" si="593"/>
        <v>-5.5511151231257827E-17</v>
      </c>
      <c r="T3938" s="47">
        <f t="shared" si="594"/>
        <v>0</v>
      </c>
      <c r="U3938" s="47">
        <f t="shared" si="595"/>
        <v>181.60000000000002</v>
      </c>
      <c r="V3938" s="47">
        <f t="shared" si="596"/>
        <v>69.73</v>
      </c>
      <c r="W3938" s="11"/>
    </row>
    <row r="3939" spans="1:23" x14ac:dyDescent="0.45">
      <c r="A3939" t="s">
        <v>3944</v>
      </c>
      <c r="B3939">
        <v>80.150000000000006</v>
      </c>
      <c r="D3939" s="1" t="str">
        <f>VartojimasGamyba!J3935</f>
        <v>2024-02-11-21</v>
      </c>
      <c r="E3939" s="7">
        <f>VartojimasGamyba!G3935</f>
        <v>0.67300000000000004</v>
      </c>
      <c r="F3939" s="11"/>
      <c r="G3939" s="12">
        <f t="shared" si="597"/>
        <v>6.147777777777776</v>
      </c>
      <c r="H3939" s="12">
        <v>0</v>
      </c>
      <c r="I3939" s="12">
        <v>0.74777777777777787</v>
      </c>
      <c r="J3939" s="12">
        <v>0</v>
      </c>
      <c r="K3939" s="12"/>
      <c r="L3939" s="12">
        <f>VartojimasGamyba!H3935</f>
        <v>0</v>
      </c>
      <c r="M3939" s="19">
        <f t="shared" si="590"/>
        <v>-1.1102230246251565E-16</v>
      </c>
      <c r="N3939" s="7">
        <f t="shared" si="591"/>
        <v>-2.0032864256336324E-14</v>
      </c>
      <c r="O3939" s="7">
        <f t="shared" si="592"/>
        <v>-2.0032864256336324E-14</v>
      </c>
      <c r="P3939" s="7">
        <f>SUM(N3918:N3941)</f>
        <v>2423.5315466666661</v>
      </c>
      <c r="R3939" s="7"/>
      <c r="S3939" s="47">
        <f t="shared" si="593"/>
        <v>-1.1102230246251565E-16</v>
      </c>
      <c r="T3939" s="47">
        <f t="shared" si="594"/>
        <v>0</v>
      </c>
      <c r="U3939" s="47">
        <f t="shared" si="595"/>
        <v>180.44</v>
      </c>
      <c r="V3939" s="47">
        <f t="shared" si="596"/>
        <v>68.570000000000007</v>
      </c>
      <c r="W3939" s="11"/>
    </row>
    <row r="3940" spans="1:23" x14ac:dyDescent="0.45">
      <c r="A3940" t="s">
        <v>3945</v>
      </c>
      <c r="B3940">
        <v>76.75</v>
      </c>
      <c r="D3940" s="1" t="str">
        <f>VartojimasGamyba!J3936</f>
        <v>2024-02-11-22</v>
      </c>
      <c r="E3940" s="7">
        <f>VartojimasGamyba!G3936</f>
        <v>0.26</v>
      </c>
      <c r="F3940" s="11"/>
      <c r="G3940" s="12">
        <f t="shared" si="597"/>
        <v>5.8588888888888873</v>
      </c>
      <c r="H3940" s="12">
        <v>0</v>
      </c>
      <c r="I3940" s="12">
        <v>0.28888888888888892</v>
      </c>
      <c r="J3940" s="12">
        <v>0</v>
      </c>
      <c r="K3940" s="12"/>
      <c r="L3940" s="12">
        <f>VartojimasGamyba!H3936</f>
        <v>0</v>
      </c>
      <c r="M3940" s="19">
        <f t="shared" si="590"/>
        <v>0</v>
      </c>
      <c r="N3940" s="7">
        <f t="shared" si="591"/>
        <v>0</v>
      </c>
      <c r="O3940" s="7">
        <f t="shared" si="592"/>
        <v>0</v>
      </c>
      <c r="P3940" s="7" t="s">
        <v>8872</v>
      </c>
      <c r="R3940" s="7"/>
      <c r="S3940" s="47">
        <f t="shared" si="593"/>
        <v>0</v>
      </c>
      <c r="T3940" s="47">
        <f t="shared" si="594"/>
        <v>0</v>
      </c>
      <c r="U3940" s="47">
        <f t="shared" si="595"/>
        <v>177.04000000000002</v>
      </c>
      <c r="V3940" s="47">
        <f t="shared" si="596"/>
        <v>65.17</v>
      </c>
      <c r="W3940" s="11"/>
    </row>
    <row r="3941" spans="1:23" x14ac:dyDescent="0.45">
      <c r="A3941" t="s">
        <v>3946</v>
      </c>
      <c r="B3941">
        <v>70.72</v>
      </c>
      <c r="D3941" s="1" t="str">
        <f>VartojimasGamyba!J3937</f>
        <v>2024-02-11-23</v>
      </c>
      <c r="E3941" s="7">
        <f>VartojimasGamyba!G3937</f>
        <v>0.77300000000000002</v>
      </c>
      <c r="F3941" s="11"/>
      <c r="G3941" s="12">
        <f t="shared" si="597"/>
        <v>4.9999999999999982</v>
      </c>
      <c r="H3941" s="12">
        <v>0</v>
      </c>
      <c r="I3941" s="12">
        <v>0.85888888888888892</v>
      </c>
      <c r="J3941" s="12">
        <v>0</v>
      </c>
      <c r="K3941" s="12"/>
      <c r="L3941" s="12">
        <f>VartojimasGamyba!H3937</f>
        <v>0</v>
      </c>
      <c r="M3941" s="19">
        <f t="shared" si="590"/>
        <v>0</v>
      </c>
      <c r="N3941" s="7">
        <f t="shared" si="591"/>
        <v>0</v>
      </c>
      <c r="O3941" s="7">
        <f t="shared" si="592"/>
        <v>0</v>
      </c>
      <c r="P3941" s="7">
        <f>SUM(O3918:O3941)</f>
        <v>2423.5315466666661</v>
      </c>
      <c r="Q3941" s="7">
        <f>SUMPRODUCT(B3918:B3941,E3918:E3941)+SUM(E3918:E3941)*$Z$21-SUMPRODUCT(B3918:B3941,L3918:L3941)+SUM(L3918:L3941)*ABS($Z$20)</f>
        <v>2666.9291299999995</v>
      </c>
      <c r="R3941" s="7"/>
      <c r="S3941" s="47">
        <f t="shared" si="593"/>
        <v>0</v>
      </c>
      <c r="T3941" s="47">
        <f t="shared" si="594"/>
        <v>0</v>
      </c>
      <c r="U3941" s="47">
        <f t="shared" si="595"/>
        <v>171.01</v>
      </c>
      <c r="V3941" s="47">
        <f t="shared" si="596"/>
        <v>59.14</v>
      </c>
      <c r="W3941" s="11">
        <f>IF(P3941&lt;&gt;Q3941,1,0)</f>
        <v>1</v>
      </c>
    </row>
    <row r="3942" spans="1:23" x14ac:dyDescent="0.45">
      <c r="A3942" t="s">
        <v>3947</v>
      </c>
      <c r="B3942">
        <v>68.39</v>
      </c>
      <c r="D3942" s="9" t="str">
        <f>VartojimasGamyba!J3938</f>
        <v>2024-02-12-00</v>
      </c>
      <c r="E3942" s="8">
        <f>VartojimasGamyba!G3938</f>
        <v>0.34699999999999998</v>
      </c>
      <c r="F3942" s="11"/>
      <c r="G3942" s="7">
        <f>G3941+H3942-I3942</f>
        <v>4.9999999999999982</v>
      </c>
      <c r="H3942" s="7">
        <v>0</v>
      </c>
      <c r="I3942" s="7">
        <v>0</v>
      </c>
      <c r="J3942" s="7">
        <v>0</v>
      </c>
      <c r="L3942" s="7">
        <f>VartojimasGamyba!H3938</f>
        <v>0</v>
      </c>
      <c r="M3942" s="15">
        <f t="shared" si="590"/>
        <v>0.34699999999999998</v>
      </c>
      <c r="N3942" s="7">
        <f t="shared" si="591"/>
        <v>58.531959999999998</v>
      </c>
      <c r="O3942" s="7">
        <f t="shared" si="592"/>
        <v>58.531959999999998</v>
      </c>
      <c r="R3942" s="20" t="s">
        <v>8783</v>
      </c>
      <c r="S3942" s="47">
        <f t="shared" si="593"/>
        <v>0.34699999999999998</v>
      </c>
      <c r="T3942" s="47">
        <f t="shared" si="594"/>
        <v>0</v>
      </c>
      <c r="U3942" s="47">
        <f t="shared" si="595"/>
        <v>168.68</v>
      </c>
      <c r="V3942" s="47">
        <f t="shared" si="596"/>
        <v>56.81</v>
      </c>
      <c r="W3942" s="11"/>
    </row>
    <row r="3943" spans="1:23" x14ac:dyDescent="0.45">
      <c r="A3943" t="s">
        <v>3948</v>
      </c>
      <c r="B3943">
        <v>64.010000000000005</v>
      </c>
      <c r="D3943" s="9" t="str">
        <f>VartojimasGamyba!J3939</f>
        <v>2024-02-12-01</v>
      </c>
      <c r="E3943" s="8">
        <f>VartojimasGamyba!G3939</f>
        <v>0.76700000000000002</v>
      </c>
      <c r="F3943" s="11"/>
      <c r="G3943" s="7">
        <f t="shared" ref="G3943:G3965" si="598">G3942+H3943-I3943</f>
        <v>4.9999999999999982</v>
      </c>
      <c r="H3943" s="7">
        <v>0</v>
      </c>
      <c r="I3943" s="7">
        <v>0</v>
      </c>
      <c r="J3943" s="7">
        <v>0</v>
      </c>
      <c r="L3943" s="7">
        <f>VartojimasGamyba!H3939</f>
        <v>0</v>
      </c>
      <c r="M3943" s="15">
        <f t="shared" si="590"/>
        <v>0.76700000000000002</v>
      </c>
      <c r="N3943" s="7">
        <f t="shared" si="591"/>
        <v>126.01810000000002</v>
      </c>
      <c r="O3943" s="7">
        <f t="shared" si="592"/>
        <v>126.01810000000002</v>
      </c>
      <c r="R3943" s="7"/>
      <c r="S3943" s="47">
        <f t="shared" si="593"/>
        <v>0.76700000000000002</v>
      </c>
      <c r="T3943" s="47">
        <f t="shared" si="594"/>
        <v>0</v>
      </c>
      <c r="U3943" s="47">
        <f t="shared" si="595"/>
        <v>164.3</v>
      </c>
      <c r="V3943" s="47">
        <f t="shared" si="596"/>
        <v>52.430000000000007</v>
      </c>
      <c r="W3943" s="11"/>
    </row>
    <row r="3944" spans="1:23" x14ac:dyDescent="0.45">
      <c r="A3944" t="s">
        <v>3949</v>
      </c>
      <c r="B3944">
        <v>65</v>
      </c>
      <c r="D3944" s="9" t="str">
        <f>VartojimasGamyba!J3940</f>
        <v>2024-02-12-02</v>
      </c>
      <c r="E3944" s="8">
        <f>VartojimasGamyba!G3940</f>
        <v>0.27100000000000002</v>
      </c>
      <c r="F3944" s="11"/>
      <c r="G3944" s="7">
        <f t="shared" si="598"/>
        <v>4.9999999999999982</v>
      </c>
      <c r="H3944" s="7">
        <v>0</v>
      </c>
      <c r="I3944" s="7">
        <v>0</v>
      </c>
      <c r="J3944" s="7">
        <v>0</v>
      </c>
      <c r="L3944" s="7">
        <f>VartojimasGamyba!H3940</f>
        <v>0</v>
      </c>
      <c r="M3944" s="15">
        <f t="shared" si="590"/>
        <v>0.27100000000000002</v>
      </c>
      <c r="N3944" s="7">
        <f t="shared" si="591"/>
        <v>44.793590000000009</v>
      </c>
      <c r="O3944" s="7">
        <f t="shared" si="592"/>
        <v>44.793590000000009</v>
      </c>
      <c r="R3944" s="7"/>
      <c r="S3944" s="47">
        <f t="shared" si="593"/>
        <v>0.27100000000000002</v>
      </c>
      <c r="T3944" s="47">
        <f t="shared" si="594"/>
        <v>0</v>
      </c>
      <c r="U3944" s="47">
        <f t="shared" si="595"/>
        <v>165.29000000000002</v>
      </c>
      <c r="V3944" s="47">
        <f t="shared" si="596"/>
        <v>53.42</v>
      </c>
      <c r="W3944" s="11"/>
    </row>
    <row r="3945" spans="1:23" x14ac:dyDescent="0.45">
      <c r="A3945" t="s">
        <v>3950</v>
      </c>
      <c r="B3945">
        <v>59.94</v>
      </c>
      <c r="D3945" s="9" t="str">
        <f>VartojimasGamyba!J3941</f>
        <v>2024-02-12-03</v>
      </c>
      <c r="E3945" s="8">
        <f>VartojimasGamyba!G3941</f>
        <v>0.89600000000000002</v>
      </c>
      <c r="F3945" s="11"/>
      <c r="G3945" s="7">
        <f t="shared" si="598"/>
        <v>4.9999999999999982</v>
      </c>
      <c r="H3945" s="7">
        <v>0</v>
      </c>
      <c r="I3945" s="7">
        <v>0</v>
      </c>
      <c r="J3945" s="7">
        <v>0</v>
      </c>
      <c r="L3945" s="7">
        <f>VartojimasGamyba!H3941</f>
        <v>0</v>
      </c>
      <c r="M3945" s="15">
        <f t="shared" si="590"/>
        <v>0.89600000000000002</v>
      </c>
      <c r="N3945" s="7">
        <f t="shared" si="591"/>
        <v>143.56608000000003</v>
      </c>
      <c r="O3945" s="7">
        <f t="shared" si="592"/>
        <v>143.56608000000003</v>
      </c>
      <c r="R3945" s="7"/>
      <c r="S3945" s="47">
        <f t="shared" si="593"/>
        <v>0.89600000000000002</v>
      </c>
      <c r="T3945" s="47">
        <f t="shared" si="594"/>
        <v>0</v>
      </c>
      <c r="U3945" s="47">
        <f t="shared" si="595"/>
        <v>160.23000000000002</v>
      </c>
      <c r="V3945" s="47">
        <f t="shared" si="596"/>
        <v>48.36</v>
      </c>
      <c r="W3945" s="11"/>
    </row>
    <row r="3946" spans="1:23" x14ac:dyDescent="0.45">
      <c r="A3946" t="s">
        <v>3951</v>
      </c>
      <c r="B3946">
        <v>58.79</v>
      </c>
      <c r="D3946" s="9" t="str">
        <f>VartojimasGamyba!J3942</f>
        <v>2024-02-12-04</v>
      </c>
      <c r="E3946" s="8">
        <f>VartojimasGamyba!G3942</f>
        <v>0.68</v>
      </c>
      <c r="F3946" s="11"/>
      <c r="G3946" s="7">
        <f t="shared" si="598"/>
        <v>4.9999999999999982</v>
      </c>
      <c r="H3946" s="7">
        <v>0</v>
      </c>
      <c r="I3946" s="7">
        <v>0</v>
      </c>
      <c r="J3946" s="7">
        <v>0</v>
      </c>
      <c r="L3946" s="7">
        <f>VartojimasGamyba!H3942</f>
        <v>0</v>
      </c>
      <c r="M3946" s="15">
        <f t="shared" si="590"/>
        <v>0.68</v>
      </c>
      <c r="N3946" s="7">
        <f t="shared" si="591"/>
        <v>108.17440000000002</v>
      </c>
      <c r="O3946" s="7">
        <f t="shared" si="592"/>
        <v>108.17440000000002</v>
      </c>
      <c r="R3946" s="7"/>
      <c r="S3946" s="47">
        <f t="shared" si="593"/>
        <v>0.68</v>
      </c>
      <c r="T3946" s="47">
        <f t="shared" si="594"/>
        <v>0</v>
      </c>
      <c r="U3946" s="47">
        <f t="shared" si="595"/>
        <v>159.08000000000001</v>
      </c>
      <c r="V3946" s="47">
        <f t="shared" si="596"/>
        <v>47.21</v>
      </c>
      <c r="W3946" s="11"/>
    </row>
    <row r="3947" spans="1:23" x14ac:dyDescent="0.45">
      <c r="A3947" t="s">
        <v>3952</v>
      </c>
      <c r="B3947">
        <v>57.77</v>
      </c>
      <c r="D3947" s="9" t="str">
        <f>VartojimasGamyba!J3943</f>
        <v>2024-02-12-05</v>
      </c>
      <c r="E3947" s="8">
        <f>VartojimasGamyba!G3943</f>
        <v>0.81200000000000006</v>
      </c>
      <c r="F3947" s="11"/>
      <c r="G3947" s="7">
        <f t="shared" si="598"/>
        <v>13.445555555555556</v>
      </c>
      <c r="H3947" s="7">
        <v>8.4455555555555577</v>
      </c>
      <c r="I3947" s="7">
        <v>0</v>
      </c>
      <c r="J3947" s="7">
        <v>0</v>
      </c>
      <c r="L3947" s="7">
        <f>VartojimasGamyba!H3943</f>
        <v>0</v>
      </c>
      <c r="M3947" s="15">
        <f t="shared" si="590"/>
        <v>9.2575555555555571</v>
      </c>
      <c r="N3947" s="7">
        <f t="shared" si="591"/>
        <v>1463.2492311111114</v>
      </c>
      <c r="O3947" s="7">
        <f t="shared" si="592"/>
        <v>1463.2492311111114</v>
      </c>
      <c r="R3947" s="7"/>
      <c r="S3947" s="47">
        <f t="shared" si="593"/>
        <v>9.2575555555555571</v>
      </c>
      <c r="T3947" s="47">
        <f t="shared" si="594"/>
        <v>0</v>
      </c>
      <c r="U3947" s="47">
        <f t="shared" si="595"/>
        <v>158.06</v>
      </c>
      <c r="V3947" s="47">
        <f t="shared" si="596"/>
        <v>46.190000000000005</v>
      </c>
      <c r="W3947" s="11"/>
    </row>
    <row r="3948" spans="1:23" x14ac:dyDescent="0.45">
      <c r="A3948" t="s">
        <v>3953</v>
      </c>
      <c r="B3948">
        <v>59.21</v>
      </c>
      <c r="D3948" s="9" t="str">
        <f>VartojimasGamyba!J3944</f>
        <v>2024-02-12-06</v>
      </c>
      <c r="E3948" s="8">
        <f>VartojimasGamyba!G3944</f>
        <v>0.626</v>
      </c>
      <c r="F3948" s="11"/>
      <c r="G3948" s="7">
        <f t="shared" si="598"/>
        <v>13.445555555555556</v>
      </c>
      <c r="H3948" s="7">
        <v>0</v>
      </c>
      <c r="I3948" s="7">
        <v>0</v>
      </c>
      <c r="J3948" s="7">
        <v>0</v>
      </c>
      <c r="L3948" s="7">
        <f>VartojimasGamyba!H3944</f>
        <v>0</v>
      </c>
      <c r="M3948" s="15">
        <f t="shared" si="590"/>
        <v>0.626</v>
      </c>
      <c r="N3948" s="7">
        <f t="shared" si="591"/>
        <v>99.846999999999994</v>
      </c>
      <c r="O3948" s="7">
        <f t="shared" si="592"/>
        <v>99.846999999999994</v>
      </c>
      <c r="R3948" s="7"/>
      <c r="S3948" s="47">
        <f t="shared" si="593"/>
        <v>0.626</v>
      </c>
      <c r="T3948" s="47">
        <f t="shared" si="594"/>
        <v>0</v>
      </c>
      <c r="U3948" s="47">
        <f t="shared" si="595"/>
        <v>159.5</v>
      </c>
      <c r="V3948" s="47">
        <f t="shared" si="596"/>
        <v>47.63</v>
      </c>
      <c r="W3948" s="11"/>
    </row>
    <row r="3949" spans="1:23" x14ac:dyDescent="0.45">
      <c r="A3949" t="s">
        <v>3954</v>
      </c>
      <c r="B3949">
        <v>65</v>
      </c>
      <c r="D3949" s="9" t="str">
        <f>VartojimasGamyba!J3945</f>
        <v>2024-02-12-07</v>
      </c>
      <c r="E3949" s="8">
        <f>VartojimasGamyba!G3945</f>
        <v>0.29099999999999998</v>
      </c>
      <c r="F3949" s="11"/>
      <c r="G3949" s="7">
        <f t="shared" si="598"/>
        <v>13.445555555555556</v>
      </c>
      <c r="H3949" s="7">
        <v>0</v>
      </c>
      <c r="I3949" s="7">
        <v>0</v>
      </c>
      <c r="J3949" s="7">
        <v>0</v>
      </c>
      <c r="L3949" s="7">
        <f>VartojimasGamyba!H3945</f>
        <v>0</v>
      </c>
      <c r="M3949" s="15">
        <f t="shared" si="590"/>
        <v>0.29099999999999998</v>
      </c>
      <c r="N3949" s="7">
        <f t="shared" si="591"/>
        <v>48.09939</v>
      </c>
      <c r="O3949" s="7">
        <f t="shared" si="592"/>
        <v>48.09939</v>
      </c>
      <c r="R3949" s="7"/>
      <c r="S3949" s="47">
        <f t="shared" si="593"/>
        <v>0.29099999999999998</v>
      </c>
      <c r="T3949" s="47">
        <f t="shared" si="594"/>
        <v>0</v>
      </c>
      <c r="U3949" s="47">
        <f t="shared" si="595"/>
        <v>165.29000000000002</v>
      </c>
      <c r="V3949" s="47">
        <f t="shared" si="596"/>
        <v>53.42</v>
      </c>
      <c r="W3949" s="11"/>
    </row>
    <row r="3950" spans="1:23" x14ac:dyDescent="0.45">
      <c r="A3950" t="s">
        <v>3955</v>
      </c>
      <c r="B3950">
        <v>95.07</v>
      </c>
      <c r="D3950" s="9" t="str">
        <f>VartojimasGamyba!J3946</f>
        <v>2024-02-12-08</v>
      </c>
      <c r="E3950" s="8">
        <f>VartojimasGamyba!G3946</f>
        <v>0.77400000000000002</v>
      </c>
      <c r="F3950" s="11"/>
      <c r="G3950" s="7">
        <f t="shared" si="598"/>
        <v>12.602222222222222</v>
      </c>
      <c r="H3950" s="7">
        <v>0</v>
      </c>
      <c r="I3950" s="7">
        <v>0.84333333333333316</v>
      </c>
      <c r="J3950" s="7">
        <v>0</v>
      </c>
      <c r="L3950" s="7">
        <f>VartojimasGamyba!H3946</f>
        <v>1.4999999999999999E-2</v>
      </c>
      <c r="M3950" s="15">
        <f t="shared" si="590"/>
        <v>1.2490009027033011E-16</v>
      </c>
      <c r="N3950" s="7">
        <f t="shared" si="591"/>
        <v>2.4400481635211694E-14</v>
      </c>
      <c r="O3950" s="7">
        <f t="shared" si="592"/>
        <v>2.4400481635211694E-14</v>
      </c>
      <c r="R3950" s="7"/>
      <c r="S3950" s="47">
        <f t="shared" si="593"/>
        <v>1.2490009027033011E-16</v>
      </c>
      <c r="T3950" s="47">
        <f t="shared" si="594"/>
        <v>0</v>
      </c>
      <c r="U3950" s="47">
        <f t="shared" si="595"/>
        <v>195.36</v>
      </c>
      <c r="V3950" s="47">
        <f t="shared" si="596"/>
        <v>83.49</v>
      </c>
      <c r="W3950" s="11"/>
    </row>
    <row r="3951" spans="1:23" x14ac:dyDescent="0.45">
      <c r="A3951" t="s">
        <v>3956</v>
      </c>
      <c r="B3951">
        <v>90.09</v>
      </c>
      <c r="D3951" s="9" t="str">
        <f>VartojimasGamyba!J3947</f>
        <v>2024-02-12-09</v>
      </c>
      <c r="E3951" s="8">
        <f>VartojimasGamyba!G3947</f>
        <v>0.753</v>
      </c>
      <c r="F3951" s="11"/>
      <c r="G3951" s="7">
        <f t="shared" si="598"/>
        <v>11.863333333333333</v>
      </c>
      <c r="H3951" s="7">
        <v>0</v>
      </c>
      <c r="I3951" s="7">
        <v>0.73888888888888893</v>
      </c>
      <c r="J3951" s="7">
        <v>0</v>
      </c>
      <c r="L3951" s="7">
        <f>VartojimasGamyba!H3947</f>
        <v>8.7999999999999995E-2</v>
      </c>
      <c r="M3951" s="15">
        <f t="shared" si="590"/>
        <v>0</v>
      </c>
      <c r="N3951" s="7">
        <f t="shared" si="591"/>
        <v>0</v>
      </c>
      <c r="O3951" s="7">
        <f t="shared" si="592"/>
        <v>0</v>
      </c>
      <c r="R3951" s="7"/>
      <c r="S3951" s="47">
        <f t="shared" si="593"/>
        <v>0</v>
      </c>
      <c r="T3951" s="47">
        <f t="shared" si="594"/>
        <v>0</v>
      </c>
      <c r="U3951" s="47">
        <f t="shared" si="595"/>
        <v>190.38</v>
      </c>
      <c r="V3951" s="47">
        <f t="shared" si="596"/>
        <v>78.510000000000005</v>
      </c>
      <c r="W3951" s="11"/>
    </row>
    <row r="3952" spans="1:23" x14ac:dyDescent="0.45">
      <c r="A3952" t="s">
        <v>3957</v>
      </c>
      <c r="B3952">
        <v>104</v>
      </c>
      <c r="D3952" s="9" t="str">
        <f>VartojimasGamyba!J3948</f>
        <v>2024-02-12-10</v>
      </c>
      <c r="E3952" s="8">
        <f>VartojimasGamyba!G3948</f>
        <v>0.433</v>
      </c>
      <c r="F3952" s="11"/>
      <c r="G3952" s="7">
        <f t="shared" si="598"/>
        <v>11.498888888888889</v>
      </c>
      <c r="H3952" s="7">
        <v>0</v>
      </c>
      <c r="I3952" s="7">
        <v>0.36444444444444446</v>
      </c>
      <c r="J3952" s="7">
        <v>0</v>
      </c>
      <c r="L3952" s="7">
        <f>VartojimasGamyba!H3948</f>
        <v>0.105</v>
      </c>
      <c r="M3952" s="15">
        <f t="shared" si="590"/>
        <v>0</v>
      </c>
      <c r="N3952" s="7">
        <f t="shared" si="591"/>
        <v>0</v>
      </c>
      <c r="O3952" s="7">
        <f t="shared" si="592"/>
        <v>0</v>
      </c>
      <c r="R3952" s="7"/>
      <c r="S3952" s="47">
        <f t="shared" si="593"/>
        <v>0</v>
      </c>
      <c r="T3952" s="47">
        <f t="shared" si="594"/>
        <v>0</v>
      </c>
      <c r="U3952" s="47">
        <f t="shared" si="595"/>
        <v>204.29000000000002</v>
      </c>
      <c r="V3952" s="47">
        <f t="shared" si="596"/>
        <v>92.42</v>
      </c>
      <c r="W3952" s="11"/>
    </row>
    <row r="3953" spans="1:23" x14ac:dyDescent="0.45">
      <c r="A3953" t="s">
        <v>3958</v>
      </c>
      <c r="B3953">
        <v>96.5</v>
      </c>
      <c r="D3953" s="9" t="str">
        <f>VartojimasGamyba!J3949</f>
        <v>2024-02-12-11</v>
      </c>
      <c r="E3953" s="8">
        <f>VartojimasGamyba!G3949</f>
        <v>0.89500000000000002</v>
      </c>
      <c r="F3953" s="11"/>
      <c r="G3953" s="7">
        <f t="shared" si="598"/>
        <v>10.537777777777778</v>
      </c>
      <c r="H3953" s="7">
        <v>0</v>
      </c>
      <c r="I3953" s="7">
        <v>0.96111111111111114</v>
      </c>
      <c r="J3953" s="7">
        <v>0</v>
      </c>
      <c r="L3953" s="7">
        <f>VartojimasGamyba!H3949</f>
        <v>0.03</v>
      </c>
      <c r="M3953" s="15">
        <f t="shared" si="590"/>
        <v>2.7755575615628914E-17</v>
      </c>
      <c r="N3953" s="7">
        <f t="shared" si="591"/>
        <v>5.4620197253996145E-15</v>
      </c>
      <c r="O3953" s="7">
        <f t="shared" si="592"/>
        <v>5.4620197253996145E-15</v>
      </c>
      <c r="R3953" s="7"/>
      <c r="S3953" s="47">
        <f t="shared" si="593"/>
        <v>2.7755575615628914E-17</v>
      </c>
      <c r="T3953" s="47">
        <f t="shared" si="594"/>
        <v>0</v>
      </c>
      <c r="U3953" s="47">
        <f t="shared" si="595"/>
        <v>196.79000000000002</v>
      </c>
      <c r="V3953" s="47">
        <f t="shared" si="596"/>
        <v>84.92</v>
      </c>
      <c r="W3953" s="11"/>
    </row>
    <row r="3954" spans="1:23" x14ac:dyDescent="0.45">
      <c r="A3954" t="s">
        <v>3959</v>
      </c>
      <c r="B3954">
        <v>96.46</v>
      </c>
      <c r="D3954" s="9" t="str">
        <f>VartojimasGamyba!J3950</f>
        <v>2024-02-12-12</v>
      </c>
      <c r="E3954" s="8">
        <f>VartojimasGamyba!G3950</f>
        <v>0.29599999999999999</v>
      </c>
      <c r="F3954" s="11"/>
      <c r="G3954" s="7">
        <f t="shared" si="598"/>
        <v>10.284444444444444</v>
      </c>
      <c r="H3954" s="7">
        <v>0</v>
      </c>
      <c r="I3954" s="7">
        <v>0.2533333333333333</v>
      </c>
      <c r="J3954" s="7">
        <v>0</v>
      </c>
      <c r="L3954" s="7">
        <f>VartojimasGamyba!H3950</f>
        <v>6.8000000000000005E-2</v>
      </c>
      <c r="M3954" s="15">
        <f t="shared" si="590"/>
        <v>0</v>
      </c>
      <c r="N3954" s="7">
        <f t="shared" si="591"/>
        <v>0</v>
      </c>
      <c r="O3954" s="7">
        <f t="shared" si="592"/>
        <v>0</v>
      </c>
      <c r="R3954" s="7"/>
      <c r="S3954" s="47">
        <f t="shared" si="593"/>
        <v>0</v>
      </c>
      <c r="T3954" s="47">
        <f t="shared" si="594"/>
        <v>0</v>
      </c>
      <c r="U3954" s="47">
        <f t="shared" si="595"/>
        <v>196.75</v>
      </c>
      <c r="V3954" s="47">
        <f t="shared" si="596"/>
        <v>84.88</v>
      </c>
      <c r="W3954" s="11"/>
    </row>
    <row r="3955" spans="1:23" x14ac:dyDescent="0.45">
      <c r="A3955" t="s">
        <v>3960</v>
      </c>
      <c r="B3955">
        <v>80.040000000000006</v>
      </c>
      <c r="D3955" s="9" t="str">
        <f>VartojimasGamyba!J3951</f>
        <v>2024-02-12-13</v>
      </c>
      <c r="E3955" s="8">
        <f>VartojimasGamyba!G3951</f>
        <v>0.72799999999999998</v>
      </c>
      <c r="F3955" s="11"/>
      <c r="G3955" s="7">
        <f t="shared" si="598"/>
        <v>9.5055555555555564</v>
      </c>
      <c r="H3955" s="7">
        <v>0</v>
      </c>
      <c r="I3955" s="7">
        <v>0.77888888888888874</v>
      </c>
      <c r="J3955" s="7">
        <v>0</v>
      </c>
      <c r="L3955" s="7">
        <f>VartojimasGamyba!H3951</f>
        <v>2.7E-2</v>
      </c>
      <c r="M3955" s="15">
        <f t="shared" si="590"/>
        <v>1.3530843112619095E-16</v>
      </c>
      <c r="N3955" s="7">
        <f t="shared" si="591"/>
        <v>2.4400169384986017E-14</v>
      </c>
      <c r="O3955" s="7">
        <f t="shared" si="592"/>
        <v>2.4400169384986017E-14</v>
      </c>
      <c r="R3955" s="7"/>
      <c r="S3955" s="47">
        <f t="shared" si="593"/>
        <v>1.3530843112619095E-16</v>
      </c>
      <c r="T3955" s="47">
        <f t="shared" si="594"/>
        <v>0</v>
      </c>
      <c r="U3955" s="47">
        <f t="shared" si="595"/>
        <v>180.33</v>
      </c>
      <c r="V3955" s="47">
        <f t="shared" si="596"/>
        <v>68.460000000000008</v>
      </c>
      <c r="W3955" s="11"/>
    </row>
    <row r="3956" spans="1:23" x14ac:dyDescent="0.45">
      <c r="A3956" t="s">
        <v>3961</v>
      </c>
      <c r="B3956">
        <v>79.89</v>
      </c>
      <c r="D3956" s="9" t="str">
        <f>VartojimasGamyba!J3952</f>
        <v>2024-02-12-14</v>
      </c>
      <c r="E3956" s="8">
        <f>VartojimasGamyba!G3952</f>
        <v>0.84499999999999997</v>
      </c>
      <c r="F3956" s="11"/>
      <c r="G3956" s="7">
        <f t="shared" si="598"/>
        <v>8.5711111111111116</v>
      </c>
      <c r="H3956" s="7">
        <v>0</v>
      </c>
      <c r="I3956" s="7">
        <v>0.93444444444444441</v>
      </c>
      <c r="J3956" s="7">
        <v>0</v>
      </c>
      <c r="L3956" s="7">
        <f>VartojimasGamyba!H3952</f>
        <v>4.0000000000000001E-3</v>
      </c>
      <c r="M3956" s="15">
        <f t="shared" si="590"/>
        <v>0</v>
      </c>
      <c r="N3956" s="7">
        <f t="shared" si="591"/>
        <v>0</v>
      </c>
      <c r="O3956" s="7">
        <f t="shared" si="592"/>
        <v>0</v>
      </c>
      <c r="R3956" s="7"/>
      <c r="S3956" s="47">
        <f t="shared" si="593"/>
        <v>0</v>
      </c>
      <c r="T3956" s="47">
        <f t="shared" si="594"/>
        <v>0</v>
      </c>
      <c r="U3956" s="47">
        <f t="shared" si="595"/>
        <v>180.18</v>
      </c>
      <c r="V3956" s="47">
        <f t="shared" si="596"/>
        <v>68.31</v>
      </c>
      <c r="W3956" s="11"/>
    </row>
    <row r="3957" spans="1:23" x14ac:dyDescent="0.45">
      <c r="A3957" t="s">
        <v>3962</v>
      </c>
      <c r="B3957">
        <v>99.75</v>
      </c>
      <c r="D3957" s="9" t="str">
        <f>VartojimasGamyba!J3953</f>
        <v>2024-02-12-15</v>
      </c>
      <c r="E3957" s="8">
        <f>VartojimasGamyba!G3953</f>
        <v>0.89700000000000002</v>
      </c>
      <c r="F3957" s="11"/>
      <c r="G3957" s="7">
        <f t="shared" si="598"/>
        <v>7.5744444444444445</v>
      </c>
      <c r="H3957" s="7">
        <v>0</v>
      </c>
      <c r="I3957" s="7">
        <v>0.9966666666666667</v>
      </c>
      <c r="J3957" s="7">
        <v>0</v>
      </c>
      <c r="L3957" s="7">
        <f>VartojimasGamyba!H3953</f>
        <v>0</v>
      </c>
      <c r="M3957" s="15">
        <f t="shared" si="590"/>
        <v>0</v>
      </c>
      <c r="N3957" s="7">
        <f t="shared" si="591"/>
        <v>0</v>
      </c>
      <c r="O3957" s="7">
        <f t="shared" si="592"/>
        <v>0</v>
      </c>
      <c r="R3957" s="7"/>
      <c r="S3957" s="47">
        <f t="shared" si="593"/>
        <v>0</v>
      </c>
      <c r="T3957" s="47">
        <f t="shared" si="594"/>
        <v>0</v>
      </c>
      <c r="U3957" s="47">
        <f t="shared" si="595"/>
        <v>200.04000000000002</v>
      </c>
      <c r="V3957" s="47">
        <f t="shared" si="596"/>
        <v>88.17</v>
      </c>
      <c r="W3957" s="11"/>
    </row>
    <row r="3958" spans="1:23" x14ac:dyDescent="0.45">
      <c r="A3958" t="s">
        <v>3963</v>
      </c>
      <c r="B3958">
        <v>92.51</v>
      </c>
      <c r="D3958" s="9" t="str">
        <f>VartojimasGamyba!J3954</f>
        <v>2024-02-12-16</v>
      </c>
      <c r="E3958" s="8">
        <f>VartojimasGamyba!G3954</f>
        <v>0.77200000000000002</v>
      </c>
      <c r="F3958" s="11"/>
      <c r="G3958" s="7">
        <f t="shared" si="598"/>
        <v>6.7166666666666668</v>
      </c>
      <c r="H3958" s="7">
        <v>0</v>
      </c>
      <c r="I3958" s="7">
        <v>0.85777777777777786</v>
      </c>
      <c r="J3958" s="7">
        <v>0</v>
      </c>
      <c r="L3958" s="7">
        <f>VartojimasGamyba!H3954</f>
        <v>0</v>
      </c>
      <c r="M3958" s="15">
        <f t="shared" si="590"/>
        <v>-1.1102230246251565E-16</v>
      </c>
      <c r="N3958" s="7">
        <f t="shared" si="591"/>
        <v>-2.1405099914773019E-14</v>
      </c>
      <c r="O3958" s="7">
        <f t="shared" si="592"/>
        <v>-2.1405099914773019E-14</v>
      </c>
      <c r="R3958" s="7"/>
      <c r="S3958" s="47">
        <f t="shared" si="593"/>
        <v>-1.1102230246251565E-16</v>
      </c>
      <c r="T3958" s="47">
        <f t="shared" si="594"/>
        <v>0</v>
      </c>
      <c r="U3958" s="47">
        <f t="shared" si="595"/>
        <v>192.8</v>
      </c>
      <c r="V3958" s="47">
        <f t="shared" si="596"/>
        <v>80.930000000000007</v>
      </c>
      <c r="W3958" s="11"/>
    </row>
    <row r="3959" spans="1:23" x14ac:dyDescent="0.45">
      <c r="A3959" t="s">
        <v>3964</v>
      </c>
      <c r="B3959">
        <v>100.15</v>
      </c>
      <c r="D3959" s="9" t="str">
        <f>VartojimasGamyba!J3955</f>
        <v>2024-02-12-17</v>
      </c>
      <c r="E3959" s="8">
        <f>VartojimasGamyba!G3955</f>
        <v>0.30299999999999999</v>
      </c>
      <c r="F3959" s="11"/>
      <c r="G3959" s="7">
        <f t="shared" si="598"/>
        <v>6.38</v>
      </c>
      <c r="H3959" s="7">
        <v>0</v>
      </c>
      <c r="I3959" s="7">
        <v>0.33666666666666667</v>
      </c>
      <c r="J3959" s="7">
        <v>0</v>
      </c>
      <c r="L3959" s="7">
        <f>VartojimasGamyba!H3955</f>
        <v>0</v>
      </c>
      <c r="M3959" s="15">
        <f t="shared" si="590"/>
        <v>0</v>
      </c>
      <c r="N3959" s="7">
        <f t="shared" si="591"/>
        <v>0</v>
      </c>
      <c r="O3959" s="7">
        <f t="shared" si="592"/>
        <v>0</v>
      </c>
      <c r="R3959" s="7"/>
      <c r="S3959" s="47">
        <f t="shared" si="593"/>
        <v>0</v>
      </c>
      <c r="T3959" s="47">
        <f t="shared" si="594"/>
        <v>0</v>
      </c>
      <c r="U3959" s="47">
        <f t="shared" si="595"/>
        <v>200.44</v>
      </c>
      <c r="V3959" s="47">
        <f t="shared" si="596"/>
        <v>88.570000000000007</v>
      </c>
      <c r="W3959" s="11"/>
    </row>
    <row r="3960" spans="1:23" x14ac:dyDescent="0.45">
      <c r="A3960" t="s">
        <v>3965</v>
      </c>
      <c r="B3960">
        <v>118.97</v>
      </c>
      <c r="D3960" s="9" t="str">
        <f>VartojimasGamyba!J3956</f>
        <v>2024-02-12-18</v>
      </c>
      <c r="E3960" s="8">
        <f>VartojimasGamyba!G3956</f>
        <v>0.24199999999999999</v>
      </c>
      <c r="F3960" s="11"/>
      <c r="G3960" s="7">
        <f t="shared" si="598"/>
        <v>6.1111111111111107</v>
      </c>
      <c r="H3960" s="7">
        <v>0</v>
      </c>
      <c r="I3960" s="7">
        <v>0.2688888888888889</v>
      </c>
      <c r="J3960" s="7">
        <v>0</v>
      </c>
      <c r="L3960" s="7">
        <f>VartojimasGamyba!H3956</f>
        <v>0</v>
      </c>
      <c r="M3960" s="15">
        <f t="shared" si="590"/>
        <v>-2.7755575615628914E-17</v>
      </c>
      <c r="N3960" s="7">
        <f t="shared" si="591"/>
        <v>-6.0856875094827953E-15</v>
      </c>
      <c r="O3960" s="7">
        <f t="shared" si="592"/>
        <v>-6.0856875094827953E-15</v>
      </c>
      <c r="R3960" s="7"/>
      <c r="S3960" s="47">
        <f t="shared" si="593"/>
        <v>-2.7755575615628914E-17</v>
      </c>
      <c r="T3960" s="47">
        <f t="shared" si="594"/>
        <v>0</v>
      </c>
      <c r="U3960" s="47">
        <f t="shared" si="595"/>
        <v>219.26</v>
      </c>
      <c r="V3960" s="47">
        <f t="shared" si="596"/>
        <v>107.39</v>
      </c>
      <c r="W3960" s="11"/>
    </row>
    <row r="3961" spans="1:23" x14ac:dyDescent="0.45">
      <c r="A3961" t="s">
        <v>3966</v>
      </c>
      <c r="B3961">
        <v>94.8</v>
      </c>
      <c r="D3961" s="9" t="str">
        <f>VartojimasGamyba!J3957</f>
        <v>2024-02-12-19</v>
      </c>
      <c r="E3961" s="8">
        <f>VartojimasGamyba!G3957</f>
        <v>0.28599999999999998</v>
      </c>
      <c r="F3961" s="11"/>
      <c r="G3961" s="7">
        <f t="shared" si="598"/>
        <v>5.793333333333333</v>
      </c>
      <c r="H3961" s="7">
        <v>0</v>
      </c>
      <c r="I3961" s="7">
        <v>0.31777777777777777</v>
      </c>
      <c r="J3961" s="7">
        <v>0</v>
      </c>
      <c r="L3961" s="7">
        <f>VartojimasGamyba!H3957</f>
        <v>0</v>
      </c>
      <c r="M3961" s="15">
        <f t="shared" si="590"/>
        <v>0</v>
      </c>
      <c r="N3961" s="7">
        <f t="shared" si="591"/>
        <v>0</v>
      </c>
      <c r="O3961" s="7">
        <f t="shared" si="592"/>
        <v>0</v>
      </c>
      <c r="R3961" s="7"/>
      <c r="S3961" s="47">
        <f t="shared" si="593"/>
        <v>0</v>
      </c>
      <c r="T3961" s="47">
        <f t="shared" si="594"/>
        <v>0</v>
      </c>
      <c r="U3961" s="47">
        <f t="shared" si="595"/>
        <v>195.09</v>
      </c>
      <c r="V3961" s="47">
        <f t="shared" si="596"/>
        <v>83.22</v>
      </c>
      <c r="W3961" s="11"/>
    </row>
    <row r="3962" spans="1:23" x14ac:dyDescent="0.45">
      <c r="A3962" t="s">
        <v>3967</v>
      </c>
      <c r="B3962">
        <v>99.85</v>
      </c>
      <c r="D3962" s="9" t="str">
        <f>VartojimasGamyba!J3958</f>
        <v>2024-02-12-20</v>
      </c>
      <c r="E3962" s="8">
        <f>VartojimasGamyba!G3958</f>
        <v>0.32100000000000001</v>
      </c>
      <c r="F3962" s="11"/>
      <c r="G3962" s="7">
        <f t="shared" si="598"/>
        <v>5.4366666666666665</v>
      </c>
      <c r="H3962" s="7">
        <v>0</v>
      </c>
      <c r="I3962" s="7">
        <v>0.35666666666666669</v>
      </c>
      <c r="J3962" s="7">
        <v>0</v>
      </c>
      <c r="L3962" s="7">
        <f>VartojimasGamyba!H3958</f>
        <v>0</v>
      </c>
      <c r="M3962" s="15">
        <f t="shared" si="590"/>
        <v>0</v>
      </c>
      <c r="N3962" s="7">
        <f t="shared" si="591"/>
        <v>0</v>
      </c>
      <c r="O3962" s="7">
        <f t="shared" si="592"/>
        <v>0</v>
      </c>
      <c r="P3962" s="7" t="s">
        <v>8873</v>
      </c>
      <c r="R3962" s="7"/>
      <c r="S3962" s="47">
        <f t="shared" si="593"/>
        <v>0</v>
      </c>
      <c r="T3962" s="47">
        <f t="shared" si="594"/>
        <v>0</v>
      </c>
      <c r="U3962" s="47">
        <f t="shared" si="595"/>
        <v>200.14</v>
      </c>
      <c r="V3962" s="47">
        <f t="shared" si="596"/>
        <v>88.27</v>
      </c>
      <c r="W3962" s="11"/>
    </row>
    <row r="3963" spans="1:23" x14ac:dyDescent="0.45">
      <c r="A3963" t="s">
        <v>3968</v>
      </c>
      <c r="B3963">
        <v>102.21</v>
      </c>
      <c r="D3963" s="9" t="str">
        <f>VartojimasGamyba!J3959</f>
        <v>2024-02-12-21</v>
      </c>
      <c r="E3963" s="8">
        <f>VartojimasGamyba!G3959</f>
        <v>0.23</v>
      </c>
      <c r="F3963" s="11"/>
      <c r="G3963" s="7">
        <f t="shared" si="598"/>
        <v>5.181111111111111</v>
      </c>
      <c r="H3963" s="7">
        <v>0</v>
      </c>
      <c r="I3963" s="7">
        <v>0.25555555555555559</v>
      </c>
      <c r="J3963" s="7">
        <v>0</v>
      </c>
      <c r="L3963" s="7">
        <f>VartojimasGamyba!H3959</f>
        <v>0</v>
      </c>
      <c r="M3963" s="15">
        <f t="shared" si="590"/>
        <v>-2.7755575615628914E-17</v>
      </c>
      <c r="N3963" s="7">
        <f t="shared" si="591"/>
        <v>-5.620504062164855E-15</v>
      </c>
      <c r="O3963" s="7">
        <f t="shared" si="592"/>
        <v>-5.620504062164855E-15</v>
      </c>
      <c r="P3963" s="7">
        <f>SUM(N3942:N3965)</f>
        <v>2124.2401311111116</v>
      </c>
      <c r="R3963" s="7"/>
      <c r="S3963" s="47">
        <f t="shared" si="593"/>
        <v>-2.7755575615628914E-17</v>
      </c>
      <c r="T3963" s="47">
        <f t="shared" si="594"/>
        <v>0</v>
      </c>
      <c r="U3963" s="47">
        <f t="shared" si="595"/>
        <v>202.5</v>
      </c>
      <c r="V3963" s="47">
        <f t="shared" si="596"/>
        <v>90.63</v>
      </c>
      <c r="W3963" s="11"/>
    </row>
    <row r="3964" spans="1:23" x14ac:dyDescent="0.45">
      <c r="A3964" t="s">
        <v>3969</v>
      </c>
      <c r="B3964">
        <v>79.150000000000006</v>
      </c>
      <c r="D3964" s="9" t="str">
        <f>VartojimasGamyba!J3960</f>
        <v>2024-02-12-22</v>
      </c>
      <c r="E3964" s="8">
        <f>VartojimasGamyba!G3960</f>
        <v>0.16300000000000001</v>
      </c>
      <c r="F3964" s="11"/>
      <c r="G3964" s="7">
        <f t="shared" si="598"/>
        <v>5</v>
      </c>
      <c r="H3964" s="7">
        <v>0</v>
      </c>
      <c r="I3964" s="7">
        <v>0.18111111111111114</v>
      </c>
      <c r="J3964" s="7">
        <v>0</v>
      </c>
      <c r="L3964" s="7">
        <f>VartojimasGamyba!H3960</f>
        <v>0</v>
      </c>
      <c r="M3964" s="15">
        <f t="shared" si="590"/>
        <v>-2.7755575615628914E-17</v>
      </c>
      <c r="N3964" s="7">
        <f t="shared" si="591"/>
        <v>-4.9804604884684522E-15</v>
      </c>
      <c r="O3964" s="7">
        <f t="shared" si="592"/>
        <v>-4.9804604884684522E-15</v>
      </c>
      <c r="P3964" s="7" t="s">
        <v>8872</v>
      </c>
      <c r="R3964" s="7"/>
      <c r="S3964" s="47">
        <f t="shared" si="593"/>
        <v>-2.7755575615628914E-17</v>
      </c>
      <c r="T3964" s="47">
        <f t="shared" si="594"/>
        <v>0</v>
      </c>
      <c r="U3964" s="47">
        <f t="shared" si="595"/>
        <v>179.44</v>
      </c>
      <c r="V3964" s="47">
        <f t="shared" si="596"/>
        <v>67.570000000000007</v>
      </c>
      <c r="W3964" s="11"/>
    </row>
    <row r="3965" spans="1:23" x14ac:dyDescent="0.45">
      <c r="A3965" t="s">
        <v>3970</v>
      </c>
      <c r="B3965">
        <v>71.540000000000006</v>
      </c>
      <c r="D3965" s="9" t="str">
        <f>VartojimasGamyba!J3961</f>
        <v>2024-02-12-23</v>
      </c>
      <c r="E3965" s="8">
        <f>VartojimasGamyba!G3961</f>
        <v>0.186</v>
      </c>
      <c r="F3965" s="11"/>
      <c r="G3965" s="7">
        <f t="shared" si="598"/>
        <v>5</v>
      </c>
      <c r="H3965" s="7">
        <v>0</v>
      </c>
      <c r="I3965" s="7">
        <v>0</v>
      </c>
      <c r="J3965" s="7">
        <v>0</v>
      </c>
      <c r="L3965" s="7">
        <f>VartojimasGamyba!H3961</f>
        <v>0</v>
      </c>
      <c r="M3965" s="15">
        <f t="shared" si="590"/>
        <v>0.186</v>
      </c>
      <c r="N3965" s="7">
        <f t="shared" si="591"/>
        <v>31.960380000000001</v>
      </c>
      <c r="O3965" s="7">
        <f t="shared" si="592"/>
        <v>31.960380000000001</v>
      </c>
      <c r="P3965" s="7">
        <f>SUM(O3942:O3965)</f>
        <v>2124.2401311111116</v>
      </c>
      <c r="Q3965" s="7">
        <f>SUMPRODUCT(B3942:B3965,E3942:E3965)+SUM(E3942:E3965)*$Z$21-SUMPRODUCT(B3942:B3965,L3942:L3965)+SUM(L3942:L3965)*ABS($Z$20)</f>
        <v>2299.8850500000003</v>
      </c>
      <c r="R3965" s="7"/>
      <c r="S3965" s="47">
        <f t="shared" si="593"/>
        <v>0.186</v>
      </c>
      <c r="T3965" s="47">
        <f t="shared" si="594"/>
        <v>0</v>
      </c>
      <c r="U3965" s="47">
        <f t="shared" si="595"/>
        <v>171.83</v>
      </c>
      <c r="V3965" s="47">
        <f t="shared" si="596"/>
        <v>59.960000000000008</v>
      </c>
      <c r="W3965" s="11">
        <f>IF(P3965&lt;&gt;Q3965,1,0)</f>
        <v>1</v>
      </c>
    </row>
    <row r="3966" spans="1:23" x14ac:dyDescent="0.45">
      <c r="A3966" t="s">
        <v>3971</v>
      </c>
      <c r="B3966">
        <v>65.87</v>
      </c>
      <c r="D3966" s="1" t="str">
        <f>VartojimasGamyba!J3962</f>
        <v>2024-02-13-00</v>
      </c>
      <c r="E3966" s="7">
        <f>VartojimasGamyba!G3962</f>
        <v>0.19700000000000001</v>
      </c>
      <c r="F3966" s="11"/>
      <c r="G3966" s="12">
        <f>G3965+H3966-I3966</f>
        <v>5</v>
      </c>
      <c r="H3966" s="12">
        <v>0</v>
      </c>
      <c r="I3966" s="12">
        <v>0</v>
      </c>
      <c r="J3966" s="12">
        <v>0</v>
      </c>
      <c r="K3966" s="12"/>
      <c r="L3966" s="12">
        <f>VartojimasGamyba!H3962</f>
        <v>0</v>
      </c>
      <c r="M3966" s="19">
        <f t="shared" si="590"/>
        <v>0.19700000000000001</v>
      </c>
      <c r="N3966" s="7">
        <f t="shared" si="591"/>
        <v>32.733520000000006</v>
      </c>
      <c r="O3966" s="7">
        <f t="shared" si="592"/>
        <v>32.733520000000006</v>
      </c>
      <c r="R3966" s="20" t="s">
        <v>8783</v>
      </c>
      <c r="S3966" s="47">
        <f t="shared" si="593"/>
        <v>0.19700000000000001</v>
      </c>
      <c r="T3966" s="47">
        <f t="shared" si="594"/>
        <v>0</v>
      </c>
      <c r="U3966" s="47">
        <f t="shared" si="595"/>
        <v>166.16000000000003</v>
      </c>
      <c r="V3966" s="47">
        <f t="shared" si="596"/>
        <v>54.290000000000006</v>
      </c>
      <c r="W3966" s="11"/>
    </row>
    <row r="3967" spans="1:23" x14ac:dyDescent="0.45">
      <c r="A3967" t="s">
        <v>3972</v>
      </c>
      <c r="B3967">
        <v>61.9</v>
      </c>
      <c r="D3967" s="1" t="str">
        <f>VartojimasGamyba!J3963</f>
        <v>2024-02-13-01</v>
      </c>
      <c r="E3967" s="7">
        <f>VartojimasGamyba!G3963</f>
        <v>1.151</v>
      </c>
      <c r="F3967" s="11"/>
      <c r="G3967" s="12">
        <f t="shared" ref="G3967:G3989" si="599">G3966+H3967-I3967</f>
        <v>5</v>
      </c>
      <c r="H3967" s="12">
        <v>0</v>
      </c>
      <c r="I3967" s="12">
        <v>0</v>
      </c>
      <c r="J3967" s="12">
        <v>0</v>
      </c>
      <c r="K3967" s="12"/>
      <c r="L3967" s="12">
        <f>VartojimasGamyba!H3963</f>
        <v>0</v>
      </c>
      <c r="M3967" s="19">
        <f t="shared" si="590"/>
        <v>1.151</v>
      </c>
      <c r="N3967" s="7">
        <f t="shared" si="591"/>
        <v>186.68069</v>
      </c>
      <c r="O3967" s="7">
        <f t="shared" si="592"/>
        <v>186.68069</v>
      </c>
      <c r="R3967" s="7"/>
      <c r="S3967" s="47">
        <f t="shared" si="593"/>
        <v>1.151</v>
      </c>
      <c r="T3967" s="47">
        <f t="shared" si="594"/>
        <v>0</v>
      </c>
      <c r="U3967" s="47">
        <f t="shared" si="595"/>
        <v>162.19</v>
      </c>
      <c r="V3967" s="47">
        <f t="shared" si="596"/>
        <v>50.32</v>
      </c>
      <c r="W3967" s="11"/>
    </row>
    <row r="3968" spans="1:23" x14ac:dyDescent="0.45">
      <c r="A3968" t="s">
        <v>3973</v>
      </c>
      <c r="B3968">
        <v>68.59</v>
      </c>
      <c r="D3968" s="1" t="str">
        <f>VartojimasGamyba!J3964</f>
        <v>2024-02-13-02</v>
      </c>
      <c r="E3968" s="7">
        <f>VartojimasGamyba!G3964</f>
        <v>0.497</v>
      </c>
      <c r="F3968" s="11"/>
      <c r="G3968" s="12">
        <f t="shared" si="599"/>
        <v>5</v>
      </c>
      <c r="H3968" s="12">
        <v>0</v>
      </c>
      <c r="I3968" s="12">
        <v>0</v>
      </c>
      <c r="J3968" s="12">
        <v>0</v>
      </c>
      <c r="K3968" s="12"/>
      <c r="L3968" s="12">
        <f>VartojimasGamyba!H3964</f>
        <v>0</v>
      </c>
      <c r="M3968" s="19">
        <f t="shared" si="590"/>
        <v>0.497</v>
      </c>
      <c r="N3968" s="7">
        <f t="shared" si="591"/>
        <v>83.933359999999993</v>
      </c>
      <c r="O3968" s="7">
        <f t="shared" si="592"/>
        <v>83.933359999999993</v>
      </c>
      <c r="R3968" s="7"/>
      <c r="S3968" s="47">
        <f t="shared" si="593"/>
        <v>0.497</v>
      </c>
      <c r="T3968" s="47">
        <f t="shared" si="594"/>
        <v>0</v>
      </c>
      <c r="U3968" s="47">
        <f t="shared" si="595"/>
        <v>168.88</v>
      </c>
      <c r="V3968" s="47">
        <f t="shared" si="596"/>
        <v>57.010000000000005</v>
      </c>
      <c r="W3968" s="11"/>
    </row>
    <row r="3969" spans="1:23" x14ac:dyDescent="0.45">
      <c r="A3969" t="s">
        <v>3974</v>
      </c>
      <c r="B3969">
        <v>65.37</v>
      </c>
      <c r="D3969" s="1" t="str">
        <f>VartojimasGamyba!J3965</f>
        <v>2024-02-13-03</v>
      </c>
      <c r="E3969" s="7">
        <f>VartojimasGamyba!G3965</f>
        <v>0.46100000000000002</v>
      </c>
      <c r="F3969" s="11"/>
      <c r="G3969" s="12">
        <f t="shared" si="599"/>
        <v>5</v>
      </c>
      <c r="H3969" s="12">
        <v>0</v>
      </c>
      <c r="I3969" s="12">
        <v>0</v>
      </c>
      <c r="J3969" s="12">
        <v>0</v>
      </c>
      <c r="K3969" s="12"/>
      <c r="L3969" s="12">
        <f>VartojimasGamyba!H3965</f>
        <v>0</v>
      </c>
      <c r="M3969" s="19">
        <f t="shared" si="590"/>
        <v>0.46100000000000002</v>
      </c>
      <c r="N3969" s="7">
        <f t="shared" si="591"/>
        <v>76.369260000000011</v>
      </c>
      <c r="O3969" s="7">
        <f t="shared" si="592"/>
        <v>76.369260000000011</v>
      </c>
      <c r="R3969" s="7"/>
      <c r="S3969" s="47">
        <f t="shared" si="593"/>
        <v>0.46100000000000002</v>
      </c>
      <c r="T3969" s="47">
        <f t="shared" si="594"/>
        <v>0</v>
      </c>
      <c r="U3969" s="47">
        <f t="shared" si="595"/>
        <v>165.66000000000003</v>
      </c>
      <c r="V3969" s="47">
        <f t="shared" si="596"/>
        <v>53.790000000000006</v>
      </c>
      <c r="W3969" s="11"/>
    </row>
    <row r="3970" spans="1:23" x14ac:dyDescent="0.45">
      <c r="A3970" t="s">
        <v>3975</v>
      </c>
      <c r="B3970">
        <v>63.41</v>
      </c>
      <c r="D3970" s="1" t="str">
        <f>VartojimasGamyba!J3966</f>
        <v>2024-02-13-04</v>
      </c>
      <c r="E3970" s="7">
        <f>VartojimasGamyba!G3966</f>
        <v>0.41399999999999998</v>
      </c>
      <c r="F3970" s="11"/>
      <c r="G3970" s="12">
        <f t="shared" si="599"/>
        <v>5</v>
      </c>
      <c r="H3970" s="12">
        <v>0</v>
      </c>
      <c r="I3970" s="12">
        <v>0</v>
      </c>
      <c r="J3970" s="12">
        <v>0</v>
      </c>
      <c r="K3970" s="12"/>
      <c r="L3970" s="12">
        <f>VartojimasGamyba!H3966</f>
        <v>0</v>
      </c>
      <c r="M3970" s="19">
        <f t="shared" si="590"/>
        <v>0.41399999999999998</v>
      </c>
      <c r="N3970" s="7">
        <f t="shared" si="591"/>
        <v>67.771799999999999</v>
      </c>
      <c r="O3970" s="7">
        <f t="shared" si="592"/>
        <v>67.771799999999999</v>
      </c>
      <c r="R3970" s="7"/>
      <c r="S3970" s="47">
        <f t="shared" si="593"/>
        <v>0.41399999999999998</v>
      </c>
      <c r="T3970" s="47">
        <f t="shared" si="594"/>
        <v>0</v>
      </c>
      <c r="U3970" s="47">
        <f t="shared" si="595"/>
        <v>163.69999999999999</v>
      </c>
      <c r="V3970" s="47">
        <f t="shared" si="596"/>
        <v>51.83</v>
      </c>
      <c r="W3970" s="11"/>
    </row>
    <row r="3971" spans="1:23" x14ac:dyDescent="0.45">
      <c r="A3971" t="s">
        <v>3976</v>
      </c>
      <c r="B3971">
        <v>60.49</v>
      </c>
      <c r="D3971" s="1" t="str">
        <f>VartojimasGamyba!J3967</f>
        <v>2024-02-13-05</v>
      </c>
      <c r="E3971" s="7">
        <f>VartojimasGamyba!G3967</f>
        <v>0.68500000000000005</v>
      </c>
      <c r="F3971" s="11"/>
      <c r="G3971" s="12">
        <f t="shared" si="599"/>
        <v>5</v>
      </c>
      <c r="H3971" s="12">
        <v>0</v>
      </c>
      <c r="I3971" s="12">
        <v>0</v>
      </c>
      <c r="J3971" s="12">
        <v>0</v>
      </c>
      <c r="K3971" s="12"/>
      <c r="L3971" s="12">
        <f>VartojimasGamyba!H3967</f>
        <v>0</v>
      </c>
      <c r="M3971" s="19">
        <f t="shared" si="590"/>
        <v>0.68500000000000005</v>
      </c>
      <c r="N3971" s="7">
        <f t="shared" si="591"/>
        <v>110.13430000000001</v>
      </c>
      <c r="O3971" s="7">
        <f t="shared" si="592"/>
        <v>110.13430000000001</v>
      </c>
      <c r="R3971" s="7"/>
      <c r="S3971" s="47">
        <f t="shared" si="593"/>
        <v>0.68500000000000005</v>
      </c>
      <c r="T3971" s="47">
        <f t="shared" si="594"/>
        <v>0</v>
      </c>
      <c r="U3971" s="47">
        <f t="shared" si="595"/>
        <v>160.78</v>
      </c>
      <c r="V3971" s="47">
        <f t="shared" si="596"/>
        <v>48.910000000000004</v>
      </c>
      <c r="W3971" s="11"/>
    </row>
    <row r="3972" spans="1:23" x14ac:dyDescent="0.45">
      <c r="A3972" t="s">
        <v>3977</v>
      </c>
      <c r="B3972">
        <v>60.06</v>
      </c>
      <c r="D3972" s="1" t="str">
        <f>VartojimasGamyba!J3968</f>
        <v>2024-02-13-06</v>
      </c>
      <c r="E3972" s="7">
        <f>VartojimasGamyba!G3968</f>
        <v>0.42199999999999999</v>
      </c>
      <c r="F3972" s="11"/>
      <c r="G3972" s="12">
        <f t="shared" si="599"/>
        <v>13.501111111111111</v>
      </c>
      <c r="H3972" s="12">
        <v>8.5011111111111113</v>
      </c>
      <c r="I3972" s="12">
        <v>0</v>
      </c>
      <c r="J3972" s="12">
        <v>0</v>
      </c>
      <c r="K3972" s="12"/>
      <c r="L3972" s="12">
        <f>VartojimasGamyba!H3968</f>
        <v>0</v>
      </c>
      <c r="M3972" s="19">
        <f t="shared" si="590"/>
        <v>8.9231111111111119</v>
      </c>
      <c r="N3972" s="7">
        <f t="shared" si="591"/>
        <v>1430.8208666666669</v>
      </c>
      <c r="O3972" s="7">
        <f t="shared" si="592"/>
        <v>1430.8208666666669</v>
      </c>
      <c r="R3972" s="7"/>
      <c r="S3972" s="47">
        <f t="shared" si="593"/>
        <v>8.9231111111111119</v>
      </c>
      <c r="T3972" s="47">
        <f t="shared" si="594"/>
        <v>0</v>
      </c>
      <c r="U3972" s="47">
        <f t="shared" si="595"/>
        <v>160.35000000000002</v>
      </c>
      <c r="V3972" s="47">
        <f t="shared" si="596"/>
        <v>48.480000000000004</v>
      </c>
      <c r="W3972" s="11"/>
    </row>
    <row r="3973" spans="1:23" x14ac:dyDescent="0.45">
      <c r="A3973" t="s">
        <v>3978</v>
      </c>
      <c r="B3973">
        <v>72.59</v>
      </c>
      <c r="D3973" s="1" t="str">
        <f>VartojimasGamyba!J3969</f>
        <v>2024-02-13-07</v>
      </c>
      <c r="E3973" s="7">
        <f>VartojimasGamyba!G3969</f>
        <v>0.89700000000000002</v>
      </c>
      <c r="F3973" s="11"/>
      <c r="G3973" s="12">
        <f t="shared" si="599"/>
        <v>13.501111111111111</v>
      </c>
      <c r="H3973" s="12">
        <v>0</v>
      </c>
      <c r="I3973" s="12">
        <v>0</v>
      </c>
      <c r="J3973" s="12">
        <v>0</v>
      </c>
      <c r="K3973" s="12"/>
      <c r="L3973" s="12">
        <f>VartojimasGamyba!H3969</f>
        <v>1.4999999999999999E-2</v>
      </c>
      <c r="M3973" s="19">
        <f t="shared" si="590"/>
        <v>0.88200000000000001</v>
      </c>
      <c r="N3973" s="7">
        <f t="shared" si="591"/>
        <v>152.48015999999998</v>
      </c>
      <c r="O3973" s="7">
        <f t="shared" si="592"/>
        <v>152.48015999999998</v>
      </c>
      <c r="R3973" s="7"/>
      <c r="S3973" s="47">
        <f t="shared" si="593"/>
        <v>0.88200000000000001</v>
      </c>
      <c r="T3973" s="47">
        <f t="shared" si="594"/>
        <v>0</v>
      </c>
      <c r="U3973" s="47">
        <f t="shared" si="595"/>
        <v>172.88</v>
      </c>
      <c r="V3973" s="47">
        <f t="shared" si="596"/>
        <v>61.010000000000005</v>
      </c>
      <c r="W3973" s="11"/>
    </row>
    <row r="3974" spans="1:23" x14ac:dyDescent="0.45">
      <c r="A3974" t="s">
        <v>3979</v>
      </c>
      <c r="B3974">
        <v>72.150000000000006</v>
      </c>
      <c r="D3974" s="1" t="str">
        <f>VartojimasGamyba!J3970</f>
        <v>2024-02-13-08</v>
      </c>
      <c r="E3974" s="7">
        <f>VartojimasGamyba!G3970</f>
        <v>0.61299999999999999</v>
      </c>
      <c r="F3974" s="11"/>
      <c r="G3974" s="12">
        <f t="shared" si="599"/>
        <v>13.501111111111111</v>
      </c>
      <c r="H3974" s="12">
        <v>0</v>
      </c>
      <c r="I3974" s="12">
        <v>0</v>
      </c>
      <c r="J3974" s="12">
        <v>0</v>
      </c>
      <c r="K3974" s="12"/>
      <c r="L3974" s="12">
        <f>VartojimasGamyba!H3970</f>
        <v>5.2999999999999999E-2</v>
      </c>
      <c r="M3974" s="19">
        <f t="shared" si="590"/>
        <v>0.55999999999999994</v>
      </c>
      <c r="N3974" s="7">
        <f t="shared" si="591"/>
        <v>96.566399999999987</v>
      </c>
      <c r="O3974" s="7">
        <f t="shared" si="592"/>
        <v>96.566399999999987</v>
      </c>
      <c r="R3974" s="7"/>
      <c r="S3974" s="47">
        <f t="shared" si="593"/>
        <v>0.55999999999999994</v>
      </c>
      <c r="T3974" s="47">
        <f t="shared" si="594"/>
        <v>0</v>
      </c>
      <c r="U3974" s="47">
        <f t="shared" si="595"/>
        <v>172.44</v>
      </c>
      <c r="V3974" s="47">
        <f t="shared" si="596"/>
        <v>60.570000000000007</v>
      </c>
      <c r="W3974" s="11"/>
    </row>
    <row r="3975" spans="1:23" x14ac:dyDescent="0.45">
      <c r="A3975" t="s">
        <v>3980</v>
      </c>
      <c r="B3975">
        <v>144.32</v>
      </c>
      <c r="D3975" s="1" t="str">
        <f>VartojimasGamyba!J3971</f>
        <v>2024-02-13-09</v>
      </c>
      <c r="E3975" s="7">
        <f>VartojimasGamyba!G3971</f>
        <v>0.34399999999999997</v>
      </c>
      <c r="F3975" s="11"/>
      <c r="G3975" s="12">
        <f t="shared" si="599"/>
        <v>13.294444444444444</v>
      </c>
      <c r="H3975" s="12">
        <v>0</v>
      </c>
      <c r="I3975" s="12">
        <v>0.20666666666666661</v>
      </c>
      <c r="J3975" s="12">
        <v>0</v>
      </c>
      <c r="K3975" s="12"/>
      <c r="L3975" s="12">
        <f>VartojimasGamyba!H3971</f>
        <v>0.158</v>
      </c>
      <c r="M3975" s="19">
        <f t="shared" ref="M3975:M4038" si="600">E3975+H3975-I3975*$J$2+J3975-L3975</f>
        <v>0</v>
      </c>
      <c r="N3975" s="7">
        <f t="shared" ref="N3975:N4038" si="601">M3975*U3975-J3975*V3975</f>
        <v>0</v>
      </c>
      <c r="O3975" s="7">
        <f t="shared" ref="O3975:O4038" si="602">(M3975)*(B3975+$Z$21)</f>
        <v>0</v>
      </c>
      <c r="R3975" s="7"/>
      <c r="S3975" s="47">
        <f t="shared" ref="S3975:S4038" si="603">M3975+IF((L3975-E3975)&gt;0,(L3975-E3975),0)</f>
        <v>0</v>
      </c>
      <c r="T3975" s="47">
        <f t="shared" ref="T3975:T4038" si="604">IF(L3975-E3975&lt;0,0,L3975-E3975)</f>
        <v>0</v>
      </c>
      <c r="U3975" s="47">
        <f t="shared" ref="U3975:U4038" si="605">B3975+$Z$21</f>
        <v>244.61</v>
      </c>
      <c r="V3975" s="47">
        <f t="shared" ref="V3975:V4038" si="606">B3975+$Z$20</f>
        <v>132.73999999999998</v>
      </c>
      <c r="W3975" s="11"/>
    </row>
    <row r="3976" spans="1:23" x14ac:dyDescent="0.45">
      <c r="A3976" t="s">
        <v>3981</v>
      </c>
      <c r="B3976">
        <v>250</v>
      </c>
      <c r="D3976" s="1" t="str">
        <f>VartojimasGamyba!J3972</f>
        <v>2024-02-13-10</v>
      </c>
      <c r="E3976" s="7">
        <f>VartojimasGamyba!G3972</f>
        <v>1.0589999999999999</v>
      </c>
      <c r="F3976" s="11"/>
      <c r="G3976" s="12">
        <f t="shared" si="599"/>
        <v>12.176666666666666</v>
      </c>
      <c r="H3976" s="12">
        <v>0</v>
      </c>
      <c r="I3976" s="12">
        <v>1.1177777777777778</v>
      </c>
      <c r="J3976" s="12">
        <v>0</v>
      </c>
      <c r="K3976" s="12"/>
      <c r="L3976" s="12">
        <f>VartojimasGamyba!H3972</f>
        <v>5.2999999999999999E-2</v>
      </c>
      <c r="M3976" s="19">
        <f t="shared" si="600"/>
        <v>-6.2450045135165055E-17</v>
      </c>
      <c r="N3976" s="7">
        <f t="shared" si="601"/>
        <v>-2.1875626310396968E-14</v>
      </c>
      <c r="O3976" s="7">
        <f t="shared" si="602"/>
        <v>-2.1875626310396968E-14</v>
      </c>
      <c r="R3976" s="7"/>
      <c r="S3976" s="47">
        <f t="shared" si="603"/>
        <v>-6.2450045135165055E-17</v>
      </c>
      <c r="T3976" s="47">
        <f t="shared" si="604"/>
        <v>0</v>
      </c>
      <c r="U3976" s="47">
        <f t="shared" si="605"/>
        <v>350.29</v>
      </c>
      <c r="V3976" s="47">
        <f t="shared" si="606"/>
        <v>238.42</v>
      </c>
      <c r="W3976" s="11"/>
    </row>
    <row r="3977" spans="1:23" x14ac:dyDescent="0.45">
      <c r="A3977" t="s">
        <v>3982</v>
      </c>
      <c r="B3977">
        <v>153.69999999999999</v>
      </c>
      <c r="D3977" s="1" t="str">
        <f>VartojimasGamyba!J3973</f>
        <v>2024-02-13-11</v>
      </c>
      <c r="E3977" s="7">
        <f>VartojimasGamyba!G3973</f>
        <v>1.131</v>
      </c>
      <c r="F3977" s="11"/>
      <c r="G3977" s="12">
        <f t="shared" si="599"/>
        <v>11.035555555555554</v>
      </c>
      <c r="H3977" s="12">
        <v>0</v>
      </c>
      <c r="I3977" s="12">
        <v>1.141111111111111</v>
      </c>
      <c r="J3977" s="12">
        <v>0</v>
      </c>
      <c r="K3977" s="12"/>
      <c r="L3977" s="12">
        <f>VartojimasGamyba!H3973</f>
        <v>0.104</v>
      </c>
      <c r="M3977" s="19">
        <f t="shared" si="600"/>
        <v>0</v>
      </c>
      <c r="N3977" s="7">
        <f t="shared" si="601"/>
        <v>0</v>
      </c>
      <c r="O3977" s="7">
        <f t="shared" si="602"/>
        <v>0</v>
      </c>
      <c r="R3977" s="7"/>
      <c r="S3977" s="47">
        <f t="shared" si="603"/>
        <v>0</v>
      </c>
      <c r="T3977" s="47">
        <f t="shared" si="604"/>
        <v>0</v>
      </c>
      <c r="U3977" s="47">
        <f t="shared" si="605"/>
        <v>253.99</v>
      </c>
      <c r="V3977" s="47">
        <f t="shared" si="606"/>
        <v>142.11999999999998</v>
      </c>
      <c r="W3977" s="11"/>
    </row>
    <row r="3978" spans="1:23" x14ac:dyDescent="0.45">
      <c r="A3978" t="s">
        <v>3983</v>
      </c>
      <c r="B3978">
        <v>124.92</v>
      </c>
      <c r="D3978" s="1" t="str">
        <f>VartojimasGamyba!J3974</f>
        <v>2024-02-13-12</v>
      </c>
      <c r="E3978" s="7">
        <f>VartojimasGamyba!G3974</f>
        <v>1.073</v>
      </c>
      <c r="F3978" s="11"/>
      <c r="G3978" s="12">
        <f t="shared" si="599"/>
        <v>9.9811111111111099</v>
      </c>
      <c r="H3978" s="12">
        <v>0</v>
      </c>
      <c r="I3978" s="12">
        <v>1.0544444444444445</v>
      </c>
      <c r="J3978" s="12">
        <v>0</v>
      </c>
      <c r="K3978" s="12"/>
      <c r="L3978" s="12">
        <f>VartojimasGamyba!H3974</f>
        <v>0.124</v>
      </c>
      <c r="M3978" s="19">
        <f t="shared" si="600"/>
        <v>-1.1102230246251565E-16</v>
      </c>
      <c r="N3978" s="7">
        <f t="shared" si="601"/>
        <v>-2.5003332737583151E-14</v>
      </c>
      <c r="O3978" s="7">
        <f t="shared" si="602"/>
        <v>-2.5003332737583151E-14</v>
      </c>
      <c r="R3978" s="7"/>
      <c r="S3978" s="47">
        <f t="shared" si="603"/>
        <v>-1.1102230246251565E-16</v>
      </c>
      <c r="T3978" s="47">
        <f t="shared" si="604"/>
        <v>0</v>
      </c>
      <c r="U3978" s="47">
        <f t="shared" si="605"/>
        <v>225.21</v>
      </c>
      <c r="V3978" s="47">
        <f t="shared" si="606"/>
        <v>113.34</v>
      </c>
      <c r="W3978" s="11"/>
    </row>
    <row r="3979" spans="1:23" x14ac:dyDescent="0.45">
      <c r="A3979" t="s">
        <v>3984</v>
      </c>
      <c r="B3979">
        <v>63.87</v>
      </c>
      <c r="D3979" s="1" t="str">
        <f>VartojimasGamyba!J3975</f>
        <v>2024-02-13-13</v>
      </c>
      <c r="E3979" s="7">
        <f>VartojimasGamyba!G3975</f>
        <v>0.33600000000000002</v>
      </c>
      <c r="F3979" s="11"/>
      <c r="G3979" s="12">
        <f t="shared" si="599"/>
        <v>9.9811111111111099</v>
      </c>
      <c r="H3979" s="12">
        <v>0</v>
      </c>
      <c r="I3979" s="12">
        <v>0</v>
      </c>
      <c r="J3979" s="12">
        <v>0</v>
      </c>
      <c r="K3979" s="12"/>
      <c r="L3979" s="12">
        <f>VartojimasGamyba!H3975</f>
        <v>0.216</v>
      </c>
      <c r="M3979" s="19">
        <f t="shared" si="600"/>
        <v>0.12000000000000002</v>
      </c>
      <c r="N3979" s="7">
        <f t="shared" si="601"/>
        <v>19.699200000000005</v>
      </c>
      <c r="O3979" s="7">
        <f t="shared" si="602"/>
        <v>19.699200000000005</v>
      </c>
      <c r="R3979" s="7"/>
      <c r="S3979" s="47">
        <f t="shared" si="603"/>
        <v>0.12000000000000002</v>
      </c>
      <c r="T3979" s="47">
        <f t="shared" si="604"/>
        <v>0</v>
      </c>
      <c r="U3979" s="47">
        <f t="shared" si="605"/>
        <v>164.16</v>
      </c>
      <c r="V3979" s="47">
        <f t="shared" si="606"/>
        <v>52.29</v>
      </c>
      <c r="W3979" s="11"/>
    </row>
    <row r="3980" spans="1:23" x14ac:dyDescent="0.45">
      <c r="A3980" t="s">
        <v>3985</v>
      </c>
      <c r="B3980">
        <v>155.81</v>
      </c>
      <c r="D3980" s="1" t="str">
        <f>VartojimasGamyba!J3976</f>
        <v>2024-02-13-14</v>
      </c>
      <c r="E3980" s="7">
        <f>VartojimasGamyba!G3976</f>
        <v>0.63800000000000001</v>
      </c>
      <c r="F3980" s="11"/>
      <c r="G3980" s="12">
        <f t="shared" si="599"/>
        <v>9.3188888888888872</v>
      </c>
      <c r="H3980" s="12">
        <v>0</v>
      </c>
      <c r="I3980" s="12">
        <v>0.66222222222222227</v>
      </c>
      <c r="J3980" s="12">
        <v>0</v>
      </c>
      <c r="K3980" s="12"/>
      <c r="L3980" s="12">
        <f>VartojimasGamyba!H3976</f>
        <v>4.2000000000000003E-2</v>
      </c>
      <c r="M3980" s="19">
        <f t="shared" si="600"/>
        <v>-7.6327832942979512E-17</v>
      </c>
      <c r="N3980" s="7">
        <f t="shared" si="601"/>
        <v>-1.9547558016697056E-14</v>
      </c>
      <c r="O3980" s="7">
        <f t="shared" si="602"/>
        <v>-1.9547558016697056E-14</v>
      </c>
      <c r="R3980" s="7"/>
      <c r="S3980" s="47">
        <f t="shared" si="603"/>
        <v>-7.6327832942979512E-17</v>
      </c>
      <c r="T3980" s="47">
        <f t="shared" si="604"/>
        <v>0</v>
      </c>
      <c r="U3980" s="47">
        <f t="shared" si="605"/>
        <v>256.10000000000002</v>
      </c>
      <c r="V3980" s="47">
        <f t="shared" si="606"/>
        <v>144.22999999999999</v>
      </c>
      <c r="W3980" s="11"/>
    </row>
    <row r="3981" spans="1:23" x14ac:dyDescent="0.45">
      <c r="A3981" t="s">
        <v>3986</v>
      </c>
      <c r="B3981">
        <v>133.96</v>
      </c>
      <c r="D3981" s="1" t="str">
        <f>VartojimasGamyba!J3977</f>
        <v>2024-02-13-15</v>
      </c>
      <c r="E3981" s="7">
        <f>VartojimasGamyba!G3977</f>
        <v>0.54200000000000004</v>
      </c>
      <c r="F3981" s="11"/>
      <c r="G3981" s="12">
        <f t="shared" si="599"/>
        <v>8.716666666666665</v>
      </c>
      <c r="H3981" s="12">
        <v>0</v>
      </c>
      <c r="I3981" s="12">
        <v>0.60222222222222233</v>
      </c>
      <c r="J3981" s="12">
        <v>0</v>
      </c>
      <c r="K3981" s="12"/>
      <c r="L3981" s="12">
        <f>VartojimasGamyba!H3977</f>
        <v>0</v>
      </c>
      <c r="M3981" s="19">
        <f t="shared" si="600"/>
        <v>-1.1102230246251565E-16</v>
      </c>
      <c r="N3981" s="7">
        <f t="shared" si="601"/>
        <v>-2.6006974351844292E-14</v>
      </c>
      <c r="O3981" s="7">
        <f t="shared" si="602"/>
        <v>-2.6006974351844292E-14</v>
      </c>
      <c r="R3981" s="7"/>
      <c r="S3981" s="47">
        <f t="shared" si="603"/>
        <v>-1.1102230246251565E-16</v>
      </c>
      <c r="T3981" s="47">
        <f t="shared" si="604"/>
        <v>0</v>
      </c>
      <c r="U3981" s="47">
        <f t="shared" si="605"/>
        <v>234.25</v>
      </c>
      <c r="V3981" s="47">
        <f t="shared" si="606"/>
        <v>122.38000000000001</v>
      </c>
      <c r="W3981" s="11"/>
    </row>
    <row r="3982" spans="1:23" x14ac:dyDescent="0.45">
      <c r="A3982" t="s">
        <v>3987</v>
      </c>
      <c r="B3982">
        <v>86.86</v>
      </c>
      <c r="D3982" s="1" t="str">
        <f>VartojimasGamyba!J3978</f>
        <v>2024-02-13-16</v>
      </c>
      <c r="E3982" s="7">
        <f>VartojimasGamyba!G3978</f>
        <v>1.508</v>
      </c>
      <c r="F3982" s="11"/>
      <c r="G3982" s="12">
        <f t="shared" si="599"/>
        <v>7.0411111111111095</v>
      </c>
      <c r="H3982" s="12">
        <v>0</v>
      </c>
      <c r="I3982" s="12">
        <v>1.6755555555555557</v>
      </c>
      <c r="J3982" s="12">
        <v>0</v>
      </c>
      <c r="K3982" s="12"/>
      <c r="L3982" s="12">
        <f>VartojimasGamyba!H3978</f>
        <v>0</v>
      </c>
      <c r="M3982" s="19">
        <f t="shared" si="600"/>
        <v>-2.2204460492503131E-16</v>
      </c>
      <c r="N3982" s="7">
        <f t="shared" si="601"/>
        <v>-4.1555647811719611E-14</v>
      </c>
      <c r="O3982" s="7">
        <f t="shared" si="602"/>
        <v>-4.1555647811719611E-14</v>
      </c>
      <c r="R3982" s="7"/>
      <c r="S3982" s="47">
        <f t="shared" si="603"/>
        <v>-2.2204460492503131E-16</v>
      </c>
      <c r="T3982" s="47">
        <f t="shared" si="604"/>
        <v>0</v>
      </c>
      <c r="U3982" s="47">
        <f t="shared" si="605"/>
        <v>187.15</v>
      </c>
      <c r="V3982" s="47">
        <f t="shared" si="606"/>
        <v>75.28</v>
      </c>
      <c r="W3982" s="11"/>
    </row>
    <row r="3983" spans="1:23" x14ac:dyDescent="0.45">
      <c r="A3983" t="s">
        <v>3988</v>
      </c>
      <c r="B3983">
        <v>70.7</v>
      </c>
      <c r="D3983" s="1" t="str">
        <f>VartojimasGamyba!J3979</f>
        <v>2024-02-13-17</v>
      </c>
      <c r="E3983" s="7">
        <f>VartojimasGamyba!G3979</f>
        <v>0.373</v>
      </c>
      <c r="F3983" s="11"/>
      <c r="G3983" s="12">
        <f t="shared" si="599"/>
        <v>7.0411111111111095</v>
      </c>
      <c r="H3983" s="12">
        <v>0</v>
      </c>
      <c r="I3983" s="12">
        <v>0</v>
      </c>
      <c r="J3983" s="12">
        <v>0</v>
      </c>
      <c r="K3983" s="12"/>
      <c r="L3983" s="12">
        <f>VartojimasGamyba!H3979</f>
        <v>0</v>
      </c>
      <c r="M3983" s="19">
        <f t="shared" si="600"/>
        <v>0.373</v>
      </c>
      <c r="N3983" s="7">
        <f t="shared" si="601"/>
        <v>63.779270000000004</v>
      </c>
      <c r="O3983" s="7">
        <f t="shared" si="602"/>
        <v>63.779270000000004</v>
      </c>
      <c r="R3983" s="7"/>
      <c r="S3983" s="47">
        <f t="shared" si="603"/>
        <v>0.373</v>
      </c>
      <c r="T3983" s="47">
        <f t="shared" si="604"/>
        <v>0</v>
      </c>
      <c r="U3983" s="47">
        <f t="shared" si="605"/>
        <v>170.99</v>
      </c>
      <c r="V3983" s="47">
        <f t="shared" si="606"/>
        <v>59.120000000000005</v>
      </c>
      <c r="W3983" s="11"/>
    </row>
    <row r="3984" spans="1:23" x14ac:dyDescent="0.45">
      <c r="A3984" t="s">
        <v>3989</v>
      </c>
      <c r="B3984">
        <v>112.89</v>
      </c>
      <c r="D3984" s="1" t="str">
        <f>VartojimasGamyba!J3980</f>
        <v>2024-02-13-18</v>
      </c>
      <c r="E3984" s="7">
        <f>VartojimasGamyba!G3980</f>
        <v>0.214</v>
      </c>
      <c r="F3984" s="11"/>
      <c r="G3984" s="12">
        <f t="shared" si="599"/>
        <v>6.8033333333333319</v>
      </c>
      <c r="H3984" s="12">
        <v>0</v>
      </c>
      <c r="I3984" s="12">
        <v>0.23777777777777778</v>
      </c>
      <c r="J3984" s="12">
        <v>0</v>
      </c>
      <c r="K3984" s="12"/>
      <c r="L3984" s="12">
        <f>VartojimasGamyba!H3980</f>
        <v>0</v>
      </c>
      <c r="M3984" s="19">
        <f t="shared" si="600"/>
        <v>0</v>
      </c>
      <c r="N3984" s="7">
        <f t="shared" si="601"/>
        <v>0</v>
      </c>
      <c r="O3984" s="7">
        <f t="shared" si="602"/>
        <v>0</v>
      </c>
      <c r="R3984" s="7"/>
      <c r="S3984" s="47">
        <f t="shared" si="603"/>
        <v>0</v>
      </c>
      <c r="T3984" s="47">
        <f t="shared" si="604"/>
        <v>0</v>
      </c>
      <c r="U3984" s="47">
        <f t="shared" si="605"/>
        <v>213.18</v>
      </c>
      <c r="V3984" s="47">
        <f t="shared" si="606"/>
        <v>101.31</v>
      </c>
      <c r="W3984" s="11"/>
    </row>
    <row r="3985" spans="1:23" x14ac:dyDescent="0.45">
      <c r="A3985" t="s">
        <v>3990</v>
      </c>
      <c r="B3985">
        <v>116.7</v>
      </c>
      <c r="D3985" s="1" t="str">
        <f>VartojimasGamyba!J3981</f>
        <v>2024-02-13-19</v>
      </c>
      <c r="E3985" s="7">
        <f>VartojimasGamyba!G3981</f>
        <v>0.22</v>
      </c>
      <c r="F3985" s="11"/>
      <c r="G3985" s="12">
        <f t="shared" si="599"/>
        <v>6.5588888888888874</v>
      </c>
      <c r="H3985" s="12">
        <v>0</v>
      </c>
      <c r="I3985" s="12">
        <v>0.24444444444444446</v>
      </c>
      <c r="J3985" s="12">
        <v>0</v>
      </c>
      <c r="K3985" s="12"/>
      <c r="L3985" s="12">
        <f>VartojimasGamyba!H3981</f>
        <v>0</v>
      </c>
      <c r="M3985" s="19">
        <f t="shared" si="600"/>
        <v>-2.7755575615628914E-17</v>
      </c>
      <c r="N3985" s="7">
        <f t="shared" si="601"/>
        <v>-6.0226823528353182E-15</v>
      </c>
      <c r="O3985" s="7">
        <f t="shared" si="602"/>
        <v>-6.0226823528353182E-15</v>
      </c>
      <c r="R3985" s="7"/>
      <c r="S3985" s="47">
        <f t="shared" si="603"/>
        <v>-2.7755575615628914E-17</v>
      </c>
      <c r="T3985" s="47">
        <f t="shared" si="604"/>
        <v>0</v>
      </c>
      <c r="U3985" s="47">
        <f t="shared" si="605"/>
        <v>216.99</v>
      </c>
      <c r="V3985" s="47">
        <f t="shared" si="606"/>
        <v>105.12</v>
      </c>
      <c r="W3985" s="11"/>
    </row>
    <row r="3986" spans="1:23" x14ac:dyDescent="0.45">
      <c r="A3986" t="s">
        <v>3991</v>
      </c>
      <c r="B3986">
        <v>115.92</v>
      </c>
      <c r="D3986" s="1" t="str">
        <f>VartojimasGamyba!J3982</f>
        <v>2024-02-13-20</v>
      </c>
      <c r="E3986" s="7">
        <f>VartojimasGamyba!G3982</f>
        <v>0.85699999999999998</v>
      </c>
      <c r="F3986" s="11"/>
      <c r="G3986" s="12">
        <f t="shared" si="599"/>
        <v>5.6066666666666656</v>
      </c>
      <c r="H3986" s="12">
        <v>0</v>
      </c>
      <c r="I3986" s="12">
        <v>0.95222222222222219</v>
      </c>
      <c r="J3986" s="12">
        <v>0</v>
      </c>
      <c r="K3986" s="12"/>
      <c r="L3986" s="12">
        <f>VartojimasGamyba!H3982</f>
        <v>0</v>
      </c>
      <c r="M3986" s="19">
        <f t="shared" si="600"/>
        <v>0</v>
      </c>
      <c r="N3986" s="7">
        <f t="shared" si="601"/>
        <v>0</v>
      </c>
      <c r="O3986" s="7">
        <f t="shared" si="602"/>
        <v>0</v>
      </c>
      <c r="P3986" s="7" t="s">
        <v>8873</v>
      </c>
      <c r="R3986" s="7"/>
      <c r="S3986" s="47">
        <f t="shared" si="603"/>
        <v>0</v>
      </c>
      <c r="T3986" s="47">
        <f t="shared" si="604"/>
        <v>0</v>
      </c>
      <c r="U3986" s="47">
        <f t="shared" si="605"/>
        <v>216.21</v>
      </c>
      <c r="V3986" s="47">
        <f t="shared" si="606"/>
        <v>104.34</v>
      </c>
      <c r="W3986" s="11"/>
    </row>
    <row r="3987" spans="1:23" x14ac:dyDescent="0.45">
      <c r="A3987" t="s">
        <v>3992</v>
      </c>
      <c r="B3987">
        <v>115.88</v>
      </c>
      <c r="D3987" s="1" t="str">
        <f>VartojimasGamyba!J3983</f>
        <v>2024-02-13-21</v>
      </c>
      <c r="E3987" s="7">
        <f>VartojimasGamyba!G3983</f>
        <v>0.193</v>
      </c>
      <c r="F3987" s="11"/>
      <c r="G3987" s="12">
        <f t="shared" si="599"/>
        <v>5.3922222222222214</v>
      </c>
      <c r="H3987" s="12">
        <v>0</v>
      </c>
      <c r="I3987" s="12">
        <v>0.21444444444444447</v>
      </c>
      <c r="J3987" s="12">
        <v>0</v>
      </c>
      <c r="K3987" s="12"/>
      <c r="L3987" s="12">
        <f>VartojimasGamyba!H3983</f>
        <v>0</v>
      </c>
      <c r="M3987" s="19">
        <f t="shared" si="600"/>
        <v>-2.7755575615628914E-17</v>
      </c>
      <c r="N3987" s="7">
        <f t="shared" si="601"/>
        <v>-5.9999227808305027E-15</v>
      </c>
      <c r="O3987" s="7">
        <f t="shared" si="602"/>
        <v>-5.9999227808305027E-15</v>
      </c>
      <c r="P3987" s="7">
        <f>SUM(N3966:N3989)</f>
        <v>2320.9688266666672</v>
      </c>
      <c r="R3987" s="7"/>
      <c r="S3987" s="47">
        <f t="shared" si="603"/>
        <v>-2.7755575615628914E-17</v>
      </c>
      <c r="T3987" s="47">
        <f t="shared" si="604"/>
        <v>0</v>
      </c>
      <c r="U3987" s="47">
        <f t="shared" si="605"/>
        <v>216.17000000000002</v>
      </c>
      <c r="V3987" s="47">
        <f t="shared" si="606"/>
        <v>104.3</v>
      </c>
      <c r="W3987" s="11"/>
    </row>
    <row r="3988" spans="1:23" x14ac:dyDescent="0.45">
      <c r="A3988" t="s">
        <v>3993</v>
      </c>
      <c r="B3988">
        <v>115.32</v>
      </c>
      <c r="D3988" s="1" t="str">
        <f>VartojimasGamyba!J3984</f>
        <v>2024-02-13-22</v>
      </c>
      <c r="E3988" s="7">
        <f>VartojimasGamyba!G3984</f>
        <v>0.20799999999999999</v>
      </c>
      <c r="F3988" s="11"/>
      <c r="G3988" s="12">
        <f t="shared" si="599"/>
        <v>5.1611111111111105</v>
      </c>
      <c r="H3988" s="12">
        <v>0</v>
      </c>
      <c r="I3988" s="12">
        <v>0.2311111111111111</v>
      </c>
      <c r="J3988" s="12">
        <v>0</v>
      </c>
      <c r="K3988" s="12"/>
      <c r="L3988" s="12">
        <f>VartojimasGamyba!H3984</f>
        <v>0</v>
      </c>
      <c r="M3988" s="19">
        <f t="shared" si="600"/>
        <v>0</v>
      </c>
      <c r="N3988" s="7">
        <f t="shared" si="601"/>
        <v>0</v>
      </c>
      <c r="O3988" s="7">
        <f t="shared" si="602"/>
        <v>0</v>
      </c>
      <c r="P3988" s="7" t="s">
        <v>8872</v>
      </c>
      <c r="R3988" s="7"/>
      <c r="S3988" s="47">
        <f t="shared" si="603"/>
        <v>0</v>
      </c>
      <c r="T3988" s="47">
        <f t="shared" si="604"/>
        <v>0</v>
      </c>
      <c r="U3988" s="47">
        <f t="shared" si="605"/>
        <v>215.61</v>
      </c>
      <c r="V3988" s="47">
        <f t="shared" si="606"/>
        <v>103.74</v>
      </c>
      <c r="W3988" s="11"/>
    </row>
    <row r="3989" spans="1:23" x14ac:dyDescent="0.45">
      <c r="A3989" t="s">
        <v>3994</v>
      </c>
      <c r="B3989">
        <v>111.19</v>
      </c>
      <c r="D3989" s="1" t="str">
        <f>VartojimasGamyba!J3985</f>
        <v>2024-02-13-23</v>
      </c>
      <c r="E3989" s="7">
        <f>VartojimasGamyba!G3985</f>
        <v>0.14499999999999999</v>
      </c>
      <c r="F3989" s="11"/>
      <c r="G3989" s="12">
        <f t="shared" si="599"/>
        <v>4.9999999999999991</v>
      </c>
      <c r="H3989" s="12">
        <v>0</v>
      </c>
      <c r="I3989" s="12">
        <v>0.16111111111111109</v>
      </c>
      <c r="J3989" s="12">
        <v>0</v>
      </c>
      <c r="K3989" s="12"/>
      <c r="L3989" s="12">
        <f>VartojimasGamyba!H3985</f>
        <v>0</v>
      </c>
      <c r="M3989" s="19">
        <f t="shared" si="600"/>
        <v>0</v>
      </c>
      <c r="N3989" s="7">
        <f t="shared" si="601"/>
        <v>0</v>
      </c>
      <c r="O3989" s="7">
        <f t="shared" si="602"/>
        <v>0</v>
      </c>
      <c r="P3989" s="7">
        <f>SUM(O3966:O3989)</f>
        <v>2320.9688266666672</v>
      </c>
      <c r="Q3989" s="7">
        <f>SUMPRODUCT(B3966:B3989,E3966:E3989)+SUM(E3966:E3989)*$Z$21-SUMPRODUCT(B3966:B3989,L3966:L3989)+SUM(L3966:L3989)*ABS($Z$20)</f>
        <v>2873.5613100000005</v>
      </c>
      <c r="R3989" s="7"/>
      <c r="S3989" s="47">
        <f t="shared" si="603"/>
        <v>0</v>
      </c>
      <c r="T3989" s="47">
        <f t="shared" si="604"/>
        <v>0</v>
      </c>
      <c r="U3989" s="47">
        <f t="shared" si="605"/>
        <v>211.48000000000002</v>
      </c>
      <c r="V3989" s="47">
        <f t="shared" si="606"/>
        <v>99.61</v>
      </c>
      <c r="W3989" s="11">
        <f>IF(P3989&lt;&gt;Q3989,1,0)</f>
        <v>1</v>
      </c>
    </row>
    <row r="3990" spans="1:23" x14ac:dyDescent="0.45">
      <c r="A3990" t="s">
        <v>3995</v>
      </c>
      <c r="B3990">
        <v>92.29</v>
      </c>
      <c r="D3990" s="9" t="str">
        <f>VartojimasGamyba!J3986</f>
        <v>2024-02-14-00</v>
      </c>
      <c r="E3990" s="8">
        <f>VartojimasGamyba!G3986</f>
        <v>0.15</v>
      </c>
      <c r="F3990" s="11"/>
      <c r="G3990" s="7">
        <f>G3989+H3990-I3990</f>
        <v>4.8333333333333321</v>
      </c>
      <c r="H3990" s="7">
        <v>0</v>
      </c>
      <c r="I3990" s="7">
        <v>0.16666666666666666</v>
      </c>
      <c r="J3990" s="7">
        <v>0</v>
      </c>
      <c r="L3990" s="7">
        <f>VartojimasGamyba!H3986</f>
        <v>0</v>
      </c>
      <c r="M3990" s="15">
        <f t="shared" si="600"/>
        <v>0</v>
      </c>
      <c r="N3990" s="7">
        <f t="shared" si="601"/>
        <v>0</v>
      </c>
      <c r="O3990" s="7">
        <f t="shared" si="602"/>
        <v>0</v>
      </c>
      <c r="R3990" s="20" t="s">
        <v>8783</v>
      </c>
      <c r="S3990" s="47">
        <f t="shared" si="603"/>
        <v>0</v>
      </c>
      <c r="T3990" s="47">
        <f t="shared" si="604"/>
        <v>0</v>
      </c>
      <c r="U3990" s="47">
        <f t="shared" si="605"/>
        <v>192.58</v>
      </c>
      <c r="V3990" s="47">
        <f t="shared" si="606"/>
        <v>80.710000000000008</v>
      </c>
      <c r="W3990" s="11"/>
    </row>
    <row r="3991" spans="1:23" x14ac:dyDescent="0.45">
      <c r="A3991" t="s">
        <v>3996</v>
      </c>
      <c r="B3991">
        <v>73.959999999999994</v>
      </c>
      <c r="D3991" s="9" t="str">
        <f>VartojimasGamyba!J3987</f>
        <v>2024-02-14-01</v>
      </c>
      <c r="E3991" s="8">
        <f>VartojimasGamyba!G3987</f>
        <v>0.188</v>
      </c>
      <c r="F3991" s="11"/>
      <c r="G3991" s="7">
        <f t="shared" ref="G3991:G4013" si="607">G3990+H3991-I3991</f>
        <v>4.8333333333333321</v>
      </c>
      <c r="H3991" s="7">
        <v>0</v>
      </c>
      <c r="I3991" s="7">
        <v>0</v>
      </c>
      <c r="J3991" s="7">
        <v>0</v>
      </c>
      <c r="L3991" s="7">
        <f>VartojimasGamyba!H3987</f>
        <v>0</v>
      </c>
      <c r="M3991" s="15">
        <f t="shared" si="600"/>
        <v>0.188</v>
      </c>
      <c r="N3991" s="7">
        <f t="shared" si="601"/>
        <v>32.759</v>
      </c>
      <c r="O3991" s="7">
        <f t="shared" si="602"/>
        <v>32.759</v>
      </c>
      <c r="R3991" s="7"/>
      <c r="S3991" s="47">
        <f t="shared" si="603"/>
        <v>0.188</v>
      </c>
      <c r="T3991" s="47">
        <f t="shared" si="604"/>
        <v>0</v>
      </c>
      <c r="U3991" s="47">
        <f t="shared" si="605"/>
        <v>174.25</v>
      </c>
      <c r="V3991" s="47">
        <f t="shared" si="606"/>
        <v>62.379999999999995</v>
      </c>
      <c r="W3991" s="11"/>
    </row>
    <row r="3992" spans="1:23" x14ac:dyDescent="0.45">
      <c r="A3992" t="s">
        <v>3997</v>
      </c>
      <c r="B3992">
        <v>77.400000000000006</v>
      </c>
      <c r="D3992" s="9" t="str">
        <f>VartojimasGamyba!J3988</f>
        <v>2024-02-14-02</v>
      </c>
      <c r="E3992" s="8">
        <f>VartojimasGamyba!G3988</f>
        <v>0.375</v>
      </c>
      <c r="F3992" s="11"/>
      <c r="G3992" s="7">
        <f t="shared" si="607"/>
        <v>4.4166666666666652</v>
      </c>
      <c r="H3992" s="7">
        <v>0</v>
      </c>
      <c r="I3992" s="7">
        <v>0.41666666666666669</v>
      </c>
      <c r="J3992" s="7">
        <v>0</v>
      </c>
      <c r="L3992" s="7">
        <f>VartojimasGamyba!H3988</f>
        <v>0</v>
      </c>
      <c r="M3992" s="15">
        <f t="shared" si="600"/>
        <v>0</v>
      </c>
      <c r="N3992" s="7">
        <f t="shared" si="601"/>
        <v>0</v>
      </c>
      <c r="O3992" s="7">
        <f t="shared" si="602"/>
        <v>0</v>
      </c>
      <c r="R3992" s="7"/>
      <c r="S3992" s="47">
        <f t="shared" si="603"/>
        <v>0</v>
      </c>
      <c r="T3992" s="47">
        <f t="shared" si="604"/>
        <v>0</v>
      </c>
      <c r="U3992" s="47">
        <f t="shared" si="605"/>
        <v>177.69</v>
      </c>
      <c r="V3992" s="47">
        <f t="shared" si="606"/>
        <v>65.820000000000007</v>
      </c>
      <c r="W3992" s="11"/>
    </row>
    <row r="3993" spans="1:23" x14ac:dyDescent="0.45">
      <c r="A3993" t="s">
        <v>3998</v>
      </c>
      <c r="B3993">
        <v>67.86</v>
      </c>
      <c r="D3993" s="9" t="str">
        <f>VartojimasGamyba!J3989</f>
        <v>2024-02-14-03</v>
      </c>
      <c r="E3993" s="8">
        <f>VartojimasGamyba!G3989</f>
        <v>0.78</v>
      </c>
      <c r="F3993" s="11"/>
      <c r="G3993" s="7">
        <f t="shared" si="607"/>
        <v>4.4166666666666652</v>
      </c>
      <c r="H3993" s="7">
        <v>0</v>
      </c>
      <c r="I3993" s="7">
        <v>0</v>
      </c>
      <c r="J3993" s="7">
        <v>0</v>
      </c>
      <c r="L3993" s="7">
        <f>VartojimasGamyba!H3989</f>
        <v>0</v>
      </c>
      <c r="M3993" s="15">
        <f t="shared" si="600"/>
        <v>0.78</v>
      </c>
      <c r="N3993" s="7">
        <f t="shared" si="601"/>
        <v>131.15700000000001</v>
      </c>
      <c r="O3993" s="7">
        <f t="shared" si="602"/>
        <v>131.15700000000001</v>
      </c>
      <c r="R3993" s="7"/>
      <c r="S3993" s="47">
        <f t="shared" si="603"/>
        <v>0.78</v>
      </c>
      <c r="T3993" s="47">
        <f t="shared" si="604"/>
        <v>0</v>
      </c>
      <c r="U3993" s="47">
        <f t="shared" si="605"/>
        <v>168.15</v>
      </c>
      <c r="V3993" s="47">
        <f t="shared" si="606"/>
        <v>56.28</v>
      </c>
      <c r="W3993" s="11"/>
    </row>
    <row r="3994" spans="1:23" x14ac:dyDescent="0.45">
      <c r="A3994" t="s">
        <v>3999</v>
      </c>
      <c r="B3994">
        <v>71.39</v>
      </c>
      <c r="D3994" s="9" t="str">
        <f>VartojimasGamyba!J3990</f>
        <v>2024-02-14-04</v>
      </c>
      <c r="E3994" s="8">
        <f>VartojimasGamyba!G3990</f>
        <v>0.27700000000000002</v>
      </c>
      <c r="F3994" s="11"/>
      <c r="G3994" s="7">
        <f t="shared" si="607"/>
        <v>4.4166666666666652</v>
      </c>
      <c r="H3994" s="7">
        <v>0</v>
      </c>
      <c r="I3994" s="7">
        <v>0</v>
      </c>
      <c r="J3994" s="7">
        <v>0</v>
      </c>
      <c r="L3994" s="7">
        <f>VartojimasGamyba!H3990</f>
        <v>0</v>
      </c>
      <c r="M3994" s="15">
        <f t="shared" si="600"/>
        <v>0.27700000000000002</v>
      </c>
      <c r="N3994" s="7">
        <f t="shared" si="601"/>
        <v>47.555360000000007</v>
      </c>
      <c r="O3994" s="7">
        <f t="shared" si="602"/>
        <v>47.555360000000007</v>
      </c>
      <c r="R3994" s="7"/>
      <c r="S3994" s="47">
        <f t="shared" si="603"/>
        <v>0.27700000000000002</v>
      </c>
      <c r="T3994" s="47">
        <f t="shared" si="604"/>
        <v>0</v>
      </c>
      <c r="U3994" s="47">
        <f t="shared" si="605"/>
        <v>171.68</v>
      </c>
      <c r="V3994" s="47">
        <f t="shared" si="606"/>
        <v>59.81</v>
      </c>
      <c r="W3994" s="11"/>
    </row>
    <row r="3995" spans="1:23" x14ac:dyDescent="0.45">
      <c r="A3995" t="s">
        <v>4000</v>
      </c>
      <c r="B3995">
        <v>71.39</v>
      </c>
      <c r="D3995" s="9" t="str">
        <f>VartojimasGamyba!J3991</f>
        <v>2024-02-14-05</v>
      </c>
      <c r="E3995" s="8">
        <f>VartojimasGamyba!G3991</f>
        <v>1.2470000000000001</v>
      </c>
      <c r="F3995" s="11"/>
      <c r="G3995" s="7">
        <f t="shared" si="607"/>
        <v>4.4166666666666652</v>
      </c>
      <c r="H3995" s="7">
        <v>0</v>
      </c>
      <c r="I3995" s="7">
        <v>0</v>
      </c>
      <c r="J3995" s="7">
        <v>0</v>
      </c>
      <c r="L3995" s="7">
        <f>VartojimasGamyba!H3991</f>
        <v>0</v>
      </c>
      <c r="M3995" s="15">
        <f t="shared" si="600"/>
        <v>1.2470000000000001</v>
      </c>
      <c r="N3995" s="7">
        <f t="shared" si="601"/>
        <v>214.08496000000002</v>
      </c>
      <c r="O3995" s="7">
        <f t="shared" si="602"/>
        <v>214.08496000000002</v>
      </c>
      <c r="R3995" s="7"/>
      <c r="S3995" s="47">
        <f t="shared" si="603"/>
        <v>1.2470000000000001</v>
      </c>
      <c r="T3995" s="47">
        <f t="shared" si="604"/>
        <v>0</v>
      </c>
      <c r="U3995" s="47">
        <f t="shared" si="605"/>
        <v>171.68</v>
      </c>
      <c r="V3995" s="47">
        <f t="shared" si="606"/>
        <v>59.81</v>
      </c>
      <c r="W3995" s="11"/>
    </row>
    <row r="3996" spans="1:23" x14ac:dyDescent="0.45">
      <c r="A3996" t="s">
        <v>4001</v>
      </c>
      <c r="B3996">
        <v>57.49</v>
      </c>
      <c r="D3996" s="9" t="str">
        <f>VartojimasGamyba!J3992</f>
        <v>2024-02-14-06</v>
      </c>
      <c r="E3996" s="8">
        <f>VartojimasGamyba!G3992</f>
        <v>0.27400000000000002</v>
      </c>
      <c r="F3996" s="11"/>
      <c r="G3996" s="7">
        <f t="shared" si="607"/>
        <v>6.3639999999999981</v>
      </c>
      <c r="H3996" s="7">
        <v>1.9473333333333331</v>
      </c>
      <c r="I3996" s="7">
        <v>0</v>
      </c>
      <c r="J3996" s="7">
        <v>0</v>
      </c>
      <c r="L3996" s="7">
        <f>VartojimasGamyba!H3992</f>
        <v>1.4999999999999999E-2</v>
      </c>
      <c r="M3996" s="15">
        <f t="shared" si="600"/>
        <v>2.2063333333333328</v>
      </c>
      <c r="N3996" s="7">
        <f t="shared" si="601"/>
        <v>348.11527333333328</v>
      </c>
      <c r="O3996" s="7">
        <f t="shared" si="602"/>
        <v>348.11527333333328</v>
      </c>
      <c r="R3996" s="7"/>
      <c r="S3996" s="47">
        <f t="shared" si="603"/>
        <v>2.2063333333333328</v>
      </c>
      <c r="T3996" s="47">
        <f t="shared" si="604"/>
        <v>0</v>
      </c>
      <c r="U3996" s="47">
        <f t="shared" si="605"/>
        <v>157.78</v>
      </c>
      <c r="V3996" s="47">
        <f t="shared" si="606"/>
        <v>45.910000000000004</v>
      </c>
      <c r="W3996" s="11"/>
    </row>
    <row r="3997" spans="1:23" x14ac:dyDescent="0.45">
      <c r="A3997" t="s">
        <v>4002</v>
      </c>
      <c r="B3997">
        <v>82.27</v>
      </c>
      <c r="D3997" s="9" t="str">
        <f>VartojimasGamyba!J3993</f>
        <v>2024-02-14-07</v>
      </c>
      <c r="E3997" s="8">
        <f>VartojimasGamyba!G3993</f>
        <v>0.39600000000000002</v>
      </c>
      <c r="F3997" s="11"/>
      <c r="G3997" s="7">
        <f t="shared" si="607"/>
        <v>6.14622222222222</v>
      </c>
      <c r="H3997" s="7">
        <v>0</v>
      </c>
      <c r="I3997" s="7">
        <v>0.21777777777777776</v>
      </c>
      <c r="J3997" s="7">
        <v>0</v>
      </c>
      <c r="L3997" s="7">
        <f>VartojimasGamyba!H3993</f>
        <v>0.2</v>
      </c>
      <c r="M3997" s="15">
        <f t="shared" si="600"/>
        <v>0</v>
      </c>
      <c r="N3997" s="7">
        <f t="shared" si="601"/>
        <v>0</v>
      </c>
      <c r="O3997" s="7">
        <f t="shared" si="602"/>
        <v>0</v>
      </c>
      <c r="R3997" s="7"/>
      <c r="S3997" s="47">
        <f t="shared" si="603"/>
        <v>0</v>
      </c>
      <c r="T3997" s="47">
        <f t="shared" si="604"/>
        <v>0</v>
      </c>
      <c r="U3997" s="47">
        <f t="shared" si="605"/>
        <v>182.56</v>
      </c>
      <c r="V3997" s="47">
        <f t="shared" si="606"/>
        <v>70.69</v>
      </c>
      <c r="W3997" s="11"/>
    </row>
    <row r="3998" spans="1:23" x14ac:dyDescent="0.45">
      <c r="A3998" t="s">
        <v>4003</v>
      </c>
      <c r="B3998">
        <v>116.21</v>
      </c>
      <c r="D3998" s="9" t="str">
        <f>VartojimasGamyba!J3994</f>
        <v>2024-02-14-08</v>
      </c>
      <c r="E3998" s="8">
        <f>VartojimasGamyba!G3994</f>
        <v>0.28999999999999998</v>
      </c>
      <c r="F3998" s="11"/>
      <c r="G3998" s="7">
        <f t="shared" si="607"/>
        <v>6.1932222222222206</v>
      </c>
      <c r="H3998" s="7">
        <v>4.7000000000000944E-2</v>
      </c>
      <c r="I3998" s="7">
        <v>0</v>
      </c>
      <c r="J3998" s="7">
        <v>0</v>
      </c>
      <c r="L3998" s="7">
        <f>VartojimasGamyba!H3994</f>
        <v>0.33700000000000002</v>
      </c>
      <c r="M3998" s="15">
        <f t="shared" si="600"/>
        <v>8.8817841970012523E-16</v>
      </c>
      <c r="N3998" s="7">
        <f t="shared" si="601"/>
        <v>1.9229062786507711E-13</v>
      </c>
      <c r="O3998" s="7">
        <f t="shared" si="602"/>
        <v>1.9229062786507711E-13</v>
      </c>
      <c r="R3998" s="7"/>
      <c r="S3998" s="47">
        <f t="shared" si="603"/>
        <v>4.700000000000093E-2</v>
      </c>
      <c r="T3998" s="47">
        <f t="shared" si="604"/>
        <v>4.7000000000000042E-2</v>
      </c>
      <c r="U3998" s="47">
        <f t="shared" si="605"/>
        <v>216.5</v>
      </c>
      <c r="V3998" s="47">
        <f t="shared" si="606"/>
        <v>104.63</v>
      </c>
      <c r="W3998" s="11"/>
    </row>
    <row r="3999" spans="1:23" x14ac:dyDescent="0.45">
      <c r="A3999" t="s">
        <v>4004</v>
      </c>
      <c r="B3999">
        <v>114.52</v>
      </c>
      <c r="D3999" s="9" t="str">
        <f>VartojimasGamyba!J3995</f>
        <v>2024-02-14-09</v>
      </c>
      <c r="E3999" s="8">
        <f>VartojimasGamyba!G3995</f>
        <v>0.16</v>
      </c>
      <c r="F3999" s="11"/>
      <c r="G3999" s="7">
        <f t="shared" si="607"/>
        <v>7.1122222222222202</v>
      </c>
      <c r="H3999" s="7">
        <v>0.91899999999999993</v>
      </c>
      <c r="I3999" s="7">
        <v>0</v>
      </c>
      <c r="J3999" s="7">
        <v>0</v>
      </c>
      <c r="L3999" s="7">
        <f>VartojimasGamyba!H3995</f>
        <v>1.079</v>
      </c>
      <c r="M3999" s="15">
        <f t="shared" si="600"/>
        <v>0</v>
      </c>
      <c r="N3999" s="7">
        <f t="shared" si="601"/>
        <v>0</v>
      </c>
      <c r="O3999" s="7">
        <f t="shared" si="602"/>
        <v>0</v>
      </c>
      <c r="R3999" s="7"/>
      <c r="S3999" s="47">
        <f t="shared" si="603"/>
        <v>0.91899999999999993</v>
      </c>
      <c r="T3999" s="47">
        <f t="shared" si="604"/>
        <v>0.91899999999999993</v>
      </c>
      <c r="U3999" s="47">
        <f t="shared" si="605"/>
        <v>214.81</v>
      </c>
      <c r="V3999" s="47">
        <f t="shared" si="606"/>
        <v>102.94</v>
      </c>
      <c r="W3999" s="11"/>
    </row>
    <row r="4000" spans="1:23" x14ac:dyDescent="0.45">
      <c r="A4000" t="s">
        <v>4005</v>
      </c>
      <c r="B4000">
        <v>126.06</v>
      </c>
      <c r="D4000" s="9" t="str">
        <f>VartojimasGamyba!J3996</f>
        <v>2024-02-14-10</v>
      </c>
      <c r="E4000" s="8">
        <f>VartojimasGamyba!G3996</f>
        <v>2.8000000000000001E-2</v>
      </c>
      <c r="F4000" s="11"/>
      <c r="G4000" s="7">
        <f t="shared" si="607"/>
        <v>8.4892222222222209</v>
      </c>
      <c r="H4000" s="7">
        <v>1.3770000000000002</v>
      </c>
      <c r="I4000" s="7">
        <v>0</v>
      </c>
      <c r="J4000" s="7">
        <v>0</v>
      </c>
      <c r="L4000" s="7">
        <f>VartojimasGamyba!H3996</f>
        <v>1.405</v>
      </c>
      <c r="M4000" s="15">
        <f t="shared" si="600"/>
        <v>0</v>
      </c>
      <c r="N4000" s="7">
        <f t="shared" si="601"/>
        <v>0</v>
      </c>
      <c r="O4000" s="7">
        <f t="shared" si="602"/>
        <v>0</v>
      </c>
      <c r="R4000" s="7"/>
      <c r="S4000" s="47">
        <f t="shared" si="603"/>
        <v>1.377</v>
      </c>
      <c r="T4000" s="47">
        <f t="shared" si="604"/>
        <v>1.377</v>
      </c>
      <c r="U4000" s="47">
        <f t="shared" si="605"/>
        <v>226.35000000000002</v>
      </c>
      <c r="V4000" s="47">
        <f t="shared" si="606"/>
        <v>114.48</v>
      </c>
      <c r="W4000" s="11"/>
    </row>
    <row r="4001" spans="1:23" x14ac:dyDescent="0.45">
      <c r="A4001" t="s">
        <v>4006</v>
      </c>
      <c r="B4001">
        <v>126.03</v>
      </c>
      <c r="D4001" s="9" t="str">
        <f>VartojimasGamyba!J3997</f>
        <v>2024-02-14-11</v>
      </c>
      <c r="E4001" s="8">
        <f>VartojimasGamyba!G3997</f>
        <v>4.7E-2</v>
      </c>
      <c r="F4001" s="11"/>
      <c r="G4001" s="7">
        <f t="shared" si="607"/>
        <v>9.2292222222222211</v>
      </c>
      <c r="H4001" s="7">
        <v>0.7400000000000001</v>
      </c>
      <c r="I4001" s="7">
        <v>0</v>
      </c>
      <c r="J4001" s="7">
        <v>0</v>
      </c>
      <c r="L4001" s="7">
        <f>VartojimasGamyba!H3997</f>
        <v>0.78700000000000003</v>
      </c>
      <c r="M4001" s="15">
        <f t="shared" si="600"/>
        <v>0</v>
      </c>
      <c r="N4001" s="7">
        <f t="shared" si="601"/>
        <v>0</v>
      </c>
      <c r="O4001" s="7">
        <f t="shared" si="602"/>
        <v>0</v>
      </c>
      <c r="R4001" s="7"/>
      <c r="S4001" s="47">
        <f t="shared" si="603"/>
        <v>0.74</v>
      </c>
      <c r="T4001" s="47">
        <f t="shared" si="604"/>
        <v>0.74</v>
      </c>
      <c r="U4001" s="47">
        <f t="shared" si="605"/>
        <v>226.32</v>
      </c>
      <c r="V4001" s="47">
        <f t="shared" si="606"/>
        <v>114.45</v>
      </c>
      <c r="W4001" s="11"/>
    </row>
    <row r="4002" spans="1:23" x14ac:dyDescent="0.45">
      <c r="A4002" t="s">
        <v>4007</v>
      </c>
      <c r="B4002">
        <v>77.400000000000006</v>
      </c>
      <c r="D4002" s="9" t="str">
        <f>VartojimasGamyba!J3998</f>
        <v>2024-02-14-12</v>
      </c>
      <c r="E4002" s="8">
        <f>VartojimasGamyba!G3998</f>
        <v>0.439</v>
      </c>
      <c r="F4002" s="11"/>
      <c r="G4002" s="7">
        <f t="shared" si="607"/>
        <v>8.9692222222222213</v>
      </c>
      <c r="H4002" s="7">
        <v>0</v>
      </c>
      <c r="I4002" s="7">
        <v>0.26</v>
      </c>
      <c r="J4002" s="7">
        <v>0</v>
      </c>
      <c r="L4002" s="7">
        <f>VartojimasGamyba!H3998</f>
        <v>0.20499999999999999</v>
      </c>
      <c r="M4002" s="15">
        <f t="shared" si="600"/>
        <v>0</v>
      </c>
      <c r="N4002" s="7">
        <f t="shared" si="601"/>
        <v>0</v>
      </c>
      <c r="O4002" s="7">
        <f t="shared" si="602"/>
        <v>0</v>
      </c>
      <c r="R4002" s="7"/>
      <c r="S4002" s="47">
        <f t="shared" si="603"/>
        <v>0</v>
      </c>
      <c r="T4002" s="47">
        <f t="shared" si="604"/>
        <v>0</v>
      </c>
      <c r="U4002" s="47">
        <f t="shared" si="605"/>
        <v>177.69</v>
      </c>
      <c r="V4002" s="47">
        <f t="shared" si="606"/>
        <v>65.820000000000007</v>
      </c>
      <c r="W4002" s="11"/>
    </row>
    <row r="4003" spans="1:23" x14ac:dyDescent="0.45">
      <c r="A4003" t="s">
        <v>4008</v>
      </c>
      <c r="B4003">
        <v>63.29</v>
      </c>
      <c r="D4003" s="9" t="str">
        <f>VartojimasGamyba!J3999</f>
        <v>2024-02-14-13</v>
      </c>
      <c r="E4003" s="8">
        <f>VartojimasGamyba!G3999</f>
        <v>0.10199999999999999</v>
      </c>
      <c r="F4003" s="11"/>
      <c r="G4003" s="7">
        <f t="shared" si="607"/>
        <v>9.0222222222222221</v>
      </c>
      <c r="H4003" s="7">
        <v>5.3000000000000005E-2</v>
      </c>
      <c r="I4003" s="7">
        <v>0</v>
      </c>
      <c r="J4003" s="7">
        <v>0</v>
      </c>
      <c r="L4003" s="7">
        <f>VartojimasGamyba!H3999</f>
        <v>0.155</v>
      </c>
      <c r="M4003" s="15">
        <f t="shared" si="600"/>
        <v>0</v>
      </c>
      <c r="N4003" s="7">
        <f t="shared" si="601"/>
        <v>0</v>
      </c>
      <c r="O4003" s="7">
        <f t="shared" si="602"/>
        <v>0</v>
      </c>
      <c r="R4003" s="7"/>
      <c r="S4003" s="47">
        <f t="shared" si="603"/>
        <v>5.3000000000000005E-2</v>
      </c>
      <c r="T4003" s="47">
        <f t="shared" si="604"/>
        <v>5.3000000000000005E-2</v>
      </c>
      <c r="U4003" s="47">
        <f t="shared" si="605"/>
        <v>163.58000000000001</v>
      </c>
      <c r="V4003" s="47">
        <f t="shared" si="606"/>
        <v>51.71</v>
      </c>
      <c r="W4003" s="11"/>
    </row>
    <row r="4004" spans="1:23" x14ac:dyDescent="0.45">
      <c r="A4004" t="s">
        <v>4009</v>
      </c>
      <c r="B4004">
        <v>125.05</v>
      </c>
      <c r="D4004" s="9" t="str">
        <f>VartojimasGamyba!J4000</f>
        <v>2024-02-14-14</v>
      </c>
      <c r="E4004" s="8">
        <f>VartojimasGamyba!G4000</f>
        <v>0.92900000000000005</v>
      </c>
      <c r="F4004" s="11"/>
      <c r="G4004" s="7">
        <f t="shared" si="607"/>
        <v>8.02</v>
      </c>
      <c r="H4004" s="7">
        <v>0</v>
      </c>
      <c r="I4004" s="7">
        <v>1.0022222222222219</v>
      </c>
      <c r="J4004" s="7">
        <v>0</v>
      </c>
      <c r="L4004" s="7">
        <f>VartojimasGamyba!H4000</f>
        <v>2.7E-2</v>
      </c>
      <c r="M4004" s="15">
        <f t="shared" si="600"/>
        <v>3.5735303605122226E-16</v>
      </c>
      <c r="N4004" s="7">
        <f t="shared" si="601"/>
        <v>8.0525933143782426E-14</v>
      </c>
      <c r="O4004" s="7">
        <f t="shared" si="602"/>
        <v>8.0525933143782426E-14</v>
      </c>
      <c r="R4004" s="7"/>
      <c r="S4004" s="47">
        <f t="shared" si="603"/>
        <v>3.5735303605122226E-16</v>
      </c>
      <c r="T4004" s="47">
        <f t="shared" si="604"/>
        <v>0</v>
      </c>
      <c r="U4004" s="47">
        <f t="shared" si="605"/>
        <v>225.34</v>
      </c>
      <c r="V4004" s="47">
        <f t="shared" si="606"/>
        <v>113.47</v>
      </c>
      <c r="W4004" s="11"/>
    </row>
    <row r="4005" spans="1:23" x14ac:dyDescent="0.45">
      <c r="A4005" t="s">
        <v>4010</v>
      </c>
      <c r="B4005">
        <v>77.39</v>
      </c>
      <c r="D4005" s="9" t="str">
        <f>VartojimasGamyba!J4001</f>
        <v>2024-02-14-15</v>
      </c>
      <c r="E4005" s="8">
        <f>VartojimasGamyba!G4001</f>
        <v>0.52</v>
      </c>
      <c r="F4005" s="11"/>
      <c r="G4005" s="7">
        <f t="shared" si="607"/>
        <v>7.4422222222222221</v>
      </c>
      <c r="H4005" s="7">
        <v>0</v>
      </c>
      <c r="I4005" s="7">
        <v>0.57777777777777783</v>
      </c>
      <c r="J4005" s="7">
        <v>0</v>
      </c>
      <c r="L4005" s="7">
        <f>VartojimasGamyba!H4001</f>
        <v>0</v>
      </c>
      <c r="M4005" s="15">
        <f t="shared" si="600"/>
        <v>0</v>
      </c>
      <c r="N4005" s="7">
        <f t="shared" si="601"/>
        <v>0</v>
      </c>
      <c r="O4005" s="7">
        <f t="shared" si="602"/>
        <v>0</v>
      </c>
      <c r="R4005" s="7"/>
      <c r="S4005" s="47">
        <f t="shared" si="603"/>
        <v>0</v>
      </c>
      <c r="T4005" s="47">
        <f t="shared" si="604"/>
        <v>0</v>
      </c>
      <c r="U4005" s="47">
        <f t="shared" si="605"/>
        <v>177.68</v>
      </c>
      <c r="V4005" s="47">
        <f t="shared" si="606"/>
        <v>65.81</v>
      </c>
      <c r="W4005" s="11"/>
    </row>
    <row r="4006" spans="1:23" x14ac:dyDescent="0.45">
      <c r="A4006" t="s">
        <v>4011</v>
      </c>
      <c r="B4006">
        <v>119.63</v>
      </c>
      <c r="D4006" s="9" t="str">
        <f>VartojimasGamyba!J4002</f>
        <v>2024-02-14-16</v>
      </c>
      <c r="E4006" s="8">
        <f>VartojimasGamyba!G4002</f>
        <v>0.60199999999999998</v>
      </c>
      <c r="F4006" s="11"/>
      <c r="G4006" s="7">
        <f t="shared" si="607"/>
        <v>6.7733333333333334</v>
      </c>
      <c r="H4006" s="7">
        <v>0</v>
      </c>
      <c r="I4006" s="7">
        <v>0.66888888888888887</v>
      </c>
      <c r="J4006" s="7">
        <v>0</v>
      </c>
      <c r="L4006" s="7">
        <f>VartojimasGamyba!H4002</f>
        <v>0</v>
      </c>
      <c r="M4006" s="15">
        <f t="shared" si="600"/>
        <v>0</v>
      </c>
      <c r="N4006" s="7">
        <f t="shared" si="601"/>
        <v>0</v>
      </c>
      <c r="O4006" s="7">
        <f t="shared" si="602"/>
        <v>0</v>
      </c>
      <c r="R4006" s="7"/>
      <c r="S4006" s="47">
        <f t="shared" si="603"/>
        <v>0</v>
      </c>
      <c r="T4006" s="47">
        <f t="shared" si="604"/>
        <v>0</v>
      </c>
      <c r="U4006" s="47">
        <f t="shared" si="605"/>
        <v>219.92000000000002</v>
      </c>
      <c r="V4006" s="47">
        <f t="shared" si="606"/>
        <v>108.05</v>
      </c>
      <c r="W4006" s="11"/>
    </row>
    <row r="4007" spans="1:23" x14ac:dyDescent="0.45">
      <c r="A4007" t="s">
        <v>4012</v>
      </c>
      <c r="B4007">
        <v>78.650000000000006</v>
      </c>
      <c r="D4007" s="9" t="str">
        <f>VartojimasGamyba!J4003</f>
        <v>2024-02-14-17</v>
      </c>
      <c r="E4007" s="8">
        <f>VartojimasGamyba!G4003</f>
        <v>0.378</v>
      </c>
      <c r="F4007" s="11"/>
      <c r="G4007" s="7">
        <f t="shared" si="607"/>
        <v>6.3533333333333335</v>
      </c>
      <c r="H4007" s="7">
        <v>0</v>
      </c>
      <c r="I4007" s="7">
        <v>0.42000000000000004</v>
      </c>
      <c r="J4007" s="7">
        <v>0</v>
      </c>
      <c r="L4007" s="7">
        <f>VartojimasGamyba!H4003</f>
        <v>0</v>
      </c>
      <c r="M4007" s="15">
        <f t="shared" si="600"/>
        <v>-5.5511151231257827E-17</v>
      </c>
      <c r="N4007" s="7">
        <f t="shared" si="601"/>
        <v>-9.9331654013212754E-15</v>
      </c>
      <c r="O4007" s="7">
        <f t="shared" si="602"/>
        <v>-9.9331654013212754E-15</v>
      </c>
      <c r="R4007" s="7"/>
      <c r="S4007" s="47">
        <f t="shared" si="603"/>
        <v>-5.5511151231257827E-17</v>
      </c>
      <c r="T4007" s="47">
        <f t="shared" si="604"/>
        <v>0</v>
      </c>
      <c r="U4007" s="47">
        <f t="shared" si="605"/>
        <v>178.94</v>
      </c>
      <c r="V4007" s="47">
        <f t="shared" si="606"/>
        <v>67.070000000000007</v>
      </c>
      <c r="W4007" s="11"/>
    </row>
    <row r="4008" spans="1:23" x14ac:dyDescent="0.45">
      <c r="A4008" t="s">
        <v>4013</v>
      </c>
      <c r="B4008">
        <v>104.63</v>
      </c>
      <c r="D4008" s="9" t="str">
        <f>VartojimasGamyba!J4004</f>
        <v>2024-02-14-18</v>
      </c>
      <c r="E4008" s="8">
        <f>VartojimasGamyba!G4004</f>
        <v>0.23699999999999999</v>
      </c>
      <c r="F4008" s="11"/>
      <c r="G4008" s="7">
        <f t="shared" si="607"/>
        <v>6.09</v>
      </c>
      <c r="H4008" s="7">
        <v>0</v>
      </c>
      <c r="I4008" s="7">
        <v>0.26333333333333331</v>
      </c>
      <c r="J4008" s="7">
        <v>0</v>
      </c>
      <c r="L4008" s="7">
        <f>VartojimasGamyba!H4004</f>
        <v>0</v>
      </c>
      <c r="M4008" s="15">
        <f t="shared" si="600"/>
        <v>0</v>
      </c>
      <c r="N4008" s="7">
        <f t="shared" si="601"/>
        <v>0</v>
      </c>
      <c r="O4008" s="7">
        <f t="shared" si="602"/>
        <v>0</v>
      </c>
      <c r="R4008" s="7"/>
      <c r="S4008" s="47">
        <f t="shared" si="603"/>
        <v>0</v>
      </c>
      <c r="T4008" s="47">
        <f t="shared" si="604"/>
        <v>0</v>
      </c>
      <c r="U4008" s="47">
        <f t="shared" si="605"/>
        <v>204.92000000000002</v>
      </c>
      <c r="V4008" s="47">
        <f t="shared" si="606"/>
        <v>93.05</v>
      </c>
      <c r="W4008" s="11"/>
    </row>
    <row r="4009" spans="1:23" x14ac:dyDescent="0.45">
      <c r="A4009" t="s">
        <v>4014</v>
      </c>
      <c r="B4009">
        <v>112.56</v>
      </c>
      <c r="D4009" s="9" t="str">
        <f>VartojimasGamyba!J4005</f>
        <v>2024-02-14-19</v>
      </c>
      <c r="E4009" s="8">
        <f>VartojimasGamyba!G4005</f>
        <v>0.23100000000000001</v>
      </c>
      <c r="F4009" s="11"/>
      <c r="G4009" s="7">
        <f t="shared" si="607"/>
        <v>5.833333333333333</v>
      </c>
      <c r="H4009" s="7">
        <v>0</v>
      </c>
      <c r="I4009" s="7">
        <v>0.25666666666666671</v>
      </c>
      <c r="J4009" s="7">
        <v>0</v>
      </c>
      <c r="L4009" s="7">
        <f>VartojimasGamyba!H4005</f>
        <v>0</v>
      </c>
      <c r="M4009" s="15">
        <f t="shared" si="600"/>
        <v>-2.7755575615628914E-17</v>
      </c>
      <c r="N4009" s="7">
        <f t="shared" si="601"/>
        <v>-5.9077742697866149E-15</v>
      </c>
      <c r="O4009" s="7">
        <f t="shared" si="602"/>
        <v>-5.9077742697866149E-15</v>
      </c>
      <c r="R4009" s="7"/>
      <c r="S4009" s="47">
        <f t="shared" si="603"/>
        <v>-2.7755575615628914E-17</v>
      </c>
      <c r="T4009" s="47">
        <f t="shared" si="604"/>
        <v>0</v>
      </c>
      <c r="U4009" s="47">
        <f t="shared" si="605"/>
        <v>212.85000000000002</v>
      </c>
      <c r="V4009" s="47">
        <f t="shared" si="606"/>
        <v>100.98</v>
      </c>
      <c r="W4009" s="11"/>
    </row>
    <row r="4010" spans="1:23" x14ac:dyDescent="0.45">
      <c r="A4010" t="s">
        <v>4015</v>
      </c>
      <c r="B4010">
        <v>110.39</v>
      </c>
      <c r="D4010" s="9" t="str">
        <f>VartojimasGamyba!J4006</f>
        <v>2024-02-14-20</v>
      </c>
      <c r="E4010" s="8">
        <f>VartojimasGamyba!G4006</f>
        <v>0.27900000000000003</v>
      </c>
      <c r="F4010" s="11"/>
      <c r="G4010" s="7">
        <f t="shared" si="607"/>
        <v>5.5233333333333334</v>
      </c>
      <c r="H4010" s="7">
        <v>0</v>
      </c>
      <c r="I4010" s="7">
        <v>0.31000000000000005</v>
      </c>
      <c r="J4010" s="7">
        <v>0</v>
      </c>
      <c r="L4010" s="7">
        <f>VartojimasGamyba!H4006</f>
        <v>0</v>
      </c>
      <c r="M4010" s="15">
        <f t="shared" si="600"/>
        <v>-5.5511151231257827E-17</v>
      </c>
      <c r="N4010" s="7">
        <f t="shared" si="601"/>
        <v>-1.1695089341401399E-14</v>
      </c>
      <c r="O4010" s="7">
        <f t="shared" si="602"/>
        <v>-1.1695089341401399E-14</v>
      </c>
      <c r="P4010" s="7" t="s">
        <v>8873</v>
      </c>
      <c r="R4010" s="7"/>
      <c r="S4010" s="47">
        <f t="shared" si="603"/>
        <v>-5.5511151231257827E-17</v>
      </c>
      <c r="T4010" s="47">
        <f t="shared" si="604"/>
        <v>0</v>
      </c>
      <c r="U4010" s="47">
        <f t="shared" si="605"/>
        <v>210.68</v>
      </c>
      <c r="V4010" s="47">
        <f t="shared" si="606"/>
        <v>98.81</v>
      </c>
      <c r="W4010" s="11"/>
    </row>
    <row r="4011" spans="1:23" x14ac:dyDescent="0.45">
      <c r="A4011" t="s">
        <v>4016</v>
      </c>
      <c r="B4011">
        <v>105.45</v>
      </c>
      <c r="D4011" s="9" t="str">
        <f>VartojimasGamyba!J4007</f>
        <v>2024-02-14-21</v>
      </c>
      <c r="E4011" s="8">
        <f>VartojimasGamyba!G4007</f>
        <v>0.16200000000000001</v>
      </c>
      <c r="F4011" s="11"/>
      <c r="G4011" s="7">
        <f t="shared" si="607"/>
        <v>5.3433333333333337</v>
      </c>
      <c r="H4011" s="7">
        <v>0</v>
      </c>
      <c r="I4011" s="7">
        <v>0.18</v>
      </c>
      <c r="J4011" s="7">
        <v>0</v>
      </c>
      <c r="L4011" s="7">
        <f>VartojimasGamyba!H4007</f>
        <v>0</v>
      </c>
      <c r="M4011" s="15">
        <f t="shared" si="600"/>
        <v>0</v>
      </c>
      <c r="N4011" s="7">
        <f t="shared" si="601"/>
        <v>0</v>
      </c>
      <c r="O4011" s="7">
        <f t="shared" si="602"/>
        <v>0</v>
      </c>
      <c r="P4011" s="7">
        <f>SUM(N3990:N4013)</f>
        <v>773.67159333333359</v>
      </c>
      <c r="R4011" s="7"/>
      <c r="S4011" s="47">
        <f t="shared" si="603"/>
        <v>0</v>
      </c>
      <c r="T4011" s="47">
        <f t="shared" si="604"/>
        <v>0</v>
      </c>
      <c r="U4011" s="47">
        <f t="shared" si="605"/>
        <v>205.74</v>
      </c>
      <c r="V4011" s="47">
        <f t="shared" si="606"/>
        <v>93.87</v>
      </c>
      <c r="W4011" s="11"/>
    </row>
    <row r="4012" spans="1:23" x14ac:dyDescent="0.45">
      <c r="A4012" t="s">
        <v>4017</v>
      </c>
      <c r="B4012">
        <v>97.12</v>
      </c>
      <c r="D4012" s="9" t="str">
        <f>VartojimasGamyba!J4008</f>
        <v>2024-02-14-22</v>
      </c>
      <c r="E4012" s="8">
        <f>VartojimasGamyba!G4008</f>
        <v>0.16700000000000001</v>
      </c>
      <c r="F4012" s="11"/>
      <c r="G4012" s="7">
        <f t="shared" si="607"/>
        <v>5.1577777777777785</v>
      </c>
      <c r="H4012" s="7">
        <v>0</v>
      </c>
      <c r="I4012" s="7">
        <v>0.18555555555555556</v>
      </c>
      <c r="J4012" s="7">
        <v>0</v>
      </c>
      <c r="L4012" s="7">
        <f>VartojimasGamyba!H4008</f>
        <v>0</v>
      </c>
      <c r="M4012" s="15">
        <f t="shared" si="600"/>
        <v>0</v>
      </c>
      <c r="N4012" s="7">
        <f t="shared" si="601"/>
        <v>0</v>
      </c>
      <c r="O4012" s="7">
        <f t="shared" si="602"/>
        <v>0</v>
      </c>
      <c r="P4012" s="7" t="s">
        <v>8872</v>
      </c>
      <c r="R4012" s="7"/>
      <c r="S4012" s="47">
        <f t="shared" si="603"/>
        <v>0</v>
      </c>
      <c r="T4012" s="47">
        <f t="shared" si="604"/>
        <v>0</v>
      </c>
      <c r="U4012" s="47">
        <f t="shared" si="605"/>
        <v>197.41000000000003</v>
      </c>
      <c r="V4012" s="47">
        <f t="shared" si="606"/>
        <v>85.54</v>
      </c>
      <c r="W4012" s="11"/>
    </row>
    <row r="4013" spans="1:23" x14ac:dyDescent="0.45">
      <c r="A4013" t="s">
        <v>4018</v>
      </c>
      <c r="B4013">
        <v>84.92</v>
      </c>
      <c r="D4013" s="9" t="str">
        <f>VartojimasGamyba!J4009</f>
        <v>2024-02-14-23</v>
      </c>
      <c r="E4013" s="8">
        <f>VartojimasGamyba!G4009</f>
        <v>0.14199999999999999</v>
      </c>
      <c r="F4013" s="11"/>
      <c r="G4013" s="7">
        <f t="shared" si="607"/>
        <v>5.0000000000000009</v>
      </c>
      <c r="H4013" s="7">
        <v>0</v>
      </c>
      <c r="I4013" s="7">
        <v>0.15777777777777777</v>
      </c>
      <c r="J4013" s="7">
        <v>0</v>
      </c>
      <c r="L4013" s="7">
        <f>VartojimasGamyba!H4009</f>
        <v>0</v>
      </c>
      <c r="M4013" s="15">
        <f t="shared" si="600"/>
        <v>0</v>
      </c>
      <c r="N4013" s="7">
        <f t="shared" si="601"/>
        <v>0</v>
      </c>
      <c r="O4013" s="7">
        <f t="shared" si="602"/>
        <v>0</v>
      </c>
      <c r="P4013" s="7">
        <f>SUM(O3990:O4013)</f>
        <v>773.67159333333359</v>
      </c>
      <c r="Q4013" s="7">
        <f>SUMPRODUCT(B3990:B4013,E3990:E4013)+SUM(E3990:E4013)*$Z$21-SUMPRODUCT(B3990:B4013,L3990:L4013)+SUM(L3990:L4013)*ABS($Z$20)</f>
        <v>1159.6523499999998</v>
      </c>
      <c r="R4013" s="7"/>
      <c r="S4013" s="47">
        <f t="shared" si="603"/>
        <v>0</v>
      </c>
      <c r="T4013" s="47">
        <f t="shared" si="604"/>
        <v>0</v>
      </c>
      <c r="U4013" s="47">
        <f t="shared" si="605"/>
        <v>185.21</v>
      </c>
      <c r="V4013" s="47">
        <f t="shared" si="606"/>
        <v>73.34</v>
      </c>
      <c r="W4013" s="11">
        <f>IF(P4013&lt;&gt;Q4013,1,0)</f>
        <v>1</v>
      </c>
    </row>
    <row r="4014" spans="1:23" x14ac:dyDescent="0.45">
      <c r="A4014" t="s">
        <v>4019</v>
      </c>
      <c r="B4014">
        <v>68.2</v>
      </c>
      <c r="D4014" s="1" t="str">
        <f>VartojimasGamyba!J4010</f>
        <v>2024-02-15-00</v>
      </c>
      <c r="E4014" s="7">
        <f>VartojimasGamyba!G4010</f>
        <v>0.22500000000000001</v>
      </c>
      <c r="F4014" s="11"/>
      <c r="G4014" s="12">
        <f>G4013+H4014-I4014</f>
        <v>5.0000000000000009</v>
      </c>
      <c r="H4014" s="12">
        <v>0</v>
      </c>
      <c r="I4014" s="12">
        <v>0</v>
      </c>
      <c r="J4014" s="12">
        <v>0</v>
      </c>
      <c r="K4014" s="12"/>
      <c r="L4014" s="12">
        <f>VartojimasGamyba!H4010</f>
        <v>0</v>
      </c>
      <c r="M4014" s="19">
        <f t="shared" si="600"/>
        <v>0.22500000000000001</v>
      </c>
      <c r="N4014" s="7">
        <f t="shared" si="601"/>
        <v>37.910250000000005</v>
      </c>
      <c r="O4014" s="7">
        <f t="shared" si="602"/>
        <v>37.910250000000005</v>
      </c>
      <c r="R4014" s="20" t="s">
        <v>8783</v>
      </c>
      <c r="S4014" s="47">
        <f t="shared" si="603"/>
        <v>0.22500000000000001</v>
      </c>
      <c r="T4014" s="47">
        <f t="shared" si="604"/>
        <v>0</v>
      </c>
      <c r="U4014" s="47">
        <f t="shared" si="605"/>
        <v>168.49</v>
      </c>
      <c r="V4014" s="47">
        <f t="shared" si="606"/>
        <v>56.620000000000005</v>
      </c>
      <c r="W4014" s="11"/>
    </row>
    <row r="4015" spans="1:23" x14ac:dyDescent="0.45">
      <c r="A4015" t="s">
        <v>4020</v>
      </c>
      <c r="B4015">
        <v>63.8</v>
      </c>
      <c r="D4015" s="1" t="str">
        <f>VartojimasGamyba!J4011</f>
        <v>2024-02-15-01</v>
      </c>
      <c r="E4015" s="7">
        <f>VartojimasGamyba!G4011</f>
        <v>0.46500000000000002</v>
      </c>
      <c r="F4015" s="11"/>
      <c r="G4015" s="12">
        <f t="shared" ref="G4015:G4037" si="608">G4014+H4015-I4015</f>
        <v>5.0000000000000009</v>
      </c>
      <c r="H4015" s="12">
        <v>0</v>
      </c>
      <c r="I4015" s="12">
        <v>0</v>
      </c>
      <c r="J4015" s="12">
        <v>0</v>
      </c>
      <c r="K4015" s="12"/>
      <c r="L4015" s="12">
        <f>VartojimasGamyba!H4011</f>
        <v>0</v>
      </c>
      <c r="M4015" s="19">
        <f t="shared" si="600"/>
        <v>0.46500000000000002</v>
      </c>
      <c r="N4015" s="7">
        <f t="shared" si="601"/>
        <v>76.301850000000002</v>
      </c>
      <c r="O4015" s="7">
        <f t="shared" si="602"/>
        <v>76.301850000000002</v>
      </c>
      <c r="R4015" s="7"/>
      <c r="S4015" s="47">
        <f t="shared" si="603"/>
        <v>0.46500000000000002</v>
      </c>
      <c r="T4015" s="47">
        <f t="shared" si="604"/>
        <v>0</v>
      </c>
      <c r="U4015" s="47">
        <f t="shared" si="605"/>
        <v>164.09</v>
      </c>
      <c r="V4015" s="47">
        <f t="shared" si="606"/>
        <v>52.22</v>
      </c>
      <c r="W4015" s="11"/>
    </row>
    <row r="4016" spans="1:23" x14ac:dyDescent="0.45">
      <c r="A4016" t="s">
        <v>4021</v>
      </c>
      <c r="B4016">
        <v>62.44</v>
      </c>
      <c r="D4016" s="1" t="str">
        <f>VartojimasGamyba!J4012</f>
        <v>2024-02-15-02</v>
      </c>
      <c r="E4016" s="7">
        <f>VartojimasGamyba!G4012</f>
        <v>0.996</v>
      </c>
      <c r="F4016" s="11"/>
      <c r="G4016" s="12">
        <f t="shared" si="608"/>
        <v>5.0000000000000009</v>
      </c>
      <c r="H4016" s="12">
        <v>0</v>
      </c>
      <c r="I4016" s="12">
        <v>0</v>
      </c>
      <c r="J4016" s="12">
        <v>0</v>
      </c>
      <c r="K4016" s="12"/>
      <c r="L4016" s="12">
        <f>VartojimasGamyba!H4012</f>
        <v>0</v>
      </c>
      <c r="M4016" s="19">
        <f t="shared" si="600"/>
        <v>0.996</v>
      </c>
      <c r="N4016" s="7">
        <f t="shared" si="601"/>
        <v>162.07908</v>
      </c>
      <c r="O4016" s="7">
        <f t="shared" si="602"/>
        <v>162.07908</v>
      </c>
      <c r="R4016" s="7"/>
      <c r="S4016" s="47">
        <f t="shared" si="603"/>
        <v>0.996</v>
      </c>
      <c r="T4016" s="47">
        <f t="shared" si="604"/>
        <v>0</v>
      </c>
      <c r="U4016" s="47">
        <f t="shared" si="605"/>
        <v>162.73000000000002</v>
      </c>
      <c r="V4016" s="47">
        <f t="shared" si="606"/>
        <v>50.86</v>
      </c>
      <c r="W4016" s="11"/>
    </row>
    <row r="4017" spans="1:23" x14ac:dyDescent="0.45">
      <c r="A4017" t="s">
        <v>4022</v>
      </c>
      <c r="B4017">
        <v>61.56</v>
      </c>
      <c r="D4017" s="1" t="str">
        <f>VartojimasGamyba!J4013</f>
        <v>2024-02-15-03</v>
      </c>
      <c r="E4017" s="7">
        <f>VartojimasGamyba!G4013</f>
        <v>0.45800000000000002</v>
      </c>
      <c r="F4017" s="11"/>
      <c r="G4017" s="12">
        <f t="shared" si="608"/>
        <v>5.0000000000000009</v>
      </c>
      <c r="H4017" s="12">
        <v>0</v>
      </c>
      <c r="I4017" s="12">
        <v>0</v>
      </c>
      <c r="J4017" s="12">
        <v>0</v>
      </c>
      <c r="K4017" s="12"/>
      <c r="L4017" s="12">
        <f>VartojimasGamyba!H4013</f>
        <v>0</v>
      </c>
      <c r="M4017" s="19">
        <f t="shared" si="600"/>
        <v>0.45800000000000002</v>
      </c>
      <c r="N4017" s="7">
        <f t="shared" si="601"/>
        <v>74.12730000000002</v>
      </c>
      <c r="O4017" s="7">
        <f t="shared" si="602"/>
        <v>74.12730000000002</v>
      </c>
      <c r="R4017" s="7"/>
      <c r="S4017" s="47">
        <f t="shared" si="603"/>
        <v>0.45800000000000002</v>
      </c>
      <c r="T4017" s="47">
        <f t="shared" si="604"/>
        <v>0</v>
      </c>
      <c r="U4017" s="47">
        <f t="shared" si="605"/>
        <v>161.85000000000002</v>
      </c>
      <c r="V4017" s="47">
        <f t="shared" si="606"/>
        <v>49.980000000000004</v>
      </c>
      <c r="W4017" s="11"/>
    </row>
    <row r="4018" spans="1:23" x14ac:dyDescent="0.45">
      <c r="A4018" t="s">
        <v>4023</v>
      </c>
      <c r="B4018">
        <v>60.55</v>
      </c>
      <c r="D4018" s="1" t="str">
        <f>VartojimasGamyba!J4014</f>
        <v>2024-02-15-04</v>
      </c>
      <c r="E4018" s="7">
        <f>VartojimasGamyba!G4014</f>
        <v>0.307</v>
      </c>
      <c r="F4018" s="11"/>
      <c r="G4018" s="12">
        <f t="shared" si="608"/>
        <v>5.0000000000000009</v>
      </c>
      <c r="H4018" s="12">
        <v>0</v>
      </c>
      <c r="I4018" s="12">
        <v>0</v>
      </c>
      <c r="J4018" s="12">
        <v>0</v>
      </c>
      <c r="K4018" s="12"/>
      <c r="L4018" s="12">
        <f>VartojimasGamyba!H4014</f>
        <v>0</v>
      </c>
      <c r="M4018" s="19">
        <f t="shared" si="600"/>
        <v>0.307</v>
      </c>
      <c r="N4018" s="7">
        <f t="shared" si="601"/>
        <v>49.377879999999998</v>
      </c>
      <c r="O4018" s="7">
        <f t="shared" si="602"/>
        <v>49.377879999999998</v>
      </c>
      <c r="R4018" s="7"/>
      <c r="S4018" s="47">
        <f t="shared" si="603"/>
        <v>0.307</v>
      </c>
      <c r="T4018" s="47">
        <f t="shared" si="604"/>
        <v>0</v>
      </c>
      <c r="U4018" s="47">
        <f t="shared" si="605"/>
        <v>160.84</v>
      </c>
      <c r="V4018" s="47">
        <f t="shared" si="606"/>
        <v>48.97</v>
      </c>
      <c r="W4018" s="11"/>
    </row>
    <row r="4019" spans="1:23" x14ac:dyDescent="0.45">
      <c r="A4019" t="s">
        <v>4024</v>
      </c>
      <c r="B4019">
        <v>59.59</v>
      </c>
      <c r="D4019" s="1" t="str">
        <f>VartojimasGamyba!J4015</f>
        <v>2024-02-15-05</v>
      </c>
      <c r="E4019" s="7">
        <f>VartojimasGamyba!G4015</f>
        <v>0.65</v>
      </c>
      <c r="F4019" s="11"/>
      <c r="G4019" s="12">
        <f t="shared" si="608"/>
        <v>12.84888888888889</v>
      </c>
      <c r="H4019" s="12">
        <v>7.8488888888888884</v>
      </c>
      <c r="I4019" s="12">
        <v>0</v>
      </c>
      <c r="J4019" s="12">
        <v>0</v>
      </c>
      <c r="K4019" s="12"/>
      <c r="L4019" s="12">
        <f>VartojimasGamyba!H4015</f>
        <v>0</v>
      </c>
      <c r="M4019" s="19">
        <f t="shared" si="600"/>
        <v>8.4988888888888887</v>
      </c>
      <c r="N4019" s="7">
        <f t="shared" si="601"/>
        <v>1358.8023555555556</v>
      </c>
      <c r="O4019" s="7">
        <f t="shared" si="602"/>
        <v>1358.8023555555556</v>
      </c>
      <c r="R4019" s="7"/>
      <c r="S4019" s="47">
        <f t="shared" si="603"/>
        <v>8.4988888888888887</v>
      </c>
      <c r="T4019" s="47">
        <f t="shared" si="604"/>
        <v>0</v>
      </c>
      <c r="U4019" s="47">
        <f t="shared" si="605"/>
        <v>159.88</v>
      </c>
      <c r="V4019" s="47">
        <f t="shared" si="606"/>
        <v>48.010000000000005</v>
      </c>
      <c r="W4019" s="11"/>
    </row>
    <row r="4020" spans="1:23" x14ac:dyDescent="0.45">
      <c r="A4020" t="s">
        <v>4025</v>
      </c>
      <c r="B4020">
        <v>61.49</v>
      </c>
      <c r="D4020" s="1" t="str">
        <f>VartojimasGamyba!J4016</f>
        <v>2024-02-15-06</v>
      </c>
      <c r="E4020" s="7">
        <f>VartojimasGamyba!G4016</f>
        <v>0.33800000000000002</v>
      </c>
      <c r="F4020" s="11"/>
      <c r="G4020" s="12">
        <f t="shared" si="608"/>
        <v>12.84888888888889</v>
      </c>
      <c r="H4020" s="12">
        <v>0</v>
      </c>
      <c r="I4020" s="12">
        <v>0</v>
      </c>
      <c r="J4020" s="12">
        <v>0</v>
      </c>
      <c r="K4020" s="12"/>
      <c r="L4020" s="12">
        <f>VartojimasGamyba!H4016</f>
        <v>1E-3</v>
      </c>
      <c r="M4020" s="19">
        <f t="shared" si="600"/>
        <v>0.33700000000000002</v>
      </c>
      <c r="N4020" s="7">
        <f t="shared" si="601"/>
        <v>54.519860000000001</v>
      </c>
      <c r="O4020" s="7">
        <f t="shared" si="602"/>
        <v>54.519860000000001</v>
      </c>
      <c r="R4020" s="7"/>
      <c r="S4020" s="47">
        <f t="shared" si="603"/>
        <v>0.33700000000000002</v>
      </c>
      <c r="T4020" s="47">
        <f t="shared" si="604"/>
        <v>0</v>
      </c>
      <c r="U4020" s="47">
        <f t="shared" si="605"/>
        <v>161.78</v>
      </c>
      <c r="V4020" s="47">
        <f t="shared" si="606"/>
        <v>49.910000000000004</v>
      </c>
      <c r="W4020" s="11"/>
    </row>
    <row r="4021" spans="1:23" x14ac:dyDescent="0.45">
      <c r="A4021" t="s">
        <v>4026</v>
      </c>
      <c r="B4021">
        <v>70</v>
      </c>
      <c r="D4021" s="1" t="str">
        <f>VartojimasGamyba!J4017</f>
        <v>2024-02-15-07</v>
      </c>
      <c r="E4021" s="7">
        <f>VartojimasGamyba!G4017</f>
        <v>1.175</v>
      </c>
      <c r="F4021" s="11"/>
      <c r="G4021" s="12">
        <f t="shared" si="608"/>
        <v>12.84888888888889</v>
      </c>
      <c r="H4021" s="12">
        <v>0</v>
      </c>
      <c r="I4021" s="12">
        <v>0</v>
      </c>
      <c r="J4021" s="12">
        <v>0</v>
      </c>
      <c r="K4021" s="12"/>
      <c r="L4021" s="12">
        <f>VartojimasGamyba!H4017</f>
        <v>4.9000000000000002E-2</v>
      </c>
      <c r="M4021" s="19">
        <f t="shared" si="600"/>
        <v>1.1260000000000001</v>
      </c>
      <c r="N4021" s="7">
        <f t="shared" si="601"/>
        <v>191.74654000000004</v>
      </c>
      <c r="O4021" s="7">
        <f t="shared" si="602"/>
        <v>191.74654000000004</v>
      </c>
      <c r="R4021" s="7"/>
      <c r="S4021" s="47">
        <f t="shared" si="603"/>
        <v>1.1260000000000001</v>
      </c>
      <c r="T4021" s="47">
        <f t="shared" si="604"/>
        <v>0</v>
      </c>
      <c r="U4021" s="47">
        <f t="shared" si="605"/>
        <v>170.29000000000002</v>
      </c>
      <c r="V4021" s="47">
        <f t="shared" si="606"/>
        <v>58.42</v>
      </c>
      <c r="W4021" s="11"/>
    </row>
    <row r="4022" spans="1:23" x14ac:dyDescent="0.45">
      <c r="A4022" t="s">
        <v>4027</v>
      </c>
      <c r="B4022">
        <v>93.26</v>
      </c>
      <c r="D4022" s="1" t="str">
        <f>VartojimasGamyba!J4018</f>
        <v>2024-02-15-08</v>
      </c>
      <c r="E4022" s="7">
        <f>VartojimasGamyba!G4018</f>
        <v>0.112</v>
      </c>
      <c r="F4022" s="11"/>
      <c r="G4022" s="12">
        <f t="shared" si="608"/>
        <v>12.811111111111112</v>
      </c>
      <c r="H4022" s="12">
        <v>0</v>
      </c>
      <c r="I4022" s="12">
        <v>3.7777777777777785E-2</v>
      </c>
      <c r="J4022" s="12">
        <v>0</v>
      </c>
      <c r="K4022" s="12"/>
      <c r="L4022" s="12">
        <f>VartojimasGamyba!H4018</f>
        <v>7.8E-2</v>
      </c>
      <c r="M4022" s="19">
        <f t="shared" si="600"/>
        <v>0</v>
      </c>
      <c r="N4022" s="7">
        <f t="shared" si="601"/>
        <v>0</v>
      </c>
      <c r="O4022" s="7">
        <f t="shared" si="602"/>
        <v>0</v>
      </c>
      <c r="R4022" s="7"/>
      <c r="S4022" s="47">
        <f t="shared" si="603"/>
        <v>0</v>
      </c>
      <c r="T4022" s="47">
        <f t="shared" si="604"/>
        <v>0</v>
      </c>
      <c r="U4022" s="47">
        <f t="shared" si="605"/>
        <v>193.55</v>
      </c>
      <c r="V4022" s="47">
        <f t="shared" si="606"/>
        <v>81.680000000000007</v>
      </c>
      <c r="W4022" s="11"/>
    </row>
    <row r="4023" spans="1:23" x14ac:dyDescent="0.45">
      <c r="A4023" t="s">
        <v>4028</v>
      </c>
      <c r="B4023">
        <v>99</v>
      </c>
      <c r="D4023" s="1" t="str">
        <f>VartojimasGamyba!J4019</f>
        <v>2024-02-15-09</v>
      </c>
      <c r="E4023" s="7">
        <f>VartojimasGamyba!G4019</f>
        <v>0.51100000000000001</v>
      </c>
      <c r="F4023" s="11"/>
      <c r="G4023" s="12">
        <f t="shared" si="608"/>
        <v>12.33</v>
      </c>
      <c r="H4023" s="12">
        <v>0</v>
      </c>
      <c r="I4023" s="12">
        <v>0.4811111111111111</v>
      </c>
      <c r="J4023" s="12">
        <v>0</v>
      </c>
      <c r="K4023" s="12"/>
      <c r="L4023" s="12">
        <f>VartojimasGamyba!H4019</f>
        <v>7.8E-2</v>
      </c>
      <c r="M4023" s="19">
        <f t="shared" si="600"/>
        <v>0</v>
      </c>
      <c r="N4023" s="7">
        <f t="shared" si="601"/>
        <v>0</v>
      </c>
      <c r="O4023" s="7">
        <f t="shared" si="602"/>
        <v>0</v>
      </c>
      <c r="R4023" s="7"/>
      <c r="S4023" s="47">
        <f t="shared" si="603"/>
        <v>0</v>
      </c>
      <c r="T4023" s="47">
        <f t="shared" si="604"/>
        <v>0</v>
      </c>
      <c r="U4023" s="47">
        <f t="shared" si="605"/>
        <v>199.29000000000002</v>
      </c>
      <c r="V4023" s="47">
        <f t="shared" si="606"/>
        <v>87.42</v>
      </c>
      <c r="W4023" s="11"/>
    </row>
    <row r="4024" spans="1:23" x14ac:dyDescent="0.45">
      <c r="A4024" t="s">
        <v>4029</v>
      </c>
      <c r="B4024">
        <v>99.05</v>
      </c>
      <c r="D4024" s="1" t="str">
        <f>VartojimasGamyba!J4020</f>
        <v>2024-02-15-10</v>
      </c>
      <c r="E4024" s="7">
        <f>VartojimasGamyba!G4020</f>
        <v>0.312</v>
      </c>
      <c r="F4024" s="11"/>
      <c r="G4024" s="12">
        <f t="shared" si="608"/>
        <v>12.152222222222223</v>
      </c>
      <c r="H4024" s="12">
        <v>0</v>
      </c>
      <c r="I4024" s="12">
        <v>0.17777777777777776</v>
      </c>
      <c r="J4024" s="12">
        <v>0</v>
      </c>
      <c r="K4024" s="12"/>
      <c r="L4024" s="12">
        <f>VartojimasGamyba!H4020</f>
        <v>0.152</v>
      </c>
      <c r="M4024" s="19">
        <f t="shared" si="600"/>
        <v>0</v>
      </c>
      <c r="N4024" s="7">
        <f t="shared" si="601"/>
        <v>0</v>
      </c>
      <c r="O4024" s="7">
        <f t="shared" si="602"/>
        <v>0</v>
      </c>
      <c r="R4024" s="7"/>
      <c r="S4024" s="47">
        <f t="shared" si="603"/>
        <v>0</v>
      </c>
      <c r="T4024" s="47">
        <f t="shared" si="604"/>
        <v>0</v>
      </c>
      <c r="U4024" s="47">
        <f t="shared" si="605"/>
        <v>199.34</v>
      </c>
      <c r="V4024" s="47">
        <f t="shared" si="606"/>
        <v>87.47</v>
      </c>
      <c r="W4024" s="11"/>
    </row>
    <row r="4025" spans="1:23" x14ac:dyDescent="0.45">
      <c r="A4025" t="s">
        <v>4030</v>
      </c>
      <c r="B4025">
        <v>99.02</v>
      </c>
      <c r="D4025" s="1" t="str">
        <f>VartojimasGamyba!J4021</f>
        <v>2024-02-15-11</v>
      </c>
      <c r="E4025" s="7">
        <f>VartojimasGamyba!G4021</f>
        <v>0.98499999999999999</v>
      </c>
      <c r="F4025" s="11"/>
      <c r="G4025" s="12">
        <f t="shared" si="608"/>
        <v>11.096666666666668</v>
      </c>
      <c r="H4025" s="12">
        <v>0</v>
      </c>
      <c r="I4025" s="12">
        <v>1.0555555555555556</v>
      </c>
      <c r="J4025" s="12">
        <v>0</v>
      </c>
      <c r="K4025" s="12"/>
      <c r="L4025" s="12">
        <f>VartojimasGamyba!H4021</f>
        <v>3.5000000000000003E-2</v>
      </c>
      <c r="M4025" s="19">
        <f t="shared" si="600"/>
        <v>-8.3266726846886741E-17</v>
      </c>
      <c r="N4025" s="7">
        <f t="shared" si="601"/>
        <v>-1.6595891327852998E-14</v>
      </c>
      <c r="O4025" s="7">
        <f t="shared" si="602"/>
        <v>-1.6595891327852998E-14</v>
      </c>
      <c r="R4025" s="7"/>
      <c r="S4025" s="47">
        <f t="shared" si="603"/>
        <v>-8.3266726846886741E-17</v>
      </c>
      <c r="T4025" s="47">
        <f t="shared" si="604"/>
        <v>0</v>
      </c>
      <c r="U4025" s="47">
        <f t="shared" si="605"/>
        <v>199.31</v>
      </c>
      <c r="V4025" s="47">
        <f t="shared" si="606"/>
        <v>87.44</v>
      </c>
      <c r="W4025" s="11"/>
    </row>
    <row r="4026" spans="1:23" x14ac:dyDescent="0.45">
      <c r="A4026" t="s">
        <v>4031</v>
      </c>
      <c r="B4026">
        <v>77.09</v>
      </c>
      <c r="D4026" s="1" t="str">
        <f>VartojimasGamyba!J4022</f>
        <v>2024-02-15-12</v>
      </c>
      <c r="E4026" s="7">
        <f>VartojimasGamyba!G4022</f>
        <v>0.47499999999999998</v>
      </c>
      <c r="F4026" s="11"/>
      <c r="G4026" s="12">
        <f t="shared" si="608"/>
        <v>11.096666666666668</v>
      </c>
      <c r="H4026" s="12">
        <v>0</v>
      </c>
      <c r="I4026" s="12">
        <v>0</v>
      </c>
      <c r="J4026" s="12">
        <v>0</v>
      </c>
      <c r="K4026" s="12"/>
      <c r="L4026" s="12">
        <f>VartojimasGamyba!H4022</f>
        <v>7.1999999999999995E-2</v>
      </c>
      <c r="M4026" s="19">
        <f t="shared" si="600"/>
        <v>0.40299999999999997</v>
      </c>
      <c r="N4026" s="7">
        <f t="shared" si="601"/>
        <v>71.484139999999996</v>
      </c>
      <c r="O4026" s="7">
        <f t="shared" si="602"/>
        <v>71.484139999999996</v>
      </c>
      <c r="R4026" s="7"/>
      <c r="S4026" s="47">
        <f t="shared" si="603"/>
        <v>0.40299999999999997</v>
      </c>
      <c r="T4026" s="47">
        <f t="shared" si="604"/>
        <v>0</v>
      </c>
      <c r="U4026" s="47">
        <f t="shared" si="605"/>
        <v>177.38</v>
      </c>
      <c r="V4026" s="47">
        <f t="shared" si="606"/>
        <v>65.510000000000005</v>
      </c>
      <c r="W4026" s="11"/>
    </row>
    <row r="4027" spans="1:23" x14ac:dyDescent="0.45">
      <c r="A4027" t="s">
        <v>4032</v>
      </c>
      <c r="B4027">
        <v>75.17</v>
      </c>
      <c r="D4027" s="1" t="str">
        <f>VartojimasGamyba!J4023</f>
        <v>2024-02-15-13</v>
      </c>
      <c r="E4027" s="7">
        <f>VartojimasGamyba!G4023</f>
        <v>0.74</v>
      </c>
      <c r="F4027" s="11"/>
      <c r="G4027" s="12">
        <f t="shared" si="608"/>
        <v>11.096666666666668</v>
      </c>
      <c r="H4027" s="12">
        <v>0</v>
      </c>
      <c r="I4027" s="12">
        <v>0</v>
      </c>
      <c r="J4027" s="12">
        <v>0</v>
      </c>
      <c r="K4027" s="12"/>
      <c r="L4027" s="12">
        <f>VartojimasGamyba!H4023</f>
        <v>1.4999999999999999E-2</v>
      </c>
      <c r="M4027" s="19">
        <f t="shared" si="600"/>
        <v>0.72499999999999998</v>
      </c>
      <c r="N4027" s="7">
        <f t="shared" si="601"/>
        <v>127.2085</v>
      </c>
      <c r="O4027" s="7">
        <f t="shared" si="602"/>
        <v>127.2085</v>
      </c>
      <c r="R4027" s="7"/>
      <c r="S4027" s="47">
        <f t="shared" si="603"/>
        <v>0.72499999999999998</v>
      </c>
      <c r="T4027" s="47">
        <f t="shared" si="604"/>
        <v>0</v>
      </c>
      <c r="U4027" s="47">
        <f t="shared" si="605"/>
        <v>175.46</v>
      </c>
      <c r="V4027" s="47">
        <f t="shared" si="606"/>
        <v>63.59</v>
      </c>
      <c r="W4027" s="11"/>
    </row>
    <row r="4028" spans="1:23" x14ac:dyDescent="0.45">
      <c r="A4028" t="s">
        <v>4033</v>
      </c>
      <c r="B4028">
        <v>97.63</v>
      </c>
      <c r="D4028" s="1" t="str">
        <f>VartojimasGamyba!J4024</f>
        <v>2024-02-15-14</v>
      </c>
      <c r="E4028" s="7">
        <f>VartojimasGamyba!G4024</f>
        <v>0.73599999999999999</v>
      </c>
      <c r="F4028" s="11"/>
      <c r="G4028" s="12">
        <f t="shared" si="608"/>
        <v>10.27888888888889</v>
      </c>
      <c r="H4028" s="12">
        <v>0</v>
      </c>
      <c r="I4028" s="12">
        <v>0.81777777777777783</v>
      </c>
      <c r="J4028" s="12">
        <v>0</v>
      </c>
      <c r="K4028" s="12"/>
      <c r="L4028" s="12">
        <f>VartojimasGamyba!H4024</f>
        <v>0</v>
      </c>
      <c r="M4028" s="19">
        <f t="shared" si="600"/>
        <v>-1.1102230246251565E-16</v>
      </c>
      <c r="N4028" s="7">
        <f t="shared" si="601"/>
        <v>-2.19735341033811E-14</v>
      </c>
      <c r="O4028" s="7">
        <f t="shared" si="602"/>
        <v>-2.19735341033811E-14</v>
      </c>
      <c r="R4028" s="7"/>
      <c r="S4028" s="47">
        <f t="shared" si="603"/>
        <v>-1.1102230246251565E-16</v>
      </c>
      <c r="T4028" s="47">
        <f t="shared" si="604"/>
        <v>0</v>
      </c>
      <c r="U4028" s="47">
        <f t="shared" si="605"/>
        <v>197.92000000000002</v>
      </c>
      <c r="V4028" s="47">
        <f t="shared" si="606"/>
        <v>86.05</v>
      </c>
      <c r="W4028" s="11"/>
    </row>
    <row r="4029" spans="1:23" x14ac:dyDescent="0.45">
      <c r="A4029" t="s">
        <v>4034</v>
      </c>
      <c r="B4029">
        <v>87.18</v>
      </c>
      <c r="D4029" s="1" t="str">
        <f>VartojimasGamyba!J4025</f>
        <v>2024-02-15-15</v>
      </c>
      <c r="E4029" s="7">
        <f>VartojimasGamyba!G4025</f>
        <v>0.41899999999999998</v>
      </c>
      <c r="F4029" s="11"/>
      <c r="G4029" s="12">
        <f t="shared" si="608"/>
        <v>9.8133333333333344</v>
      </c>
      <c r="H4029" s="12">
        <v>0</v>
      </c>
      <c r="I4029" s="12">
        <v>0.46555555555555556</v>
      </c>
      <c r="J4029" s="12">
        <v>0</v>
      </c>
      <c r="K4029" s="12"/>
      <c r="L4029" s="12">
        <f>VartojimasGamyba!H4025</f>
        <v>0</v>
      </c>
      <c r="M4029" s="19">
        <f t="shared" si="600"/>
        <v>0</v>
      </c>
      <c r="N4029" s="7">
        <f t="shared" si="601"/>
        <v>0</v>
      </c>
      <c r="O4029" s="7">
        <f t="shared" si="602"/>
        <v>0</v>
      </c>
      <c r="R4029" s="7"/>
      <c r="S4029" s="47">
        <f t="shared" si="603"/>
        <v>0</v>
      </c>
      <c r="T4029" s="47">
        <f t="shared" si="604"/>
        <v>0</v>
      </c>
      <c r="U4029" s="47">
        <f t="shared" si="605"/>
        <v>187.47000000000003</v>
      </c>
      <c r="V4029" s="47">
        <f t="shared" si="606"/>
        <v>75.600000000000009</v>
      </c>
      <c r="W4029" s="11"/>
    </row>
    <row r="4030" spans="1:23" x14ac:dyDescent="0.45">
      <c r="A4030" t="s">
        <v>4035</v>
      </c>
      <c r="B4030">
        <v>77.099999999999994</v>
      </c>
      <c r="D4030" s="1" t="str">
        <f>VartojimasGamyba!J4026</f>
        <v>2024-02-15-16</v>
      </c>
      <c r="E4030" s="7">
        <f>VartojimasGamyba!G4026</f>
        <v>0.51400000000000001</v>
      </c>
      <c r="F4030" s="11"/>
      <c r="G4030" s="12">
        <f t="shared" si="608"/>
        <v>9.8133333333333344</v>
      </c>
      <c r="H4030" s="12">
        <v>0</v>
      </c>
      <c r="I4030" s="12">
        <v>0</v>
      </c>
      <c r="J4030" s="12">
        <v>0</v>
      </c>
      <c r="K4030" s="12"/>
      <c r="L4030" s="12">
        <f>VartojimasGamyba!H4026</f>
        <v>0</v>
      </c>
      <c r="M4030" s="19">
        <f t="shared" si="600"/>
        <v>0.51400000000000001</v>
      </c>
      <c r="N4030" s="7">
        <f t="shared" si="601"/>
        <v>91.178460000000001</v>
      </c>
      <c r="O4030" s="7">
        <f t="shared" si="602"/>
        <v>91.178460000000001</v>
      </c>
      <c r="R4030" s="7"/>
      <c r="S4030" s="47">
        <f t="shared" si="603"/>
        <v>0.51400000000000001</v>
      </c>
      <c r="T4030" s="47">
        <f t="shared" si="604"/>
        <v>0</v>
      </c>
      <c r="U4030" s="47">
        <f t="shared" si="605"/>
        <v>177.39</v>
      </c>
      <c r="V4030" s="47">
        <f t="shared" si="606"/>
        <v>65.52</v>
      </c>
      <c r="W4030" s="11"/>
    </row>
    <row r="4031" spans="1:23" x14ac:dyDescent="0.45">
      <c r="A4031" t="s">
        <v>4036</v>
      </c>
      <c r="B4031">
        <v>83.86</v>
      </c>
      <c r="D4031" s="1" t="str">
        <f>VartojimasGamyba!J4027</f>
        <v>2024-02-15-17</v>
      </c>
      <c r="E4031" s="7">
        <f>VartojimasGamyba!G4027</f>
        <v>1.4350000000000001</v>
      </c>
      <c r="F4031" s="11"/>
      <c r="G4031" s="12">
        <f t="shared" si="608"/>
        <v>8.2188888888888894</v>
      </c>
      <c r="H4031" s="12">
        <v>0</v>
      </c>
      <c r="I4031" s="12">
        <v>1.5944444444444446</v>
      </c>
      <c r="J4031" s="12">
        <v>0</v>
      </c>
      <c r="K4031" s="12"/>
      <c r="L4031" s="12">
        <f>VartojimasGamyba!H4027</f>
        <v>0</v>
      </c>
      <c r="M4031" s="19">
        <f t="shared" si="600"/>
        <v>0</v>
      </c>
      <c r="N4031" s="7">
        <f t="shared" si="601"/>
        <v>0</v>
      </c>
      <c r="O4031" s="7">
        <f t="shared" si="602"/>
        <v>0</v>
      </c>
      <c r="R4031" s="7"/>
      <c r="S4031" s="47">
        <f t="shared" si="603"/>
        <v>0</v>
      </c>
      <c r="T4031" s="47">
        <f t="shared" si="604"/>
        <v>0</v>
      </c>
      <c r="U4031" s="47">
        <f t="shared" si="605"/>
        <v>184.15</v>
      </c>
      <c r="V4031" s="47">
        <f t="shared" si="606"/>
        <v>72.28</v>
      </c>
      <c r="W4031" s="11"/>
    </row>
    <row r="4032" spans="1:23" x14ac:dyDescent="0.45">
      <c r="A4032" t="s">
        <v>4037</v>
      </c>
      <c r="B4032">
        <v>109.11</v>
      </c>
      <c r="D4032" s="1" t="str">
        <f>VartojimasGamyba!J4028</f>
        <v>2024-02-15-18</v>
      </c>
      <c r="E4032" s="7">
        <f>VartojimasGamyba!G4028</f>
        <v>0.40799999999999997</v>
      </c>
      <c r="F4032" s="11"/>
      <c r="G4032" s="12">
        <f t="shared" si="608"/>
        <v>7.7655555555555562</v>
      </c>
      <c r="H4032" s="12">
        <v>0</v>
      </c>
      <c r="I4032" s="12">
        <v>0.45333333333333331</v>
      </c>
      <c r="J4032" s="12">
        <v>0</v>
      </c>
      <c r="K4032" s="12"/>
      <c r="L4032" s="12">
        <f>VartojimasGamyba!H4028</f>
        <v>0</v>
      </c>
      <c r="M4032" s="19">
        <f t="shared" si="600"/>
        <v>0</v>
      </c>
      <c r="N4032" s="7">
        <f t="shared" si="601"/>
        <v>0</v>
      </c>
      <c r="O4032" s="7">
        <f t="shared" si="602"/>
        <v>0</v>
      </c>
      <c r="R4032" s="7"/>
      <c r="S4032" s="47">
        <f t="shared" si="603"/>
        <v>0</v>
      </c>
      <c r="T4032" s="47">
        <f t="shared" si="604"/>
        <v>0</v>
      </c>
      <c r="U4032" s="47">
        <f t="shared" si="605"/>
        <v>209.4</v>
      </c>
      <c r="V4032" s="47">
        <f t="shared" si="606"/>
        <v>97.53</v>
      </c>
      <c r="W4032" s="11"/>
    </row>
    <row r="4033" spans="1:23" x14ac:dyDescent="0.45">
      <c r="A4033" t="s">
        <v>4038</v>
      </c>
      <c r="B4033">
        <v>110.74</v>
      </c>
      <c r="D4033" s="1" t="str">
        <f>VartojimasGamyba!J4029</f>
        <v>2024-02-15-19</v>
      </c>
      <c r="E4033" s="7">
        <f>VartojimasGamyba!G4029</f>
        <v>0.23400000000000001</v>
      </c>
      <c r="F4033" s="11"/>
      <c r="G4033" s="12">
        <f t="shared" si="608"/>
        <v>7.5055555555555555</v>
      </c>
      <c r="H4033" s="12">
        <v>0</v>
      </c>
      <c r="I4033" s="12">
        <v>0.2600000000000009</v>
      </c>
      <c r="J4033" s="12">
        <v>0</v>
      </c>
      <c r="K4033" s="12"/>
      <c r="L4033" s="12">
        <f>VartojimasGamyba!H4029</f>
        <v>0</v>
      </c>
      <c r="M4033" s="19">
        <f t="shared" si="600"/>
        <v>-8.0491169285323849E-16</v>
      </c>
      <c r="N4033" s="7">
        <f t="shared" si="601"/>
        <v>-1.6986051454281892E-13</v>
      </c>
      <c r="O4033" s="7">
        <f t="shared" si="602"/>
        <v>-1.6986051454281892E-13</v>
      </c>
      <c r="R4033" s="7"/>
      <c r="S4033" s="47">
        <f t="shared" si="603"/>
        <v>-8.0491169285323849E-16</v>
      </c>
      <c r="T4033" s="47">
        <f t="shared" si="604"/>
        <v>0</v>
      </c>
      <c r="U4033" s="47">
        <f t="shared" si="605"/>
        <v>211.03</v>
      </c>
      <c r="V4033" s="47">
        <f t="shared" si="606"/>
        <v>99.16</v>
      </c>
      <c r="W4033" s="11"/>
    </row>
    <row r="4034" spans="1:23" x14ac:dyDescent="0.45">
      <c r="A4034" t="s">
        <v>4039</v>
      </c>
      <c r="B4034">
        <v>110.62</v>
      </c>
      <c r="D4034" s="1" t="str">
        <f>VartojimasGamyba!J4030</f>
        <v>2024-02-15-20</v>
      </c>
      <c r="E4034" s="7">
        <f>VartojimasGamyba!G4030</f>
        <v>0.224</v>
      </c>
      <c r="F4034" s="11"/>
      <c r="G4034" s="12">
        <f t="shared" si="608"/>
        <v>7.2566666666666668</v>
      </c>
      <c r="H4034" s="12">
        <v>0</v>
      </c>
      <c r="I4034" s="12">
        <v>0.24888888888888891</v>
      </c>
      <c r="J4034" s="12">
        <v>0</v>
      </c>
      <c r="K4034" s="12"/>
      <c r="L4034" s="12">
        <f>VartojimasGamyba!H4030</f>
        <v>0</v>
      </c>
      <c r="M4034" s="19">
        <f t="shared" si="600"/>
        <v>-2.7755575615628914E-17</v>
      </c>
      <c r="N4034" s="7">
        <f t="shared" si="601"/>
        <v>-5.8539284530922948E-15</v>
      </c>
      <c r="O4034" s="7">
        <f t="shared" si="602"/>
        <v>-5.8539284530922948E-15</v>
      </c>
      <c r="P4034" s="7" t="s">
        <v>8873</v>
      </c>
      <c r="R4034" s="7"/>
      <c r="S4034" s="47">
        <f t="shared" si="603"/>
        <v>-2.7755575615628914E-17</v>
      </c>
      <c r="T4034" s="47">
        <f t="shared" si="604"/>
        <v>0</v>
      </c>
      <c r="U4034" s="47">
        <f t="shared" si="605"/>
        <v>210.91000000000003</v>
      </c>
      <c r="V4034" s="47">
        <f t="shared" si="606"/>
        <v>99.04</v>
      </c>
      <c r="W4034" s="11"/>
    </row>
    <row r="4035" spans="1:23" x14ac:dyDescent="0.45">
      <c r="A4035" t="s">
        <v>4040</v>
      </c>
      <c r="B4035">
        <v>110.07</v>
      </c>
      <c r="D4035" s="1" t="str">
        <f>VartojimasGamyba!J4031</f>
        <v>2024-02-15-21</v>
      </c>
      <c r="E4035" s="7">
        <f>VartojimasGamyba!G4031</f>
        <v>0.24299999999999999</v>
      </c>
      <c r="F4035" s="11"/>
      <c r="G4035" s="12">
        <f t="shared" si="608"/>
        <v>6.9866666666666664</v>
      </c>
      <c r="H4035" s="12">
        <v>0</v>
      </c>
      <c r="I4035" s="12">
        <v>0.27</v>
      </c>
      <c r="J4035" s="12">
        <v>0</v>
      </c>
      <c r="K4035" s="12"/>
      <c r="L4035" s="12">
        <f>VartojimasGamyba!H4031</f>
        <v>0</v>
      </c>
      <c r="M4035" s="19">
        <f t="shared" si="600"/>
        <v>-2.7755575615628914E-17</v>
      </c>
      <c r="N4035" s="7">
        <f t="shared" si="601"/>
        <v>-5.8386628865036986E-15</v>
      </c>
      <c r="O4035" s="7">
        <f t="shared" si="602"/>
        <v>-5.8386628865036986E-15</v>
      </c>
      <c r="P4035" s="7">
        <f>SUM(N4014:N4037)</f>
        <v>2294.7362155555561</v>
      </c>
      <c r="R4035" s="7"/>
      <c r="S4035" s="47">
        <f t="shared" si="603"/>
        <v>-2.7755575615628914E-17</v>
      </c>
      <c r="T4035" s="47">
        <f t="shared" si="604"/>
        <v>0</v>
      </c>
      <c r="U4035" s="47">
        <f t="shared" si="605"/>
        <v>210.36</v>
      </c>
      <c r="V4035" s="47">
        <f t="shared" si="606"/>
        <v>98.49</v>
      </c>
      <c r="W4035" s="11"/>
    </row>
    <row r="4036" spans="1:23" x14ac:dyDescent="0.45">
      <c r="A4036" t="s">
        <v>4041</v>
      </c>
      <c r="B4036">
        <v>100.97</v>
      </c>
      <c r="D4036" s="1" t="str">
        <f>VartojimasGamyba!J4032</f>
        <v>2024-02-15-22</v>
      </c>
      <c r="E4036" s="7">
        <f>VartojimasGamyba!G4032</f>
        <v>0.26900000000000002</v>
      </c>
      <c r="F4036" s="11"/>
      <c r="G4036" s="12">
        <f t="shared" si="608"/>
        <v>6.6877777777777778</v>
      </c>
      <c r="H4036" s="12">
        <v>0</v>
      </c>
      <c r="I4036" s="12">
        <v>0.29888888888888893</v>
      </c>
      <c r="J4036" s="12">
        <v>0</v>
      </c>
      <c r="K4036" s="12"/>
      <c r="L4036" s="12">
        <f>VartojimasGamyba!H4032</f>
        <v>0</v>
      </c>
      <c r="M4036" s="19">
        <f t="shared" si="600"/>
        <v>0</v>
      </c>
      <c r="N4036" s="7">
        <f t="shared" si="601"/>
        <v>0</v>
      </c>
      <c r="O4036" s="7">
        <f t="shared" si="602"/>
        <v>0</v>
      </c>
      <c r="P4036" s="7" t="s">
        <v>8872</v>
      </c>
      <c r="R4036" s="7"/>
      <c r="S4036" s="47">
        <f t="shared" si="603"/>
        <v>0</v>
      </c>
      <c r="T4036" s="47">
        <f t="shared" si="604"/>
        <v>0</v>
      </c>
      <c r="U4036" s="47">
        <f t="shared" si="605"/>
        <v>201.26</v>
      </c>
      <c r="V4036" s="47">
        <f t="shared" si="606"/>
        <v>89.39</v>
      </c>
      <c r="W4036" s="11"/>
    </row>
    <row r="4037" spans="1:23" x14ac:dyDescent="0.45">
      <c r="A4037" t="s">
        <v>4042</v>
      </c>
      <c r="B4037">
        <v>97.82</v>
      </c>
      <c r="D4037" s="1" t="str">
        <f>VartojimasGamyba!J4033</f>
        <v>2024-02-15-23</v>
      </c>
      <c r="E4037" s="7">
        <f>VartojimasGamyba!G4033</f>
        <v>1.5189999999999999</v>
      </c>
      <c r="F4037" s="11"/>
      <c r="G4037" s="12">
        <f t="shared" si="608"/>
        <v>5</v>
      </c>
      <c r="H4037" s="12">
        <v>0</v>
      </c>
      <c r="I4037" s="12">
        <v>1.6877777777777778</v>
      </c>
      <c r="J4037" s="12">
        <v>0</v>
      </c>
      <c r="K4037" s="12"/>
      <c r="L4037" s="12">
        <f>VartojimasGamyba!H4033</f>
        <v>0</v>
      </c>
      <c r="M4037" s="19">
        <f t="shared" si="600"/>
        <v>-2.2204460492503131E-16</v>
      </c>
      <c r="N4037" s="7">
        <f t="shared" si="601"/>
        <v>-4.3989256681697955E-14</v>
      </c>
      <c r="O4037" s="7">
        <f t="shared" si="602"/>
        <v>-4.3989256681697955E-14</v>
      </c>
      <c r="P4037" s="7">
        <f>SUM(O4014:O4037)</f>
        <v>2294.7362155555561</v>
      </c>
      <c r="Q4037" s="7">
        <f>SUMPRODUCT(B4014:B4037,E4014:E4037)+SUM(E4014:E4037)*$Z$21-SUMPRODUCT(B4014:B4037,L4014:L4037)+SUM(L4014:L4037)*ABS($Z$20)</f>
        <v>2484.3854999999999</v>
      </c>
      <c r="R4037" s="7"/>
      <c r="S4037" s="47">
        <f t="shared" si="603"/>
        <v>-2.2204460492503131E-16</v>
      </c>
      <c r="T4037" s="47">
        <f t="shared" si="604"/>
        <v>0</v>
      </c>
      <c r="U4037" s="47">
        <f t="shared" si="605"/>
        <v>198.11</v>
      </c>
      <c r="V4037" s="47">
        <f t="shared" si="606"/>
        <v>86.24</v>
      </c>
      <c r="W4037" s="11">
        <f>IF(P4037&lt;&gt;Q4037,1,0)</f>
        <v>1</v>
      </c>
    </row>
    <row r="4038" spans="1:23" x14ac:dyDescent="0.45">
      <c r="A4038" t="s">
        <v>4043</v>
      </c>
      <c r="B4038">
        <v>79.87</v>
      </c>
      <c r="D4038" s="9" t="str">
        <f>VartojimasGamyba!J4034</f>
        <v>2024-02-16-00</v>
      </c>
      <c r="E4038" s="8">
        <f>VartojimasGamyba!G4034</f>
        <v>1.504</v>
      </c>
      <c r="F4038" s="11"/>
      <c r="G4038" s="7">
        <f>G4037+H4038-I4038</f>
        <v>3.3288888888888888</v>
      </c>
      <c r="H4038" s="7">
        <v>0</v>
      </c>
      <c r="I4038" s="7">
        <v>1.6711111111111112</v>
      </c>
      <c r="J4038" s="7">
        <v>0</v>
      </c>
      <c r="L4038" s="7">
        <f>VartojimasGamyba!H4034</f>
        <v>0</v>
      </c>
      <c r="M4038" s="15">
        <f t="shared" si="600"/>
        <v>-2.2204460492503131E-16</v>
      </c>
      <c r="N4038" s="7">
        <f t="shared" si="601"/>
        <v>-4.0003556023293646E-14</v>
      </c>
      <c r="O4038" s="7">
        <f t="shared" si="602"/>
        <v>-4.0003556023293646E-14</v>
      </c>
      <c r="R4038" s="20" t="s">
        <v>8783</v>
      </c>
      <c r="S4038" s="47">
        <f t="shared" si="603"/>
        <v>-2.2204460492503131E-16</v>
      </c>
      <c r="T4038" s="47">
        <f t="shared" si="604"/>
        <v>0</v>
      </c>
      <c r="U4038" s="47">
        <f t="shared" si="605"/>
        <v>180.16000000000003</v>
      </c>
      <c r="V4038" s="47">
        <f t="shared" si="606"/>
        <v>68.290000000000006</v>
      </c>
      <c r="W4038" s="11"/>
    </row>
    <row r="4039" spans="1:23" x14ac:dyDescent="0.45">
      <c r="A4039" t="s">
        <v>4044</v>
      </c>
      <c r="B4039">
        <v>70.510000000000005</v>
      </c>
      <c r="D4039" s="9" t="str">
        <f>VartojimasGamyba!J4035</f>
        <v>2024-02-16-01</v>
      </c>
      <c r="E4039" s="8">
        <f>VartojimasGamyba!G4035</f>
        <v>1.5169999999999999</v>
      </c>
      <c r="F4039" s="11"/>
      <c r="G4039" s="7">
        <f t="shared" ref="G4039:G4061" si="609">G4038+H4039-I4039</f>
        <v>1.6433333333333333</v>
      </c>
      <c r="H4039" s="7">
        <v>0</v>
      </c>
      <c r="I4039" s="7">
        <v>1.6855555555555555</v>
      </c>
      <c r="J4039" s="7">
        <v>0</v>
      </c>
      <c r="L4039" s="7">
        <f>VartojimasGamyba!H4035</f>
        <v>0</v>
      </c>
      <c r="M4039" s="15">
        <f t="shared" ref="M4039:M4102" si="610">E4039+H4039-I4039*$J$2+J4039-L4039</f>
        <v>0</v>
      </c>
      <c r="N4039" s="7">
        <f t="shared" ref="N4039:N4102" si="611">M4039*U4039-J4039*V4039</f>
        <v>0</v>
      </c>
      <c r="O4039" s="7">
        <f t="shared" ref="O4039:O4102" si="612">(M4039)*(B4039+$Z$21)</f>
        <v>0</v>
      </c>
      <c r="R4039" s="7"/>
      <c r="S4039" s="47">
        <f t="shared" ref="S4039:S4102" si="613">M4039+IF((L4039-E4039)&gt;0,(L4039-E4039),0)</f>
        <v>0</v>
      </c>
      <c r="T4039" s="47">
        <f t="shared" ref="T4039:T4102" si="614">IF(L4039-E4039&lt;0,0,L4039-E4039)</f>
        <v>0</v>
      </c>
      <c r="U4039" s="47">
        <f t="shared" ref="U4039:U4102" si="615">B4039+$Z$21</f>
        <v>170.8</v>
      </c>
      <c r="V4039" s="47">
        <f t="shared" ref="V4039:V4102" si="616">B4039+$Z$20</f>
        <v>58.930000000000007</v>
      </c>
      <c r="W4039" s="11"/>
    </row>
    <row r="4040" spans="1:23" x14ac:dyDescent="0.45">
      <c r="A4040" t="s">
        <v>4045</v>
      </c>
      <c r="B4040">
        <v>51.76</v>
      </c>
      <c r="D4040" s="9" t="str">
        <f>VartojimasGamyba!J4036</f>
        <v>2024-02-16-02</v>
      </c>
      <c r="E4040" s="8">
        <f>VartojimasGamyba!G4036</f>
        <v>1.5449999999999999</v>
      </c>
      <c r="F4040" s="11"/>
      <c r="G4040" s="7">
        <f t="shared" si="609"/>
        <v>1.6433333333333333</v>
      </c>
      <c r="H4040" s="7">
        <v>0</v>
      </c>
      <c r="I4040" s="7">
        <v>0</v>
      </c>
      <c r="J4040" s="7">
        <v>0</v>
      </c>
      <c r="L4040" s="7">
        <f>VartojimasGamyba!H4036</f>
        <v>0</v>
      </c>
      <c r="M4040" s="15">
        <f t="shared" si="610"/>
        <v>1.5449999999999999</v>
      </c>
      <c r="N4040" s="7">
        <f t="shared" si="611"/>
        <v>234.91725</v>
      </c>
      <c r="O4040" s="7">
        <f t="shared" si="612"/>
        <v>234.91725</v>
      </c>
      <c r="R4040" s="7"/>
      <c r="S4040" s="47">
        <f t="shared" si="613"/>
        <v>1.5449999999999999</v>
      </c>
      <c r="T4040" s="47">
        <f t="shared" si="614"/>
        <v>0</v>
      </c>
      <c r="U4040" s="47">
        <f t="shared" si="615"/>
        <v>152.05000000000001</v>
      </c>
      <c r="V4040" s="47">
        <f t="shared" si="616"/>
        <v>40.18</v>
      </c>
      <c r="W4040" s="11"/>
    </row>
    <row r="4041" spans="1:23" x14ac:dyDescent="0.45">
      <c r="A4041" t="s">
        <v>4046</v>
      </c>
      <c r="B4041">
        <v>51.08</v>
      </c>
      <c r="D4041" s="9" t="str">
        <f>VartojimasGamyba!J4037</f>
        <v>2024-02-16-03</v>
      </c>
      <c r="E4041" s="8">
        <f>VartojimasGamyba!G4037</f>
        <v>1.33</v>
      </c>
      <c r="F4041" s="11"/>
      <c r="G4041" s="7">
        <f t="shared" si="609"/>
        <v>1.6433333333333333</v>
      </c>
      <c r="H4041" s="7">
        <v>0</v>
      </c>
      <c r="I4041" s="7">
        <v>0</v>
      </c>
      <c r="J4041" s="7">
        <v>0</v>
      </c>
      <c r="L4041" s="7">
        <f>VartojimasGamyba!H4037</f>
        <v>0</v>
      </c>
      <c r="M4041" s="15">
        <f t="shared" si="610"/>
        <v>1.33</v>
      </c>
      <c r="N4041" s="7">
        <f t="shared" si="611"/>
        <v>201.32210000000001</v>
      </c>
      <c r="O4041" s="7">
        <f t="shared" si="612"/>
        <v>201.32210000000001</v>
      </c>
      <c r="R4041" s="7"/>
      <c r="S4041" s="47">
        <f t="shared" si="613"/>
        <v>1.33</v>
      </c>
      <c r="T4041" s="47">
        <f t="shared" si="614"/>
        <v>0</v>
      </c>
      <c r="U4041" s="47">
        <f t="shared" si="615"/>
        <v>151.37</v>
      </c>
      <c r="V4041" s="47">
        <f t="shared" si="616"/>
        <v>39.5</v>
      </c>
      <c r="W4041" s="11"/>
    </row>
    <row r="4042" spans="1:23" x14ac:dyDescent="0.45">
      <c r="A4042" t="s">
        <v>4047</v>
      </c>
      <c r="B4042">
        <v>49.92</v>
      </c>
      <c r="D4042" s="9" t="str">
        <f>VartojimasGamyba!J4038</f>
        <v>2024-02-16-04</v>
      </c>
      <c r="E4042" s="8">
        <f>VartojimasGamyba!G4038</f>
        <v>0.13800000000000001</v>
      </c>
      <c r="F4042" s="11"/>
      <c r="G4042" s="7">
        <f t="shared" si="609"/>
        <v>1.6433333333333333</v>
      </c>
      <c r="H4042" s="7">
        <v>0</v>
      </c>
      <c r="I4042" s="7">
        <v>0</v>
      </c>
      <c r="J4042" s="7">
        <v>0</v>
      </c>
      <c r="L4042" s="7">
        <f>VartojimasGamyba!H4038</f>
        <v>0</v>
      </c>
      <c r="M4042" s="15">
        <f t="shared" si="610"/>
        <v>0.13800000000000001</v>
      </c>
      <c r="N4042" s="7">
        <f t="shared" si="611"/>
        <v>20.728980000000004</v>
      </c>
      <c r="O4042" s="7">
        <f t="shared" si="612"/>
        <v>20.728980000000004</v>
      </c>
      <c r="R4042" s="7"/>
      <c r="S4042" s="47">
        <f t="shared" si="613"/>
        <v>0.13800000000000001</v>
      </c>
      <c r="T4042" s="47">
        <f t="shared" si="614"/>
        <v>0</v>
      </c>
      <c r="U4042" s="47">
        <f t="shared" si="615"/>
        <v>150.21</v>
      </c>
      <c r="V4042" s="47">
        <f t="shared" si="616"/>
        <v>38.340000000000003</v>
      </c>
      <c r="W4042" s="11"/>
    </row>
    <row r="4043" spans="1:23" x14ac:dyDescent="0.45">
      <c r="A4043" t="s">
        <v>4048</v>
      </c>
      <c r="B4043">
        <v>48.74</v>
      </c>
      <c r="D4043" s="9" t="str">
        <f>VartojimasGamyba!J4039</f>
        <v>2024-02-16-05</v>
      </c>
      <c r="E4043" s="8">
        <f>VartojimasGamyba!G4039</f>
        <v>0.16200000000000001</v>
      </c>
      <c r="F4043" s="11"/>
      <c r="G4043" s="7">
        <f t="shared" si="609"/>
        <v>1.6433333333333333</v>
      </c>
      <c r="H4043" s="7">
        <v>0</v>
      </c>
      <c r="I4043" s="7">
        <v>0</v>
      </c>
      <c r="J4043" s="7">
        <v>0</v>
      </c>
      <c r="L4043" s="7">
        <f>VartojimasGamyba!H4039</f>
        <v>0</v>
      </c>
      <c r="M4043" s="15">
        <f t="shared" si="610"/>
        <v>0.16200000000000001</v>
      </c>
      <c r="N4043" s="7">
        <f t="shared" si="611"/>
        <v>24.142860000000002</v>
      </c>
      <c r="O4043" s="7">
        <f t="shared" si="612"/>
        <v>24.142860000000002</v>
      </c>
      <c r="R4043" s="7"/>
      <c r="S4043" s="47">
        <f t="shared" si="613"/>
        <v>0.16200000000000001</v>
      </c>
      <c r="T4043" s="47">
        <f t="shared" si="614"/>
        <v>0</v>
      </c>
      <c r="U4043" s="47">
        <f t="shared" si="615"/>
        <v>149.03</v>
      </c>
      <c r="V4043" s="47">
        <f t="shared" si="616"/>
        <v>37.160000000000004</v>
      </c>
      <c r="W4043" s="11"/>
    </row>
    <row r="4044" spans="1:23" x14ac:dyDescent="0.45">
      <c r="A4044" t="s">
        <v>4049</v>
      </c>
      <c r="B4044">
        <v>51</v>
      </c>
      <c r="D4044" s="9" t="str">
        <f>VartojimasGamyba!J4040</f>
        <v>2024-02-16-06</v>
      </c>
      <c r="E4044" s="8">
        <f>VartojimasGamyba!G4040</f>
        <v>0.84399999999999997</v>
      </c>
      <c r="F4044" s="11"/>
      <c r="G4044" s="7">
        <f t="shared" si="609"/>
        <v>1.6433333333333333</v>
      </c>
      <c r="H4044" s="7">
        <v>0</v>
      </c>
      <c r="I4044" s="7">
        <v>0</v>
      </c>
      <c r="J4044" s="7">
        <v>0</v>
      </c>
      <c r="L4044" s="7">
        <f>VartojimasGamyba!H4040</f>
        <v>0</v>
      </c>
      <c r="M4044" s="15">
        <f t="shared" si="610"/>
        <v>0.84399999999999997</v>
      </c>
      <c r="N4044" s="7">
        <f t="shared" si="611"/>
        <v>127.68876000000002</v>
      </c>
      <c r="O4044" s="7">
        <f t="shared" si="612"/>
        <v>127.68876000000002</v>
      </c>
      <c r="R4044" s="7"/>
      <c r="S4044" s="47">
        <f t="shared" si="613"/>
        <v>0.84399999999999997</v>
      </c>
      <c r="T4044" s="47">
        <f t="shared" si="614"/>
        <v>0</v>
      </c>
      <c r="U4044" s="47">
        <f t="shared" si="615"/>
        <v>151.29000000000002</v>
      </c>
      <c r="V4044" s="47">
        <f t="shared" si="616"/>
        <v>39.42</v>
      </c>
      <c r="W4044" s="11"/>
    </row>
    <row r="4045" spans="1:23" x14ac:dyDescent="0.45">
      <c r="A4045" t="s">
        <v>4050</v>
      </c>
      <c r="B4045">
        <v>53.2</v>
      </c>
      <c r="D4045" s="9" t="str">
        <f>VartojimasGamyba!J4041</f>
        <v>2024-02-16-07</v>
      </c>
      <c r="E4045" s="8">
        <f>VartojimasGamyba!G4041</f>
        <v>1.4430000000000001</v>
      </c>
      <c r="F4045" s="11"/>
      <c r="G4045" s="7">
        <f t="shared" si="609"/>
        <v>1.6433333333333333</v>
      </c>
      <c r="H4045" s="7">
        <v>0</v>
      </c>
      <c r="I4045" s="7">
        <v>0</v>
      </c>
      <c r="J4045" s="7">
        <v>0</v>
      </c>
      <c r="L4045" s="7">
        <f>VartojimasGamyba!H4041</f>
        <v>3.5000000000000003E-2</v>
      </c>
      <c r="M4045" s="15">
        <f t="shared" si="610"/>
        <v>1.4080000000000001</v>
      </c>
      <c r="N4045" s="7">
        <f t="shared" si="611"/>
        <v>216.11392000000004</v>
      </c>
      <c r="O4045" s="7">
        <f t="shared" si="612"/>
        <v>216.11392000000004</v>
      </c>
      <c r="R4045" s="7"/>
      <c r="S4045" s="47">
        <f t="shared" si="613"/>
        <v>1.4080000000000001</v>
      </c>
      <c r="T4045" s="47">
        <f t="shared" si="614"/>
        <v>0</v>
      </c>
      <c r="U4045" s="47">
        <f t="shared" si="615"/>
        <v>153.49</v>
      </c>
      <c r="V4045" s="47">
        <f t="shared" si="616"/>
        <v>41.620000000000005</v>
      </c>
      <c r="W4045" s="11"/>
    </row>
    <row r="4046" spans="1:23" x14ac:dyDescent="0.45">
      <c r="A4046" t="s">
        <v>4051</v>
      </c>
      <c r="B4046">
        <v>90.16</v>
      </c>
      <c r="D4046" s="9" t="str">
        <f>VartojimasGamyba!J4042</f>
        <v>2024-02-16-08</v>
      </c>
      <c r="E4046" s="8">
        <f>VartojimasGamyba!G4042</f>
        <v>5.6000000000000001E-2</v>
      </c>
      <c r="F4046" s="11"/>
      <c r="G4046" s="7">
        <f t="shared" si="609"/>
        <v>1.9493333333333334</v>
      </c>
      <c r="H4046" s="7">
        <v>0.30599999999999999</v>
      </c>
      <c r="I4046" s="7">
        <v>0</v>
      </c>
      <c r="J4046" s="7">
        <v>0</v>
      </c>
      <c r="L4046" s="7">
        <f>VartojimasGamyba!H4042</f>
        <v>0.36199999999999999</v>
      </c>
      <c r="M4046" s="15">
        <f t="shared" si="610"/>
        <v>0</v>
      </c>
      <c r="N4046" s="7">
        <f t="shared" si="611"/>
        <v>0</v>
      </c>
      <c r="O4046" s="7">
        <f t="shared" si="612"/>
        <v>0</v>
      </c>
      <c r="R4046" s="7"/>
      <c r="S4046" s="47">
        <f t="shared" si="613"/>
        <v>0.30599999999999999</v>
      </c>
      <c r="T4046" s="47">
        <f t="shared" si="614"/>
        <v>0.30599999999999999</v>
      </c>
      <c r="U4046" s="47">
        <f t="shared" si="615"/>
        <v>190.45</v>
      </c>
      <c r="V4046" s="47">
        <f t="shared" si="616"/>
        <v>78.58</v>
      </c>
      <c r="W4046" s="11"/>
    </row>
    <row r="4047" spans="1:23" x14ac:dyDescent="0.45">
      <c r="A4047" t="s">
        <v>4052</v>
      </c>
      <c r="B4047">
        <v>87.48</v>
      </c>
      <c r="D4047" s="9" t="str">
        <f>VartojimasGamyba!J4043</f>
        <v>2024-02-16-09</v>
      </c>
      <c r="E4047" s="8">
        <f>VartojimasGamyba!G4043</f>
        <v>0.30299999999999999</v>
      </c>
      <c r="F4047" s="11"/>
      <c r="G4047" s="7">
        <f t="shared" si="609"/>
        <v>1.9482222222222223</v>
      </c>
      <c r="H4047" s="7">
        <v>0</v>
      </c>
      <c r="I4047" s="7">
        <v>1.1111111111111122E-3</v>
      </c>
      <c r="J4047" s="7">
        <v>0</v>
      </c>
      <c r="L4047" s="7">
        <f>VartojimasGamyba!H4043</f>
        <v>0.30199999999999999</v>
      </c>
      <c r="M4047" s="15">
        <f t="shared" si="610"/>
        <v>0</v>
      </c>
      <c r="N4047" s="7">
        <f t="shared" si="611"/>
        <v>0</v>
      </c>
      <c r="O4047" s="7">
        <f t="shared" si="612"/>
        <v>0</v>
      </c>
      <c r="R4047" s="7"/>
      <c r="S4047" s="47">
        <f t="shared" si="613"/>
        <v>0</v>
      </c>
      <c r="T4047" s="47">
        <f t="shared" si="614"/>
        <v>0</v>
      </c>
      <c r="U4047" s="47">
        <f t="shared" si="615"/>
        <v>187.77</v>
      </c>
      <c r="V4047" s="47">
        <f t="shared" si="616"/>
        <v>75.900000000000006</v>
      </c>
      <c r="W4047" s="11"/>
    </row>
    <row r="4048" spans="1:23" x14ac:dyDescent="0.45">
      <c r="A4048" t="s">
        <v>4053</v>
      </c>
      <c r="B4048">
        <v>70.5</v>
      </c>
      <c r="D4048" s="9" t="str">
        <f>VartojimasGamyba!J4044</f>
        <v>2024-02-16-10</v>
      </c>
      <c r="E4048" s="8">
        <f>VartojimasGamyba!G4044</f>
        <v>0.13700000000000001</v>
      </c>
      <c r="F4048" s="11"/>
      <c r="G4048" s="7">
        <f t="shared" si="609"/>
        <v>2.1762222222222221</v>
      </c>
      <c r="H4048" s="7">
        <v>0.22799999999999998</v>
      </c>
      <c r="I4048" s="7">
        <v>0</v>
      </c>
      <c r="J4048" s="7">
        <v>0</v>
      </c>
      <c r="L4048" s="7">
        <f>VartojimasGamyba!H4044</f>
        <v>0.36499999999999999</v>
      </c>
      <c r="M4048" s="15">
        <f t="shared" si="610"/>
        <v>0</v>
      </c>
      <c r="N4048" s="7">
        <f t="shared" si="611"/>
        <v>0</v>
      </c>
      <c r="O4048" s="7">
        <f t="shared" si="612"/>
        <v>0</v>
      </c>
      <c r="R4048" s="7"/>
      <c r="S4048" s="47">
        <f t="shared" si="613"/>
        <v>0.22799999999999998</v>
      </c>
      <c r="T4048" s="47">
        <f t="shared" si="614"/>
        <v>0.22799999999999998</v>
      </c>
      <c r="U4048" s="47">
        <f t="shared" si="615"/>
        <v>170.79000000000002</v>
      </c>
      <c r="V4048" s="47">
        <f t="shared" si="616"/>
        <v>58.92</v>
      </c>
      <c r="W4048" s="11"/>
    </row>
    <row r="4049" spans="1:23" x14ac:dyDescent="0.45">
      <c r="A4049" t="s">
        <v>4054</v>
      </c>
      <c r="B4049">
        <v>64.8</v>
      </c>
      <c r="D4049" s="9" t="str">
        <f>VartojimasGamyba!J4045</f>
        <v>2024-02-16-11</v>
      </c>
      <c r="E4049" s="8">
        <f>VartojimasGamyba!G4045</f>
        <v>0.14099999999999999</v>
      </c>
      <c r="F4049" s="11"/>
      <c r="G4049" s="7">
        <f t="shared" si="609"/>
        <v>2.326222222222222</v>
      </c>
      <c r="H4049" s="7">
        <v>0.15</v>
      </c>
      <c r="I4049" s="7">
        <v>0</v>
      </c>
      <c r="J4049" s="7">
        <v>0</v>
      </c>
      <c r="L4049" s="7">
        <f>VartojimasGamyba!H4045</f>
        <v>0.29099999999999998</v>
      </c>
      <c r="M4049" s="15">
        <f t="shared" si="610"/>
        <v>0</v>
      </c>
      <c r="N4049" s="7">
        <f t="shared" si="611"/>
        <v>0</v>
      </c>
      <c r="O4049" s="7">
        <f t="shared" si="612"/>
        <v>0</v>
      </c>
      <c r="R4049" s="7"/>
      <c r="S4049" s="47">
        <f t="shared" si="613"/>
        <v>0.15</v>
      </c>
      <c r="T4049" s="47">
        <f t="shared" si="614"/>
        <v>0.15</v>
      </c>
      <c r="U4049" s="47">
        <f t="shared" si="615"/>
        <v>165.09</v>
      </c>
      <c r="V4049" s="47">
        <f t="shared" si="616"/>
        <v>53.22</v>
      </c>
      <c r="W4049" s="11"/>
    </row>
    <row r="4050" spans="1:23" x14ac:dyDescent="0.45">
      <c r="A4050" t="s">
        <v>4055</v>
      </c>
      <c r="B4050">
        <v>54.31</v>
      </c>
      <c r="D4050" s="9" t="str">
        <f>VartojimasGamyba!J4046</f>
        <v>2024-02-16-12</v>
      </c>
      <c r="E4050" s="8">
        <f>VartojimasGamyba!G4046</f>
        <v>1.3340000000000001</v>
      </c>
      <c r="F4050" s="11"/>
      <c r="G4050" s="7">
        <f t="shared" si="609"/>
        <v>2.0988888888888888</v>
      </c>
      <c r="H4050" s="7">
        <v>0</v>
      </c>
      <c r="I4050" s="7">
        <v>0.22733333333333328</v>
      </c>
      <c r="J4050" s="7">
        <v>0</v>
      </c>
      <c r="L4050" s="7">
        <f>VartojimasGamyba!H4046</f>
        <v>0.47799999999999998</v>
      </c>
      <c r="M4050" s="15">
        <f t="shared" si="610"/>
        <v>0.6514000000000002</v>
      </c>
      <c r="N4050" s="7">
        <f t="shared" si="611"/>
        <v>100.70644000000004</v>
      </c>
      <c r="O4050" s="7">
        <f t="shared" si="612"/>
        <v>100.70644000000004</v>
      </c>
      <c r="R4050" s="7"/>
      <c r="S4050" s="47">
        <f t="shared" si="613"/>
        <v>0.6514000000000002</v>
      </c>
      <c r="T4050" s="47">
        <f t="shared" si="614"/>
        <v>0</v>
      </c>
      <c r="U4050" s="47">
        <f t="shared" si="615"/>
        <v>154.60000000000002</v>
      </c>
      <c r="V4050" s="47">
        <f t="shared" si="616"/>
        <v>42.730000000000004</v>
      </c>
      <c r="W4050" s="11"/>
    </row>
    <row r="4051" spans="1:23" x14ac:dyDescent="0.45">
      <c r="A4051" t="s">
        <v>4056</v>
      </c>
      <c r="B4051">
        <v>52.89</v>
      </c>
      <c r="D4051" s="9" t="str">
        <f>VartojimasGamyba!J4047</f>
        <v>2024-02-16-13</v>
      </c>
      <c r="E4051" s="8">
        <f>VartojimasGamyba!G4047</f>
        <v>0.89100000000000001</v>
      </c>
      <c r="F4051" s="11"/>
      <c r="G4051" s="7">
        <f t="shared" si="609"/>
        <v>2.0988888888888888</v>
      </c>
      <c r="H4051" s="7">
        <v>0</v>
      </c>
      <c r="I4051" s="7">
        <v>0</v>
      </c>
      <c r="J4051" s="7">
        <v>0</v>
      </c>
      <c r="L4051" s="7">
        <f>VartojimasGamyba!H4047</f>
        <v>0.59299999999999997</v>
      </c>
      <c r="M4051" s="15">
        <f t="shared" si="610"/>
        <v>0.29800000000000004</v>
      </c>
      <c r="N4051" s="7">
        <f t="shared" si="611"/>
        <v>45.64764000000001</v>
      </c>
      <c r="O4051" s="7">
        <f t="shared" si="612"/>
        <v>45.64764000000001</v>
      </c>
      <c r="R4051" s="7"/>
      <c r="S4051" s="47">
        <f t="shared" si="613"/>
        <v>0.29800000000000004</v>
      </c>
      <c r="T4051" s="47">
        <f t="shared" si="614"/>
        <v>0</v>
      </c>
      <c r="U4051" s="47">
        <f t="shared" si="615"/>
        <v>153.18</v>
      </c>
      <c r="V4051" s="47">
        <f t="shared" si="616"/>
        <v>41.31</v>
      </c>
      <c r="W4051" s="11"/>
    </row>
    <row r="4052" spans="1:23" x14ac:dyDescent="0.45">
      <c r="A4052" t="s">
        <v>4057</v>
      </c>
      <c r="B4052">
        <v>52.37</v>
      </c>
      <c r="D4052" s="9" t="str">
        <f>VartojimasGamyba!J4048</f>
        <v>2024-02-16-14</v>
      </c>
      <c r="E4052" s="8">
        <f>VartojimasGamyba!G4048</f>
        <v>0.55000000000000004</v>
      </c>
      <c r="F4052" s="11"/>
      <c r="G4052" s="7">
        <f t="shared" si="609"/>
        <v>2.0988888888888888</v>
      </c>
      <c r="H4052" s="7">
        <v>0</v>
      </c>
      <c r="I4052" s="7">
        <v>0</v>
      </c>
      <c r="J4052" s="7">
        <v>0</v>
      </c>
      <c r="L4052" s="7">
        <f>VartojimasGamyba!H4048</f>
        <v>0.17199999999999999</v>
      </c>
      <c r="M4052" s="15">
        <f t="shared" si="610"/>
        <v>0.37800000000000006</v>
      </c>
      <c r="N4052" s="7">
        <f t="shared" si="611"/>
        <v>57.705480000000009</v>
      </c>
      <c r="O4052" s="7">
        <f t="shared" si="612"/>
        <v>57.705480000000009</v>
      </c>
      <c r="R4052" s="7"/>
      <c r="S4052" s="47">
        <f t="shared" si="613"/>
        <v>0.37800000000000006</v>
      </c>
      <c r="T4052" s="47">
        <f t="shared" si="614"/>
        <v>0</v>
      </c>
      <c r="U4052" s="47">
        <f t="shared" si="615"/>
        <v>152.66</v>
      </c>
      <c r="V4052" s="47">
        <f t="shared" si="616"/>
        <v>40.79</v>
      </c>
      <c r="W4052" s="11"/>
    </row>
    <row r="4053" spans="1:23" x14ac:dyDescent="0.45">
      <c r="A4053" t="s">
        <v>4058</v>
      </c>
      <c r="B4053">
        <v>52.31</v>
      </c>
      <c r="D4053" s="9" t="str">
        <f>VartojimasGamyba!J4049</f>
        <v>2024-02-16-15</v>
      </c>
      <c r="E4053" s="8">
        <f>VartojimasGamyba!G4049</f>
        <v>0.30399999999999999</v>
      </c>
      <c r="F4053" s="11"/>
      <c r="G4053" s="7">
        <f t="shared" si="609"/>
        <v>2.0988888888888888</v>
      </c>
      <c r="H4053" s="7">
        <v>0</v>
      </c>
      <c r="I4053" s="7">
        <v>0</v>
      </c>
      <c r="J4053" s="7">
        <v>0</v>
      </c>
      <c r="L4053" s="7">
        <f>VartojimasGamyba!H4049</f>
        <v>1.0999999999999999E-2</v>
      </c>
      <c r="M4053" s="15">
        <f t="shared" si="610"/>
        <v>0.29299999999999998</v>
      </c>
      <c r="N4053" s="7">
        <f t="shared" si="611"/>
        <v>44.711800000000004</v>
      </c>
      <c r="O4053" s="7">
        <f t="shared" si="612"/>
        <v>44.711800000000004</v>
      </c>
      <c r="R4053" s="7"/>
      <c r="S4053" s="47">
        <f t="shared" si="613"/>
        <v>0.29299999999999998</v>
      </c>
      <c r="T4053" s="47">
        <f t="shared" si="614"/>
        <v>0</v>
      </c>
      <c r="U4053" s="47">
        <f t="shared" si="615"/>
        <v>152.60000000000002</v>
      </c>
      <c r="V4053" s="47">
        <f t="shared" si="616"/>
        <v>40.730000000000004</v>
      </c>
      <c r="W4053" s="11"/>
    </row>
    <row r="4054" spans="1:23" x14ac:dyDescent="0.45">
      <c r="A4054" t="s">
        <v>4059</v>
      </c>
      <c r="B4054">
        <v>53.77</v>
      </c>
      <c r="D4054" s="9" t="str">
        <f>VartojimasGamyba!J4050</f>
        <v>2024-02-16-16</v>
      </c>
      <c r="E4054" s="8">
        <f>VartojimasGamyba!G4050</f>
        <v>1.4890000000000001</v>
      </c>
      <c r="F4054" s="11"/>
      <c r="G4054" s="7">
        <f t="shared" si="609"/>
        <v>2.0988888888888888</v>
      </c>
      <c r="H4054" s="7">
        <v>0</v>
      </c>
      <c r="I4054" s="7">
        <v>0</v>
      </c>
      <c r="J4054" s="7">
        <v>0</v>
      </c>
      <c r="L4054" s="7">
        <f>VartojimasGamyba!H4050</f>
        <v>0</v>
      </c>
      <c r="M4054" s="15">
        <f t="shared" si="610"/>
        <v>1.4890000000000001</v>
      </c>
      <c r="N4054" s="7">
        <f t="shared" si="611"/>
        <v>229.39534000000003</v>
      </c>
      <c r="O4054" s="7">
        <f t="shared" si="612"/>
        <v>229.39534000000003</v>
      </c>
      <c r="R4054" s="7"/>
      <c r="S4054" s="47">
        <f t="shared" si="613"/>
        <v>1.4890000000000001</v>
      </c>
      <c r="T4054" s="47">
        <f t="shared" si="614"/>
        <v>0</v>
      </c>
      <c r="U4054" s="47">
        <f t="shared" si="615"/>
        <v>154.06</v>
      </c>
      <c r="V4054" s="47">
        <f t="shared" si="616"/>
        <v>42.190000000000005</v>
      </c>
      <c r="W4054" s="11"/>
    </row>
    <row r="4055" spans="1:23" x14ac:dyDescent="0.45">
      <c r="A4055" t="s">
        <v>4060</v>
      </c>
      <c r="B4055">
        <v>62.67</v>
      </c>
      <c r="D4055" s="9" t="str">
        <f>VartojimasGamyba!J4051</f>
        <v>2024-02-16-17</v>
      </c>
      <c r="E4055" s="8">
        <f>VartojimasGamyba!G4051</f>
        <v>0.36299999999999999</v>
      </c>
      <c r="F4055" s="11"/>
      <c r="G4055" s="7">
        <f t="shared" si="609"/>
        <v>1.6955555555555555</v>
      </c>
      <c r="H4055" s="7">
        <v>0</v>
      </c>
      <c r="I4055" s="7">
        <v>0.40333333333333332</v>
      </c>
      <c r="J4055" s="7">
        <v>0</v>
      </c>
      <c r="L4055" s="7">
        <f>VartojimasGamyba!H4051</f>
        <v>0</v>
      </c>
      <c r="M4055" s="15">
        <f t="shared" si="610"/>
        <v>0</v>
      </c>
      <c r="N4055" s="7">
        <f t="shared" si="611"/>
        <v>0</v>
      </c>
      <c r="O4055" s="7">
        <f t="shared" si="612"/>
        <v>0</v>
      </c>
      <c r="R4055" s="7"/>
      <c r="S4055" s="47">
        <f t="shared" si="613"/>
        <v>0</v>
      </c>
      <c r="T4055" s="47">
        <f t="shared" si="614"/>
        <v>0</v>
      </c>
      <c r="U4055" s="47">
        <f t="shared" si="615"/>
        <v>162.96</v>
      </c>
      <c r="V4055" s="47">
        <f t="shared" si="616"/>
        <v>51.09</v>
      </c>
      <c r="W4055" s="11"/>
    </row>
    <row r="4056" spans="1:23" x14ac:dyDescent="0.45">
      <c r="A4056" t="s">
        <v>4061</v>
      </c>
      <c r="B4056">
        <v>69.5</v>
      </c>
      <c r="D4056" s="9" t="str">
        <f>VartojimasGamyba!J4052</f>
        <v>2024-02-16-18</v>
      </c>
      <c r="E4056" s="8">
        <f>VartojimasGamyba!G4052</f>
        <v>0.45600000000000002</v>
      </c>
      <c r="F4056" s="11"/>
      <c r="G4056" s="7">
        <f t="shared" si="609"/>
        <v>1.1888888888888887</v>
      </c>
      <c r="H4056" s="7">
        <v>0</v>
      </c>
      <c r="I4056" s="7">
        <v>0.50666666666666671</v>
      </c>
      <c r="J4056" s="7">
        <v>0</v>
      </c>
      <c r="L4056" s="7">
        <f>VartojimasGamyba!H4052</f>
        <v>0</v>
      </c>
      <c r="M4056" s="15">
        <f t="shared" si="610"/>
        <v>-5.5511151231257827E-17</v>
      </c>
      <c r="N4056" s="7">
        <f t="shared" si="611"/>
        <v>-9.4252383675552676E-15</v>
      </c>
      <c r="O4056" s="7">
        <f t="shared" si="612"/>
        <v>-9.4252383675552676E-15</v>
      </c>
      <c r="R4056" s="7"/>
      <c r="S4056" s="47">
        <f t="shared" si="613"/>
        <v>-5.5511151231257827E-17</v>
      </c>
      <c r="T4056" s="47">
        <f t="shared" si="614"/>
        <v>0</v>
      </c>
      <c r="U4056" s="47">
        <f t="shared" si="615"/>
        <v>169.79000000000002</v>
      </c>
      <c r="V4056" s="47">
        <f t="shared" si="616"/>
        <v>57.92</v>
      </c>
      <c r="W4056" s="11"/>
    </row>
    <row r="4057" spans="1:23" x14ac:dyDescent="0.45">
      <c r="A4057" t="s">
        <v>4062</v>
      </c>
      <c r="B4057">
        <v>86.28</v>
      </c>
      <c r="D4057" s="9" t="str">
        <f>VartojimasGamyba!J4053</f>
        <v>2024-02-16-19</v>
      </c>
      <c r="E4057" s="8">
        <f>VartojimasGamyba!G4053</f>
        <v>0.56499999999999995</v>
      </c>
      <c r="F4057" s="11"/>
      <c r="G4057" s="7">
        <f t="shared" si="609"/>
        <v>0.56111111111111089</v>
      </c>
      <c r="H4057" s="7">
        <v>0</v>
      </c>
      <c r="I4057" s="7">
        <v>0.62777777777777777</v>
      </c>
      <c r="J4057" s="7">
        <v>0</v>
      </c>
      <c r="L4057" s="7">
        <f>VartojimasGamyba!H4053</f>
        <v>0</v>
      </c>
      <c r="M4057" s="15">
        <f t="shared" si="610"/>
        <v>-1.1102230246251565E-16</v>
      </c>
      <c r="N4057" s="7">
        <f t="shared" si="611"/>
        <v>-2.0713430970431545E-14</v>
      </c>
      <c r="O4057" s="7">
        <f t="shared" si="612"/>
        <v>-2.0713430970431545E-14</v>
      </c>
      <c r="R4057" s="7"/>
      <c r="S4057" s="47">
        <f t="shared" si="613"/>
        <v>-1.1102230246251565E-16</v>
      </c>
      <c r="T4057" s="47">
        <f t="shared" si="614"/>
        <v>0</v>
      </c>
      <c r="U4057" s="47">
        <f t="shared" si="615"/>
        <v>186.57</v>
      </c>
      <c r="V4057" s="47">
        <f t="shared" si="616"/>
        <v>74.7</v>
      </c>
      <c r="W4057" s="11"/>
    </row>
    <row r="4058" spans="1:23" x14ac:dyDescent="0.45">
      <c r="A4058" t="s">
        <v>4063</v>
      </c>
      <c r="B4058">
        <v>76.48</v>
      </c>
      <c r="D4058" s="9" t="str">
        <f>VartojimasGamyba!J4054</f>
        <v>2024-02-16-20</v>
      </c>
      <c r="E4058" s="8">
        <f>VartojimasGamyba!G4054</f>
        <v>0.23</v>
      </c>
      <c r="F4058" s="11"/>
      <c r="G4058" s="7">
        <f t="shared" si="609"/>
        <v>0.3055555555555553</v>
      </c>
      <c r="H4058" s="7">
        <v>0</v>
      </c>
      <c r="I4058" s="7">
        <v>0.25555555555555559</v>
      </c>
      <c r="J4058" s="7">
        <v>0</v>
      </c>
      <c r="L4058" s="7">
        <f>VartojimasGamyba!H4054</f>
        <v>0</v>
      </c>
      <c r="M4058" s="15">
        <f t="shared" si="610"/>
        <v>-2.7755575615628914E-17</v>
      </c>
      <c r="N4058" s="7">
        <f t="shared" si="611"/>
        <v>-4.9063531015747233E-15</v>
      </c>
      <c r="O4058" s="7">
        <f t="shared" si="612"/>
        <v>-4.9063531015747233E-15</v>
      </c>
      <c r="P4058" s="7" t="s">
        <v>8873</v>
      </c>
      <c r="R4058" s="7"/>
      <c r="S4058" s="47">
        <f t="shared" si="613"/>
        <v>-2.7755575615628914E-17</v>
      </c>
      <c r="T4058" s="47">
        <f t="shared" si="614"/>
        <v>0</v>
      </c>
      <c r="U4058" s="47">
        <f t="shared" si="615"/>
        <v>176.77</v>
      </c>
      <c r="V4058" s="47">
        <f t="shared" si="616"/>
        <v>64.900000000000006</v>
      </c>
      <c r="W4058" s="11"/>
    </row>
    <row r="4059" spans="1:23" x14ac:dyDescent="0.45">
      <c r="A4059" t="s">
        <v>4064</v>
      </c>
      <c r="B4059">
        <v>64.02</v>
      </c>
      <c r="D4059" s="9" t="str">
        <f>VartojimasGamyba!J4055</f>
        <v>2024-02-16-21</v>
      </c>
      <c r="E4059" s="8">
        <f>VartojimasGamyba!G4055</f>
        <v>0.27500000000000002</v>
      </c>
      <c r="F4059" s="11"/>
      <c r="G4059" s="7">
        <f t="shared" si="609"/>
        <v>0</v>
      </c>
      <c r="H4059" s="7">
        <v>0</v>
      </c>
      <c r="I4059" s="7">
        <v>0.30555555555555558</v>
      </c>
      <c r="J4059" s="7">
        <v>0</v>
      </c>
      <c r="L4059" s="7">
        <f>VartojimasGamyba!H4055</f>
        <v>0</v>
      </c>
      <c r="M4059" s="15">
        <f t="shared" si="610"/>
        <v>0</v>
      </c>
      <c r="N4059" s="7">
        <f t="shared" si="611"/>
        <v>0</v>
      </c>
      <c r="O4059" s="7">
        <f t="shared" si="612"/>
        <v>0</v>
      </c>
      <c r="P4059" s="7">
        <f>SUM(N4038:N4061)</f>
        <v>1979.8208200000001</v>
      </c>
      <c r="R4059" s="7"/>
      <c r="S4059" s="47">
        <f t="shared" si="613"/>
        <v>0</v>
      </c>
      <c r="T4059" s="47">
        <f t="shared" si="614"/>
        <v>0</v>
      </c>
      <c r="U4059" s="47">
        <f t="shared" si="615"/>
        <v>164.31</v>
      </c>
      <c r="V4059" s="47">
        <f t="shared" si="616"/>
        <v>52.44</v>
      </c>
      <c r="W4059" s="11"/>
    </row>
    <row r="4060" spans="1:23" x14ac:dyDescent="0.45">
      <c r="A4060" t="s">
        <v>4065</v>
      </c>
      <c r="B4060">
        <v>26.36</v>
      </c>
      <c r="D4060" s="9" t="str">
        <f>VartojimasGamyba!J4056</f>
        <v>2024-02-16-22</v>
      </c>
      <c r="E4060" s="8">
        <f>VartojimasGamyba!G4056</f>
        <v>0.221</v>
      </c>
      <c r="F4060" s="11"/>
      <c r="G4060" s="7">
        <f t="shared" si="609"/>
        <v>0</v>
      </c>
      <c r="H4060" s="7">
        <v>0</v>
      </c>
      <c r="I4060" s="7">
        <v>0</v>
      </c>
      <c r="J4060" s="7">
        <v>0</v>
      </c>
      <c r="L4060" s="7">
        <f>VartojimasGamyba!H4056</f>
        <v>0</v>
      </c>
      <c r="M4060" s="15">
        <f t="shared" si="610"/>
        <v>0.221</v>
      </c>
      <c r="N4060" s="7">
        <f t="shared" si="611"/>
        <v>27.989650000000001</v>
      </c>
      <c r="O4060" s="7">
        <f t="shared" si="612"/>
        <v>27.989650000000001</v>
      </c>
      <c r="P4060" s="7" t="s">
        <v>8872</v>
      </c>
      <c r="R4060" s="7"/>
      <c r="S4060" s="47">
        <f t="shared" si="613"/>
        <v>0.221</v>
      </c>
      <c r="T4060" s="47">
        <f t="shared" si="614"/>
        <v>0</v>
      </c>
      <c r="U4060" s="47">
        <f t="shared" si="615"/>
        <v>126.65</v>
      </c>
      <c r="V4060" s="47">
        <f t="shared" si="616"/>
        <v>14.78</v>
      </c>
      <c r="W4060" s="11"/>
    </row>
    <row r="4061" spans="1:23" x14ac:dyDescent="0.45">
      <c r="A4061" t="s">
        <v>4066</v>
      </c>
      <c r="B4061">
        <v>25.51</v>
      </c>
      <c r="D4061" s="9" t="str">
        <f>VartojimasGamyba!J4057</f>
        <v>2024-02-16-23</v>
      </c>
      <c r="E4061" s="8">
        <f>VartojimasGamyba!G4057</f>
        <v>0.157</v>
      </c>
      <c r="F4061" s="11"/>
      <c r="G4061" s="7">
        <f t="shared" si="609"/>
        <v>5</v>
      </c>
      <c r="H4061" s="7">
        <v>5</v>
      </c>
      <c r="I4061" s="7">
        <v>0</v>
      </c>
      <c r="J4061" s="7">
        <v>0</v>
      </c>
      <c r="L4061" s="7">
        <f>VartojimasGamyba!H4057</f>
        <v>0</v>
      </c>
      <c r="M4061" s="15">
        <f t="shared" si="610"/>
        <v>5.157</v>
      </c>
      <c r="N4061" s="7">
        <f t="shared" si="611"/>
        <v>648.75060000000008</v>
      </c>
      <c r="O4061" s="7">
        <f t="shared" si="612"/>
        <v>648.75060000000008</v>
      </c>
      <c r="P4061" s="7">
        <f>SUM(O4038:O4061)</f>
        <v>1979.8208200000001</v>
      </c>
      <c r="Q4061" s="7">
        <f>SUMPRODUCT(B4038:B4061,E4038:E4061)+SUM(E4038:E4061)*$Z$21-SUMPRODUCT(B4038:B4061,L4038:L4061)+SUM(L4038:L4061)*ABS($Z$20)</f>
        <v>2410.4246200000002</v>
      </c>
      <c r="R4061" s="7"/>
      <c r="S4061" s="47">
        <f t="shared" si="613"/>
        <v>5.157</v>
      </c>
      <c r="T4061" s="47">
        <f t="shared" si="614"/>
        <v>0</v>
      </c>
      <c r="U4061" s="47">
        <f t="shared" si="615"/>
        <v>125.80000000000001</v>
      </c>
      <c r="V4061" s="47">
        <f t="shared" si="616"/>
        <v>13.930000000000001</v>
      </c>
      <c r="W4061" s="11">
        <f>IF(P4061&lt;&gt;Q4061,1,0)</f>
        <v>1</v>
      </c>
    </row>
    <row r="4062" spans="1:23" x14ac:dyDescent="0.45">
      <c r="A4062" t="s">
        <v>4067</v>
      </c>
      <c r="B4062">
        <v>24.43</v>
      </c>
      <c r="D4062" s="1" t="str">
        <f>VartojimasGamyba!J4058</f>
        <v>2024-02-17-00</v>
      </c>
      <c r="E4062" s="7">
        <f>VartojimasGamyba!G4058</f>
        <v>0.182</v>
      </c>
      <c r="F4062" s="11"/>
      <c r="G4062" s="12">
        <f>G4061+H4062-I4062</f>
        <v>4.7977777777777773</v>
      </c>
      <c r="H4062" s="12">
        <v>0</v>
      </c>
      <c r="I4062" s="12">
        <v>0.20222222222222266</v>
      </c>
      <c r="J4062" s="12">
        <v>0</v>
      </c>
      <c r="K4062" s="12"/>
      <c r="L4062" s="12">
        <f>VartojimasGamyba!H4058</f>
        <v>0</v>
      </c>
      <c r="M4062" s="19">
        <f t="shared" si="610"/>
        <v>-4.163336342344337E-16</v>
      </c>
      <c r="N4062" s="7">
        <f t="shared" si="611"/>
        <v>-5.192513086171857E-14</v>
      </c>
      <c r="O4062" s="7">
        <f t="shared" si="612"/>
        <v>-5.192513086171857E-14</v>
      </c>
      <c r="R4062" s="20" t="s">
        <v>8783</v>
      </c>
      <c r="S4062" s="47">
        <f t="shared" si="613"/>
        <v>-4.163336342344337E-16</v>
      </c>
      <c r="T4062" s="47">
        <f t="shared" si="614"/>
        <v>0</v>
      </c>
      <c r="U4062" s="47">
        <f t="shared" si="615"/>
        <v>124.72</v>
      </c>
      <c r="V4062" s="47">
        <f t="shared" si="616"/>
        <v>12.85</v>
      </c>
      <c r="W4062" s="11"/>
    </row>
    <row r="4063" spans="1:23" x14ac:dyDescent="0.45">
      <c r="A4063" t="s">
        <v>4068</v>
      </c>
      <c r="B4063">
        <v>19.559999999999999</v>
      </c>
      <c r="D4063" s="1" t="str">
        <f>VartojimasGamyba!J4059</f>
        <v>2024-02-17-01</v>
      </c>
      <c r="E4063" s="7">
        <f>VartojimasGamyba!G4059</f>
        <v>0.16900000000000001</v>
      </c>
      <c r="F4063" s="11"/>
      <c r="G4063" s="12">
        <f t="shared" ref="G4063:G4085" si="617">G4062+H4063-I4063</f>
        <v>4.7977777777777773</v>
      </c>
      <c r="H4063" s="12">
        <v>0</v>
      </c>
      <c r="I4063" s="12">
        <v>0</v>
      </c>
      <c r="J4063" s="12">
        <v>0</v>
      </c>
      <c r="K4063" s="12"/>
      <c r="L4063" s="12">
        <f>VartojimasGamyba!H4059</f>
        <v>0</v>
      </c>
      <c r="M4063" s="19">
        <f t="shared" si="610"/>
        <v>0.16900000000000001</v>
      </c>
      <c r="N4063" s="7">
        <f t="shared" si="611"/>
        <v>20.254650000000002</v>
      </c>
      <c r="O4063" s="7">
        <f t="shared" si="612"/>
        <v>20.254650000000002</v>
      </c>
      <c r="R4063" s="7"/>
      <c r="S4063" s="47">
        <f t="shared" si="613"/>
        <v>0.16900000000000001</v>
      </c>
      <c r="T4063" s="47">
        <f t="shared" si="614"/>
        <v>0</v>
      </c>
      <c r="U4063" s="47">
        <f t="shared" si="615"/>
        <v>119.85000000000001</v>
      </c>
      <c r="V4063" s="47">
        <f t="shared" si="616"/>
        <v>7.9799999999999986</v>
      </c>
      <c r="W4063" s="11"/>
    </row>
    <row r="4064" spans="1:23" x14ac:dyDescent="0.45">
      <c r="A4064" t="s">
        <v>4069</v>
      </c>
      <c r="B4064">
        <v>19.32</v>
      </c>
      <c r="D4064" s="1" t="str">
        <f>VartojimasGamyba!J4060</f>
        <v>2024-02-17-02</v>
      </c>
      <c r="E4064" s="7">
        <f>VartojimasGamyba!G4060</f>
        <v>0.13500000000000001</v>
      </c>
      <c r="F4064" s="11"/>
      <c r="G4064" s="12">
        <f t="shared" si="617"/>
        <v>4.7977777777777773</v>
      </c>
      <c r="H4064" s="12">
        <v>0</v>
      </c>
      <c r="I4064" s="12">
        <v>0</v>
      </c>
      <c r="J4064" s="12">
        <v>0</v>
      </c>
      <c r="K4064" s="12"/>
      <c r="L4064" s="12">
        <f>VartojimasGamyba!H4060</f>
        <v>0</v>
      </c>
      <c r="M4064" s="19">
        <f t="shared" si="610"/>
        <v>0.13500000000000001</v>
      </c>
      <c r="N4064" s="7">
        <f t="shared" si="611"/>
        <v>16.147350000000003</v>
      </c>
      <c r="O4064" s="7">
        <f t="shared" si="612"/>
        <v>16.147350000000003</v>
      </c>
      <c r="R4064" s="7"/>
      <c r="S4064" s="47">
        <f t="shared" si="613"/>
        <v>0.13500000000000001</v>
      </c>
      <c r="T4064" s="47">
        <f t="shared" si="614"/>
        <v>0</v>
      </c>
      <c r="U4064" s="47">
        <f t="shared" si="615"/>
        <v>119.61000000000001</v>
      </c>
      <c r="V4064" s="47">
        <f t="shared" si="616"/>
        <v>7.74</v>
      </c>
      <c r="W4064" s="11"/>
    </row>
    <row r="4065" spans="1:23" x14ac:dyDescent="0.45">
      <c r="A4065" t="s">
        <v>4070</v>
      </c>
      <c r="B4065">
        <v>18.88</v>
      </c>
      <c r="D4065" s="1" t="str">
        <f>VartojimasGamyba!J4061</f>
        <v>2024-02-17-03</v>
      </c>
      <c r="E4065" s="7">
        <f>VartojimasGamyba!G4061</f>
        <v>0.39400000000000002</v>
      </c>
      <c r="F4065" s="11"/>
      <c r="G4065" s="12">
        <f t="shared" si="617"/>
        <v>4.7977777777777773</v>
      </c>
      <c r="H4065" s="12">
        <v>0</v>
      </c>
      <c r="I4065" s="12">
        <v>0</v>
      </c>
      <c r="J4065" s="12">
        <v>0</v>
      </c>
      <c r="K4065" s="12"/>
      <c r="L4065" s="12">
        <f>VartojimasGamyba!H4061</f>
        <v>0</v>
      </c>
      <c r="M4065" s="19">
        <f t="shared" si="610"/>
        <v>0.39400000000000002</v>
      </c>
      <c r="N4065" s="7">
        <f t="shared" si="611"/>
        <v>46.952980000000004</v>
      </c>
      <c r="O4065" s="7">
        <f t="shared" si="612"/>
        <v>46.952980000000004</v>
      </c>
      <c r="R4065" s="7"/>
      <c r="S4065" s="47">
        <f t="shared" si="613"/>
        <v>0.39400000000000002</v>
      </c>
      <c r="T4065" s="47">
        <f t="shared" si="614"/>
        <v>0</v>
      </c>
      <c r="U4065" s="47">
        <f t="shared" si="615"/>
        <v>119.17</v>
      </c>
      <c r="V4065" s="47">
        <f t="shared" si="616"/>
        <v>7.2999999999999989</v>
      </c>
      <c r="W4065" s="11"/>
    </row>
    <row r="4066" spans="1:23" x14ac:dyDescent="0.45">
      <c r="A4066" t="s">
        <v>4071</v>
      </c>
      <c r="B4066">
        <v>18.43</v>
      </c>
      <c r="D4066" s="1" t="str">
        <f>VartojimasGamyba!J4062</f>
        <v>2024-02-17-04</v>
      </c>
      <c r="E4066" s="7">
        <f>VartojimasGamyba!G4062</f>
        <v>0.92200000000000004</v>
      </c>
      <c r="F4066" s="11"/>
      <c r="G4066" s="12">
        <f t="shared" si="617"/>
        <v>4.7977777777777773</v>
      </c>
      <c r="H4066" s="12">
        <v>0</v>
      </c>
      <c r="I4066" s="12">
        <v>0</v>
      </c>
      <c r="J4066" s="12">
        <v>0</v>
      </c>
      <c r="K4066" s="12"/>
      <c r="L4066" s="12">
        <f>VartojimasGamyba!H4062</f>
        <v>0</v>
      </c>
      <c r="M4066" s="19">
        <f t="shared" si="610"/>
        <v>0.92200000000000004</v>
      </c>
      <c r="N4066" s="7">
        <f t="shared" si="611"/>
        <v>109.45984</v>
      </c>
      <c r="O4066" s="7">
        <f t="shared" si="612"/>
        <v>109.45984</v>
      </c>
      <c r="R4066" s="7"/>
      <c r="S4066" s="47">
        <f t="shared" si="613"/>
        <v>0.92200000000000004</v>
      </c>
      <c r="T4066" s="47">
        <f t="shared" si="614"/>
        <v>0</v>
      </c>
      <c r="U4066" s="47">
        <f t="shared" si="615"/>
        <v>118.72</v>
      </c>
      <c r="V4066" s="47">
        <f t="shared" si="616"/>
        <v>6.85</v>
      </c>
      <c r="W4066" s="11"/>
    </row>
    <row r="4067" spans="1:23" x14ac:dyDescent="0.45">
      <c r="A4067" t="s">
        <v>4072</v>
      </c>
      <c r="B4067">
        <v>13.22</v>
      </c>
      <c r="D4067" s="1" t="str">
        <f>VartojimasGamyba!J4063</f>
        <v>2024-02-17-05</v>
      </c>
      <c r="E4067" s="7">
        <f>VartojimasGamyba!G4063</f>
        <v>0.46500000000000002</v>
      </c>
      <c r="F4067" s="11"/>
      <c r="G4067" s="12">
        <f t="shared" si="617"/>
        <v>4.7977777777777773</v>
      </c>
      <c r="H4067" s="12">
        <v>0</v>
      </c>
      <c r="I4067" s="12">
        <v>0</v>
      </c>
      <c r="J4067" s="12">
        <v>0</v>
      </c>
      <c r="K4067" s="12"/>
      <c r="L4067" s="12">
        <f>VartojimasGamyba!H4063</f>
        <v>0</v>
      </c>
      <c r="M4067" s="19">
        <f t="shared" si="610"/>
        <v>0.46500000000000002</v>
      </c>
      <c r="N4067" s="7">
        <f t="shared" si="611"/>
        <v>52.782150000000009</v>
      </c>
      <c r="O4067" s="7">
        <f t="shared" si="612"/>
        <v>52.782150000000009</v>
      </c>
      <c r="R4067" s="7"/>
      <c r="S4067" s="47">
        <f t="shared" si="613"/>
        <v>0.46500000000000002</v>
      </c>
      <c r="T4067" s="47">
        <f t="shared" si="614"/>
        <v>0</v>
      </c>
      <c r="U4067" s="47">
        <f t="shared" si="615"/>
        <v>113.51</v>
      </c>
      <c r="V4067" s="47">
        <f t="shared" si="616"/>
        <v>1.6400000000000006</v>
      </c>
      <c r="W4067" s="11"/>
    </row>
    <row r="4068" spans="1:23" x14ac:dyDescent="0.45">
      <c r="A4068" t="s">
        <v>4073</v>
      </c>
      <c r="B4068">
        <v>11.16</v>
      </c>
      <c r="D4068" s="1" t="str">
        <f>VartojimasGamyba!J4064</f>
        <v>2024-02-17-06</v>
      </c>
      <c r="E4068" s="7">
        <f>VartojimasGamyba!G4064</f>
        <v>0.67800000000000005</v>
      </c>
      <c r="F4068" s="11"/>
      <c r="G4068" s="12">
        <f t="shared" si="617"/>
        <v>4.7977777777777773</v>
      </c>
      <c r="H4068" s="12">
        <v>0</v>
      </c>
      <c r="I4068" s="12">
        <v>0</v>
      </c>
      <c r="J4068" s="12">
        <v>0</v>
      </c>
      <c r="K4068" s="12"/>
      <c r="L4068" s="12">
        <f>VartojimasGamyba!H4064</f>
        <v>0</v>
      </c>
      <c r="M4068" s="19">
        <f t="shared" si="610"/>
        <v>0.67800000000000005</v>
      </c>
      <c r="N4068" s="7">
        <f t="shared" si="611"/>
        <v>75.563100000000006</v>
      </c>
      <c r="O4068" s="7">
        <f t="shared" si="612"/>
        <v>75.563100000000006</v>
      </c>
      <c r="R4068" s="7"/>
      <c r="S4068" s="47">
        <f t="shared" si="613"/>
        <v>0.67800000000000005</v>
      </c>
      <c r="T4068" s="47">
        <f t="shared" si="614"/>
        <v>0</v>
      </c>
      <c r="U4068" s="47">
        <f t="shared" si="615"/>
        <v>111.45</v>
      </c>
      <c r="V4068" s="47">
        <f t="shared" si="616"/>
        <v>-0.41999999999999993</v>
      </c>
      <c r="W4068" s="11"/>
    </row>
    <row r="4069" spans="1:23" x14ac:dyDescent="0.45">
      <c r="A4069" t="s">
        <v>4074</v>
      </c>
      <c r="B4069">
        <v>9.99</v>
      </c>
      <c r="D4069" s="1" t="str">
        <f>VartojimasGamyba!J4065</f>
        <v>2024-02-17-07</v>
      </c>
      <c r="E4069" s="7">
        <f>VartojimasGamyba!G4065</f>
        <v>0.746</v>
      </c>
      <c r="F4069" s="11"/>
      <c r="G4069" s="12">
        <f t="shared" si="617"/>
        <v>14.797777777777778</v>
      </c>
      <c r="H4069" s="12">
        <v>10</v>
      </c>
      <c r="I4069" s="12">
        <v>0</v>
      </c>
      <c r="J4069" s="12">
        <v>0</v>
      </c>
      <c r="K4069" s="12"/>
      <c r="L4069" s="12">
        <f>VartojimasGamyba!H4065</f>
        <v>4.0000000000000001E-3</v>
      </c>
      <c r="M4069" s="19">
        <f t="shared" si="610"/>
        <v>10.742000000000001</v>
      </c>
      <c r="N4069" s="7">
        <f t="shared" si="611"/>
        <v>1184.6277600000001</v>
      </c>
      <c r="O4069" s="7">
        <f t="shared" si="612"/>
        <v>1184.6277600000001</v>
      </c>
      <c r="R4069" s="7"/>
      <c r="S4069" s="47">
        <f t="shared" si="613"/>
        <v>10.742000000000001</v>
      </c>
      <c r="T4069" s="47">
        <f t="shared" si="614"/>
        <v>0</v>
      </c>
      <c r="U4069" s="47">
        <f t="shared" si="615"/>
        <v>110.28</v>
      </c>
      <c r="V4069" s="47">
        <f t="shared" si="616"/>
        <v>-1.5899999999999999</v>
      </c>
      <c r="W4069" s="11"/>
    </row>
    <row r="4070" spans="1:23" x14ac:dyDescent="0.45">
      <c r="A4070" t="s">
        <v>4075</v>
      </c>
      <c r="B4070">
        <v>11.11</v>
      </c>
      <c r="D4070" s="1" t="str">
        <f>VartojimasGamyba!J4066</f>
        <v>2024-02-17-08</v>
      </c>
      <c r="E4070" s="7">
        <f>VartojimasGamyba!G4066</f>
        <v>0.77100000000000002</v>
      </c>
      <c r="F4070" s="11"/>
      <c r="G4070" s="12">
        <f t="shared" si="617"/>
        <v>17.020000000000003</v>
      </c>
      <c r="H4070" s="12">
        <v>2.2222222222222241</v>
      </c>
      <c r="I4070" s="12">
        <v>0</v>
      </c>
      <c r="J4070" s="12">
        <v>0</v>
      </c>
      <c r="K4070" s="12"/>
      <c r="L4070" s="12">
        <f>VartojimasGamyba!H4066</f>
        <v>4.1000000000000002E-2</v>
      </c>
      <c r="M4070" s="19">
        <f t="shared" si="610"/>
        <v>2.9522222222222241</v>
      </c>
      <c r="N4070" s="7">
        <f t="shared" si="611"/>
        <v>328.87755555555577</v>
      </c>
      <c r="O4070" s="7">
        <f t="shared" si="612"/>
        <v>328.87755555555577</v>
      </c>
      <c r="R4070" s="7"/>
      <c r="S4070" s="47">
        <f t="shared" si="613"/>
        <v>2.9522222222222241</v>
      </c>
      <c r="T4070" s="47">
        <f t="shared" si="614"/>
        <v>0</v>
      </c>
      <c r="U4070" s="47">
        <f t="shared" si="615"/>
        <v>111.4</v>
      </c>
      <c r="V4070" s="47">
        <f t="shared" si="616"/>
        <v>-0.47000000000000064</v>
      </c>
      <c r="W4070" s="11"/>
    </row>
    <row r="4071" spans="1:23" x14ac:dyDescent="0.45">
      <c r="A4071" t="s">
        <v>4076</v>
      </c>
      <c r="B4071">
        <v>57.21</v>
      </c>
      <c r="D4071" s="1" t="str">
        <f>VartojimasGamyba!J4067</f>
        <v>2024-02-17-09</v>
      </c>
      <c r="E4071" s="7">
        <f>VartojimasGamyba!G4067</f>
        <v>0.89500000000000002</v>
      </c>
      <c r="F4071" s="11"/>
      <c r="G4071" s="12">
        <f t="shared" si="617"/>
        <v>16.234444444444449</v>
      </c>
      <c r="H4071" s="12">
        <v>0</v>
      </c>
      <c r="I4071" s="12">
        <v>0.78555555555555556</v>
      </c>
      <c r="J4071" s="12">
        <v>0</v>
      </c>
      <c r="K4071" s="12"/>
      <c r="L4071" s="12">
        <f>VartojimasGamyba!H4067</f>
        <v>0.188</v>
      </c>
      <c r="M4071" s="19">
        <f t="shared" si="610"/>
        <v>0</v>
      </c>
      <c r="N4071" s="7">
        <f t="shared" si="611"/>
        <v>0</v>
      </c>
      <c r="O4071" s="7">
        <f t="shared" si="612"/>
        <v>0</v>
      </c>
      <c r="R4071" s="7"/>
      <c r="S4071" s="47">
        <f t="shared" si="613"/>
        <v>0</v>
      </c>
      <c r="T4071" s="47">
        <f t="shared" si="614"/>
        <v>0</v>
      </c>
      <c r="U4071" s="47">
        <f t="shared" si="615"/>
        <v>157.5</v>
      </c>
      <c r="V4071" s="47">
        <f t="shared" si="616"/>
        <v>45.63</v>
      </c>
      <c r="W4071" s="11"/>
    </row>
    <row r="4072" spans="1:23" x14ac:dyDescent="0.45">
      <c r="A4072" t="s">
        <v>4077</v>
      </c>
      <c r="B4072">
        <v>64.88</v>
      </c>
      <c r="D4072" s="1" t="str">
        <f>VartojimasGamyba!J4068</f>
        <v>2024-02-17-10</v>
      </c>
      <c r="E4072" s="7">
        <f>VartojimasGamyba!G4068</f>
        <v>1.391</v>
      </c>
      <c r="F4072" s="11"/>
      <c r="G4072" s="12">
        <f t="shared" si="617"/>
        <v>15.062222222222227</v>
      </c>
      <c r="H4072" s="12">
        <v>0</v>
      </c>
      <c r="I4072" s="12">
        <v>1.1722222222222221</v>
      </c>
      <c r="J4072" s="12">
        <v>0</v>
      </c>
      <c r="K4072" s="12"/>
      <c r="L4072" s="12">
        <f>VartojimasGamyba!H4068</f>
        <v>0.33600000000000002</v>
      </c>
      <c r="M4072" s="19">
        <f t="shared" si="610"/>
        <v>0</v>
      </c>
      <c r="N4072" s="7">
        <f t="shared" si="611"/>
        <v>0</v>
      </c>
      <c r="O4072" s="7">
        <f t="shared" si="612"/>
        <v>0</v>
      </c>
      <c r="R4072" s="7"/>
      <c r="S4072" s="47">
        <f t="shared" si="613"/>
        <v>0</v>
      </c>
      <c r="T4072" s="47">
        <f t="shared" si="614"/>
        <v>0</v>
      </c>
      <c r="U4072" s="47">
        <f t="shared" si="615"/>
        <v>165.17000000000002</v>
      </c>
      <c r="V4072" s="47">
        <f t="shared" si="616"/>
        <v>53.3</v>
      </c>
      <c r="W4072" s="11"/>
    </row>
    <row r="4073" spans="1:23" x14ac:dyDescent="0.45">
      <c r="A4073" t="s">
        <v>4078</v>
      </c>
      <c r="B4073">
        <v>63.17</v>
      </c>
      <c r="D4073" s="1" t="str">
        <f>VartojimasGamyba!J4069</f>
        <v>2024-02-17-11</v>
      </c>
      <c r="E4073" s="7">
        <f>VartojimasGamyba!G4069</f>
        <v>2.0529999999999999</v>
      </c>
      <c r="F4073" s="11"/>
      <c r="G4073" s="12">
        <f t="shared" si="617"/>
        <v>12.904444444444449</v>
      </c>
      <c r="H4073" s="12">
        <v>0</v>
      </c>
      <c r="I4073" s="12">
        <v>2.157777777777778</v>
      </c>
      <c r="J4073" s="12">
        <v>0</v>
      </c>
      <c r="K4073" s="12"/>
      <c r="L4073" s="12">
        <f>VartojimasGamyba!H4069</f>
        <v>0.111</v>
      </c>
      <c r="M4073" s="19">
        <f t="shared" si="610"/>
        <v>-2.3592239273284576E-16</v>
      </c>
      <c r="N4073" s="7">
        <f t="shared" si="611"/>
        <v>-3.8563874316110971E-14</v>
      </c>
      <c r="O4073" s="7">
        <f t="shared" si="612"/>
        <v>-3.8563874316110971E-14</v>
      </c>
      <c r="R4073" s="7"/>
      <c r="S4073" s="47">
        <f t="shared" si="613"/>
        <v>-2.3592239273284576E-16</v>
      </c>
      <c r="T4073" s="47">
        <f t="shared" si="614"/>
        <v>0</v>
      </c>
      <c r="U4073" s="47">
        <f t="shared" si="615"/>
        <v>163.46</v>
      </c>
      <c r="V4073" s="47">
        <f t="shared" si="616"/>
        <v>51.59</v>
      </c>
      <c r="W4073" s="11"/>
    </row>
    <row r="4074" spans="1:23" x14ac:dyDescent="0.45">
      <c r="A4074" t="s">
        <v>4079</v>
      </c>
      <c r="B4074">
        <v>62.04</v>
      </c>
      <c r="D4074" s="1" t="str">
        <f>VartojimasGamyba!J4070</f>
        <v>2024-02-17-12</v>
      </c>
      <c r="E4074" s="7">
        <f>VartojimasGamyba!G4070</f>
        <v>1.012</v>
      </c>
      <c r="F4074" s="11"/>
      <c r="G4074" s="12">
        <f t="shared" si="617"/>
        <v>11.852222222222228</v>
      </c>
      <c r="H4074" s="12">
        <v>0</v>
      </c>
      <c r="I4074" s="12">
        <v>1.0522222222222224</v>
      </c>
      <c r="J4074" s="12">
        <v>0</v>
      </c>
      <c r="K4074" s="12"/>
      <c r="L4074" s="12">
        <f>VartojimasGamyba!H4070</f>
        <v>6.5000000000000002E-2</v>
      </c>
      <c r="M4074" s="19">
        <f t="shared" si="610"/>
        <v>-1.6653345369377348E-16</v>
      </c>
      <c r="N4074" s="7">
        <f t="shared" si="611"/>
        <v>-2.703337553811025E-14</v>
      </c>
      <c r="O4074" s="7">
        <f t="shared" si="612"/>
        <v>-2.703337553811025E-14</v>
      </c>
      <c r="R4074" s="7"/>
      <c r="S4074" s="47">
        <f t="shared" si="613"/>
        <v>-1.6653345369377348E-16</v>
      </c>
      <c r="T4074" s="47">
        <f t="shared" si="614"/>
        <v>0</v>
      </c>
      <c r="U4074" s="47">
        <f t="shared" si="615"/>
        <v>162.33000000000001</v>
      </c>
      <c r="V4074" s="47">
        <f t="shared" si="616"/>
        <v>50.46</v>
      </c>
      <c r="W4074" s="11"/>
    </row>
    <row r="4075" spans="1:23" x14ac:dyDescent="0.45">
      <c r="A4075" t="s">
        <v>4080</v>
      </c>
      <c r="B4075">
        <v>61.05</v>
      </c>
      <c r="D4075" s="1" t="str">
        <f>VartojimasGamyba!J4071</f>
        <v>2024-02-17-13</v>
      </c>
      <c r="E4075" s="7">
        <f>VartojimasGamyba!G4071</f>
        <v>0.92500000000000004</v>
      </c>
      <c r="F4075" s="11"/>
      <c r="G4075" s="12">
        <f t="shared" si="617"/>
        <v>10.923333333333339</v>
      </c>
      <c r="H4075" s="12">
        <v>0</v>
      </c>
      <c r="I4075" s="12">
        <v>0.92888888888888888</v>
      </c>
      <c r="J4075" s="12">
        <v>0</v>
      </c>
      <c r="K4075" s="12"/>
      <c r="L4075" s="12">
        <f>VartojimasGamyba!H4071</f>
        <v>8.8999999999999996E-2</v>
      </c>
      <c r="M4075" s="19">
        <f t="shared" si="610"/>
        <v>0</v>
      </c>
      <c r="N4075" s="7">
        <f t="shared" si="611"/>
        <v>0</v>
      </c>
      <c r="O4075" s="7">
        <f t="shared" si="612"/>
        <v>0</v>
      </c>
      <c r="R4075" s="7"/>
      <c r="S4075" s="47">
        <f t="shared" si="613"/>
        <v>0</v>
      </c>
      <c r="T4075" s="47">
        <f t="shared" si="614"/>
        <v>0</v>
      </c>
      <c r="U4075" s="47">
        <f t="shared" si="615"/>
        <v>161.34</v>
      </c>
      <c r="V4075" s="47">
        <f t="shared" si="616"/>
        <v>49.47</v>
      </c>
      <c r="W4075" s="11"/>
    </row>
    <row r="4076" spans="1:23" x14ac:dyDescent="0.45">
      <c r="A4076" t="s">
        <v>4081</v>
      </c>
      <c r="B4076">
        <v>58.45</v>
      </c>
      <c r="D4076" s="1" t="str">
        <f>VartojimasGamyba!J4072</f>
        <v>2024-02-17-14</v>
      </c>
      <c r="E4076" s="7">
        <f>VartojimasGamyba!G4072</f>
        <v>0.374</v>
      </c>
      <c r="F4076" s="11"/>
      <c r="G4076" s="12">
        <f t="shared" si="617"/>
        <v>10.526666666666673</v>
      </c>
      <c r="H4076" s="12">
        <v>0</v>
      </c>
      <c r="I4076" s="12">
        <v>0.39666666666666661</v>
      </c>
      <c r="J4076" s="12">
        <v>0</v>
      </c>
      <c r="K4076" s="12"/>
      <c r="L4076" s="12">
        <f>VartojimasGamyba!H4072</f>
        <v>1.7000000000000001E-2</v>
      </c>
      <c r="M4076" s="19">
        <f t="shared" si="610"/>
        <v>0</v>
      </c>
      <c r="N4076" s="7">
        <f t="shared" si="611"/>
        <v>0</v>
      </c>
      <c r="O4076" s="7">
        <f t="shared" si="612"/>
        <v>0</v>
      </c>
      <c r="R4076" s="7"/>
      <c r="S4076" s="47">
        <f t="shared" si="613"/>
        <v>0</v>
      </c>
      <c r="T4076" s="47">
        <f t="shared" si="614"/>
        <v>0</v>
      </c>
      <c r="U4076" s="47">
        <f t="shared" si="615"/>
        <v>158.74</v>
      </c>
      <c r="V4076" s="47">
        <f t="shared" si="616"/>
        <v>46.870000000000005</v>
      </c>
      <c r="W4076" s="11"/>
    </row>
    <row r="4077" spans="1:23" x14ac:dyDescent="0.45">
      <c r="A4077" t="s">
        <v>4082</v>
      </c>
      <c r="B4077">
        <v>55.23</v>
      </c>
      <c r="D4077" s="1" t="str">
        <f>VartojimasGamyba!J4073</f>
        <v>2024-02-17-15</v>
      </c>
      <c r="E4077" s="7">
        <f>VartojimasGamyba!G4073</f>
        <v>0.64300000000000002</v>
      </c>
      <c r="F4077" s="11"/>
      <c r="G4077" s="12">
        <f t="shared" si="617"/>
        <v>9.8133333333333397</v>
      </c>
      <c r="H4077" s="12">
        <v>0</v>
      </c>
      <c r="I4077" s="12">
        <v>0.71333333333333326</v>
      </c>
      <c r="J4077" s="12">
        <v>0</v>
      </c>
      <c r="K4077" s="12"/>
      <c r="L4077" s="12">
        <f>VartojimasGamyba!H4073</f>
        <v>1E-3</v>
      </c>
      <c r="M4077" s="19">
        <f t="shared" si="610"/>
        <v>1.1188966420050406E-16</v>
      </c>
      <c r="N4077" s="7">
        <f t="shared" si="611"/>
        <v>1.7401080576462393E-14</v>
      </c>
      <c r="O4077" s="7">
        <f t="shared" si="612"/>
        <v>1.7401080576462393E-14</v>
      </c>
      <c r="R4077" s="7"/>
      <c r="S4077" s="47">
        <f t="shared" si="613"/>
        <v>1.1188966420050406E-16</v>
      </c>
      <c r="T4077" s="47">
        <f t="shared" si="614"/>
        <v>0</v>
      </c>
      <c r="U4077" s="47">
        <f t="shared" si="615"/>
        <v>155.52000000000001</v>
      </c>
      <c r="V4077" s="47">
        <f t="shared" si="616"/>
        <v>43.65</v>
      </c>
      <c r="W4077" s="11"/>
    </row>
    <row r="4078" spans="1:23" x14ac:dyDescent="0.45">
      <c r="A4078" t="s">
        <v>4083</v>
      </c>
      <c r="B4078">
        <v>59.08</v>
      </c>
      <c r="D4078" s="1" t="str">
        <f>VartojimasGamyba!J4074</f>
        <v>2024-02-17-16</v>
      </c>
      <c r="E4078" s="7">
        <f>VartojimasGamyba!G4074</f>
        <v>1.357</v>
      </c>
      <c r="F4078" s="11"/>
      <c r="G4078" s="12">
        <f t="shared" si="617"/>
        <v>8.3055555555555625</v>
      </c>
      <c r="H4078" s="12">
        <v>0</v>
      </c>
      <c r="I4078" s="12">
        <v>1.5077777777777779</v>
      </c>
      <c r="J4078" s="12">
        <v>0</v>
      </c>
      <c r="K4078" s="12"/>
      <c r="L4078" s="12">
        <f>VartojimasGamyba!H4074</f>
        <v>0</v>
      </c>
      <c r="M4078" s="19">
        <f t="shared" si="610"/>
        <v>-2.2204460492503131E-16</v>
      </c>
      <c r="N4078" s="7">
        <f t="shared" si="611"/>
        <v>-3.5387248686902241E-14</v>
      </c>
      <c r="O4078" s="7">
        <f t="shared" si="612"/>
        <v>-3.5387248686902241E-14</v>
      </c>
      <c r="R4078" s="7"/>
      <c r="S4078" s="47">
        <f t="shared" si="613"/>
        <v>-2.2204460492503131E-16</v>
      </c>
      <c r="T4078" s="47">
        <f t="shared" si="614"/>
        <v>0</v>
      </c>
      <c r="U4078" s="47">
        <f t="shared" si="615"/>
        <v>159.37</v>
      </c>
      <c r="V4078" s="47">
        <f t="shared" si="616"/>
        <v>47.5</v>
      </c>
      <c r="W4078" s="11"/>
    </row>
    <row r="4079" spans="1:23" x14ac:dyDescent="0.45">
      <c r="A4079" t="s">
        <v>4084</v>
      </c>
      <c r="B4079">
        <v>68.2</v>
      </c>
      <c r="D4079" s="1" t="str">
        <f>VartojimasGamyba!J4075</f>
        <v>2024-02-17-17</v>
      </c>
      <c r="E4079" s="7">
        <f>VartojimasGamyba!G4075</f>
        <v>0.442</v>
      </c>
      <c r="F4079" s="11"/>
      <c r="G4079" s="12">
        <f t="shared" si="617"/>
        <v>7.814444444444451</v>
      </c>
      <c r="H4079" s="12">
        <v>0</v>
      </c>
      <c r="I4079" s="12">
        <v>0.49111111111111116</v>
      </c>
      <c r="J4079" s="12">
        <v>0</v>
      </c>
      <c r="K4079" s="12"/>
      <c r="L4079" s="12">
        <f>VartojimasGamyba!H4075</f>
        <v>0</v>
      </c>
      <c r="M4079" s="19">
        <f t="shared" si="610"/>
        <v>-5.5511151231257827E-17</v>
      </c>
      <c r="N4079" s="7">
        <f t="shared" si="611"/>
        <v>-9.3530738709546318E-15</v>
      </c>
      <c r="O4079" s="7">
        <f t="shared" si="612"/>
        <v>-9.3530738709546318E-15</v>
      </c>
      <c r="R4079" s="7"/>
      <c r="S4079" s="47">
        <f t="shared" si="613"/>
        <v>-5.5511151231257827E-17</v>
      </c>
      <c r="T4079" s="47">
        <f t="shared" si="614"/>
        <v>0</v>
      </c>
      <c r="U4079" s="47">
        <f t="shared" si="615"/>
        <v>168.49</v>
      </c>
      <c r="V4079" s="47">
        <f t="shared" si="616"/>
        <v>56.620000000000005</v>
      </c>
      <c r="W4079" s="11"/>
    </row>
    <row r="4080" spans="1:23" x14ac:dyDescent="0.45">
      <c r="A4080" t="s">
        <v>4085</v>
      </c>
      <c r="B4080">
        <v>73.989999999999995</v>
      </c>
      <c r="D4080" s="1" t="str">
        <f>VartojimasGamyba!J4076</f>
        <v>2024-02-17-18</v>
      </c>
      <c r="E4080" s="7">
        <f>VartojimasGamyba!G4076</f>
        <v>0.92100000000000004</v>
      </c>
      <c r="F4080" s="11"/>
      <c r="G4080" s="12">
        <f t="shared" si="617"/>
        <v>6.7911111111111175</v>
      </c>
      <c r="H4080" s="12">
        <v>0</v>
      </c>
      <c r="I4080" s="12">
        <v>1.0233333333333332</v>
      </c>
      <c r="J4080" s="12">
        <v>0</v>
      </c>
      <c r="K4080" s="12"/>
      <c r="L4080" s="12">
        <f>VartojimasGamyba!H4076</f>
        <v>0</v>
      </c>
      <c r="M4080" s="19">
        <f t="shared" si="610"/>
        <v>1.1102230246251565E-16</v>
      </c>
      <c r="N4080" s="7">
        <f t="shared" si="611"/>
        <v>1.9348966873167228E-14</v>
      </c>
      <c r="O4080" s="7">
        <f t="shared" si="612"/>
        <v>1.9348966873167228E-14</v>
      </c>
      <c r="R4080" s="7"/>
      <c r="S4080" s="47">
        <f t="shared" si="613"/>
        <v>1.1102230246251565E-16</v>
      </c>
      <c r="T4080" s="47">
        <f t="shared" si="614"/>
        <v>0</v>
      </c>
      <c r="U4080" s="47">
        <f t="shared" si="615"/>
        <v>174.28</v>
      </c>
      <c r="V4080" s="47">
        <f t="shared" si="616"/>
        <v>62.41</v>
      </c>
      <c r="W4080" s="11"/>
    </row>
    <row r="4081" spans="1:23" x14ac:dyDescent="0.45">
      <c r="A4081" t="s">
        <v>4086</v>
      </c>
      <c r="B4081">
        <v>85.82</v>
      </c>
      <c r="D4081" s="1" t="str">
        <f>VartojimasGamyba!J4077</f>
        <v>2024-02-17-19</v>
      </c>
      <c r="E4081" s="7">
        <f>VartojimasGamyba!G4077</f>
        <v>0.29799999999999999</v>
      </c>
      <c r="F4081" s="11"/>
      <c r="G4081" s="12">
        <f t="shared" si="617"/>
        <v>6.4600000000000062</v>
      </c>
      <c r="H4081" s="12">
        <v>0</v>
      </c>
      <c r="I4081" s="12">
        <v>0.33111111111111113</v>
      </c>
      <c r="J4081" s="12">
        <v>0</v>
      </c>
      <c r="K4081" s="12"/>
      <c r="L4081" s="12">
        <f>VartojimasGamyba!H4077</f>
        <v>0</v>
      </c>
      <c r="M4081" s="19">
        <f t="shared" si="610"/>
        <v>-5.5511151231257827E-17</v>
      </c>
      <c r="N4081" s="7">
        <f t="shared" si="611"/>
        <v>-1.0331180355649395E-14</v>
      </c>
      <c r="O4081" s="7">
        <f t="shared" si="612"/>
        <v>-1.0331180355649395E-14</v>
      </c>
      <c r="R4081" s="7"/>
      <c r="S4081" s="47">
        <f t="shared" si="613"/>
        <v>-5.5511151231257827E-17</v>
      </c>
      <c r="T4081" s="47">
        <f t="shared" si="614"/>
        <v>0</v>
      </c>
      <c r="U4081" s="47">
        <f t="shared" si="615"/>
        <v>186.11</v>
      </c>
      <c r="V4081" s="47">
        <f t="shared" si="616"/>
        <v>74.239999999999995</v>
      </c>
      <c r="W4081" s="11"/>
    </row>
    <row r="4082" spans="1:23" x14ac:dyDescent="0.45">
      <c r="A4082" t="s">
        <v>4087</v>
      </c>
      <c r="B4082">
        <v>106.98</v>
      </c>
      <c r="D4082" s="1" t="str">
        <f>VartojimasGamyba!J4078</f>
        <v>2024-02-17-20</v>
      </c>
      <c r="E4082" s="7">
        <f>VartojimasGamyba!G4078</f>
        <v>0.24299999999999999</v>
      </c>
      <c r="F4082" s="11"/>
      <c r="G4082" s="12">
        <f t="shared" si="617"/>
        <v>6.1900000000000066</v>
      </c>
      <c r="H4082" s="12">
        <v>0</v>
      </c>
      <c r="I4082" s="12">
        <v>0.27</v>
      </c>
      <c r="J4082" s="12">
        <v>0</v>
      </c>
      <c r="K4082" s="12"/>
      <c r="L4082" s="12">
        <f>VartojimasGamyba!H4078</f>
        <v>0</v>
      </c>
      <c r="M4082" s="19">
        <f t="shared" si="610"/>
        <v>-2.7755575615628914E-17</v>
      </c>
      <c r="N4082" s="7">
        <f t="shared" si="611"/>
        <v>-5.7528981578514052E-15</v>
      </c>
      <c r="O4082" s="7">
        <f t="shared" si="612"/>
        <v>-5.7528981578514052E-15</v>
      </c>
      <c r="P4082" s="7" t="s">
        <v>8873</v>
      </c>
      <c r="R4082" s="7"/>
      <c r="S4082" s="47">
        <f t="shared" si="613"/>
        <v>-2.7755575615628914E-17</v>
      </c>
      <c r="T4082" s="47">
        <f t="shared" si="614"/>
        <v>0</v>
      </c>
      <c r="U4082" s="47">
        <f t="shared" si="615"/>
        <v>207.27</v>
      </c>
      <c r="V4082" s="47">
        <f t="shared" si="616"/>
        <v>95.4</v>
      </c>
      <c r="W4082" s="11"/>
    </row>
    <row r="4083" spans="1:23" x14ac:dyDescent="0.45">
      <c r="A4083" t="s">
        <v>4088</v>
      </c>
      <c r="B4083">
        <v>88.11</v>
      </c>
      <c r="D4083" s="1" t="str">
        <f>VartojimasGamyba!J4079</f>
        <v>2024-02-17-21</v>
      </c>
      <c r="E4083" s="7">
        <f>VartojimasGamyba!G4079</f>
        <v>0.22700000000000001</v>
      </c>
      <c r="F4083" s="11"/>
      <c r="G4083" s="12">
        <f t="shared" si="617"/>
        <v>5.937777777777784</v>
      </c>
      <c r="H4083" s="12">
        <v>0</v>
      </c>
      <c r="I4083" s="12">
        <v>0.25222222222222224</v>
      </c>
      <c r="J4083" s="12">
        <v>0</v>
      </c>
      <c r="K4083" s="12"/>
      <c r="L4083" s="12">
        <f>VartojimasGamyba!H4079</f>
        <v>0</v>
      </c>
      <c r="M4083" s="19">
        <f t="shared" si="610"/>
        <v>0</v>
      </c>
      <c r="N4083" s="7">
        <f t="shared" si="611"/>
        <v>0</v>
      </c>
      <c r="O4083" s="7">
        <f t="shared" si="612"/>
        <v>0</v>
      </c>
      <c r="P4083" s="7">
        <f>SUM(N4062:N4085)</f>
        <v>1834.6653855555558</v>
      </c>
      <c r="R4083" s="7"/>
      <c r="S4083" s="47">
        <f t="shared" si="613"/>
        <v>0</v>
      </c>
      <c r="T4083" s="47">
        <f t="shared" si="614"/>
        <v>0</v>
      </c>
      <c r="U4083" s="47">
        <f t="shared" si="615"/>
        <v>188.4</v>
      </c>
      <c r="V4083" s="47">
        <f t="shared" si="616"/>
        <v>76.53</v>
      </c>
      <c r="W4083" s="11"/>
    </row>
    <row r="4084" spans="1:23" x14ac:dyDescent="0.45">
      <c r="A4084" t="s">
        <v>4089</v>
      </c>
      <c r="B4084">
        <v>78.989999999999995</v>
      </c>
      <c r="D4084" s="1" t="str">
        <f>VartojimasGamyba!J4080</f>
        <v>2024-02-17-22</v>
      </c>
      <c r="E4084" s="7">
        <f>VartojimasGamyba!G4080</f>
        <v>0.246</v>
      </c>
      <c r="F4084" s="11"/>
      <c r="G4084" s="12">
        <f t="shared" si="617"/>
        <v>5.6644444444444506</v>
      </c>
      <c r="H4084" s="12">
        <v>0</v>
      </c>
      <c r="I4084" s="12">
        <v>0.27333333333333332</v>
      </c>
      <c r="J4084" s="12">
        <v>0</v>
      </c>
      <c r="K4084" s="12"/>
      <c r="L4084" s="12">
        <f>VartojimasGamyba!H4080</f>
        <v>0</v>
      </c>
      <c r="M4084" s="19">
        <f t="shared" si="610"/>
        <v>0</v>
      </c>
      <c r="N4084" s="7">
        <f t="shared" si="611"/>
        <v>0</v>
      </c>
      <c r="O4084" s="7">
        <f t="shared" si="612"/>
        <v>0</v>
      </c>
      <c r="P4084" s="7" t="s">
        <v>8872</v>
      </c>
      <c r="R4084" s="7"/>
      <c r="S4084" s="47">
        <f t="shared" si="613"/>
        <v>0</v>
      </c>
      <c r="T4084" s="47">
        <f t="shared" si="614"/>
        <v>0</v>
      </c>
      <c r="U4084" s="47">
        <f t="shared" si="615"/>
        <v>179.28</v>
      </c>
      <c r="V4084" s="47">
        <f t="shared" si="616"/>
        <v>67.41</v>
      </c>
      <c r="W4084" s="11"/>
    </row>
    <row r="4085" spans="1:23" x14ac:dyDescent="0.45">
      <c r="A4085" t="s">
        <v>4090</v>
      </c>
      <c r="B4085">
        <v>72.78</v>
      </c>
      <c r="D4085" s="1" t="str">
        <f>VartojimasGamyba!J4081</f>
        <v>2024-02-17-23</v>
      </c>
      <c r="E4085" s="7">
        <f>VartojimasGamyba!G4081</f>
        <v>0.59799999999999998</v>
      </c>
      <c r="F4085" s="11"/>
      <c r="G4085" s="12">
        <f t="shared" si="617"/>
        <v>5.0000000000000062</v>
      </c>
      <c r="H4085" s="12">
        <v>0</v>
      </c>
      <c r="I4085" s="12">
        <v>0.66444444444444439</v>
      </c>
      <c r="J4085" s="12">
        <v>0</v>
      </c>
      <c r="K4085" s="12"/>
      <c r="L4085" s="12">
        <f>VartojimasGamyba!H4081</f>
        <v>0</v>
      </c>
      <c r="M4085" s="19">
        <f t="shared" si="610"/>
        <v>0</v>
      </c>
      <c r="N4085" s="7">
        <f t="shared" si="611"/>
        <v>0</v>
      </c>
      <c r="O4085" s="7">
        <f t="shared" si="612"/>
        <v>0</v>
      </c>
      <c r="P4085" s="7">
        <f>SUM(O4062:O4085)</f>
        <v>1834.6653855555558</v>
      </c>
      <c r="Q4085" s="7">
        <f>SUMPRODUCT(B4062:B4085,E4062:E4085)+SUM(E4062:E4085)*$Z$21-SUMPRODUCT(B4062:B4085,L4062:L4085)+SUM(L4062:L4085)*ABS($Z$20)</f>
        <v>2397.9315300000003</v>
      </c>
      <c r="R4085" s="7"/>
      <c r="S4085" s="47">
        <f t="shared" si="613"/>
        <v>0</v>
      </c>
      <c r="T4085" s="47">
        <f t="shared" si="614"/>
        <v>0</v>
      </c>
      <c r="U4085" s="47">
        <f t="shared" si="615"/>
        <v>173.07</v>
      </c>
      <c r="V4085" s="47">
        <f t="shared" si="616"/>
        <v>61.2</v>
      </c>
      <c r="W4085" s="11">
        <f>IF(P4085&lt;&gt;Q4085,1,0)</f>
        <v>1</v>
      </c>
    </row>
    <row r="4086" spans="1:23" x14ac:dyDescent="0.45">
      <c r="A4086" t="s">
        <v>4091</v>
      </c>
      <c r="B4086">
        <v>70.7</v>
      </c>
      <c r="D4086" s="9" t="str">
        <f>VartojimasGamyba!J4082</f>
        <v>2024-02-18-00</v>
      </c>
      <c r="E4086" s="8">
        <f>VartojimasGamyba!G4082</f>
        <v>1.02</v>
      </c>
      <c r="F4086" s="11"/>
      <c r="G4086" s="7">
        <f>G4085+H4086-I4086</f>
        <v>3.8666666666666725</v>
      </c>
      <c r="H4086" s="7">
        <v>0</v>
      </c>
      <c r="I4086" s="7">
        <v>1.1333333333333335</v>
      </c>
      <c r="J4086" s="7">
        <v>0</v>
      </c>
      <c r="L4086" s="7">
        <f>VartojimasGamyba!H4082</f>
        <v>0</v>
      </c>
      <c r="M4086" s="15">
        <f t="shared" si="610"/>
        <v>-2.2204460492503131E-16</v>
      </c>
      <c r="N4086" s="7">
        <f t="shared" si="611"/>
        <v>-3.7967406996131105E-14</v>
      </c>
      <c r="O4086" s="7">
        <f t="shared" si="612"/>
        <v>-3.7967406996131105E-14</v>
      </c>
      <c r="R4086" s="20" t="s">
        <v>8783</v>
      </c>
      <c r="S4086" s="47">
        <f t="shared" si="613"/>
        <v>-2.2204460492503131E-16</v>
      </c>
      <c r="T4086" s="47">
        <f t="shared" si="614"/>
        <v>0</v>
      </c>
      <c r="U4086" s="47">
        <f t="shared" si="615"/>
        <v>170.99</v>
      </c>
      <c r="V4086" s="47">
        <f t="shared" si="616"/>
        <v>59.120000000000005</v>
      </c>
      <c r="W4086" s="11"/>
    </row>
    <row r="4087" spans="1:23" x14ac:dyDescent="0.45">
      <c r="A4087" t="s">
        <v>4092</v>
      </c>
      <c r="B4087">
        <v>65.62</v>
      </c>
      <c r="D4087" s="9" t="str">
        <f>VartojimasGamyba!J4083</f>
        <v>2024-02-18-01</v>
      </c>
      <c r="E4087" s="8">
        <f>VartojimasGamyba!G4083</f>
        <v>0.96599999999999997</v>
      </c>
      <c r="F4087" s="11"/>
      <c r="G4087" s="7">
        <f t="shared" ref="G4087:G4109" si="618">G4086+H4087-I4087</f>
        <v>2.7933333333333392</v>
      </c>
      <c r="H4087" s="7">
        <v>0</v>
      </c>
      <c r="I4087" s="7">
        <v>1.073333333333333</v>
      </c>
      <c r="J4087" s="7">
        <v>0</v>
      </c>
      <c r="L4087" s="7">
        <f>VartojimasGamyba!H4083</f>
        <v>0</v>
      </c>
      <c r="M4087" s="15">
        <f t="shared" si="610"/>
        <v>2.2204460492503131E-16</v>
      </c>
      <c r="N4087" s="7">
        <f t="shared" si="611"/>
        <v>3.683942040311195E-14</v>
      </c>
      <c r="O4087" s="7">
        <f t="shared" si="612"/>
        <v>3.683942040311195E-14</v>
      </c>
      <c r="R4087" s="7"/>
      <c r="S4087" s="47">
        <f t="shared" si="613"/>
        <v>2.2204460492503131E-16</v>
      </c>
      <c r="T4087" s="47">
        <f t="shared" si="614"/>
        <v>0</v>
      </c>
      <c r="U4087" s="47">
        <f t="shared" si="615"/>
        <v>165.91000000000003</v>
      </c>
      <c r="V4087" s="47">
        <f t="shared" si="616"/>
        <v>54.040000000000006</v>
      </c>
      <c r="W4087" s="11"/>
    </row>
    <row r="4088" spans="1:23" x14ac:dyDescent="0.45">
      <c r="A4088" t="s">
        <v>4093</v>
      </c>
      <c r="B4088">
        <v>60.88</v>
      </c>
      <c r="D4088" s="9" t="str">
        <f>VartojimasGamyba!J4084</f>
        <v>2024-02-18-02</v>
      </c>
      <c r="E4088" s="8">
        <f>VartojimasGamyba!G4084</f>
        <v>0.63200000000000001</v>
      </c>
      <c r="F4088" s="11"/>
      <c r="G4088" s="7">
        <f t="shared" si="618"/>
        <v>2.0911111111111169</v>
      </c>
      <c r="H4088" s="7">
        <v>0</v>
      </c>
      <c r="I4088" s="7">
        <v>0.7022222222222223</v>
      </c>
      <c r="J4088" s="7">
        <v>0</v>
      </c>
      <c r="L4088" s="7">
        <f>VartojimasGamyba!H4084</f>
        <v>0</v>
      </c>
      <c r="M4088" s="15">
        <f t="shared" si="610"/>
        <v>-1.1102230246251565E-16</v>
      </c>
      <c r="N4088" s="7">
        <f t="shared" si="611"/>
        <v>-1.789346448788365E-14</v>
      </c>
      <c r="O4088" s="7">
        <f t="shared" si="612"/>
        <v>-1.789346448788365E-14</v>
      </c>
      <c r="R4088" s="7"/>
      <c r="S4088" s="47">
        <f t="shared" si="613"/>
        <v>-1.1102230246251565E-16</v>
      </c>
      <c r="T4088" s="47">
        <f t="shared" si="614"/>
        <v>0</v>
      </c>
      <c r="U4088" s="47">
        <f t="shared" si="615"/>
        <v>161.17000000000002</v>
      </c>
      <c r="V4088" s="47">
        <f t="shared" si="616"/>
        <v>49.300000000000004</v>
      </c>
      <c r="W4088" s="11"/>
    </row>
    <row r="4089" spans="1:23" x14ac:dyDescent="0.45">
      <c r="A4089" t="s">
        <v>4094</v>
      </c>
      <c r="B4089">
        <v>53.49</v>
      </c>
      <c r="D4089" s="9" t="str">
        <f>VartojimasGamyba!J4085</f>
        <v>2024-02-18-03</v>
      </c>
      <c r="E4089" s="8">
        <f>VartojimasGamyba!G4085</f>
        <v>1.016</v>
      </c>
      <c r="F4089" s="11"/>
      <c r="G4089" s="7">
        <f t="shared" si="618"/>
        <v>1.4421111111111102</v>
      </c>
      <c r="H4089" s="7">
        <v>0</v>
      </c>
      <c r="I4089" s="7">
        <v>0.64900000000000668</v>
      </c>
      <c r="J4089" s="7">
        <v>0</v>
      </c>
      <c r="L4089" s="7">
        <f>VartojimasGamyba!H4085</f>
        <v>0</v>
      </c>
      <c r="M4089" s="15">
        <f t="shared" si="610"/>
        <v>0.43189999999999396</v>
      </c>
      <c r="N4089" s="7">
        <f t="shared" si="611"/>
        <v>66.417581999999072</v>
      </c>
      <c r="O4089" s="7">
        <f t="shared" si="612"/>
        <v>66.417581999999072</v>
      </c>
      <c r="R4089" s="7"/>
      <c r="S4089" s="47">
        <f t="shared" si="613"/>
        <v>0.43189999999999396</v>
      </c>
      <c r="T4089" s="47">
        <f t="shared" si="614"/>
        <v>0</v>
      </c>
      <c r="U4089" s="47">
        <f t="shared" si="615"/>
        <v>153.78</v>
      </c>
      <c r="V4089" s="47">
        <f t="shared" si="616"/>
        <v>41.910000000000004</v>
      </c>
      <c r="W4089" s="11"/>
    </row>
    <row r="4090" spans="1:23" x14ac:dyDescent="0.45">
      <c r="A4090" t="s">
        <v>4095</v>
      </c>
      <c r="B4090">
        <v>50.2</v>
      </c>
      <c r="D4090" s="9" t="str">
        <f>VartojimasGamyba!J4086</f>
        <v>2024-02-18-04</v>
      </c>
      <c r="E4090" s="8">
        <f>VartojimasGamyba!G4086</f>
        <v>0.84899999999999998</v>
      </c>
      <c r="F4090" s="11"/>
      <c r="G4090" s="7">
        <f t="shared" si="618"/>
        <v>1.4421111111111102</v>
      </c>
      <c r="H4090" s="7">
        <v>0</v>
      </c>
      <c r="I4090" s="7">
        <v>0</v>
      </c>
      <c r="J4090" s="7">
        <v>0</v>
      </c>
      <c r="L4090" s="7">
        <f>VartojimasGamyba!H4086</f>
        <v>0</v>
      </c>
      <c r="M4090" s="15">
        <f t="shared" si="610"/>
        <v>0.84899999999999998</v>
      </c>
      <c r="N4090" s="7">
        <f t="shared" si="611"/>
        <v>127.76601000000001</v>
      </c>
      <c r="O4090" s="7">
        <f t="shared" si="612"/>
        <v>127.76601000000001</v>
      </c>
      <c r="R4090" s="7"/>
      <c r="S4090" s="47">
        <f t="shared" si="613"/>
        <v>0.84899999999999998</v>
      </c>
      <c r="T4090" s="47">
        <f t="shared" si="614"/>
        <v>0</v>
      </c>
      <c r="U4090" s="47">
        <f t="shared" si="615"/>
        <v>150.49</v>
      </c>
      <c r="V4090" s="47">
        <f t="shared" si="616"/>
        <v>38.620000000000005</v>
      </c>
      <c r="W4090" s="11"/>
    </row>
    <row r="4091" spans="1:23" x14ac:dyDescent="0.45">
      <c r="A4091" t="s">
        <v>4096</v>
      </c>
      <c r="B4091">
        <v>49.11</v>
      </c>
      <c r="D4091" s="9" t="str">
        <f>VartojimasGamyba!J4087</f>
        <v>2024-02-18-05</v>
      </c>
      <c r="E4091" s="8">
        <f>VartojimasGamyba!G4087</f>
        <v>1.258</v>
      </c>
      <c r="F4091" s="11"/>
      <c r="G4091" s="7">
        <f t="shared" si="618"/>
        <v>1.4421111111111102</v>
      </c>
      <c r="H4091" s="7">
        <v>0</v>
      </c>
      <c r="I4091" s="7">
        <v>0</v>
      </c>
      <c r="J4091" s="7">
        <v>0</v>
      </c>
      <c r="L4091" s="7">
        <f>VartojimasGamyba!H4087</f>
        <v>0</v>
      </c>
      <c r="M4091" s="15">
        <f t="shared" si="610"/>
        <v>1.258</v>
      </c>
      <c r="N4091" s="7">
        <f t="shared" si="611"/>
        <v>187.9452</v>
      </c>
      <c r="O4091" s="7">
        <f t="shared" si="612"/>
        <v>187.9452</v>
      </c>
      <c r="R4091" s="7"/>
      <c r="S4091" s="47">
        <f t="shared" si="613"/>
        <v>1.258</v>
      </c>
      <c r="T4091" s="47">
        <f t="shared" si="614"/>
        <v>0</v>
      </c>
      <c r="U4091" s="47">
        <f t="shared" si="615"/>
        <v>149.4</v>
      </c>
      <c r="V4091" s="47">
        <f t="shared" si="616"/>
        <v>37.53</v>
      </c>
      <c r="W4091" s="11"/>
    </row>
    <row r="4092" spans="1:23" x14ac:dyDescent="0.45">
      <c r="A4092" t="s">
        <v>4097</v>
      </c>
      <c r="B4092">
        <v>48.99</v>
      </c>
      <c r="D4092" s="9" t="str">
        <f>VartojimasGamyba!J4088</f>
        <v>2024-02-18-06</v>
      </c>
      <c r="E4092" s="8">
        <f>VartojimasGamyba!G4088</f>
        <v>1.3049999999999999</v>
      </c>
      <c r="F4092" s="11"/>
      <c r="G4092" s="7">
        <f t="shared" si="618"/>
        <v>1.4421111111111102</v>
      </c>
      <c r="H4092" s="7">
        <v>0</v>
      </c>
      <c r="I4092" s="7">
        <v>0</v>
      </c>
      <c r="J4092" s="7">
        <v>0</v>
      </c>
      <c r="L4092" s="7">
        <f>VartojimasGamyba!H4088</f>
        <v>2.3E-2</v>
      </c>
      <c r="M4092" s="15">
        <f t="shared" si="610"/>
        <v>1.282</v>
      </c>
      <c r="N4092" s="7">
        <f t="shared" si="611"/>
        <v>191.37696</v>
      </c>
      <c r="O4092" s="7">
        <f t="shared" si="612"/>
        <v>191.37696</v>
      </c>
      <c r="R4092" s="7"/>
      <c r="S4092" s="47">
        <f t="shared" si="613"/>
        <v>1.282</v>
      </c>
      <c r="T4092" s="47">
        <f t="shared" si="614"/>
        <v>0</v>
      </c>
      <c r="U4092" s="47">
        <f t="shared" si="615"/>
        <v>149.28</v>
      </c>
      <c r="V4092" s="47">
        <f t="shared" si="616"/>
        <v>37.410000000000004</v>
      </c>
      <c r="W4092" s="11"/>
    </row>
    <row r="4093" spans="1:23" x14ac:dyDescent="0.45">
      <c r="A4093" t="s">
        <v>4098</v>
      </c>
      <c r="B4093">
        <v>48.47</v>
      </c>
      <c r="D4093" s="9" t="str">
        <f>VartojimasGamyba!J4089</f>
        <v>2024-02-18-07</v>
      </c>
      <c r="E4093" s="8">
        <f>VartojimasGamyba!G4089</f>
        <v>0.83699999999999997</v>
      </c>
      <c r="F4093" s="11"/>
      <c r="G4093" s="7">
        <f t="shared" si="618"/>
        <v>1.4421111111111102</v>
      </c>
      <c r="H4093" s="7">
        <v>0</v>
      </c>
      <c r="I4093" s="7">
        <v>0</v>
      </c>
      <c r="J4093" s="7">
        <v>0</v>
      </c>
      <c r="L4093" s="7">
        <f>VartojimasGamyba!H4089</f>
        <v>0.47499999999999998</v>
      </c>
      <c r="M4093" s="15">
        <f t="shared" si="610"/>
        <v>0.36199999999999999</v>
      </c>
      <c r="N4093" s="7">
        <f t="shared" si="611"/>
        <v>53.851119999999995</v>
      </c>
      <c r="O4093" s="7">
        <f t="shared" si="612"/>
        <v>53.851119999999995</v>
      </c>
      <c r="R4093" s="7"/>
      <c r="S4093" s="47">
        <f t="shared" si="613"/>
        <v>0.36199999999999999</v>
      </c>
      <c r="T4093" s="47">
        <f t="shared" si="614"/>
        <v>0</v>
      </c>
      <c r="U4093" s="47">
        <f t="shared" si="615"/>
        <v>148.76</v>
      </c>
      <c r="V4093" s="47">
        <f t="shared" si="616"/>
        <v>36.89</v>
      </c>
      <c r="W4093" s="11"/>
    </row>
    <row r="4094" spans="1:23" x14ac:dyDescent="0.45">
      <c r="A4094" t="s">
        <v>4099</v>
      </c>
      <c r="B4094">
        <v>46.02</v>
      </c>
      <c r="D4094" s="9" t="str">
        <f>VartojimasGamyba!J4090</f>
        <v>2024-02-18-08</v>
      </c>
      <c r="E4094" s="8">
        <f>VartojimasGamyba!G4090</f>
        <v>0.15</v>
      </c>
      <c r="F4094" s="11"/>
      <c r="G4094" s="7">
        <f t="shared" si="618"/>
        <v>2.6671111111111103</v>
      </c>
      <c r="H4094" s="7">
        <v>1.2250000000000001</v>
      </c>
      <c r="I4094" s="7">
        <v>0</v>
      </c>
      <c r="J4094" s="7">
        <v>0</v>
      </c>
      <c r="L4094" s="7">
        <f>VartojimasGamyba!H4090</f>
        <v>1.375</v>
      </c>
      <c r="M4094" s="15">
        <f t="shared" si="610"/>
        <v>0</v>
      </c>
      <c r="N4094" s="7">
        <f t="shared" si="611"/>
        <v>0</v>
      </c>
      <c r="O4094" s="7">
        <f t="shared" si="612"/>
        <v>0</v>
      </c>
      <c r="R4094" s="7"/>
      <c r="S4094" s="47">
        <f t="shared" si="613"/>
        <v>1.2250000000000001</v>
      </c>
      <c r="T4094" s="47">
        <f t="shared" si="614"/>
        <v>1.2250000000000001</v>
      </c>
      <c r="U4094" s="47">
        <f t="shared" si="615"/>
        <v>146.31</v>
      </c>
      <c r="V4094" s="47">
        <f t="shared" si="616"/>
        <v>34.440000000000005</v>
      </c>
      <c r="W4094" s="11"/>
    </row>
    <row r="4095" spans="1:23" x14ac:dyDescent="0.45">
      <c r="A4095" t="s">
        <v>4100</v>
      </c>
      <c r="B4095">
        <v>48.97</v>
      </c>
      <c r="D4095" s="9" t="str">
        <f>VartojimasGamyba!J4091</f>
        <v>2024-02-18-09</v>
      </c>
      <c r="E4095" s="8">
        <f>VartojimasGamyba!G4091</f>
        <v>3.3000000000000002E-2</v>
      </c>
      <c r="F4095" s="11"/>
      <c r="G4095" s="7">
        <f t="shared" si="618"/>
        <v>4.3691111111111107</v>
      </c>
      <c r="H4095" s="7">
        <v>1.7020000000000002</v>
      </c>
      <c r="I4095" s="7">
        <v>0</v>
      </c>
      <c r="J4095" s="7">
        <v>0</v>
      </c>
      <c r="L4095" s="7">
        <f>VartojimasGamyba!H4091</f>
        <v>1.7350000000000001</v>
      </c>
      <c r="M4095" s="15">
        <f t="shared" si="610"/>
        <v>0</v>
      </c>
      <c r="N4095" s="7">
        <f t="shared" si="611"/>
        <v>0</v>
      </c>
      <c r="O4095" s="7">
        <f t="shared" si="612"/>
        <v>0</v>
      </c>
      <c r="R4095" s="7"/>
      <c r="S4095" s="47">
        <f t="shared" si="613"/>
        <v>1.7020000000000002</v>
      </c>
      <c r="T4095" s="47">
        <f t="shared" si="614"/>
        <v>1.7020000000000002</v>
      </c>
      <c r="U4095" s="47">
        <f t="shared" si="615"/>
        <v>149.26</v>
      </c>
      <c r="V4095" s="47">
        <f t="shared" si="616"/>
        <v>37.39</v>
      </c>
      <c r="W4095" s="11"/>
    </row>
    <row r="4096" spans="1:23" x14ac:dyDescent="0.45">
      <c r="A4096" t="s">
        <v>4101</v>
      </c>
      <c r="B4096">
        <v>47.28</v>
      </c>
      <c r="D4096" s="9" t="str">
        <f>VartojimasGamyba!J4092</f>
        <v>2024-02-18-10</v>
      </c>
      <c r="E4096" s="8">
        <f>VartojimasGamyba!G4092</f>
        <v>3.9E-2</v>
      </c>
      <c r="F4096" s="11"/>
      <c r="G4096" s="7">
        <f t="shared" si="618"/>
        <v>5.8901111111111106</v>
      </c>
      <c r="H4096" s="7">
        <v>1.5210000000000001</v>
      </c>
      <c r="I4096" s="7">
        <v>0</v>
      </c>
      <c r="J4096" s="7">
        <v>0</v>
      </c>
      <c r="L4096" s="7">
        <f>VartojimasGamyba!H4092</f>
        <v>1.56</v>
      </c>
      <c r="M4096" s="15">
        <f t="shared" si="610"/>
        <v>0</v>
      </c>
      <c r="N4096" s="7">
        <f t="shared" si="611"/>
        <v>0</v>
      </c>
      <c r="O4096" s="7">
        <f t="shared" si="612"/>
        <v>0</v>
      </c>
      <c r="R4096" s="7"/>
      <c r="S4096" s="47">
        <f t="shared" si="613"/>
        <v>1.5210000000000001</v>
      </c>
      <c r="T4096" s="47">
        <f t="shared" si="614"/>
        <v>1.5210000000000001</v>
      </c>
      <c r="U4096" s="47">
        <f t="shared" si="615"/>
        <v>147.57</v>
      </c>
      <c r="V4096" s="47">
        <f t="shared" si="616"/>
        <v>35.700000000000003</v>
      </c>
      <c r="W4096" s="11"/>
    </row>
    <row r="4097" spans="1:23" x14ac:dyDescent="0.45">
      <c r="A4097" t="s">
        <v>4102</v>
      </c>
      <c r="B4097">
        <v>43.03</v>
      </c>
      <c r="D4097" s="9" t="str">
        <f>VartojimasGamyba!J4093</f>
        <v>2024-02-18-11</v>
      </c>
      <c r="E4097" s="8">
        <f>VartojimasGamyba!G4093</f>
        <v>5.0999999999999997E-2</v>
      </c>
      <c r="F4097" s="11"/>
      <c r="G4097" s="7">
        <f t="shared" si="618"/>
        <v>7.3621111111111102</v>
      </c>
      <c r="H4097" s="7">
        <v>1.472</v>
      </c>
      <c r="I4097" s="7">
        <v>0</v>
      </c>
      <c r="J4097" s="7">
        <v>0</v>
      </c>
      <c r="L4097" s="7">
        <f>VartojimasGamyba!H4093</f>
        <v>1.5229999999999999</v>
      </c>
      <c r="M4097" s="15">
        <f t="shared" si="610"/>
        <v>0</v>
      </c>
      <c r="N4097" s="7">
        <f t="shared" si="611"/>
        <v>0</v>
      </c>
      <c r="O4097" s="7">
        <f t="shared" si="612"/>
        <v>0</v>
      </c>
      <c r="R4097" s="7"/>
      <c r="S4097" s="47">
        <f t="shared" si="613"/>
        <v>1.472</v>
      </c>
      <c r="T4097" s="47">
        <f t="shared" si="614"/>
        <v>1.472</v>
      </c>
      <c r="U4097" s="47">
        <f t="shared" si="615"/>
        <v>143.32</v>
      </c>
      <c r="V4097" s="47">
        <f t="shared" si="616"/>
        <v>31.450000000000003</v>
      </c>
      <c r="W4097" s="11"/>
    </row>
    <row r="4098" spans="1:23" x14ac:dyDescent="0.45">
      <c r="A4098" t="s">
        <v>4103</v>
      </c>
      <c r="B4098">
        <v>40.450000000000003</v>
      </c>
      <c r="D4098" s="9" t="str">
        <f>VartojimasGamyba!J4094</f>
        <v>2024-02-18-12</v>
      </c>
      <c r="E4098" s="8">
        <f>VartojimasGamyba!G4094</f>
        <v>0.20799999999999999</v>
      </c>
      <c r="F4098" s="11"/>
      <c r="G4098" s="7">
        <f t="shared" si="618"/>
        <v>7.9211111111111103</v>
      </c>
      <c r="H4098" s="7">
        <v>0.55900000000000005</v>
      </c>
      <c r="I4098" s="7">
        <v>0</v>
      </c>
      <c r="J4098" s="7">
        <v>0</v>
      </c>
      <c r="L4098" s="7">
        <f>VartojimasGamyba!H4094</f>
        <v>0.76700000000000002</v>
      </c>
      <c r="M4098" s="15">
        <f t="shared" si="610"/>
        <v>0</v>
      </c>
      <c r="N4098" s="7">
        <f t="shared" si="611"/>
        <v>0</v>
      </c>
      <c r="O4098" s="7">
        <f t="shared" si="612"/>
        <v>0</v>
      </c>
      <c r="R4098" s="7"/>
      <c r="S4098" s="47">
        <f t="shared" si="613"/>
        <v>0.55900000000000005</v>
      </c>
      <c r="T4098" s="47">
        <f t="shared" si="614"/>
        <v>0.55900000000000005</v>
      </c>
      <c r="U4098" s="47">
        <f t="shared" si="615"/>
        <v>140.74</v>
      </c>
      <c r="V4098" s="47">
        <f t="shared" si="616"/>
        <v>28.870000000000005</v>
      </c>
      <c r="W4098" s="11"/>
    </row>
    <row r="4099" spans="1:23" x14ac:dyDescent="0.45">
      <c r="A4099" t="s">
        <v>4104</v>
      </c>
      <c r="B4099">
        <v>41</v>
      </c>
      <c r="D4099" s="9" t="str">
        <f>VartojimasGamyba!J4095</f>
        <v>2024-02-18-13</v>
      </c>
      <c r="E4099" s="8">
        <f>VartojimasGamyba!G4095</f>
        <v>1.6579999999999999</v>
      </c>
      <c r="F4099" s="11"/>
      <c r="G4099" s="7">
        <f t="shared" si="618"/>
        <v>7.9211111111111103</v>
      </c>
      <c r="H4099" s="7">
        <v>0</v>
      </c>
      <c r="I4099" s="7">
        <v>0</v>
      </c>
      <c r="J4099" s="7">
        <v>0</v>
      </c>
      <c r="L4099" s="7">
        <f>VartojimasGamyba!H4095</f>
        <v>0.27700000000000002</v>
      </c>
      <c r="M4099" s="15">
        <f t="shared" si="610"/>
        <v>1.3809999999999998</v>
      </c>
      <c r="N4099" s="7">
        <f t="shared" si="611"/>
        <v>195.12148999999999</v>
      </c>
      <c r="O4099" s="7">
        <f t="shared" si="612"/>
        <v>195.12148999999999</v>
      </c>
      <c r="R4099" s="7"/>
      <c r="S4099" s="47">
        <f t="shared" si="613"/>
        <v>1.3809999999999998</v>
      </c>
      <c r="T4099" s="47">
        <f t="shared" si="614"/>
        <v>0</v>
      </c>
      <c r="U4099" s="47">
        <f t="shared" si="615"/>
        <v>141.29000000000002</v>
      </c>
      <c r="V4099" s="47">
        <f t="shared" si="616"/>
        <v>29.42</v>
      </c>
      <c r="W4099" s="11"/>
    </row>
    <row r="4100" spans="1:23" x14ac:dyDescent="0.45">
      <c r="A4100" t="s">
        <v>4105</v>
      </c>
      <c r="B4100">
        <v>40.18</v>
      </c>
      <c r="D4100" s="9" t="str">
        <f>VartojimasGamyba!J4096</f>
        <v>2024-02-18-14</v>
      </c>
      <c r="E4100" s="8">
        <f>VartojimasGamyba!G4096</f>
        <v>2.3780000000000001</v>
      </c>
      <c r="F4100" s="11"/>
      <c r="G4100" s="7">
        <f t="shared" si="618"/>
        <v>7.9211111111111103</v>
      </c>
      <c r="H4100" s="7">
        <v>0</v>
      </c>
      <c r="I4100" s="7">
        <v>0</v>
      </c>
      <c r="J4100" s="7">
        <v>0</v>
      </c>
      <c r="L4100" s="7">
        <f>VartojimasGamyba!H4096</f>
        <v>9.9000000000000005E-2</v>
      </c>
      <c r="M4100" s="15">
        <f t="shared" si="610"/>
        <v>2.2789999999999999</v>
      </c>
      <c r="N4100" s="7">
        <f t="shared" si="611"/>
        <v>320.13112999999998</v>
      </c>
      <c r="O4100" s="7">
        <f t="shared" si="612"/>
        <v>320.13112999999998</v>
      </c>
      <c r="R4100" s="7"/>
      <c r="S4100" s="47">
        <f t="shared" si="613"/>
        <v>2.2789999999999999</v>
      </c>
      <c r="T4100" s="47">
        <f t="shared" si="614"/>
        <v>0</v>
      </c>
      <c r="U4100" s="47">
        <f t="shared" si="615"/>
        <v>140.47</v>
      </c>
      <c r="V4100" s="47">
        <f t="shared" si="616"/>
        <v>28.6</v>
      </c>
      <c r="W4100" s="11"/>
    </row>
    <row r="4101" spans="1:23" x14ac:dyDescent="0.45">
      <c r="A4101" t="s">
        <v>4106</v>
      </c>
      <c r="B4101">
        <v>39.94</v>
      </c>
      <c r="D4101" s="9" t="str">
        <f>VartojimasGamyba!J4097</f>
        <v>2024-02-18-15</v>
      </c>
      <c r="E4101" s="8">
        <f>VartojimasGamyba!G4097</f>
        <v>2.1920000000000002</v>
      </c>
      <c r="F4101" s="11"/>
      <c r="G4101" s="7">
        <f t="shared" si="618"/>
        <v>7.9211111111111103</v>
      </c>
      <c r="H4101" s="7">
        <v>0</v>
      </c>
      <c r="I4101" s="7">
        <v>0</v>
      </c>
      <c r="J4101" s="7">
        <v>0</v>
      </c>
      <c r="L4101" s="7">
        <f>VartojimasGamyba!H4097</f>
        <v>0.01</v>
      </c>
      <c r="M4101" s="15">
        <f t="shared" si="610"/>
        <v>2.1820000000000004</v>
      </c>
      <c r="N4101" s="7">
        <f t="shared" si="611"/>
        <v>305.9818600000001</v>
      </c>
      <c r="O4101" s="7">
        <f t="shared" si="612"/>
        <v>305.9818600000001</v>
      </c>
      <c r="R4101" s="7"/>
      <c r="S4101" s="47">
        <f t="shared" si="613"/>
        <v>2.1820000000000004</v>
      </c>
      <c r="T4101" s="47">
        <f t="shared" si="614"/>
        <v>0</v>
      </c>
      <c r="U4101" s="47">
        <f t="shared" si="615"/>
        <v>140.23000000000002</v>
      </c>
      <c r="V4101" s="47">
        <f t="shared" si="616"/>
        <v>28.36</v>
      </c>
      <c r="W4101" s="11"/>
    </row>
    <row r="4102" spans="1:23" x14ac:dyDescent="0.45">
      <c r="A4102" t="s">
        <v>4107</v>
      </c>
      <c r="B4102">
        <v>43.09</v>
      </c>
      <c r="D4102" s="9" t="str">
        <f>VartojimasGamyba!J4098</f>
        <v>2024-02-18-16</v>
      </c>
      <c r="E4102" s="8">
        <f>VartojimasGamyba!G4098</f>
        <v>2.5539999999999998</v>
      </c>
      <c r="F4102" s="11"/>
      <c r="G4102" s="7">
        <f t="shared" si="618"/>
        <v>7.9211111111111103</v>
      </c>
      <c r="H4102" s="7">
        <v>0</v>
      </c>
      <c r="I4102" s="7">
        <v>0</v>
      </c>
      <c r="J4102" s="7">
        <v>0</v>
      </c>
      <c r="L4102" s="7">
        <f>VartojimasGamyba!H4098</f>
        <v>0</v>
      </c>
      <c r="M4102" s="15">
        <f t="shared" si="610"/>
        <v>2.5539999999999998</v>
      </c>
      <c r="N4102" s="7">
        <f t="shared" si="611"/>
        <v>366.19251999999994</v>
      </c>
      <c r="O4102" s="7">
        <f t="shared" si="612"/>
        <v>366.19251999999994</v>
      </c>
      <c r="R4102" s="7"/>
      <c r="S4102" s="47">
        <f t="shared" si="613"/>
        <v>2.5539999999999998</v>
      </c>
      <c r="T4102" s="47">
        <f t="shared" si="614"/>
        <v>0</v>
      </c>
      <c r="U4102" s="47">
        <f t="shared" si="615"/>
        <v>143.38</v>
      </c>
      <c r="V4102" s="47">
        <f t="shared" si="616"/>
        <v>31.510000000000005</v>
      </c>
      <c r="W4102" s="11"/>
    </row>
    <row r="4103" spans="1:23" x14ac:dyDescent="0.45">
      <c r="A4103" t="s">
        <v>4108</v>
      </c>
      <c r="B4103">
        <v>53.92</v>
      </c>
      <c r="D4103" s="9" t="str">
        <f>VartojimasGamyba!J4099</f>
        <v>2024-02-18-17</v>
      </c>
      <c r="E4103" s="8">
        <f>VartojimasGamyba!G4099</f>
        <v>1.278</v>
      </c>
      <c r="F4103" s="11"/>
      <c r="G4103" s="7">
        <f t="shared" si="618"/>
        <v>6.5011111111111104</v>
      </c>
      <c r="H4103" s="7">
        <v>0</v>
      </c>
      <c r="I4103" s="7">
        <v>1.4200000000000002</v>
      </c>
      <c r="J4103" s="7">
        <v>0</v>
      </c>
      <c r="L4103" s="7">
        <f>VartojimasGamyba!H4099</f>
        <v>0</v>
      </c>
      <c r="M4103" s="15">
        <f t="shared" ref="M4103:M4166" si="619">E4103+H4103-I4103*$J$2+J4103-L4103</f>
        <v>-2.2204460492503131E-16</v>
      </c>
      <c r="N4103" s="7">
        <f t="shared" ref="N4103:N4166" si="620">M4103*U4103-J4103*V4103</f>
        <v>-3.424149852548908E-14</v>
      </c>
      <c r="O4103" s="7">
        <f t="shared" ref="O4103:O4166" si="621">(M4103)*(B4103+$Z$21)</f>
        <v>-3.424149852548908E-14</v>
      </c>
      <c r="R4103" s="7"/>
      <c r="S4103" s="47">
        <f t="shared" ref="S4103:S4166" si="622">M4103+IF((L4103-E4103)&gt;0,(L4103-E4103),0)</f>
        <v>-2.2204460492503131E-16</v>
      </c>
      <c r="T4103" s="47">
        <f t="shared" ref="T4103:T4166" si="623">IF(L4103-E4103&lt;0,0,L4103-E4103)</f>
        <v>0</v>
      </c>
      <c r="U4103" s="47">
        <f t="shared" ref="U4103:U4166" si="624">B4103+$Z$21</f>
        <v>154.21</v>
      </c>
      <c r="V4103" s="47">
        <f t="shared" ref="V4103:V4166" si="625">B4103+$Z$20</f>
        <v>42.34</v>
      </c>
      <c r="W4103" s="11"/>
    </row>
    <row r="4104" spans="1:23" x14ac:dyDescent="0.45">
      <c r="A4104" t="s">
        <v>4109</v>
      </c>
      <c r="B4104">
        <v>79.09</v>
      </c>
      <c r="D4104" s="9" t="str">
        <f>VartojimasGamyba!J4100</f>
        <v>2024-02-18-18</v>
      </c>
      <c r="E4104" s="8">
        <f>VartojimasGamyba!G4100</f>
        <v>0.22</v>
      </c>
      <c r="F4104" s="11"/>
      <c r="G4104" s="7">
        <f t="shared" si="618"/>
        <v>6.2566666666666659</v>
      </c>
      <c r="H4104" s="7">
        <v>0</v>
      </c>
      <c r="I4104" s="7">
        <v>0.24444444444444446</v>
      </c>
      <c r="J4104" s="7">
        <v>0</v>
      </c>
      <c r="L4104" s="7">
        <f>VartojimasGamyba!H4100</f>
        <v>0</v>
      </c>
      <c r="M4104" s="15">
        <f t="shared" si="619"/>
        <v>-2.7755575615628914E-17</v>
      </c>
      <c r="N4104" s="7">
        <f t="shared" si="620"/>
        <v>-4.9787951539315144E-15</v>
      </c>
      <c r="O4104" s="7">
        <f t="shared" si="621"/>
        <v>-4.9787951539315144E-15</v>
      </c>
      <c r="R4104" s="7"/>
      <c r="S4104" s="47">
        <f t="shared" si="622"/>
        <v>-2.7755575615628914E-17</v>
      </c>
      <c r="T4104" s="47">
        <f t="shared" si="623"/>
        <v>0</v>
      </c>
      <c r="U4104" s="47">
        <f t="shared" si="624"/>
        <v>179.38</v>
      </c>
      <c r="V4104" s="47">
        <f t="shared" si="625"/>
        <v>67.510000000000005</v>
      </c>
      <c r="W4104" s="11"/>
    </row>
    <row r="4105" spans="1:23" x14ac:dyDescent="0.45">
      <c r="A4105" t="s">
        <v>4110</v>
      </c>
      <c r="B4105">
        <v>148.57</v>
      </c>
      <c r="D4105" s="9" t="str">
        <f>VartojimasGamyba!J4101</f>
        <v>2024-02-18-19</v>
      </c>
      <c r="E4105" s="8">
        <f>VartojimasGamyba!G4101</f>
        <v>0.26500000000000001</v>
      </c>
      <c r="F4105" s="11"/>
      <c r="G4105" s="7">
        <f t="shared" si="618"/>
        <v>5.9622222222222216</v>
      </c>
      <c r="H4105" s="7">
        <v>0</v>
      </c>
      <c r="I4105" s="7">
        <v>0.29444444444444445</v>
      </c>
      <c r="J4105" s="7">
        <v>0</v>
      </c>
      <c r="L4105" s="7">
        <f>VartojimasGamyba!H4101</f>
        <v>0</v>
      </c>
      <c r="M4105" s="15">
        <f t="shared" si="619"/>
        <v>0</v>
      </c>
      <c r="N4105" s="7">
        <f t="shared" si="620"/>
        <v>0</v>
      </c>
      <c r="O4105" s="7">
        <f t="shared" si="621"/>
        <v>0</v>
      </c>
      <c r="R4105" s="7"/>
      <c r="S4105" s="47">
        <f t="shared" si="622"/>
        <v>0</v>
      </c>
      <c r="T4105" s="47">
        <f t="shared" si="623"/>
        <v>0</v>
      </c>
      <c r="U4105" s="47">
        <f t="shared" si="624"/>
        <v>248.86</v>
      </c>
      <c r="V4105" s="47">
        <f t="shared" si="625"/>
        <v>136.98999999999998</v>
      </c>
      <c r="W4105" s="11"/>
    </row>
    <row r="4106" spans="1:23" x14ac:dyDescent="0.45">
      <c r="A4106" t="s">
        <v>4111</v>
      </c>
      <c r="B4106">
        <v>101.41</v>
      </c>
      <c r="D4106" s="9" t="str">
        <f>VartojimasGamyba!J4102</f>
        <v>2024-02-18-20</v>
      </c>
      <c r="E4106" s="8">
        <f>VartojimasGamyba!G4102</f>
        <v>0.28399999999999997</v>
      </c>
      <c r="F4106" s="11"/>
      <c r="G4106" s="7">
        <f t="shared" si="618"/>
        <v>5.6466666666666665</v>
      </c>
      <c r="H4106" s="7">
        <v>0</v>
      </c>
      <c r="I4106" s="7">
        <v>0.31555555555555553</v>
      </c>
      <c r="J4106" s="7">
        <v>0</v>
      </c>
      <c r="L4106" s="7">
        <f>VartojimasGamyba!H4102</f>
        <v>0</v>
      </c>
      <c r="M4106" s="15">
        <f t="shared" si="619"/>
        <v>0</v>
      </c>
      <c r="N4106" s="7">
        <f t="shared" si="620"/>
        <v>0</v>
      </c>
      <c r="O4106" s="7">
        <f t="shared" si="621"/>
        <v>0</v>
      </c>
      <c r="P4106" s="7" t="s">
        <v>8873</v>
      </c>
      <c r="R4106" s="7"/>
      <c r="S4106" s="47">
        <f t="shared" si="622"/>
        <v>0</v>
      </c>
      <c r="T4106" s="47">
        <f t="shared" si="623"/>
        <v>0</v>
      </c>
      <c r="U4106" s="47">
        <f t="shared" si="624"/>
        <v>201.7</v>
      </c>
      <c r="V4106" s="47">
        <f t="shared" si="625"/>
        <v>89.83</v>
      </c>
      <c r="W4106" s="11"/>
    </row>
    <row r="4107" spans="1:23" x14ac:dyDescent="0.45">
      <c r="A4107" t="s">
        <v>4112</v>
      </c>
      <c r="B4107">
        <v>79.09</v>
      </c>
      <c r="D4107" s="9" t="str">
        <f>VartojimasGamyba!J4103</f>
        <v>2024-02-18-21</v>
      </c>
      <c r="E4107" s="8">
        <f>VartojimasGamyba!G4103</f>
        <v>0.182</v>
      </c>
      <c r="F4107" s="11"/>
      <c r="G4107" s="7">
        <f t="shared" si="618"/>
        <v>5.4444444444444446</v>
      </c>
      <c r="H4107" s="7">
        <v>0</v>
      </c>
      <c r="I4107" s="7">
        <v>0.20222222222222222</v>
      </c>
      <c r="J4107" s="7">
        <v>0</v>
      </c>
      <c r="L4107" s="7">
        <f>VartojimasGamyba!H4103</f>
        <v>0</v>
      </c>
      <c r="M4107" s="15">
        <f t="shared" si="619"/>
        <v>0</v>
      </c>
      <c r="N4107" s="7">
        <f t="shared" si="620"/>
        <v>0</v>
      </c>
      <c r="O4107" s="7">
        <f t="shared" si="621"/>
        <v>0</v>
      </c>
      <c r="P4107" s="7">
        <f>SUM(N4086:N4109)</f>
        <v>1814.7838719999991</v>
      </c>
      <c r="R4107" s="7"/>
      <c r="S4107" s="47">
        <f t="shared" si="622"/>
        <v>0</v>
      </c>
      <c r="T4107" s="47">
        <f t="shared" si="623"/>
        <v>0</v>
      </c>
      <c r="U4107" s="47">
        <f t="shared" si="624"/>
        <v>179.38</v>
      </c>
      <c r="V4107" s="47">
        <f t="shared" si="625"/>
        <v>67.510000000000005</v>
      </c>
      <c r="W4107" s="11"/>
    </row>
    <row r="4108" spans="1:23" x14ac:dyDescent="0.45">
      <c r="A4108" t="s">
        <v>4113</v>
      </c>
      <c r="B4108">
        <v>79</v>
      </c>
      <c r="D4108" s="9" t="str">
        <f>VartojimasGamyba!J4104</f>
        <v>2024-02-18-22</v>
      </c>
      <c r="E4108" s="8">
        <f>VartojimasGamyba!G4104</f>
        <v>0.217</v>
      </c>
      <c r="F4108" s="11"/>
      <c r="G4108" s="7">
        <f t="shared" si="618"/>
        <v>5.2033333333333331</v>
      </c>
      <c r="H4108" s="7">
        <v>0</v>
      </c>
      <c r="I4108" s="7">
        <v>0.24111111111111111</v>
      </c>
      <c r="J4108" s="7">
        <v>0</v>
      </c>
      <c r="L4108" s="7">
        <f>VartojimasGamyba!H4104</f>
        <v>0</v>
      </c>
      <c r="M4108" s="15">
        <f t="shared" si="619"/>
        <v>0</v>
      </c>
      <c r="N4108" s="7">
        <f t="shared" si="620"/>
        <v>0</v>
      </c>
      <c r="O4108" s="7">
        <f t="shared" si="621"/>
        <v>0</v>
      </c>
      <c r="P4108" s="7" t="s">
        <v>8872</v>
      </c>
      <c r="R4108" s="7"/>
      <c r="S4108" s="47">
        <f t="shared" si="622"/>
        <v>0</v>
      </c>
      <c r="T4108" s="47">
        <f t="shared" si="623"/>
        <v>0</v>
      </c>
      <c r="U4108" s="47">
        <f t="shared" si="624"/>
        <v>179.29000000000002</v>
      </c>
      <c r="V4108" s="47">
        <f t="shared" si="625"/>
        <v>67.42</v>
      </c>
      <c r="W4108" s="11"/>
    </row>
    <row r="4109" spans="1:23" x14ac:dyDescent="0.45">
      <c r="A4109" t="s">
        <v>4114</v>
      </c>
      <c r="B4109">
        <v>59.83</v>
      </c>
      <c r="D4109" s="9" t="str">
        <f>VartojimasGamyba!J4105</f>
        <v>2024-02-18-23</v>
      </c>
      <c r="E4109" s="8">
        <f>VartojimasGamyba!G4105</f>
        <v>0.183</v>
      </c>
      <c r="F4109" s="11"/>
      <c r="G4109" s="7">
        <f t="shared" si="618"/>
        <v>5</v>
      </c>
      <c r="H4109" s="7">
        <v>0</v>
      </c>
      <c r="I4109" s="7">
        <v>0.20333333333333331</v>
      </c>
      <c r="J4109" s="7">
        <v>0</v>
      </c>
      <c r="L4109" s="7">
        <f>VartojimasGamyba!H4105</f>
        <v>0</v>
      </c>
      <c r="M4109" s="15">
        <f t="shared" si="619"/>
        <v>0</v>
      </c>
      <c r="N4109" s="7">
        <f t="shared" si="620"/>
        <v>0</v>
      </c>
      <c r="O4109" s="7">
        <f t="shared" si="621"/>
        <v>0</v>
      </c>
      <c r="P4109" s="7">
        <f>SUM(O4086:O4109)</f>
        <v>1814.7838719999991</v>
      </c>
      <c r="Q4109" s="7">
        <f>SUMPRODUCT(B4086:B4109,E4086:E4109)+SUM(E4086:E4109)*$Z$21-SUMPRODUCT(B4086:B4109,L4086:L4109)+SUM(L4086:L4109)*ABS($Z$20)</f>
        <v>2731.9181399999993</v>
      </c>
      <c r="R4109" s="7"/>
      <c r="S4109" s="47">
        <f t="shared" si="622"/>
        <v>0</v>
      </c>
      <c r="T4109" s="47">
        <f t="shared" si="623"/>
        <v>0</v>
      </c>
      <c r="U4109" s="47">
        <f t="shared" si="624"/>
        <v>160.12</v>
      </c>
      <c r="V4109" s="47">
        <f t="shared" si="625"/>
        <v>48.25</v>
      </c>
      <c r="W4109" s="11">
        <f>IF(P4109&lt;&gt;Q4109,1,0)</f>
        <v>1</v>
      </c>
    </row>
    <row r="4110" spans="1:23" x14ac:dyDescent="0.45">
      <c r="A4110" t="s">
        <v>4115</v>
      </c>
      <c r="B4110">
        <v>57.33</v>
      </c>
      <c r="D4110" s="1" t="str">
        <f>VartojimasGamyba!J4106</f>
        <v>2024-02-19-00</v>
      </c>
      <c r="E4110" s="7">
        <f>VartojimasGamyba!G4106</f>
        <v>0.88300000000000001</v>
      </c>
      <c r="F4110" s="11"/>
      <c r="G4110" s="12">
        <f>G4109+H4110-I4110</f>
        <v>5</v>
      </c>
      <c r="H4110" s="12">
        <v>0</v>
      </c>
      <c r="I4110" s="12">
        <v>0</v>
      </c>
      <c r="J4110" s="12">
        <v>0</v>
      </c>
      <c r="K4110" s="12"/>
      <c r="L4110" s="12">
        <f>VartojimasGamyba!H4106</f>
        <v>0</v>
      </c>
      <c r="M4110" s="19">
        <f t="shared" si="619"/>
        <v>0.88300000000000001</v>
      </c>
      <c r="N4110" s="7">
        <f t="shared" si="620"/>
        <v>139.17846</v>
      </c>
      <c r="O4110" s="7">
        <f t="shared" si="621"/>
        <v>139.17846</v>
      </c>
      <c r="R4110" s="20" t="s">
        <v>8783</v>
      </c>
      <c r="S4110" s="47">
        <f t="shared" si="622"/>
        <v>0.88300000000000001</v>
      </c>
      <c r="T4110" s="47">
        <f t="shared" si="623"/>
        <v>0</v>
      </c>
      <c r="U4110" s="47">
        <f t="shared" si="624"/>
        <v>157.62</v>
      </c>
      <c r="V4110" s="47">
        <f t="shared" si="625"/>
        <v>45.75</v>
      </c>
      <c r="W4110" s="11"/>
    </row>
    <row r="4111" spans="1:23" x14ac:dyDescent="0.45">
      <c r="A4111" t="s">
        <v>4116</v>
      </c>
      <c r="B4111">
        <v>53.94</v>
      </c>
      <c r="D4111" s="1" t="str">
        <f>VartojimasGamyba!J4107</f>
        <v>2024-02-19-01</v>
      </c>
      <c r="E4111" s="7">
        <f>VartojimasGamyba!G4107</f>
        <v>0.56000000000000005</v>
      </c>
      <c r="F4111" s="11"/>
      <c r="G4111" s="12">
        <f t="shared" ref="G4111:G4133" si="626">G4110+H4111-I4111</f>
        <v>5</v>
      </c>
      <c r="H4111" s="12">
        <v>0</v>
      </c>
      <c r="I4111" s="12">
        <v>0</v>
      </c>
      <c r="J4111" s="12">
        <v>0</v>
      </c>
      <c r="K4111" s="12"/>
      <c r="L4111" s="12">
        <f>VartojimasGamyba!H4107</f>
        <v>0</v>
      </c>
      <c r="M4111" s="19">
        <f t="shared" si="619"/>
        <v>0.56000000000000005</v>
      </c>
      <c r="N4111" s="7">
        <f t="shared" si="620"/>
        <v>86.368800000000022</v>
      </c>
      <c r="O4111" s="7">
        <f t="shared" si="621"/>
        <v>86.368800000000022</v>
      </c>
      <c r="R4111" s="7"/>
      <c r="S4111" s="47">
        <f t="shared" si="622"/>
        <v>0.56000000000000005</v>
      </c>
      <c r="T4111" s="47">
        <f t="shared" si="623"/>
        <v>0</v>
      </c>
      <c r="U4111" s="47">
        <f t="shared" si="624"/>
        <v>154.23000000000002</v>
      </c>
      <c r="V4111" s="47">
        <f t="shared" si="625"/>
        <v>42.36</v>
      </c>
      <c r="W4111" s="11"/>
    </row>
    <row r="4112" spans="1:23" x14ac:dyDescent="0.45">
      <c r="A4112" t="s">
        <v>4117</v>
      </c>
      <c r="B4112">
        <v>44</v>
      </c>
      <c r="D4112" s="1" t="str">
        <f>VartojimasGamyba!J4108</f>
        <v>2024-02-19-02</v>
      </c>
      <c r="E4112" s="7">
        <f>VartojimasGamyba!G4108</f>
        <v>0.72199999999999998</v>
      </c>
      <c r="F4112" s="11"/>
      <c r="G4112" s="12">
        <f t="shared" si="626"/>
        <v>5</v>
      </c>
      <c r="H4112" s="12">
        <v>0</v>
      </c>
      <c r="I4112" s="12">
        <v>0</v>
      </c>
      <c r="J4112" s="12">
        <v>0</v>
      </c>
      <c r="K4112" s="12"/>
      <c r="L4112" s="12">
        <f>VartojimasGamyba!H4108</f>
        <v>0</v>
      </c>
      <c r="M4112" s="19">
        <f t="shared" si="619"/>
        <v>0.72199999999999998</v>
      </c>
      <c r="N4112" s="7">
        <f t="shared" si="620"/>
        <v>104.17738000000001</v>
      </c>
      <c r="O4112" s="7">
        <f t="shared" si="621"/>
        <v>104.17738000000001</v>
      </c>
      <c r="R4112" s="7"/>
      <c r="S4112" s="47">
        <f t="shared" si="622"/>
        <v>0.72199999999999998</v>
      </c>
      <c r="T4112" s="47">
        <f t="shared" si="623"/>
        <v>0</v>
      </c>
      <c r="U4112" s="47">
        <f t="shared" si="624"/>
        <v>144.29000000000002</v>
      </c>
      <c r="V4112" s="47">
        <f t="shared" si="625"/>
        <v>32.42</v>
      </c>
      <c r="W4112" s="11"/>
    </row>
    <row r="4113" spans="1:23" x14ac:dyDescent="0.45">
      <c r="A4113" t="s">
        <v>4118</v>
      </c>
      <c r="B4113">
        <v>43.15</v>
      </c>
      <c r="D4113" s="1" t="str">
        <f>VartojimasGamyba!J4109</f>
        <v>2024-02-19-03</v>
      </c>
      <c r="E4113" s="7">
        <f>VartojimasGamyba!G4109</f>
        <v>0.39800000000000002</v>
      </c>
      <c r="F4113" s="11"/>
      <c r="G4113" s="12">
        <f t="shared" si="626"/>
        <v>10.833555555555556</v>
      </c>
      <c r="H4113" s="12">
        <v>5.8335555555555549</v>
      </c>
      <c r="I4113" s="12">
        <v>0</v>
      </c>
      <c r="J4113" s="12">
        <v>0</v>
      </c>
      <c r="K4113" s="12"/>
      <c r="L4113" s="12">
        <f>VartojimasGamyba!H4109</f>
        <v>0</v>
      </c>
      <c r="M4113" s="19">
        <f t="shared" si="619"/>
        <v>6.2315555555555546</v>
      </c>
      <c r="N4113" s="7">
        <f t="shared" si="620"/>
        <v>893.85432888888874</v>
      </c>
      <c r="O4113" s="7">
        <f t="shared" si="621"/>
        <v>893.85432888888874</v>
      </c>
      <c r="R4113" s="7"/>
      <c r="S4113" s="47">
        <f t="shared" si="622"/>
        <v>6.2315555555555546</v>
      </c>
      <c r="T4113" s="47">
        <f t="shared" si="623"/>
        <v>0</v>
      </c>
      <c r="U4113" s="47">
        <f t="shared" si="624"/>
        <v>143.44</v>
      </c>
      <c r="V4113" s="47">
        <f t="shared" si="625"/>
        <v>31.57</v>
      </c>
      <c r="W4113" s="11"/>
    </row>
    <row r="4114" spans="1:23" x14ac:dyDescent="0.45">
      <c r="A4114" t="s">
        <v>4119</v>
      </c>
      <c r="B4114">
        <v>44.23</v>
      </c>
      <c r="D4114" s="1" t="str">
        <f>VartojimasGamyba!J4110</f>
        <v>2024-02-19-04</v>
      </c>
      <c r="E4114" s="7">
        <f>VartojimasGamyba!G4110</f>
        <v>0.99099999999999999</v>
      </c>
      <c r="F4114" s="11"/>
      <c r="G4114" s="12">
        <f t="shared" si="626"/>
        <v>10.833555555555556</v>
      </c>
      <c r="H4114" s="12">
        <v>0</v>
      </c>
      <c r="I4114" s="12">
        <v>0</v>
      </c>
      <c r="J4114" s="12">
        <v>0</v>
      </c>
      <c r="K4114" s="12"/>
      <c r="L4114" s="12">
        <f>VartojimasGamyba!H4110</f>
        <v>0</v>
      </c>
      <c r="M4114" s="19">
        <f t="shared" si="619"/>
        <v>0.99099999999999999</v>
      </c>
      <c r="N4114" s="7">
        <f t="shared" si="620"/>
        <v>143.21932000000001</v>
      </c>
      <c r="O4114" s="7">
        <f t="shared" si="621"/>
        <v>143.21932000000001</v>
      </c>
      <c r="R4114" s="7"/>
      <c r="S4114" s="47">
        <f t="shared" si="622"/>
        <v>0.99099999999999999</v>
      </c>
      <c r="T4114" s="47">
        <f t="shared" si="623"/>
        <v>0</v>
      </c>
      <c r="U4114" s="47">
        <f t="shared" si="624"/>
        <v>144.52000000000001</v>
      </c>
      <c r="V4114" s="47">
        <f t="shared" si="625"/>
        <v>32.65</v>
      </c>
      <c r="W4114" s="11"/>
    </row>
    <row r="4115" spans="1:23" x14ac:dyDescent="0.45">
      <c r="A4115" t="s">
        <v>4120</v>
      </c>
      <c r="B4115">
        <v>43.91</v>
      </c>
      <c r="D4115" s="1" t="str">
        <f>VartojimasGamyba!J4111</f>
        <v>2024-02-19-05</v>
      </c>
      <c r="E4115" s="7">
        <f>VartojimasGamyba!G4111</f>
        <v>0.47499999999999998</v>
      </c>
      <c r="F4115" s="11"/>
      <c r="G4115" s="12">
        <f t="shared" si="626"/>
        <v>10.833555555555556</v>
      </c>
      <c r="H4115" s="12">
        <v>0</v>
      </c>
      <c r="I4115" s="12">
        <v>0</v>
      </c>
      <c r="J4115" s="12">
        <v>0</v>
      </c>
      <c r="K4115" s="12"/>
      <c r="L4115" s="12">
        <f>VartojimasGamyba!H4111</f>
        <v>0</v>
      </c>
      <c r="M4115" s="19">
        <f t="shared" si="619"/>
        <v>0.47499999999999998</v>
      </c>
      <c r="N4115" s="7">
        <f t="shared" si="620"/>
        <v>68.49499999999999</v>
      </c>
      <c r="O4115" s="7">
        <f t="shared" si="621"/>
        <v>68.49499999999999</v>
      </c>
      <c r="R4115" s="7"/>
      <c r="S4115" s="47">
        <f t="shared" si="622"/>
        <v>0.47499999999999998</v>
      </c>
      <c r="T4115" s="47">
        <f t="shared" si="623"/>
        <v>0</v>
      </c>
      <c r="U4115" s="47">
        <f t="shared" si="624"/>
        <v>144.19999999999999</v>
      </c>
      <c r="V4115" s="47">
        <f t="shared" si="625"/>
        <v>32.33</v>
      </c>
      <c r="W4115" s="11"/>
    </row>
    <row r="4116" spans="1:23" x14ac:dyDescent="0.45">
      <c r="A4116" t="s">
        <v>4121</v>
      </c>
      <c r="B4116">
        <v>44.92</v>
      </c>
      <c r="D4116" s="1" t="str">
        <f>VartojimasGamyba!J4112</f>
        <v>2024-02-19-06</v>
      </c>
      <c r="E4116" s="7">
        <f>VartojimasGamyba!G4112</f>
        <v>0.80500000000000005</v>
      </c>
      <c r="F4116" s="11"/>
      <c r="G4116" s="12">
        <f t="shared" si="626"/>
        <v>10.833555555555556</v>
      </c>
      <c r="H4116" s="12">
        <v>0</v>
      </c>
      <c r="I4116" s="12">
        <v>0</v>
      </c>
      <c r="J4116" s="12">
        <v>0</v>
      </c>
      <c r="K4116" s="12"/>
      <c r="L4116" s="12">
        <f>VartojimasGamyba!H4112</f>
        <v>2.1999999999999999E-2</v>
      </c>
      <c r="M4116" s="19">
        <f t="shared" si="619"/>
        <v>0.78300000000000003</v>
      </c>
      <c r="N4116" s="7">
        <f t="shared" si="620"/>
        <v>113.69943000000001</v>
      </c>
      <c r="O4116" s="7">
        <f t="shared" si="621"/>
        <v>113.69943000000001</v>
      </c>
      <c r="R4116" s="7"/>
      <c r="S4116" s="47">
        <f t="shared" si="622"/>
        <v>0.78300000000000003</v>
      </c>
      <c r="T4116" s="47">
        <f t="shared" si="623"/>
        <v>0</v>
      </c>
      <c r="U4116" s="47">
        <f t="shared" si="624"/>
        <v>145.21</v>
      </c>
      <c r="V4116" s="47">
        <f t="shared" si="625"/>
        <v>33.340000000000003</v>
      </c>
      <c r="W4116" s="11"/>
    </row>
    <row r="4117" spans="1:23" x14ac:dyDescent="0.45">
      <c r="A4117" t="s">
        <v>4122</v>
      </c>
      <c r="B4117">
        <v>51.57</v>
      </c>
      <c r="D4117" s="1" t="str">
        <f>VartojimasGamyba!J4113</f>
        <v>2024-02-19-07</v>
      </c>
      <c r="E4117" s="7">
        <f>VartojimasGamyba!G4113</f>
        <v>0.67800000000000005</v>
      </c>
      <c r="F4117" s="11"/>
      <c r="G4117" s="12">
        <f t="shared" si="626"/>
        <v>10.833555555555556</v>
      </c>
      <c r="H4117" s="12">
        <v>0</v>
      </c>
      <c r="I4117" s="12">
        <v>0</v>
      </c>
      <c r="J4117" s="12">
        <v>0</v>
      </c>
      <c r="K4117" s="12"/>
      <c r="L4117" s="12">
        <f>VartojimasGamyba!H4113</f>
        <v>0.108</v>
      </c>
      <c r="M4117" s="19">
        <f t="shared" si="619"/>
        <v>0.57000000000000006</v>
      </c>
      <c r="N4117" s="7">
        <f t="shared" si="620"/>
        <v>86.560200000000023</v>
      </c>
      <c r="O4117" s="7">
        <f t="shared" si="621"/>
        <v>86.560200000000023</v>
      </c>
      <c r="R4117" s="7"/>
      <c r="S4117" s="47">
        <f t="shared" si="622"/>
        <v>0.57000000000000006</v>
      </c>
      <c r="T4117" s="47">
        <f t="shared" si="623"/>
        <v>0</v>
      </c>
      <c r="U4117" s="47">
        <f t="shared" si="624"/>
        <v>151.86000000000001</v>
      </c>
      <c r="V4117" s="47">
        <f t="shared" si="625"/>
        <v>39.99</v>
      </c>
      <c r="W4117" s="11"/>
    </row>
    <row r="4118" spans="1:23" x14ac:dyDescent="0.45">
      <c r="A4118" t="s">
        <v>4123</v>
      </c>
      <c r="B4118">
        <v>66.959999999999994</v>
      </c>
      <c r="D4118" s="1" t="str">
        <f>VartojimasGamyba!J4114</f>
        <v>2024-02-19-08</v>
      </c>
      <c r="E4118" s="7">
        <f>VartojimasGamyba!G4114</f>
        <v>0.41399999999999998</v>
      </c>
      <c r="F4118" s="11"/>
      <c r="G4118" s="12">
        <f t="shared" si="626"/>
        <v>10.608000000000001</v>
      </c>
      <c r="H4118" s="12">
        <v>0</v>
      </c>
      <c r="I4118" s="12">
        <v>0.22555555555555554</v>
      </c>
      <c r="J4118" s="12">
        <v>0</v>
      </c>
      <c r="K4118" s="12"/>
      <c r="L4118" s="12">
        <f>VartojimasGamyba!H4114</f>
        <v>0.21099999999999999</v>
      </c>
      <c r="M4118" s="19">
        <f t="shared" si="619"/>
        <v>0</v>
      </c>
      <c r="N4118" s="7">
        <f t="shared" si="620"/>
        <v>0</v>
      </c>
      <c r="O4118" s="7">
        <f t="shared" si="621"/>
        <v>0</v>
      </c>
      <c r="R4118" s="7"/>
      <c r="S4118" s="47">
        <f t="shared" si="622"/>
        <v>0</v>
      </c>
      <c r="T4118" s="47">
        <f t="shared" si="623"/>
        <v>0</v>
      </c>
      <c r="U4118" s="47">
        <f t="shared" si="624"/>
        <v>167.25</v>
      </c>
      <c r="V4118" s="47">
        <f t="shared" si="625"/>
        <v>55.379999999999995</v>
      </c>
      <c r="W4118" s="11"/>
    </row>
    <row r="4119" spans="1:23" x14ac:dyDescent="0.45">
      <c r="A4119" t="s">
        <v>4124</v>
      </c>
      <c r="B4119">
        <v>79.09</v>
      </c>
      <c r="D4119" s="1" t="str">
        <f>VartojimasGamyba!J4115</f>
        <v>2024-02-19-09</v>
      </c>
      <c r="E4119" s="7">
        <f>VartojimasGamyba!G4115</f>
        <v>9.4E-2</v>
      </c>
      <c r="F4119" s="11"/>
      <c r="G4119" s="12">
        <f t="shared" si="626"/>
        <v>10.964</v>
      </c>
      <c r="H4119" s="12">
        <v>0.35599999999999998</v>
      </c>
      <c r="I4119" s="12">
        <v>0</v>
      </c>
      <c r="J4119" s="12">
        <v>0</v>
      </c>
      <c r="K4119" s="12"/>
      <c r="L4119" s="12">
        <f>VartojimasGamyba!H4115</f>
        <v>0.45</v>
      </c>
      <c r="M4119" s="19">
        <f t="shared" si="619"/>
        <v>0</v>
      </c>
      <c r="N4119" s="7">
        <f t="shared" si="620"/>
        <v>0</v>
      </c>
      <c r="O4119" s="7">
        <f t="shared" si="621"/>
        <v>0</v>
      </c>
      <c r="R4119" s="7"/>
      <c r="S4119" s="47">
        <f t="shared" si="622"/>
        <v>0.35599999999999998</v>
      </c>
      <c r="T4119" s="47">
        <f t="shared" si="623"/>
        <v>0.35599999999999998</v>
      </c>
      <c r="U4119" s="47">
        <f t="shared" si="624"/>
        <v>179.38</v>
      </c>
      <c r="V4119" s="47">
        <f t="shared" si="625"/>
        <v>67.510000000000005</v>
      </c>
      <c r="W4119" s="11"/>
    </row>
    <row r="4120" spans="1:23" x14ac:dyDescent="0.45">
      <c r="A4120" t="s">
        <v>4125</v>
      </c>
      <c r="B4120">
        <v>89.02</v>
      </c>
      <c r="D4120" s="1" t="str">
        <f>VartojimasGamyba!J4116</f>
        <v>2024-02-19-10</v>
      </c>
      <c r="E4120" s="7">
        <f>VartojimasGamyba!G4116</f>
        <v>0.37</v>
      </c>
      <c r="F4120" s="11"/>
      <c r="G4120" s="12">
        <f t="shared" si="626"/>
        <v>10.996</v>
      </c>
      <c r="H4120" s="12">
        <v>3.2000000000000028E-2</v>
      </c>
      <c r="I4120" s="12">
        <v>0</v>
      </c>
      <c r="J4120" s="12">
        <v>0</v>
      </c>
      <c r="K4120" s="12"/>
      <c r="L4120" s="12">
        <f>VartojimasGamyba!H4116</f>
        <v>0.40200000000000002</v>
      </c>
      <c r="M4120" s="19">
        <f t="shared" si="619"/>
        <v>0</v>
      </c>
      <c r="N4120" s="7">
        <f t="shared" si="620"/>
        <v>0</v>
      </c>
      <c r="O4120" s="7">
        <f t="shared" si="621"/>
        <v>0</v>
      </c>
      <c r="R4120" s="7"/>
      <c r="S4120" s="47">
        <f t="shared" si="622"/>
        <v>3.2000000000000028E-2</v>
      </c>
      <c r="T4120" s="47">
        <f t="shared" si="623"/>
        <v>3.2000000000000028E-2</v>
      </c>
      <c r="U4120" s="47">
        <f t="shared" si="624"/>
        <v>189.31</v>
      </c>
      <c r="V4120" s="47">
        <f t="shared" si="625"/>
        <v>77.44</v>
      </c>
      <c r="W4120" s="11"/>
    </row>
    <row r="4121" spans="1:23" x14ac:dyDescent="0.45">
      <c r="A4121" t="s">
        <v>4126</v>
      </c>
      <c r="B4121">
        <v>79.03</v>
      </c>
      <c r="D4121" s="1" t="str">
        <f>VartojimasGamyba!J4117</f>
        <v>2024-02-19-11</v>
      </c>
      <c r="E4121" s="7">
        <f>VartojimasGamyba!G4117</f>
        <v>0.33500000000000002</v>
      </c>
      <c r="F4121" s="11"/>
      <c r="G4121" s="12">
        <f t="shared" si="626"/>
        <v>11.05</v>
      </c>
      <c r="H4121" s="12">
        <v>5.3999999999999992E-2</v>
      </c>
      <c r="I4121" s="12">
        <v>0</v>
      </c>
      <c r="J4121" s="12">
        <v>0</v>
      </c>
      <c r="K4121" s="12"/>
      <c r="L4121" s="12">
        <f>VartojimasGamyba!H4117</f>
        <v>0.38900000000000001</v>
      </c>
      <c r="M4121" s="19">
        <f t="shared" si="619"/>
        <v>0</v>
      </c>
      <c r="N4121" s="7">
        <f t="shared" si="620"/>
        <v>0</v>
      </c>
      <c r="O4121" s="7">
        <f t="shared" si="621"/>
        <v>0</v>
      </c>
      <c r="R4121" s="7"/>
      <c r="S4121" s="47">
        <f t="shared" si="622"/>
        <v>5.3999999999999992E-2</v>
      </c>
      <c r="T4121" s="47">
        <f t="shared" si="623"/>
        <v>5.3999999999999992E-2</v>
      </c>
      <c r="U4121" s="47">
        <f t="shared" si="624"/>
        <v>179.32</v>
      </c>
      <c r="V4121" s="47">
        <f t="shared" si="625"/>
        <v>67.45</v>
      </c>
      <c r="W4121" s="11"/>
    </row>
    <row r="4122" spans="1:23" x14ac:dyDescent="0.45">
      <c r="A4122" t="s">
        <v>4127</v>
      </c>
      <c r="B4122">
        <v>79.650000000000006</v>
      </c>
      <c r="D4122" s="1" t="str">
        <f>VartojimasGamyba!J4118</f>
        <v>2024-02-19-12</v>
      </c>
      <c r="E4122" s="7">
        <f>VartojimasGamyba!G4118</f>
        <v>0.38800000000000001</v>
      </c>
      <c r="F4122" s="11"/>
      <c r="G4122" s="12">
        <f t="shared" si="626"/>
        <v>10.856666666666667</v>
      </c>
      <c r="H4122" s="12">
        <v>0</v>
      </c>
      <c r="I4122" s="12">
        <v>0.19333333333333336</v>
      </c>
      <c r="J4122" s="12">
        <v>0</v>
      </c>
      <c r="K4122" s="12"/>
      <c r="L4122" s="12">
        <f>VartojimasGamyba!H4118</f>
        <v>0.214</v>
      </c>
      <c r="M4122" s="19">
        <f t="shared" si="619"/>
        <v>0</v>
      </c>
      <c r="N4122" s="7">
        <f t="shared" si="620"/>
        <v>0</v>
      </c>
      <c r="O4122" s="7">
        <f t="shared" si="621"/>
        <v>0</v>
      </c>
      <c r="R4122" s="7"/>
      <c r="S4122" s="47">
        <f t="shared" si="622"/>
        <v>0</v>
      </c>
      <c r="T4122" s="47">
        <f t="shared" si="623"/>
        <v>0</v>
      </c>
      <c r="U4122" s="47">
        <f t="shared" si="624"/>
        <v>179.94</v>
      </c>
      <c r="V4122" s="47">
        <f t="shared" si="625"/>
        <v>68.070000000000007</v>
      </c>
      <c r="W4122" s="11"/>
    </row>
    <row r="4123" spans="1:23" x14ac:dyDescent="0.45">
      <c r="A4123" t="s">
        <v>4128</v>
      </c>
      <c r="B4123">
        <v>83.39</v>
      </c>
      <c r="D4123" s="1" t="str">
        <f>VartojimasGamyba!J4119</f>
        <v>2024-02-19-13</v>
      </c>
      <c r="E4123" s="7">
        <f>VartojimasGamyba!G4119</f>
        <v>0.188</v>
      </c>
      <c r="F4123" s="11"/>
      <c r="G4123" s="12">
        <f t="shared" si="626"/>
        <v>10.794444444444444</v>
      </c>
      <c r="H4123" s="12">
        <v>0</v>
      </c>
      <c r="I4123" s="12">
        <v>6.2222222222222207E-2</v>
      </c>
      <c r="J4123" s="12">
        <v>0</v>
      </c>
      <c r="K4123" s="12"/>
      <c r="L4123" s="12">
        <f>VartojimasGamyba!H4119</f>
        <v>0.13200000000000001</v>
      </c>
      <c r="M4123" s="19">
        <f t="shared" si="619"/>
        <v>0</v>
      </c>
      <c r="N4123" s="7">
        <f t="shared" si="620"/>
        <v>0</v>
      </c>
      <c r="O4123" s="7">
        <f t="shared" si="621"/>
        <v>0</v>
      </c>
      <c r="R4123" s="7"/>
      <c r="S4123" s="47">
        <f t="shared" si="622"/>
        <v>0</v>
      </c>
      <c r="T4123" s="47">
        <f t="shared" si="623"/>
        <v>0</v>
      </c>
      <c r="U4123" s="47">
        <f t="shared" si="624"/>
        <v>183.68</v>
      </c>
      <c r="V4123" s="47">
        <f t="shared" si="625"/>
        <v>71.81</v>
      </c>
      <c r="W4123" s="11"/>
    </row>
    <row r="4124" spans="1:23" x14ac:dyDescent="0.45">
      <c r="A4124" t="s">
        <v>4129</v>
      </c>
      <c r="B4124">
        <v>83.53</v>
      </c>
      <c r="D4124" s="1" t="str">
        <f>VartojimasGamyba!J4120</f>
        <v>2024-02-19-14</v>
      </c>
      <c r="E4124" s="7">
        <f>VartojimasGamyba!G4120</f>
        <v>0.70199999999999996</v>
      </c>
      <c r="F4124" s="11"/>
      <c r="G4124" s="12">
        <f t="shared" si="626"/>
        <v>10.031111111111111</v>
      </c>
      <c r="H4124" s="12">
        <v>0</v>
      </c>
      <c r="I4124" s="12">
        <v>0.7633333333333332</v>
      </c>
      <c r="J4124" s="12">
        <v>0</v>
      </c>
      <c r="K4124" s="12"/>
      <c r="L4124" s="12">
        <f>VartojimasGamyba!H4120</f>
        <v>1.4999999999999999E-2</v>
      </c>
      <c r="M4124" s="19">
        <f t="shared" si="619"/>
        <v>1.3877787807814457E-17</v>
      </c>
      <c r="N4124" s="7">
        <f t="shared" si="620"/>
        <v>2.5510149548324533E-15</v>
      </c>
      <c r="O4124" s="7">
        <f t="shared" si="621"/>
        <v>2.5510149548324533E-15</v>
      </c>
      <c r="R4124" s="7"/>
      <c r="S4124" s="47">
        <f t="shared" si="622"/>
        <v>1.3877787807814457E-17</v>
      </c>
      <c r="T4124" s="47">
        <f t="shared" si="623"/>
        <v>0</v>
      </c>
      <c r="U4124" s="47">
        <f t="shared" si="624"/>
        <v>183.82</v>
      </c>
      <c r="V4124" s="47">
        <f t="shared" si="625"/>
        <v>71.95</v>
      </c>
      <c r="W4124" s="11"/>
    </row>
    <row r="4125" spans="1:23" x14ac:dyDescent="0.45">
      <c r="A4125" t="s">
        <v>4130</v>
      </c>
      <c r="B4125">
        <v>90.85</v>
      </c>
      <c r="D4125" s="1" t="str">
        <f>VartojimasGamyba!J4121</f>
        <v>2024-02-19-15</v>
      </c>
      <c r="E4125" s="7">
        <f>VartojimasGamyba!G4121</f>
        <v>0.90600000000000003</v>
      </c>
      <c r="F4125" s="11"/>
      <c r="G4125" s="12">
        <f t="shared" si="626"/>
        <v>9.0244444444444447</v>
      </c>
      <c r="H4125" s="12">
        <v>0</v>
      </c>
      <c r="I4125" s="12">
        <v>1.0066666666666668</v>
      </c>
      <c r="J4125" s="12">
        <v>0</v>
      </c>
      <c r="K4125" s="12"/>
      <c r="L4125" s="12">
        <f>VartojimasGamyba!H4121</f>
        <v>0</v>
      </c>
      <c r="M4125" s="19">
        <f t="shared" si="619"/>
        <v>-1.1102230246251565E-16</v>
      </c>
      <c r="N4125" s="7">
        <f t="shared" si="620"/>
        <v>-2.1220802892685241E-14</v>
      </c>
      <c r="O4125" s="7">
        <f t="shared" si="621"/>
        <v>-2.1220802892685241E-14</v>
      </c>
      <c r="R4125" s="7"/>
      <c r="S4125" s="47">
        <f t="shared" si="622"/>
        <v>-1.1102230246251565E-16</v>
      </c>
      <c r="T4125" s="47">
        <f t="shared" si="623"/>
        <v>0</v>
      </c>
      <c r="U4125" s="47">
        <f t="shared" si="624"/>
        <v>191.14</v>
      </c>
      <c r="V4125" s="47">
        <f t="shared" si="625"/>
        <v>79.27</v>
      </c>
      <c r="W4125" s="11"/>
    </row>
    <row r="4126" spans="1:23" x14ac:dyDescent="0.45">
      <c r="A4126" t="s">
        <v>4131</v>
      </c>
      <c r="B4126">
        <v>90.4</v>
      </c>
      <c r="D4126" s="1" t="str">
        <f>VartojimasGamyba!J4122</f>
        <v>2024-02-19-16</v>
      </c>
      <c r="E4126" s="7">
        <f>VartojimasGamyba!G4122</f>
        <v>1.369</v>
      </c>
      <c r="F4126" s="11"/>
      <c r="G4126" s="12">
        <f t="shared" si="626"/>
        <v>7.5033333333333339</v>
      </c>
      <c r="H4126" s="12">
        <v>0</v>
      </c>
      <c r="I4126" s="12">
        <v>1.5211111111111111</v>
      </c>
      <c r="J4126" s="12">
        <v>0</v>
      </c>
      <c r="K4126" s="12"/>
      <c r="L4126" s="12">
        <f>VartojimasGamyba!H4122</f>
        <v>0</v>
      </c>
      <c r="M4126" s="19">
        <f t="shared" si="619"/>
        <v>0</v>
      </c>
      <c r="N4126" s="7">
        <f t="shared" si="620"/>
        <v>0</v>
      </c>
      <c r="O4126" s="7">
        <f t="shared" si="621"/>
        <v>0</v>
      </c>
      <c r="R4126" s="7"/>
      <c r="S4126" s="47">
        <f t="shared" si="622"/>
        <v>0</v>
      </c>
      <c r="T4126" s="47">
        <f t="shared" si="623"/>
        <v>0</v>
      </c>
      <c r="U4126" s="47">
        <f t="shared" si="624"/>
        <v>190.69</v>
      </c>
      <c r="V4126" s="47">
        <f t="shared" si="625"/>
        <v>78.820000000000007</v>
      </c>
      <c r="W4126" s="11"/>
    </row>
    <row r="4127" spans="1:23" x14ac:dyDescent="0.45">
      <c r="A4127" t="s">
        <v>4132</v>
      </c>
      <c r="B4127">
        <v>87.66</v>
      </c>
      <c r="D4127" s="1" t="str">
        <f>VartojimasGamyba!J4123</f>
        <v>2024-02-19-17</v>
      </c>
      <c r="E4127" s="7">
        <f>VartojimasGamyba!G4123</f>
        <v>0.91200000000000003</v>
      </c>
      <c r="F4127" s="11"/>
      <c r="G4127" s="12">
        <f t="shared" si="626"/>
        <v>6.49</v>
      </c>
      <c r="H4127" s="12">
        <v>0</v>
      </c>
      <c r="I4127" s="12">
        <v>1.0133333333333334</v>
      </c>
      <c r="J4127" s="12">
        <v>0</v>
      </c>
      <c r="K4127" s="12"/>
      <c r="L4127" s="12">
        <f>VartojimasGamyba!H4123</f>
        <v>0</v>
      </c>
      <c r="M4127" s="19">
        <f t="shared" si="619"/>
        <v>-1.1102230246251565E-16</v>
      </c>
      <c r="N4127" s="7">
        <f t="shared" si="620"/>
        <v>-2.0866641747829816E-14</v>
      </c>
      <c r="O4127" s="7">
        <f t="shared" si="621"/>
        <v>-2.0866641747829816E-14</v>
      </c>
      <c r="R4127" s="7"/>
      <c r="S4127" s="47">
        <f t="shared" si="622"/>
        <v>-1.1102230246251565E-16</v>
      </c>
      <c r="T4127" s="47">
        <f t="shared" si="623"/>
        <v>0</v>
      </c>
      <c r="U4127" s="47">
        <f t="shared" si="624"/>
        <v>187.95</v>
      </c>
      <c r="V4127" s="47">
        <f t="shared" si="625"/>
        <v>76.08</v>
      </c>
      <c r="W4127" s="11"/>
    </row>
    <row r="4128" spans="1:23" x14ac:dyDescent="0.45">
      <c r="A4128" t="s">
        <v>4133</v>
      </c>
      <c r="B4128">
        <v>92.62</v>
      </c>
      <c r="D4128" s="1" t="str">
        <f>VartojimasGamyba!J4124</f>
        <v>2024-02-19-18</v>
      </c>
      <c r="E4128" s="7">
        <f>VartojimasGamyba!G4124</f>
        <v>0.25800000000000001</v>
      </c>
      <c r="F4128" s="11"/>
      <c r="G4128" s="12">
        <f t="shared" si="626"/>
        <v>6.2033333333333331</v>
      </c>
      <c r="H4128" s="12">
        <v>0</v>
      </c>
      <c r="I4128" s="12">
        <v>0.28666666666666668</v>
      </c>
      <c r="J4128" s="12">
        <v>0</v>
      </c>
      <c r="K4128" s="12"/>
      <c r="L4128" s="12">
        <f>VartojimasGamyba!H4124</f>
        <v>0</v>
      </c>
      <c r="M4128" s="19">
        <f t="shared" si="619"/>
        <v>0</v>
      </c>
      <c r="N4128" s="7">
        <f t="shared" si="620"/>
        <v>0</v>
      </c>
      <c r="O4128" s="7">
        <f t="shared" si="621"/>
        <v>0</v>
      </c>
      <c r="R4128" s="7"/>
      <c r="S4128" s="47">
        <f t="shared" si="622"/>
        <v>0</v>
      </c>
      <c r="T4128" s="47">
        <f t="shared" si="623"/>
        <v>0</v>
      </c>
      <c r="U4128" s="47">
        <f t="shared" si="624"/>
        <v>192.91000000000003</v>
      </c>
      <c r="V4128" s="47">
        <f t="shared" si="625"/>
        <v>81.040000000000006</v>
      </c>
      <c r="W4128" s="11"/>
    </row>
    <row r="4129" spans="1:23" x14ac:dyDescent="0.45">
      <c r="A4129" t="s">
        <v>4134</v>
      </c>
      <c r="B4129">
        <v>93.44</v>
      </c>
      <c r="D4129" s="1" t="str">
        <f>VartojimasGamyba!J4125</f>
        <v>2024-02-19-19</v>
      </c>
      <c r="E4129" s="7">
        <f>VartojimasGamyba!G4125</f>
        <v>0.30499999999999999</v>
      </c>
      <c r="F4129" s="11"/>
      <c r="G4129" s="12">
        <f t="shared" si="626"/>
        <v>5.8644444444444446</v>
      </c>
      <c r="H4129" s="12">
        <v>0</v>
      </c>
      <c r="I4129" s="12">
        <v>0.33888888888888891</v>
      </c>
      <c r="J4129" s="12">
        <v>0</v>
      </c>
      <c r="K4129" s="12"/>
      <c r="L4129" s="12">
        <f>VartojimasGamyba!H4125</f>
        <v>0</v>
      </c>
      <c r="M4129" s="19">
        <f t="shared" si="619"/>
        <v>-5.5511151231257827E-17</v>
      </c>
      <c r="N4129" s="7">
        <f t="shared" si="620"/>
        <v>-1.075417532803158E-14</v>
      </c>
      <c r="O4129" s="7">
        <f t="shared" si="621"/>
        <v>-1.075417532803158E-14</v>
      </c>
      <c r="R4129" s="7"/>
      <c r="S4129" s="47">
        <f t="shared" si="622"/>
        <v>-5.5511151231257827E-17</v>
      </c>
      <c r="T4129" s="47">
        <f t="shared" si="623"/>
        <v>0</v>
      </c>
      <c r="U4129" s="47">
        <f t="shared" si="624"/>
        <v>193.73000000000002</v>
      </c>
      <c r="V4129" s="47">
        <f t="shared" si="625"/>
        <v>81.86</v>
      </c>
      <c r="W4129" s="11"/>
    </row>
    <row r="4130" spans="1:23" x14ac:dyDescent="0.45">
      <c r="A4130" t="s">
        <v>4135</v>
      </c>
      <c r="B4130">
        <v>95.3</v>
      </c>
      <c r="D4130" s="1" t="str">
        <f>VartojimasGamyba!J4126</f>
        <v>2024-02-19-20</v>
      </c>
      <c r="E4130" s="7">
        <f>VartojimasGamyba!G4126</f>
        <v>0.25</v>
      </c>
      <c r="F4130" s="11"/>
      <c r="G4130" s="12">
        <f t="shared" si="626"/>
        <v>5.5866666666666669</v>
      </c>
      <c r="H4130" s="12">
        <v>0</v>
      </c>
      <c r="I4130" s="12">
        <v>0.27777777777777779</v>
      </c>
      <c r="J4130" s="12">
        <v>0</v>
      </c>
      <c r="K4130" s="12"/>
      <c r="L4130" s="12">
        <f>VartojimasGamyba!H4126</f>
        <v>0</v>
      </c>
      <c r="M4130" s="19">
        <f t="shared" si="619"/>
        <v>0</v>
      </c>
      <c r="N4130" s="7">
        <f t="shared" si="620"/>
        <v>0</v>
      </c>
      <c r="O4130" s="7">
        <f t="shared" si="621"/>
        <v>0</v>
      </c>
      <c r="P4130" s="7" t="s">
        <v>8873</v>
      </c>
      <c r="R4130" s="7"/>
      <c r="S4130" s="47">
        <f t="shared" si="622"/>
        <v>0</v>
      </c>
      <c r="T4130" s="47">
        <f t="shared" si="623"/>
        <v>0</v>
      </c>
      <c r="U4130" s="47">
        <f t="shared" si="624"/>
        <v>195.59</v>
      </c>
      <c r="V4130" s="47">
        <f t="shared" si="625"/>
        <v>83.72</v>
      </c>
      <c r="W4130" s="11"/>
    </row>
    <row r="4131" spans="1:23" x14ac:dyDescent="0.45">
      <c r="A4131" t="s">
        <v>4136</v>
      </c>
      <c r="B4131">
        <v>88.07</v>
      </c>
      <c r="D4131" s="1" t="str">
        <f>VartojimasGamyba!J4127</f>
        <v>2024-02-19-21</v>
      </c>
      <c r="E4131" s="7">
        <f>VartojimasGamyba!G4127</f>
        <v>0.20699999999999999</v>
      </c>
      <c r="F4131" s="11"/>
      <c r="G4131" s="12">
        <f t="shared" si="626"/>
        <v>5.3566666666666665</v>
      </c>
      <c r="H4131" s="12">
        <v>0</v>
      </c>
      <c r="I4131" s="12">
        <v>0.23</v>
      </c>
      <c r="J4131" s="12">
        <v>0</v>
      </c>
      <c r="K4131" s="12"/>
      <c r="L4131" s="12">
        <f>VartojimasGamyba!H4127</f>
        <v>0</v>
      </c>
      <c r="M4131" s="19">
        <f t="shared" si="619"/>
        <v>-2.7755575615628914E-17</v>
      </c>
      <c r="N4131" s="7">
        <f t="shared" si="620"/>
        <v>-5.2280402229598625E-15</v>
      </c>
      <c r="O4131" s="7">
        <f t="shared" si="621"/>
        <v>-5.2280402229598625E-15</v>
      </c>
      <c r="P4131" s="7">
        <f>SUM(N4110:N4133)</f>
        <v>1635.5529188888888</v>
      </c>
      <c r="R4131" s="7"/>
      <c r="S4131" s="47">
        <f t="shared" si="622"/>
        <v>-2.7755575615628914E-17</v>
      </c>
      <c r="T4131" s="47">
        <f t="shared" si="623"/>
        <v>0</v>
      </c>
      <c r="U4131" s="47">
        <f t="shared" si="624"/>
        <v>188.36</v>
      </c>
      <c r="V4131" s="47">
        <f t="shared" si="625"/>
        <v>76.489999999999995</v>
      </c>
      <c r="W4131" s="11"/>
    </row>
    <row r="4132" spans="1:23" x14ac:dyDescent="0.45">
      <c r="A4132" t="s">
        <v>4137</v>
      </c>
      <c r="B4132">
        <v>79.09</v>
      </c>
      <c r="D4132" s="1" t="str">
        <f>VartojimasGamyba!J4128</f>
        <v>2024-02-19-22</v>
      </c>
      <c r="E4132" s="7">
        <f>VartojimasGamyba!G4128</f>
        <v>0.16700000000000001</v>
      </c>
      <c r="F4132" s="11"/>
      <c r="G4132" s="12">
        <f t="shared" si="626"/>
        <v>5.1711111111111112</v>
      </c>
      <c r="H4132" s="12">
        <v>0</v>
      </c>
      <c r="I4132" s="12">
        <v>0.18555555555555558</v>
      </c>
      <c r="J4132" s="12">
        <v>0</v>
      </c>
      <c r="K4132" s="12"/>
      <c r="L4132" s="12">
        <f>VartojimasGamyba!H4128</f>
        <v>0</v>
      </c>
      <c r="M4132" s="19">
        <f t="shared" si="619"/>
        <v>-2.7755575615628914E-17</v>
      </c>
      <c r="N4132" s="7">
        <f t="shared" si="620"/>
        <v>-4.9787951539315144E-15</v>
      </c>
      <c r="O4132" s="7">
        <f t="shared" si="621"/>
        <v>-4.9787951539315144E-15</v>
      </c>
      <c r="P4132" s="7" t="s">
        <v>8872</v>
      </c>
      <c r="R4132" s="7"/>
      <c r="S4132" s="47">
        <f t="shared" si="622"/>
        <v>-2.7755575615628914E-17</v>
      </c>
      <c r="T4132" s="47">
        <f t="shared" si="623"/>
        <v>0</v>
      </c>
      <c r="U4132" s="47">
        <f t="shared" si="624"/>
        <v>179.38</v>
      </c>
      <c r="V4132" s="47">
        <f t="shared" si="625"/>
        <v>67.510000000000005</v>
      </c>
      <c r="W4132" s="11"/>
    </row>
    <row r="4133" spans="1:23" x14ac:dyDescent="0.45">
      <c r="A4133" t="s">
        <v>4138</v>
      </c>
      <c r="B4133">
        <v>70.41</v>
      </c>
      <c r="D4133" s="1" t="str">
        <f>VartojimasGamyba!J4129</f>
        <v>2024-02-19-23</v>
      </c>
      <c r="E4133" s="7">
        <f>VartojimasGamyba!G4129</f>
        <v>0.154</v>
      </c>
      <c r="F4133" s="11"/>
      <c r="G4133" s="12">
        <f t="shared" si="626"/>
        <v>5</v>
      </c>
      <c r="H4133" s="12">
        <v>0</v>
      </c>
      <c r="I4133" s="12">
        <v>0.1711111111111111</v>
      </c>
      <c r="J4133" s="12">
        <v>0</v>
      </c>
      <c r="K4133" s="12"/>
      <c r="L4133" s="12">
        <f>VartojimasGamyba!H4129</f>
        <v>0</v>
      </c>
      <c r="M4133" s="19">
        <f t="shared" si="619"/>
        <v>0</v>
      </c>
      <c r="N4133" s="7">
        <f t="shared" si="620"/>
        <v>0</v>
      </c>
      <c r="O4133" s="7">
        <f t="shared" si="621"/>
        <v>0</v>
      </c>
      <c r="P4133" s="7">
        <f>SUM(O4110:O4133)</f>
        <v>1635.5529188888888</v>
      </c>
      <c r="Q4133" s="7">
        <f>SUMPRODUCT(B4110:B4133,E4110:E4133)+SUM(E4110:E4133)*$Z$21-SUMPRODUCT(B4110:B4133,L4110:L4133)+SUM(L4110:L4133)*ABS($Z$20)</f>
        <v>1997.0109300000001</v>
      </c>
      <c r="R4133" s="7"/>
      <c r="S4133" s="47">
        <f t="shared" si="622"/>
        <v>0</v>
      </c>
      <c r="T4133" s="47">
        <f t="shared" si="623"/>
        <v>0</v>
      </c>
      <c r="U4133" s="47">
        <f t="shared" si="624"/>
        <v>170.7</v>
      </c>
      <c r="V4133" s="47">
        <f t="shared" si="625"/>
        <v>58.83</v>
      </c>
      <c r="W4133" s="11">
        <f>IF(P4133&lt;&gt;Q4133,1,0)</f>
        <v>1</v>
      </c>
    </row>
    <row r="4134" spans="1:23" x14ac:dyDescent="0.45">
      <c r="A4134" t="s">
        <v>4139</v>
      </c>
      <c r="B4134">
        <v>66.27</v>
      </c>
      <c r="D4134" s="9" t="str">
        <f>VartojimasGamyba!J4130</f>
        <v>2024-02-20-00</v>
      </c>
      <c r="E4134" s="8">
        <f>VartojimasGamyba!G4130</f>
        <v>0.192</v>
      </c>
      <c r="F4134" s="11"/>
      <c r="G4134" s="7">
        <f>G4133+H4134-I4134</f>
        <v>5</v>
      </c>
      <c r="H4134" s="7">
        <v>0</v>
      </c>
      <c r="I4134" s="7">
        <v>0</v>
      </c>
      <c r="J4134" s="7">
        <v>0</v>
      </c>
      <c r="L4134" s="7">
        <f>VartojimasGamyba!H4130</f>
        <v>0</v>
      </c>
      <c r="M4134" s="15">
        <f t="shared" si="619"/>
        <v>0.192</v>
      </c>
      <c r="N4134" s="7">
        <f t="shared" si="620"/>
        <v>31.979520000000001</v>
      </c>
      <c r="O4134" s="7">
        <f t="shared" si="621"/>
        <v>31.979520000000001</v>
      </c>
      <c r="R4134" s="20" t="s">
        <v>8783</v>
      </c>
      <c r="S4134" s="47">
        <f t="shared" si="622"/>
        <v>0.192</v>
      </c>
      <c r="T4134" s="47">
        <f t="shared" si="623"/>
        <v>0</v>
      </c>
      <c r="U4134" s="47">
        <f t="shared" si="624"/>
        <v>166.56</v>
      </c>
      <c r="V4134" s="47">
        <f t="shared" si="625"/>
        <v>54.69</v>
      </c>
      <c r="W4134" s="11"/>
    </row>
    <row r="4135" spans="1:23" x14ac:dyDescent="0.45">
      <c r="A4135" t="s">
        <v>4140</v>
      </c>
      <c r="B4135">
        <v>59.07</v>
      </c>
      <c r="D4135" s="9" t="str">
        <f>VartojimasGamyba!J4131</f>
        <v>2024-02-20-01</v>
      </c>
      <c r="E4135" s="8">
        <f>VartojimasGamyba!G4131</f>
        <v>0.19400000000000001</v>
      </c>
      <c r="F4135" s="11"/>
      <c r="G4135" s="7">
        <f t="shared" ref="G4135:G4157" si="627">G4134+H4135-I4135</f>
        <v>5</v>
      </c>
      <c r="H4135" s="7">
        <v>0</v>
      </c>
      <c r="I4135" s="7">
        <v>0</v>
      </c>
      <c r="J4135" s="7">
        <v>0</v>
      </c>
      <c r="L4135" s="7">
        <f>VartojimasGamyba!H4131</f>
        <v>0</v>
      </c>
      <c r="M4135" s="15">
        <f t="shared" si="619"/>
        <v>0.19400000000000001</v>
      </c>
      <c r="N4135" s="7">
        <f t="shared" si="620"/>
        <v>30.915840000000003</v>
      </c>
      <c r="O4135" s="7">
        <f t="shared" si="621"/>
        <v>30.915840000000003</v>
      </c>
      <c r="R4135" s="7"/>
      <c r="S4135" s="47">
        <f t="shared" si="622"/>
        <v>0.19400000000000001</v>
      </c>
      <c r="T4135" s="47">
        <f t="shared" si="623"/>
        <v>0</v>
      </c>
      <c r="U4135" s="47">
        <f t="shared" si="624"/>
        <v>159.36000000000001</v>
      </c>
      <c r="V4135" s="47">
        <f t="shared" si="625"/>
        <v>47.49</v>
      </c>
      <c r="W4135" s="11"/>
    </row>
    <row r="4136" spans="1:23" x14ac:dyDescent="0.45">
      <c r="A4136" t="s">
        <v>4141</v>
      </c>
      <c r="B4136">
        <v>58.06</v>
      </c>
      <c r="D4136" s="9" t="str">
        <f>VartojimasGamyba!J4132</f>
        <v>2024-02-20-02</v>
      </c>
      <c r="E4136" s="8">
        <f>VartojimasGamyba!G4132</f>
        <v>0.86099999999999999</v>
      </c>
      <c r="F4136" s="11"/>
      <c r="G4136" s="7">
        <f t="shared" si="627"/>
        <v>5</v>
      </c>
      <c r="H4136" s="7">
        <v>0</v>
      </c>
      <c r="I4136" s="7">
        <v>0</v>
      </c>
      <c r="J4136" s="7">
        <v>0</v>
      </c>
      <c r="L4136" s="7">
        <f>VartojimasGamyba!H4132</f>
        <v>0</v>
      </c>
      <c r="M4136" s="15">
        <f t="shared" si="619"/>
        <v>0.86099999999999999</v>
      </c>
      <c r="N4136" s="7">
        <f t="shared" si="620"/>
        <v>136.33935000000002</v>
      </c>
      <c r="O4136" s="7">
        <f t="shared" si="621"/>
        <v>136.33935000000002</v>
      </c>
      <c r="R4136" s="7"/>
      <c r="S4136" s="47">
        <f t="shared" si="622"/>
        <v>0.86099999999999999</v>
      </c>
      <c r="T4136" s="47">
        <f t="shared" si="623"/>
        <v>0</v>
      </c>
      <c r="U4136" s="47">
        <f t="shared" si="624"/>
        <v>158.35000000000002</v>
      </c>
      <c r="V4136" s="47">
        <f t="shared" si="625"/>
        <v>46.480000000000004</v>
      </c>
      <c r="W4136" s="11"/>
    </row>
    <row r="4137" spans="1:23" x14ac:dyDescent="0.45">
      <c r="A4137" t="s">
        <v>4142</v>
      </c>
      <c r="B4137">
        <v>54.32</v>
      </c>
      <c r="D4137" s="9" t="str">
        <f>VartojimasGamyba!J4133</f>
        <v>2024-02-20-03</v>
      </c>
      <c r="E4137" s="8">
        <f>VartojimasGamyba!G4133</f>
        <v>0.92100000000000004</v>
      </c>
      <c r="F4137" s="11"/>
      <c r="G4137" s="7">
        <f t="shared" si="627"/>
        <v>5</v>
      </c>
      <c r="H4137" s="7">
        <v>0</v>
      </c>
      <c r="I4137" s="7">
        <v>0</v>
      </c>
      <c r="J4137" s="7">
        <v>0</v>
      </c>
      <c r="L4137" s="7">
        <f>VartojimasGamyba!H4133</f>
        <v>0</v>
      </c>
      <c r="M4137" s="15">
        <f t="shared" si="619"/>
        <v>0.92100000000000004</v>
      </c>
      <c r="N4137" s="7">
        <f t="shared" si="620"/>
        <v>142.39581000000001</v>
      </c>
      <c r="O4137" s="7">
        <f t="shared" si="621"/>
        <v>142.39581000000001</v>
      </c>
      <c r="R4137" s="7"/>
      <c r="S4137" s="47">
        <f t="shared" si="622"/>
        <v>0.92100000000000004</v>
      </c>
      <c r="T4137" s="47">
        <f t="shared" si="623"/>
        <v>0</v>
      </c>
      <c r="U4137" s="47">
        <f t="shared" si="624"/>
        <v>154.61000000000001</v>
      </c>
      <c r="V4137" s="47">
        <f t="shared" si="625"/>
        <v>42.74</v>
      </c>
      <c r="W4137" s="11"/>
    </row>
    <row r="4138" spans="1:23" x14ac:dyDescent="0.45">
      <c r="A4138" t="s">
        <v>4143</v>
      </c>
      <c r="B4138">
        <v>53.96</v>
      </c>
      <c r="D4138" s="9" t="str">
        <f>VartojimasGamyba!J4134</f>
        <v>2024-02-20-04</v>
      </c>
      <c r="E4138" s="8">
        <f>VartojimasGamyba!G4134</f>
        <v>0.82499999999999996</v>
      </c>
      <c r="F4138" s="11"/>
      <c r="G4138" s="7">
        <f t="shared" si="627"/>
        <v>5</v>
      </c>
      <c r="H4138" s="7">
        <v>0</v>
      </c>
      <c r="I4138" s="7">
        <v>0</v>
      </c>
      <c r="J4138" s="7">
        <v>0</v>
      </c>
      <c r="L4138" s="7">
        <f>VartojimasGamyba!H4134</f>
        <v>0</v>
      </c>
      <c r="M4138" s="15">
        <f t="shared" si="619"/>
        <v>0.82499999999999996</v>
      </c>
      <c r="N4138" s="7">
        <f t="shared" si="620"/>
        <v>127.25624999999999</v>
      </c>
      <c r="O4138" s="7">
        <f t="shared" si="621"/>
        <v>127.25624999999999</v>
      </c>
      <c r="R4138" s="7"/>
      <c r="S4138" s="47">
        <f t="shared" si="622"/>
        <v>0.82499999999999996</v>
      </c>
      <c r="T4138" s="47">
        <f t="shared" si="623"/>
        <v>0</v>
      </c>
      <c r="U4138" s="47">
        <f t="shared" si="624"/>
        <v>154.25</v>
      </c>
      <c r="V4138" s="47">
        <f t="shared" si="625"/>
        <v>42.38</v>
      </c>
      <c r="W4138" s="11"/>
    </row>
    <row r="4139" spans="1:23" x14ac:dyDescent="0.45">
      <c r="A4139" t="s">
        <v>4144</v>
      </c>
      <c r="B4139">
        <v>53.52</v>
      </c>
      <c r="D4139" s="9" t="str">
        <f>VartojimasGamyba!J4135</f>
        <v>2024-02-20-05</v>
      </c>
      <c r="E4139" s="8">
        <f>VartojimasGamyba!G4135</f>
        <v>0.32700000000000001</v>
      </c>
      <c r="F4139" s="11"/>
      <c r="G4139" s="7">
        <f t="shared" si="627"/>
        <v>5</v>
      </c>
      <c r="H4139" s="7">
        <v>0</v>
      </c>
      <c r="I4139" s="7">
        <v>0</v>
      </c>
      <c r="J4139" s="7">
        <v>0</v>
      </c>
      <c r="L4139" s="7">
        <f>VartojimasGamyba!H4135</f>
        <v>0</v>
      </c>
      <c r="M4139" s="15">
        <f t="shared" si="619"/>
        <v>0.32700000000000001</v>
      </c>
      <c r="N4139" s="7">
        <f t="shared" si="620"/>
        <v>50.295870000000001</v>
      </c>
      <c r="O4139" s="7">
        <f t="shared" si="621"/>
        <v>50.295870000000001</v>
      </c>
      <c r="R4139" s="7"/>
      <c r="S4139" s="47">
        <f t="shared" si="622"/>
        <v>0.32700000000000001</v>
      </c>
      <c r="T4139" s="47">
        <f t="shared" si="623"/>
        <v>0</v>
      </c>
      <c r="U4139" s="47">
        <f t="shared" si="624"/>
        <v>153.81</v>
      </c>
      <c r="V4139" s="47">
        <f t="shared" si="625"/>
        <v>41.940000000000005</v>
      </c>
      <c r="W4139" s="11"/>
    </row>
    <row r="4140" spans="1:23" x14ac:dyDescent="0.45">
      <c r="A4140" t="s">
        <v>4145</v>
      </c>
      <c r="B4140">
        <v>52.53</v>
      </c>
      <c r="D4140" s="9" t="str">
        <f>VartojimasGamyba!J4136</f>
        <v>2024-02-20-06</v>
      </c>
      <c r="E4140" s="8">
        <f>VartojimasGamyba!G4136</f>
        <v>1.2130000000000001</v>
      </c>
      <c r="F4140" s="11"/>
      <c r="G4140" s="7">
        <f t="shared" si="627"/>
        <v>10.456222222222221</v>
      </c>
      <c r="H4140" s="7">
        <v>5.4562222222222214</v>
      </c>
      <c r="I4140" s="7">
        <v>0</v>
      </c>
      <c r="J4140" s="7">
        <v>0</v>
      </c>
      <c r="L4140" s="7">
        <f>VartojimasGamyba!H4136</f>
        <v>0</v>
      </c>
      <c r="M4140" s="15">
        <f t="shared" si="619"/>
        <v>6.6692222222222215</v>
      </c>
      <c r="N4140" s="7">
        <f t="shared" si="620"/>
        <v>1019.1905399999998</v>
      </c>
      <c r="O4140" s="7">
        <f t="shared" si="621"/>
        <v>1019.1905399999998</v>
      </c>
      <c r="R4140" s="7"/>
      <c r="S4140" s="47">
        <f t="shared" si="622"/>
        <v>6.6692222222222215</v>
      </c>
      <c r="T4140" s="47">
        <f t="shared" si="623"/>
        <v>0</v>
      </c>
      <c r="U4140" s="47">
        <f t="shared" si="624"/>
        <v>152.82</v>
      </c>
      <c r="V4140" s="47">
        <f t="shared" si="625"/>
        <v>40.950000000000003</v>
      </c>
      <c r="W4140" s="11"/>
    </row>
    <row r="4141" spans="1:23" x14ac:dyDescent="0.45">
      <c r="A4141" t="s">
        <v>4146</v>
      </c>
      <c r="B4141">
        <v>73.900000000000006</v>
      </c>
      <c r="D4141" s="9" t="str">
        <f>VartojimasGamyba!J4137</f>
        <v>2024-02-20-07</v>
      </c>
      <c r="E4141" s="8">
        <f>VartojimasGamyba!G4137</f>
        <v>0.24199999999999999</v>
      </c>
      <c r="F4141" s="11"/>
      <c r="G4141" s="7">
        <f t="shared" si="627"/>
        <v>10.30511111111111</v>
      </c>
      <c r="H4141" s="7">
        <v>0</v>
      </c>
      <c r="I4141" s="7">
        <v>0.15111111111111114</v>
      </c>
      <c r="J4141" s="7">
        <v>0</v>
      </c>
      <c r="L4141" s="7">
        <f>VartojimasGamyba!H4137</f>
        <v>0.106</v>
      </c>
      <c r="M4141" s="15">
        <f t="shared" si="619"/>
        <v>0</v>
      </c>
      <c r="N4141" s="7">
        <f t="shared" si="620"/>
        <v>0</v>
      </c>
      <c r="O4141" s="7">
        <f t="shared" si="621"/>
        <v>0</v>
      </c>
      <c r="R4141" s="7"/>
      <c r="S4141" s="47">
        <f t="shared" si="622"/>
        <v>0</v>
      </c>
      <c r="T4141" s="47">
        <f t="shared" si="623"/>
        <v>0</v>
      </c>
      <c r="U4141" s="47">
        <f t="shared" si="624"/>
        <v>174.19</v>
      </c>
      <c r="V4141" s="47">
        <f t="shared" si="625"/>
        <v>62.320000000000007</v>
      </c>
      <c r="W4141" s="11"/>
    </row>
    <row r="4142" spans="1:23" x14ac:dyDescent="0.45">
      <c r="A4142" t="s">
        <v>4147</v>
      </c>
      <c r="B4142">
        <v>69.150000000000006</v>
      </c>
      <c r="D4142" s="9" t="str">
        <f>VartojimasGamyba!J4138</f>
        <v>2024-02-20-08</v>
      </c>
      <c r="E4142" s="8">
        <f>VartojimasGamyba!G4138</f>
        <v>0.95599999999999996</v>
      </c>
      <c r="F4142" s="11"/>
      <c r="G4142" s="7">
        <f t="shared" si="627"/>
        <v>10.30511111111111</v>
      </c>
      <c r="H4142" s="7">
        <v>0</v>
      </c>
      <c r="I4142" s="7">
        <v>0</v>
      </c>
      <c r="J4142" s="7">
        <v>0</v>
      </c>
      <c r="L4142" s="7">
        <f>VartojimasGamyba!H4138</f>
        <v>0.251</v>
      </c>
      <c r="M4142" s="15">
        <f t="shared" si="619"/>
        <v>0.70499999999999996</v>
      </c>
      <c r="N4142" s="7">
        <f t="shared" si="620"/>
        <v>119.45519999999999</v>
      </c>
      <c r="O4142" s="7">
        <f t="shared" si="621"/>
        <v>119.45519999999999</v>
      </c>
      <c r="R4142" s="7"/>
      <c r="S4142" s="47">
        <f t="shared" si="622"/>
        <v>0.70499999999999996</v>
      </c>
      <c r="T4142" s="47">
        <f t="shared" si="623"/>
        <v>0</v>
      </c>
      <c r="U4142" s="47">
        <f t="shared" si="624"/>
        <v>169.44</v>
      </c>
      <c r="V4142" s="47">
        <f t="shared" si="625"/>
        <v>57.570000000000007</v>
      </c>
      <c r="W4142" s="11"/>
    </row>
    <row r="4143" spans="1:23" x14ac:dyDescent="0.45">
      <c r="A4143" t="s">
        <v>4148</v>
      </c>
      <c r="B4143">
        <v>86.53</v>
      </c>
      <c r="D4143" s="9" t="str">
        <f>VartojimasGamyba!J4139</f>
        <v>2024-02-20-09</v>
      </c>
      <c r="E4143" s="8">
        <f>VartojimasGamyba!G4139</f>
        <v>0.26400000000000001</v>
      </c>
      <c r="F4143" s="11"/>
      <c r="G4143" s="7">
        <f t="shared" si="627"/>
        <v>10.52511111111111</v>
      </c>
      <c r="H4143" s="7">
        <v>0.21999999999999997</v>
      </c>
      <c r="I4143" s="7">
        <v>0</v>
      </c>
      <c r="J4143" s="7">
        <v>0</v>
      </c>
      <c r="L4143" s="7">
        <f>VartojimasGamyba!H4139</f>
        <v>0.48399999999999999</v>
      </c>
      <c r="M4143" s="15">
        <f t="shared" si="619"/>
        <v>0</v>
      </c>
      <c r="N4143" s="7">
        <f t="shared" si="620"/>
        <v>0</v>
      </c>
      <c r="O4143" s="7">
        <f t="shared" si="621"/>
        <v>0</v>
      </c>
      <c r="R4143" s="7"/>
      <c r="S4143" s="47">
        <f t="shared" si="622"/>
        <v>0.21999999999999997</v>
      </c>
      <c r="T4143" s="47">
        <f t="shared" si="623"/>
        <v>0.21999999999999997</v>
      </c>
      <c r="U4143" s="47">
        <f t="shared" si="624"/>
        <v>186.82</v>
      </c>
      <c r="V4143" s="47">
        <f t="shared" si="625"/>
        <v>74.95</v>
      </c>
      <c r="W4143" s="11"/>
    </row>
    <row r="4144" spans="1:23" x14ac:dyDescent="0.45">
      <c r="A4144" t="s">
        <v>4149</v>
      </c>
      <c r="B4144">
        <v>88.71</v>
      </c>
      <c r="D4144" s="9" t="str">
        <f>VartojimasGamyba!J4140</f>
        <v>2024-02-20-10</v>
      </c>
      <c r="E4144" s="8">
        <f>VartojimasGamyba!G4140</f>
        <v>0.155</v>
      </c>
      <c r="F4144" s="11"/>
      <c r="G4144" s="7">
        <f t="shared" si="627"/>
        <v>10.751111111111111</v>
      </c>
      <c r="H4144" s="7">
        <v>0.22600000000000001</v>
      </c>
      <c r="I4144" s="7">
        <v>0</v>
      </c>
      <c r="J4144" s="7">
        <v>0</v>
      </c>
      <c r="L4144" s="7">
        <f>VartojimasGamyba!H4140</f>
        <v>0.38100000000000001</v>
      </c>
      <c r="M4144" s="15">
        <f t="shared" si="619"/>
        <v>0</v>
      </c>
      <c r="N4144" s="7">
        <f t="shared" si="620"/>
        <v>0</v>
      </c>
      <c r="O4144" s="7">
        <f t="shared" si="621"/>
        <v>0</v>
      </c>
      <c r="R4144" s="7"/>
      <c r="S4144" s="47">
        <f t="shared" si="622"/>
        <v>0.22600000000000001</v>
      </c>
      <c r="T4144" s="47">
        <f t="shared" si="623"/>
        <v>0.22600000000000001</v>
      </c>
      <c r="U4144" s="47">
        <f t="shared" si="624"/>
        <v>189</v>
      </c>
      <c r="V4144" s="47">
        <f t="shared" si="625"/>
        <v>77.13</v>
      </c>
      <c r="W4144" s="11"/>
    </row>
    <row r="4145" spans="1:23" x14ac:dyDescent="0.45">
      <c r="A4145" t="s">
        <v>4150</v>
      </c>
      <c r="B4145">
        <v>77.78</v>
      </c>
      <c r="D4145" s="9" t="str">
        <f>VartojimasGamyba!J4141</f>
        <v>2024-02-20-11</v>
      </c>
      <c r="E4145" s="8">
        <f>VartojimasGamyba!G4141</f>
        <v>0.377</v>
      </c>
      <c r="F4145" s="11"/>
      <c r="G4145" s="7">
        <f t="shared" si="627"/>
        <v>10.718888888888889</v>
      </c>
      <c r="H4145" s="7">
        <v>0</v>
      </c>
      <c r="I4145" s="7">
        <v>3.2222222222222249E-2</v>
      </c>
      <c r="J4145" s="7">
        <v>0</v>
      </c>
      <c r="L4145" s="7">
        <f>VartojimasGamyba!H4141</f>
        <v>0.34799999999999998</v>
      </c>
      <c r="M4145" s="15">
        <f t="shared" si="619"/>
        <v>0</v>
      </c>
      <c r="N4145" s="7">
        <f t="shared" si="620"/>
        <v>0</v>
      </c>
      <c r="O4145" s="7">
        <f t="shared" si="621"/>
        <v>0</v>
      </c>
      <c r="R4145" s="7"/>
      <c r="S4145" s="47">
        <f t="shared" si="622"/>
        <v>0</v>
      </c>
      <c r="T4145" s="47">
        <f t="shared" si="623"/>
        <v>0</v>
      </c>
      <c r="U4145" s="47">
        <f t="shared" si="624"/>
        <v>178.07</v>
      </c>
      <c r="V4145" s="47">
        <f t="shared" si="625"/>
        <v>66.2</v>
      </c>
      <c r="W4145" s="11"/>
    </row>
    <row r="4146" spans="1:23" x14ac:dyDescent="0.45">
      <c r="A4146" t="s">
        <v>4151</v>
      </c>
      <c r="B4146">
        <v>80.22</v>
      </c>
      <c r="D4146" s="9" t="str">
        <f>VartojimasGamyba!J4142</f>
        <v>2024-02-20-12</v>
      </c>
      <c r="E4146" s="8">
        <f>VartojimasGamyba!G4142</f>
        <v>1.032</v>
      </c>
      <c r="F4146" s="11"/>
      <c r="G4146" s="7">
        <f t="shared" si="627"/>
        <v>9.7222222222222232</v>
      </c>
      <c r="H4146" s="7">
        <v>0</v>
      </c>
      <c r="I4146" s="7">
        <v>0.9966666666666667</v>
      </c>
      <c r="J4146" s="7">
        <v>0</v>
      </c>
      <c r="L4146" s="7">
        <f>VartojimasGamyba!H4142</f>
        <v>0.13500000000000001</v>
      </c>
      <c r="M4146" s="15">
        <f t="shared" si="619"/>
        <v>0</v>
      </c>
      <c r="N4146" s="7">
        <f t="shared" si="620"/>
        <v>0</v>
      </c>
      <c r="O4146" s="7">
        <f t="shared" si="621"/>
        <v>0</v>
      </c>
      <c r="R4146" s="7"/>
      <c r="S4146" s="47">
        <f t="shared" si="622"/>
        <v>0</v>
      </c>
      <c r="T4146" s="47">
        <f t="shared" si="623"/>
        <v>0</v>
      </c>
      <c r="U4146" s="47">
        <f t="shared" si="624"/>
        <v>180.51</v>
      </c>
      <c r="V4146" s="47">
        <f t="shared" si="625"/>
        <v>68.64</v>
      </c>
      <c r="W4146" s="11"/>
    </row>
    <row r="4147" spans="1:23" x14ac:dyDescent="0.45">
      <c r="A4147" t="s">
        <v>4152</v>
      </c>
      <c r="B4147">
        <v>93.01</v>
      </c>
      <c r="D4147" s="9" t="str">
        <f>VartojimasGamyba!J4143</f>
        <v>2024-02-20-13</v>
      </c>
      <c r="E4147" s="8">
        <f>VartojimasGamyba!G4143</f>
        <v>0.65400000000000003</v>
      </c>
      <c r="F4147" s="11"/>
      <c r="G4147" s="7">
        <f t="shared" si="627"/>
        <v>9.0722222222222229</v>
      </c>
      <c r="H4147" s="7">
        <v>0</v>
      </c>
      <c r="I4147" s="7">
        <v>0.64999999999999991</v>
      </c>
      <c r="J4147" s="7">
        <v>0</v>
      </c>
      <c r="L4147" s="7">
        <f>VartojimasGamyba!H4143</f>
        <v>6.9000000000000006E-2</v>
      </c>
      <c r="M4147" s="15">
        <f t="shared" si="619"/>
        <v>0</v>
      </c>
      <c r="N4147" s="7">
        <f t="shared" si="620"/>
        <v>0</v>
      </c>
      <c r="O4147" s="7">
        <f t="shared" si="621"/>
        <v>0</v>
      </c>
      <c r="R4147" s="7"/>
      <c r="S4147" s="47">
        <f t="shared" si="622"/>
        <v>0</v>
      </c>
      <c r="T4147" s="47">
        <f t="shared" si="623"/>
        <v>0</v>
      </c>
      <c r="U4147" s="47">
        <f t="shared" si="624"/>
        <v>193.3</v>
      </c>
      <c r="V4147" s="47">
        <f t="shared" si="625"/>
        <v>81.430000000000007</v>
      </c>
      <c r="W4147" s="11"/>
    </row>
    <row r="4148" spans="1:23" x14ac:dyDescent="0.45">
      <c r="A4148" t="s">
        <v>4153</v>
      </c>
      <c r="B4148">
        <v>90.13</v>
      </c>
      <c r="D4148" s="9" t="str">
        <f>VartojimasGamyba!J4144</f>
        <v>2024-02-20-14</v>
      </c>
      <c r="E4148" s="8">
        <f>VartojimasGamyba!G4144</f>
        <v>0.72499999999999998</v>
      </c>
      <c r="F4148" s="11"/>
      <c r="G4148" s="7">
        <f t="shared" si="627"/>
        <v>8.2788888888888899</v>
      </c>
      <c r="H4148" s="7">
        <v>0</v>
      </c>
      <c r="I4148" s="7">
        <v>0.79333333333333322</v>
      </c>
      <c r="J4148" s="7">
        <v>0</v>
      </c>
      <c r="L4148" s="7">
        <f>VartojimasGamyba!H4144</f>
        <v>1.0999999999999999E-2</v>
      </c>
      <c r="M4148" s="15">
        <f t="shared" si="619"/>
        <v>0</v>
      </c>
      <c r="N4148" s="7">
        <f t="shared" si="620"/>
        <v>0</v>
      </c>
      <c r="O4148" s="7">
        <f t="shared" si="621"/>
        <v>0</v>
      </c>
      <c r="R4148" s="7"/>
      <c r="S4148" s="47">
        <f t="shared" si="622"/>
        <v>0</v>
      </c>
      <c r="T4148" s="47">
        <f t="shared" si="623"/>
        <v>0</v>
      </c>
      <c r="U4148" s="47">
        <f t="shared" si="624"/>
        <v>190.42000000000002</v>
      </c>
      <c r="V4148" s="47">
        <f t="shared" si="625"/>
        <v>78.55</v>
      </c>
      <c r="W4148" s="11"/>
    </row>
    <row r="4149" spans="1:23" x14ac:dyDescent="0.45">
      <c r="A4149" t="s">
        <v>4154</v>
      </c>
      <c r="B4149">
        <v>83.05</v>
      </c>
      <c r="D4149" s="9" t="str">
        <f>VartojimasGamyba!J4145</f>
        <v>2024-02-20-15</v>
      </c>
      <c r="E4149" s="8">
        <f>VartojimasGamyba!G4145</f>
        <v>0.73599999999999999</v>
      </c>
      <c r="F4149" s="11"/>
      <c r="G4149" s="7">
        <f t="shared" si="627"/>
        <v>7.4611111111111121</v>
      </c>
      <c r="H4149" s="7">
        <v>0</v>
      </c>
      <c r="I4149" s="7">
        <v>0.81777777777777783</v>
      </c>
      <c r="J4149" s="7">
        <v>0</v>
      </c>
      <c r="L4149" s="7">
        <f>VartojimasGamyba!H4145</f>
        <v>0</v>
      </c>
      <c r="M4149" s="15">
        <f t="shared" si="619"/>
        <v>-1.1102230246251565E-16</v>
      </c>
      <c r="N4149" s="7">
        <f t="shared" si="620"/>
        <v>-2.035482893347762E-14</v>
      </c>
      <c r="O4149" s="7">
        <f t="shared" si="621"/>
        <v>-2.035482893347762E-14</v>
      </c>
      <c r="R4149" s="7"/>
      <c r="S4149" s="47">
        <f t="shared" si="622"/>
        <v>-1.1102230246251565E-16</v>
      </c>
      <c r="T4149" s="47">
        <f t="shared" si="623"/>
        <v>0</v>
      </c>
      <c r="U4149" s="47">
        <f t="shared" si="624"/>
        <v>183.34</v>
      </c>
      <c r="V4149" s="47">
        <f t="shared" si="625"/>
        <v>71.47</v>
      </c>
      <c r="W4149" s="11"/>
    </row>
    <row r="4150" spans="1:23" x14ac:dyDescent="0.45">
      <c r="A4150" t="s">
        <v>4155</v>
      </c>
      <c r="B4150">
        <v>80.38</v>
      </c>
      <c r="D4150" s="9" t="str">
        <f>VartojimasGamyba!J4146</f>
        <v>2024-02-20-16</v>
      </c>
      <c r="E4150" s="8">
        <f>VartojimasGamyba!G4146</f>
        <v>0.51100000000000001</v>
      </c>
      <c r="F4150" s="11"/>
      <c r="G4150" s="7">
        <f t="shared" si="627"/>
        <v>6.8933333333333344</v>
      </c>
      <c r="H4150" s="7">
        <v>0</v>
      </c>
      <c r="I4150" s="7">
        <v>0.56777777777777783</v>
      </c>
      <c r="J4150" s="7">
        <v>0</v>
      </c>
      <c r="L4150" s="7">
        <f>VartojimasGamyba!H4146</f>
        <v>0</v>
      </c>
      <c r="M4150" s="15">
        <f t="shared" si="619"/>
        <v>0</v>
      </c>
      <c r="N4150" s="7">
        <f t="shared" si="620"/>
        <v>0</v>
      </c>
      <c r="O4150" s="7">
        <f t="shared" si="621"/>
        <v>0</v>
      </c>
      <c r="R4150" s="7"/>
      <c r="S4150" s="47">
        <f t="shared" si="622"/>
        <v>0</v>
      </c>
      <c r="T4150" s="47">
        <f t="shared" si="623"/>
        <v>0</v>
      </c>
      <c r="U4150" s="47">
        <f t="shared" si="624"/>
        <v>180.67000000000002</v>
      </c>
      <c r="V4150" s="47">
        <f t="shared" si="625"/>
        <v>68.8</v>
      </c>
      <c r="W4150" s="11"/>
    </row>
    <row r="4151" spans="1:23" x14ac:dyDescent="0.45">
      <c r="A4151" t="s">
        <v>4156</v>
      </c>
      <c r="B4151">
        <v>75.040000000000006</v>
      </c>
      <c r="D4151" s="9" t="str">
        <f>VartojimasGamyba!J4147</f>
        <v>2024-02-20-17</v>
      </c>
      <c r="E4151" s="8">
        <f>VartojimasGamyba!G4147</f>
        <v>0.42599999999999999</v>
      </c>
      <c r="F4151" s="11"/>
      <c r="G4151" s="7">
        <f t="shared" si="627"/>
        <v>6.4200000000000008</v>
      </c>
      <c r="H4151" s="7">
        <v>0</v>
      </c>
      <c r="I4151" s="7">
        <v>0.47333333333333333</v>
      </c>
      <c r="J4151" s="7">
        <v>0</v>
      </c>
      <c r="L4151" s="7">
        <f>VartojimasGamyba!H4147</f>
        <v>0</v>
      </c>
      <c r="M4151" s="15">
        <f t="shared" si="619"/>
        <v>0</v>
      </c>
      <c r="N4151" s="7">
        <f t="shared" si="620"/>
        <v>0</v>
      </c>
      <c r="O4151" s="7">
        <f t="shared" si="621"/>
        <v>0</v>
      </c>
      <c r="R4151" s="7"/>
      <c r="S4151" s="47">
        <f t="shared" si="622"/>
        <v>0</v>
      </c>
      <c r="T4151" s="47">
        <f t="shared" si="623"/>
        <v>0</v>
      </c>
      <c r="U4151" s="47">
        <f t="shared" si="624"/>
        <v>175.33</v>
      </c>
      <c r="V4151" s="47">
        <f t="shared" si="625"/>
        <v>63.460000000000008</v>
      </c>
      <c r="W4151" s="11"/>
    </row>
    <row r="4152" spans="1:23" x14ac:dyDescent="0.45">
      <c r="A4152" t="s">
        <v>4157</v>
      </c>
      <c r="B4152">
        <v>91.09</v>
      </c>
      <c r="D4152" s="9" t="str">
        <f>VartojimasGamyba!J4148</f>
        <v>2024-02-20-18</v>
      </c>
      <c r="E4152" s="8">
        <f>VartojimasGamyba!G4148</f>
        <v>0.223</v>
      </c>
      <c r="F4152" s="11"/>
      <c r="G4152" s="7">
        <f t="shared" si="627"/>
        <v>6.1722222222222234</v>
      </c>
      <c r="H4152" s="7">
        <v>0</v>
      </c>
      <c r="I4152" s="7">
        <v>0.24777777777777779</v>
      </c>
      <c r="J4152" s="7">
        <v>0</v>
      </c>
      <c r="L4152" s="7">
        <f>VartojimasGamyba!H4148</f>
        <v>0</v>
      </c>
      <c r="M4152" s="15">
        <f t="shared" si="619"/>
        <v>0</v>
      </c>
      <c r="N4152" s="7">
        <f t="shared" si="620"/>
        <v>0</v>
      </c>
      <c r="O4152" s="7">
        <f t="shared" si="621"/>
        <v>0</v>
      </c>
      <c r="R4152" s="7"/>
      <c r="S4152" s="47">
        <f t="shared" si="622"/>
        <v>0</v>
      </c>
      <c r="T4152" s="47">
        <f t="shared" si="623"/>
        <v>0</v>
      </c>
      <c r="U4152" s="47">
        <f t="shared" si="624"/>
        <v>191.38</v>
      </c>
      <c r="V4152" s="47">
        <f t="shared" si="625"/>
        <v>79.510000000000005</v>
      </c>
      <c r="W4152" s="11"/>
    </row>
    <row r="4153" spans="1:23" x14ac:dyDescent="0.45">
      <c r="A4153" t="s">
        <v>4158</v>
      </c>
      <c r="B4153">
        <v>93.07</v>
      </c>
      <c r="D4153" s="9" t="str">
        <f>VartojimasGamyba!J4149</f>
        <v>2024-02-20-19</v>
      </c>
      <c r="E4153" s="8">
        <f>VartojimasGamyba!G4149</f>
        <v>0.252</v>
      </c>
      <c r="F4153" s="11"/>
      <c r="G4153" s="7">
        <f t="shared" si="627"/>
        <v>5.8922222222222231</v>
      </c>
      <c r="H4153" s="7">
        <v>0</v>
      </c>
      <c r="I4153" s="7">
        <v>0.28000000000000003</v>
      </c>
      <c r="J4153" s="7">
        <v>0</v>
      </c>
      <c r="L4153" s="7">
        <f>VartojimasGamyba!H4149</f>
        <v>0</v>
      </c>
      <c r="M4153" s="15">
        <f t="shared" si="619"/>
        <v>-5.5511151231257827E-17</v>
      </c>
      <c r="N4153" s="7">
        <f t="shared" si="620"/>
        <v>-1.0733636202076014E-14</v>
      </c>
      <c r="O4153" s="7">
        <f t="shared" si="621"/>
        <v>-1.0733636202076014E-14</v>
      </c>
      <c r="R4153" s="7"/>
      <c r="S4153" s="47">
        <f t="shared" si="622"/>
        <v>-5.5511151231257827E-17</v>
      </c>
      <c r="T4153" s="47">
        <f t="shared" si="623"/>
        <v>0</v>
      </c>
      <c r="U4153" s="47">
        <f t="shared" si="624"/>
        <v>193.36</v>
      </c>
      <c r="V4153" s="47">
        <f t="shared" si="625"/>
        <v>81.489999999999995</v>
      </c>
      <c r="W4153" s="11"/>
    </row>
    <row r="4154" spans="1:23" x14ac:dyDescent="0.45">
      <c r="A4154" t="s">
        <v>4159</v>
      </c>
      <c r="B4154">
        <v>92.27</v>
      </c>
      <c r="D4154" s="9" t="str">
        <f>VartojimasGamyba!J4150</f>
        <v>2024-02-20-20</v>
      </c>
      <c r="E4154" s="8">
        <f>VartojimasGamyba!G4150</f>
        <v>0.222</v>
      </c>
      <c r="F4154" s="11"/>
      <c r="G4154" s="7">
        <f t="shared" si="627"/>
        <v>5.6455555555555561</v>
      </c>
      <c r="H4154" s="7">
        <v>0</v>
      </c>
      <c r="I4154" s="7">
        <v>0.24666666666666667</v>
      </c>
      <c r="J4154" s="7">
        <v>0</v>
      </c>
      <c r="L4154" s="7">
        <f>VartojimasGamyba!H4150</f>
        <v>0</v>
      </c>
      <c r="M4154" s="15">
        <f t="shared" si="619"/>
        <v>0</v>
      </c>
      <c r="N4154" s="7">
        <f t="shared" si="620"/>
        <v>0</v>
      </c>
      <c r="O4154" s="7">
        <f t="shared" si="621"/>
        <v>0</v>
      </c>
      <c r="P4154" s="7" t="s">
        <v>8873</v>
      </c>
      <c r="R4154" s="7"/>
      <c r="S4154" s="47">
        <f t="shared" si="622"/>
        <v>0</v>
      </c>
      <c r="T4154" s="47">
        <f t="shared" si="623"/>
        <v>0</v>
      </c>
      <c r="U4154" s="47">
        <f t="shared" si="624"/>
        <v>192.56</v>
      </c>
      <c r="V4154" s="47">
        <f t="shared" si="625"/>
        <v>80.69</v>
      </c>
      <c r="W4154" s="11"/>
    </row>
    <row r="4155" spans="1:23" x14ac:dyDescent="0.45">
      <c r="A4155" t="s">
        <v>4160</v>
      </c>
      <c r="B4155">
        <v>93.72</v>
      </c>
      <c r="D4155" s="9" t="str">
        <f>VartojimasGamyba!J4151</f>
        <v>2024-02-20-21</v>
      </c>
      <c r="E4155" s="8">
        <f>VartojimasGamyba!G4151</f>
        <v>0.23400000000000001</v>
      </c>
      <c r="F4155" s="11"/>
      <c r="G4155" s="7">
        <f t="shared" si="627"/>
        <v>5.3855555555555563</v>
      </c>
      <c r="H4155" s="7">
        <v>0</v>
      </c>
      <c r="I4155" s="7">
        <v>0.26000000000000006</v>
      </c>
      <c r="J4155" s="7">
        <v>0</v>
      </c>
      <c r="L4155" s="7">
        <f>VartojimasGamyba!H4151</f>
        <v>0</v>
      </c>
      <c r="M4155" s="15">
        <f t="shared" si="619"/>
        <v>-5.5511151231257827E-17</v>
      </c>
      <c r="N4155" s="7">
        <f t="shared" si="620"/>
        <v>-1.0769718450376331E-14</v>
      </c>
      <c r="O4155" s="7">
        <f t="shared" si="621"/>
        <v>-1.0769718450376331E-14</v>
      </c>
      <c r="P4155" s="7">
        <f>SUM(N4134:N4157)</f>
        <v>1657.8283799999999</v>
      </c>
      <c r="R4155" s="7"/>
      <c r="S4155" s="47">
        <f t="shared" si="622"/>
        <v>-5.5511151231257827E-17</v>
      </c>
      <c r="T4155" s="47">
        <f t="shared" si="623"/>
        <v>0</v>
      </c>
      <c r="U4155" s="47">
        <f t="shared" si="624"/>
        <v>194.01</v>
      </c>
      <c r="V4155" s="47">
        <f t="shared" si="625"/>
        <v>82.14</v>
      </c>
      <c r="W4155" s="11"/>
    </row>
    <row r="4156" spans="1:23" x14ac:dyDescent="0.45">
      <c r="A4156" t="s">
        <v>4161</v>
      </c>
      <c r="B4156">
        <v>92.38</v>
      </c>
      <c r="D4156" s="9" t="str">
        <f>VartojimasGamyba!J4152</f>
        <v>2024-02-20-22</v>
      </c>
      <c r="E4156" s="8">
        <f>VartojimasGamyba!G4152</f>
        <v>0.17499999999999999</v>
      </c>
      <c r="F4156" s="11"/>
      <c r="G4156" s="7">
        <f t="shared" si="627"/>
        <v>5.1911111111111117</v>
      </c>
      <c r="H4156" s="7">
        <v>0</v>
      </c>
      <c r="I4156" s="7">
        <v>0.19444444444444442</v>
      </c>
      <c r="J4156" s="7">
        <v>0</v>
      </c>
      <c r="L4156" s="7">
        <f>VartojimasGamyba!H4152</f>
        <v>0</v>
      </c>
      <c r="M4156" s="15">
        <f t="shared" si="619"/>
        <v>0</v>
      </c>
      <c r="N4156" s="7">
        <f t="shared" si="620"/>
        <v>0</v>
      </c>
      <c r="O4156" s="7">
        <f t="shared" si="621"/>
        <v>0</v>
      </c>
      <c r="P4156" s="7" t="s">
        <v>8872</v>
      </c>
      <c r="R4156" s="7"/>
      <c r="S4156" s="47">
        <f t="shared" si="622"/>
        <v>0</v>
      </c>
      <c r="T4156" s="47">
        <f t="shared" si="623"/>
        <v>0</v>
      </c>
      <c r="U4156" s="47">
        <f t="shared" si="624"/>
        <v>192.67000000000002</v>
      </c>
      <c r="V4156" s="47">
        <f t="shared" si="625"/>
        <v>80.8</v>
      </c>
      <c r="W4156" s="11"/>
    </row>
    <row r="4157" spans="1:23" x14ac:dyDescent="0.45">
      <c r="A4157" t="s">
        <v>4162</v>
      </c>
      <c r="B4157">
        <v>78.33</v>
      </c>
      <c r="D4157" s="9" t="str">
        <f>VartojimasGamyba!J4153</f>
        <v>2024-02-20-23</v>
      </c>
      <c r="E4157" s="8">
        <f>VartojimasGamyba!G4153</f>
        <v>0.17199999999999999</v>
      </c>
      <c r="F4157" s="11"/>
      <c r="G4157" s="7">
        <f t="shared" si="627"/>
        <v>5.0000000000000009</v>
      </c>
      <c r="H4157" s="7">
        <v>0</v>
      </c>
      <c r="I4157" s="7">
        <v>0.19111111111111109</v>
      </c>
      <c r="J4157" s="7">
        <v>0</v>
      </c>
      <c r="L4157" s="7">
        <f>VartojimasGamyba!H4153</f>
        <v>0</v>
      </c>
      <c r="M4157" s="15">
        <f t="shared" si="619"/>
        <v>0</v>
      </c>
      <c r="N4157" s="7">
        <f t="shared" si="620"/>
        <v>0</v>
      </c>
      <c r="O4157" s="7">
        <f t="shared" si="621"/>
        <v>0</v>
      </c>
      <c r="P4157" s="7">
        <f>SUM(O4134:O4157)</f>
        <v>1657.8283799999999</v>
      </c>
      <c r="Q4157" s="7">
        <f>SUMPRODUCT(B4134:B4157,E4134:E4157)+SUM(E4134:E4157)*$Z$21-SUMPRODUCT(B4134:B4157,L4134:L4157)+SUM(L4134:L4157)*ABS($Z$20)</f>
        <v>1925.6359700000003</v>
      </c>
      <c r="R4157" s="7"/>
      <c r="S4157" s="47">
        <f t="shared" si="622"/>
        <v>0</v>
      </c>
      <c r="T4157" s="47">
        <f t="shared" si="623"/>
        <v>0</v>
      </c>
      <c r="U4157" s="47">
        <f t="shared" si="624"/>
        <v>178.62</v>
      </c>
      <c r="V4157" s="47">
        <f t="shared" si="625"/>
        <v>66.75</v>
      </c>
      <c r="W4157" s="11">
        <f>IF(P4157&lt;&gt;Q4157,1,0)</f>
        <v>1</v>
      </c>
    </row>
    <row r="4158" spans="1:23" x14ac:dyDescent="0.45">
      <c r="A4158" t="s">
        <v>4163</v>
      </c>
      <c r="B4158">
        <v>68.87</v>
      </c>
      <c r="D4158" s="1" t="str">
        <f>VartojimasGamyba!J4154</f>
        <v>2024-02-21-00</v>
      </c>
      <c r="E4158" s="7">
        <f>VartojimasGamyba!G4154</f>
        <v>0.14000000000000001</v>
      </c>
      <c r="F4158" s="11"/>
      <c r="G4158" s="12">
        <f>G4157+H4158-I4158</f>
        <v>4.844444444444445</v>
      </c>
      <c r="H4158" s="12">
        <v>0</v>
      </c>
      <c r="I4158" s="12">
        <v>0.15555555555555559</v>
      </c>
      <c r="J4158" s="12">
        <v>0</v>
      </c>
      <c r="K4158" s="12"/>
      <c r="L4158" s="12">
        <f>VartojimasGamyba!H4154</f>
        <v>0</v>
      </c>
      <c r="M4158" s="19">
        <f t="shared" si="619"/>
        <v>-2.7755575615628914E-17</v>
      </c>
      <c r="N4158" s="7">
        <f t="shared" si="620"/>
        <v>-4.6951331711397877E-15</v>
      </c>
      <c r="O4158" s="7">
        <f t="shared" si="621"/>
        <v>-4.6951331711397877E-15</v>
      </c>
      <c r="R4158" s="20" t="s">
        <v>8783</v>
      </c>
      <c r="S4158" s="47">
        <f t="shared" si="622"/>
        <v>-2.7755575615628914E-17</v>
      </c>
      <c r="T4158" s="47">
        <f t="shared" si="623"/>
        <v>0</v>
      </c>
      <c r="U4158" s="47">
        <f t="shared" si="624"/>
        <v>169.16000000000003</v>
      </c>
      <c r="V4158" s="47">
        <f t="shared" si="625"/>
        <v>57.290000000000006</v>
      </c>
      <c r="W4158" s="11"/>
    </row>
    <row r="4159" spans="1:23" x14ac:dyDescent="0.45">
      <c r="A4159" t="s">
        <v>4164</v>
      </c>
      <c r="B4159">
        <v>58.9</v>
      </c>
      <c r="D4159" s="1" t="str">
        <f>VartojimasGamyba!J4155</f>
        <v>2024-02-21-01</v>
      </c>
      <c r="E4159" s="7">
        <f>VartojimasGamyba!G4155</f>
        <v>0.29499999999999998</v>
      </c>
      <c r="F4159" s="11"/>
      <c r="G4159" s="12">
        <f t="shared" ref="G4159:G4181" si="628">G4158+H4159-I4159</f>
        <v>4.844444444444445</v>
      </c>
      <c r="H4159" s="12">
        <v>0</v>
      </c>
      <c r="I4159" s="12">
        <v>0</v>
      </c>
      <c r="J4159" s="12">
        <v>0</v>
      </c>
      <c r="K4159" s="12"/>
      <c r="L4159" s="12">
        <f>VartojimasGamyba!H4155</f>
        <v>0</v>
      </c>
      <c r="M4159" s="19">
        <f t="shared" si="619"/>
        <v>0.29499999999999998</v>
      </c>
      <c r="N4159" s="7">
        <f t="shared" si="620"/>
        <v>46.96105</v>
      </c>
      <c r="O4159" s="7">
        <f t="shared" si="621"/>
        <v>46.96105</v>
      </c>
      <c r="R4159" s="7"/>
      <c r="S4159" s="47">
        <f t="shared" si="622"/>
        <v>0.29499999999999998</v>
      </c>
      <c r="T4159" s="47">
        <f t="shared" si="623"/>
        <v>0</v>
      </c>
      <c r="U4159" s="47">
        <f t="shared" si="624"/>
        <v>159.19</v>
      </c>
      <c r="V4159" s="47">
        <f t="shared" si="625"/>
        <v>47.32</v>
      </c>
      <c r="W4159" s="11"/>
    </row>
    <row r="4160" spans="1:23" x14ac:dyDescent="0.45">
      <c r="A4160" t="s">
        <v>4165</v>
      </c>
      <c r="B4160">
        <v>49.18</v>
      </c>
      <c r="D4160" s="1" t="str">
        <f>VartojimasGamyba!J4156</f>
        <v>2024-02-21-02</v>
      </c>
      <c r="E4160" s="7">
        <f>VartojimasGamyba!G4156</f>
        <v>1.06</v>
      </c>
      <c r="F4160" s="11"/>
      <c r="G4160" s="12">
        <f t="shared" si="628"/>
        <v>4.844444444444445</v>
      </c>
      <c r="H4160" s="12">
        <v>0</v>
      </c>
      <c r="I4160" s="12">
        <v>0</v>
      </c>
      <c r="J4160" s="12">
        <v>0</v>
      </c>
      <c r="K4160" s="12"/>
      <c r="L4160" s="12">
        <f>VartojimasGamyba!H4156</f>
        <v>0</v>
      </c>
      <c r="M4160" s="19">
        <f t="shared" si="619"/>
        <v>1.06</v>
      </c>
      <c r="N4160" s="7">
        <f t="shared" si="620"/>
        <v>158.43819999999999</v>
      </c>
      <c r="O4160" s="7">
        <f t="shared" si="621"/>
        <v>158.43819999999999</v>
      </c>
      <c r="R4160" s="7"/>
      <c r="S4160" s="47">
        <f t="shared" si="622"/>
        <v>1.06</v>
      </c>
      <c r="T4160" s="47">
        <f t="shared" si="623"/>
        <v>0</v>
      </c>
      <c r="U4160" s="47">
        <f t="shared" si="624"/>
        <v>149.47</v>
      </c>
      <c r="V4160" s="47">
        <f t="shared" si="625"/>
        <v>37.6</v>
      </c>
      <c r="W4160" s="11"/>
    </row>
    <row r="4161" spans="1:23" x14ac:dyDescent="0.45">
      <c r="A4161" t="s">
        <v>4166</v>
      </c>
      <c r="B4161">
        <v>46.95</v>
      </c>
      <c r="D4161" s="1" t="str">
        <f>VartojimasGamyba!J4157</f>
        <v>2024-02-21-03</v>
      </c>
      <c r="E4161" s="7">
        <f>VartojimasGamyba!G4157</f>
        <v>0.751</v>
      </c>
      <c r="F4161" s="11"/>
      <c r="G4161" s="12">
        <f t="shared" si="628"/>
        <v>4.844444444444445</v>
      </c>
      <c r="H4161" s="12">
        <v>0</v>
      </c>
      <c r="I4161" s="12">
        <v>0</v>
      </c>
      <c r="J4161" s="12">
        <v>0</v>
      </c>
      <c r="K4161" s="12"/>
      <c r="L4161" s="12">
        <f>VartojimasGamyba!H4157</f>
        <v>0</v>
      </c>
      <c r="M4161" s="19">
        <f t="shared" si="619"/>
        <v>0.751</v>
      </c>
      <c r="N4161" s="7">
        <f t="shared" si="620"/>
        <v>110.57724</v>
      </c>
      <c r="O4161" s="7">
        <f t="shared" si="621"/>
        <v>110.57724</v>
      </c>
      <c r="R4161" s="7"/>
      <c r="S4161" s="47">
        <f t="shared" si="622"/>
        <v>0.751</v>
      </c>
      <c r="T4161" s="47">
        <f t="shared" si="623"/>
        <v>0</v>
      </c>
      <c r="U4161" s="47">
        <f t="shared" si="624"/>
        <v>147.24</v>
      </c>
      <c r="V4161" s="47">
        <f t="shared" si="625"/>
        <v>35.370000000000005</v>
      </c>
      <c r="W4161" s="11"/>
    </row>
    <row r="4162" spans="1:23" x14ac:dyDescent="0.45">
      <c r="A4162" t="s">
        <v>4167</v>
      </c>
      <c r="B4162">
        <v>45.64</v>
      </c>
      <c r="D4162" s="1" t="str">
        <f>VartojimasGamyba!J4158</f>
        <v>2024-02-21-04</v>
      </c>
      <c r="E4162" s="7">
        <f>VartojimasGamyba!G4158</f>
        <v>0.75700000000000001</v>
      </c>
      <c r="F4162" s="11"/>
      <c r="G4162" s="12">
        <f t="shared" si="628"/>
        <v>4.844444444444445</v>
      </c>
      <c r="H4162" s="12">
        <v>0</v>
      </c>
      <c r="I4162" s="12">
        <v>0</v>
      </c>
      <c r="J4162" s="12">
        <v>0</v>
      </c>
      <c r="K4162" s="12"/>
      <c r="L4162" s="12">
        <f>VartojimasGamyba!H4158</f>
        <v>0</v>
      </c>
      <c r="M4162" s="19">
        <f t="shared" si="619"/>
        <v>0.75700000000000001</v>
      </c>
      <c r="N4162" s="7">
        <f t="shared" si="620"/>
        <v>110.46901000000001</v>
      </c>
      <c r="O4162" s="7">
        <f t="shared" si="621"/>
        <v>110.46901000000001</v>
      </c>
      <c r="R4162" s="7"/>
      <c r="S4162" s="47">
        <f t="shared" si="622"/>
        <v>0.75700000000000001</v>
      </c>
      <c r="T4162" s="47">
        <f t="shared" si="623"/>
        <v>0</v>
      </c>
      <c r="U4162" s="47">
        <f t="shared" si="624"/>
        <v>145.93</v>
      </c>
      <c r="V4162" s="47">
        <f t="shared" si="625"/>
        <v>34.06</v>
      </c>
      <c r="W4162" s="11"/>
    </row>
    <row r="4163" spans="1:23" x14ac:dyDescent="0.45">
      <c r="A4163" t="s">
        <v>4168</v>
      </c>
      <c r="B4163">
        <v>43.31</v>
      </c>
      <c r="D4163" s="1" t="str">
        <f>VartojimasGamyba!J4159</f>
        <v>2024-02-21-05</v>
      </c>
      <c r="E4163" s="7">
        <f>VartojimasGamyba!G4159</f>
        <v>0.38800000000000001</v>
      </c>
      <c r="F4163" s="11"/>
      <c r="G4163" s="12">
        <f t="shared" si="628"/>
        <v>4.844444444444445</v>
      </c>
      <c r="H4163" s="12">
        <v>0</v>
      </c>
      <c r="I4163" s="12">
        <v>0</v>
      </c>
      <c r="J4163" s="12">
        <v>0</v>
      </c>
      <c r="K4163" s="12"/>
      <c r="L4163" s="12">
        <f>VartojimasGamyba!H4159</f>
        <v>0</v>
      </c>
      <c r="M4163" s="19">
        <f t="shared" si="619"/>
        <v>0.38800000000000001</v>
      </c>
      <c r="N4163" s="7">
        <f t="shared" si="620"/>
        <v>55.716800000000013</v>
      </c>
      <c r="O4163" s="7">
        <f t="shared" si="621"/>
        <v>55.716800000000013</v>
      </c>
      <c r="R4163" s="7"/>
      <c r="S4163" s="47">
        <f t="shared" si="622"/>
        <v>0.38800000000000001</v>
      </c>
      <c r="T4163" s="47">
        <f t="shared" si="623"/>
        <v>0</v>
      </c>
      <c r="U4163" s="47">
        <f t="shared" si="624"/>
        <v>143.60000000000002</v>
      </c>
      <c r="V4163" s="47">
        <f t="shared" si="625"/>
        <v>31.730000000000004</v>
      </c>
      <c r="W4163" s="11"/>
    </row>
    <row r="4164" spans="1:23" x14ac:dyDescent="0.45">
      <c r="A4164" t="s">
        <v>4169</v>
      </c>
      <c r="B4164">
        <v>43.07</v>
      </c>
      <c r="D4164" s="1" t="str">
        <f>VartojimasGamyba!J4160</f>
        <v>2024-02-21-06</v>
      </c>
      <c r="E4164" s="7">
        <f>VartojimasGamyba!G4160</f>
        <v>0.433</v>
      </c>
      <c r="F4164" s="11"/>
      <c r="G4164" s="12">
        <f t="shared" si="628"/>
        <v>12.706666666666667</v>
      </c>
      <c r="H4164" s="12">
        <v>7.8622222222222211</v>
      </c>
      <c r="I4164" s="12">
        <v>0</v>
      </c>
      <c r="J4164" s="12">
        <v>0</v>
      </c>
      <c r="K4164" s="12"/>
      <c r="L4164" s="12">
        <f>VartojimasGamyba!H4160</f>
        <v>0</v>
      </c>
      <c r="M4164" s="19">
        <f t="shared" si="619"/>
        <v>8.2952222222222218</v>
      </c>
      <c r="N4164" s="7">
        <f t="shared" si="620"/>
        <v>1189.2030577777778</v>
      </c>
      <c r="O4164" s="7">
        <f t="shared" si="621"/>
        <v>1189.2030577777778</v>
      </c>
      <c r="R4164" s="7"/>
      <c r="S4164" s="47">
        <f t="shared" si="622"/>
        <v>8.2952222222222218</v>
      </c>
      <c r="T4164" s="47">
        <f t="shared" si="623"/>
        <v>0</v>
      </c>
      <c r="U4164" s="47">
        <f t="shared" si="624"/>
        <v>143.36000000000001</v>
      </c>
      <c r="V4164" s="47">
        <f t="shared" si="625"/>
        <v>31.490000000000002</v>
      </c>
      <c r="W4164" s="11"/>
    </row>
    <row r="4165" spans="1:23" x14ac:dyDescent="0.45">
      <c r="A4165" t="s">
        <v>4170</v>
      </c>
      <c r="B4165">
        <v>94</v>
      </c>
      <c r="D4165" s="1" t="str">
        <f>VartojimasGamyba!J4161</f>
        <v>2024-02-21-07</v>
      </c>
      <c r="E4165" s="7">
        <f>VartojimasGamyba!G4161</f>
        <v>0.43</v>
      </c>
      <c r="F4165" s="11"/>
      <c r="G4165" s="12">
        <f t="shared" si="628"/>
        <v>12.258888888888889</v>
      </c>
      <c r="H4165" s="12">
        <v>0</v>
      </c>
      <c r="I4165" s="12">
        <v>0.44777777777777766</v>
      </c>
      <c r="J4165" s="12">
        <v>0</v>
      </c>
      <c r="K4165" s="12"/>
      <c r="L4165" s="12">
        <f>VartojimasGamyba!H4161</f>
        <v>2.7E-2</v>
      </c>
      <c r="M4165" s="19">
        <f t="shared" si="619"/>
        <v>7.9797279894933126E-17</v>
      </c>
      <c r="N4165" s="7">
        <f t="shared" si="620"/>
        <v>1.5503813510786557E-14</v>
      </c>
      <c r="O4165" s="7">
        <f t="shared" si="621"/>
        <v>1.5503813510786557E-14</v>
      </c>
      <c r="R4165" s="7"/>
      <c r="S4165" s="47">
        <f t="shared" si="622"/>
        <v>7.9797279894933126E-17</v>
      </c>
      <c r="T4165" s="47">
        <f t="shared" si="623"/>
        <v>0</v>
      </c>
      <c r="U4165" s="47">
        <f t="shared" si="624"/>
        <v>194.29000000000002</v>
      </c>
      <c r="V4165" s="47">
        <f t="shared" si="625"/>
        <v>82.42</v>
      </c>
      <c r="W4165" s="11"/>
    </row>
    <row r="4166" spans="1:23" x14ac:dyDescent="0.45">
      <c r="A4166" t="s">
        <v>4171</v>
      </c>
      <c r="B4166">
        <v>79.38</v>
      </c>
      <c r="D4166" s="1" t="str">
        <f>VartojimasGamyba!J4162</f>
        <v>2024-02-21-08</v>
      </c>
      <c r="E4166" s="7">
        <f>VartojimasGamyba!G4162</f>
        <v>0.32</v>
      </c>
      <c r="F4166" s="11"/>
      <c r="G4166" s="12">
        <f t="shared" si="628"/>
        <v>11.987777777777778</v>
      </c>
      <c r="H4166" s="12">
        <v>0</v>
      </c>
      <c r="I4166" s="12">
        <v>0.27111111111111114</v>
      </c>
      <c r="J4166" s="12">
        <v>0</v>
      </c>
      <c r="K4166" s="12"/>
      <c r="L4166" s="12">
        <f>VartojimasGamyba!H4162</f>
        <v>7.5999999999999998E-2</v>
      </c>
      <c r="M4166" s="19">
        <f t="shared" si="619"/>
        <v>0</v>
      </c>
      <c r="N4166" s="7">
        <f t="shared" si="620"/>
        <v>0</v>
      </c>
      <c r="O4166" s="7">
        <f t="shared" si="621"/>
        <v>0</v>
      </c>
      <c r="R4166" s="7"/>
      <c r="S4166" s="47">
        <f t="shared" si="622"/>
        <v>0</v>
      </c>
      <c r="T4166" s="47">
        <f t="shared" si="623"/>
        <v>0</v>
      </c>
      <c r="U4166" s="47">
        <f t="shared" si="624"/>
        <v>179.67000000000002</v>
      </c>
      <c r="V4166" s="47">
        <f t="shared" si="625"/>
        <v>67.8</v>
      </c>
      <c r="W4166" s="11"/>
    </row>
    <row r="4167" spans="1:23" x14ac:dyDescent="0.45">
      <c r="A4167" t="s">
        <v>4172</v>
      </c>
      <c r="B4167">
        <v>88.33</v>
      </c>
      <c r="D4167" s="1" t="str">
        <f>VartojimasGamyba!J4163</f>
        <v>2024-02-21-09</v>
      </c>
      <c r="E4167" s="7">
        <f>VartojimasGamyba!G4163</f>
        <v>0.40699999999999997</v>
      </c>
      <c r="F4167" s="11"/>
      <c r="G4167" s="12">
        <f t="shared" si="628"/>
        <v>11.702222222222222</v>
      </c>
      <c r="H4167" s="12">
        <v>0</v>
      </c>
      <c r="I4167" s="12">
        <v>0.28555555555555551</v>
      </c>
      <c r="J4167" s="12">
        <v>0</v>
      </c>
      <c r="K4167" s="12"/>
      <c r="L4167" s="12">
        <f>VartojimasGamyba!H4163</f>
        <v>0.15</v>
      </c>
      <c r="M4167" s="19">
        <f t="shared" ref="M4167:M4230" si="629">E4167+H4167-I4167*$J$2+J4167-L4167</f>
        <v>0</v>
      </c>
      <c r="N4167" s="7">
        <f t="shared" ref="N4167:N4230" si="630">M4167*U4167-J4167*V4167</f>
        <v>0</v>
      </c>
      <c r="O4167" s="7">
        <f t="shared" ref="O4167:O4230" si="631">(M4167)*(B4167+$Z$21)</f>
        <v>0</v>
      </c>
      <c r="R4167" s="7"/>
      <c r="S4167" s="47">
        <f t="shared" ref="S4167:S4230" si="632">M4167+IF((L4167-E4167)&gt;0,(L4167-E4167),0)</f>
        <v>0</v>
      </c>
      <c r="T4167" s="47">
        <f t="shared" ref="T4167:T4230" si="633">IF(L4167-E4167&lt;0,0,L4167-E4167)</f>
        <v>0</v>
      </c>
      <c r="U4167" s="47">
        <f t="shared" ref="U4167:U4230" si="634">B4167+$Z$21</f>
        <v>188.62</v>
      </c>
      <c r="V4167" s="47">
        <f t="shared" ref="V4167:V4230" si="635">B4167+$Z$20</f>
        <v>76.75</v>
      </c>
      <c r="W4167" s="11"/>
    </row>
    <row r="4168" spans="1:23" x14ac:dyDescent="0.45">
      <c r="A4168" t="s">
        <v>4173</v>
      </c>
      <c r="B4168">
        <v>94.04</v>
      </c>
      <c r="D4168" s="1" t="str">
        <f>VartojimasGamyba!J4164</f>
        <v>2024-02-21-10</v>
      </c>
      <c r="E4168" s="7">
        <f>VartojimasGamyba!G4164</f>
        <v>0.51900000000000002</v>
      </c>
      <c r="F4168" s="11"/>
      <c r="G4168" s="12">
        <f t="shared" si="628"/>
        <v>11.305555555555555</v>
      </c>
      <c r="H4168" s="12">
        <v>0</v>
      </c>
      <c r="I4168" s="12">
        <v>0.39666666666666661</v>
      </c>
      <c r="J4168" s="12">
        <v>0</v>
      </c>
      <c r="K4168" s="12"/>
      <c r="L4168" s="12">
        <f>VartojimasGamyba!H4164</f>
        <v>0.16200000000000001</v>
      </c>
      <c r="M4168" s="19">
        <f t="shared" si="629"/>
        <v>0</v>
      </c>
      <c r="N4168" s="7">
        <f t="shared" si="630"/>
        <v>0</v>
      </c>
      <c r="O4168" s="7">
        <f t="shared" si="631"/>
        <v>0</v>
      </c>
      <c r="R4168" s="7"/>
      <c r="S4168" s="47">
        <f t="shared" si="632"/>
        <v>0</v>
      </c>
      <c r="T4168" s="47">
        <f t="shared" si="633"/>
        <v>0</v>
      </c>
      <c r="U4168" s="47">
        <f t="shared" si="634"/>
        <v>194.33</v>
      </c>
      <c r="V4168" s="47">
        <f t="shared" si="635"/>
        <v>82.460000000000008</v>
      </c>
      <c r="W4168" s="11"/>
    </row>
    <row r="4169" spans="1:23" x14ac:dyDescent="0.45">
      <c r="A4169" t="s">
        <v>4174</v>
      </c>
      <c r="B4169">
        <v>70.08</v>
      </c>
      <c r="D4169" s="1" t="str">
        <f>VartojimasGamyba!J4165</f>
        <v>2024-02-21-11</v>
      </c>
      <c r="E4169" s="7">
        <f>VartojimasGamyba!G4165</f>
        <v>0.39700000000000002</v>
      </c>
      <c r="F4169" s="11"/>
      <c r="G4169" s="12">
        <f t="shared" si="628"/>
        <v>10.977777777777778</v>
      </c>
      <c r="H4169" s="12">
        <v>0</v>
      </c>
      <c r="I4169" s="12">
        <v>0.32777777777777783</v>
      </c>
      <c r="J4169" s="12">
        <v>0</v>
      </c>
      <c r="K4169" s="12"/>
      <c r="L4169" s="12">
        <f>VartojimasGamyba!H4165</f>
        <v>0.10199999999999999</v>
      </c>
      <c r="M4169" s="19">
        <f t="shared" si="629"/>
        <v>0</v>
      </c>
      <c r="N4169" s="7">
        <f t="shared" si="630"/>
        <v>0</v>
      </c>
      <c r="O4169" s="7">
        <f t="shared" si="631"/>
        <v>0</v>
      </c>
      <c r="R4169" s="7"/>
      <c r="S4169" s="47">
        <f t="shared" si="632"/>
        <v>0</v>
      </c>
      <c r="T4169" s="47">
        <f t="shared" si="633"/>
        <v>0</v>
      </c>
      <c r="U4169" s="47">
        <f t="shared" si="634"/>
        <v>170.37</v>
      </c>
      <c r="V4169" s="47">
        <f t="shared" si="635"/>
        <v>58.5</v>
      </c>
      <c r="W4169" s="11"/>
    </row>
    <row r="4170" spans="1:23" x14ac:dyDescent="0.45">
      <c r="A4170" t="s">
        <v>4175</v>
      </c>
      <c r="B4170">
        <v>70.069999999999993</v>
      </c>
      <c r="D4170" s="1" t="str">
        <f>VartojimasGamyba!J4166</f>
        <v>2024-02-21-12</v>
      </c>
      <c r="E4170" s="7">
        <f>VartojimasGamyba!G4166</f>
        <v>0.253</v>
      </c>
      <c r="F4170" s="11"/>
      <c r="G4170" s="12">
        <f t="shared" si="628"/>
        <v>10.752222222222223</v>
      </c>
      <c r="H4170" s="12">
        <v>0</v>
      </c>
      <c r="I4170" s="12">
        <v>0.22555555555555559</v>
      </c>
      <c r="J4170" s="12">
        <v>0</v>
      </c>
      <c r="K4170" s="12"/>
      <c r="L4170" s="12">
        <f>VartojimasGamyba!H4166</f>
        <v>0.05</v>
      </c>
      <c r="M4170" s="19">
        <f t="shared" si="629"/>
        <v>0</v>
      </c>
      <c r="N4170" s="7">
        <f t="shared" si="630"/>
        <v>0</v>
      </c>
      <c r="O4170" s="7">
        <f t="shared" si="631"/>
        <v>0</v>
      </c>
      <c r="R4170" s="7"/>
      <c r="S4170" s="47">
        <f t="shared" si="632"/>
        <v>0</v>
      </c>
      <c r="T4170" s="47">
        <f t="shared" si="633"/>
        <v>0</v>
      </c>
      <c r="U4170" s="47">
        <f t="shared" si="634"/>
        <v>170.36</v>
      </c>
      <c r="V4170" s="47">
        <f t="shared" si="635"/>
        <v>58.489999999999995</v>
      </c>
      <c r="W4170" s="11"/>
    </row>
    <row r="4171" spans="1:23" x14ac:dyDescent="0.45">
      <c r="A4171" t="s">
        <v>4176</v>
      </c>
      <c r="B4171">
        <v>60.39</v>
      </c>
      <c r="D4171" s="1" t="str">
        <f>VartojimasGamyba!J4167</f>
        <v>2024-02-21-13</v>
      </c>
      <c r="E4171" s="7">
        <f>VartojimasGamyba!G4167</f>
        <v>0.29199999999999998</v>
      </c>
      <c r="F4171" s="11"/>
      <c r="G4171" s="12">
        <f t="shared" si="628"/>
        <v>10.466666666666667</v>
      </c>
      <c r="H4171" s="12">
        <v>0</v>
      </c>
      <c r="I4171" s="12">
        <v>0.28555555555555551</v>
      </c>
      <c r="J4171" s="12">
        <v>0</v>
      </c>
      <c r="K4171" s="12"/>
      <c r="L4171" s="12">
        <f>VartojimasGamyba!H4167</f>
        <v>3.5000000000000003E-2</v>
      </c>
      <c r="M4171" s="19">
        <f t="shared" si="629"/>
        <v>0</v>
      </c>
      <c r="N4171" s="7">
        <f t="shared" si="630"/>
        <v>0</v>
      </c>
      <c r="O4171" s="7">
        <f t="shared" si="631"/>
        <v>0</v>
      </c>
      <c r="R4171" s="7"/>
      <c r="S4171" s="47">
        <f t="shared" si="632"/>
        <v>0</v>
      </c>
      <c r="T4171" s="47">
        <f t="shared" si="633"/>
        <v>0</v>
      </c>
      <c r="U4171" s="47">
        <f t="shared" si="634"/>
        <v>160.68</v>
      </c>
      <c r="V4171" s="47">
        <f t="shared" si="635"/>
        <v>48.81</v>
      </c>
      <c r="W4171" s="11"/>
    </row>
    <row r="4172" spans="1:23" x14ac:dyDescent="0.45">
      <c r="A4172" t="s">
        <v>4177</v>
      </c>
      <c r="B4172">
        <v>53.01</v>
      </c>
      <c r="D4172" s="1" t="str">
        <f>VartojimasGamyba!J4168</f>
        <v>2024-02-21-14</v>
      </c>
      <c r="E4172" s="7">
        <f>VartojimasGamyba!G4168</f>
        <v>0.72299999999999998</v>
      </c>
      <c r="F4172" s="11"/>
      <c r="G4172" s="12">
        <f t="shared" si="628"/>
        <v>10.466666666666667</v>
      </c>
      <c r="H4172" s="12">
        <v>0</v>
      </c>
      <c r="I4172" s="12">
        <v>0</v>
      </c>
      <c r="J4172" s="12">
        <v>0</v>
      </c>
      <c r="K4172" s="12"/>
      <c r="L4172" s="12">
        <f>VartojimasGamyba!H4168</f>
        <v>5.0000000000000001E-3</v>
      </c>
      <c r="M4172" s="19">
        <f t="shared" si="629"/>
        <v>0.71799999999999997</v>
      </c>
      <c r="N4172" s="7">
        <f t="shared" si="630"/>
        <v>110.0694</v>
      </c>
      <c r="O4172" s="7">
        <f t="shared" si="631"/>
        <v>110.0694</v>
      </c>
      <c r="R4172" s="7"/>
      <c r="S4172" s="47">
        <f t="shared" si="632"/>
        <v>0.71799999999999997</v>
      </c>
      <c r="T4172" s="47">
        <f t="shared" si="633"/>
        <v>0</v>
      </c>
      <c r="U4172" s="47">
        <f t="shared" si="634"/>
        <v>153.30000000000001</v>
      </c>
      <c r="V4172" s="47">
        <f t="shared" si="635"/>
        <v>41.43</v>
      </c>
      <c r="W4172" s="11"/>
    </row>
    <row r="4173" spans="1:23" x14ac:dyDescent="0.45">
      <c r="A4173" t="s">
        <v>4178</v>
      </c>
      <c r="B4173">
        <v>62.98</v>
      </c>
      <c r="D4173" s="1" t="str">
        <f>VartojimasGamyba!J4169</f>
        <v>2024-02-21-15</v>
      </c>
      <c r="E4173" s="7">
        <f>VartojimasGamyba!G4169</f>
        <v>0.78600000000000003</v>
      </c>
      <c r="F4173" s="11"/>
      <c r="G4173" s="12">
        <f t="shared" si="628"/>
        <v>9.5933333333333337</v>
      </c>
      <c r="H4173" s="12">
        <v>0</v>
      </c>
      <c r="I4173" s="12">
        <v>0.87333333333333341</v>
      </c>
      <c r="J4173" s="12">
        <v>0</v>
      </c>
      <c r="K4173" s="12"/>
      <c r="L4173" s="12">
        <f>VartojimasGamyba!H4169</f>
        <v>0</v>
      </c>
      <c r="M4173" s="19">
        <f t="shared" si="629"/>
        <v>0</v>
      </c>
      <c r="N4173" s="7">
        <f t="shared" si="630"/>
        <v>0</v>
      </c>
      <c r="O4173" s="7">
        <f t="shared" si="631"/>
        <v>0</v>
      </c>
      <c r="R4173" s="7"/>
      <c r="S4173" s="47">
        <f t="shared" si="632"/>
        <v>0</v>
      </c>
      <c r="T4173" s="47">
        <f t="shared" si="633"/>
        <v>0</v>
      </c>
      <c r="U4173" s="47">
        <f t="shared" si="634"/>
        <v>163.27000000000001</v>
      </c>
      <c r="V4173" s="47">
        <f t="shared" si="635"/>
        <v>51.4</v>
      </c>
      <c r="W4173" s="11"/>
    </row>
    <row r="4174" spans="1:23" x14ac:dyDescent="0.45">
      <c r="A4174" t="s">
        <v>4179</v>
      </c>
      <c r="B4174">
        <v>55.28</v>
      </c>
      <c r="D4174" s="1" t="str">
        <f>VartojimasGamyba!J4170</f>
        <v>2024-02-21-16</v>
      </c>
      <c r="E4174" s="7">
        <f>VartojimasGamyba!G4170</f>
        <v>0.61899999999999999</v>
      </c>
      <c r="F4174" s="11"/>
      <c r="G4174" s="12">
        <f t="shared" si="628"/>
        <v>9.5933333333333337</v>
      </c>
      <c r="H4174" s="12">
        <v>0</v>
      </c>
      <c r="I4174" s="12">
        <v>0</v>
      </c>
      <c r="J4174" s="12">
        <v>0</v>
      </c>
      <c r="K4174" s="12"/>
      <c r="L4174" s="12">
        <f>VartojimasGamyba!H4170</f>
        <v>0</v>
      </c>
      <c r="M4174" s="19">
        <f t="shared" si="629"/>
        <v>0.61899999999999999</v>
      </c>
      <c r="N4174" s="7">
        <f t="shared" si="630"/>
        <v>96.29782999999999</v>
      </c>
      <c r="O4174" s="7">
        <f t="shared" si="631"/>
        <v>96.29782999999999</v>
      </c>
      <c r="R4174" s="7"/>
      <c r="S4174" s="47">
        <f t="shared" si="632"/>
        <v>0.61899999999999999</v>
      </c>
      <c r="T4174" s="47">
        <f t="shared" si="633"/>
        <v>0</v>
      </c>
      <c r="U4174" s="47">
        <f t="shared" si="634"/>
        <v>155.57</v>
      </c>
      <c r="V4174" s="47">
        <f t="shared" si="635"/>
        <v>43.7</v>
      </c>
      <c r="W4174" s="11"/>
    </row>
    <row r="4175" spans="1:23" x14ac:dyDescent="0.45">
      <c r="A4175" t="s">
        <v>4180</v>
      </c>
      <c r="B4175">
        <v>64.260000000000005</v>
      </c>
      <c r="D4175" s="1" t="str">
        <f>VartojimasGamyba!J4171</f>
        <v>2024-02-21-17</v>
      </c>
      <c r="E4175" s="7">
        <f>VartojimasGamyba!G4171</f>
        <v>0.443</v>
      </c>
      <c r="F4175" s="11"/>
      <c r="G4175" s="12">
        <f t="shared" si="628"/>
        <v>9.1011111111111109</v>
      </c>
      <c r="H4175" s="12">
        <v>0</v>
      </c>
      <c r="I4175" s="12">
        <v>0.49222222222222223</v>
      </c>
      <c r="J4175" s="12">
        <v>0</v>
      </c>
      <c r="K4175" s="12"/>
      <c r="L4175" s="12">
        <f>VartojimasGamyba!H4171</f>
        <v>0</v>
      </c>
      <c r="M4175" s="19">
        <f t="shared" si="629"/>
        <v>0</v>
      </c>
      <c r="N4175" s="7">
        <f t="shared" si="630"/>
        <v>0</v>
      </c>
      <c r="O4175" s="7">
        <f t="shared" si="631"/>
        <v>0</v>
      </c>
      <c r="R4175" s="7"/>
      <c r="S4175" s="47">
        <f t="shared" si="632"/>
        <v>0</v>
      </c>
      <c r="T4175" s="47">
        <f t="shared" si="633"/>
        <v>0</v>
      </c>
      <c r="U4175" s="47">
        <f t="shared" si="634"/>
        <v>164.55</v>
      </c>
      <c r="V4175" s="47">
        <f t="shared" si="635"/>
        <v>52.680000000000007</v>
      </c>
      <c r="W4175" s="11"/>
    </row>
    <row r="4176" spans="1:23" x14ac:dyDescent="0.45">
      <c r="A4176" t="s">
        <v>4181</v>
      </c>
      <c r="B4176">
        <v>68.66</v>
      </c>
      <c r="D4176" s="1" t="str">
        <f>VartojimasGamyba!J4172</f>
        <v>2024-02-21-18</v>
      </c>
      <c r="E4176" s="7">
        <f>VartojimasGamyba!G4172</f>
        <v>1.2450000000000001</v>
      </c>
      <c r="F4176" s="11"/>
      <c r="G4176" s="12">
        <f t="shared" si="628"/>
        <v>7.7177777777777772</v>
      </c>
      <c r="H4176" s="12">
        <v>0</v>
      </c>
      <c r="I4176" s="12">
        <v>1.3833333333333335</v>
      </c>
      <c r="J4176" s="12">
        <v>0</v>
      </c>
      <c r="K4176" s="12"/>
      <c r="L4176" s="12">
        <f>VartojimasGamyba!H4172</f>
        <v>0</v>
      </c>
      <c r="M4176" s="19">
        <f t="shared" si="629"/>
        <v>0</v>
      </c>
      <c r="N4176" s="7">
        <f t="shared" si="630"/>
        <v>0</v>
      </c>
      <c r="O4176" s="7">
        <f t="shared" si="631"/>
        <v>0</v>
      </c>
      <c r="R4176" s="7"/>
      <c r="S4176" s="47">
        <f t="shared" si="632"/>
        <v>0</v>
      </c>
      <c r="T4176" s="47">
        <f t="shared" si="633"/>
        <v>0</v>
      </c>
      <c r="U4176" s="47">
        <f t="shared" si="634"/>
        <v>168.95</v>
      </c>
      <c r="V4176" s="47">
        <f t="shared" si="635"/>
        <v>57.08</v>
      </c>
      <c r="W4176" s="11"/>
    </row>
    <row r="4177" spans="1:23" x14ac:dyDescent="0.45">
      <c r="A4177" t="s">
        <v>4182</v>
      </c>
      <c r="B4177">
        <v>104.31</v>
      </c>
      <c r="D4177" s="1" t="str">
        <f>VartojimasGamyba!J4173</f>
        <v>2024-02-21-19</v>
      </c>
      <c r="E4177" s="7">
        <f>VartojimasGamyba!G4173</f>
        <v>0.36599999999999999</v>
      </c>
      <c r="F4177" s="11"/>
      <c r="G4177" s="12">
        <f t="shared" si="628"/>
        <v>7.31111111111111</v>
      </c>
      <c r="H4177" s="12">
        <v>0</v>
      </c>
      <c r="I4177" s="12">
        <v>0.40666666666666756</v>
      </c>
      <c r="J4177" s="12">
        <v>0</v>
      </c>
      <c r="K4177" s="12"/>
      <c r="L4177" s="12">
        <f>VartojimasGamyba!H4173</f>
        <v>0</v>
      </c>
      <c r="M4177" s="19">
        <f t="shared" si="629"/>
        <v>-8.3266726846886741E-16</v>
      </c>
      <c r="N4177" s="7">
        <f t="shared" si="630"/>
        <v>-1.703637231287303E-13</v>
      </c>
      <c r="O4177" s="7">
        <f t="shared" si="631"/>
        <v>-1.703637231287303E-13</v>
      </c>
      <c r="R4177" s="7"/>
      <c r="S4177" s="47">
        <f t="shared" si="632"/>
        <v>-8.3266726846886741E-16</v>
      </c>
      <c r="T4177" s="47">
        <f t="shared" si="633"/>
        <v>0</v>
      </c>
      <c r="U4177" s="47">
        <f t="shared" si="634"/>
        <v>204.60000000000002</v>
      </c>
      <c r="V4177" s="47">
        <f t="shared" si="635"/>
        <v>92.73</v>
      </c>
      <c r="W4177" s="11"/>
    </row>
    <row r="4178" spans="1:23" x14ac:dyDescent="0.45">
      <c r="A4178" t="s">
        <v>4183</v>
      </c>
      <c r="B4178">
        <v>103.8</v>
      </c>
      <c r="D4178" s="1" t="str">
        <f>VartojimasGamyba!J4174</f>
        <v>2024-02-21-20</v>
      </c>
      <c r="E4178" s="7">
        <f>VartojimasGamyba!G4174</f>
        <v>0.59299999999999997</v>
      </c>
      <c r="F4178" s="11"/>
      <c r="G4178" s="12">
        <f t="shared" si="628"/>
        <v>6.6522222222222211</v>
      </c>
      <c r="H4178" s="12">
        <v>0</v>
      </c>
      <c r="I4178" s="12">
        <v>0.65888888888888886</v>
      </c>
      <c r="J4178" s="12">
        <v>0</v>
      </c>
      <c r="K4178" s="12"/>
      <c r="L4178" s="12">
        <f>VartojimasGamyba!H4174</f>
        <v>0</v>
      </c>
      <c r="M4178" s="19">
        <f t="shared" si="629"/>
        <v>0</v>
      </c>
      <c r="N4178" s="7">
        <f t="shared" si="630"/>
        <v>0</v>
      </c>
      <c r="O4178" s="7">
        <f t="shared" si="631"/>
        <v>0</v>
      </c>
      <c r="P4178" s="7" t="s">
        <v>8873</v>
      </c>
      <c r="R4178" s="7"/>
      <c r="S4178" s="47">
        <f t="shared" si="632"/>
        <v>0</v>
      </c>
      <c r="T4178" s="47">
        <f t="shared" si="633"/>
        <v>0</v>
      </c>
      <c r="U4178" s="47">
        <f t="shared" si="634"/>
        <v>204.09</v>
      </c>
      <c r="V4178" s="47">
        <f t="shared" si="635"/>
        <v>92.22</v>
      </c>
      <c r="W4178" s="11"/>
    </row>
    <row r="4179" spans="1:23" x14ac:dyDescent="0.45">
      <c r="A4179" t="s">
        <v>4184</v>
      </c>
      <c r="B4179">
        <v>94.07</v>
      </c>
      <c r="D4179" s="1" t="str">
        <f>VartojimasGamyba!J4175</f>
        <v>2024-02-21-21</v>
      </c>
      <c r="E4179" s="7">
        <f>VartojimasGamyba!G4175</f>
        <v>0.52100000000000002</v>
      </c>
      <c r="F4179" s="11"/>
      <c r="G4179" s="12">
        <f t="shared" si="628"/>
        <v>6.0733333333333324</v>
      </c>
      <c r="H4179" s="12">
        <v>0</v>
      </c>
      <c r="I4179" s="12">
        <v>0.5788888888888889</v>
      </c>
      <c r="J4179" s="12">
        <v>0</v>
      </c>
      <c r="K4179" s="12"/>
      <c r="L4179" s="12">
        <f>VartojimasGamyba!H4175</f>
        <v>0</v>
      </c>
      <c r="M4179" s="19">
        <f t="shared" si="629"/>
        <v>0</v>
      </c>
      <c r="N4179" s="7">
        <f t="shared" si="630"/>
        <v>0</v>
      </c>
      <c r="O4179" s="7">
        <f t="shared" si="631"/>
        <v>0</v>
      </c>
      <c r="P4179" s="7">
        <f>SUM(N4158:N4181)</f>
        <v>1877.7325877777776</v>
      </c>
      <c r="R4179" s="7"/>
      <c r="S4179" s="47">
        <f t="shared" si="632"/>
        <v>0</v>
      </c>
      <c r="T4179" s="47">
        <f t="shared" si="633"/>
        <v>0</v>
      </c>
      <c r="U4179" s="47">
        <f t="shared" si="634"/>
        <v>194.36</v>
      </c>
      <c r="V4179" s="47">
        <f t="shared" si="635"/>
        <v>82.49</v>
      </c>
      <c r="W4179" s="11"/>
    </row>
    <row r="4180" spans="1:23" x14ac:dyDescent="0.45">
      <c r="A4180" t="s">
        <v>4185</v>
      </c>
      <c r="B4180">
        <v>99.46</v>
      </c>
      <c r="D4180" s="1" t="str">
        <f>VartojimasGamyba!J4176</f>
        <v>2024-02-21-22</v>
      </c>
      <c r="E4180" s="7">
        <f>VartojimasGamyba!G4176</f>
        <v>0.32900000000000001</v>
      </c>
      <c r="F4180" s="11"/>
      <c r="G4180" s="12">
        <f t="shared" si="628"/>
        <v>5.7077777777777765</v>
      </c>
      <c r="H4180" s="12">
        <v>0</v>
      </c>
      <c r="I4180" s="12">
        <v>0.36555555555555558</v>
      </c>
      <c r="J4180" s="12">
        <v>0</v>
      </c>
      <c r="K4180" s="12"/>
      <c r="L4180" s="12">
        <f>VartojimasGamyba!H4176</f>
        <v>0</v>
      </c>
      <c r="M4180" s="19">
        <f t="shared" si="629"/>
        <v>0</v>
      </c>
      <c r="N4180" s="7">
        <f t="shared" si="630"/>
        <v>0</v>
      </c>
      <c r="O4180" s="7">
        <f t="shared" si="631"/>
        <v>0</v>
      </c>
      <c r="P4180" s="7" t="s">
        <v>8872</v>
      </c>
      <c r="R4180" s="7"/>
      <c r="S4180" s="47">
        <f t="shared" si="632"/>
        <v>0</v>
      </c>
      <c r="T4180" s="47">
        <f t="shared" si="633"/>
        <v>0</v>
      </c>
      <c r="U4180" s="47">
        <f t="shared" si="634"/>
        <v>199.75</v>
      </c>
      <c r="V4180" s="47">
        <f t="shared" si="635"/>
        <v>87.88</v>
      </c>
      <c r="W4180" s="11"/>
    </row>
    <row r="4181" spans="1:23" x14ac:dyDescent="0.45">
      <c r="A4181" t="s">
        <v>4186</v>
      </c>
      <c r="B4181">
        <v>77.900000000000006</v>
      </c>
      <c r="D4181" s="1" t="str">
        <f>VartojimasGamyba!J4177</f>
        <v>2024-02-21-23</v>
      </c>
      <c r="E4181" s="7">
        <f>VartojimasGamyba!G4177</f>
        <v>0.63700000000000001</v>
      </c>
      <c r="F4181" s="11"/>
      <c r="G4181" s="12">
        <f t="shared" si="628"/>
        <v>4.9999999999999982</v>
      </c>
      <c r="H4181" s="12">
        <v>0</v>
      </c>
      <c r="I4181" s="12">
        <v>0.70777777777777784</v>
      </c>
      <c r="J4181" s="12">
        <v>0</v>
      </c>
      <c r="K4181" s="12"/>
      <c r="L4181" s="12">
        <f>VartojimasGamyba!H4177</f>
        <v>0</v>
      </c>
      <c r="M4181" s="19">
        <f t="shared" si="629"/>
        <v>-1.1102230246251565E-16</v>
      </c>
      <c r="N4181" s="7">
        <f t="shared" si="630"/>
        <v>-1.9783064075795664E-14</v>
      </c>
      <c r="O4181" s="7">
        <f t="shared" si="631"/>
        <v>-1.9783064075795664E-14</v>
      </c>
      <c r="P4181" s="7">
        <f>SUM(O4158:O4181)</f>
        <v>1877.7325877777776</v>
      </c>
      <c r="Q4181" s="7">
        <f>SUMPRODUCT(B4158:B4181,E4158:E4181)+SUM(E4158:E4181)*$Z$21-SUMPRODUCT(B4158:B4181,L4158:L4181)+SUM(L4158:L4181)*ABS($Z$20)</f>
        <v>2096.2823200000003</v>
      </c>
      <c r="R4181" s="7"/>
      <c r="S4181" s="47">
        <f t="shared" si="632"/>
        <v>-1.1102230246251565E-16</v>
      </c>
      <c r="T4181" s="47">
        <f t="shared" si="633"/>
        <v>0</v>
      </c>
      <c r="U4181" s="47">
        <f t="shared" si="634"/>
        <v>178.19</v>
      </c>
      <c r="V4181" s="47">
        <f t="shared" si="635"/>
        <v>66.320000000000007</v>
      </c>
      <c r="W4181" s="11">
        <f>IF(P4181&lt;&gt;Q4181,1,0)</f>
        <v>1</v>
      </c>
    </row>
    <row r="4182" spans="1:23" x14ac:dyDescent="0.45">
      <c r="A4182" t="s">
        <v>4187</v>
      </c>
      <c r="B4182">
        <v>68.59</v>
      </c>
      <c r="D4182" s="9" t="str">
        <f>VartojimasGamyba!J4178</f>
        <v>2024-02-22-00</v>
      </c>
      <c r="E4182" s="8">
        <f>VartojimasGamyba!G4178</f>
        <v>0.159</v>
      </c>
      <c r="F4182" s="11"/>
      <c r="G4182" s="7">
        <f>G4181+H4182-I4182</f>
        <v>4.8233333333333315</v>
      </c>
      <c r="H4182" s="7">
        <v>0</v>
      </c>
      <c r="I4182" s="7">
        <v>0.17666666666666667</v>
      </c>
      <c r="J4182" s="7">
        <v>0</v>
      </c>
      <c r="L4182" s="7">
        <f>VartojimasGamyba!H4178</f>
        <v>0</v>
      </c>
      <c r="M4182" s="15">
        <f t="shared" si="629"/>
        <v>0</v>
      </c>
      <c r="N4182" s="7">
        <f t="shared" si="630"/>
        <v>0</v>
      </c>
      <c r="O4182" s="7">
        <f t="shared" si="631"/>
        <v>0</v>
      </c>
      <c r="R4182" s="20" t="s">
        <v>8783</v>
      </c>
      <c r="S4182" s="47">
        <f t="shared" si="632"/>
        <v>0</v>
      </c>
      <c r="T4182" s="47">
        <f t="shared" si="633"/>
        <v>0</v>
      </c>
      <c r="U4182" s="47">
        <f t="shared" si="634"/>
        <v>168.88</v>
      </c>
      <c r="V4182" s="47">
        <f t="shared" si="635"/>
        <v>57.010000000000005</v>
      </c>
      <c r="W4182" s="11"/>
    </row>
    <row r="4183" spans="1:23" x14ac:dyDescent="0.45">
      <c r="A4183" t="s">
        <v>4188</v>
      </c>
      <c r="B4183">
        <v>34.75</v>
      </c>
      <c r="D4183" s="9" t="str">
        <f>VartojimasGamyba!J4179</f>
        <v>2024-02-22-01</v>
      </c>
      <c r="E4183" s="8">
        <f>VartojimasGamyba!G4179</f>
        <v>0.82199999999999995</v>
      </c>
      <c r="F4183" s="11"/>
      <c r="G4183" s="7">
        <f t="shared" ref="G4183:G4205" si="636">G4182+H4183-I4183</f>
        <v>4.8233333333333315</v>
      </c>
      <c r="H4183" s="7">
        <v>0</v>
      </c>
      <c r="I4183" s="7">
        <v>0</v>
      </c>
      <c r="J4183" s="7">
        <v>0</v>
      </c>
      <c r="L4183" s="7">
        <f>VartojimasGamyba!H4179</f>
        <v>0</v>
      </c>
      <c r="M4183" s="15">
        <f t="shared" si="629"/>
        <v>0.82199999999999995</v>
      </c>
      <c r="N4183" s="7">
        <f t="shared" si="630"/>
        <v>111.00288</v>
      </c>
      <c r="O4183" s="7">
        <f t="shared" si="631"/>
        <v>111.00288</v>
      </c>
      <c r="R4183" s="7"/>
      <c r="S4183" s="47">
        <f t="shared" si="632"/>
        <v>0.82199999999999995</v>
      </c>
      <c r="T4183" s="47">
        <f t="shared" si="633"/>
        <v>0</v>
      </c>
      <c r="U4183" s="47">
        <f t="shared" si="634"/>
        <v>135.04000000000002</v>
      </c>
      <c r="V4183" s="47">
        <f t="shared" si="635"/>
        <v>23.17</v>
      </c>
      <c r="W4183" s="11"/>
    </row>
    <row r="4184" spans="1:23" x14ac:dyDescent="0.45">
      <c r="A4184" t="s">
        <v>4189</v>
      </c>
      <c r="B4184">
        <v>30.98</v>
      </c>
      <c r="D4184" s="9" t="str">
        <f>VartojimasGamyba!J4180</f>
        <v>2024-02-22-02</v>
      </c>
      <c r="E4184" s="8">
        <f>VartojimasGamyba!G4180</f>
        <v>0.127</v>
      </c>
      <c r="F4184" s="11"/>
      <c r="G4184" s="7">
        <f t="shared" si="636"/>
        <v>4.8233333333333315</v>
      </c>
      <c r="H4184" s="7">
        <v>0</v>
      </c>
      <c r="I4184" s="7">
        <v>0</v>
      </c>
      <c r="J4184" s="7">
        <v>0</v>
      </c>
      <c r="L4184" s="7">
        <f>VartojimasGamyba!H4180</f>
        <v>0</v>
      </c>
      <c r="M4184" s="15">
        <f t="shared" si="629"/>
        <v>0.127</v>
      </c>
      <c r="N4184" s="7">
        <f t="shared" si="630"/>
        <v>16.671290000000003</v>
      </c>
      <c r="O4184" s="7">
        <f t="shared" si="631"/>
        <v>16.671290000000003</v>
      </c>
      <c r="R4184" s="7"/>
      <c r="S4184" s="47">
        <f t="shared" si="632"/>
        <v>0.127</v>
      </c>
      <c r="T4184" s="47">
        <f t="shared" si="633"/>
        <v>0</v>
      </c>
      <c r="U4184" s="47">
        <f t="shared" si="634"/>
        <v>131.27000000000001</v>
      </c>
      <c r="V4184" s="47">
        <f t="shared" si="635"/>
        <v>19.399999999999999</v>
      </c>
      <c r="W4184" s="11"/>
    </row>
    <row r="4185" spans="1:23" x14ac:dyDescent="0.45">
      <c r="A4185" t="s">
        <v>4190</v>
      </c>
      <c r="B4185">
        <v>29.27</v>
      </c>
      <c r="D4185" s="9" t="str">
        <f>VartojimasGamyba!J4181</f>
        <v>2024-02-22-03</v>
      </c>
      <c r="E4185" s="8">
        <f>VartojimasGamyba!G4181</f>
        <v>1.121</v>
      </c>
      <c r="F4185" s="11"/>
      <c r="G4185" s="7">
        <f t="shared" si="636"/>
        <v>4.8233333333333315</v>
      </c>
      <c r="H4185" s="7">
        <v>0</v>
      </c>
      <c r="I4185" s="7">
        <v>0</v>
      </c>
      <c r="J4185" s="7">
        <v>0</v>
      </c>
      <c r="L4185" s="7">
        <f>VartojimasGamyba!H4181</f>
        <v>0</v>
      </c>
      <c r="M4185" s="15">
        <f t="shared" si="629"/>
        <v>1.121</v>
      </c>
      <c r="N4185" s="7">
        <f t="shared" si="630"/>
        <v>145.23676</v>
      </c>
      <c r="O4185" s="7">
        <f t="shared" si="631"/>
        <v>145.23676</v>
      </c>
      <c r="R4185" s="7"/>
      <c r="S4185" s="47">
        <f t="shared" si="632"/>
        <v>1.121</v>
      </c>
      <c r="T4185" s="47">
        <f t="shared" si="633"/>
        <v>0</v>
      </c>
      <c r="U4185" s="47">
        <f t="shared" si="634"/>
        <v>129.56</v>
      </c>
      <c r="V4185" s="47">
        <f t="shared" si="635"/>
        <v>17.689999999999998</v>
      </c>
      <c r="W4185" s="11"/>
    </row>
    <row r="4186" spans="1:23" x14ac:dyDescent="0.45">
      <c r="A4186" t="s">
        <v>4191</v>
      </c>
      <c r="B4186">
        <v>30.41</v>
      </c>
      <c r="D4186" s="9" t="str">
        <f>VartojimasGamyba!J4182</f>
        <v>2024-02-22-04</v>
      </c>
      <c r="E4186" s="8">
        <f>VartojimasGamyba!G4182</f>
        <v>0.251</v>
      </c>
      <c r="F4186" s="11"/>
      <c r="G4186" s="7">
        <f t="shared" si="636"/>
        <v>4.8233333333333315</v>
      </c>
      <c r="H4186" s="7">
        <v>0</v>
      </c>
      <c r="I4186" s="7">
        <v>0</v>
      </c>
      <c r="J4186" s="7">
        <v>0</v>
      </c>
      <c r="L4186" s="7">
        <f>VartojimasGamyba!H4182</f>
        <v>0</v>
      </c>
      <c r="M4186" s="15">
        <f t="shared" si="629"/>
        <v>0.251</v>
      </c>
      <c r="N4186" s="7">
        <f t="shared" si="630"/>
        <v>32.805700000000002</v>
      </c>
      <c r="O4186" s="7">
        <f t="shared" si="631"/>
        <v>32.805700000000002</v>
      </c>
      <c r="R4186" s="7"/>
      <c r="S4186" s="47">
        <f t="shared" si="632"/>
        <v>0.251</v>
      </c>
      <c r="T4186" s="47">
        <f t="shared" si="633"/>
        <v>0</v>
      </c>
      <c r="U4186" s="47">
        <f t="shared" si="634"/>
        <v>130.70000000000002</v>
      </c>
      <c r="V4186" s="47">
        <f t="shared" si="635"/>
        <v>18.829999999999998</v>
      </c>
      <c r="W4186" s="11"/>
    </row>
    <row r="4187" spans="1:23" x14ac:dyDescent="0.45">
      <c r="A4187" t="s">
        <v>4192</v>
      </c>
      <c r="B4187">
        <v>30.32</v>
      </c>
      <c r="D4187" s="9" t="str">
        <f>VartojimasGamyba!J4183</f>
        <v>2024-02-22-05</v>
      </c>
      <c r="E4187" s="8">
        <f>VartojimasGamyba!G4183</f>
        <v>0.61699999999999999</v>
      </c>
      <c r="F4187" s="11"/>
      <c r="G4187" s="7">
        <f t="shared" si="636"/>
        <v>4.8233333333333315</v>
      </c>
      <c r="H4187" s="7">
        <v>0</v>
      </c>
      <c r="I4187" s="7">
        <v>0</v>
      </c>
      <c r="J4187" s="7">
        <v>0</v>
      </c>
      <c r="L4187" s="7">
        <f>VartojimasGamyba!H4183</f>
        <v>0</v>
      </c>
      <c r="M4187" s="15">
        <f t="shared" si="629"/>
        <v>0.61699999999999999</v>
      </c>
      <c r="N4187" s="7">
        <f t="shared" si="630"/>
        <v>80.586370000000002</v>
      </c>
      <c r="O4187" s="7">
        <f t="shared" si="631"/>
        <v>80.586370000000002</v>
      </c>
      <c r="R4187" s="7"/>
      <c r="S4187" s="47">
        <f t="shared" si="632"/>
        <v>0.61699999999999999</v>
      </c>
      <c r="T4187" s="47">
        <f t="shared" si="633"/>
        <v>0</v>
      </c>
      <c r="U4187" s="47">
        <f t="shared" si="634"/>
        <v>130.61000000000001</v>
      </c>
      <c r="V4187" s="47">
        <f t="shared" si="635"/>
        <v>18.740000000000002</v>
      </c>
      <c r="W4187" s="11"/>
    </row>
    <row r="4188" spans="1:23" x14ac:dyDescent="0.45">
      <c r="A4188" t="s">
        <v>4193</v>
      </c>
      <c r="B4188">
        <v>36.619999999999997</v>
      </c>
      <c r="D4188" s="9" t="str">
        <f>VartojimasGamyba!J4184</f>
        <v>2024-02-22-06</v>
      </c>
      <c r="E4188" s="8">
        <f>VartojimasGamyba!G4184</f>
        <v>1.2270000000000001</v>
      </c>
      <c r="F4188" s="11"/>
      <c r="G4188" s="7">
        <f t="shared" si="636"/>
        <v>4.8233333333333315</v>
      </c>
      <c r="H4188" s="7">
        <v>0</v>
      </c>
      <c r="I4188" s="7">
        <v>0</v>
      </c>
      <c r="J4188" s="7">
        <v>0</v>
      </c>
      <c r="L4188" s="7">
        <f>VartojimasGamyba!H4184</f>
        <v>2.8000000000000001E-2</v>
      </c>
      <c r="M4188" s="15">
        <f t="shared" si="629"/>
        <v>1.1990000000000001</v>
      </c>
      <c r="N4188" s="7">
        <f t="shared" si="630"/>
        <v>164.15509</v>
      </c>
      <c r="O4188" s="7">
        <f t="shared" si="631"/>
        <v>164.15509</v>
      </c>
      <c r="R4188" s="7"/>
      <c r="S4188" s="47">
        <f t="shared" si="632"/>
        <v>1.1990000000000001</v>
      </c>
      <c r="T4188" s="47">
        <f t="shared" si="633"/>
        <v>0</v>
      </c>
      <c r="U4188" s="47">
        <f t="shared" si="634"/>
        <v>136.91</v>
      </c>
      <c r="V4188" s="47">
        <f t="shared" si="635"/>
        <v>25.04</v>
      </c>
      <c r="W4188" s="11"/>
    </row>
    <row r="4189" spans="1:23" x14ac:dyDescent="0.45">
      <c r="A4189" t="s">
        <v>4194</v>
      </c>
      <c r="B4189">
        <v>80.03</v>
      </c>
      <c r="D4189" s="9" t="str">
        <f>VartojimasGamyba!J4185</f>
        <v>2024-02-22-07</v>
      </c>
      <c r="E4189" s="8">
        <f>VartojimasGamyba!G4185</f>
        <v>0.33800000000000002</v>
      </c>
      <c r="F4189" s="11"/>
      <c r="G4189" s="7">
        <f t="shared" si="636"/>
        <v>4.9853333333333314</v>
      </c>
      <c r="H4189" s="7">
        <v>0.16199999999999998</v>
      </c>
      <c r="I4189" s="7">
        <v>0</v>
      </c>
      <c r="J4189" s="7">
        <v>0</v>
      </c>
      <c r="L4189" s="7">
        <f>VartojimasGamyba!H4185</f>
        <v>0.5</v>
      </c>
      <c r="M4189" s="15">
        <f t="shared" si="629"/>
        <v>0</v>
      </c>
      <c r="N4189" s="7">
        <f t="shared" si="630"/>
        <v>0</v>
      </c>
      <c r="O4189" s="7">
        <f t="shared" si="631"/>
        <v>0</v>
      </c>
      <c r="R4189" s="7"/>
      <c r="S4189" s="47">
        <f t="shared" si="632"/>
        <v>0.16199999999999998</v>
      </c>
      <c r="T4189" s="47">
        <f t="shared" si="633"/>
        <v>0.16199999999999998</v>
      </c>
      <c r="U4189" s="47">
        <f t="shared" si="634"/>
        <v>180.32</v>
      </c>
      <c r="V4189" s="47">
        <f t="shared" si="635"/>
        <v>68.45</v>
      </c>
      <c r="W4189" s="11"/>
    </row>
    <row r="4190" spans="1:23" x14ac:dyDescent="0.45">
      <c r="A4190" t="s">
        <v>4195</v>
      </c>
      <c r="B4190">
        <v>76.900000000000006</v>
      </c>
      <c r="D4190" s="9" t="str">
        <f>VartojimasGamyba!J4186</f>
        <v>2024-02-22-08</v>
      </c>
      <c r="E4190" s="8">
        <f>VartojimasGamyba!G4186</f>
        <v>0.57499999999999996</v>
      </c>
      <c r="F4190" s="11"/>
      <c r="G4190" s="7">
        <f t="shared" si="636"/>
        <v>5.6223333333333319</v>
      </c>
      <c r="H4190" s="7">
        <v>0.63700000000000001</v>
      </c>
      <c r="I4190" s="7">
        <v>0</v>
      </c>
      <c r="J4190" s="7">
        <v>0</v>
      </c>
      <c r="L4190" s="7">
        <f>VartojimasGamyba!H4186</f>
        <v>1.212</v>
      </c>
      <c r="M4190" s="15">
        <f t="shared" si="629"/>
        <v>0</v>
      </c>
      <c r="N4190" s="7">
        <f t="shared" si="630"/>
        <v>0</v>
      </c>
      <c r="O4190" s="7">
        <f t="shared" si="631"/>
        <v>0</v>
      </c>
      <c r="R4190" s="7"/>
      <c r="S4190" s="47">
        <f t="shared" si="632"/>
        <v>0.63700000000000001</v>
      </c>
      <c r="T4190" s="47">
        <f t="shared" si="633"/>
        <v>0.63700000000000001</v>
      </c>
      <c r="U4190" s="47">
        <f t="shared" si="634"/>
        <v>177.19</v>
      </c>
      <c r="V4190" s="47">
        <f t="shared" si="635"/>
        <v>65.320000000000007</v>
      </c>
      <c r="W4190" s="11"/>
    </row>
    <row r="4191" spans="1:23" x14ac:dyDescent="0.45">
      <c r="A4191" t="s">
        <v>4196</v>
      </c>
      <c r="B4191">
        <v>101.09</v>
      </c>
      <c r="D4191" s="9" t="str">
        <f>VartojimasGamyba!J4187</f>
        <v>2024-02-22-09</v>
      </c>
      <c r="E4191" s="8">
        <f>VartojimasGamyba!G4187</f>
        <v>1.0389999999999999</v>
      </c>
      <c r="F4191" s="11"/>
      <c r="G4191" s="7">
        <f t="shared" si="636"/>
        <v>5.3389999999999986</v>
      </c>
      <c r="H4191" s="7">
        <v>0</v>
      </c>
      <c r="I4191" s="7">
        <v>0.28333333333333321</v>
      </c>
      <c r="J4191" s="7">
        <v>0</v>
      </c>
      <c r="L4191" s="7">
        <f>VartojimasGamyba!H4187</f>
        <v>0.78400000000000003</v>
      </c>
      <c r="M4191" s="15">
        <f t="shared" si="629"/>
        <v>0</v>
      </c>
      <c r="N4191" s="7">
        <f t="shared" si="630"/>
        <v>0</v>
      </c>
      <c r="O4191" s="7">
        <f t="shared" si="631"/>
        <v>0</v>
      </c>
      <c r="R4191" s="7"/>
      <c r="S4191" s="47">
        <f t="shared" si="632"/>
        <v>0</v>
      </c>
      <c r="T4191" s="47">
        <f t="shared" si="633"/>
        <v>0</v>
      </c>
      <c r="U4191" s="47">
        <f t="shared" si="634"/>
        <v>201.38</v>
      </c>
      <c r="V4191" s="47">
        <f t="shared" si="635"/>
        <v>89.51</v>
      </c>
      <c r="W4191" s="11"/>
    </row>
    <row r="4192" spans="1:23" x14ac:dyDescent="0.45">
      <c r="A4192" t="s">
        <v>4197</v>
      </c>
      <c r="B4192">
        <v>101.07</v>
      </c>
      <c r="D4192" s="9" t="str">
        <f>VartojimasGamyba!J4188</f>
        <v>2024-02-22-10</v>
      </c>
      <c r="E4192" s="8">
        <f>VartojimasGamyba!G4188</f>
        <v>5.1999999999999998E-2</v>
      </c>
      <c r="F4192" s="11"/>
      <c r="G4192" s="7">
        <f t="shared" si="636"/>
        <v>7.5039999999999987</v>
      </c>
      <c r="H4192" s="7">
        <v>2.165</v>
      </c>
      <c r="I4192" s="7">
        <v>0</v>
      </c>
      <c r="J4192" s="7">
        <v>0</v>
      </c>
      <c r="L4192" s="7">
        <f>VartojimasGamyba!H4188</f>
        <v>2.2170000000000001</v>
      </c>
      <c r="M4192" s="15">
        <f t="shared" si="629"/>
        <v>0</v>
      </c>
      <c r="N4192" s="7">
        <f t="shared" si="630"/>
        <v>0</v>
      </c>
      <c r="O4192" s="7">
        <f t="shared" si="631"/>
        <v>0</v>
      </c>
      <c r="R4192" s="7"/>
      <c r="S4192" s="47">
        <f t="shared" si="632"/>
        <v>2.165</v>
      </c>
      <c r="T4192" s="47">
        <f t="shared" si="633"/>
        <v>2.165</v>
      </c>
      <c r="U4192" s="47">
        <f t="shared" si="634"/>
        <v>201.36</v>
      </c>
      <c r="V4192" s="47">
        <f t="shared" si="635"/>
        <v>89.49</v>
      </c>
      <c r="W4192" s="11"/>
    </row>
    <row r="4193" spans="1:23" x14ac:dyDescent="0.45">
      <c r="A4193" t="s">
        <v>4198</v>
      </c>
      <c r="B4193">
        <v>93.6</v>
      </c>
      <c r="D4193" s="9" t="str">
        <f>VartojimasGamyba!J4189</f>
        <v>2024-02-22-11</v>
      </c>
      <c r="E4193" s="8">
        <f>VartojimasGamyba!G4189</f>
        <v>1.0409999999999999</v>
      </c>
      <c r="F4193" s="11"/>
      <c r="G4193" s="7">
        <f t="shared" si="636"/>
        <v>7.4284444444444429</v>
      </c>
      <c r="H4193" s="7">
        <v>0</v>
      </c>
      <c r="I4193" s="7">
        <v>7.5555555555555501E-2</v>
      </c>
      <c r="J4193" s="7">
        <v>0</v>
      </c>
      <c r="L4193" s="7">
        <f>VartojimasGamyba!H4189</f>
        <v>0.97299999999999998</v>
      </c>
      <c r="M4193" s="15">
        <f t="shared" si="629"/>
        <v>0</v>
      </c>
      <c r="N4193" s="7">
        <f t="shared" si="630"/>
        <v>0</v>
      </c>
      <c r="O4193" s="7">
        <f t="shared" si="631"/>
        <v>0</v>
      </c>
      <c r="R4193" s="7"/>
      <c r="S4193" s="47">
        <f t="shared" si="632"/>
        <v>0</v>
      </c>
      <c r="T4193" s="47">
        <f t="shared" si="633"/>
        <v>0</v>
      </c>
      <c r="U4193" s="47">
        <f t="shared" si="634"/>
        <v>193.89</v>
      </c>
      <c r="V4193" s="47">
        <f t="shared" si="635"/>
        <v>82.02</v>
      </c>
      <c r="W4193" s="11"/>
    </row>
    <row r="4194" spans="1:23" x14ac:dyDescent="0.45">
      <c r="A4194" t="s">
        <v>4199</v>
      </c>
      <c r="B4194">
        <v>75.06</v>
      </c>
      <c r="D4194" s="9" t="str">
        <f>VartojimasGamyba!J4190</f>
        <v>2024-02-22-12</v>
      </c>
      <c r="E4194" s="8">
        <f>VartojimasGamyba!G4190</f>
        <v>1.085</v>
      </c>
      <c r="F4194" s="11"/>
      <c r="G4194" s="7">
        <f t="shared" si="636"/>
        <v>6.3651111111111094</v>
      </c>
      <c r="H4194" s="7">
        <v>0</v>
      </c>
      <c r="I4194" s="7">
        <v>1.0633333333333332</v>
      </c>
      <c r="J4194" s="7">
        <v>0</v>
      </c>
      <c r="L4194" s="7">
        <f>VartojimasGamyba!H4190</f>
        <v>0.128</v>
      </c>
      <c r="M4194" s="15">
        <f t="shared" si="629"/>
        <v>0</v>
      </c>
      <c r="N4194" s="7">
        <f t="shared" si="630"/>
        <v>0</v>
      </c>
      <c r="O4194" s="7">
        <f t="shared" si="631"/>
        <v>0</v>
      </c>
      <c r="R4194" s="7"/>
      <c r="S4194" s="47">
        <f t="shared" si="632"/>
        <v>0</v>
      </c>
      <c r="T4194" s="47">
        <f t="shared" si="633"/>
        <v>0</v>
      </c>
      <c r="U4194" s="47">
        <f t="shared" si="634"/>
        <v>175.35000000000002</v>
      </c>
      <c r="V4194" s="47">
        <f t="shared" si="635"/>
        <v>63.480000000000004</v>
      </c>
      <c r="W4194" s="11"/>
    </row>
    <row r="4195" spans="1:23" x14ac:dyDescent="0.45">
      <c r="A4195" t="s">
        <v>4200</v>
      </c>
      <c r="B4195">
        <v>67.67</v>
      </c>
      <c r="D4195" s="9" t="str">
        <f>VartojimasGamyba!J4191</f>
        <v>2024-02-22-13</v>
      </c>
      <c r="E4195" s="8">
        <f>VartojimasGamyba!G4191</f>
        <v>0.42099999999999999</v>
      </c>
      <c r="F4195" s="11"/>
      <c r="G4195" s="7">
        <f t="shared" si="636"/>
        <v>6.2928888888888874</v>
      </c>
      <c r="H4195" s="7">
        <v>0</v>
      </c>
      <c r="I4195" s="7">
        <v>7.2222222222222229E-2</v>
      </c>
      <c r="J4195" s="7">
        <v>0</v>
      </c>
      <c r="L4195" s="7">
        <f>VartojimasGamyba!H4191</f>
        <v>0.35599999999999998</v>
      </c>
      <c r="M4195" s="15">
        <f t="shared" si="629"/>
        <v>0</v>
      </c>
      <c r="N4195" s="7">
        <f t="shared" si="630"/>
        <v>0</v>
      </c>
      <c r="O4195" s="7">
        <f t="shared" si="631"/>
        <v>0</v>
      </c>
      <c r="R4195" s="7"/>
      <c r="S4195" s="47">
        <f t="shared" si="632"/>
        <v>0</v>
      </c>
      <c r="T4195" s="47">
        <f t="shared" si="633"/>
        <v>0</v>
      </c>
      <c r="U4195" s="47">
        <f t="shared" si="634"/>
        <v>167.96</v>
      </c>
      <c r="V4195" s="47">
        <f t="shared" si="635"/>
        <v>56.09</v>
      </c>
      <c r="W4195" s="11"/>
    </row>
    <row r="4196" spans="1:23" x14ac:dyDescent="0.45">
      <c r="A4196" t="s">
        <v>4201</v>
      </c>
      <c r="B4196">
        <v>101.03</v>
      </c>
      <c r="D4196" s="9" t="str">
        <f>VartojimasGamyba!J4192</f>
        <v>2024-02-22-14</v>
      </c>
      <c r="E4196" s="8">
        <f>VartojimasGamyba!G4192</f>
        <v>1.3720000000000001</v>
      </c>
      <c r="F4196" s="11"/>
      <c r="G4196" s="7">
        <f t="shared" si="636"/>
        <v>5.1795555555555541</v>
      </c>
      <c r="H4196" s="7">
        <v>0</v>
      </c>
      <c r="I4196" s="7">
        <v>1.1133333333333337</v>
      </c>
      <c r="J4196" s="7">
        <v>0</v>
      </c>
      <c r="L4196" s="7">
        <f>VartojimasGamyba!H4192</f>
        <v>0.37</v>
      </c>
      <c r="M4196" s="15">
        <f t="shared" si="629"/>
        <v>0</v>
      </c>
      <c r="N4196" s="7">
        <f t="shared" si="630"/>
        <v>0</v>
      </c>
      <c r="O4196" s="7">
        <f t="shared" si="631"/>
        <v>0</v>
      </c>
      <c r="R4196" s="7"/>
      <c r="S4196" s="47">
        <f t="shared" si="632"/>
        <v>0</v>
      </c>
      <c r="T4196" s="47">
        <f t="shared" si="633"/>
        <v>0</v>
      </c>
      <c r="U4196" s="47">
        <f t="shared" si="634"/>
        <v>201.32</v>
      </c>
      <c r="V4196" s="47">
        <f t="shared" si="635"/>
        <v>89.45</v>
      </c>
      <c r="W4196" s="11"/>
    </row>
    <row r="4197" spans="1:23" x14ac:dyDescent="0.45">
      <c r="A4197" t="s">
        <v>4202</v>
      </c>
      <c r="B4197">
        <v>69.540000000000006</v>
      </c>
      <c r="D4197" s="9" t="str">
        <f>VartojimasGamyba!J4193</f>
        <v>2024-02-22-15</v>
      </c>
      <c r="E4197" s="8">
        <f>VartojimasGamyba!G4193</f>
        <v>0.19600000000000001</v>
      </c>
      <c r="F4197" s="11"/>
      <c r="G4197" s="7">
        <f t="shared" si="636"/>
        <v>4.9984444444444431</v>
      </c>
      <c r="H4197" s="7">
        <v>0</v>
      </c>
      <c r="I4197" s="7">
        <v>0.18111111111111108</v>
      </c>
      <c r="J4197" s="7">
        <v>0</v>
      </c>
      <c r="L4197" s="7">
        <f>VartojimasGamyba!H4193</f>
        <v>3.3000000000000002E-2</v>
      </c>
      <c r="M4197" s="15">
        <f t="shared" si="629"/>
        <v>0</v>
      </c>
      <c r="N4197" s="7">
        <f t="shared" si="630"/>
        <v>0</v>
      </c>
      <c r="O4197" s="7">
        <f t="shared" si="631"/>
        <v>0</v>
      </c>
      <c r="R4197" s="7"/>
      <c r="S4197" s="47">
        <f t="shared" si="632"/>
        <v>0</v>
      </c>
      <c r="T4197" s="47">
        <f t="shared" si="633"/>
        <v>0</v>
      </c>
      <c r="U4197" s="47">
        <f t="shared" si="634"/>
        <v>169.83</v>
      </c>
      <c r="V4197" s="47">
        <f t="shared" si="635"/>
        <v>57.960000000000008</v>
      </c>
      <c r="W4197" s="11"/>
    </row>
    <row r="4198" spans="1:23" x14ac:dyDescent="0.45">
      <c r="A4198" t="s">
        <v>4203</v>
      </c>
      <c r="B4198">
        <v>72.53</v>
      </c>
      <c r="D4198" s="9" t="str">
        <f>VartojimasGamyba!J4194</f>
        <v>2024-02-22-16</v>
      </c>
      <c r="E4198" s="8">
        <f>VartojimasGamyba!G4194</f>
        <v>0.42699999999999999</v>
      </c>
      <c r="F4198" s="11"/>
      <c r="G4198" s="7">
        <f t="shared" si="636"/>
        <v>4.5239999999999991</v>
      </c>
      <c r="H4198" s="7">
        <v>0</v>
      </c>
      <c r="I4198" s="7">
        <v>0.47444444444444445</v>
      </c>
      <c r="J4198" s="7">
        <v>0</v>
      </c>
      <c r="L4198" s="7">
        <f>VartojimasGamyba!H4194</f>
        <v>0</v>
      </c>
      <c r="M4198" s="15">
        <f t="shared" si="629"/>
        <v>0</v>
      </c>
      <c r="N4198" s="7">
        <f t="shared" si="630"/>
        <v>0</v>
      </c>
      <c r="O4198" s="7">
        <f t="shared" si="631"/>
        <v>0</v>
      </c>
      <c r="R4198" s="7"/>
      <c r="S4198" s="47">
        <f t="shared" si="632"/>
        <v>0</v>
      </c>
      <c r="T4198" s="47">
        <f t="shared" si="633"/>
        <v>0</v>
      </c>
      <c r="U4198" s="47">
        <f t="shared" si="634"/>
        <v>172.82</v>
      </c>
      <c r="V4198" s="47">
        <f t="shared" si="635"/>
        <v>60.95</v>
      </c>
      <c r="W4198" s="11"/>
    </row>
    <row r="4199" spans="1:23" x14ac:dyDescent="0.45">
      <c r="A4199" t="s">
        <v>4204</v>
      </c>
      <c r="B4199">
        <v>78.88</v>
      </c>
      <c r="D4199" s="9" t="str">
        <f>VartojimasGamyba!J4195</f>
        <v>2024-02-22-17</v>
      </c>
      <c r="E4199" s="8">
        <f>VartojimasGamyba!G4195</f>
        <v>0.25700000000000001</v>
      </c>
      <c r="F4199" s="11"/>
      <c r="G4199" s="7">
        <f t="shared" si="636"/>
        <v>4.2384444444444433</v>
      </c>
      <c r="H4199" s="7">
        <v>0</v>
      </c>
      <c r="I4199" s="7">
        <v>0.28555555555555556</v>
      </c>
      <c r="J4199" s="7">
        <v>0</v>
      </c>
      <c r="L4199" s="7">
        <f>VartojimasGamyba!H4195</f>
        <v>0</v>
      </c>
      <c r="M4199" s="15">
        <f t="shared" si="629"/>
        <v>0</v>
      </c>
      <c r="N4199" s="7">
        <f t="shared" si="630"/>
        <v>0</v>
      </c>
      <c r="O4199" s="7">
        <f t="shared" si="631"/>
        <v>0</v>
      </c>
      <c r="R4199" s="7"/>
      <c r="S4199" s="47">
        <f t="shared" si="632"/>
        <v>0</v>
      </c>
      <c r="T4199" s="47">
        <f t="shared" si="633"/>
        <v>0</v>
      </c>
      <c r="U4199" s="47">
        <f t="shared" si="634"/>
        <v>179.17000000000002</v>
      </c>
      <c r="V4199" s="47">
        <f t="shared" si="635"/>
        <v>67.3</v>
      </c>
      <c r="W4199" s="11"/>
    </row>
    <row r="4200" spans="1:23" x14ac:dyDescent="0.45">
      <c r="A4200" t="s">
        <v>4205</v>
      </c>
      <c r="B4200">
        <v>85</v>
      </c>
      <c r="D4200" s="9" t="str">
        <f>VartojimasGamyba!J4196</f>
        <v>2024-02-22-18</v>
      </c>
      <c r="E4200" s="8">
        <f>VartojimasGamyba!G4196</f>
        <v>0.77800000000000002</v>
      </c>
      <c r="F4200" s="11"/>
      <c r="G4200" s="7">
        <f t="shared" si="636"/>
        <v>3.3739999999999988</v>
      </c>
      <c r="H4200" s="7">
        <v>0</v>
      </c>
      <c r="I4200" s="7">
        <v>0.86444444444444457</v>
      </c>
      <c r="J4200" s="7">
        <v>0</v>
      </c>
      <c r="L4200" s="7">
        <f>VartojimasGamyba!H4196</f>
        <v>0</v>
      </c>
      <c r="M4200" s="15">
        <f t="shared" si="629"/>
        <v>-1.1102230246251565E-16</v>
      </c>
      <c r="N4200" s="7">
        <f t="shared" si="630"/>
        <v>-2.0571322423279528E-14</v>
      </c>
      <c r="O4200" s="7">
        <f t="shared" si="631"/>
        <v>-2.0571322423279528E-14</v>
      </c>
      <c r="R4200" s="7"/>
      <c r="S4200" s="47">
        <f t="shared" si="632"/>
        <v>-1.1102230246251565E-16</v>
      </c>
      <c r="T4200" s="47">
        <f t="shared" si="633"/>
        <v>0</v>
      </c>
      <c r="U4200" s="47">
        <f t="shared" si="634"/>
        <v>185.29000000000002</v>
      </c>
      <c r="V4200" s="47">
        <f t="shared" si="635"/>
        <v>73.42</v>
      </c>
      <c r="W4200" s="11"/>
    </row>
    <row r="4201" spans="1:23" x14ac:dyDescent="0.45">
      <c r="A4201" t="s">
        <v>4206</v>
      </c>
      <c r="B4201">
        <v>88.51</v>
      </c>
      <c r="D4201" s="9" t="str">
        <f>VartojimasGamyba!J4197</f>
        <v>2024-02-22-19</v>
      </c>
      <c r="E4201" s="8">
        <f>VartojimasGamyba!G4197</f>
        <v>0.24299999999999999</v>
      </c>
      <c r="F4201" s="11"/>
      <c r="G4201" s="7">
        <f t="shared" si="636"/>
        <v>3.1039999999999988</v>
      </c>
      <c r="H4201" s="7">
        <v>0</v>
      </c>
      <c r="I4201" s="7">
        <v>0.26999999999999996</v>
      </c>
      <c r="J4201" s="7">
        <v>0</v>
      </c>
      <c r="L4201" s="7">
        <f>VartojimasGamyba!H4197</f>
        <v>0</v>
      </c>
      <c r="M4201" s="15">
        <f t="shared" si="629"/>
        <v>2.7755575615628914E-17</v>
      </c>
      <c r="N4201" s="7">
        <f t="shared" si="630"/>
        <v>5.2402526762307392E-15</v>
      </c>
      <c r="O4201" s="7">
        <f t="shared" si="631"/>
        <v>5.2402526762307392E-15</v>
      </c>
      <c r="R4201" s="7"/>
      <c r="S4201" s="47">
        <f t="shared" si="632"/>
        <v>2.7755575615628914E-17</v>
      </c>
      <c r="T4201" s="47">
        <f t="shared" si="633"/>
        <v>0</v>
      </c>
      <c r="U4201" s="47">
        <f t="shared" si="634"/>
        <v>188.8</v>
      </c>
      <c r="V4201" s="47">
        <f t="shared" si="635"/>
        <v>76.930000000000007</v>
      </c>
      <c r="W4201" s="11"/>
    </row>
    <row r="4202" spans="1:23" x14ac:dyDescent="0.45">
      <c r="A4202" t="s">
        <v>4207</v>
      </c>
      <c r="B4202">
        <v>85.47</v>
      </c>
      <c r="D4202" s="9" t="str">
        <f>VartojimasGamyba!J4198</f>
        <v>2024-02-22-20</v>
      </c>
      <c r="E4202" s="8">
        <f>VartojimasGamyba!G4198</f>
        <v>0.25700000000000001</v>
      </c>
      <c r="F4202" s="11"/>
      <c r="G4202" s="7">
        <f t="shared" si="636"/>
        <v>2.8184444444444434</v>
      </c>
      <c r="H4202" s="7">
        <v>0</v>
      </c>
      <c r="I4202" s="7">
        <v>0.28555555555555556</v>
      </c>
      <c r="J4202" s="7">
        <v>0</v>
      </c>
      <c r="L4202" s="7">
        <f>VartojimasGamyba!H4198</f>
        <v>0</v>
      </c>
      <c r="M4202" s="15">
        <f t="shared" si="629"/>
        <v>0</v>
      </c>
      <c r="N4202" s="7">
        <f t="shared" si="630"/>
        <v>0</v>
      </c>
      <c r="O4202" s="7">
        <f t="shared" si="631"/>
        <v>0</v>
      </c>
      <c r="P4202" s="7" t="s">
        <v>8873</v>
      </c>
      <c r="R4202" s="7"/>
      <c r="S4202" s="47">
        <f t="shared" si="632"/>
        <v>0</v>
      </c>
      <c r="T4202" s="47">
        <f t="shared" si="633"/>
        <v>0</v>
      </c>
      <c r="U4202" s="47">
        <f t="shared" si="634"/>
        <v>185.76</v>
      </c>
      <c r="V4202" s="47">
        <f t="shared" si="635"/>
        <v>73.89</v>
      </c>
      <c r="W4202" s="11"/>
    </row>
    <row r="4203" spans="1:23" x14ac:dyDescent="0.45">
      <c r="A4203" t="s">
        <v>4208</v>
      </c>
      <c r="B4203">
        <v>85.47</v>
      </c>
      <c r="D4203" s="9" t="str">
        <f>VartojimasGamyba!J4199</f>
        <v>2024-02-22-21</v>
      </c>
      <c r="E4203" s="8">
        <f>VartojimasGamyba!G4199</f>
        <v>0.25</v>
      </c>
      <c r="F4203" s="11"/>
      <c r="G4203" s="7">
        <f t="shared" si="636"/>
        <v>2.5406666666666657</v>
      </c>
      <c r="H4203" s="7">
        <v>0</v>
      </c>
      <c r="I4203" s="7">
        <v>0.27777777777777779</v>
      </c>
      <c r="J4203" s="7">
        <v>0</v>
      </c>
      <c r="L4203" s="7">
        <f>VartojimasGamyba!H4199</f>
        <v>0</v>
      </c>
      <c r="M4203" s="15">
        <f t="shared" si="629"/>
        <v>0</v>
      </c>
      <c r="N4203" s="7">
        <f t="shared" si="630"/>
        <v>0</v>
      </c>
      <c r="O4203" s="7">
        <f t="shared" si="631"/>
        <v>0</v>
      </c>
      <c r="P4203" s="7">
        <f>SUM(N4182:N4205)</f>
        <v>918.0235411111114</v>
      </c>
      <c r="R4203" s="7"/>
      <c r="S4203" s="47">
        <f t="shared" si="632"/>
        <v>0</v>
      </c>
      <c r="T4203" s="47">
        <f t="shared" si="633"/>
        <v>0</v>
      </c>
      <c r="U4203" s="47">
        <f t="shared" si="634"/>
        <v>185.76</v>
      </c>
      <c r="V4203" s="47">
        <f t="shared" si="635"/>
        <v>73.89</v>
      </c>
      <c r="W4203" s="11"/>
    </row>
    <row r="4204" spans="1:23" x14ac:dyDescent="0.45">
      <c r="A4204" t="s">
        <v>4209</v>
      </c>
      <c r="B4204">
        <v>43.95</v>
      </c>
      <c r="D4204" s="9" t="str">
        <f>VartojimasGamyba!J4200</f>
        <v>2024-02-22-22</v>
      </c>
      <c r="E4204" s="8">
        <f>VartojimasGamyba!G4200</f>
        <v>0.185</v>
      </c>
      <c r="F4204" s="11"/>
      <c r="G4204" s="7">
        <f t="shared" si="636"/>
        <v>2.33511111111111</v>
      </c>
      <c r="H4204" s="7">
        <v>0</v>
      </c>
      <c r="I4204" s="7">
        <v>0.20555555555555557</v>
      </c>
      <c r="J4204" s="7">
        <v>0</v>
      </c>
      <c r="L4204" s="7">
        <f>VartojimasGamyba!H4200</f>
        <v>0</v>
      </c>
      <c r="M4204" s="15">
        <f t="shared" si="629"/>
        <v>-2.7755575615628914E-17</v>
      </c>
      <c r="N4204" s="7">
        <f t="shared" si="630"/>
        <v>-4.0034642267983147E-15</v>
      </c>
      <c r="O4204" s="7">
        <f t="shared" si="631"/>
        <v>-4.0034642267983147E-15</v>
      </c>
      <c r="P4204" s="7" t="s">
        <v>8872</v>
      </c>
      <c r="R4204" s="7"/>
      <c r="S4204" s="47">
        <f t="shared" si="632"/>
        <v>-2.7755575615628914E-17</v>
      </c>
      <c r="T4204" s="47">
        <f t="shared" si="633"/>
        <v>0</v>
      </c>
      <c r="U4204" s="47">
        <f t="shared" si="634"/>
        <v>144.24</v>
      </c>
      <c r="V4204" s="47">
        <f t="shared" si="635"/>
        <v>32.370000000000005</v>
      </c>
      <c r="W4204" s="11"/>
    </row>
    <row r="4205" spans="1:23" x14ac:dyDescent="0.45">
      <c r="A4205" t="s">
        <v>4210</v>
      </c>
      <c r="B4205">
        <v>24.44</v>
      </c>
      <c r="D4205" s="9" t="str">
        <f>VartojimasGamyba!J4201</f>
        <v>2024-02-22-23</v>
      </c>
      <c r="E4205" s="8">
        <f>VartojimasGamyba!G4201</f>
        <v>0.28199999999999997</v>
      </c>
      <c r="F4205" s="11"/>
      <c r="G4205" s="7">
        <f t="shared" si="636"/>
        <v>5.0000000000000018</v>
      </c>
      <c r="H4205" s="7">
        <v>2.6648888888888913</v>
      </c>
      <c r="I4205" s="7">
        <v>0</v>
      </c>
      <c r="J4205" s="7">
        <v>0</v>
      </c>
      <c r="L4205" s="7">
        <f>VartojimasGamyba!H4201</f>
        <v>0</v>
      </c>
      <c r="M4205" s="15">
        <f t="shared" si="629"/>
        <v>2.9468888888888913</v>
      </c>
      <c r="N4205" s="7">
        <f t="shared" si="630"/>
        <v>367.56545111111143</v>
      </c>
      <c r="O4205" s="7">
        <f t="shared" si="631"/>
        <v>367.56545111111143</v>
      </c>
      <c r="P4205" s="7">
        <f>SUM(O4182:O4205)</f>
        <v>918.0235411111114</v>
      </c>
      <c r="Q4205" s="7">
        <f>SUMPRODUCT(B4182:B4205,E4182:E4205)+SUM(E4182:E4205)*$Z$21-SUMPRODUCT(B4182:B4205,L4182:L4205)+SUM(L4182:L4205)*ABS($Z$20)</f>
        <v>1676.3197400000001</v>
      </c>
      <c r="R4205" s="7"/>
      <c r="S4205" s="47">
        <f t="shared" si="632"/>
        <v>2.9468888888888913</v>
      </c>
      <c r="T4205" s="47">
        <f t="shared" si="633"/>
        <v>0</v>
      </c>
      <c r="U4205" s="47">
        <f t="shared" si="634"/>
        <v>124.73</v>
      </c>
      <c r="V4205" s="47">
        <f t="shared" si="635"/>
        <v>12.860000000000001</v>
      </c>
      <c r="W4205" s="11">
        <f>IF(P4205&lt;&gt;Q4205,1,0)</f>
        <v>1</v>
      </c>
    </row>
    <row r="4206" spans="1:23" x14ac:dyDescent="0.45">
      <c r="A4206" t="s">
        <v>4211</v>
      </c>
      <c r="B4206">
        <v>12.06</v>
      </c>
      <c r="D4206" s="1" t="str">
        <f>VartojimasGamyba!J4202</f>
        <v>2024-02-23-00</v>
      </c>
      <c r="E4206" s="7">
        <f>VartojimasGamyba!G4202</f>
        <v>0.14899999999999999</v>
      </c>
      <c r="F4206" s="11"/>
      <c r="G4206" s="12">
        <f>G4205+H4206-I4206</f>
        <v>5.0000000000000018</v>
      </c>
      <c r="H4206" s="12">
        <v>0</v>
      </c>
      <c r="I4206" s="12">
        <v>0</v>
      </c>
      <c r="J4206" s="12">
        <v>0</v>
      </c>
      <c r="K4206" s="12"/>
      <c r="L4206" s="12">
        <f>VartojimasGamyba!H4202</f>
        <v>0</v>
      </c>
      <c r="M4206" s="19">
        <f t="shared" si="629"/>
        <v>0.14899999999999999</v>
      </c>
      <c r="N4206" s="7">
        <f t="shared" si="630"/>
        <v>16.74015</v>
      </c>
      <c r="O4206" s="7">
        <f t="shared" si="631"/>
        <v>16.74015</v>
      </c>
      <c r="R4206" s="20" t="s">
        <v>8783</v>
      </c>
      <c r="S4206" s="47">
        <f t="shared" si="632"/>
        <v>0.14899999999999999</v>
      </c>
      <c r="T4206" s="47">
        <f t="shared" si="633"/>
        <v>0</v>
      </c>
      <c r="U4206" s="47">
        <f t="shared" si="634"/>
        <v>112.35000000000001</v>
      </c>
      <c r="V4206" s="47">
        <f t="shared" si="635"/>
        <v>0.48000000000000043</v>
      </c>
      <c r="W4206" s="11"/>
    </row>
    <row r="4207" spans="1:23" x14ac:dyDescent="0.45">
      <c r="A4207" t="s">
        <v>4212</v>
      </c>
      <c r="B4207">
        <v>4.0199999999999996</v>
      </c>
      <c r="D4207" s="1" t="str">
        <f>VartojimasGamyba!J4203</f>
        <v>2024-02-23-01</v>
      </c>
      <c r="E4207" s="7">
        <f>VartojimasGamyba!G4203</f>
        <v>0.23599999999999999</v>
      </c>
      <c r="F4207" s="11"/>
      <c r="G4207" s="12">
        <f t="shared" ref="G4207:G4229" si="637">G4206+H4207-I4207</f>
        <v>15.000000000000002</v>
      </c>
      <c r="H4207" s="12">
        <v>10</v>
      </c>
      <c r="I4207" s="12">
        <v>0</v>
      </c>
      <c r="J4207" s="12">
        <v>0</v>
      </c>
      <c r="K4207" s="12"/>
      <c r="L4207" s="12">
        <f>VartojimasGamyba!H4203</f>
        <v>0</v>
      </c>
      <c r="M4207" s="19">
        <f t="shared" si="629"/>
        <v>10.236000000000001</v>
      </c>
      <c r="N4207" s="7">
        <f t="shared" si="630"/>
        <v>1067.7171600000001</v>
      </c>
      <c r="O4207" s="7">
        <f t="shared" si="631"/>
        <v>1067.7171600000001</v>
      </c>
      <c r="R4207" s="7"/>
      <c r="S4207" s="47">
        <f t="shared" si="632"/>
        <v>10.236000000000001</v>
      </c>
      <c r="T4207" s="47">
        <f t="shared" si="633"/>
        <v>0</v>
      </c>
      <c r="U4207" s="47">
        <f t="shared" si="634"/>
        <v>104.31</v>
      </c>
      <c r="V4207" s="47">
        <f t="shared" si="635"/>
        <v>-7.5600000000000005</v>
      </c>
      <c r="W4207" s="11"/>
    </row>
    <row r="4208" spans="1:23" x14ac:dyDescent="0.45">
      <c r="A4208" t="s">
        <v>4213</v>
      </c>
      <c r="B4208">
        <v>10.15</v>
      </c>
      <c r="D4208" s="1" t="str">
        <f>VartojimasGamyba!J4204</f>
        <v>2024-02-23-02</v>
      </c>
      <c r="E4208" s="7">
        <f>VartojimasGamyba!G4204</f>
        <v>0.56899999999999995</v>
      </c>
      <c r="F4208" s="11"/>
      <c r="G4208" s="12">
        <f t="shared" si="637"/>
        <v>15.000000000000002</v>
      </c>
      <c r="H4208" s="12">
        <v>0</v>
      </c>
      <c r="I4208" s="12">
        <v>0</v>
      </c>
      <c r="J4208" s="12">
        <v>0</v>
      </c>
      <c r="K4208" s="12"/>
      <c r="L4208" s="12">
        <f>VartojimasGamyba!H4204</f>
        <v>0</v>
      </c>
      <c r="M4208" s="19">
        <f t="shared" si="629"/>
        <v>0.56899999999999995</v>
      </c>
      <c r="N4208" s="7">
        <f t="shared" si="630"/>
        <v>62.840360000000004</v>
      </c>
      <c r="O4208" s="7">
        <f t="shared" si="631"/>
        <v>62.840360000000004</v>
      </c>
      <c r="R4208" s="7"/>
      <c r="S4208" s="47">
        <f t="shared" si="632"/>
        <v>0.56899999999999995</v>
      </c>
      <c r="T4208" s="47">
        <f t="shared" si="633"/>
        <v>0</v>
      </c>
      <c r="U4208" s="47">
        <f t="shared" si="634"/>
        <v>110.44000000000001</v>
      </c>
      <c r="V4208" s="47">
        <f t="shared" si="635"/>
        <v>-1.4299999999999997</v>
      </c>
      <c r="W4208" s="11"/>
    </row>
    <row r="4209" spans="1:23" x14ac:dyDescent="0.45">
      <c r="A4209" t="s">
        <v>4214</v>
      </c>
      <c r="B4209">
        <v>9.06</v>
      </c>
      <c r="D4209" s="1" t="str">
        <f>VartojimasGamyba!J4205</f>
        <v>2024-02-23-03</v>
      </c>
      <c r="E4209" s="7">
        <f>VartojimasGamyba!G4205</f>
        <v>0.40300000000000002</v>
      </c>
      <c r="F4209" s="11"/>
      <c r="G4209" s="12">
        <f t="shared" si="637"/>
        <v>15.000000000000002</v>
      </c>
      <c r="H4209" s="12">
        <v>0</v>
      </c>
      <c r="I4209" s="12">
        <v>0</v>
      </c>
      <c r="J4209" s="12">
        <v>0</v>
      </c>
      <c r="K4209" s="12"/>
      <c r="L4209" s="12">
        <f>VartojimasGamyba!H4205</f>
        <v>0</v>
      </c>
      <c r="M4209" s="19">
        <f t="shared" si="629"/>
        <v>0.40300000000000002</v>
      </c>
      <c r="N4209" s="7">
        <f t="shared" si="630"/>
        <v>44.068050000000007</v>
      </c>
      <c r="O4209" s="7">
        <f t="shared" si="631"/>
        <v>44.068050000000007</v>
      </c>
      <c r="R4209" s="7"/>
      <c r="S4209" s="47">
        <f t="shared" si="632"/>
        <v>0.40300000000000002</v>
      </c>
      <c r="T4209" s="47">
        <f t="shared" si="633"/>
        <v>0</v>
      </c>
      <c r="U4209" s="47">
        <f t="shared" si="634"/>
        <v>109.35000000000001</v>
      </c>
      <c r="V4209" s="47">
        <f t="shared" si="635"/>
        <v>-2.5199999999999996</v>
      </c>
      <c r="W4209" s="11"/>
    </row>
    <row r="4210" spans="1:23" x14ac:dyDescent="0.45">
      <c r="A4210" t="s">
        <v>4215</v>
      </c>
      <c r="B4210">
        <v>6.2</v>
      </c>
      <c r="D4210" s="1" t="str">
        <f>VartojimasGamyba!J4206</f>
        <v>2024-02-23-04</v>
      </c>
      <c r="E4210" s="7">
        <f>VartojimasGamyba!G4206</f>
        <v>0.40699999999999997</v>
      </c>
      <c r="F4210" s="11"/>
      <c r="G4210" s="12">
        <f t="shared" si="637"/>
        <v>15.000000000000002</v>
      </c>
      <c r="H4210" s="12">
        <v>0</v>
      </c>
      <c r="I4210" s="12">
        <v>0</v>
      </c>
      <c r="J4210" s="12">
        <v>0</v>
      </c>
      <c r="K4210" s="12"/>
      <c r="L4210" s="12">
        <f>VartojimasGamyba!H4206</f>
        <v>0</v>
      </c>
      <c r="M4210" s="19">
        <f t="shared" si="629"/>
        <v>0.40699999999999997</v>
      </c>
      <c r="N4210" s="7">
        <f t="shared" si="630"/>
        <v>43.341430000000003</v>
      </c>
      <c r="O4210" s="7">
        <f t="shared" si="631"/>
        <v>43.341430000000003</v>
      </c>
      <c r="R4210" s="7"/>
      <c r="S4210" s="47">
        <f t="shared" si="632"/>
        <v>0.40699999999999997</v>
      </c>
      <c r="T4210" s="47">
        <f t="shared" si="633"/>
        <v>0</v>
      </c>
      <c r="U4210" s="47">
        <f t="shared" si="634"/>
        <v>106.49000000000001</v>
      </c>
      <c r="V4210" s="47">
        <f t="shared" si="635"/>
        <v>-5.38</v>
      </c>
      <c r="W4210" s="11"/>
    </row>
    <row r="4211" spans="1:23" x14ac:dyDescent="0.45">
      <c r="A4211" t="s">
        <v>4216</v>
      </c>
      <c r="B4211">
        <v>4.42</v>
      </c>
      <c r="D4211" s="1" t="str">
        <f>VartojimasGamyba!J4207</f>
        <v>2024-02-23-05</v>
      </c>
      <c r="E4211" s="7">
        <f>VartojimasGamyba!G4207</f>
        <v>0.434</v>
      </c>
      <c r="F4211" s="11"/>
      <c r="G4211" s="12">
        <f t="shared" si="637"/>
        <v>16.183444444444444</v>
      </c>
      <c r="H4211" s="12">
        <v>1.1834444444444432</v>
      </c>
      <c r="I4211" s="12">
        <v>0</v>
      </c>
      <c r="J4211" s="12">
        <v>0</v>
      </c>
      <c r="K4211" s="12"/>
      <c r="L4211" s="12">
        <f>VartojimasGamyba!H4207</f>
        <v>0</v>
      </c>
      <c r="M4211" s="19">
        <f t="shared" si="629"/>
        <v>1.6174444444444431</v>
      </c>
      <c r="N4211" s="7">
        <f t="shared" si="630"/>
        <v>169.36260777777764</v>
      </c>
      <c r="O4211" s="7">
        <f t="shared" si="631"/>
        <v>169.36260777777764</v>
      </c>
      <c r="R4211" s="7"/>
      <c r="S4211" s="47">
        <f t="shared" si="632"/>
        <v>1.6174444444444431</v>
      </c>
      <c r="T4211" s="47">
        <f t="shared" si="633"/>
        <v>0</v>
      </c>
      <c r="U4211" s="47">
        <f t="shared" si="634"/>
        <v>104.71000000000001</v>
      </c>
      <c r="V4211" s="47">
        <f t="shared" si="635"/>
        <v>-7.16</v>
      </c>
      <c r="W4211" s="11"/>
    </row>
    <row r="4212" spans="1:23" x14ac:dyDescent="0.45">
      <c r="A4212" t="s">
        <v>4217</v>
      </c>
      <c r="B4212">
        <v>7.52</v>
      </c>
      <c r="D4212" s="1" t="str">
        <f>VartojimasGamyba!J4208</f>
        <v>2024-02-23-06</v>
      </c>
      <c r="E4212" s="7">
        <f>VartojimasGamyba!G4208</f>
        <v>0.9</v>
      </c>
      <c r="F4212" s="11"/>
      <c r="G4212" s="12">
        <f t="shared" si="637"/>
        <v>16.183444444444444</v>
      </c>
      <c r="H4212" s="12">
        <v>0</v>
      </c>
      <c r="I4212" s="12">
        <v>0</v>
      </c>
      <c r="J4212" s="12">
        <v>0</v>
      </c>
      <c r="K4212" s="12"/>
      <c r="L4212" s="12">
        <f>VartojimasGamyba!H4208</f>
        <v>0</v>
      </c>
      <c r="M4212" s="19">
        <f t="shared" si="629"/>
        <v>0.9</v>
      </c>
      <c r="N4212" s="7">
        <f t="shared" si="630"/>
        <v>97.029000000000011</v>
      </c>
      <c r="O4212" s="7">
        <f t="shared" si="631"/>
        <v>97.029000000000011</v>
      </c>
      <c r="R4212" s="7"/>
      <c r="S4212" s="47">
        <f t="shared" si="632"/>
        <v>0.9</v>
      </c>
      <c r="T4212" s="47">
        <f t="shared" si="633"/>
        <v>0</v>
      </c>
      <c r="U4212" s="47">
        <f t="shared" si="634"/>
        <v>107.81</v>
      </c>
      <c r="V4212" s="47">
        <f t="shared" si="635"/>
        <v>-4.0600000000000005</v>
      </c>
      <c r="W4212" s="11"/>
    </row>
    <row r="4213" spans="1:23" x14ac:dyDescent="0.45">
      <c r="A4213" t="s">
        <v>4218</v>
      </c>
      <c r="B4213">
        <v>24.24</v>
      </c>
      <c r="D4213" s="1" t="str">
        <f>VartojimasGamyba!J4209</f>
        <v>2024-02-23-07</v>
      </c>
      <c r="E4213" s="7">
        <f>VartojimasGamyba!G4209</f>
        <v>0.67800000000000005</v>
      </c>
      <c r="F4213" s="11"/>
      <c r="G4213" s="12">
        <f t="shared" si="637"/>
        <v>15.44011111111111</v>
      </c>
      <c r="H4213" s="12">
        <v>0</v>
      </c>
      <c r="I4213" s="12">
        <v>0.74333333333333329</v>
      </c>
      <c r="J4213" s="12">
        <v>0</v>
      </c>
      <c r="K4213" s="12"/>
      <c r="L4213" s="12">
        <f>VartojimasGamyba!H4209</f>
        <v>8.9999999999999993E-3</v>
      </c>
      <c r="M4213" s="19">
        <f t="shared" si="629"/>
        <v>1.1969591984239969E-16</v>
      </c>
      <c r="N4213" s="7">
        <f t="shared" si="630"/>
        <v>1.4905732897974033E-14</v>
      </c>
      <c r="O4213" s="7">
        <f t="shared" si="631"/>
        <v>1.4905732897974033E-14</v>
      </c>
      <c r="R4213" s="7"/>
      <c r="S4213" s="47">
        <f t="shared" si="632"/>
        <v>1.1969591984239969E-16</v>
      </c>
      <c r="T4213" s="47">
        <f t="shared" si="633"/>
        <v>0</v>
      </c>
      <c r="U4213" s="47">
        <f t="shared" si="634"/>
        <v>124.53</v>
      </c>
      <c r="V4213" s="47">
        <f t="shared" si="635"/>
        <v>12.659999999999998</v>
      </c>
      <c r="W4213" s="11"/>
    </row>
    <row r="4214" spans="1:23" x14ac:dyDescent="0.45">
      <c r="A4214" t="s">
        <v>4219</v>
      </c>
      <c r="B4214">
        <v>34.799999999999997</v>
      </c>
      <c r="D4214" s="1" t="str">
        <f>VartojimasGamyba!J4210</f>
        <v>2024-02-23-08</v>
      </c>
      <c r="E4214" s="7">
        <f>VartojimasGamyba!G4210</f>
        <v>0.34</v>
      </c>
      <c r="F4214" s="11"/>
      <c r="G4214" s="12">
        <f t="shared" si="637"/>
        <v>15.081222222222221</v>
      </c>
      <c r="H4214" s="12">
        <v>0</v>
      </c>
      <c r="I4214" s="12">
        <v>0.35888888888888887</v>
      </c>
      <c r="J4214" s="12">
        <v>0</v>
      </c>
      <c r="K4214" s="12"/>
      <c r="L4214" s="12">
        <f>VartojimasGamyba!H4210</f>
        <v>1.7000000000000001E-2</v>
      </c>
      <c r="M4214" s="19">
        <f t="shared" si="629"/>
        <v>0</v>
      </c>
      <c r="N4214" s="7">
        <f t="shared" si="630"/>
        <v>0</v>
      </c>
      <c r="O4214" s="7">
        <f t="shared" si="631"/>
        <v>0</v>
      </c>
      <c r="R4214" s="7"/>
      <c r="S4214" s="47">
        <f t="shared" si="632"/>
        <v>0</v>
      </c>
      <c r="T4214" s="47">
        <f t="shared" si="633"/>
        <v>0</v>
      </c>
      <c r="U4214" s="47">
        <f t="shared" si="634"/>
        <v>135.09</v>
      </c>
      <c r="V4214" s="47">
        <f t="shared" si="635"/>
        <v>23.22</v>
      </c>
      <c r="W4214" s="11"/>
    </row>
    <row r="4215" spans="1:23" x14ac:dyDescent="0.45">
      <c r="A4215" t="s">
        <v>4220</v>
      </c>
      <c r="B4215">
        <v>68.11</v>
      </c>
      <c r="D4215" s="1" t="str">
        <f>VartojimasGamyba!J4211</f>
        <v>2024-02-23-09</v>
      </c>
      <c r="E4215" s="7">
        <f>VartojimasGamyba!G4211</f>
        <v>0.76800000000000002</v>
      </c>
      <c r="F4215" s="11"/>
      <c r="G4215" s="12">
        <f t="shared" si="637"/>
        <v>14.272333333333332</v>
      </c>
      <c r="H4215" s="12">
        <v>0</v>
      </c>
      <c r="I4215" s="12">
        <v>0.80888888888888888</v>
      </c>
      <c r="J4215" s="12">
        <v>0</v>
      </c>
      <c r="K4215" s="12"/>
      <c r="L4215" s="12">
        <f>VartojimasGamyba!H4211</f>
        <v>0.04</v>
      </c>
      <c r="M4215" s="19">
        <f t="shared" si="629"/>
        <v>0</v>
      </c>
      <c r="N4215" s="7">
        <f t="shared" si="630"/>
        <v>0</v>
      </c>
      <c r="O4215" s="7">
        <f t="shared" si="631"/>
        <v>0</v>
      </c>
      <c r="R4215" s="7"/>
      <c r="S4215" s="47">
        <f t="shared" si="632"/>
        <v>0</v>
      </c>
      <c r="T4215" s="47">
        <f t="shared" si="633"/>
        <v>0</v>
      </c>
      <c r="U4215" s="47">
        <f t="shared" si="634"/>
        <v>168.4</v>
      </c>
      <c r="V4215" s="47">
        <f t="shared" si="635"/>
        <v>56.53</v>
      </c>
      <c r="W4215" s="11"/>
    </row>
    <row r="4216" spans="1:23" x14ac:dyDescent="0.45">
      <c r="A4216" t="s">
        <v>4221</v>
      </c>
      <c r="B4216">
        <v>72.61</v>
      </c>
      <c r="D4216" s="1" t="str">
        <f>VartojimasGamyba!J4212</f>
        <v>2024-02-23-10</v>
      </c>
      <c r="E4216" s="7">
        <f>VartojimasGamyba!G4212</f>
        <v>1.925</v>
      </c>
      <c r="F4216" s="11"/>
      <c r="G4216" s="12">
        <f t="shared" si="637"/>
        <v>12.197888888888889</v>
      </c>
      <c r="H4216" s="12">
        <v>0</v>
      </c>
      <c r="I4216" s="12">
        <v>2.0744444444444441</v>
      </c>
      <c r="J4216" s="12">
        <v>0</v>
      </c>
      <c r="K4216" s="12"/>
      <c r="L4216" s="12">
        <f>VartojimasGamyba!H4212</f>
        <v>5.8000000000000003E-2</v>
      </c>
      <c r="M4216" s="19">
        <f t="shared" si="629"/>
        <v>2.7061686225238191E-16</v>
      </c>
      <c r="N4216" s="7">
        <f t="shared" si="630"/>
        <v>4.6789655483436834E-14</v>
      </c>
      <c r="O4216" s="7">
        <f t="shared" si="631"/>
        <v>4.6789655483436834E-14</v>
      </c>
      <c r="R4216" s="7"/>
      <c r="S4216" s="47">
        <f t="shared" si="632"/>
        <v>2.7061686225238191E-16</v>
      </c>
      <c r="T4216" s="47">
        <f t="shared" si="633"/>
        <v>0</v>
      </c>
      <c r="U4216" s="47">
        <f t="shared" si="634"/>
        <v>172.9</v>
      </c>
      <c r="V4216" s="47">
        <f t="shared" si="635"/>
        <v>61.03</v>
      </c>
      <c r="W4216" s="11"/>
    </row>
    <row r="4217" spans="1:23" x14ac:dyDescent="0.45">
      <c r="A4217" t="s">
        <v>4222</v>
      </c>
      <c r="B4217">
        <v>64.23</v>
      </c>
      <c r="D4217" s="1" t="str">
        <f>VartojimasGamyba!J4213</f>
        <v>2024-02-23-11</v>
      </c>
      <c r="E4217" s="7">
        <f>VartojimasGamyba!G4213</f>
        <v>0.64200000000000002</v>
      </c>
      <c r="F4217" s="11"/>
      <c r="G4217" s="12">
        <f t="shared" si="637"/>
        <v>11.773444444444443</v>
      </c>
      <c r="H4217" s="12">
        <v>0</v>
      </c>
      <c r="I4217" s="12">
        <v>0.42444444444444446</v>
      </c>
      <c r="J4217" s="12">
        <v>0</v>
      </c>
      <c r="K4217" s="12"/>
      <c r="L4217" s="12">
        <f>VartojimasGamyba!H4213</f>
        <v>0.26</v>
      </c>
      <c r="M4217" s="19">
        <f t="shared" si="629"/>
        <v>0</v>
      </c>
      <c r="N4217" s="7">
        <f t="shared" si="630"/>
        <v>0</v>
      </c>
      <c r="O4217" s="7">
        <f t="shared" si="631"/>
        <v>0</v>
      </c>
      <c r="R4217" s="7"/>
      <c r="S4217" s="47">
        <f t="shared" si="632"/>
        <v>0</v>
      </c>
      <c r="T4217" s="47">
        <f t="shared" si="633"/>
        <v>0</v>
      </c>
      <c r="U4217" s="47">
        <f t="shared" si="634"/>
        <v>164.52</v>
      </c>
      <c r="V4217" s="47">
        <f t="shared" si="635"/>
        <v>52.650000000000006</v>
      </c>
      <c r="W4217" s="11"/>
    </row>
    <row r="4218" spans="1:23" x14ac:dyDescent="0.45">
      <c r="A4218" t="s">
        <v>4223</v>
      </c>
      <c r="B4218">
        <v>61.89</v>
      </c>
      <c r="D4218" s="1" t="str">
        <f>VartojimasGamyba!J4214</f>
        <v>2024-02-23-12</v>
      </c>
      <c r="E4218" s="7">
        <f>VartojimasGamyba!G4214</f>
        <v>0.30599999999999999</v>
      </c>
      <c r="F4218" s="11"/>
      <c r="G4218" s="12">
        <f t="shared" si="637"/>
        <v>11.934444444444443</v>
      </c>
      <c r="H4218" s="12">
        <v>0.16100000000000003</v>
      </c>
      <c r="I4218" s="12">
        <v>0</v>
      </c>
      <c r="J4218" s="12">
        <v>0</v>
      </c>
      <c r="K4218" s="12"/>
      <c r="L4218" s="12">
        <f>VartojimasGamyba!H4214</f>
        <v>0.46700000000000003</v>
      </c>
      <c r="M4218" s="19">
        <f t="shared" si="629"/>
        <v>0</v>
      </c>
      <c r="N4218" s="7">
        <f t="shared" si="630"/>
        <v>0</v>
      </c>
      <c r="O4218" s="7">
        <f t="shared" si="631"/>
        <v>0</v>
      </c>
      <c r="R4218" s="7"/>
      <c r="S4218" s="47">
        <f t="shared" si="632"/>
        <v>0.16100000000000003</v>
      </c>
      <c r="T4218" s="47">
        <f t="shared" si="633"/>
        <v>0.16100000000000003</v>
      </c>
      <c r="U4218" s="47">
        <f t="shared" si="634"/>
        <v>162.18</v>
      </c>
      <c r="V4218" s="47">
        <f t="shared" si="635"/>
        <v>50.31</v>
      </c>
      <c r="W4218" s="11"/>
    </row>
    <row r="4219" spans="1:23" x14ac:dyDescent="0.45">
      <c r="A4219" t="s">
        <v>4224</v>
      </c>
      <c r="B4219">
        <v>61.36</v>
      </c>
      <c r="D4219" s="1" t="str">
        <f>VartojimasGamyba!J4215</f>
        <v>2024-02-23-13</v>
      </c>
      <c r="E4219" s="7">
        <f>VartojimasGamyba!G4215</f>
        <v>0.24099999999999999</v>
      </c>
      <c r="F4219" s="11"/>
      <c r="G4219" s="12">
        <f t="shared" si="637"/>
        <v>11.82111111111111</v>
      </c>
      <c r="H4219" s="12">
        <v>0</v>
      </c>
      <c r="I4219" s="12">
        <v>0.11333333333333331</v>
      </c>
      <c r="J4219" s="12">
        <v>0</v>
      </c>
      <c r="K4219" s="12"/>
      <c r="L4219" s="12">
        <f>VartojimasGamyba!H4215</f>
        <v>0.13900000000000001</v>
      </c>
      <c r="M4219" s="19">
        <f t="shared" si="629"/>
        <v>0</v>
      </c>
      <c r="N4219" s="7">
        <f t="shared" si="630"/>
        <v>0</v>
      </c>
      <c r="O4219" s="7">
        <f t="shared" si="631"/>
        <v>0</v>
      </c>
      <c r="R4219" s="7"/>
      <c r="S4219" s="47">
        <f t="shared" si="632"/>
        <v>0</v>
      </c>
      <c r="T4219" s="47">
        <f t="shared" si="633"/>
        <v>0</v>
      </c>
      <c r="U4219" s="47">
        <f t="shared" si="634"/>
        <v>161.65</v>
      </c>
      <c r="V4219" s="47">
        <f t="shared" si="635"/>
        <v>49.78</v>
      </c>
      <c r="W4219" s="11"/>
    </row>
    <row r="4220" spans="1:23" x14ac:dyDescent="0.45">
      <c r="A4220" t="s">
        <v>4225</v>
      </c>
      <c r="B4220">
        <v>61.97</v>
      </c>
      <c r="D4220" s="1" t="str">
        <f>VartojimasGamyba!J4216</f>
        <v>2024-02-23-14</v>
      </c>
      <c r="E4220" s="7">
        <f>VartojimasGamyba!G4216</f>
        <v>0.59199999999999997</v>
      </c>
      <c r="F4220" s="11"/>
      <c r="G4220" s="12">
        <f t="shared" si="637"/>
        <v>11.19222222222222</v>
      </c>
      <c r="H4220" s="12">
        <v>0</v>
      </c>
      <c r="I4220" s="12">
        <v>0.62888888888888883</v>
      </c>
      <c r="J4220" s="12">
        <v>0</v>
      </c>
      <c r="K4220" s="12"/>
      <c r="L4220" s="12">
        <f>VartojimasGamyba!H4216</f>
        <v>2.5999999999999999E-2</v>
      </c>
      <c r="M4220" s="19">
        <f t="shared" si="629"/>
        <v>0</v>
      </c>
      <c r="N4220" s="7">
        <f t="shared" si="630"/>
        <v>0</v>
      </c>
      <c r="O4220" s="7">
        <f t="shared" si="631"/>
        <v>0</v>
      </c>
      <c r="R4220" s="7"/>
      <c r="S4220" s="47">
        <f t="shared" si="632"/>
        <v>0</v>
      </c>
      <c r="T4220" s="47">
        <f t="shared" si="633"/>
        <v>0</v>
      </c>
      <c r="U4220" s="47">
        <f t="shared" si="634"/>
        <v>162.26</v>
      </c>
      <c r="V4220" s="47">
        <f t="shared" si="635"/>
        <v>50.39</v>
      </c>
      <c r="W4220" s="11"/>
    </row>
    <row r="4221" spans="1:23" x14ac:dyDescent="0.45">
      <c r="A4221" t="s">
        <v>4226</v>
      </c>
      <c r="B4221">
        <v>68.52</v>
      </c>
      <c r="D4221" s="1" t="str">
        <f>VartojimasGamyba!J4217</f>
        <v>2024-02-23-15</v>
      </c>
      <c r="E4221" s="7">
        <f>VartojimasGamyba!G4217</f>
        <v>0.32900000000000001</v>
      </c>
      <c r="F4221" s="11"/>
      <c r="G4221" s="12">
        <f t="shared" si="637"/>
        <v>10.828888888888887</v>
      </c>
      <c r="H4221" s="12">
        <v>0</v>
      </c>
      <c r="I4221" s="12">
        <v>0.36333333333333334</v>
      </c>
      <c r="J4221" s="12">
        <v>0</v>
      </c>
      <c r="K4221" s="12"/>
      <c r="L4221" s="12">
        <f>VartojimasGamyba!H4217</f>
        <v>2E-3</v>
      </c>
      <c r="M4221" s="19">
        <f t="shared" si="629"/>
        <v>0</v>
      </c>
      <c r="N4221" s="7">
        <f t="shared" si="630"/>
        <v>0</v>
      </c>
      <c r="O4221" s="7">
        <f t="shared" si="631"/>
        <v>0</v>
      </c>
      <c r="R4221" s="7"/>
      <c r="S4221" s="47">
        <f t="shared" si="632"/>
        <v>0</v>
      </c>
      <c r="T4221" s="47">
        <f t="shared" si="633"/>
        <v>0</v>
      </c>
      <c r="U4221" s="47">
        <f t="shared" si="634"/>
        <v>168.81</v>
      </c>
      <c r="V4221" s="47">
        <f t="shared" si="635"/>
        <v>56.94</v>
      </c>
      <c r="W4221" s="11"/>
    </row>
    <row r="4222" spans="1:23" x14ac:dyDescent="0.45">
      <c r="A4222" t="s">
        <v>4227</v>
      </c>
      <c r="B4222">
        <v>83.36</v>
      </c>
      <c r="D4222" s="1" t="str">
        <f>VartojimasGamyba!J4218</f>
        <v>2024-02-23-16</v>
      </c>
      <c r="E4222" s="7">
        <f>VartojimasGamyba!G4218</f>
        <v>0.95399999999999996</v>
      </c>
      <c r="F4222" s="11"/>
      <c r="G4222" s="12">
        <f t="shared" si="637"/>
        <v>9.7688888888888865</v>
      </c>
      <c r="H4222" s="12">
        <v>0</v>
      </c>
      <c r="I4222" s="12">
        <v>1.0599999999999998</v>
      </c>
      <c r="J4222" s="12">
        <v>0</v>
      </c>
      <c r="K4222" s="12"/>
      <c r="L4222" s="12">
        <f>VartojimasGamyba!H4218</f>
        <v>0</v>
      </c>
      <c r="M4222" s="19">
        <f t="shared" si="629"/>
        <v>1.1102230246251565E-16</v>
      </c>
      <c r="N4222" s="7">
        <f t="shared" si="630"/>
        <v>2.0389245847241E-14</v>
      </c>
      <c r="O4222" s="7">
        <f t="shared" si="631"/>
        <v>2.0389245847241E-14</v>
      </c>
      <c r="R4222" s="7"/>
      <c r="S4222" s="47">
        <f t="shared" si="632"/>
        <v>1.1102230246251565E-16</v>
      </c>
      <c r="T4222" s="47">
        <f t="shared" si="633"/>
        <v>0</v>
      </c>
      <c r="U4222" s="47">
        <f t="shared" si="634"/>
        <v>183.65</v>
      </c>
      <c r="V4222" s="47">
        <f t="shared" si="635"/>
        <v>71.78</v>
      </c>
      <c r="W4222" s="11"/>
    </row>
    <row r="4223" spans="1:23" x14ac:dyDescent="0.45">
      <c r="A4223" t="s">
        <v>4228</v>
      </c>
      <c r="B4223">
        <v>92.17</v>
      </c>
      <c r="D4223" s="1" t="str">
        <f>VartojimasGamyba!J4219</f>
        <v>2024-02-23-17</v>
      </c>
      <c r="E4223" s="7">
        <f>VartojimasGamyba!G4219</f>
        <v>0.63900000000000001</v>
      </c>
      <c r="F4223" s="11"/>
      <c r="G4223" s="12">
        <f t="shared" si="637"/>
        <v>9.0588888888888857</v>
      </c>
      <c r="H4223" s="12">
        <v>0</v>
      </c>
      <c r="I4223" s="12">
        <v>0.71000000000000008</v>
      </c>
      <c r="J4223" s="12">
        <v>0</v>
      </c>
      <c r="K4223" s="12"/>
      <c r="L4223" s="12">
        <f>VartojimasGamyba!H4219</f>
        <v>0</v>
      </c>
      <c r="M4223" s="19">
        <f t="shared" si="629"/>
        <v>-1.1102230246251565E-16</v>
      </c>
      <c r="N4223" s="7">
        <f t="shared" si="630"/>
        <v>-2.1367352331935764E-14</v>
      </c>
      <c r="O4223" s="7">
        <f t="shared" si="631"/>
        <v>-2.1367352331935764E-14</v>
      </c>
      <c r="R4223" s="7"/>
      <c r="S4223" s="47">
        <f t="shared" si="632"/>
        <v>-1.1102230246251565E-16</v>
      </c>
      <c r="T4223" s="47">
        <f t="shared" si="633"/>
        <v>0</v>
      </c>
      <c r="U4223" s="47">
        <f t="shared" si="634"/>
        <v>192.46</v>
      </c>
      <c r="V4223" s="47">
        <f t="shared" si="635"/>
        <v>80.59</v>
      </c>
      <c r="W4223" s="11"/>
    </row>
    <row r="4224" spans="1:23" x14ac:dyDescent="0.45">
      <c r="A4224" t="s">
        <v>4229</v>
      </c>
      <c r="B4224">
        <v>88.8</v>
      </c>
      <c r="D4224" s="1" t="str">
        <f>VartojimasGamyba!J4220</f>
        <v>2024-02-23-18</v>
      </c>
      <c r="E4224" s="7">
        <f>VartojimasGamyba!G4220</f>
        <v>0.66400000000000003</v>
      </c>
      <c r="F4224" s="11"/>
      <c r="G4224" s="12">
        <f t="shared" si="637"/>
        <v>8.321111111111108</v>
      </c>
      <c r="H4224" s="12">
        <v>0</v>
      </c>
      <c r="I4224" s="12">
        <v>0.73777777777777787</v>
      </c>
      <c r="J4224" s="12">
        <v>0</v>
      </c>
      <c r="K4224" s="12"/>
      <c r="L4224" s="12">
        <f>VartojimasGamyba!H4220</f>
        <v>0</v>
      </c>
      <c r="M4224" s="19">
        <f t="shared" si="629"/>
        <v>-1.1102230246251565E-16</v>
      </c>
      <c r="N4224" s="7">
        <f t="shared" si="630"/>
        <v>-2.0993207172637085E-14</v>
      </c>
      <c r="O4224" s="7">
        <f t="shared" si="631"/>
        <v>-2.0993207172637085E-14</v>
      </c>
      <c r="R4224" s="7"/>
      <c r="S4224" s="47">
        <f t="shared" si="632"/>
        <v>-1.1102230246251565E-16</v>
      </c>
      <c r="T4224" s="47">
        <f t="shared" si="633"/>
        <v>0</v>
      </c>
      <c r="U4224" s="47">
        <f t="shared" si="634"/>
        <v>189.09</v>
      </c>
      <c r="V4224" s="47">
        <f t="shared" si="635"/>
        <v>77.22</v>
      </c>
      <c r="W4224" s="11"/>
    </row>
    <row r="4225" spans="1:23" x14ac:dyDescent="0.45">
      <c r="A4225" t="s">
        <v>4230</v>
      </c>
      <c r="B4225">
        <v>87.99</v>
      </c>
      <c r="D4225" s="1" t="str">
        <f>VartojimasGamyba!J4221</f>
        <v>2024-02-23-19</v>
      </c>
      <c r="E4225" s="7">
        <f>VartojimasGamyba!G4221</f>
        <v>0.311</v>
      </c>
      <c r="F4225" s="11"/>
      <c r="G4225" s="12">
        <f t="shared" si="637"/>
        <v>7.9755555555555526</v>
      </c>
      <c r="H4225" s="12">
        <v>0</v>
      </c>
      <c r="I4225" s="12">
        <v>0.34555555555555556</v>
      </c>
      <c r="J4225" s="12">
        <v>0</v>
      </c>
      <c r="K4225" s="12"/>
      <c r="L4225" s="12">
        <f>VartojimasGamyba!H4221</f>
        <v>0</v>
      </c>
      <c r="M4225" s="19">
        <f t="shared" si="629"/>
        <v>0</v>
      </c>
      <c r="N4225" s="7">
        <f t="shared" si="630"/>
        <v>0</v>
      </c>
      <c r="O4225" s="7">
        <f t="shared" si="631"/>
        <v>0</v>
      </c>
      <c r="R4225" s="7"/>
      <c r="S4225" s="47">
        <f t="shared" si="632"/>
        <v>0</v>
      </c>
      <c r="T4225" s="47">
        <f t="shared" si="633"/>
        <v>0</v>
      </c>
      <c r="U4225" s="47">
        <f t="shared" si="634"/>
        <v>188.28</v>
      </c>
      <c r="V4225" s="47">
        <f t="shared" si="635"/>
        <v>76.41</v>
      </c>
      <c r="W4225" s="11"/>
    </row>
    <row r="4226" spans="1:23" x14ac:dyDescent="0.45">
      <c r="A4226" t="s">
        <v>4231</v>
      </c>
      <c r="B4226">
        <v>86.44</v>
      </c>
      <c r="D4226" s="1" t="str">
        <f>VartojimasGamyba!J4222</f>
        <v>2024-02-23-20</v>
      </c>
      <c r="E4226" s="7">
        <f>VartojimasGamyba!G4222</f>
        <v>1.137</v>
      </c>
      <c r="F4226" s="11"/>
      <c r="G4226" s="12">
        <f t="shared" si="637"/>
        <v>6.712222222222219</v>
      </c>
      <c r="H4226" s="12">
        <v>0</v>
      </c>
      <c r="I4226" s="12">
        <v>1.2633333333333334</v>
      </c>
      <c r="J4226" s="12">
        <v>0</v>
      </c>
      <c r="K4226" s="12"/>
      <c r="L4226" s="12">
        <f>VartojimasGamyba!H4222</f>
        <v>0</v>
      </c>
      <c r="M4226" s="19">
        <f t="shared" si="629"/>
        <v>0</v>
      </c>
      <c r="N4226" s="7">
        <f t="shared" si="630"/>
        <v>0</v>
      </c>
      <c r="O4226" s="7">
        <f t="shared" si="631"/>
        <v>0</v>
      </c>
      <c r="P4226" s="7" t="s">
        <v>8873</v>
      </c>
      <c r="R4226" s="7"/>
      <c r="S4226" s="47">
        <f t="shared" si="632"/>
        <v>0</v>
      </c>
      <c r="T4226" s="47">
        <f t="shared" si="633"/>
        <v>0</v>
      </c>
      <c r="U4226" s="47">
        <f t="shared" si="634"/>
        <v>186.73000000000002</v>
      </c>
      <c r="V4226" s="47">
        <f t="shared" si="635"/>
        <v>74.86</v>
      </c>
      <c r="W4226" s="11"/>
    </row>
    <row r="4227" spans="1:23" x14ac:dyDescent="0.45">
      <c r="A4227" t="s">
        <v>4232</v>
      </c>
      <c r="B4227">
        <v>84.01</v>
      </c>
      <c r="D4227" s="1" t="str">
        <f>VartojimasGamyba!J4223</f>
        <v>2024-02-23-21</v>
      </c>
      <c r="E4227" s="7">
        <f>VartojimasGamyba!G4223</f>
        <v>0.47</v>
      </c>
      <c r="F4227" s="11"/>
      <c r="G4227" s="12">
        <f t="shared" si="637"/>
        <v>6.1899999999999968</v>
      </c>
      <c r="H4227" s="12">
        <v>0</v>
      </c>
      <c r="I4227" s="12">
        <v>0.52222222222222225</v>
      </c>
      <c r="J4227" s="12">
        <v>0</v>
      </c>
      <c r="K4227" s="12"/>
      <c r="L4227" s="12">
        <f>VartojimasGamyba!H4223</f>
        <v>0</v>
      </c>
      <c r="M4227" s="19">
        <f t="shared" si="629"/>
        <v>-5.5511151231257827E-17</v>
      </c>
      <c r="N4227" s="7">
        <f t="shared" si="630"/>
        <v>-1.0230705171920818E-14</v>
      </c>
      <c r="O4227" s="7">
        <f t="shared" si="631"/>
        <v>-1.0230705171920818E-14</v>
      </c>
      <c r="P4227" s="7">
        <f>SUM(N4206:N4229)</f>
        <v>1501.0987577777778</v>
      </c>
      <c r="R4227" s="7"/>
      <c r="S4227" s="47">
        <f t="shared" si="632"/>
        <v>-5.5511151231257827E-17</v>
      </c>
      <c r="T4227" s="47">
        <f t="shared" si="633"/>
        <v>0</v>
      </c>
      <c r="U4227" s="47">
        <f t="shared" si="634"/>
        <v>184.3</v>
      </c>
      <c r="V4227" s="47">
        <f t="shared" si="635"/>
        <v>72.430000000000007</v>
      </c>
      <c r="W4227" s="11"/>
    </row>
    <row r="4228" spans="1:23" x14ac:dyDescent="0.45">
      <c r="A4228" t="s">
        <v>4233</v>
      </c>
      <c r="B4228">
        <v>72.97</v>
      </c>
      <c r="D4228" s="1" t="str">
        <f>VartojimasGamyba!J4224</f>
        <v>2024-02-23-22</v>
      </c>
      <c r="E4228" s="7">
        <f>VartojimasGamyba!G4224</f>
        <v>0.39400000000000002</v>
      </c>
      <c r="F4228" s="11"/>
      <c r="G4228" s="12">
        <f t="shared" si="637"/>
        <v>5.752222222222219</v>
      </c>
      <c r="H4228" s="12">
        <v>0</v>
      </c>
      <c r="I4228" s="12">
        <v>0.43777777777777782</v>
      </c>
      <c r="J4228" s="12">
        <v>0</v>
      </c>
      <c r="K4228" s="12"/>
      <c r="L4228" s="12">
        <f>VartojimasGamyba!H4224</f>
        <v>0</v>
      </c>
      <c r="M4228" s="19">
        <f t="shared" si="629"/>
        <v>-5.5511151231257827E-17</v>
      </c>
      <c r="N4228" s="7">
        <f t="shared" si="630"/>
        <v>-9.6178620623277306E-15</v>
      </c>
      <c r="O4228" s="7">
        <f t="shared" si="631"/>
        <v>-9.6178620623277306E-15</v>
      </c>
      <c r="P4228" s="7" t="s">
        <v>8872</v>
      </c>
      <c r="R4228" s="7"/>
      <c r="S4228" s="47">
        <f t="shared" si="632"/>
        <v>-5.5511151231257827E-17</v>
      </c>
      <c r="T4228" s="47">
        <f t="shared" si="633"/>
        <v>0</v>
      </c>
      <c r="U4228" s="47">
        <f t="shared" si="634"/>
        <v>173.26</v>
      </c>
      <c r="V4228" s="47">
        <f t="shared" si="635"/>
        <v>61.39</v>
      </c>
      <c r="W4228" s="11"/>
    </row>
    <row r="4229" spans="1:23" x14ac:dyDescent="0.45">
      <c r="A4229" t="s">
        <v>4234</v>
      </c>
      <c r="B4229">
        <v>69.260000000000005</v>
      </c>
      <c r="D4229" s="1" t="str">
        <f>VartojimasGamyba!J4225</f>
        <v>2024-02-23-23</v>
      </c>
      <c r="E4229" s="7">
        <f>VartojimasGamyba!G4225</f>
        <v>0.67700000000000005</v>
      </c>
      <c r="F4229" s="11"/>
      <c r="G4229" s="12">
        <f t="shared" si="637"/>
        <v>4.9999999999999964</v>
      </c>
      <c r="H4229" s="12">
        <v>0</v>
      </c>
      <c r="I4229" s="12">
        <v>0.75222222222222235</v>
      </c>
      <c r="J4229" s="12">
        <v>0</v>
      </c>
      <c r="K4229" s="12"/>
      <c r="L4229" s="12">
        <f>VartojimasGamyba!H4225</f>
        <v>0</v>
      </c>
      <c r="M4229" s="19">
        <f t="shared" si="629"/>
        <v>-1.1102230246251565E-16</v>
      </c>
      <c r="N4229" s="7">
        <f t="shared" si="630"/>
        <v>-1.882383138251953E-14</v>
      </c>
      <c r="O4229" s="7">
        <f t="shared" si="631"/>
        <v>-1.882383138251953E-14</v>
      </c>
      <c r="P4229" s="7">
        <f>SUM(O4206:O4229)</f>
        <v>1501.0987577777778</v>
      </c>
      <c r="Q4229" s="7">
        <f>SUMPRODUCT(B4206:B4229,E4206:E4229)+SUM(E4206:E4229)*$Z$21-SUMPRODUCT(B4206:B4229,L4206:L4229)+SUM(L4206:L4229)*ABS($Z$20)</f>
        <v>2184.8497600000001</v>
      </c>
      <c r="R4229" s="7"/>
      <c r="S4229" s="47">
        <f t="shared" si="632"/>
        <v>-1.1102230246251565E-16</v>
      </c>
      <c r="T4229" s="47">
        <f t="shared" si="633"/>
        <v>0</v>
      </c>
      <c r="U4229" s="47">
        <f t="shared" si="634"/>
        <v>169.55</v>
      </c>
      <c r="V4229" s="47">
        <f t="shared" si="635"/>
        <v>57.680000000000007</v>
      </c>
      <c r="W4229" s="11">
        <f>IF(P4229&lt;&gt;Q4229,1,0)</f>
        <v>1</v>
      </c>
    </row>
    <row r="4230" spans="1:23" x14ac:dyDescent="0.45">
      <c r="A4230" t="s">
        <v>4235</v>
      </c>
      <c r="B4230">
        <v>67.98</v>
      </c>
      <c r="D4230" s="9" t="str">
        <f>VartojimasGamyba!J4226</f>
        <v>2024-02-24-00</v>
      </c>
      <c r="E4230" s="8">
        <f>VartojimasGamyba!G4226</f>
        <v>0.30099999999999999</v>
      </c>
      <c r="F4230" s="11"/>
      <c r="G4230" s="7">
        <f>G4229+H4230-I4230</f>
        <v>4.6655555555555521</v>
      </c>
      <c r="H4230" s="7">
        <v>0</v>
      </c>
      <c r="I4230" s="7">
        <v>0.33444444444444443</v>
      </c>
      <c r="J4230" s="7">
        <v>0</v>
      </c>
      <c r="L4230" s="7">
        <f>VartojimasGamyba!H4226</f>
        <v>0</v>
      </c>
      <c r="M4230" s="15">
        <f t="shared" si="629"/>
        <v>0</v>
      </c>
      <c r="N4230" s="7">
        <f t="shared" si="630"/>
        <v>0</v>
      </c>
      <c r="O4230" s="7">
        <f t="shared" si="631"/>
        <v>0</v>
      </c>
      <c r="R4230" s="20" t="s">
        <v>8783</v>
      </c>
      <c r="S4230" s="47">
        <f t="shared" si="632"/>
        <v>0</v>
      </c>
      <c r="T4230" s="47">
        <f t="shared" si="633"/>
        <v>0</v>
      </c>
      <c r="U4230" s="47">
        <f t="shared" si="634"/>
        <v>168.27</v>
      </c>
      <c r="V4230" s="47">
        <f t="shared" si="635"/>
        <v>56.400000000000006</v>
      </c>
      <c r="W4230" s="11"/>
    </row>
    <row r="4231" spans="1:23" x14ac:dyDescent="0.45">
      <c r="A4231" t="s">
        <v>4236</v>
      </c>
      <c r="B4231">
        <v>65.099999999999994</v>
      </c>
      <c r="D4231" s="9" t="str">
        <f>VartojimasGamyba!J4227</f>
        <v>2024-02-24-01</v>
      </c>
      <c r="E4231" s="8">
        <f>VartojimasGamyba!G4227</f>
        <v>0.56499999999999995</v>
      </c>
      <c r="F4231" s="11"/>
      <c r="G4231" s="7">
        <f t="shared" ref="G4231:G4253" si="638">G4230+H4231-I4231</f>
        <v>4.0377777777777748</v>
      </c>
      <c r="H4231" s="7">
        <v>0</v>
      </c>
      <c r="I4231" s="7">
        <v>0.62777777777777777</v>
      </c>
      <c r="J4231" s="7">
        <v>0</v>
      </c>
      <c r="L4231" s="7">
        <f>VartojimasGamyba!H4227</f>
        <v>0</v>
      </c>
      <c r="M4231" s="15">
        <f t="shared" ref="M4231:M4294" si="639">E4231+H4231-I4231*$J$2+J4231-L4231</f>
        <v>-1.1102230246251565E-16</v>
      </c>
      <c r="N4231" s="7">
        <f t="shared" ref="N4231:N4294" si="640">M4231*U4231-J4231*V4231</f>
        <v>-1.8361978604275463E-14</v>
      </c>
      <c r="O4231" s="7">
        <f t="shared" ref="O4231:O4294" si="641">(M4231)*(B4231+$Z$21)</f>
        <v>-1.8361978604275463E-14</v>
      </c>
      <c r="R4231" s="7"/>
      <c r="S4231" s="47">
        <f t="shared" ref="S4231:S4294" si="642">M4231+IF((L4231-E4231)&gt;0,(L4231-E4231),0)</f>
        <v>-1.1102230246251565E-16</v>
      </c>
      <c r="T4231" s="47">
        <f t="shared" ref="T4231:T4294" si="643">IF(L4231-E4231&lt;0,0,L4231-E4231)</f>
        <v>0</v>
      </c>
      <c r="U4231" s="47">
        <f t="shared" ref="U4231:U4294" si="644">B4231+$Z$21</f>
        <v>165.39</v>
      </c>
      <c r="V4231" s="47">
        <f t="shared" ref="V4231:V4294" si="645">B4231+$Z$20</f>
        <v>53.519999999999996</v>
      </c>
      <c r="W4231" s="11"/>
    </row>
    <row r="4232" spans="1:23" x14ac:dyDescent="0.45">
      <c r="A4232" t="s">
        <v>4237</v>
      </c>
      <c r="B4232">
        <v>66.47</v>
      </c>
      <c r="D4232" s="9" t="str">
        <f>VartojimasGamyba!J4228</f>
        <v>2024-02-24-02</v>
      </c>
      <c r="E4232" s="8">
        <f>VartojimasGamyba!G4228</f>
        <v>0.183</v>
      </c>
      <c r="F4232" s="11"/>
      <c r="G4232" s="7">
        <f t="shared" si="638"/>
        <v>3.8344444444444417</v>
      </c>
      <c r="H4232" s="7">
        <v>0</v>
      </c>
      <c r="I4232" s="7">
        <v>0.20333333333333334</v>
      </c>
      <c r="J4232" s="7">
        <v>0</v>
      </c>
      <c r="L4232" s="7">
        <f>VartojimasGamyba!H4228</f>
        <v>0</v>
      </c>
      <c r="M4232" s="15">
        <f t="shared" si="639"/>
        <v>0</v>
      </c>
      <c r="N4232" s="7">
        <f t="shared" si="640"/>
        <v>0</v>
      </c>
      <c r="O4232" s="7">
        <f t="shared" si="641"/>
        <v>0</v>
      </c>
      <c r="R4232" s="7"/>
      <c r="S4232" s="47">
        <f t="shared" si="642"/>
        <v>0</v>
      </c>
      <c r="T4232" s="47">
        <f t="shared" si="643"/>
        <v>0</v>
      </c>
      <c r="U4232" s="47">
        <f t="shared" si="644"/>
        <v>166.76</v>
      </c>
      <c r="V4232" s="47">
        <f t="shared" si="645"/>
        <v>54.89</v>
      </c>
      <c r="W4232" s="11"/>
    </row>
    <row r="4233" spans="1:23" x14ac:dyDescent="0.45">
      <c r="A4233" t="s">
        <v>4238</v>
      </c>
      <c r="B4233">
        <v>63.9</v>
      </c>
      <c r="D4233" s="9" t="str">
        <f>VartojimasGamyba!J4229</f>
        <v>2024-02-24-03</v>
      </c>
      <c r="E4233" s="8">
        <f>VartojimasGamyba!G4229</f>
        <v>0.54</v>
      </c>
      <c r="F4233" s="11"/>
      <c r="G4233" s="7">
        <f t="shared" si="638"/>
        <v>3.2344444444444416</v>
      </c>
      <c r="H4233" s="7">
        <v>0</v>
      </c>
      <c r="I4233" s="7">
        <v>0.60000000000000009</v>
      </c>
      <c r="J4233" s="7">
        <v>0</v>
      </c>
      <c r="L4233" s="7">
        <f>VartojimasGamyba!H4229</f>
        <v>0</v>
      </c>
      <c r="M4233" s="15">
        <f t="shared" si="639"/>
        <v>-1.1102230246251565E-16</v>
      </c>
      <c r="N4233" s="7">
        <f t="shared" si="640"/>
        <v>-1.8228751841320445E-14</v>
      </c>
      <c r="O4233" s="7">
        <f t="shared" si="641"/>
        <v>-1.8228751841320445E-14</v>
      </c>
      <c r="R4233" s="7"/>
      <c r="S4233" s="47">
        <f t="shared" si="642"/>
        <v>-1.1102230246251565E-16</v>
      </c>
      <c r="T4233" s="47">
        <f t="shared" si="643"/>
        <v>0</v>
      </c>
      <c r="U4233" s="47">
        <f t="shared" si="644"/>
        <v>164.19</v>
      </c>
      <c r="V4233" s="47">
        <f t="shared" si="645"/>
        <v>52.32</v>
      </c>
      <c r="W4233" s="11"/>
    </row>
    <row r="4234" spans="1:23" x14ac:dyDescent="0.45">
      <c r="A4234" t="s">
        <v>4239</v>
      </c>
      <c r="B4234">
        <v>59.5</v>
      </c>
      <c r="D4234" s="9" t="str">
        <f>VartojimasGamyba!J4230</f>
        <v>2024-02-24-04</v>
      </c>
      <c r="E4234" s="8">
        <f>VartojimasGamyba!G4230</f>
        <v>0.32200000000000001</v>
      </c>
      <c r="F4234" s="11"/>
      <c r="G4234" s="7">
        <f t="shared" si="638"/>
        <v>2.8766666666666638</v>
      </c>
      <c r="H4234" s="7">
        <v>0</v>
      </c>
      <c r="I4234" s="7">
        <v>0.35777777777777781</v>
      </c>
      <c r="J4234" s="7">
        <v>0</v>
      </c>
      <c r="L4234" s="7">
        <f>VartojimasGamyba!H4230</f>
        <v>0</v>
      </c>
      <c r="M4234" s="15">
        <f t="shared" si="639"/>
        <v>0</v>
      </c>
      <c r="N4234" s="7">
        <f t="shared" si="640"/>
        <v>0</v>
      </c>
      <c r="O4234" s="7">
        <f t="shared" si="641"/>
        <v>0</v>
      </c>
      <c r="R4234" s="7"/>
      <c r="S4234" s="47">
        <f t="shared" si="642"/>
        <v>0</v>
      </c>
      <c r="T4234" s="47">
        <f t="shared" si="643"/>
        <v>0</v>
      </c>
      <c r="U4234" s="47">
        <f t="shared" si="644"/>
        <v>159.79000000000002</v>
      </c>
      <c r="V4234" s="47">
        <f t="shared" si="645"/>
        <v>47.92</v>
      </c>
      <c r="W4234" s="11"/>
    </row>
    <row r="4235" spans="1:23" x14ac:dyDescent="0.45">
      <c r="A4235" t="s">
        <v>4240</v>
      </c>
      <c r="B4235">
        <v>55.2</v>
      </c>
      <c r="D4235" s="9" t="str">
        <f>VartojimasGamyba!J4231</f>
        <v>2024-02-24-05</v>
      </c>
      <c r="E4235" s="8">
        <f>VartojimasGamyba!G4231</f>
        <v>0.95899999999999996</v>
      </c>
      <c r="F4235" s="11"/>
      <c r="G4235" s="7">
        <f t="shared" si="638"/>
        <v>1.8111111111111082</v>
      </c>
      <c r="H4235" s="7">
        <v>0</v>
      </c>
      <c r="I4235" s="7">
        <v>1.0655555555555556</v>
      </c>
      <c r="J4235" s="7">
        <v>0</v>
      </c>
      <c r="L4235" s="7">
        <f>VartojimasGamyba!H4231</f>
        <v>0</v>
      </c>
      <c r="M4235" s="15">
        <f t="shared" si="639"/>
        <v>-1.1102230246251565E-16</v>
      </c>
      <c r="N4235" s="7">
        <f t="shared" si="640"/>
        <v>-1.726285780989656E-14</v>
      </c>
      <c r="O4235" s="7">
        <f t="shared" si="641"/>
        <v>-1.726285780989656E-14</v>
      </c>
      <c r="R4235" s="7"/>
      <c r="S4235" s="47">
        <f t="shared" si="642"/>
        <v>-1.1102230246251565E-16</v>
      </c>
      <c r="T4235" s="47">
        <f t="shared" si="643"/>
        <v>0</v>
      </c>
      <c r="U4235" s="47">
        <f t="shared" si="644"/>
        <v>155.49</v>
      </c>
      <c r="V4235" s="47">
        <f t="shared" si="645"/>
        <v>43.620000000000005</v>
      </c>
      <c r="W4235" s="11"/>
    </row>
    <row r="4236" spans="1:23" x14ac:dyDescent="0.45">
      <c r="A4236" t="s">
        <v>4241</v>
      </c>
      <c r="B4236">
        <v>55.39</v>
      </c>
      <c r="D4236" s="9" t="str">
        <f>VartojimasGamyba!J4232</f>
        <v>2024-02-24-06</v>
      </c>
      <c r="E4236" s="8">
        <f>VartojimasGamyba!G4232</f>
        <v>0.629</v>
      </c>
      <c r="F4236" s="11"/>
      <c r="G4236" s="7">
        <f t="shared" si="638"/>
        <v>1.1122222222222193</v>
      </c>
      <c r="H4236" s="7">
        <v>0</v>
      </c>
      <c r="I4236" s="7">
        <v>0.69888888888888889</v>
      </c>
      <c r="J4236" s="7">
        <v>0</v>
      </c>
      <c r="L4236" s="7">
        <f>VartojimasGamyba!H4232</f>
        <v>0</v>
      </c>
      <c r="M4236" s="15">
        <f t="shared" si="639"/>
        <v>0</v>
      </c>
      <c r="N4236" s="7">
        <f t="shared" si="640"/>
        <v>0</v>
      </c>
      <c r="O4236" s="7">
        <f t="shared" si="641"/>
        <v>0</v>
      </c>
      <c r="R4236" s="7"/>
      <c r="S4236" s="47">
        <f t="shared" si="642"/>
        <v>0</v>
      </c>
      <c r="T4236" s="47">
        <f t="shared" si="643"/>
        <v>0</v>
      </c>
      <c r="U4236" s="47">
        <f t="shared" si="644"/>
        <v>155.68</v>
      </c>
      <c r="V4236" s="47">
        <f t="shared" si="645"/>
        <v>43.81</v>
      </c>
      <c r="W4236" s="11"/>
    </row>
    <row r="4237" spans="1:23" x14ac:dyDescent="0.45">
      <c r="A4237" t="s">
        <v>4242</v>
      </c>
      <c r="B4237">
        <v>57.1</v>
      </c>
      <c r="D4237" s="9" t="str">
        <f>VartojimasGamyba!J4233</f>
        <v>2024-02-24-07</v>
      </c>
      <c r="E4237" s="8">
        <f>VartojimasGamyba!G4233</f>
        <v>0.33800000000000002</v>
      </c>
      <c r="F4237" s="11"/>
      <c r="G4237" s="7">
        <f t="shared" si="638"/>
        <v>0.76666666666666383</v>
      </c>
      <c r="H4237" s="7">
        <v>0</v>
      </c>
      <c r="I4237" s="7">
        <v>0.3455555555555555</v>
      </c>
      <c r="J4237" s="7">
        <v>0</v>
      </c>
      <c r="L4237" s="7">
        <f>VartojimasGamyba!H4233</f>
        <v>2.7E-2</v>
      </c>
      <c r="M4237" s="15">
        <f t="shared" si="639"/>
        <v>7.9797279894933126E-17</v>
      </c>
      <c r="N4237" s="7">
        <f t="shared" si="640"/>
        <v>1.2559293882663526E-14</v>
      </c>
      <c r="O4237" s="7">
        <f t="shared" si="641"/>
        <v>1.2559293882663526E-14</v>
      </c>
      <c r="R4237" s="7"/>
      <c r="S4237" s="47">
        <f t="shared" si="642"/>
        <v>7.9797279894933126E-17</v>
      </c>
      <c r="T4237" s="47">
        <f t="shared" si="643"/>
        <v>0</v>
      </c>
      <c r="U4237" s="47">
        <f t="shared" si="644"/>
        <v>157.39000000000001</v>
      </c>
      <c r="V4237" s="47">
        <f t="shared" si="645"/>
        <v>45.52</v>
      </c>
      <c r="W4237" s="11"/>
    </row>
    <row r="4238" spans="1:23" x14ac:dyDescent="0.45">
      <c r="A4238" t="s">
        <v>4243</v>
      </c>
      <c r="B4238">
        <v>61.67</v>
      </c>
      <c r="D4238" s="9" t="str">
        <f>VartojimasGamyba!J4234</f>
        <v>2024-02-24-08</v>
      </c>
      <c r="E4238" s="8">
        <f>VartojimasGamyba!G4234</f>
        <v>0.34699999999999998</v>
      </c>
      <c r="F4238" s="11"/>
      <c r="G4238" s="7">
        <f t="shared" si="638"/>
        <v>0.41888888888888609</v>
      </c>
      <c r="H4238" s="7">
        <v>0</v>
      </c>
      <c r="I4238" s="7">
        <v>0.34777777777777774</v>
      </c>
      <c r="J4238" s="7">
        <v>0</v>
      </c>
      <c r="L4238" s="7">
        <f>VartojimasGamyba!H4234</f>
        <v>3.4000000000000002E-2</v>
      </c>
      <c r="M4238" s="15">
        <f t="shared" si="639"/>
        <v>0</v>
      </c>
      <c r="N4238" s="7">
        <f t="shared" si="640"/>
        <v>0</v>
      </c>
      <c r="O4238" s="7">
        <f t="shared" si="641"/>
        <v>0</v>
      </c>
      <c r="R4238" s="7"/>
      <c r="S4238" s="47">
        <f t="shared" si="642"/>
        <v>0</v>
      </c>
      <c r="T4238" s="47">
        <f t="shared" si="643"/>
        <v>0</v>
      </c>
      <c r="U4238" s="47">
        <f t="shared" si="644"/>
        <v>161.96</v>
      </c>
      <c r="V4238" s="47">
        <f t="shared" si="645"/>
        <v>50.09</v>
      </c>
      <c r="W4238" s="11"/>
    </row>
    <row r="4239" spans="1:23" x14ac:dyDescent="0.45">
      <c r="A4239" t="s">
        <v>4244</v>
      </c>
      <c r="B4239">
        <v>66.11</v>
      </c>
      <c r="D4239" s="9" t="str">
        <f>VartojimasGamyba!J4235</f>
        <v>2024-02-24-09</v>
      </c>
      <c r="E4239" s="8">
        <f>VartojimasGamyba!G4235</f>
        <v>0.115</v>
      </c>
      <c r="F4239" s="11"/>
      <c r="G4239" s="7">
        <f t="shared" si="638"/>
        <v>0.38666666666666383</v>
      </c>
      <c r="H4239" s="7">
        <v>0</v>
      </c>
      <c r="I4239" s="7">
        <v>3.2222222222222235E-2</v>
      </c>
      <c r="J4239" s="7">
        <v>0</v>
      </c>
      <c r="L4239" s="7">
        <f>VartojimasGamyba!H4235</f>
        <v>8.5999999999999993E-2</v>
      </c>
      <c r="M4239" s="15">
        <f t="shared" si="639"/>
        <v>0</v>
      </c>
      <c r="N4239" s="7">
        <f t="shared" si="640"/>
        <v>0</v>
      </c>
      <c r="O4239" s="7">
        <f t="shared" si="641"/>
        <v>0</v>
      </c>
      <c r="R4239" s="7"/>
      <c r="S4239" s="47">
        <f t="shared" si="642"/>
        <v>0</v>
      </c>
      <c r="T4239" s="47">
        <f t="shared" si="643"/>
        <v>0</v>
      </c>
      <c r="U4239" s="47">
        <f t="shared" si="644"/>
        <v>166.4</v>
      </c>
      <c r="V4239" s="47">
        <f t="shared" si="645"/>
        <v>54.53</v>
      </c>
      <c r="W4239" s="11"/>
    </row>
    <row r="4240" spans="1:23" x14ac:dyDescent="0.45">
      <c r="A4240" t="s">
        <v>4245</v>
      </c>
      <c r="B4240">
        <v>64.400000000000006</v>
      </c>
      <c r="D4240" s="9" t="str">
        <f>VartojimasGamyba!J4236</f>
        <v>2024-02-24-10</v>
      </c>
      <c r="E4240" s="8">
        <f>VartojimasGamyba!G4236</f>
        <v>0.379</v>
      </c>
      <c r="F4240" s="11"/>
      <c r="G4240" s="7">
        <f t="shared" si="638"/>
        <v>0.11222222222221939</v>
      </c>
      <c r="H4240" s="7">
        <v>0</v>
      </c>
      <c r="I4240" s="7">
        <v>0.27444444444444444</v>
      </c>
      <c r="J4240" s="7">
        <v>0</v>
      </c>
      <c r="L4240" s="7">
        <f>VartojimasGamyba!H4236</f>
        <v>0.13200000000000001</v>
      </c>
      <c r="M4240" s="15">
        <f t="shared" si="639"/>
        <v>0</v>
      </c>
      <c r="N4240" s="7">
        <f t="shared" si="640"/>
        <v>0</v>
      </c>
      <c r="O4240" s="7">
        <f t="shared" si="641"/>
        <v>0</v>
      </c>
      <c r="R4240" s="7"/>
      <c r="S4240" s="47">
        <f t="shared" si="642"/>
        <v>0</v>
      </c>
      <c r="T4240" s="47">
        <f t="shared" si="643"/>
        <v>0</v>
      </c>
      <c r="U4240" s="47">
        <f t="shared" si="644"/>
        <v>164.69</v>
      </c>
      <c r="V4240" s="47">
        <f t="shared" si="645"/>
        <v>52.820000000000007</v>
      </c>
      <c r="W4240" s="11"/>
    </row>
    <row r="4241" spans="1:23" x14ac:dyDescent="0.45">
      <c r="A4241" t="s">
        <v>4246</v>
      </c>
      <c r="B4241">
        <v>57.6</v>
      </c>
      <c r="D4241" s="9" t="str">
        <f>VartojimasGamyba!J4237</f>
        <v>2024-02-24-11</v>
      </c>
      <c r="E4241" s="8">
        <f>VartojimasGamyba!G4237</f>
        <v>0.16600000000000001</v>
      </c>
      <c r="F4241" s="11"/>
      <c r="G4241" s="7">
        <f t="shared" si="638"/>
        <v>0.10444444444444161</v>
      </c>
      <c r="H4241" s="7">
        <v>0</v>
      </c>
      <c r="I4241" s="7">
        <v>7.7777777777777854E-3</v>
      </c>
      <c r="J4241" s="7">
        <v>0</v>
      </c>
      <c r="L4241" s="7">
        <f>VartojimasGamyba!H4237</f>
        <v>0.159</v>
      </c>
      <c r="M4241" s="15">
        <f t="shared" si="639"/>
        <v>0</v>
      </c>
      <c r="N4241" s="7">
        <f t="shared" si="640"/>
        <v>0</v>
      </c>
      <c r="O4241" s="7">
        <f t="shared" si="641"/>
        <v>0</v>
      </c>
      <c r="R4241" s="7"/>
      <c r="S4241" s="47">
        <f t="shared" si="642"/>
        <v>0</v>
      </c>
      <c r="T4241" s="47">
        <f t="shared" si="643"/>
        <v>0</v>
      </c>
      <c r="U4241" s="47">
        <f t="shared" si="644"/>
        <v>157.89000000000001</v>
      </c>
      <c r="V4241" s="47">
        <f t="shared" si="645"/>
        <v>46.02</v>
      </c>
      <c r="W4241" s="11"/>
    </row>
    <row r="4242" spans="1:23" x14ac:dyDescent="0.45">
      <c r="A4242" t="s">
        <v>4247</v>
      </c>
      <c r="B4242">
        <v>49.39</v>
      </c>
      <c r="D4242" s="9" t="str">
        <f>VartojimasGamyba!J4238</f>
        <v>2024-02-24-12</v>
      </c>
      <c r="E4242" s="8">
        <f>VartojimasGamyba!G4238</f>
        <v>0.36099999999999999</v>
      </c>
      <c r="F4242" s="11"/>
      <c r="G4242" s="7">
        <f t="shared" si="638"/>
        <v>-5.134781488891349E-16</v>
      </c>
      <c r="H4242" s="7">
        <v>0</v>
      </c>
      <c r="I4242" s="7">
        <v>0.10444444444444212</v>
      </c>
      <c r="J4242" s="7">
        <v>0</v>
      </c>
      <c r="L4242" s="7">
        <f>VartojimasGamyba!H4238</f>
        <v>0.04</v>
      </c>
      <c r="M4242" s="15">
        <f t="shared" si="639"/>
        <v>0.22700000000000206</v>
      </c>
      <c r="N4242" s="7">
        <f t="shared" si="640"/>
        <v>33.97736000000031</v>
      </c>
      <c r="O4242" s="7">
        <f t="shared" si="641"/>
        <v>33.97736000000031</v>
      </c>
      <c r="R4242" s="7"/>
      <c r="S4242" s="47">
        <f t="shared" si="642"/>
        <v>0.22700000000000206</v>
      </c>
      <c r="T4242" s="47">
        <f t="shared" si="643"/>
        <v>0</v>
      </c>
      <c r="U4242" s="47">
        <f t="shared" si="644"/>
        <v>149.68</v>
      </c>
      <c r="V4242" s="47">
        <f t="shared" si="645"/>
        <v>37.81</v>
      </c>
      <c r="W4242" s="11"/>
    </row>
    <row r="4243" spans="1:23" x14ac:dyDescent="0.45">
      <c r="A4243" t="s">
        <v>4248</v>
      </c>
      <c r="B4243">
        <v>46.33</v>
      </c>
      <c r="D4243" s="9" t="str">
        <f>VartojimasGamyba!J4239</f>
        <v>2024-02-24-13</v>
      </c>
      <c r="E4243" s="8">
        <f>VartojimasGamyba!G4239</f>
        <v>0.433</v>
      </c>
      <c r="F4243" s="11"/>
      <c r="G4243" s="7">
        <f t="shared" si="638"/>
        <v>-5.134781488891349E-16</v>
      </c>
      <c r="H4243" s="7">
        <v>0</v>
      </c>
      <c r="I4243" s="7">
        <v>0</v>
      </c>
      <c r="J4243" s="7">
        <v>0</v>
      </c>
      <c r="L4243" s="7">
        <f>VartojimasGamyba!H4239</f>
        <v>2.9000000000000001E-2</v>
      </c>
      <c r="M4243" s="15">
        <f t="shared" si="639"/>
        <v>0.40399999999999997</v>
      </c>
      <c r="N4243" s="7">
        <f t="shared" si="640"/>
        <v>59.234479999999998</v>
      </c>
      <c r="O4243" s="7">
        <f t="shared" si="641"/>
        <v>59.234479999999998</v>
      </c>
      <c r="R4243" s="7"/>
      <c r="S4243" s="47">
        <f t="shared" si="642"/>
        <v>0.40399999999999997</v>
      </c>
      <c r="T4243" s="47">
        <f t="shared" si="643"/>
        <v>0</v>
      </c>
      <c r="U4243" s="47">
        <f t="shared" si="644"/>
        <v>146.62</v>
      </c>
      <c r="V4243" s="47">
        <f t="shared" si="645"/>
        <v>34.75</v>
      </c>
      <c r="W4243" s="11"/>
    </row>
    <row r="4244" spans="1:23" x14ac:dyDescent="0.45">
      <c r="A4244" t="s">
        <v>4249</v>
      </c>
      <c r="B4244">
        <v>40.4</v>
      </c>
      <c r="D4244" s="9" t="str">
        <f>VartojimasGamyba!J4240</f>
        <v>2024-02-24-14</v>
      </c>
      <c r="E4244" s="8">
        <f>VartojimasGamyba!G4240</f>
        <v>0.88900000000000001</v>
      </c>
      <c r="F4244" s="11"/>
      <c r="G4244" s="7">
        <f t="shared" si="638"/>
        <v>-5.134781488891349E-16</v>
      </c>
      <c r="H4244" s="7">
        <v>0</v>
      </c>
      <c r="I4244" s="7">
        <v>0</v>
      </c>
      <c r="J4244" s="7">
        <v>0</v>
      </c>
      <c r="L4244" s="7">
        <f>VartojimasGamyba!H4240</f>
        <v>4.4999999999999998E-2</v>
      </c>
      <c r="M4244" s="15">
        <f t="shared" si="639"/>
        <v>0.84399999999999997</v>
      </c>
      <c r="N4244" s="7">
        <f t="shared" si="640"/>
        <v>118.74235999999999</v>
      </c>
      <c r="O4244" s="7">
        <f t="shared" si="641"/>
        <v>118.74235999999999</v>
      </c>
      <c r="R4244" s="7"/>
      <c r="S4244" s="47">
        <f t="shared" si="642"/>
        <v>0.84399999999999997</v>
      </c>
      <c r="T4244" s="47">
        <f t="shared" si="643"/>
        <v>0</v>
      </c>
      <c r="U4244" s="47">
        <f t="shared" si="644"/>
        <v>140.69</v>
      </c>
      <c r="V4244" s="47">
        <f t="shared" si="645"/>
        <v>28.82</v>
      </c>
      <c r="W4244" s="11"/>
    </row>
    <row r="4245" spans="1:23" x14ac:dyDescent="0.45">
      <c r="A4245" t="s">
        <v>4250</v>
      </c>
      <c r="B4245">
        <v>32.22</v>
      </c>
      <c r="D4245" s="9" t="str">
        <f>VartojimasGamyba!J4241</f>
        <v>2024-02-24-15</v>
      </c>
      <c r="E4245" s="8">
        <f>VartojimasGamyba!G4241</f>
        <v>0.86099999999999999</v>
      </c>
      <c r="F4245" s="11"/>
      <c r="G4245" s="7">
        <f t="shared" si="638"/>
        <v>8.5277777777777786</v>
      </c>
      <c r="H4245" s="7">
        <v>8.5277777777777786</v>
      </c>
      <c r="I4245" s="7">
        <v>0</v>
      </c>
      <c r="J4245" s="7">
        <v>0</v>
      </c>
      <c r="L4245" s="7">
        <f>VartojimasGamyba!H4241</f>
        <v>2E-3</v>
      </c>
      <c r="M4245" s="15">
        <f t="shared" si="639"/>
        <v>9.3867777777777786</v>
      </c>
      <c r="N4245" s="7">
        <f t="shared" si="640"/>
        <v>1243.8419233333334</v>
      </c>
      <c r="O4245" s="7">
        <f t="shared" si="641"/>
        <v>1243.8419233333334</v>
      </c>
      <c r="R4245" s="7"/>
      <c r="S4245" s="47">
        <f t="shared" si="642"/>
        <v>9.3867777777777786</v>
      </c>
      <c r="T4245" s="47">
        <f t="shared" si="643"/>
        <v>0</v>
      </c>
      <c r="U4245" s="47">
        <f t="shared" si="644"/>
        <v>132.51</v>
      </c>
      <c r="V4245" s="47">
        <f t="shared" si="645"/>
        <v>20.64</v>
      </c>
      <c r="W4245" s="11"/>
    </row>
    <row r="4246" spans="1:23" x14ac:dyDescent="0.45">
      <c r="A4246" t="s">
        <v>4251</v>
      </c>
      <c r="B4246">
        <v>37.6</v>
      </c>
      <c r="D4246" s="9" t="str">
        <f>VartojimasGamyba!J4242</f>
        <v>2024-02-24-16</v>
      </c>
      <c r="E4246" s="8">
        <f>VartojimasGamyba!G4242</f>
        <v>0.28399999999999997</v>
      </c>
      <c r="F4246" s="11"/>
      <c r="G4246" s="7">
        <f t="shared" si="638"/>
        <v>8.5277777777777786</v>
      </c>
      <c r="H4246" s="7">
        <v>0</v>
      </c>
      <c r="I4246" s="7">
        <v>0</v>
      </c>
      <c r="J4246" s="7">
        <v>0</v>
      </c>
      <c r="L4246" s="7">
        <f>VartojimasGamyba!H4242</f>
        <v>0</v>
      </c>
      <c r="M4246" s="15">
        <f t="shared" si="639"/>
        <v>0.28399999999999997</v>
      </c>
      <c r="N4246" s="7">
        <f t="shared" si="640"/>
        <v>39.160760000000003</v>
      </c>
      <c r="O4246" s="7">
        <f t="shared" si="641"/>
        <v>39.160760000000003</v>
      </c>
      <c r="R4246" s="7"/>
      <c r="S4246" s="47">
        <f t="shared" si="642"/>
        <v>0.28399999999999997</v>
      </c>
      <c r="T4246" s="47">
        <f t="shared" si="643"/>
        <v>0</v>
      </c>
      <c r="U4246" s="47">
        <f t="shared" si="644"/>
        <v>137.89000000000001</v>
      </c>
      <c r="V4246" s="47">
        <f t="shared" si="645"/>
        <v>26.020000000000003</v>
      </c>
      <c r="W4246" s="11"/>
    </row>
    <row r="4247" spans="1:23" x14ac:dyDescent="0.45">
      <c r="A4247" t="s">
        <v>4252</v>
      </c>
      <c r="B4247">
        <v>45</v>
      </c>
      <c r="D4247" s="9" t="str">
        <f>VartojimasGamyba!J4243</f>
        <v>2024-02-24-17</v>
      </c>
      <c r="E4247" s="8">
        <f>VartojimasGamyba!G4243</f>
        <v>1.0449999999999999</v>
      </c>
      <c r="F4247" s="11"/>
      <c r="G4247" s="7">
        <f t="shared" si="638"/>
        <v>8.5277777777777786</v>
      </c>
      <c r="H4247" s="7">
        <v>0</v>
      </c>
      <c r="I4247" s="7">
        <v>0</v>
      </c>
      <c r="J4247" s="7">
        <v>0</v>
      </c>
      <c r="L4247" s="7">
        <f>VartojimasGamyba!H4243</f>
        <v>0</v>
      </c>
      <c r="M4247" s="15">
        <f t="shared" si="639"/>
        <v>1.0449999999999999</v>
      </c>
      <c r="N4247" s="7">
        <f t="shared" si="640"/>
        <v>151.82805000000002</v>
      </c>
      <c r="O4247" s="7">
        <f t="shared" si="641"/>
        <v>151.82805000000002</v>
      </c>
      <c r="R4247" s="7"/>
      <c r="S4247" s="47">
        <f t="shared" si="642"/>
        <v>1.0449999999999999</v>
      </c>
      <c r="T4247" s="47">
        <f t="shared" si="643"/>
        <v>0</v>
      </c>
      <c r="U4247" s="47">
        <f t="shared" si="644"/>
        <v>145.29000000000002</v>
      </c>
      <c r="V4247" s="47">
        <f t="shared" si="645"/>
        <v>33.42</v>
      </c>
      <c r="W4247" s="11"/>
    </row>
    <row r="4248" spans="1:23" x14ac:dyDescent="0.45">
      <c r="A4248" t="s">
        <v>4253</v>
      </c>
      <c r="B4248">
        <v>55.71</v>
      </c>
      <c r="D4248" s="9" t="str">
        <f>VartojimasGamyba!J4244</f>
        <v>2024-02-24-18</v>
      </c>
      <c r="E4248" s="8">
        <f>VartojimasGamyba!G4244</f>
        <v>0.53800000000000003</v>
      </c>
      <c r="F4248" s="11"/>
      <c r="G4248" s="7">
        <f t="shared" si="638"/>
        <v>7.9300000000000006</v>
      </c>
      <c r="H4248" s="7">
        <v>0</v>
      </c>
      <c r="I4248" s="7">
        <v>0.59777777777777785</v>
      </c>
      <c r="J4248" s="7">
        <v>0</v>
      </c>
      <c r="L4248" s="7">
        <f>VartojimasGamyba!H4244</f>
        <v>0</v>
      </c>
      <c r="M4248" s="15">
        <f t="shared" si="639"/>
        <v>0</v>
      </c>
      <c r="N4248" s="7">
        <f t="shared" si="640"/>
        <v>0</v>
      </c>
      <c r="O4248" s="7">
        <f t="shared" si="641"/>
        <v>0</v>
      </c>
      <c r="R4248" s="7"/>
      <c r="S4248" s="47">
        <f t="shared" si="642"/>
        <v>0</v>
      </c>
      <c r="T4248" s="47">
        <f t="shared" si="643"/>
        <v>0</v>
      </c>
      <c r="U4248" s="47">
        <f t="shared" si="644"/>
        <v>156</v>
      </c>
      <c r="V4248" s="47">
        <f t="shared" si="645"/>
        <v>44.13</v>
      </c>
      <c r="W4248" s="11"/>
    </row>
    <row r="4249" spans="1:23" x14ac:dyDescent="0.45">
      <c r="A4249" t="s">
        <v>4254</v>
      </c>
      <c r="B4249">
        <v>60.94</v>
      </c>
      <c r="D4249" s="9" t="str">
        <f>VartojimasGamyba!J4245</f>
        <v>2024-02-24-19</v>
      </c>
      <c r="E4249" s="8">
        <f>VartojimasGamyba!G4245</f>
        <v>0.64500000000000002</v>
      </c>
      <c r="F4249" s="11"/>
      <c r="G4249" s="7">
        <f t="shared" si="638"/>
        <v>7.2133333333333338</v>
      </c>
      <c r="H4249" s="7">
        <v>0</v>
      </c>
      <c r="I4249" s="7">
        <v>0.71666666666666667</v>
      </c>
      <c r="J4249" s="7">
        <v>0</v>
      </c>
      <c r="L4249" s="7">
        <f>VartojimasGamyba!H4245</f>
        <v>0</v>
      </c>
      <c r="M4249" s="15">
        <f t="shared" si="639"/>
        <v>0</v>
      </c>
      <c r="N4249" s="7">
        <f t="shared" si="640"/>
        <v>0</v>
      </c>
      <c r="O4249" s="7">
        <f t="shared" si="641"/>
        <v>0</v>
      </c>
      <c r="R4249" s="7"/>
      <c r="S4249" s="47">
        <f t="shared" si="642"/>
        <v>0</v>
      </c>
      <c r="T4249" s="47">
        <f t="shared" si="643"/>
        <v>0</v>
      </c>
      <c r="U4249" s="47">
        <f t="shared" si="644"/>
        <v>161.23000000000002</v>
      </c>
      <c r="V4249" s="47">
        <f t="shared" si="645"/>
        <v>49.36</v>
      </c>
      <c r="W4249" s="11"/>
    </row>
    <row r="4250" spans="1:23" x14ac:dyDescent="0.45">
      <c r="A4250" t="s">
        <v>4255</v>
      </c>
      <c r="B4250">
        <v>72.83</v>
      </c>
      <c r="D4250" s="9" t="str">
        <f>VartojimasGamyba!J4246</f>
        <v>2024-02-24-20</v>
      </c>
      <c r="E4250" s="8">
        <f>VartojimasGamyba!G4246</f>
        <v>0.58099999999999996</v>
      </c>
      <c r="F4250" s="11"/>
      <c r="G4250" s="7">
        <f t="shared" si="638"/>
        <v>6.5677777777777786</v>
      </c>
      <c r="H4250" s="7">
        <v>0</v>
      </c>
      <c r="I4250" s="7">
        <v>0.64555555555555555</v>
      </c>
      <c r="J4250" s="7">
        <v>0</v>
      </c>
      <c r="L4250" s="7">
        <f>VartojimasGamyba!H4246</f>
        <v>0</v>
      </c>
      <c r="M4250" s="15">
        <f t="shared" si="639"/>
        <v>0</v>
      </c>
      <c r="N4250" s="7">
        <f t="shared" si="640"/>
        <v>0</v>
      </c>
      <c r="O4250" s="7">
        <f t="shared" si="641"/>
        <v>0</v>
      </c>
      <c r="P4250" s="7" t="s">
        <v>8873</v>
      </c>
      <c r="R4250" s="7"/>
      <c r="S4250" s="47">
        <f t="shared" si="642"/>
        <v>0</v>
      </c>
      <c r="T4250" s="47">
        <f t="shared" si="643"/>
        <v>0</v>
      </c>
      <c r="U4250" s="47">
        <f t="shared" si="644"/>
        <v>173.12</v>
      </c>
      <c r="V4250" s="47">
        <f t="shared" si="645"/>
        <v>61.25</v>
      </c>
      <c r="W4250" s="11"/>
    </row>
    <row r="4251" spans="1:23" x14ac:dyDescent="0.45">
      <c r="A4251" t="s">
        <v>4256</v>
      </c>
      <c r="B4251">
        <v>74.13</v>
      </c>
      <c r="D4251" s="9" t="str">
        <f>VartojimasGamyba!J4247</f>
        <v>2024-02-24-21</v>
      </c>
      <c r="E4251" s="8">
        <f>VartojimasGamyba!G4247</f>
        <v>0.61299999999999999</v>
      </c>
      <c r="F4251" s="11"/>
      <c r="G4251" s="7">
        <f t="shared" si="638"/>
        <v>5.8866666666666676</v>
      </c>
      <c r="H4251" s="7">
        <v>0</v>
      </c>
      <c r="I4251" s="7">
        <v>0.68111111111111111</v>
      </c>
      <c r="J4251" s="7">
        <v>0</v>
      </c>
      <c r="L4251" s="7">
        <f>VartojimasGamyba!H4247</f>
        <v>0</v>
      </c>
      <c r="M4251" s="15">
        <f t="shared" si="639"/>
        <v>0</v>
      </c>
      <c r="N4251" s="7">
        <f t="shared" si="640"/>
        <v>0</v>
      </c>
      <c r="O4251" s="7">
        <f t="shared" si="641"/>
        <v>0</v>
      </c>
      <c r="P4251" s="7">
        <f>SUM(N4230:N4253)</f>
        <v>1646.7849333333336</v>
      </c>
      <c r="R4251" s="7"/>
      <c r="S4251" s="47">
        <f t="shared" si="642"/>
        <v>0</v>
      </c>
      <c r="T4251" s="47">
        <f t="shared" si="643"/>
        <v>0</v>
      </c>
      <c r="U4251" s="47">
        <f t="shared" si="644"/>
        <v>174.42000000000002</v>
      </c>
      <c r="V4251" s="47">
        <f t="shared" si="645"/>
        <v>62.55</v>
      </c>
      <c r="W4251" s="11"/>
    </row>
    <row r="4252" spans="1:23" x14ac:dyDescent="0.45">
      <c r="A4252" t="s">
        <v>4257</v>
      </c>
      <c r="B4252">
        <v>65.17</v>
      </c>
      <c r="D4252" s="9" t="str">
        <f>VartojimasGamyba!J4248</f>
        <v>2024-02-24-22</v>
      </c>
      <c r="E4252" s="8">
        <f>VartojimasGamyba!G4248</f>
        <v>0.626</v>
      </c>
      <c r="F4252" s="11"/>
      <c r="G4252" s="7">
        <f t="shared" si="638"/>
        <v>5.1911111111111117</v>
      </c>
      <c r="H4252" s="7">
        <v>0</v>
      </c>
      <c r="I4252" s="7">
        <v>0.69555555555555559</v>
      </c>
      <c r="J4252" s="7">
        <v>0</v>
      </c>
      <c r="L4252" s="7">
        <f>VartojimasGamyba!H4248</f>
        <v>0</v>
      </c>
      <c r="M4252" s="15">
        <f t="shared" si="639"/>
        <v>0</v>
      </c>
      <c r="N4252" s="7">
        <f t="shared" si="640"/>
        <v>0</v>
      </c>
      <c r="O4252" s="7">
        <f t="shared" si="641"/>
        <v>0</v>
      </c>
      <c r="P4252" s="7" t="s">
        <v>8872</v>
      </c>
      <c r="R4252" s="7"/>
      <c r="S4252" s="47">
        <f t="shared" si="642"/>
        <v>0</v>
      </c>
      <c r="T4252" s="47">
        <f t="shared" si="643"/>
        <v>0</v>
      </c>
      <c r="U4252" s="47">
        <f t="shared" si="644"/>
        <v>165.46</v>
      </c>
      <c r="V4252" s="47">
        <f t="shared" si="645"/>
        <v>53.59</v>
      </c>
      <c r="W4252" s="11"/>
    </row>
    <row r="4253" spans="1:23" x14ac:dyDescent="0.45">
      <c r="A4253" t="s">
        <v>4258</v>
      </c>
      <c r="B4253">
        <v>59.94</v>
      </c>
      <c r="D4253" s="9" t="str">
        <f>VartojimasGamyba!J4249</f>
        <v>2024-02-24-23</v>
      </c>
      <c r="E4253" s="8">
        <f>VartojimasGamyba!G4249</f>
        <v>0.17199999999999999</v>
      </c>
      <c r="F4253" s="11"/>
      <c r="G4253" s="7">
        <f t="shared" si="638"/>
        <v>5.0000000000000009</v>
      </c>
      <c r="H4253" s="7">
        <v>0</v>
      </c>
      <c r="I4253" s="7">
        <v>0.19111111111111109</v>
      </c>
      <c r="J4253" s="7">
        <v>0</v>
      </c>
      <c r="L4253" s="7">
        <f>VartojimasGamyba!H4249</f>
        <v>0</v>
      </c>
      <c r="M4253" s="15">
        <f t="shared" si="639"/>
        <v>0</v>
      </c>
      <c r="N4253" s="7">
        <f t="shared" si="640"/>
        <v>0</v>
      </c>
      <c r="O4253" s="7">
        <f t="shared" si="641"/>
        <v>0</v>
      </c>
      <c r="P4253" s="7">
        <f>SUM(O4230:O4253)</f>
        <v>1646.7849333333336</v>
      </c>
      <c r="Q4253" s="7">
        <f>SUMPRODUCT(B4230:B4253,E4230:E4253)+SUM(E4230:E4253)*$Z$21-SUMPRODUCT(B4230:B4253,L4230:L4253)+SUM(L4230:L4253)*ABS($Z$20)</f>
        <v>1827.3913900000002</v>
      </c>
      <c r="R4253" s="7"/>
      <c r="S4253" s="47">
        <f t="shared" si="642"/>
        <v>0</v>
      </c>
      <c r="T4253" s="47">
        <f t="shared" si="643"/>
        <v>0</v>
      </c>
      <c r="U4253" s="47">
        <f t="shared" si="644"/>
        <v>160.23000000000002</v>
      </c>
      <c r="V4253" s="47">
        <f t="shared" si="645"/>
        <v>48.36</v>
      </c>
      <c r="W4253" s="11">
        <f>IF(P4253&lt;&gt;Q4253,1,0)</f>
        <v>1</v>
      </c>
    </row>
    <row r="4254" spans="1:23" x14ac:dyDescent="0.45">
      <c r="A4254" t="s">
        <v>4259</v>
      </c>
      <c r="B4254">
        <v>56.41</v>
      </c>
      <c r="D4254" s="1" t="str">
        <f>VartojimasGamyba!J4250</f>
        <v>2024-02-25-00</v>
      </c>
      <c r="E4254" s="7">
        <f>VartojimasGamyba!G4250</f>
        <v>0.72099999999999997</v>
      </c>
      <c r="F4254" s="11"/>
      <c r="G4254" s="12">
        <f>G4253+H4254-I4254</f>
        <v>4.1988888888888889</v>
      </c>
      <c r="H4254" s="12">
        <v>0</v>
      </c>
      <c r="I4254" s="12">
        <v>0.801111111111112</v>
      </c>
      <c r="J4254" s="12">
        <v>0</v>
      </c>
      <c r="K4254" s="12"/>
      <c r="L4254" s="12">
        <f>VartojimasGamyba!H4250</f>
        <v>0</v>
      </c>
      <c r="M4254" s="19">
        <f t="shared" si="639"/>
        <v>-8.8817841970012523E-16</v>
      </c>
      <c r="N4254" s="7">
        <f t="shared" si="640"/>
        <v>-1.3917755836700961E-13</v>
      </c>
      <c r="O4254" s="7">
        <f t="shared" si="641"/>
        <v>-1.3917755836700961E-13</v>
      </c>
      <c r="R4254" s="20" t="s">
        <v>8783</v>
      </c>
      <c r="S4254" s="47">
        <f t="shared" si="642"/>
        <v>-8.8817841970012523E-16</v>
      </c>
      <c r="T4254" s="47">
        <f t="shared" si="643"/>
        <v>0</v>
      </c>
      <c r="U4254" s="47">
        <f t="shared" si="644"/>
        <v>156.69999999999999</v>
      </c>
      <c r="V4254" s="47">
        <f t="shared" si="645"/>
        <v>44.83</v>
      </c>
      <c r="W4254" s="11"/>
    </row>
    <row r="4255" spans="1:23" x14ac:dyDescent="0.45">
      <c r="A4255" t="s">
        <v>4260</v>
      </c>
      <c r="B4255">
        <v>49.54</v>
      </c>
      <c r="D4255" s="1" t="str">
        <f>VartojimasGamyba!J4251</f>
        <v>2024-02-25-01</v>
      </c>
      <c r="E4255" s="7">
        <f>VartojimasGamyba!G4251</f>
        <v>0.28899999999999998</v>
      </c>
      <c r="F4255" s="11"/>
      <c r="G4255" s="12">
        <f t="shared" ref="G4255:G4277" si="646">G4254+H4255-I4255</f>
        <v>4.1988888888888889</v>
      </c>
      <c r="H4255" s="12">
        <v>0</v>
      </c>
      <c r="I4255" s="12">
        <v>0</v>
      </c>
      <c r="J4255" s="12">
        <v>0</v>
      </c>
      <c r="K4255" s="12"/>
      <c r="L4255" s="12">
        <f>VartojimasGamyba!H4251</f>
        <v>0</v>
      </c>
      <c r="M4255" s="19">
        <f t="shared" si="639"/>
        <v>0.28899999999999998</v>
      </c>
      <c r="N4255" s="7">
        <f t="shared" si="640"/>
        <v>43.300870000000003</v>
      </c>
      <c r="O4255" s="7">
        <f t="shared" si="641"/>
        <v>43.300870000000003</v>
      </c>
      <c r="R4255" s="7"/>
      <c r="S4255" s="47">
        <f t="shared" si="642"/>
        <v>0.28899999999999998</v>
      </c>
      <c r="T4255" s="47">
        <f t="shared" si="643"/>
        <v>0</v>
      </c>
      <c r="U4255" s="47">
        <f t="shared" si="644"/>
        <v>149.83000000000001</v>
      </c>
      <c r="V4255" s="47">
        <f t="shared" si="645"/>
        <v>37.96</v>
      </c>
      <c r="W4255" s="11"/>
    </row>
    <row r="4256" spans="1:23" x14ac:dyDescent="0.45">
      <c r="A4256" t="s">
        <v>4261</v>
      </c>
      <c r="B4256">
        <v>56.57</v>
      </c>
      <c r="D4256" s="1" t="str">
        <f>VartojimasGamyba!J4252</f>
        <v>2024-02-25-02</v>
      </c>
      <c r="E4256" s="7">
        <f>VartojimasGamyba!G4252</f>
        <v>0.51800000000000002</v>
      </c>
      <c r="F4256" s="11"/>
      <c r="G4256" s="12">
        <f t="shared" si="646"/>
        <v>3.6233333333333331</v>
      </c>
      <c r="H4256" s="12">
        <v>0</v>
      </c>
      <c r="I4256" s="12">
        <v>0.5755555555555556</v>
      </c>
      <c r="J4256" s="12">
        <v>0</v>
      </c>
      <c r="K4256" s="12"/>
      <c r="L4256" s="12">
        <f>VartojimasGamyba!H4252</f>
        <v>0</v>
      </c>
      <c r="M4256" s="19">
        <f t="shared" si="639"/>
        <v>0</v>
      </c>
      <c r="N4256" s="7">
        <f t="shared" si="640"/>
        <v>0</v>
      </c>
      <c r="O4256" s="7">
        <f t="shared" si="641"/>
        <v>0</v>
      </c>
      <c r="R4256" s="7"/>
      <c r="S4256" s="47">
        <f t="shared" si="642"/>
        <v>0</v>
      </c>
      <c r="T4256" s="47">
        <f t="shared" si="643"/>
        <v>0</v>
      </c>
      <c r="U4256" s="47">
        <f t="shared" si="644"/>
        <v>156.86000000000001</v>
      </c>
      <c r="V4256" s="47">
        <f t="shared" si="645"/>
        <v>44.99</v>
      </c>
      <c r="W4256" s="11"/>
    </row>
    <row r="4257" spans="1:23" x14ac:dyDescent="0.45">
      <c r="A4257" t="s">
        <v>4262</v>
      </c>
      <c r="B4257">
        <v>55.44</v>
      </c>
      <c r="D4257" s="1" t="str">
        <f>VartojimasGamyba!J4253</f>
        <v>2024-02-25-03</v>
      </c>
      <c r="E4257" s="7">
        <f>VartojimasGamyba!G4253</f>
        <v>0.45700000000000002</v>
      </c>
      <c r="F4257" s="11"/>
      <c r="G4257" s="12">
        <f t="shared" si="646"/>
        <v>3.1155555555555554</v>
      </c>
      <c r="H4257" s="12">
        <v>0</v>
      </c>
      <c r="I4257" s="12">
        <v>0.50777777777777777</v>
      </c>
      <c r="J4257" s="12">
        <v>0</v>
      </c>
      <c r="K4257" s="12"/>
      <c r="L4257" s="12">
        <f>VartojimasGamyba!H4253</f>
        <v>0</v>
      </c>
      <c r="M4257" s="19">
        <f t="shared" si="639"/>
        <v>0</v>
      </c>
      <c r="N4257" s="7">
        <f t="shared" si="640"/>
        <v>0</v>
      </c>
      <c r="O4257" s="7">
        <f t="shared" si="641"/>
        <v>0</v>
      </c>
      <c r="R4257" s="7"/>
      <c r="S4257" s="47">
        <f t="shared" si="642"/>
        <v>0</v>
      </c>
      <c r="T4257" s="47">
        <f t="shared" si="643"/>
        <v>0</v>
      </c>
      <c r="U4257" s="47">
        <f t="shared" si="644"/>
        <v>155.73000000000002</v>
      </c>
      <c r="V4257" s="47">
        <f t="shared" si="645"/>
        <v>43.86</v>
      </c>
      <c r="W4257" s="11"/>
    </row>
    <row r="4258" spans="1:23" x14ac:dyDescent="0.45">
      <c r="A4258" t="s">
        <v>4263</v>
      </c>
      <c r="B4258">
        <v>55.39</v>
      </c>
      <c r="D4258" s="1" t="str">
        <f>VartojimasGamyba!J4254</f>
        <v>2024-02-25-04</v>
      </c>
      <c r="E4258" s="7">
        <f>VartojimasGamyba!G4254</f>
        <v>1.298</v>
      </c>
      <c r="F4258" s="11"/>
      <c r="G4258" s="12">
        <f t="shared" si="646"/>
        <v>1.6733333333333331</v>
      </c>
      <c r="H4258" s="12">
        <v>0</v>
      </c>
      <c r="I4258" s="12">
        <v>1.4422222222222223</v>
      </c>
      <c r="J4258" s="12">
        <v>0</v>
      </c>
      <c r="K4258" s="12"/>
      <c r="L4258" s="12">
        <f>VartojimasGamyba!H4254</f>
        <v>0</v>
      </c>
      <c r="M4258" s="19">
        <f t="shared" si="639"/>
        <v>0</v>
      </c>
      <c r="N4258" s="7">
        <f t="shared" si="640"/>
        <v>0</v>
      </c>
      <c r="O4258" s="7">
        <f t="shared" si="641"/>
        <v>0</v>
      </c>
      <c r="R4258" s="7"/>
      <c r="S4258" s="47">
        <f t="shared" si="642"/>
        <v>0</v>
      </c>
      <c r="T4258" s="47">
        <f t="shared" si="643"/>
        <v>0</v>
      </c>
      <c r="U4258" s="47">
        <f t="shared" si="644"/>
        <v>155.68</v>
      </c>
      <c r="V4258" s="47">
        <f t="shared" si="645"/>
        <v>43.81</v>
      </c>
      <c r="W4258" s="11"/>
    </row>
    <row r="4259" spans="1:23" x14ac:dyDescent="0.45">
      <c r="A4259" t="s">
        <v>4264</v>
      </c>
      <c r="B4259">
        <v>52.41</v>
      </c>
      <c r="D4259" s="1" t="str">
        <f>VartojimasGamyba!J4255</f>
        <v>2024-02-25-05</v>
      </c>
      <c r="E4259" s="7">
        <f>VartojimasGamyba!G4255</f>
        <v>0.52</v>
      </c>
      <c r="F4259" s="11"/>
      <c r="G4259" s="12">
        <f t="shared" si="646"/>
        <v>1.0955555555555554</v>
      </c>
      <c r="H4259" s="12">
        <v>0</v>
      </c>
      <c r="I4259" s="12">
        <v>0.57777777777777783</v>
      </c>
      <c r="J4259" s="12">
        <v>0</v>
      </c>
      <c r="K4259" s="12"/>
      <c r="L4259" s="12">
        <f>VartojimasGamyba!H4255</f>
        <v>0</v>
      </c>
      <c r="M4259" s="19">
        <f t="shared" si="639"/>
        <v>0</v>
      </c>
      <c r="N4259" s="7">
        <f t="shared" si="640"/>
        <v>0</v>
      </c>
      <c r="O4259" s="7">
        <f t="shared" si="641"/>
        <v>0</v>
      </c>
      <c r="R4259" s="7"/>
      <c r="S4259" s="47">
        <f t="shared" si="642"/>
        <v>0</v>
      </c>
      <c r="T4259" s="47">
        <f t="shared" si="643"/>
        <v>0</v>
      </c>
      <c r="U4259" s="47">
        <f t="shared" si="644"/>
        <v>152.69999999999999</v>
      </c>
      <c r="V4259" s="47">
        <f t="shared" si="645"/>
        <v>40.83</v>
      </c>
      <c r="W4259" s="11"/>
    </row>
    <row r="4260" spans="1:23" x14ac:dyDescent="0.45">
      <c r="A4260" t="s">
        <v>4265</v>
      </c>
      <c r="B4260">
        <v>55.19</v>
      </c>
      <c r="D4260" s="1" t="str">
        <f>VartojimasGamyba!J4256</f>
        <v>2024-02-25-06</v>
      </c>
      <c r="E4260" s="7">
        <f>VartojimasGamyba!G4256</f>
        <v>0.186</v>
      </c>
      <c r="F4260" s="11"/>
      <c r="G4260" s="12">
        <f t="shared" si="646"/>
        <v>1.0111111111111108</v>
      </c>
      <c r="H4260" s="12">
        <v>0</v>
      </c>
      <c r="I4260" s="12">
        <v>8.4444444444444447E-2</v>
      </c>
      <c r="J4260" s="12">
        <v>0</v>
      </c>
      <c r="K4260" s="12"/>
      <c r="L4260" s="12">
        <f>VartojimasGamyba!H4256</f>
        <v>0.11</v>
      </c>
      <c r="M4260" s="19">
        <f t="shared" si="639"/>
        <v>0</v>
      </c>
      <c r="N4260" s="7">
        <f t="shared" si="640"/>
        <v>0</v>
      </c>
      <c r="O4260" s="7">
        <f t="shared" si="641"/>
        <v>0</v>
      </c>
      <c r="R4260" s="7"/>
      <c r="S4260" s="47">
        <f t="shared" si="642"/>
        <v>0</v>
      </c>
      <c r="T4260" s="47">
        <f t="shared" si="643"/>
        <v>0</v>
      </c>
      <c r="U4260" s="47">
        <f t="shared" si="644"/>
        <v>155.48000000000002</v>
      </c>
      <c r="V4260" s="47">
        <f t="shared" si="645"/>
        <v>43.61</v>
      </c>
      <c r="W4260" s="11"/>
    </row>
    <row r="4261" spans="1:23" x14ac:dyDescent="0.45">
      <c r="A4261" t="s">
        <v>4266</v>
      </c>
      <c r="B4261">
        <v>46.1</v>
      </c>
      <c r="D4261" s="1" t="str">
        <f>VartojimasGamyba!J4257</f>
        <v>2024-02-25-07</v>
      </c>
      <c r="E4261" s="7">
        <f>VartojimasGamyba!G4257</f>
        <v>0.27500000000000002</v>
      </c>
      <c r="F4261" s="11"/>
      <c r="G4261" s="12">
        <f t="shared" si="646"/>
        <v>1.391111111111111</v>
      </c>
      <c r="H4261" s="12">
        <v>0.38000000000000012</v>
      </c>
      <c r="I4261" s="12">
        <v>0</v>
      </c>
      <c r="J4261" s="12">
        <v>0</v>
      </c>
      <c r="K4261" s="12"/>
      <c r="L4261" s="12">
        <f>VartojimasGamyba!H4257</f>
        <v>0.65500000000000003</v>
      </c>
      <c r="M4261" s="19">
        <f t="shared" si="639"/>
        <v>0</v>
      </c>
      <c r="N4261" s="7">
        <f t="shared" si="640"/>
        <v>0</v>
      </c>
      <c r="O4261" s="7">
        <f t="shared" si="641"/>
        <v>0</v>
      </c>
      <c r="R4261" s="7"/>
      <c r="S4261" s="47">
        <f t="shared" si="642"/>
        <v>0.38</v>
      </c>
      <c r="T4261" s="47">
        <f t="shared" si="643"/>
        <v>0.38</v>
      </c>
      <c r="U4261" s="47">
        <f t="shared" si="644"/>
        <v>146.39000000000001</v>
      </c>
      <c r="V4261" s="47">
        <f t="shared" si="645"/>
        <v>34.520000000000003</v>
      </c>
      <c r="W4261" s="11"/>
    </row>
    <row r="4262" spans="1:23" x14ac:dyDescent="0.45">
      <c r="A4262" t="s">
        <v>4267</v>
      </c>
      <c r="B4262">
        <v>56.73</v>
      </c>
      <c r="D4262" s="1" t="str">
        <f>VartojimasGamyba!J4258</f>
        <v>2024-02-25-08</v>
      </c>
      <c r="E4262" s="7">
        <f>VartojimasGamyba!G4258</f>
        <v>1.7999999999999999E-2</v>
      </c>
      <c r="F4262" s="11"/>
      <c r="G4262" s="12">
        <f t="shared" si="646"/>
        <v>3.1911111111111108</v>
      </c>
      <c r="H4262" s="12">
        <v>1.7999999999999998</v>
      </c>
      <c r="I4262" s="12">
        <v>0</v>
      </c>
      <c r="J4262" s="12">
        <v>0</v>
      </c>
      <c r="K4262" s="12"/>
      <c r="L4262" s="12">
        <f>VartojimasGamyba!H4258</f>
        <v>1.8180000000000001</v>
      </c>
      <c r="M4262" s="19">
        <f t="shared" si="639"/>
        <v>0</v>
      </c>
      <c r="N4262" s="7">
        <f t="shared" si="640"/>
        <v>0</v>
      </c>
      <c r="O4262" s="7">
        <f t="shared" si="641"/>
        <v>0</v>
      </c>
      <c r="R4262" s="7"/>
      <c r="S4262" s="47">
        <f t="shared" si="642"/>
        <v>1.8</v>
      </c>
      <c r="T4262" s="47">
        <f t="shared" si="643"/>
        <v>1.8</v>
      </c>
      <c r="U4262" s="47">
        <f t="shared" si="644"/>
        <v>157.02000000000001</v>
      </c>
      <c r="V4262" s="47">
        <f t="shared" si="645"/>
        <v>45.15</v>
      </c>
      <c r="W4262" s="11"/>
    </row>
    <row r="4263" spans="1:23" x14ac:dyDescent="0.45">
      <c r="A4263" t="s">
        <v>4268</v>
      </c>
      <c r="B4263">
        <v>59.92</v>
      </c>
      <c r="D4263" s="1" t="str">
        <f>VartojimasGamyba!J4259</f>
        <v>2024-02-25-09</v>
      </c>
      <c r="E4263" s="7">
        <f>VartojimasGamyba!G4259</f>
        <v>0</v>
      </c>
      <c r="F4263" s="11"/>
      <c r="G4263" s="12">
        <f t="shared" si="646"/>
        <v>5.3841111111111113</v>
      </c>
      <c r="H4263" s="12">
        <v>2.1930000000000005</v>
      </c>
      <c r="I4263" s="12">
        <v>0</v>
      </c>
      <c r="J4263" s="12">
        <v>0</v>
      </c>
      <c r="K4263" s="12"/>
      <c r="L4263" s="12">
        <f>VartojimasGamyba!H4259</f>
        <v>2.1930000000000001</v>
      </c>
      <c r="M4263" s="19">
        <f t="shared" si="639"/>
        <v>0</v>
      </c>
      <c r="N4263" s="7">
        <f t="shared" si="640"/>
        <v>0</v>
      </c>
      <c r="O4263" s="7">
        <f t="shared" si="641"/>
        <v>0</v>
      </c>
      <c r="R4263" s="7"/>
      <c r="S4263" s="47">
        <f t="shared" si="642"/>
        <v>2.1930000000000001</v>
      </c>
      <c r="T4263" s="47">
        <f t="shared" si="643"/>
        <v>2.1930000000000001</v>
      </c>
      <c r="U4263" s="47">
        <f t="shared" si="644"/>
        <v>160.21</v>
      </c>
      <c r="V4263" s="47">
        <f t="shared" si="645"/>
        <v>48.34</v>
      </c>
      <c r="W4263" s="11"/>
    </row>
    <row r="4264" spans="1:23" x14ac:dyDescent="0.45">
      <c r="A4264" t="s">
        <v>4269</v>
      </c>
      <c r="B4264">
        <v>61.79</v>
      </c>
      <c r="D4264" s="1" t="str">
        <f>VartojimasGamyba!J4260</f>
        <v>2024-02-25-10</v>
      </c>
      <c r="E4264" s="7">
        <f>VartojimasGamyba!G4260</f>
        <v>8.9999999999999993E-3</v>
      </c>
      <c r="F4264" s="11"/>
      <c r="G4264" s="12">
        <f t="shared" si="646"/>
        <v>7.9071111111111119</v>
      </c>
      <c r="H4264" s="12">
        <v>2.5230000000000006</v>
      </c>
      <c r="I4264" s="12">
        <v>0</v>
      </c>
      <c r="J4264" s="12">
        <v>0</v>
      </c>
      <c r="K4264" s="12"/>
      <c r="L4264" s="12">
        <f>VartojimasGamyba!H4260</f>
        <v>2.532</v>
      </c>
      <c r="M4264" s="19">
        <f t="shared" si="639"/>
        <v>0</v>
      </c>
      <c r="N4264" s="7">
        <f t="shared" si="640"/>
        <v>0</v>
      </c>
      <c r="O4264" s="7">
        <f t="shared" si="641"/>
        <v>0</v>
      </c>
      <c r="R4264" s="7"/>
      <c r="S4264" s="47">
        <f t="shared" si="642"/>
        <v>2.5230000000000001</v>
      </c>
      <c r="T4264" s="47">
        <f t="shared" si="643"/>
        <v>2.5230000000000001</v>
      </c>
      <c r="U4264" s="47">
        <f t="shared" si="644"/>
        <v>162.08000000000001</v>
      </c>
      <c r="V4264" s="47">
        <f t="shared" si="645"/>
        <v>50.21</v>
      </c>
      <c r="W4264" s="11"/>
    </row>
    <row r="4265" spans="1:23" x14ac:dyDescent="0.45">
      <c r="A4265" t="s">
        <v>4270</v>
      </c>
      <c r="B4265">
        <v>61.97</v>
      </c>
      <c r="D4265" s="1" t="str">
        <f>VartojimasGamyba!J4261</f>
        <v>2024-02-25-11</v>
      </c>
      <c r="E4265" s="7">
        <f>VartojimasGamyba!G4261</f>
        <v>1.0999999999999999E-2</v>
      </c>
      <c r="F4265" s="11"/>
      <c r="G4265" s="12">
        <f t="shared" si="646"/>
        <v>10.606111111111112</v>
      </c>
      <c r="H4265" s="12">
        <v>2.6990000000000003</v>
      </c>
      <c r="I4265" s="12">
        <v>0</v>
      </c>
      <c r="J4265" s="12">
        <v>0</v>
      </c>
      <c r="K4265" s="12"/>
      <c r="L4265" s="12">
        <f>VartojimasGamyba!H4261</f>
        <v>2.71</v>
      </c>
      <c r="M4265" s="19">
        <f t="shared" si="639"/>
        <v>0</v>
      </c>
      <c r="N4265" s="7">
        <f t="shared" si="640"/>
        <v>0</v>
      </c>
      <c r="O4265" s="7">
        <f t="shared" si="641"/>
        <v>0</v>
      </c>
      <c r="R4265" s="7"/>
      <c r="S4265" s="47">
        <f t="shared" si="642"/>
        <v>2.6989999999999998</v>
      </c>
      <c r="T4265" s="47">
        <f t="shared" si="643"/>
        <v>2.6989999999999998</v>
      </c>
      <c r="U4265" s="47">
        <f t="shared" si="644"/>
        <v>162.26</v>
      </c>
      <c r="V4265" s="47">
        <f t="shared" si="645"/>
        <v>50.39</v>
      </c>
      <c r="W4265" s="11"/>
    </row>
    <row r="4266" spans="1:23" x14ac:dyDescent="0.45">
      <c r="A4266" t="s">
        <v>4271</v>
      </c>
      <c r="B4266">
        <v>56.3</v>
      </c>
      <c r="D4266" s="1" t="str">
        <f>VartojimasGamyba!J4262</f>
        <v>2024-02-25-12</v>
      </c>
      <c r="E4266" s="7">
        <f>VartojimasGamyba!G4262</f>
        <v>0.29699999999999999</v>
      </c>
      <c r="F4266" s="11"/>
      <c r="G4266" s="12">
        <f t="shared" si="646"/>
        <v>12.103111111111112</v>
      </c>
      <c r="H4266" s="12">
        <v>1.4970000000000001</v>
      </c>
      <c r="I4266" s="12">
        <v>0</v>
      </c>
      <c r="J4266" s="12">
        <v>0</v>
      </c>
      <c r="K4266" s="12"/>
      <c r="L4266" s="12">
        <f>VartojimasGamyba!H4262</f>
        <v>1.794</v>
      </c>
      <c r="M4266" s="19">
        <f t="shared" si="639"/>
        <v>0</v>
      </c>
      <c r="N4266" s="7">
        <f t="shared" si="640"/>
        <v>0</v>
      </c>
      <c r="O4266" s="7">
        <f t="shared" si="641"/>
        <v>0</v>
      </c>
      <c r="R4266" s="7"/>
      <c r="S4266" s="47">
        <f t="shared" si="642"/>
        <v>1.4970000000000001</v>
      </c>
      <c r="T4266" s="47">
        <f t="shared" si="643"/>
        <v>1.4970000000000001</v>
      </c>
      <c r="U4266" s="47">
        <f t="shared" si="644"/>
        <v>156.59</v>
      </c>
      <c r="V4266" s="47">
        <f t="shared" si="645"/>
        <v>44.72</v>
      </c>
      <c r="W4266" s="11"/>
    </row>
    <row r="4267" spans="1:23" x14ac:dyDescent="0.45">
      <c r="A4267" t="s">
        <v>4272</v>
      </c>
      <c r="B4267">
        <v>54.11</v>
      </c>
      <c r="D4267" s="1" t="str">
        <f>VartojimasGamyba!J4263</f>
        <v>2024-02-25-13</v>
      </c>
      <c r="E4267" s="7">
        <f>VartojimasGamyba!G4263</f>
        <v>1.8340000000000001</v>
      </c>
      <c r="F4267" s="11"/>
      <c r="G4267" s="12">
        <f t="shared" si="646"/>
        <v>10.962</v>
      </c>
      <c r="H4267" s="12">
        <v>0</v>
      </c>
      <c r="I4267" s="12">
        <v>1.1411111111111114</v>
      </c>
      <c r="J4267" s="12">
        <v>0</v>
      </c>
      <c r="K4267" s="12"/>
      <c r="L4267" s="12">
        <f>VartojimasGamyba!H4263</f>
        <v>0.80700000000000005</v>
      </c>
      <c r="M4267" s="19">
        <f t="shared" si="639"/>
        <v>0</v>
      </c>
      <c r="N4267" s="7">
        <f t="shared" si="640"/>
        <v>0</v>
      </c>
      <c r="O4267" s="7">
        <f t="shared" si="641"/>
        <v>0</v>
      </c>
      <c r="R4267" s="7"/>
      <c r="S4267" s="47">
        <f t="shared" si="642"/>
        <v>0</v>
      </c>
      <c r="T4267" s="47">
        <f t="shared" si="643"/>
        <v>0</v>
      </c>
      <c r="U4267" s="47">
        <f t="shared" si="644"/>
        <v>154.4</v>
      </c>
      <c r="V4267" s="47">
        <f t="shared" si="645"/>
        <v>42.53</v>
      </c>
      <c r="W4267" s="11"/>
    </row>
    <row r="4268" spans="1:23" x14ac:dyDescent="0.45">
      <c r="A4268" t="s">
        <v>4273</v>
      </c>
      <c r="B4268">
        <v>50</v>
      </c>
      <c r="D4268" s="1" t="str">
        <f>VartojimasGamyba!J4264</f>
        <v>2024-02-25-14</v>
      </c>
      <c r="E4268" s="7">
        <f>VartojimasGamyba!G4264</f>
        <v>2.6739999999999999</v>
      </c>
      <c r="F4268" s="11"/>
      <c r="G4268" s="12">
        <f t="shared" si="646"/>
        <v>8.785555555555554</v>
      </c>
      <c r="H4268" s="12">
        <v>0</v>
      </c>
      <c r="I4268" s="12">
        <v>2.1764444444444448</v>
      </c>
      <c r="J4268" s="12">
        <v>0</v>
      </c>
      <c r="K4268" s="12"/>
      <c r="L4268" s="12">
        <f>VartojimasGamyba!H4264</f>
        <v>0.245</v>
      </c>
      <c r="M4268" s="19">
        <f t="shared" si="639"/>
        <v>0.47019999999999962</v>
      </c>
      <c r="N4268" s="7">
        <f t="shared" si="640"/>
        <v>70.666357999999946</v>
      </c>
      <c r="O4268" s="7">
        <f t="shared" si="641"/>
        <v>70.666357999999946</v>
      </c>
      <c r="R4268" s="7"/>
      <c r="S4268" s="47">
        <f t="shared" si="642"/>
        <v>0.47019999999999962</v>
      </c>
      <c r="T4268" s="47">
        <f t="shared" si="643"/>
        <v>0</v>
      </c>
      <c r="U4268" s="47">
        <f t="shared" si="644"/>
        <v>150.29000000000002</v>
      </c>
      <c r="V4268" s="47">
        <f t="shared" si="645"/>
        <v>38.42</v>
      </c>
      <c r="W4268" s="11"/>
    </row>
    <row r="4269" spans="1:23" x14ac:dyDescent="0.45">
      <c r="A4269" t="s">
        <v>4274</v>
      </c>
      <c r="B4269">
        <v>46.03</v>
      </c>
      <c r="D4269" s="1" t="str">
        <f>VartojimasGamyba!J4265</f>
        <v>2024-02-25-15</v>
      </c>
      <c r="E4269" s="7">
        <f>VartojimasGamyba!G4265</f>
        <v>1.655</v>
      </c>
      <c r="F4269" s="11"/>
      <c r="G4269" s="12">
        <f t="shared" si="646"/>
        <v>8.785555555555554</v>
      </c>
      <c r="H4269" s="12">
        <v>0</v>
      </c>
      <c r="I4269" s="12">
        <v>0</v>
      </c>
      <c r="J4269" s="12">
        <v>0</v>
      </c>
      <c r="K4269" s="12"/>
      <c r="L4269" s="12">
        <f>VartojimasGamyba!H4265</f>
        <v>2.4E-2</v>
      </c>
      <c r="M4269" s="19">
        <f t="shared" si="639"/>
        <v>1.631</v>
      </c>
      <c r="N4269" s="7">
        <f t="shared" si="640"/>
        <v>238.64792</v>
      </c>
      <c r="O4269" s="7">
        <f t="shared" si="641"/>
        <v>238.64792</v>
      </c>
      <c r="R4269" s="7"/>
      <c r="S4269" s="47">
        <f t="shared" si="642"/>
        <v>1.631</v>
      </c>
      <c r="T4269" s="47">
        <f t="shared" si="643"/>
        <v>0</v>
      </c>
      <c r="U4269" s="47">
        <f t="shared" si="644"/>
        <v>146.32</v>
      </c>
      <c r="V4269" s="47">
        <f t="shared" si="645"/>
        <v>34.450000000000003</v>
      </c>
      <c r="W4269" s="11"/>
    </row>
    <row r="4270" spans="1:23" x14ac:dyDescent="0.45">
      <c r="A4270" t="s">
        <v>4275</v>
      </c>
      <c r="B4270">
        <v>49.84</v>
      </c>
      <c r="D4270" s="1" t="str">
        <f>VartojimasGamyba!J4266</f>
        <v>2024-02-25-16</v>
      </c>
      <c r="E4270" s="7">
        <f>VartojimasGamyba!G4266</f>
        <v>1.141</v>
      </c>
      <c r="F4270" s="11"/>
      <c r="G4270" s="12">
        <f t="shared" si="646"/>
        <v>8.785555555555554</v>
      </c>
      <c r="H4270" s="12">
        <v>0</v>
      </c>
      <c r="I4270" s="12">
        <v>0</v>
      </c>
      <c r="J4270" s="12">
        <v>0</v>
      </c>
      <c r="K4270" s="12"/>
      <c r="L4270" s="12">
        <f>VartojimasGamyba!H4266</f>
        <v>0</v>
      </c>
      <c r="M4270" s="19">
        <f t="shared" si="639"/>
        <v>1.141</v>
      </c>
      <c r="N4270" s="7">
        <f t="shared" si="640"/>
        <v>171.29832999999999</v>
      </c>
      <c r="O4270" s="7">
        <f t="shared" si="641"/>
        <v>171.29832999999999</v>
      </c>
      <c r="R4270" s="7"/>
      <c r="S4270" s="47">
        <f t="shared" si="642"/>
        <v>1.141</v>
      </c>
      <c r="T4270" s="47">
        <f t="shared" si="643"/>
        <v>0</v>
      </c>
      <c r="U4270" s="47">
        <f t="shared" si="644"/>
        <v>150.13</v>
      </c>
      <c r="V4270" s="47">
        <f t="shared" si="645"/>
        <v>38.260000000000005</v>
      </c>
      <c r="W4270" s="11"/>
    </row>
    <row r="4271" spans="1:23" x14ac:dyDescent="0.45">
      <c r="A4271" t="s">
        <v>4276</v>
      </c>
      <c r="B4271">
        <v>55</v>
      </c>
      <c r="D4271" s="1" t="str">
        <f>VartojimasGamyba!J4267</f>
        <v>2024-02-25-17</v>
      </c>
      <c r="E4271" s="7">
        <f>VartojimasGamyba!G4267</f>
        <v>0.65800000000000003</v>
      </c>
      <c r="F4271" s="11"/>
      <c r="G4271" s="12">
        <f t="shared" si="646"/>
        <v>8.0544444444444423</v>
      </c>
      <c r="H4271" s="12">
        <v>0</v>
      </c>
      <c r="I4271" s="12">
        <v>0.73111111111111116</v>
      </c>
      <c r="J4271" s="12">
        <v>0</v>
      </c>
      <c r="K4271" s="12"/>
      <c r="L4271" s="12">
        <f>VartojimasGamyba!H4267</f>
        <v>0</v>
      </c>
      <c r="M4271" s="19">
        <f t="shared" si="639"/>
        <v>0</v>
      </c>
      <c r="N4271" s="7">
        <f t="shared" si="640"/>
        <v>0</v>
      </c>
      <c r="O4271" s="7">
        <f t="shared" si="641"/>
        <v>0</v>
      </c>
      <c r="R4271" s="7"/>
      <c r="S4271" s="47">
        <f t="shared" si="642"/>
        <v>0</v>
      </c>
      <c r="T4271" s="47">
        <f t="shared" si="643"/>
        <v>0</v>
      </c>
      <c r="U4271" s="47">
        <f t="shared" si="644"/>
        <v>155.29000000000002</v>
      </c>
      <c r="V4271" s="47">
        <f t="shared" si="645"/>
        <v>43.42</v>
      </c>
      <c r="W4271" s="11"/>
    </row>
    <row r="4272" spans="1:23" x14ac:dyDescent="0.45">
      <c r="A4272" t="s">
        <v>4277</v>
      </c>
      <c r="B4272">
        <v>67.44</v>
      </c>
      <c r="D4272" s="1" t="str">
        <f>VartojimasGamyba!J4268</f>
        <v>2024-02-25-18</v>
      </c>
      <c r="E4272" s="7">
        <f>VartojimasGamyba!G4268</f>
        <v>0.36499999999999999</v>
      </c>
      <c r="F4272" s="11"/>
      <c r="G4272" s="12">
        <f t="shared" si="646"/>
        <v>7.6488888888888864</v>
      </c>
      <c r="H4272" s="12">
        <v>0</v>
      </c>
      <c r="I4272" s="12">
        <v>0.40555555555555556</v>
      </c>
      <c r="J4272" s="12">
        <v>0</v>
      </c>
      <c r="K4272" s="12"/>
      <c r="L4272" s="12">
        <f>VartojimasGamyba!H4268</f>
        <v>0</v>
      </c>
      <c r="M4272" s="19">
        <f t="shared" si="639"/>
        <v>0</v>
      </c>
      <c r="N4272" s="7">
        <f t="shared" si="640"/>
        <v>0</v>
      </c>
      <c r="O4272" s="7">
        <f t="shared" si="641"/>
        <v>0</v>
      </c>
      <c r="R4272" s="7"/>
      <c r="S4272" s="47">
        <f t="shared" si="642"/>
        <v>0</v>
      </c>
      <c r="T4272" s="47">
        <f t="shared" si="643"/>
        <v>0</v>
      </c>
      <c r="U4272" s="47">
        <f t="shared" si="644"/>
        <v>167.73000000000002</v>
      </c>
      <c r="V4272" s="47">
        <f t="shared" si="645"/>
        <v>55.86</v>
      </c>
      <c r="W4272" s="11"/>
    </row>
    <row r="4273" spans="1:23" x14ac:dyDescent="0.45">
      <c r="A4273" t="s">
        <v>4278</v>
      </c>
      <c r="B4273">
        <v>81</v>
      </c>
      <c r="D4273" s="1" t="str">
        <f>VartojimasGamyba!J4269</f>
        <v>2024-02-25-19</v>
      </c>
      <c r="E4273" s="7">
        <f>VartojimasGamyba!G4269</f>
        <v>0.79500000000000004</v>
      </c>
      <c r="F4273" s="11"/>
      <c r="G4273" s="12">
        <f t="shared" si="646"/>
        <v>6.7655555555555527</v>
      </c>
      <c r="H4273" s="12">
        <v>0</v>
      </c>
      <c r="I4273" s="12">
        <v>0.88333333333333341</v>
      </c>
      <c r="J4273" s="12">
        <v>0</v>
      </c>
      <c r="K4273" s="12"/>
      <c r="L4273" s="12">
        <f>VartojimasGamyba!H4269</f>
        <v>0</v>
      </c>
      <c r="M4273" s="19">
        <f t="shared" si="639"/>
        <v>0</v>
      </c>
      <c r="N4273" s="7">
        <f t="shared" si="640"/>
        <v>0</v>
      </c>
      <c r="O4273" s="7">
        <f t="shared" si="641"/>
        <v>0</v>
      </c>
      <c r="R4273" s="7"/>
      <c r="S4273" s="47">
        <f t="shared" si="642"/>
        <v>0</v>
      </c>
      <c r="T4273" s="47">
        <f t="shared" si="643"/>
        <v>0</v>
      </c>
      <c r="U4273" s="47">
        <f t="shared" si="644"/>
        <v>181.29000000000002</v>
      </c>
      <c r="V4273" s="47">
        <f t="shared" si="645"/>
        <v>69.42</v>
      </c>
      <c r="W4273" s="11"/>
    </row>
    <row r="4274" spans="1:23" x14ac:dyDescent="0.45">
      <c r="A4274" t="s">
        <v>4279</v>
      </c>
      <c r="B4274">
        <v>92.63</v>
      </c>
      <c r="D4274" s="1" t="str">
        <f>VartojimasGamyba!J4270</f>
        <v>2024-02-25-20</v>
      </c>
      <c r="E4274" s="7">
        <f>VartojimasGamyba!G4270</f>
        <v>0.41199999999999998</v>
      </c>
      <c r="F4274" s="11"/>
      <c r="G4274" s="12">
        <f t="shared" si="646"/>
        <v>6.3077777777777753</v>
      </c>
      <c r="H4274" s="12">
        <v>0</v>
      </c>
      <c r="I4274" s="12">
        <v>0.45777777777777778</v>
      </c>
      <c r="J4274" s="12">
        <v>0</v>
      </c>
      <c r="K4274" s="12"/>
      <c r="L4274" s="12">
        <f>VartojimasGamyba!H4270</f>
        <v>0</v>
      </c>
      <c r="M4274" s="19">
        <f t="shared" si="639"/>
        <v>-5.5511151231257827E-17</v>
      </c>
      <c r="N4274" s="7">
        <f t="shared" si="640"/>
        <v>-1.0709211295534261E-14</v>
      </c>
      <c r="O4274" s="7">
        <f t="shared" si="641"/>
        <v>-1.0709211295534261E-14</v>
      </c>
      <c r="P4274" s="7" t="s">
        <v>8873</v>
      </c>
      <c r="R4274" s="7"/>
      <c r="S4274" s="47">
        <f t="shared" si="642"/>
        <v>-5.5511151231257827E-17</v>
      </c>
      <c r="T4274" s="47">
        <f t="shared" si="643"/>
        <v>0</v>
      </c>
      <c r="U4274" s="47">
        <f t="shared" si="644"/>
        <v>192.92000000000002</v>
      </c>
      <c r="V4274" s="47">
        <f t="shared" si="645"/>
        <v>81.05</v>
      </c>
      <c r="W4274" s="11"/>
    </row>
    <row r="4275" spans="1:23" x14ac:dyDescent="0.45">
      <c r="A4275" t="s">
        <v>4280</v>
      </c>
      <c r="B4275">
        <v>79.08</v>
      </c>
      <c r="D4275" s="1" t="str">
        <f>VartojimasGamyba!J4271</f>
        <v>2024-02-25-21</v>
      </c>
      <c r="E4275" s="7">
        <f>VartojimasGamyba!G4271</f>
        <v>0.48899999999999999</v>
      </c>
      <c r="F4275" s="11"/>
      <c r="G4275" s="12">
        <f t="shared" si="646"/>
        <v>5.7644444444444423</v>
      </c>
      <c r="H4275" s="12">
        <v>0</v>
      </c>
      <c r="I4275" s="12">
        <v>0.54333333333333333</v>
      </c>
      <c r="J4275" s="12">
        <v>0</v>
      </c>
      <c r="K4275" s="12"/>
      <c r="L4275" s="12">
        <f>VartojimasGamyba!H4271</f>
        <v>0</v>
      </c>
      <c r="M4275" s="19">
        <f t="shared" si="639"/>
        <v>0</v>
      </c>
      <c r="N4275" s="7">
        <f t="shared" si="640"/>
        <v>0</v>
      </c>
      <c r="O4275" s="7">
        <f t="shared" si="641"/>
        <v>0</v>
      </c>
      <c r="P4275" s="7">
        <f>SUM(N4254:N4277)</f>
        <v>523.91347799999983</v>
      </c>
      <c r="R4275" s="7"/>
      <c r="S4275" s="47">
        <f t="shared" si="642"/>
        <v>0</v>
      </c>
      <c r="T4275" s="47">
        <f t="shared" si="643"/>
        <v>0</v>
      </c>
      <c r="U4275" s="47">
        <f t="shared" si="644"/>
        <v>179.37</v>
      </c>
      <c r="V4275" s="47">
        <f t="shared" si="645"/>
        <v>67.5</v>
      </c>
      <c r="W4275" s="11"/>
    </row>
    <row r="4276" spans="1:23" x14ac:dyDescent="0.45">
      <c r="A4276" t="s">
        <v>4281</v>
      </c>
      <c r="B4276">
        <v>69.97</v>
      </c>
      <c r="D4276" s="1" t="str">
        <f>VartojimasGamyba!J4272</f>
        <v>2024-02-25-22</v>
      </c>
      <c r="E4276" s="7">
        <f>VartojimasGamyba!G4272</f>
        <v>0.55300000000000005</v>
      </c>
      <c r="F4276" s="11"/>
      <c r="G4276" s="12">
        <f t="shared" si="646"/>
        <v>5.1499999999999977</v>
      </c>
      <c r="H4276" s="12">
        <v>0</v>
      </c>
      <c r="I4276" s="12">
        <v>0.61444444444444457</v>
      </c>
      <c r="J4276" s="12">
        <v>0</v>
      </c>
      <c r="K4276" s="12"/>
      <c r="L4276" s="12">
        <f>VartojimasGamyba!H4272</f>
        <v>0</v>
      </c>
      <c r="M4276" s="19">
        <f t="shared" si="639"/>
        <v>-1.1102230246251565E-16</v>
      </c>
      <c r="N4276" s="7">
        <f t="shared" si="640"/>
        <v>-1.8902657217267914E-14</v>
      </c>
      <c r="O4276" s="7">
        <f t="shared" si="641"/>
        <v>-1.8902657217267914E-14</v>
      </c>
      <c r="P4276" s="7" t="s">
        <v>8872</v>
      </c>
      <c r="R4276" s="7"/>
      <c r="S4276" s="47">
        <f t="shared" si="642"/>
        <v>-1.1102230246251565E-16</v>
      </c>
      <c r="T4276" s="47">
        <f t="shared" si="643"/>
        <v>0</v>
      </c>
      <c r="U4276" s="47">
        <f t="shared" si="644"/>
        <v>170.26</v>
      </c>
      <c r="V4276" s="47">
        <f t="shared" si="645"/>
        <v>58.39</v>
      </c>
      <c r="W4276" s="11"/>
    </row>
    <row r="4277" spans="1:23" x14ac:dyDescent="0.45">
      <c r="A4277" t="s">
        <v>4282</v>
      </c>
      <c r="B4277">
        <v>65.87</v>
      </c>
      <c r="D4277" s="1" t="str">
        <f>VartojimasGamyba!J4273</f>
        <v>2024-02-25-23</v>
      </c>
      <c r="E4277" s="7">
        <f>VartojimasGamyba!G4273</f>
        <v>0.13500000000000001</v>
      </c>
      <c r="F4277" s="11"/>
      <c r="G4277" s="12">
        <f t="shared" si="646"/>
        <v>4.9999999999999973</v>
      </c>
      <c r="H4277" s="12">
        <v>0</v>
      </c>
      <c r="I4277" s="12">
        <v>0.15000000000000002</v>
      </c>
      <c r="J4277" s="12">
        <v>0</v>
      </c>
      <c r="K4277" s="12"/>
      <c r="L4277" s="12">
        <f>VartojimasGamyba!H4273</f>
        <v>0</v>
      </c>
      <c r="M4277" s="19">
        <f t="shared" si="639"/>
        <v>-2.7755575615628914E-17</v>
      </c>
      <c r="N4277" s="7">
        <f t="shared" si="640"/>
        <v>-4.611866444292901E-15</v>
      </c>
      <c r="O4277" s="7">
        <f t="shared" si="641"/>
        <v>-4.611866444292901E-15</v>
      </c>
      <c r="P4277" s="7">
        <f>SUM(O4254:O4277)</f>
        <v>523.91347799999983</v>
      </c>
      <c r="Q4277" s="7">
        <f>SUMPRODUCT(B4254:B4277,E4254:E4277)+SUM(E4254:E4277)*$Z$21-SUMPRODUCT(B4254:B4277,L4254:L4277)+SUM(L4254:L4277)*ABS($Z$20)</f>
        <v>1797.7674300000001</v>
      </c>
      <c r="R4277" s="7"/>
      <c r="S4277" s="47">
        <f t="shared" si="642"/>
        <v>-2.7755575615628914E-17</v>
      </c>
      <c r="T4277" s="47">
        <f t="shared" si="643"/>
        <v>0</v>
      </c>
      <c r="U4277" s="47">
        <f t="shared" si="644"/>
        <v>166.16000000000003</v>
      </c>
      <c r="V4277" s="47">
        <f t="shared" si="645"/>
        <v>54.290000000000006</v>
      </c>
      <c r="W4277" s="11">
        <f>IF(P4277&lt;&gt;Q4277,1,0)</f>
        <v>1</v>
      </c>
    </row>
    <row r="4278" spans="1:23" x14ac:dyDescent="0.45">
      <c r="A4278" t="s">
        <v>4283</v>
      </c>
      <c r="B4278">
        <v>65.23</v>
      </c>
      <c r="D4278" s="9" t="str">
        <f>VartojimasGamyba!J4274</f>
        <v>2024-02-26-00</v>
      </c>
      <c r="E4278" s="8">
        <f>VartojimasGamyba!G4274</f>
        <v>1.0089999999999999</v>
      </c>
      <c r="F4278" s="11"/>
      <c r="G4278" s="7">
        <f>G4277+H4278-I4278</f>
        <v>4.9999999999999973</v>
      </c>
      <c r="H4278" s="7">
        <v>0</v>
      </c>
      <c r="I4278" s="7">
        <v>0</v>
      </c>
      <c r="J4278" s="7">
        <v>0</v>
      </c>
      <c r="L4278" s="7">
        <f>VartojimasGamyba!H4274</f>
        <v>0</v>
      </c>
      <c r="M4278" s="15">
        <f t="shared" si="639"/>
        <v>1.0089999999999999</v>
      </c>
      <c r="N4278" s="7">
        <f t="shared" si="640"/>
        <v>167.00968</v>
      </c>
      <c r="O4278" s="7">
        <f t="shared" si="641"/>
        <v>167.00968</v>
      </c>
      <c r="R4278" s="20" t="s">
        <v>8783</v>
      </c>
      <c r="S4278" s="47">
        <f t="shared" si="642"/>
        <v>1.0089999999999999</v>
      </c>
      <c r="T4278" s="47">
        <f t="shared" si="643"/>
        <v>0</v>
      </c>
      <c r="U4278" s="47">
        <f t="shared" si="644"/>
        <v>165.52</v>
      </c>
      <c r="V4278" s="47">
        <f t="shared" si="645"/>
        <v>53.650000000000006</v>
      </c>
      <c r="W4278" s="11"/>
    </row>
    <row r="4279" spans="1:23" x14ac:dyDescent="0.45">
      <c r="A4279" t="s">
        <v>4284</v>
      </c>
      <c r="B4279">
        <v>49.6</v>
      </c>
      <c r="D4279" s="9" t="str">
        <f>VartojimasGamyba!J4275</f>
        <v>2024-02-26-01</v>
      </c>
      <c r="E4279" s="8">
        <f>VartojimasGamyba!G4275</f>
        <v>0.35799999999999998</v>
      </c>
      <c r="F4279" s="11"/>
      <c r="G4279" s="7">
        <f t="shared" ref="G4279:G4301" si="647">G4278+H4279-I4279</f>
        <v>8.2076666666666682</v>
      </c>
      <c r="H4279" s="7">
        <v>3.20766666666667</v>
      </c>
      <c r="I4279" s="7">
        <v>0</v>
      </c>
      <c r="J4279" s="7">
        <v>0</v>
      </c>
      <c r="L4279" s="7">
        <f>VartojimasGamyba!H4275</f>
        <v>0</v>
      </c>
      <c r="M4279" s="15">
        <f t="shared" si="639"/>
        <v>3.5656666666666701</v>
      </c>
      <c r="N4279" s="7">
        <f t="shared" si="640"/>
        <v>534.4577766666672</v>
      </c>
      <c r="O4279" s="7">
        <f t="shared" si="641"/>
        <v>534.4577766666672</v>
      </c>
      <c r="R4279" s="7"/>
      <c r="S4279" s="47">
        <f t="shared" si="642"/>
        <v>3.5656666666666701</v>
      </c>
      <c r="T4279" s="47">
        <f t="shared" si="643"/>
        <v>0</v>
      </c>
      <c r="U4279" s="47">
        <f t="shared" si="644"/>
        <v>149.89000000000001</v>
      </c>
      <c r="V4279" s="47">
        <f t="shared" si="645"/>
        <v>38.020000000000003</v>
      </c>
      <c r="W4279" s="11"/>
    </row>
    <row r="4280" spans="1:23" x14ac:dyDescent="0.45">
      <c r="A4280" t="s">
        <v>4285</v>
      </c>
      <c r="B4280">
        <v>56.45</v>
      </c>
      <c r="D4280" s="9" t="str">
        <f>VartojimasGamyba!J4276</f>
        <v>2024-02-26-02</v>
      </c>
      <c r="E4280" s="8">
        <f>VartojimasGamyba!G4276</f>
        <v>0.41</v>
      </c>
      <c r="F4280" s="11"/>
      <c r="G4280" s="7">
        <f t="shared" si="647"/>
        <v>8.2076666666666682</v>
      </c>
      <c r="H4280" s="7">
        <v>0</v>
      </c>
      <c r="I4280" s="7">
        <v>0</v>
      </c>
      <c r="J4280" s="7">
        <v>0</v>
      </c>
      <c r="L4280" s="7">
        <f>VartojimasGamyba!H4276</f>
        <v>0</v>
      </c>
      <c r="M4280" s="15">
        <f t="shared" si="639"/>
        <v>0.41</v>
      </c>
      <c r="N4280" s="7">
        <f t="shared" si="640"/>
        <v>64.263400000000004</v>
      </c>
      <c r="O4280" s="7">
        <f t="shared" si="641"/>
        <v>64.263400000000004</v>
      </c>
      <c r="R4280" s="7"/>
      <c r="S4280" s="47">
        <f t="shared" si="642"/>
        <v>0.41</v>
      </c>
      <c r="T4280" s="47">
        <f t="shared" si="643"/>
        <v>0</v>
      </c>
      <c r="U4280" s="47">
        <f t="shared" si="644"/>
        <v>156.74</v>
      </c>
      <c r="V4280" s="47">
        <f t="shared" si="645"/>
        <v>44.870000000000005</v>
      </c>
      <c r="W4280" s="11"/>
    </row>
    <row r="4281" spans="1:23" x14ac:dyDescent="0.45">
      <c r="A4281" t="s">
        <v>4286</v>
      </c>
      <c r="B4281">
        <v>55.45</v>
      </c>
      <c r="D4281" s="9" t="str">
        <f>VartojimasGamyba!J4277</f>
        <v>2024-02-26-03</v>
      </c>
      <c r="E4281" s="8">
        <f>VartojimasGamyba!G4277</f>
        <v>0.56499999999999995</v>
      </c>
      <c r="F4281" s="11"/>
      <c r="G4281" s="7">
        <f t="shared" si="647"/>
        <v>8.2076666666666682</v>
      </c>
      <c r="H4281" s="7">
        <v>0</v>
      </c>
      <c r="I4281" s="7">
        <v>0</v>
      </c>
      <c r="J4281" s="7">
        <v>0</v>
      </c>
      <c r="L4281" s="7">
        <f>VartojimasGamyba!H4277</f>
        <v>0</v>
      </c>
      <c r="M4281" s="15">
        <f t="shared" si="639"/>
        <v>0.56499999999999995</v>
      </c>
      <c r="N4281" s="7">
        <f t="shared" si="640"/>
        <v>87.993099999999998</v>
      </c>
      <c r="O4281" s="7">
        <f t="shared" si="641"/>
        <v>87.993099999999998</v>
      </c>
      <c r="R4281" s="7"/>
      <c r="S4281" s="47">
        <f t="shared" si="642"/>
        <v>0.56499999999999995</v>
      </c>
      <c r="T4281" s="47">
        <f t="shared" si="643"/>
        <v>0</v>
      </c>
      <c r="U4281" s="47">
        <f t="shared" si="644"/>
        <v>155.74</v>
      </c>
      <c r="V4281" s="47">
        <f t="shared" si="645"/>
        <v>43.870000000000005</v>
      </c>
      <c r="W4281" s="11"/>
    </row>
    <row r="4282" spans="1:23" x14ac:dyDescent="0.45">
      <c r="A4282" t="s">
        <v>4287</v>
      </c>
      <c r="B4282">
        <v>54.36</v>
      </c>
      <c r="D4282" s="9" t="str">
        <f>VartojimasGamyba!J4278</f>
        <v>2024-02-26-04</v>
      </c>
      <c r="E4282" s="8">
        <f>VartojimasGamyba!G4278</f>
        <v>0.247</v>
      </c>
      <c r="F4282" s="11"/>
      <c r="G4282" s="7">
        <f t="shared" si="647"/>
        <v>8.2076666666666682</v>
      </c>
      <c r="H4282" s="7">
        <v>0</v>
      </c>
      <c r="I4282" s="7">
        <v>0</v>
      </c>
      <c r="J4282" s="7">
        <v>0</v>
      </c>
      <c r="L4282" s="7">
        <f>VartojimasGamyba!H4278</f>
        <v>0</v>
      </c>
      <c r="M4282" s="15">
        <f t="shared" si="639"/>
        <v>0.247</v>
      </c>
      <c r="N4282" s="7">
        <f t="shared" si="640"/>
        <v>38.198550000000004</v>
      </c>
      <c r="O4282" s="7">
        <f t="shared" si="641"/>
        <v>38.198550000000004</v>
      </c>
      <c r="R4282" s="7"/>
      <c r="S4282" s="47">
        <f t="shared" si="642"/>
        <v>0.247</v>
      </c>
      <c r="T4282" s="47">
        <f t="shared" si="643"/>
        <v>0</v>
      </c>
      <c r="U4282" s="47">
        <f t="shared" si="644"/>
        <v>154.65</v>
      </c>
      <c r="V4282" s="47">
        <f t="shared" si="645"/>
        <v>42.78</v>
      </c>
      <c r="W4282" s="11"/>
    </row>
    <row r="4283" spans="1:23" x14ac:dyDescent="0.45">
      <c r="A4283" t="s">
        <v>4288</v>
      </c>
      <c r="B4283">
        <v>51.8</v>
      </c>
      <c r="D4283" s="9" t="str">
        <f>VartojimasGamyba!J4279</f>
        <v>2024-02-26-05</v>
      </c>
      <c r="E4283" s="8">
        <f>VartojimasGamyba!G4279</f>
        <v>0.70699999999999996</v>
      </c>
      <c r="F4283" s="11"/>
      <c r="G4283" s="7">
        <f t="shared" si="647"/>
        <v>8.2076666666666682</v>
      </c>
      <c r="H4283" s="7">
        <v>0</v>
      </c>
      <c r="I4283" s="7">
        <v>0</v>
      </c>
      <c r="J4283" s="7">
        <v>0</v>
      </c>
      <c r="L4283" s="7">
        <f>VartojimasGamyba!H4279</f>
        <v>0</v>
      </c>
      <c r="M4283" s="15">
        <f t="shared" si="639"/>
        <v>0.70699999999999996</v>
      </c>
      <c r="N4283" s="7">
        <f t="shared" si="640"/>
        <v>107.52763</v>
      </c>
      <c r="O4283" s="7">
        <f t="shared" si="641"/>
        <v>107.52763</v>
      </c>
      <c r="R4283" s="7"/>
      <c r="S4283" s="47">
        <f t="shared" si="642"/>
        <v>0.70699999999999996</v>
      </c>
      <c r="T4283" s="47">
        <f t="shared" si="643"/>
        <v>0</v>
      </c>
      <c r="U4283" s="47">
        <f t="shared" si="644"/>
        <v>152.09</v>
      </c>
      <c r="V4283" s="47">
        <f t="shared" si="645"/>
        <v>40.22</v>
      </c>
      <c r="W4283" s="11"/>
    </row>
    <row r="4284" spans="1:23" x14ac:dyDescent="0.45">
      <c r="A4284" t="s">
        <v>4289</v>
      </c>
      <c r="B4284">
        <v>53.26</v>
      </c>
      <c r="D4284" s="9" t="str">
        <f>VartojimasGamyba!J4280</f>
        <v>2024-02-26-06</v>
      </c>
      <c r="E4284" s="8">
        <f>VartojimasGamyba!G4280</f>
        <v>0.38400000000000001</v>
      </c>
      <c r="F4284" s="11"/>
      <c r="G4284" s="7">
        <f t="shared" si="647"/>
        <v>8.2076666666666682</v>
      </c>
      <c r="H4284" s="7">
        <v>0</v>
      </c>
      <c r="I4284" s="7">
        <v>0</v>
      </c>
      <c r="J4284" s="7">
        <v>0</v>
      </c>
      <c r="L4284" s="7">
        <f>VartojimasGamyba!H4280</f>
        <v>1.2999999999999999E-2</v>
      </c>
      <c r="M4284" s="15">
        <f t="shared" si="639"/>
        <v>0.371</v>
      </c>
      <c r="N4284" s="7">
        <f t="shared" si="640"/>
        <v>56.96705</v>
      </c>
      <c r="O4284" s="7">
        <f t="shared" si="641"/>
        <v>56.96705</v>
      </c>
      <c r="R4284" s="7"/>
      <c r="S4284" s="47">
        <f t="shared" si="642"/>
        <v>0.371</v>
      </c>
      <c r="T4284" s="47">
        <f t="shared" si="643"/>
        <v>0</v>
      </c>
      <c r="U4284" s="47">
        <f t="shared" si="644"/>
        <v>153.55000000000001</v>
      </c>
      <c r="V4284" s="47">
        <f t="shared" si="645"/>
        <v>41.68</v>
      </c>
      <c r="W4284" s="11"/>
    </row>
    <row r="4285" spans="1:23" x14ac:dyDescent="0.45">
      <c r="A4285" t="s">
        <v>4290</v>
      </c>
      <c r="B4285">
        <v>57.92</v>
      </c>
      <c r="D4285" s="9" t="str">
        <f>VartojimasGamyba!J4281</f>
        <v>2024-02-26-07</v>
      </c>
      <c r="E4285" s="8">
        <f>VartojimasGamyba!G4281</f>
        <v>0.64600000000000002</v>
      </c>
      <c r="F4285" s="11"/>
      <c r="G4285" s="7">
        <f t="shared" si="647"/>
        <v>8.2076666666666682</v>
      </c>
      <c r="H4285" s="7">
        <v>0</v>
      </c>
      <c r="I4285" s="7">
        <v>0</v>
      </c>
      <c r="J4285" s="7">
        <v>0</v>
      </c>
      <c r="L4285" s="7">
        <f>VartojimasGamyba!H4281</f>
        <v>0.219</v>
      </c>
      <c r="M4285" s="15">
        <f t="shared" si="639"/>
        <v>0.42700000000000005</v>
      </c>
      <c r="N4285" s="7">
        <f t="shared" si="640"/>
        <v>67.555670000000006</v>
      </c>
      <c r="O4285" s="7">
        <f t="shared" si="641"/>
        <v>67.555670000000006</v>
      </c>
      <c r="R4285" s="7"/>
      <c r="S4285" s="47">
        <f t="shared" si="642"/>
        <v>0.42700000000000005</v>
      </c>
      <c r="T4285" s="47">
        <f t="shared" si="643"/>
        <v>0</v>
      </c>
      <c r="U4285" s="47">
        <f t="shared" si="644"/>
        <v>158.21</v>
      </c>
      <c r="V4285" s="47">
        <f t="shared" si="645"/>
        <v>46.34</v>
      </c>
      <c r="W4285" s="11"/>
    </row>
    <row r="4286" spans="1:23" x14ac:dyDescent="0.45">
      <c r="A4286" t="s">
        <v>4291</v>
      </c>
      <c r="B4286">
        <v>69.680000000000007</v>
      </c>
      <c r="D4286" s="9" t="str">
        <f>VartojimasGamyba!J4282</f>
        <v>2024-02-26-08</v>
      </c>
      <c r="E4286" s="8">
        <f>VartojimasGamyba!G4282</f>
        <v>0.307</v>
      </c>
      <c r="F4286" s="11"/>
      <c r="G4286" s="7">
        <f t="shared" si="647"/>
        <v>8.1432222222222244</v>
      </c>
      <c r="H4286" s="7">
        <v>0</v>
      </c>
      <c r="I4286" s="7">
        <v>6.4444444444444443E-2</v>
      </c>
      <c r="J4286" s="7">
        <v>0</v>
      </c>
      <c r="L4286" s="7">
        <f>VartojimasGamyba!H4282</f>
        <v>0.249</v>
      </c>
      <c r="M4286" s="15">
        <f t="shared" si="639"/>
        <v>0</v>
      </c>
      <c r="N4286" s="7">
        <f t="shared" si="640"/>
        <v>0</v>
      </c>
      <c r="O4286" s="7">
        <f t="shared" si="641"/>
        <v>0</v>
      </c>
      <c r="R4286" s="7"/>
      <c r="S4286" s="47">
        <f t="shared" si="642"/>
        <v>0</v>
      </c>
      <c r="T4286" s="47">
        <f t="shared" si="643"/>
        <v>0</v>
      </c>
      <c r="U4286" s="47">
        <f t="shared" si="644"/>
        <v>169.97000000000003</v>
      </c>
      <c r="V4286" s="47">
        <f t="shared" si="645"/>
        <v>58.100000000000009</v>
      </c>
      <c r="W4286" s="11"/>
    </row>
    <row r="4287" spans="1:23" x14ac:dyDescent="0.45">
      <c r="A4287" t="s">
        <v>4292</v>
      </c>
      <c r="B4287">
        <v>79.61</v>
      </c>
      <c r="D4287" s="9" t="str">
        <f>VartojimasGamyba!J4283</f>
        <v>2024-02-26-09</v>
      </c>
      <c r="E4287" s="8">
        <f>VartojimasGamyba!G4283</f>
        <v>7.2999999999999995E-2</v>
      </c>
      <c r="F4287" s="11"/>
      <c r="G4287" s="7">
        <f t="shared" si="647"/>
        <v>8.4782222222222252</v>
      </c>
      <c r="H4287" s="7">
        <v>0.33499999999999996</v>
      </c>
      <c r="I4287" s="7">
        <v>0</v>
      </c>
      <c r="J4287" s="7">
        <v>0</v>
      </c>
      <c r="L4287" s="7">
        <f>VartojimasGamyba!H4283</f>
        <v>0.40799999999999997</v>
      </c>
      <c r="M4287" s="15">
        <f t="shared" si="639"/>
        <v>0</v>
      </c>
      <c r="N4287" s="7">
        <f t="shared" si="640"/>
        <v>0</v>
      </c>
      <c r="O4287" s="7">
        <f t="shared" si="641"/>
        <v>0</v>
      </c>
      <c r="R4287" s="7"/>
      <c r="S4287" s="47">
        <f t="shared" si="642"/>
        <v>0.33499999999999996</v>
      </c>
      <c r="T4287" s="47">
        <f t="shared" si="643"/>
        <v>0.33499999999999996</v>
      </c>
      <c r="U4287" s="47">
        <f t="shared" si="644"/>
        <v>179.9</v>
      </c>
      <c r="V4287" s="47">
        <f t="shared" si="645"/>
        <v>68.03</v>
      </c>
      <c r="W4287" s="11"/>
    </row>
    <row r="4288" spans="1:23" x14ac:dyDescent="0.45">
      <c r="A4288" t="s">
        <v>4293</v>
      </c>
      <c r="B4288">
        <v>92</v>
      </c>
      <c r="D4288" s="9" t="str">
        <f>VartojimasGamyba!J4284</f>
        <v>2024-02-26-10</v>
      </c>
      <c r="E4288" s="8">
        <f>VartojimasGamyba!G4284</f>
        <v>0.29099999999999998</v>
      </c>
      <c r="F4288" s="11"/>
      <c r="G4288" s="7">
        <f t="shared" si="647"/>
        <v>8.6052222222222259</v>
      </c>
      <c r="H4288" s="7">
        <v>0.127</v>
      </c>
      <c r="I4288" s="7">
        <v>0</v>
      </c>
      <c r="J4288" s="7">
        <v>0</v>
      </c>
      <c r="L4288" s="7">
        <f>VartojimasGamyba!H4284</f>
        <v>0.41799999999999998</v>
      </c>
      <c r="M4288" s="15">
        <f t="shared" si="639"/>
        <v>0</v>
      </c>
      <c r="N4288" s="7">
        <f t="shared" si="640"/>
        <v>0</v>
      </c>
      <c r="O4288" s="7">
        <f t="shared" si="641"/>
        <v>0</v>
      </c>
      <c r="R4288" s="7"/>
      <c r="S4288" s="47">
        <f t="shared" si="642"/>
        <v>0.127</v>
      </c>
      <c r="T4288" s="47">
        <f t="shared" si="643"/>
        <v>0.127</v>
      </c>
      <c r="U4288" s="47">
        <f t="shared" si="644"/>
        <v>192.29000000000002</v>
      </c>
      <c r="V4288" s="47">
        <f t="shared" si="645"/>
        <v>80.42</v>
      </c>
      <c r="W4288" s="11"/>
    </row>
    <row r="4289" spans="1:23" x14ac:dyDescent="0.45">
      <c r="A4289" t="s">
        <v>4294</v>
      </c>
      <c r="B4289">
        <v>92.03</v>
      </c>
      <c r="D4289" s="9" t="str">
        <f>VartojimasGamyba!J4285</f>
        <v>2024-02-26-11</v>
      </c>
      <c r="E4289" s="8">
        <f>VartojimasGamyba!G4285</f>
        <v>0.108</v>
      </c>
      <c r="F4289" s="11"/>
      <c r="G4289" s="7">
        <f t="shared" si="647"/>
        <v>9.0372222222222263</v>
      </c>
      <c r="H4289" s="7">
        <v>0.43200000000000005</v>
      </c>
      <c r="I4289" s="7">
        <v>0</v>
      </c>
      <c r="J4289" s="7">
        <v>0</v>
      </c>
      <c r="L4289" s="7">
        <f>VartojimasGamyba!H4285</f>
        <v>0.54</v>
      </c>
      <c r="M4289" s="15">
        <f t="shared" si="639"/>
        <v>0</v>
      </c>
      <c r="N4289" s="7">
        <f t="shared" si="640"/>
        <v>0</v>
      </c>
      <c r="O4289" s="7">
        <f t="shared" si="641"/>
        <v>0</v>
      </c>
      <c r="R4289" s="7"/>
      <c r="S4289" s="47">
        <f t="shared" si="642"/>
        <v>0.43200000000000005</v>
      </c>
      <c r="T4289" s="47">
        <f t="shared" si="643"/>
        <v>0.43200000000000005</v>
      </c>
      <c r="U4289" s="47">
        <f t="shared" si="644"/>
        <v>192.32</v>
      </c>
      <c r="V4289" s="47">
        <f t="shared" si="645"/>
        <v>80.45</v>
      </c>
      <c r="W4289" s="11"/>
    </row>
    <row r="4290" spans="1:23" x14ac:dyDescent="0.45">
      <c r="A4290" t="s">
        <v>4295</v>
      </c>
      <c r="B4290">
        <v>72.61</v>
      </c>
      <c r="D4290" s="9" t="str">
        <f>VartojimasGamyba!J4286</f>
        <v>2024-02-26-12</v>
      </c>
      <c r="E4290" s="8">
        <f>VartojimasGamyba!G4286</f>
        <v>6.9000000000000006E-2</v>
      </c>
      <c r="F4290" s="11"/>
      <c r="G4290" s="7">
        <f t="shared" si="647"/>
        <v>10.305222222222227</v>
      </c>
      <c r="H4290" s="7">
        <v>1.2680000000000002</v>
      </c>
      <c r="I4290" s="7">
        <v>0</v>
      </c>
      <c r="J4290" s="7">
        <v>0</v>
      </c>
      <c r="L4290" s="7">
        <f>VartojimasGamyba!H4286</f>
        <v>1.337</v>
      </c>
      <c r="M4290" s="15">
        <f t="shared" si="639"/>
        <v>0</v>
      </c>
      <c r="N4290" s="7">
        <f t="shared" si="640"/>
        <v>0</v>
      </c>
      <c r="O4290" s="7">
        <f t="shared" si="641"/>
        <v>0</v>
      </c>
      <c r="R4290" s="7"/>
      <c r="S4290" s="47">
        <f t="shared" si="642"/>
        <v>1.268</v>
      </c>
      <c r="T4290" s="47">
        <f t="shared" si="643"/>
        <v>1.268</v>
      </c>
      <c r="U4290" s="47">
        <f t="shared" si="644"/>
        <v>172.9</v>
      </c>
      <c r="V4290" s="47">
        <f t="shared" si="645"/>
        <v>61.03</v>
      </c>
      <c r="W4290" s="11"/>
    </row>
    <row r="4291" spans="1:23" x14ac:dyDescent="0.45">
      <c r="A4291" t="s">
        <v>4296</v>
      </c>
      <c r="B4291">
        <v>92.07</v>
      </c>
      <c r="D4291" s="9" t="str">
        <f>VartojimasGamyba!J4287</f>
        <v>2024-02-26-13</v>
      </c>
      <c r="E4291" s="8">
        <f>VartojimasGamyba!G4287</f>
        <v>0.42</v>
      </c>
      <c r="F4291" s="11"/>
      <c r="G4291" s="7">
        <f t="shared" si="647"/>
        <v>10.966222222222227</v>
      </c>
      <c r="H4291" s="7">
        <v>0.66100000000000003</v>
      </c>
      <c r="I4291" s="7">
        <v>0</v>
      </c>
      <c r="J4291" s="7">
        <v>0</v>
      </c>
      <c r="L4291" s="7">
        <f>VartojimasGamyba!H4287</f>
        <v>1.081</v>
      </c>
      <c r="M4291" s="15">
        <f t="shared" si="639"/>
        <v>0</v>
      </c>
      <c r="N4291" s="7">
        <f t="shared" si="640"/>
        <v>0</v>
      </c>
      <c r="O4291" s="7">
        <f t="shared" si="641"/>
        <v>0</v>
      </c>
      <c r="R4291" s="7"/>
      <c r="S4291" s="47">
        <f t="shared" si="642"/>
        <v>0.66100000000000003</v>
      </c>
      <c r="T4291" s="47">
        <f t="shared" si="643"/>
        <v>0.66100000000000003</v>
      </c>
      <c r="U4291" s="47">
        <f t="shared" si="644"/>
        <v>192.36</v>
      </c>
      <c r="V4291" s="47">
        <f t="shared" si="645"/>
        <v>80.489999999999995</v>
      </c>
      <c r="W4291" s="11"/>
    </row>
    <row r="4292" spans="1:23" x14ac:dyDescent="0.45">
      <c r="A4292" t="s">
        <v>4297</v>
      </c>
      <c r="B4292">
        <v>92.02</v>
      </c>
      <c r="D4292" s="9" t="str">
        <f>VartojimasGamyba!J4288</f>
        <v>2024-02-26-14</v>
      </c>
      <c r="E4292" s="8">
        <f>VartojimasGamyba!G4288</f>
        <v>0.03</v>
      </c>
      <c r="F4292" s="11"/>
      <c r="G4292" s="7">
        <f t="shared" si="647"/>
        <v>11.512222222222226</v>
      </c>
      <c r="H4292" s="7">
        <v>0.54600000000000004</v>
      </c>
      <c r="I4292" s="7">
        <v>0</v>
      </c>
      <c r="J4292" s="7">
        <v>0</v>
      </c>
      <c r="L4292" s="7">
        <f>VartojimasGamyba!H4288</f>
        <v>0.57599999999999996</v>
      </c>
      <c r="M4292" s="15">
        <f t="shared" si="639"/>
        <v>0</v>
      </c>
      <c r="N4292" s="7">
        <f t="shared" si="640"/>
        <v>0</v>
      </c>
      <c r="O4292" s="7">
        <f t="shared" si="641"/>
        <v>0</v>
      </c>
      <c r="R4292" s="7"/>
      <c r="S4292" s="47">
        <f t="shared" si="642"/>
        <v>0.54599999999999993</v>
      </c>
      <c r="T4292" s="47">
        <f t="shared" si="643"/>
        <v>0.54599999999999993</v>
      </c>
      <c r="U4292" s="47">
        <f t="shared" si="644"/>
        <v>192.31</v>
      </c>
      <c r="V4292" s="47">
        <f t="shared" si="645"/>
        <v>80.44</v>
      </c>
      <c r="W4292" s="11"/>
    </row>
    <row r="4293" spans="1:23" x14ac:dyDescent="0.45">
      <c r="A4293" t="s">
        <v>4298</v>
      </c>
      <c r="B4293">
        <v>92</v>
      </c>
      <c r="D4293" s="9" t="str">
        <f>VartojimasGamyba!J4289</f>
        <v>2024-02-26-15</v>
      </c>
      <c r="E4293" s="8">
        <f>VartojimasGamyba!G4289</f>
        <v>1.0269999999999999</v>
      </c>
      <c r="F4293" s="11"/>
      <c r="G4293" s="7">
        <f t="shared" si="647"/>
        <v>10.402222222222226</v>
      </c>
      <c r="H4293" s="7">
        <v>0</v>
      </c>
      <c r="I4293" s="7">
        <v>1.1099999999999999</v>
      </c>
      <c r="J4293" s="7">
        <v>0</v>
      </c>
      <c r="L4293" s="7">
        <f>VartojimasGamyba!H4289</f>
        <v>2.8000000000000001E-2</v>
      </c>
      <c r="M4293" s="15">
        <f t="shared" si="639"/>
        <v>0</v>
      </c>
      <c r="N4293" s="7">
        <f t="shared" si="640"/>
        <v>0</v>
      </c>
      <c r="O4293" s="7">
        <f t="shared" si="641"/>
        <v>0</v>
      </c>
      <c r="R4293" s="7"/>
      <c r="S4293" s="47">
        <f t="shared" si="642"/>
        <v>0</v>
      </c>
      <c r="T4293" s="47">
        <f t="shared" si="643"/>
        <v>0</v>
      </c>
      <c r="U4293" s="47">
        <f t="shared" si="644"/>
        <v>192.29000000000002</v>
      </c>
      <c r="V4293" s="47">
        <f t="shared" si="645"/>
        <v>80.42</v>
      </c>
      <c r="W4293" s="11"/>
    </row>
    <row r="4294" spans="1:23" x14ac:dyDescent="0.45">
      <c r="A4294" t="s">
        <v>4299</v>
      </c>
      <c r="B4294">
        <v>92.06</v>
      </c>
      <c r="D4294" s="9" t="str">
        <f>VartojimasGamyba!J4290</f>
        <v>2024-02-26-16</v>
      </c>
      <c r="E4294" s="8">
        <f>VartojimasGamyba!G4290</f>
        <v>0.79400000000000004</v>
      </c>
      <c r="F4294" s="11"/>
      <c r="G4294" s="7">
        <f t="shared" si="647"/>
        <v>9.5200000000000049</v>
      </c>
      <c r="H4294" s="7">
        <v>0</v>
      </c>
      <c r="I4294" s="7">
        <v>0.88222222222222224</v>
      </c>
      <c r="J4294" s="7">
        <v>0</v>
      </c>
      <c r="L4294" s="7">
        <f>VartojimasGamyba!H4290</f>
        <v>0</v>
      </c>
      <c r="M4294" s="15">
        <f t="shared" si="639"/>
        <v>0</v>
      </c>
      <c r="N4294" s="7">
        <f t="shared" si="640"/>
        <v>0</v>
      </c>
      <c r="O4294" s="7">
        <f t="shared" si="641"/>
        <v>0</v>
      </c>
      <c r="R4294" s="7"/>
      <c r="S4294" s="47">
        <f t="shared" si="642"/>
        <v>0</v>
      </c>
      <c r="T4294" s="47">
        <f t="shared" si="643"/>
        <v>0</v>
      </c>
      <c r="U4294" s="47">
        <f t="shared" si="644"/>
        <v>192.35000000000002</v>
      </c>
      <c r="V4294" s="47">
        <f t="shared" si="645"/>
        <v>80.48</v>
      </c>
      <c r="W4294" s="11"/>
    </row>
    <row r="4295" spans="1:23" x14ac:dyDescent="0.45">
      <c r="A4295" t="s">
        <v>4300</v>
      </c>
      <c r="B4295">
        <v>82.02</v>
      </c>
      <c r="D4295" s="9" t="str">
        <f>VartojimasGamyba!J4291</f>
        <v>2024-02-26-17</v>
      </c>
      <c r="E4295" s="8">
        <f>VartojimasGamyba!G4291</f>
        <v>1.153</v>
      </c>
      <c r="F4295" s="11"/>
      <c r="G4295" s="7">
        <f t="shared" si="647"/>
        <v>8.2388888888888943</v>
      </c>
      <c r="H4295" s="7">
        <v>0</v>
      </c>
      <c r="I4295" s="7">
        <v>1.2811111111111111</v>
      </c>
      <c r="J4295" s="7">
        <v>0</v>
      </c>
      <c r="L4295" s="7">
        <f>VartojimasGamyba!H4291</f>
        <v>0</v>
      </c>
      <c r="M4295" s="15">
        <f t="shared" ref="M4295:M4358" si="648">E4295+H4295-I4295*$J$2+J4295-L4295</f>
        <v>0</v>
      </c>
      <c r="N4295" s="7">
        <f t="shared" ref="N4295:N4358" si="649">M4295*U4295-J4295*V4295</f>
        <v>0</v>
      </c>
      <c r="O4295" s="7">
        <f t="shared" ref="O4295:O4358" si="650">(M4295)*(B4295+$Z$21)</f>
        <v>0</v>
      </c>
      <c r="R4295" s="7"/>
      <c r="S4295" s="47">
        <f t="shared" ref="S4295:S4358" si="651">M4295+IF((L4295-E4295)&gt;0,(L4295-E4295),0)</f>
        <v>0</v>
      </c>
      <c r="T4295" s="47">
        <f t="shared" ref="T4295:T4358" si="652">IF(L4295-E4295&lt;0,0,L4295-E4295)</f>
        <v>0</v>
      </c>
      <c r="U4295" s="47">
        <f t="shared" ref="U4295:U4358" si="653">B4295+$Z$21</f>
        <v>182.31</v>
      </c>
      <c r="V4295" s="47">
        <f t="shared" ref="V4295:V4358" si="654">B4295+$Z$20</f>
        <v>70.44</v>
      </c>
      <c r="W4295" s="11"/>
    </row>
    <row r="4296" spans="1:23" x14ac:dyDescent="0.45">
      <c r="A4296" t="s">
        <v>4301</v>
      </c>
      <c r="B4296">
        <v>72.05</v>
      </c>
      <c r="D4296" s="9" t="str">
        <f>VartojimasGamyba!J4292</f>
        <v>2024-02-26-18</v>
      </c>
      <c r="E4296" s="8">
        <f>VartojimasGamyba!G4292</f>
        <v>0.57699999999999996</v>
      </c>
      <c r="F4296" s="11"/>
      <c r="G4296" s="7">
        <f t="shared" si="647"/>
        <v>7.5977777777777833</v>
      </c>
      <c r="H4296" s="7">
        <v>0</v>
      </c>
      <c r="I4296" s="7">
        <v>0.64111111111111108</v>
      </c>
      <c r="J4296" s="7">
        <v>0</v>
      </c>
      <c r="L4296" s="7">
        <f>VartojimasGamyba!H4292</f>
        <v>0</v>
      </c>
      <c r="M4296" s="15">
        <f t="shared" si="648"/>
        <v>0</v>
      </c>
      <c r="N4296" s="7">
        <f t="shared" si="649"/>
        <v>0</v>
      </c>
      <c r="O4296" s="7">
        <f t="shared" si="650"/>
        <v>0</v>
      </c>
      <c r="R4296" s="7"/>
      <c r="S4296" s="47">
        <f t="shared" si="651"/>
        <v>0</v>
      </c>
      <c r="T4296" s="47">
        <f t="shared" si="652"/>
        <v>0</v>
      </c>
      <c r="U4296" s="47">
        <f t="shared" si="653"/>
        <v>172.34</v>
      </c>
      <c r="V4296" s="47">
        <f t="shared" si="654"/>
        <v>60.47</v>
      </c>
      <c r="W4296" s="11"/>
    </row>
    <row r="4297" spans="1:23" x14ac:dyDescent="0.45">
      <c r="A4297" t="s">
        <v>4302</v>
      </c>
      <c r="B4297">
        <v>77.760000000000005</v>
      </c>
      <c r="D4297" s="9" t="str">
        <f>VartojimasGamyba!J4293</f>
        <v>2024-02-26-19</v>
      </c>
      <c r="E4297" s="8">
        <f>VartojimasGamyba!G4293</f>
        <v>0.27700000000000002</v>
      </c>
      <c r="F4297" s="11"/>
      <c r="G4297" s="7">
        <f t="shared" si="647"/>
        <v>7.2900000000000054</v>
      </c>
      <c r="H4297" s="7">
        <v>0</v>
      </c>
      <c r="I4297" s="7">
        <v>0.30777777777777782</v>
      </c>
      <c r="J4297" s="7">
        <v>0</v>
      </c>
      <c r="L4297" s="7">
        <f>VartojimasGamyba!H4293</f>
        <v>0</v>
      </c>
      <c r="M4297" s="15">
        <f t="shared" si="648"/>
        <v>0</v>
      </c>
      <c r="N4297" s="7">
        <f t="shared" si="649"/>
        <v>0</v>
      </c>
      <c r="O4297" s="7">
        <f t="shared" si="650"/>
        <v>0</v>
      </c>
      <c r="R4297" s="7"/>
      <c r="S4297" s="47">
        <f t="shared" si="651"/>
        <v>0</v>
      </c>
      <c r="T4297" s="47">
        <f t="shared" si="652"/>
        <v>0</v>
      </c>
      <c r="U4297" s="47">
        <f t="shared" si="653"/>
        <v>178.05</v>
      </c>
      <c r="V4297" s="47">
        <f t="shared" si="654"/>
        <v>66.180000000000007</v>
      </c>
      <c r="W4297" s="11"/>
    </row>
    <row r="4298" spans="1:23" x14ac:dyDescent="0.45">
      <c r="A4298" t="s">
        <v>4303</v>
      </c>
      <c r="B4298">
        <v>90.08</v>
      </c>
      <c r="D4298" s="9" t="str">
        <f>VartojimasGamyba!J4294</f>
        <v>2024-02-26-20</v>
      </c>
      <c r="E4298" s="8">
        <f>VartojimasGamyba!G4294</f>
        <v>0.76100000000000001</v>
      </c>
      <c r="F4298" s="11"/>
      <c r="G4298" s="7">
        <f t="shared" si="647"/>
        <v>6.44444444444445</v>
      </c>
      <c r="H4298" s="7">
        <v>0</v>
      </c>
      <c r="I4298" s="7">
        <v>0.84555555555555562</v>
      </c>
      <c r="J4298" s="7">
        <v>0</v>
      </c>
      <c r="L4298" s="7">
        <f>VartojimasGamyba!H4294</f>
        <v>0</v>
      </c>
      <c r="M4298" s="15">
        <f t="shared" si="648"/>
        <v>-1.1102230246251565E-16</v>
      </c>
      <c r="N4298" s="7">
        <f t="shared" si="649"/>
        <v>-2.1135315719789106E-14</v>
      </c>
      <c r="O4298" s="7">
        <f t="shared" si="650"/>
        <v>-2.1135315719789106E-14</v>
      </c>
      <c r="P4298" s="7" t="s">
        <v>8873</v>
      </c>
      <c r="R4298" s="7"/>
      <c r="S4298" s="47">
        <f t="shared" si="651"/>
        <v>-1.1102230246251565E-16</v>
      </c>
      <c r="T4298" s="47">
        <f t="shared" si="652"/>
        <v>0</v>
      </c>
      <c r="U4298" s="47">
        <f t="shared" si="653"/>
        <v>190.37</v>
      </c>
      <c r="V4298" s="47">
        <f t="shared" si="654"/>
        <v>78.5</v>
      </c>
      <c r="W4298" s="11"/>
    </row>
    <row r="4299" spans="1:23" x14ac:dyDescent="0.45">
      <c r="A4299" t="s">
        <v>4304</v>
      </c>
      <c r="B4299">
        <v>95.14</v>
      </c>
      <c r="D4299" s="9" t="str">
        <f>VartojimasGamyba!J4295</f>
        <v>2024-02-26-21</v>
      </c>
      <c r="E4299" s="8">
        <f>VartojimasGamyba!G4295</f>
        <v>0.32900000000000001</v>
      </c>
      <c r="F4299" s="11"/>
      <c r="G4299" s="7">
        <f t="shared" si="647"/>
        <v>6.0788888888888941</v>
      </c>
      <c r="H4299" s="7">
        <v>0</v>
      </c>
      <c r="I4299" s="7">
        <v>0.36555555555555558</v>
      </c>
      <c r="J4299" s="7">
        <v>0</v>
      </c>
      <c r="L4299" s="7">
        <f>VartojimasGamyba!H4295</f>
        <v>0</v>
      </c>
      <c r="M4299" s="15">
        <f t="shared" si="648"/>
        <v>0</v>
      </c>
      <c r="N4299" s="7">
        <f t="shared" si="649"/>
        <v>0</v>
      </c>
      <c r="O4299" s="7">
        <f t="shared" si="650"/>
        <v>0</v>
      </c>
      <c r="P4299" s="7">
        <f>SUM(N4278:N4301)</f>
        <v>1123.9728566666672</v>
      </c>
      <c r="R4299" s="7"/>
      <c r="S4299" s="47">
        <f t="shared" si="651"/>
        <v>0</v>
      </c>
      <c r="T4299" s="47">
        <f t="shared" si="652"/>
        <v>0</v>
      </c>
      <c r="U4299" s="47">
        <f t="shared" si="653"/>
        <v>195.43</v>
      </c>
      <c r="V4299" s="47">
        <f t="shared" si="654"/>
        <v>83.56</v>
      </c>
      <c r="W4299" s="11"/>
    </row>
    <row r="4300" spans="1:23" x14ac:dyDescent="0.45">
      <c r="A4300" t="s">
        <v>4305</v>
      </c>
      <c r="B4300">
        <v>95.54</v>
      </c>
      <c r="D4300" s="9" t="str">
        <f>VartojimasGamyba!J4296</f>
        <v>2024-02-26-22</v>
      </c>
      <c r="E4300" s="8">
        <f>VartojimasGamyba!G4296</f>
        <v>0.47299999999999998</v>
      </c>
      <c r="F4300" s="11"/>
      <c r="G4300" s="7">
        <f t="shared" si="647"/>
        <v>5.5533333333333381</v>
      </c>
      <c r="H4300" s="7">
        <v>0</v>
      </c>
      <c r="I4300" s="7">
        <v>0.52555555555555555</v>
      </c>
      <c r="J4300" s="7">
        <v>0</v>
      </c>
      <c r="L4300" s="7">
        <f>VartojimasGamyba!H4296</f>
        <v>0</v>
      </c>
      <c r="M4300" s="15">
        <f t="shared" si="648"/>
        <v>-5.5511151231257827E-17</v>
      </c>
      <c r="N4300" s="7">
        <f t="shared" si="649"/>
        <v>-1.0870748745617221E-14</v>
      </c>
      <c r="O4300" s="7">
        <f t="shared" si="650"/>
        <v>-1.0870748745617221E-14</v>
      </c>
      <c r="P4300" s="7" t="s">
        <v>8872</v>
      </c>
      <c r="R4300" s="7"/>
      <c r="S4300" s="47">
        <f t="shared" si="651"/>
        <v>-5.5511151231257827E-17</v>
      </c>
      <c r="T4300" s="47">
        <f t="shared" si="652"/>
        <v>0</v>
      </c>
      <c r="U4300" s="47">
        <f t="shared" si="653"/>
        <v>195.83</v>
      </c>
      <c r="V4300" s="47">
        <f t="shared" si="654"/>
        <v>83.960000000000008</v>
      </c>
      <c r="W4300" s="11"/>
    </row>
    <row r="4301" spans="1:23" x14ac:dyDescent="0.45">
      <c r="A4301" t="s">
        <v>4306</v>
      </c>
      <c r="B4301">
        <v>77.48</v>
      </c>
      <c r="D4301" s="9" t="str">
        <f>VartojimasGamyba!J4297</f>
        <v>2024-02-26-23</v>
      </c>
      <c r="E4301" s="8">
        <f>VartojimasGamyba!G4297</f>
        <v>0.498</v>
      </c>
      <c r="F4301" s="11"/>
      <c r="G4301" s="7">
        <f t="shared" si="647"/>
        <v>5.0000000000000044</v>
      </c>
      <c r="H4301" s="7">
        <v>0</v>
      </c>
      <c r="I4301" s="7">
        <v>0.55333333333333334</v>
      </c>
      <c r="J4301" s="7">
        <v>0</v>
      </c>
      <c r="L4301" s="7">
        <f>VartojimasGamyba!H4297</f>
        <v>0</v>
      </c>
      <c r="M4301" s="15">
        <f t="shared" si="648"/>
        <v>0</v>
      </c>
      <c r="N4301" s="7">
        <f t="shared" si="649"/>
        <v>0</v>
      </c>
      <c r="O4301" s="7">
        <f t="shared" si="650"/>
        <v>0</v>
      </c>
      <c r="P4301" s="7">
        <f>SUM(O4278:O4301)</f>
        <v>1123.9728566666672</v>
      </c>
      <c r="Q4301" s="7">
        <f>SUMPRODUCT(B4278:B4301,E4278:E4301)+SUM(E4278:E4301)*$Z$21-SUMPRODUCT(B4278:B4301,L4278:L4301)+SUM(L4278:L4301)*ABS($Z$20)</f>
        <v>1672.6831600000003</v>
      </c>
      <c r="R4301" s="7"/>
      <c r="S4301" s="47">
        <f t="shared" si="651"/>
        <v>0</v>
      </c>
      <c r="T4301" s="47">
        <f t="shared" si="652"/>
        <v>0</v>
      </c>
      <c r="U4301" s="47">
        <f t="shared" si="653"/>
        <v>177.77</v>
      </c>
      <c r="V4301" s="47">
        <f t="shared" si="654"/>
        <v>65.900000000000006</v>
      </c>
      <c r="W4301" s="11">
        <f>IF(P4301&lt;&gt;Q4301,1,0)</f>
        <v>1</v>
      </c>
    </row>
    <row r="4302" spans="1:23" x14ac:dyDescent="0.45">
      <c r="A4302" t="s">
        <v>4307</v>
      </c>
      <c r="B4302">
        <v>65.209999999999994</v>
      </c>
      <c r="D4302" s="1" t="str">
        <f>VartojimasGamyba!J4298</f>
        <v>2024-02-27-00</v>
      </c>
      <c r="E4302" s="7">
        <f>VartojimasGamyba!G4298</f>
        <v>0.41199999999999998</v>
      </c>
      <c r="F4302" s="11"/>
      <c r="G4302" s="12">
        <f>G4301+H4302-I4302</f>
        <v>5.0000000000000044</v>
      </c>
      <c r="H4302" s="12">
        <v>0</v>
      </c>
      <c r="I4302" s="12">
        <v>0</v>
      </c>
      <c r="J4302" s="12">
        <v>0</v>
      </c>
      <c r="K4302" s="12"/>
      <c r="L4302" s="12">
        <f>VartojimasGamyba!H4298</f>
        <v>0</v>
      </c>
      <c r="M4302" s="19">
        <f t="shared" si="648"/>
        <v>0.41199999999999998</v>
      </c>
      <c r="N4302" s="7">
        <f t="shared" si="649"/>
        <v>68.185999999999993</v>
      </c>
      <c r="O4302" s="7">
        <f t="shared" si="650"/>
        <v>68.185999999999993</v>
      </c>
      <c r="R4302" s="20" t="s">
        <v>8783</v>
      </c>
      <c r="S4302" s="47">
        <f t="shared" si="651"/>
        <v>0.41199999999999998</v>
      </c>
      <c r="T4302" s="47">
        <f t="shared" si="652"/>
        <v>0</v>
      </c>
      <c r="U4302" s="47">
        <f t="shared" si="653"/>
        <v>165.5</v>
      </c>
      <c r="V4302" s="47">
        <f t="shared" si="654"/>
        <v>53.629999999999995</v>
      </c>
      <c r="W4302" s="11"/>
    </row>
    <row r="4303" spans="1:23" x14ac:dyDescent="0.45">
      <c r="A4303" t="s">
        <v>4308</v>
      </c>
      <c r="B4303">
        <v>60.76</v>
      </c>
      <c r="D4303" s="1" t="str">
        <f>VartojimasGamyba!J4299</f>
        <v>2024-02-27-01</v>
      </c>
      <c r="E4303" s="7">
        <f>VartojimasGamyba!G4299</f>
        <v>0.46800000000000003</v>
      </c>
      <c r="F4303" s="11"/>
      <c r="G4303" s="12">
        <f t="shared" ref="G4303:G4325" si="655">G4302+H4303-I4303</f>
        <v>5.0000000000000044</v>
      </c>
      <c r="H4303" s="12">
        <v>0</v>
      </c>
      <c r="I4303" s="12">
        <v>0</v>
      </c>
      <c r="J4303" s="12">
        <v>0</v>
      </c>
      <c r="K4303" s="12"/>
      <c r="L4303" s="12">
        <f>VartojimasGamyba!H4299</f>
        <v>0</v>
      </c>
      <c r="M4303" s="19">
        <f t="shared" si="648"/>
        <v>0.46800000000000003</v>
      </c>
      <c r="N4303" s="7">
        <f t="shared" si="649"/>
        <v>75.371400000000008</v>
      </c>
      <c r="O4303" s="7">
        <f t="shared" si="650"/>
        <v>75.371400000000008</v>
      </c>
      <c r="R4303" s="7"/>
      <c r="S4303" s="47">
        <f t="shared" si="651"/>
        <v>0.46800000000000003</v>
      </c>
      <c r="T4303" s="47">
        <f t="shared" si="652"/>
        <v>0</v>
      </c>
      <c r="U4303" s="47">
        <f t="shared" si="653"/>
        <v>161.05000000000001</v>
      </c>
      <c r="V4303" s="47">
        <f t="shared" si="654"/>
        <v>49.18</v>
      </c>
      <c r="W4303" s="11"/>
    </row>
    <row r="4304" spans="1:23" x14ac:dyDescent="0.45">
      <c r="A4304" t="s">
        <v>4309</v>
      </c>
      <c r="B4304">
        <v>57.62</v>
      </c>
      <c r="D4304" s="1" t="str">
        <f>VartojimasGamyba!J4300</f>
        <v>2024-02-27-02</v>
      </c>
      <c r="E4304" s="7">
        <f>VartojimasGamyba!G4300</f>
        <v>0.47</v>
      </c>
      <c r="F4304" s="11"/>
      <c r="G4304" s="12">
        <f t="shared" si="655"/>
        <v>5.0000000000000044</v>
      </c>
      <c r="H4304" s="12">
        <v>0</v>
      </c>
      <c r="I4304" s="12">
        <v>0</v>
      </c>
      <c r="J4304" s="12">
        <v>0</v>
      </c>
      <c r="K4304" s="12"/>
      <c r="L4304" s="12">
        <f>VartojimasGamyba!H4300</f>
        <v>0</v>
      </c>
      <c r="M4304" s="19">
        <f t="shared" si="648"/>
        <v>0.47</v>
      </c>
      <c r="N4304" s="7">
        <f t="shared" si="649"/>
        <v>74.217699999999994</v>
      </c>
      <c r="O4304" s="7">
        <f t="shared" si="650"/>
        <v>74.217699999999994</v>
      </c>
      <c r="R4304" s="7"/>
      <c r="S4304" s="47">
        <f t="shared" si="651"/>
        <v>0.47</v>
      </c>
      <c r="T4304" s="47">
        <f t="shared" si="652"/>
        <v>0</v>
      </c>
      <c r="U4304" s="47">
        <f t="shared" si="653"/>
        <v>157.91</v>
      </c>
      <c r="V4304" s="47">
        <f t="shared" si="654"/>
        <v>46.04</v>
      </c>
      <c r="W4304" s="11"/>
    </row>
    <row r="4305" spans="1:23" x14ac:dyDescent="0.45">
      <c r="A4305" t="s">
        <v>4310</v>
      </c>
      <c r="B4305">
        <v>57.55</v>
      </c>
      <c r="D4305" s="1" t="str">
        <f>VartojimasGamyba!J4301</f>
        <v>2024-02-27-03</v>
      </c>
      <c r="E4305" s="7">
        <f>VartojimasGamyba!G4301</f>
        <v>0.23799999999999999</v>
      </c>
      <c r="F4305" s="11"/>
      <c r="G4305" s="12">
        <f t="shared" si="655"/>
        <v>5.0000000000000044</v>
      </c>
      <c r="H4305" s="12">
        <v>0</v>
      </c>
      <c r="I4305" s="12">
        <v>0</v>
      </c>
      <c r="J4305" s="12">
        <v>0</v>
      </c>
      <c r="K4305" s="12"/>
      <c r="L4305" s="12">
        <f>VartojimasGamyba!H4301</f>
        <v>0</v>
      </c>
      <c r="M4305" s="19">
        <f t="shared" si="648"/>
        <v>0.23799999999999999</v>
      </c>
      <c r="N4305" s="7">
        <f t="shared" si="649"/>
        <v>37.565919999999998</v>
      </c>
      <c r="O4305" s="7">
        <f t="shared" si="650"/>
        <v>37.565919999999998</v>
      </c>
      <c r="R4305" s="7"/>
      <c r="S4305" s="47">
        <f t="shared" si="651"/>
        <v>0.23799999999999999</v>
      </c>
      <c r="T4305" s="47">
        <f t="shared" si="652"/>
        <v>0</v>
      </c>
      <c r="U4305" s="47">
        <f t="shared" si="653"/>
        <v>157.84</v>
      </c>
      <c r="V4305" s="47">
        <f t="shared" si="654"/>
        <v>45.97</v>
      </c>
      <c r="W4305" s="11"/>
    </row>
    <row r="4306" spans="1:23" x14ac:dyDescent="0.45">
      <c r="A4306" t="s">
        <v>4311</v>
      </c>
      <c r="B4306">
        <v>57.35</v>
      </c>
      <c r="D4306" s="1" t="str">
        <f>VartojimasGamyba!J4302</f>
        <v>2024-02-27-04</v>
      </c>
      <c r="E4306" s="7">
        <f>VartojimasGamyba!G4302</f>
        <v>1.008</v>
      </c>
      <c r="F4306" s="11"/>
      <c r="G4306" s="12">
        <f t="shared" si="655"/>
        <v>5.0000000000000044</v>
      </c>
      <c r="H4306" s="12">
        <v>0</v>
      </c>
      <c r="I4306" s="12">
        <v>0</v>
      </c>
      <c r="J4306" s="12">
        <v>0</v>
      </c>
      <c r="K4306" s="12"/>
      <c r="L4306" s="12">
        <f>VartojimasGamyba!H4302</f>
        <v>0</v>
      </c>
      <c r="M4306" s="19">
        <f t="shared" si="648"/>
        <v>1.008</v>
      </c>
      <c r="N4306" s="7">
        <f t="shared" si="649"/>
        <v>158.90112000000002</v>
      </c>
      <c r="O4306" s="7">
        <f t="shared" si="650"/>
        <v>158.90112000000002</v>
      </c>
      <c r="R4306" s="7"/>
      <c r="S4306" s="47">
        <f t="shared" si="651"/>
        <v>1.008</v>
      </c>
      <c r="T4306" s="47">
        <f t="shared" si="652"/>
        <v>0</v>
      </c>
      <c r="U4306" s="47">
        <f t="shared" si="653"/>
        <v>157.64000000000001</v>
      </c>
      <c r="V4306" s="47">
        <f t="shared" si="654"/>
        <v>45.77</v>
      </c>
      <c r="W4306" s="11"/>
    </row>
    <row r="4307" spans="1:23" x14ac:dyDescent="0.45">
      <c r="A4307" t="s">
        <v>4312</v>
      </c>
      <c r="B4307">
        <v>56.87</v>
      </c>
      <c r="D4307" s="1" t="str">
        <f>VartojimasGamyba!J4303</f>
        <v>2024-02-27-05</v>
      </c>
      <c r="E4307" s="7">
        <f>VartojimasGamyba!G4303</f>
        <v>0.32200000000000001</v>
      </c>
      <c r="F4307" s="11"/>
      <c r="G4307" s="12">
        <f t="shared" si="655"/>
        <v>12.766666666666667</v>
      </c>
      <c r="H4307" s="12">
        <v>7.7666666666666631</v>
      </c>
      <c r="I4307" s="12">
        <v>0</v>
      </c>
      <c r="J4307" s="12">
        <v>0</v>
      </c>
      <c r="K4307" s="12"/>
      <c r="L4307" s="12">
        <f>VartojimasGamyba!H4303</f>
        <v>0</v>
      </c>
      <c r="M4307" s="19">
        <f t="shared" si="648"/>
        <v>8.0886666666666631</v>
      </c>
      <c r="N4307" s="7">
        <f t="shared" si="649"/>
        <v>1271.2148533333327</v>
      </c>
      <c r="O4307" s="7">
        <f t="shared" si="650"/>
        <v>1271.2148533333327</v>
      </c>
      <c r="R4307" s="7"/>
      <c r="S4307" s="47">
        <f t="shared" si="651"/>
        <v>8.0886666666666631</v>
      </c>
      <c r="T4307" s="47">
        <f t="shared" si="652"/>
        <v>0</v>
      </c>
      <c r="U4307" s="47">
        <f t="shared" si="653"/>
        <v>157.16</v>
      </c>
      <c r="V4307" s="47">
        <f t="shared" si="654"/>
        <v>45.29</v>
      </c>
      <c r="W4307" s="11"/>
    </row>
    <row r="4308" spans="1:23" x14ac:dyDescent="0.45">
      <c r="A4308" t="s">
        <v>4313</v>
      </c>
      <c r="B4308">
        <v>57.35</v>
      </c>
      <c r="D4308" s="1" t="str">
        <f>VartojimasGamyba!J4304</f>
        <v>2024-02-27-06</v>
      </c>
      <c r="E4308" s="7">
        <f>VartojimasGamyba!G4304</f>
        <v>0.85599999999999998</v>
      </c>
      <c r="F4308" s="11"/>
      <c r="G4308" s="12">
        <f t="shared" si="655"/>
        <v>12.766666666666667</v>
      </c>
      <c r="H4308" s="12">
        <v>0</v>
      </c>
      <c r="I4308" s="12">
        <v>0</v>
      </c>
      <c r="J4308" s="12">
        <v>0</v>
      </c>
      <c r="K4308" s="12"/>
      <c r="L4308" s="12">
        <f>VartojimasGamyba!H4304</f>
        <v>1.4999999999999999E-2</v>
      </c>
      <c r="M4308" s="19">
        <f t="shared" si="648"/>
        <v>0.84099999999999997</v>
      </c>
      <c r="N4308" s="7">
        <f t="shared" si="649"/>
        <v>132.57524000000001</v>
      </c>
      <c r="O4308" s="7">
        <f t="shared" si="650"/>
        <v>132.57524000000001</v>
      </c>
      <c r="R4308" s="7"/>
      <c r="S4308" s="47">
        <f t="shared" si="651"/>
        <v>0.84099999999999997</v>
      </c>
      <c r="T4308" s="47">
        <f t="shared" si="652"/>
        <v>0</v>
      </c>
      <c r="U4308" s="47">
        <f t="shared" si="653"/>
        <v>157.64000000000001</v>
      </c>
      <c r="V4308" s="47">
        <f t="shared" si="654"/>
        <v>45.77</v>
      </c>
      <c r="W4308" s="11"/>
    </row>
    <row r="4309" spans="1:23" x14ac:dyDescent="0.45">
      <c r="A4309" t="s">
        <v>4314</v>
      </c>
      <c r="B4309">
        <v>67.66</v>
      </c>
      <c r="D4309" s="1" t="str">
        <f>VartojimasGamyba!J4305</f>
        <v>2024-02-27-07</v>
      </c>
      <c r="E4309" s="7">
        <f>VartojimasGamyba!G4305</f>
        <v>0.42399999999999999</v>
      </c>
      <c r="F4309" s="11"/>
      <c r="G4309" s="12">
        <f t="shared" si="655"/>
        <v>12.766666666666667</v>
      </c>
      <c r="H4309" s="12">
        <v>0</v>
      </c>
      <c r="I4309" s="12">
        <v>0</v>
      </c>
      <c r="J4309" s="12">
        <v>0</v>
      </c>
      <c r="K4309" s="12"/>
      <c r="L4309" s="12">
        <f>VartojimasGamyba!H4305</f>
        <v>8.5999999999999993E-2</v>
      </c>
      <c r="M4309" s="19">
        <f t="shared" si="648"/>
        <v>0.33799999999999997</v>
      </c>
      <c r="N4309" s="7">
        <f t="shared" si="649"/>
        <v>56.767099999999992</v>
      </c>
      <c r="O4309" s="7">
        <f t="shared" si="650"/>
        <v>56.767099999999992</v>
      </c>
      <c r="R4309" s="7"/>
      <c r="S4309" s="47">
        <f t="shared" si="651"/>
        <v>0.33799999999999997</v>
      </c>
      <c r="T4309" s="47">
        <f t="shared" si="652"/>
        <v>0</v>
      </c>
      <c r="U4309" s="47">
        <f t="shared" si="653"/>
        <v>167.95</v>
      </c>
      <c r="V4309" s="47">
        <f t="shared" si="654"/>
        <v>56.08</v>
      </c>
      <c r="W4309" s="11"/>
    </row>
    <row r="4310" spans="1:23" x14ac:dyDescent="0.45">
      <c r="A4310" t="s">
        <v>4315</v>
      </c>
      <c r="B4310">
        <v>91.37</v>
      </c>
      <c r="D4310" s="1" t="str">
        <f>VartojimasGamyba!J4306</f>
        <v>2024-02-27-08</v>
      </c>
      <c r="E4310" s="7">
        <f>VartojimasGamyba!G4306</f>
        <v>0.23499999999999999</v>
      </c>
      <c r="F4310" s="11"/>
      <c r="G4310" s="12">
        <f t="shared" si="655"/>
        <v>12.527777777777779</v>
      </c>
      <c r="H4310" s="12">
        <v>0</v>
      </c>
      <c r="I4310" s="12">
        <v>0.2388888888888889</v>
      </c>
      <c r="J4310" s="12">
        <v>0</v>
      </c>
      <c r="K4310" s="12"/>
      <c r="L4310" s="12">
        <f>VartojimasGamyba!H4306</f>
        <v>0.02</v>
      </c>
      <c r="M4310" s="19">
        <f t="shared" si="648"/>
        <v>-3.8163916471489756E-17</v>
      </c>
      <c r="N4310" s="7">
        <f t="shared" si="649"/>
        <v>-7.3144962309257274E-15</v>
      </c>
      <c r="O4310" s="7">
        <f t="shared" si="650"/>
        <v>-7.3144962309257274E-15</v>
      </c>
      <c r="R4310" s="7"/>
      <c r="S4310" s="47">
        <f t="shared" si="651"/>
        <v>-3.8163916471489756E-17</v>
      </c>
      <c r="T4310" s="47">
        <f t="shared" si="652"/>
        <v>0</v>
      </c>
      <c r="U4310" s="47">
        <f t="shared" si="653"/>
        <v>191.66000000000003</v>
      </c>
      <c r="V4310" s="47">
        <f t="shared" si="654"/>
        <v>79.790000000000006</v>
      </c>
      <c r="W4310" s="11"/>
    </row>
    <row r="4311" spans="1:23" x14ac:dyDescent="0.45">
      <c r="A4311" t="s">
        <v>4316</v>
      </c>
      <c r="B4311">
        <v>96.23</v>
      </c>
      <c r="D4311" s="1" t="str">
        <f>VartojimasGamyba!J4307</f>
        <v>2024-02-27-09</v>
      </c>
      <c r="E4311" s="7">
        <f>VartojimasGamyba!G4307</f>
        <v>0.46200000000000002</v>
      </c>
      <c r="F4311" s="11"/>
      <c r="G4311" s="12">
        <f t="shared" si="655"/>
        <v>12.027777777777779</v>
      </c>
      <c r="H4311" s="12">
        <v>0</v>
      </c>
      <c r="I4311" s="12">
        <v>0.5</v>
      </c>
      <c r="J4311" s="12">
        <v>0</v>
      </c>
      <c r="K4311" s="12"/>
      <c r="L4311" s="12">
        <f>VartojimasGamyba!H4307</f>
        <v>1.2E-2</v>
      </c>
      <c r="M4311" s="19">
        <f t="shared" si="648"/>
        <v>0</v>
      </c>
      <c r="N4311" s="7">
        <f t="shared" si="649"/>
        <v>0</v>
      </c>
      <c r="O4311" s="7">
        <f t="shared" si="650"/>
        <v>0</v>
      </c>
      <c r="R4311" s="7"/>
      <c r="S4311" s="47">
        <f t="shared" si="651"/>
        <v>0</v>
      </c>
      <c r="T4311" s="47">
        <f t="shared" si="652"/>
        <v>0</v>
      </c>
      <c r="U4311" s="47">
        <f t="shared" si="653"/>
        <v>196.52</v>
      </c>
      <c r="V4311" s="47">
        <f t="shared" si="654"/>
        <v>84.65</v>
      </c>
      <c r="W4311" s="11"/>
    </row>
    <row r="4312" spans="1:23" x14ac:dyDescent="0.45">
      <c r="A4312" t="s">
        <v>4317</v>
      </c>
      <c r="B4312">
        <v>111.12</v>
      </c>
      <c r="D4312" s="1" t="str">
        <f>VartojimasGamyba!J4308</f>
        <v>2024-02-27-10</v>
      </c>
      <c r="E4312" s="7">
        <f>VartojimasGamyba!G4308</f>
        <v>1.1240000000000001</v>
      </c>
      <c r="F4312" s="11"/>
      <c r="G4312" s="12">
        <f t="shared" si="655"/>
        <v>10.830000000000002</v>
      </c>
      <c r="H4312" s="12">
        <v>0</v>
      </c>
      <c r="I4312" s="12">
        <v>1.1977777777777776</v>
      </c>
      <c r="J4312" s="12">
        <v>0</v>
      </c>
      <c r="K4312" s="12"/>
      <c r="L4312" s="12">
        <f>VartojimasGamyba!H4308</f>
        <v>4.5999999999999999E-2</v>
      </c>
      <c r="M4312" s="19">
        <f t="shared" si="648"/>
        <v>2.6367796834847468E-16</v>
      </c>
      <c r="N4312" s="7">
        <f t="shared" si="649"/>
        <v>5.5744159288551038E-14</v>
      </c>
      <c r="O4312" s="7">
        <f t="shared" si="650"/>
        <v>5.5744159288551038E-14</v>
      </c>
      <c r="R4312" s="7"/>
      <c r="S4312" s="47">
        <f t="shared" si="651"/>
        <v>2.6367796834847468E-16</v>
      </c>
      <c r="T4312" s="47">
        <f t="shared" si="652"/>
        <v>0</v>
      </c>
      <c r="U4312" s="47">
        <f t="shared" si="653"/>
        <v>211.41000000000003</v>
      </c>
      <c r="V4312" s="47">
        <f t="shared" si="654"/>
        <v>99.54</v>
      </c>
      <c r="W4312" s="11"/>
    </row>
    <row r="4313" spans="1:23" x14ac:dyDescent="0.45">
      <c r="A4313" t="s">
        <v>4318</v>
      </c>
      <c r="B4313">
        <v>104.08</v>
      </c>
      <c r="D4313" s="1" t="str">
        <f>VartojimasGamyba!J4309</f>
        <v>2024-02-27-11</v>
      </c>
      <c r="E4313" s="7">
        <f>VartojimasGamyba!G4309</f>
        <v>1.2370000000000001</v>
      </c>
      <c r="F4313" s="11"/>
      <c r="G4313" s="12">
        <f t="shared" si="655"/>
        <v>9.5500000000000007</v>
      </c>
      <c r="H4313" s="12">
        <v>0</v>
      </c>
      <c r="I4313" s="12">
        <v>1.2800000000000002</v>
      </c>
      <c r="J4313" s="12">
        <v>0</v>
      </c>
      <c r="K4313" s="12"/>
      <c r="L4313" s="12">
        <f>VartojimasGamyba!H4309</f>
        <v>8.5000000000000006E-2</v>
      </c>
      <c r="M4313" s="19">
        <f t="shared" si="648"/>
        <v>-2.6367796834847468E-16</v>
      </c>
      <c r="N4313" s="7">
        <f t="shared" si="649"/>
        <v>-5.3887866391377773E-14</v>
      </c>
      <c r="O4313" s="7">
        <f t="shared" si="650"/>
        <v>-5.3887866391377773E-14</v>
      </c>
      <c r="R4313" s="7"/>
      <c r="S4313" s="47">
        <f t="shared" si="651"/>
        <v>-2.6367796834847468E-16</v>
      </c>
      <c r="T4313" s="47">
        <f t="shared" si="652"/>
        <v>0</v>
      </c>
      <c r="U4313" s="47">
        <f t="shared" si="653"/>
        <v>204.37</v>
      </c>
      <c r="V4313" s="47">
        <f t="shared" si="654"/>
        <v>92.5</v>
      </c>
      <c r="W4313" s="11"/>
    </row>
    <row r="4314" spans="1:23" x14ac:dyDescent="0.45">
      <c r="A4314" t="s">
        <v>4319</v>
      </c>
      <c r="B4314">
        <v>93.39</v>
      </c>
      <c r="D4314" s="1" t="str">
        <f>VartojimasGamyba!J4310</f>
        <v>2024-02-27-12</v>
      </c>
      <c r="E4314" s="7">
        <f>VartojimasGamyba!G4310</f>
        <v>0.36899999999999999</v>
      </c>
      <c r="F4314" s="11"/>
      <c r="G4314" s="12">
        <f t="shared" si="655"/>
        <v>9.2544444444444451</v>
      </c>
      <c r="H4314" s="12">
        <v>0</v>
      </c>
      <c r="I4314" s="12">
        <v>0.29555555555555557</v>
      </c>
      <c r="J4314" s="12">
        <v>0</v>
      </c>
      <c r="K4314" s="12"/>
      <c r="L4314" s="12">
        <f>VartojimasGamyba!H4310</f>
        <v>0.10299999999999999</v>
      </c>
      <c r="M4314" s="19">
        <f t="shared" si="648"/>
        <v>0</v>
      </c>
      <c r="N4314" s="7">
        <f t="shared" si="649"/>
        <v>0</v>
      </c>
      <c r="O4314" s="7">
        <f t="shared" si="650"/>
        <v>0</v>
      </c>
      <c r="R4314" s="7"/>
      <c r="S4314" s="47">
        <f t="shared" si="651"/>
        <v>0</v>
      </c>
      <c r="T4314" s="47">
        <f t="shared" si="652"/>
        <v>0</v>
      </c>
      <c r="U4314" s="47">
        <f t="shared" si="653"/>
        <v>193.68</v>
      </c>
      <c r="V4314" s="47">
        <f t="shared" si="654"/>
        <v>81.81</v>
      </c>
      <c r="W4314" s="11"/>
    </row>
    <row r="4315" spans="1:23" x14ac:dyDescent="0.45">
      <c r="A4315" t="s">
        <v>4320</v>
      </c>
      <c r="B4315">
        <v>80.010000000000005</v>
      </c>
      <c r="D4315" s="1" t="str">
        <f>VartojimasGamyba!J4311</f>
        <v>2024-02-27-13</v>
      </c>
      <c r="E4315" s="7">
        <f>VartojimasGamyba!G4311</f>
        <v>0.218</v>
      </c>
      <c r="F4315" s="11"/>
      <c r="G4315" s="12">
        <f t="shared" si="655"/>
        <v>9.0400000000000009</v>
      </c>
      <c r="H4315" s="12">
        <v>0</v>
      </c>
      <c r="I4315" s="12">
        <v>0.21444444444444441</v>
      </c>
      <c r="J4315" s="12">
        <v>0</v>
      </c>
      <c r="K4315" s="12"/>
      <c r="L4315" s="12">
        <f>VartojimasGamyba!H4311</f>
        <v>2.5000000000000001E-2</v>
      </c>
      <c r="M4315" s="19">
        <f t="shared" si="648"/>
        <v>0</v>
      </c>
      <c r="N4315" s="7">
        <f t="shared" si="649"/>
        <v>0</v>
      </c>
      <c r="O4315" s="7">
        <f t="shared" si="650"/>
        <v>0</v>
      </c>
      <c r="R4315" s="7"/>
      <c r="S4315" s="47">
        <f t="shared" si="651"/>
        <v>0</v>
      </c>
      <c r="T4315" s="47">
        <f t="shared" si="652"/>
        <v>0</v>
      </c>
      <c r="U4315" s="47">
        <f t="shared" si="653"/>
        <v>180.3</v>
      </c>
      <c r="V4315" s="47">
        <f t="shared" si="654"/>
        <v>68.430000000000007</v>
      </c>
      <c r="W4315" s="11"/>
    </row>
    <row r="4316" spans="1:23" x14ac:dyDescent="0.45">
      <c r="A4316" t="s">
        <v>4321</v>
      </c>
      <c r="B4316">
        <v>90.33</v>
      </c>
      <c r="D4316" s="1" t="str">
        <f>VartojimasGamyba!J4312</f>
        <v>2024-02-27-14</v>
      </c>
      <c r="E4316" s="7">
        <f>VartojimasGamyba!G4312</f>
        <v>0.60299999999999998</v>
      </c>
      <c r="F4316" s="11"/>
      <c r="G4316" s="12">
        <f t="shared" si="655"/>
        <v>8.4011111111111116</v>
      </c>
      <c r="H4316" s="12">
        <v>0</v>
      </c>
      <c r="I4316" s="12">
        <v>0.63888888888888884</v>
      </c>
      <c r="J4316" s="12">
        <v>0</v>
      </c>
      <c r="K4316" s="12"/>
      <c r="L4316" s="12">
        <f>VartojimasGamyba!H4312</f>
        <v>2.8000000000000001E-2</v>
      </c>
      <c r="M4316" s="19">
        <f t="shared" si="648"/>
        <v>0</v>
      </c>
      <c r="N4316" s="7">
        <f t="shared" si="649"/>
        <v>0</v>
      </c>
      <c r="O4316" s="7">
        <f t="shared" si="650"/>
        <v>0</v>
      </c>
      <c r="R4316" s="7"/>
      <c r="S4316" s="47">
        <f t="shared" si="651"/>
        <v>0</v>
      </c>
      <c r="T4316" s="47">
        <f t="shared" si="652"/>
        <v>0</v>
      </c>
      <c r="U4316" s="47">
        <f t="shared" si="653"/>
        <v>190.62</v>
      </c>
      <c r="V4316" s="47">
        <f t="shared" si="654"/>
        <v>78.75</v>
      </c>
      <c r="W4316" s="11"/>
    </row>
    <row r="4317" spans="1:23" x14ac:dyDescent="0.45">
      <c r="A4317" t="s">
        <v>4322</v>
      </c>
      <c r="B4317">
        <v>59.16</v>
      </c>
      <c r="D4317" s="1" t="str">
        <f>VartojimasGamyba!J4313</f>
        <v>2024-02-27-15</v>
      </c>
      <c r="E4317" s="7">
        <f>VartojimasGamyba!G4313</f>
        <v>0.53100000000000003</v>
      </c>
      <c r="F4317" s="11"/>
      <c r="G4317" s="12">
        <f t="shared" si="655"/>
        <v>8.4011111111111116</v>
      </c>
      <c r="H4317" s="12">
        <v>0</v>
      </c>
      <c r="I4317" s="12">
        <v>0</v>
      </c>
      <c r="J4317" s="12">
        <v>0</v>
      </c>
      <c r="K4317" s="12"/>
      <c r="L4317" s="12">
        <f>VartojimasGamyba!H4313</f>
        <v>2E-3</v>
      </c>
      <c r="M4317" s="19">
        <f t="shared" si="648"/>
        <v>0.52900000000000003</v>
      </c>
      <c r="N4317" s="7">
        <f t="shared" si="649"/>
        <v>84.349049999999991</v>
      </c>
      <c r="O4317" s="7">
        <f t="shared" si="650"/>
        <v>84.349049999999991</v>
      </c>
      <c r="R4317" s="7"/>
      <c r="S4317" s="47">
        <f t="shared" si="651"/>
        <v>0.52900000000000003</v>
      </c>
      <c r="T4317" s="47">
        <f t="shared" si="652"/>
        <v>0</v>
      </c>
      <c r="U4317" s="47">
        <f t="shared" si="653"/>
        <v>159.44999999999999</v>
      </c>
      <c r="V4317" s="47">
        <f t="shared" si="654"/>
        <v>47.58</v>
      </c>
      <c r="W4317" s="11"/>
    </row>
    <row r="4318" spans="1:23" x14ac:dyDescent="0.45">
      <c r="A4318" t="s">
        <v>4323</v>
      </c>
      <c r="B4318">
        <v>64.489999999999995</v>
      </c>
      <c r="D4318" s="1" t="str">
        <f>VartojimasGamyba!J4314</f>
        <v>2024-02-27-16</v>
      </c>
      <c r="E4318" s="7">
        <f>VartojimasGamyba!G4314</f>
        <v>0.90400000000000003</v>
      </c>
      <c r="F4318" s="11"/>
      <c r="G4318" s="12">
        <f t="shared" si="655"/>
        <v>8.4011111111111116</v>
      </c>
      <c r="H4318" s="12">
        <v>0</v>
      </c>
      <c r="I4318" s="12">
        <v>0</v>
      </c>
      <c r="J4318" s="12">
        <v>0</v>
      </c>
      <c r="K4318" s="12"/>
      <c r="L4318" s="12">
        <f>VartojimasGamyba!H4314</f>
        <v>0</v>
      </c>
      <c r="M4318" s="19">
        <f t="shared" si="648"/>
        <v>0.90400000000000003</v>
      </c>
      <c r="N4318" s="7">
        <f t="shared" si="649"/>
        <v>148.96111999999999</v>
      </c>
      <c r="O4318" s="7">
        <f t="shared" si="650"/>
        <v>148.96111999999999</v>
      </c>
      <c r="R4318" s="7"/>
      <c r="S4318" s="47">
        <f t="shared" si="651"/>
        <v>0.90400000000000003</v>
      </c>
      <c r="T4318" s="47">
        <f t="shared" si="652"/>
        <v>0</v>
      </c>
      <c r="U4318" s="47">
        <f t="shared" si="653"/>
        <v>164.78</v>
      </c>
      <c r="V4318" s="47">
        <f t="shared" si="654"/>
        <v>52.91</v>
      </c>
      <c r="W4318" s="11"/>
    </row>
    <row r="4319" spans="1:23" x14ac:dyDescent="0.45">
      <c r="A4319" t="s">
        <v>4324</v>
      </c>
      <c r="B4319">
        <v>71.34</v>
      </c>
      <c r="D4319" s="1" t="str">
        <f>VartojimasGamyba!J4315</f>
        <v>2024-02-27-17</v>
      </c>
      <c r="E4319" s="7">
        <f>VartojimasGamyba!G4315</f>
        <v>0.52200000000000002</v>
      </c>
      <c r="F4319" s="11"/>
      <c r="G4319" s="12">
        <f t="shared" si="655"/>
        <v>8.4011111111111116</v>
      </c>
      <c r="H4319" s="12">
        <v>0</v>
      </c>
      <c r="I4319" s="12">
        <v>0</v>
      </c>
      <c r="J4319" s="12">
        <v>0</v>
      </c>
      <c r="K4319" s="12"/>
      <c r="L4319" s="12">
        <f>VartojimasGamyba!H4315</f>
        <v>0</v>
      </c>
      <c r="M4319" s="19">
        <f t="shared" si="648"/>
        <v>0.52200000000000002</v>
      </c>
      <c r="N4319" s="7">
        <f t="shared" si="649"/>
        <v>89.590860000000006</v>
      </c>
      <c r="O4319" s="7">
        <f t="shared" si="650"/>
        <v>89.590860000000006</v>
      </c>
      <c r="R4319" s="7"/>
      <c r="S4319" s="47">
        <f t="shared" si="651"/>
        <v>0.52200000000000002</v>
      </c>
      <c r="T4319" s="47">
        <f t="shared" si="652"/>
        <v>0</v>
      </c>
      <c r="U4319" s="47">
        <f t="shared" si="653"/>
        <v>171.63</v>
      </c>
      <c r="V4319" s="47">
        <f t="shared" si="654"/>
        <v>59.760000000000005</v>
      </c>
      <c r="W4319" s="11"/>
    </row>
    <row r="4320" spans="1:23" x14ac:dyDescent="0.45">
      <c r="A4320" t="s">
        <v>4325</v>
      </c>
      <c r="B4320">
        <v>79.819999999999993</v>
      </c>
      <c r="D4320" s="1" t="str">
        <f>VartojimasGamyba!J4316</f>
        <v>2024-02-27-18</v>
      </c>
      <c r="E4320" s="7">
        <f>VartojimasGamyba!G4316</f>
        <v>0.80500000000000005</v>
      </c>
      <c r="F4320" s="11"/>
      <c r="G4320" s="12">
        <f t="shared" si="655"/>
        <v>7.5066666666666668</v>
      </c>
      <c r="H4320" s="12">
        <v>0</v>
      </c>
      <c r="I4320" s="12">
        <v>0.89444444444444449</v>
      </c>
      <c r="J4320" s="12">
        <v>0</v>
      </c>
      <c r="K4320" s="12"/>
      <c r="L4320" s="12">
        <f>VartojimasGamyba!H4316</f>
        <v>0</v>
      </c>
      <c r="M4320" s="19">
        <f t="shared" si="648"/>
        <v>0</v>
      </c>
      <c r="N4320" s="7">
        <f t="shared" si="649"/>
        <v>0</v>
      </c>
      <c r="O4320" s="7">
        <f t="shared" si="650"/>
        <v>0</v>
      </c>
      <c r="R4320" s="7"/>
      <c r="S4320" s="47">
        <f t="shared" si="651"/>
        <v>0</v>
      </c>
      <c r="T4320" s="47">
        <f t="shared" si="652"/>
        <v>0</v>
      </c>
      <c r="U4320" s="47">
        <f t="shared" si="653"/>
        <v>180.11</v>
      </c>
      <c r="V4320" s="47">
        <f t="shared" si="654"/>
        <v>68.239999999999995</v>
      </c>
      <c r="W4320" s="11"/>
    </row>
    <row r="4321" spans="1:23" x14ac:dyDescent="0.45">
      <c r="A4321" t="s">
        <v>4326</v>
      </c>
      <c r="B4321">
        <v>110.17</v>
      </c>
      <c r="D4321" s="1" t="str">
        <f>VartojimasGamyba!J4317</f>
        <v>2024-02-27-19</v>
      </c>
      <c r="E4321" s="7">
        <f>VartojimasGamyba!G4317</f>
        <v>0.59099999999999997</v>
      </c>
      <c r="F4321" s="11"/>
      <c r="G4321" s="12">
        <f t="shared" si="655"/>
        <v>6.8500000000000005</v>
      </c>
      <c r="H4321" s="12">
        <v>0</v>
      </c>
      <c r="I4321" s="12">
        <v>0.65666666666666662</v>
      </c>
      <c r="J4321" s="12">
        <v>0</v>
      </c>
      <c r="K4321" s="12"/>
      <c r="L4321" s="12">
        <f>VartojimasGamyba!H4317</f>
        <v>0</v>
      </c>
      <c r="M4321" s="19">
        <f t="shared" si="648"/>
        <v>0</v>
      </c>
      <c r="N4321" s="7">
        <f t="shared" si="649"/>
        <v>0</v>
      </c>
      <c r="O4321" s="7">
        <f t="shared" si="650"/>
        <v>0</v>
      </c>
      <c r="R4321" s="7"/>
      <c r="S4321" s="47">
        <f t="shared" si="651"/>
        <v>0</v>
      </c>
      <c r="T4321" s="47">
        <f t="shared" si="652"/>
        <v>0</v>
      </c>
      <c r="U4321" s="47">
        <f t="shared" si="653"/>
        <v>210.46</v>
      </c>
      <c r="V4321" s="47">
        <f t="shared" si="654"/>
        <v>98.59</v>
      </c>
      <c r="W4321" s="11"/>
    </row>
    <row r="4322" spans="1:23" x14ac:dyDescent="0.45">
      <c r="A4322" t="s">
        <v>4327</v>
      </c>
      <c r="B4322">
        <v>112.32</v>
      </c>
      <c r="D4322" s="1" t="str">
        <f>VartojimasGamyba!J4318</f>
        <v>2024-02-27-20</v>
      </c>
      <c r="E4322" s="7">
        <f>VartojimasGamyba!G4318</f>
        <v>0.36199999999999999</v>
      </c>
      <c r="F4322" s="11"/>
      <c r="G4322" s="12">
        <f t="shared" si="655"/>
        <v>6.4477777777777785</v>
      </c>
      <c r="H4322" s="12">
        <v>0</v>
      </c>
      <c r="I4322" s="12">
        <v>0.4022222222222222</v>
      </c>
      <c r="J4322" s="12">
        <v>0</v>
      </c>
      <c r="K4322" s="12"/>
      <c r="L4322" s="12">
        <f>VartojimasGamyba!H4318</f>
        <v>0</v>
      </c>
      <c r="M4322" s="19">
        <f t="shared" si="648"/>
        <v>0</v>
      </c>
      <c r="N4322" s="7">
        <f t="shared" si="649"/>
        <v>0</v>
      </c>
      <c r="O4322" s="7">
        <f t="shared" si="650"/>
        <v>0</v>
      </c>
      <c r="P4322" s="7" t="s">
        <v>8873</v>
      </c>
      <c r="R4322" s="7"/>
      <c r="S4322" s="47">
        <f t="shared" si="651"/>
        <v>0</v>
      </c>
      <c r="T4322" s="47">
        <f t="shared" si="652"/>
        <v>0</v>
      </c>
      <c r="U4322" s="47">
        <f t="shared" si="653"/>
        <v>212.61</v>
      </c>
      <c r="V4322" s="47">
        <f t="shared" si="654"/>
        <v>100.74</v>
      </c>
      <c r="W4322" s="11"/>
    </row>
    <row r="4323" spans="1:23" x14ac:dyDescent="0.45">
      <c r="A4323" t="s">
        <v>4328</v>
      </c>
      <c r="B4323">
        <v>105.17</v>
      </c>
      <c r="D4323" s="1" t="str">
        <f>VartojimasGamyba!J4319</f>
        <v>2024-02-27-21</v>
      </c>
      <c r="E4323" s="7">
        <f>VartojimasGamyba!G4319</f>
        <v>0.53</v>
      </c>
      <c r="F4323" s="11"/>
      <c r="G4323" s="12">
        <f t="shared" si="655"/>
        <v>5.8588888888888899</v>
      </c>
      <c r="H4323" s="12">
        <v>0</v>
      </c>
      <c r="I4323" s="12">
        <v>0.58888888888888891</v>
      </c>
      <c r="J4323" s="12">
        <v>0</v>
      </c>
      <c r="K4323" s="12"/>
      <c r="L4323" s="12">
        <f>VartojimasGamyba!H4319</f>
        <v>0</v>
      </c>
      <c r="M4323" s="19">
        <f t="shared" si="648"/>
        <v>0</v>
      </c>
      <c r="N4323" s="7">
        <f t="shared" si="649"/>
        <v>0</v>
      </c>
      <c r="O4323" s="7">
        <f t="shared" si="650"/>
        <v>0</v>
      </c>
      <c r="P4323" s="7">
        <f>SUM(N4302:N4325)</f>
        <v>2197.7003633333329</v>
      </c>
      <c r="R4323" s="7"/>
      <c r="S4323" s="47">
        <f t="shared" si="651"/>
        <v>0</v>
      </c>
      <c r="T4323" s="47">
        <f t="shared" si="652"/>
        <v>0</v>
      </c>
      <c r="U4323" s="47">
        <f t="shared" si="653"/>
        <v>205.46</v>
      </c>
      <c r="V4323" s="47">
        <f t="shared" si="654"/>
        <v>93.59</v>
      </c>
      <c r="W4323" s="11"/>
    </row>
    <row r="4324" spans="1:23" x14ac:dyDescent="0.45">
      <c r="A4324" t="s">
        <v>4329</v>
      </c>
      <c r="B4324">
        <v>84.36</v>
      </c>
      <c r="D4324" s="1" t="str">
        <f>VartojimasGamyba!J4320</f>
        <v>2024-02-27-22</v>
      </c>
      <c r="E4324" s="7">
        <f>VartojimasGamyba!G4320</f>
        <v>0.53300000000000003</v>
      </c>
      <c r="F4324" s="11"/>
      <c r="G4324" s="12">
        <f t="shared" si="655"/>
        <v>5.2666666666666675</v>
      </c>
      <c r="H4324" s="12">
        <v>0</v>
      </c>
      <c r="I4324" s="12">
        <v>0.59222222222222232</v>
      </c>
      <c r="J4324" s="12">
        <v>0</v>
      </c>
      <c r="K4324" s="12"/>
      <c r="L4324" s="12">
        <f>VartojimasGamyba!H4320</f>
        <v>0</v>
      </c>
      <c r="M4324" s="19">
        <f t="shared" si="648"/>
        <v>-1.1102230246251565E-16</v>
      </c>
      <c r="N4324" s="7">
        <f t="shared" si="649"/>
        <v>-2.0500268149703516E-14</v>
      </c>
      <c r="O4324" s="7">
        <f t="shared" si="650"/>
        <v>-2.0500268149703516E-14</v>
      </c>
      <c r="P4324" s="7" t="s">
        <v>8872</v>
      </c>
      <c r="R4324" s="7"/>
      <c r="S4324" s="47">
        <f t="shared" si="651"/>
        <v>-1.1102230246251565E-16</v>
      </c>
      <c r="T4324" s="47">
        <f t="shared" si="652"/>
        <v>0</v>
      </c>
      <c r="U4324" s="47">
        <f t="shared" si="653"/>
        <v>184.65</v>
      </c>
      <c r="V4324" s="47">
        <f t="shared" si="654"/>
        <v>72.78</v>
      </c>
      <c r="W4324" s="11"/>
    </row>
    <row r="4325" spans="1:23" x14ac:dyDescent="0.45">
      <c r="A4325" t="s">
        <v>4330</v>
      </c>
      <c r="B4325">
        <v>97.33</v>
      </c>
      <c r="D4325" s="1" t="str">
        <f>VartojimasGamyba!J4321</f>
        <v>2024-02-27-23</v>
      </c>
      <c r="E4325" s="7">
        <f>VartojimasGamyba!G4321</f>
        <v>0.24</v>
      </c>
      <c r="F4325" s="11"/>
      <c r="G4325" s="12">
        <f t="shared" si="655"/>
        <v>5.0000000000000009</v>
      </c>
      <c r="H4325" s="12">
        <v>0</v>
      </c>
      <c r="I4325" s="12">
        <v>0.26666666666666666</v>
      </c>
      <c r="J4325" s="12">
        <v>0</v>
      </c>
      <c r="K4325" s="12"/>
      <c r="L4325" s="12">
        <f>VartojimasGamyba!H4321</f>
        <v>0</v>
      </c>
      <c r="M4325" s="19">
        <f t="shared" si="648"/>
        <v>0</v>
      </c>
      <c r="N4325" s="7">
        <f t="shared" si="649"/>
        <v>0</v>
      </c>
      <c r="O4325" s="7">
        <f t="shared" si="650"/>
        <v>0</v>
      </c>
      <c r="P4325" s="7">
        <f>SUM(O4302:O4325)</f>
        <v>2197.7003633333329</v>
      </c>
      <c r="Q4325" s="7">
        <f>SUMPRODUCT(B4302:B4325,E4302:E4325)+SUM(E4302:E4325)*$Z$21-SUMPRODUCT(B4302:B4325,L4302:L4325)+SUM(L4302:L4325)*ABS($Z$20)</f>
        <v>2414.2748499999998</v>
      </c>
      <c r="R4325" s="7"/>
      <c r="S4325" s="47">
        <f t="shared" si="651"/>
        <v>0</v>
      </c>
      <c r="T4325" s="47">
        <f t="shared" si="652"/>
        <v>0</v>
      </c>
      <c r="U4325" s="47">
        <f t="shared" si="653"/>
        <v>197.62</v>
      </c>
      <c r="V4325" s="47">
        <f t="shared" si="654"/>
        <v>85.75</v>
      </c>
      <c r="W4325" s="11">
        <f>IF(P4325&lt;&gt;Q4325,1,0)</f>
        <v>1</v>
      </c>
    </row>
    <row r="4326" spans="1:23" x14ac:dyDescent="0.45">
      <c r="A4326" t="s">
        <v>4331</v>
      </c>
      <c r="B4326">
        <v>75.14</v>
      </c>
      <c r="D4326" s="9" t="str">
        <f>VartojimasGamyba!J4322</f>
        <v>2024-02-28-00</v>
      </c>
      <c r="E4326" s="8">
        <f>VartojimasGamyba!G4322</f>
        <v>0.56699999999999995</v>
      </c>
      <c r="F4326" s="11"/>
      <c r="G4326" s="7">
        <f>G4325+H4326-I4326</f>
        <v>5.0000000000000009</v>
      </c>
      <c r="H4326" s="7">
        <v>0</v>
      </c>
      <c r="I4326" s="7">
        <v>0</v>
      </c>
      <c r="J4326" s="7">
        <v>0</v>
      </c>
      <c r="L4326" s="7">
        <f>VartojimasGamyba!H4322</f>
        <v>0</v>
      </c>
      <c r="M4326" s="15">
        <f t="shared" si="648"/>
        <v>0.56699999999999995</v>
      </c>
      <c r="N4326" s="7">
        <f t="shared" si="649"/>
        <v>99.468809999999991</v>
      </c>
      <c r="O4326" s="7">
        <f t="shared" si="650"/>
        <v>99.468809999999991</v>
      </c>
      <c r="R4326" s="20" t="s">
        <v>8783</v>
      </c>
      <c r="S4326" s="47">
        <f t="shared" si="651"/>
        <v>0.56699999999999995</v>
      </c>
      <c r="T4326" s="47">
        <f t="shared" si="652"/>
        <v>0</v>
      </c>
      <c r="U4326" s="47">
        <f t="shared" si="653"/>
        <v>175.43</v>
      </c>
      <c r="V4326" s="47">
        <f t="shared" si="654"/>
        <v>63.56</v>
      </c>
      <c r="W4326" s="11"/>
    </row>
    <row r="4327" spans="1:23" x14ac:dyDescent="0.45">
      <c r="A4327" t="s">
        <v>4332</v>
      </c>
      <c r="B4327">
        <v>64.97</v>
      </c>
      <c r="D4327" s="9" t="str">
        <f>VartojimasGamyba!J4323</f>
        <v>2024-02-28-01</v>
      </c>
      <c r="E4327" s="8">
        <f>VartojimasGamyba!G4323</f>
        <v>0.32300000000000001</v>
      </c>
      <c r="F4327" s="11"/>
      <c r="G4327" s="7">
        <f t="shared" ref="G4327:G4349" si="656">G4326+H4327-I4327</f>
        <v>5.0000000000000009</v>
      </c>
      <c r="H4327" s="7">
        <v>0</v>
      </c>
      <c r="I4327" s="7">
        <v>0</v>
      </c>
      <c r="J4327" s="7">
        <v>0</v>
      </c>
      <c r="L4327" s="7">
        <f>VartojimasGamyba!H4323</f>
        <v>0</v>
      </c>
      <c r="M4327" s="15">
        <f t="shared" si="648"/>
        <v>0.32300000000000001</v>
      </c>
      <c r="N4327" s="7">
        <f t="shared" si="649"/>
        <v>53.378979999999999</v>
      </c>
      <c r="O4327" s="7">
        <f t="shared" si="650"/>
        <v>53.378979999999999</v>
      </c>
      <c r="R4327" s="7"/>
      <c r="S4327" s="47">
        <f t="shared" si="651"/>
        <v>0.32300000000000001</v>
      </c>
      <c r="T4327" s="47">
        <f t="shared" si="652"/>
        <v>0</v>
      </c>
      <c r="U4327" s="47">
        <f t="shared" si="653"/>
        <v>165.26</v>
      </c>
      <c r="V4327" s="47">
        <f t="shared" si="654"/>
        <v>53.39</v>
      </c>
      <c r="W4327" s="11"/>
    </row>
    <row r="4328" spans="1:23" x14ac:dyDescent="0.45">
      <c r="A4328" t="s">
        <v>4333</v>
      </c>
      <c r="B4328">
        <v>60.36</v>
      </c>
      <c r="D4328" s="9" t="str">
        <f>VartojimasGamyba!J4324</f>
        <v>2024-02-28-02</v>
      </c>
      <c r="E4328" s="8">
        <f>VartojimasGamyba!G4324</f>
        <v>0.34300000000000003</v>
      </c>
      <c r="F4328" s="11"/>
      <c r="G4328" s="7">
        <f t="shared" si="656"/>
        <v>5.0000000000000009</v>
      </c>
      <c r="H4328" s="7">
        <v>0</v>
      </c>
      <c r="I4328" s="7">
        <v>0</v>
      </c>
      <c r="J4328" s="7">
        <v>0</v>
      </c>
      <c r="L4328" s="7">
        <f>VartojimasGamyba!H4324</f>
        <v>0</v>
      </c>
      <c r="M4328" s="15">
        <f t="shared" si="648"/>
        <v>0.34300000000000003</v>
      </c>
      <c r="N4328" s="7">
        <f t="shared" si="649"/>
        <v>55.102950000000007</v>
      </c>
      <c r="O4328" s="7">
        <f t="shared" si="650"/>
        <v>55.102950000000007</v>
      </c>
      <c r="R4328" s="7"/>
      <c r="S4328" s="47">
        <f t="shared" si="651"/>
        <v>0.34300000000000003</v>
      </c>
      <c r="T4328" s="47">
        <f t="shared" si="652"/>
        <v>0</v>
      </c>
      <c r="U4328" s="47">
        <f t="shared" si="653"/>
        <v>160.65</v>
      </c>
      <c r="V4328" s="47">
        <f t="shared" si="654"/>
        <v>48.78</v>
      </c>
      <c r="W4328" s="11"/>
    </row>
    <row r="4329" spans="1:23" x14ac:dyDescent="0.45">
      <c r="A4329" t="s">
        <v>4334</v>
      </c>
      <c r="B4329">
        <v>59.4</v>
      </c>
      <c r="D4329" s="9" t="str">
        <f>VartojimasGamyba!J4325</f>
        <v>2024-02-28-03</v>
      </c>
      <c r="E4329" s="8">
        <f>VartojimasGamyba!G4325</f>
        <v>0.56100000000000005</v>
      </c>
      <c r="F4329" s="11"/>
      <c r="G4329" s="7">
        <f t="shared" si="656"/>
        <v>10.584444444444445</v>
      </c>
      <c r="H4329" s="7">
        <v>5.5844444444444443</v>
      </c>
      <c r="I4329" s="7">
        <v>0</v>
      </c>
      <c r="J4329" s="7">
        <v>0</v>
      </c>
      <c r="L4329" s="7">
        <f>VartojimasGamyba!H4325</f>
        <v>0</v>
      </c>
      <c r="M4329" s="15">
        <f t="shared" si="648"/>
        <v>6.1454444444444443</v>
      </c>
      <c r="N4329" s="7">
        <f t="shared" si="649"/>
        <v>981.36602333333326</v>
      </c>
      <c r="O4329" s="7">
        <f t="shared" si="650"/>
        <v>981.36602333333326</v>
      </c>
      <c r="R4329" s="7"/>
      <c r="S4329" s="47">
        <f t="shared" si="651"/>
        <v>6.1454444444444443</v>
      </c>
      <c r="T4329" s="47">
        <f t="shared" si="652"/>
        <v>0</v>
      </c>
      <c r="U4329" s="47">
        <f t="shared" si="653"/>
        <v>159.69</v>
      </c>
      <c r="V4329" s="47">
        <f t="shared" si="654"/>
        <v>47.82</v>
      </c>
      <c r="W4329" s="11"/>
    </row>
    <row r="4330" spans="1:23" x14ac:dyDescent="0.45">
      <c r="A4330" t="s">
        <v>4335</v>
      </c>
      <c r="B4330">
        <v>61.34</v>
      </c>
      <c r="D4330" s="9" t="str">
        <f>VartojimasGamyba!J4326</f>
        <v>2024-02-28-04</v>
      </c>
      <c r="E4330" s="8">
        <f>VartojimasGamyba!G4326</f>
        <v>1.004</v>
      </c>
      <c r="F4330" s="11"/>
      <c r="G4330" s="7">
        <f t="shared" si="656"/>
        <v>10.584444444444445</v>
      </c>
      <c r="H4330" s="7">
        <v>0</v>
      </c>
      <c r="I4330" s="7">
        <v>0</v>
      </c>
      <c r="J4330" s="7">
        <v>0</v>
      </c>
      <c r="L4330" s="7">
        <f>VartojimasGamyba!H4326</f>
        <v>0</v>
      </c>
      <c r="M4330" s="15">
        <f t="shared" si="648"/>
        <v>1.004</v>
      </c>
      <c r="N4330" s="7">
        <f t="shared" si="649"/>
        <v>162.27652</v>
      </c>
      <c r="O4330" s="7">
        <f t="shared" si="650"/>
        <v>162.27652</v>
      </c>
      <c r="R4330" s="7"/>
      <c r="S4330" s="47">
        <f t="shared" si="651"/>
        <v>1.004</v>
      </c>
      <c r="T4330" s="47">
        <f t="shared" si="652"/>
        <v>0</v>
      </c>
      <c r="U4330" s="47">
        <f t="shared" si="653"/>
        <v>161.63</v>
      </c>
      <c r="V4330" s="47">
        <f t="shared" si="654"/>
        <v>49.760000000000005</v>
      </c>
      <c r="W4330" s="11"/>
    </row>
    <row r="4331" spans="1:23" x14ac:dyDescent="0.45">
      <c r="A4331" t="s">
        <v>4336</v>
      </c>
      <c r="B4331">
        <v>63.46</v>
      </c>
      <c r="D4331" s="9" t="str">
        <f>VartojimasGamyba!J4327</f>
        <v>2024-02-28-05</v>
      </c>
      <c r="E4331" s="8">
        <f>VartojimasGamyba!G4327</f>
        <v>0.55400000000000005</v>
      </c>
      <c r="F4331" s="11"/>
      <c r="G4331" s="7">
        <f t="shared" si="656"/>
        <v>10.584444444444445</v>
      </c>
      <c r="H4331" s="7">
        <v>0</v>
      </c>
      <c r="I4331" s="7">
        <v>0</v>
      </c>
      <c r="J4331" s="7">
        <v>0</v>
      </c>
      <c r="L4331" s="7">
        <f>VartojimasGamyba!H4327</f>
        <v>0</v>
      </c>
      <c r="M4331" s="15">
        <f t="shared" si="648"/>
        <v>0.55400000000000005</v>
      </c>
      <c r="N4331" s="7">
        <f t="shared" si="649"/>
        <v>90.717500000000001</v>
      </c>
      <c r="O4331" s="7">
        <f t="shared" si="650"/>
        <v>90.717500000000001</v>
      </c>
      <c r="R4331" s="7"/>
      <c r="S4331" s="47">
        <f t="shared" si="651"/>
        <v>0.55400000000000005</v>
      </c>
      <c r="T4331" s="47">
        <f t="shared" si="652"/>
        <v>0</v>
      </c>
      <c r="U4331" s="47">
        <f t="shared" si="653"/>
        <v>163.75</v>
      </c>
      <c r="V4331" s="47">
        <f t="shared" si="654"/>
        <v>51.88</v>
      </c>
      <c r="W4331" s="11"/>
    </row>
    <row r="4332" spans="1:23" x14ac:dyDescent="0.45">
      <c r="A4332" t="s">
        <v>4337</v>
      </c>
      <c r="B4332">
        <v>69.099999999999994</v>
      </c>
      <c r="D4332" s="9" t="str">
        <f>VartojimasGamyba!J4328</f>
        <v>2024-02-28-06</v>
      </c>
      <c r="E4332" s="8">
        <f>VartojimasGamyba!G4328</f>
        <v>0.26400000000000001</v>
      </c>
      <c r="F4332" s="11"/>
      <c r="G4332" s="7">
        <f t="shared" si="656"/>
        <v>10.584444444444445</v>
      </c>
      <c r="H4332" s="7">
        <v>0</v>
      </c>
      <c r="I4332" s="7">
        <v>0</v>
      </c>
      <c r="J4332" s="7">
        <v>0</v>
      </c>
      <c r="L4332" s="7">
        <f>VartojimasGamyba!H4328</f>
        <v>1.0999999999999999E-2</v>
      </c>
      <c r="M4332" s="15">
        <f t="shared" si="648"/>
        <v>0.253</v>
      </c>
      <c r="N4332" s="7">
        <f t="shared" si="649"/>
        <v>42.855669999999996</v>
      </c>
      <c r="O4332" s="7">
        <f t="shared" si="650"/>
        <v>42.855669999999996</v>
      </c>
      <c r="R4332" s="7"/>
      <c r="S4332" s="47">
        <f t="shared" si="651"/>
        <v>0.253</v>
      </c>
      <c r="T4332" s="47">
        <f t="shared" si="652"/>
        <v>0</v>
      </c>
      <c r="U4332" s="47">
        <f t="shared" si="653"/>
        <v>169.39</v>
      </c>
      <c r="V4332" s="47">
        <f t="shared" si="654"/>
        <v>57.519999999999996</v>
      </c>
      <c r="W4332" s="11"/>
    </row>
    <row r="4333" spans="1:23" x14ac:dyDescent="0.45">
      <c r="A4333" t="s">
        <v>4338</v>
      </c>
      <c r="B4333">
        <v>73.900000000000006</v>
      </c>
      <c r="D4333" s="9" t="str">
        <f>VartojimasGamyba!J4329</f>
        <v>2024-02-28-07</v>
      </c>
      <c r="E4333" s="8">
        <f>VartojimasGamyba!G4329</f>
        <v>0.434</v>
      </c>
      <c r="F4333" s="11"/>
      <c r="G4333" s="7">
        <f t="shared" si="656"/>
        <v>10.584444444444445</v>
      </c>
      <c r="H4333" s="7">
        <v>0</v>
      </c>
      <c r="I4333" s="7">
        <v>0</v>
      </c>
      <c r="J4333" s="7">
        <v>0</v>
      </c>
      <c r="L4333" s="7">
        <f>VartojimasGamyba!H4329</f>
        <v>2.5999999999999999E-2</v>
      </c>
      <c r="M4333" s="15">
        <f t="shared" si="648"/>
        <v>0.40799999999999997</v>
      </c>
      <c r="N4333" s="7">
        <f t="shared" si="649"/>
        <v>71.069519999999997</v>
      </c>
      <c r="O4333" s="7">
        <f t="shared" si="650"/>
        <v>71.069519999999997</v>
      </c>
      <c r="R4333" s="7"/>
      <c r="S4333" s="47">
        <f t="shared" si="651"/>
        <v>0.40799999999999997</v>
      </c>
      <c r="T4333" s="47">
        <f t="shared" si="652"/>
        <v>0</v>
      </c>
      <c r="U4333" s="47">
        <f t="shared" si="653"/>
        <v>174.19</v>
      </c>
      <c r="V4333" s="47">
        <f t="shared" si="654"/>
        <v>62.320000000000007</v>
      </c>
      <c r="W4333" s="11"/>
    </row>
    <row r="4334" spans="1:23" x14ac:dyDescent="0.45">
      <c r="A4334" t="s">
        <v>4339</v>
      </c>
      <c r="B4334">
        <v>97.2</v>
      </c>
      <c r="D4334" s="9" t="str">
        <f>VartojimasGamyba!J4330</f>
        <v>2024-02-28-08</v>
      </c>
      <c r="E4334" s="8">
        <f>VartojimasGamyba!G4330</f>
        <v>0.32200000000000001</v>
      </c>
      <c r="F4334" s="11"/>
      <c r="G4334" s="7">
        <f t="shared" si="656"/>
        <v>10.280000000000001</v>
      </c>
      <c r="H4334" s="7">
        <v>0</v>
      </c>
      <c r="I4334" s="7">
        <v>0.30444444444444446</v>
      </c>
      <c r="J4334" s="7">
        <v>0</v>
      </c>
      <c r="L4334" s="7">
        <f>VartojimasGamyba!H4330</f>
        <v>4.8000000000000001E-2</v>
      </c>
      <c r="M4334" s="15">
        <f t="shared" si="648"/>
        <v>0</v>
      </c>
      <c r="N4334" s="7">
        <f t="shared" si="649"/>
        <v>0</v>
      </c>
      <c r="O4334" s="7">
        <f t="shared" si="650"/>
        <v>0</v>
      </c>
      <c r="R4334" s="7"/>
      <c r="S4334" s="47">
        <f t="shared" si="651"/>
        <v>0</v>
      </c>
      <c r="T4334" s="47">
        <f t="shared" si="652"/>
        <v>0</v>
      </c>
      <c r="U4334" s="47">
        <f t="shared" si="653"/>
        <v>197.49</v>
      </c>
      <c r="V4334" s="47">
        <f t="shared" si="654"/>
        <v>85.62</v>
      </c>
      <c r="W4334" s="11"/>
    </row>
    <row r="4335" spans="1:23" x14ac:dyDescent="0.45">
      <c r="A4335" t="s">
        <v>4340</v>
      </c>
      <c r="B4335">
        <v>97.97</v>
      </c>
      <c r="D4335" s="9" t="str">
        <f>VartojimasGamyba!J4331</f>
        <v>2024-02-28-09</v>
      </c>
      <c r="E4335" s="8">
        <f>VartojimasGamyba!G4331</f>
        <v>0.14699999999999999</v>
      </c>
      <c r="F4335" s="11"/>
      <c r="G4335" s="7">
        <f t="shared" si="656"/>
        <v>10.260000000000002</v>
      </c>
      <c r="H4335" s="7">
        <v>0</v>
      </c>
      <c r="I4335" s="7">
        <v>1.9999999999999987E-2</v>
      </c>
      <c r="J4335" s="7">
        <v>0</v>
      </c>
      <c r="L4335" s="7">
        <f>VartojimasGamyba!H4331</f>
        <v>0.129</v>
      </c>
      <c r="M4335" s="15">
        <f t="shared" si="648"/>
        <v>0</v>
      </c>
      <c r="N4335" s="7">
        <f t="shared" si="649"/>
        <v>0</v>
      </c>
      <c r="O4335" s="7">
        <f t="shared" si="650"/>
        <v>0</v>
      </c>
      <c r="R4335" s="7"/>
      <c r="S4335" s="47">
        <f t="shared" si="651"/>
        <v>0</v>
      </c>
      <c r="T4335" s="47">
        <f t="shared" si="652"/>
        <v>0</v>
      </c>
      <c r="U4335" s="47">
        <f t="shared" si="653"/>
        <v>198.26</v>
      </c>
      <c r="V4335" s="47">
        <f t="shared" si="654"/>
        <v>86.39</v>
      </c>
      <c r="W4335" s="11"/>
    </row>
    <row r="4336" spans="1:23" x14ac:dyDescent="0.45">
      <c r="A4336" t="s">
        <v>4341</v>
      </c>
      <c r="B4336">
        <v>114.02</v>
      </c>
      <c r="D4336" s="9" t="str">
        <f>VartojimasGamyba!J4332</f>
        <v>2024-02-28-10</v>
      </c>
      <c r="E4336" s="8">
        <f>VartojimasGamyba!G4332</f>
        <v>0.40200000000000002</v>
      </c>
      <c r="F4336" s="11"/>
      <c r="G4336" s="7">
        <f t="shared" si="656"/>
        <v>9.9088888888888889</v>
      </c>
      <c r="H4336" s="7">
        <v>0</v>
      </c>
      <c r="I4336" s="7">
        <v>0.3511111111111121</v>
      </c>
      <c r="J4336" s="7">
        <v>0</v>
      </c>
      <c r="L4336" s="7">
        <f>VartojimasGamyba!H4332</f>
        <v>8.5999999999999993E-2</v>
      </c>
      <c r="M4336" s="15">
        <f t="shared" si="648"/>
        <v>-8.6042284408449632E-16</v>
      </c>
      <c r="N4336" s="7">
        <f t="shared" si="649"/>
        <v>-1.843972197157484E-13</v>
      </c>
      <c r="O4336" s="7">
        <f t="shared" si="650"/>
        <v>-1.843972197157484E-13</v>
      </c>
      <c r="R4336" s="7"/>
      <c r="S4336" s="47">
        <f t="shared" si="651"/>
        <v>-8.6042284408449632E-16</v>
      </c>
      <c r="T4336" s="47">
        <f t="shared" si="652"/>
        <v>0</v>
      </c>
      <c r="U4336" s="47">
        <f t="shared" si="653"/>
        <v>214.31</v>
      </c>
      <c r="V4336" s="47">
        <f t="shared" si="654"/>
        <v>102.44</v>
      </c>
      <c r="W4336" s="11"/>
    </row>
    <row r="4337" spans="1:23" x14ac:dyDescent="0.45">
      <c r="A4337" t="s">
        <v>4342</v>
      </c>
      <c r="B4337">
        <v>85.46</v>
      </c>
      <c r="D4337" s="9" t="str">
        <f>VartojimasGamyba!J4333</f>
        <v>2024-02-28-11</v>
      </c>
      <c r="E4337" s="8">
        <f>VartojimasGamyba!G4333</f>
        <v>0.219</v>
      </c>
      <c r="F4337" s="11"/>
      <c r="G4337" s="7">
        <f t="shared" si="656"/>
        <v>9.7566666666666659</v>
      </c>
      <c r="H4337" s="7">
        <v>0</v>
      </c>
      <c r="I4337" s="7">
        <v>0.15222222222222223</v>
      </c>
      <c r="J4337" s="7">
        <v>0</v>
      </c>
      <c r="L4337" s="7">
        <f>VartojimasGamyba!H4333</f>
        <v>8.2000000000000003E-2</v>
      </c>
      <c r="M4337" s="15">
        <f t="shared" si="648"/>
        <v>0</v>
      </c>
      <c r="N4337" s="7">
        <f t="shared" si="649"/>
        <v>0</v>
      </c>
      <c r="O4337" s="7">
        <f t="shared" si="650"/>
        <v>0</v>
      </c>
      <c r="R4337" s="7"/>
      <c r="S4337" s="47">
        <f t="shared" si="651"/>
        <v>0</v>
      </c>
      <c r="T4337" s="47">
        <f t="shared" si="652"/>
        <v>0</v>
      </c>
      <c r="U4337" s="47">
        <f t="shared" si="653"/>
        <v>185.75</v>
      </c>
      <c r="V4337" s="47">
        <f t="shared" si="654"/>
        <v>73.88</v>
      </c>
      <c r="W4337" s="11"/>
    </row>
    <row r="4338" spans="1:23" x14ac:dyDescent="0.45">
      <c r="A4338" t="s">
        <v>4343</v>
      </c>
      <c r="B4338">
        <v>73.989999999999995</v>
      </c>
      <c r="D4338" s="9" t="str">
        <f>VartojimasGamyba!J4334</f>
        <v>2024-02-28-12</v>
      </c>
      <c r="E4338" s="8">
        <f>VartojimasGamyba!G4334</f>
        <v>0.32600000000000001</v>
      </c>
      <c r="F4338" s="11"/>
      <c r="G4338" s="7">
        <f t="shared" si="656"/>
        <v>9.7566666666666659</v>
      </c>
      <c r="H4338" s="7">
        <v>0</v>
      </c>
      <c r="I4338" s="7">
        <v>0</v>
      </c>
      <c r="J4338" s="7">
        <v>0</v>
      </c>
      <c r="L4338" s="7">
        <f>VartojimasGamyba!H4334</f>
        <v>0.06</v>
      </c>
      <c r="M4338" s="15">
        <f t="shared" si="648"/>
        <v>0.26600000000000001</v>
      </c>
      <c r="N4338" s="7">
        <f t="shared" si="649"/>
        <v>46.35848</v>
      </c>
      <c r="O4338" s="7">
        <f t="shared" si="650"/>
        <v>46.35848</v>
      </c>
      <c r="R4338" s="7"/>
      <c r="S4338" s="47">
        <f t="shared" si="651"/>
        <v>0.26600000000000001</v>
      </c>
      <c r="T4338" s="47">
        <f t="shared" si="652"/>
        <v>0</v>
      </c>
      <c r="U4338" s="47">
        <f t="shared" si="653"/>
        <v>174.28</v>
      </c>
      <c r="V4338" s="47">
        <f t="shared" si="654"/>
        <v>62.41</v>
      </c>
      <c r="W4338" s="11"/>
    </row>
    <row r="4339" spans="1:23" x14ac:dyDescent="0.45">
      <c r="A4339" t="s">
        <v>4344</v>
      </c>
      <c r="B4339">
        <v>75.489999999999995</v>
      </c>
      <c r="D4339" s="9" t="str">
        <f>VartojimasGamyba!J4335</f>
        <v>2024-02-28-13</v>
      </c>
      <c r="E4339" s="8">
        <f>VartojimasGamyba!G4335</f>
        <v>0.53300000000000003</v>
      </c>
      <c r="F4339" s="11"/>
      <c r="G4339" s="7">
        <f t="shared" si="656"/>
        <v>9.7566666666666659</v>
      </c>
      <c r="H4339" s="7">
        <v>0</v>
      </c>
      <c r="I4339" s="7">
        <v>0</v>
      </c>
      <c r="J4339" s="7">
        <v>0</v>
      </c>
      <c r="L4339" s="7">
        <f>VartojimasGamyba!H4335</f>
        <v>7.0999999999999994E-2</v>
      </c>
      <c r="M4339" s="15">
        <f t="shared" si="648"/>
        <v>0.46200000000000002</v>
      </c>
      <c r="N4339" s="7">
        <f t="shared" si="649"/>
        <v>81.210360000000009</v>
      </c>
      <c r="O4339" s="7">
        <f t="shared" si="650"/>
        <v>81.210360000000009</v>
      </c>
      <c r="R4339" s="7"/>
      <c r="S4339" s="47">
        <f t="shared" si="651"/>
        <v>0.46200000000000002</v>
      </c>
      <c r="T4339" s="47">
        <f t="shared" si="652"/>
        <v>0</v>
      </c>
      <c r="U4339" s="47">
        <f t="shared" si="653"/>
        <v>175.78</v>
      </c>
      <c r="V4339" s="47">
        <f t="shared" si="654"/>
        <v>63.91</v>
      </c>
      <c r="W4339" s="11"/>
    </row>
    <row r="4340" spans="1:23" x14ac:dyDescent="0.45">
      <c r="A4340" t="s">
        <v>4345</v>
      </c>
      <c r="B4340">
        <v>86.98</v>
      </c>
      <c r="D4340" s="9" t="str">
        <f>VartojimasGamyba!J4336</f>
        <v>2024-02-28-14</v>
      </c>
      <c r="E4340" s="8">
        <f>VartojimasGamyba!G4336</f>
        <v>0.16400000000000001</v>
      </c>
      <c r="F4340" s="11"/>
      <c r="G4340" s="7">
        <f t="shared" si="656"/>
        <v>9.6066666666666656</v>
      </c>
      <c r="H4340" s="7">
        <v>0</v>
      </c>
      <c r="I4340" s="7">
        <v>0.15</v>
      </c>
      <c r="J4340" s="7">
        <v>0</v>
      </c>
      <c r="L4340" s="7">
        <f>VartojimasGamyba!H4336</f>
        <v>2.9000000000000001E-2</v>
      </c>
      <c r="M4340" s="15">
        <f t="shared" si="648"/>
        <v>0</v>
      </c>
      <c r="N4340" s="7">
        <f t="shared" si="649"/>
        <v>0</v>
      </c>
      <c r="O4340" s="7">
        <f t="shared" si="650"/>
        <v>0</v>
      </c>
      <c r="R4340" s="7"/>
      <c r="S4340" s="47">
        <f t="shared" si="651"/>
        <v>0</v>
      </c>
      <c r="T4340" s="47">
        <f t="shared" si="652"/>
        <v>0</v>
      </c>
      <c r="U4340" s="47">
        <f t="shared" si="653"/>
        <v>187.27</v>
      </c>
      <c r="V4340" s="47">
        <f t="shared" si="654"/>
        <v>75.400000000000006</v>
      </c>
      <c r="W4340" s="11"/>
    </row>
    <row r="4341" spans="1:23" x14ac:dyDescent="0.45">
      <c r="A4341" t="s">
        <v>4346</v>
      </c>
      <c r="B4341">
        <v>75.489999999999995</v>
      </c>
      <c r="D4341" s="9" t="str">
        <f>VartojimasGamyba!J4337</f>
        <v>2024-02-28-15</v>
      </c>
      <c r="E4341" s="8">
        <f>VartojimasGamyba!G4337</f>
        <v>1.123</v>
      </c>
      <c r="F4341" s="11"/>
      <c r="G4341" s="7">
        <f t="shared" si="656"/>
        <v>9.6066666666666656</v>
      </c>
      <c r="H4341" s="7">
        <v>0</v>
      </c>
      <c r="I4341" s="7">
        <v>0</v>
      </c>
      <c r="J4341" s="7">
        <v>0</v>
      </c>
      <c r="L4341" s="7">
        <f>VartojimasGamyba!H4337</f>
        <v>3.0000000000000001E-3</v>
      </c>
      <c r="M4341" s="15">
        <f t="shared" si="648"/>
        <v>1.1200000000000001</v>
      </c>
      <c r="N4341" s="7">
        <f t="shared" si="649"/>
        <v>196.87360000000001</v>
      </c>
      <c r="O4341" s="7">
        <f t="shared" si="650"/>
        <v>196.87360000000001</v>
      </c>
      <c r="R4341" s="7"/>
      <c r="S4341" s="47">
        <f t="shared" si="651"/>
        <v>1.1200000000000001</v>
      </c>
      <c r="T4341" s="47">
        <f t="shared" si="652"/>
        <v>0</v>
      </c>
      <c r="U4341" s="47">
        <f t="shared" si="653"/>
        <v>175.78</v>
      </c>
      <c r="V4341" s="47">
        <f t="shared" si="654"/>
        <v>63.91</v>
      </c>
      <c r="W4341" s="11"/>
    </row>
    <row r="4342" spans="1:23" x14ac:dyDescent="0.45">
      <c r="A4342" t="s">
        <v>4347</v>
      </c>
      <c r="B4342">
        <v>75.5</v>
      </c>
      <c r="D4342" s="9" t="str">
        <f>VartojimasGamyba!J4338</f>
        <v>2024-02-28-16</v>
      </c>
      <c r="E4342" s="8">
        <f>VartojimasGamyba!G4338</f>
        <v>0.86699999999999999</v>
      </c>
      <c r="F4342" s="11"/>
      <c r="G4342" s="7">
        <f t="shared" si="656"/>
        <v>9.6066666666666656</v>
      </c>
      <c r="H4342" s="7">
        <v>0</v>
      </c>
      <c r="I4342" s="7">
        <v>0</v>
      </c>
      <c r="J4342" s="7">
        <v>0</v>
      </c>
      <c r="L4342" s="7">
        <f>VartojimasGamyba!H4338</f>
        <v>0</v>
      </c>
      <c r="M4342" s="15">
        <f t="shared" si="648"/>
        <v>0.86699999999999999</v>
      </c>
      <c r="N4342" s="7">
        <f t="shared" si="649"/>
        <v>152.40993</v>
      </c>
      <c r="O4342" s="7">
        <f t="shared" si="650"/>
        <v>152.40993</v>
      </c>
      <c r="R4342" s="7"/>
      <c r="S4342" s="47">
        <f t="shared" si="651"/>
        <v>0.86699999999999999</v>
      </c>
      <c r="T4342" s="47">
        <f t="shared" si="652"/>
        <v>0</v>
      </c>
      <c r="U4342" s="47">
        <f t="shared" si="653"/>
        <v>175.79000000000002</v>
      </c>
      <c r="V4342" s="47">
        <f t="shared" si="654"/>
        <v>63.92</v>
      </c>
      <c r="W4342" s="11"/>
    </row>
    <row r="4343" spans="1:23" x14ac:dyDescent="0.45">
      <c r="A4343" t="s">
        <v>4348</v>
      </c>
      <c r="B4343">
        <v>86.63</v>
      </c>
      <c r="D4343" s="9" t="str">
        <f>VartojimasGamyba!J4339</f>
        <v>2024-02-28-17</v>
      </c>
      <c r="E4343" s="8">
        <f>VartojimasGamyba!G4339</f>
        <v>0.58399999999999996</v>
      </c>
      <c r="F4343" s="11"/>
      <c r="G4343" s="7">
        <f t="shared" si="656"/>
        <v>8.9577777777777765</v>
      </c>
      <c r="H4343" s="7">
        <v>0</v>
      </c>
      <c r="I4343" s="7">
        <v>0.64888888888888885</v>
      </c>
      <c r="J4343" s="7">
        <v>0</v>
      </c>
      <c r="L4343" s="7">
        <f>VartojimasGamyba!H4339</f>
        <v>0</v>
      </c>
      <c r="M4343" s="15">
        <f t="shared" si="648"/>
        <v>0</v>
      </c>
      <c r="N4343" s="7">
        <f t="shared" si="649"/>
        <v>0</v>
      </c>
      <c r="O4343" s="7">
        <f t="shared" si="650"/>
        <v>0</v>
      </c>
      <c r="R4343" s="7"/>
      <c r="S4343" s="47">
        <f t="shared" si="651"/>
        <v>0</v>
      </c>
      <c r="T4343" s="47">
        <f t="shared" si="652"/>
        <v>0</v>
      </c>
      <c r="U4343" s="47">
        <f t="shared" si="653"/>
        <v>186.92000000000002</v>
      </c>
      <c r="V4343" s="47">
        <f t="shared" si="654"/>
        <v>75.05</v>
      </c>
      <c r="W4343" s="11"/>
    </row>
    <row r="4344" spans="1:23" x14ac:dyDescent="0.45">
      <c r="A4344" t="s">
        <v>4349</v>
      </c>
      <c r="B4344">
        <v>97.74</v>
      </c>
      <c r="D4344" s="9" t="str">
        <f>VartojimasGamyba!J4340</f>
        <v>2024-02-28-18</v>
      </c>
      <c r="E4344" s="8">
        <f>VartojimasGamyba!G4340</f>
        <v>0.55700000000000005</v>
      </c>
      <c r="F4344" s="11"/>
      <c r="G4344" s="7">
        <f t="shared" si="656"/>
        <v>8.3388888888888868</v>
      </c>
      <c r="H4344" s="7">
        <v>0</v>
      </c>
      <c r="I4344" s="7">
        <v>0.61888888888888893</v>
      </c>
      <c r="J4344" s="7">
        <v>0</v>
      </c>
      <c r="L4344" s="7">
        <f>VartojimasGamyba!H4340</f>
        <v>0</v>
      </c>
      <c r="M4344" s="15">
        <f t="shared" si="648"/>
        <v>0</v>
      </c>
      <c r="N4344" s="7">
        <f t="shared" si="649"/>
        <v>0</v>
      </c>
      <c r="O4344" s="7">
        <f t="shared" si="650"/>
        <v>0</v>
      </c>
      <c r="R4344" s="7"/>
      <c r="S4344" s="47">
        <f t="shared" si="651"/>
        <v>0</v>
      </c>
      <c r="T4344" s="47">
        <f t="shared" si="652"/>
        <v>0</v>
      </c>
      <c r="U4344" s="47">
        <f t="shared" si="653"/>
        <v>198.03</v>
      </c>
      <c r="V4344" s="47">
        <f t="shared" si="654"/>
        <v>86.16</v>
      </c>
      <c r="W4344" s="11"/>
    </row>
    <row r="4345" spans="1:23" x14ac:dyDescent="0.45">
      <c r="A4345" t="s">
        <v>4350</v>
      </c>
      <c r="B4345">
        <v>114</v>
      </c>
      <c r="D4345" s="9" t="str">
        <f>VartojimasGamyba!J4341</f>
        <v>2024-02-28-19</v>
      </c>
      <c r="E4345" s="8">
        <f>VartojimasGamyba!G4341</f>
        <v>0.47099999999999997</v>
      </c>
      <c r="F4345" s="11"/>
      <c r="G4345" s="7">
        <f t="shared" si="656"/>
        <v>7.8155555555555534</v>
      </c>
      <c r="H4345" s="7">
        <v>0</v>
      </c>
      <c r="I4345" s="7">
        <v>0.52333333333333332</v>
      </c>
      <c r="J4345" s="7">
        <v>0</v>
      </c>
      <c r="L4345" s="7">
        <f>VartojimasGamyba!H4341</f>
        <v>0</v>
      </c>
      <c r="M4345" s="15">
        <f t="shared" si="648"/>
        <v>0</v>
      </c>
      <c r="N4345" s="7">
        <f t="shared" si="649"/>
        <v>0</v>
      </c>
      <c r="O4345" s="7">
        <f t="shared" si="650"/>
        <v>0</v>
      </c>
      <c r="R4345" s="7"/>
      <c r="S4345" s="47">
        <f t="shared" si="651"/>
        <v>0</v>
      </c>
      <c r="T4345" s="47">
        <f t="shared" si="652"/>
        <v>0</v>
      </c>
      <c r="U4345" s="47">
        <f t="shared" si="653"/>
        <v>214.29000000000002</v>
      </c>
      <c r="V4345" s="47">
        <f t="shared" si="654"/>
        <v>102.42</v>
      </c>
      <c r="W4345" s="11"/>
    </row>
    <row r="4346" spans="1:23" x14ac:dyDescent="0.45">
      <c r="A4346" t="s">
        <v>4351</v>
      </c>
      <c r="B4346">
        <v>107.14</v>
      </c>
      <c r="D4346" s="9" t="str">
        <f>VartojimasGamyba!J4342</f>
        <v>2024-02-28-20</v>
      </c>
      <c r="E4346" s="8">
        <f>VartojimasGamyba!G4342</f>
        <v>0.65600000000000003</v>
      </c>
      <c r="F4346" s="11"/>
      <c r="G4346" s="7">
        <f t="shared" si="656"/>
        <v>7.0866666666666642</v>
      </c>
      <c r="H4346" s="7">
        <v>0</v>
      </c>
      <c r="I4346" s="7">
        <v>0.72888888888888892</v>
      </c>
      <c r="J4346" s="7">
        <v>0</v>
      </c>
      <c r="L4346" s="7">
        <f>VartojimasGamyba!H4342</f>
        <v>0</v>
      </c>
      <c r="M4346" s="15">
        <f t="shared" si="648"/>
        <v>0</v>
      </c>
      <c r="N4346" s="7">
        <f t="shared" si="649"/>
        <v>0</v>
      </c>
      <c r="O4346" s="7">
        <f t="shared" si="650"/>
        <v>0</v>
      </c>
      <c r="P4346" s="7" t="s">
        <v>8873</v>
      </c>
      <c r="R4346" s="7"/>
      <c r="S4346" s="47">
        <f t="shared" si="651"/>
        <v>0</v>
      </c>
      <c r="T4346" s="47">
        <f t="shared" si="652"/>
        <v>0</v>
      </c>
      <c r="U4346" s="47">
        <f t="shared" si="653"/>
        <v>207.43</v>
      </c>
      <c r="V4346" s="47">
        <f t="shared" si="654"/>
        <v>95.56</v>
      </c>
      <c r="W4346" s="11"/>
    </row>
    <row r="4347" spans="1:23" x14ac:dyDescent="0.45">
      <c r="A4347" t="s">
        <v>4352</v>
      </c>
      <c r="B4347">
        <v>105.62</v>
      </c>
      <c r="D4347" s="9" t="str">
        <f>VartojimasGamyba!J4343</f>
        <v>2024-02-28-21</v>
      </c>
      <c r="E4347" s="8">
        <f>VartojimasGamyba!G4343</f>
        <v>0.42599999999999999</v>
      </c>
      <c r="F4347" s="11"/>
      <c r="G4347" s="7">
        <f t="shared" si="656"/>
        <v>6.6133333333333306</v>
      </c>
      <c r="H4347" s="7">
        <v>0</v>
      </c>
      <c r="I4347" s="7">
        <v>0.47333333333333333</v>
      </c>
      <c r="J4347" s="7">
        <v>0</v>
      </c>
      <c r="L4347" s="7">
        <f>VartojimasGamyba!H4343</f>
        <v>0</v>
      </c>
      <c r="M4347" s="15">
        <f t="shared" si="648"/>
        <v>0</v>
      </c>
      <c r="N4347" s="7">
        <f t="shared" si="649"/>
        <v>0</v>
      </c>
      <c r="O4347" s="7">
        <f t="shared" si="650"/>
        <v>0</v>
      </c>
      <c r="P4347" s="7">
        <f>SUM(N4326:N4349)</f>
        <v>2033.0883433333331</v>
      </c>
      <c r="R4347" s="7"/>
      <c r="S4347" s="47">
        <f t="shared" si="651"/>
        <v>0</v>
      </c>
      <c r="T4347" s="47">
        <f t="shared" si="652"/>
        <v>0</v>
      </c>
      <c r="U4347" s="47">
        <f t="shared" si="653"/>
        <v>205.91000000000003</v>
      </c>
      <c r="V4347" s="47">
        <f t="shared" si="654"/>
        <v>94.04</v>
      </c>
      <c r="W4347" s="11"/>
    </row>
    <row r="4348" spans="1:23" x14ac:dyDescent="0.45">
      <c r="A4348" t="s">
        <v>4353</v>
      </c>
      <c r="B4348">
        <v>106.56</v>
      </c>
      <c r="D4348" s="9" t="str">
        <f>VartojimasGamyba!J4344</f>
        <v>2024-02-28-22</v>
      </c>
      <c r="E4348" s="8">
        <f>VartojimasGamyba!G4344</f>
        <v>0.80500000000000005</v>
      </c>
      <c r="F4348" s="11"/>
      <c r="G4348" s="7">
        <f t="shared" si="656"/>
        <v>5.7188888888888858</v>
      </c>
      <c r="H4348" s="7">
        <v>0</v>
      </c>
      <c r="I4348" s="7">
        <v>0.89444444444444449</v>
      </c>
      <c r="J4348" s="7">
        <v>0</v>
      </c>
      <c r="L4348" s="7">
        <f>VartojimasGamyba!H4344</f>
        <v>0</v>
      </c>
      <c r="M4348" s="15">
        <f t="shared" si="648"/>
        <v>0</v>
      </c>
      <c r="N4348" s="7">
        <f t="shared" si="649"/>
        <v>0</v>
      </c>
      <c r="O4348" s="7">
        <f t="shared" si="650"/>
        <v>0</v>
      </c>
      <c r="P4348" s="7" t="s">
        <v>8872</v>
      </c>
      <c r="R4348" s="7"/>
      <c r="S4348" s="47">
        <f t="shared" si="651"/>
        <v>0</v>
      </c>
      <c r="T4348" s="47">
        <f t="shared" si="652"/>
        <v>0</v>
      </c>
      <c r="U4348" s="47">
        <f t="shared" si="653"/>
        <v>206.85000000000002</v>
      </c>
      <c r="V4348" s="47">
        <f t="shared" si="654"/>
        <v>94.98</v>
      </c>
      <c r="W4348" s="11"/>
    </row>
    <row r="4349" spans="1:23" x14ac:dyDescent="0.45">
      <c r="A4349" t="s">
        <v>4354</v>
      </c>
      <c r="B4349">
        <v>102.72</v>
      </c>
      <c r="D4349" s="9" t="str">
        <f>VartojimasGamyba!J4345</f>
        <v>2024-02-28-23</v>
      </c>
      <c r="E4349" s="8">
        <f>VartojimasGamyba!G4345</f>
        <v>0.64700000000000002</v>
      </c>
      <c r="F4349" s="11"/>
      <c r="G4349" s="7">
        <f t="shared" si="656"/>
        <v>4.9999999999999964</v>
      </c>
      <c r="H4349" s="7">
        <v>0</v>
      </c>
      <c r="I4349" s="7">
        <v>0.71888888888888891</v>
      </c>
      <c r="J4349" s="7">
        <v>0</v>
      </c>
      <c r="L4349" s="7">
        <f>VartojimasGamyba!H4345</f>
        <v>0</v>
      </c>
      <c r="M4349" s="15">
        <f t="shared" si="648"/>
        <v>0</v>
      </c>
      <c r="N4349" s="7">
        <f t="shared" si="649"/>
        <v>0</v>
      </c>
      <c r="O4349" s="7">
        <f t="shared" si="650"/>
        <v>0</v>
      </c>
      <c r="P4349" s="7">
        <f>SUM(O4326:O4349)</f>
        <v>2033.0883433333331</v>
      </c>
      <c r="Q4349" s="7">
        <f>SUMPRODUCT(B4326:B4349,E4326:E4349)+SUM(E4326:E4349)*$Z$21-SUMPRODUCT(B4326:B4349,L4326:L4349)+SUM(L4326:L4349)*ABS($Z$20)</f>
        <v>2220.4577000000004</v>
      </c>
      <c r="R4349" s="7"/>
      <c r="S4349" s="47">
        <f t="shared" si="651"/>
        <v>0</v>
      </c>
      <c r="T4349" s="47">
        <f t="shared" si="652"/>
        <v>0</v>
      </c>
      <c r="U4349" s="47">
        <f t="shared" si="653"/>
        <v>203.01</v>
      </c>
      <c r="V4349" s="47">
        <f t="shared" si="654"/>
        <v>91.14</v>
      </c>
      <c r="W4349" s="11">
        <f>IF(P4349&lt;&gt;Q4349,1,0)</f>
        <v>1</v>
      </c>
    </row>
    <row r="4350" spans="1:23" x14ac:dyDescent="0.45">
      <c r="A4350" t="s">
        <v>4355</v>
      </c>
      <c r="B4350">
        <v>84.39</v>
      </c>
      <c r="D4350" s="1" t="str">
        <f>VartojimasGamyba!J4346</f>
        <v>2024-02-29-00</v>
      </c>
      <c r="E4350" s="7">
        <f>VartojimasGamyba!G4346</f>
        <v>0.61</v>
      </c>
      <c r="F4350" s="11"/>
      <c r="G4350" s="12">
        <f>G4349+H4350-I4350</f>
        <v>4.3222222222222184</v>
      </c>
      <c r="H4350" s="12">
        <v>0</v>
      </c>
      <c r="I4350" s="12">
        <v>0.67777777777777781</v>
      </c>
      <c r="J4350" s="12">
        <v>0</v>
      </c>
      <c r="K4350" s="12"/>
      <c r="L4350" s="12">
        <f>VartojimasGamyba!H4346</f>
        <v>0</v>
      </c>
      <c r="M4350" s="19">
        <f t="shared" si="648"/>
        <v>-1.1102230246251565E-16</v>
      </c>
      <c r="N4350" s="7">
        <f t="shared" si="649"/>
        <v>-2.0503598818777392E-14</v>
      </c>
      <c r="O4350" s="7">
        <f t="shared" si="650"/>
        <v>-2.0503598818777392E-14</v>
      </c>
      <c r="R4350" s="20" t="s">
        <v>8783</v>
      </c>
      <c r="S4350" s="47">
        <f t="shared" si="651"/>
        <v>-1.1102230246251565E-16</v>
      </c>
      <c r="T4350" s="47">
        <f t="shared" si="652"/>
        <v>0</v>
      </c>
      <c r="U4350" s="47">
        <f t="shared" si="653"/>
        <v>184.68</v>
      </c>
      <c r="V4350" s="47">
        <f t="shared" si="654"/>
        <v>72.81</v>
      </c>
      <c r="W4350" s="11"/>
    </row>
    <row r="4351" spans="1:23" x14ac:dyDescent="0.45">
      <c r="A4351" t="s">
        <v>4356</v>
      </c>
      <c r="B4351">
        <v>69.69</v>
      </c>
      <c r="D4351" s="1" t="str">
        <f>VartojimasGamyba!J4347</f>
        <v>2024-02-29-01</v>
      </c>
      <c r="E4351" s="7">
        <f>VartojimasGamyba!G4347</f>
        <v>0.41</v>
      </c>
      <c r="F4351" s="11"/>
      <c r="G4351" s="12">
        <f t="shared" ref="G4351:G4373" si="657">G4350+H4351-I4351</f>
        <v>3.8666666666666627</v>
      </c>
      <c r="H4351" s="12">
        <v>0</v>
      </c>
      <c r="I4351" s="12">
        <v>0.45555555555555555</v>
      </c>
      <c r="J4351" s="12">
        <v>0</v>
      </c>
      <c r="K4351" s="12"/>
      <c r="L4351" s="12">
        <f>VartojimasGamyba!H4347</f>
        <v>0</v>
      </c>
      <c r="M4351" s="19">
        <f t="shared" si="648"/>
        <v>0</v>
      </c>
      <c r="N4351" s="7">
        <f t="shared" si="649"/>
        <v>0</v>
      </c>
      <c r="O4351" s="7">
        <f t="shared" si="650"/>
        <v>0</v>
      </c>
      <c r="R4351" s="7"/>
      <c r="S4351" s="47">
        <f t="shared" si="651"/>
        <v>0</v>
      </c>
      <c r="T4351" s="47">
        <f t="shared" si="652"/>
        <v>0</v>
      </c>
      <c r="U4351" s="47">
        <f t="shared" si="653"/>
        <v>169.98000000000002</v>
      </c>
      <c r="V4351" s="47">
        <f t="shared" si="654"/>
        <v>58.11</v>
      </c>
      <c r="W4351" s="11"/>
    </row>
    <row r="4352" spans="1:23" x14ac:dyDescent="0.45">
      <c r="A4352" t="s">
        <v>4357</v>
      </c>
      <c r="B4352">
        <v>20.65</v>
      </c>
      <c r="D4352" s="1" t="str">
        <f>VartojimasGamyba!J4348</f>
        <v>2024-02-29-02</v>
      </c>
      <c r="E4352" s="7">
        <f>VartojimasGamyba!G4348</f>
        <v>0.51</v>
      </c>
      <c r="F4352" s="11"/>
      <c r="G4352" s="12">
        <f t="shared" si="657"/>
        <v>3.8666666666666627</v>
      </c>
      <c r="H4352" s="12">
        <v>0</v>
      </c>
      <c r="I4352" s="12">
        <v>0</v>
      </c>
      <c r="J4352" s="12">
        <v>0</v>
      </c>
      <c r="K4352" s="12"/>
      <c r="L4352" s="12">
        <f>VartojimasGamyba!H4348</f>
        <v>0</v>
      </c>
      <c r="M4352" s="19">
        <f t="shared" si="648"/>
        <v>0.51</v>
      </c>
      <c r="N4352" s="7">
        <f t="shared" si="649"/>
        <v>61.679400000000001</v>
      </c>
      <c r="O4352" s="7">
        <f t="shared" si="650"/>
        <v>61.679400000000001</v>
      </c>
      <c r="R4352" s="7"/>
      <c r="S4352" s="47">
        <f t="shared" si="651"/>
        <v>0.51</v>
      </c>
      <c r="T4352" s="47">
        <f t="shared" si="652"/>
        <v>0</v>
      </c>
      <c r="U4352" s="47">
        <f t="shared" si="653"/>
        <v>120.94</v>
      </c>
      <c r="V4352" s="47">
        <f t="shared" si="654"/>
        <v>9.0699999999999985</v>
      </c>
      <c r="W4352" s="11"/>
    </row>
    <row r="4353" spans="1:23" x14ac:dyDescent="0.45">
      <c r="A4353" t="s">
        <v>4358</v>
      </c>
      <c r="B4353">
        <v>19.53</v>
      </c>
      <c r="D4353" s="1" t="str">
        <f>VartojimasGamyba!J4349</f>
        <v>2024-02-29-03</v>
      </c>
      <c r="E4353" s="7">
        <f>VartojimasGamyba!G4349</f>
        <v>0.55400000000000005</v>
      </c>
      <c r="F4353" s="11"/>
      <c r="G4353" s="12">
        <f t="shared" si="657"/>
        <v>3.8666666666666627</v>
      </c>
      <c r="H4353" s="12">
        <v>0</v>
      </c>
      <c r="I4353" s="12">
        <v>0</v>
      </c>
      <c r="J4353" s="12">
        <v>0</v>
      </c>
      <c r="K4353" s="12"/>
      <c r="L4353" s="12">
        <f>VartojimasGamyba!H4349</f>
        <v>0</v>
      </c>
      <c r="M4353" s="19">
        <f t="shared" si="648"/>
        <v>0.55400000000000005</v>
      </c>
      <c r="N4353" s="7">
        <f t="shared" si="649"/>
        <v>66.380280000000013</v>
      </c>
      <c r="O4353" s="7">
        <f t="shared" si="650"/>
        <v>66.380280000000013</v>
      </c>
      <c r="R4353" s="7"/>
      <c r="S4353" s="47">
        <f t="shared" si="651"/>
        <v>0.55400000000000005</v>
      </c>
      <c r="T4353" s="47">
        <f t="shared" si="652"/>
        <v>0</v>
      </c>
      <c r="U4353" s="47">
        <f t="shared" si="653"/>
        <v>119.82000000000001</v>
      </c>
      <c r="V4353" s="47">
        <f t="shared" si="654"/>
        <v>7.9500000000000011</v>
      </c>
      <c r="W4353" s="11"/>
    </row>
    <row r="4354" spans="1:23" x14ac:dyDescent="0.45">
      <c r="A4354" t="s">
        <v>4359</v>
      </c>
      <c r="B4354">
        <v>18.11</v>
      </c>
      <c r="D4354" s="1" t="str">
        <f>VartojimasGamyba!J4350</f>
        <v>2024-02-29-04</v>
      </c>
      <c r="E4354" s="7">
        <f>VartojimasGamyba!G4350</f>
        <v>0.50900000000000001</v>
      </c>
      <c r="F4354" s="11"/>
      <c r="G4354" s="12">
        <f t="shared" si="657"/>
        <v>4.089999999999999</v>
      </c>
      <c r="H4354" s="12">
        <v>0.2233333333333361</v>
      </c>
      <c r="I4354" s="12">
        <v>0</v>
      </c>
      <c r="J4354" s="12">
        <v>0</v>
      </c>
      <c r="K4354" s="12"/>
      <c r="L4354" s="12">
        <f>VartojimasGamyba!H4350</f>
        <v>0</v>
      </c>
      <c r="M4354" s="19">
        <f t="shared" si="648"/>
        <v>0.73233333333333617</v>
      </c>
      <c r="N4354" s="7">
        <f t="shared" si="649"/>
        <v>86.708266666667001</v>
      </c>
      <c r="O4354" s="7">
        <f t="shared" si="650"/>
        <v>86.708266666667001</v>
      </c>
      <c r="R4354" s="7"/>
      <c r="S4354" s="47">
        <f t="shared" si="651"/>
        <v>0.73233333333333617</v>
      </c>
      <c r="T4354" s="47">
        <f t="shared" si="652"/>
        <v>0</v>
      </c>
      <c r="U4354" s="47">
        <f t="shared" si="653"/>
        <v>118.4</v>
      </c>
      <c r="V4354" s="47">
        <f t="shared" si="654"/>
        <v>6.5299999999999994</v>
      </c>
      <c r="W4354" s="11"/>
    </row>
    <row r="4355" spans="1:23" x14ac:dyDescent="0.45">
      <c r="A4355" t="s">
        <v>4360</v>
      </c>
      <c r="B4355">
        <v>17.29</v>
      </c>
      <c r="D4355" s="1" t="str">
        <f>VartojimasGamyba!J4351</f>
        <v>2024-02-29-05</v>
      </c>
      <c r="E4355" s="7">
        <f>VartojimasGamyba!G4351</f>
        <v>0.47799999999999998</v>
      </c>
      <c r="F4355" s="11"/>
      <c r="G4355" s="12">
        <f t="shared" si="657"/>
        <v>14.09</v>
      </c>
      <c r="H4355" s="12">
        <v>10</v>
      </c>
      <c r="I4355" s="12">
        <v>0</v>
      </c>
      <c r="J4355" s="12">
        <v>0</v>
      </c>
      <c r="K4355" s="12"/>
      <c r="L4355" s="12">
        <f>VartojimasGamyba!H4351</f>
        <v>0</v>
      </c>
      <c r="M4355" s="19">
        <f t="shared" si="648"/>
        <v>10.478</v>
      </c>
      <c r="N4355" s="7">
        <f t="shared" si="649"/>
        <v>1232.00324</v>
      </c>
      <c r="O4355" s="7">
        <f t="shared" si="650"/>
        <v>1232.00324</v>
      </c>
      <c r="R4355" s="7"/>
      <c r="S4355" s="47">
        <f t="shared" si="651"/>
        <v>10.478</v>
      </c>
      <c r="T4355" s="47">
        <f t="shared" si="652"/>
        <v>0</v>
      </c>
      <c r="U4355" s="47">
        <f t="shared" si="653"/>
        <v>117.58000000000001</v>
      </c>
      <c r="V4355" s="47">
        <f t="shared" si="654"/>
        <v>5.7099999999999991</v>
      </c>
      <c r="W4355" s="11"/>
    </row>
    <row r="4356" spans="1:23" x14ac:dyDescent="0.45">
      <c r="A4356" t="s">
        <v>4361</v>
      </c>
      <c r="B4356">
        <v>73.010000000000005</v>
      </c>
      <c r="D4356" s="1" t="str">
        <f>VartojimasGamyba!J4352</f>
        <v>2024-02-29-06</v>
      </c>
      <c r="E4356" s="7">
        <f>VartojimasGamyba!G4352</f>
        <v>0.70099999999999996</v>
      </c>
      <c r="F4356" s="11"/>
      <c r="G4356" s="12">
        <f t="shared" si="657"/>
        <v>13.312222222222223</v>
      </c>
      <c r="H4356" s="12">
        <v>0</v>
      </c>
      <c r="I4356" s="12">
        <v>0.77777777777777757</v>
      </c>
      <c r="J4356" s="12">
        <v>0</v>
      </c>
      <c r="K4356" s="12"/>
      <c r="L4356" s="12">
        <f>VartojimasGamyba!H4352</f>
        <v>1E-3</v>
      </c>
      <c r="M4356" s="19">
        <f t="shared" si="648"/>
        <v>1.1188966420050406E-16</v>
      </c>
      <c r="N4356" s="7">
        <f t="shared" si="649"/>
        <v>1.9390478805947354E-14</v>
      </c>
      <c r="O4356" s="7">
        <f t="shared" si="650"/>
        <v>1.9390478805947354E-14</v>
      </c>
      <c r="R4356" s="7"/>
      <c r="S4356" s="47">
        <f t="shared" si="651"/>
        <v>1.1188966420050406E-16</v>
      </c>
      <c r="T4356" s="47">
        <f t="shared" si="652"/>
        <v>0</v>
      </c>
      <c r="U4356" s="47">
        <f t="shared" si="653"/>
        <v>173.3</v>
      </c>
      <c r="V4356" s="47">
        <f t="shared" si="654"/>
        <v>61.430000000000007</v>
      </c>
      <c r="W4356" s="11"/>
    </row>
    <row r="4357" spans="1:23" x14ac:dyDescent="0.45">
      <c r="A4357" t="s">
        <v>4362</v>
      </c>
      <c r="B4357">
        <v>78.14</v>
      </c>
      <c r="D4357" s="1" t="str">
        <f>VartojimasGamyba!J4353</f>
        <v>2024-02-29-07</v>
      </c>
      <c r="E4357" s="7">
        <f>VartojimasGamyba!G4353</f>
        <v>1.0089999999999999</v>
      </c>
      <c r="F4357" s="11"/>
      <c r="G4357" s="12">
        <f t="shared" si="657"/>
        <v>12.204444444444444</v>
      </c>
      <c r="H4357" s="12">
        <v>0</v>
      </c>
      <c r="I4357" s="12">
        <v>1.1077777777777778</v>
      </c>
      <c r="J4357" s="12">
        <v>0</v>
      </c>
      <c r="K4357" s="12"/>
      <c r="L4357" s="12">
        <f>VartojimasGamyba!H4353</f>
        <v>1.2E-2</v>
      </c>
      <c r="M4357" s="19">
        <f t="shared" si="648"/>
        <v>-1.0061396160665481E-16</v>
      </c>
      <c r="N4357" s="7">
        <f t="shared" si="649"/>
        <v>-1.7952549169475419E-14</v>
      </c>
      <c r="O4357" s="7">
        <f t="shared" si="650"/>
        <v>-1.7952549169475419E-14</v>
      </c>
      <c r="R4357" s="7"/>
      <c r="S4357" s="47">
        <f t="shared" si="651"/>
        <v>-1.0061396160665481E-16</v>
      </c>
      <c r="T4357" s="47">
        <f t="shared" si="652"/>
        <v>0</v>
      </c>
      <c r="U4357" s="47">
        <f t="shared" si="653"/>
        <v>178.43</v>
      </c>
      <c r="V4357" s="47">
        <f t="shared" si="654"/>
        <v>66.56</v>
      </c>
      <c r="W4357" s="11"/>
    </row>
    <row r="4358" spans="1:23" x14ac:dyDescent="0.45">
      <c r="A4358" t="s">
        <v>4363</v>
      </c>
      <c r="B4358">
        <v>100.94</v>
      </c>
      <c r="D4358" s="1" t="str">
        <f>VartojimasGamyba!J4354</f>
        <v>2024-02-29-08</v>
      </c>
      <c r="E4358" s="7">
        <f>VartojimasGamyba!G4354</f>
        <v>0.314</v>
      </c>
      <c r="F4358" s="11"/>
      <c r="G4358" s="12">
        <f t="shared" si="657"/>
        <v>11.978888888888889</v>
      </c>
      <c r="H4358" s="12">
        <v>0</v>
      </c>
      <c r="I4358" s="12">
        <v>0.22555555555555559</v>
      </c>
      <c r="J4358" s="12">
        <v>0</v>
      </c>
      <c r="K4358" s="12"/>
      <c r="L4358" s="12">
        <f>VartojimasGamyba!H4354</f>
        <v>0.111</v>
      </c>
      <c r="M4358" s="19">
        <f t="shared" si="648"/>
        <v>0</v>
      </c>
      <c r="N4358" s="7">
        <f t="shared" si="649"/>
        <v>0</v>
      </c>
      <c r="O4358" s="7">
        <f t="shared" si="650"/>
        <v>0</v>
      </c>
      <c r="R4358" s="7"/>
      <c r="S4358" s="47">
        <f t="shared" si="651"/>
        <v>0</v>
      </c>
      <c r="T4358" s="47">
        <f t="shared" si="652"/>
        <v>0</v>
      </c>
      <c r="U4358" s="47">
        <f t="shared" si="653"/>
        <v>201.23000000000002</v>
      </c>
      <c r="V4358" s="47">
        <f t="shared" si="654"/>
        <v>89.36</v>
      </c>
      <c r="W4358" s="11"/>
    </row>
    <row r="4359" spans="1:23" x14ac:dyDescent="0.45">
      <c r="A4359" t="s">
        <v>4364</v>
      </c>
      <c r="B4359">
        <v>153.57</v>
      </c>
      <c r="D4359" s="1" t="str">
        <f>VartojimasGamyba!J4355</f>
        <v>2024-02-29-09</v>
      </c>
      <c r="E4359" s="7">
        <f>VartojimasGamyba!G4355</f>
        <v>0.438</v>
      </c>
      <c r="F4359" s="11"/>
      <c r="G4359" s="12">
        <f t="shared" si="657"/>
        <v>11.615555555555556</v>
      </c>
      <c r="H4359" s="12">
        <v>0</v>
      </c>
      <c r="I4359" s="12">
        <v>0.3633333333333334</v>
      </c>
      <c r="J4359" s="12">
        <v>0</v>
      </c>
      <c r="K4359" s="12"/>
      <c r="L4359" s="12">
        <f>VartojimasGamyba!H4355</f>
        <v>0.111</v>
      </c>
      <c r="M4359" s="19">
        <f t="shared" ref="M4359:M4422" si="658">E4359+H4359-I4359*$J$2+J4359-L4359</f>
        <v>0</v>
      </c>
      <c r="N4359" s="7">
        <f t="shared" ref="N4359:N4422" si="659">M4359*U4359-J4359*V4359</f>
        <v>0</v>
      </c>
      <c r="O4359" s="7">
        <f t="shared" ref="O4359:O4422" si="660">(M4359)*(B4359+$Z$21)</f>
        <v>0</v>
      </c>
      <c r="R4359" s="7"/>
      <c r="S4359" s="47">
        <f t="shared" ref="S4359:S4422" si="661">M4359+IF((L4359-E4359)&gt;0,(L4359-E4359),0)</f>
        <v>0</v>
      </c>
      <c r="T4359" s="47">
        <f t="shared" ref="T4359:T4422" si="662">IF(L4359-E4359&lt;0,0,L4359-E4359)</f>
        <v>0</v>
      </c>
      <c r="U4359" s="47">
        <f t="shared" ref="U4359:U4422" si="663">B4359+$Z$21</f>
        <v>253.86</v>
      </c>
      <c r="V4359" s="47">
        <f t="shared" ref="V4359:V4422" si="664">B4359+$Z$20</f>
        <v>141.98999999999998</v>
      </c>
      <c r="W4359" s="11"/>
    </row>
    <row r="4360" spans="1:23" x14ac:dyDescent="0.45">
      <c r="A4360" t="s">
        <v>4365</v>
      </c>
      <c r="B4360">
        <v>95.1</v>
      </c>
      <c r="D4360" s="1" t="str">
        <f>VartojimasGamyba!J4356</f>
        <v>2024-02-29-10</v>
      </c>
      <c r="E4360" s="7">
        <f>VartojimasGamyba!G4356</f>
        <v>0.307</v>
      </c>
      <c r="F4360" s="11"/>
      <c r="G4360" s="12">
        <f t="shared" si="657"/>
        <v>11.461111111111112</v>
      </c>
      <c r="H4360" s="12">
        <v>0</v>
      </c>
      <c r="I4360" s="12">
        <v>0.15444444444444441</v>
      </c>
      <c r="J4360" s="12">
        <v>0</v>
      </c>
      <c r="K4360" s="12"/>
      <c r="L4360" s="12">
        <f>VartojimasGamyba!H4356</f>
        <v>0.16800000000000001</v>
      </c>
      <c r="M4360" s="19">
        <f t="shared" si="658"/>
        <v>0</v>
      </c>
      <c r="N4360" s="7">
        <f t="shared" si="659"/>
        <v>0</v>
      </c>
      <c r="O4360" s="7">
        <f t="shared" si="660"/>
        <v>0</v>
      </c>
      <c r="R4360" s="7"/>
      <c r="S4360" s="47">
        <f t="shared" si="661"/>
        <v>0</v>
      </c>
      <c r="T4360" s="47">
        <f t="shared" si="662"/>
        <v>0</v>
      </c>
      <c r="U4360" s="47">
        <f t="shared" si="663"/>
        <v>195.39</v>
      </c>
      <c r="V4360" s="47">
        <f t="shared" si="664"/>
        <v>83.52</v>
      </c>
      <c r="W4360" s="11"/>
    </row>
    <row r="4361" spans="1:23" x14ac:dyDescent="0.45">
      <c r="A4361" t="s">
        <v>4366</v>
      </c>
      <c r="B4361">
        <v>76.61</v>
      </c>
      <c r="D4361" s="1" t="str">
        <f>VartojimasGamyba!J4357</f>
        <v>2024-02-29-11</v>
      </c>
      <c r="E4361" s="7">
        <f>VartojimasGamyba!G4357</f>
        <v>0.26200000000000001</v>
      </c>
      <c r="F4361" s="11"/>
      <c r="G4361" s="12">
        <f t="shared" si="657"/>
        <v>11.521111111111113</v>
      </c>
      <c r="H4361" s="12">
        <v>0.06</v>
      </c>
      <c r="I4361" s="12">
        <v>0</v>
      </c>
      <c r="J4361" s="12">
        <v>0</v>
      </c>
      <c r="K4361" s="12"/>
      <c r="L4361" s="12">
        <f>VartojimasGamyba!H4357</f>
        <v>0.32200000000000001</v>
      </c>
      <c r="M4361" s="19">
        <f t="shared" si="658"/>
        <v>0</v>
      </c>
      <c r="N4361" s="7">
        <f t="shared" si="659"/>
        <v>0</v>
      </c>
      <c r="O4361" s="7">
        <f t="shared" si="660"/>
        <v>0</v>
      </c>
      <c r="R4361" s="7"/>
      <c r="S4361" s="47">
        <f t="shared" si="661"/>
        <v>0.06</v>
      </c>
      <c r="T4361" s="47">
        <f t="shared" si="662"/>
        <v>0.06</v>
      </c>
      <c r="U4361" s="47">
        <f t="shared" si="663"/>
        <v>176.9</v>
      </c>
      <c r="V4361" s="47">
        <f t="shared" si="664"/>
        <v>65.03</v>
      </c>
      <c r="W4361" s="11"/>
    </row>
    <row r="4362" spans="1:23" x14ac:dyDescent="0.45">
      <c r="A4362" t="s">
        <v>4367</v>
      </c>
      <c r="B4362">
        <v>61.85</v>
      </c>
      <c r="D4362" s="1" t="str">
        <f>VartojimasGamyba!J4358</f>
        <v>2024-02-29-12</v>
      </c>
      <c r="E4362" s="7">
        <f>VartojimasGamyba!G4358</f>
        <v>0.56699999999999995</v>
      </c>
      <c r="F4362" s="11"/>
      <c r="G4362" s="12">
        <f t="shared" si="657"/>
        <v>11.322222222222225</v>
      </c>
      <c r="H4362" s="12">
        <v>0</v>
      </c>
      <c r="I4362" s="12">
        <v>0.19888888888888884</v>
      </c>
      <c r="J4362" s="12">
        <v>0</v>
      </c>
      <c r="K4362" s="12"/>
      <c r="L4362" s="12">
        <f>VartojimasGamyba!H4358</f>
        <v>0.38800000000000001</v>
      </c>
      <c r="M4362" s="19">
        <f t="shared" si="658"/>
        <v>0</v>
      </c>
      <c r="N4362" s="7">
        <f t="shared" si="659"/>
        <v>0</v>
      </c>
      <c r="O4362" s="7">
        <f t="shared" si="660"/>
        <v>0</v>
      </c>
      <c r="R4362" s="7"/>
      <c r="S4362" s="47">
        <f t="shared" si="661"/>
        <v>0</v>
      </c>
      <c r="T4362" s="47">
        <f t="shared" si="662"/>
        <v>0</v>
      </c>
      <c r="U4362" s="47">
        <f t="shared" si="663"/>
        <v>162.14000000000001</v>
      </c>
      <c r="V4362" s="47">
        <f t="shared" si="664"/>
        <v>50.27</v>
      </c>
      <c r="W4362" s="11"/>
    </row>
    <row r="4363" spans="1:23" x14ac:dyDescent="0.45">
      <c r="A4363" t="s">
        <v>4368</v>
      </c>
      <c r="B4363">
        <v>55.66</v>
      </c>
      <c r="D4363" s="1" t="str">
        <f>VartojimasGamyba!J4359</f>
        <v>2024-02-29-13</v>
      </c>
      <c r="E4363" s="7">
        <f>VartojimasGamyba!G4359</f>
        <v>0.748</v>
      </c>
      <c r="F4363" s="11"/>
      <c r="G4363" s="12">
        <f t="shared" si="657"/>
        <v>10.810000000000002</v>
      </c>
      <c r="H4363" s="12">
        <v>0</v>
      </c>
      <c r="I4363" s="12">
        <v>0.51222222222222213</v>
      </c>
      <c r="J4363" s="12">
        <v>0</v>
      </c>
      <c r="K4363" s="12"/>
      <c r="L4363" s="12">
        <f>VartojimasGamyba!H4359</f>
        <v>0.28699999999999998</v>
      </c>
      <c r="M4363" s="19">
        <f t="shared" si="658"/>
        <v>0</v>
      </c>
      <c r="N4363" s="7">
        <f t="shared" si="659"/>
        <v>0</v>
      </c>
      <c r="O4363" s="7">
        <f t="shared" si="660"/>
        <v>0</v>
      </c>
      <c r="R4363" s="7"/>
      <c r="S4363" s="47">
        <f t="shared" si="661"/>
        <v>0</v>
      </c>
      <c r="T4363" s="47">
        <f t="shared" si="662"/>
        <v>0</v>
      </c>
      <c r="U4363" s="47">
        <f t="shared" si="663"/>
        <v>155.94999999999999</v>
      </c>
      <c r="V4363" s="47">
        <f t="shared" si="664"/>
        <v>44.08</v>
      </c>
      <c r="W4363" s="11"/>
    </row>
    <row r="4364" spans="1:23" x14ac:dyDescent="0.45">
      <c r="A4364" t="s">
        <v>4369</v>
      </c>
      <c r="B4364">
        <v>54.15</v>
      </c>
      <c r="D4364" s="1" t="str">
        <f>VartojimasGamyba!J4360</f>
        <v>2024-02-29-14</v>
      </c>
      <c r="E4364" s="7">
        <f>VartojimasGamyba!G4360</f>
        <v>0.443</v>
      </c>
      <c r="F4364" s="11"/>
      <c r="G4364" s="12">
        <f t="shared" si="657"/>
        <v>10.515555555555558</v>
      </c>
      <c r="H4364" s="12">
        <v>0</v>
      </c>
      <c r="I4364" s="12">
        <v>0.2944444444444444</v>
      </c>
      <c r="J4364" s="12">
        <v>0</v>
      </c>
      <c r="K4364" s="12"/>
      <c r="L4364" s="12">
        <f>VartojimasGamyba!H4360</f>
        <v>0.17799999999999999</v>
      </c>
      <c r="M4364" s="19">
        <f t="shared" si="658"/>
        <v>0</v>
      </c>
      <c r="N4364" s="7">
        <f t="shared" si="659"/>
        <v>0</v>
      </c>
      <c r="O4364" s="7">
        <f t="shared" si="660"/>
        <v>0</v>
      </c>
      <c r="R4364" s="7"/>
      <c r="S4364" s="47">
        <f t="shared" si="661"/>
        <v>0</v>
      </c>
      <c r="T4364" s="47">
        <f t="shared" si="662"/>
        <v>0</v>
      </c>
      <c r="U4364" s="47">
        <f t="shared" si="663"/>
        <v>154.44</v>
      </c>
      <c r="V4364" s="47">
        <f t="shared" si="664"/>
        <v>42.57</v>
      </c>
      <c r="W4364" s="11"/>
    </row>
    <row r="4365" spans="1:23" x14ac:dyDescent="0.45">
      <c r="A4365" t="s">
        <v>4370</v>
      </c>
      <c r="B4365">
        <v>56.24</v>
      </c>
      <c r="D4365" s="1" t="str">
        <f>VartojimasGamyba!J4361</f>
        <v>2024-02-29-15</v>
      </c>
      <c r="E4365" s="7">
        <f>VartojimasGamyba!G4361</f>
        <v>0.71899999999999997</v>
      </c>
      <c r="F4365" s="11"/>
      <c r="G4365" s="12">
        <f t="shared" si="657"/>
        <v>9.7433333333333358</v>
      </c>
      <c r="H4365" s="12">
        <v>0</v>
      </c>
      <c r="I4365" s="12">
        <v>0.77222222222222225</v>
      </c>
      <c r="J4365" s="12">
        <v>0</v>
      </c>
      <c r="K4365" s="12"/>
      <c r="L4365" s="12">
        <f>VartojimasGamyba!H4361</f>
        <v>2.4E-2</v>
      </c>
      <c r="M4365" s="19">
        <f t="shared" si="658"/>
        <v>-9.0205620750793969E-17</v>
      </c>
      <c r="N4365" s="7">
        <f t="shared" si="659"/>
        <v>-1.4119885816121781E-14</v>
      </c>
      <c r="O4365" s="7">
        <f t="shared" si="660"/>
        <v>-1.4119885816121781E-14</v>
      </c>
      <c r="R4365" s="7"/>
      <c r="S4365" s="47">
        <f t="shared" si="661"/>
        <v>-9.0205620750793969E-17</v>
      </c>
      <c r="T4365" s="47">
        <f t="shared" si="662"/>
        <v>0</v>
      </c>
      <c r="U4365" s="47">
        <f t="shared" si="663"/>
        <v>156.53</v>
      </c>
      <c r="V4365" s="47">
        <f t="shared" si="664"/>
        <v>44.660000000000004</v>
      </c>
      <c r="W4365" s="11"/>
    </row>
    <row r="4366" spans="1:23" x14ac:dyDescent="0.45">
      <c r="A4366" t="s">
        <v>4371</v>
      </c>
      <c r="B4366">
        <v>70.14</v>
      </c>
      <c r="D4366" s="1" t="str">
        <f>VartojimasGamyba!J4362</f>
        <v>2024-02-29-16</v>
      </c>
      <c r="E4366" s="7">
        <f>VartojimasGamyba!G4362</f>
        <v>0.73499999999999999</v>
      </c>
      <c r="F4366" s="11"/>
      <c r="G4366" s="12">
        <f t="shared" si="657"/>
        <v>8.9266666666666694</v>
      </c>
      <c r="H4366" s="12">
        <v>0</v>
      </c>
      <c r="I4366" s="12">
        <v>0.81666666666666665</v>
      </c>
      <c r="J4366" s="12">
        <v>0</v>
      </c>
      <c r="K4366" s="12"/>
      <c r="L4366" s="12">
        <f>VartojimasGamyba!H4362</f>
        <v>0</v>
      </c>
      <c r="M4366" s="19">
        <f t="shared" si="658"/>
        <v>0</v>
      </c>
      <c r="N4366" s="7">
        <f t="shared" si="659"/>
        <v>0</v>
      </c>
      <c r="O4366" s="7">
        <f t="shared" si="660"/>
        <v>0</v>
      </c>
      <c r="R4366" s="7"/>
      <c r="S4366" s="47">
        <f t="shared" si="661"/>
        <v>0</v>
      </c>
      <c r="T4366" s="47">
        <f t="shared" si="662"/>
        <v>0</v>
      </c>
      <c r="U4366" s="47">
        <f t="shared" si="663"/>
        <v>170.43</v>
      </c>
      <c r="V4366" s="47">
        <f t="shared" si="664"/>
        <v>58.56</v>
      </c>
      <c r="W4366" s="11"/>
    </row>
    <row r="4367" spans="1:23" x14ac:dyDescent="0.45">
      <c r="A4367" t="s">
        <v>4372</v>
      </c>
      <c r="B4367">
        <v>72.040000000000006</v>
      </c>
      <c r="D4367" s="1" t="str">
        <f>VartojimasGamyba!J4363</f>
        <v>2024-02-29-17</v>
      </c>
      <c r="E4367" s="7">
        <f>VartojimasGamyba!G4363</f>
        <v>1.522</v>
      </c>
      <c r="F4367" s="11"/>
      <c r="G4367" s="12">
        <f t="shared" si="657"/>
        <v>7.2355555555555586</v>
      </c>
      <c r="H4367" s="12">
        <v>0</v>
      </c>
      <c r="I4367" s="12">
        <v>1.6911111111111112</v>
      </c>
      <c r="J4367" s="12">
        <v>0</v>
      </c>
      <c r="K4367" s="12"/>
      <c r="L4367" s="12">
        <f>VartojimasGamyba!H4363</f>
        <v>0</v>
      </c>
      <c r="M4367" s="19">
        <f t="shared" si="658"/>
        <v>-2.2204460492503131E-16</v>
      </c>
      <c r="N4367" s="7">
        <f t="shared" si="659"/>
        <v>-3.8264946766730648E-14</v>
      </c>
      <c r="O4367" s="7">
        <f t="shared" si="660"/>
        <v>-3.8264946766730648E-14</v>
      </c>
      <c r="R4367" s="7"/>
      <c r="S4367" s="47">
        <f t="shared" si="661"/>
        <v>-2.2204460492503131E-16</v>
      </c>
      <c r="T4367" s="47">
        <f t="shared" si="662"/>
        <v>0</v>
      </c>
      <c r="U4367" s="47">
        <f t="shared" si="663"/>
        <v>172.33</v>
      </c>
      <c r="V4367" s="47">
        <f t="shared" si="664"/>
        <v>60.460000000000008</v>
      </c>
      <c r="W4367" s="11"/>
    </row>
    <row r="4368" spans="1:23" x14ac:dyDescent="0.45">
      <c r="A4368" t="s">
        <v>4373</v>
      </c>
      <c r="B4368">
        <v>88.23</v>
      </c>
      <c r="D4368" s="1" t="str">
        <f>VartojimasGamyba!J4364</f>
        <v>2024-02-29-18</v>
      </c>
      <c r="E4368" s="7">
        <f>VartojimasGamyba!G4364</f>
        <v>0.84</v>
      </c>
      <c r="F4368" s="11"/>
      <c r="G4368" s="12">
        <f t="shared" si="657"/>
        <v>6.3022222222222251</v>
      </c>
      <c r="H4368" s="12">
        <v>0</v>
      </c>
      <c r="I4368" s="12">
        <v>0.93333333333333335</v>
      </c>
      <c r="J4368" s="12">
        <v>0</v>
      </c>
      <c r="K4368" s="12"/>
      <c r="L4368" s="12">
        <f>VartojimasGamyba!H4364</f>
        <v>0</v>
      </c>
      <c r="M4368" s="19">
        <f t="shared" si="658"/>
        <v>-1.1102230246251565E-16</v>
      </c>
      <c r="N4368" s="7">
        <f t="shared" si="659"/>
        <v>-2.0929924460233452E-14</v>
      </c>
      <c r="O4368" s="7">
        <f t="shared" si="660"/>
        <v>-2.0929924460233452E-14</v>
      </c>
      <c r="R4368" s="7"/>
      <c r="S4368" s="47">
        <f t="shared" si="661"/>
        <v>-1.1102230246251565E-16</v>
      </c>
      <c r="T4368" s="47">
        <f t="shared" si="662"/>
        <v>0</v>
      </c>
      <c r="U4368" s="47">
        <f t="shared" si="663"/>
        <v>188.52</v>
      </c>
      <c r="V4368" s="47">
        <f t="shared" si="664"/>
        <v>76.650000000000006</v>
      </c>
      <c r="W4368" s="11"/>
    </row>
    <row r="4369" spans="1:23" x14ac:dyDescent="0.45">
      <c r="A4369" t="s">
        <v>4374</v>
      </c>
      <c r="B4369">
        <v>104.53</v>
      </c>
      <c r="D4369" s="1" t="str">
        <f>VartojimasGamyba!J4365</f>
        <v>2024-02-29-19</v>
      </c>
      <c r="E4369" s="7">
        <f>VartojimasGamyba!G4365</f>
        <v>0.28799999999999998</v>
      </c>
      <c r="F4369" s="11"/>
      <c r="G4369" s="12">
        <f t="shared" si="657"/>
        <v>5.9822222222222248</v>
      </c>
      <c r="H4369" s="12">
        <v>0</v>
      </c>
      <c r="I4369" s="12">
        <v>0.32</v>
      </c>
      <c r="J4369" s="12">
        <v>0</v>
      </c>
      <c r="K4369" s="12"/>
      <c r="L4369" s="12">
        <f>VartojimasGamyba!H4365</f>
        <v>0</v>
      </c>
      <c r="M4369" s="19">
        <f t="shared" si="658"/>
        <v>-5.5511151231257827E-17</v>
      </c>
      <c r="N4369" s="7">
        <f t="shared" si="659"/>
        <v>-1.1369793995186228E-14</v>
      </c>
      <c r="O4369" s="7">
        <f t="shared" si="660"/>
        <v>-1.1369793995186228E-14</v>
      </c>
      <c r="R4369" s="7"/>
      <c r="S4369" s="47">
        <f t="shared" si="661"/>
        <v>-5.5511151231257827E-17</v>
      </c>
      <c r="T4369" s="47">
        <f t="shared" si="662"/>
        <v>0</v>
      </c>
      <c r="U4369" s="47">
        <f t="shared" si="663"/>
        <v>204.82</v>
      </c>
      <c r="V4369" s="47">
        <f t="shared" si="664"/>
        <v>92.95</v>
      </c>
      <c r="W4369" s="11"/>
    </row>
    <row r="4370" spans="1:23" x14ac:dyDescent="0.45">
      <c r="A4370" t="s">
        <v>4375</v>
      </c>
      <c r="B4370">
        <v>86.26</v>
      </c>
      <c r="D4370" s="1" t="str">
        <f>VartojimasGamyba!J4366</f>
        <v>2024-02-29-20</v>
      </c>
      <c r="E4370" s="7">
        <f>VartojimasGamyba!G4366</f>
        <v>0.25</v>
      </c>
      <c r="F4370" s="11"/>
      <c r="G4370" s="12">
        <f t="shared" si="657"/>
        <v>5.7044444444444471</v>
      </c>
      <c r="H4370" s="12">
        <v>0</v>
      </c>
      <c r="I4370" s="12">
        <v>0.27777777777777779</v>
      </c>
      <c r="J4370" s="12">
        <v>0</v>
      </c>
      <c r="K4370" s="12"/>
      <c r="L4370" s="12">
        <f>VartojimasGamyba!H4366</f>
        <v>0</v>
      </c>
      <c r="M4370" s="19">
        <f t="shared" si="658"/>
        <v>0</v>
      </c>
      <c r="N4370" s="7">
        <f t="shared" si="659"/>
        <v>0</v>
      </c>
      <c r="O4370" s="7">
        <f t="shared" si="660"/>
        <v>0</v>
      </c>
      <c r="P4370" s="7" t="s">
        <v>8873</v>
      </c>
      <c r="R4370" s="7"/>
      <c r="S4370" s="47">
        <f t="shared" si="661"/>
        <v>0</v>
      </c>
      <c r="T4370" s="47">
        <f t="shared" si="662"/>
        <v>0</v>
      </c>
      <c r="U4370" s="47">
        <f t="shared" si="663"/>
        <v>186.55</v>
      </c>
      <c r="V4370" s="47">
        <f t="shared" si="664"/>
        <v>74.680000000000007</v>
      </c>
      <c r="W4370" s="11"/>
    </row>
    <row r="4371" spans="1:23" x14ac:dyDescent="0.45">
      <c r="A4371" t="s">
        <v>4376</v>
      </c>
      <c r="B4371">
        <v>80.989999999999995</v>
      </c>
      <c r="D4371" s="1" t="str">
        <f>VartojimasGamyba!J4367</f>
        <v>2024-02-29-21</v>
      </c>
      <c r="E4371" s="7">
        <f>VartojimasGamyba!G4367</f>
        <v>0.215</v>
      </c>
      <c r="F4371" s="11"/>
      <c r="G4371" s="12">
        <f t="shared" si="657"/>
        <v>5.4655555555555582</v>
      </c>
      <c r="H4371" s="12">
        <v>0</v>
      </c>
      <c r="I4371" s="12">
        <v>0.2388888888888889</v>
      </c>
      <c r="J4371" s="12">
        <v>0</v>
      </c>
      <c r="K4371" s="12"/>
      <c r="L4371" s="12">
        <f>VartojimasGamyba!H4367</f>
        <v>0</v>
      </c>
      <c r="M4371" s="19">
        <f t="shared" si="658"/>
        <v>-2.7755575615628914E-17</v>
      </c>
      <c r="N4371" s="7">
        <f t="shared" si="659"/>
        <v>-5.0315307476012095E-15</v>
      </c>
      <c r="O4371" s="7">
        <f t="shared" si="660"/>
        <v>-5.0315307476012095E-15</v>
      </c>
      <c r="P4371" s="7">
        <f>SUM(N4350:N4373)</f>
        <v>1446.7711866666671</v>
      </c>
      <c r="R4371" s="7"/>
      <c r="S4371" s="47">
        <f t="shared" si="661"/>
        <v>-2.7755575615628914E-17</v>
      </c>
      <c r="T4371" s="47">
        <f t="shared" si="662"/>
        <v>0</v>
      </c>
      <c r="U4371" s="47">
        <f t="shared" si="663"/>
        <v>181.28</v>
      </c>
      <c r="V4371" s="47">
        <f t="shared" si="664"/>
        <v>69.41</v>
      </c>
      <c r="W4371" s="11"/>
    </row>
    <row r="4372" spans="1:23" x14ac:dyDescent="0.45">
      <c r="A4372" t="s">
        <v>4377</v>
      </c>
      <c r="B4372">
        <v>72.77</v>
      </c>
      <c r="D4372" s="1" t="str">
        <f>VartojimasGamyba!J4368</f>
        <v>2024-02-29-22</v>
      </c>
      <c r="E4372" s="7">
        <f>VartojimasGamyba!G4368</f>
        <v>0.22</v>
      </c>
      <c r="F4372" s="11"/>
      <c r="G4372" s="12">
        <f t="shared" si="657"/>
        <v>5.2211111111111137</v>
      </c>
      <c r="H4372" s="12">
        <v>0</v>
      </c>
      <c r="I4372" s="12">
        <v>0.24444444444444446</v>
      </c>
      <c r="J4372" s="12">
        <v>0</v>
      </c>
      <c r="K4372" s="12"/>
      <c r="L4372" s="12">
        <f>VartojimasGamyba!H4368</f>
        <v>0</v>
      </c>
      <c r="M4372" s="19">
        <f t="shared" si="658"/>
        <v>-2.7755575615628914E-17</v>
      </c>
      <c r="N4372" s="7">
        <f t="shared" si="659"/>
        <v>-4.8033799160407398E-15</v>
      </c>
      <c r="O4372" s="7">
        <f t="shared" si="660"/>
        <v>-4.8033799160407398E-15</v>
      </c>
      <c r="P4372" s="7" t="s">
        <v>8872</v>
      </c>
      <c r="R4372" s="7"/>
      <c r="S4372" s="47">
        <f t="shared" si="661"/>
        <v>-2.7755575615628914E-17</v>
      </c>
      <c r="T4372" s="47">
        <f t="shared" si="662"/>
        <v>0</v>
      </c>
      <c r="U4372" s="47">
        <f t="shared" si="663"/>
        <v>173.06</v>
      </c>
      <c r="V4372" s="47">
        <f t="shared" si="664"/>
        <v>61.19</v>
      </c>
      <c r="W4372" s="11"/>
    </row>
    <row r="4373" spans="1:23" x14ac:dyDescent="0.45">
      <c r="A4373" t="s">
        <v>4378</v>
      </c>
      <c r="B4373">
        <v>67.25</v>
      </c>
      <c r="D4373" s="1" t="str">
        <f>VartojimasGamyba!J4369</f>
        <v>2024-02-29-23</v>
      </c>
      <c r="E4373" s="7">
        <f>VartojimasGamyba!G4369</f>
        <v>0.19900000000000001</v>
      </c>
      <c r="F4373" s="11"/>
      <c r="G4373" s="12">
        <f t="shared" si="657"/>
        <v>5.0000000000000027</v>
      </c>
      <c r="H4373" s="12">
        <v>0</v>
      </c>
      <c r="I4373" s="12">
        <v>0.22111111111111112</v>
      </c>
      <c r="J4373" s="12">
        <v>0</v>
      </c>
      <c r="K4373" s="12"/>
      <c r="L4373" s="12">
        <f>VartojimasGamyba!H4369</f>
        <v>0</v>
      </c>
      <c r="M4373" s="19">
        <f t="shared" si="658"/>
        <v>0</v>
      </c>
      <c r="N4373" s="7">
        <f t="shared" si="659"/>
        <v>0</v>
      </c>
      <c r="O4373" s="7">
        <f t="shared" si="660"/>
        <v>0</v>
      </c>
      <c r="P4373" s="7">
        <f>SUM(O4350:O4373)</f>
        <v>1446.7711866666671</v>
      </c>
      <c r="Q4373" s="7">
        <f>SUMPRODUCT(B4350:B4373,E4350:E4373)+SUM(E4350:E4373)*$Z$21-SUMPRODUCT(B4350:B4373,L4350:L4373)+SUM(L4350:L4373)*ABS($Z$20)</f>
        <v>2058.2572800000007</v>
      </c>
      <c r="R4373" s="7"/>
      <c r="S4373" s="47">
        <f t="shared" si="661"/>
        <v>0</v>
      </c>
      <c r="T4373" s="47">
        <f t="shared" si="662"/>
        <v>0</v>
      </c>
      <c r="U4373" s="47">
        <f t="shared" si="663"/>
        <v>167.54000000000002</v>
      </c>
      <c r="V4373" s="47">
        <f t="shared" si="664"/>
        <v>55.67</v>
      </c>
      <c r="W4373" s="11">
        <f>IF(P4373&lt;&gt;Q4373,1,0)</f>
        <v>1</v>
      </c>
    </row>
    <row r="4374" spans="1:23" x14ac:dyDescent="0.45">
      <c r="A4374" t="s">
        <v>4379</v>
      </c>
      <c r="B4374">
        <v>20.03</v>
      </c>
      <c r="D4374" s="9" t="str">
        <f>VartojimasGamyba!J4370</f>
        <v>2024-03-01-00</v>
      </c>
      <c r="E4374" s="8">
        <f>VartojimasGamyba!G4370</f>
        <v>0.186</v>
      </c>
      <c r="F4374" s="11"/>
      <c r="G4374" s="7">
        <f>G4373+H4374-I4374</f>
        <v>5.0000000000000027</v>
      </c>
      <c r="H4374" s="7">
        <v>0</v>
      </c>
      <c r="I4374" s="7">
        <v>0</v>
      </c>
      <c r="J4374" s="7">
        <v>0</v>
      </c>
      <c r="L4374" s="7">
        <f>VartojimasGamyba!H4370</f>
        <v>0</v>
      </c>
      <c r="M4374" s="15">
        <f t="shared" si="658"/>
        <v>0.186</v>
      </c>
      <c r="N4374" s="7">
        <f t="shared" si="659"/>
        <v>22.379520000000003</v>
      </c>
      <c r="O4374" s="7">
        <f t="shared" si="660"/>
        <v>22.379520000000003</v>
      </c>
      <c r="R4374" s="20" t="s">
        <v>8783</v>
      </c>
      <c r="S4374" s="47">
        <f t="shared" si="661"/>
        <v>0.186</v>
      </c>
      <c r="T4374" s="47">
        <f t="shared" si="662"/>
        <v>0</v>
      </c>
      <c r="U4374" s="47">
        <f t="shared" si="663"/>
        <v>120.32000000000001</v>
      </c>
      <c r="V4374" s="47">
        <f t="shared" si="664"/>
        <v>8.4500000000000011</v>
      </c>
      <c r="W4374" s="11"/>
    </row>
    <row r="4375" spans="1:23" x14ac:dyDescent="0.45">
      <c r="A4375" t="s">
        <v>4380</v>
      </c>
      <c r="B4375">
        <v>20.010000000000002</v>
      </c>
      <c r="D4375" s="9" t="str">
        <f>VartojimasGamyba!J4371</f>
        <v>2024-03-01-01</v>
      </c>
      <c r="E4375" s="8">
        <f>VartojimasGamyba!G4371</f>
        <v>0.14799999999999999</v>
      </c>
      <c r="F4375" s="11"/>
      <c r="G4375" s="7">
        <f t="shared" ref="G4375:G4397" si="665">G4374+H4375-I4375</f>
        <v>5.0000000000000027</v>
      </c>
      <c r="H4375" s="7">
        <v>0</v>
      </c>
      <c r="I4375" s="7">
        <v>0</v>
      </c>
      <c r="J4375" s="7">
        <v>0</v>
      </c>
      <c r="L4375" s="7">
        <f>VartojimasGamyba!H4371</f>
        <v>0</v>
      </c>
      <c r="M4375" s="15">
        <f t="shared" si="658"/>
        <v>0.14799999999999999</v>
      </c>
      <c r="N4375" s="7">
        <f t="shared" si="659"/>
        <v>17.804400000000001</v>
      </c>
      <c r="O4375" s="7">
        <f t="shared" si="660"/>
        <v>17.804400000000001</v>
      </c>
      <c r="R4375" s="7"/>
      <c r="S4375" s="47">
        <f t="shared" si="661"/>
        <v>0.14799999999999999</v>
      </c>
      <c r="T4375" s="47">
        <f t="shared" si="662"/>
        <v>0</v>
      </c>
      <c r="U4375" s="47">
        <f t="shared" si="663"/>
        <v>120.30000000000001</v>
      </c>
      <c r="V4375" s="47">
        <f t="shared" si="664"/>
        <v>8.4300000000000015</v>
      </c>
      <c r="W4375" s="11"/>
    </row>
    <row r="4376" spans="1:23" x14ac:dyDescent="0.45">
      <c r="A4376" t="s">
        <v>4381</v>
      </c>
      <c r="B4376">
        <v>62.04</v>
      </c>
      <c r="D4376" s="9" t="str">
        <f>VartojimasGamyba!J4372</f>
        <v>2024-03-01-02</v>
      </c>
      <c r="E4376" s="8">
        <f>VartojimasGamyba!G4372</f>
        <v>0.16600000000000001</v>
      </c>
      <c r="F4376" s="11"/>
      <c r="G4376" s="7">
        <f t="shared" si="665"/>
        <v>4.8155555555555578</v>
      </c>
      <c r="H4376" s="7">
        <v>0</v>
      </c>
      <c r="I4376" s="7">
        <v>0.18444444444444447</v>
      </c>
      <c r="J4376" s="7">
        <v>0</v>
      </c>
      <c r="L4376" s="7">
        <f>VartojimasGamyba!H4372</f>
        <v>0</v>
      </c>
      <c r="M4376" s="15">
        <f t="shared" si="658"/>
        <v>-2.7755575615628914E-17</v>
      </c>
      <c r="N4376" s="7">
        <f t="shared" si="659"/>
        <v>-4.5055625896850419E-15</v>
      </c>
      <c r="O4376" s="7">
        <f t="shared" si="660"/>
        <v>-4.5055625896850419E-15</v>
      </c>
      <c r="R4376" s="7"/>
      <c r="S4376" s="47">
        <f t="shared" si="661"/>
        <v>-2.7755575615628914E-17</v>
      </c>
      <c r="T4376" s="47">
        <f t="shared" si="662"/>
        <v>0</v>
      </c>
      <c r="U4376" s="47">
        <f t="shared" si="663"/>
        <v>162.33000000000001</v>
      </c>
      <c r="V4376" s="47">
        <f t="shared" si="664"/>
        <v>50.46</v>
      </c>
      <c r="W4376" s="11"/>
    </row>
    <row r="4377" spans="1:23" x14ac:dyDescent="0.45">
      <c r="A4377" t="s">
        <v>4382</v>
      </c>
      <c r="B4377">
        <v>61.42</v>
      </c>
      <c r="D4377" s="9" t="str">
        <f>VartojimasGamyba!J4373</f>
        <v>2024-03-01-03</v>
      </c>
      <c r="E4377" s="8">
        <f>VartojimasGamyba!G4373</f>
        <v>0.19500000000000001</v>
      </c>
      <c r="F4377" s="11"/>
      <c r="G4377" s="7">
        <f t="shared" si="665"/>
        <v>4.598888888888891</v>
      </c>
      <c r="H4377" s="7">
        <v>0</v>
      </c>
      <c r="I4377" s="7">
        <v>0.21666666666666667</v>
      </c>
      <c r="J4377" s="7">
        <v>0</v>
      </c>
      <c r="L4377" s="7">
        <f>VartojimasGamyba!H4373</f>
        <v>0</v>
      </c>
      <c r="M4377" s="15">
        <f t="shared" si="658"/>
        <v>0</v>
      </c>
      <c r="N4377" s="7">
        <f t="shared" si="659"/>
        <v>0</v>
      </c>
      <c r="O4377" s="7">
        <f t="shared" si="660"/>
        <v>0</v>
      </c>
      <c r="R4377" s="7"/>
      <c r="S4377" s="47">
        <f t="shared" si="661"/>
        <v>0</v>
      </c>
      <c r="T4377" s="47">
        <f t="shared" si="662"/>
        <v>0</v>
      </c>
      <c r="U4377" s="47">
        <f t="shared" si="663"/>
        <v>161.71</v>
      </c>
      <c r="V4377" s="47">
        <f t="shared" si="664"/>
        <v>49.84</v>
      </c>
      <c r="W4377" s="11"/>
    </row>
    <row r="4378" spans="1:23" x14ac:dyDescent="0.45">
      <c r="A4378" t="s">
        <v>4383</v>
      </c>
      <c r="B4378">
        <v>49.17</v>
      </c>
      <c r="D4378" s="9" t="str">
        <f>VartojimasGamyba!J4374</f>
        <v>2024-03-01-04</v>
      </c>
      <c r="E4378" s="8">
        <f>VartojimasGamyba!G4374</f>
        <v>0.67600000000000005</v>
      </c>
      <c r="F4378" s="11"/>
      <c r="G4378" s="7">
        <f t="shared" si="665"/>
        <v>3.8477777777777797</v>
      </c>
      <c r="H4378" s="7">
        <v>0</v>
      </c>
      <c r="I4378" s="7">
        <v>0.75111111111111128</v>
      </c>
      <c r="J4378" s="7">
        <v>0</v>
      </c>
      <c r="L4378" s="7">
        <f>VartojimasGamyba!H4374</f>
        <v>0</v>
      </c>
      <c r="M4378" s="15">
        <f t="shared" si="658"/>
        <v>-1.1102230246251565E-16</v>
      </c>
      <c r="N4378" s="7">
        <f t="shared" si="659"/>
        <v>-1.6593393326047591E-14</v>
      </c>
      <c r="O4378" s="7">
        <f t="shared" si="660"/>
        <v>-1.6593393326047591E-14</v>
      </c>
      <c r="R4378" s="7"/>
      <c r="S4378" s="47">
        <f t="shared" si="661"/>
        <v>-1.1102230246251565E-16</v>
      </c>
      <c r="T4378" s="47">
        <f t="shared" si="662"/>
        <v>0</v>
      </c>
      <c r="U4378" s="47">
        <f t="shared" si="663"/>
        <v>149.46</v>
      </c>
      <c r="V4378" s="47">
        <f t="shared" si="664"/>
        <v>37.590000000000003</v>
      </c>
      <c r="W4378" s="11"/>
    </row>
    <row r="4379" spans="1:23" x14ac:dyDescent="0.45">
      <c r="A4379" t="s">
        <v>4384</v>
      </c>
      <c r="B4379">
        <v>13</v>
      </c>
      <c r="D4379" s="9" t="str">
        <f>VartojimasGamyba!J4375</f>
        <v>2024-03-01-05</v>
      </c>
      <c r="E4379" s="8">
        <f>VartojimasGamyba!G4375</f>
        <v>0.29499999999999998</v>
      </c>
      <c r="F4379" s="11"/>
      <c r="G4379" s="7">
        <f t="shared" si="665"/>
        <v>6.8955555555555552</v>
      </c>
      <c r="H4379" s="7">
        <v>3.0477777777777755</v>
      </c>
      <c r="I4379" s="7">
        <v>0</v>
      </c>
      <c r="J4379" s="7">
        <v>0</v>
      </c>
      <c r="L4379" s="7">
        <f>VartojimasGamyba!H4375</f>
        <v>0</v>
      </c>
      <c r="M4379" s="15">
        <f t="shared" si="658"/>
        <v>3.3427777777777754</v>
      </c>
      <c r="N4379" s="7">
        <f t="shared" si="659"/>
        <v>378.70329444444417</v>
      </c>
      <c r="O4379" s="7">
        <f t="shared" si="660"/>
        <v>378.70329444444417</v>
      </c>
      <c r="R4379" s="7"/>
      <c r="S4379" s="47">
        <f t="shared" si="661"/>
        <v>3.3427777777777754</v>
      </c>
      <c r="T4379" s="47">
        <f t="shared" si="662"/>
        <v>0</v>
      </c>
      <c r="U4379" s="47">
        <f t="shared" si="663"/>
        <v>113.29</v>
      </c>
      <c r="V4379" s="47">
        <f t="shared" si="664"/>
        <v>1.42</v>
      </c>
      <c r="W4379" s="11"/>
    </row>
    <row r="4380" spans="1:23" x14ac:dyDescent="0.45">
      <c r="A4380" t="s">
        <v>4385</v>
      </c>
      <c r="B4380">
        <v>14.33</v>
      </c>
      <c r="D4380" s="9" t="str">
        <f>VartojimasGamyba!J4376</f>
        <v>2024-03-01-06</v>
      </c>
      <c r="E4380" s="8">
        <f>VartojimasGamyba!G4376</f>
        <v>1.103</v>
      </c>
      <c r="F4380" s="11"/>
      <c r="G4380" s="7">
        <f t="shared" si="665"/>
        <v>6.8955555555555552</v>
      </c>
      <c r="H4380" s="7">
        <v>0</v>
      </c>
      <c r="I4380" s="7">
        <v>0</v>
      </c>
      <c r="J4380" s="7">
        <v>0</v>
      </c>
      <c r="L4380" s="7">
        <f>VartojimasGamyba!H4376</f>
        <v>0.01</v>
      </c>
      <c r="M4380" s="15">
        <f t="shared" si="658"/>
        <v>1.093</v>
      </c>
      <c r="N4380" s="7">
        <f t="shared" si="659"/>
        <v>125.27966000000001</v>
      </c>
      <c r="O4380" s="7">
        <f t="shared" si="660"/>
        <v>125.27966000000001</v>
      </c>
      <c r="R4380" s="7"/>
      <c r="S4380" s="47">
        <f t="shared" si="661"/>
        <v>1.093</v>
      </c>
      <c r="T4380" s="47">
        <f t="shared" si="662"/>
        <v>0</v>
      </c>
      <c r="U4380" s="47">
        <f t="shared" si="663"/>
        <v>114.62</v>
      </c>
      <c r="V4380" s="47">
        <f t="shared" si="664"/>
        <v>2.75</v>
      </c>
      <c r="W4380" s="11"/>
    </row>
    <row r="4381" spans="1:23" x14ac:dyDescent="0.45">
      <c r="A4381" t="s">
        <v>4386</v>
      </c>
      <c r="B4381">
        <v>48.04</v>
      </c>
      <c r="D4381" s="9" t="str">
        <f>VartojimasGamyba!J4377</f>
        <v>2024-03-01-07</v>
      </c>
      <c r="E4381" s="8">
        <f>VartojimasGamyba!G4377</f>
        <v>0.13700000000000001</v>
      </c>
      <c r="F4381" s="11"/>
      <c r="G4381" s="7">
        <f t="shared" si="665"/>
        <v>6.7955555555555556</v>
      </c>
      <c r="H4381" s="7">
        <v>0</v>
      </c>
      <c r="I4381" s="7">
        <v>9.9999999999999992E-2</v>
      </c>
      <c r="J4381" s="7">
        <v>0</v>
      </c>
      <c r="L4381" s="7">
        <f>VartojimasGamyba!H4377</f>
        <v>4.7E-2</v>
      </c>
      <c r="M4381" s="15">
        <f t="shared" si="658"/>
        <v>0</v>
      </c>
      <c r="N4381" s="7">
        <f t="shared" si="659"/>
        <v>0</v>
      </c>
      <c r="O4381" s="7">
        <f t="shared" si="660"/>
        <v>0</v>
      </c>
      <c r="R4381" s="7"/>
      <c r="S4381" s="47">
        <f t="shared" si="661"/>
        <v>0</v>
      </c>
      <c r="T4381" s="47">
        <f t="shared" si="662"/>
        <v>0</v>
      </c>
      <c r="U4381" s="47">
        <f t="shared" si="663"/>
        <v>148.33000000000001</v>
      </c>
      <c r="V4381" s="47">
        <f t="shared" si="664"/>
        <v>36.46</v>
      </c>
      <c r="W4381" s="11"/>
    </row>
    <row r="4382" spans="1:23" x14ac:dyDescent="0.45">
      <c r="A4382" t="s">
        <v>4387</v>
      </c>
      <c r="B4382">
        <v>71.58</v>
      </c>
      <c r="D4382" s="9" t="str">
        <f>VartojimasGamyba!J4378</f>
        <v>2024-03-01-08</v>
      </c>
      <c r="E4382" s="8">
        <f>VartojimasGamyba!G4378</f>
        <v>0.35499999999999998</v>
      </c>
      <c r="F4382" s="11"/>
      <c r="G4382" s="7">
        <f t="shared" si="665"/>
        <v>6.6311111111111112</v>
      </c>
      <c r="H4382" s="7">
        <v>0</v>
      </c>
      <c r="I4382" s="7">
        <v>0.16444444444444448</v>
      </c>
      <c r="J4382" s="7">
        <v>0</v>
      </c>
      <c r="L4382" s="7">
        <f>VartojimasGamyba!H4378</f>
        <v>0.20699999999999999</v>
      </c>
      <c r="M4382" s="15">
        <f t="shared" si="658"/>
        <v>0</v>
      </c>
      <c r="N4382" s="7">
        <f t="shared" si="659"/>
        <v>0</v>
      </c>
      <c r="O4382" s="7">
        <f t="shared" si="660"/>
        <v>0</v>
      </c>
      <c r="R4382" s="7"/>
      <c r="S4382" s="47">
        <f t="shared" si="661"/>
        <v>0</v>
      </c>
      <c r="T4382" s="47">
        <f t="shared" si="662"/>
        <v>0</v>
      </c>
      <c r="U4382" s="47">
        <f t="shared" si="663"/>
        <v>171.87</v>
      </c>
      <c r="V4382" s="47">
        <f t="shared" si="664"/>
        <v>60</v>
      </c>
      <c r="W4382" s="11"/>
    </row>
    <row r="4383" spans="1:23" x14ac:dyDescent="0.45">
      <c r="A4383" t="s">
        <v>4388</v>
      </c>
      <c r="B4383">
        <v>79.36</v>
      </c>
      <c r="D4383" s="9" t="str">
        <f>VartojimasGamyba!J4379</f>
        <v>2024-03-01-09</v>
      </c>
      <c r="E4383" s="8">
        <f>VartojimasGamyba!G4379</f>
        <v>1.6E-2</v>
      </c>
      <c r="F4383" s="11"/>
      <c r="G4383" s="7">
        <f t="shared" si="665"/>
        <v>7.6611111111111114</v>
      </c>
      <c r="H4383" s="7">
        <v>1.03</v>
      </c>
      <c r="I4383" s="7">
        <v>0</v>
      </c>
      <c r="J4383" s="7">
        <v>0</v>
      </c>
      <c r="L4383" s="7">
        <f>VartojimasGamyba!H4379</f>
        <v>1.046</v>
      </c>
      <c r="M4383" s="15">
        <f t="shared" si="658"/>
        <v>0</v>
      </c>
      <c r="N4383" s="7">
        <f t="shared" si="659"/>
        <v>0</v>
      </c>
      <c r="O4383" s="7">
        <f t="shared" si="660"/>
        <v>0</v>
      </c>
      <c r="R4383" s="7"/>
      <c r="S4383" s="47">
        <f t="shared" si="661"/>
        <v>1.03</v>
      </c>
      <c r="T4383" s="47">
        <f t="shared" si="662"/>
        <v>1.03</v>
      </c>
      <c r="U4383" s="47">
        <f t="shared" si="663"/>
        <v>179.65</v>
      </c>
      <c r="V4383" s="47">
        <f t="shared" si="664"/>
        <v>67.78</v>
      </c>
      <c r="W4383" s="11"/>
    </row>
    <row r="4384" spans="1:23" x14ac:dyDescent="0.45">
      <c r="A4384" t="s">
        <v>4389</v>
      </c>
      <c r="B4384">
        <v>81.25</v>
      </c>
      <c r="D4384" s="9" t="str">
        <f>VartojimasGamyba!J4380</f>
        <v>2024-03-01-10</v>
      </c>
      <c r="E4384" s="8">
        <f>VartojimasGamyba!G4380</f>
        <v>0.26100000000000001</v>
      </c>
      <c r="F4384" s="11"/>
      <c r="G4384" s="7">
        <f t="shared" si="665"/>
        <v>9.3391111111111123</v>
      </c>
      <c r="H4384" s="7">
        <v>1.6779999999999999</v>
      </c>
      <c r="I4384" s="7">
        <v>0</v>
      </c>
      <c r="J4384" s="7">
        <v>0</v>
      </c>
      <c r="L4384" s="7">
        <f>VartojimasGamyba!H4380</f>
        <v>1.9390000000000001</v>
      </c>
      <c r="M4384" s="15">
        <f t="shared" si="658"/>
        <v>0</v>
      </c>
      <c r="N4384" s="7">
        <f t="shared" si="659"/>
        <v>0</v>
      </c>
      <c r="O4384" s="7">
        <f t="shared" si="660"/>
        <v>0</v>
      </c>
      <c r="R4384" s="7"/>
      <c r="S4384" s="47">
        <f t="shared" si="661"/>
        <v>1.6779999999999999</v>
      </c>
      <c r="T4384" s="47">
        <f t="shared" si="662"/>
        <v>1.6779999999999999</v>
      </c>
      <c r="U4384" s="47">
        <f t="shared" si="663"/>
        <v>181.54000000000002</v>
      </c>
      <c r="V4384" s="47">
        <f t="shared" si="664"/>
        <v>69.67</v>
      </c>
      <c r="W4384" s="11"/>
    </row>
    <row r="4385" spans="1:23" x14ac:dyDescent="0.45">
      <c r="A4385" t="s">
        <v>4390</v>
      </c>
      <c r="B4385">
        <v>72.760000000000005</v>
      </c>
      <c r="D4385" s="9" t="str">
        <f>VartojimasGamyba!J4381</f>
        <v>2024-03-01-11</v>
      </c>
      <c r="E4385" s="8">
        <f>VartojimasGamyba!G4381</f>
        <v>0.71499999999999997</v>
      </c>
      <c r="F4385" s="11"/>
      <c r="G4385" s="7">
        <f t="shared" si="665"/>
        <v>9.921111111111113</v>
      </c>
      <c r="H4385" s="7">
        <v>0.58200000000000007</v>
      </c>
      <c r="I4385" s="7">
        <v>0</v>
      </c>
      <c r="J4385" s="7">
        <v>0</v>
      </c>
      <c r="L4385" s="7">
        <f>VartojimasGamyba!H4381</f>
        <v>1.2969999999999999</v>
      </c>
      <c r="M4385" s="15">
        <f t="shared" si="658"/>
        <v>0</v>
      </c>
      <c r="N4385" s="7">
        <f t="shared" si="659"/>
        <v>0</v>
      </c>
      <c r="O4385" s="7">
        <f t="shared" si="660"/>
        <v>0</v>
      </c>
      <c r="R4385" s="7"/>
      <c r="S4385" s="47">
        <f t="shared" si="661"/>
        <v>0.58199999999999996</v>
      </c>
      <c r="T4385" s="47">
        <f t="shared" si="662"/>
        <v>0.58199999999999996</v>
      </c>
      <c r="U4385" s="47">
        <f t="shared" si="663"/>
        <v>173.05</v>
      </c>
      <c r="V4385" s="47">
        <f t="shared" si="664"/>
        <v>61.180000000000007</v>
      </c>
      <c r="W4385" s="11"/>
    </row>
    <row r="4386" spans="1:23" x14ac:dyDescent="0.45">
      <c r="A4386" t="s">
        <v>4391</v>
      </c>
      <c r="B4386">
        <v>66.12</v>
      </c>
      <c r="D4386" s="9" t="str">
        <f>VartojimasGamyba!J4382</f>
        <v>2024-03-01-12</v>
      </c>
      <c r="E4386" s="8">
        <f>VartojimasGamyba!G4382</f>
        <v>1.5269999999999999</v>
      </c>
      <c r="F4386" s="11"/>
      <c r="G4386" s="7">
        <f t="shared" si="665"/>
        <v>8.9622222222222234</v>
      </c>
      <c r="H4386" s="7">
        <v>0</v>
      </c>
      <c r="I4386" s="7">
        <v>0.9588888888888889</v>
      </c>
      <c r="J4386" s="7">
        <v>0</v>
      </c>
      <c r="L4386" s="7">
        <f>VartojimasGamyba!H4382</f>
        <v>0.66400000000000003</v>
      </c>
      <c r="M4386" s="15">
        <f t="shared" si="658"/>
        <v>0</v>
      </c>
      <c r="N4386" s="7">
        <f t="shared" si="659"/>
        <v>0</v>
      </c>
      <c r="O4386" s="7">
        <f t="shared" si="660"/>
        <v>0</v>
      </c>
      <c r="R4386" s="7"/>
      <c r="S4386" s="47">
        <f t="shared" si="661"/>
        <v>0</v>
      </c>
      <c r="T4386" s="47">
        <f t="shared" si="662"/>
        <v>0</v>
      </c>
      <c r="U4386" s="47">
        <f t="shared" si="663"/>
        <v>166.41000000000003</v>
      </c>
      <c r="V4386" s="47">
        <f t="shared" si="664"/>
        <v>54.540000000000006</v>
      </c>
      <c r="W4386" s="11"/>
    </row>
    <row r="4387" spans="1:23" x14ac:dyDescent="0.45">
      <c r="A4387" t="s">
        <v>4392</v>
      </c>
      <c r="B4387">
        <v>54.61</v>
      </c>
      <c r="D4387" s="9" t="str">
        <f>VartojimasGamyba!J4383</f>
        <v>2024-03-01-13</v>
      </c>
      <c r="E4387" s="8">
        <f>VartojimasGamyba!G4383</f>
        <v>0.77</v>
      </c>
      <c r="F4387" s="11"/>
      <c r="G4387" s="7">
        <f t="shared" si="665"/>
        <v>8.8133333333333344</v>
      </c>
      <c r="H4387" s="7">
        <v>0</v>
      </c>
      <c r="I4387" s="7">
        <v>0.1488888888888889</v>
      </c>
      <c r="J4387" s="7">
        <v>0</v>
      </c>
      <c r="L4387" s="7">
        <f>VartojimasGamyba!H4383</f>
        <v>0.63600000000000001</v>
      </c>
      <c r="M4387" s="15">
        <f t="shared" si="658"/>
        <v>0</v>
      </c>
      <c r="N4387" s="7">
        <f t="shared" si="659"/>
        <v>0</v>
      </c>
      <c r="O4387" s="7">
        <f t="shared" si="660"/>
        <v>0</v>
      </c>
      <c r="R4387" s="7"/>
      <c r="S4387" s="47">
        <f t="shared" si="661"/>
        <v>0</v>
      </c>
      <c r="T4387" s="47">
        <f t="shared" si="662"/>
        <v>0</v>
      </c>
      <c r="U4387" s="47">
        <f t="shared" si="663"/>
        <v>154.9</v>
      </c>
      <c r="V4387" s="47">
        <f t="shared" si="664"/>
        <v>43.03</v>
      </c>
      <c r="W4387" s="11"/>
    </row>
    <row r="4388" spans="1:23" x14ac:dyDescent="0.45">
      <c r="A4388" t="s">
        <v>4393</v>
      </c>
      <c r="B4388">
        <v>34.71</v>
      </c>
      <c r="D4388" s="9" t="str">
        <f>VartojimasGamyba!J4384</f>
        <v>2024-03-01-14</v>
      </c>
      <c r="E4388" s="8">
        <f>VartojimasGamyba!G4384</f>
        <v>0.80400000000000005</v>
      </c>
      <c r="F4388" s="11"/>
      <c r="G4388" s="7">
        <f t="shared" si="665"/>
        <v>8.2222222222222232</v>
      </c>
      <c r="H4388" s="7">
        <v>0</v>
      </c>
      <c r="I4388" s="7">
        <v>0.59111111111111114</v>
      </c>
      <c r="J4388" s="7">
        <v>0</v>
      </c>
      <c r="L4388" s="7">
        <f>VartojimasGamyba!H4384</f>
        <v>0.27200000000000002</v>
      </c>
      <c r="M4388" s="15">
        <f t="shared" si="658"/>
        <v>0</v>
      </c>
      <c r="N4388" s="7">
        <f t="shared" si="659"/>
        <v>0</v>
      </c>
      <c r="O4388" s="7">
        <f t="shared" si="660"/>
        <v>0</v>
      </c>
      <c r="R4388" s="7"/>
      <c r="S4388" s="47">
        <f t="shared" si="661"/>
        <v>0</v>
      </c>
      <c r="T4388" s="47">
        <f t="shared" si="662"/>
        <v>0</v>
      </c>
      <c r="U4388" s="47">
        <f t="shared" si="663"/>
        <v>135</v>
      </c>
      <c r="V4388" s="47">
        <f t="shared" si="664"/>
        <v>23.130000000000003</v>
      </c>
      <c r="W4388" s="11"/>
    </row>
    <row r="4389" spans="1:23" x14ac:dyDescent="0.45">
      <c r="A4389" t="s">
        <v>4394</v>
      </c>
      <c r="B4389">
        <v>30.97</v>
      </c>
      <c r="D4389" s="9" t="str">
        <f>VartojimasGamyba!J4385</f>
        <v>2024-03-01-15</v>
      </c>
      <c r="E4389" s="8">
        <f>VartojimasGamyba!G4385</f>
        <v>0.376</v>
      </c>
      <c r="F4389" s="11"/>
      <c r="G4389" s="7">
        <f t="shared" si="665"/>
        <v>7.8200000000000012</v>
      </c>
      <c r="H4389" s="7">
        <v>0</v>
      </c>
      <c r="I4389" s="7">
        <v>0.4022222222222222</v>
      </c>
      <c r="J4389" s="7">
        <v>0</v>
      </c>
      <c r="L4389" s="7">
        <f>VartojimasGamyba!H4385</f>
        <v>1.4E-2</v>
      </c>
      <c r="M4389" s="15">
        <f t="shared" si="658"/>
        <v>0</v>
      </c>
      <c r="N4389" s="7">
        <f t="shared" si="659"/>
        <v>0</v>
      </c>
      <c r="O4389" s="7">
        <f t="shared" si="660"/>
        <v>0</v>
      </c>
      <c r="R4389" s="7"/>
      <c r="S4389" s="47">
        <f t="shared" si="661"/>
        <v>0</v>
      </c>
      <c r="T4389" s="47">
        <f t="shared" si="662"/>
        <v>0</v>
      </c>
      <c r="U4389" s="47">
        <f t="shared" si="663"/>
        <v>131.26</v>
      </c>
      <c r="V4389" s="47">
        <f t="shared" si="664"/>
        <v>19.39</v>
      </c>
      <c r="W4389" s="11"/>
    </row>
    <row r="4390" spans="1:23" x14ac:dyDescent="0.45">
      <c r="A4390" t="s">
        <v>4395</v>
      </c>
      <c r="B4390">
        <v>29.95</v>
      </c>
      <c r="D4390" s="9" t="str">
        <f>VartojimasGamyba!J4386</f>
        <v>2024-03-01-16</v>
      </c>
      <c r="E4390" s="8">
        <f>VartojimasGamyba!G4386</f>
        <v>0.66400000000000003</v>
      </c>
      <c r="F4390" s="11"/>
      <c r="G4390" s="7">
        <f t="shared" si="665"/>
        <v>7.0822222222222235</v>
      </c>
      <c r="H4390" s="7">
        <v>0</v>
      </c>
      <c r="I4390" s="7">
        <v>0.73777777777777787</v>
      </c>
      <c r="J4390" s="7">
        <v>0</v>
      </c>
      <c r="L4390" s="7">
        <f>VartojimasGamyba!H4386</f>
        <v>0</v>
      </c>
      <c r="M4390" s="15">
        <f t="shared" si="658"/>
        <v>-1.1102230246251565E-16</v>
      </c>
      <c r="N4390" s="7">
        <f t="shared" si="659"/>
        <v>-1.445954467271804E-14</v>
      </c>
      <c r="O4390" s="7">
        <f t="shared" si="660"/>
        <v>-1.445954467271804E-14</v>
      </c>
      <c r="R4390" s="7"/>
      <c r="S4390" s="47">
        <f t="shared" si="661"/>
        <v>-1.1102230246251565E-16</v>
      </c>
      <c r="T4390" s="47">
        <f t="shared" si="662"/>
        <v>0</v>
      </c>
      <c r="U4390" s="47">
        <f t="shared" si="663"/>
        <v>130.24</v>
      </c>
      <c r="V4390" s="47">
        <f t="shared" si="664"/>
        <v>18.369999999999997</v>
      </c>
      <c r="W4390" s="11"/>
    </row>
    <row r="4391" spans="1:23" x14ac:dyDescent="0.45">
      <c r="A4391" t="s">
        <v>4396</v>
      </c>
      <c r="B4391">
        <v>40.01</v>
      </c>
      <c r="D4391" s="9" t="str">
        <f>VartojimasGamyba!J4387</f>
        <v>2024-03-01-17</v>
      </c>
      <c r="E4391" s="8">
        <f>VartojimasGamyba!G4387</f>
        <v>0.308</v>
      </c>
      <c r="F4391" s="11"/>
      <c r="G4391" s="7">
        <f t="shared" si="665"/>
        <v>6.7400000000000011</v>
      </c>
      <c r="H4391" s="7">
        <v>0</v>
      </c>
      <c r="I4391" s="7">
        <v>0.34222222222222221</v>
      </c>
      <c r="J4391" s="7">
        <v>0</v>
      </c>
      <c r="L4391" s="7">
        <f>VartojimasGamyba!H4387</f>
        <v>0</v>
      </c>
      <c r="M4391" s="15">
        <f t="shared" si="658"/>
        <v>0</v>
      </c>
      <c r="N4391" s="7">
        <f t="shared" si="659"/>
        <v>0</v>
      </c>
      <c r="O4391" s="7">
        <f t="shared" si="660"/>
        <v>0</v>
      </c>
      <c r="R4391" s="7"/>
      <c r="S4391" s="47">
        <f t="shared" si="661"/>
        <v>0</v>
      </c>
      <c r="T4391" s="47">
        <f t="shared" si="662"/>
        <v>0</v>
      </c>
      <c r="U4391" s="47">
        <f t="shared" si="663"/>
        <v>140.30000000000001</v>
      </c>
      <c r="V4391" s="47">
        <f t="shared" si="664"/>
        <v>28.43</v>
      </c>
      <c r="W4391" s="11"/>
    </row>
    <row r="4392" spans="1:23" x14ac:dyDescent="0.45">
      <c r="A4392" t="s">
        <v>4397</v>
      </c>
      <c r="B4392">
        <v>77.05</v>
      </c>
      <c r="D4392" s="9" t="str">
        <f>VartojimasGamyba!J4388</f>
        <v>2024-03-01-18</v>
      </c>
      <c r="E4392" s="8">
        <f>VartojimasGamyba!G4388</f>
        <v>0.20399999999999999</v>
      </c>
      <c r="F4392" s="11"/>
      <c r="G4392" s="7">
        <f t="shared" si="665"/>
        <v>6.5133333333333345</v>
      </c>
      <c r="H4392" s="7">
        <v>0</v>
      </c>
      <c r="I4392" s="7">
        <v>0.22666666666666666</v>
      </c>
      <c r="J4392" s="7">
        <v>0</v>
      </c>
      <c r="L4392" s="7">
        <f>VartojimasGamyba!H4388</f>
        <v>0</v>
      </c>
      <c r="M4392" s="15">
        <f t="shared" si="658"/>
        <v>0</v>
      </c>
      <c r="N4392" s="7">
        <f t="shared" si="659"/>
        <v>0</v>
      </c>
      <c r="O4392" s="7">
        <f t="shared" si="660"/>
        <v>0</v>
      </c>
      <c r="R4392" s="7"/>
      <c r="S4392" s="47">
        <f t="shared" si="661"/>
        <v>0</v>
      </c>
      <c r="T4392" s="47">
        <f t="shared" si="662"/>
        <v>0</v>
      </c>
      <c r="U4392" s="47">
        <f t="shared" si="663"/>
        <v>177.34</v>
      </c>
      <c r="V4392" s="47">
        <f t="shared" si="664"/>
        <v>65.47</v>
      </c>
      <c r="W4392" s="11"/>
    </row>
    <row r="4393" spans="1:23" x14ac:dyDescent="0.45">
      <c r="A4393" t="s">
        <v>4398</v>
      </c>
      <c r="B4393">
        <v>87.26</v>
      </c>
      <c r="D4393" s="9" t="str">
        <f>VartojimasGamyba!J4389</f>
        <v>2024-03-01-19</v>
      </c>
      <c r="E4393" s="8">
        <f>VartojimasGamyba!G4389</f>
        <v>0.25600000000000001</v>
      </c>
      <c r="F4393" s="11"/>
      <c r="G4393" s="7">
        <f t="shared" si="665"/>
        <v>6.22888888888889</v>
      </c>
      <c r="H4393" s="7">
        <v>0</v>
      </c>
      <c r="I4393" s="7">
        <v>0.28444444444444444</v>
      </c>
      <c r="J4393" s="7">
        <v>0</v>
      </c>
      <c r="L4393" s="7">
        <f>VartojimasGamyba!H4389</f>
        <v>0</v>
      </c>
      <c r="M4393" s="15">
        <f t="shared" si="658"/>
        <v>0</v>
      </c>
      <c r="N4393" s="7">
        <f t="shared" si="659"/>
        <v>0</v>
      </c>
      <c r="O4393" s="7">
        <f t="shared" si="660"/>
        <v>0</v>
      </c>
      <c r="R4393" s="7"/>
      <c r="S4393" s="47">
        <f t="shared" si="661"/>
        <v>0</v>
      </c>
      <c r="T4393" s="47">
        <f t="shared" si="662"/>
        <v>0</v>
      </c>
      <c r="U4393" s="47">
        <f t="shared" si="663"/>
        <v>187.55</v>
      </c>
      <c r="V4393" s="47">
        <f t="shared" si="664"/>
        <v>75.680000000000007</v>
      </c>
      <c r="W4393" s="11"/>
    </row>
    <row r="4394" spans="1:23" x14ac:dyDescent="0.45">
      <c r="A4394" t="s">
        <v>4399</v>
      </c>
      <c r="B4394">
        <v>91.49</v>
      </c>
      <c r="D4394" s="9" t="str">
        <f>VartojimasGamyba!J4390</f>
        <v>2024-03-01-20</v>
      </c>
      <c r="E4394" s="8">
        <f>VartojimasGamyba!G4390</f>
        <v>0.27700000000000002</v>
      </c>
      <c r="F4394" s="11"/>
      <c r="G4394" s="7">
        <f t="shared" si="665"/>
        <v>5.9211111111111121</v>
      </c>
      <c r="H4394" s="7">
        <v>0</v>
      </c>
      <c r="I4394" s="7">
        <v>0.30777777777777782</v>
      </c>
      <c r="J4394" s="7">
        <v>0</v>
      </c>
      <c r="L4394" s="7">
        <f>VartojimasGamyba!H4390</f>
        <v>0</v>
      </c>
      <c r="M4394" s="15">
        <f t="shared" si="658"/>
        <v>0</v>
      </c>
      <c r="N4394" s="7">
        <f t="shared" si="659"/>
        <v>0</v>
      </c>
      <c r="O4394" s="7">
        <f t="shared" si="660"/>
        <v>0</v>
      </c>
      <c r="P4394" s="7" t="s">
        <v>8873</v>
      </c>
      <c r="R4394" s="7"/>
      <c r="S4394" s="47">
        <f t="shared" si="661"/>
        <v>0</v>
      </c>
      <c r="T4394" s="47">
        <f t="shared" si="662"/>
        <v>0</v>
      </c>
      <c r="U4394" s="47">
        <f t="shared" si="663"/>
        <v>191.78</v>
      </c>
      <c r="V4394" s="47">
        <f t="shared" si="664"/>
        <v>79.91</v>
      </c>
      <c r="W4394" s="11"/>
    </row>
    <row r="4395" spans="1:23" x14ac:dyDescent="0.45">
      <c r="A4395" t="s">
        <v>4400</v>
      </c>
      <c r="B4395">
        <v>85.1</v>
      </c>
      <c r="D4395" s="9" t="str">
        <f>VartojimasGamyba!J4391</f>
        <v>2024-03-01-21</v>
      </c>
      <c r="E4395" s="8">
        <f>VartojimasGamyba!G4391</f>
        <v>0.193</v>
      </c>
      <c r="F4395" s="11"/>
      <c r="G4395" s="7">
        <f t="shared" si="665"/>
        <v>5.7066666666666679</v>
      </c>
      <c r="H4395" s="7">
        <v>0</v>
      </c>
      <c r="I4395" s="7">
        <v>0.21444444444444447</v>
      </c>
      <c r="J4395" s="7">
        <v>0</v>
      </c>
      <c r="L4395" s="7">
        <f>VartojimasGamyba!H4391</f>
        <v>0</v>
      </c>
      <c r="M4395" s="15">
        <f t="shared" si="658"/>
        <v>-2.7755575615628914E-17</v>
      </c>
      <c r="N4395" s="7">
        <f t="shared" si="659"/>
        <v>-5.1456061633814439E-15</v>
      </c>
      <c r="O4395" s="7">
        <f t="shared" si="660"/>
        <v>-5.1456061633814439E-15</v>
      </c>
      <c r="P4395" s="7">
        <f>SUM(N4374:N4397)</f>
        <v>544.16687444444415</v>
      </c>
      <c r="R4395" s="7"/>
      <c r="S4395" s="47">
        <f t="shared" si="661"/>
        <v>-2.7755575615628914E-17</v>
      </c>
      <c r="T4395" s="47">
        <f t="shared" si="662"/>
        <v>0</v>
      </c>
      <c r="U4395" s="47">
        <f t="shared" si="663"/>
        <v>185.39</v>
      </c>
      <c r="V4395" s="47">
        <f t="shared" si="664"/>
        <v>73.52</v>
      </c>
      <c r="W4395" s="11"/>
    </row>
    <row r="4396" spans="1:23" x14ac:dyDescent="0.45">
      <c r="A4396" t="s">
        <v>4401</v>
      </c>
      <c r="B4396">
        <v>30.04</v>
      </c>
      <c r="D4396" s="9" t="str">
        <f>VartojimasGamyba!J4392</f>
        <v>2024-03-01-22</v>
      </c>
      <c r="E4396" s="8">
        <f>VartojimasGamyba!G4392</f>
        <v>0.13500000000000001</v>
      </c>
      <c r="F4396" s="11"/>
      <c r="G4396" s="7">
        <f t="shared" si="665"/>
        <v>5.5566666666666675</v>
      </c>
      <c r="H4396" s="7">
        <v>0</v>
      </c>
      <c r="I4396" s="7">
        <v>0.15000000000000002</v>
      </c>
      <c r="J4396" s="7">
        <v>0</v>
      </c>
      <c r="L4396" s="7">
        <f>VartojimasGamyba!H4392</f>
        <v>0</v>
      </c>
      <c r="M4396" s="15">
        <f t="shared" si="658"/>
        <v>-2.7755575615628914E-17</v>
      </c>
      <c r="N4396" s="7">
        <f t="shared" si="659"/>
        <v>-3.6173841699849166E-15</v>
      </c>
      <c r="O4396" s="7">
        <f t="shared" si="660"/>
        <v>-3.6173841699849166E-15</v>
      </c>
      <c r="P4396" s="7" t="s">
        <v>8872</v>
      </c>
      <c r="R4396" s="7"/>
      <c r="S4396" s="47">
        <f t="shared" si="661"/>
        <v>-2.7755575615628914E-17</v>
      </c>
      <c r="T4396" s="47">
        <f t="shared" si="662"/>
        <v>0</v>
      </c>
      <c r="U4396" s="47">
        <f t="shared" si="663"/>
        <v>130.33000000000001</v>
      </c>
      <c r="V4396" s="47">
        <f t="shared" si="664"/>
        <v>18.46</v>
      </c>
      <c r="W4396" s="11"/>
    </row>
    <row r="4397" spans="1:23" x14ac:dyDescent="0.45">
      <c r="A4397" t="s">
        <v>4402</v>
      </c>
      <c r="B4397">
        <v>26.39</v>
      </c>
      <c r="D4397" s="9" t="str">
        <f>VartojimasGamyba!J4393</f>
        <v>2024-03-01-23</v>
      </c>
      <c r="E4397" s="8">
        <f>VartojimasGamyba!G4393</f>
        <v>0.501</v>
      </c>
      <c r="F4397" s="11"/>
      <c r="G4397" s="7">
        <f t="shared" si="665"/>
        <v>5.0000000000000009</v>
      </c>
      <c r="H4397" s="7">
        <v>0</v>
      </c>
      <c r="I4397" s="7">
        <v>0.55666666666666664</v>
      </c>
      <c r="J4397" s="7">
        <v>0</v>
      </c>
      <c r="L4397" s="7">
        <f>VartojimasGamyba!H4393</f>
        <v>0</v>
      </c>
      <c r="M4397" s="15">
        <f t="shared" si="658"/>
        <v>0</v>
      </c>
      <c r="N4397" s="7">
        <f t="shared" si="659"/>
        <v>0</v>
      </c>
      <c r="O4397" s="7">
        <f t="shared" si="660"/>
        <v>0</v>
      </c>
      <c r="P4397" s="7">
        <f>SUM(O4374:O4397)</f>
        <v>544.16687444444415</v>
      </c>
      <c r="Q4397" s="7">
        <f>SUMPRODUCT(B4374:B4397,E4374:E4397)+SUM(E4374:E4397)*$Z$21-SUMPRODUCT(B4374:B4397,L4374:L4397)+SUM(L4374:L4397)*ABS($Z$20)</f>
        <v>1160.34493</v>
      </c>
      <c r="R4397" s="7"/>
      <c r="S4397" s="47">
        <f t="shared" si="661"/>
        <v>0</v>
      </c>
      <c r="T4397" s="47">
        <f t="shared" si="662"/>
        <v>0</v>
      </c>
      <c r="U4397" s="47">
        <f t="shared" si="663"/>
        <v>126.68</v>
      </c>
      <c r="V4397" s="47">
        <f t="shared" si="664"/>
        <v>14.81</v>
      </c>
      <c r="W4397" s="11">
        <f>IF(P4397&lt;&gt;Q4397,1,0)</f>
        <v>1</v>
      </c>
    </row>
    <row r="4398" spans="1:23" x14ac:dyDescent="0.45">
      <c r="A4398" t="s">
        <v>4403</v>
      </c>
      <c r="B4398">
        <v>26.78</v>
      </c>
      <c r="D4398" s="1" t="str">
        <f>VartojimasGamyba!J4394</f>
        <v>2024-03-02-00</v>
      </c>
      <c r="E4398" s="7">
        <f>VartojimasGamyba!G4394</f>
        <v>0.94</v>
      </c>
      <c r="F4398" s="11"/>
      <c r="G4398" s="12">
        <f>G4397+H4398-I4398</f>
        <v>5.0000000000000009</v>
      </c>
      <c r="H4398" s="12">
        <v>0</v>
      </c>
      <c r="I4398" s="12">
        <v>0</v>
      </c>
      <c r="J4398" s="12">
        <v>0</v>
      </c>
      <c r="K4398" s="12"/>
      <c r="L4398" s="12">
        <f>VartojimasGamyba!H4394</f>
        <v>0</v>
      </c>
      <c r="M4398" s="19">
        <f t="shared" si="658"/>
        <v>0.94</v>
      </c>
      <c r="N4398" s="7">
        <f t="shared" si="659"/>
        <v>119.44580000000001</v>
      </c>
      <c r="O4398" s="7">
        <f t="shared" si="660"/>
        <v>119.44580000000001</v>
      </c>
      <c r="R4398" s="20" t="s">
        <v>8783</v>
      </c>
      <c r="S4398" s="47">
        <f t="shared" si="661"/>
        <v>0.94</v>
      </c>
      <c r="T4398" s="47">
        <f t="shared" si="662"/>
        <v>0</v>
      </c>
      <c r="U4398" s="47">
        <f t="shared" si="663"/>
        <v>127.07000000000001</v>
      </c>
      <c r="V4398" s="47">
        <f t="shared" si="664"/>
        <v>15.200000000000001</v>
      </c>
      <c r="W4398" s="11"/>
    </row>
    <row r="4399" spans="1:23" x14ac:dyDescent="0.45">
      <c r="A4399" t="s">
        <v>4404</v>
      </c>
      <c r="B4399">
        <v>25.95</v>
      </c>
      <c r="D4399" s="1" t="str">
        <f>VartojimasGamyba!J4395</f>
        <v>2024-03-02-01</v>
      </c>
      <c r="E4399" s="7">
        <f>VartojimasGamyba!G4395</f>
        <v>0.51900000000000002</v>
      </c>
      <c r="F4399" s="11"/>
      <c r="G4399" s="12">
        <f t="shared" ref="G4399:G4421" si="666">G4398+H4399-I4399</f>
        <v>10.745333333333333</v>
      </c>
      <c r="H4399" s="12">
        <v>5.7453333333333321</v>
      </c>
      <c r="I4399" s="12">
        <v>0</v>
      </c>
      <c r="J4399" s="12">
        <v>0</v>
      </c>
      <c r="K4399" s="12"/>
      <c r="L4399" s="12">
        <f>VartojimasGamyba!H4395</f>
        <v>0</v>
      </c>
      <c r="M4399" s="19">
        <f t="shared" si="658"/>
        <v>6.2643333333333322</v>
      </c>
      <c r="N4399" s="7">
        <f t="shared" si="659"/>
        <v>790.80943999999988</v>
      </c>
      <c r="O4399" s="7">
        <f t="shared" si="660"/>
        <v>790.80943999999988</v>
      </c>
      <c r="R4399" s="7"/>
      <c r="S4399" s="47">
        <f t="shared" si="661"/>
        <v>6.2643333333333322</v>
      </c>
      <c r="T4399" s="47">
        <f t="shared" si="662"/>
        <v>0</v>
      </c>
      <c r="U4399" s="47">
        <f t="shared" si="663"/>
        <v>126.24000000000001</v>
      </c>
      <c r="V4399" s="47">
        <f t="shared" si="664"/>
        <v>14.37</v>
      </c>
      <c r="W4399" s="11"/>
    </row>
    <row r="4400" spans="1:23" x14ac:dyDescent="0.45">
      <c r="A4400" t="s">
        <v>4405</v>
      </c>
      <c r="B4400">
        <v>31.17</v>
      </c>
      <c r="D4400" s="1" t="str">
        <f>VartojimasGamyba!J4396</f>
        <v>2024-03-02-02</v>
      </c>
      <c r="E4400" s="7">
        <f>VartojimasGamyba!G4396</f>
        <v>0.17</v>
      </c>
      <c r="F4400" s="11"/>
      <c r="G4400" s="12">
        <f t="shared" si="666"/>
        <v>10.745333333333333</v>
      </c>
      <c r="H4400" s="12">
        <v>0</v>
      </c>
      <c r="I4400" s="12">
        <v>0</v>
      </c>
      <c r="J4400" s="12">
        <v>0</v>
      </c>
      <c r="K4400" s="12"/>
      <c r="L4400" s="12">
        <f>VartojimasGamyba!H4396</f>
        <v>0</v>
      </c>
      <c r="M4400" s="19">
        <f t="shared" si="658"/>
        <v>0.17</v>
      </c>
      <c r="N4400" s="7">
        <f t="shared" si="659"/>
        <v>22.348200000000002</v>
      </c>
      <c r="O4400" s="7">
        <f t="shared" si="660"/>
        <v>22.348200000000002</v>
      </c>
      <c r="R4400" s="7"/>
      <c r="S4400" s="47">
        <f t="shared" si="661"/>
        <v>0.17</v>
      </c>
      <c r="T4400" s="47">
        <f t="shared" si="662"/>
        <v>0</v>
      </c>
      <c r="U4400" s="47">
        <f t="shared" si="663"/>
        <v>131.46</v>
      </c>
      <c r="V4400" s="47">
        <f t="shared" si="664"/>
        <v>19.590000000000003</v>
      </c>
      <c r="W4400" s="11"/>
    </row>
    <row r="4401" spans="1:23" x14ac:dyDescent="0.45">
      <c r="A4401" t="s">
        <v>4406</v>
      </c>
      <c r="B4401">
        <v>33.1</v>
      </c>
      <c r="D4401" s="1" t="str">
        <f>VartojimasGamyba!J4397</f>
        <v>2024-03-02-03</v>
      </c>
      <c r="E4401" s="7">
        <f>VartojimasGamyba!G4397</f>
        <v>0.67800000000000005</v>
      </c>
      <c r="F4401" s="11"/>
      <c r="G4401" s="12">
        <f t="shared" si="666"/>
        <v>10.745333333333333</v>
      </c>
      <c r="H4401" s="12">
        <v>0</v>
      </c>
      <c r="I4401" s="12">
        <v>0</v>
      </c>
      <c r="J4401" s="12">
        <v>0</v>
      </c>
      <c r="K4401" s="12"/>
      <c r="L4401" s="12">
        <f>VartojimasGamyba!H4397</f>
        <v>0</v>
      </c>
      <c r="M4401" s="19">
        <f t="shared" si="658"/>
        <v>0.67800000000000005</v>
      </c>
      <c r="N4401" s="7">
        <f t="shared" si="659"/>
        <v>90.438420000000022</v>
      </c>
      <c r="O4401" s="7">
        <f t="shared" si="660"/>
        <v>90.438420000000022</v>
      </c>
      <c r="R4401" s="7"/>
      <c r="S4401" s="47">
        <f t="shared" si="661"/>
        <v>0.67800000000000005</v>
      </c>
      <c r="T4401" s="47">
        <f t="shared" si="662"/>
        <v>0</v>
      </c>
      <c r="U4401" s="47">
        <f t="shared" si="663"/>
        <v>133.39000000000001</v>
      </c>
      <c r="V4401" s="47">
        <f t="shared" si="664"/>
        <v>21.520000000000003</v>
      </c>
      <c r="W4401" s="11"/>
    </row>
    <row r="4402" spans="1:23" x14ac:dyDescent="0.45">
      <c r="A4402" t="s">
        <v>4407</v>
      </c>
      <c r="B4402">
        <v>34.68</v>
      </c>
      <c r="D4402" s="1" t="str">
        <f>VartojimasGamyba!J4398</f>
        <v>2024-03-02-04</v>
      </c>
      <c r="E4402" s="7">
        <f>VartojimasGamyba!G4398</f>
        <v>0.33700000000000002</v>
      </c>
      <c r="F4402" s="11"/>
      <c r="G4402" s="12">
        <f t="shared" si="666"/>
        <v>10.745333333333333</v>
      </c>
      <c r="H4402" s="12">
        <v>0</v>
      </c>
      <c r="I4402" s="12">
        <v>0</v>
      </c>
      <c r="J4402" s="12">
        <v>0</v>
      </c>
      <c r="K4402" s="12"/>
      <c r="L4402" s="12">
        <f>VartojimasGamyba!H4398</f>
        <v>0</v>
      </c>
      <c r="M4402" s="19">
        <f t="shared" si="658"/>
        <v>0.33700000000000002</v>
      </c>
      <c r="N4402" s="7">
        <f t="shared" si="659"/>
        <v>45.48489</v>
      </c>
      <c r="O4402" s="7">
        <f t="shared" si="660"/>
        <v>45.48489</v>
      </c>
      <c r="R4402" s="7"/>
      <c r="S4402" s="47">
        <f t="shared" si="661"/>
        <v>0.33700000000000002</v>
      </c>
      <c r="T4402" s="47">
        <f t="shared" si="662"/>
        <v>0</v>
      </c>
      <c r="U4402" s="47">
        <f t="shared" si="663"/>
        <v>134.97</v>
      </c>
      <c r="V4402" s="47">
        <f t="shared" si="664"/>
        <v>23.1</v>
      </c>
      <c r="W4402" s="11"/>
    </row>
    <row r="4403" spans="1:23" x14ac:dyDescent="0.45">
      <c r="A4403" t="s">
        <v>4408</v>
      </c>
      <c r="B4403">
        <v>35.43</v>
      </c>
      <c r="D4403" s="1" t="str">
        <f>VartojimasGamyba!J4399</f>
        <v>2024-03-02-05</v>
      </c>
      <c r="E4403" s="7">
        <f>VartojimasGamyba!G4399</f>
        <v>0.57199999999999995</v>
      </c>
      <c r="F4403" s="11"/>
      <c r="G4403" s="12">
        <f t="shared" si="666"/>
        <v>10.745333333333333</v>
      </c>
      <c r="H4403" s="12">
        <v>0</v>
      </c>
      <c r="I4403" s="12">
        <v>0</v>
      </c>
      <c r="J4403" s="12">
        <v>0</v>
      </c>
      <c r="K4403" s="12"/>
      <c r="L4403" s="12">
        <f>VartojimasGamyba!H4399</f>
        <v>0</v>
      </c>
      <c r="M4403" s="19">
        <f t="shared" si="658"/>
        <v>0.57199999999999995</v>
      </c>
      <c r="N4403" s="7">
        <f t="shared" si="659"/>
        <v>77.631839999999997</v>
      </c>
      <c r="O4403" s="7">
        <f t="shared" si="660"/>
        <v>77.631839999999997</v>
      </c>
      <c r="R4403" s="7"/>
      <c r="S4403" s="47">
        <f t="shared" si="661"/>
        <v>0.57199999999999995</v>
      </c>
      <c r="T4403" s="47">
        <f t="shared" si="662"/>
        <v>0</v>
      </c>
      <c r="U4403" s="47">
        <f t="shared" si="663"/>
        <v>135.72</v>
      </c>
      <c r="V4403" s="47">
        <f t="shared" si="664"/>
        <v>23.85</v>
      </c>
      <c r="W4403" s="11"/>
    </row>
    <row r="4404" spans="1:23" x14ac:dyDescent="0.45">
      <c r="A4404" t="s">
        <v>4409</v>
      </c>
      <c r="B4404">
        <v>36.94</v>
      </c>
      <c r="D4404" s="1" t="str">
        <f>VartojimasGamyba!J4400</f>
        <v>2024-03-02-06</v>
      </c>
      <c r="E4404" s="7">
        <f>VartojimasGamyba!G4400</f>
        <v>0.55600000000000005</v>
      </c>
      <c r="F4404" s="11"/>
      <c r="G4404" s="12">
        <f t="shared" si="666"/>
        <v>10.745333333333333</v>
      </c>
      <c r="H4404" s="12">
        <v>0</v>
      </c>
      <c r="I4404" s="12">
        <v>0</v>
      </c>
      <c r="J4404" s="12">
        <v>0</v>
      </c>
      <c r="K4404" s="12"/>
      <c r="L4404" s="12">
        <f>VartojimasGamyba!H4400</f>
        <v>2.8000000000000001E-2</v>
      </c>
      <c r="M4404" s="19">
        <f t="shared" si="658"/>
        <v>0.52800000000000002</v>
      </c>
      <c r="N4404" s="7">
        <f t="shared" si="659"/>
        <v>72.45744000000002</v>
      </c>
      <c r="O4404" s="7">
        <f t="shared" si="660"/>
        <v>72.45744000000002</v>
      </c>
      <c r="R4404" s="7"/>
      <c r="S4404" s="47">
        <f t="shared" si="661"/>
        <v>0.52800000000000002</v>
      </c>
      <c r="T4404" s="47">
        <f t="shared" si="662"/>
        <v>0</v>
      </c>
      <c r="U4404" s="47">
        <f t="shared" si="663"/>
        <v>137.23000000000002</v>
      </c>
      <c r="V4404" s="47">
        <f t="shared" si="664"/>
        <v>25.36</v>
      </c>
      <c r="W4404" s="11"/>
    </row>
    <row r="4405" spans="1:23" x14ac:dyDescent="0.45">
      <c r="A4405" t="s">
        <v>4410</v>
      </c>
      <c r="B4405">
        <v>37.950000000000003</v>
      </c>
      <c r="D4405" s="1" t="str">
        <f>VartojimasGamyba!J4401</f>
        <v>2024-03-02-07</v>
      </c>
      <c r="E4405" s="7">
        <f>VartojimasGamyba!G4401</f>
        <v>0.65600000000000003</v>
      </c>
      <c r="F4405" s="11"/>
      <c r="G4405" s="12">
        <f t="shared" si="666"/>
        <v>10.745333333333333</v>
      </c>
      <c r="H4405" s="12">
        <v>0</v>
      </c>
      <c r="I4405" s="12">
        <v>0</v>
      </c>
      <c r="J4405" s="12">
        <v>0</v>
      </c>
      <c r="K4405" s="12"/>
      <c r="L4405" s="12">
        <f>VartojimasGamyba!H4401</f>
        <v>0.26900000000000002</v>
      </c>
      <c r="M4405" s="19">
        <f t="shared" si="658"/>
        <v>0.38700000000000001</v>
      </c>
      <c r="N4405" s="7">
        <f t="shared" si="659"/>
        <v>53.498880000000007</v>
      </c>
      <c r="O4405" s="7">
        <f t="shared" si="660"/>
        <v>53.498880000000007</v>
      </c>
      <c r="R4405" s="7"/>
      <c r="S4405" s="47">
        <f t="shared" si="661"/>
        <v>0.38700000000000001</v>
      </c>
      <c r="T4405" s="47">
        <f t="shared" si="662"/>
        <v>0</v>
      </c>
      <c r="U4405" s="47">
        <f t="shared" si="663"/>
        <v>138.24</v>
      </c>
      <c r="V4405" s="47">
        <f t="shared" si="664"/>
        <v>26.370000000000005</v>
      </c>
      <c r="W4405" s="11"/>
    </row>
    <row r="4406" spans="1:23" x14ac:dyDescent="0.45">
      <c r="A4406" t="s">
        <v>4411</v>
      </c>
      <c r="B4406">
        <v>36.450000000000003</v>
      </c>
      <c r="D4406" s="1" t="str">
        <f>VartojimasGamyba!J4402</f>
        <v>2024-03-02-08</v>
      </c>
      <c r="E4406" s="7">
        <f>VartojimasGamyba!G4402</f>
        <v>0.26500000000000001</v>
      </c>
      <c r="F4406" s="11"/>
      <c r="G4406" s="12">
        <f t="shared" si="666"/>
        <v>10.944333333333333</v>
      </c>
      <c r="H4406" s="12">
        <v>0.19899999999999995</v>
      </c>
      <c r="I4406" s="12">
        <v>0</v>
      </c>
      <c r="J4406" s="12">
        <v>0</v>
      </c>
      <c r="K4406" s="12"/>
      <c r="L4406" s="12">
        <f>VartojimasGamyba!H4402</f>
        <v>0.46400000000000002</v>
      </c>
      <c r="M4406" s="19">
        <f t="shared" si="658"/>
        <v>0</v>
      </c>
      <c r="N4406" s="7">
        <f t="shared" si="659"/>
        <v>0</v>
      </c>
      <c r="O4406" s="7">
        <f t="shared" si="660"/>
        <v>0</v>
      </c>
      <c r="R4406" s="7"/>
      <c r="S4406" s="47">
        <f t="shared" si="661"/>
        <v>0.19900000000000001</v>
      </c>
      <c r="T4406" s="47">
        <f t="shared" si="662"/>
        <v>0.19900000000000001</v>
      </c>
      <c r="U4406" s="47">
        <f t="shared" si="663"/>
        <v>136.74</v>
      </c>
      <c r="V4406" s="47">
        <f t="shared" si="664"/>
        <v>24.870000000000005</v>
      </c>
      <c r="W4406" s="11"/>
    </row>
    <row r="4407" spans="1:23" x14ac:dyDescent="0.45">
      <c r="A4407" t="s">
        <v>4412</v>
      </c>
      <c r="B4407">
        <v>37.89</v>
      </c>
      <c r="D4407" s="1" t="str">
        <f>VartojimasGamyba!J4403</f>
        <v>2024-03-02-09</v>
      </c>
      <c r="E4407" s="7">
        <f>VartojimasGamyba!G4403</f>
        <v>0.45600000000000002</v>
      </c>
      <c r="F4407" s="11"/>
      <c r="G4407" s="12">
        <f t="shared" si="666"/>
        <v>11.212333333333333</v>
      </c>
      <c r="H4407" s="12">
        <v>0.26799999999999996</v>
      </c>
      <c r="I4407" s="12">
        <v>0</v>
      </c>
      <c r="J4407" s="12">
        <v>0</v>
      </c>
      <c r="K4407" s="12"/>
      <c r="L4407" s="12">
        <f>VartojimasGamyba!H4403</f>
        <v>0.72399999999999998</v>
      </c>
      <c r="M4407" s="19">
        <f t="shared" si="658"/>
        <v>0</v>
      </c>
      <c r="N4407" s="7">
        <f t="shared" si="659"/>
        <v>0</v>
      </c>
      <c r="O4407" s="7">
        <f t="shared" si="660"/>
        <v>0</v>
      </c>
      <c r="R4407" s="7"/>
      <c r="S4407" s="47">
        <f t="shared" si="661"/>
        <v>0.26799999999999996</v>
      </c>
      <c r="T4407" s="47">
        <f t="shared" si="662"/>
        <v>0.26799999999999996</v>
      </c>
      <c r="U4407" s="47">
        <f t="shared" si="663"/>
        <v>138.18</v>
      </c>
      <c r="V4407" s="47">
        <f t="shared" si="664"/>
        <v>26.310000000000002</v>
      </c>
      <c r="W4407" s="11"/>
    </row>
    <row r="4408" spans="1:23" x14ac:dyDescent="0.45">
      <c r="A4408" t="s">
        <v>4413</v>
      </c>
      <c r="B4408">
        <v>39.93</v>
      </c>
      <c r="D4408" s="1" t="str">
        <f>VartojimasGamyba!J4404</f>
        <v>2024-03-02-10</v>
      </c>
      <c r="E4408" s="7">
        <f>VartojimasGamyba!G4404</f>
        <v>1.052</v>
      </c>
      <c r="F4408" s="11"/>
      <c r="G4408" s="12">
        <f t="shared" si="666"/>
        <v>11.212333333333333</v>
      </c>
      <c r="H4408" s="12">
        <v>0</v>
      </c>
      <c r="I4408" s="12">
        <v>0</v>
      </c>
      <c r="J4408" s="12">
        <v>0</v>
      </c>
      <c r="K4408" s="12"/>
      <c r="L4408" s="12">
        <f>VartojimasGamyba!H4404</f>
        <v>0.38200000000000001</v>
      </c>
      <c r="M4408" s="19">
        <f t="shared" si="658"/>
        <v>0.67</v>
      </c>
      <c r="N4408" s="7">
        <f t="shared" si="659"/>
        <v>93.947400000000002</v>
      </c>
      <c r="O4408" s="7">
        <f t="shared" si="660"/>
        <v>93.947400000000002</v>
      </c>
      <c r="R4408" s="7"/>
      <c r="S4408" s="47">
        <f t="shared" si="661"/>
        <v>0.67</v>
      </c>
      <c r="T4408" s="47">
        <f t="shared" si="662"/>
        <v>0</v>
      </c>
      <c r="U4408" s="47">
        <f t="shared" si="663"/>
        <v>140.22</v>
      </c>
      <c r="V4408" s="47">
        <f t="shared" si="664"/>
        <v>28.35</v>
      </c>
      <c r="W4408" s="11"/>
    </row>
    <row r="4409" spans="1:23" x14ac:dyDescent="0.45">
      <c r="A4409" t="s">
        <v>4414</v>
      </c>
      <c r="B4409">
        <v>42.09</v>
      </c>
      <c r="D4409" s="1" t="str">
        <f>VartojimasGamyba!J4405</f>
        <v>2024-03-02-11</v>
      </c>
      <c r="E4409" s="7">
        <f>VartojimasGamyba!G4405</f>
        <v>0.76900000000000002</v>
      </c>
      <c r="F4409" s="11"/>
      <c r="G4409" s="12">
        <f t="shared" si="666"/>
        <v>10.88788888888889</v>
      </c>
      <c r="H4409" s="12">
        <v>0</v>
      </c>
      <c r="I4409" s="12">
        <v>0.32444444444444442</v>
      </c>
      <c r="J4409" s="12">
        <v>0</v>
      </c>
      <c r="K4409" s="12"/>
      <c r="L4409" s="12">
        <f>VartojimasGamyba!H4405</f>
        <v>0.47699999999999998</v>
      </c>
      <c r="M4409" s="19">
        <f t="shared" si="658"/>
        <v>0</v>
      </c>
      <c r="N4409" s="7">
        <f t="shared" si="659"/>
        <v>0</v>
      </c>
      <c r="O4409" s="7">
        <f t="shared" si="660"/>
        <v>0</v>
      </c>
      <c r="R4409" s="7"/>
      <c r="S4409" s="47">
        <f t="shared" si="661"/>
        <v>0</v>
      </c>
      <c r="T4409" s="47">
        <f t="shared" si="662"/>
        <v>0</v>
      </c>
      <c r="U4409" s="47">
        <f t="shared" si="663"/>
        <v>142.38</v>
      </c>
      <c r="V4409" s="47">
        <f t="shared" si="664"/>
        <v>30.510000000000005</v>
      </c>
      <c r="W4409" s="11"/>
    </row>
    <row r="4410" spans="1:23" x14ac:dyDescent="0.45">
      <c r="A4410" t="s">
        <v>4415</v>
      </c>
      <c r="B4410">
        <v>41.43</v>
      </c>
      <c r="D4410" s="1" t="str">
        <f>VartojimasGamyba!J4406</f>
        <v>2024-03-02-12</v>
      </c>
      <c r="E4410" s="7">
        <f>VartojimasGamyba!G4406</f>
        <v>0.253</v>
      </c>
      <c r="F4410" s="11"/>
      <c r="G4410" s="12">
        <f t="shared" si="666"/>
        <v>10.988888888888891</v>
      </c>
      <c r="H4410" s="12">
        <v>0.10099999999999998</v>
      </c>
      <c r="I4410" s="12">
        <v>0</v>
      </c>
      <c r="J4410" s="12">
        <v>0</v>
      </c>
      <c r="K4410" s="12"/>
      <c r="L4410" s="12">
        <f>VartojimasGamyba!H4406</f>
        <v>0.35399999999999998</v>
      </c>
      <c r="M4410" s="19">
        <f t="shared" si="658"/>
        <v>0</v>
      </c>
      <c r="N4410" s="7">
        <f t="shared" si="659"/>
        <v>0</v>
      </c>
      <c r="O4410" s="7">
        <f t="shared" si="660"/>
        <v>0</v>
      </c>
      <c r="R4410" s="7"/>
      <c r="S4410" s="47">
        <f t="shared" si="661"/>
        <v>0.10099999999999998</v>
      </c>
      <c r="T4410" s="47">
        <f t="shared" si="662"/>
        <v>0.10099999999999998</v>
      </c>
      <c r="U4410" s="47">
        <f t="shared" si="663"/>
        <v>141.72</v>
      </c>
      <c r="V4410" s="47">
        <f t="shared" si="664"/>
        <v>29.85</v>
      </c>
      <c r="W4410" s="11"/>
    </row>
    <row r="4411" spans="1:23" x14ac:dyDescent="0.45">
      <c r="A4411" t="s">
        <v>4416</v>
      </c>
      <c r="B4411">
        <v>43.1</v>
      </c>
      <c r="D4411" s="1" t="str">
        <f>VartojimasGamyba!J4407</f>
        <v>2024-03-02-13</v>
      </c>
      <c r="E4411" s="7">
        <f>VartojimasGamyba!G4407</f>
        <v>0.33</v>
      </c>
      <c r="F4411" s="11"/>
      <c r="G4411" s="12">
        <f t="shared" si="666"/>
        <v>10.872222222222224</v>
      </c>
      <c r="H4411" s="12">
        <v>0</v>
      </c>
      <c r="I4411" s="12">
        <v>0.11666666666666668</v>
      </c>
      <c r="J4411" s="12">
        <v>0</v>
      </c>
      <c r="K4411" s="12"/>
      <c r="L4411" s="12">
        <f>VartojimasGamyba!H4407</f>
        <v>0.22500000000000001</v>
      </c>
      <c r="M4411" s="19">
        <f t="shared" si="658"/>
        <v>0</v>
      </c>
      <c r="N4411" s="7">
        <f t="shared" si="659"/>
        <v>0</v>
      </c>
      <c r="O4411" s="7">
        <f t="shared" si="660"/>
        <v>0</v>
      </c>
      <c r="R4411" s="7"/>
      <c r="S4411" s="47">
        <f t="shared" si="661"/>
        <v>0</v>
      </c>
      <c r="T4411" s="47">
        <f t="shared" si="662"/>
        <v>0</v>
      </c>
      <c r="U4411" s="47">
        <f t="shared" si="663"/>
        <v>143.39000000000001</v>
      </c>
      <c r="V4411" s="47">
        <f t="shared" si="664"/>
        <v>31.520000000000003</v>
      </c>
      <c r="W4411" s="11"/>
    </row>
    <row r="4412" spans="1:23" x14ac:dyDescent="0.45">
      <c r="A4412" t="s">
        <v>4417</v>
      </c>
      <c r="B4412">
        <v>43.72</v>
      </c>
      <c r="D4412" s="1" t="str">
        <f>VartojimasGamyba!J4408</f>
        <v>2024-03-02-14</v>
      </c>
      <c r="E4412" s="7">
        <f>VartojimasGamyba!G4408</f>
        <v>0.315</v>
      </c>
      <c r="F4412" s="11"/>
      <c r="G4412" s="12">
        <f t="shared" si="666"/>
        <v>10.760000000000002</v>
      </c>
      <c r="H4412" s="12">
        <v>0</v>
      </c>
      <c r="I4412" s="12">
        <v>0.11222222222222224</v>
      </c>
      <c r="J4412" s="12">
        <v>0</v>
      </c>
      <c r="K4412" s="12"/>
      <c r="L4412" s="12">
        <f>VartojimasGamyba!H4408</f>
        <v>0.214</v>
      </c>
      <c r="M4412" s="19">
        <f t="shared" si="658"/>
        <v>0</v>
      </c>
      <c r="N4412" s="7">
        <f t="shared" si="659"/>
        <v>0</v>
      </c>
      <c r="O4412" s="7">
        <f t="shared" si="660"/>
        <v>0</v>
      </c>
      <c r="R4412" s="7"/>
      <c r="S4412" s="47">
        <f t="shared" si="661"/>
        <v>0</v>
      </c>
      <c r="T4412" s="47">
        <f t="shared" si="662"/>
        <v>0</v>
      </c>
      <c r="U4412" s="47">
        <f t="shared" si="663"/>
        <v>144.01</v>
      </c>
      <c r="V4412" s="47">
        <f t="shared" si="664"/>
        <v>32.14</v>
      </c>
      <c r="W4412" s="11"/>
    </row>
    <row r="4413" spans="1:23" x14ac:dyDescent="0.45">
      <c r="A4413" t="s">
        <v>4418</v>
      </c>
      <c r="B4413">
        <v>47.93</v>
      </c>
      <c r="D4413" s="1" t="str">
        <f>VartojimasGamyba!J4409</f>
        <v>2024-03-02-15</v>
      </c>
      <c r="E4413" s="7">
        <f>VartojimasGamyba!G4409</f>
        <v>0.95899999999999996</v>
      </c>
      <c r="F4413" s="11"/>
      <c r="G4413" s="12">
        <f t="shared" si="666"/>
        <v>9.7311111111111117</v>
      </c>
      <c r="H4413" s="12">
        <v>0</v>
      </c>
      <c r="I4413" s="12">
        <v>1.028888888888889</v>
      </c>
      <c r="J4413" s="12">
        <v>0</v>
      </c>
      <c r="K4413" s="12"/>
      <c r="L4413" s="12">
        <f>VartojimasGamyba!H4409</f>
        <v>3.3000000000000002E-2</v>
      </c>
      <c r="M4413" s="19">
        <f t="shared" si="658"/>
        <v>-8.3266726846886741E-17</v>
      </c>
      <c r="N4413" s="7">
        <f t="shared" si="659"/>
        <v>-1.2341794253245552E-14</v>
      </c>
      <c r="O4413" s="7">
        <f t="shared" si="660"/>
        <v>-1.2341794253245552E-14</v>
      </c>
      <c r="R4413" s="7"/>
      <c r="S4413" s="47">
        <f t="shared" si="661"/>
        <v>-8.3266726846886741E-17</v>
      </c>
      <c r="T4413" s="47">
        <f t="shared" si="662"/>
        <v>0</v>
      </c>
      <c r="U4413" s="47">
        <f t="shared" si="663"/>
        <v>148.22</v>
      </c>
      <c r="V4413" s="47">
        <f t="shared" si="664"/>
        <v>36.35</v>
      </c>
      <c r="W4413" s="11"/>
    </row>
    <row r="4414" spans="1:23" x14ac:dyDescent="0.45">
      <c r="A4414" t="s">
        <v>4419</v>
      </c>
      <c r="B4414">
        <v>49.35</v>
      </c>
      <c r="D4414" s="1" t="str">
        <f>VartojimasGamyba!J4410</f>
        <v>2024-03-02-16</v>
      </c>
      <c r="E4414" s="7">
        <f>VartojimasGamyba!G4410</f>
        <v>0.35299999999999998</v>
      </c>
      <c r="F4414" s="11"/>
      <c r="G4414" s="12">
        <f t="shared" si="666"/>
        <v>9.3388888888888903</v>
      </c>
      <c r="H4414" s="12">
        <v>0</v>
      </c>
      <c r="I4414" s="12">
        <v>0.39222222222222219</v>
      </c>
      <c r="J4414" s="12">
        <v>0</v>
      </c>
      <c r="K4414" s="12"/>
      <c r="L4414" s="12">
        <f>VartojimasGamyba!H4410</f>
        <v>0</v>
      </c>
      <c r="M4414" s="19">
        <f t="shared" si="658"/>
        <v>0</v>
      </c>
      <c r="N4414" s="7">
        <f t="shared" si="659"/>
        <v>0</v>
      </c>
      <c r="O4414" s="7">
        <f t="shared" si="660"/>
        <v>0</v>
      </c>
      <c r="R4414" s="7"/>
      <c r="S4414" s="47">
        <f t="shared" si="661"/>
        <v>0</v>
      </c>
      <c r="T4414" s="47">
        <f t="shared" si="662"/>
        <v>0</v>
      </c>
      <c r="U4414" s="47">
        <f t="shared" si="663"/>
        <v>149.64000000000001</v>
      </c>
      <c r="V4414" s="47">
        <f t="shared" si="664"/>
        <v>37.770000000000003</v>
      </c>
      <c r="W4414" s="11"/>
    </row>
    <row r="4415" spans="1:23" x14ac:dyDescent="0.45">
      <c r="A4415" t="s">
        <v>4420</v>
      </c>
      <c r="B4415">
        <v>50.64</v>
      </c>
      <c r="D4415" s="1" t="str">
        <f>VartojimasGamyba!J4411</f>
        <v>2024-03-02-17</v>
      </c>
      <c r="E4415" s="7">
        <f>VartojimasGamyba!G4411</f>
        <v>0.51400000000000001</v>
      </c>
      <c r="F4415" s="11"/>
      <c r="G4415" s="12">
        <f t="shared" si="666"/>
        <v>8.7677777777777788</v>
      </c>
      <c r="H4415" s="12">
        <v>0</v>
      </c>
      <c r="I4415" s="12">
        <v>0.57111111111111112</v>
      </c>
      <c r="J4415" s="12">
        <v>0</v>
      </c>
      <c r="K4415" s="12"/>
      <c r="L4415" s="12">
        <f>VartojimasGamyba!H4411</f>
        <v>0</v>
      </c>
      <c r="M4415" s="19">
        <f t="shared" si="658"/>
        <v>0</v>
      </c>
      <c r="N4415" s="7">
        <f t="shared" si="659"/>
        <v>0</v>
      </c>
      <c r="O4415" s="7">
        <f t="shared" si="660"/>
        <v>0</v>
      </c>
      <c r="R4415" s="7"/>
      <c r="S4415" s="47">
        <f t="shared" si="661"/>
        <v>0</v>
      </c>
      <c r="T4415" s="47">
        <f t="shared" si="662"/>
        <v>0</v>
      </c>
      <c r="U4415" s="47">
        <f t="shared" si="663"/>
        <v>150.93</v>
      </c>
      <c r="V4415" s="47">
        <f t="shared" si="664"/>
        <v>39.06</v>
      </c>
      <c r="W4415" s="11"/>
    </row>
    <row r="4416" spans="1:23" x14ac:dyDescent="0.45">
      <c r="A4416" t="s">
        <v>4421</v>
      </c>
      <c r="B4416">
        <v>59.19</v>
      </c>
      <c r="D4416" s="1" t="str">
        <f>VartojimasGamyba!J4412</f>
        <v>2024-03-02-18</v>
      </c>
      <c r="E4416" s="7">
        <f>VartojimasGamyba!G4412</f>
        <v>0.65900000000000003</v>
      </c>
      <c r="F4416" s="11"/>
      <c r="G4416" s="12">
        <f t="shared" si="666"/>
        <v>8.0355555555555558</v>
      </c>
      <c r="H4416" s="12">
        <v>0</v>
      </c>
      <c r="I4416" s="12">
        <v>0.73222222222222233</v>
      </c>
      <c r="J4416" s="12">
        <v>0</v>
      </c>
      <c r="K4416" s="12"/>
      <c r="L4416" s="12">
        <f>VartojimasGamyba!H4412</f>
        <v>0</v>
      </c>
      <c r="M4416" s="19">
        <f t="shared" si="658"/>
        <v>-1.1102230246251565E-16</v>
      </c>
      <c r="N4416" s="7">
        <f t="shared" si="659"/>
        <v>-1.7705836796721999E-14</v>
      </c>
      <c r="O4416" s="7">
        <f t="shared" si="660"/>
        <v>-1.7705836796721999E-14</v>
      </c>
      <c r="R4416" s="7"/>
      <c r="S4416" s="47">
        <f t="shared" si="661"/>
        <v>-1.1102230246251565E-16</v>
      </c>
      <c r="T4416" s="47">
        <f t="shared" si="662"/>
        <v>0</v>
      </c>
      <c r="U4416" s="47">
        <f t="shared" si="663"/>
        <v>159.48000000000002</v>
      </c>
      <c r="V4416" s="47">
        <f t="shared" si="664"/>
        <v>47.61</v>
      </c>
      <c r="W4416" s="11"/>
    </row>
    <row r="4417" spans="1:23" x14ac:dyDescent="0.45">
      <c r="A4417" t="s">
        <v>4422</v>
      </c>
      <c r="B4417">
        <v>63.07</v>
      </c>
      <c r="D4417" s="1" t="str">
        <f>VartojimasGamyba!J4413</f>
        <v>2024-03-02-19</v>
      </c>
      <c r="E4417" s="7">
        <f>VartojimasGamyba!G4413</f>
        <v>0.67300000000000004</v>
      </c>
      <c r="F4417" s="11"/>
      <c r="G4417" s="12">
        <f t="shared" si="666"/>
        <v>7.2877777777777784</v>
      </c>
      <c r="H4417" s="12">
        <v>0</v>
      </c>
      <c r="I4417" s="12">
        <v>0.74777777777777787</v>
      </c>
      <c r="J4417" s="12">
        <v>0</v>
      </c>
      <c r="K4417" s="12"/>
      <c r="L4417" s="12">
        <f>VartojimasGamyba!H4413</f>
        <v>0</v>
      </c>
      <c r="M4417" s="19">
        <f t="shared" si="658"/>
        <v>-1.1102230246251565E-16</v>
      </c>
      <c r="N4417" s="7">
        <f t="shared" si="659"/>
        <v>-1.8136603330276559E-14</v>
      </c>
      <c r="O4417" s="7">
        <f t="shared" si="660"/>
        <v>-1.8136603330276559E-14</v>
      </c>
      <c r="R4417" s="7"/>
      <c r="S4417" s="47">
        <f t="shared" si="661"/>
        <v>-1.1102230246251565E-16</v>
      </c>
      <c r="T4417" s="47">
        <f t="shared" si="662"/>
        <v>0</v>
      </c>
      <c r="U4417" s="47">
        <f t="shared" si="663"/>
        <v>163.36000000000001</v>
      </c>
      <c r="V4417" s="47">
        <f t="shared" si="664"/>
        <v>51.49</v>
      </c>
      <c r="W4417" s="11"/>
    </row>
    <row r="4418" spans="1:23" x14ac:dyDescent="0.45">
      <c r="A4418" t="s">
        <v>4423</v>
      </c>
      <c r="B4418">
        <v>63.93</v>
      </c>
      <c r="D4418" s="1" t="str">
        <f>VartojimasGamyba!J4414</f>
        <v>2024-03-02-20</v>
      </c>
      <c r="E4418" s="7">
        <f>VartojimasGamyba!G4414</f>
        <v>0.64900000000000002</v>
      </c>
      <c r="F4418" s="11"/>
      <c r="G4418" s="12">
        <f t="shared" si="666"/>
        <v>6.5666666666666673</v>
      </c>
      <c r="H4418" s="12">
        <v>0</v>
      </c>
      <c r="I4418" s="12">
        <v>0.72111111111111115</v>
      </c>
      <c r="J4418" s="12">
        <v>0</v>
      </c>
      <c r="K4418" s="12"/>
      <c r="L4418" s="12">
        <f>VartojimasGamyba!H4414</f>
        <v>0</v>
      </c>
      <c r="M4418" s="19">
        <f t="shared" si="658"/>
        <v>0</v>
      </c>
      <c r="N4418" s="7">
        <f t="shared" si="659"/>
        <v>0</v>
      </c>
      <c r="O4418" s="7">
        <f t="shared" si="660"/>
        <v>0</v>
      </c>
      <c r="P4418" s="7" t="s">
        <v>8873</v>
      </c>
      <c r="R4418" s="7"/>
      <c r="S4418" s="47">
        <f t="shared" si="661"/>
        <v>0</v>
      </c>
      <c r="T4418" s="47">
        <f t="shared" si="662"/>
        <v>0</v>
      </c>
      <c r="U4418" s="47">
        <f t="shared" si="663"/>
        <v>164.22</v>
      </c>
      <c r="V4418" s="47">
        <f t="shared" si="664"/>
        <v>52.35</v>
      </c>
      <c r="W4418" s="11"/>
    </row>
    <row r="4419" spans="1:23" x14ac:dyDescent="0.45">
      <c r="A4419" t="s">
        <v>4424</v>
      </c>
      <c r="B4419">
        <v>60.42</v>
      </c>
      <c r="D4419" s="1" t="str">
        <f>VartojimasGamyba!J4415</f>
        <v>2024-03-02-21</v>
      </c>
      <c r="E4419" s="7">
        <f>VartojimasGamyba!G4415</f>
        <v>0.433</v>
      </c>
      <c r="F4419" s="11"/>
      <c r="G4419" s="12">
        <f t="shared" si="666"/>
        <v>6.0855555555555565</v>
      </c>
      <c r="H4419" s="12">
        <v>0</v>
      </c>
      <c r="I4419" s="12">
        <v>0.4811111111111111</v>
      </c>
      <c r="J4419" s="12">
        <v>0</v>
      </c>
      <c r="K4419" s="12"/>
      <c r="L4419" s="12">
        <f>VartojimasGamyba!H4415</f>
        <v>0</v>
      </c>
      <c r="M4419" s="19">
        <f t="shared" si="658"/>
        <v>0</v>
      </c>
      <c r="N4419" s="7">
        <f t="shared" si="659"/>
        <v>0</v>
      </c>
      <c r="O4419" s="7">
        <f t="shared" si="660"/>
        <v>0</v>
      </c>
      <c r="P4419" s="7">
        <f>SUM(N4398:N4421)</f>
        <v>1366.0623100000003</v>
      </c>
      <c r="R4419" s="7"/>
      <c r="S4419" s="47">
        <f t="shared" si="661"/>
        <v>0</v>
      </c>
      <c r="T4419" s="47">
        <f t="shared" si="662"/>
        <v>0</v>
      </c>
      <c r="U4419" s="47">
        <f t="shared" si="663"/>
        <v>160.71</v>
      </c>
      <c r="V4419" s="47">
        <f t="shared" si="664"/>
        <v>48.84</v>
      </c>
      <c r="W4419" s="11"/>
    </row>
    <row r="4420" spans="1:23" x14ac:dyDescent="0.45">
      <c r="A4420" t="s">
        <v>4425</v>
      </c>
      <c r="B4420">
        <v>51.1</v>
      </c>
      <c r="D4420" s="1" t="str">
        <f>VartojimasGamyba!J4416</f>
        <v>2024-03-02-22</v>
      </c>
      <c r="E4420" s="7">
        <f>VartojimasGamyba!G4416</f>
        <v>0.39500000000000002</v>
      </c>
      <c r="F4420" s="11"/>
      <c r="G4420" s="12">
        <f t="shared" si="666"/>
        <v>5.6466666666666674</v>
      </c>
      <c r="H4420" s="12">
        <v>0</v>
      </c>
      <c r="I4420" s="12">
        <v>0.43888888888888894</v>
      </c>
      <c r="J4420" s="12">
        <v>0</v>
      </c>
      <c r="K4420" s="12"/>
      <c r="L4420" s="12">
        <f>VartojimasGamyba!H4416</f>
        <v>0</v>
      </c>
      <c r="M4420" s="19">
        <f t="shared" si="658"/>
        <v>-5.5511151231257827E-17</v>
      </c>
      <c r="N4420" s="7">
        <f t="shared" si="659"/>
        <v>-8.4038331849001233E-15</v>
      </c>
      <c r="O4420" s="7">
        <f t="shared" si="660"/>
        <v>-8.4038331849001233E-15</v>
      </c>
      <c r="P4420" s="7" t="s">
        <v>8872</v>
      </c>
      <c r="R4420" s="7"/>
      <c r="S4420" s="47">
        <f t="shared" si="661"/>
        <v>-5.5511151231257827E-17</v>
      </c>
      <c r="T4420" s="47">
        <f t="shared" si="662"/>
        <v>0</v>
      </c>
      <c r="U4420" s="47">
        <f t="shared" si="663"/>
        <v>151.39000000000001</v>
      </c>
      <c r="V4420" s="47">
        <f t="shared" si="664"/>
        <v>39.520000000000003</v>
      </c>
      <c r="W4420" s="11"/>
    </row>
    <row r="4421" spans="1:23" x14ac:dyDescent="0.45">
      <c r="A4421" t="s">
        <v>4426</v>
      </c>
      <c r="B4421">
        <v>48.07</v>
      </c>
      <c r="D4421" s="1" t="str">
        <f>VartojimasGamyba!J4417</f>
        <v>2024-03-02-23</v>
      </c>
      <c r="E4421" s="7">
        <f>VartojimasGamyba!G4417</f>
        <v>0.58199999999999996</v>
      </c>
      <c r="F4421" s="11"/>
      <c r="G4421" s="12">
        <f t="shared" si="666"/>
        <v>5.0000000000000009</v>
      </c>
      <c r="H4421" s="12">
        <v>0</v>
      </c>
      <c r="I4421" s="12">
        <v>0.64666666666666661</v>
      </c>
      <c r="J4421" s="12">
        <v>0</v>
      </c>
      <c r="K4421" s="12"/>
      <c r="L4421" s="12">
        <f>VartojimasGamyba!H4417</f>
        <v>0</v>
      </c>
      <c r="M4421" s="19">
        <f t="shared" si="658"/>
        <v>0</v>
      </c>
      <c r="N4421" s="7">
        <f t="shared" si="659"/>
        <v>0</v>
      </c>
      <c r="O4421" s="7">
        <f t="shared" si="660"/>
        <v>0</v>
      </c>
      <c r="P4421" s="7">
        <f>SUM(O4398:O4421)</f>
        <v>1366.0623100000003</v>
      </c>
      <c r="Q4421" s="7">
        <f>SUMPRODUCT(B4398:B4421,E4398:E4421)+SUM(E4398:E4421)*$Z$21-SUMPRODUCT(B4398:B4421,L4398:L4421)+SUM(L4398:L4421)*ABS($Z$20)</f>
        <v>1793.02007</v>
      </c>
      <c r="R4421" s="7"/>
      <c r="S4421" s="47">
        <f t="shared" si="661"/>
        <v>0</v>
      </c>
      <c r="T4421" s="47">
        <f t="shared" si="662"/>
        <v>0</v>
      </c>
      <c r="U4421" s="47">
        <f t="shared" si="663"/>
        <v>148.36000000000001</v>
      </c>
      <c r="V4421" s="47">
        <f t="shared" si="664"/>
        <v>36.49</v>
      </c>
      <c r="W4421" s="11">
        <f>IF(P4421&lt;&gt;Q4421,1,0)</f>
        <v>1</v>
      </c>
    </row>
    <row r="4422" spans="1:23" x14ac:dyDescent="0.45">
      <c r="A4422" t="s">
        <v>4427</v>
      </c>
      <c r="B4422">
        <v>57.34</v>
      </c>
      <c r="D4422" s="9" t="str">
        <f>VartojimasGamyba!J4418</f>
        <v>2024-03-03-00</v>
      </c>
      <c r="E4422" s="8">
        <f>VartojimasGamyba!G4418</f>
        <v>0.17899999999999999</v>
      </c>
      <c r="F4422" s="11"/>
      <c r="G4422" s="7">
        <f>G4421+H4422-I4422</f>
        <v>4.8011111111111111</v>
      </c>
      <c r="H4422" s="7">
        <v>0</v>
      </c>
      <c r="I4422" s="7">
        <v>0.19888888888888978</v>
      </c>
      <c r="J4422" s="7">
        <v>0</v>
      </c>
      <c r="L4422" s="7">
        <f>VartojimasGamyba!H4418</f>
        <v>0</v>
      </c>
      <c r="M4422" s="15">
        <f t="shared" si="658"/>
        <v>-8.0491169285323849E-16</v>
      </c>
      <c r="N4422" s="7">
        <f t="shared" si="659"/>
        <v>-1.2687823014445597E-13</v>
      </c>
      <c r="O4422" s="7">
        <f t="shared" si="660"/>
        <v>-1.2687823014445597E-13</v>
      </c>
      <c r="R4422" s="20" t="s">
        <v>8783</v>
      </c>
      <c r="S4422" s="47">
        <f t="shared" si="661"/>
        <v>-8.0491169285323849E-16</v>
      </c>
      <c r="T4422" s="47">
        <f t="shared" si="662"/>
        <v>0</v>
      </c>
      <c r="U4422" s="47">
        <f t="shared" si="663"/>
        <v>157.63</v>
      </c>
      <c r="V4422" s="47">
        <f t="shared" si="664"/>
        <v>45.760000000000005</v>
      </c>
      <c r="W4422" s="11"/>
    </row>
    <row r="4423" spans="1:23" x14ac:dyDescent="0.45">
      <c r="A4423" t="s">
        <v>4428</v>
      </c>
      <c r="B4423">
        <v>44.85</v>
      </c>
      <c r="D4423" s="9" t="str">
        <f>VartojimasGamyba!J4419</f>
        <v>2024-03-03-01</v>
      </c>
      <c r="E4423" s="8">
        <f>VartojimasGamyba!G4419</f>
        <v>0.66200000000000003</v>
      </c>
      <c r="F4423" s="11"/>
      <c r="G4423" s="7">
        <f t="shared" ref="G4423:G4445" si="667">G4422+H4423-I4423</f>
        <v>4.0655555555555551</v>
      </c>
      <c r="H4423" s="7">
        <v>0</v>
      </c>
      <c r="I4423" s="7">
        <v>0.73555555555555552</v>
      </c>
      <c r="J4423" s="7">
        <v>0</v>
      </c>
      <c r="L4423" s="7">
        <f>VartojimasGamyba!H4419</f>
        <v>0</v>
      </c>
      <c r="M4423" s="15">
        <f t="shared" ref="M4423:M4486" si="668">E4423+H4423-I4423*$J$2+J4423-L4423</f>
        <v>0</v>
      </c>
      <c r="N4423" s="7">
        <f t="shared" ref="N4423:N4486" si="669">M4423*U4423-J4423*V4423</f>
        <v>0</v>
      </c>
      <c r="O4423" s="7">
        <f t="shared" ref="O4423:O4486" si="670">(M4423)*(B4423+$Z$21)</f>
        <v>0</v>
      </c>
      <c r="R4423" s="7"/>
      <c r="S4423" s="47">
        <f t="shared" ref="S4423:S4486" si="671">M4423+IF((L4423-E4423)&gt;0,(L4423-E4423),0)</f>
        <v>0</v>
      </c>
      <c r="T4423" s="47">
        <f t="shared" ref="T4423:T4486" si="672">IF(L4423-E4423&lt;0,0,L4423-E4423)</f>
        <v>0</v>
      </c>
      <c r="U4423" s="47">
        <f t="shared" ref="U4423:U4486" si="673">B4423+$Z$21</f>
        <v>145.14000000000001</v>
      </c>
      <c r="V4423" s="47">
        <f t="shared" ref="V4423:V4486" si="674">B4423+$Z$20</f>
        <v>33.270000000000003</v>
      </c>
      <c r="W4423" s="11"/>
    </row>
    <row r="4424" spans="1:23" x14ac:dyDescent="0.45">
      <c r="A4424" t="s">
        <v>4429</v>
      </c>
      <c r="B4424">
        <v>51.57</v>
      </c>
      <c r="D4424" s="9" t="str">
        <f>VartojimasGamyba!J4420</f>
        <v>2024-03-03-02</v>
      </c>
      <c r="E4424" s="8">
        <f>VartojimasGamyba!G4420</f>
        <v>0.31</v>
      </c>
      <c r="F4424" s="11"/>
      <c r="G4424" s="7">
        <f t="shared" si="667"/>
        <v>3.7211111111111106</v>
      </c>
      <c r="H4424" s="7">
        <v>0</v>
      </c>
      <c r="I4424" s="7">
        <v>0.34444444444444444</v>
      </c>
      <c r="J4424" s="7">
        <v>0</v>
      </c>
      <c r="L4424" s="7">
        <f>VartojimasGamyba!H4420</f>
        <v>0</v>
      </c>
      <c r="M4424" s="15">
        <f t="shared" si="668"/>
        <v>0</v>
      </c>
      <c r="N4424" s="7">
        <f t="shared" si="669"/>
        <v>0</v>
      </c>
      <c r="O4424" s="7">
        <f t="shared" si="670"/>
        <v>0</v>
      </c>
      <c r="R4424" s="7"/>
      <c r="S4424" s="47">
        <f t="shared" si="671"/>
        <v>0</v>
      </c>
      <c r="T4424" s="47">
        <f t="shared" si="672"/>
        <v>0</v>
      </c>
      <c r="U4424" s="47">
        <f t="shared" si="673"/>
        <v>151.86000000000001</v>
      </c>
      <c r="V4424" s="47">
        <f t="shared" si="674"/>
        <v>39.99</v>
      </c>
      <c r="W4424" s="11"/>
    </row>
    <row r="4425" spans="1:23" x14ac:dyDescent="0.45">
      <c r="A4425" t="s">
        <v>4430</v>
      </c>
      <c r="B4425">
        <v>51.97</v>
      </c>
      <c r="D4425" s="9" t="str">
        <f>VartojimasGamyba!J4421</f>
        <v>2024-03-03-03</v>
      </c>
      <c r="E4425" s="8">
        <f>VartojimasGamyba!G4421</f>
        <v>0.52800000000000002</v>
      </c>
      <c r="F4425" s="11"/>
      <c r="G4425" s="7">
        <f t="shared" si="667"/>
        <v>3.1344444444444441</v>
      </c>
      <c r="H4425" s="7">
        <v>0</v>
      </c>
      <c r="I4425" s="7">
        <v>0.58666666666666667</v>
      </c>
      <c r="J4425" s="7">
        <v>0</v>
      </c>
      <c r="L4425" s="7">
        <f>VartojimasGamyba!H4421</f>
        <v>0</v>
      </c>
      <c r="M4425" s="15">
        <f t="shared" si="668"/>
        <v>0</v>
      </c>
      <c r="N4425" s="7">
        <f t="shared" si="669"/>
        <v>0</v>
      </c>
      <c r="O4425" s="7">
        <f t="shared" si="670"/>
        <v>0</v>
      </c>
      <c r="R4425" s="7"/>
      <c r="S4425" s="47">
        <f t="shared" si="671"/>
        <v>0</v>
      </c>
      <c r="T4425" s="47">
        <f t="shared" si="672"/>
        <v>0</v>
      </c>
      <c r="U4425" s="47">
        <f t="shared" si="673"/>
        <v>152.26</v>
      </c>
      <c r="V4425" s="47">
        <f t="shared" si="674"/>
        <v>40.39</v>
      </c>
      <c r="W4425" s="11"/>
    </row>
    <row r="4426" spans="1:23" x14ac:dyDescent="0.45">
      <c r="A4426" t="s">
        <v>4431</v>
      </c>
      <c r="B4426">
        <v>52.51</v>
      </c>
      <c r="D4426" s="9" t="str">
        <f>VartojimasGamyba!J4422</f>
        <v>2024-03-03-04</v>
      </c>
      <c r="E4426" s="8">
        <f>VartojimasGamyba!G4422</f>
        <v>1.4179999999999999</v>
      </c>
      <c r="F4426" s="11"/>
      <c r="G4426" s="7">
        <f t="shared" si="667"/>
        <v>1.5588888888888885</v>
      </c>
      <c r="H4426" s="7">
        <v>0</v>
      </c>
      <c r="I4426" s="7">
        <v>1.5755555555555556</v>
      </c>
      <c r="J4426" s="7">
        <v>0</v>
      </c>
      <c r="L4426" s="7">
        <f>VartojimasGamyba!H4422</f>
        <v>0</v>
      </c>
      <c r="M4426" s="15">
        <f t="shared" si="668"/>
        <v>-2.2204460492503131E-16</v>
      </c>
      <c r="N4426" s="7">
        <f t="shared" si="669"/>
        <v>-3.3928415632544786E-14</v>
      </c>
      <c r="O4426" s="7">
        <f t="shared" si="670"/>
        <v>-3.3928415632544786E-14</v>
      </c>
      <c r="R4426" s="7"/>
      <c r="S4426" s="47">
        <f t="shared" si="671"/>
        <v>-2.2204460492503131E-16</v>
      </c>
      <c r="T4426" s="47">
        <f t="shared" si="672"/>
        <v>0</v>
      </c>
      <c r="U4426" s="47">
        <f t="shared" si="673"/>
        <v>152.80000000000001</v>
      </c>
      <c r="V4426" s="47">
        <f t="shared" si="674"/>
        <v>40.93</v>
      </c>
      <c r="W4426" s="11"/>
    </row>
    <row r="4427" spans="1:23" x14ac:dyDescent="0.45">
      <c r="A4427" t="s">
        <v>4432</v>
      </c>
      <c r="B4427">
        <v>53.49</v>
      </c>
      <c r="D4427" s="9" t="str">
        <f>VartojimasGamyba!J4423</f>
        <v>2024-03-03-05</v>
      </c>
      <c r="E4427" s="8">
        <f>VartojimasGamyba!G4423</f>
        <v>0.81799999999999995</v>
      </c>
      <c r="F4427" s="11"/>
      <c r="G4427" s="7">
        <f t="shared" si="667"/>
        <v>0.65999999999999981</v>
      </c>
      <c r="H4427" s="7">
        <v>0</v>
      </c>
      <c r="I4427" s="7">
        <v>0.89888888888888874</v>
      </c>
      <c r="J4427" s="7">
        <v>0</v>
      </c>
      <c r="L4427" s="7">
        <f>VartojimasGamyba!H4423</f>
        <v>8.9999999999999993E-3</v>
      </c>
      <c r="M4427" s="15">
        <f t="shared" si="668"/>
        <v>1.1969591984239969E-16</v>
      </c>
      <c r="N4427" s="7">
        <f t="shared" si="669"/>
        <v>1.8406838553364224E-14</v>
      </c>
      <c r="O4427" s="7">
        <f t="shared" si="670"/>
        <v>1.8406838553364224E-14</v>
      </c>
      <c r="R4427" s="7"/>
      <c r="S4427" s="47">
        <f t="shared" si="671"/>
        <v>1.1969591984239969E-16</v>
      </c>
      <c r="T4427" s="47">
        <f t="shared" si="672"/>
        <v>0</v>
      </c>
      <c r="U4427" s="47">
        <f t="shared" si="673"/>
        <v>153.78</v>
      </c>
      <c r="V4427" s="47">
        <f t="shared" si="674"/>
        <v>41.910000000000004</v>
      </c>
      <c r="W4427" s="11"/>
    </row>
    <row r="4428" spans="1:23" x14ac:dyDescent="0.45">
      <c r="A4428" t="s">
        <v>4433</v>
      </c>
      <c r="B4428">
        <v>53.71</v>
      </c>
      <c r="D4428" s="9" t="str">
        <f>VartojimasGamyba!J4424</f>
        <v>2024-03-03-06</v>
      </c>
      <c r="E4428" s="8">
        <f>VartojimasGamyba!G4424</f>
        <v>0.626</v>
      </c>
      <c r="F4428" s="11"/>
      <c r="G4428" s="7">
        <f t="shared" si="667"/>
        <v>0.17777777777777765</v>
      </c>
      <c r="H4428" s="7">
        <v>0</v>
      </c>
      <c r="I4428" s="7">
        <v>0.48222222222222216</v>
      </c>
      <c r="J4428" s="7">
        <v>0</v>
      </c>
      <c r="L4428" s="7">
        <f>VartojimasGamyba!H4424</f>
        <v>0.192</v>
      </c>
      <c r="M4428" s="15">
        <f t="shared" si="668"/>
        <v>0</v>
      </c>
      <c r="N4428" s="7">
        <f t="shared" si="669"/>
        <v>0</v>
      </c>
      <c r="O4428" s="7">
        <f t="shared" si="670"/>
        <v>0</v>
      </c>
      <c r="R4428" s="7"/>
      <c r="S4428" s="47">
        <f t="shared" si="671"/>
        <v>0</v>
      </c>
      <c r="T4428" s="47">
        <f t="shared" si="672"/>
        <v>0</v>
      </c>
      <c r="U4428" s="47">
        <f t="shared" si="673"/>
        <v>154</v>
      </c>
      <c r="V4428" s="47">
        <f t="shared" si="674"/>
        <v>42.13</v>
      </c>
      <c r="W4428" s="11"/>
    </row>
    <row r="4429" spans="1:23" x14ac:dyDescent="0.45">
      <c r="A4429" t="s">
        <v>4434</v>
      </c>
      <c r="B4429">
        <v>54.21</v>
      </c>
      <c r="D4429" s="9" t="str">
        <f>VartojimasGamyba!J4425</f>
        <v>2024-03-03-07</v>
      </c>
      <c r="E4429" s="8">
        <f>VartojimasGamyba!G4425</f>
        <v>7.9000000000000001E-2</v>
      </c>
      <c r="F4429" s="11"/>
      <c r="G4429" s="7">
        <f t="shared" si="667"/>
        <v>1.2657777777777777</v>
      </c>
      <c r="H4429" s="7">
        <v>1.0880000000000001</v>
      </c>
      <c r="I4429" s="7">
        <v>0</v>
      </c>
      <c r="J4429" s="7">
        <v>0</v>
      </c>
      <c r="L4429" s="7">
        <f>VartojimasGamyba!H4425</f>
        <v>1.167</v>
      </c>
      <c r="M4429" s="15">
        <f t="shared" si="668"/>
        <v>0</v>
      </c>
      <c r="N4429" s="7">
        <f t="shared" si="669"/>
        <v>0</v>
      </c>
      <c r="O4429" s="7">
        <f t="shared" si="670"/>
        <v>0</v>
      </c>
      <c r="R4429" s="7"/>
      <c r="S4429" s="47">
        <f t="shared" si="671"/>
        <v>1.0880000000000001</v>
      </c>
      <c r="T4429" s="47">
        <f t="shared" si="672"/>
        <v>1.0880000000000001</v>
      </c>
      <c r="U4429" s="47">
        <f t="shared" si="673"/>
        <v>154.5</v>
      </c>
      <c r="V4429" s="47">
        <f t="shared" si="674"/>
        <v>42.63</v>
      </c>
      <c r="W4429" s="11"/>
    </row>
    <row r="4430" spans="1:23" x14ac:dyDescent="0.45">
      <c r="A4430" t="s">
        <v>4435</v>
      </c>
      <c r="B4430">
        <v>54.66</v>
      </c>
      <c r="D4430" s="9" t="str">
        <f>VartojimasGamyba!J4426</f>
        <v>2024-03-03-08</v>
      </c>
      <c r="E4430" s="8">
        <f>VartojimasGamyba!G4426</f>
        <v>0</v>
      </c>
      <c r="F4430" s="11"/>
      <c r="G4430" s="7">
        <f t="shared" si="667"/>
        <v>3.4337777777777778</v>
      </c>
      <c r="H4430" s="7">
        <v>2.1680000000000001</v>
      </c>
      <c r="I4430" s="7">
        <v>0</v>
      </c>
      <c r="J4430" s="7">
        <v>0</v>
      </c>
      <c r="L4430" s="7">
        <f>VartojimasGamyba!H4426</f>
        <v>2.1680000000000001</v>
      </c>
      <c r="M4430" s="15">
        <f t="shared" si="668"/>
        <v>0</v>
      </c>
      <c r="N4430" s="7">
        <f t="shared" si="669"/>
        <v>0</v>
      </c>
      <c r="O4430" s="7">
        <f t="shared" si="670"/>
        <v>0</v>
      </c>
      <c r="R4430" s="7"/>
      <c r="S4430" s="47">
        <f t="shared" si="671"/>
        <v>2.1680000000000001</v>
      </c>
      <c r="T4430" s="47">
        <f t="shared" si="672"/>
        <v>2.1680000000000001</v>
      </c>
      <c r="U4430" s="47">
        <f t="shared" si="673"/>
        <v>154.94999999999999</v>
      </c>
      <c r="V4430" s="47">
        <f t="shared" si="674"/>
        <v>43.08</v>
      </c>
      <c r="W4430" s="11"/>
    </row>
    <row r="4431" spans="1:23" x14ac:dyDescent="0.45">
      <c r="A4431" t="s">
        <v>4436</v>
      </c>
      <c r="B4431">
        <v>55.51</v>
      </c>
      <c r="D4431" s="9" t="str">
        <f>VartojimasGamyba!J4427</f>
        <v>2024-03-03-09</v>
      </c>
      <c r="E4431" s="8">
        <f>VartojimasGamyba!G4427</f>
        <v>8.9999999999999993E-3</v>
      </c>
      <c r="F4431" s="11"/>
      <c r="G4431" s="7">
        <f t="shared" si="667"/>
        <v>5.8917777777777776</v>
      </c>
      <c r="H4431" s="7">
        <v>2.4580000000000002</v>
      </c>
      <c r="I4431" s="7">
        <v>0</v>
      </c>
      <c r="J4431" s="7">
        <v>0</v>
      </c>
      <c r="L4431" s="7">
        <f>VartojimasGamyba!H4427</f>
        <v>2.4670000000000001</v>
      </c>
      <c r="M4431" s="15">
        <f t="shared" si="668"/>
        <v>0</v>
      </c>
      <c r="N4431" s="7">
        <f t="shared" si="669"/>
        <v>0</v>
      </c>
      <c r="O4431" s="7">
        <f t="shared" si="670"/>
        <v>0</v>
      </c>
      <c r="R4431" s="7"/>
      <c r="S4431" s="47">
        <f t="shared" si="671"/>
        <v>2.4580000000000002</v>
      </c>
      <c r="T4431" s="47">
        <f t="shared" si="672"/>
        <v>2.4580000000000002</v>
      </c>
      <c r="U4431" s="47">
        <f t="shared" si="673"/>
        <v>155.80000000000001</v>
      </c>
      <c r="V4431" s="47">
        <f t="shared" si="674"/>
        <v>43.93</v>
      </c>
      <c r="W4431" s="11"/>
    </row>
    <row r="4432" spans="1:23" x14ac:dyDescent="0.45">
      <c r="A4432" t="s">
        <v>4437</v>
      </c>
      <c r="B4432">
        <v>54.77</v>
      </c>
      <c r="D4432" s="9" t="str">
        <f>VartojimasGamyba!J4428</f>
        <v>2024-03-03-10</v>
      </c>
      <c r="E4432" s="8">
        <f>VartojimasGamyba!G4428</f>
        <v>4.0000000000000001E-3</v>
      </c>
      <c r="F4432" s="11"/>
      <c r="G4432" s="7">
        <f t="shared" si="667"/>
        <v>8.8627777777777776</v>
      </c>
      <c r="H4432" s="7">
        <v>2.9710000000000001</v>
      </c>
      <c r="I4432" s="7">
        <v>0</v>
      </c>
      <c r="J4432" s="7">
        <v>0</v>
      </c>
      <c r="L4432" s="7">
        <f>VartojimasGamyba!H4428</f>
        <v>2.9750000000000001</v>
      </c>
      <c r="M4432" s="15">
        <f t="shared" si="668"/>
        <v>0</v>
      </c>
      <c r="N4432" s="7">
        <f t="shared" si="669"/>
        <v>0</v>
      </c>
      <c r="O4432" s="7">
        <f t="shared" si="670"/>
        <v>0</v>
      </c>
      <c r="R4432" s="7"/>
      <c r="S4432" s="47">
        <f t="shared" si="671"/>
        <v>2.9710000000000001</v>
      </c>
      <c r="T4432" s="47">
        <f t="shared" si="672"/>
        <v>2.9710000000000001</v>
      </c>
      <c r="U4432" s="47">
        <f t="shared" si="673"/>
        <v>155.06</v>
      </c>
      <c r="V4432" s="47">
        <f t="shared" si="674"/>
        <v>43.190000000000005</v>
      </c>
      <c r="W4432" s="11"/>
    </row>
    <row r="4433" spans="1:23" x14ac:dyDescent="0.45">
      <c r="A4433" t="s">
        <v>4438</v>
      </c>
      <c r="B4433">
        <v>53.99</v>
      </c>
      <c r="D4433" s="9" t="str">
        <f>VartojimasGamyba!J4429</f>
        <v>2024-03-03-11</v>
      </c>
      <c r="E4433" s="8">
        <f>VartojimasGamyba!G4429</f>
        <v>5.0000000000000001E-3</v>
      </c>
      <c r="F4433" s="11"/>
      <c r="G4433" s="7">
        <f t="shared" si="667"/>
        <v>11.817777777777778</v>
      </c>
      <c r="H4433" s="7">
        <v>2.9550000000000001</v>
      </c>
      <c r="I4433" s="7">
        <v>0</v>
      </c>
      <c r="J4433" s="7">
        <v>0</v>
      </c>
      <c r="L4433" s="7">
        <f>VartojimasGamyba!H4429</f>
        <v>2.96</v>
      </c>
      <c r="M4433" s="15">
        <f t="shared" si="668"/>
        <v>0</v>
      </c>
      <c r="N4433" s="7">
        <f t="shared" si="669"/>
        <v>0</v>
      </c>
      <c r="O4433" s="7">
        <f t="shared" si="670"/>
        <v>0</v>
      </c>
      <c r="R4433" s="7"/>
      <c r="S4433" s="47">
        <f t="shared" si="671"/>
        <v>2.9550000000000001</v>
      </c>
      <c r="T4433" s="47">
        <f t="shared" si="672"/>
        <v>2.9550000000000001</v>
      </c>
      <c r="U4433" s="47">
        <f t="shared" si="673"/>
        <v>154.28</v>
      </c>
      <c r="V4433" s="47">
        <f t="shared" si="674"/>
        <v>42.410000000000004</v>
      </c>
      <c r="W4433" s="11"/>
    </row>
    <row r="4434" spans="1:23" x14ac:dyDescent="0.45">
      <c r="A4434" t="s">
        <v>4439</v>
      </c>
      <c r="B4434">
        <v>52.01</v>
      </c>
      <c r="D4434" s="9" t="str">
        <f>VartojimasGamyba!J4430</f>
        <v>2024-03-03-12</v>
      </c>
      <c r="E4434" s="8">
        <f>VartojimasGamyba!G4430</f>
        <v>8.0000000000000002E-3</v>
      </c>
      <c r="F4434" s="11"/>
      <c r="G4434" s="7">
        <f t="shared" si="667"/>
        <v>14.251777777777779</v>
      </c>
      <c r="H4434" s="7">
        <v>2.4340000000000002</v>
      </c>
      <c r="I4434" s="7">
        <v>0</v>
      </c>
      <c r="J4434" s="7">
        <v>0</v>
      </c>
      <c r="L4434" s="7">
        <f>VartojimasGamyba!H4430</f>
        <v>2.4420000000000002</v>
      </c>
      <c r="M4434" s="15">
        <f t="shared" si="668"/>
        <v>0</v>
      </c>
      <c r="N4434" s="7">
        <f t="shared" si="669"/>
        <v>0</v>
      </c>
      <c r="O4434" s="7">
        <f t="shared" si="670"/>
        <v>0</v>
      </c>
      <c r="R4434" s="7"/>
      <c r="S4434" s="47">
        <f t="shared" si="671"/>
        <v>2.4340000000000002</v>
      </c>
      <c r="T4434" s="47">
        <f t="shared" si="672"/>
        <v>2.4340000000000002</v>
      </c>
      <c r="U4434" s="47">
        <f t="shared" si="673"/>
        <v>152.30000000000001</v>
      </c>
      <c r="V4434" s="47">
        <f t="shared" si="674"/>
        <v>40.43</v>
      </c>
      <c r="W4434" s="11"/>
    </row>
    <row r="4435" spans="1:23" x14ac:dyDescent="0.45">
      <c r="A4435" t="s">
        <v>4440</v>
      </c>
      <c r="B4435">
        <v>49.46</v>
      </c>
      <c r="D4435" s="9" t="str">
        <f>VartojimasGamyba!J4431</f>
        <v>2024-03-03-13</v>
      </c>
      <c r="E4435" s="8">
        <f>VartojimasGamyba!G4431</f>
        <v>0.67</v>
      </c>
      <c r="F4435" s="11"/>
      <c r="G4435" s="7">
        <f t="shared" si="667"/>
        <v>15.180777777777779</v>
      </c>
      <c r="H4435" s="7">
        <v>0.92900000000000016</v>
      </c>
      <c r="I4435" s="7">
        <v>0</v>
      </c>
      <c r="J4435" s="7">
        <v>0</v>
      </c>
      <c r="L4435" s="7">
        <f>VartojimasGamyba!H4431</f>
        <v>1.599</v>
      </c>
      <c r="M4435" s="15">
        <f t="shared" si="668"/>
        <v>0</v>
      </c>
      <c r="N4435" s="7">
        <f t="shared" si="669"/>
        <v>0</v>
      </c>
      <c r="O4435" s="7">
        <f t="shared" si="670"/>
        <v>0</v>
      </c>
      <c r="R4435" s="7"/>
      <c r="S4435" s="47">
        <f t="shared" si="671"/>
        <v>0.92899999999999994</v>
      </c>
      <c r="T4435" s="47">
        <f t="shared" si="672"/>
        <v>0.92899999999999994</v>
      </c>
      <c r="U4435" s="47">
        <f t="shared" si="673"/>
        <v>149.75</v>
      </c>
      <c r="V4435" s="47">
        <f t="shared" si="674"/>
        <v>37.880000000000003</v>
      </c>
      <c r="W4435" s="11"/>
    </row>
    <row r="4436" spans="1:23" x14ac:dyDescent="0.45">
      <c r="A4436" t="s">
        <v>4441</v>
      </c>
      <c r="B4436">
        <v>47.51</v>
      </c>
      <c r="D4436" s="9" t="str">
        <f>VartojimasGamyba!J4432</f>
        <v>2024-03-03-14</v>
      </c>
      <c r="E4436" s="8">
        <f>VartojimasGamyba!G4432</f>
        <v>1.6519999999999999</v>
      </c>
      <c r="F4436" s="11"/>
      <c r="G4436" s="7">
        <f t="shared" si="667"/>
        <v>13.875222222222224</v>
      </c>
      <c r="H4436" s="7">
        <v>0</v>
      </c>
      <c r="I4436" s="7">
        <v>1.3055555555555554</v>
      </c>
      <c r="J4436" s="7">
        <v>0</v>
      </c>
      <c r="L4436" s="7">
        <f>VartojimasGamyba!H4432</f>
        <v>0.47699999999999998</v>
      </c>
      <c r="M4436" s="15">
        <f t="shared" si="668"/>
        <v>0</v>
      </c>
      <c r="N4436" s="7">
        <f t="shared" si="669"/>
        <v>0</v>
      </c>
      <c r="O4436" s="7">
        <f t="shared" si="670"/>
        <v>0</v>
      </c>
      <c r="R4436" s="7"/>
      <c r="S4436" s="47">
        <f t="shared" si="671"/>
        <v>0</v>
      </c>
      <c r="T4436" s="47">
        <f t="shared" si="672"/>
        <v>0</v>
      </c>
      <c r="U4436" s="47">
        <f t="shared" si="673"/>
        <v>147.80000000000001</v>
      </c>
      <c r="V4436" s="47">
        <f t="shared" si="674"/>
        <v>35.93</v>
      </c>
      <c r="W4436" s="11"/>
    </row>
    <row r="4437" spans="1:23" x14ac:dyDescent="0.45">
      <c r="A4437" t="s">
        <v>4442</v>
      </c>
      <c r="B4437">
        <v>42.51</v>
      </c>
      <c r="D4437" s="9" t="str">
        <f>VartojimasGamyba!J4433</f>
        <v>2024-03-03-15</v>
      </c>
      <c r="E4437" s="8">
        <f>VartojimasGamyba!G4433</f>
        <v>1.595</v>
      </c>
      <c r="F4437" s="11"/>
      <c r="G4437" s="7">
        <f t="shared" si="667"/>
        <v>13.095555555555556</v>
      </c>
      <c r="H4437" s="7">
        <v>0</v>
      </c>
      <c r="I4437" s="7">
        <v>0.77966666666666784</v>
      </c>
      <c r="J4437" s="7">
        <v>0</v>
      </c>
      <c r="L4437" s="7">
        <f>VartojimasGamyba!H4433</f>
        <v>0.151</v>
      </c>
      <c r="M4437" s="15">
        <f t="shared" si="668"/>
        <v>0.74229999999999885</v>
      </c>
      <c r="N4437" s="7">
        <f t="shared" si="669"/>
        <v>106.00043999999984</v>
      </c>
      <c r="O4437" s="7">
        <f t="shared" si="670"/>
        <v>106.00043999999984</v>
      </c>
      <c r="R4437" s="7"/>
      <c r="S4437" s="47">
        <f t="shared" si="671"/>
        <v>0.74229999999999885</v>
      </c>
      <c r="T4437" s="47">
        <f t="shared" si="672"/>
        <v>0</v>
      </c>
      <c r="U4437" s="47">
        <f t="shared" si="673"/>
        <v>142.80000000000001</v>
      </c>
      <c r="V4437" s="47">
        <f t="shared" si="674"/>
        <v>30.93</v>
      </c>
      <c r="W4437" s="11"/>
    </row>
    <row r="4438" spans="1:23" x14ac:dyDescent="0.45">
      <c r="A4438" t="s">
        <v>4443</v>
      </c>
      <c r="B4438">
        <v>46.84</v>
      </c>
      <c r="D4438" s="9" t="str">
        <f>VartojimasGamyba!J4434</f>
        <v>2024-03-03-16</v>
      </c>
      <c r="E4438" s="8">
        <f>VartojimasGamyba!G4434</f>
        <v>1.6140000000000001</v>
      </c>
      <c r="F4438" s="11"/>
      <c r="G4438" s="7">
        <f t="shared" si="667"/>
        <v>11.303333333333335</v>
      </c>
      <c r="H4438" s="7">
        <v>0</v>
      </c>
      <c r="I4438" s="7">
        <v>1.7922222222222226</v>
      </c>
      <c r="J4438" s="7">
        <v>0</v>
      </c>
      <c r="L4438" s="7">
        <f>VartojimasGamyba!H4434</f>
        <v>1E-3</v>
      </c>
      <c r="M4438" s="15">
        <f t="shared" si="668"/>
        <v>-3.3219954564955856E-16</v>
      </c>
      <c r="N4438" s="7">
        <f t="shared" si="669"/>
        <v>-4.8876519151419551E-14</v>
      </c>
      <c r="O4438" s="7">
        <f t="shared" si="670"/>
        <v>-4.8876519151419551E-14</v>
      </c>
      <c r="R4438" s="7"/>
      <c r="S4438" s="47">
        <f t="shared" si="671"/>
        <v>-3.3219954564955856E-16</v>
      </c>
      <c r="T4438" s="47">
        <f t="shared" si="672"/>
        <v>0</v>
      </c>
      <c r="U4438" s="47">
        <f t="shared" si="673"/>
        <v>147.13</v>
      </c>
      <c r="V4438" s="47">
        <f t="shared" si="674"/>
        <v>35.260000000000005</v>
      </c>
      <c r="W4438" s="11"/>
    </row>
    <row r="4439" spans="1:23" x14ac:dyDescent="0.45">
      <c r="A4439" t="s">
        <v>4444</v>
      </c>
      <c r="B4439">
        <v>54.13</v>
      </c>
      <c r="D4439" s="9" t="str">
        <f>VartojimasGamyba!J4435</f>
        <v>2024-03-03-17</v>
      </c>
      <c r="E4439" s="8">
        <f>VartojimasGamyba!G4435</f>
        <v>0.68200000000000005</v>
      </c>
      <c r="F4439" s="11"/>
      <c r="G4439" s="7">
        <f t="shared" si="667"/>
        <v>10.545555555555557</v>
      </c>
      <c r="H4439" s="7">
        <v>0</v>
      </c>
      <c r="I4439" s="7">
        <v>0.75777777777777766</v>
      </c>
      <c r="J4439" s="7">
        <v>0</v>
      </c>
      <c r="L4439" s="7">
        <f>VartojimasGamyba!H4435</f>
        <v>0</v>
      </c>
      <c r="M4439" s="15">
        <f t="shared" si="668"/>
        <v>1.1102230246251565E-16</v>
      </c>
      <c r="N4439" s="7">
        <f t="shared" si="669"/>
        <v>1.7144063946261669E-14</v>
      </c>
      <c r="O4439" s="7">
        <f t="shared" si="670"/>
        <v>1.7144063946261669E-14</v>
      </c>
      <c r="R4439" s="7"/>
      <c r="S4439" s="47">
        <f t="shared" si="671"/>
        <v>1.1102230246251565E-16</v>
      </c>
      <c r="T4439" s="47">
        <f t="shared" si="672"/>
        <v>0</v>
      </c>
      <c r="U4439" s="47">
        <f t="shared" si="673"/>
        <v>154.42000000000002</v>
      </c>
      <c r="V4439" s="47">
        <f t="shared" si="674"/>
        <v>42.550000000000004</v>
      </c>
      <c r="W4439" s="11"/>
    </row>
    <row r="4440" spans="1:23" x14ac:dyDescent="0.45">
      <c r="A4440" t="s">
        <v>4445</v>
      </c>
      <c r="B4440">
        <v>60.28</v>
      </c>
      <c r="D4440" s="9" t="str">
        <f>VartojimasGamyba!J4436</f>
        <v>2024-03-03-18</v>
      </c>
      <c r="E4440" s="8">
        <f>VartojimasGamyba!G4436</f>
        <v>0.47</v>
      </c>
      <c r="F4440" s="11"/>
      <c r="G4440" s="7">
        <f t="shared" si="667"/>
        <v>10.023333333333335</v>
      </c>
      <c r="H4440" s="7">
        <v>0</v>
      </c>
      <c r="I4440" s="7">
        <v>0.52222222222222225</v>
      </c>
      <c r="J4440" s="7">
        <v>0</v>
      </c>
      <c r="L4440" s="7">
        <f>VartojimasGamyba!H4436</f>
        <v>0</v>
      </c>
      <c r="M4440" s="15">
        <f t="shared" si="668"/>
        <v>-5.5511151231257827E-17</v>
      </c>
      <c r="N4440" s="7">
        <f t="shared" si="669"/>
        <v>-8.9134255532030689E-15</v>
      </c>
      <c r="O4440" s="7">
        <f t="shared" si="670"/>
        <v>-8.9134255532030689E-15</v>
      </c>
      <c r="R4440" s="7"/>
      <c r="S4440" s="47">
        <f t="shared" si="671"/>
        <v>-5.5511151231257827E-17</v>
      </c>
      <c r="T4440" s="47">
        <f t="shared" si="672"/>
        <v>0</v>
      </c>
      <c r="U4440" s="47">
        <f t="shared" si="673"/>
        <v>160.57</v>
      </c>
      <c r="V4440" s="47">
        <f t="shared" si="674"/>
        <v>48.7</v>
      </c>
      <c r="W4440" s="11"/>
    </row>
    <row r="4441" spans="1:23" x14ac:dyDescent="0.45">
      <c r="A4441" t="s">
        <v>4446</v>
      </c>
      <c r="B4441">
        <v>74.760000000000005</v>
      </c>
      <c r="D4441" s="9" t="str">
        <f>VartojimasGamyba!J4437</f>
        <v>2024-03-03-19</v>
      </c>
      <c r="E4441" s="8">
        <f>VartojimasGamyba!G4437</f>
        <v>0.90900000000000003</v>
      </c>
      <c r="F4441" s="11"/>
      <c r="G4441" s="7">
        <f t="shared" si="667"/>
        <v>9.0133333333333354</v>
      </c>
      <c r="H4441" s="7">
        <v>0</v>
      </c>
      <c r="I4441" s="7">
        <v>1.0099999999999998</v>
      </c>
      <c r="J4441" s="7">
        <v>0</v>
      </c>
      <c r="L4441" s="7">
        <f>VartojimasGamyba!H4437</f>
        <v>0</v>
      </c>
      <c r="M4441" s="15">
        <f t="shared" si="668"/>
        <v>2.2204460492503131E-16</v>
      </c>
      <c r="N4441" s="7">
        <f t="shared" si="669"/>
        <v>3.8868908092126733E-14</v>
      </c>
      <c r="O4441" s="7">
        <f t="shared" si="670"/>
        <v>3.8868908092126733E-14</v>
      </c>
      <c r="R4441" s="7"/>
      <c r="S4441" s="47">
        <f t="shared" si="671"/>
        <v>2.2204460492503131E-16</v>
      </c>
      <c r="T4441" s="47">
        <f t="shared" si="672"/>
        <v>0</v>
      </c>
      <c r="U4441" s="47">
        <f t="shared" si="673"/>
        <v>175.05</v>
      </c>
      <c r="V4441" s="47">
        <f t="shared" si="674"/>
        <v>63.180000000000007</v>
      </c>
      <c r="W4441" s="11"/>
    </row>
    <row r="4442" spans="1:23" x14ac:dyDescent="0.45">
      <c r="A4442" t="s">
        <v>4447</v>
      </c>
      <c r="B4442">
        <v>82.96</v>
      </c>
      <c r="D4442" s="9" t="str">
        <f>VartojimasGamyba!J4438</f>
        <v>2024-03-03-20</v>
      </c>
      <c r="E4442" s="8">
        <f>VartojimasGamyba!G4438</f>
        <v>0.54300000000000004</v>
      </c>
      <c r="F4442" s="11"/>
      <c r="G4442" s="7">
        <f t="shared" si="667"/>
        <v>8.4100000000000019</v>
      </c>
      <c r="H4442" s="7">
        <v>0</v>
      </c>
      <c r="I4442" s="7">
        <v>0.60333333333333339</v>
      </c>
      <c r="J4442" s="7">
        <v>0</v>
      </c>
      <c r="L4442" s="7">
        <f>VartojimasGamyba!H4438</f>
        <v>0</v>
      </c>
      <c r="M4442" s="15">
        <f t="shared" si="668"/>
        <v>0</v>
      </c>
      <c r="N4442" s="7">
        <f t="shared" si="669"/>
        <v>0</v>
      </c>
      <c r="O4442" s="7">
        <f t="shared" si="670"/>
        <v>0</v>
      </c>
      <c r="P4442" s="7" t="s">
        <v>8873</v>
      </c>
      <c r="R4442" s="7"/>
      <c r="S4442" s="47">
        <f t="shared" si="671"/>
        <v>0</v>
      </c>
      <c r="T4442" s="47">
        <f t="shared" si="672"/>
        <v>0</v>
      </c>
      <c r="U4442" s="47">
        <f t="shared" si="673"/>
        <v>183.25</v>
      </c>
      <c r="V4442" s="47">
        <f t="shared" si="674"/>
        <v>71.38</v>
      </c>
      <c r="W4442" s="11"/>
    </row>
    <row r="4443" spans="1:23" x14ac:dyDescent="0.45">
      <c r="A4443" t="s">
        <v>4448</v>
      </c>
      <c r="B4443">
        <v>86.96</v>
      </c>
      <c r="D4443" s="9" t="str">
        <f>VartojimasGamyba!J4439</f>
        <v>2024-03-03-21</v>
      </c>
      <c r="E4443" s="8">
        <f>VartojimasGamyba!G4439</f>
        <v>0.99</v>
      </c>
      <c r="F4443" s="11"/>
      <c r="G4443" s="7">
        <f t="shared" si="667"/>
        <v>7.3100000000000023</v>
      </c>
      <c r="H4443" s="7">
        <v>0</v>
      </c>
      <c r="I4443" s="7">
        <v>1.0999999999999996</v>
      </c>
      <c r="J4443" s="7">
        <v>0</v>
      </c>
      <c r="L4443" s="7">
        <f>VartojimasGamyba!H4439</f>
        <v>0</v>
      </c>
      <c r="M4443" s="15">
        <f t="shared" si="668"/>
        <v>3.3306690738754696E-16</v>
      </c>
      <c r="N4443" s="7">
        <f t="shared" si="669"/>
        <v>6.2366778408318169E-14</v>
      </c>
      <c r="O4443" s="7">
        <f t="shared" si="670"/>
        <v>6.2366778408318169E-14</v>
      </c>
      <c r="P4443" s="7">
        <f>SUM(N4422:N4445)</f>
        <v>106.00043999999967</v>
      </c>
      <c r="R4443" s="7"/>
      <c r="S4443" s="47">
        <f t="shared" si="671"/>
        <v>3.3306690738754696E-16</v>
      </c>
      <c r="T4443" s="47">
        <f t="shared" si="672"/>
        <v>0</v>
      </c>
      <c r="U4443" s="47">
        <f t="shared" si="673"/>
        <v>187.25</v>
      </c>
      <c r="V4443" s="47">
        <f t="shared" si="674"/>
        <v>75.38</v>
      </c>
      <c r="W4443" s="11"/>
    </row>
    <row r="4444" spans="1:23" x14ac:dyDescent="0.45">
      <c r="A4444" t="s">
        <v>4449</v>
      </c>
      <c r="B4444">
        <v>77.09</v>
      </c>
      <c r="D4444" s="9" t="str">
        <f>VartojimasGamyba!J4440</f>
        <v>2024-03-03-22</v>
      </c>
      <c r="E4444" s="8">
        <f>VartojimasGamyba!G4440</f>
        <v>0.875</v>
      </c>
      <c r="F4444" s="11"/>
      <c r="G4444" s="7">
        <f t="shared" si="667"/>
        <v>6.33777777777778</v>
      </c>
      <c r="H4444" s="7">
        <v>0</v>
      </c>
      <c r="I4444" s="7">
        <v>0.97222222222222232</v>
      </c>
      <c r="J4444" s="7">
        <v>0</v>
      </c>
      <c r="L4444" s="7">
        <f>VartojimasGamyba!H4440</f>
        <v>0</v>
      </c>
      <c r="M4444" s="15">
        <f t="shared" si="668"/>
        <v>-1.1102230246251565E-16</v>
      </c>
      <c r="N4444" s="7">
        <f t="shared" si="669"/>
        <v>-1.9693136010801026E-14</v>
      </c>
      <c r="O4444" s="7">
        <f t="shared" si="670"/>
        <v>-1.9693136010801026E-14</v>
      </c>
      <c r="P4444" s="7" t="s">
        <v>8872</v>
      </c>
      <c r="R4444" s="7"/>
      <c r="S4444" s="47">
        <f t="shared" si="671"/>
        <v>-1.1102230246251565E-16</v>
      </c>
      <c r="T4444" s="47">
        <f t="shared" si="672"/>
        <v>0</v>
      </c>
      <c r="U4444" s="47">
        <f t="shared" si="673"/>
        <v>177.38</v>
      </c>
      <c r="V4444" s="47">
        <f t="shared" si="674"/>
        <v>65.510000000000005</v>
      </c>
      <c r="W4444" s="11"/>
    </row>
    <row r="4445" spans="1:23" x14ac:dyDescent="0.45">
      <c r="A4445" t="s">
        <v>4450</v>
      </c>
      <c r="B4445">
        <v>75</v>
      </c>
      <c r="D4445" s="9" t="str">
        <f>VartojimasGamyba!J4441</f>
        <v>2024-03-03-23</v>
      </c>
      <c r="E4445" s="8">
        <f>VartojimasGamyba!G4441</f>
        <v>1.204</v>
      </c>
      <c r="F4445" s="11"/>
      <c r="G4445" s="7">
        <f t="shared" si="667"/>
        <v>5.0000000000000018</v>
      </c>
      <c r="H4445" s="7">
        <v>0</v>
      </c>
      <c r="I4445" s="7">
        <v>1.3377777777777782</v>
      </c>
      <c r="J4445" s="7">
        <v>0</v>
      </c>
      <c r="L4445" s="7">
        <f>VartojimasGamyba!H4441</f>
        <v>0</v>
      </c>
      <c r="M4445" s="15">
        <f t="shared" si="668"/>
        <v>-4.4408920985006262E-16</v>
      </c>
      <c r="N4445" s="7">
        <f t="shared" si="669"/>
        <v>-7.7844397594617485E-14</v>
      </c>
      <c r="O4445" s="7">
        <f t="shared" si="670"/>
        <v>-7.7844397594617485E-14</v>
      </c>
      <c r="P4445" s="7">
        <f>SUM(O4422:O4445)</f>
        <v>106.00043999999967</v>
      </c>
      <c r="Q4445" s="7">
        <f>SUMPRODUCT(B4422:B4445,E4422:E4445)+SUM(E4422:E4445)*$Z$21-SUMPRODUCT(B4422:B4445,L4422:L4445)+SUM(L4422:L4445)*ABS($Z$20)</f>
        <v>1812.4696899999999</v>
      </c>
      <c r="R4445" s="7"/>
      <c r="S4445" s="47">
        <f t="shared" si="671"/>
        <v>-4.4408920985006262E-16</v>
      </c>
      <c r="T4445" s="47">
        <f t="shared" si="672"/>
        <v>0</v>
      </c>
      <c r="U4445" s="47">
        <f t="shared" si="673"/>
        <v>175.29000000000002</v>
      </c>
      <c r="V4445" s="47">
        <f t="shared" si="674"/>
        <v>63.42</v>
      </c>
      <c r="W4445" s="11">
        <f>IF(P4445&lt;&gt;Q4445,1,0)</f>
        <v>1</v>
      </c>
    </row>
    <row r="4446" spans="1:23" x14ac:dyDescent="0.45">
      <c r="A4446" t="s">
        <v>4451</v>
      </c>
      <c r="B4446">
        <v>58.32</v>
      </c>
      <c r="D4446" s="1" t="str">
        <f>VartojimasGamyba!J4442</f>
        <v>2024-03-04-00</v>
      </c>
      <c r="E4446" s="7">
        <f>VartojimasGamyba!G4442</f>
        <v>0.81399999999999995</v>
      </c>
      <c r="F4446" s="11"/>
      <c r="G4446" s="12">
        <f>G4445+H4446-I4446</f>
        <v>5.0000000000000018</v>
      </c>
      <c r="H4446" s="12">
        <v>0</v>
      </c>
      <c r="I4446" s="12">
        <v>0</v>
      </c>
      <c r="J4446" s="12">
        <v>0</v>
      </c>
      <c r="K4446" s="12"/>
      <c r="L4446" s="12">
        <f>VartojimasGamyba!H4442</f>
        <v>0</v>
      </c>
      <c r="M4446" s="19">
        <f t="shared" si="668"/>
        <v>0.81399999999999995</v>
      </c>
      <c r="N4446" s="7">
        <f t="shared" si="669"/>
        <v>129.10854</v>
      </c>
      <c r="O4446" s="7">
        <f t="shared" si="670"/>
        <v>129.10854</v>
      </c>
      <c r="R4446" s="20" t="s">
        <v>8783</v>
      </c>
      <c r="S4446" s="47">
        <f t="shared" si="671"/>
        <v>0.81399999999999995</v>
      </c>
      <c r="T4446" s="47">
        <f t="shared" si="672"/>
        <v>0</v>
      </c>
      <c r="U4446" s="47">
        <f t="shared" si="673"/>
        <v>158.61000000000001</v>
      </c>
      <c r="V4446" s="47">
        <f t="shared" si="674"/>
        <v>46.74</v>
      </c>
      <c r="W4446" s="11"/>
    </row>
    <row r="4447" spans="1:23" x14ac:dyDescent="0.45">
      <c r="A4447" t="s">
        <v>4452</v>
      </c>
      <c r="B4447">
        <v>57.93</v>
      </c>
      <c r="D4447" s="1" t="str">
        <f>VartojimasGamyba!J4443</f>
        <v>2024-03-04-01</v>
      </c>
      <c r="E4447" s="7">
        <f>VartojimasGamyba!G4443</f>
        <v>1.1919999999999999</v>
      </c>
      <c r="F4447" s="11"/>
      <c r="G4447" s="12">
        <f t="shared" ref="G4447:G4469" si="675">G4446+H4447-I4447</f>
        <v>5.0000000000000018</v>
      </c>
      <c r="H4447" s="12">
        <v>0</v>
      </c>
      <c r="I4447" s="12">
        <v>0</v>
      </c>
      <c r="J4447" s="12">
        <v>0</v>
      </c>
      <c r="K4447" s="12"/>
      <c r="L4447" s="12">
        <f>VartojimasGamyba!H4443</f>
        <v>0</v>
      </c>
      <c r="M4447" s="19">
        <f t="shared" si="668"/>
        <v>1.1919999999999999</v>
      </c>
      <c r="N4447" s="7">
        <f t="shared" si="669"/>
        <v>188.59824</v>
      </c>
      <c r="O4447" s="7">
        <f t="shared" si="670"/>
        <v>188.59824</v>
      </c>
      <c r="R4447" s="7"/>
      <c r="S4447" s="47">
        <f t="shared" si="671"/>
        <v>1.1919999999999999</v>
      </c>
      <c r="T4447" s="47">
        <f t="shared" si="672"/>
        <v>0</v>
      </c>
      <c r="U4447" s="47">
        <f t="shared" si="673"/>
        <v>158.22</v>
      </c>
      <c r="V4447" s="47">
        <f t="shared" si="674"/>
        <v>46.35</v>
      </c>
      <c r="W4447" s="11"/>
    </row>
    <row r="4448" spans="1:23" x14ac:dyDescent="0.45">
      <c r="A4448" t="s">
        <v>4453</v>
      </c>
      <c r="B4448">
        <v>69.13</v>
      </c>
      <c r="D4448" s="1" t="str">
        <f>VartojimasGamyba!J4444</f>
        <v>2024-03-04-02</v>
      </c>
      <c r="E4448" s="7">
        <f>VartojimasGamyba!G4444</f>
        <v>1.091</v>
      </c>
      <c r="F4448" s="11"/>
      <c r="G4448" s="12">
        <f t="shared" si="675"/>
        <v>4.567111111111112</v>
      </c>
      <c r="H4448" s="12">
        <v>0</v>
      </c>
      <c r="I4448" s="12">
        <v>0.43288888888888999</v>
      </c>
      <c r="J4448" s="12">
        <v>0</v>
      </c>
      <c r="K4448" s="12"/>
      <c r="L4448" s="12">
        <f>VartojimasGamyba!H4444</f>
        <v>0</v>
      </c>
      <c r="M4448" s="19">
        <f t="shared" si="668"/>
        <v>0.70139999999999891</v>
      </c>
      <c r="N4448" s="7">
        <f t="shared" si="669"/>
        <v>118.83118799999983</v>
      </c>
      <c r="O4448" s="7">
        <f t="shared" si="670"/>
        <v>118.83118799999983</v>
      </c>
      <c r="R4448" s="7"/>
      <c r="S4448" s="47">
        <f t="shared" si="671"/>
        <v>0.70139999999999891</v>
      </c>
      <c r="T4448" s="47">
        <f t="shared" si="672"/>
        <v>0</v>
      </c>
      <c r="U4448" s="47">
        <f t="shared" si="673"/>
        <v>169.42000000000002</v>
      </c>
      <c r="V4448" s="47">
        <f t="shared" si="674"/>
        <v>57.55</v>
      </c>
      <c r="W4448" s="11"/>
    </row>
    <row r="4449" spans="1:23" x14ac:dyDescent="0.45">
      <c r="A4449" t="s">
        <v>4454</v>
      </c>
      <c r="B4449">
        <v>67.900000000000006</v>
      </c>
      <c r="D4449" s="1" t="str">
        <f>VartojimasGamyba!J4445</f>
        <v>2024-03-04-03</v>
      </c>
      <c r="E4449" s="7">
        <f>VartojimasGamyba!G4445</f>
        <v>1.129</v>
      </c>
      <c r="F4449" s="11"/>
      <c r="G4449" s="12">
        <f t="shared" si="675"/>
        <v>4.567111111111112</v>
      </c>
      <c r="H4449" s="12">
        <v>0</v>
      </c>
      <c r="I4449" s="12">
        <v>0</v>
      </c>
      <c r="J4449" s="12">
        <v>0</v>
      </c>
      <c r="K4449" s="12"/>
      <c r="L4449" s="12">
        <f>VartojimasGamyba!H4445</f>
        <v>0</v>
      </c>
      <c r="M4449" s="19">
        <f t="shared" si="668"/>
        <v>1.129</v>
      </c>
      <c r="N4449" s="7">
        <f t="shared" si="669"/>
        <v>189.88650999999999</v>
      </c>
      <c r="O4449" s="7">
        <f t="shared" si="670"/>
        <v>189.88650999999999</v>
      </c>
      <c r="R4449" s="7"/>
      <c r="S4449" s="47">
        <f t="shared" si="671"/>
        <v>1.129</v>
      </c>
      <c r="T4449" s="47">
        <f t="shared" si="672"/>
        <v>0</v>
      </c>
      <c r="U4449" s="47">
        <f t="shared" si="673"/>
        <v>168.19</v>
      </c>
      <c r="V4449" s="47">
        <f t="shared" si="674"/>
        <v>56.320000000000007</v>
      </c>
      <c r="W4449" s="11"/>
    </row>
    <row r="4450" spans="1:23" x14ac:dyDescent="0.45">
      <c r="A4450" t="s">
        <v>4455</v>
      </c>
      <c r="B4450">
        <v>67.41</v>
      </c>
      <c r="D4450" s="1" t="str">
        <f>VartojimasGamyba!J4446</f>
        <v>2024-03-04-04</v>
      </c>
      <c r="E4450" s="7">
        <f>VartojimasGamyba!G4446</f>
        <v>1.228</v>
      </c>
      <c r="F4450" s="11"/>
      <c r="G4450" s="12">
        <f t="shared" si="675"/>
        <v>4.567111111111112</v>
      </c>
      <c r="H4450" s="12">
        <v>0</v>
      </c>
      <c r="I4450" s="12">
        <v>0</v>
      </c>
      <c r="J4450" s="12">
        <v>0</v>
      </c>
      <c r="K4450" s="12"/>
      <c r="L4450" s="12">
        <f>VartojimasGamyba!H4446</f>
        <v>0</v>
      </c>
      <c r="M4450" s="19">
        <f t="shared" si="668"/>
        <v>1.228</v>
      </c>
      <c r="N4450" s="7">
        <f t="shared" si="669"/>
        <v>205.93559999999999</v>
      </c>
      <c r="O4450" s="7">
        <f t="shared" si="670"/>
        <v>205.93559999999999</v>
      </c>
      <c r="R4450" s="7"/>
      <c r="S4450" s="47">
        <f t="shared" si="671"/>
        <v>1.228</v>
      </c>
      <c r="T4450" s="47">
        <f t="shared" si="672"/>
        <v>0</v>
      </c>
      <c r="U4450" s="47">
        <f t="shared" si="673"/>
        <v>167.7</v>
      </c>
      <c r="V4450" s="47">
        <f t="shared" si="674"/>
        <v>55.83</v>
      </c>
      <c r="W4450" s="11"/>
    </row>
    <row r="4451" spans="1:23" x14ac:dyDescent="0.45">
      <c r="A4451" t="s">
        <v>4456</v>
      </c>
      <c r="B4451">
        <v>66.22</v>
      </c>
      <c r="D4451" s="1" t="str">
        <f>VartojimasGamyba!J4447</f>
        <v>2024-03-04-05</v>
      </c>
      <c r="E4451" s="7">
        <f>VartojimasGamyba!G4447</f>
        <v>1.0109999999999999</v>
      </c>
      <c r="F4451" s="11"/>
      <c r="G4451" s="12">
        <f t="shared" si="675"/>
        <v>4.567111111111112</v>
      </c>
      <c r="H4451" s="12">
        <v>0</v>
      </c>
      <c r="I4451" s="12">
        <v>0</v>
      </c>
      <c r="J4451" s="12">
        <v>0</v>
      </c>
      <c r="K4451" s="12"/>
      <c r="L4451" s="12">
        <f>VartojimasGamyba!H4447</f>
        <v>0</v>
      </c>
      <c r="M4451" s="19">
        <f t="shared" si="668"/>
        <v>1.0109999999999999</v>
      </c>
      <c r="N4451" s="7">
        <f t="shared" si="669"/>
        <v>168.34160999999997</v>
      </c>
      <c r="O4451" s="7">
        <f t="shared" si="670"/>
        <v>168.34160999999997</v>
      </c>
      <c r="R4451" s="7"/>
      <c r="S4451" s="47">
        <f t="shared" si="671"/>
        <v>1.0109999999999999</v>
      </c>
      <c r="T4451" s="47">
        <f t="shared" si="672"/>
        <v>0</v>
      </c>
      <c r="U4451" s="47">
        <f t="shared" si="673"/>
        <v>166.51</v>
      </c>
      <c r="V4451" s="47">
        <f t="shared" si="674"/>
        <v>54.64</v>
      </c>
      <c r="W4451" s="11"/>
    </row>
    <row r="4452" spans="1:23" x14ac:dyDescent="0.45">
      <c r="A4452" t="s">
        <v>4457</v>
      </c>
      <c r="B4452">
        <v>65.59</v>
      </c>
      <c r="D4452" s="1" t="str">
        <f>VartojimasGamyba!J4448</f>
        <v>2024-03-04-06</v>
      </c>
      <c r="E4452" s="7">
        <f>VartojimasGamyba!G4448</f>
        <v>0.40699999999999997</v>
      </c>
      <c r="F4452" s="11"/>
      <c r="G4452" s="12">
        <f t="shared" si="675"/>
        <v>4.567111111111112</v>
      </c>
      <c r="H4452" s="12">
        <v>0</v>
      </c>
      <c r="I4452" s="12">
        <v>0</v>
      </c>
      <c r="J4452" s="12">
        <v>0</v>
      </c>
      <c r="K4452" s="12"/>
      <c r="L4452" s="12">
        <f>VartojimasGamyba!H4448</f>
        <v>0.14599999999999999</v>
      </c>
      <c r="M4452" s="19">
        <f t="shared" si="668"/>
        <v>0.26100000000000001</v>
      </c>
      <c r="N4452" s="7">
        <f t="shared" si="669"/>
        <v>43.29468</v>
      </c>
      <c r="O4452" s="7">
        <f t="shared" si="670"/>
        <v>43.29468</v>
      </c>
      <c r="R4452" s="7"/>
      <c r="S4452" s="47">
        <f t="shared" si="671"/>
        <v>0.26100000000000001</v>
      </c>
      <c r="T4452" s="47">
        <f t="shared" si="672"/>
        <v>0</v>
      </c>
      <c r="U4452" s="47">
        <f t="shared" si="673"/>
        <v>165.88</v>
      </c>
      <c r="V4452" s="47">
        <f t="shared" si="674"/>
        <v>54.010000000000005</v>
      </c>
      <c r="W4452" s="11"/>
    </row>
    <row r="4453" spans="1:23" x14ac:dyDescent="0.45">
      <c r="A4453" t="s">
        <v>4458</v>
      </c>
      <c r="B4453">
        <v>77.099999999999994</v>
      </c>
      <c r="D4453" s="1" t="str">
        <f>VartojimasGamyba!J4449</f>
        <v>2024-03-04-07</v>
      </c>
      <c r="E4453" s="7">
        <f>VartojimasGamyba!G4449</f>
        <v>0.75800000000000001</v>
      </c>
      <c r="F4453" s="11"/>
      <c r="G4453" s="12">
        <f t="shared" si="675"/>
        <v>4.2993333333333341</v>
      </c>
      <c r="H4453" s="12">
        <v>0</v>
      </c>
      <c r="I4453" s="12">
        <v>0.26777777777777773</v>
      </c>
      <c r="J4453" s="12">
        <v>0</v>
      </c>
      <c r="K4453" s="12"/>
      <c r="L4453" s="12">
        <f>VartojimasGamyba!H4449</f>
        <v>0.51700000000000002</v>
      </c>
      <c r="M4453" s="19">
        <f t="shared" si="668"/>
        <v>0</v>
      </c>
      <c r="N4453" s="7">
        <f t="shared" si="669"/>
        <v>0</v>
      </c>
      <c r="O4453" s="7">
        <f t="shared" si="670"/>
        <v>0</v>
      </c>
      <c r="R4453" s="7"/>
      <c r="S4453" s="47">
        <f t="shared" si="671"/>
        <v>0</v>
      </c>
      <c r="T4453" s="47">
        <f t="shared" si="672"/>
        <v>0</v>
      </c>
      <c r="U4453" s="47">
        <f t="shared" si="673"/>
        <v>177.39</v>
      </c>
      <c r="V4453" s="47">
        <f t="shared" si="674"/>
        <v>65.52</v>
      </c>
      <c r="W4453" s="11"/>
    </row>
    <row r="4454" spans="1:23" x14ac:dyDescent="0.45">
      <c r="A4454" t="s">
        <v>4459</v>
      </c>
      <c r="B4454">
        <v>96.07</v>
      </c>
      <c r="D4454" s="1" t="str">
        <f>VartojimasGamyba!J4450</f>
        <v>2024-03-04-08</v>
      </c>
      <c r="E4454" s="7">
        <f>VartojimasGamyba!G4450</f>
        <v>9.7000000000000003E-2</v>
      </c>
      <c r="F4454" s="11"/>
      <c r="G4454" s="12">
        <f t="shared" si="675"/>
        <v>5.0513333333333339</v>
      </c>
      <c r="H4454" s="12">
        <v>0.752</v>
      </c>
      <c r="I4454" s="12">
        <v>0</v>
      </c>
      <c r="J4454" s="12">
        <v>0</v>
      </c>
      <c r="K4454" s="12"/>
      <c r="L4454" s="12">
        <f>VartojimasGamyba!H4450</f>
        <v>0.84899999999999998</v>
      </c>
      <c r="M4454" s="19">
        <f t="shared" si="668"/>
        <v>0</v>
      </c>
      <c r="N4454" s="7">
        <f t="shared" si="669"/>
        <v>0</v>
      </c>
      <c r="O4454" s="7">
        <f t="shared" si="670"/>
        <v>0</v>
      </c>
      <c r="R4454" s="7"/>
      <c r="S4454" s="47">
        <f t="shared" si="671"/>
        <v>0.752</v>
      </c>
      <c r="T4454" s="47">
        <f t="shared" si="672"/>
        <v>0.752</v>
      </c>
      <c r="U4454" s="47">
        <f t="shared" si="673"/>
        <v>196.36</v>
      </c>
      <c r="V4454" s="47">
        <f t="shared" si="674"/>
        <v>84.49</v>
      </c>
      <c r="W4454" s="11"/>
    </row>
    <row r="4455" spans="1:23" x14ac:dyDescent="0.45">
      <c r="A4455" t="s">
        <v>4460</v>
      </c>
      <c r="B4455">
        <v>114.09</v>
      </c>
      <c r="D4455" s="1" t="str">
        <f>VartojimasGamyba!J4451</f>
        <v>2024-03-04-09</v>
      </c>
      <c r="E4455" s="7">
        <f>VartojimasGamyba!G4451</f>
        <v>0.18</v>
      </c>
      <c r="F4455" s="11"/>
      <c r="G4455" s="12">
        <f t="shared" si="675"/>
        <v>6.1223333333333336</v>
      </c>
      <c r="H4455" s="12">
        <v>1.071</v>
      </c>
      <c r="I4455" s="12">
        <v>0</v>
      </c>
      <c r="J4455" s="12">
        <v>0</v>
      </c>
      <c r="K4455" s="12"/>
      <c r="L4455" s="12">
        <f>VartojimasGamyba!H4451</f>
        <v>1.2509999999999999</v>
      </c>
      <c r="M4455" s="19">
        <f t="shared" si="668"/>
        <v>0</v>
      </c>
      <c r="N4455" s="7">
        <f t="shared" si="669"/>
        <v>0</v>
      </c>
      <c r="O4455" s="7">
        <f t="shared" si="670"/>
        <v>0</v>
      </c>
      <c r="R4455" s="7"/>
      <c r="S4455" s="47">
        <f t="shared" si="671"/>
        <v>1.071</v>
      </c>
      <c r="T4455" s="47">
        <f t="shared" si="672"/>
        <v>1.071</v>
      </c>
      <c r="U4455" s="47">
        <f t="shared" si="673"/>
        <v>214.38</v>
      </c>
      <c r="V4455" s="47">
        <f t="shared" si="674"/>
        <v>102.51</v>
      </c>
      <c r="W4455" s="11"/>
    </row>
    <row r="4456" spans="1:23" x14ac:dyDescent="0.45">
      <c r="A4456" t="s">
        <v>4461</v>
      </c>
      <c r="B4456">
        <v>108.97</v>
      </c>
      <c r="D4456" s="1" t="str">
        <f>VartojimasGamyba!J4452</f>
        <v>2024-03-04-10</v>
      </c>
      <c r="E4456" s="7">
        <f>VartojimasGamyba!G4452</f>
        <v>0.114</v>
      </c>
      <c r="F4456" s="11"/>
      <c r="G4456" s="12">
        <f t="shared" si="675"/>
        <v>8.8343333333333334</v>
      </c>
      <c r="H4456" s="12">
        <v>2.7119999999999997</v>
      </c>
      <c r="I4456" s="12">
        <v>0</v>
      </c>
      <c r="J4456" s="12">
        <v>0</v>
      </c>
      <c r="K4456" s="12"/>
      <c r="L4456" s="12">
        <f>VartojimasGamyba!H4452</f>
        <v>2.8260000000000001</v>
      </c>
      <c r="M4456" s="19">
        <f t="shared" si="668"/>
        <v>0</v>
      </c>
      <c r="N4456" s="7">
        <f t="shared" si="669"/>
        <v>0</v>
      </c>
      <c r="O4456" s="7">
        <f t="shared" si="670"/>
        <v>0</v>
      </c>
      <c r="R4456" s="7"/>
      <c r="S4456" s="47">
        <f t="shared" si="671"/>
        <v>2.7120000000000002</v>
      </c>
      <c r="T4456" s="47">
        <f t="shared" si="672"/>
        <v>2.7120000000000002</v>
      </c>
      <c r="U4456" s="47">
        <f t="shared" si="673"/>
        <v>209.26</v>
      </c>
      <c r="V4456" s="47">
        <f t="shared" si="674"/>
        <v>97.39</v>
      </c>
      <c r="W4456" s="11"/>
    </row>
    <row r="4457" spans="1:23" x14ac:dyDescent="0.45">
      <c r="A4457" t="s">
        <v>4462</v>
      </c>
      <c r="B4457">
        <v>85.02</v>
      </c>
      <c r="D4457" s="1" t="str">
        <f>VartojimasGamyba!J4453</f>
        <v>2024-03-04-11</v>
      </c>
      <c r="E4457" s="7">
        <f>VartojimasGamyba!G4453</f>
        <v>0.505</v>
      </c>
      <c r="F4457" s="11"/>
      <c r="G4457" s="12">
        <f t="shared" si="675"/>
        <v>9.9873333333333338</v>
      </c>
      <c r="H4457" s="12">
        <v>1.153</v>
      </c>
      <c r="I4457" s="12">
        <v>0</v>
      </c>
      <c r="J4457" s="12">
        <v>0</v>
      </c>
      <c r="K4457" s="12"/>
      <c r="L4457" s="12">
        <f>VartojimasGamyba!H4453</f>
        <v>1.6579999999999999</v>
      </c>
      <c r="M4457" s="19">
        <f t="shared" si="668"/>
        <v>0</v>
      </c>
      <c r="N4457" s="7">
        <f t="shared" si="669"/>
        <v>0</v>
      </c>
      <c r="O4457" s="7">
        <f t="shared" si="670"/>
        <v>0</v>
      </c>
      <c r="R4457" s="7"/>
      <c r="S4457" s="47">
        <f t="shared" si="671"/>
        <v>1.153</v>
      </c>
      <c r="T4457" s="47">
        <f t="shared" si="672"/>
        <v>1.153</v>
      </c>
      <c r="U4457" s="47">
        <f t="shared" si="673"/>
        <v>185.31</v>
      </c>
      <c r="V4457" s="47">
        <f t="shared" si="674"/>
        <v>73.44</v>
      </c>
      <c r="W4457" s="11"/>
    </row>
    <row r="4458" spans="1:23" x14ac:dyDescent="0.45">
      <c r="A4458" t="s">
        <v>4463</v>
      </c>
      <c r="B4458">
        <v>63.72</v>
      </c>
      <c r="D4458" s="1" t="str">
        <f>VartojimasGamyba!J4454</f>
        <v>2024-03-04-12</v>
      </c>
      <c r="E4458" s="7">
        <f>VartojimasGamyba!G4454</f>
        <v>0.55300000000000005</v>
      </c>
      <c r="F4458" s="11"/>
      <c r="G4458" s="12">
        <f t="shared" si="675"/>
        <v>11.063333333333334</v>
      </c>
      <c r="H4458" s="12">
        <v>1.0760000000000001</v>
      </c>
      <c r="I4458" s="12">
        <v>0</v>
      </c>
      <c r="J4458" s="12">
        <v>0</v>
      </c>
      <c r="K4458" s="12"/>
      <c r="L4458" s="12">
        <f>VartojimasGamyba!H4454</f>
        <v>1.629</v>
      </c>
      <c r="M4458" s="19">
        <f t="shared" si="668"/>
        <v>0</v>
      </c>
      <c r="N4458" s="7">
        <f t="shared" si="669"/>
        <v>0</v>
      </c>
      <c r="O4458" s="7">
        <f t="shared" si="670"/>
        <v>0</v>
      </c>
      <c r="R4458" s="7"/>
      <c r="S4458" s="47">
        <f t="shared" si="671"/>
        <v>1.0760000000000001</v>
      </c>
      <c r="T4458" s="47">
        <f t="shared" si="672"/>
        <v>1.0760000000000001</v>
      </c>
      <c r="U4458" s="47">
        <f t="shared" si="673"/>
        <v>164.01</v>
      </c>
      <c r="V4458" s="47">
        <f t="shared" si="674"/>
        <v>52.14</v>
      </c>
      <c r="W4458" s="11"/>
    </row>
    <row r="4459" spans="1:23" x14ac:dyDescent="0.45">
      <c r="A4459" t="s">
        <v>4464</v>
      </c>
      <c r="B4459">
        <v>58.52</v>
      </c>
      <c r="D4459" s="1" t="str">
        <f>VartojimasGamyba!J4455</f>
        <v>2024-03-04-13</v>
      </c>
      <c r="E4459" s="7">
        <f>VartojimasGamyba!G4455</f>
        <v>1.419</v>
      </c>
      <c r="F4459" s="11"/>
      <c r="G4459" s="12">
        <f t="shared" si="675"/>
        <v>11.063333333333334</v>
      </c>
      <c r="H4459" s="12">
        <v>0</v>
      </c>
      <c r="I4459" s="12">
        <v>0</v>
      </c>
      <c r="J4459" s="12">
        <v>0</v>
      </c>
      <c r="K4459" s="12"/>
      <c r="L4459" s="12">
        <f>VartojimasGamyba!H4455</f>
        <v>0.94699999999999995</v>
      </c>
      <c r="M4459" s="19">
        <f t="shared" si="668"/>
        <v>0.47200000000000009</v>
      </c>
      <c r="N4459" s="7">
        <f t="shared" si="669"/>
        <v>74.958320000000015</v>
      </c>
      <c r="O4459" s="7">
        <f t="shared" si="670"/>
        <v>74.958320000000015</v>
      </c>
      <c r="R4459" s="7"/>
      <c r="S4459" s="47">
        <f t="shared" si="671"/>
        <v>0.47200000000000009</v>
      </c>
      <c r="T4459" s="47">
        <f t="shared" si="672"/>
        <v>0</v>
      </c>
      <c r="U4459" s="47">
        <f t="shared" si="673"/>
        <v>158.81</v>
      </c>
      <c r="V4459" s="47">
        <f t="shared" si="674"/>
        <v>46.940000000000005</v>
      </c>
      <c r="W4459" s="11"/>
    </row>
    <row r="4460" spans="1:23" x14ac:dyDescent="0.45">
      <c r="A4460" t="s">
        <v>4465</v>
      </c>
      <c r="B4460">
        <v>59.25</v>
      </c>
      <c r="D4460" s="1" t="str">
        <f>VartojimasGamyba!J4456</f>
        <v>2024-03-04-14</v>
      </c>
      <c r="E4460" s="7">
        <f>VartojimasGamyba!G4456</f>
        <v>0.505</v>
      </c>
      <c r="F4460" s="11"/>
      <c r="G4460" s="12">
        <f t="shared" si="675"/>
        <v>11.063333333333334</v>
      </c>
      <c r="H4460" s="12">
        <v>0</v>
      </c>
      <c r="I4460" s="12">
        <v>0</v>
      </c>
      <c r="J4460" s="12">
        <v>0</v>
      </c>
      <c r="K4460" s="12"/>
      <c r="L4460" s="12">
        <f>VartojimasGamyba!H4456</f>
        <v>0.48199999999999998</v>
      </c>
      <c r="M4460" s="19">
        <f t="shared" si="668"/>
        <v>2.300000000000002E-2</v>
      </c>
      <c r="N4460" s="7">
        <f t="shared" si="669"/>
        <v>3.6694200000000037</v>
      </c>
      <c r="O4460" s="7">
        <f t="shared" si="670"/>
        <v>3.6694200000000037</v>
      </c>
      <c r="R4460" s="7"/>
      <c r="S4460" s="47">
        <f t="shared" si="671"/>
        <v>2.300000000000002E-2</v>
      </c>
      <c r="T4460" s="47">
        <f t="shared" si="672"/>
        <v>0</v>
      </c>
      <c r="U4460" s="47">
        <f t="shared" si="673"/>
        <v>159.54000000000002</v>
      </c>
      <c r="V4460" s="47">
        <f t="shared" si="674"/>
        <v>47.67</v>
      </c>
      <c r="W4460" s="11"/>
    </row>
    <row r="4461" spans="1:23" x14ac:dyDescent="0.45">
      <c r="A4461" t="s">
        <v>4466</v>
      </c>
      <c r="B4461">
        <v>59.98</v>
      </c>
      <c r="D4461" s="1" t="str">
        <f>VartojimasGamyba!J4457</f>
        <v>2024-03-04-15</v>
      </c>
      <c r="E4461" s="7">
        <f>VartojimasGamyba!G4457</f>
        <v>0.17799999999999999</v>
      </c>
      <c r="F4461" s="11"/>
      <c r="G4461" s="12">
        <f t="shared" si="675"/>
        <v>11.063333333333334</v>
      </c>
      <c r="H4461" s="12">
        <v>0</v>
      </c>
      <c r="I4461" s="12">
        <v>0</v>
      </c>
      <c r="J4461" s="12">
        <v>0</v>
      </c>
      <c r="K4461" s="12"/>
      <c r="L4461" s="12">
        <f>VartojimasGamyba!H4457</f>
        <v>6.6000000000000003E-2</v>
      </c>
      <c r="M4461" s="19">
        <f t="shared" si="668"/>
        <v>0.11199999999999999</v>
      </c>
      <c r="N4461" s="7">
        <f t="shared" si="669"/>
        <v>17.950240000000001</v>
      </c>
      <c r="O4461" s="7">
        <f t="shared" si="670"/>
        <v>17.950240000000001</v>
      </c>
      <c r="R4461" s="7"/>
      <c r="S4461" s="47">
        <f t="shared" si="671"/>
        <v>0.11199999999999999</v>
      </c>
      <c r="T4461" s="47">
        <f t="shared" si="672"/>
        <v>0</v>
      </c>
      <c r="U4461" s="47">
        <f t="shared" si="673"/>
        <v>160.27000000000001</v>
      </c>
      <c r="V4461" s="47">
        <f t="shared" si="674"/>
        <v>48.4</v>
      </c>
      <c r="W4461" s="11"/>
    </row>
    <row r="4462" spans="1:23" x14ac:dyDescent="0.45">
      <c r="A4462" t="s">
        <v>4467</v>
      </c>
      <c r="B4462">
        <v>62.5</v>
      </c>
      <c r="D4462" s="1" t="str">
        <f>VartojimasGamyba!J4458</f>
        <v>2024-03-04-16</v>
      </c>
      <c r="E4462" s="7">
        <f>VartojimasGamyba!G4458</f>
        <v>1.181</v>
      </c>
      <c r="F4462" s="11"/>
      <c r="G4462" s="12">
        <f t="shared" si="675"/>
        <v>11.063333333333334</v>
      </c>
      <c r="H4462" s="12">
        <v>0</v>
      </c>
      <c r="I4462" s="12">
        <v>0</v>
      </c>
      <c r="J4462" s="12">
        <v>0</v>
      </c>
      <c r="K4462" s="12"/>
      <c r="L4462" s="12">
        <f>VartojimasGamyba!H4458</f>
        <v>1E-3</v>
      </c>
      <c r="M4462" s="19">
        <f t="shared" si="668"/>
        <v>1.1800000000000002</v>
      </c>
      <c r="N4462" s="7">
        <f t="shared" si="669"/>
        <v>192.09220000000005</v>
      </c>
      <c r="O4462" s="7">
        <f t="shared" si="670"/>
        <v>192.09220000000005</v>
      </c>
      <c r="R4462" s="7"/>
      <c r="S4462" s="47">
        <f t="shared" si="671"/>
        <v>1.1800000000000002</v>
      </c>
      <c r="T4462" s="47">
        <f t="shared" si="672"/>
        <v>0</v>
      </c>
      <c r="U4462" s="47">
        <f t="shared" si="673"/>
        <v>162.79000000000002</v>
      </c>
      <c r="V4462" s="47">
        <f t="shared" si="674"/>
        <v>50.92</v>
      </c>
      <c r="W4462" s="11"/>
    </row>
    <row r="4463" spans="1:23" x14ac:dyDescent="0.45">
      <c r="A4463" t="s">
        <v>4468</v>
      </c>
      <c r="B4463">
        <v>94.02</v>
      </c>
      <c r="D4463" s="1" t="str">
        <f>VartojimasGamyba!J4459</f>
        <v>2024-03-04-17</v>
      </c>
      <c r="E4463" s="7">
        <f>VartojimasGamyba!G4459</f>
        <v>1.069</v>
      </c>
      <c r="F4463" s="11"/>
      <c r="G4463" s="12">
        <f t="shared" si="675"/>
        <v>9.8755555555555574</v>
      </c>
      <c r="H4463" s="12">
        <v>0</v>
      </c>
      <c r="I4463" s="12">
        <v>1.1877777777777778</v>
      </c>
      <c r="J4463" s="12">
        <v>0</v>
      </c>
      <c r="K4463" s="12"/>
      <c r="L4463" s="12">
        <f>VartojimasGamyba!H4459</f>
        <v>0</v>
      </c>
      <c r="M4463" s="19">
        <f t="shared" si="668"/>
        <v>-2.2204460492503131E-16</v>
      </c>
      <c r="N4463" s="7">
        <f t="shared" si="669"/>
        <v>-4.3145487182982834E-14</v>
      </c>
      <c r="O4463" s="7">
        <f t="shared" si="670"/>
        <v>-4.3145487182982834E-14</v>
      </c>
      <c r="R4463" s="7"/>
      <c r="S4463" s="47">
        <f t="shared" si="671"/>
        <v>-2.2204460492503131E-16</v>
      </c>
      <c r="T4463" s="47">
        <f t="shared" si="672"/>
        <v>0</v>
      </c>
      <c r="U4463" s="47">
        <f t="shared" si="673"/>
        <v>194.31</v>
      </c>
      <c r="V4463" s="47">
        <f t="shared" si="674"/>
        <v>82.44</v>
      </c>
      <c r="W4463" s="11"/>
    </row>
    <row r="4464" spans="1:23" x14ac:dyDescent="0.45">
      <c r="A4464" t="s">
        <v>4469</v>
      </c>
      <c r="B4464">
        <v>96</v>
      </c>
      <c r="D4464" s="1" t="str">
        <f>VartojimasGamyba!J4460</f>
        <v>2024-03-04-18</v>
      </c>
      <c r="E4464" s="7">
        <f>VartojimasGamyba!G4460</f>
        <v>0.91400000000000003</v>
      </c>
      <c r="F4464" s="11"/>
      <c r="G4464" s="12">
        <f t="shared" si="675"/>
        <v>8.8600000000000012</v>
      </c>
      <c r="H4464" s="12">
        <v>0</v>
      </c>
      <c r="I4464" s="12">
        <v>1.0155555555555555</v>
      </c>
      <c r="J4464" s="12">
        <v>0</v>
      </c>
      <c r="K4464" s="12"/>
      <c r="L4464" s="12">
        <f>VartojimasGamyba!H4460</f>
        <v>0</v>
      </c>
      <c r="M4464" s="19">
        <f t="shared" si="668"/>
        <v>0</v>
      </c>
      <c r="N4464" s="7">
        <f t="shared" si="669"/>
        <v>0</v>
      </c>
      <c r="O4464" s="7">
        <f t="shared" si="670"/>
        <v>0</v>
      </c>
      <c r="R4464" s="7"/>
      <c r="S4464" s="47">
        <f t="shared" si="671"/>
        <v>0</v>
      </c>
      <c r="T4464" s="47">
        <f t="shared" si="672"/>
        <v>0</v>
      </c>
      <c r="U4464" s="47">
        <f t="shared" si="673"/>
        <v>196.29000000000002</v>
      </c>
      <c r="V4464" s="47">
        <f t="shared" si="674"/>
        <v>84.42</v>
      </c>
      <c r="W4464" s="11"/>
    </row>
    <row r="4465" spans="1:23" x14ac:dyDescent="0.45">
      <c r="A4465" t="s">
        <v>4470</v>
      </c>
      <c r="B4465">
        <v>97.27</v>
      </c>
      <c r="D4465" s="1" t="str">
        <f>VartojimasGamyba!J4461</f>
        <v>2024-03-04-19</v>
      </c>
      <c r="E4465" s="7">
        <f>VartojimasGamyba!G4461</f>
        <v>0.32700000000000001</v>
      </c>
      <c r="F4465" s="11"/>
      <c r="G4465" s="12">
        <f t="shared" si="675"/>
        <v>8.4966666666666679</v>
      </c>
      <c r="H4465" s="12">
        <v>0</v>
      </c>
      <c r="I4465" s="12">
        <v>0.36333333333333334</v>
      </c>
      <c r="J4465" s="12">
        <v>0</v>
      </c>
      <c r="K4465" s="12"/>
      <c r="L4465" s="12">
        <f>VartojimasGamyba!H4461</f>
        <v>0</v>
      </c>
      <c r="M4465" s="19">
        <f t="shared" si="668"/>
        <v>0</v>
      </c>
      <c r="N4465" s="7">
        <f t="shared" si="669"/>
        <v>0</v>
      </c>
      <c r="O4465" s="7">
        <f t="shared" si="670"/>
        <v>0</v>
      </c>
      <c r="R4465" s="7"/>
      <c r="S4465" s="47">
        <f t="shared" si="671"/>
        <v>0</v>
      </c>
      <c r="T4465" s="47">
        <f t="shared" si="672"/>
        <v>0</v>
      </c>
      <c r="U4465" s="47">
        <f t="shared" si="673"/>
        <v>197.56</v>
      </c>
      <c r="V4465" s="47">
        <f t="shared" si="674"/>
        <v>85.69</v>
      </c>
      <c r="W4465" s="11"/>
    </row>
    <row r="4466" spans="1:23" x14ac:dyDescent="0.45">
      <c r="A4466" t="s">
        <v>4471</v>
      </c>
      <c r="B4466">
        <v>105.18</v>
      </c>
      <c r="D4466" s="1" t="str">
        <f>VartojimasGamyba!J4462</f>
        <v>2024-03-04-20</v>
      </c>
      <c r="E4466" s="7">
        <f>VartojimasGamyba!G4462</f>
        <v>0.78900000000000003</v>
      </c>
      <c r="F4466" s="11"/>
      <c r="G4466" s="12">
        <f t="shared" si="675"/>
        <v>7.620000000000001</v>
      </c>
      <c r="H4466" s="12">
        <v>0</v>
      </c>
      <c r="I4466" s="12">
        <v>0.87666666666666671</v>
      </c>
      <c r="J4466" s="12">
        <v>0</v>
      </c>
      <c r="K4466" s="12"/>
      <c r="L4466" s="12">
        <f>VartojimasGamyba!H4462</f>
        <v>0</v>
      </c>
      <c r="M4466" s="19">
        <f t="shared" si="668"/>
        <v>0</v>
      </c>
      <c r="N4466" s="7">
        <f t="shared" si="669"/>
        <v>0</v>
      </c>
      <c r="O4466" s="7">
        <f t="shared" si="670"/>
        <v>0</v>
      </c>
      <c r="P4466" s="7" t="s">
        <v>8873</v>
      </c>
      <c r="R4466" s="7"/>
      <c r="S4466" s="47">
        <f t="shared" si="671"/>
        <v>0</v>
      </c>
      <c r="T4466" s="47">
        <f t="shared" si="672"/>
        <v>0</v>
      </c>
      <c r="U4466" s="47">
        <f t="shared" si="673"/>
        <v>205.47000000000003</v>
      </c>
      <c r="V4466" s="47">
        <f t="shared" si="674"/>
        <v>93.600000000000009</v>
      </c>
      <c r="W4466" s="11"/>
    </row>
    <row r="4467" spans="1:23" x14ac:dyDescent="0.45">
      <c r="A4467" t="s">
        <v>4472</v>
      </c>
      <c r="B4467">
        <v>99.13</v>
      </c>
      <c r="D4467" s="1" t="str">
        <f>VartojimasGamyba!J4463</f>
        <v>2024-03-04-21</v>
      </c>
      <c r="E4467" s="7">
        <f>VartojimasGamyba!G4463</f>
        <v>1.0860000000000001</v>
      </c>
      <c r="F4467" s="11"/>
      <c r="G4467" s="12">
        <f t="shared" si="675"/>
        <v>6.413333333333334</v>
      </c>
      <c r="H4467" s="12">
        <v>0</v>
      </c>
      <c r="I4467" s="12">
        <v>1.2066666666666668</v>
      </c>
      <c r="J4467" s="12">
        <v>0</v>
      </c>
      <c r="K4467" s="12"/>
      <c r="L4467" s="12">
        <f>VartojimasGamyba!H4463</f>
        <v>0</v>
      </c>
      <c r="M4467" s="19">
        <f t="shared" si="668"/>
        <v>0</v>
      </c>
      <c r="N4467" s="7">
        <f t="shared" si="669"/>
        <v>0</v>
      </c>
      <c r="O4467" s="7">
        <f t="shared" si="670"/>
        <v>0</v>
      </c>
      <c r="P4467" s="7">
        <f>SUM(N4446:N4469)</f>
        <v>1332.6665479999997</v>
      </c>
      <c r="R4467" s="7"/>
      <c r="S4467" s="47">
        <f t="shared" si="671"/>
        <v>0</v>
      </c>
      <c r="T4467" s="47">
        <f t="shared" si="672"/>
        <v>0</v>
      </c>
      <c r="U4467" s="47">
        <f t="shared" si="673"/>
        <v>199.42000000000002</v>
      </c>
      <c r="V4467" s="47">
        <f t="shared" si="674"/>
        <v>87.55</v>
      </c>
      <c r="W4467" s="11"/>
    </row>
    <row r="4468" spans="1:23" x14ac:dyDescent="0.45">
      <c r="A4468" t="s">
        <v>4473</v>
      </c>
      <c r="B4468">
        <v>80.52</v>
      </c>
      <c r="D4468" s="1" t="str">
        <f>VartojimasGamyba!J4464</f>
        <v>2024-03-04-22</v>
      </c>
      <c r="E4468" s="7">
        <f>VartojimasGamyba!G4464</f>
        <v>0.76400000000000001</v>
      </c>
      <c r="F4468" s="11"/>
      <c r="G4468" s="12">
        <f t="shared" si="675"/>
        <v>5.5644444444444447</v>
      </c>
      <c r="H4468" s="12">
        <v>0</v>
      </c>
      <c r="I4468" s="12">
        <v>0.84888888888888892</v>
      </c>
      <c r="J4468" s="12">
        <v>0</v>
      </c>
      <c r="K4468" s="12"/>
      <c r="L4468" s="12">
        <f>VartojimasGamyba!H4464</f>
        <v>0</v>
      </c>
      <c r="M4468" s="19">
        <f t="shared" si="668"/>
        <v>0</v>
      </c>
      <c r="N4468" s="7">
        <f t="shared" si="669"/>
        <v>0</v>
      </c>
      <c r="O4468" s="7">
        <f t="shared" si="670"/>
        <v>0</v>
      </c>
      <c r="P4468" s="7" t="s">
        <v>8872</v>
      </c>
      <c r="R4468" s="7"/>
      <c r="S4468" s="47">
        <f t="shared" si="671"/>
        <v>0</v>
      </c>
      <c r="T4468" s="47">
        <f t="shared" si="672"/>
        <v>0</v>
      </c>
      <c r="U4468" s="47">
        <f t="shared" si="673"/>
        <v>180.81</v>
      </c>
      <c r="V4468" s="47">
        <f t="shared" si="674"/>
        <v>68.94</v>
      </c>
      <c r="W4468" s="11"/>
    </row>
    <row r="4469" spans="1:23" x14ac:dyDescent="0.45">
      <c r="A4469" t="s">
        <v>4474</v>
      </c>
      <c r="B4469">
        <v>71.39</v>
      </c>
      <c r="D4469" s="1" t="str">
        <f>VartojimasGamyba!J4465</f>
        <v>2024-03-04-23</v>
      </c>
      <c r="E4469" s="7">
        <f>VartojimasGamyba!G4465</f>
        <v>0.50800000000000001</v>
      </c>
      <c r="F4469" s="11"/>
      <c r="G4469" s="12">
        <f t="shared" si="675"/>
        <v>5</v>
      </c>
      <c r="H4469" s="12">
        <v>0</v>
      </c>
      <c r="I4469" s="12">
        <v>0.56444444444444453</v>
      </c>
      <c r="J4469" s="12">
        <v>0</v>
      </c>
      <c r="K4469" s="12"/>
      <c r="L4469" s="12">
        <f>VartojimasGamyba!H4465</f>
        <v>0</v>
      </c>
      <c r="M4469" s="19">
        <f t="shared" si="668"/>
        <v>-1.1102230246251565E-16</v>
      </c>
      <c r="N4469" s="7">
        <f t="shared" si="669"/>
        <v>-1.9060308886764688E-14</v>
      </c>
      <c r="O4469" s="7">
        <f t="shared" si="670"/>
        <v>-1.9060308886764688E-14</v>
      </c>
      <c r="P4469" s="7">
        <f>SUM(O4446:O4469)</f>
        <v>1332.6665479999997</v>
      </c>
      <c r="Q4469" s="7">
        <f>SUMPRODUCT(B4446:B4469,E4446:E4469)+SUM(E4446:E4469)*$Z$21-SUMPRODUCT(B4446:B4469,L4446:L4469)+SUM(L4446:L4469)*ABS($Z$20)</f>
        <v>2322.5919999999996</v>
      </c>
      <c r="R4469" s="7"/>
      <c r="S4469" s="47">
        <f t="shared" si="671"/>
        <v>-1.1102230246251565E-16</v>
      </c>
      <c r="T4469" s="47">
        <f t="shared" si="672"/>
        <v>0</v>
      </c>
      <c r="U4469" s="47">
        <f t="shared" si="673"/>
        <v>171.68</v>
      </c>
      <c r="V4469" s="47">
        <f t="shared" si="674"/>
        <v>59.81</v>
      </c>
      <c r="W4469" s="11">
        <f>IF(P4469&lt;&gt;Q4469,1,0)</f>
        <v>1</v>
      </c>
    </row>
    <row r="4470" spans="1:23" x14ac:dyDescent="0.45">
      <c r="A4470" t="s">
        <v>4475</v>
      </c>
      <c r="B4470">
        <v>67.56</v>
      </c>
      <c r="D4470" s="9" t="str">
        <f>VartojimasGamyba!J4466</f>
        <v>2024-03-05-00</v>
      </c>
      <c r="E4470" s="8">
        <f>VartojimasGamyba!G4466</f>
        <v>0.63900000000000001</v>
      </c>
      <c r="F4470" s="11"/>
      <c r="G4470" s="7">
        <f>G4469+H4470-I4470</f>
        <v>5</v>
      </c>
      <c r="H4470" s="7">
        <v>0</v>
      </c>
      <c r="I4470" s="7">
        <v>0</v>
      </c>
      <c r="J4470" s="7">
        <v>0</v>
      </c>
      <c r="L4470" s="7">
        <f>VartojimasGamyba!H4466</f>
        <v>0</v>
      </c>
      <c r="M4470" s="15">
        <f t="shared" si="668"/>
        <v>0.63900000000000001</v>
      </c>
      <c r="N4470" s="7">
        <f t="shared" si="669"/>
        <v>107.25615000000002</v>
      </c>
      <c r="O4470" s="7">
        <f t="shared" si="670"/>
        <v>107.25615000000002</v>
      </c>
      <c r="R4470" s="20" t="s">
        <v>8783</v>
      </c>
      <c r="S4470" s="47">
        <f t="shared" si="671"/>
        <v>0.63900000000000001</v>
      </c>
      <c r="T4470" s="47">
        <f t="shared" si="672"/>
        <v>0</v>
      </c>
      <c r="U4470" s="47">
        <f t="shared" si="673"/>
        <v>167.85000000000002</v>
      </c>
      <c r="V4470" s="47">
        <f t="shared" si="674"/>
        <v>55.980000000000004</v>
      </c>
      <c r="W4470" s="11"/>
    </row>
    <row r="4471" spans="1:23" x14ac:dyDescent="0.45">
      <c r="A4471" t="s">
        <v>4476</v>
      </c>
      <c r="B4471">
        <v>63.93</v>
      </c>
      <c r="D4471" s="9" t="str">
        <f>VartojimasGamyba!J4467</f>
        <v>2024-03-05-01</v>
      </c>
      <c r="E4471" s="8">
        <f>VartojimasGamyba!G4467</f>
        <v>0.52300000000000002</v>
      </c>
      <c r="F4471" s="11"/>
      <c r="G4471" s="7">
        <f t="shared" ref="G4471:G4493" si="676">G4470+H4471-I4471</f>
        <v>5</v>
      </c>
      <c r="H4471" s="7">
        <v>0</v>
      </c>
      <c r="I4471" s="7">
        <v>0</v>
      </c>
      <c r="J4471" s="7">
        <v>0</v>
      </c>
      <c r="L4471" s="7">
        <f>VartojimasGamyba!H4467</f>
        <v>0</v>
      </c>
      <c r="M4471" s="15">
        <f t="shared" si="668"/>
        <v>0.52300000000000002</v>
      </c>
      <c r="N4471" s="7">
        <f t="shared" si="669"/>
        <v>85.887060000000005</v>
      </c>
      <c r="O4471" s="7">
        <f t="shared" si="670"/>
        <v>85.887060000000005</v>
      </c>
      <c r="R4471" s="7"/>
      <c r="S4471" s="47">
        <f t="shared" si="671"/>
        <v>0.52300000000000002</v>
      </c>
      <c r="T4471" s="47">
        <f t="shared" si="672"/>
        <v>0</v>
      </c>
      <c r="U4471" s="47">
        <f t="shared" si="673"/>
        <v>164.22</v>
      </c>
      <c r="V4471" s="47">
        <f t="shared" si="674"/>
        <v>52.35</v>
      </c>
      <c r="W4471" s="11"/>
    </row>
    <row r="4472" spans="1:23" x14ac:dyDescent="0.45">
      <c r="A4472" t="s">
        <v>4477</v>
      </c>
      <c r="B4472">
        <v>61.96</v>
      </c>
      <c r="D4472" s="9" t="str">
        <f>VartojimasGamyba!J4468</f>
        <v>2024-03-05-02</v>
      </c>
      <c r="E4472" s="8">
        <f>VartojimasGamyba!G4468</f>
        <v>0.89800000000000002</v>
      </c>
      <c r="F4472" s="11"/>
      <c r="G4472" s="7">
        <f t="shared" si="676"/>
        <v>5</v>
      </c>
      <c r="H4472" s="7">
        <v>0</v>
      </c>
      <c r="I4472" s="7">
        <v>0</v>
      </c>
      <c r="J4472" s="7">
        <v>0</v>
      </c>
      <c r="L4472" s="7">
        <f>VartojimasGamyba!H4468</f>
        <v>0</v>
      </c>
      <c r="M4472" s="15">
        <f t="shared" si="668"/>
        <v>0.89800000000000002</v>
      </c>
      <c r="N4472" s="7">
        <f t="shared" si="669"/>
        <v>145.70050000000001</v>
      </c>
      <c r="O4472" s="7">
        <f t="shared" si="670"/>
        <v>145.70050000000001</v>
      </c>
      <c r="R4472" s="7"/>
      <c r="S4472" s="47">
        <f t="shared" si="671"/>
        <v>0.89800000000000002</v>
      </c>
      <c r="T4472" s="47">
        <f t="shared" si="672"/>
        <v>0</v>
      </c>
      <c r="U4472" s="47">
        <f t="shared" si="673"/>
        <v>162.25</v>
      </c>
      <c r="V4472" s="47">
        <f t="shared" si="674"/>
        <v>50.38</v>
      </c>
      <c r="W4472" s="11"/>
    </row>
    <row r="4473" spans="1:23" x14ac:dyDescent="0.45">
      <c r="A4473" t="s">
        <v>4478</v>
      </c>
      <c r="B4473">
        <v>60.4</v>
      </c>
      <c r="D4473" s="9" t="str">
        <f>VartojimasGamyba!J4469</f>
        <v>2024-03-05-03</v>
      </c>
      <c r="E4473" s="8">
        <f>VartojimasGamyba!G4469</f>
        <v>0.42</v>
      </c>
      <c r="F4473" s="11"/>
      <c r="G4473" s="7">
        <f t="shared" si="676"/>
        <v>5</v>
      </c>
      <c r="H4473" s="7">
        <v>0</v>
      </c>
      <c r="I4473" s="7">
        <v>0</v>
      </c>
      <c r="J4473" s="7">
        <v>0</v>
      </c>
      <c r="L4473" s="7">
        <f>VartojimasGamyba!H4469</f>
        <v>0</v>
      </c>
      <c r="M4473" s="15">
        <f t="shared" si="668"/>
        <v>0.42</v>
      </c>
      <c r="N4473" s="7">
        <f t="shared" si="669"/>
        <v>67.489800000000002</v>
      </c>
      <c r="O4473" s="7">
        <f t="shared" si="670"/>
        <v>67.489800000000002</v>
      </c>
      <c r="R4473" s="7"/>
      <c r="S4473" s="47">
        <f t="shared" si="671"/>
        <v>0.42</v>
      </c>
      <c r="T4473" s="47">
        <f t="shared" si="672"/>
        <v>0</v>
      </c>
      <c r="U4473" s="47">
        <f t="shared" si="673"/>
        <v>160.69</v>
      </c>
      <c r="V4473" s="47">
        <f t="shared" si="674"/>
        <v>48.82</v>
      </c>
      <c r="W4473" s="11"/>
    </row>
    <row r="4474" spans="1:23" x14ac:dyDescent="0.45">
      <c r="A4474" t="s">
        <v>4479</v>
      </c>
      <c r="B4474">
        <v>56.46</v>
      </c>
      <c r="D4474" s="9" t="str">
        <f>VartojimasGamyba!J4470</f>
        <v>2024-03-05-04</v>
      </c>
      <c r="E4474" s="8">
        <f>VartojimasGamyba!G4470</f>
        <v>0.92900000000000005</v>
      </c>
      <c r="F4474" s="11"/>
      <c r="G4474" s="7">
        <f t="shared" si="676"/>
        <v>5</v>
      </c>
      <c r="H4474" s="7">
        <v>0</v>
      </c>
      <c r="I4474" s="7">
        <v>0</v>
      </c>
      <c r="J4474" s="7">
        <v>0</v>
      </c>
      <c r="L4474" s="7">
        <f>VartojimasGamyba!H4470</f>
        <v>0</v>
      </c>
      <c r="M4474" s="15">
        <f t="shared" si="668"/>
        <v>0.92900000000000005</v>
      </c>
      <c r="N4474" s="7">
        <f t="shared" si="669"/>
        <v>145.62075000000002</v>
      </c>
      <c r="O4474" s="7">
        <f t="shared" si="670"/>
        <v>145.62075000000002</v>
      </c>
      <c r="R4474" s="7"/>
      <c r="S4474" s="47">
        <f t="shared" si="671"/>
        <v>0.92900000000000005</v>
      </c>
      <c r="T4474" s="47">
        <f t="shared" si="672"/>
        <v>0</v>
      </c>
      <c r="U4474" s="47">
        <f t="shared" si="673"/>
        <v>156.75</v>
      </c>
      <c r="V4474" s="47">
        <f t="shared" si="674"/>
        <v>44.88</v>
      </c>
      <c r="W4474" s="11"/>
    </row>
    <row r="4475" spans="1:23" x14ac:dyDescent="0.45">
      <c r="A4475" t="s">
        <v>4480</v>
      </c>
      <c r="B4475">
        <v>56.36</v>
      </c>
      <c r="D4475" s="9" t="str">
        <f>VartojimasGamyba!J4471</f>
        <v>2024-03-05-05</v>
      </c>
      <c r="E4475" s="8">
        <f>VartojimasGamyba!G4471</f>
        <v>1.7390000000000001</v>
      </c>
      <c r="F4475" s="11"/>
      <c r="G4475" s="7">
        <f t="shared" si="676"/>
        <v>9.562444444444445</v>
      </c>
      <c r="H4475" s="7">
        <v>4.5624444444444441</v>
      </c>
      <c r="I4475" s="7">
        <v>0</v>
      </c>
      <c r="J4475" s="7">
        <v>0</v>
      </c>
      <c r="L4475" s="7">
        <f>VartojimasGamyba!H4471</f>
        <v>8.9999999999999993E-3</v>
      </c>
      <c r="M4475" s="15">
        <f t="shared" si="668"/>
        <v>6.2924444444444436</v>
      </c>
      <c r="N4475" s="7">
        <f t="shared" si="669"/>
        <v>985.71142222222215</v>
      </c>
      <c r="O4475" s="7">
        <f t="shared" si="670"/>
        <v>985.71142222222215</v>
      </c>
      <c r="R4475" s="7"/>
      <c r="S4475" s="47">
        <f t="shared" si="671"/>
        <v>6.2924444444444436</v>
      </c>
      <c r="T4475" s="47">
        <f t="shared" si="672"/>
        <v>0</v>
      </c>
      <c r="U4475" s="47">
        <f t="shared" si="673"/>
        <v>156.65</v>
      </c>
      <c r="V4475" s="47">
        <f t="shared" si="674"/>
        <v>44.78</v>
      </c>
      <c r="W4475" s="11"/>
    </row>
    <row r="4476" spans="1:23" x14ac:dyDescent="0.45">
      <c r="A4476" t="s">
        <v>4481</v>
      </c>
      <c r="B4476">
        <v>60.56</v>
      </c>
      <c r="D4476" s="9" t="str">
        <f>VartojimasGamyba!J4472</f>
        <v>2024-03-05-06</v>
      </c>
      <c r="E4476" s="8">
        <f>VartojimasGamyba!G4472</f>
        <v>0.877</v>
      </c>
      <c r="F4476" s="11"/>
      <c r="G4476" s="7">
        <f t="shared" si="676"/>
        <v>9.562444444444445</v>
      </c>
      <c r="H4476" s="7">
        <v>0</v>
      </c>
      <c r="I4476" s="7">
        <v>0</v>
      </c>
      <c r="J4476" s="7">
        <v>0</v>
      </c>
      <c r="L4476" s="7">
        <f>VartojimasGamyba!H4472</f>
        <v>0.14499999999999999</v>
      </c>
      <c r="M4476" s="15">
        <f t="shared" si="668"/>
        <v>0.73199999999999998</v>
      </c>
      <c r="N4476" s="7">
        <f t="shared" si="669"/>
        <v>117.74220000000001</v>
      </c>
      <c r="O4476" s="7">
        <f t="shared" si="670"/>
        <v>117.74220000000001</v>
      </c>
      <c r="R4476" s="7"/>
      <c r="S4476" s="47">
        <f t="shared" si="671"/>
        <v>0.73199999999999998</v>
      </c>
      <c r="T4476" s="47">
        <f t="shared" si="672"/>
        <v>0</v>
      </c>
      <c r="U4476" s="47">
        <f t="shared" si="673"/>
        <v>160.85000000000002</v>
      </c>
      <c r="V4476" s="47">
        <f t="shared" si="674"/>
        <v>48.980000000000004</v>
      </c>
      <c r="W4476" s="11"/>
    </row>
    <row r="4477" spans="1:23" x14ac:dyDescent="0.45">
      <c r="A4477" t="s">
        <v>4482</v>
      </c>
      <c r="B4477">
        <v>61.67</v>
      </c>
      <c r="D4477" s="9" t="str">
        <f>VartojimasGamyba!J4473</f>
        <v>2024-03-05-07</v>
      </c>
      <c r="E4477" s="8">
        <f>VartojimasGamyba!G4473</f>
        <v>0.38400000000000001</v>
      </c>
      <c r="F4477" s="11"/>
      <c r="G4477" s="7">
        <f t="shared" si="676"/>
        <v>9.562444444444445</v>
      </c>
      <c r="H4477" s="7">
        <v>0</v>
      </c>
      <c r="I4477" s="7">
        <v>0</v>
      </c>
      <c r="J4477" s="7">
        <v>0</v>
      </c>
      <c r="L4477" s="7">
        <f>VartojimasGamyba!H4473</f>
        <v>0.14199999999999999</v>
      </c>
      <c r="M4477" s="15">
        <f t="shared" si="668"/>
        <v>0.24200000000000002</v>
      </c>
      <c r="N4477" s="7">
        <f t="shared" si="669"/>
        <v>39.194320000000005</v>
      </c>
      <c r="O4477" s="7">
        <f t="shared" si="670"/>
        <v>39.194320000000005</v>
      </c>
      <c r="R4477" s="7"/>
      <c r="S4477" s="47">
        <f t="shared" si="671"/>
        <v>0.24200000000000002</v>
      </c>
      <c r="T4477" s="47">
        <f t="shared" si="672"/>
        <v>0</v>
      </c>
      <c r="U4477" s="47">
        <f t="shared" si="673"/>
        <v>161.96</v>
      </c>
      <c r="V4477" s="47">
        <f t="shared" si="674"/>
        <v>50.09</v>
      </c>
      <c r="W4477" s="11"/>
    </row>
    <row r="4478" spans="1:23" x14ac:dyDescent="0.45">
      <c r="A4478" t="s">
        <v>4483</v>
      </c>
      <c r="B4478">
        <v>71.53</v>
      </c>
      <c r="D4478" s="9" t="str">
        <f>VartojimasGamyba!J4474</f>
        <v>2024-03-05-08</v>
      </c>
      <c r="E4478" s="8">
        <f>VartojimasGamyba!G4474</f>
        <v>0.311</v>
      </c>
      <c r="F4478" s="11"/>
      <c r="G4478" s="7">
        <f t="shared" si="676"/>
        <v>9.562444444444445</v>
      </c>
      <c r="H4478" s="7">
        <v>0</v>
      </c>
      <c r="I4478" s="7">
        <v>0</v>
      </c>
      <c r="J4478" s="7">
        <v>0</v>
      </c>
      <c r="L4478" s="7">
        <f>VartojimasGamyba!H4474</f>
        <v>0.158</v>
      </c>
      <c r="M4478" s="15">
        <f t="shared" si="668"/>
        <v>0.153</v>
      </c>
      <c r="N4478" s="7">
        <f t="shared" si="669"/>
        <v>26.288459999999997</v>
      </c>
      <c r="O4478" s="7">
        <f t="shared" si="670"/>
        <v>26.288459999999997</v>
      </c>
      <c r="R4478" s="7"/>
      <c r="S4478" s="47">
        <f t="shared" si="671"/>
        <v>0.153</v>
      </c>
      <c r="T4478" s="47">
        <f t="shared" si="672"/>
        <v>0</v>
      </c>
      <c r="U4478" s="47">
        <f t="shared" si="673"/>
        <v>171.82</v>
      </c>
      <c r="V4478" s="47">
        <f t="shared" si="674"/>
        <v>59.95</v>
      </c>
      <c r="W4478" s="11"/>
    </row>
    <row r="4479" spans="1:23" x14ac:dyDescent="0.45">
      <c r="A4479" t="s">
        <v>4484</v>
      </c>
      <c r="B4479">
        <v>79.28</v>
      </c>
      <c r="D4479" s="9" t="str">
        <f>VartojimasGamyba!J4475</f>
        <v>2024-03-05-09</v>
      </c>
      <c r="E4479" s="8">
        <f>VartojimasGamyba!G4475</f>
        <v>0.27600000000000002</v>
      </c>
      <c r="F4479" s="11"/>
      <c r="G4479" s="7">
        <f t="shared" si="676"/>
        <v>9.5080000000000009</v>
      </c>
      <c r="H4479" s="7">
        <v>0</v>
      </c>
      <c r="I4479" s="7">
        <v>5.4444444444444462E-2</v>
      </c>
      <c r="J4479" s="7">
        <v>0</v>
      </c>
      <c r="L4479" s="7">
        <f>VartojimasGamyba!H4475</f>
        <v>0.22700000000000001</v>
      </c>
      <c r="M4479" s="15">
        <f t="shared" si="668"/>
        <v>0</v>
      </c>
      <c r="N4479" s="7">
        <f t="shared" si="669"/>
        <v>0</v>
      </c>
      <c r="O4479" s="7">
        <f t="shared" si="670"/>
        <v>0</v>
      </c>
      <c r="R4479" s="7"/>
      <c r="S4479" s="47">
        <f t="shared" si="671"/>
        <v>0</v>
      </c>
      <c r="T4479" s="47">
        <f t="shared" si="672"/>
        <v>0</v>
      </c>
      <c r="U4479" s="47">
        <f t="shared" si="673"/>
        <v>179.57</v>
      </c>
      <c r="V4479" s="47">
        <f t="shared" si="674"/>
        <v>67.7</v>
      </c>
      <c r="W4479" s="11"/>
    </row>
    <row r="4480" spans="1:23" x14ac:dyDescent="0.45">
      <c r="A4480" t="s">
        <v>4485</v>
      </c>
      <c r="B4480">
        <v>83.02</v>
      </c>
      <c r="D4480" s="9" t="str">
        <f>VartojimasGamyba!J4476</f>
        <v>2024-03-05-10</v>
      </c>
      <c r="E4480" s="8">
        <f>VartojimasGamyba!G4476</f>
        <v>9.4E-2</v>
      </c>
      <c r="F4480" s="11"/>
      <c r="G4480" s="7">
        <f t="shared" si="676"/>
        <v>10.225000000000001</v>
      </c>
      <c r="H4480" s="7">
        <v>0.71700000000000008</v>
      </c>
      <c r="I4480" s="7">
        <v>0</v>
      </c>
      <c r="J4480" s="7">
        <v>0</v>
      </c>
      <c r="L4480" s="7">
        <f>VartojimasGamyba!H4476</f>
        <v>0.81100000000000005</v>
      </c>
      <c r="M4480" s="15">
        <f t="shared" si="668"/>
        <v>0</v>
      </c>
      <c r="N4480" s="7">
        <f t="shared" si="669"/>
        <v>0</v>
      </c>
      <c r="O4480" s="7">
        <f t="shared" si="670"/>
        <v>0</v>
      </c>
      <c r="R4480" s="7"/>
      <c r="S4480" s="47">
        <f t="shared" si="671"/>
        <v>0.71700000000000008</v>
      </c>
      <c r="T4480" s="47">
        <f t="shared" si="672"/>
        <v>0.71700000000000008</v>
      </c>
      <c r="U4480" s="47">
        <f t="shared" si="673"/>
        <v>183.31</v>
      </c>
      <c r="V4480" s="47">
        <f t="shared" si="674"/>
        <v>71.44</v>
      </c>
      <c r="W4480" s="11"/>
    </row>
    <row r="4481" spans="1:23" x14ac:dyDescent="0.45">
      <c r="A4481" t="s">
        <v>4486</v>
      </c>
      <c r="B4481">
        <v>77</v>
      </c>
      <c r="D4481" s="9" t="str">
        <f>VartojimasGamyba!J4477</f>
        <v>2024-03-05-11</v>
      </c>
      <c r="E4481" s="8">
        <f>VartojimasGamyba!G4477</f>
        <v>0.154</v>
      </c>
      <c r="F4481" s="11"/>
      <c r="G4481" s="7">
        <f t="shared" si="676"/>
        <v>10.679000000000002</v>
      </c>
      <c r="H4481" s="7">
        <v>0.45400000000000007</v>
      </c>
      <c r="I4481" s="7">
        <v>0</v>
      </c>
      <c r="J4481" s="7">
        <v>0</v>
      </c>
      <c r="L4481" s="7">
        <f>VartojimasGamyba!H4477</f>
        <v>0.60799999999999998</v>
      </c>
      <c r="M4481" s="15">
        <f t="shared" si="668"/>
        <v>0</v>
      </c>
      <c r="N4481" s="7">
        <f t="shared" si="669"/>
        <v>0</v>
      </c>
      <c r="O4481" s="7">
        <f t="shared" si="670"/>
        <v>0</v>
      </c>
      <c r="R4481" s="7"/>
      <c r="S4481" s="47">
        <f t="shared" si="671"/>
        <v>0.45399999999999996</v>
      </c>
      <c r="T4481" s="47">
        <f t="shared" si="672"/>
        <v>0.45399999999999996</v>
      </c>
      <c r="U4481" s="47">
        <f t="shared" si="673"/>
        <v>177.29000000000002</v>
      </c>
      <c r="V4481" s="47">
        <f t="shared" si="674"/>
        <v>65.42</v>
      </c>
      <c r="W4481" s="11"/>
    </row>
    <row r="4482" spans="1:23" x14ac:dyDescent="0.45">
      <c r="A4482" t="s">
        <v>4487</v>
      </c>
      <c r="B4482">
        <v>71.150000000000006</v>
      </c>
      <c r="D4482" s="9" t="str">
        <f>VartojimasGamyba!J4478</f>
        <v>2024-03-05-12</v>
      </c>
      <c r="E4482" s="8">
        <f>VartojimasGamyba!G4478</f>
        <v>0.24</v>
      </c>
      <c r="F4482" s="11"/>
      <c r="G4482" s="7">
        <f t="shared" si="676"/>
        <v>10.810000000000002</v>
      </c>
      <c r="H4482" s="7">
        <v>0.13100000000000001</v>
      </c>
      <c r="I4482" s="7">
        <v>0</v>
      </c>
      <c r="J4482" s="7">
        <v>0</v>
      </c>
      <c r="L4482" s="7">
        <f>VartojimasGamyba!H4478</f>
        <v>0.371</v>
      </c>
      <c r="M4482" s="15">
        <f t="shared" si="668"/>
        <v>0</v>
      </c>
      <c r="N4482" s="7">
        <f t="shared" si="669"/>
        <v>0</v>
      </c>
      <c r="O4482" s="7">
        <f t="shared" si="670"/>
        <v>0</v>
      </c>
      <c r="R4482" s="7"/>
      <c r="S4482" s="47">
        <f t="shared" si="671"/>
        <v>0.13100000000000001</v>
      </c>
      <c r="T4482" s="47">
        <f t="shared" si="672"/>
        <v>0.13100000000000001</v>
      </c>
      <c r="U4482" s="47">
        <f t="shared" si="673"/>
        <v>171.44</v>
      </c>
      <c r="V4482" s="47">
        <f t="shared" si="674"/>
        <v>59.570000000000007</v>
      </c>
      <c r="W4482" s="11"/>
    </row>
    <row r="4483" spans="1:23" x14ac:dyDescent="0.45">
      <c r="A4483" t="s">
        <v>4488</v>
      </c>
      <c r="B4483">
        <v>59.22</v>
      </c>
      <c r="D4483" s="9" t="str">
        <f>VartojimasGamyba!J4479</f>
        <v>2024-03-05-13</v>
      </c>
      <c r="E4483" s="8">
        <f>VartojimasGamyba!G4479</f>
        <v>1.1220000000000001</v>
      </c>
      <c r="F4483" s="11"/>
      <c r="G4483" s="7">
        <f t="shared" si="676"/>
        <v>10.810000000000002</v>
      </c>
      <c r="H4483" s="7">
        <v>0</v>
      </c>
      <c r="I4483" s="7">
        <v>0</v>
      </c>
      <c r="J4483" s="7">
        <v>0</v>
      </c>
      <c r="L4483" s="7">
        <f>VartojimasGamyba!H4479</f>
        <v>0.13100000000000001</v>
      </c>
      <c r="M4483" s="15">
        <f t="shared" si="668"/>
        <v>0.9910000000000001</v>
      </c>
      <c r="N4483" s="7">
        <f t="shared" si="669"/>
        <v>158.07441</v>
      </c>
      <c r="O4483" s="7">
        <f t="shared" si="670"/>
        <v>158.07441</v>
      </c>
      <c r="R4483" s="7"/>
      <c r="S4483" s="47">
        <f t="shared" si="671"/>
        <v>0.9910000000000001</v>
      </c>
      <c r="T4483" s="47">
        <f t="shared" si="672"/>
        <v>0</v>
      </c>
      <c r="U4483" s="47">
        <f t="shared" si="673"/>
        <v>159.51</v>
      </c>
      <c r="V4483" s="47">
        <f t="shared" si="674"/>
        <v>47.64</v>
      </c>
      <c r="W4483" s="11"/>
    </row>
    <row r="4484" spans="1:23" x14ac:dyDescent="0.45">
      <c r="A4484" t="s">
        <v>4489</v>
      </c>
      <c r="B4484">
        <v>58.61</v>
      </c>
      <c r="D4484" s="9" t="str">
        <f>VartojimasGamyba!J4480</f>
        <v>2024-03-05-14</v>
      </c>
      <c r="E4484" s="8">
        <f>VartojimasGamyba!G4480</f>
        <v>0.44700000000000001</v>
      </c>
      <c r="F4484" s="11"/>
      <c r="G4484" s="7">
        <f t="shared" si="676"/>
        <v>10.810000000000002</v>
      </c>
      <c r="H4484" s="7">
        <v>0</v>
      </c>
      <c r="I4484" s="7">
        <v>0</v>
      </c>
      <c r="J4484" s="7">
        <v>0</v>
      </c>
      <c r="L4484" s="7">
        <f>VartojimasGamyba!H4480</f>
        <v>0.108</v>
      </c>
      <c r="M4484" s="15">
        <f t="shared" si="668"/>
        <v>0.33900000000000002</v>
      </c>
      <c r="N4484" s="7">
        <f t="shared" si="669"/>
        <v>53.867100000000008</v>
      </c>
      <c r="O4484" s="7">
        <f t="shared" si="670"/>
        <v>53.867100000000008</v>
      </c>
      <c r="R4484" s="7"/>
      <c r="S4484" s="47">
        <f t="shared" si="671"/>
        <v>0.33900000000000002</v>
      </c>
      <c r="T4484" s="47">
        <f t="shared" si="672"/>
        <v>0</v>
      </c>
      <c r="U4484" s="47">
        <f t="shared" si="673"/>
        <v>158.9</v>
      </c>
      <c r="V4484" s="47">
        <f t="shared" si="674"/>
        <v>47.03</v>
      </c>
      <c r="W4484" s="11"/>
    </row>
    <row r="4485" spans="1:23" x14ac:dyDescent="0.45">
      <c r="A4485" t="s">
        <v>4490</v>
      </c>
      <c r="B4485">
        <v>58.59</v>
      </c>
      <c r="D4485" s="9" t="str">
        <f>VartojimasGamyba!J4481</f>
        <v>2024-03-05-15</v>
      </c>
      <c r="E4485" s="8">
        <f>VartojimasGamyba!G4481</f>
        <v>0.245</v>
      </c>
      <c r="F4485" s="11"/>
      <c r="G4485" s="7">
        <f t="shared" si="676"/>
        <v>10.810000000000002</v>
      </c>
      <c r="H4485" s="7">
        <v>0</v>
      </c>
      <c r="I4485" s="7">
        <v>0</v>
      </c>
      <c r="J4485" s="7">
        <v>0</v>
      </c>
      <c r="L4485" s="7">
        <f>VartojimasGamyba!H4481</f>
        <v>2.1000000000000001E-2</v>
      </c>
      <c r="M4485" s="15">
        <f t="shared" si="668"/>
        <v>0.224</v>
      </c>
      <c r="N4485" s="7">
        <f t="shared" si="669"/>
        <v>35.589120000000001</v>
      </c>
      <c r="O4485" s="7">
        <f t="shared" si="670"/>
        <v>35.589120000000001</v>
      </c>
      <c r="R4485" s="7"/>
      <c r="S4485" s="47">
        <f t="shared" si="671"/>
        <v>0.224</v>
      </c>
      <c r="T4485" s="47">
        <f t="shared" si="672"/>
        <v>0</v>
      </c>
      <c r="U4485" s="47">
        <f t="shared" si="673"/>
        <v>158.88</v>
      </c>
      <c r="V4485" s="47">
        <f t="shared" si="674"/>
        <v>47.010000000000005</v>
      </c>
      <c r="W4485" s="11"/>
    </row>
    <row r="4486" spans="1:23" x14ac:dyDescent="0.45">
      <c r="A4486" t="s">
        <v>4491</v>
      </c>
      <c r="B4486">
        <v>69.989999999999995</v>
      </c>
      <c r="D4486" s="9" t="str">
        <f>VartojimasGamyba!J4482</f>
        <v>2024-03-05-16</v>
      </c>
      <c r="E4486" s="8">
        <f>VartojimasGamyba!G4482</f>
        <v>1.6639999999999999</v>
      </c>
      <c r="F4486" s="11"/>
      <c r="G4486" s="7">
        <f t="shared" si="676"/>
        <v>10.810000000000002</v>
      </c>
      <c r="H4486" s="7">
        <v>0</v>
      </c>
      <c r="I4486" s="7">
        <v>0</v>
      </c>
      <c r="J4486" s="7">
        <v>0</v>
      </c>
      <c r="L4486" s="7">
        <f>VartojimasGamyba!H4482</f>
        <v>0</v>
      </c>
      <c r="M4486" s="15">
        <f t="shared" si="668"/>
        <v>1.6639999999999999</v>
      </c>
      <c r="N4486" s="7">
        <f t="shared" si="669"/>
        <v>283.34591999999998</v>
      </c>
      <c r="O4486" s="7">
        <f t="shared" si="670"/>
        <v>283.34591999999998</v>
      </c>
      <c r="R4486" s="7"/>
      <c r="S4486" s="47">
        <f t="shared" si="671"/>
        <v>1.6639999999999999</v>
      </c>
      <c r="T4486" s="47">
        <f t="shared" si="672"/>
        <v>0</v>
      </c>
      <c r="U4486" s="47">
        <f t="shared" si="673"/>
        <v>170.28</v>
      </c>
      <c r="V4486" s="47">
        <f t="shared" si="674"/>
        <v>58.41</v>
      </c>
      <c r="W4486" s="11"/>
    </row>
    <row r="4487" spans="1:23" x14ac:dyDescent="0.45">
      <c r="A4487" t="s">
        <v>4492</v>
      </c>
      <c r="B4487">
        <v>80.680000000000007</v>
      </c>
      <c r="D4487" s="9" t="str">
        <f>VartojimasGamyba!J4483</f>
        <v>2024-03-05-17</v>
      </c>
      <c r="E4487" s="8">
        <f>VartojimasGamyba!G4483</f>
        <v>0.39900000000000002</v>
      </c>
      <c r="F4487" s="11"/>
      <c r="G4487" s="7">
        <f t="shared" si="676"/>
        <v>10.366666666666669</v>
      </c>
      <c r="H4487" s="7">
        <v>0</v>
      </c>
      <c r="I4487" s="7">
        <v>0.44333333333333336</v>
      </c>
      <c r="J4487" s="7">
        <v>0</v>
      </c>
      <c r="L4487" s="7">
        <f>VartojimasGamyba!H4483</f>
        <v>0</v>
      </c>
      <c r="M4487" s="15">
        <f t="shared" ref="M4487:M4550" si="677">E4487+H4487-I4487*$J$2+J4487-L4487</f>
        <v>0</v>
      </c>
      <c r="N4487" s="7">
        <f t="shared" ref="N4487:N4550" si="678">M4487*U4487-J4487*V4487</f>
        <v>0</v>
      </c>
      <c r="O4487" s="7">
        <f t="shared" ref="O4487:O4550" si="679">(M4487)*(B4487+$Z$21)</f>
        <v>0</v>
      </c>
      <c r="R4487" s="7"/>
      <c r="S4487" s="47">
        <f t="shared" ref="S4487:S4550" si="680">M4487+IF((L4487-E4487)&gt;0,(L4487-E4487),0)</f>
        <v>0</v>
      </c>
      <c r="T4487" s="47">
        <f t="shared" ref="T4487:T4550" si="681">IF(L4487-E4487&lt;0,0,L4487-E4487)</f>
        <v>0</v>
      </c>
      <c r="U4487" s="47">
        <f t="shared" ref="U4487:U4550" si="682">B4487+$Z$21</f>
        <v>180.97000000000003</v>
      </c>
      <c r="V4487" s="47">
        <f t="shared" ref="V4487:V4550" si="683">B4487+$Z$20</f>
        <v>69.100000000000009</v>
      </c>
      <c r="W4487" s="11"/>
    </row>
    <row r="4488" spans="1:23" x14ac:dyDescent="0.45">
      <c r="A4488" t="s">
        <v>4493</v>
      </c>
      <c r="B4488">
        <v>78.900000000000006</v>
      </c>
      <c r="D4488" s="9" t="str">
        <f>VartojimasGamyba!J4484</f>
        <v>2024-03-05-18</v>
      </c>
      <c r="E4488" s="8">
        <f>VartojimasGamyba!G4484</f>
        <v>0.746</v>
      </c>
      <c r="F4488" s="11"/>
      <c r="G4488" s="7">
        <f t="shared" si="676"/>
        <v>9.5377777777777801</v>
      </c>
      <c r="H4488" s="7">
        <v>0</v>
      </c>
      <c r="I4488" s="7">
        <v>0.8288888888888889</v>
      </c>
      <c r="J4488" s="7">
        <v>0</v>
      </c>
      <c r="L4488" s="7">
        <f>VartojimasGamyba!H4484</f>
        <v>0</v>
      </c>
      <c r="M4488" s="15">
        <f t="shared" si="677"/>
        <v>0</v>
      </c>
      <c r="N4488" s="7">
        <f t="shared" si="678"/>
        <v>0</v>
      </c>
      <c r="O4488" s="7">
        <f t="shared" si="679"/>
        <v>0</v>
      </c>
      <c r="R4488" s="7"/>
      <c r="S4488" s="47">
        <f t="shared" si="680"/>
        <v>0</v>
      </c>
      <c r="T4488" s="47">
        <f t="shared" si="681"/>
        <v>0</v>
      </c>
      <c r="U4488" s="47">
        <f t="shared" si="682"/>
        <v>179.19</v>
      </c>
      <c r="V4488" s="47">
        <f t="shared" si="683"/>
        <v>67.320000000000007</v>
      </c>
      <c r="W4488" s="11"/>
    </row>
    <row r="4489" spans="1:23" x14ac:dyDescent="0.45">
      <c r="A4489" t="s">
        <v>4494</v>
      </c>
      <c r="B4489">
        <v>104.86</v>
      </c>
      <c r="D4489" s="9" t="str">
        <f>VartojimasGamyba!J4485</f>
        <v>2024-03-05-19</v>
      </c>
      <c r="E4489" s="8">
        <f>VartojimasGamyba!G4485</f>
        <v>0.79100000000000004</v>
      </c>
      <c r="F4489" s="11"/>
      <c r="G4489" s="7">
        <f t="shared" si="676"/>
        <v>8.6588888888888906</v>
      </c>
      <c r="H4489" s="7">
        <v>0</v>
      </c>
      <c r="I4489" s="7">
        <v>0.87888888888888894</v>
      </c>
      <c r="J4489" s="7">
        <v>0</v>
      </c>
      <c r="L4489" s="7">
        <f>VartojimasGamyba!H4485</f>
        <v>0</v>
      </c>
      <c r="M4489" s="15">
        <f t="shared" si="677"/>
        <v>0</v>
      </c>
      <c r="N4489" s="7">
        <f t="shared" si="678"/>
        <v>0</v>
      </c>
      <c r="O4489" s="7">
        <f t="shared" si="679"/>
        <v>0</v>
      </c>
      <c r="R4489" s="7"/>
      <c r="S4489" s="47">
        <f t="shared" si="680"/>
        <v>0</v>
      </c>
      <c r="T4489" s="47">
        <f t="shared" si="681"/>
        <v>0</v>
      </c>
      <c r="U4489" s="47">
        <f t="shared" si="682"/>
        <v>205.15</v>
      </c>
      <c r="V4489" s="47">
        <f t="shared" si="683"/>
        <v>93.28</v>
      </c>
      <c r="W4489" s="11"/>
    </row>
    <row r="4490" spans="1:23" x14ac:dyDescent="0.45">
      <c r="A4490" t="s">
        <v>4495</v>
      </c>
      <c r="B4490">
        <v>110.63</v>
      </c>
      <c r="D4490" s="9" t="str">
        <f>VartojimasGamyba!J4486</f>
        <v>2024-03-05-20</v>
      </c>
      <c r="E4490" s="8">
        <f>VartojimasGamyba!G4486</f>
        <v>1.1619999999999999</v>
      </c>
      <c r="F4490" s="11"/>
      <c r="G4490" s="7">
        <f t="shared" si="676"/>
        <v>7.3677777777777793</v>
      </c>
      <c r="H4490" s="7">
        <v>0</v>
      </c>
      <c r="I4490" s="7">
        <v>1.2911111111111113</v>
      </c>
      <c r="J4490" s="7">
        <v>0</v>
      </c>
      <c r="L4490" s="7">
        <f>VartojimasGamyba!H4486</f>
        <v>0</v>
      </c>
      <c r="M4490" s="15">
        <f t="shared" si="677"/>
        <v>-2.2204460492503131E-16</v>
      </c>
      <c r="N4490" s="7">
        <f t="shared" si="678"/>
        <v>-4.6833648070787607E-14</v>
      </c>
      <c r="O4490" s="7">
        <f t="shared" si="679"/>
        <v>-4.6833648070787607E-14</v>
      </c>
      <c r="P4490" s="7" t="s">
        <v>8873</v>
      </c>
      <c r="R4490" s="7"/>
      <c r="S4490" s="47">
        <f t="shared" si="680"/>
        <v>-2.2204460492503131E-16</v>
      </c>
      <c r="T4490" s="47">
        <f t="shared" si="681"/>
        <v>0</v>
      </c>
      <c r="U4490" s="47">
        <f t="shared" si="682"/>
        <v>210.92000000000002</v>
      </c>
      <c r="V4490" s="47">
        <f t="shared" si="683"/>
        <v>99.05</v>
      </c>
      <c r="W4490" s="11"/>
    </row>
    <row r="4491" spans="1:23" x14ac:dyDescent="0.45">
      <c r="A4491" t="s">
        <v>4496</v>
      </c>
      <c r="B4491">
        <v>114.3</v>
      </c>
      <c r="D4491" s="9" t="str">
        <f>VartojimasGamyba!J4487</f>
        <v>2024-03-05-21</v>
      </c>
      <c r="E4491" s="8">
        <f>VartojimasGamyba!G4487</f>
        <v>0.69699999999999995</v>
      </c>
      <c r="F4491" s="11"/>
      <c r="G4491" s="7">
        <f t="shared" si="676"/>
        <v>6.5933333333333346</v>
      </c>
      <c r="H4491" s="7">
        <v>0</v>
      </c>
      <c r="I4491" s="7">
        <v>0.77444444444444449</v>
      </c>
      <c r="J4491" s="7">
        <v>0</v>
      </c>
      <c r="L4491" s="7">
        <f>VartojimasGamyba!H4487</f>
        <v>0</v>
      </c>
      <c r="M4491" s="15">
        <f t="shared" si="677"/>
        <v>-1.1102230246251565E-16</v>
      </c>
      <c r="N4491" s="7">
        <f t="shared" si="678"/>
        <v>-2.3824275885431235E-14</v>
      </c>
      <c r="O4491" s="7">
        <f t="shared" si="679"/>
        <v>-2.3824275885431235E-14</v>
      </c>
      <c r="P4491" s="7">
        <f>SUM(N4470:N4493)</f>
        <v>2251.767212222222</v>
      </c>
      <c r="R4491" s="7"/>
      <c r="S4491" s="47">
        <f t="shared" si="680"/>
        <v>-1.1102230246251565E-16</v>
      </c>
      <c r="T4491" s="47">
        <f t="shared" si="681"/>
        <v>0</v>
      </c>
      <c r="U4491" s="47">
        <f t="shared" si="682"/>
        <v>214.59</v>
      </c>
      <c r="V4491" s="47">
        <f t="shared" si="683"/>
        <v>102.72</v>
      </c>
      <c r="W4491" s="11"/>
    </row>
    <row r="4492" spans="1:23" x14ac:dyDescent="0.45">
      <c r="A4492" t="s">
        <v>4497</v>
      </c>
      <c r="B4492">
        <v>94.29</v>
      </c>
      <c r="D4492" s="9" t="str">
        <f>VartojimasGamyba!J4488</f>
        <v>2024-03-05-22</v>
      </c>
      <c r="E4492" s="8">
        <f>VartojimasGamyba!G4488</f>
        <v>0.86499999999999999</v>
      </c>
      <c r="F4492" s="11"/>
      <c r="G4492" s="7">
        <f t="shared" si="676"/>
        <v>5.6322222222222234</v>
      </c>
      <c r="H4492" s="7">
        <v>0</v>
      </c>
      <c r="I4492" s="7">
        <v>0.96111111111111114</v>
      </c>
      <c r="J4492" s="7">
        <v>0</v>
      </c>
      <c r="L4492" s="7">
        <f>VartojimasGamyba!H4488</f>
        <v>0</v>
      </c>
      <c r="M4492" s="15">
        <f t="shared" si="677"/>
        <v>0</v>
      </c>
      <c r="N4492" s="7">
        <f t="shared" si="678"/>
        <v>0</v>
      </c>
      <c r="O4492" s="7">
        <f t="shared" si="679"/>
        <v>0</v>
      </c>
      <c r="P4492" s="7" t="s">
        <v>8872</v>
      </c>
      <c r="R4492" s="7"/>
      <c r="S4492" s="47">
        <f t="shared" si="680"/>
        <v>0</v>
      </c>
      <c r="T4492" s="47">
        <f t="shared" si="681"/>
        <v>0</v>
      </c>
      <c r="U4492" s="47">
        <f t="shared" si="682"/>
        <v>194.58</v>
      </c>
      <c r="V4492" s="47">
        <f t="shared" si="683"/>
        <v>82.710000000000008</v>
      </c>
      <c r="W4492" s="11"/>
    </row>
    <row r="4493" spans="1:23" x14ac:dyDescent="0.45">
      <c r="A4493" t="s">
        <v>4498</v>
      </c>
      <c r="B4493">
        <v>83.58</v>
      </c>
      <c r="D4493" s="9" t="str">
        <f>VartojimasGamyba!J4489</f>
        <v>2024-03-05-23</v>
      </c>
      <c r="E4493" s="8">
        <f>VartojimasGamyba!G4489</f>
        <v>0.56899999999999995</v>
      </c>
      <c r="F4493" s="11"/>
      <c r="G4493" s="7">
        <f t="shared" si="676"/>
        <v>5.0000000000000009</v>
      </c>
      <c r="H4493" s="7">
        <v>0</v>
      </c>
      <c r="I4493" s="7">
        <v>0.63222222222222224</v>
      </c>
      <c r="J4493" s="7">
        <v>0</v>
      </c>
      <c r="L4493" s="7">
        <f>VartojimasGamyba!H4489</f>
        <v>0</v>
      </c>
      <c r="M4493" s="15">
        <f t="shared" si="677"/>
        <v>-1.1102230246251565E-16</v>
      </c>
      <c r="N4493" s="7">
        <f t="shared" si="678"/>
        <v>-2.0413670753782754E-14</v>
      </c>
      <c r="O4493" s="7">
        <f t="shared" si="679"/>
        <v>-2.0413670753782754E-14</v>
      </c>
      <c r="P4493" s="7">
        <f>SUM(O4470:O4493)</f>
        <v>2251.767212222222</v>
      </c>
      <c r="Q4493" s="7">
        <f>SUMPRODUCT(B4470:B4493,E4470:E4493)+SUM(E4470:E4493)*$Z$21-SUMPRODUCT(B4470:B4493,L4470:L4493)+SUM(L4470:L4493)*ABS($Z$20)</f>
        <v>2652.7430399999998</v>
      </c>
      <c r="R4493" s="7"/>
      <c r="S4493" s="47">
        <f t="shared" si="680"/>
        <v>-1.1102230246251565E-16</v>
      </c>
      <c r="T4493" s="47">
        <f t="shared" si="681"/>
        <v>0</v>
      </c>
      <c r="U4493" s="47">
        <f t="shared" si="682"/>
        <v>183.87</v>
      </c>
      <c r="V4493" s="47">
        <f t="shared" si="683"/>
        <v>72</v>
      </c>
      <c r="W4493" s="11">
        <f>IF(P4493&lt;&gt;Q4493,1,0)</f>
        <v>1</v>
      </c>
    </row>
    <row r="4494" spans="1:23" x14ac:dyDescent="0.45">
      <c r="A4494" t="s">
        <v>4499</v>
      </c>
      <c r="B4494">
        <v>77.040000000000006</v>
      </c>
      <c r="D4494" s="1" t="str">
        <f>VartojimasGamyba!J4490</f>
        <v>2024-03-06-00</v>
      </c>
      <c r="E4494" s="7">
        <f>VartojimasGamyba!G4490</f>
        <v>0.91100000000000003</v>
      </c>
      <c r="F4494" s="11"/>
      <c r="G4494" s="12">
        <f>G4493+H4494-I4494</f>
        <v>3.9877777777777776</v>
      </c>
      <c r="H4494" s="12">
        <v>0</v>
      </c>
      <c r="I4494" s="12">
        <v>1.0122222222222232</v>
      </c>
      <c r="J4494" s="12">
        <v>0</v>
      </c>
      <c r="K4494" s="12"/>
      <c r="L4494" s="12">
        <f>VartojimasGamyba!H4490</f>
        <v>0</v>
      </c>
      <c r="M4494" s="19">
        <f t="shared" si="677"/>
        <v>-8.8817841970012523E-16</v>
      </c>
      <c r="N4494" s="7">
        <f t="shared" si="678"/>
        <v>-1.5750067916542322E-13</v>
      </c>
      <c r="O4494" s="7">
        <f t="shared" si="679"/>
        <v>-1.5750067916542322E-13</v>
      </c>
      <c r="R4494" s="20" t="s">
        <v>8783</v>
      </c>
      <c r="S4494" s="47">
        <f t="shared" si="680"/>
        <v>-8.8817841970012523E-16</v>
      </c>
      <c r="T4494" s="47">
        <f t="shared" si="681"/>
        <v>0</v>
      </c>
      <c r="U4494" s="47">
        <f t="shared" si="682"/>
        <v>177.33</v>
      </c>
      <c r="V4494" s="47">
        <f t="shared" si="683"/>
        <v>65.460000000000008</v>
      </c>
      <c r="W4494" s="11"/>
    </row>
    <row r="4495" spans="1:23" x14ac:dyDescent="0.45">
      <c r="A4495" t="s">
        <v>4500</v>
      </c>
      <c r="B4495">
        <v>71.94</v>
      </c>
      <c r="D4495" s="1" t="str">
        <f>VartojimasGamyba!J4491</f>
        <v>2024-03-06-01</v>
      </c>
      <c r="E4495" s="7">
        <f>VartojimasGamyba!G4491</f>
        <v>1.2070000000000001</v>
      </c>
      <c r="F4495" s="11"/>
      <c r="G4495" s="12">
        <f t="shared" ref="G4495:G4517" si="684">G4494+H4495-I4495</f>
        <v>2.6466666666666665</v>
      </c>
      <c r="H4495" s="12">
        <v>0</v>
      </c>
      <c r="I4495" s="12">
        <v>1.3411111111111111</v>
      </c>
      <c r="J4495" s="12">
        <v>0</v>
      </c>
      <c r="K4495" s="12"/>
      <c r="L4495" s="12">
        <f>VartojimasGamyba!H4491</f>
        <v>0</v>
      </c>
      <c r="M4495" s="19">
        <f t="shared" si="677"/>
        <v>0</v>
      </c>
      <c r="N4495" s="7">
        <f t="shared" si="678"/>
        <v>0</v>
      </c>
      <c r="O4495" s="7">
        <f t="shared" si="679"/>
        <v>0</v>
      </c>
      <c r="R4495" s="7"/>
      <c r="S4495" s="47">
        <f t="shared" si="680"/>
        <v>0</v>
      </c>
      <c r="T4495" s="47">
        <f t="shared" si="681"/>
        <v>0</v>
      </c>
      <c r="U4495" s="47">
        <f t="shared" si="682"/>
        <v>172.23000000000002</v>
      </c>
      <c r="V4495" s="47">
        <f t="shared" si="683"/>
        <v>60.36</v>
      </c>
      <c r="W4495" s="11"/>
    </row>
    <row r="4496" spans="1:23" x14ac:dyDescent="0.45">
      <c r="A4496" t="s">
        <v>4501</v>
      </c>
      <c r="B4496">
        <v>64.02</v>
      </c>
      <c r="D4496" s="1" t="str">
        <f>VartojimasGamyba!J4492</f>
        <v>2024-03-06-02</v>
      </c>
      <c r="E4496" s="7">
        <f>VartojimasGamyba!G4492</f>
        <v>1.24</v>
      </c>
      <c r="F4496" s="11"/>
      <c r="G4496" s="12">
        <f t="shared" si="684"/>
        <v>1.2688888888888887</v>
      </c>
      <c r="H4496" s="12">
        <v>0</v>
      </c>
      <c r="I4496" s="12">
        <v>1.3777777777777778</v>
      </c>
      <c r="J4496" s="12">
        <v>0</v>
      </c>
      <c r="K4496" s="12"/>
      <c r="L4496" s="12">
        <f>VartojimasGamyba!H4492</f>
        <v>0</v>
      </c>
      <c r="M4496" s="19">
        <f t="shared" si="677"/>
        <v>0</v>
      </c>
      <c r="N4496" s="7">
        <f t="shared" si="678"/>
        <v>0</v>
      </c>
      <c r="O4496" s="7">
        <f t="shared" si="679"/>
        <v>0</v>
      </c>
      <c r="R4496" s="7"/>
      <c r="S4496" s="47">
        <f t="shared" si="680"/>
        <v>0</v>
      </c>
      <c r="T4496" s="47">
        <f t="shared" si="681"/>
        <v>0</v>
      </c>
      <c r="U4496" s="47">
        <f t="shared" si="682"/>
        <v>164.31</v>
      </c>
      <c r="V4496" s="47">
        <f t="shared" si="683"/>
        <v>52.44</v>
      </c>
      <c r="W4496" s="11"/>
    </row>
    <row r="4497" spans="1:23" x14ac:dyDescent="0.45">
      <c r="A4497" t="s">
        <v>4502</v>
      </c>
      <c r="B4497">
        <v>62.77</v>
      </c>
      <c r="D4497" s="1" t="str">
        <f>VartojimasGamyba!J4493</f>
        <v>2024-03-06-03</v>
      </c>
      <c r="E4497" s="7">
        <f>VartojimasGamyba!G4493</f>
        <v>0.95199999999999996</v>
      </c>
      <c r="F4497" s="11"/>
      <c r="G4497" s="12">
        <f t="shared" si="684"/>
        <v>0.38333333333333275</v>
      </c>
      <c r="H4497" s="12">
        <v>0</v>
      </c>
      <c r="I4497" s="12">
        <v>0.88555555555555598</v>
      </c>
      <c r="J4497" s="12">
        <v>0</v>
      </c>
      <c r="K4497" s="12"/>
      <c r="L4497" s="12">
        <f>VartojimasGamyba!H4493</f>
        <v>0</v>
      </c>
      <c r="M4497" s="19">
        <f t="shared" si="677"/>
        <v>0.15499999999999958</v>
      </c>
      <c r="N4497" s="7">
        <f t="shared" si="678"/>
        <v>25.274299999999933</v>
      </c>
      <c r="O4497" s="7">
        <f t="shared" si="679"/>
        <v>25.274299999999933</v>
      </c>
      <c r="R4497" s="7"/>
      <c r="S4497" s="47">
        <f t="shared" si="680"/>
        <v>0.15499999999999958</v>
      </c>
      <c r="T4497" s="47">
        <f t="shared" si="681"/>
        <v>0</v>
      </c>
      <c r="U4497" s="47">
        <f t="shared" si="682"/>
        <v>163.06</v>
      </c>
      <c r="V4497" s="47">
        <f t="shared" si="683"/>
        <v>51.190000000000005</v>
      </c>
      <c r="W4497" s="11"/>
    </row>
    <row r="4498" spans="1:23" x14ac:dyDescent="0.45">
      <c r="A4498" t="s">
        <v>4503</v>
      </c>
      <c r="B4498">
        <v>62.17</v>
      </c>
      <c r="D4498" s="1" t="str">
        <f>VartojimasGamyba!J4494</f>
        <v>2024-03-06-04</v>
      </c>
      <c r="E4498" s="7">
        <f>VartojimasGamyba!G4494</f>
        <v>1.329</v>
      </c>
      <c r="F4498" s="11"/>
      <c r="G4498" s="12">
        <f t="shared" si="684"/>
        <v>0.38333333333333275</v>
      </c>
      <c r="H4498" s="12">
        <v>0</v>
      </c>
      <c r="I4498" s="12">
        <v>0</v>
      </c>
      <c r="J4498" s="12">
        <v>0</v>
      </c>
      <c r="K4498" s="12"/>
      <c r="L4498" s="12">
        <f>VartojimasGamyba!H4494</f>
        <v>0</v>
      </c>
      <c r="M4498" s="19">
        <f t="shared" si="677"/>
        <v>1.329</v>
      </c>
      <c r="N4498" s="7">
        <f t="shared" si="678"/>
        <v>215.90934000000001</v>
      </c>
      <c r="O4498" s="7">
        <f t="shared" si="679"/>
        <v>215.90934000000001</v>
      </c>
      <c r="R4498" s="7"/>
      <c r="S4498" s="47">
        <f t="shared" si="680"/>
        <v>1.329</v>
      </c>
      <c r="T4498" s="47">
        <f t="shared" si="681"/>
        <v>0</v>
      </c>
      <c r="U4498" s="47">
        <f t="shared" si="682"/>
        <v>162.46</v>
      </c>
      <c r="V4498" s="47">
        <f t="shared" si="683"/>
        <v>50.59</v>
      </c>
      <c r="W4498" s="11"/>
    </row>
    <row r="4499" spans="1:23" x14ac:dyDescent="0.45">
      <c r="A4499" t="s">
        <v>4504</v>
      </c>
      <c r="B4499">
        <v>62.74</v>
      </c>
      <c r="D4499" s="1" t="str">
        <f>VartojimasGamyba!J4495</f>
        <v>2024-03-06-05</v>
      </c>
      <c r="E4499" s="7">
        <f>VartojimasGamyba!G4495</f>
        <v>1.526</v>
      </c>
      <c r="F4499" s="11"/>
      <c r="G4499" s="12">
        <f t="shared" si="684"/>
        <v>0.38333333333333275</v>
      </c>
      <c r="H4499" s="12">
        <v>0</v>
      </c>
      <c r="I4499" s="12">
        <v>0</v>
      </c>
      <c r="J4499" s="12">
        <v>0</v>
      </c>
      <c r="K4499" s="12"/>
      <c r="L4499" s="12">
        <f>VartojimasGamyba!H4495</f>
        <v>1.7999999999999999E-2</v>
      </c>
      <c r="M4499" s="19">
        <f t="shared" si="677"/>
        <v>1.508</v>
      </c>
      <c r="N4499" s="7">
        <f t="shared" si="678"/>
        <v>245.84924000000001</v>
      </c>
      <c r="O4499" s="7">
        <f t="shared" si="679"/>
        <v>245.84924000000001</v>
      </c>
      <c r="R4499" s="7"/>
      <c r="S4499" s="47">
        <f t="shared" si="680"/>
        <v>1.508</v>
      </c>
      <c r="T4499" s="47">
        <f t="shared" si="681"/>
        <v>0</v>
      </c>
      <c r="U4499" s="47">
        <f t="shared" si="682"/>
        <v>163.03</v>
      </c>
      <c r="V4499" s="47">
        <f t="shared" si="683"/>
        <v>51.160000000000004</v>
      </c>
      <c r="W4499" s="11"/>
    </row>
    <row r="4500" spans="1:23" x14ac:dyDescent="0.45">
      <c r="A4500" t="s">
        <v>4505</v>
      </c>
      <c r="B4500">
        <v>64.92</v>
      </c>
      <c r="D4500" s="1" t="str">
        <f>VartojimasGamyba!J4496</f>
        <v>2024-03-06-06</v>
      </c>
      <c r="E4500" s="7">
        <f>VartojimasGamyba!G4496</f>
        <v>0.70799999999999996</v>
      </c>
      <c r="F4500" s="11"/>
      <c r="G4500" s="12">
        <f t="shared" si="684"/>
        <v>-5.5511151231257827E-16</v>
      </c>
      <c r="H4500" s="12">
        <v>0</v>
      </c>
      <c r="I4500" s="12">
        <v>0.3833333333333333</v>
      </c>
      <c r="J4500" s="12">
        <v>0</v>
      </c>
      <c r="K4500" s="12"/>
      <c r="L4500" s="12">
        <f>VartojimasGamyba!H4496</f>
        <v>0.36299999999999999</v>
      </c>
      <c r="M4500" s="19">
        <f t="shared" si="677"/>
        <v>0</v>
      </c>
      <c r="N4500" s="7">
        <f t="shared" si="678"/>
        <v>0</v>
      </c>
      <c r="O4500" s="7">
        <f t="shared" si="679"/>
        <v>0</v>
      </c>
      <c r="R4500" s="7"/>
      <c r="S4500" s="47">
        <f t="shared" si="680"/>
        <v>0</v>
      </c>
      <c r="T4500" s="47">
        <f t="shared" si="681"/>
        <v>0</v>
      </c>
      <c r="U4500" s="47">
        <f t="shared" si="682"/>
        <v>165.21</v>
      </c>
      <c r="V4500" s="47">
        <f t="shared" si="683"/>
        <v>53.34</v>
      </c>
      <c r="W4500" s="11"/>
    </row>
    <row r="4501" spans="1:23" x14ac:dyDescent="0.45">
      <c r="A4501" t="s">
        <v>4506</v>
      </c>
      <c r="B4501">
        <v>79.459999999999994</v>
      </c>
      <c r="D4501" s="1" t="str">
        <f>VartojimasGamyba!J4497</f>
        <v>2024-03-06-07</v>
      </c>
      <c r="E4501" s="7">
        <f>VartojimasGamyba!G4497</f>
        <v>0.21299999999999999</v>
      </c>
      <c r="F4501" s="11"/>
      <c r="G4501" s="12">
        <f t="shared" si="684"/>
        <v>1.1809999999999992</v>
      </c>
      <c r="H4501" s="12">
        <v>1.1809999999999998</v>
      </c>
      <c r="I4501" s="12">
        <v>0</v>
      </c>
      <c r="J4501" s="12">
        <v>0</v>
      </c>
      <c r="K4501" s="12"/>
      <c r="L4501" s="12">
        <f>VartojimasGamyba!H4497</f>
        <v>1.3939999999999999</v>
      </c>
      <c r="M4501" s="19">
        <f t="shared" si="677"/>
        <v>0</v>
      </c>
      <c r="N4501" s="7">
        <f t="shared" si="678"/>
        <v>0</v>
      </c>
      <c r="O4501" s="7">
        <f t="shared" si="679"/>
        <v>0</v>
      </c>
      <c r="R4501" s="7"/>
      <c r="S4501" s="47">
        <f t="shared" si="680"/>
        <v>1.1809999999999998</v>
      </c>
      <c r="T4501" s="47">
        <f t="shared" si="681"/>
        <v>1.1809999999999998</v>
      </c>
      <c r="U4501" s="47">
        <f t="shared" si="682"/>
        <v>179.75</v>
      </c>
      <c r="V4501" s="47">
        <f t="shared" si="683"/>
        <v>67.88</v>
      </c>
      <c r="W4501" s="11"/>
    </row>
    <row r="4502" spans="1:23" x14ac:dyDescent="0.45">
      <c r="A4502" t="s">
        <v>4507</v>
      </c>
      <c r="B4502">
        <v>83.98</v>
      </c>
      <c r="D4502" s="1" t="str">
        <f>VartojimasGamyba!J4498</f>
        <v>2024-03-06-08</v>
      </c>
      <c r="E4502" s="7">
        <f>VartojimasGamyba!G4498</f>
        <v>2.1000000000000001E-2</v>
      </c>
      <c r="F4502" s="11"/>
      <c r="G4502" s="12">
        <f t="shared" si="684"/>
        <v>3.2559999999999993</v>
      </c>
      <c r="H4502" s="12">
        <v>2.0750000000000002</v>
      </c>
      <c r="I4502" s="12">
        <v>0</v>
      </c>
      <c r="J4502" s="12">
        <v>0</v>
      </c>
      <c r="K4502" s="12"/>
      <c r="L4502" s="12">
        <f>VartojimasGamyba!H4498</f>
        <v>2.0960000000000001</v>
      </c>
      <c r="M4502" s="19">
        <f t="shared" si="677"/>
        <v>0</v>
      </c>
      <c r="N4502" s="7">
        <f t="shared" si="678"/>
        <v>0</v>
      </c>
      <c r="O4502" s="7">
        <f t="shared" si="679"/>
        <v>0</v>
      </c>
      <c r="R4502" s="7"/>
      <c r="S4502" s="47">
        <f t="shared" si="680"/>
        <v>2.0750000000000002</v>
      </c>
      <c r="T4502" s="47">
        <f t="shared" si="681"/>
        <v>2.0750000000000002</v>
      </c>
      <c r="U4502" s="47">
        <f t="shared" si="682"/>
        <v>184.27</v>
      </c>
      <c r="V4502" s="47">
        <f t="shared" si="683"/>
        <v>72.400000000000006</v>
      </c>
      <c r="W4502" s="11"/>
    </row>
    <row r="4503" spans="1:23" x14ac:dyDescent="0.45">
      <c r="A4503" t="s">
        <v>4508</v>
      </c>
      <c r="B4503">
        <v>106.64</v>
      </c>
      <c r="D4503" s="1" t="str">
        <f>VartojimasGamyba!J4499</f>
        <v>2024-03-06-09</v>
      </c>
      <c r="E4503" s="7">
        <f>VartojimasGamyba!G4499</f>
        <v>2E-3</v>
      </c>
      <c r="F4503" s="11"/>
      <c r="G4503" s="12">
        <f t="shared" si="684"/>
        <v>6.230999999999999</v>
      </c>
      <c r="H4503" s="12">
        <v>2.9749999999999996</v>
      </c>
      <c r="I4503" s="12">
        <v>0</v>
      </c>
      <c r="J4503" s="12">
        <v>0</v>
      </c>
      <c r="K4503" s="12"/>
      <c r="L4503" s="12">
        <f>VartojimasGamyba!H4499</f>
        <v>2.9769999999999999</v>
      </c>
      <c r="M4503" s="19">
        <f t="shared" si="677"/>
        <v>0</v>
      </c>
      <c r="N4503" s="7">
        <f t="shared" si="678"/>
        <v>0</v>
      </c>
      <c r="O4503" s="7">
        <f t="shared" si="679"/>
        <v>0</v>
      </c>
      <c r="R4503" s="7"/>
      <c r="S4503" s="47">
        <f t="shared" si="680"/>
        <v>2.9750000000000001</v>
      </c>
      <c r="T4503" s="47">
        <f t="shared" si="681"/>
        <v>2.9750000000000001</v>
      </c>
      <c r="U4503" s="47">
        <f t="shared" si="682"/>
        <v>206.93</v>
      </c>
      <c r="V4503" s="47">
        <f t="shared" si="683"/>
        <v>95.06</v>
      </c>
      <c r="W4503" s="11"/>
    </row>
    <row r="4504" spans="1:23" x14ac:dyDescent="0.45">
      <c r="A4504" t="s">
        <v>4509</v>
      </c>
      <c r="B4504">
        <v>108.7</v>
      </c>
      <c r="D4504" s="1" t="str">
        <f>VartojimasGamyba!J4500</f>
        <v>2024-03-06-10</v>
      </c>
      <c r="E4504" s="7">
        <f>VartojimasGamyba!G4500</f>
        <v>0</v>
      </c>
      <c r="F4504" s="11"/>
      <c r="G4504" s="12">
        <f t="shared" si="684"/>
        <v>6.5632222222222243</v>
      </c>
      <c r="H4504" s="12">
        <v>0.33222222222222486</v>
      </c>
      <c r="I4504" s="12">
        <v>0</v>
      </c>
      <c r="J4504" s="12">
        <v>3.0177777777777752</v>
      </c>
      <c r="K4504" s="12"/>
      <c r="L4504" s="12">
        <f>VartojimasGamyba!H4500</f>
        <v>3.35</v>
      </c>
      <c r="M4504" s="19">
        <f t="shared" si="677"/>
        <v>0</v>
      </c>
      <c r="N4504" s="7">
        <f t="shared" si="678"/>
        <v>-293.08657777777756</v>
      </c>
      <c r="O4504" s="7">
        <f t="shared" si="679"/>
        <v>0</v>
      </c>
      <c r="R4504" s="7"/>
      <c r="S4504" s="47">
        <f t="shared" si="680"/>
        <v>3.35</v>
      </c>
      <c r="T4504" s="47">
        <f t="shared" si="681"/>
        <v>3.35</v>
      </c>
      <c r="U4504" s="47">
        <f t="shared" si="682"/>
        <v>208.99</v>
      </c>
      <c r="V4504" s="47">
        <f t="shared" si="683"/>
        <v>97.12</v>
      </c>
      <c r="W4504" s="11"/>
    </row>
    <row r="4505" spans="1:23" x14ac:dyDescent="0.45">
      <c r="A4505" t="s">
        <v>4510</v>
      </c>
      <c r="B4505">
        <v>87.21</v>
      </c>
      <c r="D4505" s="1" t="str">
        <f>VartojimasGamyba!J4501</f>
        <v>2024-03-06-11</v>
      </c>
      <c r="E4505" s="7">
        <f>VartojimasGamyba!G4501</f>
        <v>3.0000000000000001E-3</v>
      </c>
      <c r="F4505" s="11"/>
      <c r="G4505" s="12">
        <f t="shared" si="684"/>
        <v>9.477222222222224</v>
      </c>
      <c r="H4505" s="12">
        <v>2.9140000000000006</v>
      </c>
      <c r="I4505" s="12">
        <v>0</v>
      </c>
      <c r="J4505" s="12">
        <v>0</v>
      </c>
      <c r="K4505" s="12"/>
      <c r="L4505" s="12">
        <f>VartojimasGamyba!H4501</f>
        <v>2.9169999999999998</v>
      </c>
      <c r="M4505" s="19">
        <f t="shared" si="677"/>
        <v>0</v>
      </c>
      <c r="N4505" s="7">
        <f t="shared" si="678"/>
        <v>0</v>
      </c>
      <c r="O4505" s="7">
        <f t="shared" si="679"/>
        <v>0</v>
      </c>
      <c r="R4505" s="7"/>
      <c r="S4505" s="47">
        <f t="shared" si="680"/>
        <v>2.9139999999999997</v>
      </c>
      <c r="T4505" s="47">
        <f t="shared" si="681"/>
        <v>2.9139999999999997</v>
      </c>
      <c r="U4505" s="47">
        <f t="shared" si="682"/>
        <v>187.5</v>
      </c>
      <c r="V4505" s="47">
        <f t="shared" si="683"/>
        <v>75.63</v>
      </c>
      <c r="W4505" s="11"/>
    </row>
    <row r="4506" spans="1:23" x14ac:dyDescent="0.45">
      <c r="A4506" t="s">
        <v>4511</v>
      </c>
      <c r="B4506">
        <v>73.39</v>
      </c>
      <c r="D4506" s="1" t="str">
        <f>VartojimasGamyba!J4502</f>
        <v>2024-03-06-12</v>
      </c>
      <c r="E4506" s="7">
        <f>VartojimasGamyba!G4502</f>
        <v>0.01</v>
      </c>
      <c r="F4506" s="11"/>
      <c r="G4506" s="12">
        <f t="shared" si="684"/>
        <v>12.319222222222223</v>
      </c>
      <c r="H4506" s="12">
        <v>2.8419999999999996</v>
      </c>
      <c r="I4506" s="12">
        <v>0</v>
      </c>
      <c r="J4506" s="12">
        <v>0</v>
      </c>
      <c r="K4506" s="12"/>
      <c r="L4506" s="12">
        <f>VartojimasGamyba!H4502</f>
        <v>2.8519999999999999</v>
      </c>
      <c r="M4506" s="19">
        <f t="shared" si="677"/>
        <v>0</v>
      </c>
      <c r="N4506" s="7">
        <f t="shared" si="678"/>
        <v>0</v>
      </c>
      <c r="O4506" s="7">
        <f t="shared" si="679"/>
        <v>0</v>
      </c>
      <c r="R4506" s="7"/>
      <c r="S4506" s="47">
        <f t="shared" si="680"/>
        <v>2.8420000000000001</v>
      </c>
      <c r="T4506" s="47">
        <f t="shared" si="681"/>
        <v>2.8420000000000001</v>
      </c>
      <c r="U4506" s="47">
        <f t="shared" si="682"/>
        <v>173.68</v>
      </c>
      <c r="V4506" s="47">
        <f t="shared" si="683"/>
        <v>61.81</v>
      </c>
      <c r="W4506" s="11"/>
    </row>
    <row r="4507" spans="1:23" x14ac:dyDescent="0.45">
      <c r="A4507" t="s">
        <v>4512</v>
      </c>
      <c r="B4507">
        <v>69.67</v>
      </c>
      <c r="D4507" s="1" t="str">
        <f>VartojimasGamyba!J4503</f>
        <v>2024-03-06-13</v>
      </c>
      <c r="E4507" s="7">
        <f>VartojimasGamyba!G4503</f>
        <v>0</v>
      </c>
      <c r="F4507" s="11"/>
      <c r="G4507" s="12">
        <f t="shared" si="684"/>
        <v>14.386222222222223</v>
      </c>
      <c r="H4507" s="12">
        <v>2.0670000000000002</v>
      </c>
      <c r="I4507" s="12">
        <v>0</v>
      </c>
      <c r="J4507" s="12">
        <v>0</v>
      </c>
      <c r="K4507" s="12"/>
      <c r="L4507" s="12">
        <f>VartojimasGamyba!H4503</f>
        <v>2.0670000000000002</v>
      </c>
      <c r="M4507" s="19">
        <f t="shared" si="677"/>
        <v>0</v>
      </c>
      <c r="N4507" s="7">
        <f t="shared" si="678"/>
        <v>0</v>
      </c>
      <c r="O4507" s="7">
        <f t="shared" si="679"/>
        <v>0</v>
      </c>
      <c r="R4507" s="7"/>
      <c r="S4507" s="47">
        <f t="shared" si="680"/>
        <v>2.0670000000000002</v>
      </c>
      <c r="T4507" s="47">
        <f t="shared" si="681"/>
        <v>2.0670000000000002</v>
      </c>
      <c r="U4507" s="47">
        <f t="shared" si="682"/>
        <v>169.96</v>
      </c>
      <c r="V4507" s="47">
        <f t="shared" si="683"/>
        <v>58.09</v>
      </c>
      <c r="W4507" s="11"/>
    </row>
    <row r="4508" spans="1:23" x14ac:dyDescent="0.45">
      <c r="A4508" t="s">
        <v>4513</v>
      </c>
      <c r="B4508">
        <v>69.25</v>
      </c>
      <c r="D4508" s="1" t="str">
        <f>VartojimasGamyba!J4504</f>
        <v>2024-03-06-14</v>
      </c>
      <c r="E4508" s="7">
        <f>VartojimasGamyba!G4504</f>
        <v>0.121</v>
      </c>
      <c r="F4508" s="11"/>
      <c r="G4508" s="12">
        <f t="shared" si="684"/>
        <v>15.402222222222223</v>
      </c>
      <c r="H4508" s="12">
        <v>1.016</v>
      </c>
      <c r="I4508" s="12">
        <v>0</v>
      </c>
      <c r="J4508" s="12">
        <v>0</v>
      </c>
      <c r="K4508" s="12"/>
      <c r="L4508" s="12">
        <f>VartojimasGamyba!H4504</f>
        <v>1.137</v>
      </c>
      <c r="M4508" s="19">
        <f t="shared" si="677"/>
        <v>0</v>
      </c>
      <c r="N4508" s="7">
        <f t="shared" si="678"/>
        <v>0</v>
      </c>
      <c r="O4508" s="7">
        <f t="shared" si="679"/>
        <v>0</v>
      </c>
      <c r="R4508" s="7"/>
      <c r="S4508" s="47">
        <f t="shared" si="680"/>
        <v>1.016</v>
      </c>
      <c r="T4508" s="47">
        <f t="shared" si="681"/>
        <v>1.016</v>
      </c>
      <c r="U4508" s="47">
        <f t="shared" si="682"/>
        <v>169.54000000000002</v>
      </c>
      <c r="V4508" s="47">
        <f t="shared" si="683"/>
        <v>57.67</v>
      </c>
      <c r="W4508" s="11"/>
    </row>
    <row r="4509" spans="1:23" x14ac:dyDescent="0.45">
      <c r="A4509" t="s">
        <v>4514</v>
      </c>
      <c r="B4509">
        <v>69.290000000000006</v>
      </c>
      <c r="D4509" s="1" t="str">
        <f>VartojimasGamyba!J4505</f>
        <v>2024-03-06-15</v>
      </c>
      <c r="E4509" s="7">
        <f>VartojimasGamyba!G4505</f>
        <v>0.27900000000000003</v>
      </c>
      <c r="F4509" s="11"/>
      <c r="G4509" s="12">
        <f t="shared" si="684"/>
        <v>15.254444444444445</v>
      </c>
      <c r="H4509" s="12">
        <v>0</v>
      </c>
      <c r="I4509" s="12">
        <v>0.14777777777777779</v>
      </c>
      <c r="J4509" s="12">
        <v>0</v>
      </c>
      <c r="K4509" s="12"/>
      <c r="L4509" s="12">
        <f>VartojimasGamyba!H4505</f>
        <v>0.14599999999999999</v>
      </c>
      <c r="M4509" s="19">
        <f t="shared" si="677"/>
        <v>0</v>
      </c>
      <c r="N4509" s="7">
        <f t="shared" si="678"/>
        <v>0</v>
      </c>
      <c r="O4509" s="7">
        <f t="shared" si="679"/>
        <v>0</v>
      </c>
      <c r="R4509" s="7"/>
      <c r="S4509" s="47">
        <f t="shared" si="680"/>
        <v>0</v>
      </c>
      <c r="T4509" s="47">
        <f t="shared" si="681"/>
        <v>0</v>
      </c>
      <c r="U4509" s="47">
        <f t="shared" si="682"/>
        <v>169.58</v>
      </c>
      <c r="V4509" s="47">
        <f t="shared" si="683"/>
        <v>57.710000000000008</v>
      </c>
      <c r="W4509" s="11"/>
    </row>
    <row r="4510" spans="1:23" x14ac:dyDescent="0.45">
      <c r="A4510" t="s">
        <v>4515</v>
      </c>
      <c r="B4510">
        <v>70.64</v>
      </c>
      <c r="D4510" s="1" t="str">
        <f>VartojimasGamyba!J4506</f>
        <v>2024-03-06-16</v>
      </c>
      <c r="E4510" s="7">
        <f>VartojimasGamyba!G4506</f>
        <v>0.79400000000000004</v>
      </c>
      <c r="F4510" s="11"/>
      <c r="G4510" s="12">
        <f t="shared" si="684"/>
        <v>14.374444444444444</v>
      </c>
      <c r="H4510" s="12">
        <v>0</v>
      </c>
      <c r="I4510" s="12">
        <v>0.88</v>
      </c>
      <c r="J4510" s="12">
        <v>0</v>
      </c>
      <c r="K4510" s="12"/>
      <c r="L4510" s="12">
        <f>VartojimasGamyba!H4506</f>
        <v>2E-3</v>
      </c>
      <c r="M4510" s="19">
        <f t="shared" si="677"/>
        <v>0</v>
      </c>
      <c r="N4510" s="7">
        <f t="shared" si="678"/>
        <v>0</v>
      </c>
      <c r="O4510" s="7">
        <f t="shared" si="679"/>
        <v>0</v>
      </c>
      <c r="R4510" s="7"/>
      <c r="S4510" s="47">
        <f t="shared" si="680"/>
        <v>0</v>
      </c>
      <c r="T4510" s="47">
        <f t="shared" si="681"/>
        <v>0</v>
      </c>
      <c r="U4510" s="47">
        <f t="shared" si="682"/>
        <v>170.93</v>
      </c>
      <c r="V4510" s="47">
        <f t="shared" si="683"/>
        <v>59.06</v>
      </c>
      <c r="W4510" s="11"/>
    </row>
    <row r="4511" spans="1:23" x14ac:dyDescent="0.45">
      <c r="A4511" t="s">
        <v>4516</v>
      </c>
      <c r="B4511">
        <v>75.44</v>
      </c>
      <c r="D4511" s="1" t="str">
        <f>VartojimasGamyba!J4507</f>
        <v>2024-03-06-17</v>
      </c>
      <c r="E4511" s="7">
        <f>VartojimasGamyba!G4507</f>
        <v>1.5940000000000001</v>
      </c>
      <c r="F4511" s="11"/>
      <c r="G4511" s="12">
        <f t="shared" si="684"/>
        <v>12.603333333333332</v>
      </c>
      <c r="H4511" s="12">
        <v>0</v>
      </c>
      <c r="I4511" s="12">
        <v>1.7711111111111117</v>
      </c>
      <c r="J4511" s="12">
        <v>0</v>
      </c>
      <c r="K4511" s="12"/>
      <c r="L4511" s="12">
        <f>VartojimasGamyba!H4507</f>
        <v>0</v>
      </c>
      <c r="M4511" s="19">
        <f t="shared" si="677"/>
        <v>-4.4408920985006262E-16</v>
      </c>
      <c r="N4511" s="7">
        <f t="shared" si="678"/>
        <v>-7.8039796846951512E-14</v>
      </c>
      <c r="O4511" s="7">
        <f t="shared" si="679"/>
        <v>-7.8039796846951512E-14</v>
      </c>
      <c r="R4511" s="7"/>
      <c r="S4511" s="47">
        <f t="shared" si="680"/>
        <v>-4.4408920985006262E-16</v>
      </c>
      <c r="T4511" s="47">
        <f t="shared" si="681"/>
        <v>0</v>
      </c>
      <c r="U4511" s="47">
        <f t="shared" si="682"/>
        <v>175.73000000000002</v>
      </c>
      <c r="V4511" s="47">
        <f t="shared" si="683"/>
        <v>63.86</v>
      </c>
      <c r="W4511" s="11"/>
    </row>
    <row r="4512" spans="1:23" x14ac:dyDescent="0.45">
      <c r="A4512" t="s">
        <v>4517</v>
      </c>
      <c r="B4512">
        <v>84.31</v>
      </c>
      <c r="D4512" s="1" t="str">
        <f>VartojimasGamyba!J4508</f>
        <v>2024-03-06-18</v>
      </c>
      <c r="E4512" s="7">
        <f>VartojimasGamyba!G4508</f>
        <v>1.1890000000000001</v>
      </c>
      <c r="F4512" s="11"/>
      <c r="G4512" s="12">
        <f t="shared" si="684"/>
        <v>11.28222222222222</v>
      </c>
      <c r="H4512" s="12">
        <v>0</v>
      </c>
      <c r="I4512" s="12">
        <v>1.3211111111111116</v>
      </c>
      <c r="J4512" s="12">
        <v>0</v>
      </c>
      <c r="K4512" s="12"/>
      <c r="L4512" s="12">
        <f>VartojimasGamyba!H4508</f>
        <v>0</v>
      </c>
      <c r="M4512" s="19">
        <f t="shared" si="677"/>
        <v>-4.4408920985006262E-16</v>
      </c>
      <c r="N4512" s="7">
        <f t="shared" si="678"/>
        <v>-8.1978868138321569E-14</v>
      </c>
      <c r="O4512" s="7">
        <f t="shared" si="679"/>
        <v>-8.1978868138321569E-14</v>
      </c>
      <c r="R4512" s="7"/>
      <c r="S4512" s="47">
        <f t="shared" si="680"/>
        <v>-4.4408920985006262E-16</v>
      </c>
      <c r="T4512" s="47">
        <f t="shared" si="681"/>
        <v>0</v>
      </c>
      <c r="U4512" s="47">
        <f t="shared" si="682"/>
        <v>184.60000000000002</v>
      </c>
      <c r="V4512" s="47">
        <f t="shared" si="683"/>
        <v>72.73</v>
      </c>
      <c r="W4512" s="11"/>
    </row>
    <row r="4513" spans="1:23" x14ac:dyDescent="0.45">
      <c r="A4513" t="s">
        <v>4518</v>
      </c>
      <c r="B4513">
        <v>106.03</v>
      </c>
      <c r="D4513" s="1" t="str">
        <f>VartojimasGamyba!J4509</f>
        <v>2024-03-06-19</v>
      </c>
      <c r="E4513" s="7">
        <f>VartojimasGamyba!G4509</f>
        <v>1.1120000000000001</v>
      </c>
      <c r="F4513" s="11"/>
      <c r="G4513" s="12">
        <f t="shared" si="684"/>
        <v>10.046666666666665</v>
      </c>
      <c r="H4513" s="12">
        <v>0</v>
      </c>
      <c r="I4513" s="12">
        <v>1.2355555555555555</v>
      </c>
      <c r="J4513" s="12">
        <v>0</v>
      </c>
      <c r="K4513" s="12"/>
      <c r="L4513" s="12">
        <f>VartojimasGamyba!H4509</f>
        <v>0</v>
      </c>
      <c r="M4513" s="19">
        <f t="shared" si="677"/>
        <v>0</v>
      </c>
      <c r="N4513" s="7">
        <f t="shared" si="678"/>
        <v>0</v>
      </c>
      <c r="O4513" s="7">
        <f t="shared" si="679"/>
        <v>0</v>
      </c>
      <c r="R4513" s="7"/>
      <c r="S4513" s="47">
        <f t="shared" si="680"/>
        <v>0</v>
      </c>
      <c r="T4513" s="47">
        <f t="shared" si="681"/>
        <v>0</v>
      </c>
      <c r="U4513" s="47">
        <f t="shared" si="682"/>
        <v>206.32</v>
      </c>
      <c r="V4513" s="47">
        <f t="shared" si="683"/>
        <v>94.45</v>
      </c>
      <c r="W4513" s="11"/>
    </row>
    <row r="4514" spans="1:23" x14ac:dyDescent="0.45">
      <c r="A4514" t="s">
        <v>4519</v>
      </c>
      <c r="B4514">
        <v>119.25</v>
      </c>
      <c r="D4514" s="1" t="str">
        <f>VartojimasGamyba!J4510</f>
        <v>2024-03-06-20</v>
      </c>
      <c r="E4514" s="7">
        <f>VartojimasGamyba!G4510</f>
        <v>1.37</v>
      </c>
      <c r="F4514" s="11"/>
      <c r="G4514" s="12">
        <f t="shared" si="684"/>
        <v>8.5244444444444429</v>
      </c>
      <c r="H4514" s="12">
        <v>0</v>
      </c>
      <c r="I4514" s="12">
        <v>1.5222222222222226</v>
      </c>
      <c r="J4514" s="12">
        <v>0</v>
      </c>
      <c r="K4514" s="12"/>
      <c r="L4514" s="12">
        <f>VartojimasGamyba!H4510</f>
        <v>0</v>
      </c>
      <c r="M4514" s="19">
        <f t="shared" si="677"/>
        <v>-2.2204460492503131E-16</v>
      </c>
      <c r="N4514" s="7">
        <f t="shared" si="678"/>
        <v>-4.8747672565241378E-14</v>
      </c>
      <c r="O4514" s="7">
        <f t="shared" si="679"/>
        <v>-4.8747672565241378E-14</v>
      </c>
      <c r="P4514" s="7" t="s">
        <v>8873</v>
      </c>
      <c r="R4514" s="7"/>
      <c r="S4514" s="47">
        <f t="shared" si="680"/>
        <v>-2.2204460492503131E-16</v>
      </c>
      <c r="T4514" s="47">
        <f t="shared" si="681"/>
        <v>0</v>
      </c>
      <c r="U4514" s="47">
        <f t="shared" si="682"/>
        <v>219.54000000000002</v>
      </c>
      <c r="V4514" s="47">
        <f t="shared" si="683"/>
        <v>107.67</v>
      </c>
      <c r="W4514" s="11"/>
    </row>
    <row r="4515" spans="1:23" x14ac:dyDescent="0.45">
      <c r="A4515" t="s">
        <v>4520</v>
      </c>
      <c r="B4515">
        <v>119.03</v>
      </c>
      <c r="D4515" s="1" t="str">
        <f>VartojimasGamyba!J4511</f>
        <v>2024-03-06-21</v>
      </c>
      <c r="E4515" s="7">
        <f>VartojimasGamyba!G4511</f>
        <v>0.90300000000000002</v>
      </c>
      <c r="F4515" s="11"/>
      <c r="G4515" s="12">
        <f t="shared" si="684"/>
        <v>7.5211111111111091</v>
      </c>
      <c r="H4515" s="12">
        <v>0</v>
      </c>
      <c r="I4515" s="12">
        <v>1.0033333333333334</v>
      </c>
      <c r="J4515" s="12">
        <v>0</v>
      </c>
      <c r="K4515" s="12"/>
      <c r="L4515" s="12">
        <f>VartojimasGamyba!H4511</f>
        <v>0</v>
      </c>
      <c r="M4515" s="19">
        <f t="shared" si="677"/>
        <v>-1.1102230246251565E-16</v>
      </c>
      <c r="N4515" s="7">
        <f t="shared" si="678"/>
        <v>-2.4349411376078932E-14</v>
      </c>
      <c r="O4515" s="7">
        <f t="shared" si="679"/>
        <v>-2.4349411376078932E-14</v>
      </c>
      <c r="P4515" s="7">
        <f>SUM(N4494:N4517)</f>
        <v>193.94630222222196</v>
      </c>
      <c r="R4515" s="7"/>
      <c r="S4515" s="47">
        <f t="shared" si="680"/>
        <v>-1.1102230246251565E-16</v>
      </c>
      <c r="T4515" s="47">
        <f t="shared" si="681"/>
        <v>0</v>
      </c>
      <c r="U4515" s="47">
        <f t="shared" si="682"/>
        <v>219.32</v>
      </c>
      <c r="V4515" s="47">
        <f t="shared" si="683"/>
        <v>107.45</v>
      </c>
      <c r="W4515" s="11"/>
    </row>
    <row r="4516" spans="1:23" x14ac:dyDescent="0.45">
      <c r="A4516" t="s">
        <v>4521</v>
      </c>
      <c r="B4516">
        <v>92.95</v>
      </c>
      <c r="D4516" s="1" t="str">
        <f>VartojimasGamyba!J4512</f>
        <v>2024-03-06-22</v>
      </c>
      <c r="E4516" s="7">
        <f>VartojimasGamyba!G4512</f>
        <v>1.359</v>
      </c>
      <c r="F4516" s="11"/>
      <c r="G4516" s="12">
        <f t="shared" si="684"/>
        <v>6.0111111111111093</v>
      </c>
      <c r="H4516" s="12">
        <v>0</v>
      </c>
      <c r="I4516" s="12">
        <v>1.51</v>
      </c>
      <c r="J4516" s="12">
        <v>0</v>
      </c>
      <c r="K4516" s="12"/>
      <c r="L4516" s="12">
        <f>VartojimasGamyba!H4512</f>
        <v>0</v>
      </c>
      <c r="M4516" s="19">
        <f t="shared" si="677"/>
        <v>0</v>
      </c>
      <c r="N4516" s="7">
        <f t="shared" si="678"/>
        <v>0</v>
      </c>
      <c r="O4516" s="7">
        <f t="shared" si="679"/>
        <v>0</v>
      </c>
      <c r="P4516" s="7" t="s">
        <v>8872</v>
      </c>
      <c r="R4516" s="7"/>
      <c r="S4516" s="47">
        <f t="shared" si="680"/>
        <v>0</v>
      </c>
      <c r="T4516" s="47">
        <f t="shared" si="681"/>
        <v>0</v>
      </c>
      <c r="U4516" s="47">
        <f t="shared" si="682"/>
        <v>193.24</v>
      </c>
      <c r="V4516" s="47">
        <f t="shared" si="683"/>
        <v>81.37</v>
      </c>
      <c r="W4516" s="11"/>
    </row>
    <row r="4517" spans="1:23" x14ac:dyDescent="0.45">
      <c r="A4517" t="s">
        <v>4522</v>
      </c>
      <c r="B4517">
        <v>80.13</v>
      </c>
      <c r="D4517" s="1" t="str">
        <f>VartojimasGamyba!J4513</f>
        <v>2024-03-06-23</v>
      </c>
      <c r="E4517" s="7">
        <f>VartojimasGamyba!G4513</f>
        <v>0.91</v>
      </c>
      <c r="F4517" s="11"/>
      <c r="G4517" s="12">
        <f t="shared" si="684"/>
        <v>4.9999999999999982</v>
      </c>
      <c r="H4517" s="12">
        <v>0</v>
      </c>
      <c r="I4517" s="12">
        <v>1.0111111111111113</v>
      </c>
      <c r="J4517" s="12">
        <v>0</v>
      </c>
      <c r="K4517" s="12"/>
      <c r="L4517" s="12">
        <f>VartojimasGamyba!H4513</f>
        <v>0</v>
      </c>
      <c r="M4517" s="19">
        <f t="shared" si="677"/>
        <v>-1.1102230246251565E-16</v>
      </c>
      <c r="N4517" s="7">
        <f t="shared" si="678"/>
        <v>-2.0030643810287076E-14</v>
      </c>
      <c r="O4517" s="7">
        <f t="shared" si="679"/>
        <v>-2.0030643810287076E-14</v>
      </c>
      <c r="P4517" s="7">
        <f>SUM(O4494:O4517)</f>
        <v>487.03287999999964</v>
      </c>
      <c r="Q4517" s="7">
        <f>SUMPRODUCT(B4494:B4517,E4494:E4517)+SUM(E4494:E4517)*$Z$21-SUMPRODUCT(B4494:B4517,L4494:L4517)+SUM(L4494:L4517)*ABS($Z$20)</f>
        <v>1747.0402300000003</v>
      </c>
      <c r="R4517" s="7"/>
      <c r="S4517" s="47">
        <f t="shared" si="680"/>
        <v>-1.1102230246251565E-16</v>
      </c>
      <c r="T4517" s="47">
        <f t="shared" si="681"/>
        <v>0</v>
      </c>
      <c r="U4517" s="47">
        <f t="shared" si="682"/>
        <v>180.42000000000002</v>
      </c>
      <c r="V4517" s="47">
        <f t="shared" si="683"/>
        <v>68.55</v>
      </c>
      <c r="W4517" s="11">
        <f>IF(P4517&lt;&gt;Q4517,1,0)</f>
        <v>1</v>
      </c>
    </row>
    <row r="4518" spans="1:23" x14ac:dyDescent="0.45">
      <c r="A4518" t="s">
        <v>4523</v>
      </c>
      <c r="B4518">
        <v>77.98</v>
      </c>
      <c r="D4518" s="9" t="str">
        <f>VartojimasGamyba!J4514</f>
        <v>2024-03-07-00</v>
      </c>
      <c r="E4518" s="8">
        <f>VartojimasGamyba!G4514</f>
        <v>1.296</v>
      </c>
      <c r="F4518" s="11"/>
      <c r="G4518" s="7">
        <f>G4517+H4518-I4518</f>
        <v>4.0115555555555558</v>
      </c>
      <c r="H4518" s="7">
        <v>0</v>
      </c>
      <c r="I4518" s="7">
        <v>0.98844444444444224</v>
      </c>
      <c r="J4518" s="7">
        <v>0</v>
      </c>
      <c r="L4518" s="7">
        <f>VartojimasGamyba!H4514</f>
        <v>0</v>
      </c>
      <c r="M4518" s="15">
        <f t="shared" si="677"/>
        <v>0.40640000000000198</v>
      </c>
      <c r="N4518" s="7">
        <f t="shared" si="678"/>
        <v>72.44892800000035</v>
      </c>
      <c r="O4518" s="7">
        <f t="shared" si="679"/>
        <v>72.44892800000035</v>
      </c>
      <c r="R4518" s="20" t="s">
        <v>8783</v>
      </c>
      <c r="S4518" s="47">
        <f t="shared" si="680"/>
        <v>0.40640000000000198</v>
      </c>
      <c r="T4518" s="47">
        <f t="shared" si="681"/>
        <v>0</v>
      </c>
      <c r="U4518" s="47">
        <f t="shared" si="682"/>
        <v>178.27</v>
      </c>
      <c r="V4518" s="47">
        <f t="shared" si="683"/>
        <v>66.400000000000006</v>
      </c>
      <c r="W4518" s="11"/>
    </row>
    <row r="4519" spans="1:23" x14ac:dyDescent="0.45">
      <c r="A4519" t="s">
        <v>4524</v>
      </c>
      <c r="B4519">
        <v>74.34</v>
      </c>
      <c r="D4519" s="9" t="str">
        <f>VartojimasGamyba!J4515</f>
        <v>2024-03-07-01</v>
      </c>
      <c r="E4519" s="8">
        <f>VartojimasGamyba!G4515</f>
        <v>1.327</v>
      </c>
      <c r="F4519" s="11"/>
      <c r="G4519" s="7">
        <f t="shared" ref="G4519:G4541" si="685">G4518+H4519-I4519</f>
        <v>4.0115555555555558</v>
      </c>
      <c r="H4519" s="7">
        <v>0</v>
      </c>
      <c r="I4519" s="7">
        <v>0</v>
      </c>
      <c r="J4519" s="7">
        <v>0</v>
      </c>
      <c r="L4519" s="7">
        <f>VartojimasGamyba!H4515</f>
        <v>0</v>
      </c>
      <c r="M4519" s="15">
        <f t="shared" si="677"/>
        <v>1.327</v>
      </c>
      <c r="N4519" s="7">
        <f t="shared" si="678"/>
        <v>231.73400999999998</v>
      </c>
      <c r="O4519" s="7">
        <f t="shared" si="679"/>
        <v>231.73400999999998</v>
      </c>
      <c r="R4519" s="7"/>
      <c r="S4519" s="47">
        <f t="shared" si="680"/>
        <v>1.327</v>
      </c>
      <c r="T4519" s="47">
        <f t="shared" si="681"/>
        <v>0</v>
      </c>
      <c r="U4519" s="47">
        <f t="shared" si="682"/>
        <v>174.63</v>
      </c>
      <c r="V4519" s="47">
        <f t="shared" si="683"/>
        <v>62.760000000000005</v>
      </c>
      <c r="W4519" s="11"/>
    </row>
    <row r="4520" spans="1:23" x14ac:dyDescent="0.45">
      <c r="A4520" t="s">
        <v>4525</v>
      </c>
      <c r="B4520">
        <v>73.33</v>
      </c>
      <c r="D4520" s="9" t="str">
        <f>VartojimasGamyba!J4516</f>
        <v>2024-03-07-02</v>
      </c>
      <c r="E4520" s="8">
        <f>VartojimasGamyba!G4516</f>
        <v>1.3029999999999999</v>
      </c>
      <c r="F4520" s="11"/>
      <c r="G4520" s="7">
        <f t="shared" si="685"/>
        <v>4.0115555555555558</v>
      </c>
      <c r="H4520" s="7">
        <v>0</v>
      </c>
      <c r="I4520" s="7">
        <v>0</v>
      </c>
      <c r="J4520" s="7">
        <v>0</v>
      </c>
      <c r="L4520" s="7">
        <f>VartojimasGamyba!H4516</f>
        <v>0</v>
      </c>
      <c r="M4520" s="15">
        <f t="shared" si="677"/>
        <v>1.3029999999999999</v>
      </c>
      <c r="N4520" s="7">
        <f t="shared" si="678"/>
        <v>226.22685999999999</v>
      </c>
      <c r="O4520" s="7">
        <f t="shared" si="679"/>
        <v>226.22685999999999</v>
      </c>
      <c r="R4520" s="7"/>
      <c r="S4520" s="47">
        <f t="shared" si="680"/>
        <v>1.3029999999999999</v>
      </c>
      <c r="T4520" s="47">
        <f t="shared" si="681"/>
        <v>0</v>
      </c>
      <c r="U4520" s="47">
        <f t="shared" si="682"/>
        <v>173.62</v>
      </c>
      <c r="V4520" s="47">
        <f t="shared" si="683"/>
        <v>61.75</v>
      </c>
      <c r="W4520" s="11"/>
    </row>
    <row r="4521" spans="1:23" x14ac:dyDescent="0.45">
      <c r="A4521" t="s">
        <v>4526</v>
      </c>
      <c r="B4521">
        <v>72.319999999999993</v>
      </c>
      <c r="D4521" s="9" t="str">
        <f>VartojimasGamyba!J4517</f>
        <v>2024-03-07-03</v>
      </c>
      <c r="E4521" s="8">
        <f>VartojimasGamyba!G4517</f>
        <v>1.468</v>
      </c>
      <c r="F4521" s="11"/>
      <c r="G4521" s="7">
        <f t="shared" si="685"/>
        <v>4.0115555555555558</v>
      </c>
      <c r="H4521" s="7">
        <v>0</v>
      </c>
      <c r="I4521" s="7">
        <v>0</v>
      </c>
      <c r="J4521" s="7">
        <v>0</v>
      </c>
      <c r="L4521" s="7">
        <f>VartojimasGamyba!H4517</f>
        <v>0</v>
      </c>
      <c r="M4521" s="15">
        <f t="shared" si="677"/>
        <v>1.468</v>
      </c>
      <c r="N4521" s="7">
        <f t="shared" si="678"/>
        <v>253.39148</v>
      </c>
      <c r="O4521" s="7">
        <f t="shared" si="679"/>
        <v>253.39148</v>
      </c>
      <c r="R4521" s="7"/>
      <c r="S4521" s="47">
        <f t="shared" si="680"/>
        <v>1.468</v>
      </c>
      <c r="T4521" s="47">
        <f t="shared" si="681"/>
        <v>0</v>
      </c>
      <c r="U4521" s="47">
        <f t="shared" si="682"/>
        <v>172.61</v>
      </c>
      <c r="V4521" s="47">
        <f t="shared" si="683"/>
        <v>60.739999999999995</v>
      </c>
      <c r="W4521" s="11"/>
    </row>
    <row r="4522" spans="1:23" x14ac:dyDescent="0.45">
      <c r="A4522" t="s">
        <v>4527</v>
      </c>
      <c r="B4522">
        <v>70.34</v>
      </c>
      <c r="D4522" s="9" t="str">
        <f>VartojimasGamyba!J4518</f>
        <v>2024-03-07-04</v>
      </c>
      <c r="E4522" s="8">
        <f>VartojimasGamyba!G4518</f>
        <v>1.349</v>
      </c>
      <c r="F4522" s="11"/>
      <c r="G4522" s="7">
        <f t="shared" si="685"/>
        <v>4.0115555555555558</v>
      </c>
      <c r="H4522" s="7">
        <v>0</v>
      </c>
      <c r="I4522" s="7">
        <v>0</v>
      </c>
      <c r="J4522" s="7">
        <v>0</v>
      </c>
      <c r="L4522" s="7">
        <f>VartojimasGamyba!H4518</f>
        <v>0</v>
      </c>
      <c r="M4522" s="15">
        <f t="shared" si="677"/>
        <v>1.349</v>
      </c>
      <c r="N4522" s="7">
        <f t="shared" si="678"/>
        <v>230.17986999999999</v>
      </c>
      <c r="O4522" s="7">
        <f t="shared" si="679"/>
        <v>230.17986999999999</v>
      </c>
      <c r="R4522" s="7"/>
      <c r="S4522" s="47">
        <f t="shared" si="680"/>
        <v>1.349</v>
      </c>
      <c r="T4522" s="47">
        <f t="shared" si="681"/>
        <v>0</v>
      </c>
      <c r="U4522" s="47">
        <f t="shared" si="682"/>
        <v>170.63</v>
      </c>
      <c r="V4522" s="47">
        <f t="shared" si="683"/>
        <v>58.760000000000005</v>
      </c>
      <c r="W4522" s="11"/>
    </row>
    <row r="4523" spans="1:23" x14ac:dyDescent="0.45">
      <c r="A4523" t="s">
        <v>4528</v>
      </c>
      <c r="B4523">
        <v>68.709999999999994</v>
      </c>
      <c r="D4523" s="9" t="str">
        <f>VartojimasGamyba!J4519</f>
        <v>2024-03-07-05</v>
      </c>
      <c r="E4523" s="8">
        <f>VartojimasGamyba!G4519</f>
        <v>1.5580000000000001</v>
      </c>
      <c r="F4523" s="11"/>
      <c r="G4523" s="7">
        <f t="shared" si="685"/>
        <v>4.0115555555555558</v>
      </c>
      <c r="H4523" s="7">
        <v>0</v>
      </c>
      <c r="I4523" s="7">
        <v>0</v>
      </c>
      <c r="J4523" s="7">
        <v>0</v>
      </c>
      <c r="L4523" s="7">
        <f>VartojimasGamyba!H4519</f>
        <v>0</v>
      </c>
      <c r="M4523" s="15">
        <f t="shared" si="677"/>
        <v>1.5580000000000001</v>
      </c>
      <c r="N4523" s="7">
        <f t="shared" si="678"/>
        <v>263.30200000000002</v>
      </c>
      <c r="O4523" s="7">
        <f t="shared" si="679"/>
        <v>263.30200000000002</v>
      </c>
      <c r="R4523" s="7"/>
      <c r="S4523" s="47">
        <f t="shared" si="680"/>
        <v>1.5580000000000001</v>
      </c>
      <c r="T4523" s="47">
        <f t="shared" si="681"/>
        <v>0</v>
      </c>
      <c r="U4523" s="47">
        <f t="shared" si="682"/>
        <v>169</v>
      </c>
      <c r="V4523" s="47">
        <f t="shared" si="683"/>
        <v>57.129999999999995</v>
      </c>
      <c r="W4523" s="11"/>
    </row>
    <row r="4524" spans="1:23" x14ac:dyDescent="0.45">
      <c r="A4524" t="s">
        <v>4529</v>
      </c>
      <c r="B4524">
        <v>69.89</v>
      </c>
      <c r="D4524" s="9" t="str">
        <f>VartojimasGamyba!J4520</f>
        <v>2024-03-07-06</v>
      </c>
      <c r="E4524" s="8">
        <f>VartojimasGamyba!G4520</f>
        <v>2.2090000000000001</v>
      </c>
      <c r="F4524" s="11"/>
      <c r="G4524" s="7">
        <f t="shared" si="685"/>
        <v>4.0115555555555558</v>
      </c>
      <c r="H4524" s="7">
        <v>0</v>
      </c>
      <c r="I4524" s="7">
        <v>0</v>
      </c>
      <c r="J4524" s="7">
        <v>0</v>
      </c>
      <c r="L4524" s="7">
        <f>VartojimasGamyba!H4520</f>
        <v>0.13800000000000001</v>
      </c>
      <c r="M4524" s="15">
        <f t="shared" si="677"/>
        <v>2.0710000000000002</v>
      </c>
      <c r="N4524" s="7">
        <f t="shared" si="678"/>
        <v>352.44278000000003</v>
      </c>
      <c r="O4524" s="7">
        <f t="shared" si="679"/>
        <v>352.44278000000003</v>
      </c>
      <c r="R4524" s="7"/>
      <c r="S4524" s="47">
        <f t="shared" si="680"/>
        <v>2.0710000000000002</v>
      </c>
      <c r="T4524" s="47">
        <f t="shared" si="681"/>
        <v>0</v>
      </c>
      <c r="U4524" s="47">
        <f t="shared" si="682"/>
        <v>170.18</v>
      </c>
      <c r="V4524" s="47">
        <f t="shared" si="683"/>
        <v>58.31</v>
      </c>
      <c r="W4524" s="11"/>
    </row>
    <row r="4525" spans="1:23" x14ac:dyDescent="0.45">
      <c r="A4525" t="s">
        <v>4530</v>
      </c>
      <c r="B4525">
        <v>83.05</v>
      </c>
      <c r="D4525" s="9" t="str">
        <f>VartojimasGamyba!J4521</f>
        <v>2024-03-07-07</v>
      </c>
      <c r="E4525" s="8">
        <f>VartojimasGamyba!G4521</f>
        <v>0.53100000000000003</v>
      </c>
      <c r="F4525" s="11"/>
      <c r="G4525" s="7">
        <f t="shared" si="685"/>
        <v>4.7055555555555557</v>
      </c>
      <c r="H4525" s="7">
        <v>0.69400000000000006</v>
      </c>
      <c r="I4525" s="7">
        <v>0</v>
      </c>
      <c r="J4525" s="7">
        <v>0</v>
      </c>
      <c r="L4525" s="7">
        <f>VartojimasGamyba!H4521</f>
        <v>1.2250000000000001</v>
      </c>
      <c r="M4525" s="15">
        <f t="shared" si="677"/>
        <v>0</v>
      </c>
      <c r="N4525" s="7">
        <f t="shared" si="678"/>
        <v>0</v>
      </c>
      <c r="O4525" s="7">
        <f t="shared" si="679"/>
        <v>0</v>
      </c>
      <c r="R4525" s="7"/>
      <c r="S4525" s="47">
        <f t="shared" si="680"/>
        <v>0.69400000000000006</v>
      </c>
      <c r="T4525" s="47">
        <f t="shared" si="681"/>
        <v>0.69400000000000006</v>
      </c>
      <c r="U4525" s="47">
        <f t="shared" si="682"/>
        <v>183.34</v>
      </c>
      <c r="V4525" s="47">
        <f t="shared" si="683"/>
        <v>71.47</v>
      </c>
      <c r="W4525" s="11"/>
    </row>
    <row r="4526" spans="1:23" x14ac:dyDescent="0.45">
      <c r="A4526" t="s">
        <v>4531</v>
      </c>
      <c r="B4526">
        <v>130.03</v>
      </c>
      <c r="D4526" s="9" t="str">
        <f>VartojimasGamyba!J4522</f>
        <v>2024-03-07-08</v>
      </c>
      <c r="E4526" s="8">
        <f>VartojimasGamyba!G4522</f>
        <v>0.59499999999999997</v>
      </c>
      <c r="F4526" s="11"/>
      <c r="G4526" s="7">
        <f t="shared" si="685"/>
        <v>6.2785555555555561</v>
      </c>
      <c r="H4526" s="7">
        <v>1.5730000000000002</v>
      </c>
      <c r="I4526" s="7">
        <v>0</v>
      </c>
      <c r="J4526" s="7">
        <v>0</v>
      </c>
      <c r="L4526" s="7">
        <f>VartojimasGamyba!H4522</f>
        <v>2.1680000000000001</v>
      </c>
      <c r="M4526" s="15">
        <f t="shared" si="677"/>
        <v>0</v>
      </c>
      <c r="N4526" s="7">
        <f t="shared" si="678"/>
        <v>0</v>
      </c>
      <c r="O4526" s="7">
        <f t="shared" si="679"/>
        <v>0</v>
      </c>
      <c r="R4526" s="7"/>
      <c r="S4526" s="47">
        <f t="shared" si="680"/>
        <v>1.5730000000000002</v>
      </c>
      <c r="T4526" s="47">
        <f t="shared" si="681"/>
        <v>1.5730000000000002</v>
      </c>
      <c r="U4526" s="47">
        <f t="shared" si="682"/>
        <v>230.32</v>
      </c>
      <c r="V4526" s="47">
        <f t="shared" si="683"/>
        <v>118.45</v>
      </c>
      <c r="W4526" s="11"/>
    </row>
    <row r="4527" spans="1:23" x14ac:dyDescent="0.45">
      <c r="A4527" t="s">
        <v>4532</v>
      </c>
      <c r="B4527">
        <v>199.99</v>
      </c>
      <c r="D4527" s="9" t="str">
        <f>VartojimasGamyba!J4523</f>
        <v>2024-03-07-09</v>
      </c>
      <c r="E4527" s="8">
        <f>VartojimasGamyba!G4523</f>
        <v>1.103</v>
      </c>
      <c r="F4527" s="11"/>
      <c r="G4527" s="7">
        <f t="shared" si="685"/>
        <v>6.2785555555555561</v>
      </c>
      <c r="H4527" s="7">
        <v>0</v>
      </c>
      <c r="I4527" s="7">
        <v>0</v>
      </c>
      <c r="J4527" s="7">
        <v>1.2209999999999999</v>
      </c>
      <c r="L4527" s="7">
        <f>VartojimasGamyba!H4523</f>
        <v>2.3239999999999998</v>
      </c>
      <c r="M4527" s="15">
        <f t="shared" si="677"/>
        <v>0</v>
      </c>
      <c r="N4527" s="7">
        <f t="shared" si="678"/>
        <v>-230.04860999999997</v>
      </c>
      <c r="O4527" s="7">
        <f t="shared" si="679"/>
        <v>0</v>
      </c>
      <c r="R4527" s="7"/>
      <c r="S4527" s="47">
        <f t="shared" si="680"/>
        <v>1.2209999999999999</v>
      </c>
      <c r="T4527" s="47">
        <f t="shared" si="681"/>
        <v>1.2209999999999999</v>
      </c>
      <c r="U4527" s="47">
        <f t="shared" si="682"/>
        <v>300.28000000000003</v>
      </c>
      <c r="V4527" s="47">
        <f t="shared" si="683"/>
        <v>188.41</v>
      </c>
      <c r="W4527" s="11"/>
    </row>
    <row r="4528" spans="1:23" x14ac:dyDescent="0.45">
      <c r="A4528" t="s">
        <v>4533</v>
      </c>
      <c r="B4528">
        <v>142.99</v>
      </c>
      <c r="D4528" s="9" t="str">
        <f>VartojimasGamyba!J4524</f>
        <v>2024-03-07-10</v>
      </c>
      <c r="E4528" s="8">
        <f>VartojimasGamyba!G4524</f>
        <v>0.59899999999999998</v>
      </c>
      <c r="F4528" s="11"/>
      <c r="G4528" s="7">
        <f t="shared" si="685"/>
        <v>8.5795555555555563</v>
      </c>
      <c r="H4528" s="7">
        <v>2.3009999999999997</v>
      </c>
      <c r="I4528" s="7">
        <v>0</v>
      </c>
      <c r="J4528" s="7">
        <v>0</v>
      </c>
      <c r="L4528" s="7">
        <f>VartojimasGamyba!H4524</f>
        <v>2.9</v>
      </c>
      <c r="M4528" s="15">
        <f t="shared" si="677"/>
        <v>0</v>
      </c>
      <c r="N4528" s="7">
        <f t="shared" si="678"/>
        <v>0</v>
      </c>
      <c r="O4528" s="7">
        <f t="shared" si="679"/>
        <v>0</v>
      </c>
      <c r="R4528" s="7"/>
      <c r="S4528" s="47">
        <f t="shared" si="680"/>
        <v>2.3010000000000002</v>
      </c>
      <c r="T4528" s="47">
        <f t="shared" si="681"/>
        <v>2.3010000000000002</v>
      </c>
      <c r="U4528" s="47">
        <f t="shared" si="682"/>
        <v>243.28000000000003</v>
      </c>
      <c r="V4528" s="47">
        <f t="shared" si="683"/>
        <v>131.41</v>
      </c>
      <c r="W4528" s="11"/>
    </row>
    <row r="4529" spans="1:23" x14ac:dyDescent="0.45">
      <c r="A4529" t="s">
        <v>4534</v>
      </c>
      <c r="B4529">
        <v>79.09</v>
      </c>
      <c r="D4529" s="9" t="str">
        <f>VartojimasGamyba!J4525</f>
        <v>2024-03-07-11</v>
      </c>
      <c r="E4529" s="8">
        <f>VartojimasGamyba!G4525</f>
        <v>1.3640000000000001</v>
      </c>
      <c r="F4529" s="11"/>
      <c r="G4529" s="7">
        <f t="shared" si="685"/>
        <v>8.8945555555555558</v>
      </c>
      <c r="H4529" s="7">
        <v>0.315</v>
      </c>
      <c r="I4529" s="7">
        <v>0</v>
      </c>
      <c r="J4529" s="7">
        <v>0</v>
      </c>
      <c r="L4529" s="7">
        <f>VartojimasGamyba!H4525</f>
        <v>1.679</v>
      </c>
      <c r="M4529" s="15">
        <f t="shared" si="677"/>
        <v>0</v>
      </c>
      <c r="N4529" s="7">
        <f t="shared" si="678"/>
        <v>0</v>
      </c>
      <c r="O4529" s="7">
        <f t="shared" si="679"/>
        <v>0</v>
      </c>
      <c r="R4529" s="7"/>
      <c r="S4529" s="47">
        <f t="shared" si="680"/>
        <v>0.31499999999999995</v>
      </c>
      <c r="T4529" s="47">
        <f t="shared" si="681"/>
        <v>0.31499999999999995</v>
      </c>
      <c r="U4529" s="47">
        <f t="shared" si="682"/>
        <v>179.38</v>
      </c>
      <c r="V4529" s="47">
        <f t="shared" si="683"/>
        <v>67.510000000000005</v>
      </c>
      <c r="W4529" s="11"/>
    </row>
    <row r="4530" spans="1:23" x14ac:dyDescent="0.45">
      <c r="A4530" t="s">
        <v>4535</v>
      </c>
      <c r="B4530">
        <v>71.31</v>
      </c>
      <c r="D4530" s="9" t="str">
        <f>VartojimasGamyba!J4526</f>
        <v>2024-03-07-12</v>
      </c>
      <c r="E4530" s="8">
        <f>VartojimasGamyba!G4526</f>
        <v>1.131</v>
      </c>
      <c r="F4530" s="11"/>
      <c r="G4530" s="7">
        <f t="shared" si="685"/>
        <v>9.2075555555555564</v>
      </c>
      <c r="H4530" s="7">
        <v>0.31299999999999989</v>
      </c>
      <c r="I4530" s="7">
        <v>0</v>
      </c>
      <c r="J4530" s="7">
        <v>0</v>
      </c>
      <c r="L4530" s="7">
        <f>VartojimasGamyba!H4526</f>
        <v>1.444</v>
      </c>
      <c r="M4530" s="15">
        <f t="shared" si="677"/>
        <v>0</v>
      </c>
      <c r="N4530" s="7">
        <f t="shared" si="678"/>
        <v>0</v>
      </c>
      <c r="O4530" s="7">
        <f t="shared" si="679"/>
        <v>0</v>
      </c>
      <c r="R4530" s="7"/>
      <c r="S4530" s="47">
        <f t="shared" si="680"/>
        <v>0.31299999999999994</v>
      </c>
      <c r="T4530" s="47">
        <f t="shared" si="681"/>
        <v>0.31299999999999994</v>
      </c>
      <c r="U4530" s="47">
        <f t="shared" si="682"/>
        <v>171.60000000000002</v>
      </c>
      <c r="V4530" s="47">
        <f t="shared" si="683"/>
        <v>59.730000000000004</v>
      </c>
      <c r="W4530" s="11"/>
    </row>
    <row r="4531" spans="1:23" x14ac:dyDescent="0.45">
      <c r="A4531" t="s">
        <v>4536</v>
      </c>
      <c r="B4531">
        <v>66.16</v>
      </c>
      <c r="D4531" s="9" t="str">
        <f>VartojimasGamyba!J4527</f>
        <v>2024-03-07-13</v>
      </c>
      <c r="E4531" s="8">
        <f>VartojimasGamyba!G4527</f>
        <v>0.505</v>
      </c>
      <c r="F4531" s="11"/>
      <c r="G4531" s="7">
        <f t="shared" si="685"/>
        <v>10.088555555555557</v>
      </c>
      <c r="H4531" s="7">
        <v>0.88100000000000001</v>
      </c>
      <c r="I4531" s="7">
        <v>0</v>
      </c>
      <c r="J4531" s="7">
        <v>0</v>
      </c>
      <c r="L4531" s="7">
        <f>VartojimasGamyba!H4527</f>
        <v>1.3859999999999999</v>
      </c>
      <c r="M4531" s="15">
        <f t="shared" si="677"/>
        <v>0</v>
      </c>
      <c r="N4531" s="7">
        <f t="shared" si="678"/>
        <v>0</v>
      </c>
      <c r="O4531" s="7">
        <f t="shared" si="679"/>
        <v>0</v>
      </c>
      <c r="R4531" s="7"/>
      <c r="S4531" s="47">
        <f t="shared" si="680"/>
        <v>0.88099999999999989</v>
      </c>
      <c r="T4531" s="47">
        <f t="shared" si="681"/>
        <v>0.88099999999999989</v>
      </c>
      <c r="U4531" s="47">
        <f t="shared" si="682"/>
        <v>166.45</v>
      </c>
      <c r="V4531" s="47">
        <f t="shared" si="683"/>
        <v>54.58</v>
      </c>
      <c r="W4531" s="11"/>
    </row>
    <row r="4532" spans="1:23" x14ac:dyDescent="0.45">
      <c r="A4532" t="s">
        <v>4537</v>
      </c>
      <c r="B4532">
        <v>62.17</v>
      </c>
      <c r="D4532" s="9" t="str">
        <f>VartojimasGamyba!J4528</f>
        <v>2024-03-07-14</v>
      </c>
      <c r="E4532" s="8">
        <f>VartojimasGamyba!G4528</f>
        <v>0</v>
      </c>
      <c r="F4532" s="11"/>
      <c r="G4532" s="7">
        <f t="shared" si="685"/>
        <v>11.405555555555557</v>
      </c>
      <c r="H4532" s="7">
        <v>1.3170000000000002</v>
      </c>
      <c r="I4532" s="7">
        <v>0</v>
      </c>
      <c r="J4532" s="7">
        <v>0</v>
      </c>
      <c r="L4532" s="7">
        <f>VartojimasGamyba!H4528</f>
        <v>1.3169999999999999</v>
      </c>
      <c r="M4532" s="15">
        <f t="shared" si="677"/>
        <v>0</v>
      </c>
      <c r="N4532" s="7">
        <f t="shared" si="678"/>
        <v>0</v>
      </c>
      <c r="O4532" s="7">
        <f t="shared" si="679"/>
        <v>0</v>
      </c>
      <c r="R4532" s="7"/>
      <c r="S4532" s="47">
        <f t="shared" si="680"/>
        <v>1.3169999999999999</v>
      </c>
      <c r="T4532" s="47">
        <f t="shared" si="681"/>
        <v>1.3169999999999999</v>
      </c>
      <c r="U4532" s="47">
        <f t="shared" si="682"/>
        <v>162.46</v>
      </c>
      <c r="V4532" s="47">
        <f t="shared" si="683"/>
        <v>50.59</v>
      </c>
      <c r="W4532" s="11"/>
    </row>
    <row r="4533" spans="1:23" x14ac:dyDescent="0.45">
      <c r="A4533" t="s">
        <v>4538</v>
      </c>
      <c r="B4533">
        <v>60.55</v>
      </c>
      <c r="D4533" s="9" t="str">
        <f>VartojimasGamyba!J4529</f>
        <v>2024-03-07-15</v>
      </c>
      <c r="E4533" s="8">
        <f>VartojimasGamyba!G4529</f>
        <v>0.52400000000000002</v>
      </c>
      <c r="F4533" s="11"/>
      <c r="G4533" s="7">
        <f t="shared" si="685"/>
        <v>11.405555555555557</v>
      </c>
      <c r="H4533" s="7">
        <v>0</v>
      </c>
      <c r="I4533" s="7">
        <v>0</v>
      </c>
      <c r="J4533" s="7">
        <v>0</v>
      </c>
      <c r="L4533" s="7">
        <f>VartojimasGamyba!H4529</f>
        <v>0.17599999999999999</v>
      </c>
      <c r="M4533" s="15">
        <f t="shared" si="677"/>
        <v>0.34800000000000003</v>
      </c>
      <c r="N4533" s="7">
        <f t="shared" si="678"/>
        <v>55.972320000000003</v>
      </c>
      <c r="O4533" s="7">
        <f t="shared" si="679"/>
        <v>55.972320000000003</v>
      </c>
      <c r="R4533" s="7"/>
      <c r="S4533" s="47">
        <f t="shared" si="680"/>
        <v>0.34800000000000003</v>
      </c>
      <c r="T4533" s="47">
        <f t="shared" si="681"/>
        <v>0</v>
      </c>
      <c r="U4533" s="47">
        <f t="shared" si="682"/>
        <v>160.84</v>
      </c>
      <c r="V4533" s="47">
        <f t="shared" si="683"/>
        <v>48.97</v>
      </c>
      <c r="W4533" s="11"/>
    </row>
    <row r="4534" spans="1:23" x14ac:dyDescent="0.45">
      <c r="A4534" t="s">
        <v>4539</v>
      </c>
      <c r="B4534">
        <v>67.36</v>
      </c>
      <c r="D4534" s="9" t="str">
        <f>VartojimasGamyba!J4530</f>
        <v>2024-03-07-16</v>
      </c>
      <c r="E4534" s="8">
        <f>VartojimasGamyba!G4530</f>
        <v>0.63200000000000001</v>
      </c>
      <c r="F4534" s="11"/>
      <c r="G4534" s="7">
        <f t="shared" si="685"/>
        <v>11.405555555555557</v>
      </c>
      <c r="H4534" s="7">
        <v>0</v>
      </c>
      <c r="I4534" s="7">
        <v>0</v>
      </c>
      <c r="J4534" s="7">
        <v>0</v>
      </c>
      <c r="L4534" s="7">
        <f>VartojimasGamyba!H4530</f>
        <v>3.0000000000000001E-3</v>
      </c>
      <c r="M4534" s="15">
        <f t="shared" si="677"/>
        <v>0.629</v>
      </c>
      <c r="N4534" s="7">
        <f t="shared" si="678"/>
        <v>105.45185000000001</v>
      </c>
      <c r="O4534" s="7">
        <f t="shared" si="679"/>
        <v>105.45185000000001</v>
      </c>
      <c r="R4534" s="7"/>
      <c r="S4534" s="47">
        <f t="shared" si="680"/>
        <v>0.629</v>
      </c>
      <c r="T4534" s="47">
        <f t="shared" si="681"/>
        <v>0</v>
      </c>
      <c r="U4534" s="47">
        <f t="shared" si="682"/>
        <v>167.65</v>
      </c>
      <c r="V4534" s="47">
        <f t="shared" si="683"/>
        <v>55.78</v>
      </c>
      <c r="W4534" s="11"/>
    </row>
    <row r="4535" spans="1:23" x14ac:dyDescent="0.45">
      <c r="A4535" t="s">
        <v>4540</v>
      </c>
      <c r="B4535">
        <v>81.11</v>
      </c>
      <c r="D4535" s="9" t="str">
        <f>VartojimasGamyba!J4531</f>
        <v>2024-03-07-17</v>
      </c>
      <c r="E4535" s="8">
        <f>VartojimasGamyba!G4531</f>
        <v>0.94799999999999995</v>
      </c>
      <c r="F4535" s="11"/>
      <c r="G4535" s="7">
        <f t="shared" si="685"/>
        <v>10.352222222222224</v>
      </c>
      <c r="H4535" s="7">
        <v>0</v>
      </c>
      <c r="I4535" s="7">
        <v>1.0533333333333332</v>
      </c>
      <c r="J4535" s="7">
        <v>0</v>
      </c>
      <c r="L4535" s="7">
        <f>VartojimasGamyba!H4531</f>
        <v>0</v>
      </c>
      <c r="M4535" s="15">
        <f t="shared" si="677"/>
        <v>0</v>
      </c>
      <c r="N4535" s="7">
        <f t="shared" si="678"/>
        <v>0</v>
      </c>
      <c r="O4535" s="7">
        <f t="shared" si="679"/>
        <v>0</v>
      </c>
      <c r="R4535" s="7"/>
      <c r="S4535" s="47">
        <f t="shared" si="680"/>
        <v>0</v>
      </c>
      <c r="T4535" s="47">
        <f t="shared" si="681"/>
        <v>0</v>
      </c>
      <c r="U4535" s="47">
        <f t="shared" si="682"/>
        <v>181.4</v>
      </c>
      <c r="V4535" s="47">
        <f t="shared" si="683"/>
        <v>69.53</v>
      </c>
      <c r="W4535" s="11"/>
    </row>
    <row r="4536" spans="1:23" x14ac:dyDescent="0.45">
      <c r="A4536" t="s">
        <v>4541</v>
      </c>
      <c r="B4536">
        <v>96.98</v>
      </c>
      <c r="D4536" s="9" t="str">
        <f>VartojimasGamyba!J4532</f>
        <v>2024-03-07-18</v>
      </c>
      <c r="E4536" s="8">
        <f>VartojimasGamyba!G4532</f>
        <v>1.377</v>
      </c>
      <c r="F4536" s="11"/>
      <c r="G4536" s="7">
        <f t="shared" si="685"/>
        <v>8.8222222222222229</v>
      </c>
      <c r="H4536" s="7">
        <v>0</v>
      </c>
      <c r="I4536" s="7">
        <v>1.5300000000000002</v>
      </c>
      <c r="J4536" s="7">
        <v>0</v>
      </c>
      <c r="L4536" s="7">
        <f>VartojimasGamyba!H4532</f>
        <v>0</v>
      </c>
      <c r="M4536" s="15">
        <f t="shared" si="677"/>
        <v>-2.2204460492503131E-16</v>
      </c>
      <c r="N4536" s="7">
        <f t="shared" si="678"/>
        <v>-4.3802739213560928E-14</v>
      </c>
      <c r="O4536" s="7">
        <f t="shared" si="679"/>
        <v>-4.3802739213560928E-14</v>
      </c>
      <c r="R4536" s="7"/>
      <c r="S4536" s="47">
        <f t="shared" si="680"/>
        <v>-2.2204460492503131E-16</v>
      </c>
      <c r="T4536" s="47">
        <f t="shared" si="681"/>
        <v>0</v>
      </c>
      <c r="U4536" s="47">
        <f t="shared" si="682"/>
        <v>197.27</v>
      </c>
      <c r="V4536" s="47">
        <f t="shared" si="683"/>
        <v>85.4</v>
      </c>
      <c r="W4536" s="11"/>
    </row>
    <row r="4537" spans="1:23" x14ac:dyDescent="0.45">
      <c r="A4537" t="s">
        <v>4542</v>
      </c>
      <c r="B4537">
        <v>106.75</v>
      </c>
      <c r="D4537" s="9" t="str">
        <f>VartojimasGamyba!J4533</f>
        <v>2024-03-07-19</v>
      </c>
      <c r="E4537" s="8">
        <f>VartojimasGamyba!G4533</f>
        <v>1.385</v>
      </c>
      <c r="F4537" s="11"/>
      <c r="G4537" s="7">
        <f t="shared" si="685"/>
        <v>7.2833333333333341</v>
      </c>
      <c r="H4537" s="7">
        <v>0</v>
      </c>
      <c r="I4537" s="7">
        <v>1.538888888888889</v>
      </c>
      <c r="J4537" s="7">
        <v>0</v>
      </c>
      <c r="L4537" s="7">
        <f>VartojimasGamyba!H4533</f>
        <v>0</v>
      </c>
      <c r="M4537" s="15">
        <f t="shared" si="677"/>
        <v>0</v>
      </c>
      <c r="N4537" s="7">
        <f t="shared" si="678"/>
        <v>0</v>
      </c>
      <c r="O4537" s="7">
        <f t="shared" si="679"/>
        <v>0</v>
      </c>
      <c r="R4537" s="7"/>
      <c r="S4537" s="47">
        <f t="shared" si="680"/>
        <v>0</v>
      </c>
      <c r="T4537" s="47">
        <f t="shared" si="681"/>
        <v>0</v>
      </c>
      <c r="U4537" s="47">
        <f t="shared" si="682"/>
        <v>207.04000000000002</v>
      </c>
      <c r="V4537" s="47">
        <f t="shared" si="683"/>
        <v>95.17</v>
      </c>
      <c r="W4537" s="11"/>
    </row>
    <row r="4538" spans="1:23" x14ac:dyDescent="0.45">
      <c r="A4538" t="s">
        <v>4543</v>
      </c>
      <c r="B4538">
        <v>111.52</v>
      </c>
      <c r="D4538" s="9" t="str">
        <f>VartojimasGamyba!J4534</f>
        <v>2024-03-07-20</v>
      </c>
      <c r="E4538" s="8">
        <f>VartojimasGamyba!G4534</f>
        <v>0.47</v>
      </c>
      <c r="F4538" s="11"/>
      <c r="G4538" s="7">
        <f t="shared" si="685"/>
        <v>6.761111111111112</v>
      </c>
      <c r="H4538" s="7">
        <v>0</v>
      </c>
      <c r="I4538" s="7">
        <v>0.52222222222222225</v>
      </c>
      <c r="J4538" s="7">
        <v>0</v>
      </c>
      <c r="L4538" s="7">
        <f>VartojimasGamyba!H4534</f>
        <v>0</v>
      </c>
      <c r="M4538" s="15">
        <f t="shared" si="677"/>
        <v>-5.5511151231257827E-17</v>
      </c>
      <c r="N4538" s="7">
        <f t="shared" si="678"/>
        <v>-1.175781694229272E-14</v>
      </c>
      <c r="O4538" s="7">
        <f t="shared" si="679"/>
        <v>-1.175781694229272E-14</v>
      </c>
      <c r="P4538" s="7" t="s">
        <v>8873</v>
      </c>
      <c r="R4538" s="7"/>
      <c r="S4538" s="47">
        <f t="shared" si="680"/>
        <v>-5.5511151231257827E-17</v>
      </c>
      <c r="T4538" s="47">
        <f t="shared" si="681"/>
        <v>0</v>
      </c>
      <c r="U4538" s="47">
        <f t="shared" si="682"/>
        <v>211.81</v>
      </c>
      <c r="V4538" s="47">
        <f t="shared" si="683"/>
        <v>99.94</v>
      </c>
      <c r="W4538" s="11"/>
    </row>
    <row r="4539" spans="1:23" x14ac:dyDescent="0.45">
      <c r="A4539" t="s">
        <v>4544</v>
      </c>
      <c r="B4539">
        <v>107.43</v>
      </c>
      <c r="D4539" s="9" t="str">
        <f>VartojimasGamyba!J4535</f>
        <v>2024-03-07-21</v>
      </c>
      <c r="E4539" s="8">
        <f>VartojimasGamyba!G4535</f>
        <v>0.26400000000000001</v>
      </c>
      <c r="F4539" s="11"/>
      <c r="G4539" s="7">
        <f t="shared" si="685"/>
        <v>6.467777777777779</v>
      </c>
      <c r="H4539" s="7">
        <v>0</v>
      </c>
      <c r="I4539" s="7">
        <v>0.29333333333333333</v>
      </c>
      <c r="J4539" s="7">
        <v>0</v>
      </c>
      <c r="L4539" s="7">
        <f>VartojimasGamyba!H4535</f>
        <v>0</v>
      </c>
      <c r="M4539" s="15">
        <f t="shared" si="677"/>
        <v>0</v>
      </c>
      <c r="N4539" s="7">
        <f t="shared" si="678"/>
        <v>0</v>
      </c>
      <c r="O4539" s="7">
        <f t="shared" si="679"/>
        <v>0</v>
      </c>
      <c r="P4539" s="7">
        <f>SUM(N4518:N4541)</f>
        <v>1561.1014880000005</v>
      </c>
      <c r="R4539" s="7"/>
      <c r="S4539" s="47">
        <f t="shared" si="680"/>
        <v>0</v>
      </c>
      <c r="T4539" s="47">
        <f t="shared" si="681"/>
        <v>0</v>
      </c>
      <c r="U4539" s="47">
        <f t="shared" si="682"/>
        <v>207.72000000000003</v>
      </c>
      <c r="V4539" s="47">
        <f t="shared" si="683"/>
        <v>95.850000000000009</v>
      </c>
      <c r="W4539" s="11"/>
    </row>
    <row r="4540" spans="1:23" x14ac:dyDescent="0.45">
      <c r="A4540" t="s">
        <v>4545</v>
      </c>
      <c r="B4540">
        <v>105.18</v>
      </c>
      <c r="D4540" s="9" t="str">
        <f>VartojimasGamyba!J4536</f>
        <v>2024-03-07-22</v>
      </c>
      <c r="E4540" s="8">
        <f>VartojimasGamyba!G4536</f>
        <v>0.20599999999999999</v>
      </c>
      <c r="F4540" s="11"/>
      <c r="G4540" s="7">
        <f t="shared" si="685"/>
        <v>6.2388888888888898</v>
      </c>
      <c r="H4540" s="7">
        <v>0</v>
      </c>
      <c r="I4540" s="7">
        <v>0.22888888888888889</v>
      </c>
      <c r="J4540" s="7">
        <v>0</v>
      </c>
      <c r="L4540" s="7">
        <f>VartojimasGamyba!H4536</f>
        <v>0</v>
      </c>
      <c r="M4540" s="15">
        <f t="shared" si="677"/>
        <v>-2.7755575615628914E-17</v>
      </c>
      <c r="N4540" s="7">
        <f t="shared" si="678"/>
        <v>-5.7029381217432736E-15</v>
      </c>
      <c r="O4540" s="7">
        <f t="shared" si="679"/>
        <v>-5.7029381217432736E-15</v>
      </c>
      <c r="P4540" s="7" t="s">
        <v>8872</v>
      </c>
      <c r="R4540" s="7"/>
      <c r="S4540" s="47">
        <f t="shared" si="680"/>
        <v>-2.7755575615628914E-17</v>
      </c>
      <c r="T4540" s="47">
        <f t="shared" si="681"/>
        <v>0</v>
      </c>
      <c r="U4540" s="47">
        <f t="shared" si="682"/>
        <v>205.47000000000003</v>
      </c>
      <c r="V4540" s="47">
        <f t="shared" si="683"/>
        <v>93.600000000000009</v>
      </c>
      <c r="W4540" s="11"/>
    </row>
    <row r="4541" spans="1:23" x14ac:dyDescent="0.45">
      <c r="A4541" t="s">
        <v>4546</v>
      </c>
      <c r="B4541">
        <v>89.7</v>
      </c>
      <c r="D4541" s="9" t="str">
        <f>VartojimasGamyba!J4537</f>
        <v>2024-03-07-23</v>
      </c>
      <c r="E4541" s="8">
        <f>VartojimasGamyba!G4537</f>
        <v>1.115</v>
      </c>
      <c r="F4541" s="11"/>
      <c r="G4541" s="7">
        <f t="shared" si="685"/>
        <v>5.0000000000000009</v>
      </c>
      <c r="H4541" s="7">
        <v>0</v>
      </c>
      <c r="I4541" s="7">
        <v>1.2388888888888889</v>
      </c>
      <c r="J4541" s="7">
        <v>0</v>
      </c>
      <c r="L4541" s="7">
        <f>VartojimasGamyba!H4537</f>
        <v>0</v>
      </c>
      <c r="M4541" s="15">
        <f t="shared" si="677"/>
        <v>0</v>
      </c>
      <c r="N4541" s="7">
        <f t="shared" si="678"/>
        <v>0</v>
      </c>
      <c r="O4541" s="7">
        <f t="shared" si="679"/>
        <v>0</v>
      </c>
      <c r="P4541" s="7">
        <f>SUM(O4518:O4541)</f>
        <v>1791.1500980000005</v>
      </c>
      <c r="Q4541" s="7">
        <f>SUMPRODUCT(B4518:B4541,E4518:E4541)+SUM(E4518:E4541)*$Z$21-SUMPRODUCT(B4518:B4541,L4518:L4541)+SUM(L4518:L4541)*ABS($Z$20)</f>
        <v>2853.0748800000006</v>
      </c>
      <c r="R4541" s="7"/>
      <c r="S4541" s="47">
        <f t="shared" si="680"/>
        <v>0</v>
      </c>
      <c r="T4541" s="47">
        <f t="shared" si="681"/>
        <v>0</v>
      </c>
      <c r="U4541" s="47">
        <f t="shared" si="682"/>
        <v>189.99</v>
      </c>
      <c r="V4541" s="47">
        <f t="shared" si="683"/>
        <v>78.12</v>
      </c>
      <c r="W4541" s="11">
        <f>IF(P4541&lt;&gt;Q4541,1,0)</f>
        <v>1</v>
      </c>
    </row>
    <row r="4542" spans="1:23" x14ac:dyDescent="0.45">
      <c r="A4542" t="s">
        <v>4547</v>
      </c>
      <c r="B4542">
        <v>79.89</v>
      </c>
      <c r="D4542" s="1" t="str">
        <f>VartojimasGamyba!J4538</f>
        <v>2024-03-08-00</v>
      </c>
      <c r="E4542" s="7">
        <f>VartojimasGamyba!G4538</f>
        <v>1.2849999999999999</v>
      </c>
      <c r="F4542" s="11"/>
      <c r="G4542" s="12">
        <f>G4541+H4542-I4542</f>
        <v>3.5722222222222224</v>
      </c>
      <c r="H4542" s="12">
        <v>0</v>
      </c>
      <c r="I4542" s="12">
        <v>1.4277777777777785</v>
      </c>
      <c r="J4542" s="12">
        <v>0</v>
      </c>
      <c r="K4542" s="12"/>
      <c r="L4542" s="12">
        <f>VartojimasGamyba!H4538</f>
        <v>0</v>
      </c>
      <c r="M4542" s="19">
        <f t="shared" si="677"/>
        <v>-6.6613381477509392E-16</v>
      </c>
      <c r="N4542" s="7">
        <f t="shared" si="678"/>
        <v>-1.2002399074617642E-13</v>
      </c>
      <c r="O4542" s="7">
        <f t="shared" si="679"/>
        <v>-1.2002399074617642E-13</v>
      </c>
      <c r="R4542" s="20" t="s">
        <v>8783</v>
      </c>
      <c r="S4542" s="47">
        <f t="shared" si="680"/>
        <v>-6.6613381477509392E-16</v>
      </c>
      <c r="T4542" s="47">
        <f t="shared" si="681"/>
        <v>0</v>
      </c>
      <c r="U4542" s="47">
        <f t="shared" si="682"/>
        <v>180.18</v>
      </c>
      <c r="V4542" s="47">
        <f t="shared" si="683"/>
        <v>68.31</v>
      </c>
      <c r="W4542" s="11"/>
    </row>
    <row r="4543" spans="1:23" x14ac:dyDescent="0.45">
      <c r="A4543" t="s">
        <v>4548</v>
      </c>
      <c r="B4543">
        <v>70.61</v>
      </c>
      <c r="D4543" s="1" t="str">
        <f>VartojimasGamyba!J4539</f>
        <v>2024-03-08-01</v>
      </c>
      <c r="E4543" s="7">
        <f>VartojimasGamyba!G4539</f>
        <v>0.88700000000000001</v>
      </c>
      <c r="F4543" s="11"/>
      <c r="G4543" s="12">
        <f t="shared" ref="G4543:G4565" si="686">G4542+H4543-I4543</f>
        <v>3.5722222222222224</v>
      </c>
      <c r="H4543" s="12">
        <v>0</v>
      </c>
      <c r="I4543" s="12">
        <v>0</v>
      </c>
      <c r="J4543" s="12">
        <v>0</v>
      </c>
      <c r="K4543" s="12"/>
      <c r="L4543" s="12">
        <f>VartojimasGamyba!H4539</f>
        <v>0</v>
      </c>
      <c r="M4543" s="19">
        <f t="shared" si="677"/>
        <v>0.88700000000000001</v>
      </c>
      <c r="N4543" s="7">
        <f t="shared" si="678"/>
        <v>151.5883</v>
      </c>
      <c r="O4543" s="7">
        <f t="shared" si="679"/>
        <v>151.5883</v>
      </c>
      <c r="R4543" s="7"/>
      <c r="S4543" s="47">
        <f t="shared" si="680"/>
        <v>0.88700000000000001</v>
      </c>
      <c r="T4543" s="47">
        <f t="shared" si="681"/>
        <v>0</v>
      </c>
      <c r="U4543" s="47">
        <f t="shared" si="682"/>
        <v>170.9</v>
      </c>
      <c r="V4543" s="47">
        <f t="shared" si="683"/>
        <v>59.03</v>
      </c>
      <c r="W4543" s="11"/>
    </row>
    <row r="4544" spans="1:23" x14ac:dyDescent="0.45">
      <c r="A4544" t="s">
        <v>4549</v>
      </c>
      <c r="B4544">
        <v>66.81</v>
      </c>
      <c r="D4544" s="1" t="str">
        <f>VartojimasGamyba!J4540</f>
        <v>2024-03-08-02</v>
      </c>
      <c r="E4544" s="7">
        <f>VartojimasGamyba!G4540</f>
        <v>1.1120000000000001</v>
      </c>
      <c r="F4544" s="11"/>
      <c r="G4544" s="12">
        <f t="shared" si="686"/>
        <v>3.5722222222222224</v>
      </c>
      <c r="H4544" s="12">
        <v>0</v>
      </c>
      <c r="I4544" s="12">
        <v>0</v>
      </c>
      <c r="J4544" s="12">
        <v>0</v>
      </c>
      <c r="K4544" s="12"/>
      <c r="L4544" s="12">
        <f>VartojimasGamyba!H4540</f>
        <v>0</v>
      </c>
      <c r="M4544" s="19">
        <f t="shared" si="677"/>
        <v>1.1120000000000001</v>
      </c>
      <c r="N4544" s="7">
        <f t="shared" si="678"/>
        <v>185.81520000000003</v>
      </c>
      <c r="O4544" s="7">
        <f t="shared" si="679"/>
        <v>185.81520000000003</v>
      </c>
      <c r="R4544" s="7"/>
      <c r="S4544" s="47">
        <f t="shared" si="680"/>
        <v>1.1120000000000001</v>
      </c>
      <c r="T4544" s="47">
        <f t="shared" si="681"/>
        <v>0</v>
      </c>
      <c r="U4544" s="47">
        <f t="shared" si="682"/>
        <v>167.10000000000002</v>
      </c>
      <c r="V4544" s="47">
        <f t="shared" si="683"/>
        <v>55.230000000000004</v>
      </c>
      <c r="W4544" s="11"/>
    </row>
    <row r="4545" spans="1:23" x14ac:dyDescent="0.45">
      <c r="A4545" t="s">
        <v>4550</v>
      </c>
      <c r="B4545">
        <v>65.349999999999994</v>
      </c>
      <c r="D4545" s="1" t="str">
        <f>VartojimasGamyba!J4541</f>
        <v>2024-03-08-03</v>
      </c>
      <c r="E4545" s="7">
        <f>VartojimasGamyba!G4541</f>
        <v>1.2589999999999999</v>
      </c>
      <c r="F4545" s="11"/>
      <c r="G4545" s="12">
        <f t="shared" si="686"/>
        <v>3.5722222222222224</v>
      </c>
      <c r="H4545" s="12">
        <v>0</v>
      </c>
      <c r="I4545" s="12">
        <v>0</v>
      </c>
      <c r="J4545" s="12">
        <v>0</v>
      </c>
      <c r="K4545" s="12"/>
      <c r="L4545" s="12">
        <f>VartojimasGamyba!H4541</f>
        <v>0</v>
      </c>
      <c r="M4545" s="19">
        <f t="shared" si="677"/>
        <v>1.2589999999999999</v>
      </c>
      <c r="N4545" s="7">
        <f t="shared" si="678"/>
        <v>208.54075999999998</v>
      </c>
      <c r="O4545" s="7">
        <f t="shared" si="679"/>
        <v>208.54075999999998</v>
      </c>
      <c r="R4545" s="7"/>
      <c r="S4545" s="47">
        <f t="shared" si="680"/>
        <v>1.2589999999999999</v>
      </c>
      <c r="T4545" s="47">
        <f t="shared" si="681"/>
        <v>0</v>
      </c>
      <c r="U4545" s="47">
        <f t="shared" si="682"/>
        <v>165.64</v>
      </c>
      <c r="V4545" s="47">
        <f t="shared" si="683"/>
        <v>53.769999999999996</v>
      </c>
      <c r="W4545" s="11"/>
    </row>
    <row r="4546" spans="1:23" x14ac:dyDescent="0.45">
      <c r="A4546" t="s">
        <v>4551</v>
      </c>
      <c r="B4546">
        <v>65.400000000000006</v>
      </c>
      <c r="D4546" s="1" t="str">
        <f>VartojimasGamyba!J4542</f>
        <v>2024-03-08-04</v>
      </c>
      <c r="E4546" s="7">
        <f>VartojimasGamyba!G4542</f>
        <v>0.77400000000000002</v>
      </c>
      <c r="F4546" s="11"/>
      <c r="G4546" s="12">
        <f t="shared" si="686"/>
        <v>3.5722222222222224</v>
      </c>
      <c r="H4546" s="12">
        <v>0</v>
      </c>
      <c r="I4546" s="12">
        <v>0</v>
      </c>
      <c r="J4546" s="12">
        <v>0</v>
      </c>
      <c r="K4546" s="12"/>
      <c r="L4546" s="12">
        <f>VartojimasGamyba!H4542</f>
        <v>0</v>
      </c>
      <c r="M4546" s="19">
        <f t="shared" si="677"/>
        <v>0.77400000000000002</v>
      </c>
      <c r="N4546" s="7">
        <f t="shared" si="678"/>
        <v>128.24405999999999</v>
      </c>
      <c r="O4546" s="7">
        <f t="shared" si="679"/>
        <v>128.24405999999999</v>
      </c>
      <c r="R4546" s="7"/>
      <c r="S4546" s="47">
        <f t="shared" si="680"/>
        <v>0.77400000000000002</v>
      </c>
      <c r="T4546" s="47">
        <f t="shared" si="681"/>
        <v>0</v>
      </c>
      <c r="U4546" s="47">
        <f t="shared" si="682"/>
        <v>165.69</v>
      </c>
      <c r="V4546" s="47">
        <f t="shared" si="683"/>
        <v>53.820000000000007</v>
      </c>
      <c r="W4546" s="11"/>
    </row>
    <row r="4547" spans="1:23" x14ac:dyDescent="0.45">
      <c r="A4547" t="s">
        <v>4552</v>
      </c>
      <c r="B4547">
        <v>64.41</v>
      </c>
      <c r="D4547" s="1" t="str">
        <f>VartojimasGamyba!J4543</f>
        <v>2024-03-08-05</v>
      </c>
      <c r="E4547" s="7">
        <f>VartojimasGamyba!G4543</f>
        <v>1.18</v>
      </c>
      <c r="F4547" s="11"/>
      <c r="G4547" s="12">
        <f t="shared" si="686"/>
        <v>3.5722222222222224</v>
      </c>
      <c r="H4547" s="12">
        <v>0</v>
      </c>
      <c r="I4547" s="12">
        <v>0</v>
      </c>
      <c r="J4547" s="12">
        <v>0</v>
      </c>
      <c r="K4547" s="12"/>
      <c r="L4547" s="12">
        <f>VartojimasGamyba!H4543</f>
        <v>2E-3</v>
      </c>
      <c r="M4547" s="19">
        <f t="shared" si="677"/>
        <v>1.1779999999999999</v>
      </c>
      <c r="N4547" s="7">
        <f t="shared" si="678"/>
        <v>194.01659999999998</v>
      </c>
      <c r="O4547" s="7">
        <f t="shared" si="679"/>
        <v>194.01659999999998</v>
      </c>
      <c r="R4547" s="7"/>
      <c r="S4547" s="47">
        <f t="shared" si="680"/>
        <v>1.1779999999999999</v>
      </c>
      <c r="T4547" s="47">
        <f t="shared" si="681"/>
        <v>0</v>
      </c>
      <c r="U4547" s="47">
        <f t="shared" si="682"/>
        <v>164.7</v>
      </c>
      <c r="V4547" s="47">
        <f t="shared" si="683"/>
        <v>52.83</v>
      </c>
      <c r="W4547" s="11"/>
    </row>
    <row r="4548" spans="1:23" x14ac:dyDescent="0.45">
      <c r="A4548" t="s">
        <v>4553</v>
      </c>
      <c r="B4548">
        <v>67.72</v>
      </c>
      <c r="D4548" s="1" t="str">
        <f>VartojimasGamyba!J4544</f>
        <v>2024-03-08-06</v>
      </c>
      <c r="E4548" s="7">
        <f>VartojimasGamyba!G4544</f>
        <v>1.1579999999999999</v>
      </c>
      <c r="F4548" s="11"/>
      <c r="G4548" s="12">
        <f t="shared" si="686"/>
        <v>3.5722222222222224</v>
      </c>
      <c r="H4548" s="12">
        <v>0</v>
      </c>
      <c r="I4548" s="12">
        <v>0</v>
      </c>
      <c r="J4548" s="12">
        <v>0</v>
      </c>
      <c r="K4548" s="12"/>
      <c r="L4548" s="12">
        <f>VartojimasGamyba!H4544</f>
        <v>1.4999999999999999E-2</v>
      </c>
      <c r="M4548" s="19">
        <f t="shared" si="677"/>
        <v>1.143</v>
      </c>
      <c r="N4548" s="7">
        <f t="shared" si="678"/>
        <v>192.03542999999999</v>
      </c>
      <c r="O4548" s="7">
        <f t="shared" si="679"/>
        <v>192.03542999999999</v>
      </c>
      <c r="R4548" s="7"/>
      <c r="S4548" s="47">
        <f t="shared" si="680"/>
        <v>1.143</v>
      </c>
      <c r="T4548" s="47">
        <f t="shared" si="681"/>
        <v>0</v>
      </c>
      <c r="U4548" s="47">
        <f t="shared" si="682"/>
        <v>168.01</v>
      </c>
      <c r="V4548" s="47">
        <f t="shared" si="683"/>
        <v>56.14</v>
      </c>
      <c r="W4548" s="11"/>
    </row>
    <row r="4549" spans="1:23" x14ac:dyDescent="0.45">
      <c r="A4549" t="s">
        <v>4554</v>
      </c>
      <c r="B4549">
        <v>79.150000000000006</v>
      </c>
      <c r="D4549" s="1" t="str">
        <f>VartojimasGamyba!J4545</f>
        <v>2024-03-08-07</v>
      </c>
      <c r="E4549" s="7">
        <f>VartojimasGamyba!G4545</f>
        <v>1.518</v>
      </c>
      <c r="F4549" s="11"/>
      <c r="G4549" s="12">
        <f t="shared" si="686"/>
        <v>1.9755555555555555</v>
      </c>
      <c r="H4549" s="12">
        <v>0</v>
      </c>
      <c r="I4549" s="12">
        <v>1.5966666666666669</v>
      </c>
      <c r="J4549" s="12">
        <v>0</v>
      </c>
      <c r="K4549" s="12"/>
      <c r="L4549" s="12">
        <f>VartojimasGamyba!H4545</f>
        <v>8.1000000000000003E-2</v>
      </c>
      <c r="M4549" s="19">
        <f t="shared" si="677"/>
        <v>-2.6367796834847468E-16</v>
      </c>
      <c r="N4549" s="7">
        <f t="shared" si="678"/>
        <v>-4.7314374640450298E-14</v>
      </c>
      <c r="O4549" s="7">
        <f t="shared" si="679"/>
        <v>-4.7314374640450298E-14</v>
      </c>
      <c r="R4549" s="7"/>
      <c r="S4549" s="47">
        <f t="shared" si="680"/>
        <v>-2.6367796834847468E-16</v>
      </c>
      <c r="T4549" s="47">
        <f t="shared" si="681"/>
        <v>0</v>
      </c>
      <c r="U4549" s="47">
        <f t="shared" si="682"/>
        <v>179.44</v>
      </c>
      <c r="V4549" s="47">
        <f t="shared" si="683"/>
        <v>67.570000000000007</v>
      </c>
      <c r="W4549" s="11"/>
    </row>
    <row r="4550" spans="1:23" x14ac:dyDescent="0.45">
      <c r="A4550" t="s">
        <v>4555</v>
      </c>
      <c r="B4550">
        <v>99.17</v>
      </c>
      <c r="D4550" s="1" t="str">
        <f>VartojimasGamyba!J4546</f>
        <v>2024-03-08-08</v>
      </c>
      <c r="E4550" s="7">
        <f>VartojimasGamyba!G4546</f>
        <v>0.95499999999999996</v>
      </c>
      <c r="F4550" s="11"/>
      <c r="G4550" s="12">
        <f t="shared" si="686"/>
        <v>1.19</v>
      </c>
      <c r="H4550" s="12">
        <v>0</v>
      </c>
      <c r="I4550" s="12">
        <v>0.78555555555555556</v>
      </c>
      <c r="J4550" s="12">
        <v>0</v>
      </c>
      <c r="K4550" s="12"/>
      <c r="L4550" s="12">
        <f>VartojimasGamyba!H4546</f>
        <v>0.248</v>
      </c>
      <c r="M4550" s="19">
        <f t="shared" si="677"/>
        <v>0</v>
      </c>
      <c r="N4550" s="7">
        <f t="shared" si="678"/>
        <v>0</v>
      </c>
      <c r="O4550" s="7">
        <f t="shared" si="679"/>
        <v>0</v>
      </c>
      <c r="R4550" s="7"/>
      <c r="S4550" s="47">
        <f t="shared" si="680"/>
        <v>0</v>
      </c>
      <c r="T4550" s="47">
        <f t="shared" si="681"/>
        <v>0</v>
      </c>
      <c r="U4550" s="47">
        <f t="shared" si="682"/>
        <v>199.46</v>
      </c>
      <c r="V4550" s="47">
        <f t="shared" si="683"/>
        <v>87.59</v>
      </c>
      <c r="W4550" s="11"/>
    </row>
    <row r="4551" spans="1:23" x14ac:dyDescent="0.45">
      <c r="A4551" t="s">
        <v>4556</v>
      </c>
      <c r="B4551">
        <v>95.06</v>
      </c>
      <c r="D4551" s="1" t="str">
        <f>VartojimasGamyba!J4547</f>
        <v>2024-03-08-09</v>
      </c>
      <c r="E4551" s="7">
        <f>VartojimasGamyba!G4547</f>
        <v>0.60499999999999998</v>
      </c>
      <c r="F4551" s="11"/>
      <c r="G4551" s="12">
        <f t="shared" si="686"/>
        <v>0.89555555555555555</v>
      </c>
      <c r="H4551" s="12">
        <v>0</v>
      </c>
      <c r="I4551" s="12">
        <v>0.2944444444444444</v>
      </c>
      <c r="J4551" s="12">
        <v>0</v>
      </c>
      <c r="K4551" s="12"/>
      <c r="L4551" s="12">
        <f>VartojimasGamyba!H4547</f>
        <v>0.34</v>
      </c>
      <c r="M4551" s="19">
        <f t="shared" ref="M4551:M4614" si="687">E4551+H4551-I4551*$J$2+J4551-L4551</f>
        <v>0</v>
      </c>
      <c r="N4551" s="7">
        <f t="shared" ref="N4551:N4614" si="688">M4551*U4551-J4551*V4551</f>
        <v>0</v>
      </c>
      <c r="O4551" s="7">
        <f t="shared" ref="O4551:O4614" si="689">(M4551)*(B4551+$Z$21)</f>
        <v>0</v>
      </c>
      <c r="R4551" s="7"/>
      <c r="S4551" s="47">
        <f t="shared" ref="S4551:S4614" si="690">M4551+IF((L4551-E4551)&gt;0,(L4551-E4551),0)</f>
        <v>0</v>
      </c>
      <c r="T4551" s="47">
        <f t="shared" ref="T4551:T4614" si="691">IF(L4551-E4551&lt;0,0,L4551-E4551)</f>
        <v>0</v>
      </c>
      <c r="U4551" s="47">
        <f t="shared" ref="U4551:U4614" si="692">B4551+$Z$21</f>
        <v>195.35000000000002</v>
      </c>
      <c r="V4551" s="47">
        <f t="shared" ref="V4551:V4614" si="693">B4551+$Z$20</f>
        <v>83.48</v>
      </c>
      <c r="W4551" s="11"/>
    </row>
    <row r="4552" spans="1:23" x14ac:dyDescent="0.45">
      <c r="A4552" t="s">
        <v>4557</v>
      </c>
      <c r="B4552">
        <v>113.16</v>
      </c>
      <c r="D4552" s="1" t="str">
        <f>VartojimasGamyba!J4548</f>
        <v>2024-03-08-10</v>
      </c>
      <c r="E4552" s="7">
        <f>VartojimasGamyba!G4548</f>
        <v>0.57199999999999995</v>
      </c>
      <c r="F4552" s="11"/>
      <c r="G4552" s="12">
        <f t="shared" si="686"/>
        <v>0.77111111111111119</v>
      </c>
      <c r="H4552" s="12">
        <v>0</v>
      </c>
      <c r="I4552" s="12">
        <v>0.12444444444444434</v>
      </c>
      <c r="J4552" s="12">
        <v>0</v>
      </c>
      <c r="K4552" s="12"/>
      <c r="L4552" s="12">
        <f>VartojimasGamyba!H4548</f>
        <v>0.46</v>
      </c>
      <c r="M4552" s="19">
        <f t="shared" si="687"/>
        <v>0</v>
      </c>
      <c r="N4552" s="7">
        <f t="shared" si="688"/>
        <v>0</v>
      </c>
      <c r="O4552" s="7">
        <f t="shared" si="689"/>
        <v>0</v>
      </c>
      <c r="R4552" s="7"/>
      <c r="S4552" s="47">
        <f t="shared" si="690"/>
        <v>0</v>
      </c>
      <c r="T4552" s="47">
        <f t="shared" si="691"/>
        <v>0</v>
      </c>
      <c r="U4552" s="47">
        <f t="shared" si="692"/>
        <v>213.45</v>
      </c>
      <c r="V4552" s="47">
        <f t="shared" si="693"/>
        <v>101.58</v>
      </c>
      <c r="W4552" s="11"/>
    </row>
    <row r="4553" spans="1:23" x14ac:dyDescent="0.45">
      <c r="A4553" t="s">
        <v>4558</v>
      </c>
      <c r="B4553">
        <v>111.62</v>
      </c>
      <c r="D4553" s="1" t="str">
        <f>VartojimasGamyba!J4549</f>
        <v>2024-03-08-11</v>
      </c>
      <c r="E4553" s="7">
        <f>VartojimasGamyba!G4549</f>
        <v>0.52800000000000002</v>
      </c>
      <c r="F4553" s="11"/>
      <c r="G4553" s="12">
        <f t="shared" si="686"/>
        <v>0.73444444444444446</v>
      </c>
      <c r="H4553" s="12">
        <v>0</v>
      </c>
      <c r="I4553" s="12">
        <v>3.6666666666666702E-2</v>
      </c>
      <c r="J4553" s="12">
        <v>0</v>
      </c>
      <c r="K4553" s="12"/>
      <c r="L4553" s="12">
        <f>VartojimasGamyba!H4549</f>
        <v>0.495</v>
      </c>
      <c r="M4553" s="19">
        <f t="shared" si="687"/>
        <v>0</v>
      </c>
      <c r="N4553" s="7">
        <f t="shared" si="688"/>
        <v>0</v>
      </c>
      <c r="O4553" s="7">
        <f t="shared" si="689"/>
        <v>0</v>
      </c>
      <c r="R4553" s="7"/>
      <c r="S4553" s="47">
        <f t="shared" si="690"/>
        <v>0</v>
      </c>
      <c r="T4553" s="47">
        <f t="shared" si="691"/>
        <v>0</v>
      </c>
      <c r="U4553" s="47">
        <f t="shared" si="692"/>
        <v>211.91000000000003</v>
      </c>
      <c r="V4553" s="47">
        <f t="shared" si="693"/>
        <v>100.04</v>
      </c>
      <c r="W4553" s="11"/>
    </row>
    <row r="4554" spans="1:23" x14ac:dyDescent="0.45">
      <c r="A4554" t="s">
        <v>4559</v>
      </c>
      <c r="B4554">
        <v>78.739999999999995</v>
      </c>
      <c r="D4554" s="1" t="str">
        <f>VartojimasGamyba!J4550</f>
        <v>2024-03-08-12</v>
      </c>
      <c r="E4554" s="7">
        <f>VartojimasGamyba!G4550</f>
        <v>0.39200000000000002</v>
      </c>
      <c r="F4554" s="11"/>
      <c r="G4554" s="12">
        <f t="shared" si="686"/>
        <v>0.85144444444444445</v>
      </c>
      <c r="H4554" s="12">
        <v>0.11700000000000002</v>
      </c>
      <c r="I4554" s="12">
        <v>0</v>
      </c>
      <c r="J4554" s="12">
        <v>0</v>
      </c>
      <c r="K4554" s="12"/>
      <c r="L4554" s="12">
        <f>VartojimasGamyba!H4550</f>
        <v>0.50900000000000001</v>
      </c>
      <c r="M4554" s="19">
        <f t="shared" si="687"/>
        <v>0</v>
      </c>
      <c r="N4554" s="7">
        <f t="shared" si="688"/>
        <v>0</v>
      </c>
      <c r="O4554" s="7">
        <f t="shared" si="689"/>
        <v>0</v>
      </c>
      <c r="R4554" s="7"/>
      <c r="S4554" s="47">
        <f t="shared" si="690"/>
        <v>0.11699999999999999</v>
      </c>
      <c r="T4554" s="47">
        <f t="shared" si="691"/>
        <v>0.11699999999999999</v>
      </c>
      <c r="U4554" s="47">
        <f t="shared" si="692"/>
        <v>179.03</v>
      </c>
      <c r="V4554" s="47">
        <f t="shared" si="693"/>
        <v>67.16</v>
      </c>
      <c r="W4554" s="11"/>
    </row>
    <row r="4555" spans="1:23" x14ac:dyDescent="0.45">
      <c r="A4555" t="s">
        <v>4560</v>
      </c>
      <c r="B4555">
        <v>55.78</v>
      </c>
      <c r="D4555" s="1" t="str">
        <f>VartojimasGamyba!J4551</f>
        <v>2024-03-08-13</v>
      </c>
      <c r="E4555" s="7">
        <f>VartojimasGamyba!G4551</f>
        <v>1.369</v>
      </c>
      <c r="F4555" s="11"/>
      <c r="G4555" s="12">
        <f t="shared" si="686"/>
        <v>0.85144444444444445</v>
      </c>
      <c r="H4555" s="12">
        <v>0</v>
      </c>
      <c r="I4555" s="12">
        <v>0</v>
      </c>
      <c r="J4555" s="12">
        <v>0</v>
      </c>
      <c r="K4555" s="12"/>
      <c r="L4555" s="12">
        <f>VartojimasGamyba!H4551</f>
        <v>0.59699999999999998</v>
      </c>
      <c r="M4555" s="19">
        <f t="shared" si="687"/>
        <v>0.77200000000000002</v>
      </c>
      <c r="N4555" s="7">
        <f t="shared" si="688"/>
        <v>120.48604</v>
      </c>
      <c r="O4555" s="7">
        <f t="shared" si="689"/>
        <v>120.48604</v>
      </c>
      <c r="R4555" s="7"/>
      <c r="S4555" s="47">
        <f t="shared" si="690"/>
        <v>0.77200000000000002</v>
      </c>
      <c r="T4555" s="47">
        <f t="shared" si="691"/>
        <v>0</v>
      </c>
      <c r="U4555" s="47">
        <f t="shared" si="692"/>
        <v>156.07</v>
      </c>
      <c r="V4555" s="47">
        <f t="shared" si="693"/>
        <v>44.2</v>
      </c>
      <c r="W4555" s="11"/>
    </row>
    <row r="4556" spans="1:23" x14ac:dyDescent="0.45">
      <c r="A4556" t="s">
        <v>4561</v>
      </c>
      <c r="B4556">
        <v>54.17</v>
      </c>
      <c r="D4556" s="1" t="str">
        <f>VartojimasGamyba!J4552</f>
        <v>2024-03-08-14</v>
      </c>
      <c r="E4556" s="7">
        <f>VartojimasGamyba!G4552</f>
        <v>0.16500000000000001</v>
      </c>
      <c r="F4556" s="11"/>
      <c r="G4556" s="12">
        <f t="shared" si="686"/>
        <v>3.8477777777777789</v>
      </c>
      <c r="H4556" s="12">
        <v>2.9963333333333342</v>
      </c>
      <c r="I4556" s="12">
        <v>0</v>
      </c>
      <c r="J4556" s="12">
        <v>0</v>
      </c>
      <c r="K4556" s="12"/>
      <c r="L4556" s="12">
        <f>VartojimasGamyba!H4552</f>
        <v>0.46</v>
      </c>
      <c r="M4556" s="19">
        <f t="shared" si="687"/>
        <v>2.7013333333333343</v>
      </c>
      <c r="N4556" s="7">
        <f t="shared" si="688"/>
        <v>417.24794666666685</v>
      </c>
      <c r="O4556" s="7">
        <f t="shared" si="689"/>
        <v>417.24794666666685</v>
      </c>
      <c r="R4556" s="7"/>
      <c r="S4556" s="47">
        <f t="shared" si="690"/>
        <v>2.9963333333333342</v>
      </c>
      <c r="T4556" s="47">
        <f t="shared" si="691"/>
        <v>0.29500000000000004</v>
      </c>
      <c r="U4556" s="47">
        <f t="shared" si="692"/>
        <v>154.46</v>
      </c>
      <c r="V4556" s="47">
        <f t="shared" si="693"/>
        <v>42.59</v>
      </c>
      <c r="W4556" s="11"/>
    </row>
    <row r="4557" spans="1:23" x14ac:dyDescent="0.45">
      <c r="A4557" t="s">
        <v>4562</v>
      </c>
      <c r="B4557">
        <v>52.8</v>
      </c>
      <c r="D4557" s="1" t="str">
        <f>VartojimasGamyba!J4553</f>
        <v>2024-03-08-15</v>
      </c>
      <c r="E4557" s="7">
        <f>VartojimasGamyba!G4553</f>
        <v>0.45400000000000001</v>
      </c>
      <c r="F4557" s="11"/>
      <c r="G4557" s="12">
        <f t="shared" si="686"/>
        <v>13.847777777777779</v>
      </c>
      <c r="H4557" s="12">
        <v>10</v>
      </c>
      <c r="I4557" s="12">
        <v>0</v>
      </c>
      <c r="J4557" s="12">
        <v>0</v>
      </c>
      <c r="K4557" s="12"/>
      <c r="L4557" s="12">
        <f>VartojimasGamyba!H4553</f>
        <v>7.5999999999999998E-2</v>
      </c>
      <c r="M4557" s="19">
        <f t="shared" si="687"/>
        <v>10.378</v>
      </c>
      <c r="N4557" s="7">
        <f t="shared" si="688"/>
        <v>1588.76802</v>
      </c>
      <c r="O4557" s="7">
        <f t="shared" si="689"/>
        <v>1588.76802</v>
      </c>
      <c r="R4557" s="7"/>
      <c r="S4557" s="47">
        <f t="shared" si="690"/>
        <v>10.378</v>
      </c>
      <c r="T4557" s="47">
        <f t="shared" si="691"/>
        <v>0</v>
      </c>
      <c r="U4557" s="47">
        <f t="shared" si="692"/>
        <v>153.09</v>
      </c>
      <c r="V4557" s="47">
        <f t="shared" si="693"/>
        <v>41.22</v>
      </c>
      <c r="W4557" s="11"/>
    </row>
    <row r="4558" spans="1:23" x14ac:dyDescent="0.45">
      <c r="A4558" t="s">
        <v>4563</v>
      </c>
      <c r="B4558">
        <v>73.11</v>
      </c>
      <c r="D4558" s="1" t="str">
        <f>VartojimasGamyba!J4554</f>
        <v>2024-03-08-16</v>
      </c>
      <c r="E4558" s="7">
        <f>VartojimasGamyba!G4554</f>
        <v>1.224</v>
      </c>
      <c r="F4558" s="11"/>
      <c r="G4558" s="12">
        <f t="shared" si="686"/>
        <v>12.490000000000002</v>
      </c>
      <c r="H4558" s="12">
        <v>0</v>
      </c>
      <c r="I4558" s="12">
        <v>1.3577777777777775</v>
      </c>
      <c r="J4558" s="12">
        <v>0</v>
      </c>
      <c r="K4558" s="12"/>
      <c r="L4558" s="12">
        <f>VartojimasGamyba!H4554</f>
        <v>2E-3</v>
      </c>
      <c r="M4558" s="19">
        <f t="shared" si="687"/>
        <v>2.2377932840100812E-16</v>
      </c>
      <c r="N4558" s="7">
        <f t="shared" si="688"/>
        <v>3.8803335544734811E-14</v>
      </c>
      <c r="O4558" s="7">
        <f t="shared" si="689"/>
        <v>3.8803335544734811E-14</v>
      </c>
      <c r="R4558" s="7"/>
      <c r="S4558" s="47">
        <f t="shared" si="690"/>
        <v>2.2377932840100812E-16</v>
      </c>
      <c r="T4558" s="47">
        <f t="shared" si="691"/>
        <v>0</v>
      </c>
      <c r="U4558" s="47">
        <f t="shared" si="692"/>
        <v>173.4</v>
      </c>
      <c r="V4558" s="47">
        <f t="shared" si="693"/>
        <v>61.53</v>
      </c>
      <c r="W4558" s="11"/>
    </row>
    <row r="4559" spans="1:23" x14ac:dyDescent="0.45">
      <c r="A4559" t="s">
        <v>4564</v>
      </c>
      <c r="B4559">
        <v>69.66</v>
      </c>
      <c r="D4559" s="1" t="str">
        <f>VartojimasGamyba!J4555</f>
        <v>2024-03-08-17</v>
      </c>
      <c r="E4559" s="7">
        <f>VartojimasGamyba!G4555</f>
        <v>1.4930000000000001</v>
      </c>
      <c r="F4559" s="11"/>
      <c r="G4559" s="12">
        <f t="shared" si="686"/>
        <v>12.490000000000002</v>
      </c>
      <c r="H4559" s="12">
        <v>0</v>
      </c>
      <c r="I4559" s="12">
        <v>0</v>
      </c>
      <c r="J4559" s="12">
        <v>0</v>
      </c>
      <c r="K4559" s="12"/>
      <c r="L4559" s="12">
        <f>VartojimasGamyba!H4555</f>
        <v>0</v>
      </c>
      <c r="M4559" s="19">
        <f t="shared" si="687"/>
        <v>1.4930000000000001</v>
      </c>
      <c r="N4559" s="7">
        <f t="shared" si="688"/>
        <v>253.73535000000001</v>
      </c>
      <c r="O4559" s="7">
        <f t="shared" si="689"/>
        <v>253.73535000000001</v>
      </c>
      <c r="R4559" s="7"/>
      <c r="S4559" s="47">
        <f t="shared" si="690"/>
        <v>1.4930000000000001</v>
      </c>
      <c r="T4559" s="47">
        <f t="shared" si="691"/>
        <v>0</v>
      </c>
      <c r="U4559" s="47">
        <f t="shared" si="692"/>
        <v>169.95</v>
      </c>
      <c r="V4559" s="47">
        <f t="shared" si="693"/>
        <v>58.08</v>
      </c>
      <c r="W4559" s="11"/>
    </row>
    <row r="4560" spans="1:23" x14ac:dyDescent="0.45">
      <c r="A4560" t="s">
        <v>4565</v>
      </c>
      <c r="B4560">
        <v>111.08</v>
      </c>
      <c r="D4560" s="1" t="str">
        <f>VartojimasGamyba!J4556</f>
        <v>2024-03-08-18</v>
      </c>
      <c r="E4560" s="7">
        <f>VartojimasGamyba!G4556</f>
        <v>0.98299999999999998</v>
      </c>
      <c r="F4560" s="11"/>
      <c r="G4560" s="12">
        <f t="shared" si="686"/>
        <v>11.39777777777778</v>
      </c>
      <c r="H4560" s="12">
        <v>0</v>
      </c>
      <c r="I4560" s="12">
        <v>1.0922222222222222</v>
      </c>
      <c r="J4560" s="12">
        <v>0</v>
      </c>
      <c r="K4560" s="12"/>
      <c r="L4560" s="12">
        <f>VartojimasGamyba!H4556</f>
        <v>0</v>
      </c>
      <c r="M4560" s="19">
        <f t="shared" si="687"/>
        <v>0</v>
      </c>
      <c r="N4560" s="7">
        <f t="shared" si="688"/>
        <v>0</v>
      </c>
      <c r="O4560" s="7">
        <f t="shared" si="689"/>
        <v>0</v>
      </c>
      <c r="R4560" s="7"/>
      <c r="S4560" s="47">
        <f t="shared" si="690"/>
        <v>0</v>
      </c>
      <c r="T4560" s="47">
        <f t="shared" si="691"/>
        <v>0</v>
      </c>
      <c r="U4560" s="47">
        <f t="shared" si="692"/>
        <v>211.37</v>
      </c>
      <c r="V4560" s="47">
        <f t="shared" si="693"/>
        <v>99.5</v>
      </c>
      <c r="W4560" s="11"/>
    </row>
    <row r="4561" spans="1:23" x14ac:dyDescent="0.45">
      <c r="A4561" t="s">
        <v>4566</v>
      </c>
      <c r="B4561">
        <v>116.24</v>
      </c>
      <c r="D4561" s="1" t="str">
        <f>VartojimasGamyba!J4557</f>
        <v>2024-03-08-19</v>
      </c>
      <c r="E4561" s="7">
        <f>VartojimasGamyba!G4557</f>
        <v>1.1439999999999999</v>
      </c>
      <c r="F4561" s="11"/>
      <c r="G4561" s="12">
        <f t="shared" si="686"/>
        <v>10.126666666666669</v>
      </c>
      <c r="H4561" s="12">
        <v>0</v>
      </c>
      <c r="I4561" s="12">
        <v>1.2711111111111111</v>
      </c>
      <c r="J4561" s="12">
        <v>0</v>
      </c>
      <c r="K4561" s="12"/>
      <c r="L4561" s="12">
        <f>VartojimasGamyba!H4557</f>
        <v>0</v>
      </c>
      <c r="M4561" s="19">
        <f t="shared" si="687"/>
        <v>0</v>
      </c>
      <c r="N4561" s="7">
        <f t="shared" si="688"/>
        <v>0</v>
      </c>
      <c r="O4561" s="7">
        <f t="shared" si="689"/>
        <v>0</v>
      </c>
      <c r="R4561" s="7"/>
      <c r="S4561" s="47">
        <f t="shared" si="690"/>
        <v>0</v>
      </c>
      <c r="T4561" s="47">
        <f t="shared" si="691"/>
        <v>0</v>
      </c>
      <c r="U4561" s="47">
        <f t="shared" si="692"/>
        <v>216.53</v>
      </c>
      <c r="V4561" s="47">
        <f t="shared" si="693"/>
        <v>104.66</v>
      </c>
      <c r="W4561" s="11"/>
    </row>
    <row r="4562" spans="1:23" x14ac:dyDescent="0.45">
      <c r="A4562" t="s">
        <v>4567</v>
      </c>
      <c r="B4562">
        <v>119.86</v>
      </c>
      <c r="D4562" s="1" t="str">
        <f>VartojimasGamyba!J4558</f>
        <v>2024-03-08-20</v>
      </c>
      <c r="E4562" s="7">
        <f>VartojimasGamyba!G4558</f>
        <v>1.367</v>
      </c>
      <c r="F4562" s="11"/>
      <c r="G4562" s="12">
        <f t="shared" si="686"/>
        <v>8.6077777777777804</v>
      </c>
      <c r="H4562" s="12">
        <v>0</v>
      </c>
      <c r="I4562" s="12">
        <v>1.5188888888888892</v>
      </c>
      <c r="J4562" s="12">
        <v>0</v>
      </c>
      <c r="K4562" s="12"/>
      <c r="L4562" s="12">
        <f>VartojimasGamyba!H4558</f>
        <v>0</v>
      </c>
      <c r="M4562" s="19">
        <f t="shared" si="687"/>
        <v>-2.2204460492503131E-16</v>
      </c>
      <c r="N4562" s="7">
        <f t="shared" si="688"/>
        <v>-4.8883119774245644E-14</v>
      </c>
      <c r="O4562" s="7">
        <f t="shared" si="689"/>
        <v>-4.8883119774245644E-14</v>
      </c>
      <c r="P4562" s="7" t="s">
        <v>8873</v>
      </c>
      <c r="R4562" s="7"/>
      <c r="S4562" s="47">
        <f t="shared" si="690"/>
        <v>-2.2204460492503131E-16</v>
      </c>
      <c r="T4562" s="47">
        <f t="shared" si="691"/>
        <v>0</v>
      </c>
      <c r="U4562" s="47">
        <f t="shared" si="692"/>
        <v>220.15</v>
      </c>
      <c r="V4562" s="47">
        <f t="shared" si="693"/>
        <v>108.28</v>
      </c>
      <c r="W4562" s="11"/>
    </row>
    <row r="4563" spans="1:23" x14ac:dyDescent="0.45">
      <c r="A4563" t="s">
        <v>4568</v>
      </c>
      <c r="B4563">
        <v>118.85</v>
      </c>
      <c r="D4563" s="1" t="str">
        <f>VartojimasGamyba!J4559</f>
        <v>2024-03-08-21</v>
      </c>
      <c r="E4563" s="7">
        <f>VartojimasGamyba!G4559</f>
        <v>1.238</v>
      </c>
      <c r="F4563" s="11"/>
      <c r="G4563" s="12">
        <f t="shared" si="686"/>
        <v>7.2322222222222248</v>
      </c>
      <c r="H4563" s="12">
        <v>0</v>
      </c>
      <c r="I4563" s="12">
        <v>1.3755555555555556</v>
      </c>
      <c r="J4563" s="12">
        <v>0</v>
      </c>
      <c r="K4563" s="12"/>
      <c r="L4563" s="12">
        <f>VartojimasGamyba!H4559</f>
        <v>0</v>
      </c>
      <c r="M4563" s="19">
        <f t="shared" si="687"/>
        <v>-2.2204460492503131E-16</v>
      </c>
      <c r="N4563" s="7">
        <f t="shared" si="688"/>
        <v>-4.8658854723271358E-14</v>
      </c>
      <c r="O4563" s="7">
        <f t="shared" si="689"/>
        <v>-4.8658854723271358E-14</v>
      </c>
      <c r="P4563" s="7">
        <f>SUM(N4542:N4565)</f>
        <v>3440.4777066666666</v>
      </c>
      <c r="R4563" s="7"/>
      <c r="S4563" s="47">
        <f t="shared" si="690"/>
        <v>-2.2204460492503131E-16</v>
      </c>
      <c r="T4563" s="47">
        <f t="shared" si="691"/>
        <v>0</v>
      </c>
      <c r="U4563" s="47">
        <f t="shared" si="692"/>
        <v>219.14</v>
      </c>
      <c r="V4563" s="47">
        <f t="shared" si="693"/>
        <v>107.27</v>
      </c>
      <c r="W4563" s="11"/>
    </row>
    <row r="4564" spans="1:23" x14ac:dyDescent="0.45">
      <c r="A4564" t="s">
        <v>4569</v>
      </c>
      <c r="B4564">
        <v>110.91</v>
      </c>
      <c r="D4564" s="1" t="str">
        <f>VartojimasGamyba!J4560</f>
        <v>2024-03-08-22</v>
      </c>
      <c r="E4564" s="7">
        <f>VartojimasGamyba!G4560</f>
        <v>1.36</v>
      </c>
      <c r="F4564" s="11"/>
      <c r="G4564" s="12">
        <f t="shared" si="686"/>
        <v>5.7211111111111137</v>
      </c>
      <c r="H4564" s="12">
        <v>0</v>
      </c>
      <c r="I4564" s="12">
        <v>1.5111111111111113</v>
      </c>
      <c r="J4564" s="12">
        <v>0</v>
      </c>
      <c r="K4564" s="12"/>
      <c r="L4564" s="12">
        <f>VartojimasGamyba!H4560</f>
        <v>0</v>
      </c>
      <c r="M4564" s="19">
        <f t="shared" si="687"/>
        <v>0</v>
      </c>
      <c r="N4564" s="7">
        <f t="shared" si="688"/>
        <v>0</v>
      </c>
      <c r="O4564" s="7">
        <f t="shared" si="689"/>
        <v>0</v>
      </c>
      <c r="P4564" s="7" t="s">
        <v>8872</v>
      </c>
      <c r="R4564" s="7"/>
      <c r="S4564" s="47">
        <f t="shared" si="690"/>
        <v>0</v>
      </c>
      <c r="T4564" s="47">
        <f t="shared" si="691"/>
        <v>0</v>
      </c>
      <c r="U4564" s="47">
        <f t="shared" si="692"/>
        <v>211.2</v>
      </c>
      <c r="V4564" s="47">
        <f t="shared" si="693"/>
        <v>99.33</v>
      </c>
      <c r="W4564" s="11"/>
    </row>
    <row r="4565" spans="1:23" x14ac:dyDescent="0.45">
      <c r="A4565" t="s">
        <v>4570</v>
      </c>
      <c r="B4565">
        <v>93.19</v>
      </c>
      <c r="D4565" s="1" t="str">
        <f>VartojimasGamyba!J4561</f>
        <v>2024-03-08-23</v>
      </c>
      <c r="E4565" s="7">
        <f>VartojimasGamyba!G4561</f>
        <v>0.64900000000000002</v>
      </c>
      <c r="F4565" s="11"/>
      <c r="G4565" s="12">
        <f t="shared" si="686"/>
        <v>5.0000000000000027</v>
      </c>
      <c r="H4565" s="12">
        <v>0</v>
      </c>
      <c r="I4565" s="12">
        <v>0.72111111111111115</v>
      </c>
      <c r="J4565" s="12">
        <v>0</v>
      </c>
      <c r="K4565" s="12"/>
      <c r="L4565" s="12">
        <f>VartojimasGamyba!H4561</f>
        <v>0</v>
      </c>
      <c r="M4565" s="19">
        <f t="shared" si="687"/>
        <v>0</v>
      </c>
      <c r="N4565" s="7">
        <f t="shared" si="688"/>
        <v>0</v>
      </c>
      <c r="O4565" s="7">
        <f t="shared" si="689"/>
        <v>0</v>
      </c>
      <c r="P4565" s="7">
        <f>SUM(O4542:O4565)</f>
        <v>3440.4777066666666</v>
      </c>
      <c r="Q4565" s="7">
        <f>SUMPRODUCT(B4542:B4565,E4542:E4565)+SUM(E4542:E4565)*$Z$21-SUMPRODUCT(B4542:B4565,L4542:L4565)+SUM(L4542:L4565)*ABS($Z$20)</f>
        <v>4158.8051999999998</v>
      </c>
      <c r="R4565" s="7"/>
      <c r="S4565" s="47">
        <f t="shared" si="690"/>
        <v>0</v>
      </c>
      <c r="T4565" s="47">
        <f t="shared" si="691"/>
        <v>0</v>
      </c>
      <c r="U4565" s="47">
        <f t="shared" si="692"/>
        <v>193.48000000000002</v>
      </c>
      <c r="V4565" s="47">
        <f t="shared" si="693"/>
        <v>81.61</v>
      </c>
      <c r="W4565" s="11">
        <f>IF(P4565&lt;&gt;Q4565,1,0)</f>
        <v>1</v>
      </c>
    </row>
    <row r="4566" spans="1:23" x14ac:dyDescent="0.45">
      <c r="A4566" t="s">
        <v>4571</v>
      </c>
      <c r="B4566">
        <v>82.19</v>
      </c>
      <c r="D4566" s="9" t="str">
        <f>VartojimasGamyba!J4562</f>
        <v>2024-03-09-00</v>
      </c>
      <c r="E4566" s="8">
        <f>VartojimasGamyba!G4562</f>
        <v>1.23</v>
      </c>
      <c r="F4566" s="11"/>
      <c r="G4566" s="7">
        <f>G4565+H4566-I4566</f>
        <v>3.633333333333336</v>
      </c>
      <c r="H4566" s="7">
        <v>0</v>
      </c>
      <c r="I4566" s="7">
        <v>1.3666666666666667</v>
      </c>
      <c r="J4566" s="7">
        <v>0</v>
      </c>
      <c r="L4566" s="7">
        <f>VartojimasGamyba!H4562</f>
        <v>0</v>
      </c>
      <c r="M4566" s="15">
        <f t="shared" si="687"/>
        <v>0</v>
      </c>
      <c r="N4566" s="7">
        <f t="shared" si="688"/>
        <v>0</v>
      </c>
      <c r="O4566" s="7">
        <f t="shared" si="689"/>
        <v>0</v>
      </c>
      <c r="R4566" s="20" t="s">
        <v>8783</v>
      </c>
      <c r="S4566" s="47">
        <f t="shared" si="690"/>
        <v>0</v>
      </c>
      <c r="T4566" s="47">
        <f t="shared" si="691"/>
        <v>0</v>
      </c>
      <c r="U4566" s="47">
        <f t="shared" si="692"/>
        <v>182.48000000000002</v>
      </c>
      <c r="V4566" s="47">
        <f t="shared" si="693"/>
        <v>70.61</v>
      </c>
      <c r="W4566" s="11"/>
    </row>
    <row r="4567" spans="1:23" x14ac:dyDescent="0.45">
      <c r="A4567" t="s">
        <v>4572</v>
      </c>
      <c r="B4567">
        <v>75.84</v>
      </c>
      <c r="D4567" s="9" t="str">
        <f>VartojimasGamyba!J4563</f>
        <v>2024-03-09-01</v>
      </c>
      <c r="E4567" s="8">
        <f>VartojimasGamyba!G4563</f>
        <v>1.246</v>
      </c>
      <c r="F4567" s="11"/>
      <c r="G4567" s="7">
        <f t="shared" ref="G4567:G4589" si="694">G4566+H4567-I4567</f>
        <v>3.633333333333336</v>
      </c>
      <c r="H4567" s="7">
        <v>0</v>
      </c>
      <c r="I4567" s="7">
        <v>0</v>
      </c>
      <c r="J4567" s="7">
        <v>0</v>
      </c>
      <c r="L4567" s="7">
        <f>VartojimasGamyba!H4563</f>
        <v>0</v>
      </c>
      <c r="M4567" s="15">
        <f t="shared" si="687"/>
        <v>1.246</v>
      </c>
      <c r="N4567" s="7">
        <f t="shared" si="688"/>
        <v>219.45797999999999</v>
      </c>
      <c r="O4567" s="7">
        <f t="shared" si="689"/>
        <v>219.45797999999999</v>
      </c>
      <c r="R4567" s="7"/>
      <c r="S4567" s="47">
        <f t="shared" si="690"/>
        <v>1.246</v>
      </c>
      <c r="T4567" s="47">
        <f t="shared" si="691"/>
        <v>0</v>
      </c>
      <c r="U4567" s="47">
        <f t="shared" si="692"/>
        <v>176.13</v>
      </c>
      <c r="V4567" s="47">
        <f t="shared" si="693"/>
        <v>64.260000000000005</v>
      </c>
      <c r="W4567" s="11"/>
    </row>
    <row r="4568" spans="1:23" x14ac:dyDescent="0.45">
      <c r="A4568" t="s">
        <v>4573</v>
      </c>
      <c r="B4568">
        <v>87.82</v>
      </c>
      <c r="D4568" s="9" t="str">
        <f>VartojimasGamyba!J4564</f>
        <v>2024-03-09-02</v>
      </c>
      <c r="E4568" s="8">
        <f>VartojimasGamyba!G4564</f>
        <v>1.0940000000000001</v>
      </c>
      <c r="F4568" s="11"/>
      <c r="G4568" s="7">
        <f t="shared" si="694"/>
        <v>2.41777777777778</v>
      </c>
      <c r="H4568" s="7">
        <v>0</v>
      </c>
      <c r="I4568" s="7">
        <v>1.2155555555555557</v>
      </c>
      <c r="J4568" s="7">
        <v>0</v>
      </c>
      <c r="L4568" s="7">
        <f>VartojimasGamyba!H4564</f>
        <v>0</v>
      </c>
      <c r="M4568" s="15">
        <f t="shared" si="687"/>
        <v>0</v>
      </c>
      <c r="N4568" s="7">
        <f t="shared" si="688"/>
        <v>0</v>
      </c>
      <c r="O4568" s="7">
        <f t="shared" si="689"/>
        <v>0</v>
      </c>
      <c r="R4568" s="7"/>
      <c r="S4568" s="47">
        <f t="shared" si="690"/>
        <v>0</v>
      </c>
      <c r="T4568" s="47">
        <f t="shared" si="691"/>
        <v>0</v>
      </c>
      <c r="U4568" s="47">
        <f t="shared" si="692"/>
        <v>188.11</v>
      </c>
      <c r="V4568" s="47">
        <f t="shared" si="693"/>
        <v>76.239999999999995</v>
      </c>
      <c r="W4568" s="11"/>
    </row>
    <row r="4569" spans="1:23" x14ac:dyDescent="0.45">
      <c r="A4569" t="s">
        <v>4574</v>
      </c>
      <c r="B4569">
        <v>75.260000000000005</v>
      </c>
      <c r="D4569" s="9" t="str">
        <f>VartojimasGamyba!J4565</f>
        <v>2024-03-09-03</v>
      </c>
      <c r="E4569" s="8">
        <f>VartojimasGamyba!G4565</f>
        <v>0.91700000000000004</v>
      </c>
      <c r="F4569" s="11"/>
      <c r="G4569" s="7">
        <f t="shared" si="694"/>
        <v>2.41777777777778</v>
      </c>
      <c r="H4569" s="7">
        <v>0</v>
      </c>
      <c r="I4569" s="7">
        <v>0</v>
      </c>
      <c r="J4569" s="7">
        <v>0</v>
      </c>
      <c r="L4569" s="7">
        <f>VartojimasGamyba!H4565</f>
        <v>0</v>
      </c>
      <c r="M4569" s="15">
        <f t="shared" si="687"/>
        <v>0.91700000000000004</v>
      </c>
      <c r="N4569" s="7">
        <f t="shared" si="688"/>
        <v>160.97935000000001</v>
      </c>
      <c r="O4569" s="7">
        <f t="shared" si="689"/>
        <v>160.97935000000001</v>
      </c>
      <c r="R4569" s="7"/>
      <c r="S4569" s="47">
        <f t="shared" si="690"/>
        <v>0.91700000000000004</v>
      </c>
      <c r="T4569" s="47">
        <f t="shared" si="691"/>
        <v>0</v>
      </c>
      <c r="U4569" s="47">
        <f t="shared" si="692"/>
        <v>175.55</v>
      </c>
      <c r="V4569" s="47">
        <f t="shared" si="693"/>
        <v>63.680000000000007</v>
      </c>
      <c r="W4569" s="11"/>
    </row>
    <row r="4570" spans="1:23" x14ac:dyDescent="0.45">
      <c r="A4570" t="s">
        <v>4575</v>
      </c>
      <c r="B4570">
        <v>74.77</v>
      </c>
      <c r="D4570" s="9" t="str">
        <f>VartojimasGamyba!J4566</f>
        <v>2024-03-09-04</v>
      </c>
      <c r="E4570" s="8">
        <f>VartojimasGamyba!G4566</f>
        <v>1.2490000000000001</v>
      </c>
      <c r="F4570" s="11"/>
      <c r="G4570" s="7">
        <f t="shared" si="694"/>
        <v>2.41777777777778</v>
      </c>
      <c r="H4570" s="7">
        <v>0</v>
      </c>
      <c r="I4570" s="7">
        <v>0</v>
      </c>
      <c r="J4570" s="7">
        <v>0</v>
      </c>
      <c r="L4570" s="7">
        <f>VartojimasGamyba!H4566</f>
        <v>0</v>
      </c>
      <c r="M4570" s="15">
        <f t="shared" si="687"/>
        <v>1.2490000000000001</v>
      </c>
      <c r="N4570" s="7">
        <f t="shared" si="688"/>
        <v>218.64994000000002</v>
      </c>
      <c r="O4570" s="7">
        <f t="shared" si="689"/>
        <v>218.64994000000002</v>
      </c>
      <c r="R4570" s="7"/>
      <c r="S4570" s="47">
        <f t="shared" si="690"/>
        <v>1.2490000000000001</v>
      </c>
      <c r="T4570" s="47">
        <f t="shared" si="691"/>
        <v>0</v>
      </c>
      <c r="U4570" s="47">
        <f t="shared" si="692"/>
        <v>175.06</v>
      </c>
      <c r="V4570" s="47">
        <f t="shared" si="693"/>
        <v>63.19</v>
      </c>
      <c r="W4570" s="11"/>
    </row>
    <row r="4571" spans="1:23" x14ac:dyDescent="0.45">
      <c r="A4571" t="s">
        <v>4576</v>
      </c>
      <c r="B4571">
        <v>71.98</v>
      </c>
      <c r="D4571" s="9" t="str">
        <f>VartojimasGamyba!J4567</f>
        <v>2024-03-09-05</v>
      </c>
      <c r="E4571" s="8">
        <f>VartojimasGamyba!G4567</f>
        <v>1.26</v>
      </c>
      <c r="F4571" s="11"/>
      <c r="G4571" s="7">
        <f t="shared" si="694"/>
        <v>2.41777777777778</v>
      </c>
      <c r="H4571" s="7">
        <v>0</v>
      </c>
      <c r="I4571" s="7">
        <v>0</v>
      </c>
      <c r="J4571" s="7">
        <v>0</v>
      </c>
      <c r="L4571" s="7">
        <f>VartojimasGamyba!H4567</f>
        <v>0</v>
      </c>
      <c r="M4571" s="15">
        <f t="shared" si="687"/>
        <v>1.26</v>
      </c>
      <c r="N4571" s="7">
        <f t="shared" si="688"/>
        <v>217.06020000000001</v>
      </c>
      <c r="O4571" s="7">
        <f t="shared" si="689"/>
        <v>217.06020000000001</v>
      </c>
      <c r="R4571" s="7"/>
      <c r="S4571" s="47">
        <f t="shared" si="690"/>
        <v>1.26</v>
      </c>
      <c r="T4571" s="47">
        <f t="shared" si="691"/>
        <v>0</v>
      </c>
      <c r="U4571" s="47">
        <f t="shared" si="692"/>
        <v>172.27</v>
      </c>
      <c r="V4571" s="47">
        <f t="shared" si="693"/>
        <v>60.400000000000006</v>
      </c>
      <c r="W4571" s="11"/>
    </row>
    <row r="4572" spans="1:23" x14ac:dyDescent="0.45">
      <c r="A4572" t="s">
        <v>4577</v>
      </c>
      <c r="B4572">
        <v>73.37</v>
      </c>
      <c r="D4572" s="9" t="str">
        <f>VartojimasGamyba!J4568</f>
        <v>2024-03-09-06</v>
      </c>
      <c r="E4572" s="8">
        <f>VartojimasGamyba!G4568</f>
        <v>1.284</v>
      </c>
      <c r="F4572" s="11"/>
      <c r="G4572" s="7">
        <f t="shared" si="694"/>
        <v>2.41777777777778</v>
      </c>
      <c r="H4572" s="7">
        <v>0</v>
      </c>
      <c r="I4572" s="7">
        <v>0</v>
      </c>
      <c r="J4572" s="7">
        <v>0</v>
      </c>
      <c r="L4572" s="7">
        <f>VartojimasGamyba!H4568</f>
        <v>1.2E-2</v>
      </c>
      <c r="M4572" s="15">
        <f t="shared" si="687"/>
        <v>1.272</v>
      </c>
      <c r="N4572" s="7">
        <f t="shared" si="688"/>
        <v>220.89552000000003</v>
      </c>
      <c r="O4572" s="7">
        <f t="shared" si="689"/>
        <v>220.89552000000003</v>
      </c>
      <c r="R4572" s="7"/>
      <c r="S4572" s="47">
        <f t="shared" si="690"/>
        <v>1.272</v>
      </c>
      <c r="T4572" s="47">
        <f t="shared" si="691"/>
        <v>0</v>
      </c>
      <c r="U4572" s="47">
        <f t="shared" si="692"/>
        <v>173.66000000000003</v>
      </c>
      <c r="V4572" s="47">
        <f t="shared" si="693"/>
        <v>61.790000000000006</v>
      </c>
      <c r="W4572" s="11"/>
    </row>
    <row r="4573" spans="1:23" x14ac:dyDescent="0.45">
      <c r="A4573" t="s">
        <v>4578</v>
      </c>
      <c r="B4573">
        <v>85.45</v>
      </c>
      <c r="D4573" s="9" t="str">
        <f>VartojimasGamyba!J4569</f>
        <v>2024-03-09-07</v>
      </c>
      <c r="E4573" s="8">
        <f>VartojimasGamyba!G4569</f>
        <v>1.913</v>
      </c>
      <c r="F4573" s="11"/>
      <c r="G4573" s="7">
        <f t="shared" si="694"/>
        <v>0.31777777777777905</v>
      </c>
      <c r="H4573" s="7">
        <v>0</v>
      </c>
      <c r="I4573" s="7">
        <v>2.100000000000001</v>
      </c>
      <c r="J4573" s="7">
        <v>0</v>
      </c>
      <c r="L4573" s="7">
        <f>VartojimasGamyba!H4569</f>
        <v>2.3E-2</v>
      </c>
      <c r="M4573" s="15">
        <f t="shared" si="687"/>
        <v>-9.783840404509192E-16</v>
      </c>
      <c r="N4573" s="7">
        <f t="shared" si="688"/>
        <v>-1.8172505167335373E-13</v>
      </c>
      <c r="O4573" s="7">
        <f t="shared" si="689"/>
        <v>-1.8172505167335373E-13</v>
      </c>
      <c r="R4573" s="7"/>
      <c r="S4573" s="47">
        <f t="shared" si="690"/>
        <v>-9.783840404509192E-16</v>
      </c>
      <c r="T4573" s="47">
        <f t="shared" si="691"/>
        <v>0</v>
      </c>
      <c r="U4573" s="47">
        <f t="shared" si="692"/>
        <v>185.74</v>
      </c>
      <c r="V4573" s="47">
        <f t="shared" si="693"/>
        <v>73.87</v>
      </c>
      <c r="W4573" s="11"/>
    </row>
    <row r="4574" spans="1:23" x14ac:dyDescent="0.45">
      <c r="A4574" t="s">
        <v>4579</v>
      </c>
      <c r="B4574">
        <v>74.86</v>
      </c>
      <c r="D4574" s="9" t="str">
        <f>VartojimasGamyba!J4570</f>
        <v>2024-03-09-08</v>
      </c>
      <c r="E4574" s="8">
        <f>VartojimasGamyba!G4570</f>
        <v>0.88</v>
      </c>
      <c r="F4574" s="11"/>
      <c r="G4574" s="7">
        <f t="shared" si="694"/>
        <v>0.31777777777777905</v>
      </c>
      <c r="H4574" s="7">
        <v>0</v>
      </c>
      <c r="I4574" s="7">
        <v>0</v>
      </c>
      <c r="J4574" s="7">
        <v>0</v>
      </c>
      <c r="L4574" s="7">
        <f>VartojimasGamyba!H4570</f>
        <v>0.121</v>
      </c>
      <c r="M4574" s="15">
        <f t="shared" si="687"/>
        <v>0.75900000000000001</v>
      </c>
      <c r="N4574" s="7">
        <f t="shared" si="688"/>
        <v>132.93885</v>
      </c>
      <c r="O4574" s="7">
        <f t="shared" si="689"/>
        <v>132.93885</v>
      </c>
      <c r="R4574" s="7"/>
      <c r="S4574" s="47">
        <f t="shared" si="690"/>
        <v>0.75900000000000001</v>
      </c>
      <c r="T4574" s="47">
        <f t="shared" si="691"/>
        <v>0</v>
      </c>
      <c r="U4574" s="47">
        <f t="shared" si="692"/>
        <v>175.15</v>
      </c>
      <c r="V4574" s="47">
        <f t="shared" si="693"/>
        <v>63.28</v>
      </c>
      <c r="W4574" s="11"/>
    </row>
    <row r="4575" spans="1:23" x14ac:dyDescent="0.45">
      <c r="A4575" t="s">
        <v>4580</v>
      </c>
      <c r="B4575">
        <v>69.569999999999993</v>
      </c>
      <c r="D4575" s="9" t="str">
        <f>VartojimasGamyba!J4571</f>
        <v>2024-03-09-09</v>
      </c>
      <c r="E4575" s="8">
        <f>VartojimasGamyba!G4571</f>
        <v>0.92700000000000005</v>
      </c>
      <c r="F4575" s="11"/>
      <c r="G4575" s="7">
        <f t="shared" si="694"/>
        <v>0.31777777777777905</v>
      </c>
      <c r="H4575" s="7">
        <v>0</v>
      </c>
      <c r="I4575" s="7">
        <v>0</v>
      </c>
      <c r="J4575" s="7">
        <v>0</v>
      </c>
      <c r="L4575" s="7">
        <f>VartojimasGamyba!H4571</f>
        <v>0.14399999999999999</v>
      </c>
      <c r="M4575" s="15">
        <f t="shared" si="687"/>
        <v>0.78300000000000003</v>
      </c>
      <c r="N4575" s="7">
        <f t="shared" si="688"/>
        <v>133.00038000000001</v>
      </c>
      <c r="O4575" s="7">
        <f t="shared" si="689"/>
        <v>133.00038000000001</v>
      </c>
      <c r="R4575" s="7"/>
      <c r="S4575" s="47">
        <f t="shared" si="690"/>
        <v>0.78300000000000003</v>
      </c>
      <c r="T4575" s="47">
        <f t="shared" si="691"/>
        <v>0</v>
      </c>
      <c r="U4575" s="47">
        <f t="shared" si="692"/>
        <v>169.86</v>
      </c>
      <c r="V4575" s="47">
        <f t="shared" si="693"/>
        <v>57.989999999999995</v>
      </c>
      <c r="W4575" s="11"/>
    </row>
    <row r="4576" spans="1:23" x14ac:dyDescent="0.45">
      <c r="A4576" t="s">
        <v>4581</v>
      </c>
      <c r="B4576">
        <v>77.58</v>
      </c>
      <c r="D4576" s="9" t="str">
        <f>VartojimasGamyba!J4572</f>
        <v>2024-03-09-10</v>
      </c>
      <c r="E4576" s="8">
        <f>VartojimasGamyba!G4572</f>
        <v>1.2050000000000001</v>
      </c>
      <c r="F4576" s="11"/>
      <c r="G4576" s="7">
        <f t="shared" si="694"/>
        <v>0</v>
      </c>
      <c r="H4576" s="7">
        <v>0</v>
      </c>
      <c r="I4576" s="7">
        <v>0.31777777777777927</v>
      </c>
      <c r="J4576" s="7">
        <v>0</v>
      </c>
      <c r="L4576" s="7">
        <f>VartojimasGamyba!H4572</f>
        <v>0.158</v>
      </c>
      <c r="M4576" s="15">
        <f t="shared" si="687"/>
        <v>0.76099999999999868</v>
      </c>
      <c r="N4576" s="7">
        <f t="shared" si="688"/>
        <v>135.35906999999978</v>
      </c>
      <c r="O4576" s="7">
        <f t="shared" si="689"/>
        <v>135.35906999999978</v>
      </c>
      <c r="R4576" s="7"/>
      <c r="S4576" s="47">
        <f t="shared" si="690"/>
        <v>0.76099999999999868</v>
      </c>
      <c r="T4576" s="47">
        <f t="shared" si="691"/>
        <v>0</v>
      </c>
      <c r="U4576" s="47">
        <f t="shared" si="692"/>
        <v>177.87</v>
      </c>
      <c r="V4576" s="47">
        <f t="shared" si="693"/>
        <v>66</v>
      </c>
      <c r="W4576" s="11"/>
    </row>
    <row r="4577" spans="1:23" x14ac:dyDescent="0.45">
      <c r="A4577" t="s">
        <v>4582</v>
      </c>
      <c r="B4577">
        <v>49.48</v>
      </c>
      <c r="D4577" s="9" t="str">
        <f>VartojimasGamyba!J4573</f>
        <v>2024-03-09-11</v>
      </c>
      <c r="E4577" s="8">
        <f>VartojimasGamyba!G4573</f>
        <v>1.68</v>
      </c>
      <c r="F4577" s="11"/>
      <c r="G4577" s="7">
        <f t="shared" si="694"/>
        <v>2.8833333333333337</v>
      </c>
      <c r="H4577" s="7">
        <v>2.8833333333333337</v>
      </c>
      <c r="I4577" s="7">
        <v>0</v>
      </c>
      <c r="J4577" s="7">
        <v>0</v>
      </c>
      <c r="L4577" s="7">
        <f>VartojimasGamyba!H4573</f>
        <v>0.104</v>
      </c>
      <c r="M4577" s="15">
        <f t="shared" si="687"/>
        <v>4.4593333333333334</v>
      </c>
      <c r="N4577" s="7">
        <f t="shared" si="688"/>
        <v>667.87435333333337</v>
      </c>
      <c r="O4577" s="7">
        <f t="shared" si="689"/>
        <v>667.87435333333337</v>
      </c>
      <c r="R4577" s="7"/>
      <c r="S4577" s="47">
        <f t="shared" si="690"/>
        <v>4.4593333333333334</v>
      </c>
      <c r="T4577" s="47">
        <f t="shared" si="691"/>
        <v>0</v>
      </c>
      <c r="U4577" s="47">
        <f t="shared" si="692"/>
        <v>149.77000000000001</v>
      </c>
      <c r="V4577" s="47">
        <f t="shared" si="693"/>
        <v>37.9</v>
      </c>
      <c r="W4577" s="11"/>
    </row>
    <row r="4578" spans="1:23" x14ac:dyDescent="0.45">
      <c r="A4578" t="s">
        <v>4583</v>
      </c>
      <c r="B4578">
        <v>85.01</v>
      </c>
      <c r="D4578" s="9" t="str">
        <f>VartojimasGamyba!J4574</f>
        <v>2024-03-09-12</v>
      </c>
      <c r="E4578" s="8">
        <f>VartojimasGamyba!G4574</f>
        <v>0.94199999999999995</v>
      </c>
      <c r="F4578" s="11"/>
      <c r="G4578" s="7">
        <f t="shared" si="694"/>
        <v>2.0144444444444454</v>
      </c>
      <c r="H4578" s="7">
        <v>0</v>
      </c>
      <c r="I4578" s="7">
        <v>0.86888888888888849</v>
      </c>
      <c r="J4578" s="7">
        <v>0</v>
      </c>
      <c r="L4578" s="7">
        <f>VartojimasGamyba!H4574</f>
        <v>0.16</v>
      </c>
      <c r="M4578" s="15">
        <f t="shared" si="687"/>
        <v>2.4980018054066022E-16</v>
      </c>
      <c r="N4578" s="7">
        <f t="shared" si="688"/>
        <v>4.628797345418434E-14</v>
      </c>
      <c r="O4578" s="7">
        <f t="shared" si="689"/>
        <v>4.628797345418434E-14</v>
      </c>
      <c r="R4578" s="7"/>
      <c r="S4578" s="47">
        <f t="shared" si="690"/>
        <v>2.4980018054066022E-16</v>
      </c>
      <c r="T4578" s="47">
        <f t="shared" si="691"/>
        <v>0</v>
      </c>
      <c r="U4578" s="47">
        <f t="shared" si="692"/>
        <v>185.3</v>
      </c>
      <c r="V4578" s="47">
        <f t="shared" si="693"/>
        <v>73.430000000000007</v>
      </c>
      <c r="W4578" s="11"/>
    </row>
    <row r="4579" spans="1:23" x14ac:dyDescent="0.45">
      <c r="A4579" t="s">
        <v>4584</v>
      </c>
      <c r="B4579">
        <v>47.98</v>
      </c>
      <c r="D4579" s="9" t="str">
        <f>VartojimasGamyba!J4575</f>
        <v>2024-03-09-13</v>
      </c>
      <c r="E4579" s="8">
        <f>VartojimasGamyba!G4575</f>
        <v>1.1859999999999999</v>
      </c>
      <c r="F4579" s="11"/>
      <c r="G4579" s="7">
        <f t="shared" si="694"/>
        <v>12.014444444444445</v>
      </c>
      <c r="H4579" s="7">
        <v>10</v>
      </c>
      <c r="I4579" s="7">
        <v>0</v>
      </c>
      <c r="J4579" s="7">
        <v>0</v>
      </c>
      <c r="L4579" s="7">
        <f>VartojimasGamyba!H4575</f>
        <v>0.13</v>
      </c>
      <c r="M4579" s="15">
        <f t="shared" si="687"/>
        <v>11.055999999999999</v>
      </c>
      <c r="N4579" s="7">
        <f t="shared" si="688"/>
        <v>1639.2731200000001</v>
      </c>
      <c r="O4579" s="7">
        <f t="shared" si="689"/>
        <v>1639.2731200000001</v>
      </c>
      <c r="R4579" s="7"/>
      <c r="S4579" s="47">
        <f t="shared" si="690"/>
        <v>11.055999999999999</v>
      </c>
      <c r="T4579" s="47">
        <f t="shared" si="691"/>
        <v>0</v>
      </c>
      <c r="U4579" s="47">
        <f t="shared" si="692"/>
        <v>148.27000000000001</v>
      </c>
      <c r="V4579" s="47">
        <f t="shared" si="693"/>
        <v>36.4</v>
      </c>
      <c r="W4579" s="11"/>
    </row>
    <row r="4580" spans="1:23" x14ac:dyDescent="0.45">
      <c r="A4580" t="s">
        <v>4585</v>
      </c>
      <c r="B4580">
        <v>56.32</v>
      </c>
      <c r="D4580" s="9" t="str">
        <f>VartojimasGamyba!J4576</f>
        <v>2024-03-09-14</v>
      </c>
      <c r="E4580" s="8">
        <f>VartojimasGamyba!G4576</f>
        <v>0.76100000000000001</v>
      </c>
      <c r="F4580" s="11"/>
      <c r="G4580" s="7">
        <f t="shared" si="694"/>
        <v>12.014444444444445</v>
      </c>
      <c r="H4580" s="7">
        <v>0</v>
      </c>
      <c r="I4580" s="7">
        <v>0</v>
      </c>
      <c r="J4580" s="7">
        <v>0</v>
      </c>
      <c r="L4580" s="7">
        <f>VartojimasGamyba!H4576</f>
        <v>4.4999999999999998E-2</v>
      </c>
      <c r="M4580" s="15">
        <f t="shared" si="687"/>
        <v>0.71599999999999997</v>
      </c>
      <c r="N4580" s="7">
        <f t="shared" si="688"/>
        <v>112.13276</v>
      </c>
      <c r="O4580" s="7">
        <f t="shared" si="689"/>
        <v>112.13276</v>
      </c>
      <c r="R4580" s="7"/>
      <c r="S4580" s="47">
        <f t="shared" si="690"/>
        <v>0.71599999999999997</v>
      </c>
      <c r="T4580" s="47">
        <f t="shared" si="691"/>
        <v>0</v>
      </c>
      <c r="U4580" s="47">
        <f t="shared" si="692"/>
        <v>156.61000000000001</v>
      </c>
      <c r="V4580" s="47">
        <f t="shared" si="693"/>
        <v>44.74</v>
      </c>
      <c r="W4580" s="11"/>
    </row>
    <row r="4581" spans="1:23" x14ac:dyDescent="0.45">
      <c r="A4581" t="s">
        <v>4586</v>
      </c>
      <c r="B4581">
        <v>83.88</v>
      </c>
      <c r="D4581" s="9" t="str">
        <f>VartojimasGamyba!J4577</f>
        <v>2024-03-09-15</v>
      </c>
      <c r="E4581" s="8">
        <f>VartojimasGamyba!G4577</f>
        <v>0.97899999999999998</v>
      </c>
      <c r="F4581" s="11"/>
      <c r="G4581" s="7">
        <f t="shared" si="694"/>
        <v>10.944444444444445</v>
      </c>
      <c r="H4581" s="7">
        <v>0</v>
      </c>
      <c r="I4581" s="7">
        <v>1.07</v>
      </c>
      <c r="J4581" s="7">
        <v>0</v>
      </c>
      <c r="L4581" s="7">
        <f>VartojimasGamyba!H4577</f>
        <v>1.6E-2</v>
      </c>
      <c r="M4581" s="15">
        <f t="shared" si="687"/>
        <v>-9.7144514654701197E-17</v>
      </c>
      <c r="N4581" s="7">
        <f t="shared" si="688"/>
        <v>-1.789110526395632E-14</v>
      </c>
      <c r="O4581" s="7">
        <f t="shared" si="689"/>
        <v>-1.789110526395632E-14</v>
      </c>
      <c r="R4581" s="7"/>
      <c r="S4581" s="47">
        <f t="shared" si="690"/>
        <v>-9.7144514654701197E-17</v>
      </c>
      <c r="T4581" s="47">
        <f t="shared" si="691"/>
        <v>0</v>
      </c>
      <c r="U4581" s="47">
        <f t="shared" si="692"/>
        <v>184.17000000000002</v>
      </c>
      <c r="V4581" s="47">
        <f t="shared" si="693"/>
        <v>72.3</v>
      </c>
      <c r="W4581" s="11"/>
    </row>
    <row r="4582" spans="1:23" x14ac:dyDescent="0.45">
      <c r="A4582" t="s">
        <v>4587</v>
      </c>
      <c r="B4582">
        <v>52.7</v>
      </c>
      <c r="D4582" s="9" t="str">
        <f>VartojimasGamyba!J4578</f>
        <v>2024-03-09-16</v>
      </c>
      <c r="E4582" s="8">
        <f>VartojimasGamyba!G4578</f>
        <v>0.98</v>
      </c>
      <c r="F4582" s="11"/>
      <c r="G4582" s="7">
        <f t="shared" si="694"/>
        <v>10.944444444444445</v>
      </c>
      <c r="H4582" s="7">
        <v>0</v>
      </c>
      <c r="I4582" s="7">
        <v>0</v>
      </c>
      <c r="J4582" s="7">
        <v>0</v>
      </c>
      <c r="L4582" s="7">
        <f>VartojimasGamyba!H4578</f>
        <v>0</v>
      </c>
      <c r="M4582" s="15">
        <f t="shared" si="687"/>
        <v>0.98</v>
      </c>
      <c r="N4582" s="7">
        <f t="shared" si="688"/>
        <v>149.93020000000001</v>
      </c>
      <c r="O4582" s="7">
        <f t="shared" si="689"/>
        <v>149.93020000000001</v>
      </c>
      <c r="R4582" s="7"/>
      <c r="S4582" s="47">
        <f t="shared" si="690"/>
        <v>0.98</v>
      </c>
      <c r="T4582" s="47">
        <f t="shared" si="691"/>
        <v>0</v>
      </c>
      <c r="U4582" s="47">
        <f t="shared" si="692"/>
        <v>152.99</v>
      </c>
      <c r="V4582" s="47">
        <f t="shared" si="693"/>
        <v>41.120000000000005</v>
      </c>
      <c r="W4582" s="11"/>
    </row>
    <row r="4583" spans="1:23" x14ac:dyDescent="0.45">
      <c r="A4583" t="s">
        <v>4588</v>
      </c>
      <c r="B4583">
        <v>68.13</v>
      </c>
      <c r="D4583" s="9" t="str">
        <f>VartojimasGamyba!J4579</f>
        <v>2024-03-09-17</v>
      </c>
      <c r="E4583" s="8">
        <f>VartojimasGamyba!G4579</f>
        <v>0.94699999999999995</v>
      </c>
      <c r="F4583" s="11"/>
      <c r="G4583" s="7">
        <f t="shared" si="694"/>
        <v>9.8922222222222231</v>
      </c>
      <c r="H4583" s="7">
        <v>0</v>
      </c>
      <c r="I4583" s="7">
        <v>1.0522222222222222</v>
      </c>
      <c r="J4583" s="7">
        <v>0</v>
      </c>
      <c r="L4583" s="7">
        <f>VartojimasGamyba!H4579</f>
        <v>0</v>
      </c>
      <c r="M4583" s="15">
        <f t="shared" si="687"/>
        <v>0</v>
      </c>
      <c r="N4583" s="7">
        <f t="shared" si="688"/>
        <v>0</v>
      </c>
      <c r="O4583" s="7">
        <f t="shared" si="689"/>
        <v>0</v>
      </c>
      <c r="R4583" s="7"/>
      <c r="S4583" s="47">
        <f t="shared" si="690"/>
        <v>0</v>
      </c>
      <c r="T4583" s="47">
        <f t="shared" si="691"/>
        <v>0</v>
      </c>
      <c r="U4583" s="47">
        <f t="shared" si="692"/>
        <v>168.42000000000002</v>
      </c>
      <c r="V4583" s="47">
        <f t="shared" si="693"/>
        <v>56.55</v>
      </c>
      <c r="W4583" s="11"/>
    </row>
    <row r="4584" spans="1:23" x14ac:dyDescent="0.45">
      <c r="A4584" t="s">
        <v>4589</v>
      </c>
      <c r="B4584">
        <v>65.72</v>
      </c>
      <c r="D4584" s="9" t="str">
        <f>VartojimasGamyba!J4580</f>
        <v>2024-03-09-18</v>
      </c>
      <c r="E4584" s="8">
        <f>VartojimasGamyba!G4580</f>
        <v>1.23</v>
      </c>
      <c r="F4584" s="11"/>
      <c r="G4584" s="7">
        <f t="shared" si="694"/>
        <v>9.8922222222222231</v>
      </c>
      <c r="H4584" s="7">
        <v>0</v>
      </c>
      <c r="I4584" s="7">
        <v>0</v>
      </c>
      <c r="J4584" s="7">
        <v>0</v>
      </c>
      <c r="L4584" s="7">
        <f>VartojimasGamyba!H4580</f>
        <v>0</v>
      </c>
      <c r="M4584" s="15">
        <f t="shared" si="687"/>
        <v>1.23</v>
      </c>
      <c r="N4584" s="7">
        <f t="shared" si="688"/>
        <v>204.19229999999999</v>
      </c>
      <c r="O4584" s="7">
        <f t="shared" si="689"/>
        <v>204.19229999999999</v>
      </c>
      <c r="R4584" s="7"/>
      <c r="S4584" s="47">
        <f t="shared" si="690"/>
        <v>1.23</v>
      </c>
      <c r="T4584" s="47">
        <f t="shared" si="691"/>
        <v>0</v>
      </c>
      <c r="U4584" s="47">
        <f t="shared" si="692"/>
        <v>166.01</v>
      </c>
      <c r="V4584" s="47">
        <f t="shared" si="693"/>
        <v>54.14</v>
      </c>
      <c r="W4584" s="11"/>
    </row>
    <row r="4585" spans="1:23" x14ac:dyDescent="0.45">
      <c r="A4585" t="s">
        <v>4590</v>
      </c>
      <c r="B4585">
        <v>112.02</v>
      </c>
      <c r="D4585" s="9" t="str">
        <f>VartojimasGamyba!J4581</f>
        <v>2024-03-09-19</v>
      </c>
      <c r="E4585" s="8">
        <f>VartojimasGamyba!G4581</f>
        <v>1.1639999999999999</v>
      </c>
      <c r="F4585" s="11"/>
      <c r="G4585" s="7">
        <f t="shared" si="694"/>
        <v>8.5988888888888901</v>
      </c>
      <c r="H4585" s="7">
        <v>0</v>
      </c>
      <c r="I4585" s="7">
        <v>1.2933333333333332</v>
      </c>
      <c r="J4585" s="7">
        <v>0</v>
      </c>
      <c r="L4585" s="7">
        <f>VartojimasGamyba!H4581</f>
        <v>0</v>
      </c>
      <c r="M4585" s="15">
        <f t="shared" si="687"/>
        <v>0</v>
      </c>
      <c r="N4585" s="7">
        <f t="shared" si="688"/>
        <v>0</v>
      </c>
      <c r="O4585" s="7">
        <f t="shared" si="689"/>
        <v>0</v>
      </c>
      <c r="R4585" s="7"/>
      <c r="S4585" s="47">
        <f t="shared" si="690"/>
        <v>0</v>
      </c>
      <c r="T4585" s="47">
        <f t="shared" si="691"/>
        <v>0</v>
      </c>
      <c r="U4585" s="47">
        <f t="shared" si="692"/>
        <v>212.31</v>
      </c>
      <c r="V4585" s="47">
        <f t="shared" si="693"/>
        <v>100.44</v>
      </c>
      <c r="W4585" s="11"/>
    </row>
    <row r="4586" spans="1:23" x14ac:dyDescent="0.45">
      <c r="A4586" t="s">
        <v>4591</v>
      </c>
      <c r="B4586">
        <v>139.34</v>
      </c>
      <c r="D4586" s="9" t="str">
        <f>VartojimasGamyba!J4582</f>
        <v>2024-03-09-20</v>
      </c>
      <c r="E4586" s="8">
        <f>VartojimasGamyba!G4582</f>
        <v>1.3049999999999999</v>
      </c>
      <c r="F4586" s="11"/>
      <c r="G4586" s="7">
        <f t="shared" si="694"/>
        <v>7.14888888888889</v>
      </c>
      <c r="H4586" s="7">
        <v>0</v>
      </c>
      <c r="I4586" s="7">
        <v>1.45</v>
      </c>
      <c r="J4586" s="7">
        <v>0</v>
      </c>
      <c r="L4586" s="7">
        <f>VartojimasGamyba!H4582</f>
        <v>0</v>
      </c>
      <c r="M4586" s="15">
        <f t="shared" si="687"/>
        <v>0</v>
      </c>
      <c r="N4586" s="7">
        <f t="shared" si="688"/>
        <v>0</v>
      </c>
      <c r="O4586" s="7">
        <f t="shared" si="689"/>
        <v>0</v>
      </c>
      <c r="P4586" s="7" t="s">
        <v>8873</v>
      </c>
      <c r="R4586" s="7"/>
      <c r="S4586" s="47">
        <f t="shared" si="690"/>
        <v>0</v>
      </c>
      <c r="T4586" s="47">
        <f t="shared" si="691"/>
        <v>0</v>
      </c>
      <c r="U4586" s="47">
        <f t="shared" si="692"/>
        <v>239.63</v>
      </c>
      <c r="V4586" s="47">
        <f t="shared" si="693"/>
        <v>127.76</v>
      </c>
      <c r="W4586" s="11"/>
    </row>
    <row r="4587" spans="1:23" x14ac:dyDescent="0.45">
      <c r="A4587" t="s">
        <v>4592</v>
      </c>
      <c r="B4587">
        <v>75.11</v>
      </c>
      <c r="D4587" s="9" t="str">
        <f>VartojimasGamyba!J4583</f>
        <v>2024-03-09-21</v>
      </c>
      <c r="E4587" s="8">
        <f>VartojimasGamyba!G4583</f>
        <v>0.88</v>
      </c>
      <c r="F4587" s="11"/>
      <c r="G4587" s="7">
        <f t="shared" si="694"/>
        <v>6.1711111111111121</v>
      </c>
      <c r="H4587" s="7">
        <v>0</v>
      </c>
      <c r="I4587" s="7">
        <v>0.97777777777777786</v>
      </c>
      <c r="J4587" s="7">
        <v>0</v>
      </c>
      <c r="L4587" s="7">
        <f>VartojimasGamyba!H4583</f>
        <v>0</v>
      </c>
      <c r="M4587" s="15">
        <f t="shared" si="687"/>
        <v>-1.1102230246251565E-16</v>
      </c>
      <c r="N4587" s="7">
        <f t="shared" si="688"/>
        <v>-1.9473311851925246E-14</v>
      </c>
      <c r="O4587" s="7">
        <f t="shared" si="689"/>
        <v>-1.9473311851925246E-14</v>
      </c>
      <c r="P4587" s="7">
        <f>SUM(N4566:N4589)</f>
        <v>4429.8558233333324</v>
      </c>
      <c r="R4587" s="7"/>
      <c r="S4587" s="47">
        <f t="shared" si="690"/>
        <v>-1.1102230246251565E-16</v>
      </c>
      <c r="T4587" s="47">
        <f t="shared" si="691"/>
        <v>0</v>
      </c>
      <c r="U4587" s="47">
        <f t="shared" si="692"/>
        <v>175.4</v>
      </c>
      <c r="V4587" s="47">
        <f t="shared" si="693"/>
        <v>63.53</v>
      </c>
      <c r="W4587" s="11"/>
    </row>
    <row r="4588" spans="1:23" x14ac:dyDescent="0.45">
      <c r="A4588" t="s">
        <v>4593</v>
      </c>
      <c r="B4588">
        <v>67.67</v>
      </c>
      <c r="D4588" s="9" t="str">
        <f>VartojimasGamyba!J4584</f>
        <v>2024-03-09-22</v>
      </c>
      <c r="E4588" s="8">
        <f>VartojimasGamyba!G4584</f>
        <v>1.054</v>
      </c>
      <c r="F4588" s="11"/>
      <c r="G4588" s="7">
        <f t="shared" si="694"/>
        <v>5.0000000000000009</v>
      </c>
      <c r="H4588" s="7">
        <v>0</v>
      </c>
      <c r="I4588" s="7">
        <v>1.1711111111111112</v>
      </c>
      <c r="J4588" s="7">
        <v>0</v>
      </c>
      <c r="L4588" s="7">
        <f>VartojimasGamyba!H4584</f>
        <v>0</v>
      </c>
      <c r="M4588" s="15">
        <f t="shared" si="687"/>
        <v>0</v>
      </c>
      <c r="N4588" s="7">
        <f t="shared" si="688"/>
        <v>0</v>
      </c>
      <c r="O4588" s="7">
        <f t="shared" si="689"/>
        <v>0</v>
      </c>
      <c r="P4588" s="7" t="s">
        <v>8872</v>
      </c>
      <c r="R4588" s="7"/>
      <c r="S4588" s="47">
        <f t="shared" si="690"/>
        <v>0</v>
      </c>
      <c r="T4588" s="47">
        <f t="shared" si="691"/>
        <v>0</v>
      </c>
      <c r="U4588" s="47">
        <f t="shared" si="692"/>
        <v>167.96</v>
      </c>
      <c r="V4588" s="47">
        <f t="shared" si="693"/>
        <v>56.09</v>
      </c>
      <c r="W4588" s="11"/>
    </row>
    <row r="4589" spans="1:23" x14ac:dyDescent="0.45">
      <c r="A4589" t="s">
        <v>4594</v>
      </c>
      <c r="B4589">
        <v>62.48</v>
      </c>
      <c r="D4589" s="9" t="str">
        <f>VartojimasGamyba!J4585</f>
        <v>2024-03-09-23</v>
      </c>
      <c r="E4589" s="8">
        <f>VartojimasGamyba!G4585</f>
        <v>1.34</v>
      </c>
      <c r="F4589" s="11"/>
      <c r="G4589" s="7">
        <f t="shared" si="694"/>
        <v>5.0000000000000009</v>
      </c>
      <c r="H4589" s="7">
        <v>0</v>
      </c>
      <c r="I4589" s="7">
        <v>0</v>
      </c>
      <c r="J4589" s="7">
        <v>0</v>
      </c>
      <c r="L4589" s="7">
        <f>VartojimasGamyba!H4585</f>
        <v>0</v>
      </c>
      <c r="M4589" s="15">
        <f t="shared" si="687"/>
        <v>1.34</v>
      </c>
      <c r="N4589" s="7">
        <f t="shared" si="688"/>
        <v>218.11180000000002</v>
      </c>
      <c r="O4589" s="7">
        <f t="shared" si="689"/>
        <v>218.11180000000002</v>
      </c>
      <c r="P4589" s="7">
        <f>SUM(O4566:O4589)</f>
        <v>4429.8558233333324</v>
      </c>
      <c r="Q4589" s="7">
        <f>SUMPRODUCT(B4566:B4589,E4566:E4589)+SUM(E4566:E4589)*$Z$21-SUMPRODUCT(B4566:B4589,L4566:L4589)+SUM(L4566:L4589)*ABS($Z$20)</f>
        <v>4822.60034</v>
      </c>
      <c r="R4589" s="7"/>
      <c r="S4589" s="47">
        <f t="shared" si="690"/>
        <v>1.34</v>
      </c>
      <c r="T4589" s="47">
        <f t="shared" si="691"/>
        <v>0</v>
      </c>
      <c r="U4589" s="47">
        <f t="shared" si="692"/>
        <v>162.77000000000001</v>
      </c>
      <c r="V4589" s="47">
        <f t="shared" si="693"/>
        <v>50.9</v>
      </c>
      <c r="W4589" s="11">
        <f>IF(P4589&lt;&gt;Q4589,1,0)</f>
        <v>1</v>
      </c>
    </row>
    <row r="4590" spans="1:23" x14ac:dyDescent="0.45">
      <c r="A4590" t="s">
        <v>4595</v>
      </c>
      <c r="B4590">
        <v>60.9</v>
      </c>
      <c r="D4590" s="1" t="str">
        <f>VartojimasGamyba!J4586</f>
        <v>2024-03-10-00</v>
      </c>
      <c r="E4590" s="7">
        <f>VartojimasGamyba!G4586</f>
        <v>0.61799999999999999</v>
      </c>
      <c r="F4590" s="11"/>
      <c r="G4590" s="12">
        <f>G4589+H4590-I4590</f>
        <v>4.3133333333333335</v>
      </c>
      <c r="H4590" s="12">
        <v>0</v>
      </c>
      <c r="I4590" s="12">
        <v>0.68666666666666754</v>
      </c>
      <c r="J4590" s="12">
        <v>0</v>
      </c>
      <c r="K4590" s="12"/>
      <c r="L4590" s="12">
        <f>VartojimasGamyba!H4586</f>
        <v>0</v>
      </c>
      <c r="M4590" s="19">
        <f t="shared" si="687"/>
        <v>-7.7715611723760958E-16</v>
      </c>
      <c r="N4590" s="7">
        <f t="shared" si="688"/>
        <v>-1.2526979453753028E-13</v>
      </c>
      <c r="O4590" s="7">
        <f t="shared" si="689"/>
        <v>-1.2526979453753028E-13</v>
      </c>
      <c r="R4590" s="20" t="s">
        <v>8783</v>
      </c>
      <c r="S4590" s="47">
        <f t="shared" si="690"/>
        <v>-7.7715611723760958E-16</v>
      </c>
      <c r="T4590" s="47">
        <f t="shared" si="691"/>
        <v>0</v>
      </c>
      <c r="U4590" s="47">
        <f t="shared" si="692"/>
        <v>161.19</v>
      </c>
      <c r="V4590" s="47">
        <f t="shared" si="693"/>
        <v>49.32</v>
      </c>
      <c r="W4590" s="11"/>
    </row>
    <row r="4591" spans="1:23" x14ac:dyDescent="0.45">
      <c r="A4591" t="s">
        <v>4596</v>
      </c>
      <c r="B4591">
        <v>57.82</v>
      </c>
      <c r="D4591" s="1" t="str">
        <f>VartojimasGamyba!J4587</f>
        <v>2024-03-10-01</v>
      </c>
      <c r="E4591" s="7">
        <f>VartojimasGamyba!G4587</f>
        <v>0.97599999999999998</v>
      </c>
      <c r="F4591" s="11"/>
      <c r="G4591" s="12">
        <f t="shared" ref="G4591:G4613" si="695">G4590+H4591-I4591</f>
        <v>3.2288888888888891</v>
      </c>
      <c r="H4591" s="12">
        <v>0</v>
      </c>
      <c r="I4591" s="12">
        <v>1.0844444444444445</v>
      </c>
      <c r="J4591" s="12">
        <v>0</v>
      </c>
      <c r="K4591" s="12"/>
      <c r="L4591" s="12">
        <f>VartojimasGamyba!H4587</f>
        <v>0</v>
      </c>
      <c r="M4591" s="19">
        <f t="shared" si="687"/>
        <v>-1.1102230246251565E-16</v>
      </c>
      <c r="N4591" s="7">
        <f t="shared" si="688"/>
        <v>-1.7553736242348352E-14</v>
      </c>
      <c r="O4591" s="7">
        <f t="shared" si="689"/>
        <v>-1.7553736242348352E-14</v>
      </c>
      <c r="R4591" s="7"/>
      <c r="S4591" s="47">
        <f t="shared" si="690"/>
        <v>-1.1102230246251565E-16</v>
      </c>
      <c r="T4591" s="47">
        <f t="shared" si="691"/>
        <v>0</v>
      </c>
      <c r="U4591" s="47">
        <f t="shared" si="692"/>
        <v>158.11000000000001</v>
      </c>
      <c r="V4591" s="47">
        <f t="shared" si="693"/>
        <v>46.24</v>
      </c>
      <c r="W4591" s="11"/>
    </row>
    <row r="4592" spans="1:23" x14ac:dyDescent="0.45">
      <c r="A4592" t="s">
        <v>4597</v>
      </c>
      <c r="B4592">
        <v>48.65</v>
      </c>
      <c r="D4592" s="1" t="str">
        <f>VartojimasGamyba!J4588</f>
        <v>2024-03-10-02</v>
      </c>
      <c r="E4592" s="7">
        <f>VartojimasGamyba!G4588</f>
        <v>0.86499999999999999</v>
      </c>
      <c r="F4592" s="11"/>
      <c r="G4592" s="12">
        <f t="shared" si="695"/>
        <v>2.2677777777777779</v>
      </c>
      <c r="H4592" s="12">
        <v>0</v>
      </c>
      <c r="I4592" s="12">
        <v>0.96111111111111103</v>
      </c>
      <c r="J4592" s="12">
        <v>0</v>
      </c>
      <c r="K4592" s="12"/>
      <c r="L4592" s="12">
        <f>VartojimasGamyba!H4588</f>
        <v>0</v>
      </c>
      <c r="M4592" s="19">
        <f t="shared" si="687"/>
        <v>0</v>
      </c>
      <c r="N4592" s="7">
        <f t="shared" si="688"/>
        <v>0</v>
      </c>
      <c r="O4592" s="7">
        <f t="shared" si="689"/>
        <v>0</v>
      </c>
      <c r="R4592" s="7"/>
      <c r="S4592" s="47">
        <f t="shared" si="690"/>
        <v>0</v>
      </c>
      <c r="T4592" s="47">
        <f t="shared" si="691"/>
        <v>0</v>
      </c>
      <c r="U4592" s="47">
        <f t="shared" si="692"/>
        <v>148.94</v>
      </c>
      <c r="V4592" s="47">
        <f t="shared" si="693"/>
        <v>37.07</v>
      </c>
      <c r="W4592" s="11"/>
    </row>
    <row r="4593" spans="1:23" x14ac:dyDescent="0.45">
      <c r="A4593" t="s">
        <v>4598</v>
      </c>
      <c r="B4593">
        <v>46.06</v>
      </c>
      <c r="D4593" s="1" t="str">
        <f>VartojimasGamyba!J4589</f>
        <v>2024-03-10-03</v>
      </c>
      <c r="E4593" s="7">
        <f>VartojimasGamyba!G4589</f>
        <v>1.175</v>
      </c>
      <c r="F4593" s="11"/>
      <c r="G4593" s="12">
        <f t="shared" si="695"/>
        <v>0.96222222222222209</v>
      </c>
      <c r="H4593" s="12">
        <v>0</v>
      </c>
      <c r="I4593" s="12">
        <v>1.3055555555555558</v>
      </c>
      <c r="J4593" s="12">
        <v>0</v>
      </c>
      <c r="K4593" s="12"/>
      <c r="L4593" s="12">
        <f>VartojimasGamyba!H4589</f>
        <v>0</v>
      </c>
      <c r="M4593" s="19">
        <f t="shared" si="687"/>
        <v>-2.2204460492503131E-16</v>
      </c>
      <c r="N4593" s="7">
        <f t="shared" si="688"/>
        <v>-3.2496227930778337E-14</v>
      </c>
      <c r="O4593" s="7">
        <f t="shared" si="689"/>
        <v>-3.2496227930778337E-14</v>
      </c>
      <c r="R4593" s="7"/>
      <c r="S4593" s="47">
        <f t="shared" si="690"/>
        <v>-2.2204460492503131E-16</v>
      </c>
      <c r="T4593" s="47">
        <f t="shared" si="691"/>
        <v>0</v>
      </c>
      <c r="U4593" s="47">
        <f t="shared" si="692"/>
        <v>146.35000000000002</v>
      </c>
      <c r="V4593" s="47">
        <f t="shared" si="693"/>
        <v>34.480000000000004</v>
      </c>
      <c r="W4593" s="11"/>
    </row>
    <row r="4594" spans="1:23" x14ac:dyDescent="0.45">
      <c r="A4594" t="s">
        <v>4599</v>
      </c>
      <c r="B4594">
        <v>40.98</v>
      </c>
      <c r="D4594" s="1" t="str">
        <f>VartojimasGamyba!J4590</f>
        <v>2024-03-10-04</v>
      </c>
      <c r="E4594" s="7">
        <f>VartojimasGamyba!G4590</f>
        <v>0.90300000000000002</v>
      </c>
      <c r="F4594" s="11"/>
      <c r="G4594" s="12">
        <f t="shared" si="695"/>
        <v>4.4444444444442954E-2</v>
      </c>
      <c r="H4594" s="12">
        <v>0</v>
      </c>
      <c r="I4594" s="12">
        <v>0.91777777777777914</v>
      </c>
      <c r="J4594" s="12">
        <v>0</v>
      </c>
      <c r="K4594" s="12"/>
      <c r="L4594" s="12">
        <f>VartojimasGamyba!H4590</f>
        <v>0</v>
      </c>
      <c r="M4594" s="19">
        <f t="shared" si="687"/>
        <v>7.6999999999998736E-2</v>
      </c>
      <c r="N4594" s="7">
        <f t="shared" si="688"/>
        <v>10.877789999999822</v>
      </c>
      <c r="O4594" s="7">
        <f t="shared" si="689"/>
        <v>10.877789999999822</v>
      </c>
      <c r="R4594" s="7"/>
      <c r="S4594" s="47">
        <f t="shared" si="690"/>
        <v>7.6999999999998736E-2</v>
      </c>
      <c r="T4594" s="47">
        <f t="shared" si="691"/>
        <v>0</v>
      </c>
      <c r="U4594" s="47">
        <f t="shared" si="692"/>
        <v>141.27000000000001</v>
      </c>
      <c r="V4594" s="47">
        <f t="shared" si="693"/>
        <v>29.4</v>
      </c>
      <c r="W4594" s="11"/>
    </row>
    <row r="4595" spans="1:23" x14ac:dyDescent="0.45">
      <c r="A4595" t="s">
        <v>4600</v>
      </c>
      <c r="B4595">
        <v>35.549999999999997</v>
      </c>
      <c r="D4595" s="1" t="str">
        <f>VartojimasGamyba!J4591</f>
        <v>2024-03-10-05</v>
      </c>
      <c r="E4595" s="7">
        <f>VartojimasGamyba!G4591</f>
        <v>1.5960000000000001</v>
      </c>
      <c r="F4595" s="11"/>
      <c r="G4595" s="12">
        <f t="shared" si="695"/>
        <v>4.4444444444442954E-2</v>
      </c>
      <c r="H4595" s="12">
        <v>0</v>
      </c>
      <c r="I4595" s="12">
        <v>0</v>
      </c>
      <c r="J4595" s="12">
        <v>0</v>
      </c>
      <c r="K4595" s="12"/>
      <c r="L4595" s="12">
        <f>VartojimasGamyba!H4591</f>
        <v>3.3000000000000002E-2</v>
      </c>
      <c r="M4595" s="19">
        <f t="shared" si="687"/>
        <v>1.5630000000000002</v>
      </c>
      <c r="N4595" s="7">
        <f t="shared" si="688"/>
        <v>212.31792000000002</v>
      </c>
      <c r="O4595" s="7">
        <f t="shared" si="689"/>
        <v>212.31792000000002</v>
      </c>
      <c r="R4595" s="7"/>
      <c r="S4595" s="47">
        <f t="shared" si="690"/>
        <v>1.5630000000000002</v>
      </c>
      <c r="T4595" s="47">
        <f t="shared" si="691"/>
        <v>0</v>
      </c>
      <c r="U4595" s="47">
        <f t="shared" si="692"/>
        <v>135.84</v>
      </c>
      <c r="V4595" s="47">
        <f t="shared" si="693"/>
        <v>23.97</v>
      </c>
      <c r="W4595" s="11"/>
    </row>
    <row r="4596" spans="1:23" x14ac:dyDescent="0.45">
      <c r="A4596" t="s">
        <v>4601</v>
      </c>
      <c r="B4596">
        <v>88.58</v>
      </c>
      <c r="D4596" s="1" t="str">
        <f>VartojimasGamyba!J4592</f>
        <v>2024-03-10-06</v>
      </c>
      <c r="E4596" s="7">
        <f>VartojimasGamyba!G4592</f>
        <v>0.48199999999999998</v>
      </c>
      <c r="F4596" s="11"/>
      <c r="G4596" s="12">
        <f t="shared" si="695"/>
        <v>-1.4641066137244252E-15</v>
      </c>
      <c r="H4596" s="12">
        <v>0</v>
      </c>
      <c r="I4596" s="12">
        <v>4.4444444444444418E-2</v>
      </c>
      <c r="J4596" s="12">
        <v>0</v>
      </c>
      <c r="K4596" s="12"/>
      <c r="L4596" s="12">
        <f>VartojimasGamyba!H4592</f>
        <v>0.442</v>
      </c>
      <c r="M4596" s="19">
        <f t="shared" si="687"/>
        <v>0</v>
      </c>
      <c r="N4596" s="7">
        <f t="shared" si="688"/>
        <v>0</v>
      </c>
      <c r="O4596" s="7">
        <f t="shared" si="689"/>
        <v>0</v>
      </c>
      <c r="R4596" s="7"/>
      <c r="S4596" s="47">
        <f t="shared" si="690"/>
        <v>0</v>
      </c>
      <c r="T4596" s="47">
        <f t="shared" si="691"/>
        <v>0</v>
      </c>
      <c r="U4596" s="47">
        <f t="shared" si="692"/>
        <v>188.87</v>
      </c>
      <c r="V4596" s="47">
        <f t="shared" si="693"/>
        <v>77</v>
      </c>
      <c r="W4596" s="11"/>
    </row>
    <row r="4597" spans="1:23" x14ac:dyDescent="0.45">
      <c r="A4597" t="s">
        <v>4602</v>
      </c>
      <c r="B4597">
        <v>100.05</v>
      </c>
      <c r="D4597" s="1" t="str">
        <f>VartojimasGamyba!J4593</f>
        <v>2024-03-10-07</v>
      </c>
      <c r="E4597" s="7">
        <f>VartojimasGamyba!G4593</f>
        <v>0.185</v>
      </c>
      <c r="F4597" s="11"/>
      <c r="G4597" s="12">
        <f t="shared" si="695"/>
        <v>-1.2420620087993939E-15</v>
      </c>
      <c r="H4597" s="12">
        <v>2.2204460492503131E-16</v>
      </c>
      <c r="I4597" s="12">
        <v>0</v>
      </c>
      <c r="J4597" s="12">
        <v>1.4719999999999998</v>
      </c>
      <c r="K4597" s="12"/>
      <c r="L4597" s="12">
        <f>VartojimasGamyba!H4593</f>
        <v>1.657</v>
      </c>
      <c r="M4597" s="19">
        <f t="shared" si="687"/>
        <v>0</v>
      </c>
      <c r="N4597" s="7">
        <f t="shared" si="688"/>
        <v>-130.22783999999999</v>
      </c>
      <c r="O4597" s="7">
        <f t="shared" si="689"/>
        <v>0</v>
      </c>
      <c r="R4597" s="7"/>
      <c r="S4597" s="47">
        <f t="shared" si="690"/>
        <v>1.472</v>
      </c>
      <c r="T4597" s="47">
        <f t="shared" si="691"/>
        <v>1.472</v>
      </c>
      <c r="U4597" s="47">
        <f t="shared" si="692"/>
        <v>200.34</v>
      </c>
      <c r="V4597" s="47">
        <f t="shared" si="693"/>
        <v>88.47</v>
      </c>
      <c r="W4597" s="11"/>
    </row>
    <row r="4598" spans="1:23" x14ac:dyDescent="0.45">
      <c r="A4598" t="s">
        <v>4603</v>
      </c>
      <c r="B4598">
        <v>58.61</v>
      </c>
      <c r="D4598" s="1" t="str">
        <f>VartojimasGamyba!J4594</f>
        <v>2024-03-10-08</v>
      </c>
      <c r="E4598" s="7">
        <f>VartojimasGamyba!G4594</f>
        <v>2.5999999999999999E-2</v>
      </c>
      <c r="F4598" s="11"/>
      <c r="G4598" s="12">
        <f t="shared" si="695"/>
        <v>2.3527777777777774</v>
      </c>
      <c r="H4598" s="12">
        <v>2.3527777777777787</v>
      </c>
      <c r="I4598" s="12">
        <v>0</v>
      </c>
      <c r="J4598" s="12">
        <v>8.6222222222220757E-2</v>
      </c>
      <c r="K4598" s="12"/>
      <c r="L4598" s="12">
        <f>VartojimasGamyba!H4594</f>
        <v>2.4649999999999999</v>
      </c>
      <c r="M4598" s="19">
        <f t="shared" si="687"/>
        <v>0</v>
      </c>
      <c r="N4598" s="7">
        <f t="shared" si="688"/>
        <v>-4.0550311111110426</v>
      </c>
      <c r="O4598" s="7">
        <f t="shared" si="689"/>
        <v>0</v>
      </c>
      <c r="R4598" s="7"/>
      <c r="S4598" s="47">
        <f t="shared" si="690"/>
        <v>2.4390000000000001</v>
      </c>
      <c r="T4598" s="47">
        <f t="shared" si="691"/>
        <v>2.4390000000000001</v>
      </c>
      <c r="U4598" s="47">
        <f t="shared" si="692"/>
        <v>158.9</v>
      </c>
      <c r="V4598" s="47">
        <f t="shared" si="693"/>
        <v>47.03</v>
      </c>
      <c r="W4598" s="11"/>
    </row>
    <row r="4599" spans="1:23" x14ac:dyDescent="0.45">
      <c r="A4599" t="s">
        <v>4604</v>
      </c>
      <c r="B4599">
        <v>39.49</v>
      </c>
      <c r="D4599" s="1" t="str">
        <f>VartojimasGamyba!J4595</f>
        <v>2024-03-10-09</v>
      </c>
      <c r="E4599" s="7">
        <f>VartojimasGamyba!G4595</f>
        <v>1E-3</v>
      </c>
      <c r="F4599" s="11"/>
      <c r="G4599" s="12">
        <f t="shared" si="695"/>
        <v>5.4597777777777781</v>
      </c>
      <c r="H4599" s="12">
        <v>3.1070000000000007</v>
      </c>
      <c r="I4599" s="12">
        <v>0</v>
      </c>
      <c r="J4599" s="12">
        <v>0</v>
      </c>
      <c r="K4599" s="12"/>
      <c r="L4599" s="12">
        <f>VartojimasGamyba!H4595</f>
        <v>3.1080000000000001</v>
      </c>
      <c r="M4599" s="19">
        <f t="shared" si="687"/>
        <v>0</v>
      </c>
      <c r="N4599" s="7">
        <f t="shared" si="688"/>
        <v>0</v>
      </c>
      <c r="O4599" s="7">
        <f t="shared" si="689"/>
        <v>0</v>
      </c>
      <c r="R4599" s="7"/>
      <c r="S4599" s="47">
        <f t="shared" si="690"/>
        <v>3.1070000000000002</v>
      </c>
      <c r="T4599" s="47">
        <f t="shared" si="691"/>
        <v>3.1070000000000002</v>
      </c>
      <c r="U4599" s="47">
        <f t="shared" si="692"/>
        <v>139.78</v>
      </c>
      <c r="V4599" s="47">
        <f t="shared" si="693"/>
        <v>27.910000000000004</v>
      </c>
      <c r="W4599" s="11"/>
    </row>
    <row r="4600" spans="1:23" x14ac:dyDescent="0.45">
      <c r="A4600" t="s">
        <v>4605</v>
      </c>
      <c r="B4600">
        <v>36.14</v>
      </c>
      <c r="D4600" s="1" t="str">
        <f>VartojimasGamyba!J4596</f>
        <v>2024-03-10-10</v>
      </c>
      <c r="E4600" s="7">
        <f>VartojimasGamyba!G4596</f>
        <v>0</v>
      </c>
      <c r="F4600" s="11"/>
      <c r="G4600" s="12">
        <f t="shared" si="695"/>
        <v>9.0827777777777783</v>
      </c>
      <c r="H4600" s="12">
        <v>3.6230000000000007</v>
      </c>
      <c r="I4600" s="12">
        <v>0</v>
      </c>
      <c r="J4600" s="12">
        <v>0</v>
      </c>
      <c r="K4600" s="12"/>
      <c r="L4600" s="12">
        <f>VartojimasGamyba!H4596</f>
        <v>3.6230000000000002</v>
      </c>
      <c r="M4600" s="19">
        <f t="shared" si="687"/>
        <v>0</v>
      </c>
      <c r="N4600" s="7">
        <f t="shared" si="688"/>
        <v>0</v>
      </c>
      <c r="O4600" s="7">
        <f t="shared" si="689"/>
        <v>0</v>
      </c>
      <c r="R4600" s="7"/>
      <c r="S4600" s="47">
        <f t="shared" si="690"/>
        <v>3.6230000000000002</v>
      </c>
      <c r="T4600" s="47">
        <f t="shared" si="691"/>
        <v>3.6230000000000002</v>
      </c>
      <c r="U4600" s="47">
        <f t="shared" si="692"/>
        <v>136.43</v>
      </c>
      <c r="V4600" s="47">
        <f t="shared" si="693"/>
        <v>24.560000000000002</v>
      </c>
      <c r="W4600" s="11"/>
    </row>
    <row r="4601" spans="1:23" x14ac:dyDescent="0.45">
      <c r="A4601" t="s">
        <v>4606</v>
      </c>
      <c r="B4601">
        <v>28.11</v>
      </c>
      <c r="D4601" s="1" t="str">
        <f>VartojimasGamyba!J4597</f>
        <v>2024-03-10-11</v>
      </c>
      <c r="E4601" s="7">
        <f>VartojimasGamyba!G4597</f>
        <v>0</v>
      </c>
      <c r="F4601" s="11"/>
      <c r="G4601" s="12">
        <f t="shared" si="695"/>
        <v>12.246777777777778</v>
      </c>
      <c r="H4601" s="12">
        <v>3.1640000000000001</v>
      </c>
      <c r="I4601" s="12">
        <v>0</v>
      </c>
      <c r="J4601" s="12">
        <v>0</v>
      </c>
      <c r="K4601" s="12"/>
      <c r="L4601" s="12">
        <f>VartojimasGamyba!H4597</f>
        <v>3.1640000000000001</v>
      </c>
      <c r="M4601" s="19">
        <f t="shared" si="687"/>
        <v>0</v>
      </c>
      <c r="N4601" s="7">
        <f t="shared" si="688"/>
        <v>0</v>
      </c>
      <c r="O4601" s="7">
        <f t="shared" si="689"/>
        <v>0</v>
      </c>
      <c r="R4601" s="7"/>
      <c r="S4601" s="47">
        <f t="shared" si="690"/>
        <v>3.1640000000000001</v>
      </c>
      <c r="T4601" s="47">
        <f t="shared" si="691"/>
        <v>3.1640000000000001</v>
      </c>
      <c r="U4601" s="47">
        <f t="shared" si="692"/>
        <v>128.4</v>
      </c>
      <c r="V4601" s="47">
        <f t="shared" si="693"/>
        <v>16.53</v>
      </c>
      <c r="W4601" s="11"/>
    </row>
    <row r="4602" spans="1:23" x14ac:dyDescent="0.45">
      <c r="A4602" t="s">
        <v>4607</v>
      </c>
      <c r="B4602">
        <v>4.63</v>
      </c>
      <c r="D4602" s="1" t="str">
        <f>VartojimasGamyba!J4598</f>
        <v>2024-03-10-12</v>
      </c>
      <c r="E4602" s="7">
        <f>VartojimasGamyba!G4598</f>
        <v>0</v>
      </c>
      <c r="F4602" s="11"/>
      <c r="G4602" s="12">
        <f t="shared" si="695"/>
        <v>15.427777777777777</v>
      </c>
      <c r="H4602" s="12">
        <v>3.181</v>
      </c>
      <c r="I4602" s="12">
        <v>0</v>
      </c>
      <c r="J4602" s="12">
        <v>0</v>
      </c>
      <c r="K4602" s="12"/>
      <c r="L4602" s="12">
        <f>VartojimasGamyba!H4598</f>
        <v>3.181</v>
      </c>
      <c r="M4602" s="19">
        <f t="shared" si="687"/>
        <v>0</v>
      </c>
      <c r="N4602" s="7">
        <f t="shared" si="688"/>
        <v>0</v>
      </c>
      <c r="O4602" s="7">
        <f t="shared" si="689"/>
        <v>0</v>
      </c>
      <c r="R4602" s="7"/>
      <c r="S4602" s="47">
        <f t="shared" si="690"/>
        <v>3.181</v>
      </c>
      <c r="T4602" s="47">
        <f t="shared" si="691"/>
        <v>3.181</v>
      </c>
      <c r="U4602" s="47">
        <f t="shared" si="692"/>
        <v>104.92</v>
      </c>
      <c r="V4602" s="47">
        <f t="shared" si="693"/>
        <v>-6.95</v>
      </c>
      <c r="W4602" s="11"/>
    </row>
    <row r="4603" spans="1:23" x14ac:dyDescent="0.45">
      <c r="A4603" t="s">
        <v>4608</v>
      </c>
      <c r="B4603">
        <v>4.9800000000000004</v>
      </c>
      <c r="D4603" s="1" t="str">
        <f>VartojimasGamyba!J4599</f>
        <v>2024-03-10-13</v>
      </c>
      <c r="E4603" s="7">
        <f>VartojimasGamyba!G4599</f>
        <v>1.41</v>
      </c>
      <c r="F4603" s="11"/>
      <c r="G4603" s="12">
        <f t="shared" si="695"/>
        <v>15.437777777777777</v>
      </c>
      <c r="H4603" s="12">
        <v>1.0000000000000007E-2</v>
      </c>
      <c r="I4603" s="12">
        <v>0</v>
      </c>
      <c r="J4603" s="12">
        <v>0</v>
      </c>
      <c r="K4603" s="12"/>
      <c r="L4603" s="12">
        <f>VartojimasGamyba!H4599</f>
        <v>1.42</v>
      </c>
      <c r="M4603" s="19">
        <f t="shared" si="687"/>
        <v>0</v>
      </c>
      <c r="N4603" s="7">
        <f t="shared" si="688"/>
        <v>0</v>
      </c>
      <c r="O4603" s="7">
        <f t="shared" si="689"/>
        <v>0</v>
      </c>
      <c r="R4603" s="7"/>
      <c r="S4603" s="47">
        <f t="shared" si="690"/>
        <v>1.0000000000000009E-2</v>
      </c>
      <c r="T4603" s="47">
        <f t="shared" si="691"/>
        <v>1.0000000000000009E-2</v>
      </c>
      <c r="U4603" s="47">
        <f t="shared" si="692"/>
        <v>105.27000000000001</v>
      </c>
      <c r="V4603" s="47">
        <f t="shared" si="693"/>
        <v>-6.6</v>
      </c>
      <c r="W4603" s="11"/>
    </row>
    <row r="4604" spans="1:23" x14ac:dyDescent="0.45">
      <c r="A4604" t="s">
        <v>4609</v>
      </c>
      <c r="B4604">
        <v>1.51</v>
      </c>
      <c r="D4604" s="1" t="str">
        <f>VartojimasGamyba!J4600</f>
        <v>2024-03-10-14</v>
      </c>
      <c r="E4604" s="7">
        <f>VartojimasGamyba!G4600</f>
        <v>1.359</v>
      </c>
      <c r="F4604" s="11"/>
      <c r="G4604" s="12">
        <f t="shared" si="695"/>
        <v>15.005555555555555</v>
      </c>
      <c r="H4604" s="12">
        <v>0</v>
      </c>
      <c r="I4604" s="12">
        <v>0.43222222222222223</v>
      </c>
      <c r="J4604" s="12">
        <v>0</v>
      </c>
      <c r="K4604" s="12"/>
      <c r="L4604" s="12">
        <f>VartojimasGamyba!H4600</f>
        <v>0.97</v>
      </c>
      <c r="M4604" s="19">
        <f t="shared" si="687"/>
        <v>0</v>
      </c>
      <c r="N4604" s="7">
        <f t="shared" si="688"/>
        <v>0</v>
      </c>
      <c r="O4604" s="7">
        <f t="shared" si="689"/>
        <v>0</v>
      </c>
      <c r="R4604" s="7"/>
      <c r="S4604" s="47">
        <f t="shared" si="690"/>
        <v>0</v>
      </c>
      <c r="T4604" s="47">
        <f t="shared" si="691"/>
        <v>0</v>
      </c>
      <c r="U4604" s="47">
        <f t="shared" si="692"/>
        <v>101.80000000000001</v>
      </c>
      <c r="V4604" s="47">
        <f t="shared" si="693"/>
        <v>-10.07</v>
      </c>
      <c r="W4604" s="11"/>
    </row>
    <row r="4605" spans="1:23" x14ac:dyDescent="0.45">
      <c r="A4605" t="s">
        <v>4610</v>
      </c>
      <c r="B4605">
        <v>1.58</v>
      </c>
      <c r="D4605" s="1" t="str">
        <f>VartojimasGamyba!J4601</f>
        <v>2024-03-10-15</v>
      </c>
      <c r="E4605" s="7">
        <f>VartojimasGamyba!G4601</f>
        <v>1.9450000000000001</v>
      </c>
      <c r="F4605" s="11"/>
      <c r="G4605" s="12">
        <f t="shared" si="695"/>
        <v>13.088888888888887</v>
      </c>
      <c r="H4605" s="12">
        <v>0</v>
      </c>
      <c r="I4605" s="12">
        <v>1.9166666666666676</v>
      </c>
      <c r="J4605" s="12">
        <v>0</v>
      </c>
      <c r="K4605" s="12"/>
      <c r="L4605" s="12">
        <f>VartojimasGamyba!H4601</f>
        <v>0.22</v>
      </c>
      <c r="M4605" s="19">
        <f t="shared" si="687"/>
        <v>-9.1593399531575415E-16</v>
      </c>
      <c r="N4605" s="7">
        <f t="shared" si="688"/>
        <v>-9.3306196102815876E-14</v>
      </c>
      <c r="O4605" s="7">
        <f t="shared" si="689"/>
        <v>-9.3306196102815876E-14</v>
      </c>
      <c r="R4605" s="7"/>
      <c r="S4605" s="47">
        <f t="shared" si="690"/>
        <v>-9.1593399531575415E-16</v>
      </c>
      <c r="T4605" s="47">
        <f t="shared" si="691"/>
        <v>0</v>
      </c>
      <c r="U4605" s="47">
        <f t="shared" si="692"/>
        <v>101.87</v>
      </c>
      <c r="V4605" s="47">
        <f t="shared" si="693"/>
        <v>-10</v>
      </c>
      <c r="W4605" s="11"/>
    </row>
    <row r="4606" spans="1:23" x14ac:dyDescent="0.45">
      <c r="A4606" t="s">
        <v>4611</v>
      </c>
      <c r="B4606">
        <v>3.59</v>
      </c>
      <c r="D4606" s="1" t="str">
        <f>VartojimasGamyba!J4602</f>
        <v>2024-03-10-16</v>
      </c>
      <c r="E4606" s="7">
        <f>VartojimasGamyba!G4602</f>
        <v>0.626</v>
      </c>
      <c r="F4606" s="11"/>
      <c r="G4606" s="12">
        <f t="shared" si="695"/>
        <v>12.402222222222221</v>
      </c>
      <c r="H4606" s="12">
        <v>0</v>
      </c>
      <c r="I4606" s="12">
        <v>0.68666666666666609</v>
      </c>
      <c r="J4606" s="12">
        <v>0</v>
      </c>
      <c r="K4606" s="12"/>
      <c r="L4606" s="12">
        <f>VartojimasGamyba!H4602</f>
        <v>8.0000000000000002E-3</v>
      </c>
      <c r="M4606" s="19">
        <f t="shared" si="687"/>
        <v>4.5102810375396984E-16</v>
      </c>
      <c r="N4606" s="7">
        <f t="shared" si="688"/>
        <v>4.6852799417962393E-14</v>
      </c>
      <c r="O4606" s="7">
        <f t="shared" si="689"/>
        <v>4.6852799417962393E-14</v>
      </c>
      <c r="R4606" s="7"/>
      <c r="S4606" s="47">
        <f t="shared" si="690"/>
        <v>4.5102810375396984E-16</v>
      </c>
      <c r="T4606" s="47">
        <f t="shared" si="691"/>
        <v>0</v>
      </c>
      <c r="U4606" s="47">
        <f t="shared" si="692"/>
        <v>103.88000000000001</v>
      </c>
      <c r="V4606" s="47">
        <f t="shared" si="693"/>
        <v>-7.99</v>
      </c>
      <c r="W4606" s="11"/>
    </row>
    <row r="4607" spans="1:23" x14ac:dyDescent="0.45">
      <c r="A4607" t="s">
        <v>4612</v>
      </c>
      <c r="B4607">
        <v>17.57</v>
      </c>
      <c r="D4607" s="1" t="str">
        <f>VartojimasGamyba!J4603</f>
        <v>2024-03-10-17</v>
      </c>
      <c r="E4607" s="7">
        <f>VartojimasGamyba!G4603</f>
        <v>1.2589999999999999</v>
      </c>
      <c r="F4607" s="11"/>
      <c r="G4607" s="12">
        <f t="shared" si="695"/>
        <v>11.003333333333332</v>
      </c>
      <c r="H4607" s="12">
        <v>0</v>
      </c>
      <c r="I4607" s="12">
        <v>1.3988888888888888</v>
      </c>
      <c r="J4607" s="12">
        <v>0</v>
      </c>
      <c r="K4607" s="12"/>
      <c r="L4607" s="12">
        <f>VartojimasGamyba!H4603</f>
        <v>0</v>
      </c>
      <c r="M4607" s="19">
        <f t="shared" si="687"/>
        <v>0</v>
      </c>
      <c r="N4607" s="7">
        <f t="shared" si="688"/>
        <v>0</v>
      </c>
      <c r="O4607" s="7">
        <f t="shared" si="689"/>
        <v>0</v>
      </c>
      <c r="R4607" s="7"/>
      <c r="S4607" s="47">
        <f t="shared" si="690"/>
        <v>0</v>
      </c>
      <c r="T4607" s="47">
        <f t="shared" si="691"/>
        <v>0</v>
      </c>
      <c r="U4607" s="47">
        <f t="shared" si="692"/>
        <v>117.86000000000001</v>
      </c>
      <c r="V4607" s="47">
        <f t="shared" si="693"/>
        <v>5.99</v>
      </c>
      <c r="W4607" s="11"/>
    </row>
    <row r="4608" spans="1:23" x14ac:dyDescent="0.45">
      <c r="A4608" t="s">
        <v>4613</v>
      </c>
      <c r="B4608">
        <v>49.34</v>
      </c>
      <c r="D4608" s="1" t="str">
        <f>VartojimasGamyba!J4604</f>
        <v>2024-03-10-18</v>
      </c>
      <c r="E4608" s="7">
        <f>VartojimasGamyba!G4604</f>
        <v>0.89700000000000002</v>
      </c>
      <c r="F4608" s="11"/>
      <c r="G4608" s="12">
        <f t="shared" si="695"/>
        <v>10.006666666666666</v>
      </c>
      <c r="H4608" s="12">
        <v>0</v>
      </c>
      <c r="I4608" s="12">
        <v>0.99666666666666659</v>
      </c>
      <c r="J4608" s="12">
        <v>0</v>
      </c>
      <c r="K4608" s="12"/>
      <c r="L4608" s="12">
        <f>VartojimasGamyba!H4604</f>
        <v>0</v>
      </c>
      <c r="M4608" s="19">
        <f t="shared" si="687"/>
        <v>1.1102230246251565E-16</v>
      </c>
      <c r="N4608" s="7">
        <f t="shared" si="688"/>
        <v>1.6612267117466217E-14</v>
      </c>
      <c r="O4608" s="7">
        <f t="shared" si="689"/>
        <v>1.6612267117466217E-14</v>
      </c>
      <c r="R4608" s="7"/>
      <c r="S4608" s="47">
        <f t="shared" si="690"/>
        <v>1.1102230246251565E-16</v>
      </c>
      <c r="T4608" s="47">
        <f t="shared" si="691"/>
        <v>0</v>
      </c>
      <c r="U4608" s="47">
        <f t="shared" si="692"/>
        <v>149.63</v>
      </c>
      <c r="V4608" s="47">
        <f t="shared" si="693"/>
        <v>37.760000000000005</v>
      </c>
      <c r="W4608" s="11"/>
    </row>
    <row r="4609" spans="1:23" x14ac:dyDescent="0.45">
      <c r="A4609" t="s">
        <v>4614</v>
      </c>
      <c r="B4609">
        <v>57.8</v>
      </c>
      <c r="D4609" s="1" t="str">
        <f>VartojimasGamyba!J4605</f>
        <v>2024-03-10-19</v>
      </c>
      <c r="E4609" s="7">
        <f>VartojimasGamyba!G4605</f>
        <v>0.39300000000000002</v>
      </c>
      <c r="F4609" s="11"/>
      <c r="G4609" s="12">
        <f t="shared" si="695"/>
        <v>9.5699999999999985</v>
      </c>
      <c r="H4609" s="12">
        <v>0</v>
      </c>
      <c r="I4609" s="12">
        <v>0.4366666666666667</v>
      </c>
      <c r="J4609" s="12">
        <v>0</v>
      </c>
      <c r="K4609" s="12"/>
      <c r="L4609" s="12">
        <f>VartojimasGamyba!H4605</f>
        <v>0</v>
      </c>
      <c r="M4609" s="19">
        <f t="shared" si="687"/>
        <v>0</v>
      </c>
      <c r="N4609" s="7">
        <f t="shared" si="688"/>
        <v>0</v>
      </c>
      <c r="O4609" s="7">
        <f t="shared" si="689"/>
        <v>0</v>
      </c>
      <c r="R4609" s="7"/>
      <c r="S4609" s="47">
        <f t="shared" si="690"/>
        <v>0</v>
      </c>
      <c r="T4609" s="47">
        <f t="shared" si="691"/>
        <v>0</v>
      </c>
      <c r="U4609" s="47">
        <f t="shared" si="692"/>
        <v>158.09</v>
      </c>
      <c r="V4609" s="47">
        <f t="shared" si="693"/>
        <v>46.22</v>
      </c>
      <c r="W4609" s="11"/>
    </row>
    <row r="4610" spans="1:23" x14ac:dyDescent="0.45">
      <c r="A4610" t="s">
        <v>4615</v>
      </c>
      <c r="B4610">
        <v>72.55</v>
      </c>
      <c r="D4610" s="1" t="str">
        <f>VartojimasGamyba!J4606</f>
        <v>2024-03-10-20</v>
      </c>
      <c r="E4610" s="7">
        <f>VartojimasGamyba!G4606</f>
        <v>1.1659999999999999</v>
      </c>
      <c r="F4610" s="11"/>
      <c r="G4610" s="12">
        <f t="shared" si="695"/>
        <v>8.2744444444444429</v>
      </c>
      <c r="H4610" s="12">
        <v>0</v>
      </c>
      <c r="I4610" s="12">
        <v>1.2955555555555556</v>
      </c>
      <c r="J4610" s="12">
        <v>0</v>
      </c>
      <c r="K4610" s="12"/>
      <c r="L4610" s="12">
        <f>VartojimasGamyba!H4606</f>
        <v>0</v>
      </c>
      <c r="M4610" s="19">
        <f t="shared" si="687"/>
        <v>-2.2204460492503131E-16</v>
      </c>
      <c r="N4610" s="7">
        <f t="shared" si="688"/>
        <v>-3.8378189515242412E-14</v>
      </c>
      <c r="O4610" s="7">
        <f t="shared" si="689"/>
        <v>-3.8378189515242412E-14</v>
      </c>
      <c r="P4610" s="7" t="s">
        <v>8873</v>
      </c>
      <c r="R4610" s="7"/>
      <c r="S4610" s="47">
        <f t="shared" si="690"/>
        <v>-2.2204460492503131E-16</v>
      </c>
      <c r="T4610" s="47">
        <f t="shared" si="691"/>
        <v>0</v>
      </c>
      <c r="U4610" s="47">
        <f t="shared" si="692"/>
        <v>172.84</v>
      </c>
      <c r="V4610" s="47">
        <f t="shared" si="693"/>
        <v>60.97</v>
      </c>
      <c r="W4610" s="11"/>
    </row>
    <row r="4611" spans="1:23" x14ac:dyDescent="0.45">
      <c r="A4611" t="s">
        <v>4616</v>
      </c>
      <c r="B4611">
        <v>64.66</v>
      </c>
      <c r="D4611" s="1" t="str">
        <f>VartojimasGamyba!J4607</f>
        <v>2024-03-10-21</v>
      </c>
      <c r="E4611" s="7">
        <f>VartojimasGamyba!G4607</f>
        <v>1.0209999999999999</v>
      </c>
      <c r="F4611" s="11"/>
      <c r="G4611" s="12">
        <f t="shared" si="695"/>
        <v>7.1399999999999988</v>
      </c>
      <c r="H4611" s="12">
        <v>0</v>
      </c>
      <c r="I4611" s="12">
        <v>1.1344444444444444</v>
      </c>
      <c r="J4611" s="12">
        <v>0</v>
      </c>
      <c r="K4611" s="12"/>
      <c r="L4611" s="12">
        <f>VartojimasGamyba!H4607</f>
        <v>0</v>
      </c>
      <c r="M4611" s="19">
        <f t="shared" si="687"/>
        <v>0</v>
      </c>
      <c r="N4611" s="7">
        <f t="shared" si="688"/>
        <v>0</v>
      </c>
      <c r="O4611" s="7">
        <f t="shared" si="689"/>
        <v>0</v>
      </c>
      <c r="P4611" s="7">
        <f>SUM(N4590:N4613)</f>
        <v>88.912838888888515</v>
      </c>
      <c r="R4611" s="7"/>
      <c r="S4611" s="47">
        <f t="shared" si="690"/>
        <v>0</v>
      </c>
      <c r="T4611" s="47">
        <f t="shared" si="691"/>
        <v>0</v>
      </c>
      <c r="U4611" s="47">
        <f t="shared" si="692"/>
        <v>164.95</v>
      </c>
      <c r="V4611" s="47">
        <f t="shared" si="693"/>
        <v>53.08</v>
      </c>
      <c r="W4611" s="11"/>
    </row>
    <row r="4612" spans="1:23" x14ac:dyDescent="0.45">
      <c r="A4612" t="s">
        <v>4617</v>
      </c>
      <c r="B4612">
        <v>58.95</v>
      </c>
      <c r="D4612" s="1" t="str">
        <f>VartojimasGamyba!J4608</f>
        <v>2024-03-10-22</v>
      </c>
      <c r="E4612" s="7">
        <f>VartojimasGamyba!G4608</f>
        <v>0.75800000000000001</v>
      </c>
      <c r="F4612" s="11"/>
      <c r="G4612" s="12">
        <f t="shared" si="695"/>
        <v>6.2977777777777764</v>
      </c>
      <c r="H4612" s="12">
        <v>0</v>
      </c>
      <c r="I4612" s="12">
        <v>0.84222222222222232</v>
      </c>
      <c r="J4612" s="12">
        <v>0</v>
      </c>
      <c r="K4612" s="12"/>
      <c r="L4612" s="12">
        <f>VartojimasGamyba!H4608</f>
        <v>0</v>
      </c>
      <c r="M4612" s="19">
        <f t="shared" si="687"/>
        <v>-1.1102230246251565E-16</v>
      </c>
      <c r="N4612" s="7">
        <f t="shared" si="688"/>
        <v>-1.7679191444130994E-14</v>
      </c>
      <c r="O4612" s="7">
        <f t="shared" si="689"/>
        <v>-1.7679191444130994E-14</v>
      </c>
      <c r="P4612" s="7" t="s">
        <v>8872</v>
      </c>
      <c r="R4612" s="7"/>
      <c r="S4612" s="47">
        <f t="shared" si="690"/>
        <v>-1.1102230246251565E-16</v>
      </c>
      <c r="T4612" s="47">
        <f t="shared" si="691"/>
        <v>0</v>
      </c>
      <c r="U4612" s="47">
        <f t="shared" si="692"/>
        <v>159.24</v>
      </c>
      <c r="V4612" s="47">
        <f t="shared" si="693"/>
        <v>47.370000000000005</v>
      </c>
      <c r="W4612" s="11"/>
    </row>
    <row r="4613" spans="1:23" x14ac:dyDescent="0.45">
      <c r="A4613" t="s">
        <v>4618</v>
      </c>
      <c r="B4613">
        <v>55.33</v>
      </c>
      <c r="D4613" s="1" t="str">
        <f>VartojimasGamyba!J4609</f>
        <v>2024-03-10-23</v>
      </c>
      <c r="E4613" s="7">
        <f>VartojimasGamyba!G4609</f>
        <v>1.1679999999999999</v>
      </c>
      <c r="F4613" s="11"/>
      <c r="G4613" s="12">
        <f t="shared" si="695"/>
        <v>4.9999999999999982</v>
      </c>
      <c r="H4613" s="12">
        <v>0</v>
      </c>
      <c r="I4613" s="12">
        <v>1.2977777777777777</v>
      </c>
      <c r="J4613" s="12">
        <v>0</v>
      </c>
      <c r="K4613" s="12"/>
      <c r="L4613" s="12">
        <f>VartojimasGamyba!H4609</f>
        <v>0</v>
      </c>
      <c r="M4613" s="19">
        <f t="shared" si="687"/>
        <v>0</v>
      </c>
      <c r="N4613" s="7">
        <f t="shared" si="688"/>
        <v>0</v>
      </c>
      <c r="O4613" s="7">
        <f t="shared" si="689"/>
        <v>0</v>
      </c>
      <c r="P4613" s="7">
        <f>SUM(O4590:O4613)</f>
        <v>223.19570999999959</v>
      </c>
      <c r="Q4613" s="7">
        <f>SUMPRODUCT(B4590:B4613,E4590:E4613)+SUM(E4590:E4613)*$Z$21-SUMPRODUCT(B4590:B4613,L4590:L4613)+SUM(L4590:L4613)*ABS($Z$20)</f>
        <v>2116.6885599999996</v>
      </c>
      <c r="R4613" s="7"/>
      <c r="S4613" s="47">
        <f t="shared" si="690"/>
        <v>0</v>
      </c>
      <c r="T4613" s="47">
        <f t="shared" si="691"/>
        <v>0</v>
      </c>
      <c r="U4613" s="47">
        <f t="shared" si="692"/>
        <v>155.62</v>
      </c>
      <c r="V4613" s="47">
        <f t="shared" si="693"/>
        <v>43.75</v>
      </c>
      <c r="W4613" s="11">
        <f>IF(P4613&lt;&gt;Q4613,1,0)</f>
        <v>1</v>
      </c>
    </row>
    <row r="4614" spans="1:23" x14ac:dyDescent="0.45">
      <c r="A4614" t="s">
        <v>4619</v>
      </c>
      <c r="B4614">
        <v>53.42</v>
      </c>
      <c r="D4614" s="9" t="str">
        <f>VartojimasGamyba!J4610</f>
        <v>2024-03-11-00</v>
      </c>
      <c r="E4614" s="8">
        <f>VartojimasGamyba!G4610</f>
        <v>0.71799999999999997</v>
      </c>
      <c r="F4614" s="11"/>
      <c r="G4614" s="7">
        <f>G4613+H4614-I4614</f>
        <v>4.2022222222222201</v>
      </c>
      <c r="H4614" s="7">
        <v>0</v>
      </c>
      <c r="I4614" s="7">
        <v>0.7977777777777777</v>
      </c>
      <c r="J4614" s="7">
        <v>0</v>
      </c>
      <c r="L4614" s="7">
        <f>VartojimasGamyba!H4610</f>
        <v>0</v>
      </c>
      <c r="M4614" s="15">
        <f t="shared" si="687"/>
        <v>0</v>
      </c>
      <c r="N4614" s="7">
        <f t="shared" si="688"/>
        <v>0</v>
      </c>
      <c r="O4614" s="7">
        <f t="shared" si="689"/>
        <v>0</v>
      </c>
      <c r="R4614" s="20" t="s">
        <v>8783</v>
      </c>
      <c r="S4614" s="47">
        <f t="shared" si="690"/>
        <v>0</v>
      </c>
      <c r="T4614" s="47">
        <f t="shared" si="691"/>
        <v>0</v>
      </c>
      <c r="U4614" s="47">
        <f t="shared" si="692"/>
        <v>153.71</v>
      </c>
      <c r="V4614" s="47">
        <f t="shared" si="693"/>
        <v>41.84</v>
      </c>
      <c r="W4614" s="11"/>
    </row>
    <row r="4615" spans="1:23" x14ac:dyDescent="0.45">
      <c r="A4615" t="s">
        <v>4620</v>
      </c>
      <c r="B4615">
        <v>52.19</v>
      </c>
      <c r="D4615" s="9" t="str">
        <f>VartojimasGamyba!J4611</f>
        <v>2024-03-11-01</v>
      </c>
      <c r="E4615" s="8">
        <f>VartojimasGamyba!G4611</f>
        <v>1.1419999999999999</v>
      </c>
      <c r="F4615" s="11"/>
      <c r="G4615" s="7">
        <f t="shared" ref="G4615:G4637" si="696">G4614+H4615-I4615</f>
        <v>2.9333333333333309</v>
      </c>
      <c r="H4615" s="7">
        <v>0</v>
      </c>
      <c r="I4615" s="7">
        <v>1.268888888888889</v>
      </c>
      <c r="J4615" s="7">
        <v>0</v>
      </c>
      <c r="L4615" s="7">
        <f>VartojimasGamyba!H4611</f>
        <v>0</v>
      </c>
      <c r="M4615" s="15">
        <f t="shared" ref="M4615:M4678" si="697">E4615+H4615-I4615*$J$2+J4615-L4615</f>
        <v>-2.2204460492503131E-16</v>
      </c>
      <c r="N4615" s="7">
        <f t="shared" ref="N4615:N4678" si="698">M4615*U4615-J4615*V4615</f>
        <v>-3.3857361358968778E-14</v>
      </c>
      <c r="O4615" s="7">
        <f t="shared" ref="O4615:O4678" si="699">(M4615)*(B4615+$Z$21)</f>
        <v>-3.3857361358968778E-14</v>
      </c>
      <c r="R4615" s="7"/>
      <c r="S4615" s="47">
        <f t="shared" ref="S4615:S4678" si="700">M4615+IF((L4615-E4615)&gt;0,(L4615-E4615),0)</f>
        <v>-2.2204460492503131E-16</v>
      </c>
      <c r="T4615" s="47">
        <f t="shared" ref="T4615:T4678" si="701">IF(L4615-E4615&lt;0,0,L4615-E4615)</f>
        <v>0</v>
      </c>
      <c r="U4615" s="47">
        <f t="shared" ref="U4615:U4678" si="702">B4615+$Z$21</f>
        <v>152.48000000000002</v>
      </c>
      <c r="V4615" s="47">
        <f t="shared" ref="V4615:V4678" si="703">B4615+$Z$20</f>
        <v>40.61</v>
      </c>
      <c r="W4615" s="11"/>
    </row>
    <row r="4616" spans="1:23" x14ac:dyDescent="0.45">
      <c r="A4616" t="s">
        <v>4621</v>
      </c>
      <c r="B4616">
        <v>36.68</v>
      </c>
      <c r="D4616" s="9" t="str">
        <f>VartojimasGamyba!J4612</f>
        <v>2024-03-11-02</v>
      </c>
      <c r="E4616" s="8">
        <f>VartojimasGamyba!G4612</f>
        <v>0.65800000000000003</v>
      </c>
      <c r="F4616" s="11"/>
      <c r="G4616" s="7">
        <f t="shared" si="696"/>
        <v>2.2022222222222196</v>
      </c>
      <c r="H4616" s="7">
        <v>0</v>
      </c>
      <c r="I4616" s="7">
        <v>0.73111111111111116</v>
      </c>
      <c r="J4616" s="7">
        <v>0</v>
      </c>
      <c r="L4616" s="7">
        <f>VartojimasGamyba!H4612</f>
        <v>0</v>
      </c>
      <c r="M4616" s="15">
        <f t="shared" si="697"/>
        <v>0</v>
      </c>
      <c r="N4616" s="7">
        <f t="shared" si="698"/>
        <v>0</v>
      </c>
      <c r="O4616" s="7">
        <f t="shared" si="699"/>
        <v>0</v>
      </c>
      <c r="R4616" s="7"/>
      <c r="S4616" s="47">
        <f t="shared" si="700"/>
        <v>0</v>
      </c>
      <c r="T4616" s="47">
        <f t="shared" si="701"/>
        <v>0</v>
      </c>
      <c r="U4616" s="47">
        <f t="shared" si="702"/>
        <v>136.97</v>
      </c>
      <c r="V4616" s="47">
        <f t="shared" si="703"/>
        <v>25.1</v>
      </c>
      <c r="W4616" s="11"/>
    </row>
    <row r="4617" spans="1:23" x14ac:dyDescent="0.45">
      <c r="A4617" t="s">
        <v>4622</v>
      </c>
      <c r="B4617">
        <v>33.9</v>
      </c>
      <c r="D4617" s="9" t="str">
        <f>VartojimasGamyba!J4613</f>
        <v>2024-03-11-03</v>
      </c>
      <c r="E4617" s="8">
        <f>VartojimasGamyba!G4613</f>
        <v>1.2929999999999999</v>
      </c>
      <c r="F4617" s="11"/>
      <c r="G4617" s="7">
        <f t="shared" si="696"/>
        <v>2.2022222222222196</v>
      </c>
      <c r="H4617" s="7">
        <v>0</v>
      </c>
      <c r="I4617" s="7">
        <v>0</v>
      </c>
      <c r="J4617" s="7">
        <v>0</v>
      </c>
      <c r="L4617" s="7">
        <f>VartojimasGamyba!H4613</f>
        <v>0</v>
      </c>
      <c r="M4617" s="15">
        <f t="shared" si="697"/>
        <v>1.2929999999999999</v>
      </c>
      <c r="N4617" s="7">
        <f t="shared" si="698"/>
        <v>173.50766999999999</v>
      </c>
      <c r="O4617" s="7">
        <f t="shared" si="699"/>
        <v>173.50766999999999</v>
      </c>
      <c r="R4617" s="7"/>
      <c r="S4617" s="47">
        <f t="shared" si="700"/>
        <v>1.2929999999999999</v>
      </c>
      <c r="T4617" s="47">
        <f t="shared" si="701"/>
        <v>0</v>
      </c>
      <c r="U4617" s="47">
        <f t="shared" si="702"/>
        <v>134.19</v>
      </c>
      <c r="V4617" s="47">
        <f t="shared" si="703"/>
        <v>22.32</v>
      </c>
      <c r="W4617" s="11"/>
    </row>
    <row r="4618" spans="1:23" x14ac:dyDescent="0.45">
      <c r="A4618" t="s">
        <v>4623</v>
      </c>
      <c r="B4618">
        <v>34.840000000000003</v>
      </c>
      <c r="D4618" s="9" t="str">
        <f>VartojimasGamyba!J4614</f>
        <v>2024-03-11-04</v>
      </c>
      <c r="E4618" s="8">
        <f>VartojimasGamyba!G4614</f>
        <v>0.72099999999999997</v>
      </c>
      <c r="F4618" s="11"/>
      <c r="G4618" s="7">
        <f t="shared" si="696"/>
        <v>2.1733333333333333</v>
      </c>
      <c r="H4618" s="7">
        <v>0</v>
      </c>
      <c r="I4618" s="7">
        <v>2.8888888888886188E-2</v>
      </c>
      <c r="J4618" s="7">
        <v>0</v>
      </c>
      <c r="L4618" s="7">
        <f>VartojimasGamyba!H4614</f>
        <v>0</v>
      </c>
      <c r="M4618" s="15">
        <f t="shared" si="697"/>
        <v>0.69500000000000239</v>
      </c>
      <c r="N4618" s="7">
        <f t="shared" si="698"/>
        <v>93.915350000000316</v>
      </c>
      <c r="O4618" s="7">
        <f t="shared" si="699"/>
        <v>93.915350000000316</v>
      </c>
      <c r="R4618" s="7"/>
      <c r="S4618" s="47">
        <f t="shared" si="700"/>
        <v>0.69500000000000239</v>
      </c>
      <c r="T4618" s="47">
        <f t="shared" si="701"/>
        <v>0</v>
      </c>
      <c r="U4618" s="47">
        <f t="shared" si="702"/>
        <v>135.13</v>
      </c>
      <c r="V4618" s="47">
        <f t="shared" si="703"/>
        <v>23.260000000000005</v>
      </c>
      <c r="W4618" s="11"/>
    </row>
    <row r="4619" spans="1:23" x14ac:dyDescent="0.45">
      <c r="A4619" t="s">
        <v>4624</v>
      </c>
      <c r="B4619">
        <v>35</v>
      </c>
      <c r="D4619" s="9" t="str">
        <f>VartojimasGamyba!J4615</f>
        <v>2024-03-11-05</v>
      </c>
      <c r="E4619" s="8">
        <f>VartojimasGamyba!G4615</f>
        <v>1.9810000000000001</v>
      </c>
      <c r="F4619" s="11"/>
      <c r="G4619" s="7">
        <f t="shared" si="696"/>
        <v>0</v>
      </c>
      <c r="H4619" s="7">
        <v>0</v>
      </c>
      <c r="I4619" s="7">
        <v>2.1733333333333338</v>
      </c>
      <c r="J4619" s="7">
        <v>0</v>
      </c>
      <c r="L4619" s="7">
        <f>VartojimasGamyba!H4615</f>
        <v>2.5000000000000001E-2</v>
      </c>
      <c r="M4619" s="15">
        <f t="shared" si="697"/>
        <v>-3.1225022567582528E-16</v>
      </c>
      <c r="N4619" s="7">
        <f t="shared" si="698"/>
        <v>-4.2244333031682409E-14</v>
      </c>
      <c r="O4619" s="7">
        <f t="shared" si="699"/>
        <v>-4.2244333031682409E-14</v>
      </c>
      <c r="R4619" s="7"/>
      <c r="S4619" s="47">
        <f t="shared" si="700"/>
        <v>-3.1225022567582528E-16</v>
      </c>
      <c r="T4619" s="47">
        <f t="shared" si="701"/>
        <v>0</v>
      </c>
      <c r="U4619" s="47">
        <f t="shared" si="702"/>
        <v>135.29000000000002</v>
      </c>
      <c r="V4619" s="47">
        <f t="shared" si="703"/>
        <v>23.42</v>
      </c>
      <c r="W4619" s="11"/>
    </row>
    <row r="4620" spans="1:23" x14ac:dyDescent="0.45">
      <c r="A4620" t="s">
        <v>4625</v>
      </c>
      <c r="B4620">
        <v>44.47</v>
      </c>
      <c r="D4620" s="9" t="str">
        <f>VartojimasGamyba!J4616</f>
        <v>2024-03-11-06</v>
      </c>
      <c r="E4620" s="8">
        <f>VartojimasGamyba!G4616</f>
        <v>0.30099999999999999</v>
      </c>
      <c r="F4620" s="11"/>
      <c r="G4620" s="7">
        <f t="shared" si="696"/>
        <v>0.32500000000000001</v>
      </c>
      <c r="H4620" s="7">
        <v>0.32500000000000001</v>
      </c>
      <c r="I4620" s="7">
        <v>0</v>
      </c>
      <c r="J4620" s="7">
        <v>0</v>
      </c>
      <c r="L4620" s="7">
        <f>VartojimasGamyba!H4616</f>
        <v>0.626</v>
      </c>
      <c r="M4620" s="15">
        <f t="shared" si="697"/>
        <v>0</v>
      </c>
      <c r="N4620" s="7">
        <f t="shared" si="698"/>
        <v>0</v>
      </c>
      <c r="O4620" s="7">
        <f t="shared" si="699"/>
        <v>0</v>
      </c>
      <c r="R4620" s="7"/>
      <c r="S4620" s="47">
        <f t="shared" si="700"/>
        <v>0.32500000000000001</v>
      </c>
      <c r="T4620" s="47">
        <f t="shared" si="701"/>
        <v>0.32500000000000001</v>
      </c>
      <c r="U4620" s="47">
        <f t="shared" si="702"/>
        <v>144.76</v>
      </c>
      <c r="V4620" s="47">
        <f t="shared" si="703"/>
        <v>32.89</v>
      </c>
      <c r="W4620" s="11"/>
    </row>
    <row r="4621" spans="1:23" x14ac:dyDescent="0.45">
      <c r="A4621" t="s">
        <v>4626</v>
      </c>
      <c r="B4621">
        <v>54.95</v>
      </c>
      <c r="D4621" s="9" t="str">
        <f>VartojimasGamyba!J4617</f>
        <v>2024-03-11-07</v>
      </c>
      <c r="E4621" s="8">
        <f>VartojimasGamyba!G4617</f>
        <v>8.8999999999999996E-2</v>
      </c>
      <c r="F4621" s="11"/>
      <c r="G4621" s="7">
        <f t="shared" si="696"/>
        <v>1.6679999999999999</v>
      </c>
      <c r="H4621" s="7">
        <v>1.343</v>
      </c>
      <c r="I4621" s="7">
        <v>0</v>
      </c>
      <c r="J4621" s="7">
        <v>0</v>
      </c>
      <c r="L4621" s="7">
        <f>VartojimasGamyba!H4617</f>
        <v>1.4319999999999999</v>
      </c>
      <c r="M4621" s="15">
        <f t="shared" si="697"/>
        <v>0</v>
      </c>
      <c r="N4621" s="7">
        <f t="shared" si="698"/>
        <v>0</v>
      </c>
      <c r="O4621" s="7">
        <f t="shared" si="699"/>
        <v>0</v>
      </c>
      <c r="R4621" s="7"/>
      <c r="S4621" s="47">
        <f t="shared" si="700"/>
        <v>1.343</v>
      </c>
      <c r="T4621" s="47">
        <f t="shared" si="701"/>
        <v>1.343</v>
      </c>
      <c r="U4621" s="47">
        <f t="shared" si="702"/>
        <v>155.24</v>
      </c>
      <c r="V4621" s="47">
        <f t="shared" si="703"/>
        <v>43.370000000000005</v>
      </c>
      <c r="W4621" s="11"/>
    </row>
    <row r="4622" spans="1:23" x14ac:dyDescent="0.45">
      <c r="A4622" t="s">
        <v>4627</v>
      </c>
      <c r="B4622">
        <v>74.319999999999993</v>
      </c>
      <c r="D4622" s="9" t="str">
        <f>VartojimasGamyba!J4618</f>
        <v>2024-03-11-08</v>
      </c>
      <c r="E4622" s="8">
        <f>VartojimasGamyba!G4618</f>
        <v>0</v>
      </c>
      <c r="F4622" s="11"/>
      <c r="G4622" s="7">
        <f t="shared" si="696"/>
        <v>4.391</v>
      </c>
      <c r="H4622" s="7">
        <v>2.7229999999999999</v>
      </c>
      <c r="I4622" s="7">
        <v>0</v>
      </c>
      <c r="J4622" s="7">
        <v>0</v>
      </c>
      <c r="L4622" s="7">
        <f>VartojimasGamyba!H4618</f>
        <v>2.7229999999999999</v>
      </c>
      <c r="M4622" s="15">
        <f t="shared" si="697"/>
        <v>0</v>
      </c>
      <c r="N4622" s="7">
        <f t="shared" si="698"/>
        <v>0</v>
      </c>
      <c r="O4622" s="7">
        <f t="shared" si="699"/>
        <v>0</v>
      </c>
      <c r="R4622" s="7"/>
      <c r="S4622" s="47">
        <f t="shared" si="700"/>
        <v>2.7229999999999999</v>
      </c>
      <c r="T4622" s="47">
        <f t="shared" si="701"/>
        <v>2.7229999999999999</v>
      </c>
      <c r="U4622" s="47">
        <f t="shared" si="702"/>
        <v>174.61</v>
      </c>
      <c r="V4622" s="47">
        <f t="shared" si="703"/>
        <v>62.739999999999995</v>
      </c>
      <c r="W4622" s="11"/>
    </row>
    <row r="4623" spans="1:23" x14ac:dyDescent="0.45">
      <c r="A4623" t="s">
        <v>4628</v>
      </c>
      <c r="B4623">
        <v>75.66</v>
      </c>
      <c r="D4623" s="9" t="str">
        <f>VartojimasGamyba!J4619</f>
        <v>2024-03-11-09</v>
      </c>
      <c r="E4623" s="8">
        <f>VartojimasGamyba!G4619</f>
        <v>3.0000000000000001E-3</v>
      </c>
      <c r="F4623" s="11"/>
      <c r="G4623" s="7">
        <f t="shared" si="696"/>
        <v>7.4009999999999998</v>
      </c>
      <c r="H4623" s="7">
        <v>3.01</v>
      </c>
      <c r="I4623" s="7">
        <v>0</v>
      </c>
      <c r="J4623" s="7">
        <v>0</v>
      </c>
      <c r="L4623" s="7">
        <f>VartojimasGamyba!H4619</f>
        <v>3.0129999999999999</v>
      </c>
      <c r="M4623" s="15">
        <f t="shared" si="697"/>
        <v>0</v>
      </c>
      <c r="N4623" s="7">
        <f t="shared" si="698"/>
        <v>0</v>
      </c>
      <c r="O4623" s="7">
        <f t="shared" si="699"/>
        <v>0</v>
      </c>
      <c r="R4623" s="7"/>
      <c r="S4623" s="47">
        <f t="shared" si="700"/>
        <v>3.01</v>
      </c>
      <c r="T4623" s="47">
        <f t="shared" si="701"/>
        <v>3.01</v>
      </c>
      <c r="U4623" s="47">
        <f t="shared" si="702"/>
        <v>175.95</v>
      </c>
      <c r="V4623" s="47">
        <f t="shared" si="703"/>
        <v>64.08</v>
      </c>
      <c r="W4623" s="11"/>
    </row>
    <row r="4624" spans="1:23" x14ac:dyDescent="0.45">
      <c r="A4624" t="s">
        <v>4629</v>
      </c>
      <c r="B4624">
        <v>76.7</v>
      </c>
      <c r="D4624" s="9" t="str">
        <f>VartojimasGamyba!J4620</f>
        <v>2024-03-11-10</v>
      </c>
      <c r="E4624" s="8">
        <f>VartojimasGamyba!G4620</f>
        <v>0</v>
      </c>
      <c r="F4624" s="11"/>
      <c r="G4624" s="7">
        <f t="shared" si="696"/>
        <v>8.0193333333333339</v>
      </c>
      <c r="H4624" s="7">
        <v>0.61833333333333362</v>
      </c>
      <c r="I4624" s="7">
        <v>0</v>
      </c>
      <c r="J4624" s="7">
        <v>1.9746666666666663</v>
      </c>
      <c r="L4624" s="7">
        <f>VartojimasGamyba!H4620</f>
        <v>2.593</v>
      </c>
      <c r="M4624" s="15">
        <f t="shared" si="697"/>
        <v>0</v>
      </c>
      <c r="N4624" s="7">
        <f t="shared" si="698"/>
        <v>-128.59029333333334</v>
      </c>
      <c r="O4624" s="7">
        <f t="shared" si="699"/>
        <v>0</v>
      </c>
      <c r="R4624" s="7"/>
      <c r="S4624" s="47">
        <f t="shared" si="700"/>
        <v>2.593</v>
      </c>
      <c r="T4624" s="47">
        <f t="shared" si="701"/>
        <v>2.593</v>
      </c>
      <c r="U4624" s="47">
        <f t="shared" si="702"/>
        <v>176.99</v>
      </c>
      <c r="V4624" s="47">
        <f t="shared" si="703"/>
        <v>65.12</v>
      </c>
      <c r="W4624" s="11"/>
    </row>
    <row r="4625" spans="1:23" x14ac:dyDescent="0.45">
      <c r="A4625" t="s">
        <v>4630</v>
      </c>
      <c r="B4625">
        <v>75.010000000000005</v>
      </c>
      <c r="D4625" s="9" t="str">
        <f>VartojimasGamyba!J4621</f>
        <v>2024-03-11-11</v>
      </c>
      <c r="E4625" s="8">
        <f>VartojimasGamyba!G4621</f>
        <v>0.26</v>
      </c>
      <c r="F4625" s="11"/>
      <c r="G4625" s="7">
        <f t="shared" si="696"/>
        <v>9.6453333333333333</v>
      </c>
      <c r="H4625" s="7">
        <v>1.6259999999999999</v>
      </c>
      <c r="I4625" s="7">
        <v>0</v>
      </c>
      <c r="J4625" s="7">
        <v>0</v>
      </c>
      <c r="L4625" s="7">
        <f>VartojimasGamyba!H4621</f>
        <v>1.8859999999999999</v>
      </c>
      <c r="M4625" s="15">
        <f t="shared" si="697"/>
        <v>0</v>
      </c>
      <c r="N4625" s="7">
        <f t="shared" si="698"/>
        <v>0</v>
      </c>
      <c r="O4625" s="7">
        <f t="shared" si="699"/>
        <v>0</v>
      </c>
      <c r="R4625" s="7"/>
      <c r="S4625" s="47">
        <f t="shared" si="700"/>
        <v>1.6259999999999999</v>
      </c>
      <c r="T4625" s="47">
        <f t="shared" si="701"/>
        <v>1.6259999999999999</v>
      </c>
      <c r="U4625" s="47">
        <f t="shared" si="702"/>
        <v>175.3</v>
      </c>
      <c r="V4625" s="47">
        <f t="shared" si="703"/>
        <v>63.430000000000007</v>
      </c>
      <c r="W4625" s="11"/>
    </row>
    <row r="4626" spans="1:23" x14ac:dyDescent="0.45">
      <c r="A4626" t="s">
        <v>4631</v>
      </c>
      <c r="B4626">
        <v>61.9</v>
      </c>
      <c r="D4626" s="9" t="str">
        <f>VartojimasGamyba!J4622</f>
        <v>2024-03-11-12</v>
      </c>
      <c r="E4626" s="8">
        <f>VartojimasGamyba!G4622</f>
        <v>1.155</v>
      </c>
      <c r="F4626" s="11"/>
      <c r="G4626" s="7">
        <f t="shared" si="696"/>
        <v>9.0264444444444436</v>
      </c>
      <c r="H4626" s="7">
        <v>0</v>
      </c>
      <c r="I4626" s="7">
        <v>0.61888888888888893</v>
      </c>
      <c r="J4626" s="7">
        <v>0</v>
      </c>
      <c r="L4626" s="7">
        <f>VartojimasGamyba!H4622</f>
        <v>0.59799999999999998</v>
      </c>
      <c r="M4626" s="15">
        <f t="shared" si="697"/>
        <v>0</v>
      </c>
      <c r="N4626" s="7">
        <f t="shared" si="698"/>
        <v>0</v>
      </c>
      <c r="O4626" s="7">
        <f t="shared" si="699"/>
        <v>0</v>
      </c>
      <c r="R4626" s="7"/>
      <c r="S4626" s="47">
        <f t="shared" si="700"/>
        <v>0</v>
      </c>
      <c r="T4626" s="47">
        <f t="shared" si="701"/>
        <v>0</v>
      </c>
      <c r="U4626" s="47">
        <f t="shared" si="702"/>
        <v>162.19</v>
      </c>
      <c r="V4626" s="47">
        <f t="shared" si="703"/>
        <v>50.32</v>
      </c>
      <c r="W4626" s="11"/>
    </row>
    <row r="4627" spans="1:23" x14ac:dyDescent="0.45">
      <c r="A4627" t="s">
        <v>4632</v>
      </c>
      <c r="B4627">
        <v>60.44</v>
      </c>
      <c r="D4627" s="9" t="str">
        <f>VartojimasGamyba!J4623</f>
        <v>2024-03-11-13</v>
      </c>
      <c r="E4627" s="8">
        <f>VartojimasGamyba!G4623</f>
        <v>0.33900000000000002</v>
      </c>
      <c r="F4627" s="11"/>
      <c r="G4627" s="7">
        <f t="shared" si="696"/>
        <v>9.1264444444444432</v>
      </c>
      <c r="H4627" s="7">
        <v>0.1</v>
      </c>
      <c r="I4627" s="7">
        <v>0</v>
      </c>
      <c r="J4627" s="7">
        <v>0</v>
      </c>
      <c r="L4627" s="7">
        <f>VartojimasGamyba!H4623</f>
        <v>0.439</v>
      </c>
      <c r="M4627" s="15">
        <f t="shared" si="697"/>
        <v>0</v>
      </c>
      <c r="N4627" s="7">
        <f t="shared" si="698"/>
        <v>0</v>
      </c>
      <c r="O4627" s="7">
        <f t="shared" si="699"/>
        <v>0</v>
      </c>
      <c r="R4627" s="7"/>
      <c r="S4627" s="47">
        <f t="shared" si="700"/>
        <v>9.9999999999999978E-2</v>
      </c>
      <c r="T4627" s="47">
        <f t="shared" si="701"/>
        <v>9.9999999999999978E-2</v>
      </c>
      <c r="U4627" s="47">
        <f t="shared" si="702"/>
        <v>160.73000000000002</v>
      </c>
      <c r="V4627" s="47">
        <f t="shared" si="703"/>
        <v>48.86</v>
      </c>
      <c r="W4627" s="11"/>
    </row>
    <row r="4628" spans="1:23" x14ac:dyDescent="0.45">
      <c r="A4628" t="s">
        <v>4633</v>
      </c>
      <c r="B4628">
        <v>58.85</v>
      </c>
      <c r="D4628" s="9" t="str">
        <f>VartojimasGamyba!J4624</f>
        <v>2024-03-11-14</v>
      </c>
      <c r="E4628" s="8">
        <f>VartojimasGamyba!G4624</f>
        <v>6.3E-2</v>
      </c>
      <c r="F4628" s="11"/>
      <c r="G4628" s="7">
        <f t="shared" si="696"/>
        <v>9.2344444444444438</v>
      </c>
      <c r="H4628" s="7">
        <v>0.10800000000000004</v>
      </c>
      <c r="I4628" s="7">
        <v>0</v>
      </c>
      <c r="J4628" s="7">
        <v>0</v>
      </c>
      <c r="L4628" s="7">
        <f>VartojimasGamyba!H4624</f>
        <v>0.17100000000000001</v>
      </c>
      <c r="M4628" s="15">
        <f t="shared" si="697"/>
        <v>0</v>
      </c>
      <c r="N4628" s="7">
        <f t="shared" si="698"/>
        <v>0</v>
      </c>
      <c r="O4628" s="7">
        <f t="shared" si="699"/>
        <v>0</v>
      </c>
      <c r="R4628" s="7"/>
      <c r="S4628" s="47">
        <f t="shared" si="700"/>
        <v>0.10800000000000001</v>
      </c>
      <c r="T4628" s="47">
        <f t="shared" si="701"/>
        <v>0.10800000000000001</v>
      </c>
      <c r="U4628" s="47">
        <f t="shared" si="702"/>
        <v>159.14000000000001</v>
      </c>
      <c r="V4628" s="47">
        <f t="shared" si="703"/>
        <v>47.27</v>
      </c>
      <c r="W4628" s="11"/>
    </row>
    <row r="4629" spans="1:23" x14ac:dyDescent="0.45">
      <c r="A4629" t="s">
        <v>4634</v>
      </c>
      <c r="B4629">
        <v>58.92</v>
      </c>
      <c r="D4629" s="9" t="str">
        <f>VartojimasGamyba!J4625</f>
        <v>2024-03-11-15</v>
      </c>
      <c r="E4629" s="8">
        <f>VartojimasGamyba!G4625</f>
        <v>0.57899999999999996</v>
      </c>
      <c r="F4629" s="11"/>
      <c r="G4629" s="7">
        <f t="shared" si="696"/>
        <v>8.6077777777777769</v>
      </c>
      <c r="H4629" s="7">
        <v>0</v>
      </c>
      <c r="I4629" s="7">
        <v>0.62666666666666648</v>
      </c>
      <c r="J4629" s="7">
        <v>0</v>
      </c>
      <c r="L4629" s="7">
        <f>VartojimasGamyba!H4625</f>
        <v>1.4999999999999999E-2</v>
      </c>
      <c r="M4629" s="15">
        <f t="shared" si="697"/>
        <v>1.2490009027033011E-16</v>
      </c>
      <c r="N4629" s="7">
        <f t="shared" si="698"/>
        <v>1.9885343371939258E-14</v>
      </c>
      <c r="O4629" s="7">
        <f t="shared" si="699"/>
        <v>1.9885343371939258E-14</v>
      </c>
      <c r="R4629" s="7"/>
      <c r="S4629" s="47">
        <f t="shared" si="700"/>
        <v>1.2490009027033011E-16</v>
      </c>
      <c r="T4629" s="47">
        <f t="shared" si="701"/>
        <v>0</v>
      </c>
      <c r="U4629" s="47">
        <f t="shared" si="702"/>
        <v>159.21</v>
      </c>
      <c r="V4629" s="47">
        <f t="shared" si="703"/>
        <v>47.34</v>
      </c>
      <c r="W4629" s="11"/>
    </row>
    <row r="4630" spans="1:23" x14ac:dyDescent="0.45">
      <c r="A4630" t="s">
        <v>4635</v>
      </c>
      <c r="B4630">
        <v>58.72</v>
      </c>
      <c r="D4630" s="9" t="str">
        <f>VartojimasGamyba!J4626</f>
        <v>2024-03-11-16</v>
      </c>
      <c r="E4630" s="8">
        <f>VartojimasGamyba!G4626</f>
        <v>0.84299999999999997</v>
      </c>
      <c r="F4630" s="11"/>
      <c r="G4630" s="7">
        <f t="shared" si="696"/>
        <v>7.6711111111111103</v>
      </c>
      <c r="H4630" s="7">
        <v>0</v>
      </c>
      <c r="I4630" s="7">
        <v>0.93666666666666654</v>
      </c>
      <c r="J4630" s="7">
        <v>0</v>
      </c>
      <c r="L4630" s="7">
        <f>VartojimasGamyba!H4626</f>
        <v>0</v>
      </c>
      <c r="M4630" s="15">
        <f t="shared" si="697"/>
        <v>1.1102230246251565E-16</v>
      </c>
      <c r="N4630" s="7">
        <f t="shared" si="698"/>
        <v>1.7653656314564613E-14</v>
      </c>
      <c r="O4630" s="7">
        <f t="shared" si="699"/>
        <v>1.7653656314564613E-14</v>
      </c>
      <c r="R4630" s="7"/>
      <c r="S4630" s="47">
        <f t="shared" si="700"/>
        <v>1.1102230246251565E-16</v>
      </c>
      <c r="T4630" s="47">
        <f t="shared" si="701"/>
        <v>0</v>
      </c>
      <c r="U4630" s="47">
        <f t="shared" si="702"/>
        <v>159.01</v>
      </c>
      <c r="V4630" s="47">
        <f t="shared" si="703"/>
        <v>47.14</v>
      </c>
      <c r="W4630" s="11"/>
    </row>
    <row r="4631" spans="1:23" x14ac:dyDescent="0.45">
      <c r="A4631" t="s">
        <v>4636</v>
      </c>
      <c r="B4631">
        <v>63.88</v>
      </c>
      <c r="D4631" s="9" t="str">
        <f>VartojimasGamyba!J4627</f>
        <v>2024-03-11-17</v>
      </c>
      <c r="E4631" s="8">
        <f>VartojimasGamyba!G4627</f>
        <v>1.119</v>
      </c>
      <c r="F4631" s="11"/>
      <c r="G4631" s="7">
        <f t="shared" si="696"/>
        <v>6.4277777777777771</v>
      </c>
      <c r="H4631" s="7">
        <v>0</v>
      </c>
      <c r="I4631" s="7">
        <v>1.2433333333333334</v>
      </c>
      <c r="J4631" s="7">
        <v>0</v>
      </c>
      <c r="L4631" s="7">
        <f>VartojimasGamyba!H4627</f>
        <v>0</v>
      </c>
      <c r="M4631" s="15">
        <f t="shared" si="697"/>
        <v>0</v>
      </c>
      <c r="N4631" s="7">
        <f t="shared" si="698"/>
        <v>0</v>
      </c>
      <c r="O4631" s="7">
        <f t="shared" si="699"/>
        <v>0</v>
      </c>
      <c r="R4631" s="7"/>
      <c r="S4631" s="47">
        <f t="shared" si="700"/>
        <v>0</v>
      </c>
      <c r="T4631" s="47">
        <f t="shared" si="701"/>
        <v>0</v>
      </c>
      <c r="U4631" s="47">
        <f t="shared" si="702"/>
        <v>164.17000000000002</v>
      </c>
      <c r="V4631" s="47">
        <f t="shared" si="703"/>
        <v>52.300000000000004</v>
      </c>
      <c r="W4631" s="11"/>
    </row>
    <row r="4632" spans="1:23" x14ac:dyDescent="0.45">
      <c r="A4632" t="s">
        <v>4637</v>
      </c>
      <c r="B4632">
        <v>79.02</v>
      </c>
      <c r="D4632" s="9" t="str">
        <f>VartojimasGamyba!J4628</f>
        <v>2024-03-11-18</v>
      </c>
      <c r="E4632" s="8">
        <f>VartojimasGamyba!G4628</f>
        <v>0.27200000000000002</v>
      </c>
      <c r="F4632" s="11"/>
      <c r="G4632" s="7">
        <f t="shared" si="696"/>
        <v>6.1255555555555548</v>
      </c>
      <c r="H4632" s="7">
        <v>0</v>
      </c>
      <c r="I4632" s="7">
        <v>0.30222222222222228</v>
      </c>
      <c r="J4632" s="7">
        <v>0</v>
      </c>
      <c r="L4632" s="7">
        <f>VartojimasGamyba!H4628</f>
        <v>0</v>
      </c>
      <c r="M4632" s="15">
        <f t="shared" si="697"/>
        <v>-5.5511151231257827E-17</v>
      </c>
      <c r="N4632" s="7">
        <f t="shared" si="698"/>
        <v>-9.9537045272768411E-15</v>
      </c>
      <c r="O4632" s="7">
        <f t="shared" si="699"/>
        <v>-9.9537045272768411E-15</v>
      </c>
      <c r="R4632" s="7"/>
      <c r="S4632" s="47">
        <f t="shared" si="700"/>
        <v>-5.5511151231257827E-17</v>
      </c>
      <c r="T4632" s="47">
        <f t="shared" si="701"/>
        <v>0</v>
      </c>
      <c r="U4632" s="47">
        <f t="shared" si="702"/>
        <v>179.31</v>
      </c>
      <c r="V4632" s="47">
        <f t="shared" si="703"/>
        <v>67.44</v>
      </c>
      <c r="W4632" s="11"/>
    </row>
    <row r="4633" spans="1:23" x14ac:dyDescent="0.45">
      <c r="A4633" t="s">
        <v>4638</v>
      </c>
      <c r="B4633">
        <v>90.86</v>
      </c>
      <c r="D4633" s="9" t="str">
        <f>VartojimasGamyba!J4629</f>
        <v>2024-03-11-19</v>
      </c>
      <c r="E4633" s="8">
        <f>VartojimasGamyba!G4629</f>
        <v>0.27500000000000002</v>
      </c>
      <c r="F4633" s="11"/>
      <c r="G4633" s="7">
        <f t="shared" si="696"/>
        <v>5.8199999999999994</v>
      </c>
      <c r="H4633" s="7">
        <v>0</v>
      </c>
      <c r="I4633" s="7">
        <v>0.30555555555555558</v>
      </c>
      <c r="J4633" s="7">
        <v>0</v>
      </c>
      <c r="L4633" s="7">
        <f>VartojimasGamyba!H4629</f>
        <v>0</v>
      </c>
      <c r="M4633" s="15">
        <f t="shared" si="697"/>
        <v>0</v>
      </c>
      <c r="N4633" s="7">
        <f t="shared" si="698"/>
        <v>0</v>
      </c>
      <c r="O4633" s="7">
        <f t="shared" si="699"/>
        <v>0</v>
      </c>
      <c r="R4633" s="7"/>
      <c r="S4633" s="47">
        <f t="shared" si="700"/>
        <v>0</v>
      </c>
      <c r="T4633" s="47">
        <f t="shared" si="701"/>
        <v>0</v>
      </c>
      <c r="U4633" s="47">
        <f t="shared" si="702"/>
        <v>191.15</v>
      </c>
      <c r="V4633" s="47">
        <f t="shared" si="703"/>
        <v>79.28</v>
      </c>
      <c r="W4633" s="11"/>
    </row>
    <row r="4634" spans="1:23" x14ac:dyDescent="0.45">
      <c r="A4634" t="s">
        <v>4639</v>
      </c>
      <c r="B4634">
        <v>100.42</v>
      </c>
      <c r="D4634" s="9" t="str">
        <f>VartojimasGamyba!J4630</f>
        <v>2024-03-11-20</v>
      </c>
      <c r="E4634" s="8">
        <f>VartojimasGamyba!G4630</f>
        <v>0.23</v>
      </c>
      <c r="F4634" s="11"/>
      <c r="G4634" s="7">
        <f t="shared" si="696"/>
        <v>5.5644444444444439</v>
      </c>
      <c r="H4634" s="7">
        <v>0</v>
      </c>
      <c r="I4634" s="7">
        <v>0.25555555555555559</v>
      </c>
      <c r="J4634" s="7">
        <v>0</v>
      </c>
      <c r="L4634" s="7">
        <f>VartojimasGamyba!H4630</f>
        <v>0</v>
      </c>
      <c r="M4634" s="15">
        <f t="shared" si="697"/>
        <v>-2.7755575615628914E-17</v>
      </c>
      <c r="N4634" s="7">
        <f t="shared" si="698"/>
        <v>-5.5708215818128795E-15</v>
      </c>
      <c r="O4634" s="7">
        <f t="shared" si="699"/>
        <v>-5.5708215818128795E-15</v>
      </c>
      <c r="P4634" s="7" t="s">
        <v>8873</v>
      </c>
      <c r="R4634" s="7"/>
      <c r="S4634" s="47">
        <f t="shared" si="700"/>
        <v>-2.7755575615628914E-17</v>
      </c>
      <c r="T4634" s="47">
        <f t="shared" si="701"/>
        <v>0</v>
      </c>
      <c r="U4634" s="47">
        <f t="shared" si="702"/>
        <v>200.71</v>
      </c>
      <c r="V4634" s="47">
        <f t="shared" si="703"/>
        <v>88.84</v>
      </c>
      <c r="W4634" s="11"/>
    </row>
    <row r="4635" spans="1:23" x14ac:dyDescent="0.45">
      <c r="A4635" t="s">
        <v>4640</v>
      </c>
      <c r="B4635">
        <v>79.92</v>
      </c>
      <c r="D4635" s="9" t="str">
        <f>VartojimasGamyba!J4631</f>
        <v>2024-03-11-21</v>
      </c>
      <c r="E4635" s="8">
        <f>VartojimasGamyba!G4631</f>
        <v>0.161</v>
      </c>
      <c r="F4635" s="11"/>
      <c r="G4635" s="7">
        <f t="shared" si="696"/>
        <v>5.3855555555555545</v>
      </c>
      <c r="H4635" s="7">
        <v>0</v>
      </c>
      <c r="I4635" s="7">
        <v>0.1788888888888889</v>
      </c>
      <c r="J4635" s="7">
        <v>0</v>
      </c>
      <c r="L4635" s="7">
        <f>VartojimasGamyba!H4631</f>
        <v>0</v>
      </c>
      <c r="M4635" s="15">
        <f t="shared" si="697"/>
        <v>0</v>
      </c>
      <c r="N4635" s="7">
        <f t="shared" si="698"/>
        <v>0</v>
      </c>
      <c r="O4635" s="7">
        <f t="shared" si="699"/>
        <v>0</v>
      </c>
      <c r="P4635" s="7">
        <f>SUM(N4614:N4637)</f>
        <v>138.83272666666696</v>
      </c>
      <c r="R4635" s="7"/>
      <c r="S4635" s="47">
        <f t="shared" si="700"/>
        <v>0</v>
      </c>
      <c r="T4635" s="47">
        <f t="shared" si="701"/>
        <v>0</v>
      </c>
      <c r="U4635" s="47">
        <f t="shared" si="702"/>
        <v>180.21</v>
      </c>
      <c r="V4635" s="47">
        <f t="shared" si="703"/>
        <v>68.34</v>
      </c>
      <c r="W4635" s="11"/>
    </row>
    <row r="4636" spans="1:23" x14ac:dyDescent="0.45">
      <c r="A4636" t="s">
        <v>4641</v>
      </c>
      <c r="B4636">
        <v>75.03</v>
      </c>
      <c r="D4636" s="9" t="str">
        <f>VartojimasGamyba!J4632</f>
        <v>2024-03-11-22</v>
      </c>
      <c r="E4636" s="8">
        <f>VartojimasGamyba!G4632</f>
        <v>0.155</v>
      </c>
      <c r="F4636" s="11"/>
      <c r="G4636" s="7">
        <f t="shared" si="696"/>
        <v>5.213333333333332</v>
      </c>
      <c r="H4636" s="7">
        <v>0</v>
      </c>
      <c r="I4636" s="7">
        <v>0.17222222222222222</v>
      </c>
      <c r="J4636" s="7">
        <v>0</v>
      </c>
      <c r="L4636" s="7">
        <f>VartojimasGamyba!H4632</f>
        <v>0</v>
      </c>
      <c r="M4636" s="15">
        <f t="shared" si="697"/>
        <v>0</v>
      </c>
      <c r="N4636" s="7">
        <f t="shared" si="698"/>
        <v>0</v>
      </c>
      <c r="O4636" s="7">
        <f t="shared" si="699"/>
        <v>0</v>
      </c>
      <c r="P4636" s="7" t="s">
        <v>8872</v>
      </c>
      <c r="R4636" s="7"/>
      <c r="S4636" s="47">
        <f t="shared" si="700"/>
        <v>0</v>
      </c>
      <c r="T4636" s="47">
        <f t="shared" si="701"/>
        <v>0</v>
      </c>
      <c r="U4636" s="47">
        <f t="shared" si="702"/>
        <v>175.32</v>
      </c>
      <c r="V4636" s="47">
        <f t="shared" si="703"/>
        <v>63.45</v>
      </c>
      <c r="W4636" s="11"/>
    </row>
    <row r="4637" spans="1:23" x14ac:dyDescent="0.45">
      <c r="A4637" t="s">
        <v>4642</v>
      </c>
      <c r="B4637">
        <v>67.87</v>
      </c>
      <c r="D4637" s="9" t="str">
        <f>VartojimasGamyba!J4633</f>
        <v>2024-03-11-23</v>
      </c>
      <c r="E4637" s="8">
        <f>VartojimasGamyba!G4633</f>
        <v>0.192</v>
      </c>
      <c r="F4637" s="11"/>
      <c r="G4637" s="7">
        <f t="shared" si="696"/>
        <v>4.9999999999999991</v>
      </c>
      <c r="H4637" s="7">
        <v>0</v>
      </c>
      <c r="I4637" s="7">
        <v>0.21333333333333335</v>
      </c>
      <c r="J4637" s="7">
        <v>0</v>
      </c>
      <c r="L4637" s="7">
        <f>VartojimasGamyba!H4633</f>
        <v>0</v>
      </c>
      <c r="M4637" s="15">
        <f t="shared" si="697"/>
        <v>0</v>
      </c>
      <c r="N4637" s="7">
        <f t="shared" si="698"/>
        <v>0</v>
      </c>
      <c r="O4637" s="7">
        <f t="shared" si="699"/>
        <v>0</v>
      </c>
      <c r="P4637" s="7">
        <f>SUM(O4614:O4637)</f>
        <v>267.42302000000024</v>
      </c>
      <c r="Q4637" s="7">
        <f>SUMPRODUCT(B4614:B4637,E4614:E4637)+SUM(E4614:E4637)*$Z$21-SUMPRODUCT(B4614:B4637,L4614:L4637)+SUM(L4614:L4637)*ABS($Z$20)</f>
        <v>1118.8032000000003</v>
      </c>
      <c r="R4637" s="7"/>
      <c r="S4637" s="47">
        <f t="shared" si="700"/>
        <v>0</v>
      </c>
      <c r="T4637" s="47">
        <f t="shared" si="701"/>
        <v>0</v>
      </c>
      <c r="U4637" s="47">
        <f t="shared" si="702"/>
        <v>168.16000000000003</v>
      </c>
      <c r="V4637" s="47">
        <f t="shared" si="703"/>
        <v>56.290000000000006</v>
      </c>
      <c r="W4637" s="11">
        <f>IF(P4637&lt;&gt;Q4637,1,0)</f>
        <v>1</v>
      </c>
    </row>
    <row r="4638" spans="1:23" x14ac:dyDescent="0.45">
      <c r="A4638" t="s">
        <v>4643</v>
      </c>
      <c r="B4638">
        <v>63.45</v>
      </c>
      <c r="D4638" s="1" t="str">
        <f>VartojimasGamyba!J4634</f>
        <v>2024-03-12-00</v>
      </c>
      <c r="E4638" s="7">
        <f>VartojimasGamyba!G4634</f>
        <v>0.17499999999999999</v>
      </c>
      <c r="F4638" s="11"/>
      <c r="G4638" s="12">
        <f>G4637+H4638-I4638</f>
        <v>4.9999999999999991</v>
      </c>
      <c r="H4638" s="12">
        <v>0</v>
      </c>
      <c r="I4638" s="12">
        <v>0</v>
      </c>
      <c r="J4638" s="12">
        <v>0</v>
      </c>
      <c r="K4638" s="12"/>
      <c r="L4638" s="12">
        <f>VartojimasGamyba!H4634</f>
        <v>0</v>
      </c>
      <c r="M4638" s="19">
        <f t="shared" si="697"/>
        <v>0.17499999999999999</v>
      </c>
      <c r="N4638" s="7">
        <f t="shared" si="698"/>
        <v>28.654499999999999</v>
      </c>
      <c r="O4638" s="7">
        <f t="shared" si="699"/>
        <v>28.654499999999999</v>
      </c>
      <c r="R4638" s="20" t="s">
        <v>8783</v>
      </c>
      <c r="S4638" s="47">
        <f t="shared" si="700"/>
        <v>0.17499999999999999</v>
      </c>
      <c r="T4638" s="47">
        <f t="shared" si="701"/>
        <v>0</v>
      </c>
      <c r="U4638" s="47">
        <f t="shared" si="702"/>
        <v>163.74</v>
      </c>
      <c r="V4638" s="47">
        <f t="shared" si="703"/>
        <v>51.870000000000005</v>
      </c>
      <c r="W4638" s="11"/>
    </row>
    <row r="4639" spans="1:23" x14ac:dyDescent="0.45">
      <c r="A4639" t="s">
        <v>4644</v>
      </c>
      <c r="B4639">
        <v>59.95</v>
      </c>
      <c r="D4639" s="1" t="str">
        <f>VartojimasGamyba!J4635</f>
        <v>2024-03-12-01</v>
      </c>
      <c r="E4639" s="7">
        <f>VartojimasGamyba!G4635</f>
        <v>0.23799999999999999</v>
      </c>
      <c r="F4639" s="11"/>
      <c r="G4639" s="12">
        <f t="shared" ref="G4639:G4661" si="704">G4638+H4639-I4639</f>
        <v>14.590666666666664</v>
      </c>
      <c r="H4639" s="12">
        <v>9.5906666666666656</v>
      </c>
      <c r="I4639" s="12">
        <v>0</v>
      </c>
      <c r="J4639" s="12">
        <v>0</v>
      </c>
      <c r="K4639" s="12"/>
      <c r="L4639" s="12">
        <f>VartojimasGamyba!H4635</f>
        <v>0</v>
      </c>
      <c r="M4639" s="19">
        <f t="shared" si="697"/>
        <v>9.8286666666666651</v>
      </c>
      <c r="N4639" s="7">
        <f t="shared" si="698"/>
        <v>1574.9455466666666</v>
      </c>
      <c r="O4639" s="7">
        <f t="shared" si="699"/>
        <v>1574.9455466666666</v>
      </c>
      <c r="R4639" s="7"/>
      <c r="S4639" s="47">
        <f t="shared" si="700"/>
        <v>9.8286666666666651</v>
      </c>
      <c r="T4639" s="47">
        <f t="shared" si="701"/>
        <v>0</v>
      </c>
      <c r="U4639" s="47">
        <f t="shared" si="702"/>
        <v>160.24</v>
      </c>
      <c r="V4639" s="47">
        <f t="shared" si="703"/>
        <v>48.370000000000005</v>
      </c>
      <c r="W4639" s="11"/>
    </row>
    <row r="4640" spans="1:23" x14ac:dyDescent="0.45">
      <c r="A4640" t="s">
        <v>4645</v>
      </c>
      <c r="B4640">
        <v>64.56</v>
      </c>
      <c r="D4640" s="1" t="str">
        <f>VartojimasGamyba!J4636</f>
        <v>2024-03-12-02</v>
      </c>
      <c r="E4640" s="7">
        <f>VartojimasGamyba!G4636</f>
        <v>1.1919999999999999</v>
      </c>
      <c r="F4640" s="11"/>
      <c r="G4640" s="12">
        <f t="shared" si="704"/>
        <v>14.590666666666664</v>
      </c>
      <c r="H4640" s="12">
        <v>0</v>
      </c>
      <c r="I4640" s="12">
        <v>0</v>
      </c>
      <c r="J4640" s="12">
        <v>0</v>
      </c>
      <c r="K4640" s="12"/>
      <c r="L4640" s="12">
        <f>VartojimasGamyba!H4636</f>
        <v>0</v>
      </c>
      <c r="M4640" s="19">
        <f t="shared" si="697"/>
        <v>1.1919999999999999</v>
      </c>
      <c r="N4640" s="7">
        <f t="shared" si="698"/>
        <v>196.50120000000001</v>
      </c>
      <c r="O4640" s="7">
        <f t="shared" si="699"/>
        <v>196.50120000000001</v>
      </c>
      <c r="R4640" s="7"/>
      <c r="S4640" s="47">
        <f t="shared" si="700"/>
        <v>1.1919999999999999</v>
      </c>
      <c r="T4640" s="47">
        <f t="shared" si="701"/>
        <v>0</v>
      </c>
      <c r="U4640" s="47">
        <f t="shared" si="702"/>
        <v>164.85000000000002</v>
      </c>
      <c r="V4640" s="47">
        <f t="shared" si="703"/>
        <v>52.980000000000004</v>
      </c>
      <c r="W4640" s="11"/>
    </row>
    <row r="4641" spans="1:23" x14ac:dyDescent="0.45">
      <c r="A4641" t="s">
        <v>4646</v>
      </c>
      <c r="B4641">
        <v>63.46</v>
      </c>
      <c r="D4641" s="1" t="str">
        <f>VartojimasGamyba!J4637</f>
        <v>2024-03-12-03</v>
      </c>
      <c r="E4641" s="7">
        <f>VartojimasGamyba!G4637</f>
        <v>0.28699999999999998</v>
      </c>
      <c r="F4641" s="11"/>
      <c r="G4641" s="12">
        <f t="shared" si="704"/>
        <v>14.590666666666664</v>
      </c>
      <c r="H4641" s="12">
        <v>0</v>
      </c>
      <c r="I4641" s="12">
        <v>0</v>
      </c>
      <c r="J4641" s="12">
        <v>0</v>
      </c>
      <c r="K4641" s="12"/>
      <c r="L4641" s="12">
        <f>VartojimasGamyba!H4637</f>
        <v>0</v>
      </c>
      <c r="M4641" s="19">
        <f t="shared" si="697"/>
        <v>0.28699999999999998</v>
      </c>
      <c r="N4641" s="7">
        <f t="shared" si="698"/>
        <v>46.996249999999996</v>
      </c>
      <c r="O4641" s="7">
        <f t="shared" si="699"/>
        <v>46.996249999999996</v>
      </c>
      <c r="R4641" s="7"/>
      <c r="S4641" s="47">
        <f t="shared" si="700"/>
        <v>0.28699999999999998</v>
      </c>
      <c r="T4641" s="47">
        <f t="shared" si="701"/>
        <v>0</v>
      </c>
      <c r="U4641" s="47">
        <f t="shared" si="702"/>
        <v>163.75</v>
      </c>
      <c r="V4641" s="47">
        <f t="shared" si="703"/>
        <v>51.88</v>
      </c>
      <c r="W4641" s="11"/>
    </row>
    <row r="4642" spans="1:23" x14ac:dyDescent="0.45">
      <c r="A4642" t="s">
        <v>4647</v>
      </c>
      <c r="B4642">
        <v>63.3</v>
      </c>
      <c r="D4642" s="1" t="str">
        <f>VartojimasGamyba!J4638</f>
        <v>2024-03-12-04</v>
      </c>
      <c r="E4642" s="7">
        <f>VartojimasGamyba!G4638</f>
        <v>0.747</v>
      </c>
      <c r="F4642" s="11"/>
      <c r="G4642" s="12">
        <f t="shared" si="704"/>
        <v>14.590666666666664</v>
      </c>
      <c r="H4642" s="12">
        <v>0</v>
      </c>
      <c r="I4642" s="12">
        <v>0</v>
      </c>
      <c r="J4642" s="12">
        <v>0</v>
      </c>
      <c r="K4642" s="12"/>
      <c r="L4642" s="12">
        <f>VartojimasGamyba!H4638</f>
        <v>0</v>
      </c>
      <c r="M4642" s="19">
        <f t="shared" si="697"/>
        <v>0.747</v>
      </c>
      <c r="N4642" s="7">
        <f t="shared" si="698"/>
        <v>122.20173</v>
      </c>
      <c r="O4642" s="7">
        <f t="shared" si="699"/>
        <v>122.20173</v>
      </c>
      <c r="R4642" s="7"/>
      <c r="S4642" s="47">
        <f t="shared" si="700"/>
        <v>0.747</v>
      </c>
      <c r="T4642" s="47">
        <f t="shared" si="701"/>
        <v>0</v>
      </c>
      <c r="U4642" s="47">
        <f t="shared" si="702"/>
        <v>163.59</v>
      </c>
      <c r="V4642" s="47">
        <f t="shared" si="703"/>
        <v>51.72</v>
      </c>
      <c r="W4642" s="11"/>
    </row>
    <row r="4643" spans="1:23" x14ac:dyDescent="0.45">
      <c r="A4643" t="s">
        <v>4648</v>
      </c>
      <c r="B4643">
        <v>63.11</v>
      </c>
      <c r="D4643" s="1" t="str">
        <f>VartojimasGamyba!J4639</f>
        <v>2024-03-12-05</v>
      </c>
      <c r="E4643" s="7">
        <f>VartojimasGamyba!G4639</f>
        <v>0.56599999999999995</v>
      </c>
      <c r="F4643" s="11"/>
      <c r="G4643" s="12">
        <f t="shared" si="704"/>
        <v>14.590666666666664</v>
      </c>
      <c r="H4643" s="12">
        <v>0</v>
      </c>
      <c r="I4643" s="12">
        <v>0</v>
      </c>
      <c r="J4643" s="12">
        <v>0</v>
      </c>
      <c r="K4643" s="12"/>
      <c r="L4643" s="12">
        <f>VartojimasGamyba!H4639</f>
        <v>1E-3</v>
      </c>
      <c r="M4643" s="19">
        <f t="shared" si="697"/>
        <v>0.56499999999999995</v>
      </c>
      <c r="N4643" s="7">
        <f t="shared" si="698"/>
        <v>92.320999999999998</v>
      </c>
      <c r="O4643" s="7">
        <f t="shared" si="699"/>
        <v>92.320999999999998</v>
      </c>
      <c r="R4643" s="7"/>
      <c r="S4643" s="47">
        <f t="shared" si="700"/>
        <v>0.56499999999999995</v>
      </c>
      <c r="T4643" s="47">
        <f t="shared" si="701"/>
        <v>0</v>
      </c>
      <c r="U4643" s="47">
        <f t="shared" si="702"/>
        <v>163.4</v>
      </c>
      <c r="V4643" s="47">
        <f t="shared" si="703"/>
        <v>51.53</v>
      </c>
      <c r="W4643" s="11"/>
    </row>
    <row r="4644" spans="1:23" x14ac:dyDescent="0.45">
      <c r="A4644" t="s">
        <v>4649</v>
      </c>
      <c r="B4644">
        <v>63.85</v>
      </c>
      <c r="D4644" s="1" t="str">
        <f>VartojimasGamyba!J4640</f>
        <v>2024-03-12-06</v>
      </c>
      <c r="E4644" s="7">
        <f>VartojimasGamyba!G4640</f>
        <v>0.57199999999999995</v>
      </c>
      <c r="F4644" s="11"/>
      <c r="G4644" s="12">
        <f t="shared" si="704"/>
        <v>14.590666666666664</v>
      </c>
      <c r="H4644" s="12">
        <v>0</v>
      </c>
      <c r="I4644" s="12">
        <v>0</v>
      </c>
      <c r="J4644" s="12">
        <v>0</v>
      </c>
      <c r="K4644" s="12"/>
      <c r="L4644" s="12">
        <f>VartojimasGamyba!H4640</f>
        <v>4.7E-2</v>
      </c>
      <c r="M4644" s="19">
        <f t="shared" si="697"/>
        <v>0.52499999999999991</v>
      </c>
      <c r="N4644" s="7">
        <f t="shared" si="698"/>
        <v>86.17349999999999</v>
      </c>
      <c r="O4644" s="7">
        <f t="shared" si="699"/>
        <v>86.17349999999999</v>
      </c>
      <c r="R4644" s="7"/>
      <c r="S4644" s="47">
        <f t="shared" si="700"/>
        <v>0.52499999999999991</v>
      </c>
      <c r="T4644" s="47">
        <f t="shared" si="701"/>
        <v>0</v>
      </c>
      <c r="U4644" s="47">
        <f t="shared" si="702"/>
        <v>164.14000000000001</v>
      </c>
      <c r="V4644" s="47">
        <f t="shared" si="703"/>
        <v>52.27</v>
      </c>
      <c r="W4644" s="11"/>
    </row>
    <row r="4645" spans="1:23" x14ac:dyDescent="0.45">
      <c r="A4645" t="s">
        <v>4650</v>
      </c>
      <c r="B4645">
        <v>69.66</v>
      </c>
      <c r="D4645" s="1" t="str">
        <f>VartojimasGamyba!J4641</f>
        <v>2024-03-12-07</v>
      </c>
      <c r="E4645" s="7">
        <f>VartojimasGamyba!G4641</f>
        <v>0.05</v>
      </c>
      <c r="F4645" s="11"/>
      <c r="G4645" s="12">
        <f t="shared" si="704"/>
        <v>14.678666666666665</v>
      </c>
      <c r="H4645" s="12">
        <v>8.8000000000000897E-2</v>
      </c>
      <c r="I4645" s="12">
        <v>0</v>
      </c>
      <c r="J4645" s="12">
        <v>0</v>
      </c>
      <c r="K4645" s="12"/>
      <c r="L4645" s="12">
        <f>VartojimasGamyba!H4641</f>
        <v>0.13800000000000001</v>
      </c>
      <c r="M4645" s="19">
        <f t="shared" si="697"/>
        <v>8.8817841970012523E-16</v>
      </c>
      <c r="N4645" s="7">
        <f t="shared" si="698"/>
        <v>1.5094592242803627E-13</v>
      </c>
      <c r="O4645" s="7">
        <f t="shared" si="699"/>
        <v>1.5094592242803627E-13</v>
      </c>
      <c r="R4645" s="7"/>
      <c r="S4645" s="47">
        <f t="shared" si="700"/>
        <v>8.8000000000000897E-2</v>
      </c>
      <c r="T4645" s="47">
        <f t="shared" si="701"/>
        <v>8.8000000000000009E-2</v>
      </c>
      <c r="U4645" s="47">
        <f t="shared" si="702"/>
        <v>169.95</v>
      </c>
      <c r="V4645" s="47">
        <f t="shared" si="703"/>
        <v>58.08</v>
      </c>
      <c r="W4645" s="11"/>
    </row>
    <row r="4646" spans="1:23" x14ac:dyDescent="0.45">
      <c r="A4646" t="s">
        <v>4651</v>
      </c>
      <c r="B4646">
        <v>86.28</v>
      </c>
      <c r="D4646" s="1" t="str">
        <f>VartojimasGamyba!J4642</f>
        <v>2024-03-12-08</v>
      </c>
      <c r="E4646" s="7">
        <f>VartojimasGamyba!G4642</f>
        <v>0.97899999999999998</v>
      </c>
      <c r="F4646" s="11"/>
      <c r="G4646" s="12">
        <f t="shared" si="704"/>
        <v>13.739777777777777</v>
      </c>
      <c r="H4646" s="12">
        <v>0</v>
      </c>
      <c r="I4646" s="12">
        <v>0.93888888888888888</v>
      </c>
      <c r="J4646" s="12">
        <v>0</v>
      </c>
      <c r="K4646" s="12"/>
      <c r="L4646" s="12">
        <f>VartojimasGamyba!H4642</f>
        <v>0.13400000000000001</v>
      </c>
      <c r="M4646" s="19">
        <f t="shared" si="697"/>
        <v>0</v>
      </c>
      <c r="N4646" s="7">
        <f t="shared" si="698"/>
        <v>0</v>
      </c>
      <c r="O4646" s="7">
        <f t="shared" si="699"/>
        <v>0</v>
      </c>
      <c r="R4646" s="7"/>
      <c r="S4646" s="47">
        <f t="shared" si="700"/>
        <v>0</v>
      </c>
      <c r="T4646" s="47">
        <f t="shared" si="701"/>
        <v>0</v>
      </c>
      <c r="U4646" s="47">
        <f t="shared" si="702"/>
        <v>186.57</v>
      </c>
      <c r="V4646" s="47">
        <f t="shared" si="703"/>
        <v>74.7</v>
      </c>
      <c r="W4646" s="11"/>
    </row>
    <row r="4647" spans="1:23" x14ac:dyDescent="0.45">
      <c r="A4647" t="s">
        <v>4652</v>
      </c>
      <c r="B4647">
        <v>96.17</v>
      </c>
      <c r="D4647" s="1" t="str">
        <f>VartojimasGamyba!J4643</f>
        <v>2024-03-12-09</v>
      </c>
      <c r="E4647" s="7">
        <f>VartojimasGamyba!G4643</f>
        <v>0.154</v>
      </c>
      <c r="F4647" s="11"/>
      <c r="G4647" s="12">
        <f t="shared" si="704"/>
        <v>13.804777777777776</v>
      </c>
      <c r="H4647" s="12">
        <v>6.5000000000000002E-2</v>
      </c>
      <c r="I4647" s="12">
        <v>0</v>
      </c>
      <c r="J4647" s="12">
        <v>0</v>
      </c>
      <c r="K4647" s="12"/>
      <c r="L4647" s="12">
        <f>VartojimasGamyba!H4643</f>
        <v>0.219</v>
      </c>
      <c r="M4647" s="19">
        <f t="shared" si="697"/>
        <v>0</v>
      </c>
      <c r="N4647" s="7">
        <f t="shared" si="698"/>
        <v>0</v>
      </c>
      <c r="O4647" s="7">
        <f t="shared" si="699"/>
        <v>0</v>
      </c>
      <c r="R4647" s="7"/>
      <c r="S4647" s="47">
        <f t="shared" si="700"/>
        <v>6.5000000000000002E-2</v>
      </c>
      <c r="T4647" s="47">
        <f t="shared" si="701"/>
        <v>6.5000000000000002E-2</v>
      </c>
      <c r="U4647" s="47">
        <f t="shared" si="702"/>
        <v>196.46</v>
      </c>
      <c r="V4647" s="47">
        <f t="shared" si="703"/>
        <v>84.59</v>
      </c>
      <c r="W4647" s="11"/>
    </row>
    <row r="4648" spans="1:23" x14ac:dyDescent="0.45">
      <c r="A4648" t="s">
        <v>4653</v>
      </c>
      <c r="B4648">
        <v>100.68</v>
      </c>
      <c r="D4648" s="1" t="str">
        <f>VartojimasGamyba!J4644</f>
        <v>2024-03-12-10</v>
      </c>
      <c r="E4648" s="7">
        <f>VartojimasGamyba!G4644</f>
        <v>0.625</v>
      </c>
      <c r="F4648" s="11"/>
      <c r="G4648" s="12">
        <f t="shared" si="704"/>
        <v>13.319222222222221</v>
      </c>
      <c r="H4648" s="12">
        <v>0</v>
      </c>
      <c r="I4648" s="12">
        <v>0.48555555555555546</v>
      </c>
      <c r="J4648" s="12">
        <v>0</v>
      </c>
      <c r="K4648" s="12"/>
      <c r="L4648" s="12">
        <f>VartojimasGamyba!H4644</f>
        <v>0.188</v>
      </c>
      <c r="M4648" s="19">
        <f t="shared" si="697"/>
        <v>0</v>
      </c>
      <c r="N4648" s="7">
        <f t="shared" si="698"/>
        <v>0</v>
      </c>
      <c r="O4648" s="7">
        <f t="shared" si="699"/>
        <v>0</v>
      </c>
      <c r="R4648" s="7"/>
      <c r="S4648" s="47">
        <f t="shared" si="700"/>
        <v>0</v>
      </c>
      <c r="T4648" s="47">
        <f t="shared" si="701"/>
        <v>0</v>
      </c>
      <c r="U4648" s="47">
        <f t="shared" si="702"/>
        <v>200.97000000000003</v>
      </c>
      <c r="V4648" s="47">
        <f t="shared" si="703"/>
        <v>89.100000000000009</v>
      </c>
      <c r="W4648" s="11"/>
    </row>
    <row r="4649" spans="1:23" x14ac:dyDescent="0.45">
      <c r="A4649" t="s">
        <v>4654</v>
      </c>
      <c r="B4649">
        <v>93.81</v>
      </c>
      <c r="D4649" s="1" t="str">
        <f>VartojimasGamyba!J4645</f>
        <v>2024-03-12-11</v>
      </c>
      <c r="E4649" s="7">
        <f>VartojimasGamyba!G4645</f>
        <v>4.3999999999999997E-2</v>
      </c>
      <c r="F4649" s="11"/>
      <c r="G4649" s="12">
        <f t="shared" si="704"/>
        <v>13.556222222222221</v>
      </c>
      <c r="H4649" s="12">
        <v>0.23700000000000004</v>
      </c>
      <c r="I4649" s="12">
        <v>0</v>
      </c>
      <c r="J4649" s="12">
        <v>0</v>
      </c>
      <c r="K4649" s="12"/>
      <c r="L4649" s="12">
        <f>VartojimasGamyba!H4645</f>
        <v>0.28100000000000003</v>
      </c>
      <c r="M4649" s="19">
        <f t="shared" si="697"/>
        <v>0</v>
      </c>
      <c r="N4649" s="7">
        <f t="shared" si="698"/>
        <v>0</v>
      </c>
      <c r="O4649" s="7">
        <f t="shared" si="699"/>
        <v>0</v>
      </c>
      <c r="R4649" s="7"/>
      <c r="S4649" s="47">
        <f t="shared" si="700"/>
        <v>0.23700000000000004</v>
      </c>
      <c r="T4649" s="47">
        <f t="shared" si="701"/>
        <v>0.23700000000000004</v>
      </c>
      <c r="U4649" s="47">
        <f t="shared" si="702"/>
        <v>194.10000000000002</v>
      </c>
      <c r="V4649" s="47">
        <f t="shared" si="703"/>
        <v>82.23</v>
      </c>
      <c r="W4649" s="11"/>
    </row>
    <row r="4650" spans="1:23" x14ac:dyDescent="0.45">
      <c r="A4650" t="s">
        <v>4655</v>
      </c>
      <c r="B4650">
        <v>85.42</v>
      </c>
      <c r="D4650" s="1" t="str">
        <f>VartojimasGamyba!J4646</f>
        <v>2024-03-12-12</v>
      </c>
      <c r="E4650" s="7">
        <f>VartojimasGamyba!G4646</f>
        <v>1.123</v>
      </c>
      <c r="F4650" s="11"/>
      <c r="G4650" s="12">
        <f t="shared" si="704"/>
        <v>12.495111111111109</v>
      </c>
      <c r="H4650" s="12">
        <v>0</v>
      </c>
      <c r="I4650" s="12">
        <v>1.0611111111111111</v>
      </c>
      <c r="J4650" s="12">
        <v>0</v>
      </c>
      <c r="K4650" s="12"/>
      <c r="L4650" s="12">
        <f>VartojimasGamyba!H4646</f>
        <v>0.16800000000000001</v>
      </c>
      <c r="M4650" s="19">
        <f t="shared" si="697"/>
        <v>0</v>
      </c>
      <c r="N4650" s="7">
        <f t="shared" si="698"/>
        <v>0</v>
      </c>
      <c r="O4650" s="7">
        <f t="shared" si="699"/>
        <v>0</v>
      </c>
      <c r="R4650" s="7"/>
      <c r="S4650" s="47">
        <f t="shared" si="700"/>
        <v>0</v>
      </c>
      <c r="T4650" s="47">
        <f t="shared" si="701"/>
        <v>0</v>
      </c>
      <c r="U4650" s="47">
        <f t="shared" si="702"/>
        <v>185.71</v>
      </c>
      <c r="V4650" s="47">
        <f t="shared" si="703"/>
        <v>73.84</v>
      </c>
      <c r="W4650" s="11"/>
    </row>
    <row r="4651" spans="1:23" x14ac:dyDescent="0.45">
      <c r="A4651" t="s">
        <v>4656</v>
      </c>
      <c r="B4651">
        <v>80.680000000000007</v>
      </c>
      <c r="D4651" s="1" t="str">
        <f>VartojimasGamyba!J4647</f>
        <v>2024-03-12-13</v>
      </c>
      <c r="E4651" s="7">
        <f>VartojimasGamyba!G4647</f>
        <v>7.6999999999999999E-2</v>
      </c>
      <c r="F4651" s="11"/>
      <c r="G4651" s="12">
        <f t="shared" si="704"/>
        <v>12.65111111111111</v>
      </c>
      <c r="H4651" s="12">
        <v>0.15600000000000003</v>
      </c>
      <c r="I4651" s="12">
        <v>0</v>
      </c>
      <c r="J4651" s="12">
        <v>0</v>
      </c>
      <c r="K4651" s="12"/>
      <c r="L4651" s="12">
        <f>VartojimasGamyba!H4647</f>
        <v>0.23300000000000001</v>
      </c>
      <c r="M4651" s="19">
        <f t="shared" si="697"/>
        <v>0</v>
      </c>
      <c r="N4651" s="7">
        <f t="shared" si="698"/>
        <v>0</v>
      </c>
      <c r="O4651" s="7">
        <f t="shared" si="699"/>
        <v>0</v>
      </c>
      <c r="R4651" s="7"/>
      <c r="S4651" s="47">
        <f t="shared" si="700"/>
        <v>0.15600000000000003</v>
      </c>
      <c r="T4651" s="47">
        <f t="shared" si="701"/>
        <v>0.15600000000000003</v>
      </c>
      <c r="U4651" s="47">
        <f t="shared" si="702"/>
        <v>180.97000000000003</v>
      </c>
      <c r="V4651" s="47">
        <f t="shared" si="703"/>
        <v>69.100000000000009</v>
      </c>
      <c r="W4651" s="11"/>
    </row>
    <row r="4652" spans="1:23" x14ac:dyDescent="0.45">
      <c r="A4652" t="s">
        <v>4657</v>
      </c>
      <c r="B4652">
        <v>78.44</v>
      </c>
      <c r="D4652" s="1" t="str">
        <f>VartojimasGamyba!J4648</f>
        <v>2024-03-12-14</v>
      </c>
      <c r="E4652" s="7">
        <f>VartojimasGamyba!G4648</f>
        <v>1.1319999999999999</v>
      </c>
      <c r="F4652" s="11"/>
      <c r="G4652" s="12">
        <f t="shared" si="704"/>
        <v>11.483333333333333</v>
      </c>
      <c r="H4652" s="12">
        <v>0</v>
      </c>
      <c r="I4652" s="12">
        <v>1.1677777777777778</v>
      </c>
      <c r="J4652" s="12">
        <v>0</v>
      </c>
      <c r="K4652" s="12"/>
      <c r="L4652" s="12">
        <f>VartojimasGamyba!H4648</f>
        <v>8.1000000000000003E-2</v>
      </c>
      <c r="M4652" s="19">
        <f t="shared" si="697"/>
        <v>-2.6367796834847468E-16</v>
      </c>
      <c r="N4652" s="7">
        <f t="shared" si="698"/>
        <v>-4.7127163282922884E-14</v>
      </c>
      <c r="O4652" s="7">
        <f t="shared" si="699"/>
        <v>-4.7127163282922884E-14</v>
      </c>
      <c r="R4652" s="7"/>
      <c r="S4652" s="47">
        <f t="shared" si="700"/>
        <v>-2.6367796834847468E-16</v>
      </c>
      <c r="T4652" s="47">
        <f t="shared" si="701"/>
        <v>0</v>
      </c>
      <c r="U4652" s="47">
        <f t="shared" si="702"/>
        <v>178.73000000000002</v>
      </c>
      <c r="V4652" s="47">
        <f t="shared" si="703"/>
        <v>66.86</v>
      </c>
      <c r="W4652" s="11"/>
    </row>
    <row r="4653" spans="1:23" x14ac:dyDescent="0.45">
      <c r="A4653" t="s">
        <v>4658</v>
      </c>
      <c r="B4653">
        <v>78.260000000000005</v>
      </c>
      <c r="D4653" s="1" t="str">
        <f>VartojimasGamyba!J4649</f>
        <v>2024-03-12-15</v>
      </c>
      <c r="E4653" s="7">
        <f>VartojimasGamyba!G4649</f>
        <v>0.23799999999999999</v>
      </c>
      <c r="F4653" s="11"/>
      <c r="G4653" s="12">
        <f t="shared" si="704"/>
        <v>11.228888888888887</v>
      </c>
      <c r="H4653" s="12">
        <v>0</v>
      </c>
      <c r="I4653" s="12">
        <v>0.25444444444444436</v>
      </c>
      <c r="J4653" s="12">
        <v>0</v>
      </c>
      <c r="K4653" s="12"/>
      <c r="L4653" s="12">
        <f>VartojimasGamyba!H4649</f>
        <v>8.9999999999999993E-3</v>
      </c>
      <c r="M4653" s="19">
        <f t="shared" si="697"/>
        <v>6.4184768611141862E-17</v>
      </c>
      <c r="N4653" s="7">
        <f t="shared" si="698"/>
        <v>1.146019043551938E-14</v>
      </c>
      <c r="O4653" s="7">
        <f t="shared" si="699"/>
        <v>1.146019043551938E-14</v>
      </c>
      <c r="R4653" s="7"/>
      <c r="S4653" s="47">
        <f t="shared" si="700"/>
        <v>6.4184768611141862E-17</v>
      </c>
      <c r="T4653" s="47">
        <f t="shared" si="701"/>
        <v>0</v>
      </c>
      <c r="U4653" s="47">
        <f t="shared" si="702"/>
        <v>178.55</v>
      </c>
      <c r="V4653" s="47">
        <f t="shared" si="703"/>
        <v>66.680000000000007</v>
      </c>
      <c r="W4653" s="11"/>
    </row>
    <row r="4654" spans="1:23" x14ac:dyDescent="0.45">
      <c r="A4654" t="s">
        <v>4659</v>
      </c>
      <c r="B4654">
        <v>79.02</v>
      </c>
      <c r="D4654" s="1" t="str">
        <f>VartojimasGamyba!J4650</f>
        <v>2024-03-12-16</v>
      </c>
      <c r="E4654" s="7">
        <f>VartojimasGamyba!G4650</f>
        <v>1.1359999999999999</v>
      </c>
      <c r="F4654" s="11"/>
      <c r="G4654" s="12">
        <f t="shared" si="704"/>
        <v>9.9688888888888876</v>
      </c>
      <c r="H4654" s="12">
        <v>0</v>
      </c>
      <c r="I4654" s="12">
        <v>1.2599999999999998</v>
      </c>
      <c r="J4654" s="12">
        <v>0</v>
      </c>
      <c r="K4654" s="12"/>
      <c r="L4654" s="12">
        <f>VartojimasGamyba!H4650</f>
        <v>2E-3</v>
      </c>
      <c r="M4654" s="19">
        <f t="shared" si="697"/>
        <v>0</v>
      </c>
      <c r="N4654" s="7">
        <f t="shared" si="698"/>
        <v>0</v>
      </c>
      <c r="O4654" s="7">
        <f t="shared" si="699"/>
        <v>0</v>
      </c>
      <c r="R4654" s="7"/>
      <c r="S4654" s="47">
        <f t="shared" si="700"/>
        <v>0</v>
      </c>
      <c r="T4654" s="47">
        <f t="shared" si="701"/>
        <v>0</v>
      </c>
      <c r="U4654" s="47">
        <f t="shared" si="702"/>
        <v>179.31</v>
      </c>
      <c r="V4654" s="47">
        <f t="shared" si="703"/>
        <v>67.44</v>
      </c>
      <c r="W4654" s="11"/>
    </row>
    <row r="4655" spans="1:23" x14ac:dyDescent="0.45">
      <c r="A4655" t="s">
        <v>4660</v>
      </c>
      <c r="B4655">
        <v>86.34</v>
      </c>
      <c r="D4655" s="1" t="str">
        <f>VartojimasGamyba!J4651</f>
        <v>2024-03-12-17</v>
      </c>
      <c r="E4655" s="7">
        <f>VartojimasGamyba!G4651</f>
        <v>0.29199999999999998</v>
      </c>
      <c r="F4655" s="11"/>
      <c r="G4655" s="12">
        <f t="shared" si="704"/>
        <v>9.6444444444444439</v>
      </c>
      <c r="H4655" s="12">
        <v>0</v>
      </c>
      <c r="I4655" s="12">
        <v>0.32444444444444442</v>
      </c>
      <c r="J4655" s="12">
        <v>0</v>
      </c>
      <c r="K4655" s="12"/>
      <c r="L4655" s="12">
        <f>VartojimasGamyba!H4651</f>
        <v>0</v>
      </c>
      <c r="M4655" s="19">
        <f t="shared" si="697"/>
        <v>0</v>
      </c>
      <c r="N4655" s="7">
        <f t="shared" si="698"/>
        <v>0</v>
      </c>
      <c r="O4655" s="7">
        <f t="shared" si="699"/>
        <v>0</v>
      </c>
      <c r="R4655" s="7"/>
      <c r="S4655" s="47">
        <f t="shared" si="700"/>
        <v>0</v>
      </c>
      <c r="T4655" s="47">
        <f t="shared" si="701"/>
        <v>0</v>
      </c>
      <c r="U4655" s="47">
        <f t="shared" si="702"/>
        <v>186.63</v>
      </c>
      <c r="V4655" s="47">
        <f t="shared" si="703"/>
        <v>74.760000000000005</v>
      </c>
      <c r="W4655" s="11"/>
    </row>
    <row r="4656" spans="1:23" x14ac:dyDescent="0.45">
      <c r="A4656" t="s">
        <v>4661</v>
      </c>
      <c r="B4656">
        <v>99.35</v>
      </c>
      <c r="D4656" s="1" t="str">
        <f>VartojimasGamyba!J4652</f>
        <v>2024-03-12-18</v>
      </c>
      <c r="E4656" s="7">
        <f>VartojimasGamyba!G4652</f>
        <v>0.94299999999999995</v>
      </c>
      <c r="F4656" s="11"/>
      <c r="G4656" s="12">
        <f t="shared" si="704"/>
        <v>8.5966666666666658</v>
      </c>
      <c r="H4656" s="12">
        <v>0</v>
      </c>
      <c r="I4656" s="12">
        <v>1.0477777777777777</v>
      </c>
      <c r="J4656" s="12">
        <v>0</v>
      </c>
      <c r="K4656" s="12"/>
      <c r="L4656" s="12">
        <f>VartojimasGamyba!H4652</f>
        <v>0</v>
      </c>
      <c r="M4656" s="19">
        <f t="shared" si="697"/>
        <v>0</v>
      </c>
      <c r="N4656" s="7">
        <f t="shared" si="698"/>
        <v>0</v>
      </c>
      <c r="O4656" s="7">
        <f t="shared" si="699"/>
        <v>0</v>
      </c>
      <c r="R4656" s="7"/>
      <c r="S4656" s="47">
        <f t="shared" si="700"/>
        <v>0</v>
      </c>
      <c r="T4656" s="47">
        <f t="shared" si="701"/>
        <v>0</v>
      </c>
      <c r="U4656" s="47">
        <f t="shared" si="702"/>
        <v>199.64</v>
      </c>
      <c r="V4656" s="47">
        <f t="shared" si="703"/>
        <v>87.77</v>
      </c>
      <c r="W4656" s="11"/>
    </row>
    <row r="4657" spans="1:23" x14ac:dyDescent="0.45">
      <c r="A4657" t="s">
        <v>4662</v>
      </c>
      <c r="B4657">
        <v>113.09</v>
      </c>
      <c r="D4657" s="1" t="str">
        <f>VartojimasGamyba!J4653</f>
        <v>2024-03-12-19</v>
      </c>
      <c r="E4657" s="7">
        <f>VartojimasGamyba!G4653</f>
        <v>0.90600000000000003</v>
      </c>
      <c r="F4657" s="11"/>
      <c r="G4657" s="12">
        <f t="shared" si="704"/>
        <v>7.589999999999999</v>
      </c>
      <c r="H4657" s="12">
        <v>0</v>
      </c>
      <c r="I4657" s="12">
        <v>1.0066666666666668</v>
      </c>
      <c r="J4657" s="12">
        <v>0</v>
      </c>
      <c r="K4657" s="12"/>
      <c r="L4657" s="12">
        <f>VartojimasGamyba!H4653</f>
        <v>0</v>
      </c>
      <c r="M4657" s="19">
        <f t="shared" si="697"/>
        <v>-1.1102230246251565E-16</v>
      </c>
      <c r="N4657" s="7">
        <f t="shared" si="698"/>
        <v>-2.368993889945159E-14</v>
      </c>
      <c r="O4657" s="7">
        <f t="shared" si="699"/>
        <v>-2.368993889945159E-14</v>
      </c>
      <c r="R4657" s="7"/>
      <c r="S4657" s="47">
        <f t="shared" si="700"/>
        <v>-1.1102230246251565E-16</v>
      </c>
      <c r="T4657" s="47">
        <f t="shared" si="701"/>
        <v>0</v>
      </c>
      <c r="U4657" s="47">
        <f t="shared" si="702"/>
        <v>213.38</v>
      </c>
      <c r="V4657" s="47">
        <f t="shared" si="703"/>
        <v>101.51</v>
      </c>
      <c r="W4657" s="11"/>
    </row>
    <row r="4658" spans="1:23" x14ac:dyDescent="0.45">
      <c r="A4658" t="s">
        <v>4663</v>
      </c>
      <c r="B4658">
        <v>132.06</v>
      </c>
      <c r="D4658" s="1" t="str">
        <f>VartojimasGamyba!J4654</f>
        <v>2024-03-12-20</v>
      </c>
      <c r="E4658" s="7">
        <f>VartojimasGamyba!G4654</f>
        <v>0.72599999999999998</v>
      </c>
      <c r="F4658" s="11"/>
      <c r="G4658" s="12">
        <f t="shared" si="704"/>
        <v>6.7833333333333323</v>
      </c>
      <c r="H4658" s="12">
        <v>0</v>
      </c>
      <c r="I4658" s="12">
        <v>0.80666666666666664</v>
      </c>
      <c r="J4658" s="12">
        <v>0</v>
      </c>
      <c r="K4658" s="12"/>
      <c r="L4658" s="12">
        <f>VartojimasGamyba!H4654</f>
        <v>0</v>
      </c>
      <c r="M4658" s="19">
        <f t="shared" si="697"/>
        <v>0</v>
      </c>
      <c r="N4658" s="7">
        <f t="shared" si="698"/>
        <v>0</v>
      </c>
      <c r="O4658" s="7">
        <f t="shared" si="699"/>
        <v>0</v>
      </c>
      <c r="P4658" s="7" t="s">
        <v>8873</v>
      </c>
      <c r="R4658" s="7"/>
      <c r="S4658" s="47">
        <f t="shared" si="700"/>
        <v>0</v>
      </c>
      <c r="T4658" s="47">
        <f t="shared" si="701"/>
        <v>0</v>
      </c>
      <c r="U4658" s="47">
        <f t="shared" si="702"/>
        <v>232.35000000000002</v>
      </c>
      <c r="V4658" s="47">
        <f t="shared" si="703"/>
        <v>120.48</v>
      </c>
      <c r="W4658" s="11"/>
    </row>
    <row r="4659" spans="1:23" x14ac:dyDescent="0.45">
      <c r="A4659" t="s">
        <v>4664</v>
      </c>
      <c r="B4659">
        <v>123.42</v>
      </c>
      <c r="D4659" s="1" t="str">
        <f>VartojimasGamyba!J4655</f>
        <v>2024-03-12-21</v>
      </c>
      <c r="E4659" s="7">
        <f>VartojimasGamyba!G4655</f>
        <v>0.58099999999999996</v>
      </c>
      <c r="F4659" s="11"/>
      <c r="G4659" s="12">
        <f t="shared" si="704"/>
        <v>6.1377777777777771</v>
      </c>
      <c r="H4659" s="12">
        <v>0</v>
      </c>
      <c r="I4659" s="12">
        <v>0.64555555555555555</v>
      </c>
      <c r="J4659" s="12">
        <v>0</v>
      </c>
      <c r="K4659" s="12"/>
      <c r="L4659" s="12">
        <f>VartojimasGamyba!H4655</f>
        <v>0</v>
      </c>
      <c r="M4659" s="19">
        <f t="shared" si="697"/>
        <v>0</v>
      </c>
      <c r="N4659" s="7">
        <f t="shared" si="698"/>
        <v>0</v>
      </c>
      <c r="O4659" s="7">
        <f t="shared" si="699"/>
        <v>0</v>
      </c>
      <c r="P4659" s="7">
        <f>SUM(N4638:N4661)</f>
        <v>2147.7937266666663</v>
      </c>
      <c r="R4659" s="7"/>
      <c r="S4659" s="47">
        <f t="shared" si="700"/>
        <v>0</v>
      </c>
      <c r="T4659" s="47">
        <f t="shared" si="701"/>
        <v>0</v>
      </c>
      <c r="U4659" s="47">
        <f t="shared" si="702"/>
        <v>223.71</v>
      </c>
      <c r="V4659" s="47">
        <f t="shared" si="703"/>
        <v>111.84</v>
      </c>
      <c r="W4659" s="11"/>
    </row>
    <row r="4660" spans="1:23" x14ac:dyDescent="0.45">
      <c r="A4660" t="s">
        <v>4665</v>
      </c>
      <c r="B4660">
        <v>96.55</v>
      </c>
      <c r="D4660" s="1" t="str">
        <f>VartojimasGamyba!J4656</f>
        <v>2024-03-12-22</v>
      </c>
      <c r="E4660" s="7">
        <f>VartojimasGamyba!G4656</f>
        <v>0.432</v>
      </c>
      <c r="F4660" s="11"/>
      <c r="G4660" s="12">
        <f t="shared" si="704"/>
        <v>5.6577777777777767</v>
      </c>
      <c r="H4660" s="12">
        <v>0</v>
      </c>
      <c r="I4660" s="12">
        <v>0.48000000000000004</v>
      </c>
      <c r="J4660" s="12">
        <v>0</v>
      </c>
      <c r="K4660" s="12"/>
      <c r="L4660" s="12">
        <f>VartojimasGamyba!H4656</f>
        <v>0</v>
      </c>
      <c r="M4660" s="19">
        <f t="shared" si="697"/>
        <v>-5.5511151231257827E-17</v>
      </c>
      <c r="N4660" s="7">
        <f t="shared" si="698"/>
        <v>-1.0926815008360791E-14</v>
      </c>
      <c r="O4660" s="7">
        <f t="shared" si="699"/>
        <v>-1.0926815008360791E-14</v>
      </c>
      <c r="P4660" s="7" t="s">
        <v>8872</v>
      </c>
      <c r="R4660" s="7"/>
      <c r="S4660" s="47">
        <f t="shared" si="700"/>
        <v>-5.5511151231257827E-17</v>
      </c>
      <c r="T4660" s="47">
        <f t="shared" si="701"/>
        <v>0</v>
      </c>
      <c r="U4660" s="47">
        <f t="shared" si="702"/>
        <v>196.84</v>
      </c>
      <c r="V4660" s="47">
        <f t="shared" si="703"/>
        <v>84.97</v>
      </c>
      <c r="W4660" s="11"/>
    </row>
    <row r="4661" spans="1:23" x14ac:dyDescent="0.45">
      <c r="A4661" t="s">
        <v>4666</v>
      </c>
      <c r="B4661">
        <v>83</v>
      </c>
      <c r="D4661" s="1" t="str">
        <f>VartojimasGamyba!J4657</f>
        <v>2024-03-12-23</v>
      </c>
      <c r="E4661" s="7">
        <f>VartojimasGamyba!G4657</f>
        <v>0.59199999999999997</v>
      </c>
      <c r="F4661" s="11"/>
      <c r="G4661" s="12">
        <f t="shared" si="704"/>
        <v>4.9999999999999991</v>
      </c>
      <c r="H4661" s="12">
        <v>0</v>
      </c>
      <c r="I4661" s="12">
        <v>0.65777777777777779</v>
      </c>
      <c r="J4661" s="12">
        <v>0</v>
      </c>
      <c r="K4661" s="12"/>
      <c r="L4661" s="12">
        <f>VartojimasGamyba!H4657</f>
        <v>0</v>
      </c>
      <c r="M4661" s="19">
        <f t="shared" si="697"/>
        <v>-1.1102230246251565E-16</v>
      </c>
      <c r="N4661" s="7">
        <f t="shared" si="698"/>
        <v>-2.0349277818354497E-14</v>
      </c>
      <c r="O4661" s="7">
        <f t="shared" si="699"/>
        <v>-2.0349277818354497E-14</v>
      </c>
      <c r="P4661" s="7">
        <f>SUM(O4638:O4661)</f>
        <v>2147.7937266666663</v>
      </c>
      <c r="Q4661" s="7">
        <f>SUMPRODUCT(B4638:B4661,E4638:E4661)+SUM(E4638:E4661)*$Z$21-SUMPRODUCT(B4638:B4661,L4638:L4661)+SUM(L4638:L4661)*ABS($Z$20)</f>
        <v>2460.1258899999998</v>
      </c>
      <c r="R4661" s="7"/>
      <c r="S4661" s="47">
        <f t="shared" si="700"/>
        <v>-1.1102230246251565E-16</v>
      </c>
      <c r="T4661" s="47">
        <f t="shared" si="701"/>
        <v>0</v>
      </c>
      <c r="U4661" s="47">
        <f t="shared" si="702"/>
        <v>183.29000000000002</v>
      </c>
      <c r="V4661" s="47">
        <f t="shared" si="703"/>
        <v>71.42</v>
      </c>
      <c r="W4661" s="11">
        <f>IF(P4661&lt;&gt;Q4661,1,0)</f>
        <v>1</v>
      </c>
    </row>
    <row r="4662" spans="1:23" x14ac:dyDescent="0.45">
      <c r="A4662" t="s">
        <v>4667</v>
      </c>
      <c r="B4662">
        <v>78.540000000000006</v>
      </c>
      <c r="D4662" s="9" t="str">
        <f>VartojimasGamyba!J4658</f>
        <v>2024-03-13-00</v>
      </c>
      <c r="E4662" s="8">
        <f>VartojimasGamyba!G4658</f>
        <v>0.30399999999999999</v>
      </c>
      <c r="F4662" s="11"/>
      <c r="G4662" s="7">
        <f>G4661+H4662-I4662</f>
        <v>4.9999999999999991</v>
      </c>
      <c r="H4662" s="7">
        <v>0</v>
      </c>
      <c r="I4662" s="7">
        <v>0</v>
      </c>
      <c r="J4662" s="7">
        <v>0</v>
      </c>
      <c r="L4662" s="7">
        <f>VartojimasGamyba!H4658</f>
        <v>0</v>
      </c>
      <c r="M4662" s="15">
        <f t="shared" si="697"/>
        <v>0.30399999999999999</v>
      </c>
      <c r="N4662" s="7">
        <f t="shared" si="698"/>
        <v>54.364319999999999</v>
      </c>
      <c r="O4662" s="7">
        <f t="shared" si="699"/>
        <v>54.364319999999999</v>
      </c>
      <c r="R4662" s="20" t="s">
        <v>8783</v>
      </c>
      <c r="S4662" s="47">
        <f t="shared" si="700"/>
        <v>0.30399999999999999</v>
      </c>
      <c r="T4662" s="47">
        <f t="shared" si="701"/>
        <v>0</v>
      </c>
      <c r="U4662" s="47">
        <f t="shared" si="702"/>
        <v>178.83</v>
      </c>
      <c r="V4662" s="47">
        <f t="shared" si="703"/>
        <v>66.960000000000008</v>
      </c>
      <c r="W4662" s="11"/>
    </row>
    <row r="4663" spans="1:23" x14ac:dyDescent="0.45">
      <c r="A4663" t="s">
        <v>4668</v>
      </c>
      <c r="B4663">
        <v>70.040000000000006</v>
      </c>
      <c r="D4663" s="9" t="str">
        <f>VartojimasGamyba!J4659</f>
        <v>2024-03-13-01</v>
      </c>
      <c r="E4663" s="8">
        <f>VartojimasGamyba!G4659</f>
        <v>0.76200000000000001</v>
      </c>
      <c r="F4663" s="11"/>
      <c r="G4663" s="7">
        <f t="shared" ref="G4663:G4685" si="705">G4662+H4663-I4663</f>
        <v>4.9999999999999991</v>
      </c>
      <c r="H4663" s="7">
        <v>0</v>
      </c>
      <c r="I4663" s="7">
        <v>0</v>
      </c>
      <c r="J4663" s="7">
        <v>0</v>
      </c>
      <c r="L4663" s="7">
        <f>VartojimasGamyba!H4659</f>
        <v>0</v>
      </c>
      <c r="M4663" s="15">
        <f t="shared" si="697"/>
        <v>0.76200000000000001</v>
      </c>
      <c r="N4663" s="7">
        <f t="shared" si="698"/>
        <v>129.79146</v>
      </c>
      <c r="O4663" s="7">
        <f t="shared" si="699"/>
        <v>129.79146</v>
      </c>
      <c r="R4663" s="7"/>
      <c r="S4663" s="47">
        <f t="shared" si="700"/>
        <v>0.76200000000000001</v>
      </c>
      <c r="T4663" s="47">
        <f t="shared" si="701"/>
        <v>0</v>
      </c>
      <c r="U4663" s="47">
        <f t="shared" si="702"/>
        <v>170.33</v>
      </c>
      <c r="V4663" s="47">
        <f t="shared" si="703"/>
        <v>58.460000000000008</v>
      </c>
      <c r="W4663" s="11"/>
    </row>
    <row r="4664" spans="1:23" x14ac:dyDescent="0.45">
      <c r="A4664" t="s">
        <v>4669</v>
      </c>
      <c r="B4664">
        <v>63.65</v>
      </c>
      <c r="D4664" s="9" t="str">
        <f>VartojimasGamyba!J4660</f>
        <v>2024-03-13-02</v>
      </c>
      <c r="E4664" s="8">
        <f>VartojimasGamyba!G4660</f>
        <v>0.29299999999999998</v>
      </c>
      <c r="F4664" s="11"/>
      <c r="G4664" s="7">
        <f t="shared" si="705"/>
        <v>4.9999999999999991</v>
      </c>
      <c r="H4664" s="7">
        <v>0</v>
      </c>
      <c r="I4664" s="7">
        <v>0</v>
      </c>
      <c r="J4664" s="7">
        <v>0</v>
      </c>
      <c r="L4664" s="7">
        <f>VartojimasGamyba!H4660</f>
        <v>0</v>
      </c>
      <c r="M4664" s="15">
        <f t="shared" si="697"/>
        <v>0.29299999999999998</v>
      </c>
      <c r="N4664" s="7">
        <f t="shared" si="698"/>
        <v>48.034419999999997</v>
      </c>
      <c r="O4664" s="7">
        <f t="shared" si="699"/>
        <v>48.034419999999997</v>
      </c>
      <c r="R4664" s="7"/>
      <c r="S4664" s="47">
        <f t="shared" si="700"/>
        <v>0.29299999999999998</v>
      </c>
      <c r="T4664" s="47">
        <f t="shared" si="701"/>
        <v>0</v>
      </c>
      <c r="U4664" s="47">
        <f t="shared" si="702"/>
        <v>163.94</v>
      </c>
      <c r="V4664" s="47">
        <f t="shared" si="703"/>
        <v>52.07</v>
      </c>
      <c r="W4664" s="11"/>
    </row>
    <row r="4665" spans="1:23" x14ac:dyDescent="0.45">
      <c r="A4665" t="s">
        <v>4670</v>
      </c>
      <c r="B4665">
        <v>61.93</v>
      </c>
      <c r="D4665" s="9" t="str">
        <f>VartojimasGamyba!J4661</f>
        <v>2024-03-13-03</v>
      </c>
      <c r="E4665" s="8">
        <f>VartojimasGamyba!G4661</f>
        <v>0.63400000000000001</v>
      </c>
      <c r="F4665" s="11"/>
      <c r="G4665" s="7">
        <f t="shared" si="705"/>
        <v>4.9999999999999991</v>
      </c>
      <c r="H4665" s="7">
        <v>0</v>
      </c>
      <c r="I4665" s="7">
        <v>0</v>
      </c>
      <c r="J4665" s="7">
        <v>0</v>
      </c>
      <c r="L4665" s="7">
        <f>VartojimasGamyba!H4661</f>
        <v>0</v>
      </c>
      <c r="M4665" s="15">
        <f t="shared" si="697"/>
        <v>0.63400000000000001</v>
      </c>
      <c r="N4665" s="7">
        <f t="shared" si="698"/>
        <v>102.84748</v>
      </c>
      <c r="O4665" s="7">
        <f t="shared" si="699"/>
        <v>102.84748</v>
      </c>
      <c r="R4665" s="7"/>
      <c r="S4665" s="47">
        <f t="shared" si="700"/>
        <v>0.63400000000000001</v>
      </c>
      <c r="T4665" s="47">
        <f t="shared" si="701"/>
        <v>0</v>
      </c>
      <c r="U4665" s="47">
        <f t="shared" si="702"/>
        <v>162.22</v>
      </c>
      <c r="V4665" s="47">
        <f t="shared" si="703"/>
        <v>50.35</v>
      </c>
      <c r="W4665" s="11"/>
    </row>
    <row r="4666" spans="1:23" x14ac:dyDescent="0.45">
      <c r="A4666" t="s">
        <v>4671</v>
      </c>
      <c r="B4666">
        <v>61.36</v>
      </c>
      <c r="D4666" s="9" t="str">
        <f>VartojimasGamyba!J4662</f>
        <v>2024-03-13-04</v>
      </c>
      <c r="E4666" s="8">
        <f>VartojimasGamyba!G4662</f>
        <v>0.40600000000000003</v>
      </c>
      <c r="F4666" s="11"/>
      <c r="G4666" s="7">
        <f t="shared" si="705"/>
        <v>4.9999999999999991</v>
      </c>
      <c r="H4666" s="7">
        <v>0</v>
      </c>
      <c r="I4666" s="7">
        <v>0</v>
      </c>
      <c r="J4666" s="7">
        <v>0</v>
      </c>
      <c r="L4666" s="7">
        <f>VartojimasGamyba!H4662</f>
        <v>0</v>
      </c>
      <c r="M4666" s="15">
        <f t="shared" si="697"/>
        <v>0.40600000000000003</v>
      </c>
      <c r="N4666" s="7">
        <f t="shared" si="698"/>
        <v>65.629900000000006</v>
      </c>
      <c r="O4666" s="7">
        <f t="shared" si="699"/>
        <v>65.629900000000006</v>
      </c>
      <c r="R4666" s="7"/>
      <c r="S4666" s="47">
        <f t="shared" si="700"/>
        <v>0.40600000000000003</v>
      </c>
      <c r="T4666" s="47">
        <f t="shared" si="701"/>
        <v>0</v>
      </c>
      <c r="U4666" s="47">
        <f t="shared" si="702"/>
        <v>161.65</v>
      </c>
      <c r="V4666" s="47">
        <f t="shared" si="703"/>
        <v>49.78</v>
      </c>
      <c r="W4666" s="11"/>
    </row>
    <row r="4667" spans="1:23" x14ac:dyDescent="0.45">
      <c r="A4667" t="s">
        <v>4672</v>
      </c>
      <c r="B4667">
        <v>60.89</v>
      </c>
      <c r="D4667" s="9" t="str">
        <f>VartojimasGamyba!J4663</f>
        <v>2024-03-13-05</v>
      </c>
      <c r="E4667" s="8">
        <f>VartojimasGamyba!G4663</f>
        <v>0.98099999999999998</v>
      </c>
      <c r="F4667" s="11"/>
      <c r="G4667" s="7">
        <f t="shared" si="705"/>
        <v>12.339777777777776</v>
      </c>
      <c r="H4667" s="7">
        <v>7.339777777777778</v>
      </c>
      <c r="I4667" s="7">
        <v>0</v>
      </c>
      <c r="J4667" s="7">
        <v>0</v>
      </c>
      <c r="L4667" s="7">
        <f>VartojimasGamyba!H4663</f>
        <v>0</v>
      </c>
      <c r="M4667" s="15">
        <f t="shared" si="697"/>
        <v>8.3207777777777778</v>
      </c>
      <c r="N4667" s="7">
        <f t="shared" si="698"/>
        <v>1341.1429622222222</v>
      </c>
      <c r="O4667" s="7">
        <f t="shared" si="699"/>
        <v>1341.1429622222222</v>
      </c>
      <c r="R4667" s="7"/>
      <c r="S4667" s="47">
        <f t="shared" si="700"/>
        <v>8.3207777777777778</v>
      </c>
      <c r="T4667" s="47">
        <f t="shared" si="701"/>
        <v>0</v>
      </c>
      <c r="U4667" s="47">
        <f t="shared" si="702"/>
        <v>161.18</v>
      </c>
      <c r="V4667" s="47">
        <f t="shared" si="703"/>
        <v>49.31</v>
      </c>
      <c r="W4667" s="11"/>
    </row>
    <row r="4668" spans="1:23" x14ac:dyDescent="0.45">
      <c r="A4668" t="s">
        <v>4673</v>
      </c>
      <c r="B4668">
        <v>63.38</v>
      </c>
      <c r="D4668" s="9" t="str">
        <f>VartojimasGamyba!J4664</f>
        <v>2024-03-13-06</v>
      </c>
      <c r="E4668" s="8">
        <f>VartojimasGamyba!G4664</f>
        <v>0.46700000000000003</v>
      </c>
      <c r="F4668" s="11"/>
      <c r="G4668" s="7">
        <f t="shared" si="705"/>
        <v>12.339777777777776</v>
      </c>
      <c r="H4668" s="7">
        <v>0</v>
      </c>
      <c r="I4668" s="7">
        <v>0</v>
      </c>
      <c r="J4668" s="7">
        <v>0</v>
      </c>
      <c r="L4668" s="7">
        <f>VartojimasGamyba!H4664</f>
        <v>2.4E-2</v>
      </c>
      <c r="M4668" s="15">
        <f t="shared" si="697"/>
        <v>0.443</v>
      </c>
      <c r="N4668" s="7">
        <f t="shared" si="698"/>
        <v>72.505810000000011</v>
      </c>
      <c r="O4668" s="7">
        <f t="shared" si="699"/>
        <v>72.505810000000011</v>
      </c>
      <c r="R4668" s="7"/>
      <c r="S4668" s="47">
        <f t="shared" si="700"/>
        <v>0.443</v>
      </c>
      <c r="T4668" s="47">
        <f t="shared" si="701"/>
        <v>0</v>
      </c>
      <c r="U4668" s="47">
        <f t="shared" si="702"/>
        <v>163.67000000000002</v>
      </c>
      <c r="V4668" s="47">
        <f t="shared" si="703"/>
        <v>51.800000000000004</v>
      </c>
      <c r="W4668" s="11"/>
    </row>
    <row r="4669" spans="1:23" x14ac:dyDescent="0.45">
      <c r="A4669" t="s">
        <v>4674</v>
      </c>
      <c r="B4669">
        <v>72.099999999999994</v>
      </c>
      <c r="D4669" s="9" t="str">
        <f>VartojimasGamyba!J4665</f>
        <v>2024-03-13-07</v>
      </c>
      <c r="E4669" s="8">
        <f>VartojimasGamyba!G4665</f>
        <v>0.69399999999999995</v>
      </c>
      <c r="F4669" s="11"/>
      <c r="G4669" s="7">
        <f t="shared" si="705"/>
        <v>12.339777777777776</v>
      </c>
      <c r="H4669" s="7">
        <v>0</v>
      </c>
      <c r="I4669" s="7">
        <v>0</v>
      </c>
      <c r="J4669" s="7">
        <v>0</v>
      </c>
      <c r="L4669" s="7">
        <f>VartojimasGamyba!H4665</f>
        <v>4.1000000000000002E-2</v>
      </c>
      <c r="M4669" s="15">
        <f t="shared" si="697"/>
        <v>0.65299999999999991</v>
      </c>
      <c r="N4669" s="7">
        <f t="shared" si="698"/>
        <v>112.57066999999998</v>
      </c>
      <c r="O4669" s="7">
        <f t="shared" si="699"/>
        <v>112.57066999999998</v>
      </c>
      <c r="R4669" s="7"/>
      <c r="S4669" s="47">
        <f t="shared" si="700"/>
        <v>0.65299999999999991</v>
      </c>
      <c r="T4669" s="47">
        <f t="shared" si="701"/>
        <v>0</v>
      </c>
      <c r="U4669" s="47">
        <f t="shared" si="702"/>
        <v>172.39</v>
      </c>
      <c r="V4669" s="47">
        <f t="shared" si="703"/>
        <v>60.519999999999996</v>
      </c>
      <c r="W4669" s="11"/>
    </row>
    <row r="4670" spans="1:23" x14ac:dyDescent="0.45">
      <c r="A4670" t="s">
        <v>4675</v>
      </c>
      <c r="B4670">
        <v>93.8</v>
      </c>
      <c r="D4670" s="9" t="str">
        <f>VartojimasGamyba!J4666</f>
        <v>2024-03-13-08</v>
      </c>
      <c r="E4670" s="8">
        <f>VartojimasGamyba!G4666</f>
        <v>0.03</v>
      </c>
      <c r="F4670" s="11"/>
      <c r="G4670" s="7">
        <f t="shared" si="705"/>
        <v>12.481777777777777</v>
      </c>
      <c r="H4670" s="7">
        <v>0.14200000000000088</v>
      </c>
      <c r="I4670" s="7">
        <v>0</v>
      </c>
      <c r="J4670" s="7">
        <v>0</v>
      </c>
      <c r="L4670" s="7">
        <f>VartojimasGamyba!H4666</f>
        <v>0.17199999999999999</v>
      </c>
      <c r="M4670" s="15">
        <f t="shared" si="697"/>
        <v>8.8817841970012523E-16</v>
      </c>
      <c r="N4670" s="7">
        <f t="shared" si="698"/>
        <v>1.7238654947959731E-13</v>
      </c>
      <c r="O4670" s="7">
        <f t="shared" si="699"/>
        <v>1.7238654947959731E-13</v>
      </c>
      <c r="R4670" s="7"/>
      <c r="S4670" s="47">
        <f t="shared" si="700"/>
        <v>0.14200000000000088</v>
      </c>
      <c r="T4670" s="47">
        <f t="shared" si="701"/>
        <v>0.14199999999999999</v>
      </c>
      <c r="U4670" s="47">
        <f t="shared" si="702"/>
        <v>194.09</v>
      </c>
      <c r="V4670" s="47">
        <f t="shared" si="703"/>
        <v>82.22</v>
      </c>
      <c r="W4670" s="11"/>
    </row>
    <row r="4671" spans="1:23" x14ac:dyDescent="0.45">
      <c r="A4671" t="s">
        <v>4676</v>
      </c>
      <c r="B4671">
        <v>129.62</v>
      </c>
      <c r="D4671" s="9" t="str">
        <f>VartojimasGamyba!J4667</f>
        <v>2024-03-13-09</v>
      </c>
      <c r="E4671" s="8">
        <f>VartojimasGamyba!G4667</f>
        <v>0.443</v>
      </c>
      <c r="F4671" s="11"/>
      <c r="G4671" s="7">
        <f t="shared" si="705"/>
        <v>12.214</v>
      </c>
      <c r="H4671" s="7">
        <v>0</v>
      </c>
      <c r="I4671" s="7">
        <v>0.26777777777777773</v>
      </c>
      <c r="J4671" s="7">
        <v>0</v>
      </c>
      <c r="L4671" s="7">
        <f>VartojimasGamyba!H4667</f>
        <v>0.20200000000000001</v>
      </c>
      <c r="M4671" s="15">
        <f t="shared" si="697"/>
        <v>0</v>
      </c>
      <c r="N4671" s="7">
        <f t="shared" si="698"/>
        <v>0</v>
      </c>
      <c r="O4671" s="7">
        <f t="shared" si="699"/>
        <v>0</v>
      </c>
      <c r="R4671" s="7"/>
      <c r="S4671" s="47">
        <f t="shared" si="700"/>
        <v>0</v>
      </c>
      <c r="T4671" s="47">
        <f t="shared" si="701"/>
        <v>0</v>
      </c>
      <c r="U4671" s="47">
        <f t="shared" si="702"/>
        <v>229.91000000000003</v>
      </c>
      <c r="V4671" s="47">
        <f t="shared" si="703"/>
        <v>118.04</v>
      </c>
      <c r="W4671" s="11"/>
    </row>
    <row r="4672" spans="1:23" x14ac:dyDescent="0.45">
      <c r="A4672" t="s">
        <v>4677</v>
      </c>
      <c r="B4672">
        <v>142.61000000000001</v>
      </c>
      <c r="D4672" s="9" t="str">
        <f>VartojimasGamyba!J4668</f>
        <v>2024-03-13-10</v>
      </c>
      <c r="E4672" s="8">
        <f>VartojimasGamyba!G4668</f>
        <v>0.28599999999999998</v>
      </c>
      <c r="F4672" s="11"/>
      <c r="G4672" s="7">
        <f t="shared" si="705"/>
        <v>12.088444444444445</v>
      </c>
      <c r="H4672" s="7">
        <v>0</v>
      </c>
      <c r="I4672" s="7">
        <v>0.12555555555555556</v>
      </c>
      <c r="J4672" s="7">
        <v>0</v>
      </c>
      <c r="L4672" s="7">
        <f>VartojimasGamyba!H4668</f>
        <v>0.17299999999999999</v>
      </c>
      <c r="M4672" s="15">
        <f t="shared" si="697"/>
        <v>0</v>
      </c>
      <c r="N4672" s="7">
        <f t="shared" si="698"/>
        <v>0</v>
      </c>
      <c r="O4672" s="7">
        <f t="shared" si="699"/>
        <v>0</v>
      </c>
      <c r="R4672" s="7"/>
      <c r="S4672" s="47">
        <f t="shared" si="700"/>
        <v>0</v>
      </c>
      <c r="T4672" s="47">
        <f t="shared" si="701"/>
        <v>0</v>
      </c>
      <c r="U4672" s="47">
        <f t="shared" si="702"/>
        <v>242.90000000000003</v>
      </c>
      <c r="V4672" s="47">
        <f t="shared" si="703"/>
        <v>131.03</v>
      </c>
      <c r="W4672" s="11"/>
    </row>
    <row r="4673" spans="1:23" x14ac:dyDescent="0.45">
      <c r="A4673" t="s">
        <v>4678</v>
      </c>
      <c r="B4673">
        <v>142.6</v>
      </c>
      <c r="D4673" s="9" t="str">
        <f>VartojimasGamyba!J4669</f>
        <v>2024-03-13-11</v>
      </c>
      <c r="E4673" s="8">
        <f>VartojimasGamyba!G4669</f>
        <v>0.248</v>
      </c>
      <c r="F4673" s="11"/>
      <c r="G4673" s="7">
        <f t="shared" si="705"/>
        <v>12.029555555555556</v>
      </c>
      <c r="H4673" s="7">
        <v>0</v>
      </c>
      <c r="I4673" s="7">
        <v>5.888888888888888E-2</v>
      </c>
      <c r="J4673" s="7">
        <v>0</v>
      </c>
      <c r="L4673" s="7">
        <f>VartojimasGamyba!H4669</f>
        <v>0.19500000000000001</v>
      </c>
      <c r="M4673" s="15">
        <f t="shared" si="697"/>
        <v>0</v>
      </c>
      <c r="N4673" s="7">
        <f t="shared" si="698"/>
        <v>0</v>
      </c>
      <c r="O4673" s="7">
        <f t="shared" si="699"/>
        <v>0</v>
      </c>
      <c r="R4673" s="7"/>
      <c r="S4673" s="47">
        <f t="shared" si="700"/>
        <v>0</v>
      </c>
      <c r="T4673" s="47">
        <f t="shared" si="701"/>
        <v>0</v>
      </c>
      <c r="U4673" s="47">
        <f t="shared" si="702"/>
        <v>242.89</v>
      </c>
      <c r="V4673" s="47">
        <f t="shared" si="703"/>
        <v>131.01999999999998</v>
      </c>
      <c r="W4673" s="11"/>
    </row>
    <row r="4674" spans="1:23" x14ac:dyDescent="0.45">
      <c r="A4674" t="s">
        <v>4679</v>
      </c>
      <c r="B4674">
        <v>113.56</v>
      </c>
      <c r="D4674" s="9" t="str">
        <f>VartojimasGamyba!J4670</f>
        <v>2024-03-13-12</v>
      </c>
      <c r="E4674" s="8">
        <f>VartojimasGamyba!G4670</f>
        <v>0.40400000000000003</v>
      </c>
      <c r="F4674" s="11"/>
      <c r="G4674" s="7">
        <f t="shared" si="705"/>
        <v>11.77288888888889</v>
      </c>
      <c r="H4674" s="7">
        <v>0</v>
      </c>
      <c r="I4674" s="7">
        <v>0.25666666666666671</v>
      </c>
      <c r="J4674" s="7">
        <v>0</v>
      </c>
      <c r="L4674" s="7">
        <f>VartojimasGamyba!H4670</f>
        <v>0.17299999999999999</v>
      </c>
      <c r="M4674" s="15">
        <f t="shared" si="697"/>
        <v>0</v>
      </c>
      <c r="N4674" s="7">
        <f t="shared" si="698"/>
        <v>0</v>
      </c>
      <c r="O4674" s="7">
        <f t="shared" si="699"/>
        <v>0</v>
      </c>
      <c r="R4674" s="7"/>
      <c r="S4674" s="47">
        <f t="shared" si="700"/>
        <v>0</v>
      </c>
      <c r="T4674" s="47">
        <f t="shared" si="701"/>
        <v>0</v>
      </c>
      <c r="U4674" s="47">
        <f t="shared" si="702"/>
        <v>213.85000000000002</v>
      </c>
      <c r="V4674" s="47">
        <f t="shared" si="703"/>
        <v>101.98</v>
      </c>
      <c r="W4674" s="11"/>
    </row>
    <row r="4675" spans="1:23" x14ac:dyDescent="0.45">
      <c r="A4675" t="s">
        <v>4680</v>
      </c>
      <c r="B4675">
        <v>91.1</v>
      </c>
      <c r="D4675" s="9" t="str">
        <f>VartojimasGamyba!J4671</f>
        <v>2024-03-13-13</v>
      </c>
      <c r="E4675" s="8">
        <f>VartojimasGamyba!G4671</f>
        <v>6.4000000000000001E-2</v>
      </c>
      <c r="F4675" s="11"/>
      <c r="G4675" s="7">
        <f t="shared" si="705"/>
        <v>11.86888888888889</v>
      </c>
      <c r="H4675" s="7">
        <v>9.6000000000000002E-2</v>
      </c>
      <c r="I4675" s="7">
        <v>0</v>
      </c>
      <c r="J4675" s="7">
        <v>0</v>
      </c>
      <c r="L4675" s="7">
        <f>VartojimasGamyba!H4671</f>
        <v>0.16</v>
      </c>
      <c r="M4675" s="15">
        <f t="shared" si="697"/>
        <v>0</v>
      </c>
      <c r="N4675" s="7">
        <f t="shared" si="698"/>
        <v>0</v>
      </c>
      <c r="O4675" s="7">
        <f t="shared" si="699"/>
        <v>0</v>
      </c>
      <c r="R4675" s="7"/>
      <c r="S4675" s="47">
        <f t="shared" si="700"/>
        <v>9.6000000000000002E-2</v>
      </c>
      <c r="T4675" s="47">
        <f t="shared" si="701"/>
        <v>9.6000000000000002E-2</v>
      </c>
      <c r="U4675" s="47">
        <f t="shared" si="702"/>
        <v>191.39</v>
      </c>
      <c r="V4675" s="47">
        <f t="shared" si="703"/>
        <v>79.52</v>
      </c>
      <c r="W4675" s="11"/>
    </row>
    <row r="4676" spans="1:23" x14ac:dyDescent="0.45">
      <c r="A4676" t="s">
        <v>4681</v>
      </c>
      <c r="B4676">
        <v>82.01</v>
      </c>
      <c r="D4676" s="9" t="str">
        <f>VartojimasGamyba!J4672</f>
        <v>2024-03-13-14</v>
      </c>
      <c r="E4676" s="8">
        <f>VartojimasGamyba!G4672</f>
        <v>1.1970000000000001</v>
      </c>
      <c r="F4676" s="11"/>
      <c r="G4676" s="7">
        <f t="shared" si="705"/>
        <v>10.53888888888889</v>
      </c>
      <c r="H4676" s="7">
        <v>0</v>
      </c>
      <c r="I4676" s="7">
        <v>1.33</v>
      </c>
      <c r="J4676" s="7">
        <v>0</v>
      </c>
      <c r="L4676" s="7">
        <f>VartojimasGamyba!H4672</f>
        <v>0</v>
      </c>
      <c r="M4676" s="15">
        <f t="shared" si="697"/>
        <v>0</v>
      </c>
      <c r="N4676" s="7">
        <f t="shared" si="698"/>
        <v>0</v>
      </c>
      <c r="O4676" s="7">
        <f t="shared" si="699"/>
        <v>0</v>
      </c>
      <c r="R4676" s="7"/>
      <c r="S4676" s="47">
        <f t="shared" si="700"/>
        <v>0</v>
      </c>
      <c r="T4676" s="47">
        <f t="shared" si="701"/>
        <v>0</v>
      </c>
      <c r="U4676" s="47">
        <f t="shared" si="702"/>
        <v>182.3</v>
      </c>
      <c r="V4676" s="47">
        <f t="shared" si="703"/>
        <v>70.430000000000007</v>
      </c>
      <c r="W4676" s="11"/>
    </row>
    <row r="4677" spans="1:23" x14ac:dyDescent="0.45">
      <c r="A4677" t="s">
        <v>4682</v>
      </c>
      <c r="B4677">
        <v>80.91</v>
      </c>
      <c r="D4677" s="9" t="str">
        <f>VartojimasGamyba!J4673</f>
        <v>2024-03-13-15</v>
      </c>
      <c r="E4677" s="8">
        <f>VartojimasGamyba!G4673</f>
        <v>0.38200000000000001</v>
      </c>
      <c r="F4677" s="11"/>
      <c r="G4677" s="7">
        <f t="shared" si="705"/>
        <v>10.120000000000001</v>
      </c>
      <c r="H4677" s="7">
        <v>0</v>
      </c>
      <c r="I4677" s="7">
        <v>0.41888888888888881</v>
      </c>
      <c r="J4677" s="7">
        <v>0</v>
      </c>
      <c r="L4677" s="7">
        <f>VartojimasGamyba!H4673</f>
        <v>5.0000000000000001E-3</v>
      </c>
      <c r="M4677" s="15">
        <f t="shared" si="697"/>
        <v>5.9847959921199845E-17</v>
      </c>
      <c r="N4677" s="7">
        <f t="shared" si="698"/>
        <v>1.0844450337721411E-14</v>
      </c>
      <c r="O4677" s="7">
        <f t="shared" si="699"/>
        <v>1.0844450337721411E-14</v>
      </c>
      <c r="R4677" s="7"/>
      <c r="S4677" s="47">
        <f t="shared" si="700"/>
        <v>5.9847959921199845E-17</v>
      </c>
      <c r="T4677" s="47">
        <f t="shared" si="701"/>
        <v>0</v>
      </c>
      <c r="U4677" s="47">
        <f t="shared" si="702"/>
        <v>181.2</v>
      </c>
      <c r="V4677" s="47">
        <f t="shared" si="703"/>
        <v>69.33</v>
      </c>
      <c r="W4677" s="11"/>
    </row>
    <row r="4678" spans="1:23" x14ac:dyDescent="0.45">
      <c r="A4678" t="s">
        <v>4683</v>
      </c>
      <c r="B4678">
        <v>92.47</v>
      </c>
      <c r="D4678" s="9" t="str">
        <f>VartojimasGamyba!J4674</f>
        <v>2024-03-13-16</v>
      </c>
      <c r="E4678" s="8">
        <f>VartojimasGamyba!G4674</f>
        <v>0.68200000000000005</v>
      </c>
      <c r="F4678" s="11"/>
      <c r="G4678" s="7">
        <f t="shared" si="705"/>
        <v>9.3622222222222238</v>
      </c>
      <c r="H4678" s="7">
        <v>0</v>
      </c>
      <c r="I4678" s="7">
        <v>0.75777777777777788</v>
      </c>
      <c r="J4678" s="7">
        <v>0</v>
      </c>
      <c r="L4678" s="7">
        <f>VartojimasGamyba!H4674</f>
        <v>0</v>
      </c>
      <c r="M4678" s="15">
        <f t="shared" si="697"/>
        <v>-1.1102230246251565E-16</v>
      </c>
      <c r="N4678" s="7">
        <f t="shared" si="698"/>
        <v>-2.1400659022674516E-14</v>
      </c>
      <c r="O4678" s="7">
        <f t="shared" si="699"/>
        <v>-2.1400659022674516E-14</v>
      </c>
      <c r="R4678" s="7"/>
      <c r="S4678" s="47">
        <f t="shared" si="700"/>
        <v>-1.1102230246251565E-16</v>
      </c>
      <c r="T4678" s="47">
        <f t="shared" si="701"/>
        <v>0</v>
      </c>
      <c r="U4678" s="47">
        <f t="shared" si="702"/>
        <v>192.76</v>
      </c>
      <c r="V4678" s="47">
        <f t="shared" si="703"/>
        <v>80.89</v>
      </c>
      <c r="W4678" s="11"/>
    </row>
    <row r="4679" spans="1:23" x14ac:dyDescent="0.45">
      <c r="A4679" t="s">
        <v>4684</v>
      </c>
      <c r="B4679">
        <v>97.01</v>
      </c>
      <c r="D4679" s="9" t="str">
        <f>VartojimasGamyba!J4675</f>
        <v>2024-03-13-17</v>
      </c>
      <c r="E4679" s="8">
        <f>VartojimasGamyba!G4675</f>
        <v>0.51200000000000001</v>
      </c>
      <c r="F4679" s="11"/>
      <c r="G4679" s="7">
        <f t="shared" si="705"/>
        <v>8.7933333333333348</v>
      </c>
      <c r="H4679" s="7">
        <v>0</v>
      </c>
      <c r="I4679" s="7">
        <v>0.56888888888888889</v>
      </c>
      <c r="J4679" s="7">
        <v>0</v>
      </c>
      <c r="L4679" s="7">
        <f>VartojimasGamyba!H4675</f>
        <v>0</v>
      </c>
      <c r="M4679" s="15">
        <f t="shared" ref="M4679:M4742" si="706">E4679+H4679-I4679*$J$2+J4679-L4679</f>
        <v>0</v>
      </c>
      <c r="N4679" s="7">
        <f t="shared" ref="N4679:N4742" si="707">M4679*U4679-J4679*V4679</f>
        <v>0</v>
      </c>
      <c r="O4679" s="7">
        <f t="shared" ref="O4679:O4742" si="708">(M4679)*(B4679+$Z$21)</f>
        <v>0</v>
      </c>
      <c r="R4679" s="7"/>
      <c r="S4679" s="47">
        <f t="shared" ref="S4679:S4742" si="709">M4679+IF((L4679-E4679)&gt;0,(L4679-E4679),0)</f>
        <v>0</v>
      </c>
      <c r="T4679" s="47">
        <f t="shared" ref="T4679:T4742" si="710">IF(L4679-E4679&lt;0,0,L4679-E4679)</f>
        <v>0</v>
      </c>
      <c r="U4679" s="47">
        <f t="shared" ref="U4679:U4742" si="711">B4679+$Z$21</f>
        <v>197.3</v>
      </c>
      <c r="V4679" s="47">
        <f t="shared" ref="V4679:V4742" si="712">B4679+$Z$20</f>
        <v>85.43</v>
      </c>
      <c r="W4679" s="11"/>
    </row>
    <row r="4680" spans="1:23" x14ac:dyDescent="0.45">
      <c r="A4680" t="s">
        <v>4685</v>
      </c>
      <c r="B4680">
        <v>105.28</v>
      </c>
      <c r="D4680" s="9" t="str">
        <f>VartojimasGamyba!J4676</f>
        <v>2024-03-13-18</v>
      </c>
      <c r="E4680" s="8">
        <f>VartojimasGamyba!G4676</f>
        <v>0.39100000000000001</v>
      </c>
      <c r="F4680" s="11"/>
      <c r="G4680" s="7">
        <f t="shared" si="705"/>
        <v>8.3588888888888899</v>
      </c>
      <c r="H4680" s="7">
        <v>0</v>
      </c>
      <c r="I4680" s="7">
        <v>0.43444444444444447</v>
      </c>
      <c r="J4680" s="7">
        <v>0</v>
      </c>
      <c r="L4680" s="7">
        <f>VartojimasGamyba!H4676</f>
        <v>0</v>
      </c>
      <c r="M4680" s="15">
        <f t="shared" si="706"/>
        <v>0</v>
      </c>
      <c r="N4680" s="7">
        <f t="shared" si="707"/>
        <v>0</v>
      </c>
      <c r="O4680" s="7">
        <f t="shared" si="708"/>
        <v>0</v>
      </c>
      <c r="R4680" s="7"/>
      <c r="S4680" s="47">
        <f t="shared" si="709"/>
        <v>0</v>
      </c>
      <c r="T4680" s="47">
        <f t="shared" si="710"/>
        <v>0</v>
      </c>
      <c r="U4680" s="47">
        <f t="shared" si="711"/>
        <v>205.57</v>
      </c>
      <c r="V4680" s="47">
        <f t="shared" si="712"/>
        <v>93.7</v>
      </c>
      <c r="W4680" s="11"/>
    </row>
    <row r="4681" spans="1:23" x14ac:dyDescent="0.45">
      <c r="A4681" t="s">
        <v>4686</v>
      </c>
      <c r="B4681">
        <v>113.54</v>
      </c>
      <c r="D4681" s="9" t="str">
        <f>VartojimasGamyba!J4677</f>
        <v>2024-03-13-19</v>
      </c>
      <c r="E4681" s="8">
        <f>VartojimasGamyba!G4677</f>
        <v>0.68600000000000005</v>
      </c>
      <c r="F4681" s="11"/>
      <c r="G4681" s="7">
        <f t="shared" si="705"/>
        <v>7.5966666666666676</v>
      </c>
      <c r="H4681" s="7">
        <v>0</v>
      </c>
      <c r="I4681" s="7">
        <v>0.76222222222222236</v>
      </c>
      <c r="J4681" s="7">
        <v>0</v>
      </c>
      <c r="L4681" s="7">
        <f>VartojimasGamyba!H4677</f>
        <v>0</v>
      </c>
      <c r="M4681" s="15">
        <f t="shared" si="706"/>
        <v>-1.1102230246251565E-16</v>
      </c>
      <c r="N4681" s="7">
        <f t="shared" si="707"/>
        <v>-2.3739898935559724E-14</v>
      </c>
      <c r="O4681" s="7">
        <f t="shared" si="708"/>
        <v>-2.3739898935559724E-14</v>
      </c>
      <c r="R4681" s="7"/>
      <c r="S4681" s="47">
        <f t="shared" si="709"/>
        <v>-1.1102230246251565E-16</v>
      </c>
      <c r="T4681" s="47">
        <f t="shared" si="710"/>
        <v>0</v>
      </c>
      <c r="U4681" s="47">
        <f t="shared" si="711"/>
        <v>213.83</v>
      </c>
      <c r="V4681" s="47">
        <f t="shared" si="712"/>
        <v>101.96000000000001</v>
      </c>
      <c r="W4681" s="11"/>
    </row>
    <row r="4682" spans="1:23" x14ac:dyDescent="0.45">
      <c r="A4682" t="s">
        <v>4687</v>
      </c>
      <c r="B4682">
        <v>114.91</v>
      </c>
      <c r="D4682" s="9" t="str">
        <f>VartojimasGamyba!J4678</f>
        <v>2024-03-13-20</v>
      </c>
      <c r="E4682" s="8">
        <f>VartojimasGamyba!G4678</f>
        <v>0.38</v>
      </c>
      <c r="F4682" s="11"/>
      <c r="G4682" s="7">
        <f t="shared" si="705"/>
        <v>7.1744444444444451</v>
      </c>
      <c r="H4682" s="7">
        <v>0</v>
      </c>
      <c r="I4682" s="7">
        <v>0.42222222222222222</v>
      </c>
      <c r="J4682" s="7">
        <v>0</v>
      </c>
      <c r="L4682" s="7">
        <f>VartojimasGamyba!H4678</f>
        <v>0</v>
      </c>
      <c r="M4682" s="15">
        <f t="shared" si="706"/>
        <v>0</v>
      </c>
      <c r="N4682" s="7">
        <f t="shared" si="707"/>
        <v>0</v>
      </c>
      <c r="O4682" s="7">
        <f t="shared" si="708"/>
        <v>0</v>
      </c>
      <c r="P4682" s="7" t="s">
        <v>8873</v>
      </c>
      <c r="R4682" s="7"/>
      <c r="S4682" s="47">
        <f t="shared" si="709"/>
        <v>0</v>
      </c>
      <c r="T4682" s="47">
        <f t="shared" si="710"/>
        <v>0</v>
      </c>
      <c r="U4682" s="47">
        <f t="shared" si="711"/>
        <v>215.2</v>
      </c>
      <c r="V4682" s="47">
        <f t="shared" si="712"/>
        <v>103.33</v>
      </c>
      <c r="W4682" s="11"/>
    </row>
    <row r="4683" spans="1:23" x14ac:dyDescent="0.45">
      <c r="A4683" t="s">
        <v>4688</v>
      </c>
      <c r="B4683">
        <v>113.41</v>
      </c>
      <c r="D4683" s="9" t="str">
        <f>VartojimasGamyba!J4679</f>
        <v>2024-03-13-21</v>
      </c>
      <c r="E4683" s="8">
        <f>VartojimasGamyba!G4679</f>
        <v>1.1319999999999999</v>
      </c>
      <c r="F4683" s="11"/>
      <c r="G4683" s="7">
        <f t="shared" si="705"/>
        <v>5.9166666666666679</v>
      </c>
      <c r="H4683" s="7">
        <v>0</v>
      </c>
      <c r="I4683" s="7">
        <v>1.2577777777777777</v>
      </c>
      <c r="J4683" s="7">
        <v>0</v>
      </c>
      <c r="L4683" s="7">
        <f>VartojimasGamyba!H4679</f>
        <v>0</v>
      </c>
      <c r="M4683" s="15">
        <f t="shared" si="706"/>
        <v>0</v>
      </c>
      <c r="N4683" s="7">
        <f t="shared" si="707"/>
        <v>0</v>
      </c>
      <c r="O4683" s="7">
        <f t="shared" si="708"/>
        <v>0</v>
      </c>
      <c r="P4683" s="7">
        <f>SUM(N4662:N4685)</f>
        <v>1926.8870222222226</v>
      </c>
      <c r="R4683" s="7"/>
      <c r="S4683" s="47">
        <f t="shared" si="709"/>
        <v>0</v>
      </c>
      <c r="T4683" s="47">
        <f t="shared" si="710"/>
        <v>0</v>
      </c>
      <c r="U4683" s="47">
        <f t="shared" si="711"/>
        <v>213.7</v>
      </c>
      <c r="V4683" s="47">
        <f t="shared" si="712"/>
        <v>101.83</v>
      </c>
      <c r="W4683" s="11"/>
    </row>
    <row r="4684" spans="1:23" x14ac:dyDescent="0.45">
      <c r="A4684" t="s">
        <v>4689</v>
      </c>
      <c r="B4684">
        <v>103.91</v>
      </c>
      <c r="D4684" s="9" t="str">
        <f>VartojimasGamyba!J4680</f>
        <v>2024-03-13-22</v>
      </c>
      <c r="E4684" s="8">
        <f>VartojimasGamyba!G4680</f>
        <v>0.41499999999999998</v>
      </c>
      <c r="F4684" s="11"/>
      <c r="G4684" s="7">
        <f t="shared" si="705"/>
        <v>5.4555555555555566</v>
      </c>
      <c r="H4684" s="7">
        <v>0</v>
      </c>
      <c r="I4684" s="7">
        <v>0.46111111111111108</v>
      </c>
      <c r="J4684" s="7">
        <v>0</v>
      </c>
      <c r="L4684" s="7">
        <f>VartojimasGamyba!H4680</f>
        <v>0</v>
      </c>
      <c r="M4684" s="15">
        <f t="shared" si="706"/>
        <v>0</v>
      </c>
      <c r="N4684" s="7">
        <f t="shared" si="707"/>
        <v>0</v>
      </c>
      <c r="O4684" s="7">
        <f t="shared" si="708"/>
        <v>0</v>
      </c>
      <c r="P4684" s="7" t="s">
        <v>8872</v>
      </c>
      <c r="R4684" s="7"/>
      <c r="S4684" s="47">
        <f t="shared" si="709"/>
        <v>0</v>
      </c>
      <c r="T4684" s="47">
        <f t="shared" si="710"/>
        <v>0</v>
      </c>
      <c r="U4684" s="47">
        <f t="shared" si="711"/>
        <v>204.2</v>
      </c>
      <c r="V4684" s="47">
        <f t="shared" si="712"/>
        <v>92.33</v>
      </c>
      <c r="W4684" s="11"/>
    </row>
    <row r="4685" spans="1:23" x14ac:dyDescent="0.45">
      <c r="A4685" t="s">
        <v>4690</v>
      </c>
      <c r="B4685">
        <v>91.07</v>
      </c>
      <c r="D4685" s="9" t="str">
        <f>VartojimasGamyba!J4681</f>
        <v>2024-03-13-23</v>
      </c>
      <c r="E4685" s="8">
        <f>VartojimasGamyba!G4681</f>
        <v>0.41</v>
      </c>
      <c r="F4685" s="11"/>
      <c r="G4685" s="7">
        <f t="shared" si="705"/>
        <v>5.0000000000000009</v>
      </c>
      <c r="H4685" s="7">
        <v>0</v>
      </c>
      <c r="I4685" s="7">
        <v>0.45555555555555555</v>
      </c>
      <c r="J4685" s="7">
        <v>0</v>
      </c>
      <c r="L4685" s="7">
        <f>VartojimasGamyba!H4681</f>
        <v>0</v>
      </c>
      <c r="M4685" s="15">
        <f t="shared" si="706"/>
        <v>0</v>
      </c>
      <c r="N4685" s="7">
        <f t="shared" si="707"/>
        <v>0</v>
      </c>
      <c r="O4685" s="7">
        <f t="shared" si="708"/>
        <v>0</v>
      </c>
      <c r="P4685" s="7">
        <f>SUM(O4662:O4685)</f>
        <v>1926.8870222222226</v>
      </c>
      <c r="Q4685" s="7">
        <f>SUMPRODUCT(B4662:B4685,E4662:E4685)+SUM(E4662:E4685)*$Z$21-SUMPRODUCT(B4662:B4685,L4662:L4685)+SUM(L4662:L4685)*ABS($Z$20)</f>
        <v>2204.1027700000004</v>
      </c>
      <c r="R4685" s="7"/>
      <c r="S4685" s="47">
        <f t="shared" si="709"/>
        <v>0</v>
      </c>
      <c r="T4685" s="47">
        <f t="shared" si="710"/>
        <v>0</v>
      </c>
      <c r="U4685" s="47">
        <f t="shared" si="711"/>
        <v>191.36</v>
      </c>
      <c r="V4685" s="47">
        <f t="shared" si="712"/>
        <v>79.489999999999995</v>
      </c>
      <c r="W4685" s="11">
        <f>IF(P4685&lt;&gt;Q4685,1,0)</f>
        <v>1</v>
      </c>
    </row>
    <row r="4686" spans="1:23" x14ac:dyDescent="0.45">
      <c r="A4686" t="s">
        <v>4691</v>
      </c>
      <c r="B4686">
        <v>72.37</v>
      </c>
      <c r="D4686" s="1" t="str">
        <f>VartojimasGamyba!J4682</f>
        <v>2024-03-14-00</v>
      </c>
      <c r="E4686" s="7">
        <f>VartojimasGamyba!G4682</f>
        <v>0.61799999999999999</v>
      </c>
      <c r="F4686" s="11"/>
      <c r="G4686" s="12">
        <f>G4685+H4686-I4686</f>
        <v>4.3133333333333335</v>
      </c>
      <c r="H4686" s="12">
        <v>0</v>
      </c>
      <c r="I4686" s="12">
        <v>0.68666666666666754</v>
      </c>
      <c r="J4686" s="12">
        <v>0</v>
      </c>
      <c r="K4686" s="12"/>
      <c r="L4686" s="12">
        <f>VartojimasGamyba!H4682</f>
        <v>0</v>
      </c>
      <c r="M4686" s="19">
        <f t="shared" si="706"/>
        <v>-7.7715611723760958E-16</v>
      </c>
      <c r="N4686" s="7">
        <f t="shared" si="707"/>
        <v>-1.3418377520224568E-13</v>
      </c>
      <c r="O4686" s="7">
        <f t="shared" si="708"/>
        <v>-1.3418377520224568E-13</v>
      </c>
      <c r="R4686" s="20" t="s">
        <v>8783</v>
      </c>
      <c r="S4686" s="47">
        <f t="shared" si="709"/>
        <v>-7.7715611723760958E-16</v>
      </c>
      <c r="T4686" s="47">
        <f t="shared" si="710"/>
        <v>0</v>
      </c>
      <c r="U4686" s="47">
        <f t="shared" si="711"/>
        <v>172.66000000000003</v>
      </c>
      <c r="V4686" s="47">
        <f t="shared" si="712"/>
        <v>60.790000000000006</v>
      </c>
      <c r="W4686" s="11"/>
    </row>
    <row r="4687" spans="1:23" x14ac:dyDescent="0.45">
      <c r="A4687" t="s">
        <v>4692</v>
      </c>
      <c r="B4687">
        <v>63.88</v>
      </c>
      <c r="D4687" s="1" t="str">
        <f>VartojimasGamyba!J4683</f>
        <v>2024-03-14-01</v>
      </c>
      <c r="E4687" s="7">
        <f>VartojimasGamyba!G4683</f>
        <v>0.193</v>
      </c>
      <c r="F4687" s="11"/>
      <c r="G4687" s="12">
        <f t="shared" ref="G4687:G4709" si="713">G4686+H4687-I4687</f>
        <v>4.0988888888888892</v>
      </c>
      <c r="H4687" s="12">
        <v>0</v>
      </c>
      <c r="I4687" s="12">
        <v>0.21444444444444447</v>
      </c>
      <c r="J4687" s="12">
        <v>0</v>
      </c>
      <c r="K4687" s="12"/>
      <c r="L4687" s="12">
        <f>VartojimasGamyba!H4683</f>
        <v>0</v>
      </c>
      <c r="M4687" s="19">
        <f t="shared" si="706"/>
        <v>-2.7755575615628914E-17</v>
      </c>
      <c r="N4687" s="7">
        <f t="shared" si="707"/>
        <v>-4.5566328488177992E-15</v>
      </c>
      <c r="O4687" s="7">
        <f t="shared" si="708"/>
        <v>-4.5566328488177992E-15</v>
      </c>
      <c r="R4687" s="7"/>
      <c r="S4687" s="47">
        <f t="shared" si="709"/>
        <v>-2.7755575615628914E-17</v>
      </c>
      <c r="T4687" s="47">
        <f t="shared" si="710"/>
        <v>0</v>
      </c>
      <c r="U4687" s="47">
        <f t="shared" si="711"/>
        <v>164.17000000000002</v>
      </c>
      <c r="V4687" s="47">
        <f t="shared" si="712"/>
        <v>52.300000000000004</v>
      </c>
      <c r="W4687" s="11"/>
    </row>
    <row r="4688" spans="1:23" x14ac:dyDescent="0.45">
      <c r="A4688" t="s">
        <v>4693</v>
      </c>
      <c r="B4688">
        <v>63.29</v>
      </c>
      <c r="D4688" s="1" t="str">
        <f>VartojimasGamyba!J4684</f>
        <v>2024-03-14-02</v>
      </c>
      <c r="E4688" s="7">
        <f>VartojimasGamyba!G4684</f>
        <v>0.52200000000000002</v>
      </c>
      <c r="F4688" s="11"/>
      <c r="G4688" s="12">
        <f t="shared" si="713"/>
        <v>3.5188888888888892</v>
      </c>
      <c r="H4688" s="12">
        <v>0</v>
      </c>
      <c r="I4688" s="12">
        <v>0.58000000000000007</v>
      </c>
      <c r="J4688" s="12">
        <v>0</v>
      </c>
      <c r="K4688" s="12"/>
      <c r="L4688" s="12">
        <f>VartojimasGamyba!H4684</f>
        <v>0</v>
      </c>
      <c r="M4688" s="19">
        <f t="shared" si="706"/>
        <v>-1.1102230246251565E-16</v>
      </c>
      <c r="N4688" s="7">
        <f t="shared" si="707"/>
        <v>-1.8161028236818312E-14</v>
      </c>
      <c r="O4688" s="7">
        <f t="shared" si="708"/>
        <v>-1.8161028236818312E-14</v>
      </c>
      <c r="R4688" s="7"/>
      <c r="S4688" s="47">
        <f t="shared" si="709"/>
        <v>-1.1102230246251565E-16</v>
      </c>
      <c r="T4688" s="47">
        <f t="shared" si="710"/>
        <v>0</v>
      </c>
      <c r="U4688" s="47">
        <f t="shared" si="711"/>
        <v>163.58000000000001</v>
      </c>
      <c r="V4688" s="47">
        <f t="shared" si="712"/>
        <v>51.71</v>
      </c>
      <c r="W4688" s="11"/>
    </row>
    <row r="4689" spans="1:23" x14ac:dyDescent="0.45">
      <c r="A4689" t="s">
        <v>4694</v>
      </c>
      <c r="B4689">
        <v>56.9</v>
      </c>
      <c r="D4689" s="1" t="str">
        <f>VartojimasGamyba!J4685</f>
        <v>2024-03-14-03</v>
      </c>
      <c r="E4689" s="7">
        <f>VartojimasGamyba!G4685</f>
        <v>0.49099999999999999</v>
      </c>
      <c r="F4689" s="11"/>
      <c r="G4689" s="12">
        <f t="shared" si="713"/>
        <v>3.5188888888888892</v>
      </c>
      <c r="H4689" s="12">
        <v>0</v>
      </c>
      <c r="I4689" s="12">
        <v>0</v>
      </c>
      <c r="J4689" s="12">
        <v>0</v>
      </c>
      <c r="K4689" s="12"/>
      <c r="L4689" s="12">
        <f>VartojimasGamyba!H4685</f>
        <v>0</v>
      </c>
      <c r="M4689" s="19">
        <f t="shared" si="706"/>
        <v>0.49099999999999999</v>
      </c>
      <c r="N4689" s="7">
        <f t="shared" si="707"/>
        <v>77.180289999999999</v>
      </c>
      <c r="O4689" s="7">
        <f t="shared" si="708"/>
        <v>77.180289999999999</v>
      </c>
      <c r="R4689" s="7"/>
      <c r="S4689" s="47">
        <f t="shared" si="709"/>
        <v>0.49099999999999999</v>
      </c>
      <c r="T4689" s="47">
        <f t="shared" si="710"/>
        <v>0</v>
      </c>
      <c r="U4689" s="47">
        <f t="shared" si="711"/>
        <v>157.19</v>
      </c>
      <c r="V4689" s="47">
        <f t="shared" si="712"/>
        <v>45.32</v>
      </c>
      <c r="W4689" s="11"/>
    </row>
    <row r="4690" spans="1:23" x14ac:dyDescent="0.45">
      <c r="A4690" t="s">
        <v>4695</v>
      </c>
      <c r="B4690">
        <v>57.52</v>
      </c>
      <c r="D4690" s="1" t="str">
        <f>VartojimasGamyba!J4686</f>
        <v>2024-03-14-04</v>
      </c>
      <c r="E4690" s="7">
        <f>VartojimasGamyba!G4686</f>
        <v>0.39300000000000002</v>
      </c>
      <c r="F4690" s="11"/>
      <c r="G4690" s="12">
        <f t="shared" si="713"/>
        <v>3.5188888888888892</v>
      </c>
      <c r="H4690" s="12">
        <v>0</v>
      </c>
      <c r="I4690" s="12">
        <v>0</v>
      </c>
      <c r="J4690" s="12">
        <v>0</v>
      </c>
      <c r="K4690" s="12"/>
      <c r="L4690" s="12">
        <f>VartojimasGamyba!H4686</f>
        <v>0</v>
      </c>
      <c r="M4690" s="19">
        <f t="shared" si="706"/>
        <v>0.39300000000000002</v>
      </c>
      <c r="N4690" s="7">
        <f t="shared" si="707"/>
        <v>62.019330000000004</v>
      </c>
      <c r="O4690" s="7">
        <f t="shared" si="708"/>
        <v>62.019330000000004</v>
      </c>
      <c r="R4690" s="7"/>
      <c r="S4690" s="47">
        <f t="shared" si="709"/>
        <v>0.39300000000000002</v>
      </c>
      <c r="T4690" s="47">
        <f t="shared" si="710"/>
        <v>0</v>
      </c>
      <c r="U4690" s="47">
        <f t="shared" si="711"/>
        <v>157.81</v>
      </c>
      <c r="V4690" s="47">
        <f t="shared" si="712"/>
        <v>45.940000000000005</v>
      </c>
      <c r="W4690" s="11"/>
    </row>
    <row r="4691" spans="1:23" x14ac:dyDescent="0.45">
      <c r="A4691" t="s">
        <v>4696</v>
      </c>
      <c r="B4691">
        <v>57</v>
      </c>
      <c r="D4691" s="1" t="str">
        <f>VartojimasGamyba!J4687</f>
        <v>2024-03-14-05</v>
      </c>
      <c r="E4691" s="7">
        <f>VartojimasGamyba!G4687</f>
        <v>0.6</v>
      </c>
      <c r="F4691" s="11"/>
      <c r="G4691" s="12">
        <f t="shared" si="713"/>
        <v>3.5188888888888892</v>
      </c>
      <c r="H4691" s="12">
        <v>0</v>
      </c>
      <c r="I4691" s="12">
        <v>0</v>
      </c>
      <c r="J4691" s="12">
        <v>0</v>
      </c>
      <c r="K4691" s="12"/>
      <c r="L4691" s="12">
        <f>VartojimasGamyba!H4687</f>
        <v>5.0000000000000001E-3</v>
      </c>
      <c r="M4691" s="19">
        <f t="shared" si="706"/>
        <v>0.59499999999999997</v>
      </c>
      <c r="N4691" s="7">
        <f t="shared" si="707"/>
        <v>93.587550000000007</v>
      </c>
      <c r="O4691" s="7">
        <f t="shared" si="708"/>
        <v>93.587550000000007</v>
      </c>
      <c r="R4691" s="7"/>
      <c r="S4691" s="47">
        <f t="shared" si="709"/>
        <v>0.59499999999999997</v>
      </c>
      <c r="T4691" s="47">
        <f t="shared" si="710"/>
        <v>0</v>
      </c>
      <c r="U4691" s="47">
        <f t="shared" si="711"/>
        <v>157.29000000000002</v>
      </c>
      <c r="V4691" s="47">
        <f t="shared" si="712"/>
        <v>45.42</v>
      </c>
      <c r="W4691" s="11"/>
    </row>
    <row r="4692" spans="1:23" x14ac:dyDescent="0.45">
      <c r="A4692" t="s">
        <v>4697</v>
      </c>
      <c r="B4692">
        <v>61.38</v>
      </c>
      <c r="D4692" s="1" t="str">
        <f>VartojimasGamyba!J4688</f>
        <v>2024-03-14-06</v>
      </c>
      <c r="E4692" s="7">
        <f>VartojimasGamyba!G4688</f>
        <v>0.73899999999999999</v>
      </c>
      <c r="F4692" s="11"/>
      <c r="G4692" s="12">
        <f t="shared" si="713"/>
        <v>3.0314444444444444</v>
      </c>
      <c r="H4692" s="12">
        <v>0</v>
      </c>
      <c r="I4692" s="12">
        <v>0.48744444444444457</v>
      </c>
      <c r="J4692" s="12">
        <v>0</v>
      </c>
      <c r="K4692" s="12"/>
      <c r="L4692" s="12">
        <f>VartojimasGamyba!H4688</f>
        <v>9.9000000000000005E-2</v>
      </c>
      <c r="M4692" s="19">
        <f t="shared" si="706"/>
        <v>0.20129999999999984</v>
      </c>
      <c r="N4692" s="7">
        <f t="shared" si="707"/>
        <v>32.544170999999977</v>
      </c>
      <c r="O4692" s="7">
        <f t="shared" si="708"/>
        <v>32.544170999999977</v>
      </c>
      <c r="R4692" s="7"/>
      <c r="S4692" s="47">
        <f t="shared" si="709"/>
        <v>0.20129999999999984</v>
      </c>
      <c r="T4692" s="47">
        <f t="shared" si="710"/>
        <v>0</v>
      </c>
      <c r="U4692" s="47">
        <f t="shared" si="711"/>
        <v>161.67000000000002</v>
      </c>
      <c r="V4692" s="47">
        <f t="shared" si="712"/>
        <v>49.800000000000004</v>
      </c>
      <c r="W4692" s="11"/>
    </row>
    <row r="4693" spans="1:23" x14ac:dyDescent="0.45">
      <c r="A4693" t="s">
        <v>4698</v>
      </c>
      <c r="B4693">
        <v>71.430000000000007</v>
      </c>
      <c r="D4693" s="1" t="str">
        <f>VartojimasGamyba!J4689</f>
        <v>2024-03-14-07</v>
      </c>
      <c r="E4693" s="7">
        <f>VartojimasGamyba!G4689</f>
        <v>0.35699999999999998</v>
      </c>
      <c r="F4693" s="11"/>
      <c r="G4693" s="12">
        <f t="shared" si="713"/>
        <v>2.9569999999999999</v>
      </c>
      <c r="H4693" s="12">
        <v>0</v>
      </c>
      <c r="I4693" s="12">
        <v>7.4444444444444452E-2</v>
      </c>
      <c r="J4693" s="12">
        <v>0</v>
      </c>
      <c r="K4693" s="12"/>
      <c r="L4693" s="12">
        <f>VartojimasGamyba!H4689</f>
        <v>0.28999999999999998</v>
      </c>
      <c r="M4693" s="19">
        <f t="shared" si="706"/>
        <v>0</v>
      </c>
      <c r="N4693" s="7">
        <f t="shared" si="707"/>
        <v>0</v>
      </c>
      <c r="O4693" s="7">
        <f t="shared" si="708"/>
        <v>0</v>
      </c>
      <c r="R4693" s="7"/>
      <c r="S4693" s="47">
        <f t="shared" si="709"/>
        <v>0</v>
      </c>
      <c r="T4693" s="47">
        <f t="shared" si="710"/>
        <v>0</v>
      </c>
      <c r="U4693" s="47">
        <f t="shared" si="711"/>
        <v>171.72000000000003</v>
      </c>
      <c r="V4693" s="47">
        <f t="shared" si="712"/>
        <v>59.850000000000009</v>
      </c>
      <c r="W4693" s="11"/>
    </row>
    <row r="4694" spans="1:23" x14ac:dyDescent="0.45">
      <c r="A4694" t="s">
        <v>4699</v>
      </c>
      <c r="B4694">
        <v>98.56</v>
      </c>
      <c r="D4694" s="1" t="str">
        <f>VartojimasGamyba!J4690</f>
        <v>2024-03-14-08</v>
      </c>
      <c r="E4694" s="7">
        <f>VartojimasGamyba!G4690</f>
        <v>0.8</v>
      </c>
      <c r="F4694" s="11"/>
      <c r="G4694" s="12">
        <f t="shared" si="713"/>
        <v>2.7247777777777777</v>
      </c>
      <c r="H4694" s="12">
        <v>0</v>
      </c>
      <c r="I4694" s="12">
        <v>0.2322222222222223</v>
      </c>
      <c r="J4694" s="12">
        <v>0</v>
      </c>
      <c r="K4694" s="12"/>
      <c r="L4694" s="12">
        <f>VartojimasGamyba!H4690</f>
        <v>0.59099999999999997</v>
      </c>
      <c r="M4694" s="19">
        <f t="shared" si="706"/>
        <v>0</v>
      </c>
      <c r="N4694" s="7">
        <f t="shared" si="707"/>
        <v>0</v>
      </c>
      <c r="O4694" s="7">
        <f t="shared" si="708"/>
        <v>0</v>
      </c>
      <c r="R4694" s="7"/>
      <c r="S4694" s="47">
        <f t="shared" si="709"/>
        <v>0</v>
      </c>
      <c r="T4694" s="47">
        <f t="shared" si="710"/>
        <v>0</v>
      </c>
      <c r="U4694" s="47">
        <f t="shared" si="711"/>
        <v>198.85000000000002</v>
      </c>
      <c r="V4694" s="47">
        <f t="shared" si="712"/>
        <v>86.98</v>
      </c>
      <c r="W4694" s="11"/>
    </row>
    <row r="4695" spans="1:23" x14ac:dyDescent="0.45">
      <c r="A4695" t="s">
        <v>4700</v>
      </c>
      <c r="B4695">
        <v>94.4</v>
      </c>
      <c r="D4695" s="1" t="str">
        <f>VartojimasGamyba!J4691</f>
        <v>2024-03-14-09</v>
      </c>
      <c r="E4695" s="7">
        <f>VartojimasGamyba!G4691</f>
        <v>1.3360000000000001</v>
      </c>
      <c r="F4695" s="11"/>
      <c r="G4695" s="12">
        <f t="shared" si="713"/>
        <v>1.9936666666666665</v>
      </c>
      <c r="H4695" s="12">
        <v>0</v>
      </c>
      <c r="I4695" s="12">
        <v>0.73111111111111116</v>
      </c>
      <c r="J4695" s="12">
        <v>0</v>
      </c>
      <c r="K4695" s="12"/>
      <c r="L4695" s="12">
        <f>VartojimasGamyba!H4691</f>
        <v>0.67800000000000005</v>
      </c>
      <c r="M4695" s="19">
        <f t="shared" si="706"/>
        <v>0</v>
      </c>
      <c r="N4695" s="7">
        <f t="shared" si="707"/>
        <v>0</v>
      </c>
      <c r="O4695" s="7">
        <f t="shared" si="708"/>
        <v>0</v>
      </c>
      <c r="R4695" s="7"/>
      <c r="S4695" s="47">
        <f t="shared" si="709"/>
        <v>0</v>
      </c>
      <c r="T4695" s="47">
        <f t="shared" si="710"/>
        <v>0</v>
      </c>
      <c r="U4695" s="47">
        <f t="shared" si="711"/>
        <v>194.69</v>
      </c>
      <c r="V4695" s="47">
        <f t="shared" si="712"/>
        <v>82.820000000000007</v>
      </c>
      <c r="W4695" s="11"/>
    </row>
    <row r="4696" spans="1:23" x14ac:dyDescent="0.45">
      <c r="A4696" t="s">
        <v>4701</v>
      </c>
      <c r="B4696">
        <v>88</v>
      </c>
      <c r="D4696" s="1" t="str">
        <f>VartojimasGamyba!J4692</f>
        <v>2024-03-14-10</v>
      </c>
      <c r="E4696" s="7">
        <f>VartojimasGamyba!G4692</f>
        <v>1.258</v>
      </c>
      <c r="F4696" s="11"/>
      <c r="G4696" s="12">
        <f t="shared" si="713"/>
        <v>1.7558888888888888</v>
      </c>
      <c r="H4696" s="12">
        <v>0</v>
      </c>
      <c r="I4696" s="12">
        <v>0.23777777777777775</v>
      </c>
      <c r="J4696" s="12">
        <v>0</v>
      </c>
      <c r="K4696" s="12"/>
      <c r="L4696" s="12">
        <f>VartojimasGamyba!H4692</f>
        <v>1.044</v>
      </c>
      <c r="M4696" s="19">
        <f t="shared" si="706"/>
        <v>0</v>
      </c>
      <c r="N4696" s="7">
        <f t="shared" si="707"/>
        <v>0</v>
      </c>
      <c r="O4696" s="7">
        <f t="shared" si="708"/>
        <v>0</v>
      </c>
      <c r="R4696" s="7"/>
      <c r="S4696" s="47">
        <f t="shared" si="709"/>
        <v>0</v>
      </c>
      <c r="T4696" s="47">
        <f t="shared" si="710"/>
        <v>0</v>
      </c>
      <c r="U4696" s="47">
        <f t="shared" si="711"/>
        <v>188.29000000000002</v>
      </c>
      <c r="V4696" s="47">
        <f t="shared" si="712"/>
        <v>76.42</v>
      </c>
      <c r="W4696" s="11"/>
    </row>
    <row r="4697" spans="1:23" x14ac:dyDescent="0.45">
      <c r="A4697" t="s">
        <v>4702</v>
      </c>
      <c r="B4697">
        <v>65.709999999999994</v>
      </c>
      <c r="D4697" s="1" t="str">
        <f>VartojimasGamyba!J4693</f>
        <v>2024-03-14-11</v>
      </c>
      <c r="E4697" s="7">
        <f>VartojimasGamyba!G4693</f>
        <v>2.2130000000000001</v>
      </c>
      <c r="F4697" s="11"/>
      <c r="G4697" s="12">
        <f t="shared" si="713"/>
        <v>1.4058888888888887</v>
      </c>
      <c r="H4697" s="12">
        <v>0</v>
      </c>
      <c r="I4697" s="12">
        <v>0.3500000000000002</v>
      </c>
      <c r="J4697" s="12">
        <v>0</v>
      </c>
      <c r="K4697" s="12"/>
      <c r="L4697" s="12">
        <f>VartojimasGamyba!H4693</f>
        <v>1.8979999999999999</v>
      </c>
      <c r="M4697" s="19">
        <f t="shared" si="706"/>
        <v>0</v>
      </c>
      <c r="N4697" s="7">
        <f t="shared" si="707"/>
        <v>0</v>
      </c>
      <c r="O4697" s="7">
        <f t="shared" si="708"/>
        <v>0</v>
      </c>
      <c r="R4697" s="7"/>
      <c r="S4697" s="47">
        <f t="shared" si="709"/>
        <v>0</v>
      </c>
      <c r="T4697" s="47">
        <f t="shared" si="710"/>
        <v>0</v>
      </c>
      <c r="U4697" s="47">
        <f t="shared" si="711"/>
        <v>166</v>
      </c>
      <c r="V4697" s="47">
        <f t="shared" si="712"/>
        <v>54.129999999999995</v>
      </c>
      <c r="W4697" s="11"/>
    </row>
    <row r="4698" spans="1:23" x14ac:dyDescent="0.45">
      <c r="A4698" t="s">
        <v>4703</v>
      </c>
      <c r="B4698">
        <v>54.32</v>
      </c>
      <c r="D4698" s="1" t="str">
        <f>VartojimasGamyba!J4694</f>
        <v>2024-03-14-12</v>
      </c>
      <c r="E4698" s="7">
        <f>VartojimasGamyba!G4694</f>
        <v>0.77100000000000002</v>
      </c>
      <c r="F4698" s="11"/>
      <c r="G4698" s="12">
        <f t="shared" si="713"/>
        <v>2.1348888888888888</v>
      </c>
      <c r="H4698" s="12">
        <v>0.7290000000000002</v>
      </c>
      <c r="I4698" s="12">
        <v>0</v>
      </c>
      <c r="J4698" s="12">
        <v>0</v>
      </c>
      <c r="K4698" s="12"/>
      <c r="L4698" s="12">
        <f>VartojimasGamyba!H4694</f>
        <v>1.5</v>
      </c>
      <c r="M4698" s="19">
        <f t="shared" si="706"/>
        <v>0</v>
      </c>
      <c r="N4698" s="7">
        <f t="shared" si="707"/>
        <v>0</v>
      </c>
      <c r="O4698" s="7">
        <f t="shared" si="708"/>
        <v>0</v>
      </c>
      <c r="R4698" s="7"/>
      <c r="S4698" s="47">
        <f t="shared" si="709"/>
        <v>0.72899999999999998</v>
      </c>
      <c r="T4698" s="47">
        <f t="shared" si="710"/>
        <v>0.72899999999999998</v>
      </c>
      <c r="U4698" s="47">
        <f t="shared" si="711"/>
        <v>154.61000000000001</v>
      </c>
      <c r="V4698" s="47">
        <f t="shared" si="712"/>
        <v>42.74</v>
      </c>
      <c r="W4698" s="11"/>
    </row>
    <row r="4699" spans="1:23" x14ac:dyDescent="0.45">
      <c r="A4699" t="s">
        <v>4704</v>
      </c>
      <c r="B4699">
        <v>52.52</v>
      </c>
      <c r="D4699" s="1" t="str">
        <f>VartojimasGamyba!J4695</f>
        <v>2024-03-14-13</v>
      </c>
      <c r="E4699" s="7">
        <f>VartojimasGamyba!G4695</f>
        <v>3.4000000000000002E-2</v>
      </c>
      <c r="F4699" s="11"/>
      <c r="G4699" s="12">
        <f t="shared" si="713"/>
        <v>3.9718888888888886</v>
      </c>
      <c r="H4699" s="12">
        <v>1.837</v>
      </c>
      <c r="I4699" s="12">
        <v>0</v>
      </c>
      <c r="J4699" s="12">
        <v>0</v>
      </c>
      <c r="K4699" s="12"/>
      <c r="L4699" s="12">
        <f>VartojimasGamyba!H4695</f>
        <v>1.871</v>
      </c>
      <c r="M4699" s="19">
        <f t="shared" si="706"/>
        <v>0</v>
      </c>
      <c r="N4699" s="7">
        <f t="shared" si="707"/>
        <v>0</v>
      </c>
      <c r="O4699" s="7">
        <f t="shared" si="708"/>
        <v>0</v>
      </c>
      <c r="R4699" s="7"/>
      <c r="S4699" s="47">
        <f t="shared" si="709"/>
        <v>1.837</v>
      </c>
      <c r="T4699" s="47">
        <f t="shared" si="710"/>
        <v>1.837</v>
      </c>
      <c r="U4699" s="47">
        <f t="shared" si="711"/>
        <v>152.81</v>
      </c>
      <c r="V4699" s="47">
        <f t="shared" si="712"/>
        <v>40.940000000000005</v>
      </c>
      <c r="W4699" s="11"/>
    </row>
    <row r="4700" spans="1:23" x14ac:dyDescent="0.45">
      <c r="A4700" t="s">
        <v>4705</v>
      </c>
      <c r="B4700">
        <v>53.34</v>
      </c>
      <c r="D4700" s="1" t="str">
        <f>VartojimasGamyba!J4696</f>
        <v>2024-03-14-14</v>
      </c>
      <c r="E4700" s="7">
        <f>VartojimasGamyba!G4696</f>
        <v>0.44</v>
      </c>
      <c r="F4700" s="11"/>
      <c r="G4700" s="12">
        <f t="shared" si="713"/>
        <v>4.1088888888888881</v>
      </c>
      <c r="H4700" s="12">
        <v>0.13699999999999996</v>
      </c>
      <c r="I4700" s="12">
        <v>0</v>
      </c>
      <c r="J4700" s="12">
        <v>0</v>
      </c>
      <c r="K4700" s="12"/>
      <c r="L4700" s="12">
        <f>VartojimasGamyba!H4696</f>
        <v>0.57699999999999996</v>
      </c>
      <c r="M4700" s="19">
        <f t="shared" si="706"/>
        <v>0</v>
      </c>
      <c r="N4700" s="7">
        <f t="shared" si="707"/>
        <v>0</v>
      </c>
      <c r="O4700" s="7">
        <f t="shared" si="708"/>
        <v>0</v>
      </c>
      <c r="R4700" s="7"/>
      <c r="S4700" s="47">
        <f t="shared" si="709"/>
        <v>0.13699999999999996</v>
      </c>
      <c r="T4700" s="47">
        <f t="shared" si="710"/>
        <v>0.13699999999999996</v>
      </c>
      <c r="U4700" s="47">
        <f t="shared" si="711"/>
        <v>153.63</v>
      </c>
      <c r="V4700" s="47">
        <f t="shared" si="712"/>
        <v>41.760000000000005</v>
      </c>
      <c r="W4700" s="11"/>
    </row>
    <row r="4701" spans="1:23" x14ac:dyDescent="0.45">
      <c r="A4701" t="s">
        <v>4706</v>
      </c>
      <c r="B4701">
        <v>71.53</v>
      </c>
      <c r="D4701" s="1" t="str">
        <f>VartojimasGamyba!J4697</f>
        <v>2024-03-14-15</v>
      </c>
      <c r="E4701" s="7">
        <f>VartojimasGamyba!G4697</f>
        <v>0.46300000000000002</v>
      </c>
      <c r="F4701" s="11"/>
      <c r="G4701" s="12">
        <f t="shared" si="713"/>
        <v>3.7155555555555546</v>
      </c>
      <c r="H4701" s="12">
        <v>0</v>
      </c>
      <c r="I4701" s="12">
        <v>0.39333333333333337</v>
      </c>
      <c r="J4701" s="12">
        <v>0</v>
      </c>
      <c r="K4701" s="12"/>
      <c r="L4701" s="12">
        <f>VartojimasGamyba!H4697</f>
        <v>0.109</v>
      </c>
      <c r="M4701" s="19">
        <f t="shared" si="706"/>
        <v>0</v>
      </c>
      <c r="N4701" s="7">
        <f t="shared" si="707"/>
        <v>0</v>
      </c>
      <c r="O4701" s="7">
        <f t="shared" si="708"/>
        <v>0</v>
      </c>
      <c r="R4701" s="7"/>
      <c r="S4701" s="47">
        <f t="shared" si="709"/>
        <v>0</v>
      </c>
      <c r="T4701" s="47">
        <f t="shared" si="710"/>
        <v>0</v>
      </c>
      <c r="U4701" s="47">
        <f t="shared" si="711"/>
        <v>171.82</v>
      </c>
      <c r="V4701" s="47">
        <f t="shared" si="712"/>
        <v>59.95</v>
      </c>
      <c r="W4701" s="11"/>
    </row>
    <row r="4702" spans="1:23" x14ac:dyDescent="0.45">
      <c r="A4702" t="s">
        <v>4707</v>
      </c>
      <c r="B4702">
        <v>71.959999999999994</v>
      </c>
      <c r="D4702" s="1" t="str">
        <f>VartojimasGamyba!J4698</f>
        <v>2024-03-14-16</v>
      </c>
      <c r="E4702" s="7">
        <f>VartojimasGamyba!G4698</f>
        <v>0.48199999999999998</v>
      </c>
      <c r="F4702" s="11"/>
      <c r="G4702" s="12">
        <f t="shared" si="713"/>
        <v>3.1822222222222214</v>
      </c>
      <c r="H4702" s="12">
        <v>0</v>
      </c>
      <c r="I4702" s="12">
        <v>0.53333333333333333</v>
      </c>
      <c r="J4702" s="12">
        <v>0</v>
      </c>
      <c r="K4702" s="12"/>
      <c r="L4702" s="12">
        <f>VartojimasGamyba!H4698</f>
        <v>2E-3</v>
      </c>
      <c r="M4702" s="19">
        <f t="shared" si="706"/>
        <v>0</v>
      </c>
      <c r="N4702" s="7">
        <f t="shared" si="707"/>
        <v>0</v>
      </c>
      <c r="O4702" s="7">
        <f t="shared" si="708"/>
        <v>0</v>
      </c>
      <c r="R4702" s="7"/>
      <c r="S4702" s="47">
        <f t="shared" si="709"/>
        <v>0</v>
      </c>
      <c r="T4702" s="47">
        <f t="shared" si="710"/>
        <v>0</v>
      </c>
      <c r="U4702" s="47">
        <f t="shared" si="711"/>
        <v>172.25</v>
      </c>
      <c r="V4702" s="47">
        <f t="shared" si="712"/>
        <v>60.379999999999995</v>
      </c>
      <c r="W4702" s="11"/>
    </row>
    <row r="4703" spans="1:23" x14ac:dyDescent="0.45">
      <c r="A4703" t="s">
        <v>4708</v>
      </c>
      <c r="B4703">
        <v>88.03</v>
      </c>
      <c r="D4703" s="1" t="str">
        <f>VartojimasGamyba!J4699</f>
        <v>2024-03-14-17</v>
      </c>
      <c r="E4703" s="7">
        <f>VartojimasGamyba!G4699</f>
        <v>0.51100000000000001</v>
      </c>
      <c r="F4703" s="11"/>
      <c r="G4703" s="12">
        <f t="shared" si="713"/>
        <v>2.6144444444444437</v>
      </c>
      <c r="H4703" s="12">
        <v>0</v>
      </c>
      <c r="I4703" s="12">
        <v>0.56777777777777783</v>
      </c>
      <c r="J4703" s="12">
        <v>0</v>
      </c>
      <c r="K4703" s="12"/>
      <c r="L4703" s="12">
        <f>VartojimasGamyba!H4699</f>
        <v>0</v>
      </c>
      <c r="M4703" s="19">
        <f t="shared" si="706"/>
        <v>0</v>
      </c>
      <c r="N4703" s="7">
        <f t="shared" si="707"/>
        <v>0</v>
      </c>
      <c r="O4703" s="7">
        <f t="shared" si="708"/>
        <v>0</v>
      </c>
      <c r="R4703" s="7"/>
      <c r="S4703" s="47">
        <f t="shared" si="709"/>
        <v>0</v>
      </c>
      <c r="T4703" s="47">
        <f t="shared" si="710"/>
        <v>0</v>
      </c>
      <c r="U4703" s="47">
        <f t="shared" si="711"/>
        <v>188.32</v>
      </c>
      <c r="V4703" s="47">
        <f t="shared" si="712"/>
        <v>76.45</v>
      </c>
      <c r="W4703" s="11"/>
    </row>
    <row r="4704" spans="1:23" x14ac:dyDescent="0.45">
      <c r="A4704" t="s">
        <v>4709</v>
      </c>
      <c r="B4704">
        <v>88.03</v>
      </c>
      <c r="D4704" s="1" t="str">
        <f>VartojimasGamyba!J4700</f>
        <v>2024-03-14-18</v>
      </c>
      <c r="E4704" s="7">
        <f>VartojimasGamyba!G4700</f>
        <v>0.63200000000000001</v>
      </c>
      <c r="F4704" s="11"/>
      <c r="G4704" s="12">
        <f t="shared" si="713"/>
        <v>1.9122222222222214</v>
      </c>
      <c r="H4704" s="12">
        <v>0</v>
      </c>
      <c r="I4704" s="12">
        <v>0.7022222222222223</v>
      </c>
      <c r="J4704" s="12">
        <v>0</v>
      </c>
      <c r="K4704" s="12"/>
      <c r="L4704" s="12">
        <f>VartojimasGamyba!H4700</f>
        <v>0</v>
      </c>
      <c r="M4704" s="19">
        <f t="shared" si="706"/>
        <v>-1.1102230246251565E-16</v>
      </c>
      <c r="N4704" s="7">
        <f t="shared" si="707"/>
        <v>-2.0907719999740947E-14</v>
      </c>
      <c r="O4704" s="7">
        <f t="shared" si="708"/>
        <v>-2.0907719999740947E-14</v>
      </c>
      <c r="R4704" s="7"/>
      <c r="S4704" s="47">
        <f t="shared" si="709"/>
        <v>-1.1102230246251565E-16</v>
      </c>
      <c r="T4704" s="47">
        <f t="shared" si="710"/>
        <v>0</v>
      </c>
      <c r="U4704" s="47">
        <f t="shared" si="711"/>
        <v>188.32</v>
      </c>
      <c r="V4704" s="47">
        <f t="shared" si="712"/>
        <v>76.45</v>
      </c>
      <c r="W4704" s="11"/>
    </row>
    <row r="4705" spans="1:23" x14ac:dyDescent="0.45">
      <c r="A4705" t="s">
        <v>4710</v>
      </c>
      <c r="B4705">
        <v>110.18</v>
      </c>
      <c r="D4705" s="1" t="str">
        <f>VartojimasGamyba!J4701</f>
        <v>2024-03-14-19</v>
      </c>
      <c r="E4705" s="7">
        <f>VartojimasGamyba!G4701</f>
        <v>0.82199999999999995</v>
      </c>
      <c r="F4705" s="11"/>
      <c r="G4705" s="12">
        <f t="shared" si="713"/>
        <v>0.99888888888888805</v>
      </c>
      <c r="H4705" s="12">
        <v>0</v>
      </c>
      <c r="I4705" s="12">
        <v>0.91333333333333333</v>
      </c>
      <c r="J4705" s="12">
        <v>0</v>
      </c>
      <c r="K4705" s="12"/>
      <c r="L4705" s="12">
        <f>VartojimasGamyba!H4701</f>
        <v>0</v>
      </c>
      <c r="M4705" s="19">
        <f t="shared" si="706"/>
        <v>-1.1102230246251565E-16</v>
      </c>
      <c r="N4705" s="7">
        <f t="shared" si="707"/>
        <v>-2.3366863999285673E-14</v>
      </c>
      <c r="O4705" s="7">
        <f t="shared" si="708"/>
        <v>-2.3366863999285673E-14</v>
      </c>
      <c r="R4705" s="7"/>
      <c r="S4705" s="47">
        <f t="shared" si="709"/>
        <v>-1.1102230246251565E-16</v>
      </c>
      <c r="T4705" s="47">
        <f t="shared" si="710"/>
        <v>0</v>
      </c>
      <c r="U4705" s="47">
        <f t="shared" si="711"/>
        <v>210.47000000000003</v>
      </c>
      <c r="V4705" s="47">
        <f t="shared" si="712"/>
        <v>98.600000000000009</v>
      </c>
      <c r="W4705" s="11"/>
    </row>
    <row r="4706" spans="1:23" x14ac:dyDescent="0.45">
      <c r="A4706" t="s">
        <v>4711</v>
      </c>
      <c r="B4706">
        <v>106.07</v>
      </c>
      <c r="D4706" s="1" t="str">
        <f>VartojimasGamyba!J4702</f>
        <v>2024-03-14-20</v>
      </c>
      <c r="E4706" s="7">
        <f>VartojimasGamyba!G4702</f>
        <v>0.62</v>
      </c>
      <c r="F4706" s="11"/>
      <c r="G4706" s="12">
        <f t="shared" si="713"/>
        <v>0.30999999999999917</v>
      </c>
      <c r="H4706" s="12">
        <v>0</v>
      </c>
      <c r="I4706" s="12">
        <v>0.68888888888888888</v>
      </c>
      <c r="J4706" s="12">
        <v>0</v>
      </c>
      <c r="K4706" s="12"/>
      <c r="L4706" s="12">
        <f>VartojimasGamyba!H4702</f>
        <v>0</v>
      </c>
      <c r="M4706" s="19">
        <f t="shared" si="706"/>
        <v>0</v>
      </c>
      <c r="N4706" s="7">
        <f t="shared" si="707"/>
        <v>0</v>
      </c>
      <c r="O4706" s="7">
        <f t="shared" si="708"/>
        <v>0</v>
      </c>
      <c r="P4706" s="7" t="s">
        <v>8873</v>
      </c>
      <c r="R4706" s="7"/>
      <c r="S4706" s="47">
        <f t="shared" si="709"/>
        <v>0</v>
      </c>
      <c r="T4706" s="47">
        <f t="shared" si="710"/>
        <v>0</v>
      </c>
      <c r="U4706" s="47">
        <f t="shared" si="711"/>
        <v>206.36</v>
      </c>
      <c r="V4706" s="47">
        <f t="shared" si="712"/>
        <v>94.49</v>
      </c>
      <c r="W4706" s="11"/>
    </row>
    <row r="4707" spans="1:23" x14ac:dyDescent="0.45">
      <c r="A4707" t="s">
        <v>4712</v>
      </c>
      <c r="B4707">
        <v>80.069999999999993</v>
      </c>
      <c r="D4707" s="1" t="str">
        <f>VartojimasGamyba!J4703</f>
        <v>2024-03-14-21</v>
      </c>
      <c r="E4707" s="7">
        <f>VartojimasGamyba!G4703</f>
        <v>0.27900000000000003</v>
      </c>
      <c r="F4707" s="11"/>
      <c r="G4707" s="12">
        <f t="shared" si="713"/>
        <v>-8.8817841970012523E-16</v>
      </c>
      <c r="H4707" s="12">
        <v>0</v>
      </c>
      <c r="I4707" s="12">
        <v>0.31000000000000005</v>
      </c>
      <c r="J4707" s="12">
        <v>0</v>
      </c>
      <c r="K4707" s="12"/>
      <c r="L4707" s="12">
        <f>VartojimasGamyba!H4703</f>
        <v>0</v>
      </c>
      <c r="M4707" s="19">
        <f t="shared" si="706"/>
        <v>-5.5511151231257827E-17</v>
      </c>
      <c r="N4707" s="7">
        <f t="shared" si="707"/>
        <v>-1.0011991236069662E-14</v>
      </c>
      <c r="O4707" s="7">
        <f t="shared" si="708"/>
        <v>-1.0011991236069662E-14</v>
      </c>
      <c r="P4707" s="7">
        <f>SUM(N4686:N4709)</f>
        <v>908.14946099999997</v>
      </c>
      <c r="R4707" s="7"/>
      <c r="S4707" s="47">
        <f t="shared" si="709"/>
        <v>-5.5511151231257827E-17</v>
      </c>
      <c r="T4707" s="47">
        <f t="shared" si="710"/>
        <v>0</v>
      </c>
      <c r="U4707" s="47">
        <f t="shared" si="711"/>
        <v>180.36</v>
      </c>
      <c r="V4707" s="47">
        <f t="shared" si="712"/>
        <v>68.489999999999995</v>
      </c>
      <c r="W4707" s="11"/>
    </row>
    <row r="4708" spans="1:23" x14ac:dyDescent="0.45">
      <c r="A4708" t="s">
        <v>4713</v>
      </c>
      <c r="B4708">
        <v>54.65</v>
      </c>
      <c r="D4708" s="1" t="str">
        <f>VartojimasGamyba!J4704</f>
        <v>2024-03-14-22</v>
      </c>
      <c r="E4708" s="7">
        <f>VartojimasGamyba!G4704</f>
        <v>0.49099999999999999</v>
      </c>
      <c r="F4708" s="11"/>
      <c r="G4708" s="12">
        <f t="shared" si="713"/>
        <v>-8.8817841970012523E-16</v>
      </c>
      <c r="H4708" s="12">
        <v>0</v>
      </c>
      <c r="I4708" s="12">
        <v>0</v>
      </c>
      <c r="J4708" s="12">
        <v>0</v>
      </c>
      <c r="K4708" s="12"/>
      <c r="L4708" s="12">
        <f>VartojimasGamyba!H4704</f>
        <v>0</v>
      </c>
      <c r="M4708" s="19">
        <f t="shared" si="706"/>
        <v>0.49099999999999999</v>
      </c>
      <c r="N4708" s="7">
        <f t="shared" si="707"/>
        <v>76.075540000000004</v>
      </c>
      <c r="O4708" s="7">
        <f t="shared" si="708"/>
        <v>76.075540000000004</v>
      </c>
      <c r="P4708" s="7" t="s">
        <v>8872</v>
      </c>
      <c r="R4708" s="7"/>
      <c r="S4708" s="47">
        <f t="shared" si="709"/>
        <v>0.49099999999999999</v>
      </c>
      <c r="T4708" s="47">
        <f t="shared" si="710"/>
        <v>0</v>
      </c>
      <c r="U4708" s="47">
        <f t="shared" si="711"/>
        <v>154.94</v>
      </c>
      <c r="V4708" s="47">
        <f t="shared" si="712"/>
        <v>43.07</v>
      </c>
      <c r="W4708" s="11"/>
    </row>
    <row r="4709" spans="1:23" x14ac:dyDescent="0.45">
      <c r="A4709" t="s">
        <v>4714</v>
      </c>
      <c r="B4709">
        <v>3.49</v>
      </c>
      <c r="D4709" s="1" t="str">
        <f>VartojimasGamyba!J4705</f>
        <v>2024-03-14-23</v>
      </c>
      <c r="E4709" s="7">
        <f>VartojimasGamyba!G4705</f>
        <v>0.46100000000000002</v>
      </c>
      <c r="F4709" s="11"/>
      <c r="G4709" s="12">
        <f t="shared" si="713"/>
        <v>4.9999999999999991</v>
      </c>
      <c r="H4709" s="12">
        <v>5</v>
      </c>
      <c r="I4709" s="12">
        <v>0</v>
      </c>
      <c r="J4709" s="12">
        <v>0</v>
      </c>
      <c r="K4709" s="12"/>
      <c r="L4709" s="12">
        <f>VartojimasGamyba!H4705</f>
        <v>0</v>
      </c>
      <c r="M4709" s="19">
        <f t="shared" si="706"/>
        <v>5.4610000000000003</v>
      </c>
      <c r="N4709" s="7">
        <f t="shared" si="707"/>
        <v>566.74258000000009</v>
      </c>
      <c r="O4709" s="7">
        <f t="shared" si="708"/>
        <v>566.74258000000009</v>
      </c>
      <c r="P4709" s="7">
        <f>SUM(O4686:O4709)</f>
        <v>908.14946099999997</v>
      </c>
      <c r="Q4709" s="7">
        <f>SUMPRODUCT(B4686:B4709,E4686:E4709)+SUM(E4686:E4709)*$Z$21-SUMPRODUCT(B4686:B4709,L4686:L4709)+SUM(L4686:L4709)*ABS($Z$20)</f>
        <v>2222.5022399999993</v>
      </c>
      <c r="R4709" s="7"/>
      <c r="S4709" s="47">
        <f t="shared" si="709"/>
        <v>5.4610000000000003</v>
      </c>
      <c r="T4709" s="47">
        <f t="shared" si="710"/>
        <v>0</v>
      </c>
      <c r="U4709" s="47">
        <f t="shared" si="711"/>
        <v>103.78</v>
      </c>
      <c r="V4709" s="47">
        <f t="shared" si="712"/>
        <v>-8.09</v>
      </c>
      <c r="W4709" s="11">
        <f>IF(P4709&lt;&gt;Q4709,1,0)</f>
        <v>1</v>
      </c>
    </row>
    <row r="4710" spans="1:23" x14ac:dyDescent="0.45">
      <c r="A4710" t="s">
        <v>4715</v>
      </c>
      <c r="B4710">
        <v>5.03</v>
      </c>
      <c r="D4710" s="9" t="str">
        <f>VartojimasGamyba!J4706</f>
        <v>2024-03-15-00</v>
      </c>
      <c r="E4710" s="8">
        <f>VartojimasGamyba!G4706</f>
        <v>0.30499999999999999</v>
      </c>
      <c r="F4710" s="11"/>
      <c r="G4710" s="7">
        <f>G4709+H4710-I4710</f>
        <v>4.9999999999999991</v>
      </c>
      <c r="H4710" s="7">
        <v>0</v>
      </c>
      <c r="I4710" s="7">
        <v>0</v>
      </c>
      <c r="J4710" s="7">
        <v>0</v>
      </c>
      <c r="L4710" s="7">
        <f>VartojimasGamyba!H4706</f>
        <v>0</v>
      </c>
      <c r="M4710" s="15">
        <f t="shared" si="706"/>
        <v>0.30499999999999999</v>
      </c>
      <c r="N4710" s="7">
        <f t="shared" si="707"/>
        <v>32.122599999999998</v>
      </c>
      <c r="O4710" s="7">
        <f t="shared" si="708"/>
        <v>32.122599999999998</v>
      </c>
      <c r="R4710" s="20" t="s">
        <v>8783</v>
      </c>
      <c r="S4710" s="47">
        <f t="shared" si="709"/>
        <v>0.30499999999999999</v>
      </c>
      <c r="T4710" s="47">
        <f t="shared" si="710"/>
        <v>0</v>
      </c>
      <c r="U4710" s="47">
        <f t="shared" si="711"/>
        <v>105.32000000000001</v>
      </c>
      <c r="V4710" s="47">
        <f t="shared" si="712"/>
        <v>-6.55</v>
      </c>
      <c r="W4710" s="11"/>
    </row>
    <row r="4711" spans="1:23" x14ac:dyDescent="0.45">
      <c r="A4711" t="s">
        <v>4716</v>
      </c>
      <c r="B4711">
        <v>5.09</v>
      </c>
      <c r="D4711" s="9" t="str">
        <f>VartojimasGamyba!J4707</f>
        <v>2024-03-15-01</v>
      </c>
      <c r="E4711" s="8">
        <f>VartojimasGamyba!G4707</f>
        <v>0.61</v>
      </c>
      <c r="F4711" s="11"/>
      <c r="G4711" s="7">
        <f t="shared" ref="G4711:G4733" si="714">G4710+H4711-I4711</f>
        <v>4.9999999999999991</v>
      </c>
      <c r="H4711" s="7">
        <v>0</v>
      </c>
      <c r="I4711" s="7">
        <v>0</v>
      </c>
      <c r="J4711" s="7">
        <v>0</v>
      </c>
      <c r="L4711" s="7">
        <f>VartojimasGamyba!H4707</f>
        <v>0</v>
      </c>
      <c r="M4711" s="15">
        <f t="shared" si="706"/>
        <v>0.61</v>
      </c>
      <c r="N4711" s="7">
        <f t="shared" si="707"/>
        <v>64.281800000000004</v>
      </c>
      <c r="O4711" s="7">
        <f t="shared" si="708"/>
        <v>64.281800000000004</v>
      </c>
      <c r="R4711" s="7"/>
      <c r="S4711" s="47">
        <f t="shared" si="709"/>
        <v>0.61</v>
      </c>
      <c r="T4711" s="47">
        <f t="shared" si="710"/>
        <v>0</v>
      </c>
      <c r="U4711" s="47">
        <f t="shared" si="711"/>
        <v>105.38000000000001</v>
      </c>
      <c r="V4711" s="47">
        <f t="shared" si="712"/>
        <v>-6.49</v>
      </c>
      <c r="W4711" s="11"/>
    </row>
    <row r="4712" spans="1:23" x14ac:dyDescent="0.45">
      <c r="A4712" t="s">
        <v>4717</v>
      </c>
      <c r="B4712">
        <v>0.59</v>
      </c>
      <c r="D4712" s="9" t="str">
        <f>VartojimasGamyba!J4708</f>
        <v>2024-03-15-02</v>
      </c>
      <c r="E4712" s="8">
        <f>VartojimasGamyba!G4708</f>
        <v>0.28999999999999998</v>
      </c>
      <c r="F4712" s="11"/>
      <c r="G4712" s="7">
        <f t="shared" si="714"/>
        <v>4.9999999999999991</v>
      </c>
      <c r="H4712" s="7">
        <v>0</v>
      </c>
      <c r="I4712" s="7">
        <v>0</v>
      </c>
      <c r="J4712" s="7">
        <v>0</v>
      </c>
      <c r="L4712" s="7">
        <f>VartojimasGamyba!H4708</f>
        <v>0</v>
      </c>
      <c r="M4712" s="15">
        <f t="shared" si="706"/>
        <v>0.28999999999999998</v>
      </c>
      <c r="N4712" s="7">
        <f t="shared" si="707"/>
        <v>29.255200000000002</v>
      </c>
      <c r="O4712" s="7">
        <f t="shared" si="708"/>
        <v>29.255200000000002</v>
      </c>
      <c r="R4712" s="7"/>
      <c r="S4712" s="47">
        <f t="shared" si="709"/>
        <v>0.28999999999999998</v>
      </c>
      <c r="T4712" s="47">
        <f t="shared" si="710"/>
        <v>0</v>
      </c>
      <c r="U4712" s="47">
        <f t="shared" si="711"/>
        <v>100.88000000000001</v>
      </c>
      <c r="V4712" s="47">
        <f t="shared" si="712"/>
        <v>-10.99</v>
      </c>
      <c r="W4712" s="11"/>
    </row>
    <row r="4713" spans="1:23" x14ac:dyDescent="0.45">
      <c r="A4713" t="s">
        <v>4718</v>
      </c>
      <c r="B4713">
        <v>0.56000000000000005</v>
      </c>
      <c r="D4713" s="9" t="str">
        <f>VartojimasGamyba!J4709</f>
        <v>2024-03-15-03</v>
      </c>
      <c r="E4713" s="8">
        <f>VartojimasGamyba!G4709</f>
        <v>0.443</v>
      </c>
      <c r="F4713" s="11"/>
      <c r="G4713" s="7">
        <f t="shared" si="714"/>
        <v>9.4942222222222217</v>
      </c>
      <c r="H4713" s="7">
        <v>4.4942222222222226</v>
      </c>
      <c r="I4713" s="7">
        <v>0</v>
      </c>
      <c r="J4713" s="7">
        <v>0</v>
      </c>
      <c r="L4713" s="7">
        <f>VartojimasGamyba!H4709</f>
        <v>0</v>
      </c>
      <c r="M4713" s="15">
        <f t="shared" si="706"/>
        <v>4.9372222222222222</v>
      </c>
      <c r="N4713" s="7">
        <f t="shared" si="707"/>
        <v>497.91886111111114</v>
      </c>
      <c r="O4713" s="7">
        <f t="shared" si="708"/>
        <v>497.91886111111114</v>
      </c>
      <c r="R4713" s="7"/>
      <c r="S4713" s="47">
        <f t="shared" si="709"/>
        <v>4.9372222222222222</v>
      </c>
      <c r="T4713" s="47">
        <f t="shared" si="710"/>
        <v>0</v>
      </c>
      <c r="U4713" s="47">
        <f t="shared" si="711"/>
        <v>100.85000000000001</v>
      </c>
      <c r="V4713" s="47">
        <f t="shared" si="712"/>
        <v>-11.02</v>
      </c>
      <c r="W4713" s="11"/>
    </row>
    <row r="4714" spans="1:23" x14ac:dyDescent="0.45">
      <c r="A4714" t="s">
        <v>4719</v>
      </c>
      <c r="B4714">
        <v>0.57999999999999996</v>
      </c>
      <c r="D4714" s="9" t="str">
        <f>VartojimasGamyba!J4710</f>
        <v>2024-03-15-04</v>
      </c>
      <c r="E4714" s="8">
        <f>VartojimasGamyba!G4710</f>
        <v>0.53700000000000003</v>
      </c>
      <c r="F4714" s="11"/>
      <c r="G4714" s="7">
        <f t="shared" si="714"/>
        <v>9.4942222222222217</v>
      </c>
      <c r="H4714" s="7">
        <v>0</v>
      </c>
      <c r="I4714" s="7">
        <v>0</v>
      </c>
      <c r="J4714" s="7">
        <v>0</v>
      </c>
      <c r="L4714" s="7">
        <f>VartojimasGamyba!H4710</f>
        <v>0</v>
      </c>
      <c r="M4714" s="15">
        <f t="shared" si="706"/>
        <v>0.53700000000000003</v>
      </c>
      <c r="N4714" s="7">
        <f t="shared" si="707"/>
        <v>54.167190000000005</v>
      </c>
      <c r="O4714" s="7">
        <f t="shared" si="708"/>
        <v>54.167190000000005</v>
      </c>
      <c r="R4714" s="7"/>
      <c r="S4714" s="47">
        <f t="shared" si="709"/>
        <v>0.53700000000000003</v>
      </c>
      <c r="T4714" s="47">
        <f t="shared" si="710"/>
        <v>0</v>
      </c>
      <c r="U4714" s="47">
        <f t="shared" si="711"/>
        <v>100.87</v>
      </c>
      <c r="V4714" s="47">
        <f t="shared" si="712"/>
        <v>-11</v>
      </c>
      <c r="W4714" s="11"/>
    </row>
    <row r="4715" spans="1:23" x14ac:dyDescent="0.45">
      <c r="A4715" t="s">
        <v>4720</v>
      </c>
      <c r="B4715">
        <v>19.420000000000002</v>
      </c>
      <c r="D4715" s="9" t="str">
        <f>VartojimasGamyba!J4711</f>
        <v>2024-03-15-05</v>
      </c>
      <c r="E4715" s="8">
        <f>VartojimasGamyba!G4711</f>
        <v>0.185</v>
      </c>
      <c r="F4715" s="11"/>
      <c r="G4715" s="7">
        <f t="shared" si="714"/>
        <v>9.288666666666666</v>
      </c>
      <c r="H4715" s="7">
        <v>0</v>
      </c>
      <c r="I4715" s="7">
        <v>0.20555555555555557</v>
      </c>
      <c r="J4715" s="7">
        <v>0</v>
      </c>
      <c r="L4715" s="7">
        <f>VartojimasGamyba!H4711</f>
        <v>0</v>
      </c>
      <c r="M4715" s="15">
        <f t="shared" si="706"/>
        <v>-2.7755575615628914E-17</v>
      </c>
      <c r="N4715" s="7">
        <f t="shared" si="707"/>
        <v>-3.3226199569469375E-15</v>
      </c>
      <c r="O4715" s="7">
        <f t="shared" si="708"/>
        <v>-3.3226199569469375E-15</v>
      </c>
      <c r="R4715" s="7"/>
      <c r="S4715" s="47">
        <f t="shared" si="709"/>
        <v>-2.7755575615628914E-17</v>
      </c>
      <c r="T4715" s="47">
        <f t="shared" si="710"/>
        <v>0</v>
      </c>
      <c r="U4715" s="47">
        <f t="shared" si="711"/>
        <v>119.71000000000001</v>
      </c>
      <c r="V4715" s="47">
        <f t="shared" si="712"/>
        <v>7.8400000000000016</v>
      </c>
      <c r="W4715" s="11"/>
    </row>
    <row r="4716" spans="1:23" x14ac:dyDescent="0.45">
      <c r="A4716" t="s">
        <v>4721</v>
      </c>
      <c r="B4716">
        <v>46.08</v>
      </c>
      <c r="D4716" s="9" t="str">
        <f>VartojimasGamyba!J4712</f>
        <v>2024-03-15-06</v>
      </c>
      <c r="E4716" s="8">
        <f>VartojimasGamyba!G4712</f>
        <v>1.492</v>
      </c>
      <c r="F4716" s="11"/>
      <c r="G4716" s="7">
        <f t="shared" si="714"/>
        <v>7.6775555555555552</v>
      </c>
      <c r="H4716" s="7">
        <v>0</v>
      </c>
      <c r="I4716" s="7">
        <v>1.6111111111111109</v>
      </c>
      <c r="J4716" s="7">
        <v>0</v>
      </c>
      <c r="L4716" s="7">
        <f>VartojimasGamyba!H4712</f>
        <v>4.2000000000000003E-2</v>
      </c>
      <c r="M4716" s="15">
        <f t="shared" si="706"/>
        <v>0</v>
      </c>
      <c r="N4716" s="7">
        <f t="shared" si="707"/>
        <v>0</v>
      </c>
      <c r="O4716" s="7">
        <f t="shared" si="708"/>
        <v>0</v>
      </c>
      <c r="R4716" s="7"/>
      <c r="S4716" s="47">
        <f t="shared" si="709"/>
        <v>0</v>
      </c>
      <c r="T4716" s="47">
        <f t="shared" si="710"/>
        <v>0</v>
      </c>
      <c r="U4716" s="47">
        <f t="shared" si="711"/>
        <v>146.37</v>
      </c>
      <c r="V4716" s="47">
        <f t="shared" si="712"/>
        <v>34.5</v>
      </c>
      <c r="W4716" s="11"/>
    </row>
    <row r="4717" spans="1:23" x14ac:dyDescent="0.45">
      <c r="A4717" t="s">
        <v>4722</v>
      </c>
      <c r="B4717">
        <v>49.78</v>
      </c>
      <c r="D4717" s="9" t="str">
        <f>VartojimasGamyba!J4713</f>
        <v>2024-03-15-07</v>
      </c>
      <c r="E4717" s="8">
        <f>VartojimasGamyba!G4713</f>
        <v>0.113</v>
      </c>
      <c r="F4717" s="11"/>
      <c r="G4717" s="7">
        <f t="shared" si="714"/>
        <v>7.8795555555555561</v>
      </c>
      <c r="H4717" s="7">
        <v>0.20200000000000096</v>
      </c>
      <c r="I4717" s="7">
        <v>0</v>
      </c>
      <c r="J4717" s="7">
        <v>0</v>
      </c>
      <c r="L4717" s="7">
        <f>VartojimasGamyba!H4713</f>
        <v>0.315</v>
      </c>
      <c r="M4717" s="15">
        <f t="shared" si="706"/>
        <v>9.4368957093138306E-16</v>
      </c>
      <c r="N4717" s="7">
        <f t="shared" si="707"/>
        <v>1.4161949390967266E-13</v>
      </c>
      <c r="O4717" s="7">
        <f t="shared" si="708"/>
        <v>1.4161949390967266E-13</v>
      </c>
      <c r="R4717" s="7"/>
      <c r="S4717" s="47">
        <f t="shared" si="709"/>
        <v>0.20200000000000096</v>
      </c>
      <c r="T4717" s="47">
        <f t="shared" si="710"/>
        <v>0.20200000000000001</v>
      </c>
      <c r="U4717" s="47">
        <f t="shared" si="711"/>
        <v>150.07</v>
      </c>
      <c r="V4717" s="47">
        <f t="shared" si="712"/>
        <v>38.200000000000003</v>
      </c>
      <c r="W4717" s="11"/>
    </row>
    <row r="4718" spans="1:23" x14ac:dyDescent="0.45">
      <c r="A4718" t="s">
        <v>4723</v>
      </c>
      <c r="B4718">
        <v>71.3</v>
      </c>
      <c r="D4718" s="9" t="str">
        <f>VartojimasGamyba!J4714</f>
        <v>2024-03-15-08</v>
      </c>
      <c r="E4718" s="8">
        <f>VartojimasGamyba!G4714</f>
        <v>0.253</v>
      </c>
      <c r="F4718" s="11"/>
      <c r="G4718" s="7">
        <f t="shared" si="714"/>
        <v>8.1865555555555556</v>
      </c>
      <c r="H4718" s="7">
        <v>0.307</v>
      </c>
      <c r="I4718" s="7">
        <v>0</v>
      </c>
      <c r="J4718" s="7">
        <v>0</v>
      </c>
      <c r="L4718" s="7">
        <f>VartojimasGamyba!H4714</f>
        <v>0.56000000000000005</v>
      </c>
      <c r="M4718" s="15">
        <f t="shared" si="706"/>
        <v>0</v>
      </c>
      <c r="N4718" s="7">
        <f t="shared" si="707"/>
        <v>0</v>
      </c>
      <c r="O4718" s="7">
        <f t="shared" si="708"/>
        <v>0</v>
      </c>
      <c r="R4718" s="7"/>
      <c r="S4718" s="47">
        <f t="shared" si="709"/>
        <v>0.30700000000000005</v>
      </c>
      <c r="T4718" s="47">
        <f t="shared" si="710"/>
        <v>0.30700000000000005</v>
      </c>
      <c r="U4718" s="47">
        <f t="shared" si="711"/>
        <v>171.59</v>
      </c>
      <c r="V4718" s="47">
        <f t="shared" si="712"/>
        <v>59.72</v>
      </c>
      <c r="W4718" s="11"/>
    </row>
    <row r="4719" spans="1:23" x14ac:dyDescent="0.45">
      <c r="A4719" t="s">
        <v>4724</v>
      </c>
      <c r="B4719">
        <v>72.790000000000006</v>
      </c>
      <c r="D4719" s="9" t="str">
        <f>VartojimasGamyba!J4715</f>
        <v>2024-03-15-09</v>
      </c>
      <c r="E4719" s="8">
        <f>VartojimasGamyba!G4715</f>
        <v>7.0999999999999994E-2</v>
      </c>
      <c r="F4719" s="11"/>
      <c r="G4719" s="7">
        <f t="shared" si="714"/>
        <v>9.0965555555555557</v>
      </c>
      <c r="H4719" s="7">
        <v>0.91</v>
      </c>
      <c r="I4719" s="7">
        <v>0</v>
      </c>
      <c r="J4719" s="7">
        <v>0</v>
      </c>
      <c r="L4719" s="7">
        <f>VartojimasGamyba!H4715</f>
        <v>0.98099999999999998</v>
      </c>
      <c r="M4719" s="15">
        <f t="shared" si="706"/>
        <v>0</v>
      </c>
      <c r="N4719" s="7">
        <f t="shared" si="707"/>
        <v>0</v>
      </c>
      <c r="O4719" s="7">
        <f t="shared" si="708"/>
        <v>0</v>
      </c>
      <c r="R4719" s="7"/>
      <c r="S4719" s="47">
        <f t="shared" si="709"/>
        <v>0.91</v>
      </c>
      <c r="T4719" s="47">
        <f t="shared" si="710"/>
        <v>0.91</v>
      </c>
      <c r="U4719" s="47">
        <f t="shared" si="711"/>
        <v>173.08</v>
      </c>
      <c r="V4719" s="47">
        <f t="shared" si="712"/>
        <v>61.210000000000008</v>
      </c>
      <c r="W4719" s="11"/>
    </row>
    <row r="4720" spans="1:23" x14ac:dyDescent="0.45">
      <c r="A4720" t="s">
        <v>4725</v>
      </c>
      <c r="B4720">
        <v>69.459999999999994</v>
      </c>
      <c r="D4720" s="9" t="str">
        <f>VartojimasGamyba!J4716</f>
        <v>2024-03-15-10</v>
      </c>
      <c r="E4720" s="8">
        <f>VartojimasGamyba!G4716</f>
        <v>0.41299999999999998</v>
      </c>
      <c r="F4720" s="11"/>
      <c r="G4720" s="7">
        <f t="shared" si="714"/>
        <v>9.6005555555555553</v>
      </c>
      <c r="H4720" s="7">
        <v>0.504</v>
      </c>
      <c r="I4720" s="7">
        <v>0</v>
      </c>
      <c r="J4720" s="7">
        <v>0</v>
      </c>
      <c r="L4720" s="7">
        <f>VartojimasGamyba!H4716</f>
        <v>0.91700000000000004</v>
      </c>
      <c r="M4720" s="15">
        <f t="shared" si="706"/>
        <v>0</v>
      </c>
      <c r="N4720" s="7">
        <f t="shared" si="707"/>
        <v>0</v>
      </c>
      <c r="O4720" s="7">
        <f t="shared" si="708"/>
        <v>0</v>
      </c>
      <c r="R4720" s="7"/>
      <c r="S4720" s="47">
        <f t="shared" si="709"/>
        <v>0.504</v>
      </c>
      <c r="T4720" s="47">
        <f t="shared" si="710"/>
        <v>0.504</v>
      </c>
      <c r="U4720" s="47">
        <f t="shared" si="711"/>
        <v>169.75</v>
      </c>
      <c r="V4720" s="47">
        <f t="shared" si="712"/>
        <v>57.879999999999995</v>
      </c>
      <c r="W4720" s="11"/>
    </row>
    <row r="4721" spans="1:23" x14ac:dyDescent="0.45">
      <c r="A4721" t="s">
        <v>4726</v>
      </c>
      <c r="B4721">
        <v>53.8</v>
      </c>
      <c r="D4721" s="9" t="str">
        <f>VartojimasGamyba!J4717</f>
        <v>2024-03-15-11</v>
      </c>
      <c r="E4721" s="8">
        <f>VartojimasGamyba!G4717</f>
        <v>1.3620000000000001</v>
      </c>
      <c r="F4721" s="11"/>
      <c r="G4721" s="7">
        <f t="shared" si="714"/>
        <v>9.0649999999999995</v>
      </c>
      <c r="H4721" s="7">
        <v>0</v>
      </c>
      <c r="I4721" s="7">
        <v>0.53555555555555567</v>
      </c>
      <c r="J4721" s="7">
        <v>0</v>
      </c>
      <c r="L4721" s="7">
        <f>VartojimasGamyba!H4717</f>
        <v>0.88</v>
      </c>
      <c r="M4721" s="15">
        <f t="shared" si="706"/>
        <v>0</v>
      </c>
      <c r="N4721" s="7">
        <f t="shared" si="707"/>
        <v>0</v>
      </c>
      <c r="O4721" s="7">
        <f t="shared" si="708"/>
        <v>0</v>
      </c>
      <c r="R4721" s="7"/>
      <c r="S4721" s="47">
        <f t="shared" si="709"/>
        <v>0</v>
      </c>
      <c r="T4721" s="47">
        <f t="shared" si="710"/>
        <v>0</v>
      </c>
      <c r="U4721" s="47">
        <f t="shared" si="711"/>
        <v>154.09</v>
      </c>
      <c r="V4721" s="47">
        <f t="shared" si="712"/>
        <v>42.22</v>
      </c>
      <c r="W4721" s="11"/>
    </row>
    <row r="4722" spans="1:23" x14ac:dyDescent="0.45">
      <c r="A4722" t="s">
        <v>4727</v>
      </c>
      <c r="B4722">
        <v>46.44</v>
      </c>
      <c r="D4722" s="9" t="str">
        <f>VartojimasGamyba!J4718</f>
        <v>2024-03-15-12</v>
      </c>
      <c r="E4722" s="8">
        <f>VartojimasGamyba!G4718</f>
        <v>6.0000000000000001E-3</v>
      </c>
      <c r="F4722" s="11"/>
      <c r="G4722" s="7">
        <f t="shared" si="714"/>
        <v>10.125999999999999</v>
      </c>
      <c r="H4722" s="7">
        <v>1.0609999999999999</v>
      </c>
      <c r="I4722" s="7">
        <v>0</v>
      </c>
      <c r="J4722" s="7">
        <v>0</v>
      </c>
      <c r="L4722" s="7">
        <f>VartojimasGamyba!H4718</f>
        <v>1.0669999999999999</v>
      </c>
      <c r="M4722" s="15">
        <f t="shared" si="706"/>
        <v>0</v>
      </c>
      <c r="N4722" s="7">
        <f t="shared" si="707"/>
        <v>0</v>
      </c>
      <c r="O4722" s="7">
        <f t="shared" si="708"/>
        <v>0</v>
      </c>
      <c r="R4722" s="7"/>
      <c r="S4722" s="47">
        <f t="shared" si="709"/>
        <v>1.0609999999999999</v>
      </c>
      <c r="T4722" s="47">
        <f t="shared" si="710"/>
        <v>1.0609999999999999</v>
      </c>
      <c r="U4722" s="47">
        <f t="shared" si="711"/>
        <v>146.73000000000002</v>
      </c>
      <c r="V4722" s="47">
        <f t="shared" si="712"/>
        <v>34.86</v>
      </c>
      <c r="W4722" s="11"/>
    </row>
    <row r="4723" spans="1:23" x14ac:dyDescent="0.45">
      <c r="A4723" t="s">
        <v>4728</v>
      </c>
      <c r="B4723">
        <v>39.18</v>
      </c>
      <c r="D4723" s="9" t="str">
        <f>VartojimasGamyba!J4719</f>
        <v>2024-03-15-13</v>
      </c>
      <c r="E4723" s="8">
        <f>VartojimasGamyba!G4719</f>
        <v>0.215</v>
      </c>
      <c r="F4723" s="11"/>
      <c r="G4723" s="7">
        <f t="shared" si="714"/>
        <v>10.6</v>
      </c>
      <c r="H4723" s="7">
        <v>0.47399999999999998</v>
      </c>
      <c r="I4723" s="7">
        <v>0</v>
      </c>
      <c r="J4723" s="7">
        <v>0</v>
      </c>
      <c r="L4723" s="7">
        <f>VartojimasGamyba!H4719</f>
        <v>0.68899999999999995</v>
      </c>
      <c r="M4723" s="15">
        <f t="shared" si="706"/>
        <v>0</v>
      </c>
      <c r="N4723" s="7">
        <f t="shared" si="707"/>
        <v>0</v>
      </c>
      <c r="O4723" s="7">
        <f t="shared" si="708"/>
        <v>0</v>
      </c>
      <c r="R4723" s="7"/>
      <c r="S4723" s="47">
        <f t="shared" si="709"/>
        <v>0.47399999999999998</v>
      </c>
      <c r="T4723" s="47">
        <f t="shared" si="710"/>
        <v>0.47399999999999998</v>
      </c>
      <c r="U4723" s="47">
        <f t="shared" si="711"/>
        <v>139.47</v>
      </c>
      <c r="V4723" s="47">
        <f t="shared" si="712"/>
        <v>27.6</v>
      </c>
      <c r="W4723" s="11"/>
    </row>
    <row r="4724" spans="1:23" x14ac:dyDescent="0.45">
      <c r="A4724" t="s">
        <v>4729</v>
      </c>
      <c r="B4724">
        <v>38.340000000000003</v>
      </c>
      <c r="D4724" s="9" t="str">
        <f>VartojimasGamyba!J4720</f>
        <v>2024-03-15-14</v>
      </c>
      <c r="E4724" s="8">
        <f>VartojimasGamyba!G4720</f>
        <v>0.11799999999999999</v>
      </c>
      <c r="F4724" s="11"/>
      <c r="G4724" s="7">
        <f t="shared" si="714"/>
        <v>11.33</v>
      </c>
      <c r="H4724" s="7">
        <v>0.73000000000000009</v>
      </c>
      <c r="I4724" s="7">
        <v>0</v>
      </c>
      <c r="J4724" s="7">
        <v>0</v>
      </c>
      <c r="L4724" s="7">
        <f>VartojimasGamyba!H4720</f>
        <v>0.84799999999999998</v>
      </c>
      <c r="M4724" s="15">
        <f t="shared" si="706"/>
        <v>0</v>
      </c>
      <c r="N4724" s="7">
        <f t="shared" si="707"/>
        <v>0</v>
      </c>
      <c r="O4724" s="7">
        <f t="shared" si="708"/>
        <v>0</v>
      </c>
      <c r="R4724" s="7"/>
      <c r="S4724" s="47">
        <f t="shared" si="709"/>
        <v>0.73</v>
      </c>
      <c r="T4724" s="47">
        <f t="shared" si="710"/>
        <v>0.73</v>
      </c>
      <c r="U4724" s="47">
        <f t="shared" si="711"/>
        <v>138.63</v>
      </c>
      <c r="V4724" s="47">
        <f t="shared" si="712"/>
        <v>26.760000000000005</v>
      </c>
      <c r="W4724" s="11"/>
    </row>
    <row r="4725" spans="1:23" x14ac:dyDescent="0.45">
      <c r="A4725" t="s">
        <v>4730</v>
      </c>
      <c r="B4725">
        <v>37.950000000000003</v>
      </c>
      <c r="D4725" s="9" t="str">
        <f>VartojimasGamyba!J4721</f>
        <v>2024-03-15-15</v>
      </c>
      <c r="E4725" s="8">
        <f>VartojimasGamyba!G4721</f>
        <v>0.20699999999999999</v>
      </c>
      <c r="F4725" s="11"/>
      <c r="G4725" s="7">
        <f t="shared" si="714"/>
        <v>11.285555555555556</v>
      </c>
      <c r="H4725" s="7">
        <v>0</v>
      </c>
      <c r="I4725" s="7">
        <v>4.4444444444444425E-2</v>
      </c>
      <c r="J4725" s="7">
        <v>0</v>
      </c>
      <c r="L4725" s="7">
        <f>VartojimasGamyba!H4721</f>
        <v>0.16700000000000001</v>
      </c>
      <c r="M4725" s="15">
        <f t="shared" si="706"/>
        <v>0</v>
      </c>
      <c r="N4725" s="7">
        <f t="shared" si="707"/>
        <v>0</v>
      </c>
      <c r="O4725" s="7">
        <f t="shared" si="708"/>
        <v>0</v>
      </c>
      <c r="R4725" s="7"/>
      <c r="S4725" s="47">
        <f t="shared" si="709"/>
        <v>0</v>
      </c>
      <c r="T4725" s="47">
        <f t="shared" si="710"/>
        <v>0</v>
      </c>
      <c r="U4725" s="47">
        <f t="shared" si="711"/>
        <v>138.24</v>
      </c>
      <c r="V4725" s="47">
        <f t="shared" si="712"/>
        <v>26.370000000000005</v>
      </c>
      <c r="W4725" s="11"/>
    </row>
    <row r="4726" spans="1:23" x14ac:dyDescent="0.45">
      <c r="A4726" t="s">
        <v>4731</v>
      </c>
      <c r="B4726">
        <v>43.85</v>
      </c>
      <c r="D4726" s="9" t="str">
        <f>VartojimasGamyba!J4722</f>
        <v>2024-03-15-16</v>
      </c>
      <c r="E4726" s="8">
        <f>VartojimasGamyba!G4722</f>
        <v>1.31</v>
      </c>
      <c r="F4726" s="11"/>
      <c r="G4726" s="7">
        <f t="shared" si="714"/>
        <v>9.8322222222222226</v>
      </c>
      <c r="H4726" s="7">
        <v>0</v>
      </c>
      <c r="I4726" s="7">
        <v>1.4533333333333331</v>
      </c>
      <c r="J4726" s="7">
        <v>0</v>
      </c>
      <c r="L4726" s="7">
        <f>VartojimasGamyba!H4722</f>
        <v>2E-3</v>
      </c>
      <c r="M4726" s="15">
        <f t="shared" si="706"/>
        <v>2.2377932840100812E-16</v>
      </c>
      <c r="N4726" s="7">
        <f t="shared" si="707"/>
        <v>3.2255552395721312E-14</v>
      </c>
      <c r="O4726" s="7">
        <f t="shared" si="708"/>
        <v>3.2255552395721312E-14</v>
      </c>
      <c r="R4726" s="7"/>
      <c r="S4726" s="47">
        <f t="shared" si="709"/>
        <v>2.2377932840100812E-16</v>
      </c>
      <c r="T4726" s="47">
        <f t="shared" si="710"/>
        <v>0</v>
      </c>
      <c r="U4726" s="47">
        <f t="shared" si="711"/>
        <v>144.14000000000001</v>
      </c>
      <c r="V4726" s="47">
        <f t="shared" si="712"/>
        <v>32.270000000000003</v>
      </c>
      <c r="W4726" s="11"/>
    </row>
    <row r="4727" spans="1:23" x14ac:dyDescent="0.45">
      <c r="A4727" t="s">
        <v>4732</v>
      </c>
      <c r="B4727">
        <v>50.72</v>
      </c>
      <c r="D4727" s="9" t="str">
        <f>VartojimasGamyba!J4723</f>
        <v>2024-03-15-17</v>
      </c>
      <c r="E4727" s="8">
        <f>VartojimasGamyba!G4723</f>
        <v>0.629</v>
      </c>
      <c r="F4727" s="11"/>
      <c r="G4727" s="7">
        <f t="shared" si="714"/>
        <v>9.1333333333333329</v>
      </c>
      <c r="H4727" s="7">
        <v>0</v>
      </c>
      <c r="I4727" s="7">
        <v>0.69888888888888889</v>
      </c>
      <c r="J4727" s="7">
        <v>0</v>
      </c>
      <c r="L4727" s="7">
        <f>VartojimasGamyba!H4723</f>
        <v>0</v>
      </c>
      <c r="M4727" s="15">
        <f t="shared" si="706"/>
        <v>0</v>
      </c>
      <c r="N4727" s="7">
        <f t="shared" si="707"/>
        <v>0</v>
      </c>
      <c r="O4727" s="7">
        <f t="shared" si="708"/>
        <v>0</v>
      </c>
      <c r="R4727" s="7"/>
      <c r="S4727" s="47">
        <f t="shared" si="709"/>
        <v>0</v>
      </c>
      <c r="T4727" s="47">
        <f t="shared" si="710"/>
        <v>0</v>
      </c>
      <c r="U4727" s="47">
        <f t="shared" si="711"/>
        <v>151.01</v>
      </c>
      <c r="V4727" s="47">
        <f t="shared" si="712"/>
        <v>39.14</v>
      </c>
      <c r="W4727" s="11"/>
    </row>
    <row r="4728" spans="1:23" x14ac:dyDescent="0.45">
      <c r="A4728" t="s">
        <v>4733</v>
      </c>
      <c r="B4728">
        <v>70.5</v>
      </c>
      <c r="D4728" s="9" t="str">
        <f>VartojimasGamyba!J4724</f>
        <v>2024-03-15-18</v>
      </c>
      <c r="E4728" s="8">
        <f>VartojimasGamyba!G4724</f>
        <v>1.3149999999999999</v>
      </c>
      <c r="F4728" s="11"/>
      <c r="G4728" s="7">
        <f t="shared" si="714"/>
        <v>7.6722222222222216</v>
      </c>
      <c r="H4728" s="7">
        <v>0</v>
      </c>
      <c r="I4728" s="7">
        <v>1.461111111111111</v>
      </c>
      <c r="J4728" s="7">
        <v>0</v>
      </c>
      <c r="L4728" s="7">
        <f>VartojimasGamyba!H4724</f>
        <v>0</v>
      </c>
      <c r="M4728" s="15">
        <f t="shared" si="706"/>
        <v>0</v>
      </c>
      <c r="N4728" s="7">
        <f t="shared" si="707"/>
        <v>0</v>
      </c>
      <c r="O4728" s="7">
        <f t="shared" si="708"/>
        <v>0</v>
      </c>
      <c r="R4728" s="7"/>
      <c r="S4728" s="47">
        <f t="shared" si="709"/>
        <v>0</v>
      </c>
      <c r="T4728" s="47">
        <f t="shared" si="710"/>
        <v>0</v>
      </c>
      <c r="U4728" s="47">
        <f t="shared" si="711"/>
        <v>170.79000000000002</v>
      </c>
      <c r="V4728" s="47">
        <f t="shared" si="712"/>
        <v>58.92</v>
      </c>
      <c r="W4728" s="11"/>
    </row>
    <row r="4729" spans="1:23" x14ac:dyDescent="0.45">
      <c r="A4729" t="s">
        <v>4734</v>
      </c>
      <c r="B4729">
        <v>87.44</v>
      </c>
      <c r="D4729" s="9" t="str">
        <f>VartojimasGamyba!J4725</f>
        <v>2024-03-15-19</v>
      </c>
      <c r="E4729" s="8">
        <f>VartojimasGamyba!G4725</f>
        <v>0.23400000000000001</v>
      </c>
      <c r="F4729" s="11"/>
      <c r="G4729" s="7">
        <f t="shared" si="714"/>
        <v>7.4122222222222218</v>
      </c>
      <c r="H4729" s="7">
        <v>0</v>
      </c>
      <c r="I4729" s="7">
        <v>0.26</v>
      </c>
      <c r="J4729" s="7">
        <v>0</v>
      </c>
      <c r="L4729" s="7">
        <f>VartojimasGamyba!H4725</f>
        <v>0</v>
      </c>
      <c r="M4729" s="15">
        <f t="shared" si="706"/>
        <v>0</v>
      </c>
      <c r="N4729" s="7">
        <f t="shared" si="707"/>
        <v>0</v>
      </c>
      <c r="O4729" s="7">
        <f t="shared" si="708"/>
        <v>0</v>
      </c>
      <c r="R4729" s="7"/>
      <c r="S4729" s="47">
        <f t="shared" si="709"/>
        <v>0</v>
      </c>
      <c r="T4729" s="47">
        <f t="shared" si="710"/>
        <v>0</v>
      </c>
      <c r="U4729" s="47">
        <f t="shared" si="711"/>
        <v>187.73000000000002</v>
      </c>
      <c r="V4729" s="47">
        <f t="shared" si="712"/>
        <v>75.86</v>
      </c>
      <c r="W4729" s="11"/>
    </row>
    <row r="4730" spans="1:23" x14ac:dyDescent="0.45">
      <c r="A4730" t="s">
        <v>4735</v>
      </c>
      <c r="B4730">
        <v>64.86</v>
      </c>
      <c r="D4730" s="9" t="str">
        <f>VartojimasGamyba!J4726</f>
        <v>2024-03-15-20</v>
      </c>
      <c r="E4730" s="8">
        <f>VartojimasGamyba!G4726</f>
        <v>0.66200000000000003</v>
      </c>
      <c r="F4730" s="11"/>
      <c r="G4730" s="7">
        <f t="shared" si="714"/>
        <v>6.6766666666666659</v>
      </c>
      <c r="H4730" s="7">
        <v>0</v>
      </c>
      <c r="I4730" s="7">
        <v>0.73555555555555563</v>
      </c>
      <c r="J4730" s="7">
        <v>0</v>
      </c>
      <c r="L4730" s="7">
        <f>VartojimasGamyba!H4726</f>
        <v>0</v>
      </c>
      <c r="M4730" s="15">
        <f t="shared" si="706"/>
        <v>0</v>
      </c>
      <c r="N4730" s="7">
        <f t="shared" si="707"/>
        <v>0</v>
      </c>
      <c r="O4730" s="7">
        <f t="shared" si="708"/>
        <v>0</v>
      </c>
      <c r="P4730" s="7" t="s">
        <v>8873</v>
      </c>
      <c r="R4730" s="7"/>
      <c r="S4730" s="47">
        <f t="shared" si="709"/>
        <v>0</v>
      </c>
      <c r="T4730" s="47">
        <f t="shared" si="710"/>
        <v>0</v>
      </c>
      <c r="U4730" s="47">
        <f t="shared" si="711"/>
        <v>165.15</v>
      </c>
      <c r="V4730" s="47">
        <f t="shared" si="712"/>
        <v>53.28</v>
      </c>
      <c r="W4730" s="11"/>
    </row>
    <row r="4731" spans="1:23" x14ac:dyDescent="0.45">
      <c r="A4731" t="s">
        <v>4736</v>
      </c>
      <c r="B4731">
        <v>57.2</v>
      </c>
      <c r="D4731" s="9" t="str">
        <f>VartojimasGamyba!J4727</f>
        <v>2024-03-15-21</v>
      </c>
      <c r="E4731" s="8">
        <f>VartojimasGamyba!G4727</f>
        <v>0.46100000000000002</v>
      </c>
      <c r="F4731" s="11"/>
      <c r="G4731" s="7">
        <f t="shared" si="714"/>
        <v>6.1644444444444435</v>
      </c>
      <c r="H4731" s="7">
        <v>0</v>
      </c>
      <c r="I4731" s="7">
        <v>0.51222222222222225</v>
      </c>
      <c r="J4731" s="7">
        <v>0</v>
      </c>
      <c r="L4731" s="7">
        <f>VartojimasGamyba!H4727</f>
        <v>0</v>
      </c>
      <c r="M4731" s="15">
        <f t="shared" si="706"/>
        <v>0</v>
      </c>
      <c r="N4731" s="7">
        <f t="shared" si="707"/>
        <v>0</v>
      </c>
      <c r="O4731" s="7">
        <f t="shared" si="708"/>
        <v>0</v>
      </c>
      <c r="P4731" s="7">
        <f>SUM(N4710:N4733)</f>
        <v>677.74565111111133</v>
      </c>
      <c r="R4731" s="7"/>
      <c r="S4731" s="47">
        <f t="shared" si="709"/>
        <v>0</v>
      </c>
      <c r="T4731" s="47">
        <f t="shared" si="710"/>
        <v>0</v>
      </c>
      <c r="U4731" s="47">
        <f t="shared" si="711"/>
        <v>157.49</v>
      </c>
      <c r="V4731" s="47">
        <f t="shared" si="712"/>
        <v>45.620000000000005</v>
      </c>
      <c r="W4731" s="11"/>
    </row>
    <row r="4732" spans="1:23" x14ac:dyDescent="0.45">
      <c r="A4732" t="s">
        <v>4737</v>
      </c>
      <c r="B4732">
        <v>48.92</v>
      </c>
      <c r="D4732" s="9" t="str">
        <f>VartojimasGamyba!J4728</f>
        <v>2024-03-15-22</v>
      </c>
      <c r="E4732" s="8">
        <f>VartojimasGamyba!G4728</f>
        <v>0.45100000000000001</v>
      </c>
      <c r="F4732" s="11"/>
      <c r="G4732" s="7">
        <f t="shared" si="714"/>
        <v>5.6633333333333322</v>
      </c>
      <c r="H4732" s="7">
        <v>0</v>
      </c>
      <c r="I4732" s="7">
        <v>0.50111111111111117</v>
      </c>
      <c r="J4732" s="7">
        <v>0</v>
      </c>
      <c r="L4732" s="7">
        <f>VartojimasGamyba!H4728</f>
        <v>0</v>
      </c>
      <c r="M4732" s="15">
        <f t="shared" si="706"/>
        <v>-5.5511151231257827E-17</v>
      </c>
      <c r="N4732" s="7">
        <f t="shared" si="707"/>
        <v>-8.2828188752159808E-15</v>
      </c>
      <c r="O4732" s="7">
        <f t="shared" si="708"/>
        <v>-8.2828188752159808E-15</v>
      </c>
      <c r="P4732" s="7" t="s">
        <v>8872</v>
      </c>
      <c r="R4732" s="7"/>
      <c r="S4732" s="47">
        <f t="shared" si="709"/>
        <v>-5.5511151231257827E-17</v>
      </c>
      <c r="T4732" s="47">
        <f t="shared" si="710"/>
        <v>0</v>
      </c>
      <c r="U4732" s="47">
        <f t="shared" si="711"/>
        <v>149.21</v>
      </c>
      <c r="V4732" s="47">
        <f t="shared" si="712"/>
        <v>37.340000000000003</v>
      </c>
      <c r="W4732" s="11"/>
    </row>
    <row r="4733" spans="1:23" x14ac:dyDescent="0.45">
      <c r="A4733" t="s">
        <v>4738</v>
      </c>
      <c r="B4733">
        <v>43.94</v>
      </c>
      <c r="D4733" s="9" t="str">
        <f>VartojimasGamyba!J4729</f>
        <v>2024-03-15-23</v>
      </c>
      <c r="E4733" s="8">
        <f>VartojimasGamyba!G4729</f>
        <v>0.59699999999999998</v>
      </c>
      <c r="F4733" s="11"/>
      <c r="G4733" s="7">
        <f t="shared" si="714"/>
        <v>4.9999999999999991</v>
      </c>
      <c r="H4733" s="7">
        <v>0</v>
      </c>
      <c r="I4733" s="7">
        <v>0.66333333333333333</v>
      </c>
      <c r="J4733" s="7">
        <v>0</v>
      </c>
      <c r="L4733" s="7">
        <f>VartojimasGamyba!H4729</f>
        <v>0</v>
      </c>
      <c r="M4733" s="15">
        <f t="shared" si="706"/>
        <v>0</v>
      </c>
      <c r="N4733" s="7">
        <f t="shared" si="707"/>
        <v>0</v>
      </c>
      <c r="O4733" s="7">
        <f t="shared" si="708"/>
        <v>0</v>
      </c>
      <c r="P4733" s="7">
        <f>SUM(O4710:O4733)</f>
        <v>677.74565111111133</v>
      </c>
      <c r="Q4733" s="7">
        <f>SUMPRODUCT(B4710:B4733,E4710:E4733)+SUM(E4710:E4733)*$Z$21-SUMPRODUCT(B4710:B4733,L4710:L4733)+SUM(L4710:L4733)*ABS($Z$20)</f>
        <v>1500.5933399999997</v>
      </c>
      <c r="R4733" s="7"/>
      <c r="S4733" s="47">
        <f t="shared" si="709"/>
        <v>0</v>
      </c>
      <c r="T4733" s="47">
        <f t="shared" si="710"/>
        <v>0</v>
      </c>
      <c r="U4733" s="47">
        <f t="shared" si="711"/>
        <v>144.23000000000002</v>
      </c>
      <c r="V4733" s="47">
        <f t="shared" si="712"/>
        <v>32.36</v>
      </c>
      <c r="W4733" s="11">
        <f>IF(P4733&lt;&gt;Q4733,1,0)</f>
        <v>1</v>
      </c>
    </row>
    <row r="4734" spans="1:23" x14ac:dyDescent="0.45">
      <c r="A4734" t="s">
        <v>4739</v>
      </c>
      <c r="B4734">
        <v>40</v>
      </c>
      <c r="D4734" s="1" t="str">
        <f>VartojimasGamyba!J4730</f>
        <v>2024-03-16-00</v>
      </c>
      <c r="E4734" s="7">
        <f>VartojimasGamyba!G4730</f>
        <v>0.247</v>
      </c>
      <c r="F4734" s="11"/>
      <c r="G4734" s="12">
        <f>G4733+H4734-I4734</f>
        <v>4.7255555555555544</v>
      </c>
      <c r="H4734" s="12">
        <v>0</v>
      </c>
      <c r="I4734" s="12">
        <v>0.27444444444444444</v>
      </c>
      <c r="J4734" s="12">
        <v>0</v>
      </c>
      <c r="K4734" s="12"/>
      <c r="L4734" s="12">
        <f>VartojimasGamyba!H4730</f>
        <v>0</v>
      </c>
      <c r="M4734" s="19">
        <f t="shared" si="706"/>
        <v>0</v>
      </c>
      <c r="N4734" s="7">
        <f t="shared" si="707"/>
        <v>0</v>
      </c>
      <c r="O4734" s="7">
        <f t="shared" si="708"/>
        <v>0</v>
      </c>
      <c r="R4734" s="20" t="s">
        <v>8783</v>
      </c>
      <c r="S4734" s="47">
        <f t="shared" si="709"/>
        <v>0</v>
      </c>
      <c r="T4734" s="47">
        <f t="shared" si="710"/>
        <v>0</v>
      </c>
      <c r="U4734" s="47">
        <f t="shared" si="711"/>
        <v>140.29000000000002</v>
      </c>
      <c r="V4734" s="47">
        <f t="shared" si="712"/>
        <v>28.42</v>
      </c>
      <c r="W4734" s="11"/>
    </row>
    <row r="4735" spans="1:23" x14ac:dyDescent="0.45">
      <c r="A4735" t="s">
        <v>4740</v>
      </c>
      <c r="B4735">
        <v>38.22</v>
      </c>
      <c r="D4735" s="1" t="str">
        <f>VartojimasGamyba!J4731</f>
        <v>2024-03-16-01</v>
      </c>
      <c r="E4735" s="7">
        <f>VartojimasGamyba!G4731</f>
        <v>0.56299999999999994</v>
      </c>
      <c r="F4735" s="11"/>
      <c r="G4735" s="12">
        <f t="shared" ref="G4735:G4757" si="715">G4734+H4735-I4735</f>
        <v>4.0999999999999988</v>
      </c>
      <c r="H4735" s="12">
        <v>0</v>
      </c>
      <c r="I4735" s="12">
        <v>0.62555555555555553</v>
      </c>
      <c r="J4735" s="12">
        <v>0</v>
      </c>
      <c r="K4735" s="12"/>
      <c r="L4735" s="12">
        <f>VartojimasGamyba!H4731</f>
        <v>0</v>
      </c>
      <c r="M4735" s="19">
        <f t="shared" si="706"/>
        <v>0</v>
      </c>
      <c r="N4735" s="7">
        <f t="shared" si="707"/>
        <v>0</v>
      </c>
      <c r="O4735" s="7">
        <f t="shared" si="708"/>
        <v>0</v>
      </c>
      <c r="R4735" s="7"/>
      <c r="S4735" s="47">
        <f t="shared" si="709"/>
        <v>0</v>
      </c>
      <c r="T4735" s="47">
        <f t="shared" si="710"/>
        <v>0</v>
      </c>
      <c r="U4735" s="47">
        <f t="shared" si="711"/>
        <v>138.51</v>
      </c>
      <c r="V4735" s="47">
        <f t="shared" si="712"/>
        <v>26.64</v>
      </c>
      <c r="W4735" s="11"/>
    </row>
    <row r="4736" spans="1:23" x14ac:dyDescent="0.45">
      <c r="A4736" t="s">
        <v>4741</v>
      </c>
      <c r="B4736">
        <v>38.049999999999997</v>
      </c>
      <c r="D4736" s="1" t="str">
        <f>VartojimasGamyba!J4732</f>
        <v>2024-03-16-02</v>
      </c>
      <c r="E4736" s="7">
        <f>VartojimasGamyba!G4732</f>
        <v>0.39400000000000002</v>
      </c>
      <c r="F4736" s="11"/>
      <c r="G4736" s="12">
        <f t="shared" si="715"/>
        <v>3.6622222222222209</v>
      </c>
      <c r="H4736" s="12">
        <v>0</v>
      </c>
      <c r="I4736" s="12">
        <v>0.43777777777777782</v>
      </c>
      <c r="J4736" s="12">
        <v>0</v>
      </c>
      <c r="K4736" s="12"/>
      <c r="L4736" s="12">
        <f>VartojimasGamyba!H4732</f>
        <v>0</v>
      </c>
      <c r="M4736" s="19">
        <f t="shared" si="706"/>
        <v>-5.5511151231257827E-17</v>
      </c>
      <c r="N4736" s="7">
        <f t="shared" si="707"/>
        <v>-7.679412661332208E-15</v>
      </c>
      <c r="O4736" s="7">
        <f t="shared" si="708"/>
        <v>-7.679412661332208E-15</v>
      </c>
      <c r="R4736" s="7"/>
      <c r="S4736" s="47">
        <f t="shared" si="709"/>
        <v>-5.5511151231257827E-17</v>
      </c>
      <c r="T4736" s="47">
        <f t="shared" si="710"/>
        <v>0</v>
      </c>
      <c r="U4736" s="47">
        <f t="shared" si="711"/>
        <v>138.34</v>
      </c>
      <c r="V4736" s="47">
        <f t="shared" si="712"/>
        <v>26.47</v>
      </c>
      <c r="W4736" s="11"/>
    </row>
    <row r="4737" spans="1:23" x14ac:dyDescent="0.45">
      <c r="A4737" t="s">
        <v>4742</v>
      </c>
      <c r="B4737">
        <v>38.090000000000003</v>
      </c>
      <c r="D4737" s="1" t="str">
        <f>VartojimasGamyba!J4733</f>
        <v>2024-03-16-03</v>
      </c>
      <c r="E4737" s="7">
        <f>VartojimasGamyba!G4733</f>
        <v>0.45900000000000002</v>
      </c>
      <c r="F4737" s="11"/>
      <c r="G4737" s="12">
        <f t="shared" si="715"/>
        <v>3.1522222222222211</v>
      </c>
      <c r="H4737" s="12">
        <v>0</v>
      </c>
      <c r="I4737" s="12">
        <v>0.51</v>
      </c>
      <c r="J4737" s="12">
        <v>0</v>
      </c>
      <c r="K4737" s="12"/>
      <c r="L4737" s="12">
        <f>VartojimasGamyba!H4733</f>
        <v>0</v>
      </c>
      <c r="M4737" s="19">
        <f t="shared" si="706"/>
        <v>0</v>
      </c>
      <c r="N4737" s="7">
        <f t="shared" si="707"/>
        <v>0</v>
      </c>
      <c r="O4737" s="7">
        <f t="shared" si="708"/>
        <v>0</v>
      </c>
      <c r="R4737" s="7"/>
      <c r="S4737" s="47">
        <f t="shared" si="709"/>
        <v>0</v>
      </c>
      <c r="T4737" s="47">
        <f t="shared" si="710"/>
        <v>0</v>
      </c>
      <c r="U4737" s="47">
        <f t="shared" si="711"/>
        <v>138.38</v>
      </c>
      <c r="V4737" s="47">
        <f t="shared" si="712"/>
        <v>26.510000000000005</v>
      </c>
      <c r="W4737" s="11"/>
    </row>
    <row r="4738" spans="1:23" x14ac:dyDescent="0.45">
      <c r="A4738" t="s">
        <v>4743</v>
      </c>
      <c r="B4738">
        <v>36.68</v>
      </c>
      <c r="D4738" s="1" t="str">
        <f>VartojimasGamyba!J4734</f>
        <v>2024-03-16-04</v>
      </c>
      <c r="E4738" s="7">
        <f>VartojimasGamyba!G4734</f>
        <v>0.77700000000000002</v>
      </c>
      <c r="F4738" s="11"/>
      <c r="G4738" s="12">
        <f t="shared" si="715"/>
        <v>3.1522222222222211</v>
      </c>
      <c r="H4738" s="12">
        <v>0</v>
      </c>
      <c r="I4738" s="12">
        <v>0</v>
      </c>
      <c r="J4738" s="12">
        <v>0</v>
      </c>
      <c r="K4738" s="12"/>
      <c r="L4738" s="12">
        <f>VartojimasGamyba!H4734</f>
        <v>0</v>
      </c>
      <c r="M4738" s="19">
        <f t="shared" si="706"/>
        <v>0.77700000000000002</v>
      </c>
      <c r="N4738" s="7">
        <f t="shared" si="707"/>
        <v>106.42569</v>
      </c>
      <c r="O4738" s="7">
        <f t="shared" si="708"/>
        <v>106.42569</v>
      </c>
      <c r="R4738" s="7"/>
      <c r="S4738" s="47">
        <f t="shared" si="709"/>
        <v>0.77700000000000002</v>
      </c>
      <c r="T4738" s="47">
        <f t="shared" si="710"/>
        <v>0</v>
      </c>
      <c r="U4738" s="47">
        <f t="shared" si="711"/>
        <v>136.97</v>
      </c>
      <c r="V4738" s="47">
        <f t="shared" si="712"/>
        <v>25.1</v>
      </c>
      <c r="W4738" s="11"/>
    </row>
    <row r="4739" spans="1:23" x14ac:dyDescent="0.45">
      <c r="A4739" t="s">
        <v>4744</v>
      </c>
      <c r="B4739">
        <v>35.619999999999997</v>
      </c>
      <c r="D4739" s="1" t="str">
        <f>VartojimasGamyba!J4735</f>
        <v>2024-03-16-05</v>
      </c>
      <c r="E4739" s="7">
        <f>VartojimasGamyba!G4735</f>
        <v>0.68899999999999995</v>
      </c>
      <c r="F4739" s="11"/>
      <c r="G4739" s="12">
        <f t="shared" si="715"/>
        <v>3.1522222222222211</v>
      </c>
      <c r="H4739" s="12">
        <v>0</v>
      </c>
      <c r="I4739" s="12">
        <v>0</v>
      </c>
      <c r="J4739" s="12">
        <v>0</v>
      </c>
      <c r="K4739" s="12"/>
      <c r="L4739" s="12">
        <f>VartojimasGamyba!H4735</f>
        <v>2E-3</v>
      </c>
      <c r="M4739" s="19">
        <f t="shared" si="706"/>
        <v>0.68699999999999994</v>
      </c>
      <c r="N4739" s="7">
        <f t="shared" si="707"/>
        <v>93.370169999999987</v>
      </c>
      <c r="O4739" s="7">
        <f t="shared" si="708"/>
        <v>93.370169999999987</v>
      </c>
      <c r="R4739" s="7"/>
      <c r="S4739" s="47">
        <f t="shared" si="709"/>
        <v>0.68699999999999994</v>
      </c>
      <c r="T4739" s="47">
        <f t="shared" si="710"/>
        <v>0</v>
      </c>
      <c r="U4739" s="47">
        <f t="shared" si="711"/>
        <v>135.91</v>
      </c>
      <c r="V4739" s="47">
        <f t="shared" si="712"/>
        <v>24.04</v>
      </c>
      <c r="W4739" s="11"/>
    </row>
    <row r="4740" spans="1:23" x14ac:dyDescent="0.45">
      <c r="A4740" t="s">
        <v>4745</v>
      </c>
      <c r="B4740">
        <v>34.9</v>
      </c>
      <c r="D4740" s="1" t="str">
        <f>VartojimasGamyba!J4736</f>
        <v>2024-03-16-06</v>
      </c>
      <c r="E4740" s="7">
        <f>VartojimasGamyba!G4736</f>
        <v>1.718</v>
      </c>
      <c r="F4740" s="11"/>
      <c r="G4740" s="12">
        <f t="shared" si="715"/>
        <v>3.1522222222222211</v>
      </c>
      <c r="H4740" s="12">
        <v>0</v>
      </c>
      <c r="I4740" s="12">
        <v>0</v>
      </c>
      <c r="J4740" s="12">
        <v>0</v>
      </c>
      <c r="K4740" s="12"/>
      <c r="L4740" s="12">
        <f>VartojimasGamyba!H4736</f>
        <v>6.8000000000000005E-2</v>
      </c>
      <c r="M4740" s="19">
        <f t="shared" si="706"/>
        <v>1.65</v>
      </c>
      <c r="N4740" s="7">
        <f t="shared" si="707"/>
        <v>223.06349999999998</v>
      </c>
      <c r="O4740" s="7">
        <f t="shared" si="708"/>
        <v>223.06349999999998</v>
      </c>
      <c r="R4740" s="7"/>
      <c r="S4740" s="47">
        <f t="shared" si="709"/>
        <v>1.65</v>
      </c>
      <c r="T4740" s="47">
        <f t="shared" si="710"/>
        <v>0</v>
      </c>
      <c r="U4740" s="47">
        <f t="shared" si="711"/>
        <v>135.19</v>
      </c>
      <c r="V4740" s="47">
        <f t="shared" si="712"/>
        <v>23.32</v>
      </c>
      <c r="W4740" s="11"/>
    </row>
    <row r="4741" spans="1:23" x14ac:dyDescent="0.45">
      <c r="A4741" t="s">
        <v>4746</v>
      </c>
      <c r="B4741">
        <v>34.26</v>
      </c>
      <c r="D4741" s="1" t="str">
        <f>VartojimasGamyba!J4737</f>
        <v>2024-03-16-07</v>
      </c>
      <c r="E4741" s="7">
        <f>VartojimasGamyba!G4737</f>
        <v>6.8000000000000005E-2</v>
      </c>
      <c r="F4741" s="11"/>
      <c r="G4741" s="12">
        <f t="shared" si="715"/>
        <v>3.5462222222222222</v>
      </c>
      <c r="H4741" s="12">
        <v>0.39400000000000102</v>
      </c>
      <c r="I4741" s="12">
        <v>0</v>
      </c>
      <c r="J4741" s="12">
        <v>0</v>
      </c>
      <c r="K4741" s="12"/>
      <c r="L4741" s="12">
        <f>VartojimasGamyba!H4737</f>
        <v>0.46200000000000002</v>
      </c>
      <c r="M4741" s="19">
        <f t="shared" si="706"/>
        <v>9.9920072216264089E-16</v>
      </c>
      <c r="N4741" s="7">
        <f t="shared" si="707"/>
        <v>1.3444245716698334E-13</v>
      </c>
      <c r="O4741" s="7">
        <f t="shared" si="708"/>
        <v>1.3444245716698334E-13</v>
      </c>
      <c r="R4741" s="7"/>
      <c r="S4741" s="47">
        <f t="shared" si="709"/>
        <v>0.39400000000000102</v>
      </c>
      <c r="T4741" s="47">
        <f t="shared" si="710"/>
        <v>0.39400000000000002</v>
      </c>
      <c r="U4741" s="47">
        <f t="shared" si="711"/>
        <v>134.55000000000001</v>
      </c>
      <c r="V4741" s="47">
        <f t="shared" si="712"/>
        <v>22.68</v>
      </c>
      <c r="W4741" s="11"/>
    </row>
    <row r="4742" spans="1:23" x14ac:dyDescent="0.45">
      <c r="A4742" t="s">
        <v>4747</v>
      </c>
      <c r="B4742">
        <v>34.28</v>
      </c>
      <c r="D4742" s="1" t="str">
        <f>VartojimasGamyba!J4738</f>
        <v>2024-03-16-08</v>
      </c>
      <c r="E4742" s="7">
        <f>VartojimasGamyba!G4738</f>
        <v>0.20399999999999999</v>
      </c>
      <c r="F4742" s="11"/>
      <c r="G4742" s="12">
        <f t="shared" si="715"/>
        <v>3.959222222222222</v>
      </c>
      <c r="H4742" s="12">
        <v>0.41299999999999992</v>
      </c>
      <c r="I4742" s="12">
        <v>0</v>
      </c>
      <c r="J4742" s="12">
        <v>0</v>
      </c>
      <c r="K4742" s="12"/>
      <c r="L4742" s="12">
        <f>VartojimasGamyba!H4738</f>
        <v>0.61699999999999999</v>
      </c>
      <c r="M4742" s="19">
        <f t="shared" si="706"/>
        <v>0</v>
      </c>
      <c r="N4742" s="7">
        <f t="shared" si="707"/>
        <v>0</v>
      </c>
      <c r="O4742" s="7">
        <f t="shared" si="708"/>
        <v>0</v>
      </c>
      <c r="R4742" s="7"/>
      <c r="S4742" s="47">
        <f t="shared" si="709"/>
        <v>0.41300000000000003</v>
      </c>
      <c r="T4742" s="47">
        <f t="shared" si="710"/>
        <v>0.41300000000000003</v>
      </c>
      <c r="U4742" s="47">
        <f t="shared" si="711"/>
        <v>134.57</v>
      </c>
      <c r="V4742" s="47">
        <f t="shared" si="712"/>
        <v>22.700000000000003</v>
      </c>
      <c r="W4742" s="11"/>
    </row>
    <row r="4743" spans="1:23" x14ac:dyDescent="0.45">
      <c r="A4743" t="s">
        <v>4748</v>
      </c>
      <c r="B4743">
        <v>54.33</v>
      </c>
      <c r="D4743" s="1" t="str">
        <f>VartojimasGamyba!J4739</f>
        <v>2024-03-16-09</v>
      </c>
      <c r="E4743" s="7">
        <f>VartojimasGamyba!G4739</f>
        <v>0.10199999999999999</v>
      </c>
      <c r="F4743" s="11"/>
      <c r="G4743" s="12">
        <f t="shared" si="715"/>
        <v>5.0262222222222217</v>
      </c>
      <c r="H4743" s="12">
        <v>1.0669999999999999</v>
      </c>
      <c r="I4743" s="12">
        <v>0</v>
      </c>
      <c r="J4743" s="12">
        <v>0</v>
      </c>
      <c r="K4743" s="12"/>
      <c r="L4743" s="12">
        <f>VartojimasGamyba!H4739</f>
        <v>1.169</v>
      </c>
      <c r="M4743" s="19">
        <f t="shared" ref="M4743:M4806" si="716">E4743+H4743-I4743*$J$2+J4743-L4743</f>
        <v>0</v>
      </c>
      <c r="N4743" s="7">
        <f t="shared" ref="N4743:N4806" si="717">M4743*U4743-J4743*V4743</f>
        <v>0</v>
      </c>
      <c r="O4743" s="7">
        <f t="shared" ref="O4743:O4806" si="718">(M4743)*(B4743+$Z$21)</f>
        <v>0</v>
      </c>
      <c r="R4743" s="7"/>
      <c r="S4743" s="47">
        <f t="shared" ref="S4743:S4806" si="719">M4743+IF((L4743-E4743)&gt;0,(L4743-E4743),0)</f>
        <v>1.0669999999999999</v>
      </c>
      <c r="T4743" s="47">
        <f t="shared" ref="T4743:T4806" si="720">IF(L4743-E4743&lt;0,0,L4743-E4743)</f>
        <v>1.0669999999999999</v>
      </c>
      <c r="U4743" s="47">
        <f t="shared" ref="U4743:U4806" si="721">B4743+$Z$21</f>
        <v>154.62</v>
      </c>
      <c r="V4743" s="47">
        <f t="shared" ref="V4743:V4806" si="722">B4743+$Z$20</f>
        <v>42.75</v>
      </c>
      <c r="W4743" s="11"/>
    </row>
    <row r="4744" spans="1:23" x14ac:dyDescent="0.45">
      <c r="A4744" t="s">
        <v>4749</v>
      </c>
      <c r="B4744">
        <v>52.43</v>
      </c>
      <c r="D4744" s="1" t="str">
        <f>VartojimasGamyba!J4740</f>
        <v>2024-03-16-10</v>
      </c>
      <c r="E4744" s="7">
        <f>VartojimasGamyba!G4740</f>
        <v>3.7999999999999999E-2</v>
      </c>
      <c r="F4744" s="11"/>
      <c r="G4744" s="12">
        <f t="shared" si="715"/>
        <v>6.6592222222222217</v>
      </c>
      <c r="H4744" s="12">
        <v>1.633</v>
      </c>
      <c r="I4744" s="12">
        <v>0</v>
      </c>
      <c r="J4744" s="12">
        <v>0</v>
      </c>
      <c r="K4744" s="12"/>
      <c r="L4744" s="12">
        <f>VartojimasGamyba!H4740</f>
        <v>1.671</v>
      </c>
      <c r="M4744" s="19">
        <f t="shared" si="716"/>
        <v>0</v>
      </c>
      <c r="N4744" s="7">
        <f t="shared" si="717"/>
        <v>0</v>
      </c>
      <c r="O4744" s="7">
        <f t="shared" si="718"/>
        <v>0</v>
      </c>
      <c r="R4744" s="7"/>
      <c r="S4744" s="47">
        <f t="shared" si="719"/>
        <v>1.633</v>
      </c>
      <c r="T4744" s="47">
        <f t="shared" si="720"/>
        <v>1.633</v>
      </c>
      <c r="U4744" s="47">
        <f t="shared" si="721"/>
        <v>152.72</v>
      </c>
      <c r="V4744" s="47">
        <f t="shared" si="722"/>
        <v>40.85</v>
      </c>
      <c r="W4744" s="11"/>
    </row>
    <row r="4745" spans="1:23" x14ac:dyDescent="0.45">
      <c r="A4745" t="s">
        <v>4750</v>
      </c>
      <c r="B4745">
        <v>47.01</v>
      </c>
      <c r="D4745" s="1" t="str">
        <f>VartojimasGamyba!J4741</f>
        <v>2024-03-16-11</v>
      </c>
      <c r="E4745" s="7">
        <f>VartojimasGamyba!G4741</f>
        <v>9.2999999999999999E-2</v>
      </c>
      <c r="F4745" s="11"/>
      <c r="G4745" s="12">
        <f t="shared" si="715"/>
        <v>7.4832222222222216</v>
      </c>
      <c r="H4745" s="12">
        <v>0.82400000000000007</v>
      </c>
      <c r="I4745" s="12">
        <v>0</v>
      </c>
      <c r="J4745" s="12">
        <v>0</v>
      </c>
      <c r="K4745" s="12"/>
      <c r="L4745" s="12">
        <f>VartojimasGamyba!H4741</f>
        <v>0.91700000000000004</v>
      </c>
      <c r="M4745" s="19">
        <f t="shared" si="716"/>
        <v>0</v>
      </c>
      <c r="N4745" s="7">
        <f t="shared" si="717"/>
        <v>0</v>
      </c>
      <c r="O4745" s="7">
        <f t="shared" si="718"/>
        <v>0</v>
      </c>
      <c r="R4745" s="7"/>
      <c r="S4745" s="47">
        <f t="shared" si="719"/>
        <v>0.82400000000000007</v>
      </c>
      <c r="T4745" s="47">
        <f t="shared" si="720"/>
        <v>0.82400000000000007</v>
      </c>
      <c r="U4745" s="47">
        <f t="shared" si="721"/>
        <v>147.30000000000001</v>
      </c>
      <c r="V4745" s="47">
        <f t="shared" si="722"/>
        <v>35.43</v>
      </c>
      <c r="W4745" s="11"/>
    </row>
    <row r="4746" spans="1:23" x14ac:dyDescent="0.45">
      <c r="A4746" t="s">
        <v>4751</v>
      </c>
      <c r="B4746">
        <v>44.88</v>
      </c>
      <c r="D4746" s="1" t="str">
        <f>VartojimasGamyba!J4742</f>
        <v>2024-03-16-12</v>
      </c>
      <c r="E4746" s="7">
        <f>VartojimasGamyba!G4742</f>
        <v>0.16900000000000001</v>
      </c>
      <c r="F4746" s="11"/>
      <c r="G4746" s="12">
        <f t="shared" si="715"/>
        <v>7.7732222222222216</v>
      </c>
      <c r="H4746" s="12">
        <v>0.29000000000000004</v>
      </c>
      <c r="I4746" s="12">
        <v>0</v>
      </c>
      <c r="J4746" s="12">
        <v>0</v>
      </c>
      <c r="K4746" s="12"/>
      <c r="L4746" s="12">
        <f>VartojimasGamyba!H4742</f>
        <v>0.45900000000000002</v>
      </c>
      <c r="M4746" s="19">
        <f t="shared" si="716"/>
        <v>0</v>
      </c>
      <c r="N4746" s="7">
        <f t="shared" si="717"/>
        <v>0</v>
      </c>
      <c r="O4746" s="7">
        <f t="shared" si="718"/>
        <v>0</v>
      </c>
      <c r="R4746" s="7"/>
      <c r="S4746" s="47">
        <f t="shared" si="719"/>
        <v>0.29000000000000004</v>
      </c>
      <c r="T4746" s="47">
        <f t="shared" si="720"/>
        <v>0.29000000000000004</v>
      </c>
      <c r="U4746" s="47">
        <f t="shared" si="721"/>
        <v>145.17000000000002</v>
      </c>
      <c r="V4746" s="47">
        <f t="shared" si="722"/>
        <v>33.300000000000004</v>
      </c>
      <c r="W4746" s="11"/>
    </row>
    <row r="4747" spans="1:23" x14ac:dyDescent="0.45">
      <c r="A4747" t="s">
        <v>4752</v>
      </c>
      <c r="B4747">
        <v>42.26</v>
      </c>
      <c r="D4747" s="1" t="str">
        <f>VartojimasGamyba!J4743</f>
        <v>2024-03-16-13</v>
      </c>
      <c r="E4747" s="7">
        <f>VartojimasGamyba!G4743</f>
        <v>0.48099999999999998</v>
      </c>
      <c r="F4747" s="11"/>
      <c r="G4747" s="12">
        <f t="shared" si="715"/>
        <v>7.4454444444444441</v>
      </c>
      <c r="H4747" s="12">
        <v>0</v>
      </c>
      <c r="I4747" s="12">
        <v>0.32777777777777772</v>
      </c>
      <c r="J4747" s="12">
        <v>0</v>
      </c>
      <c r="K4747" s="12"/>
      <c r="L4747" s="12">
        <f>VartojimasGamyba!H4743</f>
        <v>0.186</v>
      </c>
      <c r="M4747" s="19">
        <f t="shared" si="716"/>
        <v>0</v>
      </c>
      <c r="N4747" s="7">
        <f t="shared" si="717"/>
        <v>0</v>
      </c>
      <c r="O4747" s="7">
        <f t="shared" si="718"/>
        <v>0</v>
      </c>
      <c r="R4747" s="7"/>
      <c r="S4747" s="47">
        <f t="shared" si="719"/>
        <v>0</v>
      </c>
      <c r="T4747" s="47">
        <f t="shared" si="720"/>
        <v>0</v>
      </c>
      <c r="U4747" s="47">
        <f t="shared" si="721"/>
        <v>142.55000000000001</v>
      </c>
      <c r="V4747" s="47">
        <f t="shared" si="722"/>
        <v>30.68</v>
      </c>
      <c r="W4747" s="11"/>
    </row>
    <row r="4748" spans="1:23" x14ac:dyDescent="0.45">
      <c r="A4748" t="s">
        <v>4753</v>
      </c>
      <c r="B4748">
        <v>41.51</v>
      </c>
      <c r="D4748" s="1" t="str">
        <f>VartojimasGamyba!J4744</f>
        <v>2024-03-16-14</v>
      </c>
      <c r="E4748" s="7">
        <f>VartojimasGamyba!G4744</f>
        <v>1.173</v>
      </c>
      <c r="F4748" s="11"/>
      <c r="G4748" s="12">
        <f t="shared" si="715"/>
        <v>6.2009999999999996</v>
      </c>
      <c r="H4748" s="12">
        <v>0</v>
      </c>
      <c r="I4748" s="12">
        <v>1.2444444444444447</v>
      </c>
      <c r="J4748" s="12">
        <v>0</v>
      </c>
      <c r="K4748" s="12"/>
      <c r="L4748" s="12">
        <f>VartojimasGamyba!H4744</f>
        <v>5.2999999999999999E-2</v>
      </c>
      <c r="M4748" s="19">
        <f t="shared" si="716"/>
        <v>-2.8449465006019636E-16</v>
      </c>
      <c r="N4748" s="7">
        <f t="shared" si="717"/>
        <v>-4.0341341378535846E-14</v>
      </c>
      <c r="O4748" s="7">
        <f t="shared" si="718"/>
        <v>-4.0341341378535846E-14</v>
      </c>
      <c r="R4748" s="7"/>
      <c r="S4748" s="47">
        <f t="shared" si="719"/>
        <v>-2.8449465006019636E-16</v>
      </c>
      <c r="T4748" s="47">
        <f t="shared" si="720"/>
        <v>0</v>
      </c>
      <c r="U4748" s="47">
        <f t="shared" si="721"/>
        <v>141.80000000000001</v>
      </c>
      <c r="V4748" s="47">
        <f t="shared" si="722"/>
        <v>29.93</v>
      </c>
      <c r="W4748" s="11"/>
    </row>
    <row r="4749" spans="1:23" x14ac:dyDescent="0.45">
      <c r="A4749" t="s">
        <v>4754</v>
      </c>
      <c r="B4749">
        <v>43.69</v>
      </c>
      <c r="D4749" s="1" t="str">
        <f>VartojimasGamyba!J4745</f>
        <v>2024-03-16-15</v>
      </c>
      <c r="E4749" s="7">
        <f>VartojimasGamyba!G4745</f>
        <v>1.639</v>
      </c>
      <c r="F4749" s="11"/>
      <c r="G4749" s="12">
        <f t="shared" si="715"/>
        <v>4.3798888888888881</v>
      </c>
      <c r="H4749" s="12">
        <v>0</v>
      </c>
      <c r="I4749" s="12">
        <v>1.8211111111111116</v>
      </c>
      <c r="J4749" s="12">
        <v>0</v>
      </c>
      <c r="K4749" s="12"/>
      <c r="L4749" s="12">
        <f>VartojimasGamyba!H4745</f>
        <v>0</v>
      </c>
      <c r="M4749" s="19">
        <f t="shared" si="716"/>
        <v>-4.4408920985006262E-16</v>
      </c>
      <c r="N4749" s="7">
        <f t="shared" si="717"/>
        <v>-6.3939964434212024E-14</v>
      </c>
      <c r="O4749" s="7">
        <f t="shared" si="718"/>
        <v>-6.3939964434212024E-14</v>
      </c>
      <c r="R4749" s="7"/>
      <c r="S4749" s="47">
        <f t="shared" si="719"/>
        <v>-4.4408920985006262E-16</v>
      </c>
      <c r="T4749" s="47">
        <f t="shared" si="720"/>
        <v>0</v>
      </c>
      <c r="U4749" s="47">
        <f t="shared" si="721"/>
        <v>143.98000000000002</v>
      </c>
      <c r="V4749" s="47">
        <f t="shared" si="722"/>
        <v>32.11</v>
      </c>
      <c r="W4749" s="11"/>
    </row>
    <row r="4750" spans="1:23" x14ac:dyDescent="0.45">
      <c r="A4750" t="s">
        <v>4755</v>
      </c>
      <c r="B4750">
        <v>24.16</v>
      </c>
      <c r="D4750" s="1" t="str">
        <f>VartojimasGamyba!J4746</f>
        <v>2024-03-16-16</v>
      </c>
      <c r="E4750" s="7">
        <f>VartojimasGamyba!G4746</f>
        <v>1.0369999999999999</v>
      </c>
      <c r="F4750" s="11"/>
      <c r="G4750" s="12">
        <f t="shared" si="715"/>
        <v>9.3822222222222216</v>
      </c>
      <c r="H4750" s="12">
        <v>5.0023333333333335</v>
      </c>
      <c r="I4750" s="12">
        <v>0</v>
      </c>
      <c r="J4750" s="12">
        <v>0</v>
      </c>
      <c r="K4750" s="12"/>
      <c r="L4750" s="12">
        <f>VartojimasGamyba!H4746</f>
        <v>0</v>
      </c>
      <c r="M4750" s="19">
        <f t="shared" si="716"/>
        <v>6.0393333333333334</v>
      </c>
      <c r="N4750" s="7">
        <f t="shared" si="717"/>
        <v>751.59503333333339</v>
      </c>
      <c r="O4750" s="7">
        <f t="shared" si="718"/>
        <v>751.59503333333339</v>
      </c>
      <c r="R4750" s="7"/>
      <c r="S4750" s="47">
        <f t="shared" si="719"/>
        <v>6.0393333333333334</v>
      </c>
      <c r="T4750" s="47">
        <f t="shared" si="720"/>
        <v>0</v>
      </c>
      <c r="U4750" s="47">
        <f t="shared" si="721"/>
        <v>124.45</v>
      </c>
      <c r="V4750" s="47">
        <f t="shared" si="722"/>
        <v>12.58</v>
      </c>
      <c r="W4750" s="11"/>
    </row>
    <row r="4751" spans="1:23" x14ac:dyDescent="0.45">
      <c r="A4751" t="s">
        <v>4756</v>
      </c>
      <c r="B4751">
        <v>41.06</v>
      </c>
      <c r="D4751" s="1" t="str">
        <f>VartojimasGamyba!J4747</f>
        <v>2024-03-16-17</v>
      </c>
      <c r="E4751" s="7">
        <f>VartojimasGamyba!G4747</f>
        <v>0.71</v>
      </c>
      <c r="F4751" s="11"/>
      <c r="G4751" s="12">
        <f t="shared" si="715"/>
        <v>8.5933333333333319</v>
      </c>
      <c r="H4751" s="12">
        <v>0</v>
      </c>
      <c r="I4751" s="12">
        <v>0.78888888888888886</v>
      </c>
      <c r="J4751" s="12">
        <v>0</v>
      </c>
      <c r="K4751" s="12"/>
      <c r="L4751" s="12">
        <f>VartojimasGamyba!H4747</f>
        <v>0</v>
      </c>
      <c r="M4751" s="19">
        <f t="shared" si="716"/>
        <v>0</v>
      </c>
      <c r="N4751" s="7">
        <f t="shared" si="717"/>
        <v>0</v>
      </c>
      <c r="O4751" s="7">
        <f t="shared" si="718"/>
        <v>0</v>
      </c>
      <c r="R4751" s="7"/>
      <c r="S4751" s="47">
        <f t="shared" si="719"/>
        <v>0</v>
      </c>
      <c r="T4751" s="47">
        <f t="shared" si="720"/>
        <v>0</v>
      </c>
      <c r="U4751" s="47">
        <f t="shared" si="721"/>
        <v>141.35000000000002</v>
      </c>
      <c r="V4751" s="47">
        <f t="shared" si="722"/>
        <v>29.480000000000004</v>
      </c>
      <c r="W4751" s="11"/>
    </row>
    <row r="4752" spans="1:23" x14ac:dyDescent="0.45">
      <c r="A4752" t="s">
        <v>4757</v>
      </c>
      <c r="B4752">
        <v>74.03</v>
      </c>
      <c r="D4752" s="1" t="str">
        <f>VartojimasGamyba!J4748</f>
        <v>2024-03-16-18</v>
      </c>
      <c r="E4752" s="7">
        <f>VartojimasGamyba!G4748</f>
        <v>0.313</v>
      </c>
      <c r="F4752" s="11"/>
      <c r="G4752" s="12">
        <f t="shared" si="715"/>
        <v>8.2455555555555549</v>
      </c>
      <c r="H4752" s="12">
        <v>0</v>
      </c>
      <c r="I4752" s="12">
        <v>0.3477777777777778</v>
      </c>
      <c r="J4752" s="12">
        <v>0</v>
      </c>
      <c r="K4752" s="12"/>
      <c r="L4752" s="12">
        <f>VartojimasGamyba!H4748</f>
        <v>0</v>
      </c>
      <c r="M4752" s="19">
        <f t="shared" si="716"/>
        <v>0</v>
      </c>
      <c r="N4752" s="7">
        <f t="shared" si="717"/>
        <v>0</v>
      </c>
      <c r="O4752" s="7">
        <f t="shared" si="718"/>
        <v>0</v>
      </c>
      <c r="R4752" s="7"/>
      <c r="S4752" s="47">
        <f t="shared" si="719"/>
        <v>0</v>
      </c>
      <c r="T4752" s="47">
        <f t="shared" si="720"/>
        <v>0</v>
      </c>
      <c r="U4752" s="47">
        <f t="shared" si="721"/>
        <v>174.32</v>
      </c>
      <c r="V4752" s="47">
        <f t="shared" si="722"/>
        <v>62.45</v>
      </c>
      <c r="W4752" s="11"/>
    </row>
    <row r="4753" spans="1:23" x14ac:dyDescent="0.45">
      <c r="A4753" t="s">
        <v>4758</v>
      </c>
      <c r="B4753">
        <v>74.13</v>
      </c>
      <c r="D4753" s="1" t="str">
        <f>VartojimasGamyba!J4749</f>
        <v>2024-03-16-19</v>
      </c>
      <c r="E4753" s="7">
        <f>VartojimasGamyba!G4749</f>
        <v>1.1659999999999999</v>
      </c>
      <c r="F4753" s="11"/>
      <c r="G4753" s="12">
        <f t="shared" si="715"/>
        <v>6.9499999999999993</v>
      </c>
      <c r="H4753" s="12">
        <v>0</v>
      </c>
      <c r="I4753" s="12">
        <v>1.2955555555555558</v>
      </c>
      <c r="J4753" s="12">
        <v>0</v>
      </c>
      <c r="K4753" s="12"/>
      <c r="L4753" s="12">
        <f>VartojimasGamyba!H4749</f>
        <v>0</v>
      </c>
      <c r="M4753" s="19">
        <f t="shared" si="716"/>
        <v>-2.2204460492503131E-16</v>
      </c>
      <c r="N4753" s="7">
        <f t="shared" si="717"/>
        <v>-3.8729019991023964E-14</v>
      </c>
      <c r="O4753" s="7">
        <f t="shared" si="718"/>
        <v>-3.8729019991023964E-14</v>
      </c>
      <c r="R4753" s="7"/>
      <c r="S4753" s="47">
        <f t="shared" si="719"/>
        <v>-2.2204460492503131E-16</v>
      </c>
      <c r="T4753" s="47">
        <f t="shared" si="720"/>
        <v>0</v>
      </c>
      <c r="U4753" s="47">
        <f t="shared" si="721"/>
        <v>174.42000000000002</v>
      </c>
      <c r="V4753" s="47">
        <f t="shared" si="722"/>
        <v>62.55</v>
      </c>
      <c r="W4753" s="11"/>
    </row>
    <row r="4754" spans="1:23" x14ac:dyDescent="0.45">
      <c r="A4754" t="s">
        <v>4759</v>
      </c>
      <c r="B4754">
        <v>80.16</v>
      </c>
      <c r="D4754" s="1" t="str">
        <f>VartojimasGamyba!J4750</f>
        <v>2024-03-16-20</v>
      </c>
      <c r="E4754" s="7">
        <f>VartojimasGamyba!G4750</f>
        <v>0.40300000000000002</v>
      </c>
      <c r="F4754" s="11"/>
      <c r="G4754" s="12">
        <f t="shared" si="715"/>
        <v>6.5022222222222217</v>
      </c>
      <c r="H4754" s="12">
        <v>0</v>
      </c>
      <c r="I4754" s="12">
        <v>0.44777777777777783</v>
      </c>
      <c r="J4754" s="12">
        <v>0</v>
      </c>
      <c r="K4754" s="12"/>
      <c r="L4754" s="12">
        <f>VartojimasGamyba!H4750</f>
        <v>0</v>
      </c>
      <c r="M4754" s="19">
        <f t="shared" si="716"/>
        <v>-5.5511151231257827E-17</v>
      </c>
      <c r="N4754" s="7">
        <f t="shared" si="717"/>
        <v>-1.0016987239680474E-14</v>
      </c>
      <c r="O4754" s="7">
        <f t="shared" si="718"/>
        <v>-1.0016987239680474E-14</v>
      </c>
      <c r="P4754" s="7" t="s">
        <v>8873</v>
      </c>
      <c r="R4754" s="7"/>
      <c r="S4754" s="47">
        <f t="shared" si="719"/>
        <v>-5.5511151231257827E-17</v>
      </c>
      <c r="T4754" s="47">
        <f t="shared" si="720"/>
        <v>0</v>
      </c>
      <c r="U4754" s="47">
        <f t="shared" si="721"/>
        <v>180.45</v>
      </c>
      <c r="V4754" s="47">
        <f t="shared" si="722"/>
        <v>68.58</v>
      </c>
      <c r="W4754" s="11"/>
    </row>
    <row r="4755" spans="1:23" x14ac:dyDescent="0.45">
      <c r="A4755" t="s">
        <v>4760</v>
      </c>
      <c r="B4755">
        <v>83.19</v>
      </c>
      <c r="D4755" s="1" t="str">
        <f>VartojimasGamyba!J4751</f>
        <v>2024-03-16-21</v>
      </c>
      <c r="E4755" s="7">
        <f>VartojimasGamyba!G4751</f>
        <v>0.41699999999999998</v>
      </c>
      <c r="F4755" s="11"/>
      <c r="G4755" s="12">
        <f t="shared" si="715"/>
        <v>6.0388888888888888</v>
      </c>
      <c r="H4755" s="12">
        <v>0</v>
      </c>
      <c r="I4755" s="12">
        <v>0.46333333333333332</v>
      </c>
      <c r="J4755" s="12">
        <v>0</v>
      </c>
      <c r="K4755" s="12"/>
      <c r="L4755" s="12">
        <f>VartojimasGamyba!H4751</f>
        <v>0</v>
      </c>
      <c r="M4755" s="19">
        <f t="shared" si="716"/>
        <v>0</v>
      </c>
      <c r="N4755" s="7">
        <f t="shared" si="717"/>
        <v>0</v>
      </c>
      <c r="O4755" s="7">
        <f t="shared" si="718"/>
        <v>0</v>
      </c>
      <c r="P4755" s="7">
        <f>SUM(N4734:N4757)</f>
        <v>1174.4543933333334</v>
      </c>
      <c r="R4755" s="7"/>
      <c r="S4755" s="47">
        <f t="shared" si="719"/>
        <v>0</v>
      </c>
      <c r="T4755" s="47">
        <f t="shared" si="720"/>
        <v>0</v>
      </c>
      <c r="U4755" s="47">
        <f t="shared" si="721"/>
        <v>183.48000000000002</v>
      </c>
      <c r="V4755" s="47">
        <f t="shared" si="722"/>
        <v>71.61</v>
      </c>
      <c r="W4755" s="11"/>
    </row>
    <row r="4756" spans="1:23" x14ac:dyDescent="0.45">
      <c r="A4756" t="s">
        <v>4761</v>
      </c>
      <c r="B4756">
        <v>78.28</v>
      </c>
      <c r="D4756" s="1" t="str">
        <f>VartojimasGamyba!J4752</f>
        <v>2024-03-16-22</v>
      </c>
      <c r="E4756" s="7">
        <f>VartojimasGamyba!G4752</f>
        <v>0.55100000000000005</v>
      </c>
      <c r="F4756" s="11"/>
      <c r="G4756" s="12">
        <f t="shared" si="715"/>
        <v>5.4266666666666667</v>
      </c>
      <c r="H4756" s="12">
        <v>0</v>
      </c>
      <c r="I4756" s="12">
        <v>0.61222222222222233</v>
      </c>
      <c r="J4756" s="12">
        <v>0</v>
      </c>
      <c r="K4756" s="12"/>
      <c r="L4756" s="12">
        <f>VartojimasGamyba!H4752</f>
        <v>0</v>
      </c>
      <c r="M4756" s="19">
        <f t="shared" si="716"/>
        <v>-1.1102230246251565E-16</v>
      </c>
      <c r="N4756" s="7">
        <f t="shared" si="717"/>
        <v>-1.982525255073142E-14</v>
      </c>
      <c r="O4756" s="7">
        <f t="shared" si="718"/>
        <v>-1.982525255073142E-14</v>
      </c>
      <c r="P4756" s="7" t="s">
        <v>8872</v>
      </c>
      <c r="R4756" s="7"/>
      <c r="S4756" s="47">
        <f t="shared" si="719"/>
        <v>-1.1102230246251565E-16</v>
      </c>
      <c r="T4756" s="47">
        <f t="shared" si="720"/>
        <v>0</v>
      </c>
      <c r="U4756" s="47">
        <f t="shared" si="721"/>
        <v>178.57</v>
      </c>
      <c r="V4756" s="47">
        <f t="shared" si="722"/>
        <v>66.7</v>
      </c>
      <c r="W4756" s="11"/>
    </row>
    <row r="4757" spans="1:23" x14ac:dyDescent="0.45">
      <c r="A4757" t="s">
        <v>4762</v>
      </c>
      <c r="B4757">
        <v>49.1</v>
      </c>
      <c r="D4757" s="1" t="str">
        <f>VartojimasGamyba!J4753</f>
        <v>2024-03-16-23</v>
      </c>
      <c r="E4757" s="7">
        <f>VartojimasGamyba!G4753</f>
        <v>0.38400000000000001</v>
      </c>
      <c r="F4757" s="11"/>
      <c r="G4757" s="12">
        <f t="shared" si="715"/>
        <v>5</v>
      </c>
      <c r="H4757" s="12">
        <v>0</v>
      </c>
      <c r="I4757" s="12">
        <v>0.42666666666666669</v>
      </c>
      <c r="J4757" s="12">
        <v>0</v>
      </c>
      <c r="K4757" s="12"/>
      <c r="L4757" s="12">
        <f>VartojimasGamyba!H4753</f>
        <v>0</v>
      </c>
      <c r="M4757" s="19">
        <f t="shared" si="716"/>
        <v>0</v>
      </c>
      <c r="N4757" s="7">
        <f t="shared" si="717"/>
        <v>0</v>
      </c>
      <c r="O4757" s="7">
        <f t="shared" si="718"/>
        <v>0</v>
      </c>
      <c r="P4757" s="7">
        <f>SUM(O4734:O4757)</f>
        <v>1174.4543933333334</v>
      </c>
      <c r="Q4757" s="7">
        <f>SUMPRODUCT(B4734:B4757,E4734:E4757)+SUM(E4734:E4757)*$Z$21-SUMPRODUCT(B4734:B4757,L4734:L4757)+SUM(L4734:L4757)*ABS($Z$20)</f>
        <v>1823.1889100000003</v>
      </c>
      <c r="R4757" s="7"/>
      <c r="S4757" s="47">
        <f t="shared" si="719"/>
        <v>0</v>
      </c>
      <c r="T4757" s="47">
        <f t="shared" si="720"/>
        <v>0</v>
      </c>
      <c r="U4757" s="47">
        <f t="shared" si="721"/>
        <v>149.39000000000001</v>
      </c>
      <c r="V4757" s="47">
        <f t="shared" si="722"/>
        <v>37.520000000000003</v>
      </c>
      <c r="W4757" s="11">
        <f>IF(P4757&lt;&gt;Q4757,1,0)</f>
        <v>1</v>
      </c>
    </row>
    <row r="4758" spans="1:23" x14ac:dyDescent="0.45">
      <c r="A4758" t="s">
        <v>4763</v>
      </c>
      <c r="B4758">
        <v>49.14</v>
      </c>
      <c r="D4758" s="9" t="str">
        <f>VartojimasGamyba!J4754</f>
        <v>2024-03-17-00</v>
      </c>
      <c r="E4758" s="8">
        <f>VartojimasGamyba!G4754</f>
        <v>0.71799999999999997</v>
      </c>
      <c r="F4758" s="11"/>
      <c r="G4758" s="7">
        <f>G4757+H4758-I4758</f>
        <v>4.2022222222222219</v>
      </c>
      <c r="H4758" s="7">
        <v>0</v>
      </c>
      <c r="I4758" s="7">
        <v>0.7977777777777777</v>
      </c>
      <c r="J4758" s="7">
        <v>0</v>
      </c>
      <c r="L4758" s="7">
        <f>VartojimasGamyba!H4754</f>
        <v>0</v>
      </c>
      <c r="M4758" s="15">
        <f t="shared" si="716"/>
        <v>0</v>
      </c>
      <c r="N4758" s="7">
        <f t="shared" si="717"/>
        <v>0</v>
      </c>
      <c r="O4758" s="7">
        <f t="shared" si="718"/>
        <v>0</v>
      </c>
      <c r="R4758" s="20" t="s">
        <v>8783</v>
      </c>
      <c r="S4758" s="47">
        <f t="shared" si="719"/>
        <v>0</v>
      </c>
      <c r="T4758" s="47">
        <f t="shared" si="720"/>
        <v>0</v>
      </c>
      <c r="U4758" s="47">
        <f t="shared" si="721"/>
        <v>149.43</v>
      </c>
      <c r="V4758" s="47">
        <f t="shared" si="722"/>
        <v>37.56</v>
      </c>
      <c r="W4758" s="11"/>
    </row>
    <row r="4759" spans="1:23" x14ac:dyDescent="0.45">
      <c r="A4759" t="s">
        <v>4764</v>
      </c>
      <c r="B4759">
        <v>17.03</v>
      </c>
      <c r="D4759" s="9" t="str">
        <f>VartojimasGamyba!J4755</f>
        <v>2024-03-17-01</v>
      </c>
      <c r="E4759" s="8">
        <f>VartojimasGamyba!G4755</f>
        <v>0.20499999999999999</v>
      </c>
      <c r="F4759" s="11"/>
      <c r="G4759" s="7">
        <f t="shared" ref="G4759:G4781" si="723">G4758+H4759-I4759</f>
        <v>12.27511111111111</v>
      </c>
      <c r="H4759" s="7">
        <v>8.0728888888888886</v>
      </c>
      <c r="I4759" s="7">
        <v>0</v>
      </c>
      <c r="J4759" s="7">
        <v>0</v>
      </c>
      <c r="L4759" s="7">
        <f>VartojimasGamyba!H4755</f>
        <v>0</v>
      </c>
      <c r="M4759" s="15">
        <f t="shared" si="716"/>
        <v>8.2778888888888886</v>
      </c>
      <c r="N4759" s="7">
        <f t="shared" si="717"/>
        <v>971.16192444444448</v>
      </c>
      <c r="O4759" s="7">
        <f t="shared" si="718"/>
        <v>971.16192444444448</v>
      </c>
      <c r="R4759" s="7"/>
      <c r="S4759" s="47">
        <f t="shared" si="719"/>
        <v>8.2778888888888886</v>
      </c>
      <c r="T4759" s="47">
        <f t="shared" si="720"/>
        <v>0</v>
      </c>
      <c r="U4759" s="47">
        <f t="shared" si="721"/>
        <v>117.32000000000001</v>
      </c>
      <c r="V4759" s="47">
        <f t="shared" si="722"/>
        <v>5.4500000000000011</v>
      </c>
      <c r="W4759" s="11"/>
    </row>
    <row r="4760" spans="1:23" x14ac:dyDescent="0.45">
      <c r="A4760" t="s">
        <v>4765</v>
      </c>
      <c r="B4760">
        <v>26.4</v>
      </c>
      <c r="D4760" s="9" t="str">
        <f>VartojimasGamyba!J4756</f>
        <v>2024-03-17-02</v>
      </c>
      <c r="E4760" s="8">
        <f>VartojimasGamyba!G4756</f>
        <v>0.53600000000000003</v>
      </c>
      <c r="F4760" s="11"/>
      <c r="G4760" s="7">
        <f t="shared" si="723"/>
        <v>12.27511111111111</v>
      </c>
      <c r="H4760" s="7">
        <v>0</v>
      </c>
      <c r="I4760" s="7">
        <v>0</v>
      </c>
      <c r="J4760" s="7">
        <v>0</v>
      </c>
      <c r="L4760" s="7">
        <f>VartojimasGamyba!H4756</f>
        <v>0</v>
      </c>
      <c r="M4760" s="15">
        <f t="shared" si="716"/>
        <v>0.53600000000000003</v>
      </c>
      <c r="N4760" s="7">
        <f t="shared" si="717"/>
        <v>67.905839999999998</v>
      </c>
      <c r="O4760" s="7">
        <f t="shared" si="718"/>
        <v>67.905839999999998</v>
      </c>
      <c r="R4760" s="7"/>
      <c r="S4760" s="47">
        <f t="shared" si="719"/>
        <v>0.53600000000000003</v>
      </c>
      <c r="T4760" s="47">
        <f t="shared" si="720"/>
        <v>0</v>
      </c>
      <c r="U4760" s="47">
        <f t="shared" si="721"/>
        <v>126.69</v>
      </c>
      <c r="V4760" s="47">
        <f t="shared" si="722"/>
        <v>14.819999999999999</v>
      </c>
      <c r="W4760" s="11"/>
    </row>
    <row r="4761" spans="1:23" x14ac:dyDescent="0.45">
      <c r="A4761" t="s">
        <v>4766</v>
      </c>
      <c r="B4761">
        <v>27.51</v>
      </c>
      <c r="D4761" s="9" t="str">
        <f>VartojimasGamyba!J4757</f>
        <v>2024-03-17-03</v>
      </c>
      <c r="E4761" s="8">
        <f>VartojimasGamyba!G4757</f>
        <v>0.442</v>
      </c>
      <c r="F4761" s="11"/>
      <c r="G4761" s="7">
        <f t="shared" si="723"/>
        <v>12.27511111111111</v>
      </c>
      <c r="H4761" s="7">
        <v>0</v>
      </c>
      <c r="I4761" s="7">
        <v>0</v>
      </c>
      <c r="J4761" s="7">
        <v>0</v>
      </c>
      <c r="L4761" s="7">
        <f>VartojimasGamyba!H4757</f>
        <v>0</v>
      </c>
      <c r="M4761" s="15">
        <f t="shared" si="716"/>
        <v>0.442</v>
      </c>
      <c r="N4761" s="7">
        <f t="shared" si="717"/>
        <v>56.487600000000008</v>
      </c>
      <c r="O4761" s="7">
        <f t="shared" si="718"/>
        <v>56.487600000000008</v>
      </c>
      <c r="R4761" s="7"/>
      <c r="S4761" s="47">
        <f t="shared" si="719"/>
        <v>0.442</v>
      </c>
      <c r="T4761" s="47">
        <f t="shared" si="720"/>
        <v>0</v>
      </c>
      <c r="U4761" s="47">
        <f t="shared" si="721"/>
        <v>127.80000000000001</v>
      </c>
      <c r="V4761" s="47">
        <f t="shared" si="722"/>
        <v>15.930000000000001</v>
      </c>
      <c r="W4761" s="11"/>
    </row>
    <row r="4762" spans="1:23" x14ac:dyDescent="0.45">
      <c r="A4762" t="s">
        <v>4767</v>
      </c>
      <c r="B4762">
        <v>29.11</v>
      </c>
      <c r="D4762" s="9" t="str">
        <f>VartojimasGamyba!J4758</f>
        <v>2024-03-17-04</v>
      </c>
      <c r="E4762" s="8">
        <f>VartojimasGamyba!G4758</f>
        <v>0.56299999999999994</v>
      </c>
      <c r="F4762" s="11"/>
      <c r="G4762" s="7">
        <f t="shared" si="723"/>
        <v>12.27511111111111</v>
      </c>
      <c r="H4762" s="7">
        <v>0</v>
      </c>
      <c r="I4762" s="7">
        <v>0</v>
      </c>
      <c r="J4762" s="7">
        <v>0</v>
      </c>
      <c r="L4762" s="7">
        <f>VartojimasGamyba!H4758</f>
        <v>0</v>
      </c>
      <c r="M4762" s="15">
        <f t="shared" si="716"/>
        <v>0.56299999999999994</v>
      </c>
      <c r="N4762" s="7">
        <f t="shared" si="717"/>
        <v>72.852199999999996</v>
      </c>
      <c r="O4762" s="7">
        <f t="shared" si="718"/>
        <v>72.852199999999996</v>
      </c>
      <c r="R4762" s="7"/>
      <c r="S4762" s="47">
        <f t="shared" si="719"/>
        <v>0.56299999999999994</v>
      </c>
      <c r="T4762" s="47">
        <f t="shared" si="720"/>
        <v>0</v>
      </c>
      <c r="U4762" s="47">
        <f t="shared" si="721"/>
        <v>129.4</v>
      </c>
      <c r="V4762" s="47">
        <f t="shared" si="722"/>
        <v>17.53</v>
      </c>
      <c r="W4762" s="11"/>
    </row>
    <row r="4763" spans="1:23" x14ac:dyDescent="0.45">
      <c r="A4763" t="s">
        <v>4768</v>
      </c>
      <c r="B4763">
        <v>30.3</v>
      </c>
      <c r="D4763" s="9" t="str">
        <f>VartojimasGamyba!J4759</f>
        <v>2024-03-17-05</v>
      </c>
      <c r="E4763" s="8">
        <f>VartojimasGamyba!G4759</f>
        <v>1.0269999999999999</v>
      </c>
      <c r="F4763" s="11"/>
      <c r="G4763" s="7">
        <f t="shared" si="723"/>
        <v>11.142888888888889</v>
      </c>
      <c r="H4763" s="7">
        <v>0</v>
      </c>
      <c r="I4763" s="7">
        <v>1.1322222222222222</v>
      </c>
      <c r="J4763" s="7">
        <v>0</v>
      </c>
      <c r="L4763" s="7">
        <f>VartojimasGamyba!H4759</f>
        <v>8.0000000000000002E-3</v>
      </c>
      <c r="M4763" s="15">
        <f t="shared" si="716"/>
        <v>-2.1510571102112408E-16</v>
      </c>
      <c r="N4763" s="7">
        <f t="shared" si="717"/>
        <v>-2.8090654802248593E-14</v>
      </c>
      <c r="O4763" s="7">
        <f t="shared" si="718"/>
        <v>-2.8090654802248593E-14</v>
      </c>
      <c r="R4763" s="7"/>
      <c r="S4763" s="47">
        <f t="shared" si="719"/>
        <v>-2.1510571102112408E-16</v>
      </c>
      <c r="T4763" s="47">
        <f t="shared" si="720"/>
        <v>0</v>
      </c>
      <c r="U4763" s="47">
        <f t="shared" si="721"/>
        <v>130.59</v>
      </c>
      <c r="V4763" s="47">
        <f t="shared" si="722"/>
        <v>18.72</v>
      </c>
      <c r="W4763" s="11"/>
    </row>
    <row r="4764" spans="1:23" x14ac:dyDescent="0.45">
      <c r="A4764" t="s">
        <v>4769</v>
      </c>
      <c r="B4764">
        <v>35.049999999999997</v>
      </c>
      <c r="D4764" s="9" t="str">
        <f>VartojimasGamyba!J4760</f>
        <v>2024-03-17-06</v>
      </c>
      <c r="E4764" s="8">
        <f>VartojimasGamyba!G4760</f>
        <v>0.46200000000000002</v>
      </c>
      <c r="F4764" s="11"/>
      <c r="G4764" s="7">
        <f t="shared" si="723"/>
        <v>10.714</v>
      </c>
      <c r="H4764" s="7">
        <v>0</v>
      </c>
      <c r="I4764" s="7">
        <v>0.42888888888888893</v>
      </c>
      <c r="J4764" s="7">
        <v>0</v>
      </c>
      <c r="L4764" s="7">
        <f>VartojimasGamyba!H4760</f>
        <v>7.5999999999999998E-2</v>
      </c>
      <c r="M4764" s="15">
        <f t="shared" si="716"/>
        <v>0</v>
      </c>
      <c r="N4764" s="7">
        <f t="shared" si="717"/>
        <v>0</v>
      </c>
      <c r="O4764" s="7">
        <f t="shared" si="718"/>
        <v>0</v>
      </c>
      <c r="R4764" s="7"/>
      <c r="S4764" s="47">
        <f t="shared" si="719"/>
        <v>0</v>
      </c>
      <c r="T4764" s="47">
        <f t="shared" si="720"/>
        <v>0</v>
      </c>
      <c r="U4764" s="47">
        <f t="shared" si="721"/>
        <v>135.34</v>
      </c>
      <c r="V4764" s="47">
        <f t="shared" si="722"/>
        <v>23.47</v>
      </c>
      <c r="W4764" s="11"/>
    </row>
    <row r="4765" spans="1:23" x14ac:dyDescent="0.45">
      <c r="A4765" t="s">
        <v>4770</v>
      </c>
      <c r="B4765">
        <v>38.47</v>
      </c>
      <c r="D4765" s="9" t="str">
        <f>VartojimasGamyba!J4761</f>
        <v>2024-03-17-07</v>
      </c>
      <c r="E4765" s="8">
        <f>VartojimasGamyba!G4761</f>
        <v>0.27300000000000002</v>
      </c>
      <c r="F4765" s="11"/>
      <c r="G4765" s="7">
        <f t="shared" si="723"/>
        <v>10.614000000000001</v>
      </c>
      <c r="H4765" s="7">
        <v>0</v>
      </c>
      <c r="I4765" s="7">
        <v>0.10000000000000003</v>
      </c>
      <c r="J4765" s="7">
        <v>0</v>
      </c>
      <c r="L4765" s="7">
        <f>VartojimasGamyba!H4761</f>
        <v>0.183</v>
      </c>
      <c r="M4765" s="15">
        <f t="shared" si="716"/>
        <v>0</v>
      </c>
      <c r="N4765" s="7">
        <f t="shared" si="717"/>
        <v>0</v>
      </c>
      <c r="O4765" s="7">
        <f t="shared" si="718"/>
        <v>0</v>
      </c>
      <c r="R4765" s="7"/>
      <c r="S4765" s="47">
        <f t="shared" si="719"/>
        <v>0</v>
      </c>
      <c r="T4765" s="47">
        <f t="shared" si="720"/>
        <v>0</v>
      </c>
      <c r="U4765" s="47">
        <f t="shared" si="721"/>
        <v>138.76</v>
      </c>
      <c r="V4765" s="47">
        <f t="shared" si="722"/>
        <v>26.89</v>
      </c>
      <c r="W4765" s="11"/>
    </row>
    <row r="4766" spans="1:23" x14ac:dyDescent="0.45">
      <c r="A4766" t="s">
        <v>4771</v>
      </c>
      <c r="B4766">
        <v>41.29</v>
      </c>
      <c r="D4766" s="9" t="str">
        <f>VartojimasGamyba!J4762</f>
        <v>2024-03-17-08</v>
      </c>
      <c r="E4766" s="8">
        <f>VartojimasGamyba!G4762</f>
        <v>0.14399999999999999</v>
      </c>
      <c r="F4766" s="11"/>
      <c r="G4766" s="7">
        <f t="shared" si="723"/>
        <v>11.075000000000001</v>
      </c>
      <c r="H4766" s="7">
        <v>0.46100000000000008</v>
      </c>
      <c r="I4766" s="7">
        <v>0</v>
      </c>
      <c r="J4766" s="7">
        <v>0</v>
      </c>
      <c r="L4766" s="7">
        <f>VartojimasGamyba!H4762</f>
        <v>0.60499999999999998</v>
      </c>
      <c r="M4766" s="15">
        <f t="shared" si="716"/>
        <v>0</v>
      </c>
      <c r="N4766" s="7">
        <f t="shared" si="717"/>
        <v>0</v>
      </c>
      <c r="O4766" s="7">
        <f t="shared" si="718"/>
        <v>0</v>
      </c>
      <c r="R4766" s="7"/>
      <c r="S4766" s="47">
        <f t="shared" si="719"/>
        <v>0.46099999999999997</v>
      </c>
      <c r="T4766" s="47">
        <f t="shared" si="720"/>
        <v>0.46099999999999997</v>
      </c>
      <c r="U4766" s="47">
        <f t="shared" si="721"/>
        <v>141.58000000000001</v>
      </c>
      <c r="V4766" s="47">
        <f t="shared" si="722"/>
        <v>29.71</v>
      </c>
      <c r="W4766" s="11"/>
    </row>
    <row r="4767" spans="1:23" x14ac:dyDescent="0.45">
      <c r="A4767" t="s">
        <v>4772</v>
      </c>
      <c r="B4767">
        <v>49.2</v>
      </c>
      <c r="D4767" s="9" t="str">
        <f>VartojimasGamyba!J4763</f>
        <v>2024-03-17-09</v>
      </c>
      <c r="E4767" s="8">
        <f>VartojimasGamyba!G4763</f>
        <v>0.17</v>
      </c>
      <c r="F4767" s="11"/>
      <c r="G4767" s="7">
        <f t="shared" si="723"/>
        <v>12.008000000000001</v>
      </c>
      <c r="H4767" s="7">
        <v>0.93300000000000005</v>
      </c>
      <c r="I4767" s="7">
        <v>0</v>
      </c>
      <c r="J4767" s="7">
        <v>0</v>
      </c>
      <c r="L4767" s="7">
        <f>VartojimasGamyba!H4763</f>
        <v>1.103</v>
      </c>
      <c r="M4767" s="15">
        <f t="shared" si="716"/>
        <v>0</v>
      </c>
      <c r="N4767" s="7">
        <f t="shared" si="717"/>
        <v>0</v>
      </c>
      <c r="O4767" s="7">
        <f t="shared" si="718"/>
        <v>0</v>
      </c>
      <c r="R4767" s="7"/>
      <c r="S4767" s="47">
        <f t="shared" si="719"/>
        <v>0.93299999999999994</v>
      </c>
      <c r="T4767" s="47">
        <f t="shared" si="720"/>
        <v>0.93299999999999994</v>
      </c>
      <c r="U4767" s="47">
        <f t="shared" si="721"/>
        <v>149.49</v>
      </c>
      <c r="V4767" s="47">
        <f t="shared" si="722"/>
        <v>37.620000000000005</v>
      </c>
      <c r="W4767" s="11"/>
    </row>
    <row r="4768" spans="1:23" x14ac:dyDescent="0.45">
      <c r="A4768" t="s">
        <v>4773</v>
      </c>
      <c r="B4768">
        <v>49.48</v>
      </c>
      <c r="D4768" s="9" t="str">
        <f>VartojimasGamyba!J4764</f>
        <v>2024-03-17-10</v>
      </c>
      <c r="E4768" s="8">
        <f>VartojimasGamyba!G4764</f>
        <v>3.0000000000000001E-3</v>
      </c>
      <c r="F4768" s="11"/>
      <c r="G4768" s="7">
        <f t="shared" si="723"/>
        <v>14.139000000000001</v>
      </c>
      <c r="H4768" s="7">
        <v>2.1310000000000002</v>
      </c>
      <c r="I4768" s="7">
        <v>0</v>
      </c>
      <c r="J4768" s="7">
        <v>0</v>
      </c>
      <c r="L4768" s="7">
        <f>VartojimasGamyba!H4764</f>
        <v>2.1339999999999999</v>
      </c>
      <c r="M4768" s="15">
        <f t="shared" si="716"/>
        <v>0</v>
      </c>
      <c r="N4768" s="7">
        <f t="shared" si="717"/>
        <v>0</v>
      </c>
      <c r="O4768" s="7">
        <f t="shared" si="718"/>
        <v>0</v>
      </c>
      <c r="R4768" s="7"/>
      <c r="S4768" s="47">
        <f t="shared" si="719"/>
        <v>2.1309999999999998</v>
      </c>
      <c r="T4768" s="47">
        <f t="shared" si="720"/>
        <v>2.1309999999999998</v>
      </c>
      <c r="U4768" s="47">
        <f t="shared" si="721"/>
        <v>149.77000000000001</v>
      </c>
      <c r="V4768" s="47">
        <f t="shared" si="722"/>
        <v>37.9</v>
      </c>
      <c r="W4768" s="11"/>
    </row>
    <row r="4769" spans="1:23" x14ac:dyDescent="0.45">
      <c r="A4769" t="s">
        <v>4774</v>
      </c>
      <c r="B4769">
        <v>47.15</v>
      </c>
      <c r="D4769" s="9" t="str">
        <f>VartojimasGamyba!J4765</f>
        <v>2024-03-17-11</v>
      </c>
      <c r="E4769" s="8">
        <f>VartojimasGamyba!G4765</f>
        <v>0.16300000000000001</v>
      </c>
      <c r="F4769" s="11"/>
      <c r="G4769" s="7">
        <f t="shared" si="723"/>
        <v>14.992000000000001</v>
      </c>
      <c r="H4769" s="7">
        <v>0.85299999999999998</v>
      </c>
      <c r="I4769" s="7">
        <v>0</v>
      </c>
      <c r="J4769" s="7">
        <v>0</v>
      </c>
      <c r="L4769" s="7">
        <f>VartojimasGamyba!H4765</f>
        <v>1.016</v>
      </c>
      <c r="M4769" s="15">
        <f t="shared" si="716"/>
        <v>0</v>
      </c>
      <c r="N4769" s="7">
        <f t="shared" si="717"/>
        <v>0</v>
      </c>
      <c r="O4769" s="7">
        <f t="shared" si="718"/>
        <v>0</v>
      </c>
      <c r="R4769" s="7"/>
      <c r="S4769" s="47">
        <f t="shared" si="719"/>
        <v>0.85299999999999998</v>
      </c>
      <c r="T4769" s="47">
        <f t="shared" si="720"/>
        <v>0.85299999999999998</v>
      </c>
      <c r="U4769" s="47">
        <f t="shared" si="721"/>
        <v>147.44</v>
      </c>
      <c r="V4769" s="47">
        <f t="shared" si="722"/>
        <v>35.57</v>
      </c>
      <c r="W4769" s="11"/>
    </row>
    <row r="4770" spans="1:23" x14ac:dyDescent="0.45">
      <c r="A4770" t="s">
        <v>4775</v>
      </c>
      <c r="B4770">
        <v>45.4</v>
      </c>
      <c r="D4770" s="9" t="str">
        <f>VartojimasGamyba!J4766</f>
        <v>2024-03-17-12</v>
      </c>
      <c r="E4770" s="8">
        <f>VartojimasGamyba!G4766</f>
        <v>0.40400000000000003</v>
      </c>
      <c r="F4770" s="11"/>
      <c r="G4770" s="7">
        <f t="shared" si="723"/>
        <v>15.450000000000001</v>
      </c>
      <c r="H4770" s="7">
        <v>0.45800000000000007</v>
      </c>
      <c r="I4770" s="7">
        <v>0</v>
      </c>
      <c r="J4770" s="7">
        <v>0</v>
      </c>
      <c r="L4770" s="7">
        <f>VartojimasGamyba!H4766</f>
        <v>0.86199999999999999</v>
      </c>
      <c r="M4770" s="15">
        <f t="shared" si="716"/>
        <v>0</v>
      </c>
      <c r="N4770" s="7">
        <f t="shared" si="717"/>
        <v>0</v>
      </c>
      <c r="O4770" s="7">
        <f t="shared" si="718"/>
        <v>0</v>
      </c>
      <c r="R4770" s="7"/>
      <c r="S4770" s="47">
        <f t="shared" si="719"/>
        <v>0.45799999999999996</v>
      </c>
      <c r="T4770" s="47">
        <f t="shared" si="720"/>
        <v>0.45799999999999996</v>
      </c>
      <c r="U4770" s="47">
        <f t="shared" si="721"/>
        <v>145.69</v>
      </c>
      <c r="V4770" s="47">
        <f t="shared" si="722"/>
        <v>33.82</v>
      </c>
      <c r="W4770" s="11"/>
    </row>
    <row r="4771" spans="1:23" x14ac:dyDescent="0.45">
      <c r="A4771" t="s">
        <v>4776</v>
      </c>
      <c r="B4771">
        <v>45.91</v>
      </c>
      <c r="D4771" s="9" t="str">
        <f>VartojimasGamyba!J4767</f>
        <v>2024-03-17-13</v>
      </c>
      <c r="E4771" s="8">
        <f>VartojimasGamyba!G4767</f>
        <v>0.94899999999999995</v>
      </c>
      <c r="F4771" s="11"/>
      <c r="G4771" s="7">
        <f t="shared" si="723"/>
        <v>14.52888888888889</v>
      </c>
      <c r="H4771" s="7">
        <v>0</v>
      </c>
      <c r="I4771" s="7">
        <v>0.92111111111111132</v>
      </c>
      <c r="J4771" s="7">
        <v>0</v>
      </c>
      <c r="L4771" s="7">
        <f>VartojimasGamyba!H4767</f>
        <v>0.12</v>
      </c>
      <c r="M4771" s="15">
        <f t="shared" si="716"/>
        <v>-2.2204460492503131E-16</v>
      </c>
      <c r="N4771" s="7">
        <f t="shared" si="717"/>
        <v>-3.2462921240039575E-14</v>
      </c>
      <c r="O4771" s="7">
        <f t="shared" si="718"/>
        <v>-3.2462921240039575E-14</v>
      </c>
      <c r="R4771" s="7"/>
      <c r="S4771" s="47">
        <f t="shared" si="719"/>
        <v>-2.2204460492503131E-16</v>
      </c>
      <c r="T4771" s="47">
        <f t="shared" si="720"/>
        <v>0</v>
      </c>
      <c r="U4771" s="47">
        <f t="shared" si="721"/>
        <v>146.19999999999999</v>
      </c>
      <c r="V4771" s="47">
        <f t="shared" si="722"/>
        <v>34.33</v>
      </c>
      <c r="W4771" s="11"/>
    </row>
    <row r="4772" spans="1:23" x14ac:dyDescent="0.45">
      <c r="A4772" t="s">
        <v>4777</v>
      </c>
      <c r="B4772">
        <v>41.81</v>
      </c>
      <c r="D4772" s="9" t="str">
        <f>VartojimasGamyba!J4768</f>
        <v>2024-03-17-14</v>
      </c>
      <c r="E4772" s="8">
        <f>VartojimasGamyba!G4768</f>
        <v>0.56799999999999995</v>
      </c>
      <c r="F4772" s="11"/>
      <c r="G4772" s="7">
        <f t="shared" si="723"/>
        <v>14.014444444444445</v>
      </c>
      <c r="H4772" s="7">
        <v>0</v>
      </c>
      <c r="I4772" s="7">
        <v>0.51444444444444448</v>
      </c>
      <c r="J4772" s="7">
        <v>0</v>
      </c>
      <c r="L4772" s="7">
        <f>VartojimasGamyba!H4768</f>
        <v>0.105</v>
      </c>
      <c r="M4772" s="15">
        <f t="shared" si="716"/>
        <v>0</v>
      </c>
      <c r="N4772" s="7">
        <f t="shared" si="717"/>
        <v>0</v>
      </c>
      <c r="O4772" s="7">
        <f t="shared" si="718"/>
        <v>0</v>
      </c>
      <c r="R4772" s="7"/>
      <c r="S4772" s="47">
        <f t="shared" si="719"/>
        <v>0</v>
      </c>
      <c r="T4772" s="47">
        <f t="shared" si="720"/>
        <v>0</v>
      </c>
      <c r="U4772" s="47">
        <f t="shared" si="721"/>
        <v>142.10000000000002</v>
      </c>
      <c r="V4772" s="47">
        <f t="shared" si="722"/>
        <v>30.230000000000004</v>
      </c>
      <c r="W4772" s="11"/>
    </row>
    <row r="4773" spans="1:23" x14ac:dyDescent="0.45">
      <c r="A4773" t="s">
        <v>4778</v>
      </c>
      <c r="B4773">
        <v>40.15</v>
      </c>
      <c r="D4773" s="9" t="str">
        <f>VartojimasGamyba!J4769</f>
        <v>2024-03-17-15</v>
      </c>
      <c r="E4773" s="8">
        <f>VartojimasGamyba!G4769</f>
        <v>1.8340000000000001</v>
      </c>
      <c r="F4773" s="11"/>
      <c r="G4773" s="7">
        <f t="shared" si="723"/>
        <v>11.988888888888889</v>
      </c>
      <c r="H4773" s="7">
        <v>0</v>
      </c>
      <c r="I4773" s="7">
        <v>2.0255555555555564</v>
      </c>
      <c r="J4773" s="7">
        <v>0</v>
      </c>
      <c r="L4773" s="7">
        <f>VartojimasGamyba!H4769</f>
        <v>1.0999999999999999E-2</v>
      </c>
      <c r="M4773" s="15">
        <f t="shared" si="716"/>
        <v>-7.6674777638174874E-16</v>
      </c>
      <c r="N4773" s="7">
        <f t="shared" si="717"/>
        <v>-1.0768205771505279E-13</v>
      </c>
      <c r="O4773" s="7">
        <f t="shared" si="718"/>
        <v>-1.0768205771505279E-13</v>
      </c>
      <c r="R4773" s="7"/>
      <c r="S4773" s="47">
        <f t="shared" si="719"/>
        <v>-7.6674777638174874E-16</v>
      </c>
      <c r="T4773" s="47">
        <f t="shared" si="720"/>
        <v>0</v>
      </c>
      <c r="U4773" s="47">
        <f t="shared" si="721"/>
        <v>140.44</v>
      </c>
      <c r="V4773" s="47">
        <f t="shared" si="722"/>
        <v>28.57</v>
      </c>
      <c r="W4773" s="11"/>
    </row>
    <row r="4774" spans="1:23" x14ac:dyDescent="0.45">
      <c r="A4774" t="s">
        <v>4779</v>
      </c>
      <c r="B4774">
        <v>46.91</v>
      </c>
      <c r="D4774" s="9" t="str">
        <f>VartojimasGamyba!J4770</f>
        <v>2024-03-17-16</v>
      </c>
      <c r="E4774" s="8">
        <f>VartojimasGamyba!G4770</f>
        <v>1.869</v>
      </c>
      <c r="F4774" s="11"/>
      <c r="G4774" s="7">
        <f t="shared" si="723"/>
        <v>9.9122222222222227</v>
      </c>
      <c r="H4774" s="7">
        <v>0</v>
      </c>
      <c r="I4774" s="7">
        <v>2.0766666666666667</v>
      </c>
      <c r="J4774" s="7">
        <v>0</v>
      </c>
      <c r="L4774" s="7">
        <f>VartojimasGamyba!H4770</f>
        <v>0</v>
      </c>
      <c r="M4774" s="15">
        <f t="shared" si="716"/>
        <v>0</v>
      </c>
      <c r="N4774" s="7">
        <f t="shared" si="717"/>
        <v>0</v>
      </c>
      <c r="O4774" s="7">
        <f t="shared" si="718"/>
        <v>0</v>
      </c>
      <c r="R4774" s="7"/>
      <c r="S4774" s="47">
        <f t="shared" si="719"/>
        <v>0</v>
      </c>
      <c r="T4774" s="47">
        <f t="shared" si="720"/>
        <v>0</v>
      </c>
      <c r="U4774" s="47">
        <f t="shared" si="721"/>
        <v>147.19999999999999</v>
      </c>
      <c r="V4774" s="47">
        <f t="shared" si="722"/>
        <v>35.33</v>
      </c>
      <c r="W4774" s="11"/>
    </row>
    <row r="4775" spans="1:23" x14ac:dyDescent="0.45">
      <c r="A4775" t="s">
        <v>4780</v>
      </c>
      <c r="B4775">
        <v>54.32</v>
      </c>
      <c r="D4775" s="9" t="str">
        <f>VartojimasGamyba!J4771</f>
        <v>2024-03-17-17</v>
      </c>
      <c r="E4775" s="8">
        <f>VartojimasGamyba!G4771</f>
        <v>0.51700000000000002</v>
      </c>
      <c r="F4775" s="11"/>
      <c r="G4775" s="7">
        <f t="shared" si="723"/>
        <v>9.3377777777777773</v>
      </c>
      <c r="H4775" s="7">
        <v>0</v>
      </c>
      <c r="I4775" s="7">
        <v>0.57444444444444454</v>
      </c>
      <c r="J4775" s="7">
        <v>0</v>
      </c>
      <c r="L4775" s="7">
        <f>VartojimasGamyba!H4771</f>
        <v>0</v>
      </c>
      <c r="M4775" s="15">
        <f t="shared" si="716"/>
        <v>-1.1102230246251565E-16</v>
      </c>
      <c r="N4775" s="7">
        <f t="shared" si="717"/>
        <v>-1.7165158183729547E-14</v>
      </c>
      <c r="O4775" s="7">
        <f t="shared" si="718"/>
        <v>-1.7165158183729547E-14</v>
      </c>
      <c r="R4775" s="7"/>
      <c r="S4775" s="47">
        <f t="shared" si="719"/>
        <v>-1.1102230246251565E-16</v>
      </c>
      <c r="T4775" s="47">
        <f t="shared" si="720"/>
        <v>0</v>
      </c>
      <c r="U4775" s="47">
        <f t="shared" si="721"/>
        <v>154.61000000000001</v>
      </c>
      <c r="V4775" s="47">
        <f t="shared" si="722"/>
        <v>42.74</v>
      </c>
      <c r="W4775" s="11"/>
    </row>
    <row r="4776" spans="1:23" x14ac:dyDescent="0.45">
      <c r="A4776" t="s">
        <v>4781</v>
      </c>
      <c r="B4776">
        <v>65.02</v>
      </c>
      <c r="D4776" s="9" t="str">
        <f>VartojimasGamyba!J4772</f>
        <v>2024-03-17-18</v>
      </c>
      <c r="E4776" s="8">
        <f>VartojimasGamyba!G4772</f>
        <v>0.75600000000000001</v>
      </c>
      <c r="F4776" s="11"/>
      <c r="G4776" s="7">
        <f t="shared" si="723"/>
        <v>8.4977777777777774</v>
      </c>
      <c r="H4776" s="7">
        <v>0</v>
      </c>
      <c r="I4776" s="7">
        <v>0.84000000000000008</v>
      </c>
      <c r="J4776" s="7">
        <v>0</v>
      </c>
      <c r="L4776" s="7">
        <f>VartojimasGamyba!H4772</f>
        <v>0</v>
      </c>
      <c r="M4776" s="15">
        <f t="shared" si="716"/>
        <v>-1.1102230246251565E-16</v>
      </c>
      <c r="N4776" s="7">
        <f t="shared" si="717"/>
        <v>-1.8353096820078463E-14</v>
      </c>
      <c r="O4776" s="7">
        <f t="shared" si="718"/>
        <v>-1.8353096820078463E-14</v>
      </c>
      <c r="R4776" s="7"/>
      <c r="S4776" s="47">
        <f t="shared" si="719"/>
        <v>-1.1102230246251565E-16</v>
      </c>
      <c r="T4776" s="47">
        <f t="shared" si="720"/>
        <v>0</v>
      </c>
      <c r="U4776" s="47">
        <f t="shared" si="721"/>
        <v>165.31</v>
      </c>
      <c r="V4776" s="47">
        <f t="shared" si="722"/>
        <v>53.44</v>
      </c>
      <c r="W4776" s="11"/>
    </row>
    <row r="4777" spans="1:23" x14ac:dyDescent="0.45">
      <c r="A4777" t="s">
        <v>4782</v>
      </c>
      <c r="B4777">
        <v>82.86</v>
      </c>
      <c r="D4777" s="9" t="str">
        <f>VartojimasGamyba!J4773</f>
        <v>2024-03-17-19</v>
      </c>
      <c r="E4777" s="8">
        <f>VartojimasGamyba!G4773</f>
        <v>0.79100000000000004</v>
      </c>
      <c r="F4777" s="11"/>
      <c r="G4777" s="7">
        <f t="shared" si="723"/>
        <v>7.6188888888888888</v>
      </c>
      <c r="H4777" s="7">
        <v>0</v>
      </c>
      <c r="I4777" s="7">
        <v>0.87888888888888894</v>
      </c>
      <c r="J4777" s="7">
        <v>0</v>
      </c>
      <c r="L4777" s="7">
        <f>VartojimasGamyba!H4773</f>
        <v>0</v>
      </c>
      <c r="M4777" s="15">
        <f t="shared" si="716"/>
        <v>0</v>
      </c>
      <c r="N4777" s="7">
        <f t="shared" si="717"/>
        <v>0</v>
      </c>
      <c r="O4777" s="7">
        <f t="shared" si="718"/>
        <v>0</v>
      </c>
      <c r="R4777" s="7"/>
      <c r="S4777" s="47">
        <f t="shared" si="719"/>
        <v>0</v>
      </c>
      <c r="T4777" s="47">
        <f t="shared" si="720"/>
        <v>0</v>
      </c>
      <c r="U4777" s="47">
        <f t="shared" si="721"/>
        <v>183.15</v>
      </c>
      <c r="V4777" s="47">
        <f t="shared" si="722"/>
        <v>71.28</v>
      </c>
      <c r="W4777" s="11"/>
    </row>
    <row r="4778" spans="1:23" x14ac:dyDescent="0.45">
      <c r="A4778" t="s">
        <v>4783</v>
      </c>
      <c r="B4778">
        <v>92.04</v>
      </c>
      <c r="D4778" s="9" t="str">
        <f>VartojimasGamyba!J4774</f>
        <v>2024-03-17-20</v>
      </c>
      <c r="E4778" s="8">
        <f>VartojimasGamyba!G4774</f>
        <v>0.85199999999999998</v>
      </c>
      <c r="F4778" s="11"/>
      <c r="G4778" s="7">
        <f t="shared" si="723"/>
        <v>6.6722222222222225</v>
      </c>
      <c r="H4778" s="7">
        <v>0</v>
      </c>
      <c r="I4778" s="7">
        <v>0.94666666666666666</v>
      </c>
      <c r="J4778" s="7">
        <v>0</v>
      </c>
      <c r="L4778" s="7">
        <f>VartojimasGamyba!H4774</f>
        <v>0</v>
      </c>
      <c r="M4778" s="15">
        <f t="shared" si="716"/>
        <v>0</v>
      </c>
      <c r="N4778" s="7">
        <f t="shared" si="717"/>
        <v>0</v>
      </c>
      <c r="O4778" s="7">
        <f t="shared" si="718"/>
        <v>0</v>
      </c>
      <c r="P4778" s="7" t="s">
        <v>8873</v>
      </c>
      <c r="R4778" s="7"/>
      <c r="S4778" s="47">
        <f t="shared" si="719"/>
        <v>0</v>
      </c>
      <c r="T4778" s="47">
        <f t="shared" si="720"/>
        <v>0</v>
      </c>
      <c r="U4778" s="47">
        <f t="shared" si="721"/>
        <v>192.33</v>
      </c>
      <c r="V4778" s="47">
        <f t="shared" si="722"/>
        <v>80.460000000000008</v>
      </c>
      <c r="W4778" s="11"/>
    </row>
    <row r="4779" spans="1:23" x14ac:dyDescent="0.45">
      <c r="A4779" t="s">
        <v>4784</v>
      </c>
      <c r="B4779">
        <v>86.17</v>
      </c>
      <c r="D4779" s="9" t="str">
        <f>VartojimasGamyba!J4775</f>
        <v>2024-03-17-21</v>
      </c>
      <c r="E4779" s="8">
        <f>VartojimasGamyba!G4775</f>
        <v>0.31900000000000001</v>
      </c>
      <c r="F4779" s="11"/>
      <c r="G4779" s="7">
        <f t="shared" si="723"/>
        <v>6.3177777777777777</v>
      </c>
      <c r="H4779" s="7">
        <v>0</v>
      </c>
      <c r="I4779" s="7">
        <v>0.35444444444444445</v>
      </c>
      <c r="J4779" s="7">
        <v>0</v>
      </c>
      <c r="L4779" s="7">
        <f>VartojimasGamyba!H4775</f>
        <v>0</v>
      </c>
      <c r="M4779" s="15">
        <f t="shared" si="716"/>
        <v>0</v>
      </c>
      <c r="N4779" s="7">
        <f t="shared" si="717"/>
        <v>0</v>
      </c>
      <c r="O4779" s="7">
        <f t="shared" si="718"/>
        <v>0</v>
      </c>
      <c r="P4779" s="7">
        <f>SUM(N4758:N4781)</f>
        <v>1168.4075644444445</v>
      </c>
      <c r="R4779" s="7"/>
      <c r="S4779" s="47">
        <f t="shared" si="719"/>
        <v>0</v>
      </c>
      <c r="T4779" s="47">
        <f t="shared" si="720"/>
        <v>0</v>
      </c>
      <c r="U4779" s="47">
        <f t="shared" si="721"/>
        <v>186.46</v>
      </c>
      <c r="V4779" s="47">
        <f t="shared" si="722"/>
        <v>74.59</v>
      </c>
      <c r="W4779" s="11"/>
    </row>
    <row r="4780" spans="1:23" x14ac:dyDescent="0.45">
      <c r="A4780" t="s">
        <v>4785</v>
      </c>
      <c r="B4780">
        <v>75.08</v>
      </c>
      <c r="D4780" s="9" t="str">
        <f>VartojimasGamyba!J4776</f>
        <v>2024-03-17-22</v>
      </c>
      <c r="E4780" s="8">
        <f>VartojimasGamyba!G4776</f>
        <v>0.69699999999999995</v>
      </c>
      <c r="F4780" s="11"/>
      <c r="G4780" s="7">
        <f t="shared" si="723"/>
        <v>5.543333333333333</v>
      </c>
      <c r="H4780" s="7">
        <v>0</v>
      </c>
      <c r="I4780" s="7">
        <v>0.77444444444444438</v>
      </c>
      <c r="J4780" s="7">
        <v>0</v>
      </c>
      <c r="L4780" s="7">
        <f>VartojimasGamyba!H4776</f>
        <v>0</v>
      </c>
      <c r="M4780" s="15">
        <f t="shared" si="716"/>
        <v>0</v>
      </c>
      <c r="N4780" s="7">
        <f t="shared" si="717"/>
        <v>0</v>
      </c>
      <c r="O4780" s="7">
        <f t="shared" si="718"/>
        <v>0</v>
      </c>
      <c r="P4780" s="7" t="s">
        <v>8872</v>
      </c>
      <c r="R4780" s="7"/>
      <c r="S4780" s="47">
        <f t="shared" si="719"/>
        <v>0</v>
      </c>
      <c r="T4780" s="47">
        <f t="shared" si="720"/>
        <v>0</v>
      </c>
      <c r="U4780" s="47">
        <f t="shared" si="721"/>
        <v>175.37</v>
      </c>
      <c r="V4780" s="47">
        <f t="shared" si="722"/>
        <v>63.5</v>
      </c>
      <c r="W4780" s="11"/>
    </row>
    <row r="4781" spans="1:23" x14ac:dyDescent="0.45">
      <c r="A4781" t="s">
        <v>4786</v>
      </c>
      <c r="B4781">
        <v>59.45</v>
      </c>
      <c r="D4781" s="9" t="str">
        <f>VartojimasGamyba!J4777</f>
        <v>2024-03-17-23</v>
      </c>
      <c r="E4781" s="8">
        <f>VartojimasGamyba!G4777</f>
        <v>0.48899999999999999</v>
      </c>
      <c r="F4781" s="11"/>
      <c r="G4781" s="7">
        <f t="shared" si="723"/>
        <v>5</v>
      </c>
      <c r="H4781" s="7">
        <v>0</v>
      </c>
      <c r="I4781" s="7">
        <v>0.54333333333333333</v>
      </c>
      <c r="J4781" s="7">
        <v>0</v>
      </c>
      <c r="L4781" s="7">
        <f>VartojimasGamyba!H4777</f>
        <v>0</v>
      </c>
      <c r="M4781" s="15">
        <f t="shared" si="716"/>
        <v>0</v>
      </c>
      <c r="N4781" s="7">
        <f t="shared" si="717"/>
        <v>0</v>
      </c>
      <c r="O4781" s="7">
        <f t="shared" si="718"/>
        <v>0</v>
      </c>
      <c r="P4781" s="7">
        <f>SUM(O4758:O4781)</f>
        <v>1168.4075644444445</v>
      </c>
      <c r="Q4781" s="7">
        <f>SUMPRODUCT(B4758:B4781,E4758:E4781)+SUM(E4758:E4781)*$Z$21-SUMPRODUCT(B4758:B4781,L4758:L4781)+SUM(L4758:L4781)*ABS($Z$20)</f>
        <v>1997.7621300000005</v>
      </c>
      <c r="R4781" s="7"/>
      <c r="S4781" s="47">
        <f t="shared" si="719"/>
        <v>0</v>
      </c>
      <c r="T4781" s="47">
        <f t="shared" si="720"/>
        <v>0</v>
      </c>
      <c r="U4781" s="47">
        <f t="shared" si="721"/>
        <v>159.74</v>
      </c>
      <c r="V4781" s="47">
        <f t="shared" si="722"/>
        <v>47.870000000000005</v>
      </c>
      <c r="W4781" s="11">
        <f>IF(P4781&lt;&gt;Q4781,1,0)</f>
        <v>1</v>
      </c>
    </row>
    <row r="4782" spans="1:23" x14ac:dyDescent="0.45">
      <c r="A4782" t="s">
        <v>4787</v>
      </c>
      <c r="B4782">
        <v>55.4</v>
      </c>
      <c r="D4782" s="1" t="str">
        <f>VartojimasGamyba!J4778</f>
        <v>2024-03-18-00</v>
      </c>
      <c r="E4782" s="7">
        <f>VartojimasGamyba!G4778</f>
        <v>0.40200000000000002</v>
      </c>
      <c r="F4782" s="11"/>
      <c r="G4782" s="12">
        <f>G4781+H4782-I4782</f>
        <v>5</v>
      </c>
      <c r="H4782" s="12">
        <v>0</v>
      </c>
      <c r="I4782" s="12">
        <v>0</v>
      </c>
      <c r="J4782" s="12">
        <v>0</v>
      </c>
      <c r="K4782" s="12"/>
      <c r="L4782" s="12">
        <f>VartojimasGamyba!H4778</f>
        <v>0</v>
      </c>
      <c r="M4782" s="19">
        <f t="shared" si="716"/>
        <v>0.40200000000000002</v>
      </c>
      <c r="N4782" s="7">
        <f t="shared" si="717"/>
        <v>62.587380000000003</v>
      </c>
      <c r="O4782" s="7">
        <f t="shared" si="718"/>
        <v>62.587380000000003</v>
      </c>
      <c r="R4782" s="20" t="s">
        <v>8783</v>
      </c>
      <c r="S4782" s="47">
        <f t="shared" si="719"/>
        <v>0.40200000000000002</v>
      </c>
      <c r="T4782" s="47">
        <f t="shared" si="720"/>
        <v>0</v>
      </c>
      <c r="U4782" s="47">
        <f t="shared" si="721"/>
        <v>155.69</v>
      </c>
      <c r="V4782" s="47">
        <f t="shared" si="722"/>
        <v>43.82</v>
      </c>
      <c r="W4782" s="11"/>
    </row>
    <row r="4783" spans="1:23" x14ac:dyDescent="0.45">
      <c r="A4783" t="s">
        <v>4788</v>
      </c>
      <c r="B4783">
        <v>45.43</v>
      </c>
      <c r="D4783" s="1" t="str">
        <f>VartojimasGamyba!J4779</f>
        <v>2024-03-18-01</v>
      </c>
      <c r="E4783" s="7">
        <f>VartojimasGamyba!G4779</f>
        <v>0.63</v>
      </c>
      <c r="F4783" s="11"/>
      <c r="G4783" s="12">
        <f t="shared" ref="G4783:G4805" si="724">G4782+H4783-I4783</f>
        <v>5</v>
      </c>
      <c r="H4783" s="12">
        <v>0</v>
      </c>
      <c r="I4783" s="12">
        <v>0</v>
      </c>
      <c r="J4783" s="12">
        <v>0</v>
      </c>
      <c r="K4783" s="12"/>
      <c r="L4783" s="12">
        <f>VartojimasGamyba!H4779</f>
        <v>0</v>
      </c>
      <c r="M4783" s="19">
        <f t="shared" si="716"/>
        <v>0.63</v>
      </c>
      <c r="N4783" s="7">
        <f t="shared" si="717"/>
        <v>91.803600000000003</v>
      </c>
      <c r="O4783" s="7">
        <f t="shared" si="718"/>
        <v>91.803600000000003</v>
      </c>
      <c r="R4783" s="7"/>
      <c r="S4783" s="47">
        <f t="shared" si="719"/>
        <v>0.63</v>
      </c>
      <c r="T4783" s="47">
        <f t="shared" si="720"/>
        <v>0</v>
      </c>
      <c r="U4783" s="47">
        <f t="shared" si="721"/>
        <v>145.72</v>
      </c>
      <c r="V4783" s="47">
        <f t="shared" si="722"/>
        <v>33.85</v>
      </c>
      <c r="W4783" s="11"/>
    </row>
    <row r="4784" spans="1:23" x14ac:dyDescent="0.45">
      <c r="A4784" t="s">
        <v>4789</v>
      </c>
      <c r="B4784">
        <v>54.52</v>
      </c>
      <c r="D4784" s="1" t="str">
        <f>VartojimasGamyba!J4780</f>
        <v>2024-03-18-02</v>
      </c>
      <c r="E4784" s="7">
        <f>VartojimasGamyba!G4780</f>
        <v>0.50800000000000001</v>
      </c>
      <c r="F4784" s="11"/>
      <c r="G4784" s="12">
        <f t="shared" si="724"/>
        <v>5</v>
      </c>
      <c r="H4784" s="12">
        <v>0</v>
      </c>
      <c r="I4784" s="12">
        <v>0</v>
      </c>
      <c r="J4784" s="12">
        <v>0</v>
      </c>
      <c r="K4784" s="12"/>
      <c r="L4784" s="12">
        <f>VartojimasGamyba!H4780</f>
        <v>0</v>
      </c>
      <c r="M4784" s="19">
        <f t="shared" si="716"/>
        <v>0.50800000000000001</v>
      </c>
      <c r="N4784" s="7">
        <f t="shared" si="717"/>
        <v>78.643479999999997</v>
      </c>
      <c r="O4784" s="7">
        <f t="shared" si="718"/>
        <v>78.643479999999997</v>
      </c>
      <c r="R4784" s="7"/>
      <c r="S4784" s="47">
        <f t="shared" si="719"/>
        <v>0.50800000000000001</v>
      </c>
      <c r="T4784" s="47">
        <f t="shared" si="720"/>
        <v>0</v>
      </c>
      <c r="U4784" s="47">
        <f t="shared" si="721"/>
        <v>154.81</v>
      </c>
      <c r="V4784" s="47">
        <f t="shared" si="722"/>
        <v>42.940000000000005</v>
      </c>
      <c r="W4784" s="11"/>
    </row>
    <row r="4785" spans="1:23" x14ac:dyDescent="0.45">
      <c r="A4785" t="s">
        <v>4790</v>
      </c>
      <c r="B4785">
        <v>41.15</v>
      </c>
      <c r="D4785" s="1" t="str">
        <f>VartojimasGamyba!J4781</f>
        <v>2024-03-18-03</v>
      </c>
      <c r="E4785" s="7">
        <f>VartojimasGamyba!G4781</f>
        <v>0.872</v>
      </c>
      <c r="F4785" s="11"/>
      <c r="G4785" s="12">
        <f t="shared" si="724"/>
        <v>14.836555555555556</v>
      </c>
      <c r="H4785" s="12">
        <v>9.8365555555555559</v>
      </c>
      <c r="I4785" s="12">
        <v>0</v>
      </c>
      <c r="J4785" s="12">
        <v>0</v>
      </c>
      <c r="K4785" s="12"/>
      <c r="L4785" s="12">
        <f>VartojimasGamyba!H4781</f>
        <v>0</v>
      </c>
      <c r="M4785" s="19">
        <f t="shared" si="716"/>
        <v>10.708555555555556</v>
      </c>
      <c r="N4785" s="7">
        <f t="shared" si="717"/>
        <v>1514.6180977777778</v>
      </c>
      <c r="O4785" s="7">
        <f t="shared" si="718"/>
        <v>1514.6180977777778</v>
      </c>
      <c r="R4785" s="7"/>
      <c r="S4785" s="47">
        <f t="shared" si="719"/>
        <v>10.708555555555556</v>
      </c>
      <c r="T4785" s="47">
        <f t="shared" si="720"/>
        <v>0</v>
      </c>
      <c r="U4785" s="47">
        <f t="shared" si="721"/>
        <v>141.44</v>
      </c>
      <c r="V4785" s="47">
        <f t="shared" si="722"/>
        <v>29.57</v>
      </c>
      <c r="W4785" s="11"/>
    </row>
    <row r="4786" spans="1:23" x14ac:dyDescent="0.45">
      <c r="A4786" t="s">
        <v>4791</v>
      </c>
      <c r="B4786">
        <v>55.82</v>
      </c>
      <c r="D4786" s="1" t="str">
        <f>VartojimasGamyba!J4782</f>
        <v>2024-03-18-04</v>
      </c>
      <c r="E4786" s="7">
        <f>VartojimasGamyba!G4782</f>
        <v>0.57299999999999995</v>
      </c>
      <c r="F4786" s="11"/>
      <c r="G4786" s="12">
        <f t="shared" si="724"/>
        <v>14.836555555555556</v>
      </c>
      <c r="H4786" s="12">
        <v>0</v>
      </c>
      <c r="I4786" s="12">
        <v>0</v>
      </c>
      <c r="J4786" s="12">
        <v>0</v>
      </c>
      <c r="K4786" s="12"/>
      <c r="L4786" s="12">
        <f>VartojimasGamyba!H4782</f>
        <v>0</v>
      </c>
      <c r="M4786" s="19">
        <f t="shared" si="716"/>
        <v>0.57299999999999995</v>
      </c>
      <c r="N4786" s="7">
        <f t="shared" si="717"/>
        <v>89.451030000000003</v>
      </c>
      <c r="O4786" s="7">
        <f t="shared" si="718"/>
        <v>89.451030000000003</v>
      </c>
      <c r="R4786" s="7"/>
      <c r="S4786" s="47">
        <f t="shared" si="719"/>
        <v>0.57299999999999995</v>
      </c>
      <c r="T4786" s="47">
        <f t="shared" si="720"/>
        <v>0</v>
      </c>
      <c r="U4786" s="47">
        <f t="shared" si="721"/>
        <v>156.11000000000001</v>
      </c>
      <c r="V4786" s="47">
        <f t="shared" si="722"/>
        <v>44.24</v>
      </c>
      <c r="W4786" s="11"/>
    </row>
    <row r="4787" spans="1:23" x14ac:dyDescent="0.45">
      <c r="A4787" t="s">
        <v>4792</v>
      </c>
      <c r="B4787">
        <v>55.68</v>
      </c>
      <c r="D4787" s="1" t="str">
        <f>VartojimasGamyba!J4783</f>
        <v>2024-03-18-05</v>
      </c>
      <c r="E4787" s="7">
        <f>VartojimasGamyba!G4783</f>
        <v>0.65100000000000002</v>
      </c>
      <c r="F4787" s="11"/>
      <c r="G4787" s="12">
        <f t="shared" si="724"/>
        <v>14.836555555555556</v>
      </c>
      <c r="H4787" s="12">
        <v>0</v>
      </c>
      <c r="I4787" s="12">
        <v>0</v>
      </c>
      <c r="J4787" s="12">
        <v>0</v>
      </c>
      <c r="K4787" s="12"/>
      <c r="L4787" s="12">
        <f>VartojimasGamyba!H4783</f>
        <v>8.0000000000000002E-3</v>
      </c>
      <c r="M4787" s="19">
        <f t="shared" si="716"/>
        <v>0.64300000000000002</v>
      </c>
      <c r="N4787" s="7">
        <f t="shared" si="717"/>
        <v>100.28870999999999</v>
      </c>
      <c r="O4787" s="7">
        <f t="shared" si="718"/>
        <v>100.28870999999999</v>
      </c>
      <c r="R4787" s="7"/>
      <c r="S4787" s="47">
        <f t="shared" si="719"/>
        <v>0.64300000000000002</v>
      </c>
      <c r="T4787" s="47">
        <f t="shared" si="720"/>
        <v>0</v>
      </c>
      <c r="U4787" s="47">
        <f t="shared" si="721"/>
        <v>155.97</v>
      </c>
      <c r="V4787" s="47">
        <f t="shared" si="722"/>
        <v>44.1</v>
      </c>
      <c r="W4787" s="11"/>
    </row>
    <row r="4788" spans="1:23" x14ac:dyDescent="0.45">
      <c r="A4788" t="s">
        <v>4793</v>
      </c>
      <c r="B4788">
        <v>63.85</v>
      </c>
      <c r="D4788" s="1" t="str">
        <f>VartojimasGamyba!J4784</f>
        <v>2024-03-18-06</v>
      </c>
      <c r="E4788" s="7">
        <f>VartojimasGamyba!G4784</f>
        <v>1.1379999999999999</v>
      </c>
      <c r="F4788" s="11"/>
      <c r="G4788" s="12">
        <f t="shared" si="724"/>
        <v>13.633222222222223</v>
      </c>
      <c r="H4788" s="12">
        <v>0</v>
      </c>
      <c r="I4788" s="12">
        <v>1.2033333333333338</v>
      </c>
      <c r="J4788" s="12">
        <v>0</v>
      </c>
      <c r="K4788" s="12"/>
      <c r="L4788" s="12">
        <f>VartojimasGamyba!H4784</f>
        <v>5.5E-2</v>
      </c>
      <c r="M4788" s="19">
        <f t="shared" si="716"/>
        <v>-5.0653925498522767E-16</v>
      </c>
      <c r="N4788" s="7">
        <f t="shared" si="717"/>
        <v>-8.3143353313275278E-14</v>
      </c>
      <c r="O4788" s="7">
        <f t="shared" si="718"/>
        <v>-8.3143353313275278E-14</v>
      </c>
      <c r="R4788" s="7"/>
      <c r="S4788" s="47">
        <f t="shared" si="719"/>
        <v>-5.0653925498522767E-16</v>
      </c>
      <c r="T4788" s="47">
        <f t="shared" si="720"/>
        <v>0</v>
      </c>
      <c r="U4788" s="47">
        <f t="shared" si="721"/>
        <v>164.14000000000001</v>
      </c>
      <c r="V4788" s="47">
        <f t="shared" si="722"/>
        <v>52.27</v>
      </c>
      <c r="W4788" s="11"/>
    </row>
    <row r="4789" spans="1:23" x14ac:dyDescent="0.45">
      <c r="A4789" t="s">
        <v>4794</v>
      </c>
      <c r="B4789">
        <v>70</v>
      </c>
      <c r="D4789" s="1" t="str">
        <f>VartojimasGamyba!J4785</f>
        <v>2024-03-18-07</v>
      </c>
      <c r="E4789" s="7">
        <f>VartojimasGamyba!G4785</f>
        <v>0.4</v>
      </c>
      <c r="F4789" s="11"/>
      <c r="G4789" s="12">
        <f t="shared" si="724"/>
        <v>13.378777777777778</v>
      </c>
      <c r="H4789" s="12">
        <v>0</v>
      </c>
      <c r="I4789" s="12">
        <v>0.25444444444444447</v>
      </c>
      <c r="J4789" s="12">
        <v>0</v>
      </c>
      <c r="K4789" s="12"/>
      <c r="L4789" s="12">
        <f>VartojimasGamyba!H4785</f>
        <v>0.17100000000000001</v>
      </c>
      <c r="M4789" s="19">
        <f t="shared" si="716"/>
        <v>0</v>
      </c>
      <c r="N4789" s="7">
        <f t="shared" si="717"/>
        <v>0</v>
      </c>
      <c r="O4789" s="7">
        <f t="shared" si="718"/>
        <v>0</v>
      </c>
      <c r="R4789" s="7"/>
      <c r="S4789" s="47">
        <f t="shared" si="719"/>
        <v>0</v>
      </c>
      <c r="T4789" s="47">
        <f t="shared" si="720"/>
        <v>0</v>
      </c>
      <c r="U4789" s="47">
        <f t="shared" si="721"/>
        <v>170.29000000000002</v>
      </c>
      <c r="V4789" s="47">
        <f t="shared" si="722"/>
        <v>58.42</v>
      </c>
      <c r="W4789" s="11"/>
    </row>
    <row r="4790" spans="1:23" x14ac:dyDescent="0.45">
      <c r="A4790" t="s">
        <v>4795</v>
      </c>
      <c r="B4790">
        <v>85.36</v>
      </c>
      <c r="D4790" s="1" t="str">
        <f>VartojimasGamyba!J4786</f>
        <v>2024-03-18-08</v>
      </c>
      <c r="E4790" s="7">
        <f>VartojimasGamyba!G4786</f>
        <v>6.9000000000000006E-2</v>
      </c>
      <c r="F4790" s="11"/>
      <c r="G4790" s="12">
        <f t="shared" si="724"/>
        <v>13.899777777777778</v>
      </c>
      <c r="H4790" s="12">
        <v>0.52100000000000002</v>
      </c>
      <c r="I4790" s="12">
        <v>0</v>
      </c>
      <c r="J4790" s="12">
        <v>0</v>
      </c>
      <c r="K4790" s="12"/>
      <c r="L4790" s="12">
        <f>VartojimasGamyba!H4786</f>
        <v>0.59</v>
      </c>
      <c r="M4790" s="19">
        <f t="shared" si="716"/>
        <v>0</v>
      </c>
      <c r="N4790" s="7">
        <f t="shared" si="717"/>
        <v>0</v>
      </c>
      <c r="O4790" s="7">
        <f t="shared" si="718"/>
        <v>0</v>
      </c>
      <c r="R4790" s="7"/>
      <c r="S4790" s="47">
        <f t="shared" si="719"/>
        <v>0.52099999999999991</v>
      </c>
      <c r="T4790" s="47">
        <f t="shared" si="720"/>
        <v>0.52099999999999991</v>
      </c>
      <c r="U4790" s="47">
        <f t="shared" si="721"/>
        <v>185.65</v>
      </c>
      <c r="V4790" s="47">
        <f t="shared" si="722"/>
        <v>73.78</v>
      </c>
      <c r="W4790" s="11"/>
    </row>
    <row r="4791" spans="1:23" x14ac:dyDescent="0.45">
      <c r="A4791" t="s">
        <v>4796</v>
      </c>
      <c r="B4791">
        <v>97.71</v>
      </c>
      <c r="D4791" s="1" t="str">
        <f>VartojimasGamyba!J4787</f>
        <v>2024-03-18-09</v>
      </c>
      <c r="E4791" s="7">
        <f>VartojimasGamyba!G4787</f>
        <v>0.31900000000000001</v>
      </c>
      <c r="F4791" s="11"/>
      <c r="G4791" s="12">
        <f t="shared" si="724"/>
        <v>14.124777777777778</v>
      </c>
      <c r="H4791" s="12">
        <v>0.22500000000000003</v>
      </c>
      <c r="I4791" s="12">
        <v>0</v>
      </c>
      <c r="J4791" s="12">
        <v>0</v>
      </c>
      <c r="K4791" s="12"/>
      <c r="L4791" s="12">
        <f>VartojimasGamyba!H4787</f>
        <v>0.54400000000000004</v>
      </c>
      <c r="M4791" s="19">
        <f t="shared" si="716"/>
        <v>0</v>
      </c>
      <c r="N4791" s="7">
        <f t="shared" si="717"/>
        <v>0</v>
      </c>
      <c r="O4791" s="7">
        <f t="shared" si="718"/>
        <v>0</v>
      </c>
      <c r="R4791" s="7"/>
      <c r="S4791" s="47">
        <f t="shared" si="719"/>
        <v>0.22500000000000003</v>
      </c>
      <c r="T4791" s="47">
        <f t="shared" si="720"/>
        <v>0.22500000000000003</v>
      </c>
      <c r="U4791" s="47">
        <f t="shared" si="721"/>
        <v>198</v>
      </c>
      <c r="V4791" s="47">
        <f t="shared" si="722"/>
        <v>86.13</v>
      </c>
      <c r="W4791" s="11"/>
    </row>
    <row r="4792" spans="1:23" x14ac:dyDescent="0.45">
      <c r="A4792" t="s">
        <v>4797</v>
      </c>
      <c r="B4792">
        <v>94.45</v>
      </c>
      <c r="D4792" s="1" t="str">
        <f>VartojimasGamyba!J4788</f>
        <v>2024-03-18-10</v>
      </c>
      <c r="E4792" s="7">
        <f>VartojimasGamyba!G4788</f>
        <v>0.121</v>
      </c>
      <c r="F4792" s="11"/>
      <c r="G4792" s="12">
        <f t="shared" si="724"/>
        <v>14.739777777777778</v>
      </c>
      <c r="H4792" s="12">
        <v>0.61499999999999999</v>
      </c>
      <c r="I4792" s="12">
        <v>0</v>
      </c>
      <c r="J4792" s="12">
        <v>0</v>
      </c>
      <c r="K4792" s="12"/>
      <c r="L4792" s="12">
        <f>VartojimasGamyba!H4788</f>
        <v>0.73599999999999999</v>
      </c>
      <c r="M4792" s="19">
        <f t="shared" si="716"/>
        <v>0</v>
      </c>
      <c r="N4792" s="7">
        <f t="shared" si="717"/>
        <v>0</v>
      </c>
      <c r="O4792" s="7">
        <f t="shared" si="718"/>
        <v>0</v>
      </c>
      <c r="R4792" s="7"/>
      <c r="S4792" s="47">
        <f t="shared" si="719"/>
        <v>0.61499999999999999</v>
      </c>
      <c r="T4792" s="47">
        <f t="shared" si="720"/>
        <v>0.61499999999999999</v>
      </c>
      <c r="U4792" s="47">
        <f t="shared" si="721"/>
        <v>194.74</v>
      </c>
      <c r="V4792" s="47">
        <f t="shared" si="722"/>
        <v>82.87</v>
      </c>
      <c r="W4792" s="11"/>
    </row>
    <row r="4793" spans="1:23" x14ac:dyDescent="0.45">
      <c r="A4793" t="s">
        <v>4798</v>
      </c>
      <c r="B4793">
        <v>82.8</v>
      </c>
      <c r="D4793" s="1" t="str">
        <f>VartojimasGamyba!J4789</f>
        <v>2024-03-18-11</v>
      </c>
      <c r="E4793" s="7">
        <f>VartojimasGamyba!G4789</f>
        <v>0.214</v>
      </c>
      <c r="F4793" s="11"/>
      <c r="G4793" s="12">
        <f t="shared" si="724"/>
        <v>15.047777777777778</v>
      </c>
      <c r="H4793" s="12">
        <v>0.30800000000000005</v>
      </c>
      <c r="I4793" s="12">
        <v>0</v>
      </c>
      <c r="J4793" s="12">
        <v>0</v>
      </c>
      <c r="K4793" s="12"/>
      <c r="L4793" s="12">
        <f>VartojimasGamyba!H4789</f>
        <v>0.52200000000000002</v>
      </c>
      <c r="M4793" s="19">
        <f t="shared" si="716"/>
        <v>0</v>
      </c>
      <c r="N4793" s="7">
        <f t="shared" si="717"/>
        <v>0</v>
      </c>
      <c r="O4793" s="7">
        <f t="shared" si="718"/>
        <v>0</v>
      </c>
      <c r="R4793" s="7"/>
      <c r="S4793" s="47">
        <f t="shared" si="719"/>
        <v>0.30800000000000005</v>
      </c>
      <c r="T4793" s="47">
        <f t="shared" si="720"/>
        <v>0.30800000000000005</v>
      </c>
      <c r="U4793" s="47">
        <f t="shared" si="721"/>
        <v>183.09</v>
      </c>
      <c r="V4793" s="47">
        <f t="shared" si="722"/>
        <v>71.22</v>
      </c>
      <c r="W4793" s="11"/>
    </row>
    <row r="4794" spans="1:23" x14ac:dyDescent="0.45">
      <c r="A4794" t="s">
        <v>4799</v>
      </c>
      <c r="B4794">
        <v>72.81</v>
      </c>
      <c r="D4794" s="1" t="str">
        <f>VartojimasGamyba!J4790</f>
        <v>2024-03-18-12</v>
      </c>
      <c r="E4794" s="7">
        <f>VartojimasGamyba!G4790</f>
        <v>0.32300000000000001</v>
      </c>
      <c r="F4794" s="11"/>
      <c r="G4794" s="12">
        <f t="shared" si="724"/>
        <v>15.033333333333333</v>
      </c>
      <c r="H4794" s="12">
        <v>0</v>
      </c>
      <c r="I4794" s="12">
        <v>1.4444444444444458E-2</v>
      </c>
      <c r="J4794" s="12">
        <v>0</v>
      </c>
      <c r="K4794" s="12"/>
      <c r="L4794" s="12">
        <f>VartojimasGamyba!H4790</f>
        <v>0.31</v>
      </c>
      <c r="M4794" s="19">
        <f t="shared" si="716"/>
        <v>0</v>
      </c>
      <c r="N4794" s="7">
        <f t="shared" si="717"/>
        <v>0</v>
      </c>
      <c r="O4794" s="7">
        <f t="shared" si="718"/>
        <v>0</v>
      </c>
      <c r="R4794" s="7"/>
      <c r="S4794" s="47">
        <f t="shared" si="719"/>
        <v>0</v>
      </c>
      <c r="T4794" s="47">
        <f t="shared" si="720"/>
        <v>0</v>
      </c>
      <c r="U4794" s="47">
        <f t="shared" si="721"/>
        <v>173.10000000000002</v>
      </c>
      <c r="V4794" s="47">
        <f t="shared" si="722"/>
        <v>61.230000000000004</v>
      </c>
      <c r="W4794" s="11"/>
    </row>
    <row r="4795" spans="1:23" x14ac:dyDescent="0.45">
      <c r="A4795" t="s">
        <v>4800</v>
      </c>
      <c r="B4795">
        <v>66.64</v>
      </c>
      <c r="D4795" s="1" t="str">
        <f>VartojimasGamyba!J4791</f>
        <v>2024-03-18-13</v>
      </c>
      <c r="E4795" s="7">
        <f>VartojimasGamyba!G4791</f>
        <v>0.433</v>
      </c>
      <c r="F4795" s="11"/>
      <c r="G4795" s="12">
        <f t="shared" si="724"/>
        <v>14.661111111111111</v>
      </c>
      <c r="H4795" s="12">
        <v>0</v>
      </c>
      <c r="I4795" s="12">
        <v>0.37222222222222218</v>
      </c>
      <c r="J4795" s="12">
        <v>0</v>
      </c>
      <c r="K4795" s="12"/>
      <c r="L4795" s="12">
        <f>VartojimasGamyba!H4791</f>
        <v>9.8000000000000004E-2</v>
      </c>
      <c r="M4795" s="19">
        <f t="shared" si="716"/>
        <v>0</v>
      </c>
      <c r="N4795" s="7">
        <f t="shared" si="717"/>
        <v>0</v>
      </c>
      <c r="O4795" s="7">
        <f t="shared" si="718"/>
        <v>0</v>
      </c>
      <c r="R4795" s="7"/>
      <c r="S4795" s="47">
        <f t="shared" si="719"/>
        <v>0</v>
      </c>
      <c r="T4795" s="47">
        <f t="shared" si="720"/>
        <v>0</v>
      </c>
      <c r="U4795" s="47">
        <f t="shared" si="721"/>
        <v>166.93</v>
      </c>
      <c r="V4795" s="47">
        <f t="shared" si="722"/>
        <v>55.06</v>
      </c>
      <c r="W4795" s="11"/>
    </row>
    <row r="4796" spans="1:23" x14ac:dyDescent="0.45">
      <c r="A4796" t="s">
        <v>4801</v>
      </c>
      <c r="B4796">
        <v>67.55</v>
      </c>
      <c r="D4796" s="1" t="str">
        <f>VartojimasGamyba!J4792</f>
        <v>2024-03-18-14</v>
      </c>
      <c r="E4796" s="7">
        <f>VartojimasGamyba!G4792</f>
        <v>0.58899999999999997</v>
      </c>
      <c r="F4796" s="11"/>
      <c r="G4796" s="12">
        <f t="shared" si="724"/>
        <v>14.084444444444445</v>
      </c>
      <c r="H4796" s="12">
        <v>0</v>
      </c>
      <c r="I4796" s="12">
        <v>0.57666666666666655</v>
      </c>
      <c r="J4796" s="12">
        <v>0</v>
      </c>
      <c r="K4796" s="12"/>
      <c r="L4796" s="12">
        <f>VartojimasGamyba!H4792</f>
        <v>7.0000000000000007E-2</v>
      </c>
      <c r="M4796" s="19">
        <f t="shared" si="716"/>
        <v>0</v>
      </c>
      <c r="N4796" s="7">
        <f t="shared" si="717"/>
        <v>0</v>
      </c>
      <c r="O4796" s="7">
        <f t="shared" si="718"/>
        <v>0</v>
      </c>
      <c r="R4796" s="7"/>
      <c r="S4796" s="47">
        <f t="shared" si="719"/>
        <v>0</v>
      </c>
      <c r="T4796" s="47">
        <f t="shared" si="720"/>
        <v>0</v>
      </c>
      <c r="U4796" s="47">
        <f t="shared" si="721"/>
        <v>167.84</v>
      </c>
      <c r="V4796" s="47">
        <f t="shared" si="722"/>
        <v>55.97</v>
      </c>
      <c r="W4796" s="11"/>
    </row>
    <row r="4797" spans="1:23" x14ac:dyDescent="0.45">
      <c r="A4797" t="s">
        <v>4802</v>
      </c>
      <c r="B4797">
        <v>74.61</v>
      </c>
      <c r="D4797" s="1" t="str">
        <f>VartojimasGamyba!J4793</f>
        <v>2024-03-18-15</v>
      </c>
      <c r="E4797" s="7">
        <f>VartojimasGamyba!G4793</f>
        <v>0.36299999999999999</v>
      </c>
      <c r="F4797" s="11"/>
      <c r="G4797" s="12">
        <f t="shared" si="724"/>
        <v>13.713333333333335</v>
      </c>
      <c r="H4797" s="12">
        <v>0</v>
      </c>
      <c r="I4797" s="12">
        <v>0.371111111111111</v>
      </c>
      <c r="J4797" s="12">
        <v>0</v>
      </c>
      <c r="K4797" s="12"/>
      <c r="L4797" s="12">
        <f>VartojimasGamyba!H4793</f>
        <v>2.9000000000000001E-2</v>
      </c>
      <c r="M4797" s="19">
        <f t="shared" si="716"/>
        <v>7.9797279894933126E-17</v>
      </c>
      <c r="N4797" s="7">
        <f t="shared" si="717"/>
        <v>1.3956544253623805E-14</v>
      </c>
      <c r="O4797" s="7">
        <f t="shared" si="718"/>
        <v>1.3956544253623805E-14</v>
      </c>
      <c r="R4797" s="7"/>
      <c r="S4797" s="47">
        <f t="shared" si="719"/>
        <v>7.9797279894933126E-17</v>
      </c>
      <c r="T4797" s="47">
        <f t="shared" si="720"/>
        <v>0</v>
      </c>
      <c r="U4797" s="47">
        <f t="shared" si="721"/>
        <v>174.9</v>
      </c>
      <c r="V4797" s="47">
        <f t="shared" si="722"/>
        <v>63.03</v>
      </c>
      <c r="W4797" s="11"/>
    </row>
    <row r="4798" spans="1:23" x14ac:dyDescent="0.45">
      <c r="A4798" t="s">
        <v>4803</v>
      </c>
      <c r="B4798">
        <v>85.85</v>
      </c>
      <c r="D4798" s="1" t="str">
        <f>VartojimasGamyba!J4794</f>
        <v>2024-03-18-16</v>
      </c>
      <c r="E4798" s="7">
        <f>VartojimasGamyba!G4794</f>
        <v>1.4430000000000001</v>
      </c>
      <c r="F4798" s="11"/>
      <c r="G4798" s="12">
        <f t="shared" si="724"/>
        <v>12.110000000000001</v>
      </c>
      <c r="H4798" s="12">
        <v>0</v>
      </c>
      <c r="I4798" s="12">
        <v>1.6033333333333335</v>
      </c>
      <c r="J4798" s="12">
        <v>0</v>
      </c>
      <c r="K4798" s="12"/>
      <c r="L4798" s="12">
        <f>VartojimasGamyba!H4794</f>
        <v>0</v>
      </c>
      <c r="M4798" s="19">
        <f t="shared" si="716"/>
        <v>-2.2204460492503131E-16</v>
      </c>
      <c r="N4798" s="7">
        <f t="shared" si="717"/>
        <v>-4.1331382760745325E-14</v>
      </c>
      <c r="O4798" s="7">
        <f t="shared" si="718"/>
        <v>-4.1331382760745325E-14</v>
      </c>
      <c r="R4798" s="7"/>
      <c r="S4798" s="47">
        <f t="shared" si="719"/>
        <v>-2.2204460492503131E-16</v>
      </c>
      <c r="T4798" s="47">
        <f t="shared" si="720"/>
        <v>0</v>
      </c>
      <c r="U4798" s="47">
        <f t="shared" si="721"/>
        <v>186.14</v>
      </c>
      <c r="V4798" s="47">
        <f t="shared" si="722"/>
        <v>74.27</v>
      </c>
      <c r="W4798" s="11"/>
    </row>
    <row r="4799" spans="1:23" x14ac:dyDescent="0.45">
      <c r="A4799" t="s">
        <v>4804</v>
      </c>
      <c r="B4799">
        <v>95.87</v>
      </c>
      <c r="D4799" s="1" t="str">
        <f>VartojimasGamyba!J4795</f>
        <v>2024-03-18-17</v>
      </c>
      <c r="E4799" s="7">
        <f>VartojimasGamyba!G4795</f>
        <v>1.0129999999999999</v>
      </c>
      <c r="F4799" s="11"/>
      <c r="G4799" s="12">
        <f t="shared" si="724"/>
        <v>10.984444444444446</v>
      </c>
      <c r="H4799" s="12">
        <v>0</v>
      </c>
      <c r="I4799" s="12">
        <v>1.1255555555555554</v>
      </c>
      <c r="J4799" s="12">
        <v>0</v>
      </c>
      <c r="K4799" s="12"/>
      <c r="L4799" s="12">
        <f>VartojimasGamyba!H4795</f>
        <v>0</v>
      </c>
      <c r="M4799" s="19">
        <f t="shared" si="716"/>
        <v>0</v>
      </c>
      <c r="N4799" s="7">
        <f t="shared" si="717"/>
        <v>0</v>
      </c>
      <c r="O4799" s="7">
        <f t="shared" si="718"/>
        <v>0</v>
      </c>
      <c r="R4799" s="7"/>
      <c r="S4799" s="47">
        <f t="shared" si="719"/>
        <v>0</v>
      </c>
      <c r="T4799" s="47">
        <f t="shared" si="720"/>
        <v>0</v>
      </c>
      <c r="U4799" s="47">
        <f t="shared" si="721"/>
        <v>196.16000000000003</v>
      </c>
      <c r="V4799" s="47">
        <f t="shared" si="722"/>
        <v>84.29</v>
      </c>
      <c r="W4799" s="11"/>
    </row>
    <row r="4800" spans="1:23" x14ac:dyDescent="0.45">
      <c r="A4800" t="s">
        <v>4805</v>
      </c>
      <c r="B4800">
        <v>115.34</v>
      </c>
      <c r="D4800" s="1" t="str">
        <f>VartojimasGamyba!J4796</f>
        <v>2024-03-18-18</v>
      </c>
      <c r="E4800" s="7">
        <f>VartojimasGamyba!G4796</f>
        <v>0.84399999999999997</v>
      </c>
      <c r="F4800" s="11"/>
      <c r="G4800" s="12">
        <f t="shared" si="724"/>
        <v>10.046666666666667</v>
      </c>
      <c r="H4800" s="12">
        <v>0</v>
      </c>
      <c r="I4800" s="12">
        <v>0.93777777777777782</v>
      </c>
      <c r="J4800" s="12">
        <v>0</v>
      </c>
      <c r="K4800" s="12"/>
      <c r="L4800" s="12">
        <f>VartojimasGamyba!H4796</f>
        <v>0</v>
      </c>
      <c r="M4800" s="19">
        <f t="shared" si="716"/>
        <v>-1.1102230246251565E-16</v>
      </c>
      <c r="N4800" s="7">
        <f t="shared" si="717"/>
        <v>-2.393973907999225E-14</v>
      </c>
      <c r="O4800" s="7">
        <f t="shared" si="718"/>
        <v>-2.393973907999225E-14</v>
      </c>
      <c r="R4800" s="7"/>
      <c r="S4800" s="47">
        <f t="shared" si="719"/>
        <v>-1.1102230246251565E-16</v>
      </c>
      <c r="T4800" s="47">
        <f t="shared" si="720"/>
        <v>0</v>
      </c>
      <c r="U4800" s="47">
        <f t="shared" si="721"/>
        <v>215.63</v>
      </c>
      <c r="V4800" s="47">
        <f t="shared" si="722"/>
        <v>103.76</v>
      </c>
      <c r="W4800" s="11"/>
    </row>
    <row r="4801" spans="1:23" x14ac:dyDescent="0.45">
      <c r="A4801" t="s">
        <v>4806</v>
      </c>
      <c r="B4801">
        <v>116.06</v>
      </c>
      <c r="D4801" s="1" t="str">
        <f>VartojimasGamyba!J4797</f>
        <v>2024-03-18-19</v>
      </c>
      <c r="E4801" s="7">
        <f>VartojimasGamyba!G4797</f>
        <v>0.86599999999999999</v>
      </c>
      <c r="F4801" s="11"/>
      <c r="G4801" s="12">
        <f t="shared" si="724"/>
        <v>9.0844444444444452</v>
      </c>
      <c r="H4801" s="12">
        <v>0</v>
      </c>
      <c r="I4801" s="12">
        <v>0.9622222222222222</v>
      </c>
      <c r="J4801" s="12">
        <v>0</v>
      </c>
      <c r="K4801" s="12"/>
      <c r="L4801" s="12">
        <f>VartojimasGamyba!H4797</f>
        <v>0</v>
      </c>
      <c r="M4801" s="19">
        <f t="shared" si="716"/>
        <v>0</v>
      </c>
      <c r="N4801" s="7">
        <f t="shared" si="717"/>
        <v>0</v>
      </c>
      <c r="O4801" s="7">
        <f t="shared" si="718"/>
        <v>0</v>
      </c>
      <c r="R4801" s="7"/>
      <c r="S4801" s="47">
        <f t="shared" si="719"/>
        <v>0</v>
      </c>
      <c r="T4801" s="47">
        <f t="shared" si="720"/>
        <v>0</v>
      </c>
      <c r="U4801" s="47">
        <f t="shared" si="721"/>
        <v>216.35000000000002</v>
      </c>
      <c r="V4801" s="47">
        <f t="shared" si="722"/>
        <v>104.48</v>
      </c>
      <c r="W4801" s="11"/>
    </row>
    <row r="4802" spans="1:23" x14ac:dyDescent="0.45">
      <c r="A4802" t="s">
        <v>4807</v>
      </c>
      <c r="B4802">
        <v>142.51</v>
      </c>
      <c r="D4802" s="1" t="str">
        <f>VartojimasGamyba!J4798</f>
        <v>2024-03-18-20</v>
      </c>
      <c r="E4802" s="7">
        <f>VartojimasGamyba!G4798</f>
        <v>1.4390000000000001</v>
      </c>
      <c r="F4802" s="11"/>
      <c r="G4802" s="12">
        <f t="shared" si="724"/>
        <v>7.485555555555556</v>
      </c>
      <c r="H4802" s="12">
        <v>0</v>
      </c>
      <c r="I4802" s="12">
        <v>1.598888888888889</v>
      </c>
      <c r="J4802" s="12">
        <v>0</v>
      </c>
      <c r="K4802" s="12"/>
      <c r="L4802" s="12">
        <f>VartojimasGamyba!H4798</f>
        <v>0</v>
      </c>
      <c r="M4802" s="19">
        <f t="shared" si="716"/>
        <v>0</v>
      </c>
      <c r="N4802" s="7">
        <f t="shared" si="717"/>
        <v>0</v>
      </c>
      <c r="O4802" s="7">
        <f t="shared" si="718"/>
        <v>0</v>
      </c>
      <c r="P4802" s="7" t="s">
        <v>8873</v>
      </c>
      <c r="R4802" s="7"/>
      <c r="S4802" s="47">
        <f t="shared" si="719"/>
        <v>0</v>
      </c>
      <c r="T4802" s="47">
        <f t="shared" si="720"/>
        <v>0</v>
      </c>
      <c r="U4802" s="47">
        <f t="shared" si="721"/>
        <v>242.8</v>
      </c>
      <c r="V4802" s="47">
        <f t="shared" si="722"/>
        <v>130.92999999999998</v>
      </c>
      <c r="W4802" s="11"/>
    </row>
    <row r="4803" spans="1:23" x14ac:dyDescent="0.45">
      <c r="A4803" t="s">
        <v>4808</v>
      </c>
      <c r="B4803">
        <v>126.48</v>
      </c>
      <c r="D4803" s="1" t="str">
        <f>VartojimasGamyba!J4799</f>
        <v>2024-03-18-21</v>
      </c>
      <c r="E4803" s="7">
        <f>VartojimasGamyba!G4799</f>
        <v>0.61099999999999999</v>
      </c>
      <c r="F4803" s="11"/>
      <c r="G4803" s="12">
        <f t="shared" si="724"/>
        <v>6.8066666666666666</v>
      </c>
      <c r="H4803" s="12">
        <v>0</v>
      </c>
      <c r="I4803" s="12">
        <v>0.67888888888888888</v>
      </c>
      <c r="J4803" s="12">
        <v>0</v>
      </c>
      <c r="K4803" s="12"/>
      <c r="L4803" s="12">
        <f>VartojimasGamyba!H4799</f>
        <v>0</v>
      </c>
      <c r="M4803" s="19">
        <f t="shared" si="716"/>
        <v>0</v>
      </c>
      <c r="N4803" s="7">
        <f t="shared" si="717"/>
        <v>0</v>
      </c>
      <c r="O4803" s="7">
        <f t="shared" si="718"/>
        <v>0</v>
      </c>
      <c r="P4803" s="7">
        <f>SUM(N4782:N4805)</f>
        <v>1937.3922977777779</v>
      </c>
      <c r="R4803" s="7"/>
      <c r="S4803" s="47">
        <f t="shared" si="719"/>
        <v>0</v>
      </c>
      <c r="T4803" s="47">
        <f t="shared" si="720"/>
        <v>0</v>
      </c>
      <c r="U4803" s="47">
        <f t="shared" si="721"/>
        <v>226.77</v>
      </c>
      <c r="V4803" s="47">
        <f t="shared" si="722"/>
        <v>114.9</v>
      </c>
      <c r="W4803" s="11"/>
    </row>
    <row r="4804" spans="1:23" x14ac:dyDescent="0.45">
      <c r="A4804" t="s">
        <v>4809</v>
      </c>
      <c r="B4804">
        <v>115.76</v>
      </c>
      <c r="D4804" s="1" t="str">
        <f>VartojimasGamyba!J4800</f>
        <v>2024-03-18-22</v>
      </c>
      <c r="E4804" s="7">
        <f>VartojimasGamyba!G4800</f>
        <v>1.1739999999999999</v>
      </c>
      <c r="F4804" s="11"/>
      <c r="G4804" s="12">
        <f t="shared" si="724"/>
        <v>5.5022222222222226</v>
      </c>
      <c r="H4804" s="12">
        <v>0</v>
      </c>
      <c r="I4804" s="12">
        <v>1.3044444444444445</v>
      </c>
      <c r="J4804" s="12">
        <v>0</v>
      </c>
      <c r="K4804" s="12"/>
      <c r="L4804" s="12">
        <f>VartojimasGamyba!H4800</f>
        <v>0</v>
      </c>
      <c r="M4804" s="19">
        <f t="shared" si="716"/>
        <v>-2.2204460492503131E-16</v>
      </c>
      <c r="N4804" s="7">
        <f t="shared" si="717"/>
        <v>-4.7972736894053017E-14</v>
      </c>
      <c r="O4804" s="7">
        <f t="shared" si="718"/>
        <v>-4.7972736894053017E-14</v>
      </c>
      <c r="P4804" s="7" t="s">
        <v>8872</v>
      </c>
      <c r="R4804" s="7"/>
      <c r="S4804" s="47">
        <f t="shared" si="719"/>
        <v>-2.2204460492503131E-16</v>
      </c>
      <c r="T4804" s="47">
        <f t="shared" si="720"/>
        <v>0</v>
      </c>
      <c r="U4804" s="47">
        <f t="shared" si="721"/>
        <v>216.05</v>
      </c>
      <c r="V4804" s="47">
        <f t="shared" si="722"/>
        <v>104.18</v>
      </c>
      <c r="W4804" s="11"/>
    </row>
    <row r="4805" spans="1:23" x14ac:dyDescent="0.45">
      <c r="A4805" t="s">
        <v>4810</v>
      </c>
      <c r="B4805">
        <v>106.14</v>
      </c>
      <c r="D4805" s="1" t="str">
        <f>VartojimasGamyba!J4801</f>
        <v>2024-03-18-23</v>
      </c>
      <c r="E4805" s="7">
        <f>VartojimasGamyba!G4801</f>
        <v>0.45200000000000001</v>
      </c>
      <c r="F4805" s="11"/>
      <c r="G4805" s="12">
        <f t="shared" si="724"/>
        <v>5</v>
      </c>
      <c r="H4805" s="12">
        <v>0</v>
      </c>
      <c r="I4805" s="12">
        <v>0.50222222222222224</v>
      </c>
      <c r="J4805" s="12">
        <v>0</v>
      </c>
      <c r="K4805" s="12"/>
      <c r="L4805" s="12">
        <f>VartojimasGamyba!H4801</f>
        <v>0</v>
      </c>
      <c r="M4805" s="19">
        <f t="shared" si="716"/>
        <v>0</v>
      </c>
      <c r="N4805" s="7">
        <f t="shared" si="717"/>
        <v>0</v>
      </c>
      <c r="O4805" s="7">
        <f t="shared" si="718"/>
        <v>0</v>
      </c>
      <c r="P4805" s="7">
        <f>SUM(O4782:O4805)</f>
        <v>1937.3922977777779</v>
      </c>
      <c r="Q4805" s="7">
        <f>SUMPRODUCT(B4782:B4805,E4782:E4805)+SUM(E4782:E4805)*$Z$21-SUMPRODUCT(B4782:B4805,L4782:L4805)+SUM(L4782:L4805)*ABS($Z$20)</f>
        <v>2671.1812099999997</v>
      </c>
      <c r="R4805" s="7"/>
      <c r="S4805" s="47">
        <f t="shared" si="719"/>
        <v>0</v>
      </c>
      <c r="T4805" s="47">
        <f t="shared" si="720"/>
        <v>0</v>
      </c>
      <c r="U4805" s="47">
        <f t="shared" si="721"/>
        <v>206.43</v>
      </c>
      <c r="V4805" s="47">
        <f t="shared" si="722"/>
        <v>94.56</v>
      </c>
      <c r="W4805" s="11">
        <f>IF(P4805&lt;&gt;Q4805,1,0)</f>
        <v>1</v>
      </c>
    </row>
    <row r="4806" spans="1:23" x14ac:dyDescent="0.45">
      <c r="A4806" t="s">
        <v>4811</v>
      </c>
      <c r="B4806">
        <v>92.8</v>
      </c>
      <c r="D4806" s="9" t="str">
        <f>VartojimasGamyba!J4802</f>
        <v>2024-03-19-00</v>
      </c>
      <c r="E4806" s="8">
        <f>VartojimasGamyba!G4802</f>
        <v>1.1040000000000001</v>
      </c>
      <c r="F4806" s="11"/>
      <c r="G4806" s="7">
        <f>G4805+H4806-I4806</f>
        <v>3.7733333333333334</v>
      </c>
      <c r="H4806" s="7">
        <v>0</v>
      </c>
      <c r="I4806" s="7">
        <v>1.2266666666666668</v>
      </c>
      <c r="J4806" s="7">
        <v>0</v>
      </c>
      <c r="L4806" s="7">
        <f>VartojimasGamyba!H4802</f>
        <v>0</v>
      </c>
      <c r="M4806" s="15">
        <f t="shared" si="716"/>
        <v>0</v>
      </c>
      <c r="N4806" s="7">
        <f t="shared" si="717"/>
        <v>0</v>
      </c>
      <c r="O4806" s="7">
        <f t="shared" si="718"/>
        <v>0</v>
      </c>
      <c r="R4806" s="20" t="s">
        <v>8783</v>
      </c>
      <c r="S4806" s="47">
        <f t="shared" si="719"/>
        <v>0</v>
      </c>
      <c r="T4806" s="47">
        <f t="shared" si="720"/>
        <v>0</v>
      </c>
      <c r="U4806" s="47">
        <f t="shared" si="721"/>
        <v>193.09</v>
      </c>
      <c r="V4806" s="47">
        <f t="shared" si="722"/>
        <v>81.22</v>
      </c>
      <c r="W4806" s="11"/>
    </row>
    <row r="4807" spans="1:23" x14ac:dyDescent="0.45">
      <c r="A4807" t="s">
        <v>4812</v>
      </c>
      <c r="B4807">
        <v>75.430000000000007</v>
      </c>
      <c r="D4807" s="9" t="str">
        <f>VartojimasGamyba!J4803</f>
        <v>2024-03-19-01</v>
      </c>
      <c r="E4807" s="8">
        <f>VartojimasGamyba!G4803</f>
        <v>1.196</v>
      </c>
      <c r="F4807" s="11"/>
      <c r="G4807" s="7">
        <f t="shared" ref="G4807:G4829" si="725">G4806+H4807-I4807</f>
        <v>3.7733333333333334</v>
      </c>
      <c r="H4807" s="7">
        <v>0</v>
      </c>
      <c r="I4807" s="7">
        <v>0</v>
      </c>
      <c r="J4807" s="7">
        <v>0</v>
      </c>
      <c r="L4807" s="7">
        <f>VartojimasGamyba!H4803</f>
        <v>0</v>
      </c>
      <c r="M4807" s="15">
        <f t="shared" ref="M4807:M4870" si="726">E4807+H4807-I4807*$J$2+J4807-L4807</f>
        <v>1.196</v>
      </c>
      <c r="N4807" s="7">
        <f t="shared" ref="N4807:N4870" si="727">M4807*U4807-J4807*V4807</f>
        <v>210.16112000000001</v>
      </c>
      <c r="O4807" s="7">
        <f t="shared" ref="O4807:O4870" si="728">(M4807)*(B4807+$Z$21)</f>
        <v>210.16112000000001</v>
      </c>
      <c r="R4807" s="7"/>
      <c r="S4807" s="47">
        <f t="shared" ref="S4807:S4870" si="729">M4807+IF((L4807-E4807)&gt;0,(L4807-E4807),0)</f>
        <v>1.196</v>
      </c>
      <c r="T4807" s="47">
        <f t="shared" ref="T4807:T4870" si="730">IF(L4807-E4807&lt;0,0,L4807-E4807)</f>
        <v>0</v>
      </c>
      <c r="U4807" s="47">
        <f t="shared" ref="U4807:U4870" si="731">B4807+$Z$21</f>
        <v>175.72000000000003</v>
      </c>
      <c r="V4807" s="47">
        <f t="shared" ref="V4807:V4870" si="732">B4807+$Z$20</f>
        <v>63.850000000000009</v>
      </c>
      <c r="W4807" s="11"/>
    </row>
    <row r="4808" spans="1:23" x14ac:dyDescent="0.45">
      <c r="A4808" t="s">
        <v>4813</v>
      </c>
      <c r="B4808">
        <v>77.12</v>
      </c>
      <c r="D4808" s="9" t="str">
        <f>VartojimasGamyba!J4804</f>
        <v>2024-03-19-02</v>
      </c>
      <c r="E4808" s="8">
        <f>VartojimasGamyba!G4804</f>
        <v>0.70099999999999996</v>
      </c>
      <c r="F4808" s="11"/>
      <c r="G4808" s="7">
        <f t="shared" si="725"/>
        <v>3.7733333333333334</v>
      </c>
      <c r="H4808" s="7">
        <v>0</v>
      </c>
      <c r="I4808" s="7">
        <v>0</v>
      </c>
      <c r="J4808" s="7">
        <v>0</v>
      </c>
      <c r="L4808" s="7">
        <f>VartojimasGamyba!H4804</f>
        <v>0</v>
      </c>
      <c r="M4808" s="15">
        <f t="shared" si="726"/>
        <v>0.70099999999999996</v>
      </c>
      <c r="N4808" s="7">
        <f t="shared" si="727"/>
        <v>124.36441000000001</v>
      </c>
      <c r="O4808" s="7">
        <f t="shared" si="728"/>
        <v>124.36441000000001</v>
      </c>
      <c r="R4808" s="7"/>
      <c r="S4808" s="47">
        <f t="shared" si="729"/>
        <v>0.70099999999999996</v>
      </c>
      <c r="T4808" s="47">
        <f t="shared" si="730"/>
        <v>0</v>
      </c>
      <c r="U4808" s="47">
        <f t="shared" si="731"/>
        <v>177.41000000000003</v>
      </c>
      <c r="V4808" s="47">
        <f t="shared" si="732"/>
        <v>65.540000000000006</v>
      </c>
      <c r="W4808" s="11"/>
    </row>
    <row r="4809" spans="1:23" x14ac:dyDescent="0.45">
      <c r="A4809" t="s">
        <v>4814</v>
      </c>
      <c r="B4809">
        <v>76.599999999999994</v>
      </c>
      <c r="D4809" s="9" t="str">
        <f>VartojimasGamyba!J4805</f>
        <v>2024-03-19-03</v>
      </c>
      <c r="E4809" s="8">
        <f>VartojimasGamyba!G4805</f>
        <v>0.49399999999999999</v>
      </c>
      <c r="F4809" s="11"/>
      <c r="G4809" s="7">
        <f t="shared" si="725"/>
        <v>3.7733333333333334</v>
      </c>
      <c r="H4809" s="7">
        <v>0</v>
      </c>
      <c r="I4809" s="7">
        <v>0</v>
      </c>
      <c r="J4809" s="7">
        <v>0</v>
      </c>
      <c r="L4809" s="7">
        <f>VartojimasGamyba!H4805</f>
        <v>0</v>
      </c>
      <c r="M4809" s="15">
        <f t="shared" si="726"/>
        <v>0.49399999999999999</v>
      </c>
      <c r="N4809" s="7">
        <f t="shared" si="727"/>
        <v>87.383659999999992</v>
      </c>
      <c r="O4809" s="7">
        <f t="shared" si="728"/>
        <v>87.383659999999992</v>
      </c>
      <c r="R4809" s="7"/>
      <c r="S4809" s="47">
        <f t="shared" si="729"/>
        <v>0.49399999999999999</v>
      </c>
      <c r="T4809" s="47">
        <f t="shared" si="730"/>
        <v>0</v>
      </c>
      <c r="U4809" s="47">
        <f t="shared" si="731"/>
        <v>176.89</v>
      </c>
      <c r="V4809" s="47">
        <f t="shared" si="732"/>
        <v>65.02</v>
      </c>
      <c r="W4809" s="11"/>
    </row>
    <row r="4810" spans="1:23" x14ac:dyDescent="0.45">
      <c r="A4810" t="s">
        <v>4815</v>
      </c>
      <c r="B4810">
        <v>71.38</v>
      </c>
      <c r="D4810" s="9" t="str">
        <f>VartojimasGamyba!J4806</f>
        <v>2024-03-19-04</v>
      </c>
      <c r="E4810" s="8">
        <f>VartojimasGamyba!G4806</f>
        <v>1.452</v>
      </c>
      <c r="F4810" s="11"/>
      <c r="G4810" s="7">
        <f t="shared" si="725"/>
        <v>8.7944444444444461</v>
      </c>
      <c r="H4810" s="7">
        <v>5.0211111111111126</v>
      </c>
      <c r="I4810" s="7">
        <v>0</v>
      </c>
      <c r="J4810" s="7">
        <v>0</v>
      </c>
      <c r="L4810" s="7">
        <f>VartojimasGamyba!H4806</f>
        <v>0</v>
      </c>
      <c r="M4810" s="15">
        <f t="shared" si="726"/>
        <v>6.4731111111111126</v>
      </c>
      <c r="N4810" s="7">
        <f t="shared" si="727"/>
        <v>1111.2389844444449</v>
      </c>
      <c r="O4810" s="7">
        <f t="shared" si="728"/>
        <v>1111.2389844444449</v>
      </c>
      <c r="R4810" s="7"/>
      <c r="S4810" s="47">
        <f t="shared" si="729"/>
        <v>6.4731111111111126</v>
      </c>
      <c r="T4810" s="47">
        <f t="shared" si="730"/>
        <v>0</v>
      </c>
      <c r="U4810" s="47">
        <f t="shared" si="731"/>
        <v>171.67000000000002</v>
      </c>
      <c r="V4810" s="47">
        <f t="shared" si="732"/>
        <v>59.8</v>
      </c>
      <c r="W4810" s="11"/>
    </row>
    <row r="4811" spans="1:23" x14ac:dyDescent="0.45">
      <c r="A4811" t="s">
        <v>4816</v>
      </c>
      <c r="B4811">
        <v>71.239999999999995</v>
      </c>
      <c r="D4811" s="9" t="str">
        <f>VartojimasGamyba!J4807</f>
        <v>2024-03-19-05</v>
      </c>
      <c r="E4811" s="8">
        <f>VartojimasGamyba!G4807</f>
        <v>0.83</v>
      </c>
      <c r="F4811" s="11"/>
      <c r="G4811" s="7">
        <f t="shared" si="725"/>
        <v>18.794444444444444</v>
      </c>
      <c r="H4811" s="7">
        <v>10</v>
      </c>
      <c r="I4811" s="7">
        <v>0</v>
      </c>
      <c r="J4811" s="7">
        <v>0</v>
      </c>
      <c r="L4811" s="7">
        <f>VartojimasGamyba!H4807</f>
        <v>4.0000000000000001E-3</v>
      </c>
      <c r="M4811" s="15">
        <f t="shared" si="726"/>
        <v>10.826000000000001</v>
      </c>
      <c r="N4811" s="7">
        <f t="shared" si="727"/>
        <v>1856.98378</v>
      </c>
      <c r="O4811" s="7">
        <f t="shared" si="728"/>
        <v>1856.98378</v>
      </c>
      <c r="R4811" s="7"/>
      <c r="S4811" s="47">
        <f t="shared" si="729"/>
        <v>10.826000000000001</v>
      </c>
      <c r="T4811" s="47">
        <f t="shared" si="730"/>
        <v>0</v>
      </c>
      <c r="U4811" s="47">
        <f t="shared" si="731"/>
        <v>171.53</v>
      </c>
      <c r="V4811" s="47">
        <f t="shared" si="732"/>
        <v>59.66</v>
      </c>
      <c r="W4811" s="11"/>
    </row>
    <row r="4812" spans="1:23" x14ac:dyDescent="0.45">
      <c r="A4812" t="s">
        <v>4817</v>
      </c>
      <c r="B4812">
        <v>76.73</v>
      </c>
      <c r="D4812" s="9" t="str">
        <f>VartojimasGamyba!J4808</f>
        <v>2024-03-19-06</v>
      </c>
      <c r="E4812" s="8">
        <f>VartojimasGamyba!G4808</f>
        <v>0.59499999999999997</v>
      </c>
      <c r="F4812" s="11"/>
      <c r="G4812" s="7">
        <f t="shared" si="725"/>
        <v>18.794444444444444</v>
      </c>
      <c r="H4812" s="7">
        <v>0</v>
      </c>
      <c r="I4812" s="7">
        <v>0</v>
      </c>
      <c r="J4812" s="7">
        <v>0</v>
      </c>
      <c r="L4812" s="7">
        <f>VartojimasGamyba!H4808</f>
        <v>4.2000000000000003E-2</v>
      </c>
      <c r="M4812" s="15">
        <f t="shared" si="726"/>
        <v>0.55299999999999994</v>
      </c>
      <c r="N4812" s="7">
        <f t="shared" si="727"/>
        <v>97.892060000000001</v>
      </c>
      <c r="O4812" s="7">
        <f t="shared" si="728"/>
        <v>97.892060000000001</v>
      </c>
      <c r="R4812" s="7"/>
      <c r="S4812" s="47">
        <f t="shared" si="729"/>
        <v>0.55299999999999994</v>
      </c>
      <c r="T4812" s="47">
        <f t="shared" si="730"/>
        <v>0</v>
      </c>
      <c r="U4812" s="47">
        <f t="shared" si="731"/>
        <v>177.02</v>
      </c>
      <c r="V4812" s="47">
        <f t="shared" si="732"/>
        <v>65.150000000000006</v>
      </c>
      <c r="W4812" s="11"/>
    </row>
    <row r="4813" spans="1:23" x14ac:dyDescent="0.45">
      <c r="A4813" t="s">
        <v>4818</v>
      </c>
      <c r="B4813">
        <v>93.07</v>
      </c>
      <c r="D4813" s="9" t="str">
        <f>VartojimasGamyba!J4809</f>
        <v>2024-03-19-07</v>
      </c>
      <c r="E4813" s="8">
        <f>VartojimasGamyba!G4809</f>
        <v>0.57499999999999996</v>
      </c>
      <c r="F4813" s="11"/>
      <c r="G4813" s="7">
        <f t="shared" si="725"/>
        <v>18.273333333333333</v>
      </c>
      <c r="H4813" s="7">
        <v>0</v>
      </c>
      <c r="I4813" s="7">
        <v>0.52111111111111108</v>
      </c>
      <c r="J4813" s="7">
        <v>0</v>
      </c>
      <c r="L4813" s="7">
        <f>VartojimasGamyba!H4809</f>
        <v>0.106</v>
      </c>
      <c r="M4813" s="15">
        <f t="shared" si="726"/>
        <v>0</v>
      </c>
      <c r="N4813" s="7">
        <f t="shared" si="727"/>
        <v>0</v>
      </c>
      <c r="O4813" s="7">
        <f t="shared" si="728"/>
        <v>0</v>
      </c>
      <c r="R4813" s="7"/>
      <c r="S4813" s="47">
        <f t="shared" si="729"/>
        <v>0</v>
      </c>
      <c r="T4813" s="47">
        <f t="shared" si="730"/>
        <v>0</v>
      </c>
      <c r="U4813" s="47">
        <f t="shared" si="731"/>
        <v>193.36</v>
      </c>
      <c r="V4813" s="47">
        <f t="shared" si="732"/>
        <v>81.489999999999995</v>
      </c>
      <c r="W4813" s="11"/>
    </row>
    <row r="4814" spans="1:23" x14ac:dyDescent="0.45">
      <c r="A4814" t="s">
        <v>4819</v>
      </c>
      <c r="B4814">
        <v>102.96</v>
      </c>
      <c r="D4814" s="9" t="str">
        <f>VartojimasGamyba!J4810</f>
        <v>2024-03-19-08</v>
      </c>
      <c r="E4814" s="8">
        <f>VartojimasGamyba!G4810</f>
        <v>0.82399999999999995</v>
      </c>
      <c r="F4814" s="11"/>
      <c r="G4814" s="7">
        <f t="shared" si="725"/>
        <v>17.57</v>
      </c>
      <c r="H4814" s="7">
        <v>0</v>
      </c>
      <c r="I4814" s="7">
        <v>0.70333333333333337</v>
      </c>
      <c r="J4814" s="7">
        <v>0</v>
      </c>
      <c r="L4814" s="7">
        <f>VartojimasGamyba!H4810</f>
        <v>0.191</v>
      </c>
      <c r="M4814" s="15">
        <f t="shared" si="726"/>
        <v>0</v>
      </c>
      <c r="N4814" s="7">
        <f t="shared" si="727"/>
        <v>0</v>
      </c>
      <c r="O4814" s="7">
        <f t="shared" si="728"/>
        <v>0</v>
      </c>
      <c r="R4814" s="7"/>
      <c r="S4814" s="47">
        <f t="shared" si="729"/>
        <v>0</v>
      </c>
      <c r="T4814" s="47">
        <f t="shared" si="730"/>
        <v>0</v>
      </c>
      <c r="U4814" s="47">
        <f t="shared" si="731"/>
        <v>203.25</v>
      </c>
      <c r="V4814" s="47">
        <f t="shared" si="732"/>
        <v>91.38</v>
      </c>
      <c r="W4814" s="11"/>
    </row>
    <row r="4815" spans="1:23" x14ac:dyDescent="0.45">
      <c r="A4815" t="s">
        <v>4820</v>
      </c>
      <c r="B4815">
        <v>122.09</v>
      </c>
      <c r="D4815" s="9" t="str">
        <f>VartojimasGamyba!J4811</f>
        <v>2024-03-19-09</v>
      </c>
      <c r="E4815" s="8">
        <f>VartojimasGamyba!G4811</f>
        <v>0.498</v>
      </c>
      <c r="F4815" s="11"/>
      <c r="G4815" s="7">
        <f t="shared" si="725"/>
        <v>17.275555555555556</v>
      </c>
      <c r="H4815" s="7">
        <v>0</v>
      </c>
      <c r="I4815" s="7">
        <v>0.29444444444444445</v>
      </c>
      <c r="J4815" s="7">
        <v>0</v>
      </c>
      <c r="L4815" s="7">
        <f>VartojimasGamyba!H4811</f>
        <v>0.23300000000000001</v>
      </c>
      <c r="M4815" s="15">
        <f t="shared" si="726"/>
        <v>0</v>
      </c>
      <c r="N4815" s="7">
        <f t="shared" si="727"/>
        <v>0</v>
      </c>
      <c r="O4815" s="7">
        <f t="shared" si="728"/>
        <v>0</v>
      </c>
      <c r="R4815" s="7"/>
      <c r="S4815" s="47">
        <f t="shared" si="729"/>
        <v>0</v>
      </c>
      <c r="T4815" s="47">
        <f t="shared" si="730"/>
        <v>0</v>
      </c>
      <c r="U4815" s="47">
        <f t="shared" si="731"/>
        <v>222.38</v>
      </c>
      <c r="V4815" s="47">
        <f t="shared" si="732"/>
        <v>110.51</v>
      </c>
      <c r="W4815" s="11"/>
    </row>
    <row r="4816" spans="1:23" x14ac:dyDescent="0.45">
      <c r="A4816" t="s">
        <v>4821</v>
      </c>
      <c r="B4816">
        <v>130.02000000000001</v>
      </c>
      <c r="D4816" s="9" t="str">
        <f>VartojimasGamyba!J4812</f>
        <v>2024-03-19-10</v>
      </c>
      <c r="E4816" s="8">
        <f>VartojimasGamyba!G4812</f>
        <v>0.996</v>
      </c>
      <c r="F4816" s="11"/>
      <c r="G4816" s="7">
        <f t="shared" si="725"/>
        <v>16.433333333333334</v>
      </c>
      <c r="H4816" s="7">
        <v>0</v>
      </c>
      <c r="I4816" s="7">
        <v>0.84222222222222232</v>
      </c>
      <c r="J4816" s="7">
        <v>0</v>
      </c>
      <c r="L4816" s="7">
        <f>VartojimasGamyba!H4812</f>
        <v>0.23799999999999999</v>
      </c>
      <c r="M4816" s="15">
        <f t="shared" si="726"/>
        <v>0</v>
      </c>
      <c r="N4816" s="7">
        <f t="shared" si="727"/>
        <v>0</v>
      </c>
      <c r="O4816" s="7">
        <f t="shared" si="728"/>
        <v>0</v>
      </c>
      <c r="R4816" s="7"/>
      <c r="S4816" s="47">
        <f t="shared" si="729"/>
        <v>0</v>
      </c>
      <c r="T4816" s="47">
        <f t="shared" si="730"/>
        <v>0</v>
      </c>
      <c r="U4816" s="47">
        <f t="shared" si="731"/>
        <v>230.31</v>
      </c>
      <c r="V4816" s="47">
        <f t="shared" si="732"/>
        <v>118.44000000000001</v>
      </c>
      <c r="W4816" s="11"/>
    </row>
    <row r="4817" spans="1:23" x14ac:dyDescent="0.45">
      <c r="A4817" t="s">
        <v>4822</v>
      </c>
      <c r="B4817">
        <v>93.08</v>
      </c>
      <c r="D4817" s="9" t="str">
        <f>VartojimasGamyba!J4813</f>
        <v>2024-03-19-11</v>
      </c>
      <c r="E4817" s="8">
        <f>VartojimasGamyba!G4813</f>
        <v>1.24</v>
      </c>
      <c r="F4817" s="11"/>
      <c r="G4817" s="7">
        <f t="shared" si="725"/>
        <v>15.328888888888889</v>
      </c>
      <c r="H4817" s="7">
        <v>0</v>
      </c>
      <c r="I4817" s="7">
        <v>1.1044444444444446</v>
      </c>
      <c r="J4817" s="7">
        <v>0</v>
      </c>
      <c r="L4817" s="7">
        <f>VartojimasGamyba!H4813</f>
        <v>0.246</v>
      </c>
      <c r="M4817" s="15">
        <f t="shared" si="726"/>
        <v>0</v>
      </c>
      <c r="N4817" s="7">
        <f t="shared" si="727"/>
        <v>0</v>
      </c>
      <c r="O4817" s="7">
        <f t="shared" si="728"/>
        <v>0</v>
      </c>
      <c r="R4817" s="7"/>
      <c r="S4817" s="47">
        <f t="shared" si="729"/>
        <v>0</v>
      </c>
      <c r="T4817" s="47">
        <f t="shared" si="730"/>
        <v>0</v>
      </c>
      <c r="U4817" s="47">
        <f t="shared" si="731"/>
        <v>193.37</v>
      </c>
      <c r="V4817" s="47">
        <f t="shared" si="732"/>
        <v>81.5</v>
      </c>
      <c r="W4817" s="11"/>
    </row>
    <row r="4818" spans="1:23" x14ac:dyDescent="0.45">
      <c r="A4818" t="s">
        <v>4823</v>
      </c>
      <c r="B4818">
        <v>113.49</v>
      </c>
      <c r="D4818" s="9" t="str">
        <f>VartojimasGamyba!J4814</f>
        <v>2024-03-19-12</v>
      </c>
      <c r="E4818" s="8">
        <f>VartojimasGamyba!G4814</f>
        <v>2.0710000000000002</v>
      </c>
      <c r="F4818" s="11"/>
      <c r="G4818" s="7">
        <f t="shared" si="725"/>
        <v>13.365555555555556</v>
      </c>
      <c r="H4818" s="7">
        <v>0</v>
      </c>
      <c r="I4818" s="7">
        <v>1.9633333333333332</v>
      </c>
      <c r="J4818" s="7">
        <v>0</v>
      </c>
      <c r="L4818" s="7">
        <f>VartojimasGamyba!H4814</f>
        <v>0.30399999999999999</v>
      </c>
      <c r="M4818" s="15">
        <f t="shared" si="726"/>
        <v>0</v>
      </c>
      <c r="N4818" s="7">
        <f t="shared" si="727"/>
        <v>0</v>
      </c>
      <c r="O4818" s="7">
        <f t="shared" si="728"/>
        <v>0</v>
      </c>
      <c r="R4818" s="7"/>
      <c r="S4818" s="47">
        <f t="shared" si="729"/>
        <v>0</v>
      </c>
      <c r="T4818" s="47">
        <f t="shared" si="730"/>
        <v>0</v>
      </c>
      <c r="U4818" s="47">
        <f t="shared" si="731"/>
        <v>213.78</v>
      </c>
      <c r="V4818" s="47">
        <f t="shared" si="732"/>
        <v>101.91</v>
      </c>
      <c r="W4818" s="11"/>
    </row>
    <row r="4819" spans="1:23" x14ac:dyDescent="0.45">
      <c r="A4819" t="s">
        <v>4824</v>
      </c>
      <c r="B4819">
        <v>93</v>
      </c>
      <c r="D4819" s="9" t="str">
        <f>VartojimasGamyba!J4815</f>
        <v>2024-03-19-13</v>
      </c>
      <c r="E4819" s="8">
        <f>VartojimasGamyba!G4815</f>
        <v>1.3029999999999999</v>
      </c>
      <c r="F4819" s="11"/>
      <c r="G4819" s="7">
        <f t="shared" si="725"/>
        <v>12.082222222222223</v>
      </c>
      <c r="H4819" s="7">
        <v>0</v>
      </c>
      <c r="I4819" s="7">
        <v>1.2833333333333339</v>
      </c>
      <c r="J4819" s="7">
        <v>0</v>
      </c>
      <c r="L4819" s="7">
        <f>VartojimasGamyba!H4815</f>
        <v>0.14799999999999999</v>
      </c>
      <c r="M4819" s="15">
        <f t="shared" si="726"/>
        <v>-5.2735593669694936E-16</v>
      </c>
      <c r="N4819" s="7">
        <f t="shared" si="727"/>
        <v>-1.0193262900415335E-13</v>
      </c>
      <c r="O4819" s="7">
        <f t="shared" si="728"/>
        <v>-1.0193262900415335E-13</v>
      </c>
      <c r="R4819" s="7"/>
      <c r="S4819" s="47">
        <f t="shared" si="729"/>
        <v>-5.2735593669694936E-16</v>
      </c>
      <c r="T4819" s="47">
        <f t="shared" si="730"/>
        <v>0</v>
      </c>
      <c r="U4819" s="47">
        <f t="shared" si="731"/>
        <v>193.29000000000002</v>
      </c>
      <c r="V4819" s="47">
        <f t="shared" si="732"/>
        <v>81.42</v>
      </c>
      <c r="W4819" s="11"/>
    </row>
    <row r="4820" spans="1:23" x14ac:dyDescent="0.45">
      <c r="A4820" t="s">
        <v>4825</v>
      </c>
      <c r="B4820">
        <v>79.2</v>
      </c>
      <c r="D4820" s="9" t="str">
        <f>VartojimasGamyba!J4816</f>
        <v>2024-03-19-14</v>
      </c>
      <c r="E4820" s="8">
        <f>VartojimasGamyba!G4816</f>
        <v>0.438</v>
      </c>
      <c r="F4820" s="11"/>
      <c r="G4820" s="7">
        <f t="shared" si="725"/>
        <v>12.082222222222223</v>
      </c>
      <c r="H4820" s="7">
        <v>0</v>
      </c>
      <c r="I4820" s="7">
        <v>0</v>
      </c>
      <c r="J4820" s="7">
        <v>0</v>
      </c>
      <c r="L4820" s="7">
        <f>VartojimasGamyba!H4816</f>
        <v>4.8000000000000001E-2</v>
      </c>
      <c r="M4820" s="15">
        <f t="shared" si="726"/>
        <v>0.39</v>
      </c>
      <c r="N4820" s="7">
        <f t="shared" si="727"/>
        <v>70.001100000000008</v>
      </c>
      <c r="O4820" s="7">
        <f t="shared" si="728"/>
        <v>70.001100000000008</v>
      </c>
      <c r="R4820" s="7"/>
      <c r="S4820" s="47">
        <f t="shared" si="729"/>
        <v>0.39</v>
      </c>
      <c r="T4820" s="47">
        <f t="shared" si="730"/>
        <v>0</v>
      </c>
      <c r="U4820" s="47">
        <f t="shared" si="731"/>
        <v>179.49</v>
      </c>
      <c r="V4820" s="47">
        <f t="shared" si="732"/>
        <v>67.62</v>
      </c>
      <c r="W4820" s="11"/>
    </row>
    <row r="4821" spans="1:23" x14ac:dyDescent="0.45">
      <c r="A4821" t="s">
        <v>4826</v>
      </c>
      <c r="B4821">
        <v>91.95</v>
      </c>
      <c r="D4821" s="9" t="str">
        <f>VartojimasGamyba!J4817</f>
        <v>2024-03-19-15</v>
      </c>
      <c r="E4821" s="8">
        <f>VartojimasGamyba!G4817</f>
        <v>2.1720000000000002</v>
      </c>
      <c r="F4821" s="11"/>
      <c r="G4821" s="7">
        <f t="shared" si="725"/>
        <v>9.6933333333333334</v>
      </c>
      <c r="H4821" s="7">
        <v>0</v>
      </c>
      <c r="I4821" s="7">
        <v>2.3888888888888893</v>
      </c>
      <c r="J4821" s="7">
        <v>0</v>
      </c>
      <c r="L4821" s="7">
        <f>VartojimasGamyba!H4817</f>
        <v>2.1999999999999999E-2</v>
      </c>
      <c r="M4821" s="15">
        <f t="shared" si="726"/>
        <v>-2.0122792321330962E-16</v>
      </c>
      <c r="N4821" s="7">
        <f t="shared" si="727"/>
        <v>-3.8684055958526642E-14</v>
      </c>
      <c r="O4821" s="7">
        <f t="shared" si="728"/>
        <v>-3.8684055958526642E-14</v>
      </c>
      <c r="R4821" s="7"/>
      <c r="S4821" s="47">
        <f t="shared" si="729"/>
        <v>-2.0122792321330962E-16</v>
      </c>
      <c r="T4821" s="47">
        <f t="shared" si="730"/>
        <v>0</v>
      </c>
      <c r="U4821" s="47">
        <f t="shared" si="731"/>
        <v>192.24</v>
      </c>
      <c r="V4821" s="47">
        <f t="shared" si="732"/>
        <v>80.37</v>
      </c>
      <c r="W4821" s="11"/>
    </row>
    <row r="4822" spans="1:23" x14ac:dyDescent="0.45">
      <c r="A4822" t="s">
        <v>4827</v>
      </c>
      <c r="B4822">
        <v>93.24</v>
      </c>
      <c r="D4822" s="9" t="str">
        <f>VartojimasGamyba!J4818</f>
        <v>2024-03-19-16</v>
      </c>
      <c r="E4822" s="8">
        <f>VartojimasGamyba!G4818</f>
        <v>1.617</v>
      </c>
      <c r="F4822" s="11"/>
      <c r="G4822" s="7">
        <f t="shared" si="725"/>
        <v>7.8977777777777778</v>
      </c>
      <c r="H4822" s="7">
        <v>0</v>
      </c>
      <c r="I4822" s="7">
        <v>1.7955555555555558</v>
      </c>
      <c r="J4822" s="7">
        <v>0</v>
      </c>
      <c r="L4822" s="7">
        <f>VartojimasGamyba!H4818</f>
        <v>1E-3</v>
      </c>
      <c r="M4822" s="15">
        <f t="shared" si="726"/>
        <v>-3.3219954564955856E-16</v>
      </c>
      <c r="N4822" s="7">
        <f t="shared" si="727"/>
        <v>-6.4290578069559072E-14</v>
      </c>
      <c r="O4822" s="7">
        <f t="shared" si="728"/>
        <v>-6.4290578069559072E-14</v>
      </c>
      <c r="R4822" s="7"/>
      <c r="S4822" s="47">
        <f t="shared" si="729"/>
        <v>-3.3219954564955856E-16</v>
      </c>
      <c r="T4822" s="47">
        <f t="shared" si="730"/>
        <v>0</v>
      </c>
      <c r="U4822" s="47">
        <f t="shared" si="731"/>
        <v>193.53</v>
      </c>
      <c r="V4822" s="47">
        <f t="shared" si="732"/>
        <v>81.66</v>
      </c>
      <c r="W4822" s="11"/>
    </row>
    <row r="4823" spans="1:23" x14ac:dyDescent="0.45">
      <c r="A4823" t="s">
        <v>4828</v>
      </c>
      <c r="B4823">
        <v>106.6</v>
      </c>
      <c r="D4823" s="9" t="str">
        <f>VartojimasGamyba!J4819</f>
        <v>2024-03-19-17</v>
      </c>
      <c r="E4823" s="8">
        <f>VartojimasGamyba!G4819</f>
        <v>1.206</v>
      </c>
      <c r="F4823" s="11"/>
      <c r="G4823" s="7">
        <f t="shared" si="725"/>
        <v>6.5577777777777779</v>
      </c>
      <c r="H4823" s="7">
        <v>0</v>
      </c>
      <c r="I4823" s="7">
        <v>1.34</v>
      </c>
      <c r="J4823" s="7">
        <v>0</v>
      </c>
      <c r="L4823" s="7">
        <f>VartojimasGamyba!H4819</f>
        <v>0</v>
      </c>
      <c r="M4823" s="15">
        <f t="shared" si="726"/>
        <v>-2.2204460492503131E-16</v>
      </c>
      <c r="N4823" s="7">
        <f t="shared" si="727"/>
        <v>-4.5938808312939724E-14</v>
      </c>
      <c r="O4823" s="7">
        <f t="shared" si="728"/>
        <v>-4.5938808312939724E-14</v>
      </c>
      <c r="R4823" s="7"/>
      <c r="S4823" s="47">
        <f t="shared" si="729"/>
        <v>-2.2204460492503131E-16</v>
      </c>
      <c r="T4823" s="47">
        <f t="shared" si="730"/>
        <v>0</v>
      </c>
      <c r="U4823" s="47">
        <f t="shared" si="731"/>
        <v>206.89</v>
      </c>
      <c r="V4823" s="47">
        <f t="shared" si="732"/>
        <v>95.02</v>
      </c>
      <c r="W4823" s="11"/>
    </row>
    <row r="4824" spans="1:23" x14ac:dyDescent="0.45">
      <c r="A4824" t="s">
        <v>4829</v>
      </c>
      <c r="B4824">
        <v>104.71</v>
      </c>
      <c r="D4824" s="9" t="str">
        <f>VartojimasGamyba!J4820</f>
        <v>2024-03-19-18</v>
      </c>
      <c r="E4824" s="8">
        <f>VartojimasGamyba!G4820</f>
        <v>0.32900000000000001</v>
      </c>
      <c r="F4824" s="11"/>
      <c r="G4824" s="7">
        <f t="shared" si="725"/>
        <v>6.1922222222222221</v>
      </c>
      <c r="H4824" s="7">
        <v>0</v>
      </c>
      <c r="I4824" s="7">
        <v>0.36555555555555558</v>
      </c>
      <c r="J4824" s="7">
        <v>0</v>
      </c>
      <c r="L4824" s="7">
        <f>VartojimasGamyba!H4820</f>
        <v>0</v>
      </c>
      <c r="M4824" s="15">
        <f t="shared" si="726"/>
        <v>0</v>
      </c>
      <c r="N4824" s="7">
        <f t="shared" si="727"/>
        <v>0</v>
      </c>
      <c r="O4824" s="7">
        <f t="shared" si="728"/>
        <v>0</v>
      </c>
      <c r="R4824" s="7"/>
      <c r="S4824" s="47">
        <f t="shared" si="729"/>
        <v>0</v>
      </c>
      <c r="T4824" s="47">
        <f t="shared" si="730"/>
        <v>0</v>
      </c>
      <c r="U4824" s="47">
        <f t="shared" si="731"/>
        <v>205</v>
      </c>
      <c r="V4824" s="47">
        <f t="shared" si="732"/>
        <v>93.13</v>
      </c>
      <c r="W4824" s="11"/>
    </row>
    <row r="4825" spans="1:23" x14ac:dyDescent="0.45">
      <c r="A4825" t="s">
        <v>4830</v>
      </c>
      <c r="B4825">
        <v>114.99</v>
      </c>
      <c r="D4825" s="9" t="str">
        <f>VartojimasGamyba!J4821</f>
        <v>2024-03-19-19</v>
      </c>
      <c r="E4825" s="8">
        <f>VartojimasGamyba!G4821</f>
        <v>0.27</v>
      </c>
      <c r="F4825" s="11"/>
      <c r="G4825" s="7">
        <f t="shared" si="725"/>
        <v>5.8922222222222222</v>
      </c>
      <c r="H4825" s="7">
        <v>0</v>
      </c>
      <c r="I4825" s="7">
        <v>0.30000000000000004</v>
      </c>
      <c r="J4825" s="7">
        <v>0</v>
      </c>
      <c r="L4825" s="7">
        <f>VartojimasGamyba!H4821</f>
        <v>0</v>
      </c>
      <c r="M4825" s="15">
        <f t="shared" si="726"/>
        <v>-5.5511151231257827E-17</v>
      </c>
      <c r="N4825" s="7">
        <f t="shared" si="727"/>
        <v>-1.1950440637065185E-14</v>
      </c>
      <c r="O4825" s="7">
        <f t="shared" si="728"/>
        <v>-1.1950440637065185E-14</v>
      </c>
      <c r="R4825" s="7"/>
      <c r="S4825" s="47">
        <f t="shared" si="729"/>
        <v>-5.5511151231257827E-17</v>
      </c>
      <c r="T4825" s="47">
        <f t="shared" si="730"/>
        <v>0</v>
      </c>
      <c r="U4825" s="47">
        <f t="shared" si="731"/>
        <v>215.28</v>
      </c>
      <c r="V4825" s="47">
        <f t="shared" si="732"/>
        <v>103.41</v>
      </c>
      <c r="W4825" s="11"/>
    </row>
    <row r="4826" spans="1:23" x14ac:dyDescent="0.45">
      <c r="A4826" t="s">
        <v>4831</v>
      </c>
      <c r="B4826">
        <v>130.13</v>
      </c>
      <c r="D4826" s="9" t="str">
        <f>VartojimasGamyba!J4822</f>
        <v>2024-03-19-20</v>
      </c>
      <c r="E4826" s="8">
        <f>VartojimasGamyba!G4822</f>
        <v>0.245</v>
      </c>
      <c r="F4826" s="11"/>
      <c r="G4826" s="7">
        <f t="shared" si="725"/>
        <v>5.62</v>
      </c>
      <c r="H4826" s="7">
        <v>0</v>
      </c>
      <c r="I4826" s="7">
        <v>0.27222222222222225</v>
      </c>
      <c r="J4826" s="7">
        <v>0</v>
      </c>
      <c r="L4826" s="7">
        <f>VartojimasGamyba!H4822</f>
        <v>0</v>
      </c>
      <c r="M4826" s="15">
        <f t="shared" si="726"/>
        <v>-2.7755575615628914E-17</v>
      </c>
      <c r="N4826" s="7">
        <f t="shared" si="727"/>
        <v>-6.3954397333532147E-15</v>
      </c>
      <c r="O4826" s="7">
        <f t="shared" si="728"/>
        <v>-6.3954397333532147E-15</v>
      </c>
      <c r="P4826" s="7" t="s">
        <v>8873</v>
      </c>
      <c r="R4826" s="7"/>
      <c r="S4826" s="47">
        <f t="shared" si="729"/>
        <v>-2.7755575615628914E-17</v>
      </c>
      <c r="T4826" s="47">
        <f t="shared" si="730"/>
        <v>0</v>
      </c>
      <c r="U4826" s="47">
        <f t="shared" si="731"/>
        <v>230.42000000000002</v>
      </c>
      <c r="V4826" s="47">
        <f t="shared" si="732"/>
        <v>118.55</v>
      </c>
      <c r="W4826" s="11"/>
    </row>
    <row r="4827" spans="1:23" x14ac:dyDescent="0.45">
      <c r="A4827" t="s">
        <v>4832</v>
      </c>
      <c r="B4827">
        <v>128.96</v>
      </c>
      <c r="D4827" s="9" t="str">
        <f>VartojimasGamyba!J4823</f>
        <v>2024-03-19-21</v>
      </c>
      <c r="E4827" s="8">
        <f>VartojimasGamyba!G4823</f>
        <v>0.25</v>
      </c>
      <c r="F4827" s="11"/>
      <c r="G4827" s="7">
        <f t="shared" si="725"/>
        <v>5.3422222222222224</v>
      </c>
      <c r="H4827" s="7">
        <v>0</v>
      </c>
      <c r="I4827" s="7">
        <v>0.27777777777777779</v>
      </c>
      <c r="J4827" s="7">
        <v>0</v>
      </c>
      <c r="L4827" s="7">
        <f>VartojimasGamyba!H4823</f>
        <v>0</v>
      </c>
      <c r="M4827" s="15">
        <f t="shared" si="726"/>
        <v>0</v>
      </c>
      <c r="N4827" s="7">
        <f t="shared" si="727"/>
        <v>0</v>
      </c>
      <c r="O4827" s="7">
        <f t="shared" si="728"/>
        <v>0</v>
      </c>
      <c r="P4827" s="7">
        <f>SUM(N4806:N4829)</f>
        <v>3558.0251144444451</v>
      </c>
      <c r="R4827" s="7"/>
      <c r="S4827" s="47">
        <f t="shared" si="729"/>
        <v>0</v>
      </c>
      <c r="T4827" s="47">
        <f t="shared" si="730"/>
        <v>0</v>
      </c>
      <c r="U4827" s="47">
        <f t="shared" si="731"/>
        <v>229.25</v>
      </c>
      <c r="V4827" s="47">
        <f t="shared" si="732"/>
        <v>117.38000000000001</v>
      </c>
      <c r="W4827" s="11"/>
    </row>
    <row r="4828" spans="1:23" x14ac:dyDescent="0.45">
      <c r="A4828" t="s">
        <v>4833</v>
      </c>
      <c r="B4828">
        <v>110</v>
      </c>
      <c r="D4828" s="9" t="str">
        <f>VartojimasGamyba!J4824</f>
        <v>2024-03-19-22</v>
      </c>
      <c r="E4828" s="8">
        <f>VartojimasGamyba!G4824</f>
        <v>0.17199999999999999</v>
      </c>
      <c r="F4828" s="11"/>
      <c r="G4828" s="7">
        <f t="shared" si="725"/>
        <v>5.1511111111111116</v>
      </c>
      <c r="H4828" s="7">
        <v>0</v>
      </c>
      <c r="I4828" s="7">
        <v>0.19111111111111109</v>
      </c>
      <c r="J4828" s="7">
        <v>0</v>
      </c>
      <c r="L4828" s="7">
        <f>VartojimasGamyba!H4824</f>
        <v>0</v>
      </c>
      <c r="M4828" s="15">
        <f t="shared" si="726"/>
        <v>0</v>
      </c>
      <c r="N4828" s="7">
        <f t="shared" si="727"/>
        <v>0</v>
      </c>
      <c r="O4828" s="7">
        <f t="shared" si="728"/>
        <v>0</v>
      </c>
      <c r="P4828" s="7" t="s">
        <v>8872</v>
      </c>
      <c r="R4828" s="7"/>
      <c r="S4828" s="47">
        <f t="shared" si="729"/>
        <v>0</v>
      </c>
      <c r="T4828" s="47">
        <f t="shared" si="730"/>
        <v>0</v>
      </c>
      <c r="U4828" s="47">
        <f t="shared" si="731"/>
        <v>210.29000000000002</v>
      </c>
      <c r="V4828" s="47">
        <f t="shared" si="732"/>
        <v>98.42</v>
      </c>
      <c r="W4828" s="11"/>
    </row>
    <row r="4829" spans="1:23" x14ac:dyDescent="0.45">
      <c r="A4829" t="s">
        <v>4834</v>
      </c>
      <c r="B4829">
        <v>93.04</v>
      </c>
      <c r="D4829" s="9" t="str">
        <f>VartojimasGamyba!J4825</f>
        <v>2024-03-19-23</v>
      </c>
      <c r="E4829" s="8">
        <f>VartojimasGamyba!G4825</f>
        <v>0.13600000000000001</v>
      </c>
      <c r="F4829" s="11"/>
      <c r="G4829" s="7">
        <f t="shared" si="725"/>
        <v>5.0000000000000009</v>
      </c>
      <c r="H4829" s="7">
        <v>0</v>
      </c>
      <c r="I4829" s="7">
        <v>0.15111111111111114</v>
      </c>
      <c r="J4829" s="7">
        <v>0</v>
      </c>
      <c r="L4829" s="7">
        <f>VartojimasGamyba!H4825</f>
        <v>0</v>
      </c>
      <c r="M4829" s="15">
        <f t="shared" si="726"/>
        <v>-2.7755575615628914E-17</v>
      </c>
      <c r="N4829" s="7">
        <f t="shared" si="727"/>
        <v>-5.3659854337695382E-15</v>
      </c>
      <c r="O4829" s="7">
        <f t="shared" si="728"/>
        <v>-5.3659854337695382E-15</v>
      </c>
      <c r="P4829" s="7">
        <f>SUM(O4806:O4829)</f>
        <v>3558.0251144444451</v>
      </c>
      <c r="Q4829" s="7">
        <f>SUMPRODUCT(B4806:B4829,E4806:E4829)+SUM(E4806:E4829)*$Z$21-SUMPRODUCT(B4806:B4829,L4806:L4829)+SUM(L4806:L4829)*ABS($Z$20)</f>
        <v>3894.4388800000002</v>
      </c>
      <c r="R4829" s="7"/>
      <c r="S4829" s="47">
        <f t="shared" si="729"/>
        <v>-2.7755575615628914E-17</v>
      </c>
      <c r="T4829" s="47">
        <f t="shared" si="730"/>
        <v>0</v>
      </c>
      <c r="U4829" s="47">
        <f t="shared" si="731"/>
        <v>193.33</v>
      </c>
      <c r="V4829" s="47">
        <f t="shared" si="732"/>
        <v>81.460000000000008</v>
      </c>
      <c r="W4829" s="11">
        <f>IF(P4829&lt;&gt;Q4829,1,0)</f>
        <v>1</v>
      </c>
    </row>
    <row r="4830" spans="1:23" x14ac:dyDescent="0.45">
      <c r="A4830" t="s">
        <v>4835</v>
      </c>
      <c r="B4830">
        <v>82.98</v>
      </c>
      <c r="D4830" s="1" t="str">
        <f>VartojimasGamyba!J4826</f>
        <v>2024-03-20-00</v>
      </c>
      <c r="E4830" s="7">
        <f>VartojimasGamyba!G4826</f>
        <v>0.61899999999999999</v>
      </c>
      <c r="F4830" s="11"/>
      <c r="G4830" s="12">
        <f>G4829+H4830-I4830</f>
        <v>4.3122222222222222</v>
      </c>
      <c r="H4830" s="12">
        <v>0</v>
      </c>
      <c r="I4830" s="12">
        <v>0.68777777777777871</v>
      </c>
      <c r="J4830" s="12">
        <v>0</v>
      </c>
      <c r="K4830" s="12"/>
      <c r="L4830" s="12">
        <f>VartojimasGamyba!H4826</f>
        <v>0</v>
      </c>
      <c r="M4830" s="19">
        <f t="shared" si="726"/>
        <v>-8.8817841970012523E-16</v>
      </c>
      <c r="N4830" s="7">
        <f t="shared" si="727"/>
        <v>-1.6277645897844196E-13</v>
      </c>
      <c r="O4830" s="7">
        <f t="shared" si="728"/>
        <v>-1.6277645897844196E-13</v>
      </c>
      <c r="R4830" s="20" t="s">
        <v>8783</v>
      </c>
      <c r="S4830" s="47">
        <f t="shared" si="729"/>
        <v>-8.8817841970012523E-16</v>
      </c>
      <c r="T4830" s="47">
        <f t="shared" si="730"/>
        <v>0</v>
      </c>
      <c r="U4830" s="47">
        <f t="shared" si="731"/>
        <v>183.27</v>
      </c>
      <c r="V4830" s="47">
        <f t="shared" si="732"/>
        <v>71.400000000000006</v>
      </c>
      <c r="W4830" s="11"/>
    </row>
    <row r="4831" spans="1:23" x14ac:dyDescent="0.45">
      <c r="A4831" t="s">
        <v>4836</v>
      </c>
      <c r="B4831">
        <v>76.099999999999994</v>
      </c>
      <c r="D4831" s="1" t="str">
        <f>VartojimasGamyba!J4827</f>
        <v>2024-03-20-01</v>
      </c>
      <c r="E4831" s="7">
        <f>VartojimasGamyba!G4827</f>
        <v>0.751</v>
      </c>
      <c r="F4831" s="11"/>
      <c r="G4831" s="12">
        <f t="shared" ref="G4831:G4853" si="733">G4830+H4831-I4831</f>
        <v>4.3122222222222222</v>
      </c>
      <c r="H4831" s="12">
        <v>0</v>
      </c>
      <c r="I4831" s="12">
        <v>0</v>
      </c>
      <c r="J4831" s="12">
        <v>0</v>
      </c>
      <c r="K4831" s="12"/>
      <c r="L4831" s="12">
        <f>VartojimasGamyba!H4827</f>
        <v>0</v>
      </c>
      <c r="M4831" s="19">
        <f t="shared" si="726"/>
        <v>0.751</v>
      </c>
      <c r="N4831" s="7">
        <f t="shared" si="727"/>
        <v>132.46888999999999</v>
      </c>
      <c r="O4831" s="7">
        <f t="shared" si="728"/>
        <v>132.46888999999999</v>
      </c>
      <c r="R4831" s="7"/>
      <c r="S4831" s="47">
        <f t="shared" si="729"/>
        <v>0.751</v>
      </c>
      <c r="T4831" s="47">
        <f t="shared" si="730"/>
        <v>0</v>
      </c>
      <c r="U4831" s="47">
        <f t="shared" si="731"/>
        <v>176.39</v>
      </c>
      <c r="V4831" s="47">
        <f t="shared" si="732"/>
        <v>64.52</v>
      </c>
      <c r="W4831" s="11"/>
    </row>
    <row r="4832" spans="1:23" x14ac:dyDescent="0.45">
      <c r="A4832" t="s">
        <v>4837</v>
      </c>
      <c r="B4832">
        <v>76.010000000000005</v>
      </c>
      <c r="D4832" s="1" t="str">
        <f>VartojimasGamyba!J4828</f>
        <v>2024-03-20-02</v>
      </c>
      <c r="E4832" s="7">
        <f>VartojimasGamyba!G4828</f>
        <v>0.61799999999999999</v>
      </c>
      <c r="F4832" s="11"/>
      <c r="G4832" s="12">
        <f t="shared" si="733"/>
        <v>4.3122222222222222</v>
      </c>
      <c r="H4832" s="12">
        <v>0</v>
      </c>
      <c r="I4832" s="12">
        <v>0</v>
      </c>
      <c r="J4832" s="12">
        <v>0</v>
      </c>
      <c r="K4832" s="12"/>
      <c r="L4832" s="12">
        <f>VartojimasGamyba!H4828</f>
        <v>0</v>
      </c>
      <c r="M4832" s="19">
        <f t="shared" si="726"/>
        <v>0.61799999999999999</v>
      </c>
      <c r="N4832" s="7">
        <f t="shared" si="727"/>
        <v>108.9534</v>
      </c>
      <c r="O4832" s="7">
        <f t="shared" si="728"/>
        <v>108.9534</v>
      </c>
      <c r="R4832" s="7"/>
      <c r="S4832" s="47">
        <f t="shared" si="729"/>
        <v>0.61799999999999999</v>
      </c>
      <c r="T4832" s="47">
        <f t="shared" si="730"/>
        <v>0</v>
      </c>
      <c r="U4832" s="47">
        <f t="shared" si="731"/>
        <v>176.3</v>
      </c>
      <c r="V4832" s="47">
        <f t="shared" si="732"/>
        <v>64.430000000000007</v>
      </c>
      <c r="W4832" s="11"/>
    </row>
    <row r="4833" spans="1:23" x14ac:dyDescent="0.45">
      <c r="A4833" t="s">
        <v>4838</v>
      </c>
      <c r="B4833">
        <v>73.27</v>
      </c>
      <c r="D4833" s="1" t="str">
        <f>VartojimasGamyba!J4829</f>
        <v>2024-03-20-03</v>
      </c>
      <c r="E4833" s="7">
        <f>VartojimasGamyba!G4829</f>
        <v>0.52100000000000002</v>
      </c>
      <c r="F4833" s="11"/>
      <c r="G4833" s="12">
        <f t="shared" si="733"/>
        <v>4.3122222222222222</v>
      </c>
      <c r="H4833" s="12">
        <v>0</v>
      </c>
      <c r="I4833" s="12">
        <v>0</v>
      </c>
      <c r="J4833" s="12">
        <v>0</v>
      </c>
      <c r="K4833" s="12"/>
      <c r="L4833" s="12">
        <f>VartojimasGamyba!H4829</f>
        <v>0</v>
      </c>
      <c r="M4833" s="19">
        <f t="shared" si="726"/>
        <v>0.52100000000000002</v>
      </c>
      <c r="N4833" s="7">
        <f t="shared" si="727"/>
        <v>90.424760000000006</v>
      </c>
      <c r="O4833" s="7">
        <f t="shared" si="728"/>
        <v>90.424760000000006</v>
      </c>
      <c r="R4833" s="7"/>
      <c r="S4833" s="47">
        <f t="shared" si="729"/>
        <v>0.52100000000000002</v>
      </c>
      <c r="T4833" s="47">
        <f t="shared" si="730"/>
        <v>0</v>
      </c>
      <c r="U4833" s="47">
        <f t="shared" si="731"/>
        <v>173.56</v>
      </c>
      <c r="V4833" s="47">
        <f t="shared" si="732"/>
        <v>61.69</v>
      </c>
      <c r="W4833" s="11"/>
    </row>
    <row r="4834" spans="1:23" x14ac:dyDescent="0.45">
      <c r="A4834" t="s">
        <v>4839</v>
      </c>
      <c r="B4834">
        <v>74.489999999999995</v>
      </c>
      <c r="D4834" s="1" t="str">
        <f>VartojimasGamyba!J4830</f>
        <v>2024-03-20-04</v>
      </c>
      <c r="E4834" s="7">
        <f>VartojimasGamyba!G4830</f>
        <v>0.96899999999999997</v>
      </c>
      <c r="F4834" s="11"/>
      <c r="G4834" s="12">
        <f t="shared" si="733"/>
        <v>4.3122222222222222</v>
      </c>
      <c r="H4834" s="12">
        <v>0</v>
      </c>
      <c r="I4834" s="12">
        <v>0</v>
      </c>
      <c r="J4834" s="12">
        <v>0</v>
      </c>
      <c r="K4834" s="12"/>
      <c r="L4834" s="12">
        <f>VartojimasGamyba!H4830</f>
        <v>0</v>
      </c>
      <c r="M4834" s="19">
        <f t="shared" si="726"/>
        <v>0.96899999999999997</v>
      </c>
      <c r="N4834" s="7">
        <f t="shared" si="727"/>
        <v>169.36181999999999</v>
      </c>
      <c r="O4834" s="7">
        <f t="shared" si="728"/>
        <v>169.36181999999999</v>
      </c>
      <c r="R4834" s="7"/>
      <c r="S4834" s="47">
        <f t="shared" si="729"/>
        <v>0.96899999999999997</v>
      </c>
      <c r="T4834" s="47">
        <f t="shared" si="730"/>
        <v>0</v>
      </c>
      <c r="U4834" s="47">
        <f t="shared" si="731"/>
        <v>174.78</v>
      </c>
      <c r="V4834" s="47">
        <f t="shared" si="732"/>
        <v>62.91</v>
      </c>
      <c r="W4834" s="11"/>
    </row>
    <row r="4835" spans="1:23" x14ac:dyDescent="0.45">
      <c r="A4835" t="s">
        <v>4840</v>
      </c>
      <c r="B4835">
        <v>74.95</v>
      </c>
      <c r="D4835" s="1" t="str">
        <f>VartojimasGamyba!J4831</f>
        <v>2024-03-20-05</v>
      </c>
      <c r="E4835" s="7">
        <f>VartojimasGamyba!G4831</f>
        <v>1.173</v>
      </c>
      <c r="F4835" s="11"/>
      <c r="G4835" s="12">
        <f t="shared" si="733"/>
        <v>4.3122222222222222</v>
      </c>
      <c r="H4835" s="12">
        <v>0</v>
      </c>
      <c r="I4835" s="12">
        <v>0</v>
      </c>
      <c r="J4835" s="12">
        <v>0</v>
      </c>
      <c r="K4835" s="12"/>
      <c r="L4835" s="12">
        <f>VartojimasGamyba!H4831</f>
        <v>2.1000000000000001E-2</v>
      </c>
      <c r="M4835" s="19">
        <f t="shared" si="726"/>
        <v>1.1520000000000001</v>
      </c>
      <c r="N4835" s="7">
        <f t="shared" si="727"/>
        <v>201.87648000000004</v>
      </c>
      <c r="O4835" s="7">
        <f t="shared" si="728"/>
        <v>201.87648000000004</v>
      </c>
      <c r="R4835" s="7"/>
      <c r="S4835" s="47">
        <f t="shared" si="729"/>
        <v>1.1520000000000001</v>
      </c>
      <c r="T4835" s="47">
        <f t="shared" si="730"/>
        <v>0</v>
      </c>
      <c r="U4835" s="47">
        <f t="shared" si="731"/>
        <v>175.24</v>
      </c>
      <c r="V4835" s="47">
        <f t="shared" si="732"/>
        <v>63.370000000000005</v>
      </c>
      <c r="W4835" s="11"/>
    </row>
    <row r="4836" spans="1:23" x14ac:dyDescent="0.45">
      <c r="A4836" t="s">
        <v>4841</v>
      </c>
      <c r="B4836">
        <v>99.02</v>
      </c>
      <c r="D4836" s="1" t="str">
        <f>VartojimasGamyba!J4832</f>
        <v>2024-03-20-06</v>
      </c>
      <c r="E4836" s="7">
        <f>VartojimasGamyba!G4832</f>
        <v>0.41399999999999998</v>
      </c>
      <c r="F4836" s="11"/>
      <c r="G4836" s="12">
        <f t="shared" si="733"/>
        <v>4.0366666666666671</v>
      </c>
      <c r="H4836" s="12">
        <v>0</v>
      </c>
      <c r="I4836" s="12">
        <v>0.2755555555555555</v>
      </c>
      <c r="J4836" s="12">
        <v>0</v>
      </c>
      <c r="K4836" s="12"/>
      <c r="L4836" s="12">
        <f>VartojimasGamyba!H4832</f>
        <v>0.16600000000000001</v>
      </c>
      <c r="M4836" s="19">
        <f t="shared" si="726"/>
        <v>0</v>
      </c>
      <c r="N4836" s="7">
        <f t="shared" si="727"/>
        <v>0</v>
      </c>
      <c r="O4836" s="7">
        <f t="shared" si="728"/>
        <v>0</v>
      </c>
      <c r="R4836" s="7"/>
      <c r="S4836" s="47">
        <f t="shared" si="729"/>
        <v>0</v>
      </c>
      <c r="T4836" s="47">
        <f t="shared" si="730"/>
        <v>0</v>
      </c>
      <c r="U4836" s="47">
        <f t="shared" si="731"/>
        <v>199.31</v>
      </c>
      <c r="V4836" s="47">
        <f t="shared" si="732"/>
        <v>87.44</v>
      </c>
      <c r="W4836" s="11"/>
    </row>
    <row r="4837" spans="1:23" x14ac:dyDescent="0.45">
      <c r="A4837" t="s">
        <v>4842</v>
      </c>
      <c r="B4837">
        <v>80.569999999999993</v>
      </c>
      <c r="D4837" s="1" t="str">
        <f>VartojimasGamyba!J4833</f>
        <v>2024-03-20-07</v>
      </c>
      <c r="E4837" s="7">
        <f>VartojimasGamyba!G4833</f>
        <v>0.17</v>
      </c>
      <c r="F4837" s="11"/>
      <c r="G4837" s="12">
        <f t="shared" si="733"/>
        <v>4.0846666666666671</v>
      </c>
      <c r="H4837" s="12">
        <v>4.7999999999999987E-2</v>
      </c>
      <c r="I4837" s="12">
        <v>0</v>
      </c>
      <c r="J4837" s="12">
        <v>0</v>
      </c>
      <c r="K4837" s="12"/>
      <c r="L4837" s="12">
        <f>VartojimasGamyba!H4833</f>
        <v>0.218</v>
      </c>
      <c r="M4837" s="19">
        <f t="shared" si="726"/>
        <v>0</v>
      </c>
      <c r="N4837" s="7">
        <f t="shared" si="727"/>
        <v>0</v>
      </c>
      <c r="O4837" s="7">
        <f t="shared" si="728"/>
        <v>0</v>
      </c>
      <c r="R4837" s="7"/>
      <c r="S4837" s="47">
        <f t="shared" si="729"/>
        <v>4.7999999999999987E-2</v>
      </c>
      <c r="T4837" s="47">
        <f t="shared" si="730"/>
        <v>4.7999999999999987E-2</v>
      </c>
      <c r="U4837" s="47">
        <f t="shared" si="731"/>
        <v>180.86</v>
      </c>
      <c r="V4837" s="47">
        <f t="shared" si="732"/>
        <v>68.989999999999995</v>
      </c>
      <c r="W4837" s="11"/>
    </row>
    <row r="4838" spans="1:23" x14ac:dyDescent="0.45">
      <c r="A4838" t="s">
        <v>4843</v>
      </c>
      <c r="B4838">
        <v>133.06</v>
      </c>
      <c r="D4838" s="1" t="str">
        <f>VartojimasGamyba!J4834</f>
        <v>2024-03-20-08</v>
      </c>
      <c r="E4838" s="7">
        <f>VartojimasGamyba!G4834</f>
        <v>0.502</v>
      </c>
      <c r="F4838" s="11"/>
      <c r="G4838" s="12">
        <f t="shared" si="733"/>
        <v>3.8868888888888895</v>
      </c>
      <c r="H4838" s="12">
        <v>0</v>
      </c>
      <c r="I4838" s="12">
        <v>0.19777777777777777</v>
      </c>
      <c r="J4838" s="12">
        <v>0</v>
      </c>
      <c r="K4838" s="12"/>
      <c r="L4838" s="12">
        <f>VartojimasGamyba!H4834</f>
        <v>0.32400000000000001</v>
      </c>
      <c r="M4838" s="19">
        <f t="shared" si="726"/>
        <v>0</v>
      </c>
      <c r="N4838" s="7">
        <f t="shared" si="727"/>
        <v>0</v>
      </c>
      <c r="O4838" s="7">
        <f t="shared" si="728"/>
        <v>0</v>
      </c>
      <c r="R4838" s="7"/>
      <c r="S4838" s="47">
        <f t="shared" si="729"/>
        <v>0</v>
      </c>
      <c r="T4838" s="47">
        <f t="shared" si="730"/>
        <v>0</v>
      </c>
      <c r="U4838" s="47">
        <f t="shared" si="731"/>
        <v>233.35000000000002</v>
      </c>
      <c r="V4838" s="47">
        <f t="shared" si="732"/>
        <v>121.48</v>
      </c>
      <c r="W4838" s="11"/>
    </row>
    <row r="4839" spans="1:23" x14ac:dyDescent="0.45">
      <c r="A4839" t="s">
        <v>4844</v>
      </c>
      <c r="B4839">
        <v>483.03</v>
      </c>
      <c r="D4839" s="1" t="str">
        <f>VartojimasGamyba!J4835</f>
        <v>2024-03-20-09</v>
      </c>
      <c r="E4839" s="7">
        <f>VartojimasGamyba!G4835</f>
        <v>3.4000000000000002E-2</v>
      </c>
      <c r="F4839" s="11"/>
      <c r="G4839" s="12">
        <f t="shared" si="733"/>
        <v>3.8868888888888895</v>
      </c>
      <c r="H4839" s="12">
        <v>0</v>
      </c>
      <c r="I4839" s="12">
        <v>0</v>
      </c>
      <c r="J4839" s="12">
        <v>0.29700000000000004</v>
      </c>
      <c r="K4839" s="12"/>
      <c r="L4839" s="12">
        <f>VartojimasGamyba!H4835</f>
        <v>0.33100000000000002</v>
      </c>
      <c r="M4839" s="19">
        <f t="shared" si="726"/>
        <v>0</v>
      </c>
      <c r="N4839" s="7">
        <f t="shared" si="727"/>
        <v>-140.02065000000002</v>
      </c>
      <c r="O4839" s="7">
        <f t="shared" si="728"/>
        <v>0</v>
      </c>
      <c r="R4839" s="7"/>
      <c r="S4839" s="47">
        <f t="shared" si="729"/>
        <v>0.29700000000000004</v>
      </c>
      <c r="T4839" s="47">
        <f t="shared" si="730"/>
        <v>0.29700000000000004</v>
      </c>
      <c r="U4839" s="47">
        <f t="shared" si="731"/>
        <v>583.31999999999994</v>
      </c>
      <c r="V4839" s="47">
        <f t="shared" si="732"/>
        <v>471.45</v>
      </c>
      <c r="W4839" s="11"/>
    </row>
    <row r="4840" spans="1:23" x14ac:dyDescent="0.45">
      <c r="A4840" t="s">
        <v>4845</v>
      </c>
      <c r="B4840">
        <v>350.24</v>
      </c>
      <c r="D4840" s="1" t="str">
        <f>VartojimasGamyba!J4836</f>
        <v>2024-03-20-10</v>
      </c>
      <c r="E4840" s="7">
        <f>VartojimasGamyba!G4836</f>
        <v>0.371</v>
      </c>
      <c r="F4840" s="11"/>
      <c r="G4840" s="12">
        <f t="shared" si="733"/>
        <v>3.8868888888888895</v>
      </c>
      <c r="H4840" s="12">
        <v>0</v>
      </c>
      <c r="I4840" s="12">
        <v>-1.3877787807814457E-17</v>
      </c>
      <c r="J4840" s="12">
        <v>4.8999999999999988E-2</v>
      </c>
      <c r="K4840" s="12"/>
      <c r="L4840" s="12">
        <f>VartojimasGamyba!H4836</f>
        <v>0.42</v>
      </c>
      <c r="M4840" s="19">
        <f t="shared" si="726"/>
        <v>0</v>
      </c>
      <c r="N4840" s="7">
        <f t="shared" si="727"/>
        <v>-16.594339999999995</v>
      </c>
      <c r="O4840" s="7">
        <f t="shared" si="728"/>
        <v>0</v>
      </c>
      <c r="R4840" s="7"/>
      <c r="S4840" s="47">
        <f t="shared" si="729"/>
        <v>4.8999999999999988E-2</v>
      </c>
      <c r="T4840" s="47">
        <f t="shared" si="730"/>
        <v>4.8999999999999988E-2</v>
      </c>
      <c r="U4840" s="47">
        <f t="shared" si="731"/>
        <v>450.53000000000003</v>
      </c>
      <c r="V4840" s="47">
        <f t="shared" si="732"/>
        <v>338.66</v>
      </c>
      <c r="W4840" s="11"/>
    </row>
    <row r="4841" spans="1:23" x14ac:dyDescent="0.45">
      <c r="A4841" t="s">
        <v>4846</v>
      </c>
      <c r="B4841">
        <v>133.04</v>
      </c>
      <c r="D4841" s="1" t="str">
        <f>VartojimasGamyba!J4837</f>
        <v>2024-03-20-11</v>
      </c>
      <c r="E4841" s="7">
        <f>VartojimasGamyba!G4837</f>
        <v>0.129</v>
      </c>
      <c r="F4841" s="11"/>
      <c r="G4841" s="12">
        <f t="shared" si="733"/>
        <v>4.2038888888888897</v>
      </c>
      <c r="H4841" s="12">
        <v>0.31700000000000006</v>
      </c>
      <c r="I4841" s="12">
        <v>0</v>
      </c>
      <c r="J4841" s="12">
        <v>0</v>
      </c>
      <c r="K4841" s="12"/>
      <c r="L4841" s="12">
        <f>VartojimasGamyba!H4837</f>
        <v>0.44600000000000001</v>
      </c>
      <c r="M4841" s="19">
        <f t="shared" si="726"/>
        <v>0</v>
      </c>
      <c r="N4841" s="7">
        <f t="shared" si="727"/>
        <v>0</v>
      </c>
      <c r="O4841" s="7">
        <f t="shared" si="728"/>
        <v>0</v>
      </c>
      <c r="R4841" s="7"/>
      <c r="S4841" s="47">
        <f t="shared" si="729"/>
        <v>0.317</v>
      </c>
      <c r="T4841" s="47">
        <f t="shared" si="730"/>
        <v>0.317</v>
      </c>
      <c r="U4841" s="47">
        <f t="shared" si="731"/>
        <v>233.32999999999998</v>
      </c>
      <c r="V4841" s="47">
        <f t="shared" si="732"/>
        <v>121.46</v>
      </c>
      <c r="W4841" s="11"/>
    </row>
    <row r="4842" spans="1:23" x14ac:dyDescent="0.45">
      <c r="A4842" t="s">
        <v>4847</v>
      </c>
      <c r="B4842">
        <v>99.09</v>
      </c>
      <c r="D4842" s="1" t="str">
        <f>VartojimasGamyba!J4838</f>
        <v>2024-03-20-12</v>
      </c>
      <c r="E4842" s="7">
        <f>VartojimasGamyba!G4838</f>
        <v>0.35199999999999998</v>
      </c>
      <c r="F4842" s="11"/>
      <c r="G4842" s="12">
        <f t="shared" si="733"/>
        <v>4.3778888888888901</v>
      </c>
      <c r="H4842" s="12">
        <v>0.17400000000000007</v>
      </c>
      <c r="I4842" s="12">
        <v>0</v>
      </c>
      <c r="J4842" s="12">
        <v>0</v>
      </c>
      <c r="K4842" s="12"/>
      <c r="L4842" s="12">
        <f>VartojimasGamyba!H4838</f>
        <v>0.52600000000000002</v>
      </c>
      <c r="M4842" s="19">
        <f t="shared" si="726"/>
        <v>0</v>
      </c>
      <c r="N4842" s="7">
        <f t="shared" si="727"/>
        <v>0</v>
      </c>
      <c r="O4842" s="7">
        <f t="shared" si="728"/>
        <v>0</v>
      </c>
      <c r="R4842" s="7"/>
      <c r="S4842" s="47">
        <f t="shared" si="729"/>
        <v>0.17400000000000004</v>
      </c>
      <c r="T4842" s="47">
        <f t="shared" si="730"/>
        <v>0.17400000000000004</v>
      </c>
      <c r="U4842" s="47">
        <f t="shared" si="731"/>
        <v>199.38</v>
      </c>
      <c r="V4842" s="47">
        <f t="shared" si="732"/>
        <v>87.51</v>
      </c>
      <c r="W4842" s="11"/>
    </row>
    <row r="4843" spans="1:23" x14ac:dyDescent="0.45">
      <c r="A4843" t="s">
        <v>4848</v>
      </c>
      <c r="B4843">
        <v>85.31</v>
      </c>
      <c r="D4843" s="1" t="str">
        <f>VartojimasGamyba!J4839</f>
        <v>2024-03-20-13</v>
      </c>
      <c r="E4843" s="7">
        <f>VartojimasGamyba!G4839</f>
        <v>7.2999999999999995E-2</v>
      </c>
      <c r="F4843" s="11"/>
      <c r="G4843" s="12">
        <f t="shared" si="733"/>
        <v>4.7958888888888902</v>
      </c>
      <c r="H4843" s="12">
        <v>0.41799999999999998</v>
      </c>
      <c r="I4843" s="12">
        <v>0</v>
      </c>
      <c r="J4843" s="12">
        <v>0</v>
      </c>
      <c r="K4843" s="12"/>
      <c r="L4843" s="12">
        <f>VartojimasGamyba!H4839</f>
        <v>0.49099999999999999</v>
      </c>
      <c r="M4843" s="19">
        <f t="shared" si="726"/>
        <v>0</v>
      </c>
      <c r="N4843" s="7">
        <f t="shared" si="727"/>
        <v>0</v>
      </c>
      <c r="O4843" s="7">
        <f t="shared" si="728"/>
        <v>0</v>
      </c>
      <c r="R4843" s="7"/>
      <c r="S4843" s="47">
        <f t="shared" si="729"/>
        <v>0.41799999999999998</v>
      </c>
      <c r="T4843" s="47">
        <f t="shared" si="730"/>
        <v>0.41799999999999998</v>
      </c>
      <c r="U4843" s="47">
        <f t="shared" si="731"/>
        <v>185.60000000000002</v>
      </c>
      <c r="V4843" s="47">
        <f t="shared" si="732"/>
        <v>73.73</v>
      </c>
      <c r="W4843" s="11"/>
    </row>
    <row r="4844" spans="1:23" x14ac:dyDescent="0.45">
      <c r="A4844" t="s">
        <v>4849</v>
      </c>
      <c r="B4844">
        <v>59.96</v>
      </c>
      <c r="D4844" s="1" t="str">
        <f>VartojimasGamyba!J4840</f>
        <v>2024-03-20-14</v>
      </c>
      <c r="E4844" s="7">
        <f>VartojimasGamyba!G4840</f>
        <v>0.61699999999999999</v>
      </c>
      <c r="F4844" s="11"/>
      <c r="G4844" s="12">
        <f t="shared" si="733"/>
        <v>13.388888888888889</v>
      </c>
      <c r="H4844" s="12">
        <v>8.593</v>
      </c>
      <c r="I4844" s="12">
        <v>0</v>
      </c>
      <c r="J4844" s="12">
        <v>0</v>
      </c>
      <c r="K4844" s="12"/>
      <c r="L4844" s="12">
        <f>VartojimasGamyba!H4840</f>
        <v>0.26400000000000001</v>
      </c>
      <c r="M4844" s="19">
        <f t="shared" si="726"/>
        <v>8.9460000000000015</v>
      </c>
      <c r="N4844" s="7">
        <f t="shared" si="727"/>
        <v>1433.5965000000003</v>
      </c>
      <c r="O4844" s="7">
        <f t="shared" si="728"/>
        <v>1433.5965000000003</v>
      </c>
      <c r="R4844" s="7"/>
      <c r="S4844" s="47">
        <f t="shared" si="729"/>
        <v>8.9460000000000015</v>
      </c>
      <c r="T4844" s="47">
        <f t="shared" si="730"/>
        <v>0</v>
      </c>
      <c r="U4844" s="47">
        <f t="shared" si="731"/>
        <v>160.25</v>
      </c>
      <c r="V4844" s="47">
        <f t="shared" si="732"/>
        <v>48.38</v>
      </c>
      <c r="W4844" s="11"/>
    </row>
    <row r="4845" spans="1:23" x14ac:dyDescent="0.45">
      <c r="A4845" t="s">
        <v>4850</v>
      </c>
      <c r="B4845">
        <v>62.42</v>
      </c>
      <c r="D4845" s="1" t="str">
        <f>VartojimasGamyba!J4841</f>
        <v>2024-03-20-15</v>
      </c>
      <c r="E4845" s="7">
        <f>VartojimasGamyba!G4841</f>
        <v>0.248</v>
      </c>
      <c r="F4845" s="11"/>
      <c r="G4845" s="12">
        <f t="shared" si="733"/>
        <v>13.388888888888889</v>
      </c>
      <c r="H4845" s="12">
        <v>0</v>
      </c>
      <c r="I4845" s="12">
        <v>0</v>
      </c>
      <c r="J4845" s="12">
        <v>0</v>
      </c>
      <c r="K4845" s="12"/>
      <c r="L4845" s="12">
        <f>VartojimasGamyba!H4841</f>
        <v>7.3999999999999996E-2</v>
      </c>
      <c r="M4845" s="19">
        <f t="shared" si="726"/>
        <v>0.17399999999999999</v>
      </c>
      <c r="N4845" s="7">
        <f t="shared" si="727"/>
        <v>28.311540000000001</v>
      </c>
      <c r="O4845" s="7">
        <f t="shared" si="728"/>
        <v>28.311540000000001</v>
      </c>
      <c r="R4845" s="7"/>
      <c r="S4845" s="47">
        <f t="shared" si="729"/>
        <v>0.17399999999999999</v>
      </c>
      <c r="T4845" s="47">
        <f t="shared" si="730"/>
        <v>0</v>
      </c>
      <c r="U4845" s="47">
        <f t="shared" si="731"/>
        <v>162.71</v>
      </c>
      <c r="V4845" s="47">
        <f t="shared" si="732"/>
        <v>50.84</v>
      </c>
      <c r="W4845" s="11"/>
    </row>
    <row r="4846" spans="1:23" x14ac:dyDescent="0.45">
      <c r="A4846" t="s">
        <v>4851</v>
      </c>
      <c r="B4846">
        <v>62.81</v>
      </c>
      <c r="D4846" s="1" t="str">
        <f>VartojimasGamyba!J4842</f>
        <v>2024-03-20-16</v>
      </c>
      <c r="E4846" s="7">
        <f>VartojimasGamyba!G4842</f>
        <v>1.5429999999999999</v>
      </c>
      <c r="F4846" s="11"/>
      <c r="G4846" s="12">
        <f t="shared" si="733"/>
        <v>13.388888888888889</v>
      </c>
      <c r="H4846" s="12">
        <v>0</v>
      </c>
      <c r="I4846" s="12">
        <v>0</v>
      </c>
      <c r="J4846" s="12">
        <v>0</v>
      </c>
      <c r="K4846" s="12"/>
      <c r="L4846" s="12">
        <f>VartojimasGamyba!H4842</f>
        <v>3.0000000000000001E-3</v>
      </c>
      <c r="M4846" s="19">
        <f t="shared" si="726"/>
        <v>1.54</v>
      </c>
      <c r="N4846" s="7">
        <f t="shared" si="727"/>
        <v>251.17400000000004</v>
      </c>
      <c r="O4846" s="7">
        <f t="shared" si="728"/>
        <v>251.17400000000004</v>
      </c>
      <c r="R4846" s="7"/>
      <c r="S4846" s="47">
        <f t="shared" si="729"/>
        <v>1.54</v>
      </c>
      <c r="T4846" s="47">
        <f t="shared" si="730"/>
        <v>0</v>
      </c>
      <c r="U4846" s="47">
        <f t="shared" si="731"/>
        <v>163.10000000000002</v>
      </c>
      <c r="V4846" s="47">
        <f t="shared" si="732"/>
        <v>51.230000000000004</v>
      </c>
      <c r="W4846" s="11"/>
    </row>
    <row r="4847" spans="1:23" x14ac:dyDescent="0.45">
      <c r="A4847" t="s">
        <v>4852</v>
      </c>
      <c r="B4847">
        <v>99.01</v>
      </c>
      <c r="D4847" s="1" t="str">
        <f>VartojimasGamyba!J4843</f>
        <v>2024-03-20-17</v>
      </c>
      <c r="E4847" s="7">
        <f>VartojimasGamyba!G4843</f>
        <v>0.51300000000000001</v>
      </c>
      <c r="F4847" s="11"/>
      <c r="G4847" s="12">
        <f t="shared" si="733"/>
        <v>12.818888888888889</v>
      </c>
      <c r="H4847" s="12">
        <v>0</v>
      </c>
      <c r="I4847" s="12">
        <v>0.57000000000000006</v>
      </c>
      <c r="J4847" s="12">
        <v>0</v>
      </c>
      <c r="K4847" s="12"/>
      <c r="L4847" s="12">
        <f>VartojimasGamyba!H4843</f>
        <v>0</v>
      </c>
      <c r="M4847" s="19">
        <f t="shared" si="726"/>
        <v>-1.1102230246251565E-16</v>
      </c>
      <c r="N4847" s="7">
        <f t="shared" si="727"/>
        <v>-2.2126744880779371E-14</v>
      </c>
      <c r="O4847" s="7">
        <f t="shared" si="728"/>
        <v>-2.2126744880779371E-14</v>
      </c>
      <c r="R4847" s="7"/>
      <c r="S4847" s="47">
        <f t="shared" si="729"/>
        <v>-1.1102230246251565E-16</v>
      </c>
      <c r="T4847" s="47">
        <f t="shared" si="730"/>
        <v>0</v>
      </c>
      <c r="U4847" s="47">
        <f t="shared" si="731"/>
        <v>199.3</v>
      </c>
      <c r="V4847" s="47">
        <f t="shared" si="732"/>
        <v>87.43</v>
      </c>
      <c r="W4847" s="11"/>
    </row>
    <row r="4848" spans="1:23" x14ac:dyDescent="0.45">
      <c r="A4848" t="s">
        <v>4853</v>
      </c>
      <c r="B4848">
        <v>99.07</v>
      </c>
      <c r="D4848" s="1" t="str">
        <f>VartojimasGamyba!J4844</f>
        <v>2024-03-20-18</v>
      </c>
      <c r="E4848" s="7">
        <f>VartojimasGamyba!G4844</f>
        <v>0.56399999999999995</v>
      </c>
      <c r="F4848" s="11"/>
      <c r="G4848" s="12">
        <f t="shared" si="733"/>
        <v>12.192222222222222</v>
      </c>
      <c r="H4848" s="12">
        <v>0</v>
      </c>
      <c r="I4848" s="12">
        <v>0.62666666666666659</v>
      </c>
      <c r="J4848" s="12">
        <v>0</v>
      </c>
      <c r="K4848" s="12"/>
      <c r="L4848" s="12">
        <f>VartojimasGamyba!H4844</f>
        <v>0</v>
      </c>
      <c r="M4848" s="19">
        <f t="shared" si="726"/>
        <v>0</v>
      </c>
      <c r="N4848" s="7">
        <f t="shared" si="727"/>
        <v>0</v>
      </c>
      <c r="O4848" s="7">
        <f t="shared" si="728"/>
        <v>0</v>
      </c>
      <c r="R4848" s="7"/>
      <c r="S4848" s="47">
        <f t="shared" si="729"/>
        <v>0</v>
      </c>
      <c r="T4848" s="47">
        <f t="shared" si="730"/>
        <v>0</v>
      </c>
      <c r="U4848" s="47">
        <f t="shared" si="731"/>
        <v>199.36</v>
      </c>
      <c r="V4848" s="47">
        <f t="shared" si="732"/>
        <v>87.49</v>
      </c>
      <c r="W4848" s="11"/>
    </row>
    <row r="4849" spans="1:23" x14ac:dyDescent="0.45">
      <c r="A4849" t="s">
        <v>4854</v>
      </c>
      <c r="B4849">
        <v>133.1</v>
      </c>
      <c r="D4849" s="1" t="str">
        <f>VartojimasGamyba!J4845</f>
        <v>2024-03-20-19</v>
      </c>
      <c r="E4849" s="7">
        <f>VartojimasGamyba!G4845</f>
        <v>0.65800000000000003</v>
      </c>
      <c r="F4849" s="11"/>
      <c r="G4849" s="12">
        <f t="shared" si="733"/>
        <v>11.46111111111111</v>
      </c>
      <c r="H4849" s="12">
        <v>0</v>
      </c>
      <c r="I4849" s="12">
        <v>0.73111111111111116</v>
      </c>
      <c r="J4849" s="12">
        <v>0</v>
      </c>
      <c r="K4849" s="12"/>
      <c r="L4849" s="12">
        <f>VartojimasGamyba!H4845</f>
        <v>0</v>
      </c>
      <c r="M4849" s="19">
        <f t="shared" si="726"/>
        <v>0</v>
      </c>
      <c r="N4849" s="7">
        <f t="shared" si="727"/>
        <v>0</v>
      </c>
      <c r="O4849" s="7">
        <f t="shared" si="728"/>
        <v>0</v>
      </c>
      <c r="R4849" s="7"/>
      <c r="S4849" s="47">
        <f t="shared" si="729"/>
        <v>0</v>
      </c>
      <c r="T4849" s="47">
        <f t="shared" si="730"/>
        <v>0</v>
      </c>
      <c r="U4849" s="47">
        <f t="shared" si="731"/>
        <v>233.39</v>
      </c>
      <c r="V4849" s="47">
        <f t="shared" si="732"/>
        <v>121.52</v>
      </c>
      <c r="W4849" s="11"/>
    </row>
    <row r="4850" spans="1:23" x14ac:dyDescent="0.45">
      <c r="A4850" t="s">
        <v>4855</v>
      </c>
      <c r="B4850">
        <v>250.03</v>
      </c>
      <c r="D4850" s="1" t="str">
        <f>VartojimasGamyba!J4846</f>
        <v>2024-03-20-20</v>
      </c>
      <c r="E4850" s="7">
        <f>VartojimasGamyba!G4846</f>
        <v>0.5</v>
      </c>
      <c r="F4850" s="11"/>
      <c r="G4850" s="12">
        <f t="shared" si="733"/>
        <v>10.905555555555555</v>
      </c>
      <c r="H4850" s="12">
        <v>0</v>
      </c>
      <c r="I4850" s="12">
        <v>0.55555555555555558</v>
      </c>
      <c r="J4850" s="12">
        <v>0</v>
      </c>
      <c r="K4850" s="12"/>
      <c r="L4850" s="12">
        <f>VartojimasGamyba!H4846</f>
        <v>0</v>
      </c>
      <c r="M4850" s="19">
        <f t="shared" si="726"/>
        <v>0</v>
      </c>
      <c r="N4850" s="7">
        <f t="shared" si="727"/>
        <v>0</v>
      </c>
      <c r="O4850" s="7">
        <f t="shared" si="728"/>
        <v>0</v>
      </c>
      <c r="P4850" s="7" t="s">
        <v>8873</v>
      </c>
      <c r="R4850" s="7"/>
      <c r="S4850" s="47">
        <f t="shared" si="729"/>
        <v>0</v>
      </c>
      <c r="T4850" s="47">
        <f t="shared" si="730"/>
        <v>0</v>
      </c>
      <c r="U4850" s="47">
        <f t="shared" si="731"/>
        <v>350.32</v>
      </c>
      <c r="V4850" s="47">
        <f t="shared" si="732"/>
        <v>238.45</v>
      </c>
      <c r="W4850" s="11"/>
    </row>
    <row r="4851" spans="1:23" x14ac:dyDescent="0.45">
      <c r="A4851" t="s">
        <v>4856</v>
      </c>
      <c r="B4851">
        <v>155.22999999999999</v>
      </c>
      <c r="D4851" s="1" t="str">
        <f>VartojimasGamyba!J4847</f>
        <v>2024-03-20-21</v>
      </c>
      <c r="E4851" s="7">
        <f>VartojimasGamyba!G4847</f>
        <v>1.278</v>
      </c>
      <c r="F4851" s="11"/>
      <c r="G4851" s="12">
        <f t="shared" si="733"/>
        <v>9.4855555555555551</v>
      </c>
      <c r="H4851" s="12">
        <v>0</v>
      </c>
      <c r="I4851" s="12">
        <v>1.4200000000000002</v>
      </c>
      <c r="J4851" s="12">
        <v>0</v>
      </c>
      <c r="K4851" s="12"/>
      <c r="L4851" s="12">
        <f>VartojimasGamyba!H4847</f>
        <v>0</v>
      </c>
      <c r="M4851" s="19">
        <f t="shared" si="726"/>
        <v>-2.2204460492503131E-16</v>
      </c>
      <c r="N4851" s="7">
        <f t="shared" si="727"/>
        <v>-5.6736837450443996E-14</v>
      </c>
      <c r="O4851" s="7">
        <f t="shared" si="728"/>
        <v>-5.6736837450443996E-14</v>
      </c>
      <c r="P4851" s="7">
        <f>SUM(N4830:N4853)</f>
        <v>2259.5524</v>
      </c>
      <c r="R4851" s="7"/>
      <c r="S4851" s="47">
        <f t="shared" si="729"/>
        <v>-2.2204460492503131E-16</v>
      </c>
      <c r="T4851" s="47">
        <f t="shared" si="730"/>
        <v>0</v>
      </c>
      <c r="U4851" s="47">
        <f t="shared" si="731"/>
        <v>255.51999999999998</v>
      </c>
      <c r="V4851" s="47">
        <f t="shared" si="732"/>
        <v>143.64999999999998</v>
      </c>
      <c r="W4851" s="11"/>
    </row>
    <row r="4852" spans="1:23" x14ac:dyDescent="0.45">
      <c r="A4852" t="s">
        <v>4857</v>
      </c>
      <c r="B4852">
        <v>131.19</v>
      </c>
      <c r="D4852" s="1" t="str">
        <f>VartojimasGamyba!J4848</f>
        <v>2024-03-20-22</v>
      </c>
      <c r="E4852" s="7">
        <f>VartojimasGamyba!G4848</f>
        <v>1.6259999999999999</v>
      </c>
      <c r="F4852" s="11"/>
      <c r="G4852" s="12">
        <f t="shared" si="733"/>
        <v>7.6788888888888884</v>
      </c>
      <c r="H4852" s="12">
        <v>0</v>
      </c>
      <c r="I4852" s="12">
        <v>1.8066666666666666</v>
      </c>
      <c r="J4852" s="12">
        <v>0</v>
      </c>
      <c r="K4852" s="12"/>
      <c r="L4852" s="12">
        <f>VartojimasGamyba!H4848</f>
        <v>0</v>
      </c>
      <c r="M4852" s="19">
        <f t="shared" si="726"/>
        <v>-2.2204460492503131E-16</v>
      </c>
      <c r="N4852" s="7">
        <f t="shared" si="727"/>
        <v>-5.1398885148046251E-14</v>
      </c>
      <c r="O4852" s="7">
        <f t="shared" si="728"/>
        <v>-5.1398885148046251E-14</v>
      </c>
      <c r="P4852" s="7" t="s">
        <v>8872</v>
      </c>
      <c r="R4852" s="7"/>
      <c r="S4852" s="47">
        <f t="shared" si="729"/>
        <v>-2.2204460492503131E-16</v>
      </c>
      <c r="T4852" s="47">
        <f t="shared" si="730"/>
        <v>0</v>
      </c>
      <c r="U4852" s="47">
        <f t="shared" si="731"/>
        <v>231.48000000000002</v>
      </c>
      <c r="V4852" s="47">
        <f t="shared" si="732"/>
        <v>119.61</v>
      </c>
      <c r="W4852" s="11"/>
    </row>
    <row r="4853" spans="1:23" x14ac:dyDescent="0.45">
      <c r="A4853" t="s">
        <v>4858</v>
      </c>
      <c r="B4853">
        <v>107.77</v>
      </c>
      <c r="D4853" s="1" t="str">
        <f>VartojimasGamyba!J4849</f>
        <v>2024-03-20-23</v>
      </c>
      <c r="E4853" s="7">
        <f>VartojimasGamyba!G4849</f>
        <v>2.411</v>
      </c>
      <c r="F4853" s="11"/>
      <c r="G4853" s="12">
        <f t="shared" si="733"/>
        <v>5</v>
      </c>
      <c r="H4853" s="12">
        <v>0</v>
      </c>
      <c r="I4853" s="12">
        <v>2.6788888888888889</v>
      </c>
      <c r="J4853" s="12">
        <v>0</v>
      </c>
      <c r="K4853" s="12"/>
      <c r="L4853" s="12">
        <f>VartojimasGamyba!H4849</f>
        <v>0</v>
      </c>
      <c r="M4853" s="19">
        <f t="shared" si="726"/>
        <v>0</v>
      </c>
      <c r="N4853" s="7">
        <f t="shared" si="727"/>
        <v>0</v>
      </c>
      <c r="O4853" s="7">
        <f t="shared" si="728"/>
        <v>0</v>
      </c>
      <c r="P4853" s="7">
        <f>SUM(O4830:O4853)</f>
        <v>2416.1673900000001</v>
      </c>
      <c r="Q4853" s="7">
        <f>SUMPRODUCT(B4830:B4853,E4830:E4853)+SUM(E4830:E4853)*$Z$21-SUMPRODUCT(B4830:B4853,L4830:L4853)+SUM(L4830:L4853)*ABS($Z$20)</f>
        <v>2968.6719699999999</v>
      </c>
      <c r="R4853" s="7"/>
      <c r="S4853" s="47">
        <f t="shared" si="729"/>
        <v>0</v>
      </c>
      <c r="T4853" s="47">
        <f t="shared" si="730"/>
        <v>0</v>
      </c>
      <c r="U4853" s="47">
        <f t="shared" si="731"/>
        <v>208.06</v>
      </c>
      <c r="V4853" s="47">
        <f t="shared" si="732"/>
        <v>96.19</v>
      </c>
      <c r="W4853" s="11">
        <f>IF(P4853&lt;&gt;Q4853,1,0)</f>
        <v>1</v>
      </c>
    </row>
    <row r="4854" spans="1:23" x14ac:dyDescent="0.45">
      <c r="A4854" t="s">
        <v>4859</v>
      </c>
      <c r="B4854">
        <v>94.82</v>
      </c>
      <c r="D4854" s="9" t="str">
        <f>VartojimasGamyba!J4850</f>
        <v>2024-03-21-00</v>
      </c>
      <c r="E4854" s="8">
        <f>VartojimasGamyba!G4850</f>
        <v>1.6839999999999999</v>
      </c>
      <c r="F4854" s="11"/>
      <c r="G4854" s="7">
        <f>G4853+H4854-I4854</f>
        <v>3.1288888888888886</v>
      </c>
      <c r="H4854" s="7">
        <v>0</v>
      </c>
      <c r="I4854" s="7">
        <v>1.8711111111111112</v>
      </c>
      <c r="J4854" s="7">
        <v>0</v>
      </c>
      <c r="L4854" s="7">
        <f>VartojimasGamyba!H4850</f>
        <v>0</v>
      </c>
      <c r="M4854" s="15">
        <f t="shared" si="726"/>
        <v>-2.2204460492503131E-16</v>
      </c>
      <c r="N4854" s="7">
        <f t="shared" si="727"/>
        <v>-4.3323122866922862E-14</v>
      </c>
      <c r="O4854" s="7">
        <f t="shared" si="728"/>
        <v>-4.3323122866922862E-14</v>
      </c>
      <c r="R4854" s="20" t="s">
        <v>8783</v>
      </c>
      <c r="S4854" s="47">
        <f t="shared" si="729"/>
        <v>-2.2204460492503131E-16</v>
      </c>
      <c r="T4854" s="47">
        <f t="shared" si="730"/>
        <v>0</v>
      </c>
      <c r="U4854" s="47">
        <f t="shared" si="731"/>
        <v>195.11</v>
      </c>
      <c r="V4854" s="47">
        <f t="shared" si="732"/>
        <v>83.24</v>
      </c>
      <c r="W4854" s="11"/>
    </row>
    <row r="4855" spans="1:23" x14ac:dyDescent="0.45">
      <c r="A4855" t="s">
        <v>4860</v>
      </c>
      <c r="B4855">
        <v>79</v>
      </c>
      <c r="D4855" s="9" t="str">
        <f>VartojimasGamyba!J4851</f>
        <v>2024-03-21-01</v>
      </c>
      <c r="E4855" s="8">
        <f>VartojimasGamyba!G4851</f>
        <v>1.8720000000000001</v>
      </c>
      <c r="F4855" s="11"/>
      <c r="G4855" s="7">
        <f t="shared" ref="G4855:G4877" si="734">G4854+H4855-I4855</f>
        <v>3.1288888888888886</v>
      </c>
      <c r="H4855" s="7">
        <v>0</v>
      </c>
      <c r="I4855" s="7">
        <v>0</v>
      </c>
      <c r="J4855" s="7">
        <v>0</v>
      </c>
      <c r="L4855" s="7">
        <f>VartojimasGamyba!H4851</f>
        <v>0</v>
      </c>
      <c r="M4855" s="15">
        <f t="shared" si="726"/>
        <v>1.8720000000000001</v>
      </c>
      <c r="N4855" s="7">
        <f t="shared" si="727"/>
        <v>335.63088000000005</v>
      </c>
      <c r="O4855" s="7">
        <f t="shared" si="728"/>
        <v>335.63088000000005</v>
      </c>
      <c r="R4855" s="7"/>
      <c r="S4855" s="47">
        <f t="shared" si="729"/>
        <v>1.8720000000000001</v>
      </c>
      <c r="T4855" s="47">
        <f t="shared" si="730"/>
        <v>0</v>
      </c>
      <c r="U4855" s="47">
        <f t="shared" si="731"/>
        <v>179.29000000000002</v>
      </c>
      <c r="V4855" s="47">
        <f t="shared" si="732"/>
        <v>67.42</v>
      </c>
      <c r="W4855" s="11"/>
    </row>
    <row r="4856" spans="1:23" x14ac:dyDescent="0.45">
      <c r="A4856" t="s">
        <v>4861</v>
      </c>
      <c r="B4856">
        <v>75.81</v>
      </c>
      <c r="D4856" s="9" t="str">
        <f>VartojimasGamyba!J4852</f>
        <v>2024-03-21-02</v>
      </c>
      <c r="E4856" s="8">
        <f>VartojimasGamyba!G4852</f>
        <v>1.8440000000000001</v>
      </c>
      <c r="F4856" s="11"/>
      <c r="G4856" s="7">
        <f t="shared" si="734"/>
        <v>3.1288888888888886</v>
      </c>
      <c r="H4856" s="7">
        <v>0</v>
      </c>
      <c r="I4856" s="7">
        <v>0</v>
      </c>
      <c r="J4856" s="7">
        <v>0</v>
      </c>
      <c r="L4856" s="7">
        <f>VartojimasGamyba!H4852</f>
        <v>0</v>
      </c>
      <c r="M4856" s="15">
        <f t="shared" si="726"/>
        <v>1.8440000000000001</v>
      </c>
      <c r="N4856" s="7">
        <f t="shared" si="727"/>
        <v>324.72840000000008</v>
      </c>
      <c r="O4856" s="7">
        <f t="shared" si="728"/>
        <v>324.72840000000008</v>
      </c>
      <c r="R4856" s="7"/>
      <c r="S4856" s="47">
        <f t="shared" si="729"/>
        <v>1.8440000000000001</v>
      </c>
      <c r="T4856" s="47">
        <f t="shared" si="730"/>
        <v>0</v>
      </c>
      <c r="U4856" s="47">
        <f t="shared" si="731"/>
        <v>176.10000000000002</v>
      </c>
      <c r="V4856" s="47">
        <f t="shared" si="732"/>
        <v>64.23</v>
      </c>
      <c r="W4856" s="11"/>
    </row>
    <row r="4857" spans="1:23" x14ac:dyDescent="0.45">
      <c r="A4857" t="s">
        <v>4862</v>
      </c>
      <c r="B4857">
        <v>72.069999999999993</v>
      </c>
      <c r="D4857" s="9" t="str">
        <f>VartojimasGamyba!J4853</f>
        <v>2024-03-21-03</v>
      </c>
      <c r="E4857" s="8">
        <f>VartojimasGamyba!G4853</f>
        <v>1.2809999999999999</v>
      </c>
      <c r="F4857" s="11"/>
      <c r="G4857" s="7">
        <f t="shared" si="734"/>
        <v>3.1288888888888886</v>
      </c>
      <c r="H4857" s="7">
        <v>0</v>
      </c>
      <c r="I4857" s="7">
        <v>0</v>
      </c>
      <c r="J4857" s="7">
        <v>0</v>
      </c>
      <c r="L4857" s="7">
        <f>VartojimasGamyba!H4853</f>
        <v>0</v>
      </c>
      <c r="M4857" s="15">
        <f t="shared" si="726"/>
        <v>1.2809999999999999</v>
      </c>
      <c r="N4857" s="7">
        <f t="shared" si="727"/>
        <v>220.79316</v>
      </c>
      <c r="O4857" s="7">
        <f t="shared" si="728"/>
        <v>220.79316</v>
      </c>
      <c r="R4857" s="7"/>
      <c r="S4857" s="47">
        <f t="shared" si="729"/>
        <v>1.2809999999999999</v>
      </c>
      <c r="T4857" s="47">
        <f t="shared" si="730"/>
        <v>0</v>
      </c>
      <c r="U4857" s="47">
        <f t="shared" si="731"/>
        <v>172.36</v>
      </c>
      <c r="V4857" s="47">
        <f t="shared" si="732"/>
        <v>60.489999999999995</v>
      </c>
      <c r="W4857" s="11"/>
    </row>
    <row r="4858" spans="1:23" x14ac:dyDescent="0.45">
      <c r="A4858" t="s">
        <v>4863</v>
      </c>
      <c r="B4858">
        <v>70.680000000000007</v>
      </c>
      <c r="D4858" s="9" t="str">
        <f>VartojimasGamyba!J4854</f>
        <v>2024-03-21-04</v>
      </c>
      <c r="E4858" s="8">
        <f>VartojimasGamyba!G4854</f>
        <v>0.50900000000000001</v>
      </c>
      <c r="F4858" s="11"/>
      <c r="G4858" s="7">
        <f t="shared" si="734"/>
        <v>3.1288888888888886</v>
      </c>
      <c r="H4858" s="7">
        <v>0</v>
      </c>
      <c r="I4858" s="7">
        <v>0</v>
      </c>
      <c r="J4858" s="7">
        <v>0</v>
      </c>
      <c r="L4858" s="7">
        <f>VartojimasGamyba!H4854</f>
        <v>0</v>
      </c>
      <c r="M4858" s="15">
        <f t="shared" si="726"/>
        <v>0.50900000000000001</v>
      </c>
      <c r="N4858" s="7">
        <f t="shared" si="727"/>
        <v>87.023730000000015</v>
      </c>
      <c r="O4858" s="7">
        <f t="shared" si="728"/>
        <v>87.023730000000015</v>
      </c>
      <c r="R4858" s="7"/>
      <c r="S4858" s="47">
        <f t="shared" si="729"/>
        <v>0.50900000000000001</v>
      </c>
      <c r="T4858" s="47">
        <f t="shared" si="730"/>
        <v>0</v>
      </c>
      <c r="U4858" s="47">
        <f t="shared" si="731"/>
        <v>170.97000000000003</v>
      </c>
      <c r="V4858" s="47">
        <f t="shared" si="732"/>
        <v>59.100000000000009</v>
      </c>
      <c r="W4858" s="11"/>
    </row>
    <row r="4859" spans="1:23" x14ac:dyDescent="0.45">
      <c r="A4859" t="s">
        <v>4864</v>
      </c>
      <c r="B4859">
        <v>70.17</v>
      </c>
      <c r="D4859" s="9" t="str">
        <f>VartojimasGamyba!J4855</f>
        <v>2024-03-21-05</v>
      </c>
      <c r="E4859" s="8">
        <f>VartojimasGamyba!G4855</f>
        <v>1.1930000000000001</v>
      </c>
      <c r="F4859" s="11"/>
      <c r="G4859" s="7">
        <f t="shared" si="734"/>
        <v>5.9704444444444462</v>
      </c>
      <c r="H4859" s="7">
        <v>2.8415555555555572</v>
      </c>
      <c r="I4859" s="7">
        <v>0</v>
      </c>
      <c r="J4859" s="7">
        <v>0</v>
      </c>
      <c r="L4859" s="7">
        <f>VartojimasGamyba!H4855</f>
        <v>3.6999999999999998E-2</v>
      </c>
      <c r="M4859" s="15">
        <f t="shared" si="726"/>
        <v>3.9975555555555573</v>
      </c>
      <c r="N4859" s="7">
        <f t="shared" si="727"/>
        <v>681.42332000000033</v>
      </c>
      <c r="O4859" s="7">
        <f t="shared" si="728"/>
        <v>681.42332000000033</v>
      </c>
      <c r="R4859" s="7"/>
      <c r="S4859" s="47">
        <f t="shared" si="729"/>
        <v>3.9975555555555573</v>
      </c>
      <c r="T4859" s="47">
        <f t="shared" si="730"/>
        <v>0</v>
      </c>
      <c r="U4859" s="47">
        <f t="shared" si="731"/>
        <v>170.46</v>
      </c>
      <c r="V4859" s="47">
        <f t="shared" si="732"/>
        <v>58.59</v>
      </c>
      <c r="W4859" s="11"/>
    </row>
    <row r="4860" spans="1:23" x14ac:dyDescent="0.45">
      <c r="A4860" t="s">
        <v>4865</v>
      </c>
      <c r="B4860">
        <v>70.069999999999993</v>
      </c>
      <c r="D4860" s="9" t="str">
        <f>VartojimasGamyba!J4856</f>
        <v>2024-03-21-06</v>
      </c>
      <c r="E4860" s="8">
        <f>VartojimasGamyba!G4856</f>
        <v>0.48099999999999998</v>
      </c>
      <c r="F4860" s="11"/>
      <c r="G4860" s="7">
        <f t="shared" si="734"/>
        <v>15.970444444444446</v>
      </c>
      <c r="H4860" s="7">
        <v>10</v>
      </c>
      <c r="I4860" s="7">
        <v>0</v>
      </c>
      <c r="J4860" s="7">
        <v>0</v>
      </c>
      <c r="L4860" s="7">
        <f>VartojimasGamyba!H4856</f>
        <v>9.8000000000000004E-2</v>
      </c>
      <c r="M4860" s="15">
        <f t="shared" si="726"/>
        <v>10.382999999999999</v>
      </c>
      <c r="N4860" s="7">
        <f t="shared" si="727"/>
        <v>1768.84788</v>
      </c>
      <c r="O4860" s="7">
        <f t="shared" si="728"/>
        <v>1768.84788</v>
      </c>
      <c r="R4860" s="7"/>
      <c r="S4860" s="47">
        <f t="shared" si="729"/>
        <v>10.382999999999999</v>
      </c>
      <c r="T4860" s="47">
        <f t="shared" si="730"/>
        <v>0</v>
      </c>
      <c r="U4860" s="47">
        <f t="shared" si="731"/>
        <v>170.36</v>
      </c>
      <c r="V4860" s="47">
        <f t="shared" si="732"/>
        <v>58.489999999999995</v>
      </c>
      <c r="W4860" s="11"/>
    </row>
    <row r="4861" spans="1:23" x14ac:dyDescent="0.45">
      <c r="A4861" t="s">
        <v>4866</v>
      </c>
      <c r="B4861">
        <v>75.900000000000006</v>
      </c>
      <c r="D4861" s="9" t="str">
        <f>VartojimasGamyba!J4857</f>
        <v>2024-03-21-07</v>
      </c>
      <c r="E4861" s="8">
        <f>VartojimasGamyba!G4857</f>
        <v>0.74</v>
      </c>
      <c r="F4861" s="11"/>
      <c r="G4861" s="7">
        <f t="shared" si="734"/>
        <v>15.970444444444446</v>
      </c>
      <c r="H4861" s="7">
        <v>0</v>
      </c>
      <c r="I4861" s="7">
        <v>0</v>
      </c>
      <c r="J4861" s="7">
        <v>0</v>
      </c>
      <c r="L4861" s="7">
        <f>VartojimasGamyba!H4857</f>
        <v>0.48199999999999998</v>
      </c>
      <c r="M4861" s="15">
        <f t="shared" si="726"/>
        <v>0.25800000000000001</v>
      </c>
      <c r="N4861" s="7">
        <f t="shared" si="727"/>
        <v>45.45702</v>
      </c>
      <c r="O4861" s="7">
        <f t="shared" si="728"/>
        <v>45.45702</v>
      </c>
      <c r="R4861" s="7"/>
      <c r="S4861" s="47">
        <f t="shared" si="729"/>
        <v>0.25800000000000001</v>
      </c>
      <c r="T4861" s="47">
        <f t="shared" si="730"/>
        <v>0</v>
      </c>
      <c r="U4861" s="47">
        <f t="shared" si="731"/>
        <v>176.19</v>
      </c>
      <c r="V4861" s="47">
        <f t="shared" si="732"/>
        <v>64.320000000000007</v>
      </c>
      <c r="W4861" s="11"/>
    </row>
    <row r="4862" spans="1:23" x14ac:dyDescent="0.45">
      <c r="A4862" t="s">
        <v>4867</v>
      </c>
      <c r="B4862">
        <v>98.27</v>
      </c>
      <c r="D4862" s="9" t="str">
        <f>VartojimasGamyba!J4858</f>
        <v>2024-03-21-08</v>
      </c>
      <c r="E4862" s="8">
        <f>VartojimasGamyba!G4858</f>
        <v>0.98099999999999998</v>
      </c>
      <c r="F4862" s="11"/>
      <c r="G4862" s="7">
        <f t="shared" si="734"/>
        <v>15.64377777777778</v>
      </c>
      <c r="H4862" s="7">
        <v>0</v>
      </c>
      <c r="I4862" s="7">
        <v>0.32666666666666661</v>
      </c>
      <c r="J4862" s="7">
        <v>0</v>
      </c>
      <c r="L4862" s="7">
        <f>VartojimasGamyba!H4858</f>
        <v>0.68700000000000006</v>
      </c>
      <c r="M4862" s="15">
        <f t="shared" si="726"/>
        <v>0</v>
      </c>
      <c r="N4862" s="7">
        <f t="shared" si="727"/>
        <v>0</v>
      </c>
      <c r="O4862" s="7">
        <f t="shared" si="728"/>
        <v>0</v>
      </c>
      <c r="R4862" s="7"/>
      <c r="S4862" s="47">
        <f t="shared" si="729"/>
        <v>0</v>
      </c>
      <c r="T4862" s="47">
        <f t="shared" si="730"/>
        <v>0</v>
      </c>
      <c r="U4862" s="47">
        <f t="shared" si="731"/>
        <v>198.56</v>
      </c>
      <c r="V4862" s="47">
        <f t="shared" si="732"/>
        <v>86.69</v>
      </c>
      <c r="W4862" s="11"/>
    </row>
    <row r="4863" spans="1:23" x14ac:dyDescent="0.45">
      <c r="A4863" t="s">
        <v>4868</v>
      </c>
      <c r="B4863">
        <v>98.21</v>
      </c>
      <c r="D4863" s="9" t="str">
        <f>VartojimasGamyba!J4859</f>
        <v>2024-03-21-09</v>
      </c>
      <c r="E4863" s="8">
        <f>VartojimasGamyba!G4859</f>
        <v>8.7999999999999995E-2</v>
      </c>
      <c r="F4863" s="11"/>
      <c r="G4863" s="7">
        <f t="shared" si="734"/>
        <v>16.337777777777781</v>
      </c>
      <c r="H4863" s="7">
        <v>0.69400000000000006</v>
      </c>
      <c r="I4863" s="7">
        <v>0</v>
      </c>
      <c r="J4863" s="7">
        <v>0</v>
      </c>
      <c r="L4863" s="7">
        <f>VartojimasGamyba!H4859</f>
        <v>0.78200000000000003</v>
      </c>
      <c r="M4863" s="15">
        <f t="shared" si="726"/>
        <v>0</v>
      </c>
      <c r="N4863" s="7">
        <f t="shared" si="727"/>
        <v>0</v>
      </c>
      <c r="O4863" s="7">
        <f t="shared" si="728"/>
        <v>0</v>
      </c>
      <c r="R4863" s="7"/>
      <c r="S4863" s="47">
        <f t="shared" si="729"/>
        <v>0.69400000000000006</v>
      </c>
      <c r="T4863" s="47">
        <f t="shared" si="730"/>
        <v>0.69400000000000006</v>
      </c>
      <c r="U4863" s="47">
        <f t="shared" si="731"/>
        <v>198.5</v>
      </c>
      <c r="V4863" s="47">
        <f t="shared" si="732"/>
        <v>86.63</v>
      </c>
      <c r="W4863" s="11"/>
    </row>
    <row r="4864" spans="1:23" x14ac:dyDescent="0.45">
      <c r="A4864" t="s">
        <v>4869</v>
      </c>
      <c r="B4864">
        <v>102.29</v>
      </c>
      <c r="D4864" s="9" t="str">
        <f>VartojimasGamyba!J4860</f>
        <v>2024-03-21-10</v>
      </c>
      <c r="E4864" s="8">
        <f>VartojimasGamyba!G4860</f>
        <v>0.35099999999999998</v>
      </c>
      <c r="F4864" s="11"/>
      <c r="G4864" s="7">
        <f t="shared" si="734"/>
        <v>16.202222222222225</v>
      </c>
      <c r="H4864" s="7">
        <v>0</v>
      </c>
      <c r="I4864" s="7">
        <v>0.13555555555555554</v>
      </c>
      <c r="J4864" s="7">
        <v>0</v>
      </c>
      <c r="L4864" s="7">
        <f>VartojimasGamyba!H4860</f>
        <v>0.22900000000000001</v>
      </c>
      <c r="M4864" s="15">
        <f t="shared" si="726"/>
        <v>0</v>
      </c>
      <c r="N4864" s="7">
        <f t="shared" si="727"/>
        <v>0</v>
      </c>
      <c r="O4864" s="7">
        <f t="shared" si="728"/>
        <v>0</v>
      </c>
      <c r="R4864" s="7"/>
      <c r="S4864" s="47">
        <f t="shared" si="729"/>
        <v>0</v>
      </c>
      <c r="T4864" s="47">
        <f t="shared" si="730"/>
        <v>0</v>
      </c>
      <c r="U4864" s="47">
        <f t="shared" si="731"/>
        <v>202.58</v>
      </c>
      <c r="V4864" s="47">
        <f t="shared" si="732"/>
        <v>90.710000000000008</v>
      </c>
      <c r="W4864" s="11"/>
    </row>
    <row r="4865" spans="1:23" x14ac:dyDescent="0.45">
      <c r="A4865" t="s">
        <v>4870</v>
      </c>
      <c r="B4865">
        <v>80</v>
      </c>
      <c r="D4865" s="9" t="str">
        <f>VartojimasGamyba!J4861</f>
        <v>2024-03-21-11</v>
      </c>
      <c r="E4865" s="8">
        <f>VartojimasGamyba!G4861</f>
        <v>1.361</v>
      </c>
      <c r="F4865" s="11"/>
      <c r="G4865" s="7">
        <f t="shared" si="734"/>
        <v>16.202222222222225</v>
      </c>
      <c r="H4865" s="7">
        <v>0</v>
      </c>
      <c r="I4865" s="7">
        <v>0</v>
      </c>
      <c r="J4865" s="7">
        <v>0</v>
      </c>
      <c r="L4865" s="7">
        <f>VartojimasGamyba!H4861</f>
        <v>0.27600000000000002</v>
      </c>
      <c r="M4865" s="15">
        <f t="shared" si="726"/>
        <v>1.085</v>
      </c>
      <c r="N4865" s="7">
        <f t="shared" si="727"/>
        <v>195.61465000000001</v>
      </c>
      <c r="O4865" s="7">
        <f t="shared" si="728"/>
        <v>195.61465000000001</v>
      </c>
      <c r="R4865" s="7"/>
      <c r="S4865" s="47">
        <f t="shared" si="729"/>
        <v>1.085</v>
      </c>
      <c r="T4865" s="47">
        <f t="shared" si="730"/>
        <v>0</v>
      </c>
      <c r="U4865" s="47">
        <f t="shared" si="731"/>
        <v>180.29000000000002</v>
      </c>
      <c r="V4865" s="47">
        <f t="shared" si="732"/>
        <v>68.42</v>
      </c>
      <c r="W4865" s="11"/>
    </row>
    <row r="4866" spans="1:23" x14ac:dyDescent="0.45">
      <c r="A4866" t="s">
        <v>4871</v>
      </c>
      <c r="B4866">
        <v>72.41</v>
      </c>
      <c r="D4866" s="9" t="str">
        <f>VartojimasGamyba!J4862</f>
        <v>2024-03-21-12</v>
      </c>
      <c r="E4866" s="8">
        <f>VartojimasGamyba!G4862</f>
        <v>1.08</v>
      </c>
      <c r="F4866" s="11"/>
      <c r="G4866" s="7">
        <f t="shared" si="734"/>
        <v>16.202222222222225</v>
      </c>
      <c r="H4866" s="7">
        <v>0</v>
      </c>
      <c r="I4866" s="7">
        <v>0</v>
      </c>
      <c r="J4866" s="7">
        <v>0</v>
      </c>
      <c r="L4866" s="7">
        <f>VartojimasGamyba!H4862</f>
        <v>8.5000000000000006E-2</v>
      </c>
      <c r="M4866" s="15">
        <f t="shared" si="726"/>
        <v>0.99500000000000011</v>
      </c>
      <c r="N4866" s="7">
        <f t="shared" si="727"/>
        <v>171.8365</v>
      </c>
      <c r="O4866" s="7">
        <f t="shared" si="728"/>
        <v>171.8365</v>
      </c>
      <c r="R4866" s="7"/>
      <c r="S4866" s="47">
        <f t="shared" si="729"/>
        <v>0.99500000000000011</v>
      </c>
      <c r="T4866" s="47">
        <f t="shared" si="730"/>
        <v>0</v>
      </c>
      <c r="U4866" s="47">
        <f t="shared" si="731"/>
        <v>172.7</v>
      </c>
      <c r="V4866" s="47">
        <f t="shared" si="732"/>
        <v>60.83</v>
      </c>
      <c r="W4866" s="11"/>
    </row>
    <row r="4867" spans="1:23" x14ac:dyDescent="0.45">
      <c r="A4867" t="s">
        <v>4872</v>
      </c>
      <c r="B4867">
        <v>129.05000000000001</v>
      </c>
      <c r="D4867" s="9" t="str">
        <f>VartojimasGamyba!J4863</f>
        <v>2024-03-21-13</v>
      </c>
      <c r="E4867" s="8">
        <f>VartojimasGamyba!G4863</f>
        <v>0.495</v>
      </c>
      <c r="F4867" s="11"/>
      <c r="G4867" s="7">
        <f t="shared" si="734"/>
        <v>15.674444444444447</v>
      </c>
      <c r="H4867" s="7">
        <v>0</v>
      </c>
      <c r="I4867" s="7">
        <v>0.52777777777777779</v>
      </c>
      <c r="J4867" s="7">
        <v>0</v>
      </c>
      <c r="L4867" s="7">
        <f>VartojimasGamyba!H4863</f>
        <v>0.02</v>
      </c>
      <c r="M4867" s="15">
        <f t="shared" si="726"/>
        <v>-3.8163916471489756E-17</v>
      </c>
      <c r="N4867" s="7">
        <f t="shared" si="727"/>
        <v>-8.7525126035714615E-15</v>
      </c>
      <c r="O4867" s="7">
        <f t="shared" si="728"/>
        <v>-8.7525126035714615E-15</v>
      </c>
      <c r="R4867" s="7"/>
      <c r="S4867" s="47">
        <f t="shared" si="729"/>
        <v>-3.8163916471489756E-17</v>
      </c>
      <c r="T4867" s="47">
        <f t="shared" si="730"/>
        <v>0</v>
      </c>
      <c r="U4867" s="47">
        <f t="shared" si="731"/>
        <v>229.34000000000003</v>
      </c>
      <c r="V4867" s="47">
        <f t="shared" si="732"/>
        <v>117.47000000000001</v>
      </c>
      <c r="W4867" s="11"/>
    </row>
    <row r="4868" spans="1:23" x14ac:dyDescent="0.45">
      <c r="A4868" t="s">
        <v>4873</v>
      </c>
      <c r="B4868">
        <v>129.08000000000001</v>
      </c>
      <c r="D4868" s="9" t="str">
        <f>VartojimasGamyba!J4864</f>
        <v>2024-03-21-14</v>
      </c>
      <c r="E4868" s="8">
        <f>VartojimasGamyba!G4864</f>
        <v>0.21199999999999999</v>
      </c>
      <c r="F4868" s="11"/>
      <c r="G4868" s="7">
        <f t="shared" si="734"/>
        <v>15.46777777777778</v>
      </c>
      <c r="H4868" s="7">
        <v>0</v>
      </c>
      <c r="I4868" s="7">
        <v>0.20666666666666667</v>
      </c>
      <c r="J4868" s="7">
        <v>0</v>
      </c>
      <c r="L4868" s="7">
        <f>VartojimasGamyba!H4864</f>
        <v>2.5999999999999999E-2</v>
      </c>
      <c r="M4868" s="15">
        <f t="shared" si="726"/>
        <v>0</v>
      </c>
      <c r="N4868" s="7">
        <f t="shared" si="727"/>
        <v>0</v>
      </c>
      <c r="O4868" s="7">
        <f t="shared" si="728"/>
        <v>0</v>
      </c>
      <c r="R4868" s="7"/>
      <c r="S4868" s="47">
        <f t="shared" si="729"/>
        <v>0</v>
      </c>
      <c r="T4868" s="47">
        <f t="shared" si="730"/>
        <v>0</v>
      </c>
      <c r="U4868" s="47">
        <f t="shared" si="731"/>
        <v>229.37</v>
      </c>
      <c r="V4868" s="47">
        <f t="shared" si="732"/>
        <v>117.50000000000001</v>
      </c>
      <c r="W4868" s="11"/>
    </row>
    <row r="4869" spans="1:23" x14ac:dyDescent="0.45">
      <c r="A4869" t="s">
        <v>4874</v>
      </c>
      <c r="B4869">
        <v>133.05000000000001</v>
      </c>
      <c r="D4869" s="9" t="str">
        <f>VartojimasGamyba!J4865</f>
        <v>2024-03-21-15</v>
      </c>
      <c r="E4869" s="8">
        <f>VartojimasGamyba!G4865</f>
        <v>0.35299999999999998</v>
      </c>
      <c r="F4869" s="11"/>
      <c r="G4869" s="7">
        <f t="shared" si="734"/>
        <v>15.080000000000002</v>
      </c>
      <c r="H4869" s="7">
        <v>0</v>
      </c>
      <c r="I4869" s="7">
        <v>0.38777777777777778</v>
      </c>
      <c r="J4869" s="7">
        <v>0</v>
      </c>
      <c r="L4869" s="7">
        <f>VartojimasGamyba!H4865</f>
        <v>4.0000000000000001E-3</v>
      </c>
      <c r="M4869" s="15">
        <f t="shared" si="726"/>
        <v>-5.2041704279304213E-17</v>
      </c>
      <c r="N4869" s="7">
        <f t="shared" si="727"/>
        <v>-1.2143411276532846E-14</v>
      </c>
      <c r="O4869" s="7">
        <f t="shared" si="728"/>
        <v>-1.2143411276532846E-14</v>
      </c>
      <c r="R4869" s="7"/>
      <c r="S4869" s="47">
        <f t="shared" si="729"/>
        <v>-5.2041704279304213E-17</v>
      </c>
      <c r="T4869" s="47">
        <f t="shared" si="730"/>
        <v>0</v>
      </c>
      <c r="U4869" s="47">
        <f t="shared" si="731"/>
        <v>233.34000000000003</v>
      </c>
      <c r="V4869" s="47">
        <f t="shared" si="732"/>
        <v>121.47000000000001</v>
      </c>
      <c r="W4869" s="11"/>
    </row>
    <row r="4870" spans="1:23" x14ac:dyDescent="0.45">
      <c r="A4870" t="s">
        <v>4875</v>
      </c>
      <c r="B4870">
        <v>251.8</v>
      </c>
      <c r="D4870" s="9" t="str">
        <f>VartojimasGamyba!J4866</f>
        <v>2024-03-21-16</v>
      </c>
      <c r="E4870" s="8">
        <f>VartojimasGamyba!G4866</f>
        <v>0.56299999999999994</v>
      </c>
      <c r="F4870" s="11"/>
      <c r="G4870" s="7">
        <f t="shared" si="734"/>
        <v>14.454444444444446</v>
      </c>
      <c r="H4870" s="7">
        <v>0</v>
      </c>
      <c r="I4870" s="7">
        <v>0.62555555555555553</v>
      </c>
      <c r="J4870" s="7">
        <v>0</v>
      </c>
      <c r="L4870" s="7">
        <f>VartojimasGamyba!H4866</f>
        <v>0</v>
      </c>
      <c r="M4870" s="15">
        <f t="shared" si="726"/>
        <v>0</v>
      </c>
      <c r="N4870" s="7">
        <f t="shared" si="727"/>
        <v>0</v>
      </c>
      <c r="O4870" s="7">
        <f t="shared" si="728"/>
        <v>0</v>
      </c>
      <c r="R4870" s="7"/>
      <c r="S4870" s="47">
        <f t="shared" si="729"/>
        <v>0</v>
      </c>
      <c r="T4870" s="47">
        <f t="shared" si="730"/>
        <v>0</v>
      </c>
      <c r="U4870" s="47">
        <f t="shared" si="731"/>
        <v>352.09000000000003</v>
      </c>
      <c r="V4870" s="47">
        <f t="shared" si="732"/>
        <v>240.22</v>
      </c>
      <c r="W4870" s="11"/>
    </row>
    <row r="4871" spans="1:23" x14ac:dyDescent="0.45">
      <c r="A4871" t="s">
        <v>4876</v>
      </c>
      <c r="B4871">
        <v>250.02</v>
      </c>
      <c r="D4871" s="9" t="str">
        <f>VartojimasGamyba!J4867</f>
        <v>2024-03-21-17</v>
      </c>
      <c r="E4871" s="8">
        <f>VartojimasGamyba!G4867</f>
        <v>1.4079999999999999</v>
      </c>
      <c r="F4871" s="11"/>
      <c r="G4871" s="7">
        <f t="shared" si="734"/>
        <v>12.890000000000002</v>
      </c>
      <c r="H4871" s="7">
        <v>0</v>
      </c>
      <c r="I4871" s="7">
        <v>1.5644444444444443</v>
      </c>
      <c r="J4871" s="7">
        <v>0</v>
      </c>
      <c r="L4871" s="7">
        <f>VartojimasGamyba!H4867</f>
        <v>0</v>
      </c>
      <c r="M4871" s="15">
        <f t="shared" ref="M4871:M4934" si="735">E4871+H4871-I4871*$J$2+J4871-L4871</f>
        <v>0</v>
      </c>
      <c r="N4871" s="7">
        <f t="shared" ref="N4871:N4934" si="736">M4871*U4871-J4871*V4871</f>
        <v>0</v>
      </c>
      <c r="O4871" s="7">
        <f t="shared" ref="O4871:O4934" si="737">(M4871)*(B4871+$Z$21)</f>
        <v>0</v>
      </c>
      <c r="R4871" s="7"/>
      <c r="S4871" s="47">
        <f t="shared" ref="S4871:S4934" si="738">M4871+IF((L4871-E4871)&gt;0,(L4871-E4871),0)</f>
        <v>0</v>
      </c>
      <c r="T4871" s="47">
        <f t="shared" ref="T4871:T4934" si="739">IF(L4871-E4871&lt;0,0,L4871-E4871)</f>
        <v>0</v>
      </c>
      <c r="U4871" s="47">
        <f t="shared" ref="U4871:U4934" si="740">B4871+$Z$21</f>
        <v>350.31</v>
      </c>
      <c r="V4871" s="47">
        <f t="shared" ref="V4871:V4934" si="741">B4871+$Z$20</f>
        <v>238.44</v>
      </c>
      <c r="W4871" s="11"/>
    </row>
    <row r="4872" spans="1:23" x14ac:dyDescent="0.45">
      <c r="A4872" t="s">
        <v>4877</v>
      </c>
      <c r="B4872">
        <v>90.09</v>
      </c>
      <c r="D4872" s="9" t="str">
        <f>VartojimasGamyba!J4868</f>
        <v>2024-03-21-18</v>
      </c>
      <c r="E4872" s="8">
        <f>VartojimasGamyba!G4868</f>
        <v>0.35699999999999998</v>
      </c>
      <c r="F4872" s="11"/>
      <c r="G4872" s="7">
        <f t="shared" si="734"/>
        <v>12.493333333333336</v>
      </c>
      <c r="H4872" s="7">
        <v>0</v>
      </c>
      <c r="I4872" s="7">
        <v>0.39666666666666667</v>
      </c>
      <c r="J4872" s="7">
        <v>0</v>
      </c>
      <c r="L4872" s="7">
        <f>VartojimasGamyba!H4868</f>
        <v>0</v>
      </c>
      <c r="M4872" s="15">
        <f t="shared" si="735"/>
        <v>0</v>
      </c>
      <c r="N4872" s="7">
        <f t="shared" si="736"/>
        <v>0</v>
      </c>
      <c r="O4872" s="7">
        <f t="shared" si="737"/>
        <v>0</v>
      </c>
      <c r="R4872" s="7"/>
      <c r="S4872" s="47">
        <f t="shared" si="738"/>
        <v>0</v>
      </c>
      <c r="T4872" s="47">
        <f t="shared" si="739"/>
        <v>0</v>
      </c>
      <c r="U4872" s="47">
        <f t="shared" si="740"/>
        <v>190.38</v>
      </c>
      <c r="V4872" s="47">
        <f t="shared" si="741"/>
        <v>78.510000000000005</v>
      </c>
      <c r="W4872" s="11"/>
    </row>
    <row r="4873" spans="1:23" x14ac:dyDescent="0.45">
      <c r="A4873" t="s">
        <v>4878</v>
      </c>
      <c r="B4873">
        <v>107.68</v>
      </c>
      <c r="D4873" s="9" t="str">
        <f>VartojimasGamyba!J4869</f>
        <v>2024-03-21-19</v>
      </c>
      <c r="E4873" s="8">
        <f>VartojimasGamyba!G4869</f>
        <v>2.0430000000000001</v>
      </c>
      <c r="F4873" s="11"/>
      <c r="G4873" s="7">
        <f t="shared" si="734"/>
        <v>10.223333333333336</v>
      </c>
      <c r="H4873" s="7">
        <v>0</v>
      </c>
      <c r="I4873" s="7">
        <v>2.2700000000000005</v>
      </c>
      <c r="J4873" s="7">
        <v>0</v>
      </c>
      <c r="L4873" s="7">
        <f>VartojimasGamyba!H4869</f>
        <v>0</v>
      </c>
      <c r="M4873" s="15">
        <f t="shared" si="735"/>
        <v>-4.4408920985006262E-16</v>
      </c>
      <c r="N4873" s="7">
        <f t="shared" si="736"/>
        <v>-9.2357232972517534E-14</v>
      </c>
      <c r="O4873" s="7">
        <f t="shared" si="737"/>
        <v>-9.2357232972517534E-14</v>
      </c>
      <c r="R4873" s="7"/>
      <c r="S4873" s="47">
        <f t="shared" si="738"/>
        <v>-4.4408920985006262E-16</v>
      </c>
      <c r="T4873" s="47">
        <f t="shared" si="739"/>
        <v>0</v>
      </c>
      <c r="U4873" s="47">
        <f t="shared" si="740"/>
        <v>207.97000000000003</v>
      </c>
      <c r="V4873" s="47">
        <f t="shared" si="741"/>
        <v>96.100000000000009</v>
      </c>
      <c r="W4873" s="11"/>
    </row>
    <row r="4874" spans="1:23" x14ac:dyDescent="0.45">
      <c r="A4874" t="s">
        <v>4879</v>
      </c>
      <c r="B4874">
        <v>127.13</v>
      </c>
      <c r="D4874" s="9" t="str">
        <f>VartojimasGamyba!J4870</f>
        <v>2024-03-21-20</v>
      </c>
      <c r="E4874" s="8">
        <f>VartojimasGamyba!G4870</f>
        <v>1.6060000000000001</v>
      </c>
      <c r="F4874" s="11"/>
      <c r="G4874" s="7">
        <f t="shared" si="734"/>
        <v>8.4388888888888918</v>
      </c>
      <c r="H4874" s="7">
        <v>0</v>
      </c>
      <c r="I4874" s="7">
        <v>1.7844444444444447</v>
      </c>
      <c r="J4874" s="7">
        <v>0</v>
      </c>
      <c r="L4874" s="7">
        <f>VartojimasGamyba!H4870</f>
        <v>0</v>
      </c>
      <c r="M4874" s="15">
        <f t="shared" si="735"/>
        <v>-2.2204460492503131E-16</v>
      </c>
      <c r="N4874" s="7">
        <f t="shared" si="736"/>
        <v>-5.0497384052050624E-14</v>
      </c>
      <c r="O4874" s="7">
        <f t="shared" si="737"/>
        <v>-5.0497384052050624E-14</v>
      </c>
      <c r="P4874" s="7" t="s">
        <v>8873</v>
      </c>
      <c r="R4874" s="7"/>
      <c r="S4874" s="47">
        <f t="shared" si="738"/>
        <v>-2.2204460492503131E-16</v>
      </c>
      <c r="T4874" s="47">
        <f t="shared" si="739"/>
        <v>0</v>
      </c>
      <c r="U4874" s="47">
        <f t="shared" si="740"/>
        <v>227.42000000000002</v>
      </c>
      <c r="V4874" s="47">
        <f t="shared" si="741"/>
        <v>115.55</v>
      </c>
      <c r="W4874" s="11"/>
    </row>
    <row r="4875" spans="1:23" x14ac:dyDescent="0.45">
      <c r="A4875" t="s">
        <v>4880</v>
      </c>
      <c r="B4875">
        <v>123.35</v>
      </c>
      <c r="D4875" s="9" t="str">
        <f>VartojimasGamyba!J4871</f>
        <v>2024-03-21-21</v>
      </c>
      <c r="E4875" s="8">
        <f>VartojimasGamyba!G4871</f>
        <v>1.5549999999999999</v>
      </c>
      <c r="F4875" s="11"/>
      <c r="G4875" s="7">
        <f t="shared" si="734"/>
        <v>6.7111111111111139</v>
      </c>
      <c r="H4875" s="7">
        <v>0</v>
      </c>
      <c r="I4875" s="7">
        <v>1.7277777777777779</v>
      </c>
      <c r="J4875" s="7">
        <v>0</v>
      </c>
      <c r="L4875" s="7">
        <f>VartojimasGamyba!H4871</f>
        <v>0</v>
      </c>
      <c r="M4875" s="15">
        <f t="shared" si="735"/>
        <v>-2.2204460492503131E-16</v>
      </c>
      <c r="N4875" s="7">
        <f t="shared" si="736"/>
        <v>-4.9658055445433999E-14</v>
      </c>
      <c r="O4875" s="7">
        <f t="shared" si="737"/>
        <v>-4.9658055445433999E-14</v>
      </c>
      <c r="P4875" s="7">
        <f>SUM(N4854:N4877)</f>
        <v>4111.7021400000003</v>
      </c>
      <c r="R4875" s="7"/>
      <c r="S4875" s="47">
        <f t="shared" si="738"/>
        <v>-2.2204460492503131E-16</v>
      </c>
      <c r="T4875" s="47">
        <f t="shared" si="739"/>
        <v>0</v>
      </c>
      <c r="U4875" s="47">
        <f t="shared" si="740"/>
        <v>223.64</v>
      </c>
      <c r="V4875" s="47">
        <f t="shared" si="741"/>
        <v>111.77</v>
      </c>
      <c r="W4875" s="11"/>
    </row>
    <row r="4876" spans="1:23" x14ac:dyDescent="0.45">
      <c r="A4876" t="s">
        <v>4881</v>
      </c>
      <c r="B4876">
        <v>100.62</v>
      </c>
      <c r="D4876" s="9" t="str">
        <f>VartojimasGamyba!J4872</f>
        <v>2024-03-21-22</v>
      </c>
      <c r="E4876" s="8">
        <f>VartojimasGamyba!G4872</f>
        <v>1.54</v>
      </c>
      <c r="F4876" s="11"/>
      <c r="G4876" s="7">
        <f t="shared" si="734"/>
        <v>5.0000000000000027</v>
      </c>
      <c r="H4876" s="7">
        <v>0</v>
      </c>
      <c r="I4876" s="7">
        <v>1.7111111111111115</v>
      </c>
      <c r="J4876" s="7">
        <v>0</v>
      </c>
      <c r="L4876" s="7">
        <f>VartojimasGamyba!H4872</f>
        <v>0</v>
      </c>
      <c r="M4876" s="15">
        <f t="shared" si="735"/>
        <v>-2.2204460492503131E-16</v>
      </c>
      <c r="N4876" s="7">
        <f t="shared" si="736"/>
        <v>-4.4610981575488046E-14</v>
      </c>
      <c r="O4876" s="7">
        <f t="shared" si="737"/>
        <v>-4.4610981575488046E-14</v>
      </c>
      <c r="P4876" s="7" t="s">
        <v>8872</v>
      </c>
      <c r="R4876" s="7"/>
      <c r="S4876" s="47">
        <f t="shared" si="738"/>
        <v>-2.2204460492503131E-16</v>
      </c>
      <c r="T4876" s="47">
        <f t="shared" si="739"/>
        <v>0</v>
      </c>
      <c r="U4876" s="47">
        <f t="shared" si="740"/>
        <v>200.91000000000003</v>
      </c>
      <c r="V4876" s="47">
        <f t="shared" si="741"/>
        <v>89.04</v>
      </c>
      <c r="W4876" s="11"/>
    </row>
    <row r="4877" spans="1:23" x14ac:dyDescent="0.45">
      <c r="A4877" t="s">
        <v>4882</v>
      </c>
      <c r="B4877">
        <v>85.37</v>
      </c>
      <c r="D4877" s="9" t="str">
        <f>VartojimasGamyba!J4873</f>
        <v>2024-03-21-23</v>
      </c>
      <c r="E4877" s="8">
        <f>VartojimasGamyba!G4873</f>
        <v>1.51</v>
      </c>
      <c r="F4877" s="11"/>
      <c r="G4877" s="7">
        <f t="shared" si="734"/>
        <v>5.0000000000000027</v>
      </c>
      <c r="H4877" s="7">
        <v>0</v>
      </c>
      <c r="I4877" s="7">
        <v>0</v>
      </c>
      <c r="J4877" s="7">
        <v>0</v>
      </c>
      <c r="L4877" s="7">
        <f>VartojimasGamyba!H4873</f>
        <v>0</v>
      </c>
      <c r="M4877" s="15">
        <f t="shared" si="735"/>
        <v>1.51</v>
      </c>
      <c r="N4877" s="7">
        <f t="shared" si="736"/>
        <v>280.34660000000002</v>
      </c>
      <c r="O4877" s="7">
        <f t="shared" si="737"/>
        <v>280.34660000000002</v>
      </c>
      <c r="P4877" s="7">
        <f>SUM(O4854:O4877)</f>
        <v>4111.7021400000003</v>
      </c>
      <c r="Q4877" s="7">
        <f>SUMPRODUCT(B4854:B4877,E4854:E4877)+SUM(E4854:E4877)*$Z$21-SUMPRODUCT(B4854:B4877,L4854:L4877)+SUM(L4854:L4877)*ABS($Z$20)</f>
        <v>4942.3304600000001</v>
      </c>
      <c r="R4877" s="7"/>
      <c r="S4877" s="47">
        <f t="shared" si="738"/>
        <v>1.51</v>
      </c>
      <c r="T4877" s="47">
        <f t="shared" si="739"/>
        <v>0</v>
      </c>
      <c r="U4877" s="47">
        <f t="shared" si="740"/>
        <v>185.66000000000003</v>
      </c>
      <c r="V4877" s="47">
        <f t="shared" si="741"/>
        <v>73.790000000000006</v>
      </c>
      <c r="W4877" s="11">
        <f>IF(P4877&lt;&gt;Q4877,1,0)</f>
        <v>1</v>
      </c>
    </row>
    <row r="4878" spans="1:23" x14ac:dyDescent="0.45">
      <c r="A4878" t="s">
        <v>4883</v>
      </c>
      <c r="B4878">
        <v>76.989999999999995</v>
      </c>
      <c r="D4878" s="1" t="str">
        <f>VartojimasGamyba!J4874</f>
        <v>2024-03-22-00</v>
      </c>
      <c r="E4878" s="7">
        <f>VartojimasGamyba!G4874</f>
        <v>1.4790000000000001</v>
      </c>
      <c r="F4878" s="11"/>
      <c r="G4878" s="12">
        <f>G4877+H4878-I4878</f>
        <v>3.3566666666666691</v>
      </c>
      <c r="H4878" s="12">
        <v>0</v>
      </c>
      <c r="I4878" s="12">
        <v>1.6433333333333335</v>
      </c>
      <c r="J4878" s="12">
        <v>0</v>
      </c>
      <c r="K4878" s="12"/>
      <c r="L4878" s="12">
        <f>VartojimasGamyba!H4874</f>
        <v>0</v>
      </c>
      <c r="M4878" s="19">
        <f t="shared" si="735"/>
        <v>-2.2204460492503131E-16</v>
      </c>
      <c r="N4878" s="7">
        <f t="shared" si="736"/>
        <v>-3.9364067561109551E-14</v>
      </c>
      <c r="O4878" s="7">
        <f t="shared" si="737"/>
        <v>-3.9364067561109551E-14</v>
      </c>
      <c r="R4878" s="20" t="s">
        <v>8783</v>
      </c>
      <c r="S4878" s="47">
        <f t="shared" si="738"/>
        <v>-2.2204460492503131E-16</v>
      </c>
      <c r="T4878" s="47">
        <f t="shared" si="739"/>
        <v>0</v>
      </c>
      <c r="U4878" s="47">
        <f t="shared" si="740"/>
        <v>177.28</v>
      </c>
      <c r="V4878" s="47">
        <f t="shared" si="741"/>
        <v>65.41</v>
      </c>
      <c r="W4878" s="11"/>
    </row>
    <row r="4879" spans="1:23" x14ac:dyDescent="0.45">
      <c r="A4879" t="s">
        <v>4884</v>
      </c>
      <c r="B4879">
        <v>70.66</v>
      </c>
      <c r="D4879" s="1" t="str">
        <f>VartojimasGamyba!J4875</f>
        <v>2024-03-22-01</v>
      </c>
      <c r="E4879" s="7">
        <f>VartojimasGamyba!G4875</f>
        <v>2.0470000000000002</v>
      </c>
      <c r="F4879" s="11"/>
      <c r="G4879" s="12">
        <f t="shared" ref="G4879:G4901" si="742">G4878+H4879-I4879</f>
        <v>1.0822222222222244</v>
      </c>
      <c r="H4879" s="12">
        <v>0</v>
      </c>
      <c r="I4879" s="12">
        <v>2.2744444444444447</v>
      </c>
      <c r="J4879" s="12">
        <v>0</v>
      </c>
      <c r="K4879" s="12"/>
      <c r="L4879" s="12">
        <f>VartojimasGamyba!H4875</f>
        <v>0</v>
      </c>
      <c r="M4879" s="19">
        <f t="shared" si="735"/>
        <v>0</v>
      </c>
      <c r="N4879" s="7">
        <f t="shared" si="736"/>
        <v>0</v>
      </c>
      <c r="O4879" s="7">
        <f t="shared" si="737"/>
        <v>0</v>
      </c>
      <c r="R4879" s="7"/>
      <c r="S4879" s="47">
        <f t="shared" si="738"/>
        <v>0</v>
      </c>
      <c r="T4879" s="47">
        <f t="shared" si="739"/>
        <v>0</v>
      </c>
      <c r="U4879" s="47">
        <f t="shared" si="740"/>
        <v>170.95</v>
      </c>
      <c r="V4879" s="47">
        <f t="shared" si="741"/>
        <v>59.08</v>
      </c>
      <c r="W4879" s="11"/>
    </row>
    <row r="4880" spans="1:23" x14ac:dyDescent="0.45">
      <c r="A4880" t="s">
        <v>4885</v>
      </c>
      <c r="B4880">
        <v>55.99</v>
      </c>
      <c r="D4880" s="1" t="str">
        <f>VartojimasGamyba!J4876</f>
        <v>2024-03-22-02</v>
      </c>
      <c r="E4880" s="7">
        <f>VartojimasGamyba!G4876</f>
        <v>1.5489999999999999</v>
      </c>
      <c r="F4880" s="11"/>
      <c r="G4880" s="12">
        <f t="shared" si="742"/>
        <v>1.0822222222222244</v>
      </c>
      <c r="H4880" s="12">
        <v>0</v>
      </c>
      <c r="I4880" s="12">
        <v>0</v>
      </c>
      <c r="J4880" s="12">
        <v>0</v>
      </c>
      <c r="K4880" s="12"/>
      <c r="L4880" s="12">
        <f>VartojimasGamyba!H4876</f>
        <v>0</v>
      </c>
      <c r="M4880" s="19">
        <f t="shared" si="735"/>
        <v>1.5489999999999999</v>
      </c>
      <c r="N4880" s="7">
        <f t="shared" si="736"/>
        <v>242.07772</v>
      </c>
      <c r="O4880" s="7">
        <f t="shared" si="737"/>
        <v>242.07772</v>
      </c>
      <c r="R4880" s="7"/>
      <c r="S4880" s="47">
        <f t="shared" si="738"/>
        <v>1.5489999999999999</v>
      </c>
      <c r="T4880" s="47">
        <f t="shared" si="739"/>
        <v>0</v>
      </c>
      <c r="U4880" s="47">
        <f t="shared" si="740"/>
        <v>156.28</v>
      </c>
      <c r="V4880" s="47">
        <f t="shared" si="741"/>
        <v>44.410000000000004</v>
      </c>
      <c r="W4880" s="11"/>
    </row>
    <row r="4881" spans="1:23" x14ac:dyDescent="0.45">
      <c r="A4881" t="s">
        <v>4886</v>
      </c>
      <c r="B4881">
        <v>51.94</v>
      </c>
      <c r="D4881" s="1" t="str">
        <f>VartojimasGamyba!J4877</f>
        <v>2024-03-22-03</v>
      </c>
      <c r="E4881" s="7">
        <f>VartojimasGamyba!G4877</f>
        <v>1.9490000000000001</v>
      </c>
      <c r="F4881" s="11"/>
      <c r="G4881" s="12">
        <f t="shared" si="742"/>
        <v>1.0822222222222244</v>
      </c>
      <c r="H4881" s="12">
        <v>0</v>
      </c>
      <c r="I4881" s="12">
        <v>0</v>
      </c>
      <c r="J4881" s="12">
        <v>0</v>
      </c>
      <c r="K4881" s="12"/>
      <c r="L4881" s="12">
        <f>VartojimasGamyba!H4877</f>
        <v>0</v>
      </c>
      <c r="M4881" s="19">
        <f t="shared" si="735"/>
        <v>1.9490000000000001</v>
      </c>
      <c r="N4881" s="7">
        <f t="shared" si="736"/>
        <v>296.69627000000003</v>
      </c>
      <c r="O4881" s="7">
        <f t="shared" si="737"/>
        <v>296.69627000000003</v>
      </c>
      <c r="R4881" s="7"/>
      <c r="S4881" s="47">
        <f t="shared" si="738"/>
        <v>1.9490000000000001</v>
      </c>
      <c r="T4881" s="47">
        <f t="shared" si="739"/>
        <v>0</v>
      </c>
      <c r="U4881" s="47">
        <f t="shared" si="740"/>
        <v>152.23000000000002</v>
      </c>
      <c r="V4881" s="47">
        <f t="shared" si="741"/>
        <v>40.36</v>
      </c>
      <c r="W4881" s="11"/>
    </row>
    <row r="4882" spans="1:23" x14ac:dyDescent="0.45">
      <c r="A4882" t="s">
        <v>4887</v>
      </c>
      <c r="B4882">
        <v>49.38</v>
      </c>
      <c r="D4882" s="1" t="str">
        <f>VartojimasGamyba!J4878</f>
        <v>2024-03-22-04</v>
      </c>
      <c r="E4882" s="7">
        <f>VartojimasGamyba!G4878</f>
        <v>0.51500000000000001</v>
      </c>
      <c r="F4882" s="11"/>
      <c r="G4882" s="12">
        <f t="shared" si="742"/>
        <v>1.935888888888889</v>
      </c>
      <c r="H4882" s="12">
        <v>0.85366666666666469</v>
      </c>
      <c r="I4882" s="12">
        <v>0</v>
      </c>
      <c r="J4882" s="12">
        <v>0</v>
      </c>
      <c r="K4882" s="12"/>
      <c r="L4882" s="12">
        <f>VartojimasGamyba!H4878</f>
        <v>0</v>
      </c>
      <c r="M4882" s="19">
        <f t="shared" si="735"/>
        <v>1.3686666666666647</v>
      </c>
      <c r="N4882" s="7">
        <f t="shared" si="736"/>
        <v>204.84833999999972</v>
      </c>
      <c r="O4882" s="7">
        <f t="shared" si="737"/>
        <v>204.84833999999972</v>
      </c>
      <c r="R4882" s="7"/>
      <c r="S4882" s="47">
        <f t="shared" si="738"/>
        <v>1.3686666666666647</v>
      </c>
      <c r="T4882" s="47">
        <f t="shared" si="739"/>
        <v>0</v>
      </c>
      <c r="U4882" s="47">
        <f t="shared" si="740"/>
        <v>149.67000000000002</v>
      </c>
      <c r="V4882" s="47">
        <f t="shared" si="741"/>
        <v>37.800000000000004</v>
      </c>
      <c r="W4882" s="11"/>
    </row>
    <row r="4883" spans="1:23" x14ac:dyDescent="0.45">
      <c r="A4883" t="s">
        <v>4888</v>
      </c>
      <c r="B4883">
        <v>51.3</v>
      </c>
      <c r="D4883" s="1" t="str">
        <f>VartojimasGamyba!J4879</f>
        <v>2024-03-22-05</v>
      </c>
      <c r="E4883" s="7">
        <f>VartojimasGamyba!G4879</f>
        <v>0.54900000000000004</v>
      </c>
      <c r="F4883" s="11"/>
      <c r="G4883" s="12">
        <f t="shared" si="742"/>
        <v>1.935888888888889</v>
      </c>
      <c r="H4883" s="12">
        <v>0</v>
      </c>
      <c r="I4883" s="12">
        <v>0</v>
      </c>
      <c r="J4883" s="12">
        <v>0</v>
      </c>
      <c r="K4883" s="12"/>
      <c r="L4883" s="12">
        <f>VartojimasGamyba!H4879</f>
        <v>1.2E-2</v>
      </c>
      <c r="M4883" s="19">
        <f t="shared" si="735"/>
        <v>0.53700000000000003</v>
      </c>
      <c r="N4883" s="7">
        <f t="shared" si="736"/>
        <v>81.403830000000013</v>
      </c>
      <c r="O4883" s="7">
        <f t="shared" si="737"/>
        <v>81.403830000000013</v>
      </c>
      <c r="R4883" s="7"/>
      <c r="S4883" s="47">
        <f t="shared" si="738"/>
        <v>0.53700000000000003</v>
      </c>
      <c r="T4883" s="47">
        <f t="shared" si="739"/>
        <v>0</v>
      </c>
      <c r="U4883" s="47">
        <f t="shared" si="740"/>
        <v>151.59</v>
      </c>
      <c r="V4883" s="47">
        <f t="shared" si="741"/>
        <v>39.72</v>
      </c>
      <c r="W4883" s="11"/>
    </row>
    <row r="4884" spans="1:23" x14ac:dyDescent="0.45">
      <c r="A4884" t="s">
        <v>4889</v>
      </c>
      <c r="B4884">
        <v>52.12</v>
      </c>
      <c r="D4884" s="1" t="str">
        <f>VartojimasGamyba!J4880</f>
        <v>2024-03-22-06</v>
      </c>
      <c r="E4884" s="7">
        <f>VartojimasGamyba!G4880</f>
        <v>0.88200000000000001</v>
      </c>
      <c r="F4884" s="11"/>
      <c r="G4884" s="12">
        <f t="shared" si="742"/>
        <v>1.935888888888889</v>
      </c>
      <c r="H4884" s="12">
        <v>0</v>
      </c>
      <c r="I4884" s="12">
        <v>0</v>
      </c>
      <c r="J4884" s="12">
        <v>0</v>
      </c>
      <c r="K4884" s="12"/>
      <c r="L4884" s="12">
        <f>VartojimasGamyba!H4880</f>
        <v>2.1000000000000001E-2</v>
      </c>
      <c r="M4884" s="19">
        <f t="shared" si="735"/>
        <v>0.86099999999999999</v>
      </c>
      <c r="N4884" s="7">
        <f t="shared" si="736"/>
        <v>131.22501</v>
      </c>
      <c r="O4884" s="7">
        <f t="shared" si="737"/>
        <v>131.22501</v>
      </c>
      <c r="R4884" s="7"/>
      <c r="S4884" s="47">
        <f t="shared" si="738"/>
        <v>0.86099999999999999</v>
      </c>
      <c r="T4884" s="47">
        <f t="shared" si="739"/>
        <v>0</v>
      </c>
      <c r="U4884" s="47">
        <f t="shared" si="740"/>
        <v>152.41</v>
      </c>
      <c r="V4884" s="47">
        <f t="shared" si="741"/>
        <v>40.54</v>
      </c>
      <c r="W4884" s="11"/>
    </row>
    <row r="4885" spans="1:23" x14ac:dyDescent="0.45">
      <c r="A4885" t="s">
        <v>4890</v>
      </c>
      <c r="B4885">
        <v>76.569999999999993</v>
      </c>
      <c r="D4885" s="1" t="str">
        <f>VartojimasGamyba!J4881</f>
        <v>2024-03-22-07</v>
      </c>
      <c r="E4885" s="7">
        <f>VartojimasGamyba!G4881</f>
        <v>0.438</v>
      </c>
      <c r="F4885" s="11"/>
      <c r="G4885" s="12">
        <f t="shared" si="742"/>
        <v>1.5825555555555557</v>
      </c>
      <c r="H4885" s="12">
        <v>0</v>
      </c>
      <c r="I4885" s="12">
        <v>0.35333333333333328</v>
      </c>
      <c r="J4885" s="12">
        <v>0</v>
      </c>
      <c r="K4885" s="12"/>
      <c r="L4885" s="12">
        <f>VartojimasGamyba!H4881</f>
        <v>0.12</v>
      </c>
      <c r="M4885" s="19">
        <f t="shared" si="735"/>
        <v>0</v>
      </c>
      <c r="N4885" s="7">
        <f t="shared" si="736"/>
        <v>0</v>
      </c>
      <c r="O4885" s="7">
        <f t="shared" si="737"/>
        <v>0</v>
      </c>
      <c r="R4885" s="7"/>
      <c r="S4885" s="47">
        <f t="shared" si="738"/>
        <v>0</v>
      </c>
      <c r="T4885" s="47">
        <f t="shared" si="739"/>
        <v>0</v>
      </c>
      <c r="U4885" s="47">
        <f t="shared" si="740"/>
        <v>176.86</v>
      </c>
      <c r="V4885" s="47">
        <f t="shared" si="741"/>
        <v>64.989999999999995</v>
      </c>
      <c r="W4885" s="11"/>
    </row>
    <row r="4886" spans="1:23" x14ac:dyDescent="0.45">
      <c r="A4886" t="s">
        <v>4891</v>
      </c>
      <c r="B4886">
        <v>98.98</v>
      </c>
      <c r="D4886" s="1" t="str">
        <f>VartojimasGamyba!J4882</f>
        <v>2024-03-22-08</v>
      </c>
      <c r="E4886" s="7">
        <f>VartojimasGamyba!G4882</f>
        <v>0.2</v>
      </c>
      <c r="F4886" s="11"/>
      <c r="G4886" s="12">
        <f t="shared" si="742"/>
        <v>1.6215555555555556</v>
      </c>
      <c r="H4886" s="12">
        <v>3.8999999999999979E-2</v>
      </c>
      <c r="I4886" s="12">
        <v>0</v>
      </c>
      <c r="J4886" s="12">
        <v>0</v>
      </c>
      <c r="K4886" s="12"/>
      <c r="L4886" s="12">
        <f>VartojimasGamyba!H4882</f>
        <v>0.23899999999999999</v>
      </c>
      <c r="M4886" s="19">
        <f t="shared" si="735"/>
        <v>0</v>
      </c>
      <c r="N4886" s="7">
        <f t="shared" si="736"/>
        <v>0</v>
      </c>
      <c r="O4886" s="7">
        <f t="shared" si="737"/>
        <v>0</v>
      </c>
      <c r="R4886" s="7"/>
      <c r="S4886" s="47">
        <f t="shared" si="738"/>
        <v>3.8999999999999979E-2</v>
      </c>
      <c r="T4886" s="47">
        <f t="shared" si="739"/>
        <v>3.8999999999999979E-2</v>
      </c>
      <c r="U4886" s="47">
        <f t="shared" si="740"/>
        <v>199.27</v>
      </c>
      <c r="V4886" s="47">
        <f t="shared" si="741"/>
        <v>87.4</v>
      </c>
      <c r="W4886" s="11"/>
    </row>
    <row r="4887" spans="1:23" x14ac:dyDescent="0.45">
      <c r="A4887" t="s">
        <v>4892</v>
      </c>
      <c r="B4887">
        <v>102.04</v>
      </c>
      <c r="D4887" s="1" t="str">
        <f>VartojimasGamyba!J4883</f>
        <v>2024-03-22-09</v>
      </c>
      <c r="E4887" s="7">
        <f>VartojimasGamyba!G4883</f>
        <v>0.186</v>
      </c>
      <c r="F4887" s="11"/>
      <c r="G4887" s="12">
        <f t="shared" si="742"/>
        <v>1.6655555555555557</v>
      </c>
      <c r="H4887" s="12">
        <v>4.4000000000000011E-2</v>
      </c>
      <c r="I4887" s="12">
        <v>0</v>
      </c>
      <c r="J4887" s="12">
        <v>0</v>
      </c>
      <c r="K4887" s="12"/>
      <c r="L4887" s="12">
        <f>VartojimasGamyba!H4883</f>
        <v>0.23</v>
      </c>
      <c r="M4887" s="19">
        <f t="shared" si="735"/>
        <v>0</v>
      </c>
      <c r="N4887" s="7">
        <f t="shared" si="736"/>
        <v>0</v>
      </c>
      <c r="O4887" s="7">
        <f t="shared" si="737"/>
        <v>0</v>
      </c>
      <c r="R4887" s="7"/>
      <c r="S4887" s="47">
        <f t="shared" si="738"/>
        <v>4.4000000000000011E-2</v>
      </c>
      <c r="T4887" s="47">
        <f t="shared" si="739"/>
        <v>4.4000000000000011E-2</v>
      </c>
      <c r="U4887" s="47">
        <f t="shared" si="740"/>
        <v>202.33</v>
      </c>
      <c r="V4887" s="47">
        <f t="shared" si="741"/>
        <v>90.460000000000008</v>
      </c>
      <c r="W4887" s="11"/>
    </row>
    <row r="4888" spans="1:23" x14ac:dyDescent="0.45">
      <c r="A4888" t="s">
        <v>4893</v>
      </c>
      <c r="B4888">
        <v>102.02</v>
      </c>
      <c r="D4888" s="1" t="str">
        <f>VartojimasGamyba!J4884</f>
        <v>2024-03-22-10</v>
      </c>
      <c r="E4888" s="7">
        <f>VartojimasGamyba!G4884</f>
        <v>0.90600000000000003</v>
      </c>
      <c r="F4888" s="11"/>
      <c r="G4888" s="12">
        <f t="shared" si="742"/>
        <v>0.88555555555555554</v>
      </c>
      <c r="H4888" s="12">
        <v>0</v>
      </c>
      <c r="I4888" s="12">
        <v>0.78000000000000014</v>
      </c>
      <c r="J4888" s="12">
        <v>0</v>
      </c>
      <c r="K4888" s="12"/>
      <c r="L4888" s="12">
        <f>VartojimasGamyba!H4884</f>
        <v>0.20399999999999999</v>
      </c>
      <c r="M4888" s="19">
        <f t="shared" si="735"/>
        <v>0</v>
      </c>
      <c r="N4888" s="7">
        <f t="shared" si="736"/>
        <v>0</v>
      </c>
      <c r="O4888" s="7">
        <f t="shared" si="737"/>
        <v>0</v>
      </c>
      <c r="R4888" s="7"/>
      <c r="S4888" s="47">
        <f t="shared" si="738"/>
        <v>0</v>
      </c>
      <c r="T4888" s="47">
        <f t="shared" si="739"/>
        <v>0</v>
      </c>
      <c r="U4888" s="47">
        <f t="shared" si="740"/>
        <v>202.31</v>
      </c>
      <c r="V4888" s="47">
        <f t="shared" si="741"/>
        <v>90.44</v>
      </c>
      <c r="W4888" s="11"/>
    </row>
    <row r="4889" spans="1:23" x14ac:dyDescent="0.45">
      <c r="A4889" t="s">
        <v>4894</v>
      </c>
      <c r="B4889">
        <v>102.02</v>
      </c>
      <c r="D4889" s="1" t="str">
        <f>VartojimasGamyba!J4885</f>
        <v>2024-03-22-11</v>
      </c>
      <c r="E4889" s="7">
        <f>VartojimasGamyba!G4885</f>
        <v>0.64300000000000002</v>
      </c>
      <c r="F4889" s="11"/>
      <c r="G4889" s="12">
        <f t="shared" si="742"/>
        <v>0.47333333333333333</v>
      </c>
      <c r="H4889" s="12">
        <v>0</v>
      </c>
      <c r="I4889" s="12">
        <v>0.41222222222222221</v>
      </c>
      <c r="J4889" s="12">
        <v>0</v>
      </c>
      <c r="K4889" s="12"/>
      <c r="L4889" s="12">
        <f>VartojimasGamyba!H4885</f>
        <v>0.27200000000000002</v>
      </c>
      <c r="M4889" s="19">
        <f t="shared" si="735"/>
        <v>0</v>
      </c>
      <c r="N4889" s="7">
        <f t="shared" si="736"/>
        <v>0</v>
      </c>
      <c r="O4889" s="7">
        <f t="shared" si="737"/>
        <v>0</v>
      </c>
      <c r="R4889" s="7"/>
      <c r="S4889" s="47">
        <f t="shared" si="738"/>
        <v>0</v>
      </c>
      <c r="T4889" s="47">
        <f t="shared" si="739"/>
        <v>0</v>
      </c>
      <c r="U4889" s="47">
        <f t="shared" si="740"/>
        <v>202.31</v>
      </c>
      <c r="V4889" s="47">
        <f t="shared" si="741"/>
        <v>90.44</v>
      </c>
      <c r="W4889" s="11"/>
    </row>
    <row r="4890" spans="1:23" x14ac:dyDescent="0.45">
      <c r="A4890" t="s">
        <v>4895</v>
      </c>
      <c r="B4890">
        <v>80.59</v>
      </c>
      <c r="D4890" s="1" t="str">
        <f>VartojimasGamyba!J4886</f>
        <v>2024-03-22-12</v>
      </c>
      <c r="E4890" s="7">
        <f>VartojimasGamyba!G4886</f>
        <v>0.51400000000000001</v>
      </c>
      <c r="F4890" s="11"/>
      <c r="G4890" s="12">
        <f t="shared" si="742"/>
        <v>0.16444444444444439</v>
      </c>
      <c r="H4890" s="12">
        <v>0</v>
      </c>
      <c r="I4890" s="12">
        <v>0.30888888888888894</v>
      </c>
      <c r="J4890" s="12">
        <v>0</v>
      </c>
      <c r="K4890" s="12"/>
      <c r="L4890" s="12">
        <f>VartojimasGamyba!H4886</f>
        <v>0.23599999999999999</v>
      </c>
      <c r="M4890" s="19">
        <f t="shared" si="735"/>
        <v>0</v>
      </c>
      <c r="N4890" s="7">
        <f t="shared" si="736"/>
        <v>0</v>
      </c>
      <c r="O4890" s="7">
        <f t="shared" si="737"/>
        <v>0</v>
      </c>
      <c r="R4890" s="7"/>
      <c r="S4890" s="47">
        <f t="shared" si="738"/>
        <v>0</v>
      </c>
      <c r="T4890" s="47">
        <f t="shared" si="739"/>
        <v>0</v>
      </c>
      <c r="U4890" s="47">
        <f t="shared" si="740"/>
        <v>180.88</v>
      </c>
      <c r="V4890" s="47">
        <f t="shared" si="741"/>
        <v>69.010000000000005</v>
      </c>
      <c r="W4890" s="11"/>
    </row>
    <row r="4891" spans="1:23" x14ac:dyDescent="0.45">
      <c r="A4891" t="s">
        <v>4896</v>
      </c>
      <c r="B4891">
        <v>77.69</v>
      </c>
      <c r="D4891" s="1" t="str">
        <f>VartojimasGamyba!J4887</f>
        <v>2024-03-22-13</v>
      </c>
      <c r="E4891" s="7">
        <f>VartojimasGamyba!G4887</f>
        <v>0.26500000000000001</v>
      </c>
      <c r="F4891" s="11"/>
      <c r="G4891" s="12">
        <f t="shared" si="742"/>
        <v>0</v>
      </c>
      <c r="H4891" s="12">
        <v>0</v>
      </c>
      <c r="I4891" s="12">
        <v>0.16444444444444448</v>
      </c>
      <c r="J4891" s="12">
        <v>0</v>
      </c>
      <c r="K4891" s="12"/>
      <c r="L4891" s="12">
        <f>VartojimasGamyba!H4887</f>
        <v>0.11700000000000001</v>
      </c>
      <c r="M4891" s="19">
        <f t="shared" si="735"/>
        <v>0</v>
      </c>
      <c r="N4891" s="7">
        <f t="shared" si="736"/>
        <v>0</v>
      </c>
      <c r="O4891" s="7">
        <f t="shared" si="737"/>
        <v>0</v>
      </c>
      <c r="R4891" s="7"/>
      <c r="S4891" s="47">
        <f t="shared" si="738"/>
        <v>0</v>
      </c>
      <c r="T4891" s="47">
        <f t="shared" si="739"/>
        <v>0</v>
      </c>
      <c r="U4891" s="47">
        <f t="shared" si="740"/>
        <v>177.98000000000002</v>
      </c>
      <c r="V4891" s="47">
        <f t="shared" si="741"/>
        <v>66.11</v>
      </c>
      <c r="W4891" s="11"/>
    </row>
    <row r="4892" spans="1:23" x14ac:dyDescent="0.45">
      <c r="A4892" t="s">
        <v>4897</v>
      </c>
      <c r="B4892">
        <v>48.6</v>
      </c>
      <c r="D4892" s="1" t="str">
        <f>VartojimasGamyba!J4888</f>
        <v>2024-03-22-14</v>
      </c>
      <c r="E4892" s="7">
        <f>VartojimasGamyba!G4888</f>
        <v>0.49399999999999999</v>
      </c>
      <c r="F4892" s="11"/>
      <c r="G4892" s="12">
        <f t="shared" si="742"/>
        <v>8.8822222222222234</v>
      </c>
      <c r="H4892" s="12">
        <v>8.8822222222222234</v>
      </c>
      <c r="I4892" s="12">
        <v>0</v>
      </c>
      <c r="J4892" s="12">
        <v>0</v>
      </c>
      <c r="K4892" s="12"/>
      <c r="L4892" s="12">
        <f>VartojimasGamyba!H4888</f>
        <v>4.0000000000000001E-3</v>
      </c>
      <c r="M4892" s="19">
        <f t="shared" si="735"/>
        <v>9.3722222222222236</v>
      </c>
      <c r="N4892" s="7">
        <f t="shared" si="736"/>
        <v>1395.430166666667</v>
      </c>
      <c r="O4892" s="7">
        <f t="shared" si="737"/>
        <v>1395.430166666667</v>
      </c>
      <c r="R4892" s="7"/>
      <c r="S4892" s="47">
        <f t="shared" si="738"/>
        <v>9.3722222222222236</v>
      </c>
      <c r="T4892" s="47">
        <f t="shared" si="739"/>
        <v>0</v>
      </c>
      <c r="U4892" s="47">
        <f t="shared" si="740"/>
        <v>148.89000000000001</v>
      </c>
      <c r="V4892" s="47">
        <f t="shared" si="741"/>
        <v>37.020000000000003</v>
      </c>
      <c r="W4892" s="11"/>
    </row>
    <row r="4893" spans="1:23" x14ac:dyDescent="0.45">
      <c r="A4893" t="s">
        <v>4898</v>
      </c>
      <c r="B4893">
        <v>50.26</v>
      </c>
      <c r="D4893" s="1" t="str">
        <f>VartojimasGamyba!J4889</f>
        <v>2024-03-22-15</v>
      </c>
      <c r="E4893" s="7">
        <f>VartojimasGamyba!G4889</f>
        <v>0.68700000000000006</v>
      </c>
      <c r="F4893" s="11"/>
      <c r="G4893" s="12">
        <f t="shared" si="742"/>
        <v>8.8822222222222234</v>
      </c>
      <c r="H4893" s="12">
        <v>0</v>
      </c>
      <c r="I4893" s="12">
        <v>0</v>
      </c>
      <c r="J4893" s="12">
        <v>0</v>
      </c>
      <c r="K4893" s="12"/>
      <c r="L4893" s="12">
        <f>VartojimasGamyba!H4889</f>
        <v>4.0000000000000001E-3</v>
      </c>
      <c r="M4893" s="19">
        <f t="shared" si="735"/>
        <v>0.68300000000000005</v>
      </c>
      <c r="N4893" s="7">
        <f t="shared" si="736"/>
        <v>102.82565000000001</v>
      </c>
      <c r="O4893" s="7">
        <f t="shared" si="737"/>
        <v>102.82565000000001</v>
      </c>
      <c r="R4893" s="7"/>
      <c r="S4893" s="47">
        <f t="shared" si="738"/>
        <v>0.68300000000000005</v>
      </c>
      <c r="T4893" s="47">
        <f t="shared" si="739"/>
        <v>0</v>
      </c>
      <c r="U4893" s="47">
        <f t="shared" si="740"/>
        <v>150.55000000000001</v>
      </c>
      <c r="V4893" s="47">
        <f t="shared" si="741"/>
        <v>38.68</v>
      </c>
      <c r="W4893" s="11"/>
    </row>
    <row r="4894" spans="1:23" x14ac:dyDescent="0.45">
      <c r="A4894" t="s">
        <v>4899</v>
      </c>
      <c r="B4894">
        <v>51.2</v>
      </c>
      <c r="D4894" s="1" t="str">
        <f>VartojimasGamyba!J4890</f>
        <v>2024-03-22-16</v>
      </c>
      <c r="E4894" s="7">
        <f>VartojimasGamyba!G4890</f>
        <v>1.077</v>
      </c>
      <c r="F4894" s="11"/>
      <c r="G4894" s="12">
        <f t="shared" si="742"/>
        <v>8.8822222222222234</v>
      </c>
      <c r="H4894" s="12">
        <v>0</v>
      </c>
      <c r="I4894" s="12">
        <v>0</v>
      </c>
      <c r="J4894" s="12">
        <v>0</v>
      </c>
      <c r="K4894" s="12"/>
      <c r="L4894" s="12">
        <f>VartojimasGamyba!H4890</f>
        <v>0</v>
      </c>
      <c r="M4894" s="19">
        <f t="shared" si="735"/>
        <v>1.077</v>
      </c>
      <c r="N4894" s="7">
        <f t="shared" si="736"/>
        <v>163.15473</v>
      </c>
      <c r="O4894" s="7">
        <f t="shared" si="737"/>
        <v>163.15473</v>
      </c>
      <c r="R4894" s="7"/>
      <c r="S4894" s="47">
        <f t="shared" si="738"/>
        <v>1.077</v>
      </c>
      <c r="T4894" s="47">
        <f t="shared" si="739"/>
        <v>0</v>
      </c>
      <c r="U4894" s="47">
        <f t="shared" si="740"/>
        <v>151.49</v>
      </c>
      <c r="V4894" s="47">
        <f t="shared" si="741"/>
        <v>39.620000000000005</v>
      </c>
      <c r="W4894" s="11"/>
    </row>
    <row r="4895" spans="1:23" x14ac:dyDescent="0.45">
      <c r="A4895" t="s">
        <v>4900</v>
      </c>
      <c r="B4895">
        <v>58.17</v>
      </c>
      <c r="D4895" s="1" t="str">
        <f>VartojimasGamyba!J4891</f>
        <v>2024-03-22-17</v>
      </c>
      <c r="E4895" s="7">
        <f>VartojimasGamyba!G4891</f>
        <v>1.0049999999999999</v>
      </c>
      <c r="F4895" s="11"/>
      <c r="G4895" s="12">
        <f t="shared" si="742"/>
        <v>8.8822222222222234</v>
      </c>
      <c r="H4895" s="12">
        <v>0</v>
      </c>
      <c r="I4895" s="12">
        <v>0</v>
      </c>
      <c r="J4895" s="12">
        <v>0</v>
      </c>
      <c r="K4895" s="12"/>
      <c r="L4895" s="12">
        <f>VartojimasGamyba!H4891</f>
        <v>0</v>
      </c>
      <c r="M4895" s="19">
        <f t="shared" si="735"/>
        <v>1.0049999999999999</v>
      </c>
      <c r="N4895" s="7">
        <f t="shared" si="736"/>
        <v>159.25229999999999</v>
      </c>
      <c r="O4895" s="7">
        <f t="shared" si="737"/>
        <v>159.25229999999999</v>
      </c>
      <c r="R4895" s="7"/>
      <c r="S4895" s="47">
        <f t="shared" si="738"/>
        <v>1.0049999999999999</v>
      </c>
      <c r="T4895" s="47">
        <f t="shared" si="739"/>
        <v>0</v>
      </c>
      <c r="U4895" s="47">
        <f t="shared" si="740"/>
        <v>158.46</v>
      </c>
      <c r="V4895" s="47">
        <f t="shared" si="741"/>
        <v>46.59</v>
      </c>
      <c r="W4895" s="11"/>
    </row>
    <row r="4896" spans="1:23" x14ac:dyDescent="0.45">
      <c r="A4896" t="s">
        <v>4901</v>
      </c>
      <c r="B4896">
        <v>76.290000000000006</v>
      </c>
      <c r="D4896" s="1" t="str">
        <f>VartojimasGamyba!J4892</f>
        <v>2024-03-22-18</v>
      </c>
      <c r="E4896" s="7">
        <f>VartojimasGamyba!G4892</f>
        <v>0.91800000000000004</v>
      </c>
      <c r="F4896" s="11"/>
      <c r="G4896" s="12">
        <f t="shared" si="742"/>
        <v>7.8622222222222238</v>
      </c>
      <c r="H4896" s="12">
        <v>0</v>
      </c>
      <c r="I4896" s="12">
        <v>1.02</v>
      </c>
      <c r="J4896" s="12">
        <v>0</v>
      </c>
      <c r="K4896" s="12"/>
      <c r="L4896" s="12">
        <f>VartojimasGamyba!H4892</f>
        <v>0</v>
      </c>
      <c r="M4896" s="19">
        <f t="shared" si="735"/>
        <v>0</v>
      </c>
      <c r="N4896" s="7">
        <f t="shared" si="736"/>
        <v>0</v>
      </c>
      <c r="O4896" s="7">
        <f t="shared" si="737"/>
        <v>0</v>
      </c>
      <c r="R4896" s="7"/>
      <c r="S4896" s="47">
        <f t="shared" si="738"/>
        <v>0</v>
      </c>
      <c r="T4896" s="47">
        <f t="shared" si="739"/>
        <v>0</v>
      </c>
      <c r="U4896" s="47">
        <f t="shared" si="740"/>
        <v>176.58</v>
      </c>
      <c r="V4896" s="47">
        <f t="shared" si="741"/>
        <v>64.710000000000008</v>
      </c>
      <c r="W4896" s="11"/>
    </row>
    <row r="4897" spans="1:23" x14ac:dyDescent="0.45">
      <c r="A4897" t="s">
        <v>4902</v>
      </c>
      <c r="B4897">
        <v>89.98</v>
      </c>
      <c r="D4897" s="1" t="str">
        <f>VartojimasGamyba!J4893</f>
        <v>2024-03-22-19</v>
      </c>
      <c r="E4897" s="7">
        <f>VartojimasGamyba!G4893</f>
        <v>1.236</v>
      </c>
      <c r="F4897" s="11"/>
      <c r="G4897" s="12">
        <f t="shared" si="742"/>
        <v>6.4888888888888907</v>
      </c>
      <c r="H4897" s="12">
        <v>0</v>
      </c>
      <c r="I4897" s="12">
        <v>1.3733333333333333</v>
      </c>
      <c r="J4897" s="12">
        <v>0</v>
      </c>
      <c r="K4897" s="12"/>
      <c r="L4897" s="12">
        <f>VartojimasGamyba!H4893</f>
        <v>0</v>
      </c>
      <c r="M4897" s="19">
        <f t="shared" si="735"/>
        <v>0</v>
      </c>
      <c r="N4897" s="7">
        <f t="shared" si="736"/>
        <v>0</v>
      </c>
      <c r="O4897" s="7">
        <f t="shared" si="737"/>
        <v>0</v>
      </c>
      <c r="R4897" s="7"/>
      <c r="S4897" s="47">
        <f t="shared" si="738"/>
        <v>0</v>
      </c>
      <c r="T4897" s="47">
        <f t="shared" si="739"/>
        <v>0</v>
      </c>
      <c r="U4897" s="47">
        <f t="shared" si="740"/>
        <v>190.27</v>
      </c>
      <c r="V4897" s="47">
        <f t="shared" si="741"/>
        <v>78.400000000000006</v>
      </c>
      <c r="W4897" s="11"/>
    </row>
    <row r="4898" spans="1:23" x14ac:dyDescent="0.45">
      <c r="A4898" t="s">
        <v>4903</v>
      </c>
      <c r="B4898">
        <v>105.02</v>
      </c>
      <c r="D4898" s="1" t="str">
        <f>VartojimasGamyba!J4894</f>
        <v>2024-03-22-20</v>
      </c>
      <c r="E4898" s="7">
        <f>VartojimasGamyba!G4894</f>
        <v>0.314</v>
      </c>
      <c r="F4898" s="11"/>
      <c r="G4898" s="12">
        <f t="shared" si="742"/>
        <v>6.1400000000000015</v>
      </c>
      <c r="H4898" s="12">
        <v>0</v>
      </c>
      <c r="I4898" s="12">
        <v>0.34888888888888892</v>
      </c>
      <c r="J4898" s="12">
        <v>0</v>
      </c>
      <c r="K4898" s="12"/>
      <c r="L4898" s="12">
        <f>VartojimasGamyba!H4894</f>
        <v>0</v>
      </c>
      <c r="M4898" s="19">
        <f t="shared" si="735"/>
        <v>-5.5511151231257827E-17</v>
      </c>
      <c r="N4898" s="7">
        <f t="shared" si="736"/>
        <v>-1.1396994459289545E-14</v>
      </c>
      <c r="O4898" s="7">
        <f t="shared" si="737"/>
        <v>-1.1396994459289545E-14</v>
      </c>
      <c r="P4898" s="7" t="s">
        <v>8873</v>
      </c>
      <c r="R4898" s="7"/>
      <c r="S4898" s="47">
        <f t="shared" si="738"/>
        <v>-5.5511151231257827E-17</v>
      </c>
      <c r="T4898" s="47">
        <f t="shared" si="739"/>
        <v>0</v>
      </c>
      <c r="U4898" s="47">
        <f t="shared" si="740"/>
        <v>205.31</v>
      </c>
      <c r="V4898" s="47">
        <f t="shared" si="741"/>
        <v>93.44</v>
      </c>
      <c r="W4898" s="11"/>
    </row>
    <row r="4899" spans="1:23" x14ac:dyDescent="0.45">
      <c r="A4899" t="s">
        <v>4904</v>
      </c>
      <c r="B4899">
        <v>102.04</v>
      </c>
      <c r="D4899" s="1" t="str">
        <f>VartojimasGamyba!J4895</f>
        <v>2024-03-22-21</v>
      </c>
      <c r="E4899" s="7">
        <f>VartojimasGamyba!G4895</f>
        <v>0.56100000000000005</v>
      </c>
      <c r="F4899" s="11"/>
      <c r="G4899" s="12">
        <f t="shared" si="742"/>
        <v>5.5166666666666684</v>
      </c>
      <c r="H4899" s="12">
        <v>0</v>
      </c>
      <c r="I4899" s="12">
        <v>0.62333333333333341</v>
      </c>
      <c r="J4899" s="12">
        <v>0</v>
      </c>
      <c r="K4899" s="12"/>
      <c r="L4899" s="12">
        <f>VartojimasGamyba!H4895</f>
        <v>0</v>
      </c>
      <c r="M4899" s="19">
        <f t="shared" si="735"/>
        <v>0</v>
      </c>
      <c r="N4899" s="7">
        <f t="shared" si="736"/>
        <v>0</v>
      </c>
      <c r="O4899" s="7">
        <f t="shared" si="737"/>
        <v>0</v>
      </c>
      <c r="P4899" s="7">
        <f>SUM(N4878:N4901)</f>
        <v>2815.5520966666672</v>
      </c>
      <c r="R4899" s="7"/>
      <c r="S4899" s="47">
        <f t="shared" si="738"/>
        <v>0</v>
      </c>
      <c r="T4899" s="47">
        <f t="shared" si="739"/>
        <v>0</v>
      </c>
      <c r="U4899" s="47">
        <f t="shared" si="740"/>
        <v>202.33</v>
      </c>
      <c r="V4899" s="47">
        <f t="shared" si="741"/>
        <v>90.460000000000008</v>
      </c>
      <c r="W4899" s="11"/>
    </row>
    <row r="4900" spans="1:23" x14ac:dyDescent="0.45">
      <c r="A4900" t="s">
        <v>4905</v>
      </c>
      <c r="B4900">
        <v>80.59</v>
      </c>
      <c r="D4900" s="1" t="str">
        <f>VartojimasGamyba!J4896</f>
        <v>2024-03-22-22</v>
      </c>
      <c r="E4900" s="7">
        <f>VartojimasGamyba!G4896</f>
        <v>0.46500000000000002</v>
      </c>
      <c r="F4900" s="11"/>
      <c r="G4900" s="12">
        <f t="shared" si="742"/>
        <v>5.0000000000000018</v>
      </c>
      <c r="H4900" s="12">
        <v>0</v>
      </c>
      <c r="I4900" s="12">
        <v>0.51666666666666672</v>
      </c>
      <c r="J4900" s="12">
        <v>0</v>
      </c>
      <c r="K4900" s="12"/>
      <c r="L4900" s="12">
        <f>VartojimasGamyba!H4896</f>
        <v>0</v>
      </c>
      <c r="M4900" s="19">
        <f t="shared" si="735"/>
        <v>-5.5511151231257827E-17</v>
      </c>
      <c r="N4900" s="7">
        <f t="shared" si="736"/>
        <v>-1.0040857034709915E-14</v>
      </c>
      <c r="O4900" s="7">
        <f t="shared" si="737"/>
        <v>-1.0040857034709915E-14</v>
      </c>
      <c r="P4900" s="7" t="s">
        <v>8872</v>
      </c>
      <c r="R4900" s="7"/>
      <c r="S4900" s="47">
        <f t="shared" si="738"/>
        <v>-5.5511151231257827E-17</v>
      </c>
      <c r="T4900" s="47">
        <f t="shared" si="739"/>
        <v>0</v>
      </c>
      <c r="U4900" s="47">
        <f t="shared" si="740"/>
        <v>180.88</v>
      </c>
      <c r="V4900" s="47">
        <f t="shared" si="741"/>
        <v>69.010000000000005</v>
      </c>
      <c r="W4900" s="11"/>
    </row>
    <row r="4901" spans="1:23" x14ac:dyDescent="0.45">
      <c r="A4901" t="s">
        <v>4906</v>
      </c>
      <c r="B4901">
        <v>50.64</v>
      </c>
      <c r="D4901" s="1" t="str">
        <f>VartojimasGamyba!J4897</f>
        <v>2024-03-22-23</v>
      </c>
      <c r="E4901" s="7">
        <f>VartojimasGamyba!G4897</f>
        <v>0.25600000000000001</v>
      </c>
      <c r="F4901" s="11"/>
      <c r="G4901" s="12">
        <f t="shared" si="742"/>
        <v>5.0000000000000018</v>
      </c>
      <c r="H4901" s="12">
        <v>0</v>
      </c>
      <c r="I4901" s="12">
        <v>0</v>
      </c>
      <c r="J4901" s="12">
        <v>0</v>
      </c>
      <c r="K4901" s="12"/>
      <c r="L4901" s="12">
        <f>VartojimasGamyba!H4897</f>
        <v>0</v>
      </c>
      <c r="M4901" s="19">
        <f t="shared" si="735"/>
        <v>0.25600000000000001</v>
      </c>
      <c r="N4901" s="7">
        <f t="shared" si="736"/>
        <v>38.638080000000002</v>
      </c>
      <c r="O4901" s="7">
        <f t="shared" si="737"/>
        <v>38.638080000000002</v>
      </c>
      <c r="P4901" s="7">
        <f>SUM(O4878:O4901)</f>
        <v>2815.5520966666672</v>
      </c>
      <c r="Q4901" s="7">
        <f>SUMPRODUCT(B4878:B4901,E4878:E4901)+SUM(E4878:E4901)*$Z$21-SUMPRODUCT(B4878:B4901,L4878:L4901)+SUM(L4878:L4901)*ABS($Z$20)</f>
        <v>3133.2894099999999</v>
      </c>
      <c r="R4901" s="7"/>
      <c r="S4901" s="47">
        <f t="shared" si="738"/>
        <v>0.25600000000000001</v>
      </c>
      <c r="T4901" s="47">
        <f t="shared" si="739"/>
        <v>0</v>
      </c>
      <c r="U4901" s="47">
        <f t="shared" si="740"/>
        <v>150.93</v>
      </c>
      <c r="V4901" s="47">
        <f t="shared" si="741"/>
        <v>39.06</v>
      </c>
      <c r="W4901" s="11">
        <f>IF(P4901&lt;&gt;Q4901,1,0)</f>
        <v>1</v>
      </c>
    </row>
    <row r="4902" spans="1:23" x14ac:dyDescent="0.45">
      <c r="A4902" t="s">
        <v>4907</v>
      </c>
      <c r="B4902">
        <v>49.48</v>
      </c>
      <c r="D4902" s="9" t="str">
        <f>VartojimasGamyba!J4898</f>
        <v>2024-03-23-00</v>
      </c>
      <c r="E4902" s="8">
        <f>VartojimasGamyba!G4898</f>
        <v>0.61299999999999999</v>
      </c>
      <c r="F4902" s="11"/>
      <c r="G4902" s="7">
        <f>G4901+H4902-I4902</f>
        <v>4.3188888888888908</v>
      </c>
      <c r="H4902" s="7">
        <v>0</v>
      </c>
      <c r="I4902" s="7">
        <v>0.68111111111111122</v>
      </c>
      <c r="J4902" s="7">
        <v>0</v>
      </c>
      <c r="L4902" s="7">
        <f>VartojimasGamyba!H4898</f>
        <v>0</v>
      </c>
      <c r="M4902" s="15">
        <f t="shared" si="735"/>
        <v>-1.1102230246251565E-16</v>
      </c>
      <c r="N4902" s="7">
        <f t="shared" si="736"/>
        <v>-1.6627810239810971E-14</v>
      </c>
      <c r="O4902" s="7">
        <f t="shared" si="737"/>
        <v>-1.6627810239810971E-14</v>
      </c>
      <c r="R4902" s="20" t="s">
        <v>8783</v>
      </c>
      <c r="S4902" s="47">
        <f t="shared" si="738"/>
        <v>-1.1102230246251565E-16</v>
      </c>
      <c r="T4902" s="47">
        <f t="shared" si="739"/>
        <v>0</v>
      </c>
      <c r="U4902" s="47">
        <f t="shared" si="740"/>
        <v>149.77000000000001</v>
      </c>
      <c r="V4902" s="47">
        <f t="shared" si="741"/>
        <v>37.9</v>
      </c>
      <c r="W4902" s="11"/>
    </row>
    <row r="4903" spans="1:23" x14ac:dyDescent="0.45">
      <c r="A4903" t="s">
        <v>4908</v>
      </c>
      <c r="B4903">
        <v>46.58</v>
      </c>
      <c r="D4903" s="9" t="str">
        <f>VartojimasGamyba!J4899</f>
        <v>2024-03-23-01</v>
      </c>
      <c r="E4903" s="8">
        <f>VartojimasGamyba!G4899</f>
        <v>0.25600000000000001</v>
      </c>
      <c r="F4903" s="11"/>
      <c r="G4903" s="7">
        <f t="shared" ref="G4903:G4925" si="743">G4902+H4903-I4903</f>
        <v>4.0344444444444463</v>
      </c>
      <c r="H4903" s="7">
        <v>0</v>
      </c>
      <c r="I4903" s="7">
        <v>0.28444444444444444</v>
      </c>
      <c r="J4903" s="7">
        <v>0</v>
      </c>
      <c r="L4903" s="7">
        <f>VartojimasGamyba!H4899</f>
        <v>0</v>
      </c>
      <c r="M4903" s="15">
        <f t="shared" si="735"/>
        <v>0</v>
      </c>
      <c r="N4903" s="7">
        <f t="shared" si="736"/>
        <v>0</v>
      </c>
      <c r="O4903" s="7">
        <f t="shared" si="737"/>
        <v>0</v>
      </c>
      <c r="R4903" s="7"/>
      <c r="S4903" s="47">
        <f t="shared" si="738"/>
        <v>0</v>
      </c>
      <c r="T4903" s="47">
        <f t="shared" si="739"/>
        <v>0</v>
      </c>
      <c r="U4903" s="47">
        <f t="shared" si="740"/>
        <v>146.87</v>
      </c>
      <c r="V4903" s="47">
        <f t="shared" si="741"/>
        <v>35</v>
      </c>
      <c r="W4903" s="11"/>
    </row>
    <row r="4904" spans="1:23" x14ac:dyDescent="0.45">
      <c r="A4904" t="s">
        <v>4909</v>
      </c>
      <c r="B4904">
        <v>36.79</v>
      </c>
      <c r="D4904" s="9" t="str">
        <f>VartojimasGamyba!J4900</f>
        <v>2024-03-23-02</v>
      </c>
      <c r="E4904" s="8">
        <f>VartojimasGamyba!G4900</f>
        <v>0.56599999999999995</v>
      </c>
      <c r="F4904" s="11"/>
      <c r="G4904" s="7">
        <f t="shared" si="743"/>
        <v>3.4055555555555577</v>
      </c>
      <c r="H4904" s="7">
        <v>0</v>
      </c>
      <c r="I4904" s="7">
        <v>0.62888888888888883</v>
      </c>
      <c r="J4904" s="7">
        <v>0</v>
      </c>
      <c r="L4904" s="7">
        <f>VartojimasGamyba!H4900</f>
        <v>0</v>
      </c>
      <c r="M4904" s="15">
        <f t="shared" si="735"/>
        <v>0</v>
      </c>
      <c r="N4904" s="7">
        <f t="shared" si="736"/>
        <v>0</v>
      </c>
      <c r="O4904" s="7">
        <f t="shared" si="737"/>
        <v>0</v>
      </c>
      <c r="R4904" s="7"/>
      <c r="S4904" s="47">
        <f t="shared" si="738"/>
        <v>0</v>
      </c>
      <c r="T4904" s="47">
        <f t="shared" si="739"/>
        <v>0</v>
      </c>
      <c r="U4904" s="47">
        <f t="shared" si="740"/>
        <v>137.08000000000001</v>
      </c>
      <c r="V4904" s="47">
        <f t="shared" si="741"/>
        <v>25.21</v>
      </c>
      <c r="W4904" s="11"/>
    </row>
    <row r="4905" spans="1:23" x14ac:dyDescent="0.45">
      <c r="A4905" t="s">
        <v>4910</v>
      </c>
      <c r="B4905">
        <v>37.299999999999997</v>
      </c>
      <c r="D4905" s="9" t="str">
        <f>VartojimasGamyba!J4901</f>
        <v>2024-03-23-03</v>
      </c>
      <c r="E4905" s="8">
        <f>VartojimasGamyba!G4901</f>
        <v>0.40300000000000002</v>
      </c>
      <c r="F4905" s="11"/>
      <c r="G4905" s="7">
        <f t="shared" si="743"/>
        <v>2.9577777777777801</v>
      </c>
      <c r="H4905" s="7">
        <v>0</v>
      </c>
      <c r="I4905" s="7">
        <v>0.44777777777777783</v>
      </c>
      <c r="J4905" s="7">
        <v>0</v>
      </c>
      <c r="L4905" s="7">
        <f>VartojimasGamyba!H4901</f>
        <v>0</v>
      </c>
      <c r="M4905" s="15">
        <f t="shared" si="735"/>
        <v>-5.5511151231257827E-17</v>
      </c>
      <c r="N4905" s="7">
        <f t="shared" si="736"/>
        <v>-7.6377792979087646E-15</v>
      </c>
      <c r="O4905" s="7">
        <f t="shared" si="737"/>
        <v>-7.6377792979087646E-15</v>
      </c>
      <c r="R4905" s="7"/>
      <c r="S4905" s="47">
        <f t="shared" si="738"/>
        <v>-5.5511151231257827E-17</v>
      </c>
      <c r="T4905" s="47">
        <f t="shared" si="739"/>
        <v>0</v>
      </c>
      <c r="U4905" s="47">
        <f t="shared" si="740"/>
        <v>137.59</v>
      </c>
      <c r="V4905" s="47">
        <f t="shared" si="741"/>
        <v>25.72</v>
      </c>
      <c r="W4905" s="11"/>
    </row>
    <row r="4906" spans="1:23" x14ac:dyDescent="0.45">
      <c r="A4906" t="s">
        <v>4911</v>
      </c>
      <c r="B4906">
        <v>36.909999999999997</v>
      </c>
      <c r="D4906" s="9" t="str">
        <f>VartojimasGamyba!J4902</f>
        <v>2024-03-23-04</v>
      </c>
      <c r="E4906" s="8">
        <f>VartojimasGamyba!G4902</f>
        <v>0.37</v>
      </c>
      <c r="F4906" s="11"/>
      <c r="G4906" s="7">
        <f t="shared" si="743"/>
        <v>2.5466666666666691</v>
      </c>
      <c r="H4906" s="7">
        <v>0</v>
      </c>
      <c r="I4906" s="7">
        <v>0.41111111111111115</v>
      </c>
      <c r="J4906" s="7">
        <v>0</v>
      </c>
      <c r="L4906" s="7">
        <f>VartojimasGamyba!H4902</f>
        <v>0</v>
      </c>
      <c r="M4906" s="15">
        <f t="shared" si="735"/>
        <v>-5.5511151231257827E-17</v>
      </c>
      <c r="N4906" s="7">
        <f t="shared" si="736"/>
        <v>-7.6161299489285732E-15</v>
      </c>
      <c r="O4906" s="7">
        <f t="shared" si="737"/>
        <v>-7.6161299489285732E-15</v>
      </c>
      <c r="R4906" s="7"/>
      <c r="S4906" s="47">
        <f t="shared" si="738"/>
        <v>-5.5511151231257827E-17</v>
      </c>
      <c r="T4906" s="47">
        <f t="shared" si="739"/>
        <v>0</v>
      </c>
      <c r="U4906" s="47">
        <f t="shared" si="740"/>
        <v>137.19999999999999</v>
      </c>
      <c r="V4906" s="47">
        <f t="shared" si="741"/>
        <v>25.33</v>
      </c>
      <c r="W4906" s="11"/>
    </row>
    <row r="4907" spans="1:23" x14ac:dyDescent="0.45">
      <c r="A4907" t="s">
        <v>4912</v>
      </c>
      <c r="B4907">
        <v>37.909999999999997</v>
      </c>
      <c r="D4907" s="9" t="str">
        <f>VartojimasGamyba!J4903</f>
        <v>2024-03-23-05</v>
      </c>
      <c r="E4907" s="8">
        <f>VartojimasGamyba!G4903</f>
        <v>0.49099999999999999</v>
      </c>
      <c r="F4907" s="11"/>
      <c r="G4907" s="7">
        <f t="shared" si="743"/>
        <v>2.0733333333333359</v>
      </c>
      <c r="H4907" s="7">
        <v>0</v>
      </c>
      <c r="I4907" s="7">
        <v>0.47333333333333327</v>
      </c>
      <c r="J4907" s="7">
        <v>0</v>
      </c>
      <c r="L4907" s="7">
        <f>VartojimasGamyba!H4903</f>
        <v>6.5000000000000002E-2</v>
      </c>
      <c r="M4907" s="15">
        <f t="shared" si="735"/>
        <v>0</v>
      </c>
      <c r="N4907" s="7">
        <f t="shared" si="736"/>
        <v>0</v>
      </c>
      <c r="O4907" s="7">
        <f t="shared" si="737"/>
        <v>0</v>
      </c>
      <c r="R4907" s="7"/>
      <c r="S4907" s="47">
        <f t="shared" si="738"/>
        <v>0</v>
      </c>
      <c r="T4907" s="47">
        <f t="shared" si="739"/>
        <v>0</v>
      </c>
      <c r="U4907" s="47">
        <f t="shared" si="740"/>
        <v>138.19999999999999</v>
      </c>
      <c r="V4907" s="47">
        <f t="shared" si="741"/>
        <v>26.33</v>
      </c>
      <c r="W4907" s="11"/>
    </row>
    <row r="4908" spans="1:23" x14ac:dyDescent="0.45">
      <c r="A4908" t="s">
        <v>4913</v>
      </c>
      <c r="B4908">
        <v>38.03</v>
      </c>
      <c r="D4908" s="9" t="str">
        <f>VartojimasGamyba!J4904</f>
        <v>2024-03-23-06</v>
      </c>
      <c r="E4908" s="8">
        <f>VartojimasGamyba!G4904</f>
        <v>0.60899999999999999</v>
      </c>
      <c r="F4908" s="11"/>
      <c r="G4908" s="7">
        <f t="shared" si="743"/>
        <v>2.1823333333333359</v>
      </c>
      <c r="H4908" s="7">
        <v>0.10899999999999999</v>
      </c>
      <c r="I4908" s="7">
        <v>0</v>
      </c>
      <c r="J4908" s="7">
        <v>0</v>
      </c>
      <c r="L4908" s="7">
        <f>VartojimasGamyba!H4904</f>
        <v>0.71799999999999997</v>
      </c>
      <c r="M4908" s="15">
        <f t="shared" si="735"/>
        <v>0</v>
      </c>
      <c r="N4908" s="7">
        <f t="shared" si="736"/>
        <v>0</v>
      </c>
      <c r="O4908" s="7">
        <f t="shared" si="737"/>
        <v>0</v>
      </c>
      <c r="R4908" s="7"/>
      <c r="S4908" s="47">
        <f t="shared" si="738"/>
        <v>0.10899999999999999</v>
      </c>
      <c r="T4908" s="47">
        <f t="shared" si="739"/>
        <v>0.10899999999999999</v>
      </c>
      <c r="U4908" s="47">
        <f t="shared" si="740"/>
        <v>138.32</v>
      </c>
      <c r="V4908" s="47">
        <f t="shared" si="741"/>
        <v>26.450000000000003</v>
      </c>
      <c r="W4908" s="11"/>
    </row>
    <row r="4909" spans="1:23" x14ac:dyDescent="0.45">
      <c r="A4909" t="s">
        <v>4914</v>
      </c>
      <c r="B4909">
        <v>38.11</v>
      </c>
      <c r="D4909" s="9" t="str">
        <f>VartojimasGamyba!J4905</f>
        <v>2024-03-23-07</v>
      </c>
      <c r="E4909" s="8">
        <f>VartojimasGamyba!G4905</f>
        <v>0.245</v>
      </c>
      <c r="F4909" s="11"/>
      <c r="G4909" s="7">
        <f t="shared" si="743"/>
        <v>2.7103333333333359</v>
      </c>
      <c r="H4909" s="7">
        <v>0.52800000000000002</v>
      </c>
      <c r="I4909" s="7">
        <v>0</v>
      </c>
      <c r="J4909" s="7">
        <v>0</v>
      </c>
      <c r="L4909" s="7">
        <f>VartojimasGamyba!H4905</f>
        <v>0.77300000000000002</v>
      </c>
      <c r="M4909" s="15">
        <f t="shared" si="735"/>
        <v>0</v>
      </c>
      <c r="N4909" s="7">
        <f t="shared" si="736"/>
        <v>0</v>
      </c>
      <c r="O4909" s="7">
        <f t="shared" si="737"/>
        <v>0</v>
      </c>
      <c r="R4909" s="7"/>
      <c r="S4909" s="47">
        <f t="shared" si="738"/>
        <v>0.52800000000000002</v>
      </c>
      <c r="T4909" s="47">
        <f t="shared" si="739"/>
        <v>0.52800000000000002</v>
      </c>
      <c r="U4909" s="47">
        <f t="shared" si="740"/>
        <v>138.4</v>
      </c>
      <c r="V4909" s="47">
        <f t="shared" si="741"/>
        <v>26.53</v>
      </c>
      <c r="W4909" s="11"/>
    </row>
    <row r="4910" spans="1:23" x14ac:dyDescent="0.45">
      <c r="A4910" t="s">
        <v>4915</v>
      </c>
      <c r="B4910">
        <v>49.31</v>
      </c>
      <c r="D4910" s="9" t="str">
        <f>VartojimasGamyba!J4906</f>
        <v>2024-03-23-08</v>
      </c>
      <c r="E4910" s="8">
        <f>VartojimasGamyba!G4906</f>
        <v>1.7589999999999999</v>
      </c>
      <c r="F4910" s="11"/>
      <c r="G4910" s="7">
        <f t="shared" si="743"/>
        <v>1.9881111111111136</v>
      </c>
      <c r="H4910" s="7">
        <v>0</v>
      </c>
      <c r="I4910" s="7">
        <v>0.72222222222222221</v>
      </c>
      <c r="J4910" s="7">
        <v>0</v>
      </c>
      <c r="L4910" s="7">
        <f>VartojimasGamyba!H4906</f>
        <v>1.109</v>
      </c>
      <c r="M4910" s="15">
        <f t="shared" si="735"/>
        <v>0</v>
      </c>
      <c r="N4910" s="7">
        <f t="shared" si="736"/>
        <v>0</v>
      </c>
      <c r="O4910" s="7">
        <f t="shared" si="737"/>
        <v>0</v>
      </c>
      <c r="R4910" s="7"/>
      <c r="S4910" s="47">
        <f t="shared" si="738"/>
        <v>0</v>
      </c>
      <c r="T4910" s="47">
        <f t="shared" si="739"/>
        <v>0</v>
      </c>
      <c r="U4910" s="47">
        <f t="shared" si="740"/>
        <v>149.60000000000002</v>
      </c>
      <c r="V4910" s="47">
        <f t="shared" si="741"/>
        <v>37.730000000000004</v>
      </c>
      <c r="W4910" s="11"/>
    </row>
    <row r="4911" spans="1:23" x14ac:dyDescent="0.45">
      <c r="A4911" t="s">
        <v>4916</v>
      </c>
      <c r="B4911">
        <v>76.86</v>
      </c>
      <c r="D4911" s="9" t="str">
        <f>VartojimasGamyba!J4907</f>
        <v>2024-03-23-09</v>
      </c>
      <c r="E4911" s="8">
        <f>VartojimasGamyba!G4907</f>
        <v>2.0649999999999999</v>
      </c>
      <c r="F4911" s="11"/>
      <c r="G4911" s="7">
        <f t="shared" si="743"/>
        <v>0.96922222222222465</v>
      </c>
      <c r="H4911" s="7">
        <v>0</v>
      </c>
      <c r="I4911" s="7">
        <v>1.018888888888889</v>
      </c>
      <c r="J4911" s="7">
        <v>0</v>
      </c>
      <c r="L4911" s="7">
        <f>VartojimasGamyba!H4907</f>
        <v>1.1479999999999999</v>
      </c>
      <c r="M4911" s="15">
        <f t="shared" si="735"/>
        <v>0</v>
      </c>
      <c r="N4911" s="7">
        <f t="shared" si="736"/>
        <v>0</v>
      </c>
      <c r="O4911" s="7">
        <f t="shared" si="737"/>
        <v>0</v>
      </c>
      <c r="R4911" s="7"/>
      <c r="S4911" s="47">
        <f t="shared" si="738"/>
        <v>0</v>
      </c>
      <c r="T4911" s="47">
        <f t="shared" si="739"/>
        <v>0</v>
      </c>
      <c r="U4911" s="47">
        <f t="shared" si="740"/>
        <v>177.15</v>
      </c>
      <c r="V4911" s="47">
        <f t="shared" si="741"/>
        <v>65.28</v>
      </c>
      <c r="W4911" s="11"/>
    </row>
    <row r="4912" spans="1:23" x14ac:dyDescent="0.45">
      <c r="A4912" t="s">
        <v>4917</v>
      </c>
      <c r="B4912">
        <v>38.36</v>
      </c>
      <c r="D4912" s="9" t="str">
        <f>VartojimasGamyba!J4908</f>
        <v>2024-03-23-10</v>
      </c>
      <c r="E4912" s="8">
        <f>VartojimasGamyba!G4908</f>
        <v>1.373</v>
      </c>
      <c r="F4912" s="11"/>
      <c r="G4912" s="7">
        <f t="shared" si="743"/>
        <v>0.63144444444444681</v>
      </c>
      <c r="H4912" s="7">
        <v>0</v>
      </c>
      <c r="I4912" s="7">
        <v>0.33777777777777784</v>
      </c>
      <c r="J4912" s="7">
        <v>0</v>
      </c>
      <c r="L4912" s="7">
        <f>VartojimasGamyba!H4908</f>
        <v>1.069</v>
      </c>
      <c r="M4912" s="15">
        <f t="shared" si="735"/>
        <v>0</v>
      </c>
      <c r="N4912" s="7">
        <f t="shared" si="736"/>
        <v>0</v>
      </c>
      <c r="O4912" s="7">
        <f t="shared" si="737"/>
        <v>0</v>
      </c>
      <c r="R4912" s="7"/>
      <c r="S4912" s="47">
        <f t="shared" si="738"/>
        <v>0</v>
      </c>
      <c r="T4912" s="47">
        <f t="shared" si="739"/>
        <v>0</v>
      </c>
      <c r="U4912" s="47">
        <f t="shared" si="740"/>
        <v>138.65</v>
      </c>
      <c r="V4912" s="47">
        <f t="shared" si="741"/>
        <v>26.78</v>
      </c>
      <c r="W4912" s="11"/>
    </row>
    <row r="4913" spans="1:23" x14ac:dyDescent="0.45">
      <c r="A4913" t="s">
        <v>4918</v>
      </c>
      <c r="B4913">
        <v>23.93</v>
      </c>
      <c r="D4913" s="9" t="str">
        <f>VartojimasGamyba!J4909</f>
        <v>2024-03-23-11</v>
      </c>
      <c r="E4913" s="8">
        <f>VartojimasGamyba!G4909</f>
        <v>0.68700000000000006</v>
      </c>
      <c r="F4913" s="11"/>
      <c r="G4913" s="7">
        <f t="shared" si="743"/>
        <v>1.3694444444444467</v>
      </c>
      <c r="H4913" s="7">
        <v>0.73799999999999999</v>
      </c>
      <c r="I4913" s="7">
        <v>0</v>
      </c>
      <c r="J4913" s="7">
        <v>0</v>
      </c>
      <c r="L4913" s="7">
        <f>VartojimasGamyba!H4909</f>
        <v>1.425</v>
      </c>
      <c r="M4913" s="15">
        <f t="shared" si="735"/>
        <v>0</v>
      </c>
      <c r="N4913" s="7">
        <f t="shared" si="736"/>
        <v>0</v>
      </c>
      <c r="O4913" s="7">
        <f t="shared" si="737"/>
        <v>0</v>
      </c>
      <c r="R4913" s="7"/>
      <c r="S4913" s="47">
        <f t="shared" si="738"/>
        <v>0.73799999999999999</v>
      </c>
      <c r="T4913" s="47">
        <f t="shared" si="739"/>
        <v>0.73799999999999999</v>
      </c>
      <c r="U4913" s="47">
        <f t="shared" si="740"/>
        <v>124.22</v>
      </c>
      <c r="V4913" s="47">
        <f t="shared" si="741"/>
        <v>12.35</v>
      </c>
      <c r="W4913" s="11"/>
    </row>
    <row r="4914" spans="1:23" x14ac:dyDescent="0.45">
      <c r="A4914" t="s">
        <v>4919</v>
      </c>
      <c r="B4914">
        <v>11.6</v>
      </c>
      <c r="D4914" s="9" t="str">
        <f>VartojimasGamyba!J4910</f>
        <v>2024-03-23-12</v>
      </c>
      <c r="E4914" s="8">
        <f>VartojimasGamyba!G4910</f>
        <v>0.42199999999999999</v>
      </c>
      <c r="F4914" s="11"/>
      <c r="G4914" s="7">
        <f t="shared" si="743"/>
        <v>1.6134444444444467</v>
      </c>
      <c r="H4914" s="7">
        <v>0.24400000000000005</v>
      </c>
      <c r="I4914" s="7">
        <v>0</v>
      </c>
      <c r="J4914" s="7">
        <v>0</v>
      </c>
      <c r="L4914" s="7">
        <f>VartojimasGamyba!H4910</f>
        <v>0.66600000000000004</v>
      </c>
      <c r="M4914" s="15">
        <f t="shared" si="735"/>
        <v>0</v>
      </c>
      <c r="N4914" s="7">
        <f t="shared" si="736"/>
        <v>0</v>
      </c>
      <c r="O4914" s="7">
        <f t="shared" si="737"/>
        <v>0</v>
      </c>
      <c r="R4914" s="7"/>
      <c r="S4914" s="47">
        <f t="shared" si="738"/>
        <v>0.24400000000000005</v>
      </c>
      <c r="T4914" s="47">
        <f t="shared" si="739"/>
        <v>0.24400000000000005</v>
      </c>
      <c r="U4914" s="47">
        <f t="shared" si="740"/>
        <v>111.89</v>
      </c>
      <c r="V4914" s="47">
        <f t="shared" si="741"/>
        <v>1.9999999999999574E-2</v>
      </c>
      <c r="W4914" s="11"/>
    </row>
    <row r="4915" spans="1:23" x14ac:dyDescent="0.45">
      <c r="A4915" t="s">
        <v>4920</v>
      </c>
      <c r="B4915">
        <v>10.4</v>
      </c>
      <c r="D4915" s="9" t="str">
        <f>VartojimasGamyba!J4911</f>
        <v>2024-03-23-13</v>
      </c>
      <c r="E4915" s="8">
        <f>VartojimasGamyba!G4911</f>
        <v>0.11700000000000001</v>
      </c>
      <c r="F4915" s="11"/>
      <c r="G4915" s="7">
        <f t="shared" si="743"/>
        <v>2.0394444444444466</v>
      </c>
      <c r="H4915" s="7">
        <v>0.42600000000000005</v>
      </c>
      <c r="I4915" s="7">
        <v>0</v>
      </c>
      <c r="J4915" s="7">
        <v>0</v>
      </c>
      <c r="L4915" s="7">
        <f>VartojimasGamyba!H4911</f>
        <v>0.54300000000000004</v>
      </c>
      <c r="M4915" s="15">
        <f t="shared" si="735"/>
        <v>0</v>
      </c>
      <c r="N4915" s="7">
        <f t="shared" si="736"/>
        <v>0</v>
      </c>
      <c r="O4915" s="7">
        <f t="shared" si="737"/>
        <v>0</v>
      </c>
      <c r="R4915" s="7"/>
      <c r="S4915" s="47">
        <f t="shared" si="738"/>
        <v>0.42600000000000005</v>
      </c>
      <c r="T4915" s="47">
        <f t="shared" si="739"/>
        <v>0.42600000000000005</v>
      </c>
      <c r="U4915" s="47">
        <f t="shared" si="740"/>
        <v>110.69000000000001</v>
      </c>
      <c r="V4915" s="47">
        <f t="shared" si="741"/>
        <v>-1.1799999999999997</v>
      </c>
      <c r="W4915" s="11"/>
    </row>
    <row r="4916" spans="1:23" x14ac:dyDescent="0.45">
      <c r="A4916" t="s">
        <v>4921</v>
      </c>
      <c r="B4916">
        <v>10.35</v>
      </c>
      <c r="D4916" s="9" t="str">
        <f>VartojimasGamyba!J4912</f>
        <v>2024-03-23-14</v>
      </c>
      <c r="E4916" s="8">
        <f>VartojimasGamyba!G4912</f>
        <v>0.96599999999999997</v>
      </c>
      <c r="F4916" s="11"/>
      <c r="G4916" s="7">
        <f t="shared" si="743"/>
        <v>10.77888888888889</v>
      </c>
      <c r="H4916" s="7">
        <v>8.7394444444444428</v>
      </c>
      <c r="I4916" s="7">
        <v>0</v>
      </c>
      <c r="J4916" s="7">
        <v>0</v>
      </c>
      <c r="L4916" s="7">
        <f>VartojimasGamyba!H4912</f>
        <v>0.247</v>
      </c>
      <c r="M4916" s="15">
        <f t="shared" si="735"/>
        <v>9.4584444444444422</v>
      </c>
      <c r="N4916" s="7">
        <f t="shared" si="736"/>
        <v>1046.482293333333</v>
      </c>
      <c r="O4916" s="7">
        <f t="shared" si="737"/>
        <v>1046.482293333333</v>
      </c>
      <c r="R4916" s="7"/>
      <c r="S4916" s="47">
        <f t="shared" si="738"/>
        <v>9.4584444444444422</v>
      </c>
      <c r="T4916" s="47">
        <f t="shared" si="739"/>
        <v>0</v>
      </c>
      <c r="U4916" s="47">
        <f t="shared" si="740"/>
        <v>110.64</v>
      </c>
      <c r="V4916" s="47">
        <f t="shared" si="741"/>
        <v>-1.2300000000000004</v>
      </c>
      <c r="W4916" s="11"/>
    </row>
    <row r="4917" spans="1:23" x14ac:dyDescent="0.45">
      <c r="A4917" t="s">
        <v>4922</v>
      </c>
      <c r="B4917">
        <v>14.52</v>
      </c>
      <c r="D4917" s="9" t="str">
        <f>VartojimasGamyba!J4913</f>
        <v>2024-03-23-15</v>
      </c>
      <c r="E4917" s="8">
        <f>VartojimasGamyba!G4913</f>
        <v>0.23699999999999999</v>
      </c>
      <c r="F4917" s="11"/>
      <c r="G4917" s="7">
        <f t="shared" si="743"/>
        <v>10.77888888888889</v>
      </c>
      <c r="H4917" s="7">
        <v>0</v>
      </c>
      <c r="I4917" s="7">
        <v>0</v>
      </c>
      <c r="J4917" s="7">
        <v>0</v>
      </c>
      <c r="L4917" s="7">
        <f>VartojimasGamyba!H4913</f>
        <v>6.5000000000000002E-2</v>
      </c>
      <c r="M4917" s="15">
        <f t="shared" si="735"/>
        <v>0.17199999999999999</v>
      </c>
      <c r="N4917" s="7">
        <f t="shared" si="736"/>
        <v>19.747319999999998</v>
      </c>
      <c r="O4917" s="7">
        <f t="shared" si="737"/>
        <v>19.747319999999998</v>
      </c>
      <c r="R4917" s="7"/>
      <c r="S4917" s="47">
        <f t="shared" si="738"/>
        <v>0.17199999999999999</v>
      </c>
      <c r="T4917" s="47">
        <f t="shared" si="739"/>
        <v>0</v>
      </c>
      <c r="U4917" s="47">
        <f t="shared" si="740"/>
        <v>114.81</v>
      </c>
      <c r="V4917" s="47">
        <f t="shared" si="741"/>
        <v>2.9399999999999995</v>
      </c>
      <c r="W4917" s="11"/>
    </row>
    <row r="4918" spans="1:23" x14ac:dyDescent="0.45">
      <c r="A4918" t="s">
        <v>4923</v>
      </c>
      <c r="B4918">
        <v>23.96</v>
      </c>
      <c r="D4918" s="9" t="str">
        <f>VartojimasGamyba!J4914</f>
        <v>2024-03-23-16</v>
      </c>
      <c r="E4918" s="8">
        <f>VartojimasGamyba!G4914</f>
        <v>0.60699999999999998</v>
      </c>
      <c r="F4918" s="11"/>
      <c r="G4918" s="7">
        <f t="shared" si="743"/>
        <v>10.10888888888889</v>
      </c>
      <c r="H4918" s="7">
        <v>0</v>
      </c>
      <c r="I4918" s="7">
        <v>0.67</v>
      </c>
      <c r="J4918" s="7">
        <v>0</v>
      </c>
      <c r="L4918" s="7">
        <f>VartojimasGamyba!H4914</f>
        <v>4.0000000000000001E-3</v>
      </c>
      <c r="M4918" s="15">
        <f t="shared" si="735"/>
        <v>-1.0755285551056204E-16</v>
      </c>
      <c r="N4918" s="7">
        <f t="shared" si="736"/>
        <v>-1.3363442297187333E-14</v>
      </c>
      <c r="O4918" s="7">
        <f t="shared" si="737"/>
        <v>-1.3363442297187333E-14</v>
      </c>
      <c r="R4918" s="7"/>
      <c r="S4918" s="47">
        <f t="shared" si="738"/>
        <v>-1.0755285551056204E-16</v>
      </c>
      <c r="T4918" s="47">
        <f t="shared" si="739"/>
        <v>0</v>
      </c>
      <c r="U4918" s="47">
        <f t="shared" si="740"/>
        <v>124.25</v>
      </c>
      <c r="V4918" s="47">
        <f t="shared" si="741"/>
        <v>12.38</v>
      </c>
      <c r="W4918" s="11"/>
    </row>
    <row r="4919" spans="1:23" x14ac:dyDescent="0.45">
      <c r="A4919" t="s">
        <v>4924</v>
      </c>
      <c r="B4919">
        <v>29.28</v>
      </c>
      <c r="D4919" s="9" t="str">
        <f>VartojimasGamyba!J4915</f>
        <v>2024-03-23-17</v>
      </c>
      <c r="E4919" s="8">
        <f>VartojimasGamyba!G4915</f>
        <v>1.202</v>
      </c>
      <c r="F4919" s="11"/>
      <c r="G4919" s="7">
        <f t="shared" si="743"/>
        <v>8.7733333333333334</v>
      </c>
      <c r="H4919" s="7">
        <v>0</v>
      </c>
      <c r="I4919" s="7">
        <v>1.3355555555555556</v>
      </c>
      <c r="J4919" s="7">
        <v>0</v>
      </c>
      <c r="L4919" s="7">
        <f>VartojimasGamyba!H4915</f>
        <v>0</v>
      </c>
      <c r="M4919" s="15">
        <f t="shared" si="735"/>
        <v>-2.2204460492503131E-16</v>
      </c>
      <c r="N4919" s="7">
        <f t="shared" si="736"/>
        <v>-2.8770319460136305E-14</v>
      </c>
      <c r="O4919" s="7">
        <f t="shared" si="737"/>
        <v>-2.8770319460136305E-14</v>
      </c>
      <c r="R4919" s="7"/>
      <c r="S4919" s="47">
        <f t="shared" si="738"/>
        <v>-2.2204460492503131E-16</v>
      </c>
      <c r="T4919" s="47">
        <f t="shared" si="739"/>
        <v>0</v>
      </c>
      <c r="U4919" s="47">
        <f t="shared" si="740"/>
        <v>129.57</v>
      </c>
      <c r="V4919" s="47">
        <f t="shared" si="741"/>
        <v>17.700000000000003</v>
      </c>
      <c r="W4919" s="11"/>
    </row>
    <row r="4920" spans="1:23" x14ac:dyDescent="0.45">
      <c r="A4920" t="s">
        <v>4925</v>
      </c>
      <c r="B4920">
        <v>79.56</v>
      </c>
      <c r="D4920" s="9" t="str">
        <f>VartojimasGamyba!J4916</f>
        <v>2024-03-23-18</v>
      </c>
      <c r="E4920" s="8">
        <f>VartojimasGamyba!G4916</f>
        <v>0.63100000000000001</v>
      </c>
      <c r="F4920" s="11"/>
      <c r="G4920" s="7">
        <f t="shared" si="743"/>
        <v>8.0722222222222229</v>
      </c>
      <c r="H4920" s="7">
        <v>0</v>
      </c>
      <c r="I4920" s="7">
        <v>0.70111111111111113</v>
      </c>
      <c r="J4920" s="7">
        <v>0</v>
      </c>
      <c r="L4920" s="7">
        <f>VartojimasGamyba!H4916</f>
        <v>0</v>
      </c>
      <c r="M4920" s="15">
        <f t="shared" si="735"/>
        <v>0</v>
      </c>
      <c r="N4920" s="7">
        <f t="shared" si="736"/>
        <v>0</v>
      </c>
      <c r="O4920" s="7">
        <f t="shared" si="737"/>
        <v>0</v>
      </c>
      <c r="R4920" s="7"/>
      <c r="S4920" s="47">
        <f t="shared" si="738"/>
        <v>0</v>
      </c>
      <c r="T4920" s="47">
        <f t="shared" si="739"/>
        <v>0</v>
      </c>
      <c r="U4920" s="47">
        <f t="shared" si="740"/>
        <v>179.85000000000002</v>
      </c>
      <c r="V4920" s="47">
        <f t="shared" si="741"/>
        <v>67.98</v>
      </c>
      <c r="W4920" s="11"/>
    </row>
    <row r="4921" spans="1:23" x14ac:dyDescent="0.45">
      <c r="A4921" t="s">
        <v>4926</v>
      </c>
      <c r="B4921">
        <v>83.22</v>
      </c>
      <c r="D4921" s="9" t="str">
        <f>VartojimasGamyba!J4917</f>
        <v>2024-03-23-19</v>
      </c>
      <c r="E4921" s="8">
        <f>VartojimasGamyba!G4917</f>
        <v>0.53900000000000003</v>
      </c>
      <c r="F4921" s="11"/>
      <c r="G4921" s="7">
        <f t="shared" si="743"/>
        <v>7.4733333333333336</v>
      </c>
      <c r="H4921" s="7">
        <v>0</v>
      </c>
      <c r="I4921" s="7">
        <v>0.59888888888888892</v>
      </c>
      <c r="J4921" s="7">
        <v>0</v>
      </c>
      <c r="L4921" s="7">
        <f>VartojimasGamyba!H4917</f>
        <v>0</v>
      </c>
      <c r="M4921" s="15">
        <f t="shared" si="735"/>
        <v>0</v>
      </c>
      <c r="N4921" s="7">
        <f t="shared" si="736"/>
        <v>0</v>
      </c>
      <c r="O4921" s="7">
        <f t="shared" si="737"/>
        <v>0</v>
      </c>
      <c r="R4921" s="7"/>
      <c r="S4921" s="47">
        <f t="shared" si="738"/>
        <v>0</v>
      </c>
      <c r="T4921" s="47">
        <f t="shared" si="739"/>
        <v>0</v>
      </c>
      <c r="U4921" s="47">
        <f t="shared" si="740"/>
        <v>183.51</v>
      </c>
      <c r="V4921" s="47">
        <f t="shared" si="741"/>
        <v>71.64</v>
      </c>
      <c r="W4921" s="11"/>
    </row>
    <row r="4922" spans="1:23" x14ac:dyDescent="0.45">
      <c r="A4922" t="s">
        <v>4927</v>
      </c>
      <c r="B4922">
        <v>92.68</v>
      </c>
      <c r="D4922" s="9" t="str">
        <f>VartojimasGamyba!J4918</f>
        <v>2024-03-23-20</v>
      </c>
      <c r="E4922" s="8">
        <f>VartojimasGamyba!G4918</f>
        <v>0.78600000000000003</v>
      </c>
      <c r="F4922" s="11"/>
      <c r="G4922" s="7">
        <f t="shared" si="743"/>
        <v>6.6</v>
      </c>
      <c r="H4922" s="7">
        <v>0</v>
      </c>
      <c r="I4922" s="7">
        <v>0.87333333333333352</v>
      </c>
      <c r="J4922" s="7">
        <v>0</v>
      </c>
      <c r="L4922" s="7">
        <f>VartojimasGamyba!H4918</f>
        <v>0</v>
      </c>
      <c r="M4922" s="15">
        <f t="shared" si="735"/>
        <v>-1.1102230246251565E-16</v>
      </c>
      <c r="N4922" s="7">
        <f t="shared" si="736"/>
        <v>-2.1423973706191649E-14</v>
      </c>
      <c r="O4922" s="7">
        <f t="shared" si="737"/>
        <v>-2.1423973706191649E-14</v>
      </c>
      <c r="P4922" s="7" t="s">
        <v>8873</v>
      </c>
      <c r="R4922" s="7"/>
      <c r="S4922" s="47">
        <f t="shared" si="738"/>
        <v>-1.1102230246251565E-16</v>
      </c>
      <c r="T4922" s="47">
        <f t="shared" si="739"/>
        <v>0</v>
      </c>
      <c r="U4922" s="47">
        <f t="shared" si="740"/>
        <v>192.97000000000003</v>
      </c>
      <c r="V4922" s="47">
        <f t="shared" si="741"/>
        <v>81.100000000000009</v>
      </c>
      <c r="W4922" s="11"/>
    </row>
    <row r="4923" spans="1:23" x14ac:dyDescent="0.45">
      <c r="A4923" t="s">
        <v>4928</v>
      </c>
      <c r="B4923">
        <v>90.87</v>
      </c>
      <c r="D4923" s="9" t="str">
        <f>VartojimasGamyba!J4919</f>
        <v>2024-03-23-21</v>
      </c>
      <c r="E4923" s="8">
        <f>VartojimasGamyba!G4919</f>
        <v>0.626</v>
      </c>
      <c r="F4923" s="11"/>
      <c r="G4923" s="7">
        <f t="shared" si="743"/>
        <v>5.9044444444444437</v>
      </c>
      <c r="H4923" s="7">
        <v>0</v>
      </c>
      <c r="I4923" s="7">
        <v>0.69555555555555559</v>
      </c>
      <c r="J4923" s="7">
        <v>0</v>
      </c>
      <c r="L4923" s="7">
        <f>VartojimasGamyba!H4919</f>
        <v>0</v>
      </c>
      <c r="M4923" s="15">
        <f t="shared" si="735"/>
        <v>0</v>
      </c>
      <c r="N4923" s="7">
        <f t="shared" si="736"/>
        <v>0</v>
      </c>
      <c r="O4923" s="7">
        <f t="shared" si="737"/>
        <v>0</v>
      </c>
      <c r="P4923" s="7">
        <f>SUM(N4902:N4925)</f>
        <v>1066.229613333333</v>
      </c>
      <c r="R4923" s="7"/>
      <c r="S4923" s="47">
        <f t="shared" si="738"/>
        <v>0</v>
      </c>
      <c r="T4923" s="47">
        <f t="shared" si="739"/>
        <v>0</v>
      </c>
      <c r="U4923" s="47">
        <f t="shared" si="740"/>
        <v>191.16000000000003</v>
      </c>
      <c r="V4923" s="47">
        <f t="shared" si="741"/>
        <v>79.290000000000006</v>
      </c>
      <c r="W4923" s="11"/>
    </row>
    <row r="4924" spans="1:23" x14ac:dyDescent="0.45">
      <c r="A4924" t="s">
        <v>4929</v>
      </c>
      <c r="B4924">
        <v>83.34</v>
      </c>
      <c r="D4924" s="9" t="str">
        <f>VartojimasGamyba!J4920</f>
        <v>2024-03-23-22</v>
      </c>
      <c r="E4924" s="8">
        <f>VartojimasGamyba!G4920</f>
        <v>0.193</v>
      </c>
      <c r="F4924" s="11"/>
      <c r="G4924" s="7">
        <f t="shared" si="743"/>
        <v>5.6899999999999995</v>
      </c>
      <c r="H4924" s="7">
        <v>0</v>
      </c>
      <c r="I4924" s="7">
        <v>0.21444444444444447</v>
      </c>
      <c r="J4924" s="7">
        <v>0</v>
      </c>
      <c r="L4924" s="7">
        <f>VartojimasGamyba!H4920</f>
        <v>0</v>
      </c>
      <c r="M4924" s="15">
        <f t="shared" si="735"/>
        <v>-2.7755575615628914E-17</v>
      </c>
      <c r="N4924" s="7">
        <f t="shared" si="736"/>
        <v>-5.0967563502979373E-15</v>
      </c>
      <c r="O4924" s="7">
        <f t="shared" si="737"/>
        <v>-5.0967563502979373E-15</v>
      </c>
      <c r="P4924" s="7" t="s">
        <v>8872</v>
      </c>
      <c r="R4924" s="7"/>
      <c r="S4924" s="47">
        <f t="shared" si="738"/>
        <v>-2.7755575615628914E-17</v>
      </c>
      <c r="T4924" s="47">
        <f t="shared" si="739"/>
        <v>0</v>
      </c>
      <c r="U4924" s="47">
        <f t="shared" si="740"/>
        <v>183.63</v>
      </c>
      <c r="V4924" s="47">
        <f t="shared" si="741"/>
        <v>71.760000000000005</v>
      </c>
      <c r="W4924" s="11"/>
    </row>
    <row r="4925" spans="1:23" x14ac:dyDescent="0.45">
      <c r="A4925" t="s">
        <v>4930</v>
      </c>
      <c r="B4925">
        <v>76.010000000000005</v>
      </c>
      <c r="D4925" s="9" t="str">
        <f>VartojimasGamyba!J4921</f>
        <v>2024-03-23-23</v>
      </c>
      <c r="E4925" s="8">
        <f>VartojimasGamyba!G4921</f>
        <v>0.621</v>
      </c>
      <c r="F4925" s="11"/>
      <c r="G4925" s="7">
        <f t="shared" si="743"/>
        <v>4.9999999999999991</v>
      </c>
      <c r="H4925" s="7">
        <v>0</v>
      </c>
      <c r="I4925" s="7">
        <v>0.69000000000000006</v>
      </c>
      <c r="J4925" s="7">
        <v>0</v>
      </c>
      <c r="L4925" s="7">
        <f>VartojimasGamyba!H4921</f>
        <v>0</v>
      </c>
      <c r="M4925" s="15">
        <f t="shared" si="735"/>
        <v>-1.1102230246251565E-16</v>
      </c>
      <c r="N4925" s="7">
        <f t="shared" si="736"/>
        <v>-1.9573231924141511E-14</v>
      </c>
      <c r="O4925" s="7">
        <f t="shared" si="737"/>
        <v>-1.9573231924141511E-14</v>
      </c>
      <c r="P4925" s="7">
        <f>SUM(O4902:O4925)</f>
        <v>1066.229613333333</v>
      </c>
      <c r="Q4925" s="7">
        <f>SUMPRODUCT(B4902:B4925,E4902:E4925)+SUM(E4902:E4925)*$Z$21-SUMPRODUCT(B4902:B4925,L4902:L4925)+SUM(L4902:L4925)*ABS($Z$20)</f>
        <v>2254.42551</v>
      </c>
      <c r="R4925" s="7"/>
      <c r="S4925" s="47">
        <f t="shared" si="738"/>
        <v>-1.1102230246251565E-16</v>
      </c>
      <c r="T4925" s="47">
        <f t="shared" si="739"/>
        <v>0</v>
      </c>
      <c r="U4925" s="47">
        <f t="shared" si="740"/>
        <v>176.3</v>
      </c>
      <c r="V4925" s="47">
        <f t="shared" si="741"/>
        <v>64.430000000000007</v>
      </c>
      <c r="W4925" s="11">
        <f>IF(P4925&lt;&gt;Q4925,1,0)</f>
        <v>1</v>
      </c>
    </row>
    <row r="4926" spans="1:23" x14ac:dyDescent="0.45">
      <c r="A4926" t="s">
        <v>4931</v>
      </c>
      <c r="B4926">
        <v>40.28</v>
      </c>
      <c r="D4926" s="1" t="str">
        <f>VartojimasGamyba!J4922</f>
        <v>2024-03-24-00</v>
      </c>
      <c r="E4926" s="7">
        <f>VartojimasGamyba!G4922</f>
        <v>0.35099999999999998</v>
      </c>
      <c r="F4926" s="11"/>
      <c r="G4926" s="12">
        <f>G4925+H4926-I4926</f>
        <v>4.6099999999999994</v>
      </c>
      <c r="H4926" s="12">
        <v>0</v>
      </c>
      <c r="I4926" s="12">
        <v>0.38999999999999996</v>
      </c>
      <c r="J4926" s="12">
        <v>0</v>
      </c>
      <c r="K4926" s="12"/>
      <c r="L4926" s="12">
        <f>VartojimasGamyba!H4922</f>
        <v>0</v>
      </c>
      <c r="M4926" s="19">
        <f t="shared" si="735"/>
        <v>0</v>
      </c>
      <c r="N4926" s="7">
        <f t="shared" si="736"/>
        <v>0</v>
      </c>
      <c r="O4926" s="7">
        <f t="shared" si="737"/>
        <v>0</v>
      </c>
      <c r="R4926" s="20" t="s">
        <v>8783</v>
      </c>
      <c r="S4926" s="47">
        <f t="shared" si="738"/>
        <v>0</v>
      </c>
      <c r="T4926" s="47">
        <f t="shared" si="739"/>
        <v>0</v>
      </c>
      <c r="U4926" s="47">
        <f t="shared" si="740"/>
        <v>140.57</v>
      </c>
      <c r="V4926" s="47">
        <f t="shared" si="741"/>
        <v>28.700000000000003</v>
      </c>
      <c r="W4926" s="11"/>
    </row>
    <row r="4927" spans="1:23" x14ac:dyDescent="0.45">
      <c r="A4927" t="s">
        <v>4932</v>
      </c>
      <c r="B4927">
        <v>31.22</v>
      </c>
      <c r="D4927" s="1" t="str">
        <f>VartojimasGamyba!J4923</f>
        <v>2024-03-24-01</v>
      </c>
      <c r="E4927" s="7">
        <f>VartojimasGamyba!G4923</f>
        <v>0.52900000000000003</v>
      </c>
      <c r="F4927" s="11"/>
      <c r="G4927" s="12">
        <f t="shared" ref="G4927:G4949" si="744">G4926+H4927-I4927</f>
        <v>4.6099999999999994</v>
      </c>
      <c r="H4927" s="12">
        <v>0</v>
      </c>
      <c r="I4927" s="12">
        <v>0</v>
      </c>
      <c r="J4927" s="12">
        <v>0</v>
      </c>
      <c r="K4927" s="12"/>
      <c r="L4927" s="12">
        <f>VartojimasGamyba!H4923</f>
        <v>0</v>
      </c>
      <c r="M4927" s="19">
        <f t="shared" si="735"/>
        <v>0.52900000000000003</v>
      </c>
      <c r="N4927" s="7">
        <f t="shared" si="736"/>
        <v>69.568789999999993</v>
      </c>
      <c r="O4927" s="7">
        <f t="shared" si="737"/>
        <v>69.568789999999993</v>
      </c>
      <c r="R4927" s="7"/>
      <c r="S4927" s="47">
        <f t="shared" si="738"/>
        <v>0.52900000000000003</v>
      </c>
      <c r="T4927" s="47">
        <f t="shared" si="739"/>
        <v>0</v>
      </c>
      <c r="U4927" s="47">
        <f t="shared" si="740"/>
        <v>131.51</v>
      </c>
      <c r="V4927" s="47">
        <f t="shared" si="741"/>
        <v>19.64</v>
      </c>
      <c r="W4927" s="11"/>
    </row>
    <row r="4928" spans="1:23" x14ac:dyDescent="0.45">
      <c r="A4928" t="s">
        <v>4933</v>
      </c>
      <c r="B4928">
        <v>36.26</v>
      </c>
      <c r="D4928" s="1" t="str">
        <f>VartojimasGamyba!J4924</f>
        <v>2024-03-24-02</v>
      </c>
      <c r="E4928" s="7">
        <f>VartojimasGamyba!G4924</f>
        <v>0.41399999999999998</v>
      </c>
      <c r="F4928" s="11"/>
      <c r="G4928" s="12">
        <f t="shared" si="744"/>
        <v>4.6099999999999994</v>
      </c>
      <c r="H4928" s="12">
        <v>0</v>
      </c>
      <c r="I4928" s="12">
        <v>0</v>
      </c>
      <c r="J4928" s="12">
        <v>0</v>
      </c>
      <c r="K4928" s="12"/>
      <c r="L4928" s="12">
        <f>VartojimasGamyba!H4924</f>
        <v>0</v>
      </c>
      <c r="M4928" s="19">
        <f t="shared" si="735"/>
        <v>0.41399999999999998</v>
      </c>
      <c r="N4928" s="7">
        <f t="shared" si="736"/>
        <v>56.531700000000001</v>
      </c>
      <c r="O4928" s="7">
        <f t="shared" si="737"/>
        <v>56.531700000000001</v>
      </c>
      <c r="R4928" s="7"/>
      <c r="S4928" s="47">
        <f t="shared" si="738"/>
        <v>0.41399999999999998</v>
      </c>
      <c r="T4928" s="47">
        <f t="shared" si="739"/>
        <v>0</v>
      </c>
      <c r="U4928" s="47">
        <f t="shared" si="740"/>
        <v>136.55000000000001</v>
      </c>
      <c r="V4928" s="47">
        <f t="shared" si="741"/>
        <v>24.68</v>
      </c>
      <c r="W4928" s="11"/>
    </row>
    <row r="4929" spans="1:23" x14ac:dyDescent="0.45">
      <c r="A4929" t="s">
        <v>4934</v>
      </c>
      <c r="B4929">
        <v>33.869999999999997</v>
      </c>
      <c r="D4929" s="1" t="str">
        <f>VartojimasGamyba!J4925</f>
        <v>2024-03-24-03</v>
      </c>
      <c r="E4929" s="7">
        <f>VartojimasGamyba!G4925</f>
        <v>0.39900000000000002</v>
      </c>
      <c r="F4929" s="11"/>
      <c r="G4929" s="12">
        <f t="shared" si="744"/>
        <v>4.6099999999999994</v>
      </c>
      <c r="H4929" s="12">
        <v>0</v>
      </c>
      <c r="I4929" s="12">
        <v>0</v>
      </c>
      <c r="J4929" s="12">
        <v>0</v>
      </c>
      <c r="K4929" s="12"/>
      <c r="L4929" s="12">
        <f>VartojimasGamyba!H4925</f>
        <v>0</v>
      </c>
      <c r="M4929" s="19">
        <f t="shared" si="735"/>
        <v>0.39900000000000002</v>
      </c>
      <c r="N4929" s="7">
        <f t="shared" si="736"/>
        <v>53.52984</v>
      </c>
      <c r="O4929" s="7">
        <f t="shared" si="737"/>
        <v>53.52984</v>
      </c>
      <c r="R4929" s="7"/>
      <c r="S4929" s="47">
        <f t="shared" si="738"/>
        <v>0.39900000000000002</v>
      </c>
      <c r="T4929" s="47">
        <f t="shared" si="739"/>
        <v>0</v>
      </c>
      <c r="U4929" s="47">
        <f t="shared" si="740"/>
        <v>134.16</v>
      </c>
      <c r="V4929" s="47">
        <f t="shared" si="741"/>
        <v>22.29</v>
      </c>
      <c r="W4929" s="11"/>
    </row>
    <row r="4930" spans="1:23" x14ac:dyDescent="0.45">
      <c r="A4930" t="s">
        <v>4935</v>
      </c>
      <c r="B4930">
        <v>33.369999999999997</v>
      </c>
      <c r="D4930" s="1" t="str">
        <f>VartojimasGamyba!J4926</f>
        <v>2024-03-24-04</v>
      </c>
      <c r="E4930" s="7">
        <f>VartojimasGamyba!G4926</f>
        <v>0.79400000000000004</v>
      </c>
      <c r="F4930" s="11"/>
      <c r="G4930" s="12">
        <f t="shared" si="744"/>
        <v>4.6099999999999994</v>
      </c>
      <c r="H4930" s="12">
        <v>0</v>
      </c>
      <c r="I4930" s="12">
        <v>0</v>
      </c>
      <c r="J4930" s="12">
        <v>0</v>
      </c>
      <c r="K4930" s="12"/>
      <c r="L4930" s="12">
        <f>VartojimasGamyba!H4926</f>
        <v>0</v>
      </c>
      <c r="M4930" s="19">
        <f t="shared" si="735"/>
        <v>0.79400000000000004</v>
      </c>
      <c r="N4930" s="7">
        <f t="shared" si="736"/>
        <v>106.12604</v>
      </c>
      <c r="O4930" s="7">
        <f t="shared" si="737"/>
        <v>106.12604</v>
      </c>
      <c r="R4930" s="7"/>
      <c r="S4930" s="47">
        <f t="shared" si="738"/>
        <v>0.79400000000000004</v>
      </c>
      <c r="T4930" s="47">
        <f t="shared" si="739"/>
        <v>0</v>
      </c>
      <c r="U4930" s="47">
        <f t="shared" si="740"/>
        <v>133.66</v>
      </c>
      <c r="V4930" s="47">
        <f t="shared" si="741"/>
        <v>21.79</v>
      </c>
      <c r="W4930" s="11"/>
    </row>
    <row r="4931" spans="1:23" x14ac:dyDescent="0.45">
      <c r="A4931" t="s">
        <v>4936</v>
      </c>
      <c r="B4931">
        <v>33.54</v>
      </c>
      <c r="D4931" s="1" t="str">
        <f>VartojimasGamyba!J4927</f>
        <v>2024-03-24-05</v>
      </c>
      <c r="E4931" s="7">
        <f>VartojimasGamyba!G4927</f>
        <v>0.73899999999999999</v>
      </c>
      <c r="F4931" s="11"/>
      <c r="G4931" s="12">
        <f t="shared" si="744"/>
        <v>4.6099999999999994</v>
      </c>
      <c r="H4931" s="12">
        <v>0</v>
      </c>
      <c r="I4931" s="12">
        <v>0</v>
      </c>
      <c r="J4931" s="12">
        <v>0</v>
      </c>
      <c r="K4931" s="12"/>
      <c r="L4931" s="12">
        <f>VartojimasGamyba!H4927</f>
        <v>0</v>
      </c>
      <c r="M4931" s="19">
        <f t="shared" si="735"/>
        <v>0.73899999999999999</v>
      </c>
      <c r="N4931" s="7">
        <f t="shared" si="736"/>
        <v>98.900370000000009</v>
      </c>
      <c r="O4931" s="7">
        <f t="shared" si="737"/>
        <v>98.900370000000009</v>
      </c>
      <c r="R4931" s="7"/>
      <c r="S4931" s="47">
        <f t="shared" si="738"/>
        <v>0.73899999999999999</v>
      </c>
      <c r="T4931" s="47">
        <f t="shared" si="739"/>
        <v>0</v>
      </c>
      <c r="U4931" s="47">
        <f t="shared" si="740"/>
        <v>133.83000000000001</v>
      </c>
      <c r="V4931" s="47">
        <f t="shared" si="741"/>
        <v>21.96</v>
      </c>
      <c r="W4931" s="11"/>
    </row>
    <row r="4932" spans="1:23" x14ac:dyDescent="0.45">
      <c r="A4932" t="s">
        <v>4937</v>
      </c>
      <c r="B4932">
        <v>35.159999999999997</v>
      </c>
      <c r="D4932" s="1" t="str">
        <f>VartojimasGamyba!J4928</f>
        <v>2024-03-24-06</v>
      </c>
      <c r="E4932" s="7">
        <f>VartojimasGamyba!G4928</f>
        <v>0.61199999999999999</v>
      </c>
      <c r="F4932" s="11"/>
      <c r="G4932" s="12">
        <f t="shared" si="744"/>
        <v>4.6099999999999994</v>
      </c>
      <c r="H4932" s="12">
        <v>0</v>
      </c>
      <c r="I4932" s="12">
        <v>0</v>
      </c>
      <c r="J4932" s="12">
        <v>0</v>
      </c>
      <c r="K4932" s="12"/>
      <c r="L4932" s="12">
        <f>VartojimasGamyba!H4928</f>
        <v>2.5999999999999999E-2</v>
      </c>
      <c r="M4932" s="19">
        <f t="shared" si="735"/>
        <v>0.58599999999999997</v>
      </c>
      <c r="N4932" s="7">
        <f t="shared" si="736"/>
        <v>79.373699999999985</v>
      </c>
      <c r="O4932" s="7">
        <f t="shared" si="737"/>
        <v>79.373699999999985</v>
      </c>
      <c r="R4932" s="7"/>
      <c r="S4932" s="47">
        <f t="shared" si="738"/>
        <v>0.58599999999999997</v>
      </c>
      <c r="T4932" s="47">
        <f t="shared" si="739"/>
        <v>0</v>
      </c>
      <c r="U4932" s="47">
        <f t="shared" si="740"/>
        <v>135.44999999999999</v>
      </c>
      <c r="V4932" s="47">
        <f t="shared" si="741"/>
        <v>23.58</v>
      </c>
      <c r="W4932" s="11"/>
    </row>
    <row r="4933" spans="1:23" x14ac:dyDescent="0.45">
      <c r="A4933" t="s">
        <v>4938</v>
      </c>
      <c r="B4933">
        <v>36.340000000000003</v>
      </c>
      <c r="D4933" s="1" t="str">
        <f>VartojimasGamyba!J4929</f>
        <v>2024-03-24-07</v>
      </c>
      <c r="E4933" s="7">
        <f>VartojimasGamyba!G4929</f>
        <v>0.254</v>
      </c>
      <c r="F4933" s="11"/>
      <c r="G4933" s="12">
        <f t="shared" si="744"/>
        <v>4.4332222222222208</v>
      </c>
      <c r="H4933" s="12">
        <v>0</v>
      </c>
      <c r="I4933" s="12">
        <v>0.17677777777777864</v>
      </c>
      <c r="J4933" s="12">
        <v>0</v>
      </c>
      <c r="K4933" s="12"/>
      <c r="L4933" s="12">
        <f>VartojimasGamyba!H4929</f>
        <v>7.5999999999999998E-2</v>
      </c>
      <c r="M4933" s="19">
        <f t="shared" si="735"/>
        <v>1.8899999999999209E-2</v>
      </c>
      <c r="N4933" s="7">
        <f t="shared" si="736"/>
        <v>2.5823069999998918</v>
      </c>
      <c r="O4933" s="7">
        <f t="shared" si="737"/>
        <v>2.5823069999998918</v>
      </c>
      <c r="R4933" s="7"/>
      <c r="S4933" s="47">
        <f t="shared" si="738"/>
        <v>1.8899999999999209E-2</v>
      </c>
      <c r="T4933" s="47">
        <f t="shared" si="739"/>
        <v>0</v>
      </c>
      <c r="U4933" s="47">
        <f t="shared" si="740"/>
        <v>136.63</v>
      </c>
      <c r="V4933" s="47">
        <f t="shared" si="741"/>
        <v>24.760000000000005</v>
      </c>
      <c r="W4933" s="11"/>
    </row>
    <row r="4934" spans="1:23" x14ac:dyDescent="0.45">
      <c r="A4934" t="s">
        <v>4939</v>
      </c>
      <c r="B4934">
        <v>33.17</v>
      </c>
      <c r="D4934" s="1" t="str">
        <f>VartojimasGamyba!J4930</f>
        <v>2024-03-24-08</v>
      </c>
      <c r="E4934" s="7">
        <f>VartojimasGamyba!G4930</f>
        <v>0.40100000000000002</v>
      </c>
      <c r="F4934" s="11"/>
      <c r="G4934" s="12">
        <f t="shared" si="744"/>
        <v>4.4332222222222208</v>
      </c>
      <c r="H4934" s="12">
        <v>0</v>
      </c>
      <c r="I4934" s="12">
        <v>0</v>
      </c>
      <c r="J4934" s="12">
        <v>0</v>
      </c>
      <c r="K4934" s="12"/>
      <c r="L4934" s="12">
        <f>VartojimasGamyba!H4930</f>
        <v>0.155</v>
      </c>
      <c r="M4934" s="19">
        <f t="shared" si="735"/>
        <v>0.24600000000000002</v>
      </c>
      <c r="N4934" s="7">
        <f t="shared" si="736"/>
        <v>32.831160000000004</v>
      </c>
      <c r="O4934" s="7">
        <f t="shared" si="737"/>
        <v>32.831160000000004</v>
      </c>
      <c r="R4934" s="7"/>
      <c r="S4934" s="47">
        <f t="shared" si="738"/>
        <v>0.24600000000000002</v>
      </c>
      <c r="T4934" s="47">
        <f t="shared" si="739"/>
        <v>0</v>
      </c>
      <c r="U4934" s="47">
        <f t="shared" si="740"/>
        <v>133.46</v>
      </c>
      <c r="V4934" s="47">
        <f t="shared" si="741"/>
        <v>21.590000000000003</v>
      </c>
      <c r="W4934" s="11"/>
    </row>
    <row r="4935" spans="1:23" x14ac:dyDescent="0.45">
      <c r="A4935" t="s">
        <v>4940</v>
      </c>
      <c r="B4935">
        <v>37.229999999999997</v>
      </c>
      <c r="D4935" s="1" t="str">
        <f>VartojimasGamyba!J4931</f>
        <v>2024-03-24-09</v>
      </c>
      <c r="E4935" s="7">
        <f>VartojimasGamyba!G4931</f>
        <v>0.16200000000000001</v>
      </c>
      <c r="F4935" s="11"/>
      <c r="G4935" s="12">
        <f t="shared" si="744"/>
        <v>4.7672222222222214</v>
      </c>
      <c r="H4935" s="12">
        <v>0.33400000000000091</v>
      </c>
      <c r="I4935" s="12">
        <v>0</v>
      </c>
      <c r="J4935" s="12">
        <v>0</v>
      </c>
      <c r="K4935" s="12"/>
      <c r="L4935" s="12">
        <f>VartojimasGamyba!H4931</f>
        <v>0.496</v>
      </c>
      <c r="M4935" s="19">
        <f t="shared" ref="M4935:M4998" si="745">E4935+H4935-I4935*$J$2+J4935-L4935</f>
        <v>8.8817841970012523E-16</v>
      </c>
      <c r="N4935" s="7">
        <f t="shared" ref="N4935:N4998" si="746">M4935*U4935-J4935*V4935</f>
        <v>1.2214229627716123E-13</v>
      </c>
      <c r="O4935" s="7">
        <f t="shared" ref="O4935:O4998" si="747">(M4935)*(B4935+$Z$21)</f>
        <v>1.2214229627716123E-13</v>
      </c>
      <c r="R4935" s="7"/>
      <c r="S4935" s="47">
        <f t="shared" ref="S4935:S4998" si="748">M4935+IF((L4935-E4935)&gt;0,(L4935-E4935),0)</f>
        <v>0.33400000000000085</v>
      </c>
      <c r="T4935" s="47">
        <f t="shared" ref="T4935:T4998" si="749">IF(L4935-E4935&lt;0,0,L4935-E4935)</f>
        <v>0.33399999999999996</v>
      </c>
      <c r="U4935" s="47">
        <f t="shared" ref="U4935:U4998" si="750">B4935+$Z$21</f>
        <v>137.52000000000001</v>
      </c>
      <c r="V4935" s="47">
        <f t="shared" ref="V4935:V4998" si="751">B4935+$Z$20</f>
        <v>25.65</v>
      </c>
      <c r="W4935" s="11"/>
    </row>
    <row r="4936" spans="1:23" x14ac:dyDescent="0.45">
      <c r="A4936" t="s">
        <v>4941</v>
      </c>
      <c r="B4936">
        <v>41.92</v>
      </c>
      <c r="D4936" s="1" t="str">
        <f>VartojimasGamyba!J4932</f>
        <v>2024-03-24-10</v>
      </c>
      <c r="E4936" s="7">
        <f>VartojimasGamyba!G4932</f>
        <v>0.129</v>
      </c>
      <c r="F4936" s="11"/>
      <c r="G4936" s="12">
        <f t="shared" si="744"/>
        <v>5.968222222222221</v>
      </c>
      <c r="H4936" s="12">
        <v>1.2009999999999998</v>
      </c>
      <c r="I4936" s="12">
        <v>0</v>
      </c>
      <c r="J4936" s="12">
        <v>0</v>
      </c>
      <c r="K4936" s="12"/>
      <c r="L4936" s="12">
        <f>VartojimasGamyba!H4932</f>
        <v>1.33</v>
      </c>
      <c r="M4936" s="19">
        <f t="shared" si="745"/>
        <v>0</v>
      </c>
      <c r="N4936" s="7">
        <f t="shared" si="746"/>
        <v>0</v>
      </c>
      <c r="O4936" s="7">
        <f t="shared" si="747"/>
        <v>0</v>
      </c>
      <c r="R4936" s="7"/>
      <c r="S4936" s="47">
        <f t="shared" si="748"/>
        <v>1.2010000000000001</v>
      </c>
      <c r="T4936" s="47">
        <f t="shared" si="749"/>
        <v>1.2010000000000001</v>
      </c>
      <c r="U4936" s="47">
        <f t="shared" si="750"/>
        <v>142.21</v>
      </c>
      <c r="V4936" s="47">
        <f t="shared" si="751"/>
        <v>30.340000000000003</v>
      </c>
      <c r="W4936" s="11"/>
    </row>
    <row r="4937" spans="1:23" x14ac:dyDescent="0.45">
      <c r="A4937" t="s">
        <v>4942</v>
      </c>
      <c r="B4937">
        <v>45.09</v>
      </c>
      <c r="D4937" s="1" t="str">
        <f>VartojimasGamyba!J4933</f>
        <v>2024-03-24-11</v>
      </c>
      <c r="E4937" s="7">
        <f>VartojimasGamyba!G4933</f>
        <v>0.152</v>
      </c>
      <c r="F4937" s="11"/>
      <c r="G4937" s="12">
        <f t="shared" si="744"/>
        <v>7.4032222222222206</v>
      </c>
      <c r="H4937" s="12">
        <v>1.4350000000000001</v>
      </c>
      <c r="I4937" s="12">
        <v>0</v>
      </c>
      <c r="J4937" s="12">
        <v>0</v>
      </c>
      <c r="K4937" s="12"/>
      <c r="L4937" s="12">
        <f>VartojimasGamyba!H4933</f>
        <v>1.587</v>
      </c>
      <c r="M4937" s="19">
        <f t="shared" si="745"/>
        <v>0</v>
      </c>
      <c r="N4937" s="7">
        <f t="shared" si="746"/>
        <v>0</v>
      </c>
      <c r="O4937" s="7">
        <f t="shared" si="747"/>
        <v>0</v>
      </c>
      <c r="R4937" s="7"/>
      <c r="S4937" s="47">
        <f t="shared" si="748"/>
        <v>1.4350000000000001</v>
      </c>
      <c r="T4937" s="47">
        <f t="shared" si="749"/>
        <v>1.4350000000000001</v>
      </c>
      <c r="U4937" s="47">
        <f t="shared" si="750"/>
        <v>145.38</v>
      </c>
      <c r="V4937" s="47">
        <f t="shared" si="751"/>
        <v>33.510000000000005</v>
      </c>
      <c r="W4937" s="11"/>
    </row>
    <row r="4938" spans="1:23" x14ac:dyDescent="0.45">
      <c r="A4938" t="s">
        <v>4943</v>
      </c>
      <c r="B4938">
        <v>46.25</v>
      </c>
      <c r="D4938" s="1" t="str">
        <f>VartojimasGamyba!J4934</f>
        <v>2024-03-24-12</v>
      </c>
      <c r="E4938" s="7">
        <f>VartojimasGamyba!G4934</f>
        <v>4.2999999999999997E-2</v>
      </c>
      <c r="F4938" s="11"/>
      <c r="G4938" s="12">
        <f t="shared" si="744"/>
        <v>9.5442222222222206</v>
      </c>
      <c r="H4938" s="12">
        <v>2.1410000000000005</v>
      </c>
      <c r="I4938" s="12">
        <v>0</v>
      </c>
      <c r="J4938" s="12">
        <v>0</v>
      </c>
      <c r="K4938" s="12"/>
      <c r="L4938" s="12">
        <f>VartojimasGamyba!H4934</f>
        <v>2.1840000000000002</v>
      </c>
      <c r="M4938" s="19">
        <f t="shared" si="745"/>
        <v>0</v>
      </c>
      <c r="N4938" s="7">
        <f t="shared" si="746"/>
        <v>0</v>
      </c>
      <c r="O4938" s="7">
        <f t="shared" si="747"/>
        <v>0</v>
      </c>
      <c r="R4938" s="7"/>
      <c r="S4938" s="47">
        <f t="shared" si="748"/>
        <v>2.141</v>
      </c>
      <c r="T4938" s="47">
        <f t="shared" si="749"/>
        <v>2.141</v>
      </c>
      <c r="U4938" s="47">
        <f t="shared" si="750"/>
        <v>146.54000000000002</v>
      </c>
      <c r="V4938" s="47">
        <f t="shared" si="751"/>
        <v>34.67</v>
      </c>
      <c r="W4938" s="11"/>
    </row>
    <row r="4939" spans="1:23" x14ac:dyDescent="0.45">
      <c r="A4939" t="s">
        <v>4944</v>
      </c>
      <c r="B4939">
        <v>48.23</v>
      </c>
      <c r="D4939" s="1" t="str">
        <f>VartojimasGamyba!J4935</f>
        <v>2024-03-24-13</v>
      </c>
      <c r="E4939" s="7">
        <f>VartojimasGamyba!G4935</f>
        <v>0.56899999999999995</v>
      </c>
      <c r="F4939" s="11"/>
      <c r="G4939" s="12">
        <f t="shared" si="744"/>
        <v>9.6422222222222214</v>
      </c>
      <c r="H4939" s="12">
        <v>9.8000000000000087E-2</v>
      </c>
      <c r="I4939" s="12">
        <v>0</v>
      </c>
      <c r="J4939" s="12">
        <v>0</v>
      </c>
      <c r="K4939" s="12"/>
      <c r="L4939" s="12">
        <f>VartojimasGamyba!H4935</f>
        <v>0.66700000000000004</v>
      </c>
      <c r="M4939" s="19">
        <f t="shared" si="745"/>
        <v>0</v>
      </c>
      <c r="N4939" s="7">
        <f t="shared" si="746"/>
        <v>0</v>
      </c>
      <c r="O4939" s="7">
        <f t="shared" si="747"/>
        <v>0</v>
      </c>
      <c r="R4939" s="7"/>
      <c r="S4939" s="47">
        <f t="shared" si="748"/>
        <v>9.8000000000000087E-2</v>
      </c>
      <c r="T4939" s="47">
        <f t="shared" si="749"/>
        <v>9.8000000000000087E-2</v>
      </c>
      <c r="U4939" s="47">
        <f t="shared" si="750"/>
        <v>148.52000000000001</v>
      </c>
      <c r="V4939" s="47">
        <f t="shared" si="751"/>
        <v>36.65</v>
      </c>
      <c r="W4939" s="11"/>
    </row>
    <row r="4940" spans="1:23" x14ac:dyDescent="0.45">
      <c r="A4940" t="s">
        <v>4945</v>
      </c>
      <c r="B4940">
        <v>49.63</v>
      </c>
      <c r="D4940" s="1" t="str">
        <f>VartojimasGamyba!J4936</f>
        <v>2024-03-24-14</v>
      </c>
      <c r="E4940" s="7">
        <f>VartojimasGamyba!G4936</f>
        <v>0.11799999999999999</v>
      </c>
      <c r="F4940" s="11"/>
      <c r="G4940" s="12">
        <f t="shared" si="744"/>
        <v>10.762222222222221</v>
      </c>
      <c r="H4940" s="12">
        <v>1.1200000000000001</v>
      </c>
      <c r="I4940" s="12">
        <v>0</v>
      </c>
      <c r="J4940" s="12">
        <v>0</v>
      </c>
      <c r="K4940" s="12"/>
      <c r="L4940" s="12">
        <f>VartojimasGamyba!H4936</f>
        <v>1.238</v>
      </c>
      <c r="M4940" s="19">
        <f t="shared" si="745"/>
        <v>0</v>
      </c>
      <c r="N4940" s="7">
        <f t="shared" si="746"/>
        <v>0</v>
      </c>
      <c r="O4940" s="7">
        <f t="shared" si="747"/>
        <v>0</v>
      </c>
      <c r="R4940" s="7"/>
      <c r="S4940" s="47">
        <f t="shared" si="748"/>
        <v>1.1200000000000001</v>
      </c>
      <c r="T4940" s="47">
        <f t="shared" si="749"/>
        <v>1.1200000000000001</v>
      </c>
      <c r="U4940" s="47">
        <f t="shared" si="750"/>
        <v>149.92000000000002</v>
      </c>
      <c r="V4940" s="47">
        <f t="shared" si="751"/>
        <v>38.050000000000004</v>
      </c>
      <c r="W4940" s="11"/>
    </row>
    <row r="4941" spans="1:23" x14ac:dyDescent="0.45">
      <c r="A4941" t="s">
        <v>4946</v>
      </c>
      <c r="B4941">
        <v>49.24</v>
      </c>
      <c r="D4941" s="1" t="str">
        <f>VartojimasGamyba!J4937</f>
        <v>2024-03-24-15</v>
      </c>
      <c r="E4941" s="7">
        <f>VartojimasGamyba!G4937</f>
        <v>0.58599999999999997</v>
      </c>
      <c r="F4941" s="11"/>
      <c r="G4941" s="12">
        <f t="shared" si="744"/>
        <v>10.709999999999999</v>
      </c>
      <c r="H4941" s="12">
        <v>0</v>
      </c>
      <c r="I4941" s="12">
        <v>5.2222222222222149E-2</v>
      </c>
      <c r="J4941" s="12">
        <v>0</v>
      </c>
      <c r="K4941" s="12"/>
      <c r="L4941" s="12">
        <f>VartojimasGamyba!H4937</f>
        <v>0.53900000000000003</v>
      </c>
      <c r="M4941" s="19">
        <f t="shared" si="745"/>
        <v>0</v>
      </c>
      <c r="N4941" s="7">
        <f t="shared" si="746"/>
        <v>0</v>
      </c>
      <c r="O4941" s="7">
        <f t="shared" si="747"/>
        <v>0</v>
      </c>
      <c r="R4941" s="7"/>
      <c r="S4941" s="47">
        <f t="shared" si="748"/>
        <v>0</v>
      </c>
      <c r="T4941" s="47">
        <f t="shared" si="749"/>
        <v>0</v>
      </c>
      <c r="U4941" s="47">
        <f t="shared" si="750"/>
        <v>149.53</v>
      </c>
      <c r="V4941" s="47">
        <f t="shared" si="751"/>
        <v>37.660000000000004</v>
      </c>
      <c r="W4941" s="11"/>
    </row>
    <row r="4942" spans="1:23" x14ac:dyDescent="0.45">
      <c r="A4942" t="s">
        <v>4947</v>
      </c>
      <c r="B4942">
        <v>49.53</v>
      </c>
      <c r="D4942" s="1" t="str">
        <f>VartojimasGamyba!J4938</f>
        <v>2024-03-24-16</v>
      </c>
      <c r="E4942" s="7">
        <f>VartojimasGamyba!G4938</f>
        <v>0.63600000000000001</v>
      </c>
      <c r="F4942" s="11"/>
      <c r="G4942" s="12">
        <f t="shared" si="744"/>
        <v>10.008888888888889</v>
      </c>
      <c r="H4942" s="12">
        <v>0</v>
      </c>
      <c r="I4942" s="12">
        <v>0.70111111111111102</v>
      </c>
      <c r="J4942" s="12">
        <v>0</v>
      </c>
      <c r="K4942" s="12"/>
      <c r="L4942" s="12">
        <f>VartojimasGamyba!H4938</f>
        <v>5.0000000000000001E-3</v>
      </c>
      <c r="M4942" s="19">
        <f t="shared" si="745"/>
        <v>1.1535911115245767E-16</v>
      </c>
      <c r="N4942" s="7">
        <f t="shared" si="746"/>
        <v>1.7283102032861206E-14</v>
      </c>
      <c r="O4942" s="7">
        <f t="shared" si="747"/>
        <v>1.7283102032861206E-14</v>
      </c>
      <c r="R4942" s="7"/>
      <c r="S4942" s="47">
        <f t="shared" si="748"/>
        <v>1.1535911115245767E-16</v>
      </c>
      <c r="T4942" s="47">
        <f t="shared" si="749"/>
        <v>0</v>
      </c>
      <c r="U4942" s="47">
        <f t="shared" si="750"/>
        <v>149.82</v>
      </c>
      <c r="V4942" s="47">
        <f t="shared" si="751"/>
        <v>37.950000000000003</v>
      </c>
      <c r="W4942" s="11"/>
    </row>
    <row r="4943" spans="1:23" x14ac:dyDescent="0.45">
      <c r="A4943" t="s">
        <v>4948</v>
      </c>
      <c r="B4943">
        <v>51.23</v>
      </c>
      <c r="D4943" s="1" t="str">
        <f>VartojimasGamyba!J4939</f>
        <v>2024-03-24-17</v>
      </c>
      <c r="E4943" s="7">
        <f>VartojimasGamyba!G4939</f>
        <v>0.92300000000000004</v>
      </c>
      <c r="F4943" s="11"/>
      <c r="G4943" s="12">
        <f t="shared" si="744"/>
        <v>8.9833333333333325</v>
      </c>
      <c r="H4943" s="12">
        <v>0</v>
      </c>
      <c r="I4943" s="12">
        <v>1.0255555555555558</v>
      </c>
      <c r="J4943" s="12">
        <v>0</v>
      </c>
      <c r="K4943" s="12"/>
      <c r="L4943" s="12">
        <f>VartojimasGamyba!H4939</f>
        <v>0</v>
      </c>
      <c r="M4943" s="19">
        <f t="shared" si="745"/>
        <v>-2.2204460492503131E-16</v>
      </c>
      <c r="N4943" s="7">
        <f t="shared" si="746"/>
        <v>-3.3644198538240746E-14</v>
      </c>
      <c r="O4943" s="7">
        <f t="shared" si="747"/>
        <v>-3.3644198538240746E-14</v>
      </c>
      <c r="R4943" s="7"/>
      <c r="S4943" s="47">
        <f t="shared" si="748"/>
        <v>-2.2204460492503131E-16</v>
      </c>
      <c r="T4943" s="47">
        <f t="shared" si="749"/>
        <v>0</v>
      </c>
      <c r="U4943" s="47">
        <f t="shared" si="750"/>
        <v>151.52000000000001</v>
      </c>
      <c r="V4943" s="47">
        <f t="shared" si="751"/>
        <v>39.65</v>
      </c>
      <c r="W4943" s="11"/>
    </row>
    <row r="4944" spans="1:23" x14ac:dyDescent="0.45">
      <c r="A4944" t="s">
        <v>4949</v>
      </c>
      <c r="B4944">
        <v>75.81</v>
      </c>
      <c r="D4944" s="1" t="str">
        <f>VartojimasGamyba!J4940</f>
        <v>2024-03-24-18</v>
      </c>
      <c r="E4944" s="7">
        <f>VartojimasGamyba!G4940</f>
        <v>1.109</v>
      </c>
      <c r="F4944" s="11"/>
      <c r="G4944" s="12">
        <f t="shared" si="744"/>
        <v>7.7511111111111104</v>
      </c>
      <c r="H4944" s="12">
        <v>0</v>
      </c>
      <c r="I4944" s="12">
        <v>1.2322222222222223</v>
      </c>
      <c r="J4944" s="12">
        <v>0</v>
      </c>
      <c r="K4944" s="12"/>
      <c r="L4944" s="12">
        <f>VartojimasGamyba!H4940</f>
        <v>0</v>
      </c>
      <c r="M4944" s="19">
        <f t="shared" si="745"/>
        <v>-2.2204460492503131E-16</v>
      </c>
      <c r="N4944" s="7">
        <f t="shared" si="746"/>
        <v>-3.9102054927298018E-14</v>
      </c>
      <c r="O4944" s="7">
        <f t="shared" si="747"/>
        <v>-3.9102054927298018E-14</v>
      </c>
      <c r="R4944" s="7"/>
      <c r="S4944" s="47">
        <f t="shared" si="748"/>
        <v>-2.2204460492503131E-16</v>
      </c>
      <c r="T4944" s="47">
        <f t="shared" si="749"/>
        <v>0</v>
      </c>
      <c r="U4944" s="47">
        <f t="shared" si="750"/>
        <v>176.10000000000002</v>
      </c>
      <c r="V4944" s="47">
        <f t="shared" si="751"/>
        <v>64.23</v>
      </c>
      <c r="W4944" s="11"/>
    </row>
    <row r="4945" spans="1:23" x14ac:dyDescent="0.45">
      <c r="A4945" t="s">
        <v>4950</v>
      </c>
      <c r="B4945">
        <v>91.63</v>
      </c>
      <c r="D4945" s="1" t="str">
        <f>VartojimasGamyba!J4941</f>
        <v>2024-03-24-19</v>
      </c>
      <c r="E4945" s="7">
        <f>VartojimasGamyba!G4941</f>
        <v>0.436</v>
      </c>
      <c r="F4945" s="11"/>
      <c r="G4945" s="12">
        <f t="shared" si="744"/>
        <v>7.2666666666666657</v>
      </c>
      <c r="H4945" s="12">
        <v>0</v>
      </c>
      <c r="I4945" s="12">
        <v>0.48444444444444446</v>
      </c>
      <c r="J4945" s="12">
        <v>0</v>
      </c>
      <c r="K4945" s="12"/>
      <c r="L4945" s="12">
        <f>VartojimasGamyba!H4941</f>
        <v>0</v>
      </c>
      <c r="M4945" s="19">
        <f t="shared" si="745"/>
        <v>0</v>
      </c>
      <c r="N4945" s="7">
        <f t="shared" si="746"/>
        <v>0</v>
      </c>
      <c r="O4945" s="7">
        <f t="shared" si="747"/>
        <v>0</v>
      </c>
      <c r="R4945" s="7"/>
      <c r="S4945" s="47">
        <f t="shared" si="748"/>
        <v>0</v>
      </c>
      <c r="T4945" s="47">
        <f t="shared" si="749"/>
        <v>0</v>
      </c>
      <c r="U4945" s="47">
        <f t="shared" si="750"/>
        <v>191.92000000000002</v>
      </c>
      <c r="V4945" s="47">
        <f t="shared" si="751"/>
        <v>80.05</v>
      </c>
      <c r="W4945" s="11"/>
    </row>
    <row r="4946" spans="1:23" x14ac:dyDescent="0.45">
      <c r="A4946" t="s">
        <v>4951</v>
      </c>
      <c r="B4946">
        <v>97.38</v>
      </c>
      <c r="D4946" s="1" t="str">
        <f>VartojimasGamyba!J4942</f>
        <v>2024-03-24-20</v>
      </c>
      <c r="E4946" s="7">
        <f>VartojimasGamyba!G4942</f>
        <v>0.54900000000000004</v>
      </c>
      <c r="F4946" s="11"/>
      <c r="G4946" s="12">
        <f t="shared" si="744"/>
        <v>6.6566666666666654</v>
      </c>
      <c r="H4946" s="12">
        <v>0</v>
      </c>
      <c r="I4946" s="12">
        <v>0.6100000000000001</v>
      </c>
      <c r="J4946" s="12">
        <v>0</v>
      </c>
      <c r="K4946" s="12"/>
      <c r="L4946" s="12">
        <f>VartojimasGamyba!H4942</f>
        <v>0</v>
      </c>
      <c r="M4946" s="19">
        <f t="shared" si="745"/>
        <v>-1.1102230246251565E-16</v>
      </c>
      <c r="N4946" s="7">
        <f t="shared" si="746"/>
        <v>-2.1945778527765471E-14</v>
      </c>
      <c r="O4946" s="7">
        <f t="shared" si="747"/>
        <v>-2.1945778527765471E-14</v>
      </c>
      <c r="P4946" s="7" t="s">
        <v>8873</v>
      </c>
      <c r="R4946" s="7"/>
      <c r="S4946" s="47">
        <f t="shared" si="748"/>
        <v>-1.1102230246251565E-16</v>
      </c>
      <c r="T4946" s="47">
        <f t="shared" si="749"/>
        <v>0</v>
      </c>
      <c r="U4946" s="47">
        <f t="shared" si="750"/>
        <v>197.67000000000002</v>
      </c>
      <c r="V4946" s="47">
        <f t="shared" si="751"/>
        <v>85.8</v>
      </c>
      <c r="W4946" s="11"/>
    </row>
    <row r="4947" spans="1:23" x14ac:dyDescent="0.45">
      <c r="A4947" t="s">
        <v>4952</v>
      </c>
      <c r="B4947">
        <v>97.36</v>
      </c>
      <c r="D4947" s="1" t="str">
        <f>VartojimasGamyba!J4943</f>
        <v>2024-03-24-21</v>
      </c>
      <c r="E4947" s="7">
        <f>VartojimasGamyba!G4943</f>
        <v>0.504</v>
      </c>
      <c r="F4947" s="11"/>
      <c r="G4947" s="12">
        <f t="shared" si="744"/>
        <v>6.0966666666666658</v>
      </c>
      <c r="H4947" s="12">
        <v>0</v>
      </c>
      <c r="I4947" s="12">
        <v>0.56000000000000005</v>
      </c>
      <c r="J4947" s="12">
        <v>0</v>
      </c>
      <c r="K4947" s="12"/>
      <c r="L4947" s="12">
        <f>VartojimasGamyba!H4943</f>
        <v>0</v>
      </c>
      <c r="M4947" s="19">
        <f t="shared" si="745"/>
        <v>-1.1102230246251565E-16</v>
      </c>
      <c r="N4947" s="7">
        <f t="shared" si="746"/>
        <v>-2.194355808171622E-14</v>
      </c>
      <c r="O4947" s="7">
        <f t="shared" si="747"/>
        <v>-2.194355808171622E-14</v>
      </c>
      <c r="P4947" s="7">
        <f>SUM(N4926:N4949)</f>
        <v>499.44390699999991</v>
      </c>
      <c r="R4947" s="7"/>
      <c r="S4947" s="47">
        <f t="shared" si="748"/>
        <v>-1.1102230246251565E-16</v>
      </c>
      <c r="T4947" s="47">
        <f t="shared" si="749"/>
        <v>0</v>
      </c>
      <c r="U4947" s="47">
        <f t="shared" si="750"/>
        <v>197.65</v>
      </c>
      <c r="V4947" s="47">
        <f t="shared" si="751"/>
        <v>85.78</v>
      </c>
      <c r="W4947" s="11"/>
    </row>
    <row r="4948" spans="1:23" x14ac:dyDescent="0.45">
      <c r="A4948" t="s">
        <v>4953</v>
      </c>
      <c r="B4948">
        <v>88.53</v>
      </c>
      <c r="D4948" s="1" t="str">
        <f>VartojimasGamyba!J4944</f>
        <v>2024-03-24-22</v>
      </c>
      <c r="E4948" s="7">
        <f>VartojimasGamyba!G4944</f>
        <v>0.59699999999999998</v>
      </c>
      <c r="F4948" s="11"/>
      <c r="G4948" s="12">
        <f t="shared" si="744"/>
        <v>5.4333333333333327</v>
      </c>
      <c r="H4948" s="12">
        <v>0</v>
      </c>
      <c r="I4948" s="12">
        <v>0.66333333333333333</v>
      </c>
      <c r="J4948" s="12">
        <v>0</v>
      </c>
      <c r="K4948" s="12"/>
      <c r="L4948" s="12">
        <f>VartojimasGamyba!H4944</f>
        <v>0</v>
      </c>
      <c r="M4948" s="19">
        <f t="shared" si="745"/>
        <v>0</v>
      </c>
      <c r="N4948" s="7">
        <f t="shared" si="746"/>
        <v>0</v>
      </c>
      <c r="O4948" s="7">
        <f t="shared" si="747"/>
        <v>0</v>
      </c>
      <c r="P4948" s="7" t="s">
        <v>8872</v>
      </c>
      <c r="R4948" s="7"/>
      <c r="S4948" s="47">
        <f t="shared" si="748"/>
        <v>0</v>
      </c>
      <c r="T4948" s="47">
        <f t="shared" si="749"/>
        <v>0</v>
      </c>
      <c r="U4948" s="47">
        <f t="shared" si="750"/>
        <v>188.82</v>
      </c>
      <c r="V4948" s="47">
        <f t="shared" si="751"/>
        <v>76.95</v>
      </c>
      <c r="W4948" s="11"/>
    </row>
    <row r="4949" spans="1:23" x14ac:dyDescent="0.45">
      <c r="A4949" t="s">
        <v>4954</v>
      </c>
      <c r="B4949">
        <v>85.77</v>
      </c>
      <c r="D4949" s="1" t="str">
        <f>VartojimasGamyba!J4945</f>
        <v>2024-03-24-23</v>
      </c>
      <c r="E4949" s="7">
        <f>VartojimasGamyba!G4945</f>
        <v>0.39</v>
      </c>
      <c r="F4949" s="11"/>
      <c r="G4949" s="12">
        <f t="shared" si="744"/>
        <v>4.9999999999999991</v>
      </c>
      <c r="H4949" s="12">
        <v>0</v>
      </c>
      <c r="I4949" s="12">
        <v>0.43333333333333335</v>
      </c>
      <c r="J4949" s="12">
        <v>0</v>
      </c>
      <c r="K4949" s="12"/>
      <c r="L4949" s="12">
        <f>VartojimasGamyba!H4945</f>
        <v>0</v>
      </c>
      <c r="M4949" s="19">
        <f t="shared" si="745"/>
        <v>0</v>
      </c>
      <c r="N4949" s="7">
        <f t="shared" si="746"/>
        <v>0</v>
      </c>
      <c r="O4949" s="7">
        <f t="shared" si="747"/>
        <v>0</v>
      </c>
      <c r="P4949" s="7">
        <f>SUM(O4926:O4949)</f>
        <v>499.44390699999991</v>
      </c>
      <c r="Q4949" s="7">
        <f>SUMPRODUCT(B4926:B4949,E4926:E4949)+SUM(E4926:E4949)*$Z$21-SUMPRODUCT(B4926:B4949,L4926:L4949)+SUM(L4926:L4949)*ABS($Z$20)</f>
        <v>1491.63941</v>
      </c>
      <c r="R4949" s="7"/>
      <c r="S4949" s="47">
        <f t="shared" si="748"/>
        <v>0</v>
      </c>
      <c r="T4949" s="47">
        <f t="shared" si="749"/>
        <v>0</v>
      </c>
      <c r="U4949" s="47">
        <f t="shared" si="750"/>
        <v>186.06</v>
      </c>
      <c r="V4949" s="47">
        <f t="shared" si="751"/>
        <v>74.19</v>
      </c>
      <c r="W4949" s="11">
        <f>IF(P4949&lt;&gt;Q4949,1,0)</f>
        <v>1</v>
      </c>
    </row>
    <row r="4950" spans="1:23" x14ac:dyDescent="0.45">
      <c r="A4950" t="s">
        <v>4955</v>
      </c>
      <c r="B4950">
        <v>77.709999999999994</v>
      </c>
      <c r="D4950" s="9" t="str">
        <f>VartojimasGamyba!J4946</f>
        <v>2024-03-25-00</v>
      </c>
      <c r="E4950" s="8">
        <f>VartojimasGamyba!G4946</f>
        <v>0.46600000000000003</v>
      </c>
      <c r="F4950" s="11"/>
      <c r="G4950" s="7">
        <f>G4949+H4950-I4950</f>
        <v>4.4822222222222212</v>
      </c>
      <c r="H4950" s="7">
        <v>0</v>
      </c>
      <c r="I4950" s="7">
        <v>0.51777777777777778</v>
      </c>
      <c r="J4950" s="7">
        <v>0</v>
      </c>
      <c r="L4950" s="7">
        <f>VartojimasGamyba!H4946</f>
        <v>0</v>
      </c>
      <c r="M4950" s="15">
        <f t="shared" si="745"/>
        <v>0</v>
      </c>
      <c r="N4950" s="7">
        <f t="shared" si="746"/>
        <v>0</v>
      </c>
      <c r="O4950" s="7">
        <f t="shared" si="747"/>
        <v>0</v>
      </c>
      <c r="R4950" s="20" t="s">
        <v>8783</v>
      </c>
      <c r="S4950" s="47">
        <f t="shared" si="748"/>
        <v>0</v>
      </c>
      <c r="T4950" s="47">
        <f t="shared" si="749"/>
        <v>0</v>
      </c>
      <c r="U4950" s="47">
        <f t="shared" si="750"/>
        <v>178</v>
      </c>
      <c r="V4950" s="47">
        <f t="shared" si="751"/>
        <v>66.13</v>
      </c>
      <c r="W4950" s="11"/>
    </row>
    <row r="4951" spans="1:23" x14ac:dyDescent="0.45">
      <c r="A4951" t="s">
        <v>4956</v>
      </c>
      <c r="B4951">
        <v>69.38</v>
      </c>
      <c r="D4951" s="9" t="str">
        <f>VartojimasGamyba!J4947</f>
        <v>2024-03-25-01</v>
      </c>
      <c r="E4951" s="8">
        <f>VartojimasGamyba!G4947</f>
        <v>0.52200000000000002</v>
      </c>
      <c r="F4951" s="11"/>
      <c r="G4951" s="7">
        <f t="shared" ref="G4951:G4973" si="752">G4950+H4951-I4951</f>
        <v>3.9022222222222211</v>
      </c>
      <c r="H4951" s="7">
        <v>0</v>
      </c>
      <c r="I4951" s="7">
        <v>0.58000000000000007</v>
      </c>
      <c r="J4951" s="7">
        <v>0</v>
      </c>
      <c r="L4951" s="7">
        <f>VartojimasGamyba!H4947</f>
        <v>0</v>
      </c>
      <c r="M4951" s="15">
        <f t="shared" si="745"/>
        <v>-1.1102230246251565E-16</v>
      </c>
      <c r="N4951" s="7">
        <f t="shared" si="746"/>
        <v>-1.8837154058815033E-14</v>
      </c>
      <c r="O4951" s="7">
        <f t="shared" si="747"/>
        <v>-1.8837154058815033E-14</v>
      </c>
      <c r="R4951" s="7"/>
      <c r="S4951" s="47">
        <f t="shared" si="748"/>
        <v>-1.1102230246251565E-16</v>
      </c>
      <c r="T4951" s="47">
        <f t="shared" si="749"/>
        <v>0</v>
      </c>
      <c r="U4951" s="47">
        <f t="shared" si="750"/>
        <v>169.67000000000002</v>
      </c>
      <c r="V4951" s="47">
        <f t="shared" si="751"/>
        <v>57.8</v>
      </c>
      <c r="W4951" s="11"/>
    </row>
    <row r="4952" spans="1:23" x14ac:dyDescent="0.45">
      <c r="A4952" t="s">
        <v>4957</v>
      </c>
      <c r="B4952">
        <v>62.51</v>
      </c>
      <c r="D4952" s="9" t="str">
        <f>VartojimasGamyba!J4948</f>
        <v>2024-03-25-02</v>
      </c>
      <c r="E4952" s="8">
        <f>VartojimasGamyba!G4948</f>
        <v>0.95599999999999996</v>
      </c>
      <c r="F4952" s="11"/>
      <c r="G4952" s="7">
        <f t="shared" si="752"/>
        <v>2.839999999999999</v>
      </c>
      <c r="H4952" s="7">
        <v>0</v>
      </c>
      <c r="I4952" s="7">
        <v>1.0622222222222222</v>
      </c>
      <c r="J4952" s="7">
        <v>0</v>
      </c>
      <c r="L4952" s="7">
        <f>VartojimasGamyba!H4948</f>
        <v>0</v>
      </c>
      <c r="M4952" s="15">
        <f t="shared" si="745"/>
        <v>0</v>
      </c>
      <c r="N4952" s="7">
        <f t="shared" si="746"/>
        <v>0</v>
      </c>
      <c r="O4952" s="7">
        <f t="shared" si="747"/>
        <v>0</v>
      </c>
      <c r="R4952" s="7"/>
      <c r="S4952" s="47">
        <f t="shared" si="748"/>
        <v>0</v>
      </c>
      <c r="T4952" s="47">
        <f t="shared" si="749"/>
        <v>0</v>
      </c>
      <c r="U4952" s="47">
        <f t="shared" si="750"/>
        <v>162.80000000000001</v>
      </c>
      <c r="V4952" s="47">
        <f t="shared" si="751"/>
        <v>50.93</v>
      </c>
      <c r="W4952" s="11"/>
    </row>
    <row r="4953" spans="1:23" x14ac:dyDescent="0.45">
      <c r="A4953" t="s">
        <v>4958</v>
      </c>
      <c r="B4953">
        <v>62.29</v>
      </c>
      <c r="D4953" s="9" t="str">
        <f>VartojimasGamyba!J4949</f>
        <v>2024-03-25-03</v>
      </c>
      <c r="E4953" s="8">
        <f>VartojimasGamyba!G4949</f>
        <v>0.64800000000000002</v>
      </c>
      <c r="F4953" s="11"/>
      <c r="G4953" s="7">
        <f t="shared" si="752"/>
        <v>2.1199999999999988</v>
      </c>
      <c r="H4953" s="7">
        <v>0</v>
      </c>
      <c r="I4953" s="7">
        <v>0.72000000000000008</v>
      </c>
      <c r="J4953" s="7">
        <v>0</v>
      </c>
      <c r="L4953" s="7">
        <f>VartojimasGamyba!H4949</f>
        <v>0</v>
      </c>
      <c r="M4953" s="15">
        <f t="shared" si="745"/>
        <v>-1.1102230246251565E-16</v>
      </c>
      <c r="N4953" s="7">
        <f t="shared" si="746"/>
        <v>-1.8050005934355796E-14</v>
      </c>
      <c r="O4953" s="7">
        <f t="shared" si="747"/>
        <v>-1.8050005934355796E-14</v>
      </c>
      <c r="R4953" s="7"/>
      <c r="S4953" s="47">
        <f t="shared" si="748"/>
        <v>-1.1102230246251565E-16</v>
      </c>
      <c r="T4953" s="47">
        <f t="shared" si="749"/>
        <v>0</v>
      </c>
      <c r="U4953" s="47">
        <f t="shared" si="750"/>
        <v>162.58000000000001</v>
      </c>
      <c r="V4953" s="47">
        <f t="shared" si="751"/>
        <v>50.71</v>
      </c>
      <c r="W4953" s="11"/>
    </row>
    <row r="4954" spans="1:23" x14ac:dyDescent="0.45">
      <c r="A4954" t="s">
        <v>4959</v>
      </c>
      <c r="B4954">
        <v>61.97</v>
      </c>
      <c r="D4954" s="9" t="str">
        <f>VartojimasGamyba!J4950</f>
        <v>2024-03-25-04</v>
      </c>
      <c r="E4954" s="8">
        <f>VartojimasGamyba!G4950</f>
        <v>1.335</v>
      </c>
      <c r="F4954" s="11"/>
      <c r="G4954" s="7">
        <f t="shared" si="752"/>
        <v>0.89999999999999991</v>
      </c>
      <c r="H4954" s="7">
        <v>0</v>
      </c>
      <c r="I4954" s="7">
        <v>1.2199999999999989</v>
      </c>
      <c r="J4954" s="7">
        <v>0</v>
      </c>
      <c r="L4954" s="7">
        <f>VartojimasGamyba!H4950</f>
        <v>8.9999999999999993E-3</v>
      </c>
      <c r="M4954" s="15">
        <f t="shared" si="745"/>
        <v>0.22800000000000098</v>
      </c>
      <c r="N4954" s="7">
        <f t="shared" si="746"/>
        <v>36.995280000000157</v>
      </c>
      <c r="O4954" s="7">
        <f t="shared" si="747"/>
        <v>36.995280000000157</v>
      </c>
      <c r="R4954" s="7"/>
      <c r="S4954" s="47">
        <f t="shared" si="748"/>
        <v>0.22800000000000098</v>
      </c>
      <c r="T4954" s="47">
        <f t="shared" si="749"/>
        <v>0</v>
      </c>
      <c r="U4954" s="47">
        <f t="shared" si="750"/>
        <v>162.26</v>
      </c>
      <c r="V4954" s="47">
        <f t="shared" si="751"/>
        <v>50.39</v>
      </c>
      <c r="W4954" s="11"/>
    </row>
    <row r="4955" spans="1:23" x14ac:dyDescent="0.45">
      <c r="A4955" t="s">
        <v>4960</v>
      </c>
      <c r="B4955">
        <v>63.95</v>
      </c>
      <c r="D4955" s="9" t="str">
        <f>VartojimasGamyba!J4951</f>
        <v>2024-03-25-05</v>
      </c>
      <c r="E4955" s="8">
        <f>VartojimasGamyba!G4951</f>
        <v>0.998</v>
      </c>
      <c r="F4955" s="11"/>
      <c r="G4955" s="7">
        <f t="shared" si="752"/>
        <v>0</v>
      </c>
      <c r="H4955" s="7">
        <v>0</v>
      </c>
      <c r="I4955" s="7">
        <v>0.89999999999999991</v>
      </c>
      <c r="J4955" s="7">
        <v>0</v>
      </c>
      <c r="L4955" s="7">
        <f>VartojimasGamyba!H4951</f>
        <v>0.188</v>
      </c>
      <c r="M4955" s="15">
        <f t="shared" si="745"/>
        <v>0</v>
      </c>
      <c r="N4955" s="7">
        <f t="shared" si="746"/>
        <v>0</v>
      </c>
      <c r="O4955" s="7">
        <f t="shared" si="747"/>
        <v>0</v>
      </c>
      <c r="R4955" s="7"/>
      <c r="S4955" s="47">
        <f t="shared" si="748"/>
        <v>0</v>
      </c>
      <c r="T4955" s="47">
        <f t="shared" si="749"/>
        <v>0</v>
      </c>
      <c r="U4955" s="47">
        <f t="shared" si="750"/>
        <v>164.24</v>
      </c>
      <c r="V4955" s="47">
        <f t="shared" si="751"/>
        <v>52.370000000000005</v>
      </c>
      <c r="W4955" s="11"/>
    </row>
    <row r="4956" spans="1:23" x14ac:dyDescent="0.45">
      <c r="A4956" t="s">
        <v>4961</v>
      </c>
      <c r="B4956">
        <v>66.959999999999994</v>
      </c>
      <c r="D4956" s="9" t="str">
        <f>VartojimasGamyba!J4952</f>
        <v>2024-03-25-06</v>
      </c>
      <c r="E4956" s="8">
        <f>VartojimasGamyba!G4952</f>
        <v>0.13</v>
      </c>
      <c r="F4956" s="11"/>
      <c r="G4956" s="7">
        <f t="shared" si="752"/>
        <v>0.70800000000000007</v>
      </c>
      <c r="H4956" s="7">
        <v>0.70800000000000007</v>
      </c>
      <c r="I4956" s="7">
        <v>0</v>
      </c>
      <c r="J4956" s="7">
        <v>0</v>
      </c>
      <c r="L4956" s="7">
        <f>VartojimasGamyba!H4952</f>
        <v>0.83799999999999997</v>
      </c>
      <c r="M4956" s="15">
        <f t="shared" si="745"/>
        <v>0</v>
      </c>
      <c r="N4956" s="7">
        <f t="shared" si="746"/>
        <v>0</v>
      </c>
      <c r="O4956" s="7">
        <f t="shared" si="747"/>
        <v>0</v>
      </c>
      <c r="R4956" s="7"/>
      <c r="S4956" s="47">
        <f t="shared" si="748"/>
        <v>0.70799999999999996</v>
      </c>
      <c r="T4956" s="47">
        <f t="shared" si="749"/>
        <v>0.70799999999999996</v>
      </c>
      <c r="U4956" s="47">
        <f t="shared" si="750"/>
        <v>167.25</v>
      </c>
      <c r="V4956" s="47">
        <f t="shared" si="751"/>
        <v>55.379999999999995</v>
      </c>
      <c r="W4956" s="11"/>
    </row>
    <row r="4957" spans="1:23" x14ac:dyDescent="0.45">
      <c r="A4957" t="s">
        <v>4962</v>
      </c>
      <c r="B4957">
        <v>79.709999999999994</v>
      </c>
      <c r="D4957" s="9" t="str">
        <f>VartojimasGamyba!J4953</f>
        <v>2024-03-25-07</v>
      </c>
      <c r="E4957" s="8">
        <f>VartojimasGamyba!G4953</f>
        <v>7.8E-2</v>
      </c>
      <c r="F4957" s="11"/>
      <c r="G4957" s="7">
        <f t="shared" si="752"/>
        <v>1.6960000000000002</v>
      </c>
      <c r="H4957" s="7">
        <v>0.9880000000000001</v>
      </c>
      <c r="I4957" s="7">
        <v>0</v>
      </c>
      <c r="J4957" s="7">
        <v>0</v>
      </c>
      <c r="L4957" s="7">
        <f>VartojimasGamyba!H4953</f>
        <v>1.0660000000000001</v>
      </c>
      <c r="M4957" s="15">
        <f t="shared" si="745"/>
        <v>0</v>
      </c>
      <c r="N4957" s="7">
        <f t="shared" si="746"/>
        <v>0</v>
      </c>
      <c r="O4957" s="7">
        <f t="shared" si="747"/>
        <v>0</v>
      </c>
      <c r="R4957" s="7"/>
      <c r="S4957" s="47">
        <f t="shared" si="748"/>
        <v>0.9880000000000001</v>
      </c>
      <c r="T4957" s="47">
        <f t="shared" si="749"/>
        <v>0.9880000000000001</v>
      </c>
      <c r="U4957" s="47">
        <f t="shared" si="750"/>
        <v>180</v>
      </c>
      <c r="V4957" s="47">
        <f t="shared" si="751"/>
        <v>68.13</v>
      </c>
      <c r="W4957" s="11"/>
    </row>
    <row r="4958" spans="1:23" x14ac:dyDescent="0.45">
      <c r="A4958" t="s">
        <v>4963</v>
      </c>
      <c r="B4958">
        <v>92.93</v>
      </c>
      <c r="D4958" s="9" t="str">
        <f>VartojimasGamyba!J4954</f>
        <v>2024-03-25-08</v>
      </c>
      <c r="E4958" s="8">
        <f>VartojimasGamyba!G4954</f>
        <v>2.7E-2</v>
      </c>
      <c r="F4958" s="11"/>
      <c r="G4958" s="7">
        <f t="shared" si="752"/>
        <v>3.2860000000000005</v>
      </c>
      <c r="H4958" s="7">
        <v>1.59</v>
      </c>
      <c r="I4958" s="7">
        <v>0</v>
      </c>
      <c r="J4958" s="7">
        <v>0</v>
      </c>
      <c r="L4958" s="7">
        <f>VartojimasGamyba!H4954</f>
        <v>1.617</v>
      </c>
      <c r="M4958" s="15">
        <f t="shared" si="745"/>
        <v>0</v>
      </c>
      <c r="N4958" s="7">
        <f t="shared" si="746"/>
        <v>0</v>
      </c>
      <c r="O4958" s="7">
        <f t="shared" si="747"/>
        <v>0</v>
      </c>
      <c r="R4958" s="7"/>
      <c r="S4958" s="47">
        <f t="shared" si="748"/>
        <v>1.59</v>
      </c>
      <c r="T4958" s="47">
        <f t="shared" si="749"/>
        <v>1.59</v>
      </c>
      <c r="U4958" s="47">
        <f t="shared" si="750"/>
        <v>193.22000000000003</v>
      </c>
      <c r="V4958" s="47">
        <f t="shared" si="751"/>
        <v>81.350000000000009</v>
      </c>
      <c r="W4958" s="11"/>
    </row>
    <row r="4959" spans="1:23" x14ac:dyDescent="0.45">
      <c r="A4959" t="s">
        <v>4964</v>
      </c>
      <c r="B4959">
        <v>157.78</v>
      </c>
      <c r="D4959" s="9" t="str">
        <f>VartojimasGamyba!J4955</f>
        <v>2024-03-25-09</v>
      </c>
      <c r="E4959" s="8">
        <f>VartojimasGamyba!G4955</f>
        <v>0</v>
      </c>
      <c r="F4959" s="11"/>
      <c r="G4959" s="7">
        <f t="shared" si="752"/>
        <v>3.2860000000000005</v>
      </c>
      <c r="H4959" s="7">
        <v>0</v>
      </c>
      <c r="I4959" s="7">
        <v>0</v>
      </c>
      <c r="J4959" s="7">
        <v>3.2210000000000001</v>
      </c>
      <c r="L4959" s="7">
        <f>VartojimasGamyba!H4955</f>
        <v>3.2210000000000001</v>
      </c>
      <c r="M4959" s="15">
        <f t="shared" si="745"/>
        <v>0</v>
      </c>
      <c r="N4959" s="7">
        <f t="shared" si="746"/>
        <v>-470.91019999999997</v>
      </c>
      <c r="O4959" s="7">
        <f t="shared" si="747"/>
        <v>0</v>
      </c>
      <c r="R4959" s="7"/>
      <c r="S4959" s="47">
        <f t="shared" si="748"/>
        <v>3.2210000000000001</v>
      </c>
      <c r="T4959" s="47">
        <f t="shared" si="749"/>
        <v>3.2210000000000001</v>
      </c>
      <c r="U4959" s="47">
        <f t="shared" si="750"/>
        <v>258.07</v>
      </c>
      <c r="V4959" s="47">
        <f t="shared" si="751"/>
        <v>146.19999999999999</v>
      </c>
      <c r="W4959" s="11"/>
    </row>
    <row r="4960" spans="1:23" x14ac:dyDescent="0.45">
      <c r="A4960" t="s">
        <v>4965</v>
      </c>
      <c r="B4960">
        <v>140.1</v>
      </c>
      <c r="D4960" s="9" t="str">
        <f>VartojimasGamyba!J4956</f>
        <v>2024-03-25-10</v>
      </c>
      <c r="E4960" s="8">
        <f>VartojimasGamyba!G4956</f>
        <v>2E-3</v>
      </c>
      <c r="F4960" s="11"/>
      <c r="G4960" s="7">
        <f t="shared" si="752"/>
        <v>5.5240000000000009</v>
      </c>
      <c r="H4960" s="7">
        <v>2.2380000000000004</v>
      </c>
      <c r="I4960" s="7">
        <v>0</v>
      </c>
      <c r="J4960" s="7">
        <v>1.4019999999999999</v>
      </c>
      <c r="L4960" s="7">
        <f>VartojimasGamyba!H4956</f>
        <v>3.6419999999999999</v>
      </c>
      <c r="M4960" s="15">
        <f t="shared" si="745"/>
        <v>0</v>
      </c>
      <c r="N4960" s="7">
        <f t="shared" si="746"/>
        <v>-180.18503999999996</v>
      </c>
      <c r="O4960" s="7">
        <f t="shared" si="747"/>
        <v>0</v>
      </c>
      <c r="R4960" s="7"/>
      <c r="S4960" s="47">
        <f t="shared" si="748"/>
        <v>3.64</v>
      </c>
      <c r="T4960" s="47">
        <f t="shared" si="749"/>
        <v>3.64</v>
      </c>
      <c r="U4960" s="47">
        <f t="shared" si="750"/>
        <v>240.39</v>
      </c>
      <c r="V4960" s="47">
        <f t="shared" si="751"/>
        <v>128.51999999999998</v>
      </c>
      <c r="W4960" s="11"/>
    </row>
    <row r="4961" spans="1:23" x14ac:dyDescent="0.45">
      <c r="A4961" t="s">
        <v>4966</v>
      </c>
      <c r="B4961">
        <v>97.99</v>
      </c>
      <c r="D4961" s="9" t="str">
        <f>VartojimasGamyba!J4957</f>
        <v>2024-03-25-11</v>
      </c>
      <c r="E4961" s="8">
        <f>VartojimasGamyba!G4957</f>
        <v>0</v>
      </c>
      <c r="F4961" s="11"/>
      <c r="G4961" s="7">
        <f t="shared" si="752"/>
        <v>8.8079999999999998</v>
      </c>
      <c r="H4961" s="7">
        <v>3.2839999999999998</v>
      </c>
      <c r="I4961" s="7">
        <v>0</v>
      </c>
      <c r="J4961" s="7">
        <v>0</v>
      </c>
      <c r="L4961" s="7">
        <f>VartojimasGamyba!H4957</f>
        <v>3.2839999999999998</v>
      </c>
      <c r="M4961" s="15">
        <f t="shared" si="745"/>
        <v>0</v>
      </c>
      <c r="N4961" s="7">
        <f t="shared" si="746"/>
        <v>0</v>
      </c>
      <c r="O4961" s="7">
        <f t="shared" si="747"/>
        <v>0</v>
      </c>
      <c r="R4961" s="7"/>
      <c r="S4961" s="47">
        <f t="shared" si="748"/>
        <v>3.2839999999999998</v>
      </c>
      <c r="T4961" s="47">
        <f t="shared" si="749"/>
        <v>3.2839999999999998</v>
      </c>
      <c r="U4961" s="47">
        <f t="shared" si="750"/>
        <v>198.28</v>
      </c>
      <c r="V4961" s="47">
        <f t="shared" si="751"/>
        <v>86.41</v>
      </c>
      <c r="W4961" s="11"/>
    </row>
    <row r="4962" spans="1:23" x14ac:dyDescent="0.45">
      <c r="A4962" t="s">
        <v>4967</v>
      </c>
      <c r="B4962">
        <v>80.05</v>
      </c>
      <c r="D4962" s="9" t="str">
        <f>VartojimasGamyba!J4958</f>
        <v>2024-03-25-12</v>
      </c>
      <c r="E4962" s="8">
        <f>VartojimasGamyba!G4958</f>
        <v>0.33400000000000002</v>
      </c>
      <c r="F4962" s="11"/>
      <c r="G4962" s="7">
        <f t="shared" si="752"/>
        <v>9.5739999999999998</v>
      </c>
      <c r="H4962" s="7">
        <v>0.76600000000000001</v>
      </c>
      <c r="I4962" s="7">
        <v>0</v>
      </c>
      <c r="J4962" s="7">
        <v>0</v>
      </c>
      <c r="L4962" s="7">
        <f>VartojimasGamyba!H4958</f>
        <v>1.1000000000000001</v>
      </c>
      <c r="M4962" s="15">
        <f t="shared" si="745"/>
        <v>0</v>
      </c>
      <c r="N4962" s="7">
        <f t="shared" si="746"/>
        <v>0</v>
      </c>
      <c r="O4962" s="7">
        <f t="shared" si="747"/>
        <v>0</v>
      </c>
      <c r="R4962" s="7"/>
      <c r="S4962" s="47">
        <f t="shared" si="748"/>
        <v>0.76600000000000001</v>
      </c>
      <c r="T4962" s="47">
        <f t="shared" si="749"/>
        <v>0.76600000000000001</v>
      </c>
      <c r="U4962" s="47">
        <f t="shared" si="750"/>
        <v>180.34</v>
      </c>
      <c r="V4962" s="47">
        <f t="shared" si="751"/>
        <v>68.47</v>
      </c>
      <c r="W4962" s="11"/>
    </row>
    <row r="4963" spans="1:23" x14ac:dyDescent="0.45">
      <c r="A4963" t="s">
        <v>4968</v>
      </c>
      <c r="B4963">
        <v>80.14</v>
      </c>
      <c r="D4963" s="9" t="str">
        <f>VartojimasGamyba!J4959</f>
        <v>2024-03-25-13</v>
      </c>
      <c r="E4963" s="8">
        <f>VartojimasGamyba!G4959</f>
        <v>0.66400000000000003</v>
      </c>
      <c r="F4963" s="11"/>
      <c r="G4963" s="7">
        <f t="shared" si="752"/>
        <v>9.3217777777777773</v>
      </c>
      <c r="H4963" s="7">
        <v>0</v>
      </c>
      <c r="I4963" s="7">
        <v>0.25222222222222257</v>
      </c>
      <c r="J4963" s="7">
        <v>0</v>
      </c>
      <c r="L4963" s="7">
        <f>VartojimasGamyba!H4959</f>
        <v>0.437</v>
      </c>
      <c r="M4963" s="15">
        <f t="shared" si="745"/>
        <v>0</v>
      </c>
      <c r="N4963" s="7">
        <f t="shared" si="746"/>
        <v>0</v>
      </c>
      <c r="O4963" s="7">
        <f t="shared" si="747"/>
        <v>0</v>
      </c>
      <c r="R4963" s="7"/>
      <c r="S4963" s="47">
        <f t="shared" si="748"/>
        <v>0</v>
      </c>
      <c r="T4963" s="47">
        <f t="shared" si="749"/>
        <v>0</v>
      </c>
      <c r="U4963" s="47">
        <f t="shared" si="750"/>
        <v>180.43</v>
      </c>
      <c r="V4963" s="47">
        <f t="shared" si="751"/>
        <v>68.56</v>
      </c>
      <c r="W4963" s="11"/>
    </row>
    <row r="4964" spans="1:23" x14ac:dyDescent="0.45">
      <c r="A4964" t="s">
        <v>4969</v>
      </c>
      <c r="B4964">
        <v>79.069999999999993</v>
      </c>
      <c r="D4964" s="9" t="str">
        <f>VartojimasGamyba!J4960</f>
        <v>2024-03-25-14</v>
      </c>
      <c r="E4964" s="8">
        <f>VartojimasGamyba!G4960</f>
        <v>0</v>
      </c>
      <c r="F4964" s="11"/>
      <c r="G4964" s="7">
        <f t="shared" si="752"/>
        <v>10.867777777777777</v>
      </c>
      <c r="H4964" s="7">
        <v>1.5459999999999998</v>
      </c>
      <c r="I4964" s="7">
        <v>0</v>
      </c>
      <c r="J4964" s="7">
        <v>0</v>
      </c>
      <c r="L4964" s="7">
        <f>VartojimasGamyba!H4960</f>
        <v>1.546</v>
      </c>
      <c r="M4964" s="15">
        <f t="shared" si="745"/>
        <v>0</v>
      </c>
      <c r="N4964" s="7">
        <f t="shared" si="746"/>
        <v>0</v>
      </c>
      <c r="O4964" s="7">
        <f t="shared" si="747"/>
        <v>0</v>
      </c>
      <c r="R4964" s="7"/>
      <c r="S4964" s="47">
        <f t="shared" si="748"/>
        <v>1.546</v>
      </c>
      <c r="T4964" s="47">
        <f t="shared" si="749"/>
        <v>1.546</v>
      </c>
      <c r="U4964" s="47">
        <f t="shared" si="750"/>
        <v>179.36</v>
      </c>
      <c r="V4964" s="47">
        <f t="shared" si="751"/>
        <v>67.489999999999995</v>
      </c>
      <c r="W4964" s="11"/>
    </row>
    <row r="4965" spans="1:23" x14ac:dyDescent="0.45">
      <c r="A4965" t="s">
        <v>4970</v>
      </c>
      <c r="B4965">
        <v>75.349999999999994</v>
      </c>
      <c r="D4965" s="9" t="str">
        <f>VartojimasGamyba!J4961</f>
        <v>2024-03-25-15</v>
      </c>
      <c r="E4965" s="8">
        <f>VartojimasGamyba!G4961</f>
        <v>0.41299999999999998</v>
      </c>
      <c r="F4965" s="11"/>
      <c r="G4965" s="7">
        <f t="shared" si="752"/>
        <v>10.532222222222222</v>
      </c>
      <c r="H4965" s="7">
        <v>0</v>
      </c>
      <c r="I4965" s="7">
        <v>0.33555555555555555</v>
      </c>
      <c r="J4965" s="7">
        <v>0</v>
      </c>
      <c r="L4965" s="7">
        <f>VartojimasGamyba!H4961</f>
        <v>0.111</v>
      </c>
      <c r="M4965" s="15">
        <f t="shared" si="745"/>
        <v>0</v>
      </c>
      <c r="N4965" s="7">
        <f t="shared" si="746"/>
        <v>0</v>
      </c>
      <c r="O4965" s="7">
        <f t="shared" si="747"/>
        <v>0</v>
      </c>
      <c r="R4965" s="7"/>
      <c r="S4965" s="47">
        <f t="shared" si="748"/>
        <v>0</v>
      </c>
      <c r="T4965" s="47">
        <f t="shared" si="749"/>
        <v>0</v>
      </c>
      <c r="U4965" s="47">
        <f t="shared" si="750"/>
        <v>175.64</v>
      </c>
      <c r="V4965" s="47">
        <f t="shared" si="751"/>
        <v>63.769999999999996</v>
      </c>
      <c r="W4965" s="11"/>
    </row>
    <row r="4966" spans="1:23" x14ac:dyDescent="0.45">
      <c r="A4966" t="s">
        <v>4971</v>
      </c>
      <c r="B4966">
        <v>74.06</v>
      </c>
      <c r="D4966" s="9" t="str">
        <f>VartojimasGamyba!J4962</f>
        <v>2024-03-25-16</v>
      </c>
      <c r="E4966" s="8">
        <f>VartojimasGamyba!G4962</f>
        <v>0.877</v>
      </c>
      <c r="F4966" s="11"/>
      <c r="G4966" s="7">
        <f t="shared" si="752"/>
        <v>9.58</v>
      </c>
      <c r="H4966" s="7">
        <v>0</v>
      </c>
      <c r="I4966" s="7">
        <v>0.95222222222222219</v>
      </c>
      <c r="J4966" s="7">
        <v>0</v>
      </c>
      <c r="L4966" s="7">
        <f>VartojimasGamyba!H4962</f>
        <v>0.02</v>
      </c>
      <c r="M4966" s="15">
        <f t="shared" si="745"/>
        <v>0</v>
      </c>
      <c r="N4966" s="7">
        <f t="shared" si="746"/>
        <v>0</v>
      </c>
      <c r="O4966" s="7">
        <f t="shared" si="747"/>
        <v>0</v>
      </c>
      <c r="R4966" s="7"/>
      <c r="S4966" s="47">
        <f t="shared" si="748"/>
        <v>0</v>
      </c>
      <c r="T4966" s="47">
        <f t="shared" si="749"/>
        <v>0</v>
      </c>
      <c r="U4966" s="47">
        <f t="shared" si="750"/>
        <v>174.35000000000002</v>
      </c>
      <c r="V4966" s="47">
        <f t="shared" si="751"/>
        <v>62.480000000000004</v>
      </c>
      <c r="W4966" s="11"/>
    </row>
    <row r="4967" spans="1:23" x14ac:dyDescent="0.45">
      <c r="A4967" t="s">
        <v>4972</v>
      </c>
      <c r="B4967">
        <v>79.8</v>
      </c>
      <c r="D4967" s="9" t="str">
        <f>VartojimasGamyba!J4963</f>
        <v>2024-03-25-17</v>
      </c>
      <c r="E4967" s="8">
        <f>VartojimasGamyba!G4963</f>
        <v>0.41799999999999998</v>
      </c>
      <c r="F4967" s="11"/>
      <c r="G4967" s="7">
        <f t="shared" si="752"/>
        <v>9.1155555555555559</v>
      </c>
      <c r="H4967" s="7">
        <v>0</v>
      </c>
      <c r="I4967" s="7">
        <v>0.46444444444444444</v>
      </c>
      <c r="J4967" s="7">
        <v>0</v>
      </c>
      <c r="L4967" s="7">
        <f>VartojimasGamyba!H4963</f>
        <v>0</v>
      </c>
      <c r="M4967" s="15">
        <f t="shared" si="745"/>
        <v>0</v>
      </c>
      <c r="N4967" s="7">
        <f t="shared" si="746"/>
        <v>0</v>
      </c>
      <c r="O4967" s="7">
        <f t="shared" si="747"/>
        <v>0</v>
      </c>
      <c r="R4967" s="7"/>
      <c r="S4967" s="47">
        <f t="shared" si="748"/>
        <v>0</v>
      </c>
      <c r="T4967" s="47">
        <f t="shared" si="749"/>
        <v>0</v>
      </c>
      <c r="U4967" s="47">
        <f t="shared" si="750"/>
        <v>180.09</v>
      </c>
      <c r="V4967" s="47">
        <f t="shared" si="751"/>
        <v>68.22</v>
      </c>
      <c r="W4967" s="11"/>
    </row>
    <row r="4968" spans="1:23" x14ac:dyDescent="0.45">
      <c r="A4968" t="s">
        <v>4973</v>
      </c>
      <c r="B4968">
        <v>81.05</v>
      </c>
      <c r="D4968" s="9" t="str">
        <f>VartojimasGamyba!J4964</f>
        <v>2024-03-25-18</v>
      </c>
      <c r="E4968" s="8">
        <f>VartojimasGamyba!G4964</f>
        <v>0.66800000000000004</v>
      </c>
      <c r="F4968" s="11"/>
      <c r="G4968" s="7">
        <f t="shared" si="752"/>
        <v>8.3733333333333331</v>
      </c>
      <c r="H4968" s="7">
        <v>0</v>
      </c>
      <c r="I4968" s="7">
        <v>0.74222222222222234</v>
      </c>
      <c r="J4968" s="7">
        <v>0</v>
      </c>
      <c r="L4968" s="7">
        <f>VartojimasGamyba!H4964</f>
        <v>0</v>
      </c>
      <c r="M4968" s="15">
        <f t="shared" si="745"/>
        <v>-1.1102230246251565E-16</v>
      </c>
      <c r="N4968" s="7">
        <f t="shared" si="746"/>
        <v>-2.0132784328552589E-14</v>
      </c>
      <c r="O4968" s="7">
        <f t="shared" si="747"/>
        <v>-2.0132784328552589E-14</v>
      </c>
      <c r="R4968" s="7"/>
      <c r="S4968" s="47">
        <f t="shared" si="748"/>
        <v>-1.1102230246251565E-16</v>
      </c>
      <c r="T4968" s="47">
        <f t="shared" si="749"/>
        <v>0</v>
      </c>
      <c r="U4968" s="47">
        <f t="shared" si="750"/>
        <v>181.34</v>
      </c>
      <c r="V4968" s="47">
        <f t="shared" si="751"/>
        <v>69.47</v>
      </c>
      <c r="W4968" s="11"/>
    </row>
    <row r="4969" spans="1:23" x14ac:dyDescent="0.45">
      <c r="A4969" t="s">
        <v>4974</v>
      </c>
      <c r="B4969">
        <v>111.88</v>
      </c>
      <c r="D4969" s="9" t="str">
        <f>VartojimasGamyba!J4965</f>
        <v>2024-03-25-19</v>
      </c>
      <c r="E4969" s="8">
        <f>VartojimasGamyba!G4965</f>
        <v>0.255</v>
      </c>
      <c r="F4969" s="11"/>
      <c r="G4969" s="7">
        <f t="shared" si="752"/>
        <v>8.09</v>
      </c>
      <c r="H4969" s="7">
        <v>0</v>
      </c>
      <c r="I4969" s="7">
        <v>0.28333333333333333</v>
      </c>
      <c r="J4969" s="7">
        <v>0</v>
      </c>
      <c r="L4969" s="7">
        <f>VartojimasGamyba!H4965</f>
        <v>0</v>
      </c>
      <c r="M4969" s="15">
        <f t="shared" si="745"/>
        <v>0</v>
      </c>
      <c r="N4969" s="7">
        <f t="shared" si="746"/>
        <v>0</v>
      </c>
      <c r="O4969" s="7">
        <f t="shared" si="747"/>
        <v>0</v>
      </c>
      <c r="R4969" s="7"/>
      <c r="S4969" s="47">
        <f t="shared" si="748"/>
        <v>0</v>
      </c>
      <c r="T4969" s="47">
        <f t="shared" si="749"/>
        <v>0</v>
      </c>
      <c r="U4969" s="47">
        <f t="shared" si="750"/>
        <v>212.17000000000002</v>
      </c>
      <c r="V4969" s="47">
        <f t="shared" si="751"/>
        <v>100.3</v>
      </c>
      <c r="W4969" s="11"/>
    </row>
    <row r="4970" spans="1:23" x14ac:dyDescent="0.45">
      <c r="A4970" t="s">
        <v>4975</v>
      </c>
      <c r="B4970">
        <v>172.15</v>
      </c>
      <c r="D4970" s="9" t="str">
        <f>VartojimasGamyba!J4966</f>
        <v>2024-03-25-20</v>
      </c>
      <c r="E4970" s="8">
        <f>VartojimasGamyba!G4966</f>
        <v>0.623</v>
      </c>
      <c r="F4970" s="11"/>
      <c r="G4970" s="7">
        <f t="shared" si="752"/>
        <v>7.3977777777777778</v>
      </c>
      <c r="H4970" s="7">
        <v>0</v>
      </c>
      <c r="I4970" s="7">
        <v>0.69222222222222229</v>
      </c>
      <c r="J4970" s="7">
        <v>0</v>
      </c>
      <c r="L4970" s="7">
        <f>VartojimasGamyba!H4966</f>
        <v>0</v>
      </c>
      <c r="M4970" s="15">
        <f t="shared" si="745"/>
        <v>-1.1102230246251565E-16</v>
      </c>
      <c r="N4970" s="7">
        <f t="shared" si="746"/>
        <v>-3.0246916082887765E-14</v>
      </c>
      <c r="O4970" s="7">
        <f t="shared" si="747"/>
        <v>-3.0246916082887765E-14</v>
      </c>
      <c r="P4970" s="7" t="s">
        <v>8873</v>
      </c>
      <c r="R4970" s="7"/>
      <c r="S4970" s="47">
        <f t="shared" si="748"/>
        <v>-1.1102230246251565E-16</v>
      </c>
      <c r="T4970" s="47">
        <f t="shared" si="749"/>
        <v>0</v>
      </c>
      <c r="U4970" s="47">
        <f t="shared" si="750"/>
        <v>272.44</v>
      </c>
      <c r="V4970" s="47">
        <f t="shared" si="751"/>
        <v>160.57</v>
      </c>
      <c r="W4970" s="11"/>
    </row>
    <row r="4971" spans="1:23" x14ac:dyDescent="0.45">
      <c r="A4971" t="s">
        <v>4976</v>
      </c>
      <c r="B4971">
        <v>149.75</v>
      </c>
      <c r="D4971" s="9" t="str">
        <f>VartojimasGamyba!J4967</f>
        <v>2024-03-25-21</v>
      </c>
      <c r="E4971" s="8">
        <f>VartojimasGamyba!G4967</f>
        <v>0.432</v>
      </c>
      <c r="F4971" s="11"/>
      <c r="G4971" s="7">
        <f t="shared" si="752"/>
        <v>6.9177777777777774</v>
      </c>
      <c r="H4971" s="7">
        <v>0</v>
      </c>
      <c r="I4971" s="7">
        <v>0.48000000000000004</v>
      </c>
      <c r="J4971" s="7">
        <v>0</v>
      </c>
      <c r="L4971" s="7">
        <f>VartojimasGamyba!H4967</f>
        <v>0</v>
      </c>
      <c r="M4971" s="15">
        <f t="shared" si="745"/>
        <v>-5.5511151231257827E-17</v>
      </c>
      <c r="N4971" s="7">
        <f t="shared" si="746"/>
        <v>-1.3880008253863708E-14</v>
      </c>
      <c r="O4971" s="7">
        <f t="shared" si="747"/>
        <v>-1.3880008253863708E-14</v>
      </c>
      <c r="P4971" s="7">
        <f>SUM(N4950:N4973)</f>
        <v>-614.09995999999978</v>
      </c>
      <c r="R4971" s="7"/>
      <c r="S4971" s="47">
        <f t="shared" si="748"/>
        <v>-5.5511151231257827E-17</v>
      </c>
      <c r="T4971" s="47">
        <f t="shared" si="749"/>
        <v>0</v>
      </c>
      <c r="U4971" s="47">
        <f t="shared" si="750"/>
        <v>250.04000000000002</v>
      </c>
      <c r="V4971" s="47">
        <f t="shared" si="751"/>
        <v>138.16999999999999</v>
      </c>
      <c r="W4971" s="11"/>
    </row>
    <row r="4972" spans="1:23" x14ac:dyDescent="0.45">
      <c r="A4972" t="s">
        <v>4977</v>
      </c>
      <c r="B4972">
        <v>100.27</v>
      </c>
      <c r="D4972" s="9" t="str">
        <f>VartojimasGamyba!J4968</f>
        <v>2024-03-25-22</v>
      </c>
      <c r="E4972" s="8">
        <f>VartojimasGamyba!G4968</f>
        <v>1.1559999999999999</v>
      </c>
      <c r="F4972" s="11"/>
      <c r="G4972" s="7">
        <f t="shared" si="752"/>
        <v>5.6333333333333329</v>
      </c>
      <c r="H4972" s="7">
        <v>0</v>
      </c>
      <c r="I4972" s="7">
        <v>1.2844444444444445</v>
      </c>
      <c r="J4972" s="7">
        <v>0</v>
      </c>
      <c r="L4972" s="7">
        <f>VartojimasGamyba!H4968</f>
        <v>0</v>
      </c>
      <c r="M4972" s="15">
        <f t="shared" si="745"/>
        <v>-2.2204460492503131E-16</v>
      </c>
      <c r="N4972" s="7">
        <f t="shared" si="746"/>
        <v>-4.453326596376428E-14</v>
      </c>
      <c r="O4972" s="7">
        <f t="shared" si="747"/>
        <v>-4.453326596376428E-14</v>
      </c>
      <c r="P4972" s="7" t="s">
        <v>8872</v>
      </c>
      <c r="R4972" s="7"/>
      <c r="S4972" s="47">
        <f t="shared" si="748"/>
        <v>-2.2204460492503131E-16</v>
      </c>
      <c r="T4972" s="47">
        <f t="shared" si="749"/>
        <v>0</v>
      </c>
      <c r="U4972" s="47">
        <f t="shared" si="750"/>
        <v>200.56</v>
      </c>
      <c r="V4972" s="47">
        <f t="shared" si="751"/>
        <v>88.69</v>
      </c>
      <c r="W4972" s="11"/>
    </row>
    <row r="4973" spans="1:23" x14ac:dyDescent="0.45">
      <c r="A4973" t="s">
        <v>4978</v>
      </c>
      <c r="B4973">
        <v>97.99</v>
      </c>
      <c r="D4973" s="9" t="str">
        <f>VartojimasGamyba!J4969</f>
        <v>2024-03-25-23</v>
      </c>
      <c r="E4973" s="8">
        <f>VartojimasGamyba!G4969</f>
        <v>0.56999999999999995</v>
      </c>
      <c r="F4973" s="11"/>
      <c r="G4973" s="7">
        <f t="shared" si="752"/>
        <v>5</v>
      </c>
      <c r="H4973" s="7">
        <v>0</v>
      </c>
      <c r="I4973" s="7">
        <v>0.6333333333333333</v>
      </c>
      <c r="J4973" s="7">
        <v>0</v>
      </c>
      <c r="L4973" s="7">
        <f>VartojimasGamyba!H4969</f>
        <v>0</v>
      </c>
      <c r="M4973" s="15">
        <f t="shared" si="745"/>
        <v>0</v>
      </c>
      <c r="N4973" s="7">
        <f t="shared" si="746"/>
        <v>0</v>
      </c>
      <c r="O4973" s="7">
        <f t="shared" si="747"/>
        <v>0</v>
      </c>
      <c r="P4973" s="7">
        <f>SUM(O4950:O4973)</f>
        <v>36.995280000000015</v>
      </c>
      <c r="Q4973" s="7">
        <f>SUMPRODUCT(B4950:B4973,E4950:E4973)+SUM(E4950:E4973)*$Z$21-SUMPRODUCT(B4950:B4973,L4950:L4973)+SUM(L4950:L4973)*ABS($Z$20)</f>
        <v>431.55416999999977</v>
      </c>
      <c r="R4973" s="7"/>
      <c r="S4973" s="47">
        <f t="shared" si="748"/>
        <v>0</v>
      </c>
      <c r="T4973" s="47">
        <f t="shared" si="749"/>
        <v>0</v>
      </c>
      <c r="U4973" s="47">
        <f t="shared" si="750"/>
        <v>198.28</v>
      </c>
      <c r="V4973" s="47">
        <f t="shared" si="751"/>
        <v>86.41</v>
      </c>
      <c r="W4973" s="11">
        <f>IF(P4973&lt;&gt;Q4973,1,0)</f>
        <v>1</v>
      </c>
    </row>
    <row r="4974" spans="1:23" x14ac:dyDescent="0.45">
      <c r="A4974" t="s">
        <v>4979</v>
      </c>
      <c r="B4974">
        <v>79.8</v>
      </c>
      <c r="D4974" s="1" t="str">
        <f>VartojimasGamyba!J4970</f>
        <v>2024-03-26-00</v>
      </c>
      <c r="E4974" s="7">
        <f>VartojimasGamyba!G4970</f>
        <v>0.378</v>
      </c>
      <c r="F4974" s="11"/>
      <c r="G4974" s="12">
        <f>G4973+H4974-I4974</f>
        <v>4.58</v>
      </c>
      <c r="H4974" s="12">
        <v>0</v>
      </c>
      <c r="I4974" s="12">
        <v>0.42000000000000004</v>
      </c>
      <c r="J4974" s="12">
        <v>0</v>
      </c>
      <c r="K4974" s="12"/>
      <c r="L4974" s="12">
        <f>VartojimasGamyba!H4970</f>
        <v>0</v>
      </c>
      <c r="M4974" s="19">
        <f t="shared" si="745"/>
        <v>-5.5511151231257827E-17</v>
      </c>
      <c r="N4974" s="7">
        <f t="shared" si="746"/>
        <v>-9.9970032252372223E-15</v>
      </c>
      <c r="O4974" s="7">
        <f t="shared" si="747"/>
        <v>-9.9970032252372223E-15</v>
      </c>
      <c r="R4974" s="20" t="s">
        <v>8783</v>
      </c>
      <c r="S4974" s="47">
        <f t="shared" si="748"/>
        <v>-5.5511151231257827E-17</v>
      </c>
      <c r="T4974" s="47">
        <f t="shared" si="749"/>
        <v>0</v>
      </c>
      <c r="U4974" s="47">
        <f t="shared" si="750"/>
        <v>180.09</v>
      </c>
      <c r="V4974" s="47">
        <f t="shared" si="751"/>
        <v>68.22</v>
      </c>
      <c r="W4974" s="11"/>
    </row>
    <row r="4975" spans="1:23" x14ac:dyDescent="0.45">
      <c r="A4975" t="s">
        <v>4980</v>
      </c>
      <c r="B4975">
        <v>74.739999999999995</v>
      </c>
      <c r="D4975" s="1" t="str">
        <f>VartojimasGamyba!J4971</f>
        <v>2024-03-26-01</v>
      </c>
      <c r="E4975" s="7">
        <f>VartojimasGamyba!G4971</f>
        <v>0.78100000000000003</v>
      </c>
      <c r="F4975" s="11"/>
      <c r="G4975" s="12">
        <f t="shared" ref="G4975:G4997" si="753">G4974+H4975-I4975</f>
        <v>4.58</v>
      </c>
      <c r="H4975" s="12">
        <v>0</v>
      </c>
      <c r="I4975" s="12">
        <v>0</v>
      </c>
      <c r="J4975" s="12">
        <v>0</v>
      </c>
      <c r="K4975" s="12"/>
      <c r="L4975" s="12">
        <f>VartojimasGamyba!H4971</f>
        <v>0</v>
      </c>
      <c r="M4975" s="19">
        <f t="shared" si="745"/>
        <v>0.78100000000000003</v>
      </c>
      <c r="N4975" s="7">
        <f t="shared" si="746"/>
        <v>136.69843</v>
      </c>
      <c r="O4975" s="7">
        <f t="shared" si="747"/>
        <v>136.69843</v>
      </c>
      <c r="R4975" s="7"/>
      <c r="S4975" s="47">
        <f t="shared" si="748"/>
        <v>0.78100000000000003</v>
      </c>
      <c r="T4975" s="47">
        <f t="shared" si="749"/>
        <v>0</v>
      </c>
      <c r="U4975" s="47">
        <f t="shared" si="750"/>
        <v>175.03</v>
      </c>
      <c r="V4975" s="47">
        <f t="shared" si="751"/>
        <v>63.16</v>
      </c>
      <c r="W4975" s="11"/>
    </row>
    <row r="4976" spans="1:23" x14ac:dyDescent="0.45">
      <c r="A4976" t="s">
        <v>4981</v>
      </c>
      <c r="B4976">
        <v>77.989999999999995</v>
      </c>
      <c r="D4976" s="1" t="str">
        <f>VartojimasGamyba!J4972</f>
        <v>2024-03-26-02</v>
      </c>
      <c r="E4976" s="7">
        <f>VartojimasGamyba!G4972</f>
        <v>0.439</v>
      </c>
      <c r="F4976" s="11"/>
      <c r="G4976" s="12">
        <f t="shared" si="753"/>
        <v>4.0922222222222224</v>
      </c>
      <c r="H4976" s="12">
        <v>0</v>
      </c>
      <c r="I4976" s="12">
        <v>0.48777777777777781</v>
      </c>
      <c r="J4976" s="12">
        <v>0</v>
      </c>
      <c r="K4976" s="12"/>
      <c r="L4976" s="12">
        <f>VartojimasGamyba!H4972</f>
        <v>0</v>
      </c>
      <c r="M4976" s="19">
        <f t="shared" si="745"/>
        <v>-5.5511151231257827E-17</v>
      </c>
      <c r="N4976" s="7">
        <f t="shared" si="746"/>
        <v>-9.8965280415086455E-15</v>
      </c>
      <c r="O4976" s="7">
        <f t="shared" si="747"/>
        <v>-9.8965280415086455E-15</v>
      </c>
      <c r="R4976" s="7"/>
      <c r="S4976" s="47">
        <f t="shared" si="748"/>
        <v>-5.5511151231257827E-17</v>
      </c>
      <c r="T4976" s="47">
        <f t="shared" si="749"/>
        <v>0</v>
      </c>
      <c r="U4976" s="47">
        <f t="shared" si="750"/>
        <v>178.28</v>
      </c>
      <c r="V4976" s="47">
        <f t="shared" si="751"/>
        <v>66.41</v>
      </c>
      <c r="W4976" s="11"/>
    </row>
    <row r="4977" spans="1:23" x14ac:dyDescent="0.45">
      <c r="A4977" t="s">
        <v>4982</v>
      </c>
      <c r="B4977">
        <v>70.150000000000006</v>
      </c>
      <c r="D4977" s="1" t="str">
        <f>VartojimasGamyba!J4973</f>
        <v>2024-03-26-03</v>
      </c>
      <c r="E4977" s="7">
        <f>VartojimasGamyba!G4973</f>
        <v>1.0649999999999999</v>
      </c>
      <c r="F4977" s="11"/>
      <c r="G4977" s="12">
        <f t="shared" si="753"/>
        <v>4.0922222222222224</v>
      </c>
      <c r="H4977" s="12">
        <v>0</v>
      </c>
      <c r="I4977" s="12">
        <v>0</v>
      </c>
      <c r="J4977" s="12">
        <v>0</v>
      </c>
      <c r="K4977" s="12"/>
      <c r="L4977" s="12">
        <f>VartojimasGamyba!H4973</f>
        <v>0</v>
      </c>
      <c r="M4977" s="19">
        <f t="shared" si="745"/>
        <v>1.0649999999999999</v>
      </c>
      <c r="N4977" s="7">
        <f t="shared" si="746"/>
        <v>181.51859999999999</v>
      </c>
      <c r="O4977" s="7">
        <f t="shared" si="747"/>
        <v>181.51859999999999</v>
      </c>
      <c r="R4977" s="7"/>
      <c r="S4977" s="47">
        <f t="shared" si="748"/>
        <v>1.0649999999999999</v>
      </c>
      <c r="T4977" s="47">
        <f t="shared" si="749"/>
        <v>0</v>
      </c>
      <c r="U4977" s="47">
        <f t="shared" si="750"/>
        <v>170.44</v>
      </c>
      <c r="V4977" s="47">
        <f t="shared" si="751"/>
        <v>58.570000000000007</v>
      </c>
      <c r="W4977" s="11"/>
    </row>
    <row r="4978" spans="1:23" x14ac:dyDescent="0.45">
      <c r="A4978" t="s">
        <v>4983</v>
      </c>
      <c r="B4978">
        <v>67.260000000000005</v>
      </c>
      <c r="D4978" s="1" t="str">
        <f>VartojimasGamyba!J4974</f>
        <v>2024-03-26-04</v>
      </c>
      <c r="E4978" s="7">
        <f>VartojimasGamyba!G4974</f>
        <v>0.77</v>
      </c>
      <c r="F4978" s="11"/>
      <c r="G4978" s="12">
        <f t="shared" si="753"/>
        <v>4.0922222222222224</v>
      </c>
      <c r="H4978" s="12">
        <v>0</v>
      </c>
      <c r="I4978" s="12">
        <v>0</v>
      </c>
      <c r="J4978" s="12">
        <v>0</v>
      </c>
      <c r="K4978" s="12"/>
      <c r="L4978" s="12">
        <f>VartojimasGamyba!H4974</f>
        <v>4.0000000000000001E-3</v>
      </c>
      <c r="M4978" s="19">
        <f t="shared" si="745"/>
        <v>0.76600000000000001</v>
      </c>
      <c r="N4978" s="7">
        <f t="shared" si="746"/>
        <v>128.3433</v>
      </c>
      <c r="O4978" s="7">
        <f t="shared" si="747"/>
        <v>128.3433</v>
      </c>
      <c r="R4978" s="7"/>
      <c r="S4978" s="47">
        <f t="shared" si="748"/>
        <v>0.76600000000000001</v>
      </c>
      <c r="T4978" s="47">
        <f t="shared" si="749"/>
        <v>0</v>
      </c>
      <c r="U4978" s="47">
        <f t="shared" si="750"/>
        <v>167.55</v>
      </c>
      <c r="V4978" s="47">
        <f t="shared" si="751"/>
        <v>55.680000000000007</v>
      </c>
      <c r="W4978" s="11"/>
    </row>
    <row r="4979" spans="1:23" x14ac:dyDescent="0.45">
      <c r="A4979" t="s">
        <v>4984</v>
      </c>
      <c r="B4979">
        <v>66.349999999999994</v>
      </c>
      <c r="D4979" s="1" t="str">
        <f>VartojimasGamyba!J4975</f>
        <v>2024-03-26-05</v>
      </c>
      <c r="E4979" s="7">
        <f>VartojimasGamyba!G4975</f>
        <v>0.16700000000000001</v>
      </c>
      <c r="F4979" s="11"/>
      <c r="G4979" s="12">
        <f t="shared" si="753"/>
        <v>4.0922222222222224</v>
      </c>
      <c r="H4979" s="12">
        <v>0</v>
      </c>
      <c r="I4979" s="12">
        <v>0</v>
      </c>
      <c r="J4979" s="12">
        <v>0</v>
      </c>
      <c r="K4979" s="12"/>
      <c r="L4979" s="12">
        <f>VartojimasGamyba!H4975</f>
        <v>0.151</v>
      </c>
      <c r="M4979" s="19">
        <f t="shared" si="745"/>
        <v>1.6000000000000014E-2</v>
      </c>
      <c r="N4979" s="7">
        <f t="shared" si="746"/>
        <v>2.6662400000000019</v>
      </c>
      <c r="O4979" s="7">
        <f t="shared" si="747"/>
        <v>2.6662400000000019</v>
      </c>
      <c r="R4979" s="7"/>
      <c r="S4979" s="47">
        <f t="shared" si="748"/>
        <v>1.6000000000000014E-2</v>
      </c>
      <c r="T4979" s="47">
        <f t="shared" si="749"/>
        <v>0</v>
      </c>
      <c r="U4979" s="47">
        <f t="shared" si="750"/>
        <v>166.64</v>
      </c>
      <c r="V4979" s="47">
        <f t="shared" si="751"/>
        <v>54.769999999999996</v>
      </c>
      <c r="W4979" s="11"/>
    </row>
    <row r="4980" spans="1:23" x14ac:dyDescent="0.45">
      <c r="A4980" t="s">
        <v>4985</v>
      </c>
      <c r="B4980">
        <v>79.790000000000006</v>
      </c>
      <c r="D4980" s="1" t="str">
        <f>VartojimasGamyba!J4976</f>
        <v>2024-03-26-06</v>
      </c>
      <c r="E4980" s="7">
        <f>VartojimasGamyba!G4976</f>
        <v>0.40699999999999997</v>
      </c>
      <c r="F4980" s="11"/>
      <c r="G4980" s="12">
        <f t="shared" si="753"/>
        <v>3.9044444444444446</v>
      </c>
      <c r="H4980" s="12">
        <v>0</v>
      </c>
      <c r="I4980" s="12">
        <v>0.18777777777777777</v>
      </c>
      <c r="J4980" s="12">
        <v>0</v>
      </c>
      <c r="K4980" s="12"/>
      <c r="L4980" s="12">
        <f>VartojimasGamyba!H4976</f>
        <v>0.23799999999999999</v>
      </c>
      <c r="M4980" s="19">
        <f t="shared" si="745"/>
        <v>0</v>
      </c>
      <c r="N4980" s="7">
        <f t="shared" si="746"/>
        <v>0</v>
      </c>
      <c r="O4980" s="7">
        <f t="shared" si="747"/>
        <v>0</v>
      </c>
      <c r="R4980" s="7"/>
      <c r="S4980" s="47">
        <f t="shared" si="748"/>
        <v>0</v>
      </c>
      <c r="T4980" s="47">
        <f t="shared" si="749"/>
        <v>0</v>
      </c>
      <c r="U4980" s="47">
        <f t="shared" si="750"/>
        <v>180.08</v>
      </c>
      <c r="V4980" s="47">
        <f t="shared" si="751"/>
        <v>68.210000000000008</v>
      </c>
      <c r="W4980" s="11"/>
    </row>
    <row r="4981" spans="1:23" x14ac:dyDescent="0.45">
      <c r="A4981" t="s">
        <v>4986</v>
      </c>
      <c r="B4981">
        <v>98.01</v>
      </c>
      <c r="D4981" s="1" t="str">
        <f>VartojimasGamyba!J4977</f>
        <v>2024-03-26-07</v>
      </c>
      <c r="E4981" s="7">
        <f>VartojimasGamyba!G4977</f>
        <v>0.61599999999999999</v>
      </c>
      <c r="F4981" s="11"/>
      <c r="G4981" s="12">
        <f t="shared" si="753"/>
        <v>3.7800000000000002</v>
      </c>
      <c r="H4981" s="12">
        <v>0</v>
      </c>
      <c r="I4981" s="12">
        <v>0.12444444444444444</v>
      </c>
      <c r="J4981" s="12">
        <v>0</v>
      </c>
      <c r="K4981" s="12"/>
      <c r="L4981" s="12">
        <f>VartojimasGamyba!H4977</f>
        <v>0.504</v>
      </c>
      <c r="M4981" s="19">
        <f t="shared" si="745"/>
        <v>0</v>
      </c>
      <c r="N4981" s="7">
        <f t="shared" si="746"/>
        <v>0</v>
      </c>
      <c r="O4981" s="7">
        <f t="shared" si="747"/>
        <v>0</v>
      </c>
      <c r="R4981" s="7"/>
      <c r="S4981" s="47">
        <f t="shared" si="748"/>
        <v>0</v>
      </c>
      <c r="T4981" s="47">
        <f t="shared" si="749"/>
        <v>0</v>
      </c>
      <c r="U4981" s="47">
        <f t="shared" si="750"/>
        <v>198.3</v>
      </c>
      <c r="V4981" s="47">
        <f t="shared" si="751"/>
        <v>86.43</v>
      </c>
      <c r="W4981" s="11"/>
    </row>
    <row r="4982" spans="1:23" x14ac:dyDescent="0.45">
      <c r="A4982" t="s">
        <v>4987</v>
      </c>
      <c r="B4982">
        <v>92.35</v>
      </c>
      <c r="D4982" s="1" t="str">
        <f>VartojimasGamyba!J4978</f>
        <v>2024-03-26-08</v>
      </c>
      <c r="E4982" s="7">
        <f>VartojimasGamyba!G4978</f>
        <v>0.191</v>
      </c>
      <c r="F4982" s="11"/>
      <c r="G4982" s="12">
        <f t="shared" si="753"/>
        <v>4.4110000000000005</v>
      </c>
      <c r="H4982" s="12">
        <v>0.63100000000000001</v>
      </c>
      <c r="I4982" s="12">
        <v>0</v>
      </c>
      <c r="J4982" s="12">
        <v>0</v>
      </c>
      <c r="K4982" s="12"/>
      <c r="L4982" s="12">
        <f>VartojimasGamyba!H4978</f>
        <v>0.82199999999999995</v>
      </c>
      <c r="M4982" s="19">
        <f t="shared" si="745"/>
        <v>0</v>
      </c>
      <c r="N4982" s="7">
        <f t="shared" si="746"/>
        <v>0</v>
      </c>
      <c r="O4982" s="7">
        <f t="shared" si="747"/>
        <v>0</v>
      </c>
      <c r="R4982" s="7"/>
      <c r="S4982" s="47">
        <f t="shared" si="748"/>
        <v>0.63100000000000001</v>
      </c>
      <c r="T4982" s="47">
        <f t="shared" si="749"/>
        <v>0.63100000000000001</v>
      </c>
      <c r="U4982" s="47">
        <f t="shared" si="750"/>
        <v>192.64</v>
      </c>
      <c r="V4982" s="47">
        <f t="shared" si="751"/>
        <v>80.77</v>
      </c>
      <c r="W4982" s="11"/>
    </row>
    <row r="4983" spans="1:23" x14ac:dyDescent="0.45">
      <c r="A4983" t="s">
        <v>4988</v>
      </c>
      <c r="B4983">
        <v>139.28</v>
      </c>
      <c r="D4983" s="1" t="str">
        <f>VartojimasGamyba!J4979</f>
        <v>2024-03-26-09</v>
      </c>
      <c r="E4983" s="7">
        <f>VartojimasGamyba!G4979</f>
        <v>0.109</v>
      </c>
      <c r="F4983" s="11"/>
      <c r="G4983" s="12">
        <f t="shared" si="753"/>
        <v>5.652000000000001</v>
      </c>
      <c r="H4983" s="12">
        <v>1.2410000000000001</v>
      </c>
      <c r="I4983" s="12">
        <v>0</v>
      </c>
      <c r="J4983" s="12">
        <v>0</v>
      </c>
      <c r="K4983" s="12"/>
      <c r="L4983" s="12">
        <f>VartojimasGamyba!H4979</f>
        <v>1.35</v>
      </c>
      <c r="M4983" s="19">
        <f t="shared" si="745"/>
        <v>0</v>
      </c>
      <c r="N4983" s="7">
        <f t="shared" si="746"/>
        <v>0</v>
      </c>
      <c r="O4983" s="7">
        <f t="shared" si="747"/>
        <v>0</v>
      </c>
      <c r="R4983" s="7"/>
      <c r="S4983" s="47">
        <f t="shared" si="748"/>
        <v>1.2410000000000001</v>
      </c>
      <c r="T4983" s="47">
        <f t="shared" si="749"/>
        <v>1.2410000000000001</v>
      </c>
      <c r="U4983" s="47">
        <f t="shared" si="750"/>
        <v>239.57</v>
      </c>
      <c r="V4983" s="47">
        <f t="shared" si="751"/>
        <v>127.7</v>
      </c>
      <c r="W4983" s="11"/>
    </row>
    <row r="4984" spans="1:23" x14ac:dyDescent="0.45">
      <c r="A4984" t="s">
        <v>4989</v>
      </c>
      <c r="B4984">
        <v>141.24</v>
      </c>
      <c r="D4984" s="1" t="str">
        <f>VartojimasGamyba!J4980</f>
        <v>2024-03-26-10</v>
      </c>
      <c r="E4984" s="7">
        <f>VartojimasGamyba!G4980</f>
        <v>4.8000000000000001E-2</v>
      </c>
      <c r="F4984" s="11"/>
      <c r="G4984" s="12">
        <f t="shared" si="753"/>
        <v>8.6910000000000007</v>
      </c>
      <c r="H4984" s="12">
        <v>3.0389999999999997</v>
      </c>
      <c r="I4984" s="12">
        <v>0</v>
      </c>
      <c r="J4984" s="12">
        <v>0</v>
      </c>
      <c r="K4984" s="12"/>
      <c r="L4984" s="12">
        <f>VartojimasGamyba!H4980</f>
        <v>3.0870000000000002</v>
      </c>
      <c r="M4984" s="19">
        <f t="shared" si="745"/>
        <v>0</v>
      </c>
      <c r="N4984" s="7">
        <f t="shared" si="746"/>
        <v>0</v>
      </c>
      <c r="O4984" s="7">
        <f t="shared" si="747"/>
        <v>0</v>
      </c>
      <c r="R4984" s="7"/>
      <c r="S4984" s="47">
        <f t="shared" si="748"/>
        <v>3.0390000000000001</v>
      </c>
      <c r="T4984" s="47">
        <f t="shared" si="749"/>
        <v>3.0390000000000001</v>
      </c>
      <c r="U4984" s="47">
        <f t="shared" si="750"/>
        <v>241.53000000000003</v>
      </c>
      <c r="V4984" s="47">
        <f t="shared" si="751"/>
        <v>129.66</v>
      </c>
      <c r="W4984" s="11"/>
    </row>
    <row r="4985" spans="1:23" x14ac:dyDescent="0.45">
      <c r="A4985" t="s">
        <v>4990</v>
      </c>
      <c r="B4985">
        <v>98.05</v>
      </c>
      <c r="D4985" s="1" t="str">
        <f>VartojimasGamyba!J4981</f>
        <v>2024-03-26-11</v>
      </c>
      <c r="E4985" s="7">
        <f>VartojimasGamyba!G4981</f>
        <v>0.62</v>
      </c>
      <c r="F4985" s="11"/>
      <c r="G4985" s="12">
        <f t="shared" si="753"/>
        <v>10.383000000000001</v>
      </c>
      <c r="H4985" s="12">
        <v>1.6919999999999997</v>
      </c>
      <c r="I4985" s="12">
        <v>0</v>
      </c>
      <c r="J4985" s="12">
        <v>0</v>
      </c>
      <c r="K4985" s="12"/>
      <c r="L4985" s="12">
        <f>VartojimasGamyba!H4981</f>
        <v>2.3119999999999998</v>
      </c>
      <c r="M4985" s="19">
        <f t="shared" si="745"/>
        <v>0</v>
      </c>
      <c r="N4985" s="7">
        <f t="shared" si="746"/>
        <v>0</v>
      </c>
      <c r="O4985" s="7">
        <f t="shared" si="747"/>
        <v>0</v>
      </c>
      <c r="R4985" s="7"/>
      <c r="S4985" s="47">
        <f t="shared" si="748"/>
        <v>1.6919999999999997</v>
      </c>
      <c r="T4985" s="47">
        <f t="shared" si="749"/>
        <v>1.6919999999999997</v>
      </c>
      <c r="U4985" s="47">
        <f t="shared" si="750"/>
        <v>198.34</v>
      </c>
      <c r="V4985" s="47">
        <f t="shared" si="751"/>
        <v>86.47</v>
      </c>
      <c r="W4985" s="11"/>
    </row>
    <row r="4986" spans="1:23" x14ac:dyDescent="0.45">
      <c r="A4986" t="s">
        <v>4991</v>
      </c>
      <c r="B4986">
        <v>87.07</v>
      </c>
      <c r="D4986" s="1" t="str">
        <f>VartojimasGamyba!J4982</f>
        <v>2024-03-26-12</v>
      </c>
      <c r="E4986" s="7">
        <f>VartojimasGamyba!G4982</f>
        <v>0.34</v>
      </c>
      <c r="F4986" s="11"/>
      <c r="G4986" s="12">
        <f t="shared" si="753"/>
        <v>11.793000000000001</v>
      </c>
      <c r="H4986" s="12">
        <v>1.41</v>
      </c>
      <c r="I4986" s="12">
        <v>0</v>
      </c>
      <c r="J4986" s="12">
        <v>0</v>
      </c>
      <c r="K4986" s="12"/>
      <c r="L4986" s="12">
        <f>VartojimasGamyba!H4982</f>
        <v>1.75</v>
      </c>
      <c r="M4986" s="19">
        <f t="shared" si="745"/>
        <v>0</v>
      </c>
      <c r="N4986" s="7">
        <f t="shared" si="746"/>
        <v>0</v>
      </c>
      <c r="O4986" s="7">
        <f t="shared" si="747"/>
        <v>0</v>
      </c>
      <c r="R4986" s="7"/>
      <c r="S4986" s="47">
        <f t="shared" si="748"/>
        <v>1.41</v>
      </c>
      <c r="T4986" s="47">
        <f t="shared" si="749"/>
        <v>1.41</v>
      </c>
      <c r="U4986" s="47">
        <f t="shared" si="750"/>
        <v>187.36</v>
      </c>
      <c r="V4986" s="47">
        <f t="shared" si="751"/>
        <v>75.489999999999995</v>
      </c>
      <c r="W4986" s="11"/>
    </row>
    <row r="4987" spans="1:23" x14ac:dyDescent="0.45">
      <c r="A4987" t="s">
        <v>4992</v>
      </c>
      <c r="B4987">
        <v>87.05</v>
      </c>
      <c r="D4987" s="1" t="str">
        <f>VartojimasGamyba!J4983</f>
        <v>2024-03-26-13</v>
      </c>
      <c r="E4987" s="7">
        <f>VartojimasGamyba!G4983</f>
        <v>0.35</v>
      </c>
      <c r="F4987" s="11"/>
      <c r="G4987" s="12">
        <f t="shared" si="753"/>
        <v>12.96</v>
      </c>
      <c r="H4987" s="12">
        <v>1.1669999999999998</v>
      </c>
      <c r="I4987" s="12">
        <v>0</v>
      </c>
      <c r="J4987" s="12">
        <v>0</v>
      </c>
      <c r="K4987" s="12"/>
      <c r="L4987" s="12">
        <f>VartojimasGamyba!H4983</f>
        <v>1.5169999999999999</v>
      </c>
      <c r="M4987" s="19">
        <f t="shared" si="745"/>
        <v>0</v>
      </c>
      <c r="N4987" s="7">
        <f t="shared" si="746"/>
        <v>0</v>
      </c>
      <c r="O4987" s="7">
        <f t="shared" si="747"/>
        <v>0</v>
      </c>
      <c r="R4987" s="7"/>
      <c r="S4987" s="47">
        <f t="shared" si="748"/>
        <v>1.1669999999999998</v>
      </c>
      <c r="T4987" s="47">
        <f t="shared" si="749"/>
        <v>1.1669999999999998</v>
      </c>
      <c r="U4987" s="47">
        <f t="shared" si="750"/>
        <v>187.34</v>
      </c>
      <c r="V4987" s="47">
        <f t="shared" si="751"/>
        <v>75.47</v>
      </c>
      <c r="W4987" s="11"/>
    </row>
    <row r="4988" spans="1:23" x14ac:dyDescent="0.45">
      <c r="A4988" t="s">
        <v>4993</v>
      </c>
      <c r="B4988">
        <v>79.900000000000006</v>
      </c>
      <c r="D4988" s="1" t="str">
        <f>VartojimasGamyba!J4984</f>
        <v>2024-03-26-14</v>
      </c>
      <c r="E4988" s="7">
        <f>VartojimasGamyba!G4984</f>
        <v>0.96199999999999997</v>
      </c>
      <c r="F4988" s="11"/>
      <c r="G4988" s="12">
        <f t="shared" si="753"/>
        <v>13.008000000000001</v>
      </c>
      <c r="H4988" s="12">
        <v>4.8000000000000043E-2</v>
      </c>
      <c r="I4988" s="12">
        <v>0</v>
      </c>
      <c r="J4988" s="12">
        <v>0</v>
      </c>
      <c r="K4988" s="12"/>
      <c r="L4988" s="12">
        <f>VartojimasGamyba!H4984</f>
        <v>1.01</v>
      </c>
      <c r="M4988" s="19">
        <f t="shared" si="745"/>
        <v>0</v>
      </c>
      <c r="N4988" s="7">
        <f t="shared" si="746"/>
        <v>0</v>
      </c>
      <c r="O4988" s="7">
        <f t="shared" si="747"/>
        <v>0</v>
      </c>
      <c r="R4988" s="7"/>
      <c r="S4988" s="47">
        <f t="shared" si="748"/>
        <v>4.8000000000000043E-2</v>
      </c>
      <c r="T4988" s="47">
        <f t="shared" si="749"/>
        <v>4.8000000000000043E-2</v>
      </c>
      <c r="U4988" s="47">
        <f t="shared" si="750"/>
        <v>180.19</v>
      </c>
      <c r="V4988" s="47">
        <f t="shared" si="751"/>
        <v>68.320000000000007</v>
      </c>
      <c r="W4988" s="11"/>
    </row>
    <row r="4989" spans="1:23" x14ac:dyDescent="0.45">
      <c r="A4989" t="s">
        <v>4994</v>
      </c>
      <c r="B4989">
        <v>79.8</v>
      </c>
      <c r="D4989" s="1" t="str">
        <f>VartojimasGamyba!J4985</f>
        <v>2024-03-26-15</v>
      </c>
      <c r="E4989" s="7">
        <f>VartojimasGamyba!G4985</f>
        <v>0.83299999999999996</v>
      </c>
      <c r="F4989" s="11"/>
      <c r="G4989" s="12">
        <f t="shared" si="753"/>
        <v>12.518000000000001</v>
      </c>
      <c r="H4989" s="12">
        <v>0</v>
      </c>
      <c r="I4989" s="12">
        <v>0.49</v>
      </c>
      <c r="J4989" s="12">
        <v>0</v>
      </c>
      <c r="K4989" s="12"/>
      <c r="L4989" s="12">
        <f>VartojimasGamyba!H4985</f>
        <v>0.39200000000000002</v>
      </c>
      <c r="M4989" s="19">
        <f t="shared" si="745"/>
        <v>0</v>
      </c>
      <c r="N4989" s="7">
        <f t="shared" si="746"/>
        <v>0</v>
      </c>
      <c r="O4989" s="7">
        <f t="shared" si="747"/>
        <v>0</v>
      </c>
      <c r="R4989" s="7"/>
      <c r="S4989" s="47">
        <f t="shared" si="748"/>
        <v>0</v>
      </c>
      <c r="T4989" s="47">
        <f t="shared" si="749"/>
        <v>0</v>
      </c>
      <c r="U4989" s="47">
        <f t="shared" si="750"/>
        <v>180.09</v>
      </c>
      <c r="V4989" s="47">
        <f t="shared" si="751"/>
        <v>68.22</v>
      </c>
      <c r="W4989" s="11"/>
    </row>
    <row r="4990" spans="1:23" x14ac:dyDescent="0.45">
      <c r="A4990" t="s">
        <v>4995</v>
      </c>
      <c r="B4990">
        <v>87.02</v>
      </c>
      <c r="D4990" s="1" t="str">
        <f>VartojimasGamyba!J4986</f>
        <v>2024-03-26-16</v>
      </c>
      <c r="E4990" s="7">
        <f>VartojimasGamyba!G4986</f>
        <v>1.3340000000000001</v>
      </c>
      <c r="F4990" s="11"/>
      <c r="G4990" s="12">
        <f t="shared" si="753"/>
        <v>11.056888888888889</v>
      </c>
      <c r="H4990" s="12">
        <v>0</v>
      </c>
      <c r="I4990" s="12">
        <v>1.4611111111111117</v>
      </c>
      <c r="J4990" s="12">
        <v>0</v>
      </c>
      <c r="K4990" s="12"/>
      <c r="L4990" s="12">
        <f>VartojimasGamyba!H4986</f>
        <v>1.9E-2</v>
      </c>
      <c r="M4990" s="19">
        <f t="shared" si="745"/>
        <v>-5.377642775528102E-16</v>
      </c>
      <c r="N4990" s="7">
        <f t="shared" si="746"/>
        <v>-1.0072862682841688E-13</v>
      </c>
      <c r="O4990" s="7">
        <f t="shared" si="747"/>
        <v>-1.0072862682841688E-13</v>
      </c>
      <c r="R4990" s="7"/>
      <c r="S4990" s="47">
        <f t="shared" si="748"/>
        <v>-5.377642775528102E-16</v>
      </c>
      <c r="T4990" s="47">
        <f t="shared" si="749"/>
        <v>0</v>
      </c>
      <c r="U4990" s="47">
        <f t="shared" si="750"/>
        <v>187.31</v>
      </c>
      <c r="V4990" s="47">
        <f t="shared" si="751"/>
        <v>75.44</v>
      </c>
      <c r="W4990" s="11"/>
    </row>
    <row r="4991" spans="1:23" x14ac:dyDescent="0.45">
      <c r="A4991" t="s">
        <v>4996</v>
      </c>
      <c r="B4991">
        <v>98.01</v>
      </c>
      <c r="D4991" s="1" t="str">
        <f>VartojimasGamyba!J4987</f>
        <v>2024-03-26-17</v>
      </c>
      <c r="E4991" s="7">
        <f>VartojimasGamyba!G4987</f>
        <v>1.39</v>
      </c>
      <c r="F4991" s="11"/>
      <c r="G4991" s="12">
        <f t="shared" si="753"/>
        <v>9.5124444444444443</v>
      </c>
      <c r="H4991" s="12">
        <v>0</v>
      </c>
      <c r="I4991" s="12">
        <v>1.5444444444444445</v>
      </c>
      <c r="J4991" s="12">
        <v>0</v>
      </c>
      <c r="K4991" s="12"/>
      <c r="L4991" s="12">
        <f>VartojimasGamyba!H4987</f>
        <v>0</v>
      </c>
      <c r="M4991" s="19">
        <f t="shared" si="745"/>
        <v>-2.2204460492503131E-16</v>
      </c>
      <c r="N4991" s="7">
        <f t="shared" si="746"/>
        <v>-4.4031445156633711E-14</v>
      </c>
      <c r="O4991" s="7">
        <f t="shared" si="747"/>
        <v>-4.4031445156633711E-14</v>
      </c>
      <c r="R4991" s="7"/>
      <c r="S4991" s="47">
        <f t="shared" si="748"/>
        <v>-2.2204460492503131E-16</v>
      </c>
      <c r="T4991" s="47">
        <f t="shared" si="749"/>
        <v>0</v>
      </c>
      <c r="U4991" s="47">
        <f t="shared" si="750"/>
        <v>198.3</v>
      </c>
      <c r="V4991" s="47">
        <f t="shared" si="751"/>
        <v>86.43</v>
      </c>
      <c r="W4991" s="11"/>
    </row>
    <row r="4992" spans="1:23" x14ac:dyDescent="0.45">
      <c r="A4992" t="s">
        <v>4997</v>
      </c>
      <c r="B4992">
        <v>105.95</v>
      </c>
      <c r="D4992" s="1" t="str">
        <f>VartojimasGamyba!J4988</f>
        <v>2024-03-26-18</v>
      </c>
      <c r="E4992" s="7">
        <f>VartojimasGamyba!G4988</f>
        <v>1.149</v>
      </c>
      <c r="F4992" s="11"/>
      <c r="G4992" s="12">
        <f t="shared" si="753"/>
        <v>8.235777777777777</v>
      </c>
      <c r="H4992" s="12">
        <v>0</v>
      </c>
      <c r="I4992" s="12">
        <v>1.2766666666666668</v>
      </c>
      <c r="J4992" s="12">
        <v>0</v>
      </c>
      <c r="K4992" s="12"/>
      <c r="L4992" s="12">
        <f>VartojimasGamyba!H4988</f>
        <v>0</v>
      </c>
      <c r="M4992" s="19">
        <f t="shared" si="745"/>
        <v>-2.2204460492503131E-16</v>
      </c>
      <c r="N4992" s="7">
        <f t="shared" si="746"/>
        <v>-4.5794479319738459E-14</v>
      </c>
      <c r="O4992" s="7">
        <f t="shared" si="747"/>
        <v>-4.5794479319738459E-14</v>
      </c>
      <c r="R4992" s="7"/>
      <c r="S4992" s="47">
        <f t="shared" si="748"/>
        <v>-2.2204460492503131E-16</v>
      </c>
      <c r="T4992" s="47">
        <f t="shared" si="749"/>
        <v>0</v>
      </c>
      <c r="U4992" s="47">
        <f t="shared" si="750"/>
        <v>206.24</v>
      </c>
      <c r="V4992" s="47">
        <f t="shared" si="751"/>
        <v>94.37</v>
      </c>
      <c r="W4992" s="11"/>
    </row>
    <row r="4993" spans="1:23" x14ac:dyDescent="0.45">
      <c r="A4993" t="s">
        <v>4998</v>
      </c>
      <c r="B4993">
        <v>135.19</v>
      </c>
      <c r="D4993" s="1" t="str">
        <f>VartojimasGamyba!J4989</f>
        <v>2024-03-26-19</v>
      </c>
      <c r="E4993" s="7">
        <f>VartojimasGamyba!G4989</f>
        <v>1.0980000000000001</v>
      </c>
      <c r="F4993" s="11"/>
      <c r="G4993" s="12">
        <f t="shared" si="753"/>
        <v>7.0157777777777763</v>
      </c>
      <c r="H4993" s="12">
        <v>0</v>
      </c>
      <c r="I4993" s="12">
        <v>1.2200000000000002</v>
      </c>
      <c r="J4993" s="12">
        <v>0</v>
      </c>
      <c r="K4993" s="12"/>
      <c r="L4993" s="12">
        <f>VartojimasGamyba!H4989</f>
        <v>0</v>
      </c>
      <c r="M4993" s="19">
        <f t="shared" si="745"/>
        <v>-2.2204460492503131E-16</v>
      </c>
      <c r="N4993" s="7">
        <f t="shared" si="746"/>
        <v>-5.2287063567746376E-14</v>
      </c>
      <c r="O4993" s="7">
        <f t="shared" si="747"/>
        <v>-5.2287063567746376E-14</v>
      </c>
      <c r="R4993" s="7"/>
      <c r="S4993" s="47">
        <f t="shared" si="748"/>
        <v>-2.2204460492503131E-16</v>
      </c>
      <c r="T4993" s="47">
        <f t="shared" si="749"/>
        <v>0</v>
      </c>
      <c r="U4993" s="47">
        <f t="shared" si="750"/>
        <v>235.48000000000002</v>
      </c>
      <c r="V4993" s="47">
        <f t="shared" si="751"/>
        <v>123.61</v>
      </c>
      <c r="W4993" s="11"/>
    </row>
    <row r="4994" spans="1:23" x14ac:dyDescent="0.45">
      <c r="A4994" t="s">
        <v>4999</v>
      </c>
      <c r="B4994">
        <v>135.44999999999999</v>
      </c>
      <c r="D4994" s="1" t="str">
        <f>VartojimasGamyba!J4990</f>
        <v>2024-03-26-20</v>
      </c>
      <c r="E4994" s="7">
        <f>VartojimasGamyba!G4990</f>
        <v>1.0209999999999999</v>
      </c>
      <c r="F4994" s="11"/>
      <c r="G4994" s="12">
        <f t="shared" si="753"/>
        <v>5.8813333333333322</v>
      </c>
      <c r="H4994" s="12">
        <v>0</v>
      </c>
      <c r="I4994" s="12">
        <v>1.1344444444444444</v>
      </c>
      <c r="J4994" s="12">
        <v>0</v>
      </c>
      <c r="K4994" s="12"/>
      <c r="L4994" s="12">
        <f>VartojimasGamyba!H4990</f>
        <v>0</v>
      </c>
      <c r="M4994" s="19">
        <f t="shared" si="745"/>
        <v>0</v>
      </c>
      <c r="N4994" s="7">
        <f t="shared" si="746"/>
        <v>0</v>
      </c>
      <c r="O4994" s="7">
        <f t="shared" si="747"/>
        <v>0</v>
      </c>
      <c r="P4994" s="7" t="s">
        <v>8873</v>
      </c>
      <c r="R4994" s="7"/>
      <c r="S4994" s="47">
        <f t="shared" si="748"/>
        <v>0</v>
      </c>
      <c r="T4994" s="47">
        <f t="shared" si="749"/>
        <v>0</v>
      </c>
      <c r="U4994" s="47">
        <f t="shared" si="750"/>
        <v>235.74</v>
      </c>
      <c r="V4994" s="47">
        <f t="shared" si="751"/>
        <v>123.86999999999999</v>
      </c>
      <c r="W4994" s="11"/>
    </row>
    <row r="4995" spans="1:23" x14ac:dyDescent="0.45">
      <c r="A4995" t="s">
        <v>5000</v>
      </c>
      <c r="B4995">
        <v>87</v>
      </c>
      <c r="D4995" s="1" t="str">
        <f>VartojimasGamyba!J4991</f>
        <v>2024-03-26-21</v>
      </c>
      <c r="E4995" s="7">
        <f>VartojimasGamyba!G4991</f>
        <v>0.98899999999999999</v>
      </c>
      <c r="F4995" s="11"/>
      <c r="G4995" s="12">
        <f t="shared" si="753"/>
        <v>4.7824444444444438</v>
      </c>
      <c r="H4995" s="12">
        <v>0</v>
      </c>
      <c r="I4995" s="12">
        <v>1.0988888888888888</v>
      </c>
      <c r="J4995" s="12">
        <v>0</v>
      </c>
      <c r="K4995" s="12"/>
      <c r="L4995" s="12">
        <f>VartojimasGamyba!H4991</f>
        <v>0</v>
      </c>
      <c r="M4995" s="19">
        <f t="shared" si="745"/>
        <v>0</v>
      </c>
      <c r="N4995" s="7">
        <f t="shared" si="746"/>
        <v>0</v>
      </c>
      <c r="O4995" s="7">
        <f t="shared" si="747"/>
        <v>0</v>
      </c>
      <c r="P4995" s="7">
        <f>SUM(N4974:N4997)</f>
        <v>830.90545888888903</v>
      </c>
      <c r="R4995" s="7"/>
      <c r="S4995" s="47">
        <f t="shared" si="748"/>
        <v>0</v>
      </c>
      <c r="T4995" s="47">
        <f t="shared" si="749"/>
        <v>0</v>
      </c>
      <c r="U4995" s="47">
        <f t="shared" si="750"/>
        <v>187.29000000000002</v>
      </c>
      <c r="V4995" s="47">
        <f t="shared" si="751"/>
        <v>75.42</v>
      </c>
      <c r="W4995" s="11"/>
    </row>
    <row r="4996" spans="1:23" x14ac:dyDescent="0.45">
      <c r="A4996" t="s">
        <v>5001</v>
      </c>
      <c r="B4996">
        <v>79.8</v>
      </c>
      <c r="D4996" s="1" t="str">
        <f>VartojimasGamyba!J4992</f>
        <v>2024-03-26-22</v>
      </c>
      <c r="E4996" s="7">
        <f>VartojimasGamyba!G4992</f>
        <v>1.004</v>
      </c>
      <c r="F4996" s="11"/>
      <c r="G4996" s="12">
        <f t="shared" si="753"/>
        <v>3.666888888888888</v>
      </c>
      <c r="H4996" s="12">
        <v>0</v>
      </c>
      <c r="I4996" s="12">
        <v>1.1155555555555556</v>
      </c>
      <c r="J4996" s="12">
        <v>0</v>
      </c>
      <c r="K4996" s="12"/>
      <c r="L4996" s="12">
        <f>VartojimasGamyba!H4992</f>
        <v>0</v>
      </c>
      <c r="M4996" s="19">
        <f t="shared" si="745"/>
        <v>0</v>
      </c>
      <c r="N4996" s="7">
        <f t="shared" si="746"/>
        <v>0</v>
      </c>
      <c r="O4996" s="7">
        <f t="shared" si="747"/>
        <v>0</v>
      </c>
      <c r="P4996" s="7" t="s">
        <v>8872</v>
      </c>
      <c r="R4996" s="7"/>
      <c r="S4996" s="47">
        <f t="shared" si="748"/>
        <v>0</v>
      </c>
      <c r="T4996" s="47">
        <f t="shared" si="749"/>
        <v>0</v>
      </c>
      <c r="U4996" s="47">
        <f t="shared" si="750"/>
        <v>180.09</v>
      </c>
      <c r="V4996" s="47">
        <f t="shared" si="751"/>
        <v>68.22</v>
      </c>
      <c r="W4996" s="11"/>
    </row>
    <row r="4997" spans="1:23" x14ac:dyDescent="0.45">
      <c r="A4997" t="s">
        <v>5002</v>
      </c>
      <c r="B4997">
        <v>58.01</v>
      </c>
      <c r="D4997" s="1" t="str">
        <f>VartojimasGamyba!J4993</f>
        <v>2024-03-26-23</v>
      </c>
      <c r="E4997" s="7">
        <f>VartojimasGamyba!G4993</f>
        <v>1.0780000000000001</v>
      </c>
      <c r="F4997" s="11"/>
      <c r="G4997" s="12">
        <f t="shared" si="753"/>
        <v>5.0000000000000009</v>
      </c>
      <c r="H4997" s="12">
        <v>1.3331111111111129</v>
      </c>
      <c r="I4997" s="12">
        <v>0</v>
      </c>
      <c r="J4997" s="12">
        <v>0</v>
      </c>
      <c r="K4997" s="12"/>
      <c r="L4997" s="12">
        <f>VartojimasGamyba!H4993</f>
        <v>0</v>
      </c>
      <c r="M4997" s="19">
        <f t="shared" si="745"/>
        <v>2.4111111111111132</v>
      </c>
      <c r="N4997" s="7">
        <f t="shared" si="746"/>
        <v>381.67888888888928</v>
      </c>
      <c r="O4997" s="7">
        <f t="shared" si="747"/>
        <v>381.67888888888928</v>
      </c>
      <c r="P4997" s="7">
        <f>SUM(O4974:O4997)</f>
        <v>830.90545888888903</v>
      </c>
      <c r="Q4997" s="7">
        <f>SUMPRODUCT(B4974:B4997,E4974:E4997)+SUM(E4974:E4997)*$Z$21-SUMPRODUCT(B4974:B4997,L4974:L4997)+SUM(L4974:L4997)*ABS($Z$20)</f>
        <v>2014.3289399999996</v>
      </c>
      <c r="R4997" s="7"/>
      <c r="S4997" s="47">
        <f t="shared" si="748"/>
        <v>2.4111111111111132</v>
      </c>
      <c r="T4997" s="47">
        <f t="shared" si="749"/>
        <v>0</v>
      </c>
      <c r="U4997" s="47">
        <f t="shared" si="750"/>
        <v>158.30000000000001</v>
      </c>
      <c r="V4997" s="47">
        <f t="shared" si="751"/>
        <v>46.43</v>
      </c>
      <c r="W4997" s="11">
        <f>IF(P4997&lt;&gt;Q4997,1,0)</f>
        <v>1</v>
      </c>
    </row>
    <row r="4998" spans="1:23" x14ac:dyDescent="0.45">
      <c r="A4998" t="s">
        <v>5003</v>
      </c>
      <c r="B4998">
        <v>56.65</v>
      </c>
      <c r="D4998" s="9" t="str">
        <f>VartojimasGamyba!J4994</f>
        <v>2024-03-27-00</v>
      </c>
      <c r="E4998" s="8">
        <f>VartojimasGamyba!G4994</f>
        <v>1.008</v>
      </c>
      <c r="F4998" s="11"/>
      <c r="G4998" s="7">
        <f>G4997+H4998-I4998</f>
        <v>3.88</v>
      </c>
      <c r="H4998" s="7">
        <v>0</v>
      </c>
      <c r="I4998" s="7">
        <v>1.1200000000000012</v>
      </c>
      <c r="J4998" s="7">
        <v>0</v>
      </c>
      <c r="L4998" s="7">
        <f>VartojimasGamyba!H4994</f>
        <v>0</v>
      </c>
      <c r="M4998" s="15">
        <f t="shared" si="745"/>
        <v>-1.1102230246251565E-15</v>
      </c>
      <c r="N4998" s="7">
        <f t="shared" si="746"/>
        <v>-1.7423840148467208E-13</v>
      </c>
      <c r="O4998" s="7">
        <f t="shared" si="747"/>
        <v>-1.7423840148467208E-13</v>
      </c>
      <c r="R4998" s="20" t="s">
        <v>8783</v>
      </c>
      <c r="S4998" s="47">
        <f t="shared" si="748"/>
        <v>-1.1102230246251565E-15</v>
      </c>
      <c r="T4998" s="47">
        <f t="shared" si="749"/>
        <v>0</v>
      </c>
      <c r="U4998" s="47">
        <f t="shared" si="750"/>
        <v>156.94</v>
      </c>
      <c r="V4998" s="47">
        <f t="shared" si="751"/>
        <v>45.07</v>
      </c>
      <c r="W4998" s="11"/>
    </row>
    <row r="4999" spans="1:23" x14ac:dyDescent="0.45">
      <c r="A4999" t="s">
        <v>5004</v>
      </c>
      <c r="B4999">
        <v>55.17</v>
      </c>
      <c r="D4999" s="9" t="str">
        <f>VartojimasGamyba!J4995</f>
        <v>2024-03-27-01</v>
      </c>
      <c r="E4999" s="8">
        <f>VartojimasGamyba!G4995</f>
        <v>1.085</v>
      </c>
      <c r="F4999" s="11"/>
      <c r="G4999" s="7">
        <f t="shared" ref="G4999:G5021" si="754">G4998+H4999-I4999</f>
        <v>2.6744444444444442</v>
      </c>
      <c r="H4999" s="7">
        <v>0</v>
      </c>
      <c r="I4999" s="7">
        <v>1.2055555555555555</v>
      </c>
      <c r="J4999" s="7">
        <v>0</v>
      </c>
      <c r="L4999" s="7">
        <f>VartojimasGamyba!H4995</f>
        <v>0</v>
      </c>
      <c r="M4999" s="15">
        <f t="shared" ref="M4999:M5062" si="755">E4999+H4999-I4999*$J$2+J4999-L4999</f>
        <v>0</v>
      </c>
      <c r="N4999" s="7">
        <f t="shared" ref="N4999:N5062" si="756">M4999*U4999-J4999*V4999</f>
        <v>0</v>
      </c>
      <c r="O4999" s="7">
        <f t="shared" ref="O4999:O5062" si="757">(M4999)*(B4999+$Z$21)</f>
        <v>0</v>
      </c>
      <c r="R4999" s="7"/>
      <c r="S4999" s="47">
        <f t="shared" ref="S4999:S5062" si="758">M4999+IF((L4999-E4999)&gt;0,(L4999-E4999),0)</f>
        <v>0</v>
      </c>
      <c r="T4999" s="47">
        <f t="shared" ref="T4999:T5062" si="759">IF(L4999-E4999&lt;0,0,L4999-E4999)</f>
        <v>0</v>
      </c>
      <c r="U4999" s="47">
        <f t="shared" ref="U4999:U5062" si="760">B4999+$Z$21</f>
        <v>155.46</v>
      </c>
      <c r="V4999" s="47">
        <f t="shared" ref="V4999:V5062" si="761">B4999+$Z$20</f>
        <v>43.59</v>
      </c>
      <c r="W4999" s="11"/>
    </row>
    <row r="5000" spans="1:23" x14ac:dyDescent="0.45">
      <c r="A5000" t="s">
        <v>5005</v>
      </c>
      <c r="B5000">
        <v>50.55</v>
      </c>
      <c r="D5000" s="9" t="str">
        <f>VartojimasGamyba!J4996</f>
        <v>2024-03-27-02</v>
      </c>
      <c r="E5000" s="8">
        <f>VartojimasGamyba!G4996</f>
        <v>1.026</v>
      </c>
      <c r="F5000" s="11"/>
      <c r="G5000" s="7">
        <f t="shared" si="754"/>
        <v>1.5344444444444441</v>
      </c>
      <c r="H5000" s="7">
        <v>0</v>
      </c>
      <c r="I5000" s="7">
        <v>1.1400000000000001</v>
      </c>
      <c r="J5000" s="7">
        <v>0</v>
      </c>
      <c r="L5000" s="7">
        <f>VartojimasGamyba!H4996</f>
        <v>0</v>
      </c>
      <c r="M5000" s="15">
        <f t="shared" si="755"/>
        <v>-2.2204460492503131E-16</v>
      </c>
      <c r="N5000" s="7">
        <f t="shared" si="756"/>
        <v>-3.3493208206891723E-14</v>
      </c>
      <c r="O5000" s="7">
        <f t="shared" si="757"/>
        <v>-3.3493208206891723E-14</v>
      </c>
      <c r="R5000" s="7"/>
      <c r="S5000" s="47">
        <f t="shared" si="758"/>
        <v>-2.2204460492503131E-16</v>
      </c>
      <c r="T5000" s="47">
        <f t="shared" si="759"/>
        <v>0</v>
      </c>
      <c r="U5000" s="47">
        <f t="shared" si="760"/>
        <v>150.84</v>
      </c>
      <c r="V5000" s="47">
        <f t="shared" si="761"/>
        <v>38.97</v>
      </c>
      <c r="W5000" s="11"/>
    </row>
    <row r="5001" spans="1:23" x14ac:dyDescent="0.45">
      <c r="A5001" t="s">
        <v>5006</v>
      </c>
      <c r="B5001">
        <v>48.42</v>
      </c>
      <c r="D5001" s="9" t="str">
        <f>VartojimasGamyba!J4997</f>
        <v>2024-03-27-03</v>
      </c>
      <c r="E5001" s="8">
        <f>VartojimasGamyba!G4997</f>
        <v>1.006</v>
      </c>
      <c r="F5001" s="11"/>
      <c r="G5001" s="7">
        <f t="shared" si="754"/>
        <v>0.41666666666666607</v>
      </c>
      <c r="H5001" s="7">
        <v>0</v>
      </c>
      <c r="I5001" s="7">
        <v>1.117777777777778</v>
      </c>
      <c r="J5001" s="7">
        <v>0</v>
      </c>
      <c r="L5001" s="7">
        <f>VartojimasGamyba!H4997</f>
        <v>0</v>
      </c>
      <c r="M5001" s="15">
        <f t="shared" si="755"/>
        <v>-2.2204460492503131E-16</v>
      </c>
      <c r="N5001" s="7">
        <f t="shared" si="756"/>
        <v>-3.3020253198401408E-14</v>
      </c>
      <c r="O5001" s="7">
        <f t="shared" si="757"/>
        <v>-3.3020253198401408E-14</v>
      </c>
      <c r="R5001" s="7"/>
      <c r="S5001" s="47">
        <f t="shared" si="758"/>
        <v>-2.2204460492503131E-16</v>
      </c>
      <c r="T5001" s="47">
        <f t="shared" si="759"/>
        <v>0</v>
      </c>
      <c r="U5001" s="47">
        <f t="shared" si="760"/>
        <v>148.71</v>
      </c>
      <c r="V5001" s="47">
        <f t="shared" si="761"/>
        <v>36.840000000000003</v>
      </c>
      <c r="W5001" s="11"/>
    </row>
    <row r="5002" spans="1:23" x14ac:dyDescent="0.45">
      <c r="A5002" t="s">
        <v>5007</v>
      </c>
      <c r="B5002">
        <v>46.48</v>
      </c>
      <c r="D5002" s="9" t="str">
        <f>VartojimasGamyba!J4998</f>
        <v>2024-03-27-04</v>
      </c>
      <c r="E5002" s="8">
        <f>VartojimasGamyba!G4998</f>
        <v>1.254</v>
      </c>
      <c r="F5002" s="11"/>
      <c r="G5002" s="7">
        <f t="shared" si="754"/>
        <v>-1.8873791418627661E-15</v>
      </c>
      <c r="H5002" s="7">
        <v>0</v>
      </c>
      <c r="I5002" s="7">
        <v>0.41666666666666796</v>
      </c>
      <c r="J5002" s="7">
        <v>0</v>
      </c>
      <c r="L5002" s="7">
        <f>VartojimasGamyba!H4998</f>
        <v>1.0999999999999999E-2</v>
      </c>
      <c r="M5002" s="15">
        <f t="shared" si="755"/>
        <v>0.86799999999999888</v>
      </c>
      <c r="N5002" s="7">
        <f t="shared" si="756"/>
        <v>127.39635999999985</v>
      </c>
      <c r="O5002" s="7">
        <f t="shared" si="757"/>
        <v>127.39635999999985</v>
      </c>
      <c r="R5002" s="7"/>
      <c r="S5002" s="47">
        <f t="shared" si="758"/>
        <v>0.86799999999999888</v>
      </c>
      <c r="T5002" s="47">
        <f t="shared" si="759"/>
        <v>0</v>
      </c>
      <c r="U5002" s="47">
        <f t="shared" si="760"/>
        <v>146.77000000000001</v>
      </c>
      <c r="V5002" s="47">
        <f t="shared" si="761"/>
        <v>34.9</v>
      </c>
      <c r="W5002" s="11"/>
    </row>
    <row r="5003" spans="1:23" x14ac:dyDescent="0.45">
      <c r="A5003" t="s">
        <v>5008</v>
      </c>
      <c r="B5003">
        <v>46.46</v>
      </c>
      <c r="D5003" s="9" t="str">
        <f>VartojimasGamyba!J4999</f>
        <v>2024-03-27-05</v>
      </c>
      <c r="E5003" s="8">
        <f>VartojimasGamyba!G4999</f>
        <v>2.5999999999999999E-2</v>
      </c>
      <c r="F5003" s="11"/>
      <c r="G5003" s="7">
        <f t="shared" si="754"/>
        <v>0.18299999999999811</v>
      </c>
      <c r="H5003" s="7">
        <v>0.183</v>
      </c>
      <c r="I5003" s="7">
        <v>0</v>
      </c>
      <c r="J5003" s="7">
        <v>0</v>
      </c>
      <c r="L5003" s="7">
        <f>VartojimasGamyba!H4999</f>
        <v>0.20899999999999999</v>
      </c>
      <c r="M5003" s="15">
        <f t="shared" si="755"/>
        <v>0</v>
      </c>
      <c r="N5003" s="7">
        <f t="shared" si="756"/>
        <v>0</v>
      </c>
      <c r="O5003" s="7">
        <f t="shared" si="757"/>
        <v>0</v>
      </c>
      <c r="R5003" s="7"/>
      <c r="S5003" s="47">
        <f t="shared" si="758"/>
        <v>0.183</v>
      </c>
      <c r="T5003" s="47">
        <f t="shared" si="759"/>
        <v>0.183</v>
      </c>
      <c r="U5003" s="47">
        <f t="shared" si="760"/>
        <v>146.75</v>
      </c>
      <c r="V5003" s="47">
        <f t="shared" si="761"/>
        <v>34.880000000000003</v>
      </c>
      <c r="W5003" s="11"/>
    </row>
    <row r="5004" spans="1:23" x14ac:dyDescent="0.45">
      <c r="A5004" t="s">
        <v>5009</v>
      </c>
      <c r="B5004">
        <v>46.97</v>
      </c>
      <c r="D5004" s="9" t="str">
        <f>VartojimasGamyba!J5000</f>
        <v>2024-03-27-06</v>
      </c>
      <c r="E5004" s="8">
        <f>VartojimasGamyba!G5000</f>
        <v>2E-3</v>
      </c>
      <c r="F5004" s="11"/>
      <c r="G5004" s="7">
        <f t="shared" si="754"/>
        <v>1.019999999999998</v>
      </c>
      <c r="H5004" s="7">
        <v>0.83699999999999997</v>
      </c>
      <c r="I5004" s="7">
        <v>0</v>
      </c>
      <c r="J5004" s="7">
        <v>0</v>
      </c>
      <c r="L5004" s="7">
        <f>VartojimasGamyba!H5000</f>
        <v>0.83899999999999997</v>
      </c>
      <c r="M5004" s="15">
        <f t="shared" si="755"/>
        <v>0</v>
      </c>
      <c r="N5004" s="7">
        <f t="shared" si="756"/>
        <v>0</v>
      </c>
      <c r="O5004" s="7">
        <f t="shared" si="757"/>
        <v>0</v>
      </c>
      <c r="R5004" s="7"/>
      <c r="S5004" s="47">
        <f t="shared" si="758"/>
        <v>0.83699999999999997</v>
      </c>
      <c r="T5004" s="47">
        <f t="shared" si="759"/>
        <v>0.83699999999999997</v>
      </c>
      <c r="U5004" s="47">
        <f t="shared" si="760"/>
        <v>147.26</v>
      </c>
      <c r="V5004" s="47">
        <f t="shared" si="761"/>
        <v>35.39</v>
      </c>
      <c r="W5004" s="11"/>
    </row>
    <row r="5005" spans="1:23" x14ac:dyDescent="0.45">
      <c r="A5005" t="s">
        <v>5010</v>
      </c>
      <c r="B5005">
        <v>47.69</v>
      </c>
      <c r="D5005" s="9" t="str">
        <f>VartojimasGamyba!J5001</f>
        <v>2024-03-27-07</v>
      </c>
      <c r="E5005" s="8">
        <f>VartojimasGamyba!G5001</f>
        <v>1.2E-2</v>
      </c>
      <c r="F5005" s="11"/>
      <c r="G5005" s="7">
        <f t="shared" si="754"/>
        <v>2.3659999999999979</v>
      </c>
      <c r="H5005" s="7">
        <v>1.3460000000000001</v>
      </c>
      <c r="I5005" s="7">
        <v>0</v>
      </c>
      <c r="J5005" s="7">
        <v>0</v>
      </c>
      <c r="L5005" s="7">
        <f>VartojimasGamyba!H5001</f>
        <v>1.3580000000000001</v>
      </c>
      <c r="M5005" s="15">
        <f t="shared" si="755"/>
        <v>0</v>
      </c>
      <c r="N5005" s="7">
        <f t="shared" si="756"/>
        <v>0</v>
      </c>
      <c r="O5005" s="7">
        <f t="shared" si="757"/>
        <v>0</v>
      </c>
      <c r="R5005" s="7"/>
      <c r="S5005" s="47">
        <f t="shared" si="758"/>
        <v>1.3460000000000001</v>
      </c>
      <c r="T5005" s="47">
        <f t="shared" si="759"/>
        <v>1.3460000000000001</v>
      </c>
      <c r="U5005" s="47">
        <f t="shared" si="760"/>
        <v>147.98000000000002</v>
      </c>
      <c r="V5005" s="47">
        <f t="shared" si="761"/>
        <v>36.11</v>
      </c>
      <c r="W5005" s="11"/>
    </row>
    <row r="5006" spans="1:23" x14ac:dyDescent="0.45">
      <c r="A5006" t="s">
        <v>5011</v>
      </c>
      <c r="B5006">
        <v>48.99</v>
      </c>
      <c r="D5006" s="9" t="str">
        <f>VartojimasGamyba!J5002</f>
        <v>2024-03-27-08</v>
      </c>
      <c r="E5006" s="8">
        <f>VartojimasGamyba!G5002</f>
        <v>0.11799999999999999</v>
      </c>
      <c r="F5006" s="11"/>
      <c r="G5006" s="7">
        <f t="shared" si="754"/>
        <v>3.4319999999999977</v>
      </c>
      <c r="H5006" s="7">
        <v>1.0660000000000001</v>
      </c>
      <c r="I5006" s="7">
        <v>0</v>
      </c>
      <c r="J5006" s="7">
        <v>0</v>
      </c>
      <c r="L5006" s="7">
        <f>VartojimasGamyba!H5002</f>
        <v>1.1839999999999999</v>
      </c>
      <c r="M5006" s="15">
        <f t="shared" si="755"/>
        <v>0</v>
      </c>
      <c r="N5006" s="7">
        <f t="shared" si="756"/>
        <v>0</v>
      </c>
      <c r="O5006" s="7">
        <f t="shared" si="757"/>
        <v>0</v>
      </c>
      <c r="R5006" s="7"/>
      <c r="S5006" s="47">
        <f t="shared" si="758"/>
        <v>1.0659999999999998</v>
      </c>
      <c r="T5006" s="47">
        <f t="shared" si="759"/>
        <v>1.0659999999999998</v>
      </c>
      <c r="U5006" s="47">
        <f t="shared" si="760"/>
        <v>149.28</v>
      </c>
      <c r="V5006" s="47">
        <f t="shared" si="761"/>
        <v>37.410000000000004</v>
      </c>
      <c r="W5006" s="11"/>
    </row>
    <row r="5007" spans="1:23" x14ac:dyDescent="0.45">
      <c r="A5007" t="s">
        <v>5012</v>
      </c>
      <c r="B5007">
        <v>62.37</v>
      </c>
      <c r="D5007" s="9" t="str">
        <f>VartojimasGamyba!J5003</f>
        <v>2024-03-27-09</v>
      </c>
      <c r="E5007" s="8">
        <f>VartojimasGamyba!G5003</f>
        <v>0</v>
      </c>
      <c r="F5007" s="11"/>
      <c r="G5007" s="7">
        <f t="shared" si="754"/>
        <v>3.4319999999999977</v>
      </c>
      <c r="H5007" s="7">
        <v>0</v>
      </c>
      <c r="I5007" s="7">
        <v>0</v>
      </c>
      <c r="J5007" s="7">
        <v>1.8450000000000004</v>
      </c>
      <c r="L5007" s="7">
        <f>VartojimasGamyba!H5003</f>
        <v>1.845</v>
      </c>
      <c r="M5007" s="15">
        <f t="shared" si="755"/>
        <v>0</v>
      </c>
      <c r="N5007" s="7">
        <f t="shared" si="756"/>
        <v>-93.707550000000026</v>
      </c>
      <c r="O5007" s="7">
        <f t="shared" si="757"/>
        <v>0</v>
      </c>
      <c r="R5007" s="7"/>
      <c r="S5007" s="47">
        <f t="shared" si="758"/>
        <v>1.845</v>
      </c>
      <c r="T5007" s="47">
        <f t="shared" si="759"/>
        <v>1.845</v>
      </c>
      <c r="U5007" s="47">
        <f t="shared" si="760"/>
        <v>162.66</v>
      </c>
      <c r="V5007" s="47">
        <f t="shared" si="761"/>
        <v>50.79</v>
      </c>
      <c r="W5007" s="11"/>
    </row>
    <row r="5008" spans="1:23" x14ac:dyDescent="0.45">
      <c r="A5008" t="s">
        <v>5013</v>
      </c>
      <c r="B5008">
        <v>61.5</v>
      </c>
      <c r="D5008" s="9" t="str">
        <f>VartojimasGamyba!J5004</f>
        <v>2024-03-27-10</v>
      </c>
      <c r="E5008" s="8">
        <f>VartojimasGamyba!G5004</f>
        <v>3.1E-2</v>
      </c>
      <c r="F5008" s="11"/>
      <c r="G5008" s="7">
        <f t="shared" si="754"/>
        <v>4.5621111111111103</v>
      </c>
      <c r="H5008" s="7">
        <v>1.1301111111111128</v>
      </c>
      <c r="I5008" s="7">
        <v>0</v>
      </c>
      <c r="J5008" s="7">
        <v>0.25888888888888717</v>
      </c>
      <c r="L5008" s="7">
        <f>VartojimasGamyba!H5004</f>
        <v>1.42</v>
      </c>
      <c r="M5008" s="15">
        <f t="shared" si="755"/>
        <v>0</v>
      </c>
      <c r="N5008" s="7">
        <f t="shared" si="756"/>
        <v>-12.923733333333248</v>
      </c>
      <c r="O5008" s="7">
        <f t="shared" si="757"/>
        <v>0</v>
      </c>
      <c r="R5008" s="7"/>
      <c r="S5008" s="47">
        <f t="shared" si="758"/>
        <v>1.389</v>
      </c>
      <c r="T5008" s="47">
        <f t="shared" si="759"/>
        <v>1.389</v>
      </c>
      <c r="U5008" s="47">
        <f t="shared" si="760"/>
        <v>161.79000000000002</v>
      </c>
      <c r="V5008" s="47">
        <f t="shared" si="761"/>
        <v>49.92</v>
      </c>
      <c r="W5008" s="11"/>
    </row>
    <row r="5009" spans="1:23" x14ac:dyDescent="0.45">
      <c r="A5009" t="s">
        <v>5014</v>
      </c>
      <c r="B5009">
        <v>54.71</v>
      </c>
      <c r="D5009" s="9" t="str">
        <f>VartojimasGamyba!J5005</f>
        <v>2024-03-27-11</v>
      </c>
      <c r="E5009" s="8">
        <f>VartojimasGamyba!G5005</f>
        <v>1.6E-2</v>
      </c>
      <c r="F5009" s="11"/>
      <c r="G5009" s="7">
        <f t="shared" si="754"/>
        <v>6.3821111111111106</v>
      </c>
      <c r="H5009" s="7">
        <v>1.8200000000000003</v>
      </c>
      <c r="I5009" s="7">
        <v>0</v>
      </c>
      <c r="J5009" s="7">
        <v>0</v>
      </c>
      <c r="L5009" s="7">
        <f>VartojimasGamyba!H5005</f>
        <v>1.8360000000000001</v>
      </c>
      <c r="M5009" s="15">
        <f t="shared" si="755"/>
        <v>0</v>
      </c>
      <c r="N5009" s="7">
        <f t="shared" si="756"/>
        <v>0</v>
      </c>
      <c r="O5009" s="7">
        <f t="shared" si="757"/>
        <v>0</v>
      </c>
      <c r="R5009" s="7"/>
      <c r="S5009" s="47">
        <f t="shared" si="758"/>
        <v>1.82</v>
      </c>
      <c r="T5009" s="47">
        <f t="shared" si="759"/>
        <v>1.82</v>
      </c>
      <c r="U5009" s="47">
        <f t="shared" si="760"/>
        <v>155</v>
      </c>
      <c r="V5009" s="47">
        <f t="shared" si="761"/>
        <v>43.13</v>
      </c>
      <c r="W5009" s="11"/>
    </row>
    <row r="5010" spans="1:23" x14ac:dyDescent="0.45">
      <c r="A5010" t="s">
        <v>5015</v>
      </c>
      <c r="B5010">
        <v>49.55</v>
      </c>
      <c r="D5010" s="9" t="str">
        <f>VartojimasGamyba!J5006</f>
        <v>2024-03-27-12</v>
      </c>
      <c r="E5010" s="8">
        <f>VartojimasGamyba!G5006</f>
        <v>1E-3</v>
      </c>
      <c r="F5010" s="11"/>
      <c r="G5010" s="7">
        <f t="shared" si="754"/>
        <v>8.9101111111111102</v>
      </c>
      <c r="H5010" s="7">
        <v>2.5280000000000005</v>
      </c>
      <c r="I5010" s="7">
        <v>0</v>
      </c>
      <c r="J5010" s="7">
        <v>0</v>
      </c>
      <c r="L5010" s="7">
        <f>VartojimasGamyba!H5006</f>
        <v>2.5289999999999999</v>
      </c>
      <c r="M5010" s="15">
        <f t="shared" si="755"/>
        <v>0</v>
      </c>
      <c r="N5010" s="7">
        <f t="shared" si="756"/>
        <v>0</v>
      </c>
      <c r="O5010" s="7">
        <f t="shared" si="757"/>
        <v>0</v>
      </c>
      <c r="R5010" s="7"/>
      <c r="S5010" s="47">
        <f t="shared" si="758"/>
        <v>2.528</v>
      </c>
      <c r="T5010" s="47">
        <f t="shared" si="759"/>
        <v>2.528</v>
      </c>
      <c r="U5010" s="47">
        <f t="shared" si="760"/>
        <v>149.84</v>
      </c>
      <c r="V5010" s="47">
        <f t="shared" si="761"/>
        <v>37.97</v>
      </c>
      <c r="W5010" s="11"/>
    </row>
    <row r="5011" spans="1:23" x14ac:dyDescent="0.45">
      <c r="A5011" t="s">
        <v>5016</v>
      </c>
      <c r="B5011">
        <v>45.2</v>
      </c>
      <c r="D5011" s="9" t="str">
        <f>VartojimasGamyba!J5007</f>
        <v>2024-03-27-13</v>
      </c>
      <c r="E5011" s="8">
        <f>VartojimasGamyba!G5007</f>
        <v>9.9000000000000005E-2</v>
      </c>
      <c r="F5011" s="11"/>
      <c r="G5011" s="7">
        <f t="shared" si="754"/>
        <v>9.9121111111111109</v>
      </c>
      <c r="H5011" s="7">
        <v>1.002</v>
      </c>
      <c r="I5011" s="7">
        <v>0</v>
      </c>
      <c r="J5011" s="7">
        <v>0</v>
      </c>
      <c r="L5011" s="7">
        <f>VartojimasGamyba!H5007</f>
        <v>1.101</v>
      </c>
      <c r="M5011" s="15">
        <f t="shared" si="755"/>
        <v>0</v>
      </c>
      <c r="N5011" s="7">
        <f t="shared" si="756"/>
        <v>0</v>
      </c>
      <c r="O5011" s="7">
        <f t="shared" si="757"/>
        <v>0</v>
      </c>
      <c r="R5011" s="7"/>
      <c r="S5011" s="47">
        <f t="shared" si="758"/>
        <v>1.002</v>
      </c>
      <c r="T5011" s="47">
        <f t="shared" si="759"/>
        <v>1.002</v>
      </c>
      <c r="U5011" s="47">
        <f t="shared" si="760"/>
        <v>145.49</v>
      </c>
      <c r="V5011" s="47">
        <f t="shared" si="761"/>
        <v>33.620000000000005</v>
      </c>
      <c r="W5011" s="11"/>
    </row>
    <row r="5012" spans="1:23" x14ac:dyDescent="0.45">
      <c r="A5012" t="s">
        <v>5017</v>
      </c>
      <c r="B5012">
        <v>44.99</v>
      </c>
      <c r="D5012" s="9" t="str">
        <f>VartojimasGamyba!J5008</f>
        <v>2024-03-27-14</v>
      </c>
      <c r="E5012" s="8">
        <f>VartojimasGamyba!G5008</f>
        <v>0.47599999999999998</v>
      </c>
      <c r="F5012" s="11"/>
      <c r="G5012" s="7">
        <f t="shared" si="754"/>
        <v>10.111111111111111</v>
      </c>
      <c r="H5012" s="7">
        <v>0.19900000000000007</v>
      </c>
      <c r="I5012" s="7">
        <v>0</v>
      </c>
      <c r="J5012" s="7">
        <v>0</v>
      </c>
      <c r="L5012" s="7">
        <f>VartojimasGamyba!H5008</f>
        <v>0.67500000000000004</v>
      </c>
      <c r="M5012" s="15">
        <f t="shared" si="755"/>
        <v>0</v>
      </c>
      <c r="N5012" s="7">
        <f t="shared" si="756"/>
        <v>0</v>
      </c>
      <c r="O5012" s="7">
        <f t="shared" si="757"/>
        <v>0</v>
      </c>
      <c r="R5012" s="7"/>
      <c r="S5012" s="47">
        <f t="shared" si="758"/>
        <v>0.19900000000000007</v>
      </c>
      <c r="T5012" s="47">
        <f t="shared" si="759"/>
        <v>0.19900000000000007</v>
      </c>
      <c r="U5012" s="47">
        <f t="shared" si="760"/>
        <v>145.28</v>
      </c>
      <c r="V5012" s="47">
        <f t="shared" si="761"/>
        <v>33.410000000000004</v>
      </c>
      <c r="W5012" s="11"/>
    </row>
    <row r="5013" spans="1:23" x14ac:dyDescent="0.45">
      <c r="A5013" t="s">
        <v>5018</v>
      </c>
      <c r="B5013">
        <v>46.15</v>
      </c>
      <c r="D5013" s="9" t="str">
        <f>VartojimasGamyba!J5009</f>
        <v>2024-03-27-15</v>
      </c>
      <c r="E5013" s="8">
        <f>VartojimasGamyba!G5009</f>
        <v>1.0089999999999999</v>
      </c>
      <c r="F5013" s="11"/>
      <c r="G5013" s="7">
        <f t="shared" si="754"/>
        <v>9.2544444444444451</v>
      </c>
      <c r="H5013" s="7">
        <v>0</v>
      </c>
      <c r="I5013" s="7">
        <v>0.85666666666666647</v>
      </c>
      <c r="J5013" s="7">
        <v>0</v>
      </c>
      <c r="L5013" s="7">
        <f>VartojimasGamyba!H5009</f>
        <v>0.23799999999999999</v>
      </c>
      <c r="M5013" s="15">
        <f t="shared" si="755"/>
        <v>0</v>
      </c>
      <c r="N5013" s="7">
        <f t="shared" si="756"/>
        <v>0</v>
      </c>
      <c r="O5013" s="7">
        <f t="shared" si="757"/>
        <v>0</v>
      </c>
      <c r="R5013" s="7"/>
      <c r="S5013" s="47">
        <f t="shared" si="758"/>
        <v>0</v>
      </c>
      <c r="T5013" s="47">
        <f t="shared" si="759"/>
        <v>0</v>
      </c>
      <c r="U5013" s="47">
        <f t="shared" si="760"/>
        <v>146.44</v>
      </c>
      <c r="V5013" s="47">
        <f t="shared" si="761"/>
        <v>34.57</v>
      </c>
      <c r="W5013" s="11"/>
    </row>
    <row r="5014" spans="1:23" x14ac:dyDescent="0.45">
      <c r="A5014" t="s">
        <v>5019</v>
      </c>
      <c r="B5014">
        <v>47.75</v>
      </c>
      <c r="D5014" s="9" t="str">
        <f>VartojimasGamyba!J5010</f>
        <v>2024-03-27-16</v>
      </c>
      <c r="E5014" s="8">
        <f>VartojimasGamyba!G5010</f>
        <v>0.82099999999999995</v>
      </c>
      <c r="F5014" s="11"/>
      <c r="G5014" s="7">
        <f t="shared" si="754"/>
        <v>8.3511111111111127</v>
      </c>
      <c r="H5014" s="7">
        <v>0</v>
      </c>
      <c r="I5014" s="7">
        <v>0.90333333333333332</v>
      </c>
      <c r="J5014" s="7">
        <v>0</v>
      </c>
      <c r="L5014" s="7">
        <f>VartojimasGamyba!H5010</f>
        <v>8.0000000000000002E-3</v>
      </c>
      <c r="M5014" s="15">
        <f t="shared" si="755"/>
        <v>-1.0408340855860843E-16</v>
      </c>
      <c r="N5014" s="7">
        <f t="shared" si="756"/>
        <v>-1.5408507803016394E-14</v>
      </c>
      <c r="O5014" s="7">
        <f t="shared" si="757"/>
        <v>-1.5408507803016394E-14</v>
      </c>
      <c r="R5014" s="7"/>
      <c r="S5014" s="47">
        <f t="shared" si="758"/>
        <v>-1.0408340855860843E-16</v>
      </c>
      <c r="T5014" s="47">
        <f t="shared" si="759"/>
        <v>0</v>
      </c>
      <c r="U5014" s="47">
        <f t="shared" si="760"/>
        <v>148.04000000000002</v>
      </c>
      <c r="V5014" s="47">
        <f t="shared" si="761"/>
        <v>36.17</v>
      </c>
      <c r="W5014" s="11"/>
    </row>
    <row r="5015" spans="1:23" x14ac:dyDescent="0.45">
      <c r="A5015" t="s">
        <v>5020</v>
      </c>
      <c r="B5015">
        <v>47.89</v>
      </c>
      <c r="D5015" s="9" t="str">
        <f>VartojimasGamyba!J5011</f>
        <v>2024-03-27-17</v>
      </c>
      <c r="E5015" s="8">
        <f>VartojimasGamyba!G5011</f>
        <v>0.55900000000000005</v>
      </c>
      <c r="F5015" s="11"/>
      <c r="G5015" s="7">
        <f t="shared" si="754"/>
        <v>7.7300000000000013</v>
      </c>
      <c r="H5015" s="7">
        <v>0</v>
      </c>
      <c r="I5015" s="7">
        <v>0.62111111111111106</v>
      </c>
      <c r="J5015" s="7">
        <v>0</v>
      </c>
      <c r="L5015" s="7">
        <f>VartojimasGamyba!H5011</f>
        <v>0</v>
      </c>
      <c r="M5015" s="15">
        <f t="shared" si="755"/>
        <v>1.1102230246251565E-16</v>
      </c>
      <c r="N5015" s="7">
        <f t="shared" si="756"/>
        <v>1.645128477889557E-14</v>
      </c>
      <c r="O5015" s="7">
        <f t="shared" si="757"/>
        <v>1.645128477889557E-14</v>
      </c>
      <c r="R5015" s="7"/>
      <c r="S5015" s="47">
        <f t="shared" si="758"/>
        <v>1.1102230246251565E-16</v>
      </c>
      <c r="T5015" s="47">
        <f t="shared" si="759"/>
        <v>0</v>
      </c>
      <c r="U5015" s="47">
        <f t="shared" si="760"/>
        <v>148.18</v>
      </c>
      <c r="V5015" s="47">
        <f t="shared" si="761"/>
        <v>36.31</v>
      </c>
      <c r="W5015" s="11"/>
    </row>
    <row r="5016" spans="1:23" x14ac:dyDescent="0.45">
      <c r="A5016" t="s">
        <v>5021</v>
      </c>
      <c r="B5016">
        <v>47.49</v>
      </c>
      <c r="D5016" s="9" t="str">
        <f>VartojimasGamyba!J5012</f>
        <v>2024-03-27-18</v>
      </c>
      <c r="E5016" s="8">
        <f>VartojimasGamyba!G5012</f>
        <v>0.35699999999999998</v>
      </c>
      <c r="F5016" s="11"/>
      <c r="G5016" s="7">
        <f t="shared" si="754"/>
        <v>7.3333333333333348</v>
      </c>
      <c r="H5016" s="7">
        <v>0</v>
      </c>
      <c r="I5016" s="7">
        <v>0.39666666666666667</v>
      </c>
      <c r="J5016" s="7">
        <v>0</v>
      </c>
      <c r="L5016" s="7">
        <f>VartojimasGamyba!H5012</f>
        <v>0</v>
      </c>
      <c r="M5016" s="15">
        <f t="shared" si="755"/>
        <v>0</v>
      </c>
      <c r="N5016" s="7">
        <f t="shared" si="756"/>
        <v>0</v>
      </c>
      <c r="O5016" s="7">
        <f t="shared" si="757"/>
        <v>0</v>
      </c>
      <c r="R5016" s="7"/>
      <c r="S5016" s="47">
        <f t="shared" si="758"/>
        <v>0</v>
      </c>
      <c r="T5016" s="47">
        <f t="shared" si="759"/>
        <v>0</v>
      </c>
      <c r="U5016" s="47">
        <f t="shared" si="760"/>
        <v>147.78</v>
      </c>
      <c r="V5016" s="47">
        <f t="shared" si="761"/>
        <v>35.910000000000004</v>
      </c>
      <c r="W5016" s="11"/>
    </row>
    <row r="5017" spans="1:23" x14ac:dyDescent="0.45">
      <c r="A5017" t="s">
        <v>5022</v>
      </c>
      <c r="B5017">
        <v>48.51</v>
      </c>
      <c r="D5017" s="9" t="str">
        <f>VartojimasGamyba!J5013</f>
        <v>2024-03-27-19</v>
      </c>
      <c r="E5017" s="8">
        <f>VartojimasGamyba!G5013</f>
        <v>0.51800000000000002</v>
      </c>
      <c r="F5017" s="11"/>
      <c r="G5017" s="7">
        <f t="shared" si="754"/>
        <v>6.757777777777779</v>
      </c>
      <c r="H5017" s="7">
        <v>0</v>
      </c>
      <c r="I5017" s="7">
        <v>0.5755555555555556</v>
      </c>
      <c r="J5017" s="7">
        <v>0</v>
      </c>
      <c r="L5017" s="7">
        <f>VartojimasGamyba!H5013</f>
        <v>0</v>
      </c>
      <c r="M5017" s="15">
        <f t="shared" si="755"/>
        <v>0</v>
      </c>
      <c r="N5017" s="7">
        <f t="shared" si="756"/>
        <v>0</v>
      </c>
      <c r="O5017" s="7">
        <f t="shared" si="757"/>
        <v>0</v>
      </c>
      <c r="R5017" s="7"/>
      <c r="S5017" s="47">
        <f t="shared" si="758"/>
        <v>0</v>
      </c>
      <c r="T5017" s="47">
        <f t="shared" si="759"/>
        <v>0</v>
      </c>
      <c r="U5017" s="47">
        <f t="shared" si="760"/>
        <v>148.80000000000001</v>
      </c>
      <c r="V5017" s="47">
        <f t="shared" si="761"/>
        <v>36.93</v>
      </c>
      <c r="W5017" s="11"/>
    </row>
    <row r="5018" spans="1:23" x14ac:dyDescent="0.45">
      <c r="A5018" t="s">
        <v>5023</v>
      </c>
      <c r="B5018">
        <v>91.01</v>
      </c>
      <c r="D5018" s="9" t="str">
        <f>VartojimasGamyba!J5014</f>
        <v>2024-03-27-20</v>
      </c>
      <c r="E5018" s="8">
        <f>VartojimasGamyba!G5014</f>
        <v>0.59199999999999997</v>
      </c>
      <c r="F5018" s="11"/>
      <c r="G5018" s="7">
        <f t="shared" si="754"/>
        <v>6.1000000000000014</v>
      </c>
      <c r="H5018" s="7">
        <v>0</v>
      </c>
      <c r="I5018" s="7">
        <v>0.65777777777777779</v>
      </c>
      <c r="J5018" s="7">
        <v>0</v>
      </c>
      <c r="L5018" s="7">
        <f>VartojimasGamyba!H5014</f>
        <v>0</v>
      </c>
      <c r="M5018" s="15">
        <f t="shared" si="755"/>
        <v>-1.1102230246251565E-16</v>
      </c>
      <c r="N5018" s="7">
        <f t="shared" si="756"/>
        <v>-2.1238566461079246E-14</v>
      </c>
      <c r="O5018" s="7">
        <f t="shared" si="757"/>
        <v>-2.1238566461079246E-14</v>
      </c>
      <c r="P5018" s="7" t="s">
        <v>8873</v>
      </c>
      <c r="R5018" s="7"/>
      <c r="S5018" s="47">
        <f t="shared" si="758"/>
        <v>-1.1102230246251565E-16</v>
      </c>
      <c r="T5018" s="47">
        <f t="shared" si="759"/>
        <v>0</v>
      </c>
      <c r="U5018" s="47">
        <f t="shared" si="760"/>
        <v>191.3</v>
      </c>
      <c r="V5018" s="47">
        <f t="shared" si="761"/>
        <v>79.430000000000007</v>
      </c>
      <c r="W5018" s="11"/>
    </row>
    <row r="5019" spans="1:23" x14ac:dyDescent="0.45">
      <c r="A5019" t="s">
        <v>5024</v>
      </c>
      <c r="B5019">
        <v>46.9</v>
      </c>
      <c r="D5019" s="9" t="str">
        <f>VartojimasGamyba!J5015</f>
        <v>2024-03-27-21</v>
      </c>
      <c r="E5019" s="8">
        <f>VartojimasGamyba!G5015</f>
        <v>0.20499999999999999</v>
      </c>
      <c r="F5019" s="11"/>
      <c r="G5019" s="7">
        <f t="shared" si="754"/>
        <v>5.8722222222222236</v>
      </c>
      <c r="H5019" s="7">
        <v>0</v>
      </c>
      <c r="I5019" s="7">
        <v>0.22777777777777777</v>
      </c>
      <c r="J5019" s="7">
        <v>0</v>
      </c>
      <c r="L5019" s="7">
        <f>VartojimasGamyba!H5015</f>
        <v>0</v>
      </c>
      <c r="M5019" s="15">
        <f t="shared" si="755"/>
        <v>0</v>
      </c>
      <c r="N5019" s="7">
        <f t="shared" si="756"/>
        <v>0</v>
      </c>
      <c r="O5019" s="7">
        <f t="shared" si="757"/>
        <v>0</v>
      </c>
      <c r="P5019" s="7">
        <f>SUM(N4998:N5021)</f>
        <v>20.765076666666314</v>
      </c>
      <c r="R5019" s="7"/>
      <c r="S5019" s="47">
        <f t="shared" si="758"/>
        <v>0</v>
      </c>
      <c r="T5019" s="47">
        <f t="shared" si="759"/>
        <v>0</v>
      </c>
      <c r="U5019" s="47">
        <f t="shared" si="760"/>
        <v>147.19</v>
      </c>
      <c r="V5019" s="47">
        <f t="shared" si="761"/>
        <v>35.32</v>
      </c>
      <c r="W5019" s="11"/>
    </row>
    <row r="5020" spans="1:23" x14ac:dyDescent="0.45">
      <c r="A5020" t="s">
        <v>5025</v>
      </c>
      <c r="B5020">
        <v>49.41</v>
      </c>
      <c r="D5020" s="9" t="str">
        <f>VartojimasGamyba!J5016</f>
        <v>2024-03-27-22</v>
      </c>
      <c r="E5020" s="8">
        <f>VartojimasGamyba!G5016</f>
        <v>0.51700000000000002</v>
      </c>
      <c r="F5020" s="11"/>
      <c r="G5020" s="7">
        <f t="shared" si="754"/>
        <v>5.297777777777779</v>
      </c>
      <c r="H5020" s="7">
        <v>0</v>
      </c>
      <c r="I5020" s="7">
        <v>0.57444444444444442</v>
      </c>
      <c r="J5020" s="7">
        <v>0</v>
      </c>
      <c r="L5020" s="7">
        <f>VartojimasGamyba!H5016</f>
        <v>0</v>
      </c>
      <c r="M5020" s="15">
        <f t="shared" si="755"/>
        <v>0</v>
      </c>
      <c r="N5020" s="7">
        <f t="shared" si="756"/>
        <v>0</v>
      </c>
      <c r="O5020" s="7">
        <f t="shared" si="757"/>
        <v>0</v>
      </c>
      <c r="P5020" s="7" t="s">
        <v>8872</v>
      </c>
      <c r="R5020" s="7"/>
      <c r="S5020" s="47">
        <f t="shared" si="758"/>
        <v>0</v>
      </c>
      <c r="T5020" s="47">
        <f t="shared" si="759"/>
        <v>0</v>
      </c>
      <c r="U5020" s="47">
        <f t="shared" si="760"/>
        <v>149.69999999999999</v>
      </c>
      <c r="V5020" s="47">
        <f t="shared" si="761"/>
        <v>37.83</v>
      </c>
      <c r="W5020" s="11"/>
    </row>
    <row r="5021" spans="1:23" x14ac:dyDescent="0.45">
      <c r="A5021" t="s">
        <v>5026</v>
      </c>
      <c r="B5021">
        <v>43.62</v>
      </c>
      <c r="D5021" s="9" t="str">
        <f>VartojimasGamyba!J5017</f>
        <v>2024-03-27-23</v>
      </c>
      <c r="E5021" s="8">
        <f>VartojimasGamyba!G5017</f>
        <v>0.26800000000000002</v>
      </c>
      <c r="F5021" s="11"/>
      <c r="G5021" s="7">
        <f t="shared" si="754"/>
        <v>5.0000000000000009</v>
      </c>
      <c r="H5021" s="7">
        <v>0</v>
      </c>
      <c r="I5021" s="7">
        <v>0.29777777777777781</v>
      </c>
      <c r="J5021" s="7">
        <v>0</v>
      </c>
      <c r="L5021" s="7">
        <f>VartojimasGamyba!H5017</f>
        <v>0</v>
      </c>
      <c r="M5021" s="15">
        <f t="shared" si="755"/>
        <v>0</v>
      </c>
      <c r="N5021" s="7">
        <f t="shared" si="756"/>
        <v>0</v>
      </c>
      <c r="O5021" s="7">
        <f t="shared" si="757"/>
        <v>0</v>
      </c>
      <c r="P5021" s="7">
        <f>SUM(O4998:O5021)</f>
        <v>127.39635999999959</v>
      </c>
      <c r="Q5021" s="7">
        <f>SUMPRODUCT(B4998:B5021,E4998:E5021)+SUM(E4998:E5021)*$Z$21-SUMPRODUCT(B4998:B5021,L4998:L5021)+SUM(L4998:L5021)*ABS($Z$20)</f>
        <v>1132.7518499999999</v>
      </c>
      <c r="R5021" s="7"/>
      <c r="S5021" s="47">
        <f t="shared" si="758"/>
        <v>0</v>
      </c>
      <c r="T5021" s="47">
        <f t="shared" si="759"/>
        <v>0</v>
      </c>
      <c r="U5021" s="47">
        <f t="shared" si="760"/>
        <v>143.91</v>
      </c>
      <c r="V5021" s="47">
        <f t="shared" si="761"/>
        <v>32.04</v>
      </c>
      <c r="W5021" s="11">
        <f>IF(P5021&lt;&gt;Q5021,1,0)</f>
        <v>1</v>
      </c>
    </row>
    <row r="5022" spans="1:23" x14ac:dyDescent="0.45">
      <c r="A5022" t="s">
        <v>5027</v>
      </c>
      <c r="B5022">
        <v>43</v>
      </c>
      <c r="D5022" s="1" t="str">
        <f>VartojimasGamyba!J5018</f>
        <v>2024-03-28-00</v>
      </c>
      <c r="E5022" s="7">
        <f>VartojimasGamyba!G5018</f>
        <v>0.44700000000000001</v>
      </c>
      <c r="F5022" s="11"/>
      <c r="G5022" s="12">
        <f>G5021+H5022-I5022</f>
        <v>4.503333333333333</v>
      </c>
      <c r="H5022" s="12">
        <v>0</v>
      </c>
      <c r="I5022" s="12">
        <v>0.49666666666666759</v>
      </c>
      <c r="J5022" s="12">
        <v>0</v>
      </c>
      <c r="K5022" s="12"/>
      <c r="L5022" s="12">
        <f>VartojimasGamyba!H5018</f>
        <v>0</v>
      </c>
      <c r="M5022" s="19">
        <f t="shared" si="755"/>
        <v>-8.3266726846886741E-16</v>
      </c>
      <c r="N5022" s="7">
        <f t="shared" si="756"/>
        <v>-1.1931289289890403E-13</v>
      </c>
      <c r="O5022" s="7">
        <f t="shared" si="757"/>
        <v>-1.1931289289890403E-13</v>
      </c>
      <c r="R5022" s="20" t="s">
        <v>8783</v>
      </c>
      <c r="S5022" s="47">
        <f t="shared" si="758"/>
        <v>-8.3266726846886741E-16</v>
      </c>
      <c r="T5022" s="47">
        <f t="shared" si="759"/>
        <v>0</v>
      </c>
      <c r="U5022" s="47">
        <f t="shared" si="760"/>
        <v>143.29000000000002</v>
      </c>
      <c r="V5022" s="47">
        <f t="shared" si="761"/>
        <v>31.42</v>
      </c>
      <c r="W5022" s="11"/>
    </row>
    <row r="5023" spans="1:23" x14ac:dyDescent="0.45">
      <c r="A5023" t="s">
        <v>5028</v>
      </c>
      <c r="B5023">
        <v>42.06</v>
      </c>
      <c r="D5023" s="1" t="str">
        <f>VartojimasGamyba!J5019</f>
        <v>2024-03-28-01</v>
      </c>
      <c r="E5023" s="7">
        <f>VartojimasGamyba!G5019</f>
        <v>0.38</v>
      </c>
      <c r="F5023" s="11"/>
      <c r="G5023" s="12">
        <f t="shared" ref="G5023:G5045" si="762">G5022+H5023-I5023</f>
        <v>4.0811111111111105</v>
      </c>
      <c r="H5023" s="12">
        <v>0</v>
      </c>
      <c r="I5023" s="12">
        <v>0.42222222222222222</v>
      </c>
      <c r="J5023" s="12">
        <v>0</v>
      </c>
      <c r="K5023" s="12"/>
      <c r="L5023" s="12">
        <f>VartojimasGamyba!H5019</f>
        <v>0</v>
      </c>
      <c r="M5023" s="19">
        <f t="shared" si="755"/>
        <v>0</v>
      </c>
      <c r="N5023" s="7">
        <f t="shared" si="756"/>
        <v>0</v>
      </c>
      <c r="O5023" s="7">
        <f t="shared" si="757"/>
        <v>0</v>
      </c>
      <c r="R5023" s="7"/>
      <c r="S5023" s="47">
        <f t="shared" si="758"/>
        <v>0</v>
      </c>
      <c r="T5023" s="47">
        <f t="shared" si="759"/>
        <v>0</v>
      </c>
      <c r="U5023" s="47">
        <f t="shared" si="760"/>
        <v>142.35000000000002</v>
      </c>
      <c r="V5023" s="47">
        <f t="shared" si="761"/>
        <v>30.480000000000004</v>
      </c>
      <c r="W5023" s="11"/>
    </row>
    <row r="5024" spans="1:23" x14ac:dyDescent="0.45">
      <c r="A5024" t="s">
        <v>5029</v>
      </c>
      <c r="B5024">
        <v>35.64</v>
      </c>
      <c r="D5024" s="1" t="str">
        <f>VartojimasGamyba!J5020</f>
        <v>2024-03-28-02</v>
      </c>
      <c r="E5024" s="7">
        <f>VartojimasGamyba!G5020</f>
        <v>0.82399999999999995</v>
      </c>
      <c r="F5024" s="11"/>
      <c r="G5024" s="12">
        <f t="shared" si="762"/>
        <v>4.0811111111111105</v>
      </c>
      <c r="H5024" s="12">
        <v>0</v>
      </c>
      <c r="I5024" s="12">
        <v>0</v>
      </c>
      <c r="J5024" s="12">
        <v>0</v>
      </c>
      <c r="K5024" s="12"/>
      <c r="L5024" s="12">
        <f>VartojimasGamyba!H5020</f>
        <v>0</v>
      </c>
      <c r="M5024" s="19">
        <f t="shared" si="755"/>
        <v>0.82399999999999995</v>
      </c>
      <c r="N5024" s="7">
        <f t="shared" si="756"/>
        <v>112.00632</v>
      </c>
      <c r="O5024" s="7">
        <f t="shared" si="757"/>
        <v>112.00632</v>
      </c>
      <c r="R5024" s="7"/>
      <c r="S5024" s="47">
        <f t="shared" si="758"/>
        <v>0.82399999999999995</v>
      </c>
      <c r="T5024" s="47">
        <f t="shared" si="759"/>
        <v>0</v>
      </c>
      <c r="U5024" s="47">
        <f t="shared" si="760"/>
        <v>135.93</v>
      </c>
      <c r="V5024" s="47">
        <f t="shared" si="761"/>
        <v>24.060000000000002</v>
      </c>
      <c r="W5024" s="11"/>
    </row>
    <row r="5025" spans="1:23" x14ac:dyDescent="0.45">
      <c r="A5025" t="s">
        <v>5030</v>
      </c>
      <c r="B5025">
        <v>37.630000000000003</v>
      </c>
      <c r="D5025" s="1" t="str">
        <f>VartojimasGamyba!J5021</f>
        <v>2024-03-28-03</v>
      </c>
      <c r="E5025" s="7">
        <f>VartojimasGamyba!G5021</f>
        <v>0.496</v>
      </c>
      <c r="F5025" s="11"/>
      <c r="G5025" s="12">
        <f t="shared" si="762"/>
        <v>4.0811111111111105</v>
      </c>
      <c r="H5025" s="12">
        <v>0</v>
      </c>
      <c r="I5025" s="12">
        <v>0</v>
      </c>
      <c r="J5025" s="12">
        <v>0</v>
      </c>
      <c r="K5025" s="12"/>
      <c r="L5025" s="12">
        <f>VartojimasGamyba!H5021</f>
        <v>0</v>
      </c>
      <c r="M5025" s="19">
        <f t="shared" si="755"/>
        <v>0.496</v>
      </c>
      <c r="N5025" s="7">
        <f t="shared" si="756"/>
        <v>68.408320000000003</v>
      </c>
      <c r="O5025" s="7">
        <f t="shared" si="757"/>
        <v>68.408320000000003</v>
      </c>
      <c r="R5025" s="7"/>
      <c r="S5025" s="47">
        <f t="shared" si="758"/>
        <v>0.496</v>
      </c>
      <c r="T5025" s="47">
        <f t="shared" si="759"/>
        <v>0</v>
      </c>
      <c r="U5025" s="47">
        <f t="shared" si="760"/>
        <v>137.92000000000002</v>
      </c>
      <c r="V5025" s="47">
        <f t="shared" si="761"/>
        <v>26.050000000000004</v>
      </c>
      <c r="W5025" s="11"/>
    </row>
    <row r="5026" spans="1:23" x14ac:dyDescent="0.45">
      <c r="A5026" t="s">
        <v>5031</v>
      </c>
      <c r="B5026">
        <v>35.56</v>
      </c>
      <c r="D5026" s="1" t="str">
        <f>VartojimasGamyba!J5022</f>
        <v>2024-03-28-04</v>
      </c>
      <c r="E5026" s="7">
        <f>VartojimasGamyba!G5022</f>
        <v>0.12</v>
      </c>
      <c r="F5026" s="11"/>
      <c r="G5026" s="12">
        <f t="shared" si="762"/>
        <v>4.0811111111111105</v>
      </c>
      <c r="H5026" s="12">
        <v>0</v>
      </c>
      <c r="I5026" s="12">
        <v>0</v>
      </c>
      <c r="J5026" s="12">
        <v>0</v>
      </c>
      <c r="K5026" s="12"/>
      <c r="L5026" s="12">
        <f>VartojimasGamyba!H5022</f>
        <v>1.7999999999999999E-2</v>
      </c>
      <c r="M5026" s="19">
        <f t="shared" si="755"/>
        <v>0.10199999999999999</v>
      </c>
      <c r="N5026" s="7">
        <f t="shared" si="756"/>
        <v>13.856700000000002</v>
      </c>
      <c r="O5026" s="7">
        <f t="shared" si="757"/>
        <v>13.856700000000002</v>
      </c>
      <c r="R5026" s="7"/>
      <c r="S5026" s="47">
        <f t="shared" si="758"/>
        <v>0.10199999999999999</v>
      </c>
      <c r="T5026" s="47">
        <f t="shared" si="759"/>
        <v>0</v>
      </c>
      <c r="U5026" s="47">
        <f t="shared" si="760"/>
        <v>135.85000000000002</v>
      </c>
      <c r="V5026" s="47">
        <f t="shared" si="761"/>
        <v>23.980000000000004</v>
      </c>
      <c r="W5026" s="11"/>
    </row>
    <row r="5027" spans="1:23" x14ac:dyDescent="0.45">
      <c r="A5027" t="s">
        <v>5032</v>
      </c>
      <c r="B5027">
        <v>35.14</v>
      </c>
      <c r="D5027" s="1" t="str">
        <f>VartojimasGamyba!J5023</f>
        <v>2024-03-28-05</v>
      </c>
      <c r="E5027" s="7">
        <f>VartojimasGamyba!G5023</f>
        <v>0.42099999999999999</v>
      </c>
      <c r="F5027" s="11"/>
      <c r="G5027" s="12">
        <f t="shared" si="762"/>
        <v>4.0811111111111105</v>
      </c>
      <c r="H5027" s="12">
        <v>0</v>
      </c>
      <c r="I5027" s="12">
        <v>0</v>
      </c>
      <c r="J5027" s="12">
        <v>0</v>
      </c>
      <c r="K5027" s="12"/>
      <c r="L5027" s="12">
        <f>VartojimasGamyba!H5023</f>
        <v>0.23899999999999999</v>
      </c>
      <c r="M5027" s="19">
        <f t="shared" si="755"/>
        <v>0.182</v>
      </c>
      <c r="N5027" s="7">
        <f t="shared" si="756"/>
        <v>24.648260000000001</v>
      </c>
      <c r="O5027" s="7">
        <f t="shared" si="757"/>
        <v>24.648260000000001</v>
      </c>
      <c r="R5027" s="7"/>
      <c r="S5027" s="47">
        <f t="shared" si="758"/>
        <v>0.182</v>
      </c>
      <c r="T5027" s="47">
        <f t="shared" si="759"/>
        <v>0</v>
      </c>
      <c r="U5027" s="47">
        <f t="shared" si="760"/>
        <v>135.43</v>
      </c>
      <c r="V5027" s="47">
        <f t="shared" si="761"/>
        <v>23.560000000000002</v>
      </c>
      <c r="W5027" s="11"/>
    </row>
    <row r="5028" spans="1:23" x14ac:dyDescent="0.45">
      <c r="A5028" t="s">
        <v>5033</v>
      </c>
      <c r="B5028">
        <v>38.18</v>
      </c>
      <c r="D5028" s="1" t="str">
        <f>VartojimasGamyba!J5024</f>
        <v>2024-03-28-06</v>
      </c>
      <c r="E5028" s="7">
        <f>VartojimasGamyba!G5024</f>
        <v>0.1</v>
      </c>
      <c r="F5028" s="11"/>
      <c r="G5028" s="12">
        <f t="shared" si="762"/>
        <v>4.5101111111111107</v>
      </c>
      <c r="H5028" s="12">
        <v>0.42900000000000005</v>
      </c>
      <c r="I5028" s="12">
        <v>0</v>
      </c>
      <c r="J5028" s="12">
        <v>0</v>
      </c>
      <c r="K5028" s="12"/>
      <c r="L5028" s="12">
        <f>VartojimasGamyba!H5024</f>
        <v>0.52900000000000003</v>
      </c>
      <c r="M5028" s="19">
        <f t="shared" si="755"/>
        <v>0</v>
      </c>
      <c r="N5028" s="7">
        <f t="shared" si="756"/>
        <v>0</v>
      </c>
      <c r="O5028" s="7">
        <f t="shared" si="757"/>
        <v>0</v>
      </c>
      <c r="R5028" s="7"/>
      <c r="S5028" s="47">
        <f t="shared" si="758"/>
        <v>0.42900000000000005</v>
      </c>
      <c r="T5028" s="47">
        <f t="shared" si="759"/>
        <v>0.42900000000000005</v>
      </c>
      <c r="U5028" s="47">
        <f t="shared" si="760"/>
        <v>138.47</v>
      </c>
      <c r="V5028" s="47">
        <f t="shared" si="761"/>
        <v>26.6</v>
      </c>
      <c r="W5028" s="11"/>
    </row>
    <row r="5029" spans="1:23" x14ac:dyDescent="0.45">
      <c r="A5029" t="s">
        <v>5034</v>
      </c>
      <c r="B5029">
        <v>40.69</v>
      </c>
      <c r="D5029" s="1" t="str">
        <f>VartojimasGamyba!J5025</f>
        <v>2024-03-28-07</v>
      </c>
      <c r="E5029" s="7">
        <f>VartojimasGamyba!G5025</f>
        <v>0.09</v>
      </c>
      <c r="F5029" s="11"/>
      <c r="G5029" s="12">
        <f t="shared" si="762"/>
        <v>5.3161111111111108</v>
      </c>
      <c r="H5029" s="12">
        <v>0.80600000000000005</v>
      </c>
      <c r="I5029" s="12">
        <v>0</v>
      </c>
      <c r="J5029" s="12">
        <v>0</v>
      </c>
      <c r="K5029" s="12"/>
      <c r="L5029" s="12">
        <f>VartojimasGamyba!H5025</f>
        <v>0.89600000000000002</v>
      </c>
      <c r="M5029" s="19">
        <f t="shared" si="755"/>
        <v>0</v>
      </c>
      <c r="N5029" s="7">
        <f t="shared" si="756"/>
        <v>0</v>
      </c>
      <c r="O5029" s="7">
        <f t="shared" si="757"/>
        <v>0</v>
      </c>
      <c r="R5029" s="7"/>
      <c r="S5029" s="47">
        <f t="shared" si="758"/>
        <v>0.80600000000000005</v>
      </c>
      <c r="T5029" s="47">
        <f t="shared" si="759"/>
        <v>0.80600000000000005</v>
      </c>
      <c r="U5029" s="47">
        <f t="shared" si="760"/>
        <v>140.98000000000002</v>
      </c>
      <c r="V5029" s="47">
        <f t="shared" si="761"/>
        <v>29.11</v>
      </c>
      <c r="W5029" s="11"/>
    </row>
    <row r="5030" spans="1:23" x14ac:dyDescent="0.45">
      <c r="A5030" t="s">
        <v>5035</v>
      </c>
      <c r="B5030">
        <v>43.62</v>
      </c>
      <c r="D5030" s="1" t="str">
        <f>VartojimasGamyba!J5026</f>
        <v>2024-03-28-08</v>
      </c>
      <c r="E5030" s="7">
        <f>VartojimasGamyba!G5026</f>
        <v>0.54500000000000004</v>
      </c>
      <c r="F5030" s="11"/>
      <c r="G5030" s="12">
        <f t="shared" si="762"/>
        <v>5.8261111111111106</v>
      </c>
      <c r="H5030" s="12">
        <v>0.51</v>
      </c>
      <c r="I5030" s="12">
        <v>0</v>
      </c>
      <c r="J5030" s="12">
        <v>0</v>
      </c>
      <c r="K5030" s="12"/>
      <c r="L5030" s="12">
        <f>VartojimasGamyba!H5026</f>
        <v>1.0549999999999999</v>
      </c>
      <c r="M5030" s="19">
        <f t="shared" si="755"/>
        <v>0</v>
      </c>
      <c r="N5030" s="7">
        <f t="shared" si="756"/>
        <v>0</v>
      </c>
      <c r="O5030" s="7">
        <f t="shared" si="757"/>
        <v>0</v>
      </c>
      <c r="R5030" s="7"/>
      <c r="S5030" s="47">
        <f t="shared" si="758"/>
        <v>0.5099999999999999</v>
      </c>
      <c r="T5030" s="47">
        <f t="shared" si="759"/>
        <v>0.5099999999999999</v>
      </c>
      <c r="U5030" s="47">
        <f t="shared" si="760"/>
        <v>143.91</v>
      </c>
      <c r="V5030" s="47">
        <f t="shared" si="761"/>
        <v>32.04</v>
      </c>
      <c r="W5030" s="11"/>
    </row>
    <row r="5031" spans="1:23" x14ac:dyDescent="0.45">
      <c r="A5031" t="s">
        <v>5036</v>
      </c>
      <c r="B5031">
        <v>49.2</v>
      </c>
      <c r="D5031" s="1" t="str">
        <f>VartojimasGamyba!J5027</f>
        <v>2024-03-28-09</v>
      </c>
      <c r="E5031" s="7">
        <f>VartojimasGamyba!G5027</f>
        <v>1.8919999999999999</v>
      </c>
      <c r="F5031" s="11"/>
      <c r="G5031" s="12">
        <f t="shared" si="762"/>
        <v>5.2005555555555549</v>
      </c>
      <c r="H5031" s="12">
        <v>0</v>
      </c>
      <c r="I5031" s="12">
        <v>0.62555555555555553</v>
      </c>
      <c r="J5031" s="12">
        <v>0</v>
      </c>
      <c r="K5031" s="12"/>
      <c r="L5031" s="12">
        <f>VartojimasGamyba!H5027</f>
        <v>1.329</v>
      </c>
      <c r="M5031" s="19">
        <f t="shared" si="755"/>
        <v>0</v>
      </c>
      <c r="N5031" s="7">
        <f t="shared" si="756"/>
        <v>0</v>
      </c>
      <c r="O5031" s="7">
        <f t="shared" si="757"/>
        <v>0</v>
      </c>
      <c r="R5031" s="7"/>
      <c r="S5031" s="47">
        <f t="shared" si="758"/>
        <v>0</v>
      </c>
      <c r="T5031" s="47">
        <f t="shared" si="759"/>
        <v>0</v>
      </c>
      <c r="U5031" s="47">
        <f t="shared" si="760"/>
        <v>149.49</v>
      </c>
      <c r="V5031" s="47">
        <f t="shared" si="761"/>
        <v>37.620000000000005</v>
      </c>
      <c r="W5031" s="11"/>
    </row>
    <row r="5032" spans="1:23" x14ac:dyDescent="0.45">
      <c r="A5032" t="s">
        <v>5037</v>
      </c>
      <c r="B5032">
        <v>53.47</v>
      </c>
      <c r="D5032" s="1" t="str">
        <f>VartojimasGamyba!J5028</f>
        <v>2024-03-28-10</v>
      </c>
      <c r="E5032" s="7">
        <f>VartojimasGamyba!G5028</f>
        <v>1.472</v>
      </c>
      <c r="F5032" s="11"/>
      <c r="G5032" s="12">
        <f t="shared" si="762"/>
        <v>4.7161111111111103</v>
      </c>
      <c r="H5032" s="12">
        <v>0</v>
      </c>
      <c r="I5032" s="12">
        <v>0.4844444444444444</v>
      </c>
      <c r="J5032" s="12">
        <v>0</v>
      </c>
      <c r="K5032" s="12"/>
      <c r="L5032" s="12">
        <f>VartojimasGamyba!H5028</f>
        <v>1.036</v>
      </c>
      <c r="M5032" s="19">
        <f t="shared" si="755"/>
        <v>0</v>
      </c>
      <c r="N5032" s="7">
        <f t="shared" si="756"/>
        <v>0</v>
      </c>
      <c r="O5032" s="7">
        <f t="shared" si="757"/>
        <v>0</v>
      </c>
      <c r="R5032" s="7"/>
      <c r="S5032" s="47">
        <f t="shared" si="758"/>
        <v>0</v>
      </c>
      <c r="T5032" s="47">
        <f t="shared" si="759"/>
        <v>0</v>
      </c>
      <c r="U5032" s="47">
        <f t="shared" si="760"/>
        <v>153.76</v>
      </c>
      <c r="V5032" s="47">
        <f t="shared" si="761"/>
        <v>41.89</v>
      </c>
      <c r="W5032" s="11"/>
    </row>
    <row r="5033" spans="1:23" x14ac:dyDescent="0.45">
      <c r="A5033" t="s">
        <v>5038</v>
      </c>
      <c r="B5033">
        <v>55.53</v>
      </c>
      <c r="D5033" s="1" t="str">
        <f>VartojimasGamyba!J5029</f>
        <v>2024-03-28-11</v>
      </c>
      <c r="E5033" s="7">
        <f>VartojimasGamyba!G5029</f>
        <v>1.4590000000000001</v>
      </c>
      <c r="F5033" s="11"/>
      <c r="G5033" s="12">
        <f t="shared" si="762"/>
        <v>4.8041111111111103</v>
      </c>
      <c r="H5033" s="12">
        <v>8.7999999999999856E-2</v>
      </c>
      <c r="I5033" s="12">
        <v>0</v>
      </c>
      <c r="J5033" s="12">
        <v>0</v>
      </c>
      <c r="K5033" s="12"/>
      <c r="L5033" s="12">
        <f>VartojimasGamyba!H5029</f>
        <v>1.5469999999999999</v>
      </c>
      <c r="M5033" s="19">
        <f t="shared" si="755"/>
        <v>0</v>
      </c>
      <c r="N5033" s="7">
        <f t="shared" si="756"/>
        <v>0</v>
      </c>
      <c r="O5033" s="7">
        <f t="shared" si="757"/>
        <v>0</v>
      </c>
      <c r="R5033" s="7"/>
      <c r="S5033" s="47">
        <f t="shared" si="758"/>
        <v>8.7999999999999856E-2</v>
      </c>
      <c r="T5033" s="47">
        <f t="shared" si="759"/>
        <v>8.7999999999999856E-2</v>
      </c>
      <c r="U5033" s="47">
        <f t="shared" si="760"/>
        <v>155.82</v>
      </c>
      <c r="V5033" s="47">
        <f t="shared" si="761"/>
        <v>43.95</v>
      </c>
      <c r="W5033" s="11"/>
    </row>
    <row r="5034" spans="1:23" x14ac:dyDescent="0.45">
      <c r="A5034" t="s">
        <v>5039</v>
      </c>
      <c r="B5034">
        <v>46.16</v>
      </c>
      <c r="D5034" s="1" t="str">
        <f>VartojimasGamyba!J5030</f>
        <v>2024-03-28-12</v>
      </c>
      <c r="E5034" s="7">
        <f>VartojimasGamyba!G5030</f>
        <v>1.58</v>
      </c>
      <c r="F5034" s="11"/>
      <c r="G5034" s="12">
        <f t="shared" si="762"/>
        <v>4.2318888888888875</v>
      </c>
      <c r="H5034" s="12">
        <v>0</v>
      </c>
      <c r="I5034" s="12">
        <v>0.57222222222222241</v>
      </c>
      <c r="J5034" s="12">
        <v>0</v>
      </c>
      <c r="K5034" s="12"/>
      <c r="L5034" s="12">
        <f>VartojimasGamyba!H5030</f>
        <v>1.0649999999999999</v>
      </c>
      <c r="M5034" s="19">
        <f t="shared" si="755"/>
        <v>0</v>
      </c>
      <c r="N5034" s="7">
        <f t="shared" si="756"/>
        <v>0</v>
      </c>
      <c r="O5034" s="7">
        <f t="shared" si="757"/>
        <v>0</v>
      </c>
      <c r="R5034" s="7"/>
      <c r="S5034" s="47">
        <f t="shared" si="758"/>
        <v>0</v>
      </c>
      <c r="T5034" s="47">
        <f t="shared" si="759"/>
        <v>0</v>
      </c>
      <c r="U5034" s="47">
        <f t="shared" si="760"/>
        <v>146.44999999999999</v>
      </c>
      <c r="V5034" s="47">
        <f t="shared" si="761"/>
        <v>34.58</v>
      </c>
      <c r="W5034" s="11"/>
    </row>
    <row r="5035" spans="1:23" x14ac:dyDescent="0.45">
      <c r="A5035" t="s">
        <v>5040</v>
      </c>
      <c r="B5035">
        <v>37.909999999999997</v>
      </c>
      <c r="D5035" s="1" t="str">
        <f>VartojimasGamyba!J5031</f>
        <v>2024-03-28-13</v>
      </c>
      <c r="E5035" s="7">
        <f>VartojimasGamyba!G5031</f>
        <v>0.60899999999999999</v>
      </c>
      <c r="F5035" s="11"/>
      <c r="G5035" s="12">
        <f t="shared" si="762"/>
        <v>4.2318888888888875</v>
      </c>
      <c r="H5035" s="12">
        <v>0</v>
      </c>
      <c r="I5035" s="12">
        <v>0</v>
      </c>
      <c r="J5035" s="12">
        <v>0</v>
      </c>
      <c r="K5035" s="12"/>
      <c r="L5035" s="12">
        <f>VartojimasGamyba!H5031</f>
        <v>0.42299999999999999</v>
      </c>
      <c r="M5035" s="19">
        <f t="shared" si="755"/>
        <v>0.186</v>
      </c>
      <c r="N5035" s="7">
        <f t="shared" si="756"/>
        <v>25.705199999999998</v>
      </c>
      <c r="O5035" s="7">
        <f t="shared" si="757"/>
        <v>25.705199999999998</v>
      </c>
      <c r="R5035" s="7"/>
      <c r="S5035" s="47">
        <f t="shared" si="758"/>
        <v>0.186</v>
      </c>
      <c r="T5035" s="47">
        <f t="shared" si="759"/>
        <v>0</v>
      </c>
      <c r="U5035" s="47">
        <f t="shared" si="760"/>
        <v>138.19999999999999</v>
      </c>
      <c r="V5035" s="47">
        <f t="shared" si="761"/>
        <v>26.33</v>
      </c>
      <c r="W5035" s="11"/>
    </row>
    <row r="5036" spans="1:23" x14ac:dyDescent="0.45">
      <c r="A5036" t="s">
        <v>5041</v>
      </c>
      <c r="B5036">
        <v>32.909999999999997</v>
      </c>
      <c r="D5036" s="1" t="str">
        <f>VartojimasGamyba!J5032</f>
        <v>2024-03-28-14</v>
      </c>
      <c r="E5036" s="7">
        <f>VartojimasGamyba!G5032</f>
        <v>0.04</v>
      </c>
      <c r="F5036" s="11"/>
      <c r="G5036" s="12">
        <f t="shared" si="762"/>
        <v>4.6178888888888876</v>
      </c>
      <c r="H5036" s="12">
        <v>0.38600000000000001</v>
      </c>
      <c r="I5036" s="12">
        <v>0</v>
      </c>
      <c r="J5036" s="12">
        <v>0</v>
      </c>
      <c r="K5036" s="12"/>
      <c r="L5036" s="12">
        <f>VartojimasGamyba!H5032</f>
        <v>0.42599999999999999</v>
      </c>
      <c r="M5036" s="19">
        <f t="shared" si="755"/>
        <v>0</v>
      </c>
      <c r="N5036" s="7">
        <f t="shared" si="756"/>
        <v>0</v>
      </c>
      <c r="O5036" s="7">
        <f t="shared" si="757"/>
        <v>0</v>
      </c>
      <c r="R5036" s="7"/>
      <c r="S5036" s="47">
        <f t="shared" si="758"/>
        <v>0.38600000000000001</v>
      </c>
      <c r="T5036" s="47">
        <f t="shared" si="759"/>
        <v>0.38600000000000001</v>
      </c>
      <c r="U5036" s="47">
        <f t="shared" si="760"/>
        <v>133.19999999999999</v>
      </c>
      <c r="V5036" s="47">
        <f t="shared" si="761"/>
        <v>21.33</v>
      </c>
      <c r="W5036" s="11"/>
    </row>
    <row r="5037" spans="1:23" x14ac:dyDescent="0.45">
      <c r="A5037" t="s">
        <v>5042</v>
      </c>
      <c r="B5037">
        <v>30.29</v>
      </c>
      <c r="D5037" s="1" t="str">
        <f>VartojimasGamyba!J5033</f>
        <v>2024-03-28-15</v>
      </c>
      <c r="E5037" s="7">
        <f>VartojimasGamyba!G5033</f>
        <v>0.73899999999999999</v>
      </c>
      <c r="F5037" s="11"/>
      <c r="G5037" s="12">
        <f t="shared" si="762"/>
        <v>4.6178888888888876</v>
      </c>
      <c r="H5037" s="12">
        <v>0</v>
      </c>
      <c r="I5037" s="12">
        <v>0</v>
      </c>
      <c r="J5037" s="12">
        <v>0</v>
      </c>
      <c r="K5037" s="12"/>
      <c r="L5037" s="12">
        <f>VartojimasGamyba!H5033</f>
        <v>0.13200000000000001</v>
      </c>
      <c r="M5037" s="19">
        <f t="shared" si="755"/>
        <v>0.60699999999999998</v>
      </c>
      <c r="N5037" s="7">
        <f t="shared" si="756"/>
        <v>79.262060000000005</v>
      </c>
      <c r="O5037" s="7">
        <f t="shared" si="757"/>
        <v>79.262060000000005</v>
      </c>
      <c r="R5037" s="7"/>
      <c r="S5037" s="47">
        <f t="shared" si="758"/>
        <v>0.60699999999999998</v>
      </c>
      <c r="T5037" s="47">
        <f t="shared" si="759"/>
        <v>0</v>
      </c>
      <c r="U5037" s="47">
        <f t="shared" si="760"/>
        <v>130.58000000000001</v>
      </c>
      <c r="V5037" s="47">
        <f t="shared" si="761"/>
        <v>18.71</v>
      </c>
      <c r="W5037" s="11"/>
    </row>
    <row r="5038" spans="1:23" x14ac:dyDescent="0.45">
      <c r="A5038" t="s">
        <v>5043</v>
      </c>
      <c r="B5038">
        <v>29.47</v>
      </c>
      <c r="D5038" s="1" t="str">
        <f>VartojimasGamyba!J5034</f>
        <v>2024-03-28-16</v>
      </c>
      <c r="E5038" s="7">
        <f>VartojimasGamyba!G5034</f>
        <v>0.56799999999999995</v>
      </c>
      <c r="F5038" s="11"/>
      <c r="G5038" s="12">
        <f t="shared" si="762"/>
        <v>4.6178888888888876</v>
      </c>
      <c r="H5038" s="12">
        <v>0</v>
      </c>
      <c r="I5038" s="12">
        <v>0</v>
      </c>
      <c r="J5038" s="12">
        <v>0</v>
      </c>
      <c r="K5038" s="12"/>
      <c r="L5038" s="12">
        <f>VartojimasGamyba!H5034</f>
        <v>0</v>
      </c>
      <c r="M5038" s="19">
        <f t="shared" si="755"/>
        <v>0.56799999999999995</v>
      </c>
      <c r="N5038" s="7">
        <f t="shared" si="756"/>
        <v>73.703679999999991</v>
      </c>
      <c r="O5038" s="7">
        <f t="shared" si="757"/>
        <v>73.703679999999991</v>
      </c>
      <c r="R5038" s="7"/>
      <c r="S5038" s="47">
        <f t="shared" si="758"/>
        <v>0.56799999999999995</v>
      </c>
      <c r="T5038" s="47">
        <f t="shared" si="759"/>
        <v>0</v>
      </c>
      <c r="U5038" s="47">
        <f t="shared" si="760"/>
        <v>129.76</v>
      </c>
      <c r="V5038" s="47">
        <f t="shared" si="761"/>
        <v>17.89</v>
      </c>
      <c r="W5038" s="11"/>
    </row>
    <row r="5039" spans="1:23" x14ac:dyDescent="0.45">
      <c r="A5039" t="s">
        <v>5044</v>
      </c>
      <c r="B5039">
        <v>24.67</v>
      </c>
      <c r="D5039" s="1" t="str">
        <f>VartojimasGamyba!J5035</f>
        <v>2024-03-28-17</v>
      </c>
      <c r="E5039" s="7">
        <f>VartojimasGamyba!G5035</f>
        <v>0.86299999999999999</v>
      </c>
      <c r="F5039" s="11"/>
      <c r="G5039" s="12">
        <f t="shared" si="762"/>
        <v>7.3311111111111096</v>
      </c>
      <c r="H5039" s="12">
        <v>2.713222222222222</v>
      </c>
      <c r="I5039" s="12">
        <v>0</v>
      </c>
      <c r="J5039" s="12">
        <v>0</v>
      </c>
      <c r="K5039" s="12"/>
      <c r="L5039" s="12">
        <f>VartojimasGamyba!H5035</f>
        <v>0</v>
      </c>
      <c r="M5039" s="19">
        <f t="shared" si="755"/>
        <v>3.576222222222222</v>
      </c>
      <c r="N5039" s="7">
        <f t="shared" si="756"/>
        <v>446.8847288888889</v>
      </c>
      <c r="O5039" s="7">
        <f t="shared" si="757"/>
        <v>446.8847288888889</v>
      </c>
      <c r="R5039" s="7"/>
      <c r="S5039" s="47">
        <f t="shared" si="758"/>
        <v>3.576222222222222</v>
      </c>
      <c r="T5039" s="47">
        <f t="shared" si="759"/>
        <v>0</v>
      </c>
      <c r="U5039" s="47">
        <f t="shared" si="760"/>
        <v>124.96000000000001</v>
      </c>
      <c r="V5039" s="47">
        <f t="shared" si="761"/>
        <v>13.090000000000002</v>
      </c>
      <c r="W5039" s="11"/>
    </row>
    <row r="5040" spans="1:23" x14ac:dyDescent="0.45">
      <c r="A5040" t="s">
        <v>5045</v>
      </c>
      <c r="B5040">
        <v>34.99</v>
      </c>
      <c r="D5040" s="1" t="str">
        <f>VartojimasGamyba!J5036</f>
        <v>2024-03-28-18</v>
      </c>
      <c r="E5040" s="7">
        <f>VartojimasGamyba!G5036</f>
        <v>0.54100000000000004</v>
      </c>
      <c r="F5040" s="11"/>
      <c r="G5040" s="12">
        <f t="shared" si="762"/>
        <v>7.3311111111111096</v>
      </c>
      <c r="H5040" s="12">
        <v>0</v>
      </c>
      <c r="I5040" s="12">
        <v>0</v>
      </c>
      <c r="J5040" s="12">
        <v>0</v>
      </c>
      <c r="K5040" s="12"/>
      <c r="L5040" s="12">
        <f>VartojimasGamyba!H5036</f>
        <v>0</v>
      </c>
      <c r="M5040" s="19">
        <f t="shared" si="755"/>
        <v>0.54100000000000004</v>
      </c>
      <c r="N5040" s="7">
        <f t="shared" si="756"/>
        <v>73.186480000000003</v>
      </c>
      <c r="O5040" s="7">
        <f t="shared" si="757"/>
        <v>73.186480000000003</v>
      </c>
      <c r="R5040" s="7"/>
      <c r="S5040" s="47">
        <f t="shared" si="758"/>
        <v>0.54100000000000004</v>
      </c>
      <c r="T5040" s="47">
        <f t="shared" si="759"/>
        <v>0</v>
      </c>
      <c r="U5040" s="47">
        <f t="shared" si="760"/>
        <v>135.28</v>
      </c>
      <c r="V5040" s="47">
        <f t="shared" si="761"/>
        <v>23.410000000000004</v>
      </c>
      <c r="W5040" s="11"/>
    </row>
    <row r="5041" spans="1:23" x14ac:dyDescent="0.45">
      <c r="A5041" t="s">
        <v>5046</v>
      </c>
      <c r="B5041">
        <v>44.33</v>
      </c>
      <c r="D5041" s="1" t="str">
        <f>VartojimasGamyba!J5037</f>
        <v>2024-03-28-19</v>
      </c>
      <c r="E5041" s="7">
        <f>VartojimasGamyba!G5037</f>
        <v>0.29299999999999998</v>
      </c>
      <c r="F5041" s="11"/>
      <c r="G5041" s="12">
        <f t="shared" si="762"/>
        <v>7.0055555555555538</v>
      </c>
      <c r="H5041" s="12">
        <v>0</v>
      </c>
      <c r="I5041" s="12">
        <v>0.32555555555555554</v>
      </c>
      <c r="J5041" s="12">
        <v>0</v>
      </c>
      <c r="K5041" s="12"/>
      <c r="L5041" s="12">
        <f>VartojimasGamyba!H5037</f>
        <v>0</v>
      </c>
      <c r="M5041" s="19">
        <f t="shared" si="755"/>
        <v>0</v>
      </c>
      <c r="N5041" s="7">
        <f t="shared" si="756"/>
        <v>0</v>
      </c>
      <c r="O5041" s="7">
        <f t="shared" si="757"/>
        <v>0</v>
      </c>
      <c r="R5041" s="7"/>
      <c r="S5041" s="47">
        <f t="shared" si="758"/>
        <v>0</v>
      </c>
      <c r="T5041" s="47">
        <f t="shared" si="759"/>
        <v>0</v>
      </c>
      <c r="U5041" s="47">
        <f t="shared" si="760"/>
        <v>144.62</v>
      </c>
      <c r="V5041" s="47">
        <f t="shared" si="761"/>
        <v>32.75</v>
      </c>
      <c r="W5041" s="11"/>
    </row>
    <row r="5042" spans="1:23" x14ac:dyDescent="0.45">
      <c r="A5042" t="s">
        <v>5047</v>
      </c>
      <c r="B5042">
        <v>63.68</v>
      </c>
      <c r="D5042" s="1" t="str">
        <f>VartojimasGamyba!J5038</f>
        <v>2024-03-28-20</v>
      </c>
      <c r="E5042" s="7">
        <f>VartojimasGamyba!G5038</f>
        <v>1.038</v>
      </c>
      <c r="F5042" s="11"/>
      <c r="G5042" s="12">
        <f t="shared" si="762"/>
        <v>5.8522222222222204</v>
      </c>
      <c r="H5042" s="12">
        <v>0</v>
      </c>
      <c r="I5042" s="12">
        <v>1.1533333333333333</v>
      </c>
      <c r="J5042" s="12">
        <v>0</v>
      </c>
      <c r="K5042" s="12"/>
      <c r="L5042" s="12">
        <f>VartojimasGamyba!H5038</f>
        <v>0</v>
      </c>
      <c r="M5042" s="19">
        <f t="shared" si="755"/>
        <v>0</v>
      </c>
      <c r="N5042" s="7">
        <f t="shared" si="756"/>
        <v>0</v>
      </c>
      <c r="O5042" s="7">
        <f t="shared" si="757"/>
        <v>0</v>
      </c>
      <c r="P5042" s="7" t="s">
        <v>8873</v>
      </c>
      <c r="R5042" s="7"/>
      <c r="S5042" s="47">
        <f t="shared" si="758"/>
        <v>0</v>
      </c>
      <c r="T5042" s="47">
        <f t="shared" si="759"/>
        <v>0</v>
      </c>
      <c r="U5042" s="47">
        <f t="shared" si="760"/>
        <v>163.97</v>
      </c>
      <c r="V5042" s="47">
        <f t="shared" si="761"/>
        <v>52.1</v>
      </c>
      <c r="W5042" s="11"/>
    </row>
    <row r="5043" spans="1:23" x14ac:dyDescent="0.45">
      <c r="A5043" t="s">
        <v>5048</v>
      </c>
      <c r="B5043">
        <v>62.17</v>
      </c>
      <c r="D5043" s="1" t="str">
        <f>VartojimasGamyba!J5039</f>
        <v>2024-03-28-21</v>
      </c>
      <c r="E5043" s="7">
        <f>VartojimasGamyba!G5039</f>
        <v>0.26200000000000001</v>
      </c>
      <c r="F5043" s="11"/>
      <c r="G5043" s="12">
        <f t="shared" si="762"/>
        <v>5.5611111111111091</v>
      </c>
      <c r="H5043" s="12">
        <v>0</v>
      </c>
      <c r="I5043" s="12">
        <v>0.2911111111111111</v>
      </c>
      <c r="J5043" s="12">
        <v>0</v>
      </c>
      <c r="K5043" s="12"/>
      <c r="L5043" s="12">
        <f>VartojimasGamyba!H5039</f>
        <v>0</v>
      </c>
      <c r="M5043" s="19">
        <f t="shared" si="755"/>
        <v>0</v>
      </c>
      <c r="N5043" s="7">
        <f t="shared" si="756"/>
        <v>0</v>
      </c>
      <c r="O5043" s="7">
        <f t="shared" si="757"/>
        <v>0</v>
      </c>
      <c r="P5043" s="7">
        <f>SUM(N5022:N5045)</f>
        <v>968.80799888888885</v>
      </c>
      <c r="R5043" s="7"/>
      <c r="S5043" s="47">
        <f t="shared" si="758"/>
        <v>0</v>
      </c>
      <c r="T5043" s="47">
        <f t="shared" si="759"/>
        <v>0</v>
      </c>
      <c r="U5043" s="47">
        <f t="shared" si="760"/>
        <v>162.46</v>
      </c>
      <c r="V5043" s="47">
        <f t="shared" si="761"/>
        <v>50.59</v>
      </c>
      <c r="W5043" s="11"/>
    </row>
    <row r="5044" spans="1:23" x14ac:dyDescent="0.45">
      <c r="A5044" t="s">
        <v>5049</v>
      </c>
      <c r="B5044">
        <v>38.92</v>
      </c>
      <c r="D5044" s="1" t="str">
        <f>VartojimasGamyba!J5040</f>
        <v>2024-03-28-22</v>
      </c>
      <c r="E5044" s="7">
        <f>VartojimasGamyba!G5040</f>
        <v>0.505</v>
      </c>
      <c r="F5044" s="11"/>
      <c r="G5044" s="12">
        <f t="shared" si="762"/>
        <v>4.9999999999999982</v>
      </c>
      <c r="H5044" s="12">
        <v>0</v>
      </c>
      <c r="I5044" s="12">
        <v>0.56111111111111112</v>
      </c>
      <c r="J5044" s="12">
        <v>0</v>
      </c>
      <c r="K5044" s="12"/>
      <c r="L5044" s="12">
        <f>VartojimasGamyba!H5040</f>
        <v>0</v>
      </c>
      <c r="M5044" s="19">
        <f t="shared" si="755"/>
        <v>0</v>
      </c>
      <c r="N5044" s="7">
        <f t="shared" si="756"/>
        <v>0</v>
      </c>
      <c r="O5044" s="7">
        <f t="shared" si="757"/>
        <v>0</v>
      </c>
      <c r="P5044" s="7" t="s">
        <v>8872</v>
      </c>
      <c r="R5044" s="7"/>
      <c r="S5044" s="47">
        <f t="shared" si="758"/>
        <v>0</v>
      </c>
      <c r="T5044" s="47">
        <f t="shared" si="759"/>
        <v>0</v>
      </c>
      <c r="U5044" s="47">
        <f t="shared" si="760"/>
        <v>139.21</v>
      </c>
      <c r="V5044" s="47">
        <f t="shared" si="761"/>
        <v>27.340000000000003</v>
      </c>
      <c r="W5044" s="11"/>
    </row>
    <row r="5045" spans="1:23" x14ac:dyDescent="0.45">
      <c r="A5045" t="s">
        <v>5050</v>
      </c>
      <c r="B5045">
        <v>36.1</v>
      </c>
      <c r="D5045" s="1" t="str">
        <f>VartojimasGamyba!J5041</f>
        <v>2024-03-28-23</v>
      </c>
      <c r="E5045" s="7">
        <f>VartojimasGamyba!G5041</f>
        <v>0.375</v>
      </c>
      <c r="F5045" s="11"/>
      <c r="G5045" s="12">
        <f t="shared" si="762"/>
        <v>4.9999999999999982</v>
      </c>
      <c r="H5045" s="12">
        <v>0</v>
      </c>
      <c r="I5045" s="12">
        <v>0</v>
      </c>
      <c r="J5045" s="12">
        <v>0</v>
      </c>
      <c r="K5045" s="12"/>
      <c r="L5045" s="12">
        <f>VartojimasGamyba!H5041</f>
        <v>0</v>
      </c>
      <c r="M5045" s="19">
        <f t="shared" si="755"/>
        <v>0.375</v>
      </c>
      <c r="N5045" s="7">
        <f t="shared" si="756"/>
        <v>51.146250000000009</v>
      </c>
      <c r="O5045" s="7">
        <f t="shared" si="757"/>
        <v>51.146250000000009</v>
      </c>
      <c r="P5045" s="7">
        <f>SUM(O5022:O5045)</f>
        <v>968.80799888888885</v>
      </c>
      <c r="Q5045" s="7">
        <f>SUMPRODUCT(B5022:B5045,E5022:E5045)+SUM(E5022:E5045)*$Z$21-SUMPRODUCT(B5022:B5045,L5022:L5045)+SUM(L5022:L5045)*ABS($Z$20)</f>
        <v>1961.1261299999999</v>
      </c>
      <c r="R5045" s="7"/>
      <c r="S5045" s="47">
        <f t="shared" si="758"/>
        <v>0.375</v>
      </c>
      <c r="T5045" s="47">
        <f t="shared" si="759"/>
        <v>0</v>
      </c>
      <c r="U5045" s="47">
        <f t="shared" si="760"/>
        <v>136.39000000000001</v>
      </c>
      <c r="V5045" s="47">
        <f t="shared" si="761"/>
        <v>24.520000000000003</v>
      </c>
      <c r="W5045" s="11">
        <f>IF(P5045&lt;&gt;Q5045,1,0)</f>
        <v>1</v>
      </c>
    </row>
    <row r="5046" spans="1:23" x14ac:dyDescent="0.45">
      <c r="A5046" t="s">
        <v>5051</v>
      </c>
      <c r="B5046">
        <v>31.12</v>
      </c>
      <c r="D5046" s="9" t="str">
        <f>VartojimasGamyba!J5042</f>
        <v>2024-03-29-00</v>
      </c>
      <c r="E5046" s="8">
        <f>VartojimasGamyba!G5042</f>
        <v>0.315</v>
      </c>
      <c r="F5046" s="11"/>
      <c r="G5046" s="7">
        <f>G5045+H5046-I5046</f>
        <v>4.6499999999999986</v>
      </c>
      <c r="H5046" s="7">
        <v>0</v>
      </c>
      <c r="I5046" s="7">
        <v>0.35</v>
      </c>
      <c r="J5046" s="7">
        <v>0</v>
      </c>
      <c r="L5046" s="7">
        <f>VartojimasGamyba!H5042</f>
        <v>0</v>
      </c>
      <c r="M5046" s="15">
        <f t="shared" si="755"/>
        <v>0</v>
      </c>
      <c r="N5046" s="7">
        <f t="shared" si="756"/>
        <v>0</v>
      </c>
      <c r="O5046" s="7">
        <f t="shared" si="757"/>
        <v>0</v>
      </c>
      <c r="R5046" s="20" t="s">
        <v>8783</v>
      </c>
      <c r="S5046" s="47">
        <f t="shared" si="758"/>
        <v>0</v>
      </c>
      <c r="T5046" s="47">
        <f t="shared" si="759"/>
        <v>0</v>
      </c>
      <c r="U5046" s="47">
        <f t="shared" si="760"/>
        <v>131.41</v>
      </c>
      <c r="V5046" s="47">
        <f t="shared" si="761"/>
        <v>19.54</v>
      </c>
      <c r="W5046" s="11"/>
    </row>
    <row r="5047" spans="1:23" x14ac:dyDescent="0.45">
      <c r="A5047" t="s">
        <v>5052</v>
      </c>
      <c r="B5047">
        <v>24.08</v>
      </c>
      <c r="D5047" s="9" t="str">
        <f>VartojimasGamyba!J5043</f>
        <v>2024-03-29-01</v>
      </c>
      <c r="E5047" s="8">
        <f>VartojimasGamyba!G5043</f>
        <v>0.53300000000000003</v>
      </c>
      <c r="F5047" s="11"/>
      <c r="G5047" s="7">
        <f t="shared" ref="G5047:G5069" si="763">G5046+H5047-I5047</f>
        <v>4.0577777777777762</v>
      </c>
      <c r="H5047" s="7">
        <v>0</v>
      </c>
      <c r="I5047" s="7">
        <v>0.59222222222222221</v>
      </c>
      <c r="J5047" s="7">
        <v>0</v>
      </c>
      <c r="L5047" s="7">
        <f>VartojimasGamyba!H5043</f>
        <v>0</v>
      </c>
      <c r="M5047" s="15">
        <f t="shared" si="755"/>
        <v>0</v>
      </c>
      <c r="N5047" s="7">
        <f t="shared" si="756"/>
        <v>0</v>
      </c>
      <c r="O5047" s="7">
        <f t="shared" si="757"/>
        <v>0</v>
      </c>
      <c r="R5047" s="7"/>
      <c r="S5047" s="47">
        <f t="shared" si="758"/>
        <v>0</v>
      </c>
      <c r="T5047" s="47">
        <f t="shared" si="759"/>
        <v>0</v>
      </c>
      <c r="U5047" s="47">
        <f t="shared" si="760"/>
        <v>124.37</v>
      </c>
      <c r="V5047" s="47">
        <f t="shared" si="761"/>
        <v>12.499999999999998</v>
      </c>
      <c r="W5047" s="11"/>
    </row>
    <row r="5048" spans="1:23" x14ac:dyDescent="0.45">
      <c r="A5048" t="s">
        <v>5053</v>
      </c>
      <c r="B5048">
        <v>20.6</v>
      </c>
      <c r="D5048" s="9" t="str">
        <f>VartojimasGamyba!J5044</f>
        <v>2024-03-29-02</v>
      </c>
      <c r="E5048" s="8">
        <f>VartojimasGamyba!G5044</f>
        <v>0.17199999999999999</v>
      </c>
      <c r="F5048" s="11"/>
      <c r="G5048" s="7">
        <f t="shared" si="763"/>
        <v>3.8666666666666649</v>
      </c>
      <c r="H5048" s="7">
        <v>0</v>
      </c>
      <c r="I5048" s="7">
        <v>0.19111111111111109</v>
      </c>
      <c r="J5048" s="7">
        <v>0</v>
      </c>
      <c r="L5048" s="7">
        <f>VartojimasGamyba!H5044</f>
        <v>0</v>
      </c>
      <c r="M5048" s="15">
        <f t="shared" si="755"/>
        <v>0</v>
      </c>
      <c r="N5048" s="7">
        <f t="shared" si="756"/>
        <v>0</v>
      </c>
      <c r="O5048" s="7">
        <f t="shared" si="757"/>
        <v>0</v>
      </c>
      <c r="R5048" s="7"/>
      <c r="S5048" s="47">
        <f t="shared" si="758"/>
        <v>0</v>
      </c>
      <c r="T5048" s="47">
        <f t="shared" si="759"/>
        <v>0</v>
      </c>
      <c r="U5048" s="47">
        <f t="shared" si="760"/>
        <v>120.89000000000001</v>
      </c>
      <c r="V5048" s="47">
        <f t="shared" si="761"/>
        <v>9.0200000000000014</v>
      </c>
      <c r="W5048" s="11"/>
    </row>
    <row r="5049" spans="1:23" x14ac:dyDescent="0.45">
      <c r="A5049" t="s">
        <v>5054</v>
      </c>
      <c r="B5049">
        <v>18.38</v>
      </c>
      <c r="D5049" s="9" t="str">
        <f>VartojimasGamyba!J5045</f>
        <v>2024-03-29-03</v>
      </c>
      <c r="E5049" s="8">
        <f>VartojimasGamyba!G5045</f>
        <v>0.54600000000000004</v>
      </c>
      <c r="F5049" s="11"/>
      <c r="G5049" s="7">
        <f t="shared" si="763"/>
        <v>3.259999999999998</v>
      </c>
      <c r="H5049" s="7">
        <v>0</v>
      </c>
      <c r="I5049" s="7">
        <v>0.60666666666666669</v>
      </c>
      <c r="J5049" s="7">
        <v>0</v>
      </c>
      <c r="L5049" s="7">
        <f>VartojimasGamyba!H5045</f>
        <v>0</v>
      </c>
      <c r="M5049" s="15">
        <f t="shared" si="755"/>
        <v>0</v>
      </c>
      <c r="N5049" s="7">
        <f t="shared" si="756"/>
        <v>0</v>
      </c>
      <c r="O5049" s="7">
        <f t="shared" si="757"/>
        <v>0</v>
      </c>
      <c r="R5049" s="7"/>
      <c r="S5049" s="47">
        <f t="shared" si="758"/>
        <v>0</v>
      </c>
      <c r="T5049" s="47">
        <f t="shared" si="759"/>
        <v>0</v>
      </c>
      <c r="U5049" s="47">
        <f t="shared" si="760"/>
        <v>118.67</v>
      </c>
      <c r="V5049" s="47">
        <f t="shared" si="761"/>
        <v>6.7999999999999989</v>
      </c>
      <c r="W5049" s="11"/>
    </row>
    <row r="5050" spans="1:23" x14ac:dyDescent="0.45">
      <c r="A5050" t="s">
        <v>5055</v>
      </c>
      <c r="B5050">
        <v>12.13</v>
      </c>
      <c r="D5050" s="9" t="str">
        <f>VartojimasGamyba!J5046</f>
        <v>2024-03-29-04</v>
      </c>
      <c r="E5050" s="8">
        <f>VartojimasGamyba!G5046</f>
        <v>0.35399999999999998</v>
      </c>
      <c r="F5050" s="11"/>
      <c r="G5050" s="7">
        <f t="shared" si="763"/>
        <v>2.8711111111111092</v>
      </c>
      <c r="H5050" s="7">
        <v>0</v>
      </c>
      <c r="I5050" s="7">
        <v>0.3888888888888889</v>
      </c>
      <c r="J5050" s="7">
        <v>0</v>
      </c>
      <c r="L5050" s="7">
        <f>VartojimasGamyba!H5046</f>
        <v>4.0000000000000001E-3</v>
      </c>
      <c r="M5050" s="15">
        <f t="shared" si="755"/>
        <v>-5.2041704279304213E-17</v>
      </c>
      <c r="N5050" s="7">
        <f t="shared" si="756"/>
        <v>-5.8505283950793794E-15</v>
      </c>
      <c r="O5050" s="7">
        <f t="shared" si="757"/>
        <v>-5.8505283950793794E-15</v>
      </c>
      <c r="R5050" s="7"/>
      <c r="S5050" s="47">
        <f t="shared" si="758"/>
        <v>-5.2041704279304213E-17</v>
      </c>
      <c r="T5050" s="47">
        <f t="shared" si="759"/>
        <v>0</v>
      </c>
      <c r="U5050" s="47">
        <f t="shared" si="760"/>
        <v>112.42</v>
      </c>
      <c r="V5050" s="47">
        <f t="shared" si="761"/>
        <v>0.55000000000000071</v>
      </c>
      <c r="W5050" s="11"/>
    </row>
    <row r="5051" spans="1:23" x14ac:dyDescent="0.45">
      <c r="A5051" t="s">
        <v>5056</v>
      </c>
      <c r="B5051">
        <v>9.99</v>
      </c>
      <c r="D5051" s="9" t="str">
        <f>VartojimasGamyba!J5047</f>
        <v>2024-03-29-05</v>
      </c>
      <c r="E5051" s="8">
        <f>VartojimasGamyba!G5047</f>
        <v>0.19500000000000001</v>
      </c>
      <c r="F5051" s="11"/>
      <c r="G5051" s="7">
        <f t="shared" si="763"/>
        <v>2.9961111111111092</v>
      </c>
      <c r="H5051" s="7">
        <v>0.125</v>
      </c>
      <c r="I5051" s="7">
        <v>0</v>
      </c>
      <c r="J5051" s="7">
        <v>0</v>
      </c>
      <c r="L5051" s="7">
        <f>VartojimasGamyba!H5047</f>
        <v>0.32</v>
      </c>
      <c r="M5051" s="15">
        <f t="shared" si="755"/>
        <v>0</v>
      </c>
      <c r="N5051" s="7">
        <f t="shared" si="756"/>
        <v>0</v>
      </c>
      <c r="O5051" s="7">
        <f t="shared" si="757"/>
        <v>0</v>
      </c>
      <c r="R5051" s="7"/>
      <c r="S5051" s="47">
        <f t="shared" si="758"/>
        <v>0.125</v>
      </c>
      <c r="T5051" s="47">
        <f t="shared" si="759"/>
        <v>0.125</v>
      </c>
      <c r="U5051" s="47">
        <f t="shared" si="760"/>
        <v>110.28</v>
      </c>
      <c r="V5051" s="47">
        <f t="shared" si="761"/>
        <v>-1.5899999999999999</v>
      </c>
      <c r="W5051" s="11"/>
    </row>
    <row r="5052" spans="1:23" x14ac:dyDescent="0.45">
      <c r="A5052" t="s">
        <v>5057</v>
      </c>
      <c r="B5052">
        <v>12.01</v>
      </c>
      <c r="D5052" s="9" t="str">
        <f>VartojimasGamyba!J5048</f>
        <v>2024-03-29-06</v>
      </c>
      <c r="E5052" s="8">
        <f>VartojimasGamyba!G5048</f>
        <v>0.312</v>
      </c>
      <c r="F5052" s="11"/>
      <c r="G5052" s="7">
        <f t="shared" si="763"/>
        <v>3.5921111111111093</v>
      </c>
      <c r="H5052" s="7">
        <v>0.59600000000000009</v>
      </c>
      <c r="I5052" s="7">
        <v>0</v>
      </c>
      <c r="J5052" s="7">
        <v>0</v>
      </c>
      <c r="L5052" s="7">
        <f>VartojimasGamyba!H5048</f>
        <v>0.90800000000000003</v>
      </c>
      <c r="M5052" s="15">
        <f t="shared" si="755"/>
        <v>0</v>
      </c>
      <c r="N5052" s="7">
        <f t="shared" si="756"/>
        <v>0</v>
      </c>
      <c r="O5052" s="7">
        <f t="shared" si="757"/>
        <v>0</v>
      </c>
      <c r="R5052" s="7"/>
      <c r="S5052" s="47">
        <f t="shared" si="758"/>
        <v>0.59600000000000009</v>
      </c>
      <c r="T5052" s="47">
        <f t="shared" si="759"/>
        <v>0.59600000000000009</v>
      </c>
      <c r="U5052" s="47">
        <f t="shared" si="760"/>
        <v>112.30000000000001</v>
      </c>
      <c r="V5052" s="47">
        <f t="shared" si="761"/>
        <v>0.42999999999999972</v>
      </c>
      <c r="W5052" s="11"/>
    </row>
    <row r="5053" spans="1:23" x14ac:dyDescent="0.45">
      <c r="A5053" t="s">
        <v>5058</v>
      </c>
      <c r="B5053">
        <v>12.77</v>
      </c>
      <c r="D5053" s="9" t="str">
        <f>VartojimasGamyba!J5049</f>
        <v>2024-03-29-07</v>
      </c>
      <c r="E5053" s="8">
        <f>VartojimasGamyba!G5049</f>
        <v>0.36</v>
      </c>
      <c r="F5053" s="11"/>
      <c r="G5053" s="7">
        <f t="shared" si="763"/>
        <v>5.4191111111111088</v>
      </c>
      <c r="H5053" s="7">
        <v>1.827</v>
      </c>
      <c r="I5053" s="7">
        <v>0</v>
      </c>
      <c r="J5053" s="7">
        <v>0</v>
      </c>
      <c r="L5053" s="7">
        <f>VartojimasGamyba!H5049</f>
        <v>2.1869999999999998</v>
      </c>
      <c r="M5053" s="15">
        <f t="shared" si="755"/>
        <v>0</v>
      </c>
      <c r="N5053" s="7">
        <f t="shared" si="756"/>
        <v>0</v>
      </c>
      <c r="O5053" s="7">
        <f t="shared" si="757"/>
        <v>0</v>
      </c>
      <c r="R5053" s="7"/>
      <c r="S5053" s="47">
        <f t="shared" si="758"/>
        <v>1.827</v>
      </c>
      <c r="T5053" s="47">
        <f t="shared" si="759"/>
        <v>1.827</v>
      </c>
      <c r="U5053" s="47">
        <f t="shared" si="760"/>
        <v>113.06</v>
      </c>
      <c r="V5053" s="47">
        <f t="shared" si="761"/>
        <v>1.1899999999999995</v>
      </c>
      <c r="W5053" s="11"/>
    </row>
    <row r="5054" spans="1:23" x14ac:dyDescent="0.45">
      <c r="A5054" t="s">
        <v>5059</v>
      </c>
      <c r="B5054">
        <v>21.49</v>
      </c>
      <c r="D5054" s="9" t="str">
        <f>VartojimasGamyba!J5050</f>
        <v>2024-03-29-08</v>
      </c>
      <c r="E5054" s="8">
        <f>VartojimasGamyba!G5050</f>
        <v>1.2999999999999999E-2</v>
      </c>
      <c r="F5054" s="11"/>
      <c r="G5054" s="7">
        <f t="shared" si="763"/>
        <v>8.1181111111111086</v>
      </c>
      <c r="H5054" s="7">
        <v>2.6990000000000003</v>
      </c>
      <c r="I5054" s="7">
        <v>0</v>
      </c>
      <c r="J5054" s="7">
        <v>0</v>
      </c>
      <c r="L5054" s="7">
        <f>VartojimasGamyba!H5050</f>
        <v>2.7120000000000002</v>
      </c>
      <c r="M5054" s="15">
        <f t="shared" si="755"/>
        <v>0</v>
      </c>
      <c r="N5054" s="7">
        <f t="shared" si="756"/>
        <v>0</v>
      </c>
      <c r="O5054" s="7">
        <f t="shared" si="757"/>
        <v>0</v>
      </c>
      <c r="R5054" s="7"/>
      <c r="S5054" s="47">
        <f t="shared" si="758"/>
        <v>2.6990000000000003</v>
      </c>
      <c r="T5054" s="47">
        <f t="shared" si="759"/>
        <v>2.6990000000000003</v>
      </c>
      <c r="U5054" s="47">
        <f t="shared" si="760"/>
        <v>121.78</v>
      </c>
      <c r="V5054" s="47">
        <f t="shared" si="761"/>
        <v>9.9099999999999984</v>
      </c>
      <c r="W5054" s="11"/>
    </row>
    <row r="5055" spans="1:23" x14ac:dyDescent="0.45">
      <c r="A5055" t="s">
        <v>5060</v>
      </c>
      <c r="B5055">
        <v>22.39</v>
      </c>
      <c r="D5055" s="9" t="str">
        <f>VartojimasGamyba!J5051</f>
        <v>2024-03-29-09</v>
      </c>
      <c r="E5055" s="8">
        <f>VartojimasGamyba!G5051</f>
        <v>0.20699999999999999</v>
      </c>
      <c r="F5055" s="11"/>
      <c r="G5055" s="7">
        <f t="shared" si="763"/>
        <v>10.941111111111109</v>
      </c>
      <c r="H5055" s="7">
        <v>2.8229999999999995</v>
      </c>
      <c r="I5055" s="7">
        <v>0</v>
      </c>
      <c r="J5055" s="7">
        <v>0</v>
      </c>
      <c r="L5055" s="7">
        <f>VartojimasGamyba!H5051</f>
        <v>3.03</v>
      </c>
      <c r="M5055" s="15">
        <f t="shared" si="755"/>
        <v>0</v>
      </c>
      <c r="N5055" s="7">
        <f t="shared" si="756"/>
        <v>0</v>
      </c>
      <c r="O5055" s="7">
        <f t="shared" si="757"/>
        <v>0</v>
      </c>
      <c r="R5055" s="7"/>
      <c r="S5055" s="47">
        <f t="shared" si="758"/>
        <v>2.823</v>
      </c>
      <c r="T5055" s="47">
        <f t="shared" si="759"/>
        <v>2.823</v>
      </c>
      <c r="U5055" s="47">
        <f t="shared" si="760"/>
        <v>122.68</v>
      </c>
      <c r="V5055" s="47">
        <f t="shared" si="761"/>
        <v>10.81</v>
      </c>
      <c r="W5055" s="11"/>
    </row>
    <row r="5056" spans="1:23" x14ac:dyDescent="0.45">
      <c r="A5056" t="s">
        <v>5061</v>
      </c>
      <c r="B5056">
        <v>15.94</v>
      </c>
      <c r="D5056" s="9" t="str">
        <f>VartojimasGamyba!J5052</f>
        <v>2024-03-29-10</v>
      </c>
      <c r="E5056" s="8">
        <f>VartojimasGamyba!G5052</f>
        <v>2.077</v>
      </c>
      <c r="F5056" s="11"/>
      <c r="G5056" s="7">
        <f t="shared" si="763"/>
        <v>8.8944444444444422</v>
      </c>
      <c r="H5056" s="7">
        <v>0</v>
      </c>
      <c r="I5056" s="7">
        <v>2.0466666666666664</v>
      </c>
      <c r="J5056" s="7">
        <v>0</v>
      </c>
      <c r="L5056" s="7">
        <f>VartojimasGamyba!H5052</f>
        <v>0.23499999999999999</v>
      </c>
      <c r="M5056" s="15">
        <f t="shared" si="755"/>
        <v>0</v>
      </c>
      <c r="N5056" s="7">
        <f t="shared" si="756"/>
        <v>0</v>
      </c>
      <c r="O5056" s="7">
        <f t="shared" si="757"/>
        <v>0</v>
      </c>
      <c r="R5056" s="7"/>
      <c r="S5056" s="47">
        <f t="shared" si="758"/>
        <v>0</v>
      </c>
      <c r="T5056" s="47">
        <f t="shared" si="759"/>
        <v>0</v>
      </c>
      <c r="U5056" s="47">
        <f t="shared" si="760"/>
        <v>116.23</v>
      </c>
      <c r="V5056" s="47">
        <f t="shared" si="761"/>
        <v>4.3599999999999994</v>
      </c>
      <c r="W5056" s="11"/>
    </row>
    <row r="5057" spans="1:23" x14ac:dyDescent="0.45">
      <c r="A5057" t="s">
        <v>5062</v>
      </c>
      <c r="B5057">
        <v>13.28</v>
      </c>
      <c r="D5057" s="9" t="str">
        <f>VartojimasGamyba!J5053</f>
        <v>2024-03-29-11</v>
      </c>
      <c r="E5057" s="8">
        <f>VartojimasGamyba!G5053</f>
        <v>1.3759999999999999</v>
      </c>
      <c r="F5057" s="11"/>
      <c r="G5057" s="7">
        <f t="shared" si="763"/>
        <v>7.7244444444444422</v>
      </c>
      <c r="H5057" s="7">
        <v>0</v>
      </c>
      <c r="I5057" s="7">
        <v>1.17</v>
      </c>
      <c r="J5057" s="7">
        <v>0</v>
      </c>
      <c r="L5057" s="7">
        <f>VartojimasGamyba!H5053</f>
        <v>0.32300000000000001</v>
      </c>
      <c r="M5057" s="15">
        <f t="shared" si="755"/>
        <v>0</v>
      </c>
      <c r="N5057" s="7">
        <f t="shared" si="756"/>
        <v>0</v>
      </c>
      <c r="O5057" s="7">
        <f t="shared" si="757"/>
        <v>0</v>
      </c>
      <c r="R5057" s="7"/>
      <c r="S5057" s="47">
        <f t="shared" si="758"/>
        <v>0</v>
      </c>
      <c r="T5057" s="47">
        <f t="shared" si="759"/>
        <v>0</v>
      </c>
      <c r="U5057" s="47">
        <f t="shared" si="760"/>
        <v>113.57000000000001</v>
      </c>
      <c r="V5057" s="47">
        <f t="shared" si="761"/>
        <v>1.6999999999999993</v>
      </c>
      <c r="W5057" s="11"/>
    </row>
    <row r="5058" spans="1:23" x14ac:dyDescent="0.45">
      <c r="A5058" t="s">
        <v>5063</v>
      </c>
      <c r="B5058">
        <v>16.88</v>
      </c>
      <c r="D5058" s="9" t="str">
        <f>VartojimasGamyba!J5054</f>
        <v>2024-03-29-12</v>
      </c>
      <c r="E5058" s="8">
        <f>VartojimasGamyba!G5054</f>
        <v>0.01</v>
      </c>
      <c r="F5058" s="11"/>
      <c r="G5058" s="7">
        <f t="shared" si="763"/>
        <v>10.473444444444443</v>
      </c>
      <c r="H5058" s="7">
        <v>2.7489999999999997</v>
      </c>
      <c r="I5058" s="7">
        <v>0</v>
      </c>
      <c r="J5058" s="7">
        <v>0</v>
      </c>
      <c r="L5058" s="7">
        <f>VartojimasGamyba!H5054</f>
        <v>2.7589999999999999</v>
      </c>
      <c r="M5058" s="15">
        <f t="shared" si="755"/>
        <v>0</v>
      </c>
      <c r="N5058" s="7">
        <f t="shared" si="756"/>
        <v>0</v>
      </c>
      <c r="O5058" s="7">
        <f t="shared" si="757"/>
        <v>0</v>
      </c>
      <c r="R5058" s="7"/>
      <c r="S5058" s="47">
        <f t="shared" si="758"/>
        <v>2.7490000000000001</v>
      </c>
      <c r="T5058" s="47">
        <f t="shared" si="759"/>
        <v>2.7490000000000001</v>
      </c>
      <c r="U5058" s="47">
        <f t="shared" si="760"/>
        <v>117.17</v>
      </c>
      <c r="V5058" s="47">
        <f t="shared" si="761"/>
        <v>5.2999999999999989</v>
      </c>
      <c r="W5058" s="11"/>
    </row>
    <row r="5059" spans="1:23" x14ac:dyDescent="0.45">
      <c r="A5059" t="s">
        <v>5064</v>
      </c>
      <c r="B5059">
        <v>18.829999999999998</v>
      </c>
      <c r="D5059" s="9" t="str">
        <f>VartojimasGamyba!J5055</f>
        <v>2024-03-29-13</v>
      </c>
      <c r="E5059" s="8">
        <f>VartojimasGamyba!G5055</f>
        <v>1.038</v>
      </c>
      <c r="F5059" s="11"/>
      <c r="G5059" s="7">
        <f t="shared" si="763"/>
        <v>10.892444444444443</v>
      </c>
      <c r="H5059" s="7">
        <v>0.41899999999999993</v>
      </c>
      <c r="I5059" s="7">
        <v>0</v>
      </c>
      <c r="J5059" s="7">
        <v>0</v>
      </c>
      <c r="L5059" s="7">
        <f>VartojimasGamyba!H5055</f>
        <v>1.4570000000000001</v>
      </c>
      <c r="M5059" s="15">
        <f t="shared" si="755"/>
        <v>0</v>
      </c>
      <c r="N5059" s="7">
        <f t="shared" si="756"/>
        <v>0</v>
      </c>
      <c r="O5059" s="7">
        <f t="shared" si="757"/>
        <v>0</v>
      </c>
      <c r="R5059" s="7"/>
      <c r="S5059" s="47">
        <f t="shared" si="758"/>
        <v>0.41900000000000004</v>
      </c>
      <c r="T5059" s="47">
        <f t="shared" si="759"/>
        <v>0.41900000000000004</v>
      </c>
      <c r="U5059" s="47">
        <f t="shared" si="760"/>
        <v>119.12</v>
      </c>
      <c r="V5059" s="47">
        <f t="shared" si="761"/>
        <v>7.2499999999999982</v>
      </c>
      <c r="W5059" s="11"/>
    </row>
    <row r="5060" spans="1:23" x14ac:dyDescent="0.45">
      <c r="A5060" t="s">
        <v>5065</v>
      </c>
      <c r="B5060">
        <v>13</v>
      </c>
      <c r="D5060" s="9" t="str">
        <f>VartojimasGamyba!J5056</f>
        <v>2024-03-29-14</v>
      </c>
      <c r="E5060" s="8">
        <f>VartojimasGamyba!G5056</f>
        <v>2.0379999999999998</v>
      </c>
      <c r="F5060" s="11"/>
      <c r="G5060" s="7">
        <f t="shared" si="763"/>
        <v>9.6457777777777771</v>
      </c>
      <c r="H5060" s="7">
        <v>0</v>
      </c>
      <c r="I5060" s="7">
        <v>1.2466666666666666</v>
      </c>
      <c r="J5060" s="7">
        <v>0</v>
      </c>
      <c r="L5060" s="7">
        <f>VartojimasGamyba!H5056</f>
        <v>0.91600000000000004</v>
      </c>
      <c r="M5060" s="15">
        <f t="shared" si="755"/>
        <v>0</v>
      </c>
      <c r="N5060" s="7">
        <f t="shared" si="756"/>
        <v>0</v>
      </c>
      <c r="O5060" s="7">
        <f t="shared" si="757"/>
        <v>0</v>
      </c>
      <c r="R5060" s="7"/>
      <c r="S5060" s="47">
        <f t="shared" si="758"/>
        <v>0</v>
      </c>
      <c r="T5060" s="47">
        <f t="shared" si="759"/>
        <v>0</v>
      </c>
      <c r="U5060" s="47">
        <f t="shared" si="760"/>
        <v>113.29</v>
      </c>
      <c r="V5060" s="47">
        <f t="shared" si="761"/>
        <v>1.42</v>
      </c>
      <c r="W5060" s="11"/>
    </row>
    <row r="5061" spans="1:23" x14ac:dyDescent="0.45">
      <c r="A5061" t="s">
        <v>5066</v>
      </c>
      <c r="B5061">
        <v>9.86</v>
      </c>
      <c r="D5061" s="9" t="str">
        <f>VartojimasGamyba!J5057</f>
        <v>2024-03-29-15</v>
      </c>
      <c r="E5061" s="8">
        <f>VartojimasGamyba!G5057</f>
        <v>1.978</v>
      </c>
      <c r="F5061" s="11"/>
      <c r="G5061" s="7">
        <f t="shared" si="763"/>
        <v>9.6211111111111141</v>
      </c>
      <c r="H5061" s="7">
        <v>0</v>
      </c>
      <c r="I5061" s="7">
        <v>2.4666666666663506E-2</v>
      </c>
      <c r="J5061" s="7">
        <v>0</v>
      </c>
      <c r="L5061" s="7">
        <f>VartojimasGamyba!H5057</f>
        <v>0.193</v>
      </c>
      <c r="M5061" s="15">
        <f t="shared" si="755"/>
        <v>1.7628000000000028</v>
      </c>
      <c r="N5061" s="7">
        <f t="shared" si="756"/>
        <v>194.17242000000033</v>
      </c>
      <c r="O5061" s="7">
        <f t="shared" si="757"/>
        <v>194.17242000000033</v>
      </c>
      <c r="R5061" s="7"/>
      <c r="S5061" s="47">
        <f t="shared" si="758"/>
        <v>1.7628000000000028</v>
      </c>
      <c r="T5061" s="47">
        <f t="shared" si="759"/>
        <v>0</v>
      </c>
      <c r="U5061" s="47">
        <f t="shared" si="760"/>
        <v>110.15</v>
      </c>
      <c r="V5061" s="47">
        <f t="shared" si="761"/>
        <v>-1.7200000000000006</v>
      </c>
      <c r="W5061" s="11"/>
    </row>
    <row r="5062" spans="1:23" x14ac:dyDescent="0.45">
      <c r="A5062" t="s">
        <v>5067</v>
      </c>
      <c r="B5062">
        <v>13.44</v>
      </c>
      <c r="D5062" s="9" t="str">
        <f>VartojimasGamyba!J5058</f>
        <v>2024-03-29-16</v>
      </c>
      <c r="E5062" s="8">
        <f>VartojimasGamyba!G5058</f>
        <v>0.64900000000000002</v>
      </c>
      <c r="F5062" s="11"/>
      <c r="G5062" s="7">
        <f t="shared" si="763"/>
        <v>8.9255555555555581</v>
      </c>
      <c r="H5062" s="7">
        <v>0</v>
      </c>
      <c r="I5062" s="7">
        <v>0.69555555555555548</v>
      </c>
      <c r="J5062" s="7">
        <v>0</v>
      </c>
      <c r="L5062" s="7">
        <f>VartojimasGamyba!H5058</f>
        <v>2.3E-2</v>
      </c>
      <c r="M5062" s="15">
        <f t="shared" si="755"/>
        <v>0</v>
      </c>
      <c r="N5062" s="7">
        <f t="shared" si="756"/>
        <v>0</v>
      </c>
      <c r="O5062" s="7">
        <f t="shared" si="757"/>
        <v>0</v>
      </c>
      <c r="R5062" s="7"/>
      <c r="S5062" s="47">
        <f t="shared" si="758"/>
        <v>0</v>
      </c>
      <c r="T5062" s="47">
        <f t="shared" si="759"/>
        <v>0</v>
      </c>
      <c r="U5062" s="47">
        <f t="shared" si="760"/>
        <v>113.73</v>
      </c>
      <c r="V5062" s="47">
        <f t="shared" si="761"/>
        <v>1.8599999999999994</v>
      </c>
      <c r="W5062" s="11"/>
    </row>
    <row r="5063" spans="1:23" x14ac:dyDescent="0.45">
      <c r="A5063" t="s">
        <v>5068</v>
      </c>
      <c r="B5063">
        <v>26.19</v>
      </c>
      <c r="D5063" s="9" t="str">
        <f>VartojimasGamyba!J5059</f>
        <v>2024-03-29-17</v>
      </c>
      <c r="E5063" s="8">
        <f>VartojimasGamyba!G5059</f>
        <v>0.51500000000000001</v>
      </c>
      <c r="F5063" s="11"/>
      <c r="G5063" s="7">
        <f t="shared" si="763"/>
        <v>8.3533333333333353</v>
      </c>
      <c r="H5063" s="7">
        <v>0</v>
      </c>
      <c r="I5063" s="7">
        <v>0.5722222222222223</v>
      </c>
      <c r="J5063" s="7">
        <v>0</v>
      </c>
      <c r="L5063" s="7">
        <f>VartojimasGamyba!H5059</f>
        <v>0</v>
      </c>
      <c r="M5063" s="15">
        <f t="shared" ref="M5063:M5126" si="764">E5063+H5063-I5063*$J$2+J5063-L5063</f>
        <v>-1.1102230246251565E-16</v>
      </c>
      <c r="N5063" s="7">
        <f t="shared" ref="N5063:N5126" si="765">M5063*U5063-J5063*V5063</f>
        <v>-1.404210081545898E-14</v>
      </c>
      <c r="O5063" s="7">
        <f t="shared" ref="O5063:O5126" si="766">(M5063)*(B5063+$Z$21)</f>
        <v>-1.404210081545898E-14</v>
      </c>
      <c r="R5063" s="7"/>
      <c r="S5063" s="47">
        <f t="shared" ref="S5063:S5126" si="767">M5063+IF((L5063-E5063)&gt;0,(L5063-E5063),0)</f>
        <v>-1.1102230246251565E-16</v>
      </c>
      <c r="T5063" s="47">
        <f t="shared" ref="T5063:T5126" si="768">IF(L5063-E5063&lt;0,0,L5063-E5063)</f>
        <v>0</v>
      </c>
      <c r="U5063" s="47">
        <f t="shared" ref="U5063:U5126" si="769">B5063+$Z$21</f>
        <v>126.48</v>
      </c>
      <c r="V5063" s="47">
        <f t="shared" ref="V5063:V5126" si="770">B5063+$Z$20</f>
        <v>14.610000000000001</v>
      </c>
      <c r="W5063" s="11"/>
    </row>
    <row r="5064" spans="1:23" x14ac:dyDescent="0.45">
      <c r="A5064" t="s">
        <v>5069</v>
      </c>
      <c r="B5064">
        <v>39.700000000000003</v>
      </c>
      <c r="D5064" s="9" t="str">
        <f>VartojimasGamyba!J5060</f>
        <v>2024-03-29-18</v>
      </c>
      <c r="E5064" s="8">
        <f>VartojimasGamyba!G5060</f>
        <v>0.60699999999999998</v>
      </c>
      <c r="F5064" s="11"/>
      <c r="G5064" s="7">
        <f t="shared" si="763"/>
        <v>7.6788888888888911</v>
      </c>
      <c r="H5064" s="7">
        <v>0</v>
      </c>
      <c r="I5064" s="7">
        <v>0.6744444444444444</v>
      </c>
      <c r="J5064" s="7">
        <v>0</v>
      </c>
      <c r="L5064" s="7">
        <f>VartojimasGamyba!H5060</f>
        <v>0</v>
      </c>
      <c r="M5064" s="15">
        <f t="shared" si="764"/>
        <v>0</v>
      </c>
      <c r="N5064" s="7">
        <f t="shared" si="765"/>
        <v>0</v>
      </c>
      <c r="O5064" s="7">
        <f t="shared" si="766"/>
        <v>0</v>
      </c>
      <c r="R5064" s="7"/>
      <c r="S5064" s="47">
        <f t="shared" si="767"/>
        <v>0</v>
      </c>
      <c r="T5064" s="47">
        <f t="shared" si="768"/>
        <v>0</v>
      </c>
      <c r="U5064" s="47">
        <f t="shared" si="769"/>
        <v>139.99</v>
      </c>
      <c r="V5064" s="47">
        <f t="shared" si="770"/>
        <v>28.120000000000005</v>
      </c>
      <c r="W5064" s="11"/>
    </row>
    <row r="5065" spans="1:23" x14ac:dyDescent="0.45">
      <c r="A5065" t="s">
        <v>5070</v>
      </c>
      <c r="B5065">
        <v>42.32</v>
      </c>
      <c r="D5065" s="9" t="str">
        <f>VartojimasGamyba!J5061</f>
        <v>2024-03-29-19</v>
      </c>
      <c r="E5065" s="8">
        <f>VartojimasGamyba!G5061</f>
        <v>0.72799999999999998</v>
      </c>
      <c r="F5065" s="11"/>
      <c r="G5065" s="7">
        <f t="shared" si="763"/>
        <v>6.8700000000000019</v>
      </c>
      <c r="H5065" s="7">
        <v>0</v>
      </c>
      <c r="I5065" s="7">
        <v>0.80888888888888888</v>
      </c>
      <c r="J5065" s="7">
        <v>0</v>
      </c>
      <c r="L5065" s="7">
        <f>VartojimasGamyba!H5061</f>
        <v>0</v>
      </c>
      <c r="M5065" s="15">
        <f t="shared" si="764"/>
        <v>0</v>
      </c>
      <c r="N5065" s="7">
        <f t="shared" si="765"/>
        <v>0</v>
      </c>
      <c r="O5065" s="7">
        <f t="shared" si="766"/>
        <v>0</v>
      </c>
      <c r="R5065" s="7"/>
      <c r="S5065" s="47">
        <f t="shared" si="767"/>
        <v>0</v>
      </c>
      <c r="T5065" s="47">
        <f t="shared" si="768"/>
        <v>0</v>
      </c>
      <c r="U5065" s="47">
        <f t="shared" si="769"/>
        <v>142.61000000000001</v>
      </c>
      <c r="V5065" s="47">
        <f t="shared" si="770"/>
        <v>30.740000000000002</v>
      </c>
      <c r="W5065" s="11"/>
    </row>
    <row r="5066" spans="1:23" x14ac:dyDescent="0.45">
      <c r="A5066" t="s">
        <v>5071</v>
      </c>
      <c r="B5066">
        <v>44.63</v>
      </c>
      <c r="D5066" s="9" t="str">
        <f>VartojimasGamyba!J5062</f>
        <v>2024-03-29-20</v>
      </c>
      <c r="E5066" s="8">
        <f>VartojimasGamyba!G5062</f>
        <v>0.59199999999999997</v>
      </c>
      <c r="F5066" s="11"/>
      <c r="G5066" s="7">
        <f t="shared" si="763"/>
        <v>6.2122222222222243</v>
      </c>
      <c r="H5066" s="7">
        <v>0</v>
      </c>
      <c r="I5066" s="7">
        <v>0.65777777777777779</v>
      </c>
      <c r="J5066" s="7">
        <v>0</v>
      </c>
      <c r="L5066" s="7">
        <f>VartojimasGamyba!H5062</f>
        <v>0</v>
      </c>
      <c r="M5066" s="15">
        <f t="shared" si="764"/>
        <v>-1.1102230246251565E-16</v>
      </c>
      <c r="N5066" s="7">
        <f t="shared" si="765"/>
        <v>-1.608935207286777E-14</v>
      </c>
      <c r="O5066" s="7">
        <f t="shared" si="766"/>
        <v>-1.608935207286777E-14</v>
      </c>
      <c r="P5066" s="7" t="s">
        <v>8873</v>
      </c>
      <c r="R5066" s="7"/>
      <c r="S5066" s="47">
        <f t="shared" si="767"/>
        <v>-1.1102230246251565E-16</v>
      </c>
      <c r="T5066" s="47">
        <f t="shared" si="768"/>
        <v>0</v>
      </c>
      <c r="U5066" s="47">
        <f t="shared" si="769"/>
        <v>144.92000000000002</v>
      </c>
      <c r="V5066" s="47">
        <f t="shared" si="770"/>
        <v>33.050000000000004</v>
      </c>
      <c r="W5066" s="11"/>
    </row>
    <row r="5067" spans="1:23" x14ac:dyDescent="0.45">
      <c r="A5067" t="s">
        <v>5072</v>
      </c>
      <c r="B5067">
        <v>57.09</v>
      </c>
      <c r="D5067" s="9" t="str">
        <f>VartojimasGamyba!J5063</f>
        <v>2024-03-29-21</v>
      </c>
      <c r="E5067" s="8">
        <f>VartojimasGamyba!G5063</f>
        <v>0.216</v>
      </c>
      <c r="F5067" s="11"/>
      <c r="G5067" s="7">
        <f t="shared" si="763"/>
        <v>5.9722222222222241</v>
      </c>
      <c r="H5067" s="7">
        <v>0</v>
      </c>
      <c r="I5067" s="7">
        <v>0.24000000000000002</v>
      </c>
      <c r="J5067" s="7">
        <v>0</v>
      </c>
      <c r="L5067" s="7">
        <f>VartojimasGamyba!H5063</f>
        <v>0</v>
      </c>
      <c r="M5067" s="15">
        <f t="shared" si="764"/>
        <v>-2.7755575615628914E-17</v>
      </c>
      <c r="N5067" s="7">
        <f t="shared" si="765"/>
        <v>-4.3681724903876783E-15</v>
      </c>
      <c r="O5067" s="7">
        <f t="shared" si="766"/>
        <v>-4.3681724903876783E-15</v>
      </c>
      <c r="P5067" s="7">
        <f>SUM(N5046:N5069)</f>
        <v>194.1724200000003</v>
      </c>
      <c r="R5067" s="7"/>
      <c r="S5067" s="47">
        <f t="shared" si="767"/>
        <v>-2.7755575615628914E-17</v>
      </c>
      <c r="T5067" s="47">
        <f t="shared" si="768"/>
        <v>0</v>
      </c>
      <c r="U5067" s="47">
        <f t="shared" si="769"/>
        <v>157.38</v>
      </c>
      <c r="V5067" s="47">
        <f t="shared" si="770"/>
        <v>45.510000000000005</v>
      </c>
      <c r="W5067" s="11"/>
    </row>
    <row r="5068" spans="1:23" x14ac:dyDescent="0.45">
      <c r="A5068" t="s">
        <v>5073</v>
      </c>
      <c r="B5068">
        <v>41.98</v>
      </c>
      <c r="D5068" s="9" t="str">
        <f>VartojimasGamyba!J5064</f>
        <v>2024-03-29-22</v>
      </c>
      <c r="E5068" s="8">
        <f>VartojimasGamyba!G5064</f>
        <v>0.495</v>
      </c>
      <c r="F5068" s="11"/>
      <c r="G5068" s="7">
        <f t="shared" si="763"/>
        <v>5.4222222222222243</v>
      </c>
      <c r="H5068" s="7">
        <v>0</v>
      </c>
      <c r="I5068" s="7">
        <v>0.55000000000000004</v>
      </c>
      <c r="J5068" s="7">
        <v>0</v>
      </c>
      <c r="L5068" s="7">
        <f>VartojimasGamyba!H5064</f>
        <v>0</v>
      </c>
      <c r="M5068" s="15">
        <f t="shared" si="764"/>
        <v>-5.5511151231257827E-17</v>
      </c>
      <c r="N5068" s="7">
        <f t="shared" si="765"/>
        <v>-7.8975714856710516E-15</v>
      </c>
      <c r="O5068" s="7">
        <f t="shared" si="766"/>
        <v>-7.8975714856710516E-15</v>
      </c>
      <c r="P5068" s="7" t="s">
        <v>8872</v>
      </c>
      <c r="R5068" s="7"/>
      <c r="S5068" s="47">
        <f t="shared" si="767"/>
        <v>-5.5511151231257827E-17</v>
      </c>
      <c r="T5068" s="47">
        <f t="shared" si="768"/>
        <v>0</v>
      </c>
      <c r="U5068" s="47">
        <f t="shared" si="769"/>
        <v>142.27000000000001</v>
      </c>
      <c r="V5068" s="47">
        <f t="shared" si="770"/>
        <v>30.4</v>
      </c>
      <c r="W5068" s="11"/>
    </row>
    <row r="5069" spans="1:23" x14ac:dyDescent="0.45">
      <c r="A5069" t="s">
        <v>5074</v>
      </c>
      <c r="B5069">
        <v>39.909999999999997</v>
      </c>
      <c r="D5069" s="9" t="str">
        <f>VartojimasGamyba!J5065</f>
        <v>2024-03-29-23</v>
      </c>
      <c r="E5069" s="8">
        <f>VartojimasGamyba!G5065</f>
        <v>0.38</v>
      </c>
      <c r="F5069" s="11"/>
      <c r="G5069" s="7">
        <f t="shared" si="763"/>
        <v>5.0000000000000018</v>
      </c>
      <c r="H5069" s="7">
        <v>0</v>
      </c>
      <c r="I5069" s="7">
        <v>0.42222222222222222</v>
      </c>
      <c r="J5069" s="7">
        <v>0</v>
      </c>
      <c r="L5069" s="7">
        <f>VartojimasGamyba!H5065</f>
        <v>0</v>
      </c>
      <c r="M5069" s="15">
        <f t="shared" si="764"/>
        <v>0</v>
      </c>
      <c r="N5069" s="7">
        <f t="shared" si="765"/>
        <v>0</v>
      </c>
      <c r="O5069" s="7">
        <f t="shared" si="766"/>
        <v>0</v>
      </c>
      <c r="P5069" s="7">
        <f>SUM(O5046:O5069)</f>
        <v>194.1724200000003</v>
      </c>
      <c r="Q5069" s="7">
        <f>SUMPRODUCT(B5046:B5069,E5046:E5069)+SUM(E5046:E5069)*$Z$21-SUMPRODUCT(B5046:B5069,L5046:L5069)+SUM(L5046:L5069)*ABS($Z$20)</f>
        <v>1809.89122</v>
      </c>
      <c r="R5069" s="7"/>
      <c r="S5069" s="47">
        <f t="shared" si="767"/>
        <v>0</v>
      </c>
      <c r="T5069" s="47">
        <f t="shared" si="768"/>
        <v>0</v>
      </c>
      <c r="U5069" s="47">
        <f t="shared" si="769"/>
        <v>140.19999999999999</v>
      </c>
      <c r="V5069" s="47">
        <f t="shared" si="770"/>
        <v>28.33</v>
      </c>
      <c r="W5069" s="11">
        <f>IF(P5069&lt;&gt;Q5069,1,0)</f>
        <v>1</v>
      </c>
    </row>
    <row r="5070" spans="1:23" x14ac:dyDescent="0.45">
      <c r="A5070" t="s">
        <v>5075</v>
      </c>
      <c r="B5070">
        <v>37.020000000000003</v>
      </c>
      <c r="D5070" s="1" t="str">
        <f>VartojimasGamyba!J5066</f>
        <v>2024-03-30-00</v>
      </c>
      <c r="E5070" s="7">
        <f>VartojimasGamyba!G5066</f>
        <v>0.31900000000000001</v>
      </c>
      <c r="F5070" s="11"/>
      <c r="G5070" s="12">
        <f>G5069+H5070-I5070</f>
        <v>4.645555555555557</v>
      </c>
      <c r="H5070" s="12">
        <v>0</v>
      </c>
      <c r="I5070" s="12">
        <v>0.35444444444444445</v>
      </c>
      <c r="J5070" s="12">
        <v>0</v>
      </c>
      <c r="K5070" s="12"/>
      <c r="L5070" s="12">
        <f>VartojimasGamyba!H5066</f>
        <v>0</v>
      </c>
      <c r="M5070" s="19">
        <f t="shared" si="764"/>
        <v>0</v>
      </c>
      <c r="N5070" s="7">
        <f t="shared" si="765"/>
        <v>0</v>
      </c>
      <c r="O5070" s="7">
        <f t="shared" si="766"/>
        <v>0</v>
      </c>
      <c r="R5070" s="20" t="s">
        <v>8783</v>
      </c>
      <c r="S5070" s="47">
        <f t="shared" si="767"/>
        <v>0</v>
      </c>
      <c r="T5070" s="47">
        <f t="shared" si="768"/>
        <v>0</v>
      </c>
      <c r="U5070" s="47">
        <f t="shared" si="769"/>
        <v>137.31</v>
      </c>
      <c r="V5070" s="47">
        <f t="shared" si="770"/>
        <v>25.440000000000005</v>
      </c>
      <c r="W5070" s="11"/>
    </row>
    <row r="5071" spans="1:23" x14ac:dyDescent="0.45">
      <c r="A5071" t="s">
        <v>5076</v>
      </c>
      <c r="B5071">
        <v>35.479999999999997</v>
      </c>
      <c r="D5071" s="1" t="str">
        <f>VartojimasGamyba!J5067</f>
        <v>2024-03-30-01</v>
      </c>
      <c r="E5071" s="7">
        <f>VartojimasGamyba!G5067</f>
        <v>0.46600000000000003</v>
      </c>
      <c r="F5071" s="11"/>
      <c r="G5071" s="12">
        <f t="shared" ref="G5071:G5093" si="771">G5070+H5071-I5071</f>
        <v>4.1277777777777791</v>
      </c>
      <c r="H5071" s="12">
        <v>0</v>
      </c>
      <c r="I5071" s="12">
        <v>0.51777777777777778</v>
      </c>
      <c r="J5071" s="12">
        <v>0</v>
      </c>
      <c r="K5071" s="12"/>
      <c r="L5071" s="12">
        <f>VartojimasGamyba!H5067</f>
        <v>0</v>
      </c>
      <c r="M5071" s="19">
        <f t="shared" si="764"/>
        <v>0</v>
      </c>
      <c r="N5071" s="7">
        <f t="shared" si="765"/>
        <v>0</v>
      </c>
      <c r="O5071" s="7">
        <f t="shared" si="766"/>
        <v>0</v>
      </c>
      <c r="R5071" s="7"/>
      <c r="S5071" s="47">
        <f t="shared" si="767"/>
        <v>0</v>
      </c>
      <c r="T5071" s="47">
        <f t="shared" si="768"/>
        <v>0</v>
      </c>
      <c r="U5071" s="47">
        <f t="shared" si="769"/>
        <v>135.77000000000001</v>
      </c>
      <c r="V5071" s="47">
        <f t="shared" si="770"/>
        <v>23.9</v>
      </c>
      <c r="W5071" s="11"/>
    </row>
    <row r="5072" spans="1:23" x14ac:dyDescent="0.45">
      <c r="A5072" t="s">
        <v>5077</v>
      </c>
      <c r="B5072">
        <v>38.450000000000003</v>
      </c>
      <c r="D5072" s="1" t="str">
        <f>VartojimasGamyba!J5068</f>
        <v>2024-03-30-02</v>
      </c>
      <c r="E5072" s="7">
        <f>VartojimasGamyba!G5068</f>
        <v>0.16500000000000001</v>
      </c>
      <c r="F5072" s="11"/>
      <c r="G5072" s="12">
        <f t="shared" si="771"/>
        <v>3.9444444444444455</v>
      </c>
      <c r="H5072" s="12">
        <v>0</v>
      </c>
      <c r="I5072" s="12">
        <v>0.18333333333333335</v>
      </c>
      <c r="J5072" s="12">
        <v>0</v>
      </c>
      <c r="K5072" s="12"/>
      <c r="L5072" s="12">
        <f>VartojimasGamyba!H5068</f>
        <v>0</v>
      </c>
      <c r="M5072" s="19">
        <f t="shared" si="764"/>
        <v>0</v>
      </c>
      <c r="N5072" s="7">
        <f t="shared" si="765"/>
        <v>0</v>
      </c>
      <c r="O5072" s="7">
        <f t="shared" si="766"/>
        <v>0</v>
      </c>
      <c r="R5072" s="7"/>
      <c r="S5072" s="47">
        <f t="shared" si="767"/>
        <v>0</v>
      </c>
      <c r="T5072" s="47">
        <f t="shared" si="768"/>
        <v>0</v>
      </c>
      <c r="U5072" s="47">
        <f t="shared" si="769"/>
        <v>138.74</v>
      </c>
      <c r="V5072" s="47">
        <f t="shared" si="770"/>
        <v>26.870000000000005</v>
      </c>
      <c r="W5072" s="11"/>
    </row>
    <row r="5073" spans="1:23" x14ac:dyDescent="0.45">
      <c r="A5073" t="s">
        <v>5078</v>
      </c>
      <c r="B5073">
        <v>38.82</v>
      </c>
      <c r="D5073" s="1" t="str">
        <f>VartojimasGamyba!J5069</f>
        <v>2024-03-30-03</v>
      </c>
      <c r="E5073" s="7">
        <f>VartojimasGamyba!G5069</f>
        <v>0.441</v>
      </c>
      <c r="F5073" s="11"/>
      <c r="G5073" s="12">
        <f t="shared" si="771"/>
        <v>3.4544444444444453</v>
      </c>
      <c r="H5073" s="12">
        <v>0</v>
      </c>
      <c r="I5073" s="12">
        <v>0.49000000000000005</v>
      </c>
      <c r="J5073" s="12">
        <v>0</v>
      </c>
      <c r="K5073" s="12"/>
      <c r="L5073" s="12">
        <f>VartojimasGamyba!H5069</f>
        <v>0</v>
      </c>
      <c r="M5073" s="19">
        <f t="shared" si="764"/>
        <v>-5.5511151231257827E-17</v>
      </c>
      <c r="N5073" s="7">
        <f t="shared" si="765"/>
        <v>-7.7221562477802771E-15</v>
      </c>
      <c r="O5073" s="7">
        <f t="shared" si="766"/>
        <v>-7.7221562477802771E-15</v>
      </c>
      <c r="R5073" s="7"/>
      <c r="S5073" s="47">
        <f t="shared" si="767"/>
        <v>-5.5511151231257827E-17</v>
      </c>
      <c r="T5073" s="47">
        <f t="shared" si="768"/>
        <v>0</v>
      </c>
      <c r="U5073" s="47">
        <f t="shared" si="769"/>
        <v>139.11000000000001</v>
      </c>
      <c r="V5073" s="47">
        <f t="shared" si="770"/>
        <v>27.240000000000002</v>
      </c>
      <c r="W5073" s="11"/>
    </row>
    <row r="5074" spans="1:23" x14ac:dyDescent="0.45">
      <c r="A5074" t="s">
        <v>5079</v>
      </c>
      <c r="B5074">
        <v>38.81</v>
      </c>
      <c r="D5074" s="1" t="str">
        <f>VartojimasGamyba!J5070</f>
        <v>2024-03-30-04</v>
      </c>
      <c r="E5074" s="7">
        <f>VartojimasGamyba!G5070</f>
        <v>0.311</v>
      </c>
      <c r="F5074" s="11"/>
      <c r="G5074" s="12">
        <f t="shared" si="771"/>
        <v>3.1222222222222231</v>
      </c>
      <c r="H5074" s="12">
        <v>0</v>
      </c>
      <c r="I5074" s="12">
        <v>0.3322222222222222</v>
      </c>
      <c r="J5074" s="12">
        <v>0</v>
      </c>
      <c r="K5074" s="12"/>
      <c r="L5074" s="12">
        <f>VartojimasGamyba!H5070</f>
        <v>1.2E-2</v>
      </c>
      <c r="M5074" s="19">
        <f t="shared" si="764"/>
        <v>0</v>
      </c>
      <c r="N5074" s="7">
        <f t="shared" si="765"/>
        <v>0</v>
      </c>
      <c r="O5074" s="7">
        <f t="shared" si="766"/>
        <v>0</v>
      </c>
      <c r="R5074" s="7"/>
      <c r="S5074" s="47">
        <f t="shared" si="767"/>
        <v>0</v>
      </c>
      <c r="T5074" s="47">
        <f t="shared" si="768"/>
        <v>0</v>
      </c>
      <c r="U5074" s="47">
        <f t="shared" si="769"/>
        <v>139.10000000000002</v>
      </c>
      <c r="V5074" s="47">
        <f t="shared" si="770"/>
        <v>27.230000000000004</v>
      </c>
      <c r="W5074" s="11"/>
    </row>
    <row r="5075" spans="1:23" x14ac:dyDescent="0.45">
      <c r="A5075" t="s">
        <v>5080</v>
      </c>
      <c r="B5075">
        <v>39.6</v>
      </c>
      <c r="D5075" s="1" t="str">
        <f>VartojimasGamyba!J5071</f>
        <v>2024-03-30-05</v>
      </c>
      <c r="E5075" s="7">
        <f>VartojimasGamyba!G5071</f>
        <v>0.23400000000000001</v>
      </c>
      <c r="F5075" s="11"/>
      <c r="G5075" s="12">
        <f t="shared" si="771"/>
        <v>3.196222222222223</v>
      </c>
      <c r="H5075" s="12">
        <v>7.3999999999999996E-2</v>
      </c>
      <c r="I5075" s="12">
        <v>0</v>
      </c>
      <c r="J5075" s="12">
        <v>0</v>
      </c>
      <c r="K5075" s="12"/>
      <c r="L5075" s="12">
        <f>VartojimasGamyba!H5071</f>
        <v>0.308</v>
      </c>
      <c r="M5075" s="19">
        <f t="shared" si="764"/>
        <v>0</v>
      </c>
      <c r="N5075" s="7">
        <f t="shared" si="765"/>
        <v>0</v>
      </c>
      <c r="O5075" s="7">
        <f t="shared" si="766"/>
        <v>0</v>
      </c>
      <c r="R5075" s="7"/>
      <c r="S5075" s="47">
        <f t="shared" si="767"/>
        <v>7.3999999999999982E-2</v>
      </c>
      <c r="T5075" s="47">
        <f t="shared" si="768"/>
        <v>7.3999999999999982E-2</v>
      </c>
      <c r="U5075" s="47">
        <f t="shared" si="769"/>
        <v>139.89000000000001</v>
      </c>
      <c r="V5075" s="47">
        <f t="shared" si="770"/>
        <v>28.020000000000003</v>
      </c>
      <c r="W5075" s="11"/>
    </row>
    <row r="5076" spans="1:23" x14ac:dyDescent="0.45">
      <c r="A5076" t="s">
        <v>5081</v>
      </c>
      <c r="B5076">
        <v>41.73</v>
      </c>
      <c r="D5076" s="1" t="str">
        <f>VartojimasGamyba!J5072</f>
        <v>2024-03-30-06</v>
      </c>
      <c r="E5076" s="7">
        <f>VartojimasGamyba!G5072</f>
        <v>0.20899999999999999</v>
      </c>
      <c r="F5076" s="11"/>
      <c r="G5076" s="12">
        <f t="shared" si="771"/>
        <v>3.6652222222222228</v>
      </c>
      <c r="H5076" s="12">
        <v>0.46900000000000008</v>
      </c>
      <c r="I5076" s="12">
        <v>0</v>
      </c>
      <c r="J5076" s="12">
        <v>0</v>
      </c>
      <c r="K5076" s="12"/>
      <c r="L5076" s="12">
        <f>VartojimasGamyba!H5072</f>
        <v>0.67800000000000005</v>
      </c>
      <c r="M5076" s="19">
        <f t="shared" si="764"/>
        <v>0</v>
      </c>
      <c r="N5076" s="7">
        <f t="shared" si="765"/>
        <v>0</v>
      </c>
      <c r="O5076" s="7">
        <f t="shared" si="766"/>
        <v>0</v>
      </c>
      <c r="R5076" s="7"/>
      <c r="S5076" s="47">
        <f t="shared" si="767"/>
        <v>0.46900000000000008</v>
      </c>
      <c r="T5076" s="47">
        <f t="shared" si="768"/>
        <v>0.46900000000000008</v>
      </c>
      <c r="U5076" s="47">
        <f t="shared" si="769"/>
        <v>142.02000000000001</v>
      </c>
      <c r="V5076" s="47">
        <f t="shared" si="770"/>
        <v>30.15</v>
      </c>
      <c r="W5076" s="11"/>
    </row>
    <row r="5077" spans="1:23" x14ac:dyDescent="0.45">
      <c r="A5077" t="s">
        <v>5082</v>
      </c>
      <c r="B5077">
        <v>43.52</v>
      </c>
      <c r="D5077" s="1" t="str">
        <f>VartojimasGamyba!J5073</f>
        <v>2024-03-30-07</v>
      </c>
      <c r="E5077" s="7">
        <f>VartojimasGamyba!G5073</f>
        <v>0.26100000000000001</v>
      </c>
      <c r="F5077" s="11"/>
      <c r="G5077" s="12">
        <f t="shared" si="771"/>
        <v>4.1869999999999985</v>
      </c>
      <c r="H5077" s="12">
        <v>0.5217777777777759</v>
      </c>
      <c r="I5077" s="12">
        <v>0</v>
      </c>
      <c r="J5077" s="12">
        <v>1.378222222222224</v>
      </c>
      <c r="K5077" s="12"/>
      <c r="L5077" s="12">
        <f>VartojimasGamyba!H5073</f>
        <v>2.161</v>
      </c>
      <c r="M5077" s="19">
        <f t="shared" si="764"/>
        <v>0</v>
      </c>
      <c r="N5077" s="7">
        <f t="shared" si="765"/>
        <v>-44.020417777777844</v>
      </c>
      <c r="O5077" s="7">
        <f t="shared" si="766"/>
        <v>0</v>
      </c>
      <c r="R5077" s="7"/>
      <c r="S5077" s="47">
        <f t="shared" si="767"/>
        <v>1.9</v>
      </c>
      <c r="T5077" s="47">
        <f t="shared" si="768"/>
        <v>1.9</v>
      </c>
      <c r="U5077" s="47">
        <f t="shared" si="769"/>
        <v>143.81</v>
      </c>
      <c r="V5077" s="47">
        <f t="shared" si="770"/>
        <v>31.940000000000005</v>
      </c>
      <c r="W5077" s="11"/>
    </row>
    <row r="5078" spans="1:23" x14ac:dyDescent="0.45">
      <c r="A5078" t="s">
        <v>5083</v>
      </c>
      <c r="B5078">
        <v>44.29</v>
      </c>
      <c r="D5078" s="1" t="str">
        <f>VartojimasGamyba!J5074</f>
        <v>2024-03-30-08</v>
      </c>
      <c r="E5078" s="7">
        <f>VartojimasGamyba!G5074</f>
        <v>8.0000000000000002E-3</v>
      </c>
      <c r="F5078" s="11"/>
      <c r="G5078" s="12">
        <f t="shared" si="771"/>
        <v>4.1869999999999985</v>
      </c>
      <c r="H5078" s="12">
        <v>0</v>
      </c>
      <c r="I5078" s="12">
        <v>0</v>
      </c>
      <c r="J5078" s="12">
        <v>2.4329999999999998</v>
      </c>
      <c r="K5078" s="12"/>
      <c r="L5078" s="12">
        <f>VartojimasGamyba!H5074</f>
        <v>2.4409999999999998</v>
      </c>
      <c r="M5078" s="19">
        <f t="shared" si="764"/>
        <v>0</v>
      </c>
      <c r="N5078" s="7">
        <f t="shared" si="765"/>
        <v>-79.583429999999993</v>
      </c>
      <c r="O5078" s="7">
        <f t="shared" si="766"/>
        <v>0</v>
      </c>
      <c r="R5078" s="7"/>
      <c r="S5078" s="47">
        <f t="shared" si="767"/>
        <v>2.4329999999999998</v>
      </c>
      <c r="T5078" s="47">
        <f t="shared" si="768"/>
        <v>2.4329999999999998</v>
      </c>
      <c r="U5078" s="47">
        <f t="shared" si="769"/>
        <v>144.58000000000001</v>
      </c>
      <c r="V5078" s="47">
        <f t="shared" si="770"/>
        <v>32.71</v>
      </c>
      <c r="W5078" s="11"/>
    </row>
    <row r="5079" spans="1:23" x14ac:dyDescent="0.45">
      <c r="A5079" t="s">
        <v>5084</v>
      </c>
      <c r="B5079">
        <v>45.67</v>
      </c>
      <c r="D5079" s="1" t="str">
        <f>VartojimasGamyba!J5075</f>
        <v>2024-03-30-09</v>
      </c>
      <c r="E5079" s="7">
        <f>VartojimasGamyba!G5075</f>
        <v>5.5E-2</v>
      </c>
      <c r="F5079" s="11"/>
      <c r="G5079" s="12">
        <f t="shared" si="771"/>
        <v>4.1869999999999985</v>
      </c>
      <c r="H5079" s="12">
        <v>0</v>
      </c>
      <c r="I5079" s="12">
        <v>0</v>
      </c>
      <c r="J5079" s="12">
        <v>2.548</v>
      </c>
      <c r="K5079" s="12"/>
      <c r="L5079" s="12">
        <f>VartojimasGamyba!H5075</f>
        <v>2.6030000000000002</v>
      </c>
      <c r="M5079" s="19">
        <f t="shared" si="764"/>
        <v>0</v>
      </c>
      <c r="N5079" s="7">
        <f t="shared" si="765"/>
        <v>-86.861320000000006</v>
      </c>
      <c r="O5079" s="7">
        <f t="shared" si="766"/>
        <v>0</v>
      </c>
      <c r="R5079" s="7"/>
      <c r="S5079" s="47">
        <f t="shared" si="767"/>
        <v>2.548</v>
      </c>
      <c r="T5079" s="47">
        <f t="shared" si="768"/>
        <v>2.548</v>
      </c>
      <c r="U5079" s="47">
        <f t="shared" si="769"/>
        <v>145.96</v>
      </c>
      <c r="V5079" s="47">
        <f t="shared" si="770"/>
        <v>34.090000000000003</v>
      </c>
      <c r="W5079" s="11"/>
    </row>
    <row r="5080" spans="1:23" x14ac:dyDescent="0.45">
      <c r="A5080" t="s">
        <v>5085</v>
      </c>
      <c r="B5080">
        <v>44.1</v>
      </c>
      <c r="D5080" s="1" t="str">
        <f>VartojimasGamyba!J5076</f>
        <v>2024-03-30-10</v>
      </c>
      <c r="E5080" s="7">
        <f>VartojimasGamyba!G5076</f>
        <v>3.5999999999999997E-2</v>
      </c>
      <c r="F5080" s="11"/>
      <c r="G5080" s="12">
        <f t="shared" si="771"/>
        <v>4.1869999999999985</v>
      </c>
      <c r="H5080" s="12">
        <v>1.1102230246251565E-16</v>
      </c>
      <c r="I5080" s="12">
        <v>0</v>
      </c>
      <c r="J5080" s="12">
        <v>2.508</v>
      </c>
      <c r="K5080" s="12"/>
      <c r="L5080" s="12">
        <f>VartojimasGamyba!H5076</f>
        <v>2.544</v>
      </c>
      <c r="M5080" s="19">
        <f t="shared" si="764"/>
        <v>0</v>
      </c>
      <c r="N5080" s="7">
        <f t="shared" si="765"/>
        <v>-81.56016000000001</v>
      </c>
      <c r="O5080" s="7">
        <f t="shared" si="766"/>
        <v>0</v>
      </c>
      <c r="R5080" s="7"/>
      <c r="S5080" s="47">
        <f t="shared" si="767"/>
        <v>2.508</v>
      </c>
      <c r="T5080" s="47">
        <f t="shared" si="768"/>
        <v>2.508</v>
      </c>
      <c r="U5080" s="47">
        <f t="shared" si="769"/>
        <v>144.39000000000001</v>
      </c>
      <c r="V5080" s="47">
        <f t="shared" si="770"/>
        <v>32.520000000000003</v>
      </c>
      <c r="W5080" s="11"/>
    </row>
    <row r="5081" spans="1:23" x14ac:dyDescent="0.45">
      <c r="A5081" t="s">
        <v>5086</v>
      </c>
      <c r="B5081">
        <v>41.83</v>
      </c>
      <c r="D5081" s="1" t="str">
        <f>VartojimasGamyba!J5077</f>
        <v>2024-03-30-11</v>
      </c>
      <c r="E5081" s="7">
        <f>VartojimasGamyba!G5077</f>
        <v>0.79400000000000004</v>
      </c>
      <c r="F5081" s="11"/>
      <c r="G5081" s="12">
        <f t="shared" si="771"/>
        <v>5.1469999999999985</v>
      </c>
      <c r="H5081" s="12">
        <v>0.96</v>
      </c>
      <c r="I5081" s="12">
        <v>0</v>
      </c>
      <c r="J5081" s="12">
        <v>0</v>
      </c>
      <c r="K5081" s="12"/>
      <c r="L5081" s="12">
        <f>VartojimasGamyba!H5077</f>
        <v>1.754</v>
      </c>
      <c r="M5081" s="19">
        <f t="shared" si="764"/>
        <v>0</v>
      </c>
      <c r="N5081" s="7">
        <f t="shared" si="765"/>
        <v>0</v>
      </c>
      <c r="O5081" s="7">
        <f t="shared" si="766"/>
        <v>0</v>
      </c>
      <c r="R5081" s="7"/>
      <c r="S5081" s="47">
        <f t="shared" si="767"/>
        <v>0.96</v>
      </c>
      <c r="T5081" s="47">
        <f t="shared" si="768"/>
        <v>0.96</v>
      </c>
      <c r="U5081" s="47">
        <f t="shared" si="769"/>
        <v>142.12</v>
      </c>
      <c r="V5081" s="47">
        <f t="shared" si="770"/>
        <v>30.25</v>
      </c>
      <c r="W5081" s="11"/>
    </row>
    <row r="5082" spans="1:23" x14ac:dyDescent="0.45">
      <c r="A5082" t="s">
        <v>5087</v>
      </c>
      <c r="B5082">
        <v>36.04</v>
      </c>
      <c r="D5082" s="1" t="str">
        <f>VartojimasGamyba!J5078</f>
        <v>2024-03-30-12</v>
      </c>
      <c r="E5082" s="7">
        <f>VartojimasGamyba!G5078</f>
        <v>0.55500000000000005</v>
      </c>
      <c r="F5082" s="11"/>
      <c r="G5082" s="12">
        <f t="shared" si="771"/>
        <v>5.9209999999999985</v>
      </c>
      <c r="H5082" s="12">
        <v>0.77399999999999991</v>
      </c>
      <c r="I5082" s="12">
        <v>0</v>
      </c>
      <c r="J5082" s="12">
        <v>0</v>
      </c>
      <c r="K5082" s="12"/>
      <c r="L5082" s="12">
        <f>VartojimasGamyba!H5078</f>
        <v>1.329</v>
      </c>
      <c r="M5082" s="19">
        <f t="shared" si="764"/>
        <v>0</v>
      </c>
      <c r="N5082" s="7">
        <f t="shared" si="765"/>
        <v>0</v>
      </c>
      <c r="O5082" s="7">
        <f t="shared" si="766"/>
        <v>0</v>
      </c>
      <c r="R5082" s="7"/>
      <c r="S5082" s="47">
        <f t="shared" si="767"/>
        <v>0.77399999999999991</v>
      </c>
      <c r="T5082" s="47">
        <f t="shared" si="768"/>
        <v>0.77399999999999991</v>
      </c>
      <c r="U5082" s="47">
        <f t="shared" si="769"/>
        <v>136.33000000000001</v>
      </c>
      <c r="V5082" s="47">
        <f t="shared" si="770"/>
        <v>24.46</v>
      </c>
      <c r="W5082" s="11"/>
    </row>
    <row r="5083" spans="1:23" x14ac:dyDescent="0.45">
      <c r="A5083" t="s">
        <v>5088</v>
      </c>
      <c r="B5083">
        <v>25.08</v>
      </c>
      <c r="D5083" s="1" t="str">
        <f>VartojimasGamyba!J5079</f>
        <v>2024-03-30-13</v>
      </c>
      <c r="E5083" s="7">
        <f>VartojimasGamyba!G5079</f>
        <v>0.61799999999999999</v>
      </c>
      <c r="F5083" s="11"/>
      <c r="G5083" s="12">
        <f t="shared" si="771"/>
        <v>6.8939999999999984</v>
      </c>
      <c r="H5083" s="12">
        <v>0.97300000000000009</v>
      </c>
      <c r="I5083" s="12">
        <v>0</v>
      </c>
      <c r="J5083" s="12">
        <v>0</v>
      </c>
      <c r="K5083" s="12"/>
      <c r="L5083" s="12">
        <f>VartojimasGamyba!H5079</f>
        <v>1.591</v>
      </c>
      <c r="M5083" s="19">
        <f t="shared" si="764"/>
        <v>0</v>
      </c>
      <c r="N5083" s="7">
        <f t="shared" si="765"/>
        <v>0</v>
      </c>
      <c r="O5083" s="7">
        <f t="shared" si="766"/>
        <v>0</v>
      </c>
      <c r="R5083" s="7"/>
      <c r="S5083" s="47">
        <f t="shared" si="767"/>
        <v>0.97299999999999998</v>
      </c>
      <c r="T5083" s="47">
        <f t="shared" si="768"/>
        <v>0.97299999999999998</v>
      </c>
      <c r="U5083" s="47">
        <f t="shared" si="769"/>
        <v>125.37</v>
      </c>
      <c r="V5083" s="47">
        <f t="shared" si="770"/>
        <v>13.499999999999998</v>
      </c>
      <c r="W5083" s="11"/>
    </row>
    <row r="5084" spans="1:23" x14ac:dyDescent="0.45">
      <c r="A5084" t="s">
        <v>5089</v>
      </c>
      <c r="B5084">
        <v>25.74</v>
      </c>
      <c r="D5084" s="1" t="str">
        <f>VartojimasGamyba!J5080</f>
        <v>2024-03-30-14</v>
      </c>
      <c r="E5084" s="7">
        <f>VartojimasGamyba!G5080</f>
        <v>3.3000000000000002E-2</v>
      </c>
      <c r="F5084" s="11"/>
      <c r="G5084" s="12">
        <f t="shared" si="771"/>
        <v>8.2659999999999982</v>
      </c>
      <c r="H5084" s="12">
        <v>1.3720000000000001</v>
      </c>
      <c r="I5084" s="12">
        <v>0</v>
      </c>
      <c r="J5084" s="12">
        <v>0</v>
      </c>
      <c r="K5084" s="12"/>
      <c r="L5084" s="12">
        <f>VartojimasGamyba!H5080</f>
        <v>1.405</v>
      </c>
      <c r="M5084" s="19">
        <f t="shared" si="764"/>
        <v>0</v>
      </c>
      <c r="N5084" s="7">
        <f t="shared" si="765"/>
        <v>0</v>
      </c>
      <c r="O5084" s="7">
        <f t="shared" si="766"/>
        <v>0</v>
      </c>
      <c r="R5084" s="7"/>
      <c r="S5084" s="47">
        <f t="shared" si="767"/>
        <v>1.3720000000000001</v>
      </c>
      <c r="T5084" s="47">
        <f t="shared" si="768"/>
        <v>1.3720000000000001</v>
      </c>
      <c r="U5084" s="47">
        <f t="shared" si="769"/>
        <v>126.03</v>
      </c>
      <c r="V5084" s="47">
        <f t="shared" si="770"/>
        <v>14.159999999999998</v>
      </c>
      <c r="W5084" s="11"/>
    </row>
    <row r="5085" spans="1:23" x14ac:dyDescent="0.45">
      <c r="A5085" t="s">
        <v>5090</v>
      </c>
      <c r="B5085">
        <v>12.75</v>
      </c>
      <c r="D5085" s="1" t="str">
        <f>VartojimasGamyba!J5081</f>
        <v>2024-03-30-15</v>
      </c>
      <c r="E5085" s="7">
        <f>VartojimasGamyba!G5081</f>
        <v>0.18099999999999999</v>
      </c>
      <c r="F5085" s="11"/>
      <c r="G5085" s="12">
        <f t="shared" si="771"/>
        <v>8.6499999999999986</v>
      </c>
      <c r="H5085" s="12">
        <v>0.38399999999999995</v>
      </c>
      <c r="I5085" s="12">
        <v>0</v>
      </c>
      <c r="J5085" s="12">
        <v>0</v>
      </c>
      <c r="K5085" s="12"/>
      <c r="L5085" s="12">
        <f>VartojimasGamyba!H5081</f>
        <v>0.56499999999999995</v>
      </c>
      <c r="M5085" s="19">
        <f t="shared" si="764"/>
        <v>0</v>
      </c>
      <c r="N5085" s="7">
        <f t="shared" si="765"/>
        <v>0</v>
      </c>
      <c r="O5085" s="7">
        <f t="shared" si="766"/>
        <v>0</v>
      </c>
      <c r="R5085" s="7"/>
      <c r="S5085" s="47">
        <f t="shared" si="767"/>
        <v>0.38399999999999995</v>
      </c>
      <c r="T5085" s="47">
        <f t="shared" si="768"/>
        <v>0.38399999999999995</v>
      </c>
      <c r="U5085" s="47">
        <f t="shared" si="769"/>
        <v>113.04</v>
      </c>
      <c r="V5085" s="47">
        <f t="shared" si="770"/>
        <v>1.17</v>
      </c>
      <c r="W5085" s="11"/>
    </row>
    <row r="5086" spans="1:23" x14ac:dyDescent="0.45">
      <c r="A5086" t="s">
        <v>5091</v>
      </c>
      <c r="B5086">
        <v>16.260000000000002</v>
      </c>
      <c r="D5086" s="1" t="str">
        <f>VartojimasGamyba!J5082</f>
        <v>2024-03-30-16</v>
      </c>
      <c r="E5086" s="7">
        <f>VartojimasGamyba!G5082</f>
        <v>0.17599999999999999</v>
      </c>
      <c r="F5086" s="11"/>
      <c r="G5086" s="12">
        <f t="shared" si="771"/>
        <v>8.5199999999999978</v>
      </c>
      <c r="H5086" s="12">
        <v>0</v>
      </c>
      <c r="I5086" s="12">
        <v>0.12999999999999998</v>
      </c>
      <c r="J5086" s="12">
        <v>0</v>
      </c>
      <c r="K5086" s="12"/>
      <c r="L5086" s="12">
        <f>VartojimasGamyba!H5082</f>
        <v>5.8999999999999997E-2</v>
      </c>
      <c r="M5086" s="19">
        <f t="shared" si="764"/>
        <v>0</v>
      </c>
      <c r="N5086" s="7">
        <f t="shared" si="765"/>
        <v>0</v>
      </c>
      <c r="O5086" s="7">
        <f t="shared" si="766"/>
        <v>0</v>
      </c>
      <c r="R5086" s="7"/>
      <c r="S5086" s="47">
        <f t="shared" si="767"/>
        <v>0</v>
      </c>
      <c r="T5086" s="47">
        <f t="shared" si="768"/>
        <v>0</v>
      </c>
      <c r="U5086" s="47">
        <f t="shared" si="769"/>
        <v>116.55000000000001</v>
      </c>
      <c r="V5086" s="47">
        <f t="shared" si="770"/>
        <v>4.6800000000000015</v>
      </c>
      <c r="W5086" s="11"/>
    </row>
    <row r="5087" spans="1:23" x14ac:dyDescent="0.45">
      <c r="A5087" t="s">
        <v>5092</v>
      </c>
      <c r="B5087">
        <v>35.04</v>
      </c>
      <c r="D5087" s="1" t="str">
        <f>VartojimasGamyba!J5083</f>
        <v>2024-03-30-17</v>
      </c>
      <c r="E5087" s="7">
        <f>VartojimasGamyba!G5083</f>
        <v>0.54700000000000004</v>
      </c>
      <c r="F5087" s="11"/>
      <c r="G5087" s="12">
        <f t="shared" si="771"/>
        <v>7.91222222222222</v>
      </c>
      <c r="H5087" s="12">
        <v>0</v>
      </c>
      <c r="I5087" s="12">
        <v>0.60777777777777786</v>
      </c>
      <c r="J5087" s="12">
        <v>0</v>
      </c>
      <c r="K5087" s="12"/>
      <c r="L5087" s="12">
        <f>VartojimasGamyba!H5083</f>
        <v>0</v>
      </c>
      <c r="M5087" s="19">
        <f t="shared" si="764"/>
        <v>0</v>
      </c>
      <c r="N5087" s="7">
        <f t="shared" si="765"/>
        <v>0</v>
      </c>
      <c r="O5087" s="7">
        <f t="shared" si="766"/>
        <v>0</v>
      </c>
      <c r="R5087" s="7"/>
      <c r="S5087" s="47">
        <f t="shared" si="767"/>
        <v>0</v>
      </c>
      <c r="T5087" s="47">
        <f t="shared" si="768"/>
        <v>0</v>
      </c>
      <c r="U5087" s="47">
        <f t="shared" si="769"/>
        <v>135.33000000000001</v>
      </c>
      <c r="V5087" s="47">
        <f t="shared" si="770"/>
        <v>23.46</v>
      </c>
      <c r="W5087" s="11"/>
    </row>
    <row r="5088" spans="1:23" x14ac:dyDescent="0.45">
      <c r="A5088" t="s">
        <v>5093</v>
      </c>
      <c r="B5088">
        <v>51.29</v>
      </c>
      <c r="D5088" s="1" t="str">
        <f>VartojimasGamyba!J5084</f>
        <v>2024-03-30-18</v>
      </c>
      <c r="E5088" s="7">
        <f>VartojimasGamyba!G5084</f>
        <v>0.27200000000000002</v>
      </c>
      <c r="F5088" s="11"/>
      <c r="G5088" s="12">
        <f t="shared" si="771"/>
        <v>7.6099999999999977</v>
      </c>
      <c r="H5088" s="12">
        <v>0</v>
      </c>
      <c r="I5088" s="12">
        <v>0.30222222222222228</v>
      </c>
      <c r="J5088" s="12">
        <v>0</v>
      </c>
      <c r="K5088" s="12"/>
      <c r="L5088" s="12">
        <f>VartojimasGamyba!H5084</f>
        <v>0</v>
      </c>
      <c r="M5088" s="19">
        <f t="shared" si="764"/>
        <v>-5.5511151231257827E-17</v>
      </c>
      <c r="N5088" s="7">
        <f t="shared" si="765"/>
        <v>-8.4143803036340621E-15</v>
      </c>
      <c r="O5088" s="7">
        <f t="shared" si="766"/>
        <v>-8.4143803036340621E-15</v>
      </c>
      <c r="R5088" s="7"/>
      <c r="S5088" s="47">
        <f t="shared" si="767"/>
        <v>-5.5511151231257827E-17</v>
      </c>
      <c r="T5088" s="47">
        <f t="shared" si="768"/>
        <v>0</v>
      </c>
      <c r="U5088" s="47">
        <f t="shared" si="769"/>
        <v>151.58000000000001</v>
      </c>
      <c r="V5088" s="47">
        <f t="shared" si="770"/>
        <v>39.71</v>
      </c>
      <c r="W5088" s="11"/>
    </row>
    <row r="5089" spans="1:23" x14ac:dyDescent="0.45">
      <c r="A5089" t="s">
        <v>5094</v>
      </c>
      <c r="B5089">
        <v>74.739999999999995</v>
      </c>
      <c r="D5089" s="1" t="str">
        <f>VartojimasGamyba!J5085</f>
        <v>2024-03-30-19</v>
      </c>
      <c r="E5089" s="7">
        <f>VartojimasGamyba!G5085</f>
        <v>0.89400000000000002</v>
      </c>
      <c r="F5089" s="11"/>
      <c r="G5089" s="12">
        <f t="shared" si="771"/>
        <v>6.6166666666666645</v>
      </c>
      <c r="H5089" s="12">
        <v>0</v>
      </c>
      <c r="I5089" s="12">
        <v>0.9933333333333334</v>
      </c>
      <c r="J5089" s="12">
        <v>0</v>
      </c>
      <c r="K5089" s="12"/>
      <c r="L5089" s="12">
        <f>VartojimasGamyba!H5085</f>
        <v>0</v>
      </c>
      <c r="M5089" s="19">
        <f t="shared" si="764"/>
        <v>-1.1102230246251565E-16</v>
      </c>
      <c r="N5089" s="7">
        <f t="shared" si="765"/>
        <v>-1.9432233600014115E-14</v>
      </c>
      <c r="O5089" s="7">
        <f t="shared" si="766"/>
        <v>-1.9432233600014115E-14</v>
      </c>
      <c r="R5089" s="7"/>
      <c r="S5089" s="47">
        <f t="shared" si="767"/>
        <v>-1.1102230246251565E-16</v>
      </c>
      <c r="T5089" s="47">
        <f t="shared" si="768"/>
        <v>0</v>
      </c>
      <c r="U5089" s="47">
        <f t="shared" si="769"/>
        <v>175.03</v>
      </c>
      <c r="V5089" s="47">
        <f t="shared" si="770"/>
        <v>63.16</v>
      </c>
      <c r="W5089" s="11"/>
    </row>
    <row r="5090" spans="1:23" x14ac:dyDescent="0.45">
      <c r="A5090" t="s">
        <v>5095</v>
      </c>
      <c r="B5090">
        <v>84.18</v>
      </c>
      <c r="D5090" s="1" t="str">
        <f>VartojimasGamyba!J5086</f>
        <v>2024-03-30-20</v>
      </c>
      <c r="E5090" s="7">
        <f>VartojimasGamyba!G5086</f>
        <v>0.374</v>
      </c>
      <c r="F5090" s="11"/>
      <c r="G5090" s="12">
        <f t="shared" si="771"/>
        <v>6.2011111111111088</v>
      </c>
      <c r="H5090" s="12">
        <v>0</v>
      </c>
      <c r="I5090" s="12">
        <v>0.41555555555555557</v>
      </c>
      <c r="J5090" s="12">
        <v>0</v>
      </c>
      <c r="K5090" s="12"/>
      <c r="L5090" s="12">
        <f>VartojimasGamyba!H5086</f>
        <v>0</v>
      </c>
      <c r="M5090" s="19">
        <f t="shared" si="764"/>
        <v>0</v>
      </c>
      <c r="N5090" s="7">
        <f t="shared" si="765"/>
        <v>0</v>
      </c>
      <c r="O5090" s="7">
        <f t="shared" si="766"/>
        <v>0</v>
      </c>
      <c r="P5090" s="7" t="s">
        <v>8873</v>
      </c>
      <c r="R5090" s="7"/>
      <c r="S5090" s="47">
        <f t="shared" si="767"/>
        <v>0</v>
      </c>
      <c r="T5090" s="47">
        <f t="shared" si="768"/>
        <v>0</v>
      </c>
      <c r="U5090" s="47">
        <f t="shared" si="769"/>
        <v>184.47000000000003</v>
      </c>
      <c r="V5090" s="47">
        <f t="shared" si="770"/>
        <v>72.600000000000009</v>
      </c>
      <c r="W5090" s="11"/>
    </row>
    <row r="5091" spans="1:23" x14ac:dyDescent="0.45">
      <c r="A5091" t="s">
        <v>5096</v>
      </c>
      <c r="B5091">
        <v>81.98</v>
      </c>
      <c r="D5091" s="1" t="str">
        <f>VartojimasGamyba!J5087</f>
        <v>2024-03-30-21</v>
      </c>
      <c r="E5091" s="7">
        <f>VartojimasGamyba!G5087</f>
        <v>0.38400000000000001</v>
      </c>
      <c r="F5091" s="11"/>
      <c r="G5091" s="12">
        <f t="shared" si="771"/>
        <v>5.774444444444442</v>
      </c>
      <c r="H5091" s="12">
        <v>0</v>
      </c>
      <c r="I5091" s="12">
        <v>0.42666666666666669</v>
      </c>
      <c r="J5091" s="12">
        <v>0</v>
      </c>
      <c r="K5091" s="12"/>
      <c r="L5091" s="12">
        <f>VartojimasGamyba!H5087</f>
        <v>0</v>
      </c>
      <c r="M5091" s="19">
        <f t="shared" si="764"/>
        <v>0</v>
      </c>
      <c r="N5091" s="7">
        <f t="shared" si="765"/>
        <v>0</v>
      </c>
      <c r="O5091" s="7">
        <f t="shared" si="766"/>
        <v>0</v>
      </c>
      <c r="P5091" s="7">
        <f>SUM(N5070:N5093)</f>
        <v>-292.02532777777787</v>
      </c>
      <c r="R5091" s="7"/>
      <c r="S5091" s="47">
        <f t="shared" si="767"/>
        <v>0</v>
      </c>
      <c r="T5091" s="47">
        <f t="shared" si="768"/>
        <v>0</v>
      </c>
      <c r="U5091" s="47">
        <f t="shared" si="769"/>
        <v>182.27</v>
      </c>
      <c r="V5091" s="47">
        <f t="shared" si="770"/>
        <v>70.400000000000006</v>
      </c>
      <c r="W5091" s="11"/>
    </row>
    <row r="5092" spans="1:23" x14ac:dyDescent="0.45">
      <c r="A5092" t="s">
        <v>5097</v>
      </c>
      <c r="B5092">
        <v>74.709999999999994</v>
      </c>
      <c r="D5092" s="1" t="str">
        <f>VartojimasGamyba!J5088</f>
        <v>2024-03-30-22</v>
      </c>
      <c r="E5092" s="7">
        <f>VartojimasGamyba!G5088</f>
        <v>0.433</v>
      </c>
      <c r="F5092" s="11"/>
      <c r="G5092" s="12">
        <f t="shared" si="771"/>
        <v>5.2933333333333312</v>
      </c>
      <c r="H5092" s="12">
        <v>0</v>
      </c>
      <c r="I5092" s="12">
        <v>0.4811111111111111</v>
      </c>
      <c r="J5092" s="12">
        <v>0</v>
      </c>
      <c r="K5092" s="12"/>
      <c r="L5092" s="12">
        <f>VartojimasGamyba!H5088</f>
        <v>0</v>
      </c>
      <c r="M5092" s="19">
        <f t="shared" si="764"/>
        <v>0</v>
      </c>
      <c r="N5092" s="7">
        <f t="shared" si="765"/>
        <v>0</v>
      </c>
      <c r="O5092" s="7">
        <f t="shared" si="766"/>
        <v>0</v>
      </c>
      <c r="P5092" s="7" t="s">
        <v>8872</v>
      </c>
      <c r="R5092" s="7"/>
      <c r="S5092" s="47">
        <f t="shared" si="767"/>
        <v>0</v>
      </c>
      <c r="T5092" s="47">
        <f t="shared" si="768"/>
        <v>0</v>
      </c>
      <c r="U5092" s="47">
        <f t="shared" si="769"/>
        <v>175</v>
      </c>
      <c r="V5092" s="47">
        <f t="shared" si="770"/>
        <v>63.129999999999995</v>
      </c>
      <c r="W5092" s="11"/>
    </row>
    <row r="5093" spans="1:23" x14ac:dyDescent="0.45">
      <c r="A5093" t="s">
        <v>5098</v>
      </c>
      <c r="B5093">
        <v>56.94</v>
      </c>
      <c r="D5093" s="1" t="str">
        <f>VartojimasGamyba!J5089</f>
        <v>2024-03-30-23</v>
      </c>
      <c r="E5093" s="7">
        <f>VartojimasGamyba!G5089</f>
        <v>0.26400000000000001</v>
      </c>
      <c r="F5093" s="11"/>
      <c r="G5093" s="12">
        <f t="shared" si="771"/>
        <v>4.9999999999999982</v>
      </c>
      <c r="H5093" s="12">
        <v>0</v>
      </c>
      <c r="I5093" s="12">
        <v>0.29333333333333333</v>
      </c>
      <c r="J5093" s="12">
        <v>0</v>
      </c>
      <c r="K5093" s="12"/>
      <c r="L5093" s="12">
        <f>VartojimasGamyba!H5089</f>
        <v>0</v>
      </c>
      <c r="M5093" s="19">
        <f t="shared" si="764"/>
        <v>0</v>
      </c>
      <c r="N5093" s="7">
        <f t="shared" si="765"/>
        <v>0</v>
      </c>
      <c r="O5093" s="7">
        <f t="shared" si="766"/>
        <v>0</v>
      </c>
      <c r="P5093" s="7">
        <f>SUM(O5070:O5093)</f>
        <v>-3.5568770151428453E-14</v>
      </c>
      <c r="Q5093" s="7">
        <f>SUMPRODUCT(B5070:B5093,E5070:E5093)+SUM(E5070:E5093)*$Z$21-SUMPRODUCT(B5070:B5093,L5070:L5093)+SUM(L5070:L5093)*ABS($Z$20)</f>
        <v>710.41061000000002</v>
      </c>
      <c r="R5093" s="7"/>
      <c r="S5093" s="47">
        <f t="shared" si="767"/>
        <v>0</v>
      </c>
      <c r="T5093" s="47">
        <f t="shared" si="768"/>
        <v>0</v>
      </c>
      <c r="U5093" s="47">
        <f t="shared" si="769"/>
        <v>157.23000000000002</v>
      </c>
      <c r="V5093" s="47">
        <f t="shared" si="770"/>
        <v>45.36</v>
      </c>
      <c r="W5093" s="11">
        <f>IF(P5093&lt;&gt;Q5093,1,0)</f>
        <v>1</v>
      </c>
    </row>
    <row r="5094" spans="1:23" x14ac:dyDescent="0.45">
      <c r="A5094" t="s">
        <v>5099</v>
      </c>
      <c r="B5094">
        <v>45.74</v>
      </c>
      <c r="D5094" s="9" t="str">
        <f>VartojimasGamyba!J5090</f>
        <v>2024-03-31-00</v>
      </c>
      <c r="E5094" s="8">
        <f>VartojimasGamyba!G5090</f>
        <v>0.43099999999999999</v>
      </c>
      <c r="F5094" s="11"/>
      <c r="G5094" s="7">
        <f>G5093+H5094-I5094</f>
        <v>4.5211111111111091</v>
      </c>
      <c r="H5094" s="7">
        <v>0</v>
      </c>
      <c r="I5094" s="7">
        <v>0.47888888888888892</v>
      </c>
      <c r="J5094" s="7">
        <v>0</v>
      </c>
      <c r="L5094" s="7">
        <f>VartojimasGamyba!H5090</f>
        <v>0</v>
      </c>
      <c r="M5094" s="15">
        <f t="shared" si="764"/>
        <v>-5.5511151231257827E-17</v>
      </c>
      <c r="N5094" s="7">
        <f t="shared" si="765"/>
        <v>-8.1062934143005805E-15</v>
      </c>
      <c r="O5094" s="7">
        <f t="shared" si="766"/>
        <v>-8.1062934143005805E-15</v>
      </c>
      <c r="R5094" s="20" t="s">
        <v>8783</v>
      </c>
      <c r="S5094" s="47">
        <f t="shared" si="767"/>
        <v>-5.5511151231257827E-17</v>
      </c>
      <c r="T5094" s="47">
        <f t="shared" si="768"/>
        <v>0</v>
      </c>
      <c r="U5094" s="47">
        <f t="shared" si="769"/>
        <v>146.03</v>
      </c>
      <c r="V5094" s="47">
        <f t="shared" si="770"/>
        <v>34.160000000000004</v>
      </c>
      <c r="W5094" s="11"/>
    </row>
    <row r="5095" spans="1:23" x14ac:dyDescent="0.45">
      <c r="A5095" t="s">
        <v>5100</v>
      </c>
      <c r="B5095">
        <v>42.09</v>
      </c>
      <c r="D5095" s="9" t="str">
        <f>VartojimasGamyba!J5091</f>
        <v>2024-03-31-01</v>
      </c>
      <c r="E5095" s="8">
        <f>VartojimasGamyba!G5091</f>
        <v>0.26300000000000001</v>
      </c>
      <c r="F5095" s="11"/>
      <c r="G5095" s="7">
        <f t="shared" ref="G5095:G5117" si="772">G5094+H5095-I5095</f>
        <v>4.2288888888888865</v>
      </c>
      <c r="H5095" s="7">
        <v>0</v>
      </c>
      <c r="I5095" s="7">
        <v>0.29222222222222227</v>
      </c>
      <c r="J5095" s="7">
        <v>0</v>
      </c>
      <c r="L5095" s="7">
        <f>VartojimasGamyba!H5091</f>
        <v>0</v>
      </c>
      <c r="M5095" s="15">
        <f t="shared" si="764"/>
        <v>-5.5511151231257827E-17</v>
      </c>
      <c r="N5095" s="7">
        <f t="shared" si="765"/>
        <v>-7.9036777123064892E-15</v>
      </c>
      <c r="O5095" s="7">
        <f t="shared" si="766"/>
        <v>-7.9036777123064892E-15</v>
      </c>
      <c r="R5095" s="7"/>
      <c r="S5095" s="47">
        <f t="shared" si="767"/>
        <v>-5.5511151231257827E-17</v>
      </c>
      <c r="T5095" s="47">
        <f t="shared" si="768"/>
        <v>0</v>
      </c>
      <c r="U5095" s="47">
        <f t="shared" si="769"/>
        <v>142.38</v>
      </c>
      <c r="V5095" s="47">
        <f t="shared" si="770"/>
        <v>30.510000000000005</v>
      </c>
      <c r="W5095" s="11"/>
    </row>
    <row r="5096" spans="1:23" x14ac:dyDescent="0.45">
      <c r="A5096" t="s">
        <v>5101</v>
      </c>
      <c r="B5096">
        <v>42.09</v>
      </c>
      <c r="D5096" s="9" t="str">
        <f>VartojimasGamyba!J5092</f>
        <v>2024-03-31-02</v>
      </c>
      <c r="E5096" s="8">
        <f>VartojimasGamyba!G5092</f>
        <v>0.51400000000000001</v>
      </c>
      <c r="F5096" s="11"/>
      <c r="G5096" s="7">
        <f t="shared" si="772"/>
        <v>3.6577777777777754</v>
      </c>
      <c r="H5096" s="7">
        <v>0</v>
      </c>
      <c r="I5096" s="7">
        <v>0.57111111111111112</v>
      </c>
      <c r="J5096" s="7">
        <v>0</v>
      </c>
      <c r="L5096" s="7">
        <f>VartojimasGamyba!H5092</f>
        <v>0</v>
      </c>
      <c r="M5096" s="15">
        <f t="shared" si="764"/>
        <v>0</v>
      </c>
      <c r="N5096" s="7">
        <f t="shared" si="765"/>
        <v>0</v>
      </c>
      <c r="O5096" s="7">
        <f t="shared" si="766"/>
        <v>0</v>
      </c>
      <c r="R5096" s="7"/>
      <c r="S5096" s="47">
        <f t="shared" si="767"/>
        <v>0</v>
      </c>
      <c r="T5096" s="47">
        <f t="shared" si="768"/>
        <v>0</v>
      </c>
      <c r="U5096" s="47">
        <f t="shared" si="769"/>
        <v>142.38</v>
      </c>
      <c r="V5096" s="47">
        <f t="shared" si="770"/>
        <v>30.510000000000005</v>
      </c>
      <c r="W5096" s="11"/>
    </row>
    <row r="5097" spans="1:23" x14ac:dyDescent="0.45">
      <c r="A5097" t="s">
        <v>5102</v>
      </c>
      <c r="B5097">
        <v>42.02</v>
      </c>
      <c r="D5097" s="9" t="str">
        <f>VartojimasGamyba!J5093</f>
        <v>2024-03-31-03</v>
      </c>
      <c r="E5097" s="8">
        <f>VartojimasGamyba!G5093</f>
        <v>0.25700000000000001</v>
      </c>
      <c r="F5097" s="11"/>
      <c r="G5097" s="7">
        <f t="shared" si="772"/>
        <v>3.37222222222222</v>
      </c>
      <c r="H5097" s="7">
        <v>0</v>
      </c>
      <c r="I5097" s="7">
        <v>0.28555555555555556</v>
      </c>
      <c r="J5097" s="7">
        <v>0</v>
      </c>
      <c r="L5097" s="7">
        <f>VartojimasGamyba!H5093</f>
        <v>0</v>
      </c>
      <c r="M5097" s="15">
        <f t="shared" si="764"/>
        <v>0</v>
      </c>
      <c r="N5097" s="7">
        <f t="shared" si="765"/>
        <v>0</v>
      </c>
      <c r="O5097" s="7">
        <f t="shared" si="766"/>
        <v>0</v>
      </c>
      <c r="R5097" s="7"/>
      <c r="S5097" s="47">
        <f t="shared" si="767"/>
        <v>0</v>
      </c>
      <c r="T5097" s="47">
        <f t="shared" si="768"/>
        <v>0</v>
      </c>
      <c r="U5097" s="47">
        <f t="shared" si="769"/>
        <v>142.31</v>
      </c>
      <c r="V5097" s="47">
        <f t="shared" si="770"/>
        <v>30.440000000000005</v>
      </c>
      <c r="W5097" s="11"/>
    </row>
    <row r="5098" spans="1:23" x14ac:dyDescent="0.45">
      <c r="A5098" t="s">
        <v>5103</v>
      </c>
      <c r="B5098">
        <v>42.1</v>
      </c>
      <c r="D5098" s="9" t="str">
        <f>VartojimasGamyba!J5094</f>
        <v>2024-03-31-04</v>
      </c>
      <c r="E5098" s="8">
        <f>VartojimasGamyba!G5094</f>
        <v>0.44400000000000001</v>
      </c>
      <c r="F5098" s="11"/>
      <c r="G5098" s="7">
        <f t="shared" si="772"/>
        <v>2.8899999999999979</v>
      </c>
      <c r="H5098" s="7">
        <v>0</v>
      </c>
      <c r="I5098" s="7">
        <v>0.48222222222222222</v>
      </c>
      <c r="J5098" s="7">
        <v>0</v>
      </c>
      <c r="L5098" s="7">
        <f>VartojimasGamyba!H5094</f>
        <v>0.01</v>
      </c>
      <c r="M5098" s="15">
        <f t="shared" si="764"/>
        <v>0</v>
      </c>
      <c r="N5098" s="7">
        <f t="shared" si="765"/>
        <v>0</v>
      </c>
      <c r="O5098" s="7">
        <f t="shared" si="766"/>
        <v>0</v>
      </c>
      <c r="R5098" s="7"/>
      <c r="S5098" s="47">
        <f t="shared" si="767"/>
        <v>0</v>
      </c>
      <c r="T5098" s="47">
        <f t="shared" si="768"/>
        <v>0</v>
      </c>
      <c r="U5098" s="47">
        <f t="shared" si="769"/>
        <v>142.39000000000001</v>
      </c>
      <c r="V5098" s="47">
        <f t="shared" si="770"/>
        <v>30.520000000000003</v>
      </c>
      <c r="W5098" s="11"/>
    </row>
    <row r="5099" spans="1:23" x14ac:dyDescent="0.45">
      <c r="A5099" t="s">
        <v>5104</v>
      </c>
      <c r="B5099">
        <v>43.82</v>
      </c>
      <c r="D5099" s="9" t="str">
        <f>VartojimasGamyba!J5095</f>
        <v>2024-03-31-05</v>
      </c>
      <c r="E5099" s="8">
        <f>VartojimasGamyba!G5095</f>
        <v>0.35499999999999998</v>
      </c>
      <c r="F5099" s="11"/>
      <c r="G5099" s="7">
        <f t="shared" si="772"/>
        <v>2.6522222222222203</v>
      </c>
      <c r="H5099" s="7">
        <v>0</v>
      </c>
      <c r="I5099" s="7">
        <v>0.23777777777777778</v>
      </c>
      <c r="J5099" s="7">
        <v>0</v>
      </c>
      <c r="L5099" s="7">
        <f>VartojimasGamyba!H5095</f>
        <v>0.14099999999999999</v>
      </c>
      <c r="M5099" s="15">
        <f t="shared" si="764"/>
        <v>0</v>
      </c>
      <c r="N5099" s="7">
        <f t="shared" si="765"/>
        <v>0</v>
      </c>
      <c r="O5099" s="7">
        <f t="shared" si="766"/>
        <v>0</v>
      </c>
      <c r="R5099" s="7"/>
      <c r="S5099" s="47">
        <f t="shared" si="767"/>
        <v>0</v>
      </c>
      <c r="T5099" s="47">
        <f t="shared" si="768"/>
        <v>0</v>
      </c>
      <c r="U5099" s="47">
        <f t="shared" si="769"/>
        <v>144.11000000000001</v>
      </c>
      <c r="V5099" s="47">
        <f t="shared" si="770"/>
        <v>32.24</v>
      </c>
      <c r="W5099" s="11"/>
    </row>
    <row r="5100" spans="1:23" x14ac:dyDescent="0.45">
      <c r="A5100" t="s">
        <v>5105</v>
      </c>
      <c r="B5100">
        <v>46.19</v>
      </c>
      <c r="D5100" s="9" t="str">
        <f>VartojimasGamyba!J5096</f>
        <v>2024-03-31-06</v>
      </c>
      <c r="E5100" s="8">
        <f>VartojimasGamyba!G5096</f>
        <v>1.149</v>
      </c>
      <c r="F5100" s="11"/>
      <c r="G5100" s="7">
        <f t="shared" si="772"/>
        <v>2.1922222222222203</v>
      </c>
      <c r="H5100" s="7">
        <v>0</v>
      </c>
      <c r="I5100" s="7">
        <v>0.46000000000000008</v>
      </c>
      <c r="J5100" s="7">
        <v>0</v>
      </c>
      <c r="L5100" s="7">
        <f>VartojimasGamyba!H5096</f>
        <v>0.73499999999999999</v>
      </c>
      <c r="M5100" s="15">
        <f t="shared" si="764"/>
        <v>0</v>
      </c>
      <c r="N5100" s="7">
        <f t="shared" si="765"/>
        <v>0</v>
      </c>
      <c r="O5100" s="7">
        <f t="shared" si="766"/>
        <v>0</v>
      </c>
      <c r="R5100" s="7"/>
      <c r="S5100" s="47">
        <f t="shared" si="767"/>
        <v>0</v>
      </c>
      <c r="T5100" s="47">
        <f t="shared" si="768"/>
        <v>0</v>
      </c>
      <c r="U5100" s="47">
        <f t="shared" si="769"/>
        <v>146.48000000000002</v>
      </c>
      <c r="V5100" s="47">
        <f t="shared" si="770"/>
        <v>34.61</v>
      </c>
      <c r="W5100" s="11"/>
    </row>
    <row r="5101" spans="1:23" x14ac:dyDescent="0.45">
      <c r="A5101" t="s">
        <v>5106</v>
      </c>
      <c r="B5101">
        <v>44.57</v>
      </c>
      <c r="D5101" s="9" t="str">
        <f>VartojimasGamyba!J5097</f>
        <v>2024-03-31-07</v>
      </c>
      <c r="E5101" s="8">
        <f>VartojimasGamyba!G5097</f>
        <v>0.14799999999999999</v>
      </c>
      <c r="F5101" s="11"/>
      <c r="G5101" s="7">
        <f t="shared" si="772"/>
        <v>3.4382222222222203</v>
      </c>
      <c r="H5101" s="7">
        <v>1.246</v>
      </c>
      <c r="I5101" s="7">
        <v>0</v>
      </c>
      <c r="J5101" s="7">
        <v>0</v>
      </c>
      <c r="L5101" s="7">
        <f>VartojimasGamyba!H5097</f>
        <v>1.3939999999999999</v>
      </c>
      <c r="M5101" s="15">
        <f t="shared" si="764"/>
        <v>0</v>
      </c>
      <c r="N5101" s="7">
        <f t="shared" si="765"/>
        <v>0</v>
      </c>
      <c r="O5101" s="7">
        <f t="shared" si="766"/>
        <v>0</v>
      </c>
      <c r="R5101" s="7"/>
      <c r="S5101" s="47">
        <f t="shared" si="767"/>
        <v>1.246</v>
      </c>
      <c r="T5101" s="47">
        <f t="shared" si="768"/>
        <v>1.246</v>
      </c>
      <c r="U5101" s="47">
        <f t="shared" si="769"/>
        <v>144.86000000000001</v>
      </c>
      <c r="V5101" s="47">
        <f t="shared" si="770"/>
        <v>32.99</v>
      </c>
      <c r="W5101" s="11"/>
    </row>
    <row r="5102" spans="1:23" x14ac:dyDescent="0.45">
      <c r="A5102" t="s">
        <v>5107</v>
      </c>
      <c r="B5102">
        <v>48.92</v>
      </c>
      <c r="D5102" s="9" t="str">
        <f>VartojimasGamyba!J5098</f>
        <v>2024-03-31-08</v>
      </c>
      <c r="E5102" s="8">
        <f>VartojimasGamyba!G5098</f>
        <v>9.7000000000000003E-2</v>
      </c>
      <c r="F5102" s="11"/>
      <c r="G5102" s="7">
        <f t="shared" si="772"/>
        <v>5.4702222222222208</v>
      </c>
      <c r="H5102" s="7">
        <v>2.032</v>
      </c>
      <c r="I5102" s="7">
        <v>0</v>
      </c>
      <c r="J5102" s="7">
        <v>0</v>
      </c>
      <c r="L5102" s="7">
        <f>VartojimasGamyba!H5098</f>
        <v>2.129</v>
      </c>
      <c r="M5102" s="15">
        <f t="shared" si="764"/>
        <v>0</v>
      </c>
      <c r="N5102" s="7">
        <f t="shared" si="765"/>
        <v>0</v>
      </c>
      <c r="O5102" s="7">
        <f t="shared" si="766"/>
        <v>0</v>
      </c>
      <c r="R5102" s="7"/>
      <c r="S5102" s="47">
        <f t="shared" si="767"/>
        <v>2.032</v>
      </c>
      <c r="T5102" s="47">
        <f t="shared" si="768"/>
        <v>2.032</v>
      </c>
      <c r="U5102" s="47">
        <f t="shared" si="769"/>
        <v>149.21</v>
      </c>
      <c r="V5102" s="47">
        <f t="shared" si="770"/>
        <v>37.340000000000003</v>
      </c>
      <c r="W5102" s="11"/>
    </row>
    <row r="5103" spans="1:23" x14ac:dyDescent="0.45">
      <c r="A5103" t="s">
        <v>5108</v>
      </c>
      <c r="B5103">
        <v>50.04</v>
      </c>
      <c r="D5103" s="9" t="str">
        <f>VartojimasGamyba!J5099</f>
        <v>2024-03-31-09</v>
      </c>
      <c r="E5103" s="8">
        <f>VartojimasGamyba!G5099</f>
        <v>4.8000000000000001E-2</v>
      </c>
      <c r="F5103" s="11"/>
      <c r="G5103" s="7">
        <f t="shared" si="772"/>
        <v>5.522222222222223</v>
      </c>
      <c r="H5103" s="7">
        <v>5.2000000000002045E-2</v>
      </c>
      <c r="I5103" s="7">
        <v>0</v>
      </c>
      <c r="J5103" s="7">
        <v>1.4299999999999984</v>
      </c>
      <c r="L5103" s="7">
        <f>VartojimasGamyba!H5099</f>
        <v>1.53</v>
      </c>
      <c r="M5103" s="15">
        <f t="shared" si="764"/>
        <v>0</v>
      </c>
      <c r="N5103" s="7">
        <f t="shared" si="765"/>
        <v>-54.997799999999941</v>
      </c>
      <c r="O5103" s="7">
        <f t="shared" si="766"/>
        <v>0</v>
      </c>
      <c r="R5103" s="7"/>
      <c r="S5103" s="47">
        <f t="shared" si="767"/>
        <v>1.482</v>
      </c>
      <c r="T5103" s="47">
        <f t="shared" si="768"/>
        <v>1.482</v>
      </c>
      <c r="U5103" s="47">
        <f t="shared" si="769"/>
        <v>150.33000000000001</v>
      </c>
      <c r="V5103" s="47">
        <f t="shared" si="770"/>
        <v>38.46</v>
      </c>
      <c r="W5103" s="11"/>
    </row>
    <row r="5104" spans="1:23" x14ac:dyDescent="0.45">
      <c r="A5104" t="s">
        <v>5109</v>
      </c>
      <c r="B5104">
        <v>49.31</v>
      </c>
      <c r="D5104" s="9" t="str">
        <f>VartojimasGamyba!J5100</f>
        <v>2024-03-31-10</v>
      </c>
      <c r="E5104" s="8">
        <f>VartojimasGamyba!G5100</f>
        <v>0</v>
      </c>
      <c r="F5104" s="11"/>
      <c r="G5104" s="7">
        <f t="shared" si="772"/>
        <v>7.6692222222222224</v>
      </c>
      <c r="H5104" s="7">
        <v>2.1469999999999998</v>
      </c>
      <c r="I5104" s="7">
        <v>0</v>
      </c>
      <c r="J5104" s="7">
        <v>0</v>
      </c>
      <c r="L5104" s="7">
        <f>VartojimasGamyba!H5100</f>
        <v>2.1469999999999998</v>
      </c>
      <c r="M5104" s="15">
        <f t="shared" si="764"/>
        <v>0</v>
      </c>
      <c r="N5104" s="7">
        <f t="shared" si="765"/>
        <v>0</v>
      </c>
      <c r="O5104" s="7">
        <f t="shared" si="766"/>
        <v>0</v>
      </c>
      <c r="R5104" s="7"/>
      <c r="S5104" s="47">
        <f t="shared" si="767"/>
        <v>2.1469999999999998</v>
      </c>
      <c r="T5104" s="47">
        <f t="shared" si="768"/>
        <v>2.1469999999999998</v>
      </c>
      <c r="U5104" s="47">
        <f t="shared" si="769"/>
        <v>149.60000000000002</v>
      </c>
      <c r="V5104" s="47">
        <f t="shared" si="770"/>
        <v>37.730000000000004</v>
      </c>
      <c r="W5104" s="11"/>
    </row>
    <row r="5105" spans="1:23" x14ac:dyDescent="0.45">
      <c r="A5105" t="s">
        <v>5110</v>
      </c>
      <c r="B5105">
        <v>42.04</v>
      </c>
      <c r="D5105" s="9" t="str">
        <f>VartojimasGamyba!J5101</f>
        <v>2024-03-31-11</v>
      </c>
      <c r="E5105" s="8">
        <f>VartojimasGamyba!G5101</f>
        <v>1E-3</v>
      </c>
      <c r="F5105" s="11"/>
      <c r="G5105" s="7">
        <f t="shared" si="772"/>
        <v>10.249222222222222</v>
      </c>
      <c r="H5105" s="7">
        <v>2.58</v>
      </c>
      <c r="I5105" s="7">
        <v>0</v>
      </c>
      <c r="J5105" s="7">
        <v>0</v>
      </c>
      <c r="L5105" s="7">
        <f>VartojimasGamyba!H5101</f>
        <v>2.581</v>
      </c>
      <c r="M5105" s="15">
        <f t="shared" si="764"/>
        <v>0</v>
      </c>
      <c r="N5105" s="7">
        <f t="shared" si="765"/>
        <v>0</v>
      </c>
      <c r="O5105" s="7">
        <f t="shared" si="766"/>
        <v>0</v>
      </c>
      <c r="R5105" s="7"/>
      <c r="S5105" s="47">
        <f t="shared" si="767"/>
        <v>2.58</v>
      </c>
      <c r="T5105" s="47">
        <f t="shared" si="768"/>
        <v>2.58</v>
      </c>
      <c r="U5105" s="47">
        <f t="shared" si="769"/>
        <v>142.33000000000001</v>
      </c>
      <c r="V5105" s="47">
        <f t="shared" si="770"/>
        <v>30.46</v>
      </c>
      <c r="W5105" s="11"/>
    </row>
    <row r="5106" spans="1:23" x14ac:dyDescent="0.45">
      <c r="A5106" t="s">
        <v>5111</v>
      </c>
      <c r="B5106">
        <v>35.369999999999997</v>
      </c>
      <c r="D5106" s="9" t="str">
        <f>VartojimasGamyba!J5102</f>
        <v>2024-03-31-12</v>
      </c>
      <c r="E5106" s="8">
        <f>VartojimasGamyba!G5102</f>
        <v>0</v>
      </c>
      <c r="F5106" s="11"/>
      <c r="G5106" s="7">
        <f t="shared" si="772"/>
        <v>12.731222222222222</v>
      </c>
      <c r="H5106" s="7">
        <v>2.4820000000000002</v>
      </c>
      <c r="I5106" s="7">
        <v>0</v>
      </c>
      <c r="J5106" s="7">
        <v>0</v>
      </c>
      <c r="L5106" s="7">
        <f>VartojimasGamyba!H5102</f>
        <v>2.4820000000000002</v>
      </c>
      <c r="M5106" s="15">
        <f t="shared" si="764"/>
        <v>0</v>
      </c>
      <c r="N5106" s="7">
        <f t="shared" si="765"/>
        <v>0</v>
      </c>
      <c r="O5106" s="7">
        <f t="shared" si="766"/>
        <v>0</v>
      </c>
      <c r="R5106" s="7"/>
      <c r="S5106" s="47">
        <f t="shared" si="767"/>
        <v>2.4820000000000002</v>
      </c>
      <c r="T5106" s="47">
        <f t="shared" si="768"/>
        <v>2.4820000000000002</v>
      </c>
      <c r="U5106" s="47">
        <f t="shared" si="769"/>
        <v>135.66</v>
      </c>
      <c r="V5106" s="47">
        <f t="shared" si="770"/>
        <v>23.79</v>
      </c>
      <c r="W5106" s="11"/>
    </row>
    <row r="5107" spans="1:23" x14ac:dyDescent="0.45">
      <c r="A5107" t="s">
        <v>5112</v>
      </c>
      <c r="B5107">
        <v>35.46</v>
      </c>
      <c r="D5107" s="9" t="str">
        <f>VartojimasGamyba!J5103</f>
        <v>2024-03-31-13</v>
      </c>
      <c r="E5107" s="8">
        <f>VartojimasGamyba!G5103</f>
        <v>1.212</v>
      </c>
      <c r="F5107" s="11"/>
      <c r="G5107" s="7">
        <f t="shared" si="772"/>
        <v>12.872222222222222</v>
      </c>
      <c r="H5107" s="7">
        <v>0.14100000000000004</v>
      </c>
      <c r="I5107" s="7">
        <v>0</v>
      </c>
      <c r="J5107" s="7">
        <v>0</v>
      </c>
      <c r="L5107" s="7">
        <f>VartojimasGamyba!H5103</f>
        <v>1.353</v>
      </c>
      <c r="M5107" s="15">
        <f t="shared" si="764"/>
        <v>0</v>
      </c>
      <c r="N5107" s="7">
        <f t="shared" si="765"/>
        <v>0</v>
      </c>
      <c r="O5107" s="7">
        <f t="shared" si="766"/>
        <v>0</v>
      </c>
      <c r="R5107" s="7"/>
      <c r="S5107" s="47">
        <f t="shared" si="767"/>
        <v>0.14100000000000001</v>
      </c>
      <c r="T5107" s="47">
        <f t="shared" si="768"/>
        <v>0.14100000000000001</v>
      </c>
      <c r="U5107" s="47">
        <f t="shared" si="769"/>
        <v>135.75</v>
      </c>
      <c r="V5107" s="47">
        <f t="shared" si="770"/>
        <v>23.880000000000003</v>
      </c>
      <c r="W5107" s="11"/>
    </row>
    <row r="5108" spans="1:23" x14ac:dyDescent="0.45">
      <c r="A5108" t="s">
        <v>5113</v>
      </c>
      <c r="B5108">
        <v>33.1</v>
      </c>
      <c r="D5108" s="9" t="str">
        <f>VartojimasGamyba!J5104</f>
        <v>2024-03-31-14</v>
      </c>
      <c r="E5108" s="8">
        <f>VartojimasGamyba!G5104</f>
        <v>2.052</v>
      </c>
      <c r="F5108" s="11"/>
      <c r="G5108" s="7">
        <f t="shared" si="772"/>
        <v>11.544444444444444</v>
      </c>
      <c r="H5108" s="7">
        <v>0</v>
      </c>
      <c r="I5108" s="7">
        <v>1.3277777777777775</v>
      </c>
      <c r="J5108" s="7">
        <v>0</v>
      </c>
      <c r="L5108" s="7">
        <f>VartojimasGamyba!H5104</f>
        <v>0.85699999999999998</v>
      </c>
      <c r="M5108" s="15">
        <f t="shared" si="764"/>
        <v>0</v>
      </c>
      <c r="N5108" s="7">
        <f t="shared" si="765"/>
        <v>0</v>
      </c>
      <c r="O5108" s="7">
        <f t="shared" si="766"/>
        <v>0</v>
      </c>
      <c r="R5108" s="7"/>
      <c r="S5108" s="47">
        <f t="shared" si="767"/>
        <v>0</v>
      </c>
      <c r="T5108" s="47">
        <f t="shared" si="768"/>
        <v>0</v>
      </c>
      <c r="U5108" s="47">
        <f t="shared" si="769"/>
        <v>133.39000000000001</v>
      </c>
      <c r="V5108" s="47">
        <f t="shared" si="770"/>
        <v>21.520000000000003</v>
      </c>
      <c r="W5108" s="11"/>
    </row>
    <row r="5109" spans="1:23" x14ac:dyDescent="0.45">
      <c r="A5109" t="s">
        <v>5114</v>
      </c>
      <c r="B5109">
        <v>30.68</v>
      </c>
      <c r="D5109" s="9" t="str">
        <f>VartojimasGamyba!J5105</f>
        <v>2024-03-31-15</v>
      </c>
      <c r="E5109" s="8">
        <f>VartojimasGamyba!G5105</f>
        <v>2.3639999999999999</v>
      </c>
      <c r="F5109" s="11"/>
      <c r="G5109" s="7">
        <f t="shared" si="772"/>
        <v>9.2988888888888894</v>
      </c>
      <c r="H5109" s="7">
        <v>0</v>
      </c>
      <c r="I5109" s="7">
        <v>2.2455555555555557</v>
      </c>
      <c r="J5109" s="7">
        <v>0</v>
      </c>
      <c r="L5109" s="7">
        <f>VartojimasGamyba!H5105</f>
        <v>0.34300000000000003</v>
      </c>
      <c r="M5109" s="15">
        <f t="shared" si="764"/>
        <v>-4.9960036108132044E-16</v>
      </c>
      <c r="N5109" s="7">
        <f t="shared" si="765"/>
        <v>-6.5432659290820539E-14</v>
      </c>
      <c r="O5109" s="7">
        <f t="shared" si="766"/>
        <v>-6.5432659290820539E-14</v>
      </c>
      <c r="R5109" s="7"/>
      <c r="S5109" s="47">
        <f t="shared" si="767"/>
        <v>-4.9960036108132044E-16</v>
      </c>
      <c r="T5109" s="47">
        <f t="shared" si="768"/>
        <v>0</v>
      </c>
      <c r="U5109" s="47">
        <f t="shared" si="769"/>
        <v>130.97</v>
      </c>
      <c r="V5109" s="47">
        <f t="shared" si="770"/>
        <v>19.100000000000001</v>
      </c>
      <c r="W5109" s="11"/>
    </row>
    <row r="5110" spans="1:23" x14ac:dyDescent="0.45">
      <c r="A5110" t="s">
        <v>5115</v>
      </c>
      <c r="B5110">
        <v>32.6</v>
      </c>
      <c r="D5110" s="9" t="str">
        <f>VartojimasGamyba!J5106</f>
        <v>2024-03-31-16</v>
      </c>
      <c r="E5110" s="8">
        <f>VartojimasGamyba!G5106</f>
        <v>2.3839999999999999</v>
      </c>
      <c r="F5110" s="11"/>
      <c r="G5110" s="7">
        <f t="shared" si="772"/>
        <v>6.6866666666666674</v>
      </c>
      <c r="H5110" s="7">
        <v>0</v>
      </c>
      <c r="I5110" s="7">
        <v>2.6122222222222224</v>
      </c>
      <c r="J5110" s="7">
        <v>0</v>
      </c>
      <c r="L5110" s="7">
        <f>VartojimasGamyba!H5106</f>
        <v>3.3000000000000002E-2</v>
      </c>
      <c r="M5110" s="15">
        <f t="shared" si="764"/>
        <v>-5.2735593669694936E-16</v>
      </c>
      <c r="N5110" s="7">
        <f t="shared" si="765"/>
        <v>-7.0080330427657609E-14</v>
      </c>
      <c r="O5110" s="7">
        <f t="shared" si="766"/>
        <v>-7.0080330427657609E-14</v>
      </c>
      <c r="R5110" s="7"/>
      <c r="S5110" s="47">
        <f t="shared" si="767"/>
        <v>-5.2735593669694936E-16</v>
      </c>
      <c r="T5110" s="47">
        <f t="shared" si="768"/>
        <v>0</v>
      </c>
      <c r="U5110" s="47">
        <f t="shared" si="769"/>
        <v>132.89000000000001</v>
      </c>
      <c r="V5110" s="47">
        <f t="shared" si="770"/>
        <v>21.020000000000003</v>
      </c>
      <c r="W5110" s="11"/>
    </row>
    <row r="5111" spans="1:23" x14ac:dyDescent="0.45">
      <c r="A5111" t="s">
        <v>5116</v>
      </c>
      <c r="B5111">
        <v>41.07</v>
      </c>
      <c r="D5111" s="9" t="str">
        <f>VartojimasGamyba!J5107</f>
        <v>2024-03-31-17</v>
      </c>
      <c r="E5111" s="8">
        <f>VartojimasGamyba!G5107</f>
        <v>0.222</v>
      </c>
      <c r="F5111" s="11"/>
      <c r="G5111" s="7">
        <f t="shared" si="772"/>
        <v>6.44</v>
      </c>
      <c r="H5111" s="7">
        <v>0</v>
      </c>
      <c r="I5111" s="7">
        <v>0.24666666666666667</v>
      </c>
      <c r="J5111" s="7">
        <v>0</v>
      </c>
      <c r="L5111" s="7">
        <f>VartojimasGamyba!H5107</f>
        <v>0</v>
      </c>
      <c r="M5111" s="15">
        <f t="shared" si="764"/>
        <v>0</v>
      </c>
      <c r="N5111" s="7">
        <f t="shared" si="765"/>
        <v>0</v>
      </c>
      <c r="O5111" s="7">
        <f t="shared" si="766"/>
        <v>0</v>
      </c>
      <c r="R5111" s="7"/>
      <c r="S5111" s="47">
        <f t="shared" si="767"/>
        <v>0</v>
      </c>
      <c r="T5111" s="47">
        <f t="shared" si="768"/>
        <v>0</v>
      </c>
      <c r="U5111" s="47">
        <f t="shared" si="769"/>
        <v>141.36000000000001</v>
      </c>
      <c r="V5111" s="47">
        <f t="shared" si="770"/>
        <v>29.490000000000002</v>
      </c>
      <c r="W5111" s="11"/>
    </row>
    <row r="5112" spans="1:23" x14ac:dyDescent="0.45">
      <c r="A5112" t="s">
        <v>5117</v>
      </c>
      <c r="B5112">
        <v>52.66</v>
      </c>
      <c r="D5112" s="9" t="str">
        <f>VartojimasGamyba!J5108</f>
        <v>2024-03-31-18</v>
      </c>
      <c r="E5112" s="8">
        <f>VartojimasGamyba!G5108</f>
        <v>0.252</v>
      </c>
      <c r="F5112" s="11"/>
      <c r="G5112" s="7">
        <f t="shared" si="772"/>
        <v>6.16</v>
      </c>
      <c r="H5112" s="7">
        <v>0</v>
      </c>
      <c r="I5112" s="7">
        <v>0.28000000000000003</v>
      </c>
      <c r="J5112" s="7">
        <v>0</v>
      </c>
      <c r="L5112" s="7">
        <f>VartojimasGamyba!H5108</f>
        <v>0</v>
      </c>
      <c r="M5112" s="15">
        <f t="shared" si="764"/>
        <v>-5.5511151231257827E-17</v>
      </c>
      <c r="N5112" s="7">
        <f t="shared" si="765"/>
        <v>-8.490430580820884E-15</v>
      </c>
      <c r="O5112" s="7">
        <f t="shared" si="766"/>
        <v>-8.490430580820884E-15</v>
      </c>
      <c r="R5112" s="7"/>
      <c r="S5112" s="47">
        <f t="shared" si="767"/>
        <v>-5.5511151231257827E-17</v>
      </c>
      <c r="T5112" s="47">
        <f t="shared" si="768"/>
        <v>0</v>
      </c>
      <c r="U5112" s="47">
        <f t="shared" si="769"/>
        <v>152.94999999999999</v>
      </c>
      <c r="V5112" s="47">
        <f t="shared" si="770"/>
        <v>41.08</v>
      </c>
      <c r="W5112" s="11"/>
    </row>
    <row r="5113" spans="1:23" x14ac:dyDescent="0.45">
      <c r="A5113" t="s">
        <v>5118</v>
      </c>
      <c r="B5113">
        <v>57.62</v>
      </c>
      <c r="D5113" s="9" t="str">
        <f>VartojimasGamyba!J5109</f>
        <v>2024-03-31-19</v>
      </c>
      <c r="E5113" s="8">
        <f>VartojimasGamyba!G5109</f>
        <v>0.23899999999999999</v>
      </c>
      <c r="F5113" s="11"/>
      <c r="G5113" s="7">
        <f t="shared" si="772"/>
        <v>5.8944444444444448</v>
      </c>
      <c r="H5113" s="7">
        <v>0</v>
      </c>
      <c r="I5113" s="7">
        <v>0.26555555555555554</v>
      </c>
      <c r="J5113" s="7">
        <v>0</v>
      </c>
      <c r="L5113" s="7">
        <f>VartojimasGamyba!H5109</f>
        <v>0</v>
      </c>
      <c r="M5113" s="15">
        <f t="shared" si="764"/>
        <v>0</v>
      </c>
      <c r="N5113" s="7">
        <f t="shared" si="765"/>
        <v>0</v>
      </c>
      <c r="O5113" s="7">
        <f t="shared" si="766"/>
        <v>0</v>
      </c>
      <c r="R5113" s="7"/>
      <c r="S5113" s="47">
        <f t="shared" si="767"/>
        <v>0</v>
      </c>
      <c r="T5113" s="47">
        <f t="shared" si="768"/>
        <v>0</v>
      </c>
      <c r="U5113" s="47">
        <f t="shared" si="769"/>
        <v>157.91</v>
      </c>
      <c r="V5113" s="47">
        <f t="shared" si="770"/>
        <v>46.04</v>
      </c>
      <c r="W5113" s="11"/>
    </row>
    <row r="5114" spans="1:23" x14ac:dyDescent="0.45">
      <c r="A5114" t="s">
        <v>5119</v>
      </c>
      <c r="B5114">
        <v>79.900000000000006</v>
      </c>
      <c r="D5114" s="9" t="str">
        <f>VartojimasGamyba!J5110</f>
        <v>2024-03-31-20</v>
      </c>
      <c r="E5114" s="8">
        <f>VartojimasGamyba!G5110</f>
        <v>0.17</v>
      </c>
      <c r="F5114" s="11"/>
      <c r="G5114" s="7">
        <f t="shared" si="772"/>
        <v>5.7055555555555557</v>
      </c>
      <c r="H5114" s="7">
        <v>0</v>
      </c>
      <c r="I5114" s="7">
        <v>0.18888888888888891</v>
      </c>
      <c r="J5114" s="7">
        <v>0</v>
      </c>
      <c r="L5114" s="7">
        <f>VartojimasGamyba!H5110</f>
        <v>0</v>
      </c>
      <c r="M5114" s="15">
        <f t="shared" si="764"/>
        <v>0</v>
      </c>
      <c r="N5114" s="7">
        <f t="shared" si="765"/>
        <v>0</v>
      </c>
      <c r="O5114" s="7">
        <f t="shared" si="766"/>
        <v>0</v>
      </c>
      <c r="P5114" s="7" t="s">
        <v>8873</v>
      </c>
      <c r="R5114" s="7"/>
      <c r="S5114" s="47">
        <f t="shared" si="767"/>
        <v>0</v>
      </c>
      <c r="T5114" s="47">
        <f t="shared" si="768"/>
        <v>0</v>
      </c>
      <c r="U5114" s="47">
        <f t="shared" si="769"/>
        <v>180.19</v>
      </c>
      <c r="V5114" s="47">
        <f t="shared" si="770"/>
        <v>68.320000000000007</v>
      </c>
      <c r="W5114" s="11"/>
    </row>
    <row r="5115" spans="1:23" x14ac:dyDescent="0.45">
      <c r="A5115" t="s">
        <v>5120</v>
      </c>
      <c r="B5115">
        <v>51.05</v>
      </c>
      <c r="D5115" s="9" t="str">
        <f>VartojimasGamyba!J5111</f>
        <v>2024-03-31-21</v>
      </c>
      <c r="E5115" s="8">
        <f>VartojimasGamyba!G5111</f>
        <v>0.249</v>
      </c>
      <c r="F5115" s="11"/>
      <c r="G5115" s="7">
        <f t="shared" si="772"/>
        <v>5.4288888888888893</v>
      </c>
      <c r="H5115" s="7">
        <v>0</v>
      </c>
      <c r="I5115" s="7">
        <v>0.27666666666666667</v>
      </c>
      <c r="J5115" s="7">
        <v>0</v>
      </c>
      <c r="L5115" s="7">
        <f>VartojimasGamyba!H5111</f>
        <v>0</v>
      </c>
      <c r="M5115" s="15">
        <f t="shared" si="764"/>
        <v>0</v>
      </c>
      <c r="N5115" s="7">
        <f t="shared" si="765"/>
        <v>0</v>
      </c>
      <c r="O5115" s="7">
        <f t="shared" si="766"/>
        <v>0</v>
      </c>
      <c r="P5115" s="7">
        <f>SUM(N5094:N5117)</f>
        <v>-54.99780000000009</v>
      </c>
      <c r="R5115" s="7"/>
      <c r="S5115" s="47">
        <f t="shared" si="767"/>
        <v>0</v>
      </c>
      <c r="T5115" s="47">
        <f t="shared" si="768"/>
        <v>0</v>
      </c>
      <c r="U5115" s="47">
        <f t="shared" si="769"/>
        <v>151.34</v>
      </c>
      <c r="V5115" s="47">
        <f t="shared" si="770"/>
        <v>39.47</v>
      </c>
      <c r="W5115" s="11"/>
    </row>
    <row r="5116" spans="1:23" x14ac:dyDescent="0.45">
      <c r="A5116" t="s">
        <v>5121</v>
      </c>
      <c r="B5116">
        <v>50.09</v>
      </c>
      <c r="D5116" s="9" t="str">
        <f>VartojimasGamyba!J5112</f>
        <v>2024-03-31-22</v>
      </c>
      <c r="E5116" s="8">
        <f>VartojimasGamyba!G5112</f>
        <v>0.20399999999999999</v>
      </c>
      <c r="F5116" s="11"/>
      <c r="G5116" s="7">
        <f t="shared" si="772"/>
        <v>5.2022222222222227</v>
      </c>
      <c r="H5116" s="7">
        <v>0</v>
      </c>
      <c r="I5116" s="7">
        <v>0.22666666666666657</v>
      </c>
      <c r="J5116" s="7">
        <v>0</v>
      </c>
      <c r="L5116" s="7">
        <f>VartojimasGamyba!H5112</f>
        <v>0</v>
      </c>
      <c r="M5116" s="15">
        <f t="shared" si="764"/>
        <v>5.5511151231257827E-17</v>
      </c>
      <c r="N5116" s="7">
        <f t="shared" si="765"/>
        <v>8.3477669221565518E-15</v>
      </c>
      <c r="O5116" s="7">
        <f t="shared" si="766"/>
        <v>8.3477669221565518E-15</v>
      </c>
      <c r="P5116" s="7" t="s">
        <v>8872</v>
      </c>
      <c r="R5116" s="7"/>
      <c r="S5116" s="47">
        <f t="shared" si="767"/>
        <v>5.5511151231257827E-17</v>
      </c>
      <c r="T5116" s="47">
        <f t="shared" si="768"/>
        <v>0</v>
      </c>
      <c r="U5116" s="47">
        <f t="shared" si="769"/>
        <v>150.38</v>
      </c>
      <c r="V5116" s="47">
        <f t="shared" si="770"/>
        <v>38.510000000000005</v>
      </c>
      <c r="W5116" s="11"/>
    </row>
    <row r="5117" spans="1:23" x14ac:dyDescent="0.45">
      <c r="A5117" t="s">
        <v>5122</v>
      </c>
      <c r="B5117">
        <v>46.28</v>
      </c>
      <c r="D5117" s="9" t="str">
        <f>VartojimasGamyba!J5113</f>
        <v>2024-03-31-23</v>
      </c>
      <c r="E5117" s="8">
        <f>VartojimasGamyba!G5113</f>
        <v>0.182</v>
      </c>
      <c r="F5117" s="11"/>
      <c r="G5117" s="7">
        <f t="shared" si="772"/>
        <v>5.0000000000000009</v>
      </c>
      <c r="H5117" s="7">
        <v>0</v>
      </c>
      <c r="I5117" s="7">
        <v>0.20222222222222222</v>
      </c>
      <c r="J5117" s="7">
        <v>0</v>
      </c>
      <c r="L5117" s="7">
        <f>VartojimasGamyba!H5113</f>
        <v>0</v>
      </c>
      <c r="M5117" s="15">
        <f t="shared" si="764"/>
        <v>0</v>
      </c>
      <c r="N5117" s="7">
        <f t="shared" si="765"/>
        <v>0</v>
      </c>
      <c r="O5117" s="7">
        <f t="shared" si="766"/>
        <v>0</v>
      </c>
      <c r="P5117" s="7">
        <f>SUM(O5094:O5117)</f>
        <v>-1.5166562450374954E-13</v>
      </c>
      <c r="Q5117" s="7">
        <f>SUMPRODUCT(B5094:B5117,E5094:E5117)+SUM(E5094:E5117)*$Z$21-SUMPRODUCT(B5094:B5117,L5094:L5117)+SUM(L5094:L5117)*ABS($Z$20)</f>
        <v>1342.8158600000006</v>
      </c>
      <c r="R5117" s="7"/>
      <c r="S5117" s="47">
        <f t="shared" si="767"/>
        <v>0</v>
      </c>
      <c r="T5117" s="47">
        <f t="shared" si="768"/>
        <v>0</v>
      </c>
      <c r="U5117" s="47">
        <f t="shared" si="769"/>
        <v>146.57</v>
      </c>
      <c r="V5117" s="47">
        <f t="shared" si="770"/>
        <v>34.700000000000003</v>
      </c>
      <c r="W5117" s="11">
        <f>IF(P5117&lt;&gt;Q5117,1,0)</f>
        <v>1</v>
      </c>
    </row>
    <row r="5118" spans="1:23" x14ac:dyDescent="0.45">
      <c r="A5118" t="s">
        <v>5123</v>
      </c>
      <c r="B5118">
        <v>43.98</v>
      </c>
      <c r="D5118" s="1" t="str">
        <f>VartojimasGamyba!J5114</f>
        <v>2024-04-01-00</v>
      </c>
      <c r="E5118" s="7">
        <f>VartojimasGamyba!G5114</f>
        <v>0.154</v>
      </c>
      <c r="F5118" s="11"/>
      <c r="G5118" s="12">
        <f>G5117+H5118-I5118</f>
        <v>4.8288888888888888</v>
      </c>
      <c r="H5118" s="12">
        <v>0</v>
      </c>
      <c r="I5118" s="12">
        <v>0.17111111111111199</v>
      </c>
      <c r="J5118" s="12">
        <v>0</v>
      </c>
      <c r="K5118" s="12"/>
      <c r="L5118" s="12">
        <f>VartojimasGamyba!H5114</f>
        <v>0</v>
      </c>
      <c r="M5118" s="19">
        <f t="shared" si="764"/>
        <v>-8.0491169285323849E-16</v>
      </c>
      <c r="N5118" s="7">
        <f t="shared" si="765"/>
        <v>-1.1612460992793672E-13</v>
      </c>
      <c r="O5118" s="7">
        <f t="shared" si="766"/>
        <v>-1.1612460992793672E-13</v>
      </c>
      <c r="R5118" s="20" t="s">
        <v>8783</v>
      </c>
      <c r="S5118" s="47">
        <f t="shared" si="767"/>
        <v>-8.0491169285323849E-16</v>
      </c>
      <c r="T5118" s="47">
        <f t="shared" si="768"/>
        <v>0</v>
      </c>
      <c r="U5118" s="47">
        <f t="shared" si="769"/>
        <v>144.27000000000001</v>
      </c>
      <c r="V5118" s="47">
        <f t="shared" si="770"/>
        <v>32.4</v>
      </c>
      <c r="W5118" s="11"/>
    </row>
    <row r="5119" spans="1:23" x14ac:dyDescent="0.45">
      <c r="A5119" t="s">
        <v>5124</v>
      </c>
      <c r="B5119">
        <v>40.409999999999997</v>
      </c>
      <c r="D5119" s="1" t="str">
        <f>VartojimasGamyba!J5115</f>
        <v>2024-04-01-01</v>
      </c>
      <c r="E5119" s="7">
        <f>VartojimasGamyba!G5115</f>
        <v>0.48799999999999999</v>
      </c>
      <c r="F5119" s="11"/>
      <c r="G5119" s="12">
        <f t="shared" ref="G5119:G5141" si="773">G5118+H5119-I5119</f>
        <v>4.2866666666666662</v>
      </c>
      <c r="H5119" s="12">
        <v>0</v>
      </c>
      <c r="I5119" s="12">
        <v>0.54222222222222227</v>
      </c>
      <c r="J5119" s="12">
        <v>0</v>
      </c>
      <c r="K5119" s="12"/>
      <c r="L5119" s="12">
        <f>VartojimasGamyba!H5115</f>
        <v>0</v>
      </c>
      <c r="M5119" s="19">
        <f t="shared" si="764"/>
        <v>-5.5511151231257827E-17</v>
      </c>
      <c r="N5119" s="7">
        <f t="shared" si="765"/>
        <v>-7.8104189782379756E-15</v>
      </c>
      <c r="O5119" s="7">
        <f t="shared" si="766"/>
        <v>-7.8104189782379756E-15</v>
      </c>
      <c r="R5119" s="7"/>
      <c r="S5119" s="47">
        <f t="shared" si="767"/>
        <v>-5.5511151231257827E-17</v>
      </c>
      <c r="T5119" s="47">
        <f t="shared" si="768"/>
        <v>0</v>
      </c>
      <c r="U5119" s="47">
        <f t="shared" si="769"/>
        <v>140.69999999999999</v>
      </c>
      <c r="V5119" s="47">
        <f t="shared" si="770"/>
        <v>28.83</v>
      </c>
      <c r="W5119" s="11"/>
    </row>
    <row r="5120" spans="1:23" x14ac:dyDescent="0.45">
      <c r="A5120" t="s">
        <v>5125</v>
      </c>
      <c r="B5120">
        <v>40.39</v>
      </c>
      <c r="D5120" s="1" t="str">
        <f>VartojimasGamyba!J5116</f>
        <v>2024-04-01-02</v>
      </c>
      <c r="E5120" s="7">
        <f>VartojimasGamyba!G5116</f>
        <v>1.034</v>
      </c>
      <c r="F5120" s="11"/>
      <c r="G5120" s="12">
        <f t="shared" si="773"/>
        <v>3.1377777777777771</v>
      </c>
      <c r="H5120" s="12">
        <v>0</v>
      </c>
      <c r="I5120" s="12">
        <v>1.1488888888888891</v>
      </c>
      <c r="J5120" s="12">
        <v>0</v>
      </c>
      <c r="K5120" s="12"/>
      <c r="L5120" s="12">
        <f>VartojimasGamyba!H5116</f>
        <v>0</v>
      </c>
      <c r="M5120" s="19">
        <f t="shared" si="764"/>
        <v>-2.2204460492503131E-16</v>
      </c>
      <c r="N5120" s="7">
        <f t="shared" si="765"/>
        <v>-3.1237235020853406E-14</v>
      </c>
      <c r="O5120" s="7">
        <f t="shared" si="766"/>
        <v>-3.1237235020853406E-14</v>
      </c>
      <c r="R5120" s="7"/>
      <c r="S5120" s="47">
        <f t="shared" si="767"/>
        <v>-2.2204460492503131E-16</v>
      </c>
      <c r="T5120" s="47">
        <f t="shared" si="768"/>
        <v>0</v>
      </c>
      <c r="U5120" s="47">
        <f t="shared" si="769"/>
        <v>140.68</v>
      </c>
      <c r="V5120" s="47">
        <f t="shared" si="770"/>
        <v>28.810000000000002</v>
      </c>
      <c r="W5120" s="11"/>
    </row>
    <row r="5121" spans="1:23" x14ac:dyDescent="0.45">
      <c r="A5121" t="s">
        <v>5126</v>
      </c>
      <c r="B5121">
        <v>40.01</v>
      </c>
      <c r="D5121" s="1" t="str">
        <f>VartojimasGamyba!J5117</f>
        <v>2024-04-01-03</v>
      </c>
      <c r="E5121" s="7">
        <f>VartojimasGamyba!G5117</f>
        <v>0.17100000000000001</v>
      </c>
      <c r="F5121" s="11"/>
      <c r="G5121" s="12">
        <f t="shared" si="773"/>
        <v>2.9477777777777772</v>
      </c>
      <c r="H5121" s="12">
        <v>0</v>
      </c>
      <c r="I5121" s="12">
        <v>0.19000000000000003</v>
      </c>
      <c r="J5121" s="12">
        <v>0</v>
      </c>
      <c r="K5121" s="12"/>
      <c r="L5121" s="12">
        <f>VartojimasGamyba!H5117</f>
        <v>0</v>
      </c>
      <c r="M5121" s="19">
        <f t="shared" si="764"/>
        <v>-2.7755575615628914E-17</v>
      </c>
      <c r="N5121" s="7">
        <f t="shared" si="765"/>
        <v>-3.8941072588727369E-15</v>
      </c>
      <c r="O5121" s="7">
        <f t="shared" si="766"/>
        <v>-3.8941072588727369E-15</v>
      </c>
      <c r="R5121" s="7"/>
      <c r="S5121" s="47">
        <f t="shared" si="767"/>
        <v>-2.7755575615628914E-17</v>
      </c>
      <c r="T5121" s="47">
        <f t="shared" si="768"/>
        <v>0</v>
      </c>
      <c r="U5121" s="47">
        <f t="shared" si="769"/>
        <v>140.30000000000001</v>
      </c>
      <c r="V5121" s="47">
        <f t="shared" si="770"/>
        <v>28.43</v>
      </c>
      <c r="W5121" s="11"/>
    </row>
    <row r="5122" spans="1:23" x14ac:dyDescent="0.45">
      <c r="A5122" t="s">
        <v>5127</v>
      </c>
      <c r="B5122">
        <v>37.49</v>
      </c>
      <c r="D5122" s="1" t="str">
        <f>VartojimasGamyba!J5118</f>
        <v>2024-04-01-04</v>
      </c>
      <c r="E5122" s="7">
        <f>VartojimasGamyba!G5118</f>
        <v>0.56200000000000006</v>
      </c>
      <c r="F5122" s="11"/>
      <c r="G5122" s="12">
        <f t="shared" si="773"/>
        <v>2.3255555555555549</v>
      </c>
      <c r="H5122" s="12">
        <v>0</v>
      </c>
      <c r="I5122" s="12">
        <v>0.62222222222222234</v>
      </c>
      <c r="J5122" s="12">
        <v>0</v>
      </c>
      <c r="K5122" s="12"/>
      <c r="L5122" s="12">
        <f>VartojimasGamyba!H5118</f>
        <v>2E-3</v>
      </c>
      <c r="M5122" s="19">
        <f t="shared" si="764"/>
        <v>-1.0928757898653885E-16</v>
      </c>
      <c r="N5122" s="7">
        <f t="shared" si="765"/>
        <v>-1.5057642632765321E-14</v>
      </c>
      <c r="O5122" s="7">
        <f t="shared" si="766"/>
        <v>-1.5057642632765321E-14</v>
      </c>
      <c r="R5122" s="7"/>
      <c r="S5122" s="47">
        <f t="shared" si="767"/>
        <v>-1.0928757898653885E-16</v>
      </c>
      <c r="T5122" s="47">
        <f t="shared" si="768"/>
        <v>0</v>
      </c>
      <c r="U5122" s="47">
        <f t="shared" si="769"/>
        <v>137.78</v>
      </c>
      <c r="V5122" s="47">
        <f t="shared" si="770"/>
        <v>25.910000000000004</v>
      </c>
      <c r="W5122" s="11"/>
    </row>
    <row r="5123" spans="1:23" x14ac:dyDescent="0.45">
      <c r="A5123" t="s">
        <v>5128</v>
      </c>
      <c r="B5123">
        <v>36.49</v>
      </c>
      <c r="D5123" s="1" t="str">
        <f>VartojimasGamyba!J5119</f>
        <v>2024-04-01-05</v>
      </c>
      <c r="E5123" s="7">
        <f>VartojimasGamyba!G5119</f>
        <v>0.112</v>
      </c>
      <c r="F5123" s="11"/>
      <c r="G5123" s="12">
        <f t="shared" si="773"/>
        <v>2.4325555555555551</v>
      </c>
      <c r="H5123" s="12">
        <v>0.10699999999999998</v>
      </c>
      <c r="I5123" s="12">
        <v>0</v>
      </c>
      <c r="J5123" s="12">
        <v>0</v>
      </c>
      <c r="K5123" s="12"/>
      <c r="L5123" s="12">
        <f>VartojimasGamyba!H5119</f>
        <v>0.219</v>
      </c>
      <c r="M5123" s="19">
        <f t="shared" si="764"/>
        <v>0</v>
      </c>
      <c r="N5123" s="7">
        <f t="shared" si="765"/>
        <v>0</v>
      </c>
      <c r="O5123" s="7">
        <f t="shared" si="766"/>
        <v>0</v>
      </c>
      <c r="R5123" s="7"/>
      <c r="S5123" s="47">
        <f t="shared" si="767"/>
        <v>0.107</v>
      </c>
      <c r="T5123" s="47">
        <f t="shared" si="768"/>
        <v>0.107</v>
      </c>
      <c r="U5123" s="47">
        <f t="shared" si="769"/>
        <v>136.78</v>
      </c>
      <c r="V5123" s="47">
        <f t="shared" si="770"/>
        <v>24.910000000000004</v>
      </c>
      <c r="W5123" s="11"/>
    </row>
    <row r="5124" spans="1:23" x14ac:dyDescent="0.45">
      <c r="A5124" t="s">
        <v>5129</v>
      </c>
      <c r="B5124">
        <v>36.49</v>
      </c>
      <c r="D5124" s="1" t="str">
        <f>VartojimasGamyba!J5120</f>
        <v>2024-04-01-06</v>
      </c>
      <c r="E5124" s="7">
        <f>VartojimasGamyba!G5120</f>
        <v>0.111</v>
      </c>
      <c r="F5124" s="11"/>
      <c r="G5124" s="12">
        <f t="shared" si="773"/>
        <v>3.2555555555555551</v>
      </c>
      <c r="H5124" s="12">
        <v>0.82300000000000006</v>
      </c>
      <c r="I5124" s="12">
        <v>0</v>
      </c>
      <c r="J5124" s="12">
        <v>0</v>
      </c>
      <c r="K5124" s="12"/>
      <c r="L5124" s="12">
        <f>VartojimasGamyba!H5120</f>
        <v>0.93400000000000005</v>
      </c>
      <c r="M5124" s="19">
        <f t="shared" si="764"/>
        <v>0</v>
      </c>
      <c r="N5124" s="7">
        <f t="shared" si="765"/>
        <v>0</v>
      </c>
      <c r="O5124" s="7">
        <f t="shared" si="766"/>
        <v>0</v>
      </c>
      <c r="R5124" s="7"/>
      <c r="S5124" s="47">
        <f t="shared" si="767"/>
        <v>0.82300000000000006</v>
      </c>
      <c r="T5124" s="47">
        <f t="shared" si="768"/>
        <v>0.82300000000000006</v>
      </c>
      <c r="U5124" s="47">
        <f t="shared" si="769"/>
        <v>136.78</v>
      </c>
      <c r="V5124" s="47">
        <f t="shared" si="770"/>
        <v>24.910000000000004</v>
      </c>
      <c r="W5124" s="11"/>
    </row>
    <row r="5125" spans="1:23" x14ac:dyDescent="0.45">
      <c r="A5125" t="s">
        <v>5130</v>
      </c>
      <c r="B5125">
        <v>40.01</v>
      </c>
      <c r="D5125" s="1" t="str">
        <f>VartojimasGamyba!J5121</f>
        <v>2024-04-01-07</v>
      </c>
      <c r="E5125" s="7">
        <f>VartojimasGamyba!G5121</f>
        <v>1.7999999999999999E-2</v>
      </c>
      <c r="F5125" s="11"/>
      <c r="G5125" s="12">
        <f t="shared" si="773"/>
        <v>3.2555555555555555</v>
      </c>
      <c r="H5125" s="12">
        <v>5.5511151231257827E-16</v>
      </c>
      <c r="I5125" s="12">
        <v>0</v>
      </c>
      <c r="J5125" s="12">
        <v>1.681</v>
      </c>
      <c r="K5125" s="12"/>
      <c r="L5125" s="12">
        <f>VartojimasGamyba!H5121</f>
        <v>1.6990000000000001</v>
      </c>
      <c r="M5125" s="19">
        <f t="shared" si="764"/>
        <v>0</v>
      </c>
      <c r="N5125" s="7">
        <f t="shared" si="765"/>
        <v>-47.79083</v>
      </c>
      <c r="O5125" s="7">
        <f t="shared" si="766"/>
        <v>0</v>
      </c>
      <c r="R5125" s="7"/>
      <c r="S5125" s="47">
        <f t="shared" si="767"/>
        <v>1.681</v>
      </c>
      <c r="T5125" s="47">
        <f t="shared" si="768"/>
        <v>1.681</v>
      </c>
      <c r="U5125" s="47">
        <f t="shared" si="769"/>
        <v>140.30000000000001</v>
      </c>
      <c r="V5125" s="47">
        <f t="shared" si="770"/>
        <v>28.43</v>
      </c>
      <c r="W5125" s="11"/>
    </row>
    <row r="5126" spans="1:23" x14ac:dyDescent="0.45">
      <c r="A5126" t="s">
        <v>5131</v>
      </c>
      <c r="B5126">
        <v>52.08</v>
      </c>
      <c r="D5126" s="1" t="str">
        <f>VartojimasGamyba!J5122</f>
        <v>2024-04-01-08</v>
      </c>
      <c r="E5126" s="7">
        <f>VartojimasGamyba!G5122</f>
        <v>0</v>
      </c>
      <c r="F5126" s="11"/>
      <c r="G5126" s="12">
        <f t="shared" si="773"/>
        <v>3.2555555555555555</v>
      </c>
      <c r="H5126" s="12">
        <v>0</v>
      </c>
      <c r="I5126" s="12">
        <v>0</v>
      </c>
      <c r="J5126" s="12">
        <v>2.5790000000000002</v>
      </c>
      <c r="K5126" s="12"/>
      <c r="L5126" s="12">
        <f>VartojimasGamyba!H5122</f>
        <v>2.5790000000000002</v>
      </c>
      <c r="M5126" s="19">
        <f t="shared" si="764"/>
        <v>0</v>
      </c>
      <c r="N5126" s="7">
        <f t="shared" si="765"/>
        <v>-104.4495</v>
      </c>
      <c r="O5126" s="7">
        <f t="shared" si="766"/>
        <v>0</v>
      </c>
      <c r="R5126" s="7"/>
      <c r="S5126" s="47">
        <f t="shared" si="767"/>
        <v>2.5790000000000002</v>
      </c>
      <c r="T5126" s="47">
        <f t="shared" si="768"/>
        <v>2.5790000000000002</v>
      </c>
      <c r="U5126" s="47">
        <f t="shared" si="769"/>
        <v>152.37</v>
      </c>
      <c r="V5126" s="47">
        <f t="shared" si="770"/>
        <v>40.5</v>
      </c>
      <c r="W5126" s="11"/>
    </row>
    <row r="5127" spans="1:23" x14ac:dyDescent="0.45">
      <c r="A5127" t="s">
        <v>5132</v>
      </c>
      <c r="B5127">
        <v>49.3</v>
      </c>
      <c r="D5127" s="1" t="str">
        <f>VartojimasGamyba!J5123</f>
        <v>2024-04-01-09</v>
      </c>
      <c r="E5127" s="7">
        <f>VartojimasGamyba!G5123</f>
        <v>2E-3</v>
      </c>
      <c r="F5127" s="11"/>
      <c r="G5127" s="12">
        <f t="shared" si="773"/>
        <v>3.2555555555555564</v>
      </c>
      <c r="H5127" s="12">
        <v>0</v>
      </c>
      <c r="I5127" s="12">
        <v>-8.8817841970012523E-16</v>
      </c>
      <c r="J5127" s="12">
        <v>2.9630000000000001</v>
      </c>
      <c r="K5127" s="12"/>
      <c r="L5127" s="12">
        <f>VartojimasGamyba!H5123</f>
        <v>2.9649999999999999</v>
      </c>
      <c r="M5127" s="19">
        <f t="shared" ref="M5127:M5190" si="774">E5127+H5127-I5127*$J$2+J5127-L5127</f>
        <v>0</v>
      </c>
      <c r="N5127" s="7">
        <f t="shared" ref="N5127:N5190" si="775">M5127*U5127-J5127*V5127</f>
        <v>-111.76436</v>
      </c>
      <c r="O5127" s="7">
        <f t="shared" ref="O5127:O5190" si="776">(M5127)*(B5127+$Z$21)</f>
        <v>0</v>
      </c>
      <c r="R5127" s="7"/>
      <c r="S5127" s="47">
        <f t="shared" ref="S5127:S5190" si="777">M5127+IF((L5127-E5127)&gt;0,(L5127-E5127),0)</f>
        <v>2.9630000000000001</v>
      </c>
      <c r="T5127" s="47">
        <f t="shared" ref="T5127:T5190" si="778">IF(L5127-E5127&lt;0,0,L5127-E5127)</f>
        <v>2.9630000000000001</v>
      </c>
      <c r="U5127" s="47">
        <f t="shared" ref="U5127:U5190" si="779">B5127+$Z$21</f>
        <v>149.59</v>
      </c>
      <c r="V5127" s="47">
        <f t="shared" ref="V5127:V5190" si="780">B5127+$Z$20</f>
        <v>37.72</v>
      </c>
      <c r="W5127" s="11"/>
    </row>
    <row r="5128" spans="1:23" x14ac:dyDescent="0.45">
      <c r="A5128" t="s">
        <v>5133</v>
      </c>
      <c r="B5128">
        <v>40.869999999999997</v>
      </c>
      <c r="D5128" s="1" t="str">
        <f>VartojimasGamyba!J5124</f>
        <v>2024-04-01-10</v>
      </c>
      <c r="E5128" s="7">
        <f>VartojimasGamyba!G5124</f>
        <v>0.35799999999999998</v>
      </c>
      <c r="F5128" s="11"/>
      <c r="G5128" s="12">
        <f t="shared" si="773"/>
        <v>3.2555555555555564</v>
      </c>
      <c r="H5128" s="12">
        <v>0</v>
      </c>
      <c r="I5128" s="12">
        <v>0</v>
      </c>
      <c r="J5128" s="12">
        <v>2.472</v>
      </c>
      <c r="K5128" s="12"/>
      <c r="L5128" s="12">
        <f>VartojimasGamyba!H5124</f>
        <v>2.83</v>
      </c>
      <c r="M5128" s="19">
        <f t="shared" si="774"/>
        <v>0</v>
      </c>
      <c r="N5128" s="7">
        <f t="shared" si="775"/>
        <v>-72.404879999999991</v>
      </c>
      <c r="O5128" s="7">
        <f t="shared" si="776"/>
        <v>0</v>
      </c>
      <c r="R5128" s="7"/>
      <c r="S5128" s="47">
        <f t="shared" si="777"/>
        <v>2.472</v>
      </c>
      <c r="T5128" s="47">
        <f t="shared" si="778"/>
        <v>2.472</v>
      </c>
      <c r="U5128" s="47">
        <f t="shared" si="779"/>
        <v>141.16</v>
      </c>
      <c r="V5128" s="47">
        <f t="shared" si="780"/>
        <v>29.29</v>
      </c>
      <c r="W5128" s="11"/>
    </row>
    <row r="5129" spans="1:23" x14ac:dyDescent="0.45">
      <c r="A5129" t="s">
        <v>5134</v>
      </c>
      <c r="B5129">
        <v>37.49</v>
      </c>
      <c r="D5129" s="1" t="str">
        <f>VartojimasGamyba!J5125</f>
        <v>2024-04-01-11</v>
      </c>
      <c r="E5129" s="7">
        <f>VartojimasGamyba!G5125</f>
        <v>2E-3</v>
      </c>
      <c r="F5129" s="11"/>
      <c r="G5129" s="12">
        <f t="shared" si="773"/>
        <v>4.1965555555555554</v>
      </c>
      <c r="H5129" s="12">
        <v>0.94099999999999917</v>
      </c>
      <c r="I5129" s="12">
        <v>0</v>
      </c>
      <c r="J5129" s="12">
        <v>1.642000000000001</v>
      </c>
      <c r="K5129" s="12"/>
      <c r="L5129" s="12">
        <f>VartojimasGamyba!H5125</f>
        <v>2.585</v>
      </c>
      <c r="M5129" s="19">
        <f t="shared" si="774"/>
        <v>0</v>
      </c>
      <c r="N5129" s="7">
        <f t="shared" si="775"/>
        <v>-42.544220000000031</v>
      </c>
      <c r="O5129" s="7">
        <f t="shared" si="776"/>
        <v>0</v>
      </c>
      <c r="R5129" s="7"/>
      <c r="S5129" s="47">
        <f t="shared" si="777"/>
        <v>2.5830000000000002</v>
      </c>
      <c r="T5129" s="47">
        <f t="shared" si="778"/>
        <v>2.5830000000000002</v>
      </c>
      <c r="U5129" s="47">
        <f t="shared" si="779"/>
        <v>137.78</v>
      </c>
      <c r="V5129" s="47">
        <f t="shared" si="780"/>
        <v>25.910000000000004</v>
      </c>
      <c r="W5129" s="11"/>
    </row>
    <row r="5130" spans="1:23" x14ac:dyDescent="0.45">
      <c r="A5130" t="s">
        <v>5135</v>
      </c>
      <c r="B5130">
        <v>30.39</v>
      </c>
      <c r="D5130" s="1" t="str">
        <f>VartojimasGamyba!J5126</f>
        <v>2024-04-01-12</v>
      </c>
      <c r="E5130" s="7">
        <f>VartojimasGamyba!G5126</f>
        <v>0</v>
      </c>
      <c r="F5130" s="11"/>
      <c r="G5130" s="12">
        <f t="shared" si="773"/>
        <v>5.7235555555555564</v>
      </c>
      <c r="H5130" s="12">
        <v>1.5270000000000006</v>
      </c>
      <c r="I5130" s="12">
        <v>0</v>
      </c>
      <c r="J5130" s="12">
        <v>0</v>
      </c>
      <c r="K5130" s="12"/>
      <c r="L5130" s="12">
        <f>VartojimasGamyba!H5126</f>
        <v>1.5269999999999999</v>
      </c>
      <c r="M5130" s="19">
        <f t="shared" si="774"/>
        <v>0</v>
      </c>
      <c r="N5130" s="7">
        <f t="shared" si="775"/>
        <v>0</v>
      </c>
      <c r="O5130" s="7">
        <f t="shared" si="776"/>
        <v>0</v>
      </c>
      <c r="R5130" s="7"/>
      <c r="S5130" s="47">
        <f t="shared" si="777"/>
        <v>1.5269999999999999</v>
      </c>
      <c r="T5130" s="47">
        <f t="shared" si="778"/>
        <v>1.5269999999999999</v>
      </c>
      <c r="U5130" s="47">
        <f t="shared" si="779"/>
        <v>130.68</v>
      </c>
      <c r="V5130" s="47">
        <f t="shared" si="780"/>
        <v>18.810000000000002</v>
      </c>
      <c r="W5130" s="11"/>
    </row>
    <row r="5131" spans="1:23" x14ac:dyDescent="0.45">
      <c r="A5131" t="s">
        <v>5136</v>
      </c>
      <c r="B5131">
        <v>18.04</v>
      </c>
      <c r="D5131" s="1" t="str">
        <f>VartojimasGamyba!J5127</f>
        <v>2024-04-01-13</v>
      </c>
      <c r="E5131" s="7">
        <f>VartojimasGamyba!G5127</f>
        <v>9.1999999999999998E-2</v>
      </c>
      <c r="F5131" s="11"/>
      <c r="G5131" s="12">
        <f t="shared" si="773"/>
        <v>6.6435555555555563</v>
      </c>
      <c r="H5131" s="12">
        <v>0.92</v>
      </c>
      <c r="I5131" s="12">
        <v>0</v>
      </c>
      <c r="J5131" s="12">
        <v>0</v>
      </c>
      <c r="K5131" s="12"/>
      <c r="L5131" s="12">
        <f>VartojimasGamyba!H5127</f>
        <v>1.012</v>
      </c>
      <c r="M5131" s="19">
        <f t="shared" si="774"/>
        <v>0</v>
      </c>
      <c r="N5131" s="7">
        <f t="shared" si="775"/>
        <v>0</v>
      </c>
      <c r="O5131" s="7">
        <f t="shared" si="776"/>
        <v>0</v>
      </c>
      <c r="R5131" s="7"/>
      <c r="S5131" s="47">
        <f t="shared" si="777"/>
        <v>0.92</v>
      </c>
      <c r="T5131" s="47">
        <f t="shared" si="778"/>
        <v>0.92</v>
      </c>
      <c r="U5131" s="47">
        <f t="shared" si="779"/>
        <v>118.33000000000001</v>
      </c>
      <c r="V5131" s="47">
        <f t="shared" si="780"/>
        <v>6.4599999999999991</v>
      </c>
      <c r="W5131" s="11"/>
    </row>
    <row r="5132" spans="1:23" x14ac:dyDescent="0.45">
      <c r="A5132" t="s">
        <v>5137</v>
      </c>
      <c r="B5132">
        <v>20.05</v>
      </c>
      <c r="D5132" s="1" t="str">
        <f>VartojimasGamyba!J5128</f>
        <v>2024-04-01-14</v>
      </c>
      <c r="E5132" s="7">
        <f>VartojimasGamyba!G5128</f>
        <v>8.3000000000000004E-2</v>
      </c>
      <c r="F5132" s="11"/>
      <c r="G5132" s="12">
        <f t="shared" si="773"/>
        <v>7.1035555555555563</v>
      </c>
      <c r="H5132" s="12">
        <v>0.46</v>
      </c>
      <c r="I5132" s="12">
        <v>0</v>
      </c>
      <c r="J5132" s="12">
        <v>0</v>
      </c>
      <c r="K5132" s="12"/>
      <c r="L5132" s="12">
        <f>VartojimasGamyba!H5128</f>
        <v>0.54300000000000004</v>
      </c>
      <c r="M5132" s="19">
        <f t="shared" si="774"/>
        <v>0</v>
      </c>
      <c r="N5132" s="7">
        <f t="shared" si="775"/>
        <v>0</v>
      </c>
      <c r="O5132" s="7">
        <f t="shared" si="776"/>
        <v>0</v>
      </c>
      <c r="R5132" s="7"/>
      <c r="S5132" s="47">
        <f t="shared" si="777"/>
        <v>0.46</v>
      </c>
      <c r="T5132" s="47">
        <f t="shared" si="778"/>
        <v>0.46</v>
      </c>
      <c r="U5132" s="47">
        <f t="shared" si="779"/>
        <v>120.34</v>
      </c>
      <c r="V5132" s="47">
        <f t="shared" si="780"/>
        <v>8.4700000000000006</v>
      </c>
      <c r="W5132" s="11"/>
    </row>
    <row r="5133" spans="1:23" x14ac:dyDescent="0.45">
      <c r="A5133" t="s">
        <v>5138</v>
      </c>
      <c r="B5133">
        <v>10.029999999999999</v>
      </c>
      <c r="D5133" s="1" t="str">
        <f>VartojimasGamyba!J5129</f>
        <v>2024-04-01-15</v>
      </c>
      <c r="E5133" s="7">
        <f>VartojimasGamyba!G5129</f>
        <v>6.3E-2</v>
      </c>
      <c r="F5133" s="11"/>
      <c r="G5133" s="12">
        <f t="shared" si="773"/>
        <v>7.2255555555555562</v>
      </c>
      <c r="H5133" s="12">
        <v>0.12200000000000003</v>
      </c>
      <c r="I5133" s="12">
        <v>0</v>
      </c>
      <c r="J5133" s="12">
        <v>0</v>
      </c>
      <c r="K5133" s="12"/>
      <c r="L5133" s="12">
        <f>VartojimasGamyba!H5129</f>
        <v>0.185</v>
      </c>
      <c r="M5133" s="19">
        <f t="shared" si="774"/>
        <v>0</v>
      </c>
      <c r="N5133" s="7">
        <f t="shared" si="775"/>
        <v>0</v>
      </c>
      <c r="O5133" s="7">
        <f t="shared" si="776"/>
        <v>0</v>
      </c>
      <c r="R5133" s="7"/>
      <c r="S5133" s="47">
        <f t="shared" si="777"/>
        <v>0.122</v>
      </c>
      <c r="T5133" s="47">
        <f t="shared" si="778"/>
        <v>0.122</v>
      </c>
      <c r="U5133" s="47">
        <f t="shared" si="779"/>
        <v>110.32000000000001</v>
      </c>
      <c r="V5133" s="47">
        <f t="shared" si="780"/>
        <v>-1.5500000000000007</v>
      </c>
      <c r="W5133" s="11"/>
    </row>
    <row r="5134" spans="1:23" x14ac:dyDescent="0.45">
      <c r="A5134" t="s">
        <v>5139</v>
      </c>
      <c r="B5134">
        <v>4.47</v>
      </c>
      <c r="D5134" s="1" t="str">
        <f>VartojimasGamyba!J5130</f>
        <v>2024-04-01-16</v>
      </c>
      <c r="E5134" s="7">
        <f>VartojimasGamyba!G5130</f>
        <v>0.221</v>
      </c>
      <c r="F5134" s="11"/>
      <c r="G5134" s="12">
        <f t="shared" si="773"/>
        <v>7.0166666666666675</v>
      </c>
      <c r="H5134" s="12">
        <v>0</v>
      </c>
      <c r="I5134" s="12">
        <v>0.20888888888888885</v>
      </c>
      <c r="J5134" s="12">
        <v>0</v>
      </c>
      <c r="K5134" s="12"/>
      <c r="L5134" s="12">
        <f>VartojimasGamyba!H5130</f>
        <v>3.3000000000000002E-2</v>
      </c>
      <c r="M5134" s="19">
        <f t="shared" si="774"/>
        <v>0</v>
      </c>
      <c r="N5134" s="7">
        <f t="shared" si="775"/>
        <v>0</v>
      </c>
      <c r="O5134" s="7">
        <f t="shared" si="776"/>
        <v>0</v>
      </c>
      <c r="R5134" s="7"/>
      <c r="S5134" s="47">
        <f t="shared" si="777"/>
        <v>0</v>
      </c>
      <c r="T5134" s="47">
        <f t="shared" si="778"/>
        <v>0</v>
      </c>
      <c r="U5134" s="47">
        <f t="shared" si="779"/>
        <v>104.76</v>
      </c>
      <c r="V5134" s="47">
        <f t="shared" si="780"/>
        <v>-7.11</v>
      </c>
      <c r="W5134" s="11"/>
    </row>
    <row r="5135" spans="1:23" x14ac:dyDescent="0.45">
      <c r="A5135" t="s">
        <v>5140</v>
      </c>
      <c r="B5135">
        <v>19.93</v>
      </c>
      <c r="D5135" s="1" t="str">
        <f>VartojimasGamyba!J5131</f>
        <v>2024-04-01-17</v>
      </c>
      <c r="E5135" s="7">
        <f>VartojimasGamyba!G5131</f>
        <v>0.438</v>
      </c>
      <c r="F5135" s="11"/>
      <c r="G5135" s="12">
        <f t="shared" si="773"/>
        <v>6.5300000000000011</v>
      </c>
      <c r="H5135" s="12">
        <v>0</v>
      </c>
      <c r="I5135" s="12">
        <v>0.48666666666666669</v>
      </c>
      <c r="J5135" s="12">
        <v>0</v>
      </c>
      <c r="K5135" s="12"/>
      <c r="L5135" s="12">
        <f>VartojimasGamyba!H5131</f>
        <v>0</v>
      </c>
      <c r="M5135" s="19">
        <f t="shared" si="774"/>
        <v>-5.5511151231257827E-17</v>
      </c>
      <c r="N5135" s="7">
        <f t="shared" si="775"/>
        <v>-6.6735506010218159E-15</v>
      </c>
      <c r="O5135" s="7">
        <f t="shared" si="776"/>
        <v>-6.6735506010218159E-15</v>
      </c>
      <c r="R5135" s="7"/>
      <c r="S5135" s="47">
        <f t="shared" si="777"/>
        <v>-5.5511151231257827E-17</v>
      </c>
      <c r="T5135" s="47">
        <f t="shared" si="778"/>
        <v>0</v>
      </c>
      <c r="U5135" s="47">
        <f t="shared" si="779"/>
        <v>120.22</v>
      </c>
      <c r="V5135" s="47">
        <f t="shared" si="780"/>
        <v>8.35</v>
      </c>
      <c r="W5135" s="11"/>
    </row>
    <row r="5136" spans="1:23" x14ac:dyDescent="0.45">
      <c r="A5136" t="s">
        <v>5141</v>
      </c>
      <c r="B5136">
        <v>13.15</v>
      </c>
      <c r="D5136" s="1" t="str">
        <f>VartojimasGamyba!J5132</f>
        <v>2024-04-01-18</v>
      </c>
      <c r="E5136" s="7">
        <f>VartojimasGamyba!G5132</f>
        <v>0.32300000000000001</v>
      </c>
      <c r="F5136" s="11"/>
      <c r="G5136" s="12">
        <f t="shared" si="773"/>
        <v>6.1711111111111121</v>
      </c>
      <c r="H5136" s="12">
        <v>0</v>
      </c>
      <c r="I5136" s="12">
        <v>0.35888888888888892</v>
      </c>
      <c r="J5136" s="12">
        <v>0</v>
      </c>
      <c r="K5136" s="12"/>
      <c r="L5136" s="12">
        <f>VartojimasGamyba!H5132</f>
        <v>0</v>
      </c>
      <c r="M5136" s="19">
        <f t="shared" si="774"/>
        <v>-5.5511151231257827E-17</v>
      </c>
      <c r="N5136" s="7">
        <f t="shared" si="775"/>
        <v>-6.2971849956738886E-15</v>
      </c>
      <c r="O5136" s="7">
        <f t="shared" si="776"/>
        <v>-6.2971849956738886E-15</v>
      </c>
      <c r="R5136" s="7"/>
      <c r="S5136" s="47">
        <f t="shared" si="777"/>
        <v>-5.5511151231257827E-17</v>
      </c>
      <c r="T5136" s="47">
        <f t="shared" si="778"/>
        <v>0</v>
      </c>
      <c r="U5136" s="47">
        <f t="shared" si="779"/>
        <v>113.44000000000001</v>
      </c>
      <c r="V5136" s="47">
        <f t="shared" si="780"/>
        <v>1.5700000000000003</v>
      </c>
      <c r="W5136" s="11"/>
    </row>
    <row r="5137" spans="1:23" x14ac:dyDescent="0.45">
      <c r="A5137" t="s">
        <v>5142</v>
      </c>
      <c r="B5137">
        <v>40.92</v>
      </c>
      <c r="D5137" s="1" t="str">
        <f>VartojimasGamyba!J5133</f>
        <v>2024-04-01-19</v>
      </c>
      <c r="E5137" s="7">
        <f>VartojimasGamyba!G5133</f>
        <v>0.248</v>
      </c>
      <c r="F5137" s="11"/>
      <c r="G5137" s="12">
        <f t="shared" si="773"/>
        <v>5.895555555555557</v>
      </c>
      <c r="H5137" s="12">
        <v>0</v>
      </c>
      <c r="I5137" s="12">
        <v>0.27555555555555555</v>
      </c>
      <c r="J5137" s="12">
        <v>0</v>
      </c>
      <c r="K5137" s="12"/>
      <c r="L5137" s="12">
        <f>VartojimasGamyba!H5133</f>
        <v>0</v>
      </c>
      <c r="M5137" s="19">
        <f t="shared" si="774"/>
        <v>0</v>
      </c>
      <c r="N5137" s="7">
        <f t="shared" si="775"/>
        <v>0</v>
      </c>
      <c r="O5137" s="7">
        <f t="shared" si="776"/>
        <v>0</v>
      </c>
      <c r="R5137" s="7"/>
      <c r="S5137" s="47">
        <f t="shared" si="777"/>
        <v>0</v>
      </c>
      <c r="T5137" s="47">
        <f t="shared" si="778"/>
        <v>0</v>
      </c>
      <c r="U5137" s="47">
        <f t="shared" si="779"/>
        <v>141.21</v>
      </c>
      <c r="V5137" s="47">
        <f t="shared" si="780"/>
        <v>29.340000000000003</v>
      </c>
      <c r="W5137" s="11"/>
    </row>
    <row r="5138" spans="1:23" x14ac:dyDescent="0.45">
      <c r="A5138" t="s">
        <v>5143</v>
      </c>
      <c r="B5138">
        <v>47.05</v>
      </c>
      <c r="D5138" s="1" t="str">
        <f>VartojimasGamyba!J5134</f>
        <v>2024-04-01-20</v>
      </c>
      <c r="E5138" s="7">
        <f>VartojimasGamyba!G5134</f>
        <v>0.24</v>
      </c>
      <c r="F5138" s="11"/>
      <c r="G5138" s="12">
        <f t="shared" si="773"/>
        <v>5.6288888888888904</v>
      </c>
      <c r="H5138" s="12">
        <v>0</v>
      </c>
      <c r="I5138" s="12">
        <v>0.26666666666666666</v>
      </c>
      <c r="J5138" s="12">
        <v>0</v>
      </c>
      <c r="K5138" s="12"/>
      <c r="L5138" s="12">
        <f>VartojimasGamyba!H5134</f>
        <v>0</v>
      </c>
      <c r="M5138" s="19">
        <f t="shared" si="774"/>
        <v>0</v>
      </c>
      <c r="N5138" s="7">
        <f t="shared" si="775"/>
        <v>0</v>
      </c>
      <c r="O5138" s="7">
        <f t="shared" si="776"/>
        <v>0</v>
      </c>
      <c r="P5138" s="7" t="s">
        <v>8873</v>
      </c>
      <c r="R5138" s="7"/>
      <c r="S5138" s="47">
        <f t="shared" si="777"/>
        <v>0</v>
      </c>
      <c r="T5138" s="47">
        <f t="shared" si="778"/>
        <v>0</v>
      </c>
      <c r="U5138" s="47">
        <f t="shared" si="779"/>
        <v>147.34</v>
      </c>
      <c r="V5138" s="47">
        <f t="shared" si="780"/>
        <v>35.47</v>
      </c>
      <c r="W5138" s="11"/>
    </row>
    <row r="5139" spans="1:23" x14ac:dyDescent="0.45">
      <c r="A5139" t="s">
        <v>5144</v>
      </c>
      <c r="B5139">
        <v>48.35</v>
      </c>
      <c r="D5139" s="1" t="str">
        <f>VartojimasGamyba!J5135</f>
        <v>2024-04-01-21</v>
      </c>
      <c r="E5139" s="7">
        <f>VartojimasGamyba!G5135</f>
        <v>0.24099999999999999</v>
      </c>
      <c r="F5139" s="11"/>
      <c r="G5139" s="12">
        <f t="shared" si="773"/>
        <v>5.3611111111111125</v>
      </c>
      <c r="H5139" s="12">
        <v>0</v>
      </c>
      <c r="I5139" s="12">
        <v>0.26777777777777778</v>
      </c>
      <c r="J5139" s="12">
        <v>0</v>
      </c>
      <c r="K5139" s="12"/>
      <c r="L5139" s="12">
        <f>VartojimasGamyba!H5135</f>
        <v>0</v>
      </c>
      <c r="M5139" s="19">
        <f t="shared" si="774"/>
        <v>-2.7755575615628914E-17</v>
      </c>
      <c r="N5139" s="7">
        <f t="shared" si="775"/>
        <v>-4.1255887595070821E-15</v>
      </c>
      <c r="O5139" s="7">
        <f t="shared" si="776"/>
        <v>-4.1255887595070821E-15</v>
      </c>
      <c r="P5139" s="7">
        <f>SUM(N5118:N5141)</f>
        <v>-378.9537900000002</v>
      </c>
      <c r="R5139" s="7"/>
      <c r="S5139" s="47">
        <f t="shared" si="777"/>
        <v>-2.7755575615628914E-17</v>
      </c>
      <c r="T5139" s="47">
        <f t="shared" si="778"/>
        <v>0</v>
      </c>
      <c r="U5139" s="47">
        <f t="shared" si="779"/>
        <v>148.64000000000001</v>
      </c>
      <c r="V5139" s="47">
        <f t="shared" si="780"/>
        <v>36.770000000000003</v>
      </c>
      <c r="W5139" s="11"/>
    </row>
    <row r="5140" spans="1:23" x14ac:dyDescent="0.45">
      <c r="A5140" t="s">
        <v>5145</v>
      </c>
      <c r="B5140">
        <v>44.57</v>
      </c>
      <c r="D5140" s="1" t="str">
        <f>VartojimasGamyba!J5136</f>
        <v>2024-04-01-22</v>
      </c>
      <c r="E5140" s="7">
        <f>VartojimasGamyba!G5136</f>
        <v>0.16400000000000001</v>
      </c>
      <c r="F5140" s="11"/>
      <c r="G5140" s="12">
        <f t="shared" si="773"/>
        <v>5.1788888888888902</v>
      </c>
      <c r="H5140" s="12">
        <v>0</v>
      </c>
      <c r="I5140" s="12">
        <v>0.18222222222222223</v>
      </c>
      <c r="J5140" s="12">
        <v>0</v>
      </c>
      <c r="K5140" s="12"/>
      <c r="L5140" s="12">
        <f>VartojimasGamyba!H5136</f>
        <v>0</v>
      </c>
      <c r="M5140" s="19">
        <f t="shared" si="774"/>
        <v>0</v>
      </c>
      <c r="N5140" s="7">
        <f t="shared" si="775"/>
        <v>0</v>
      </c>
      <c r="O5140" s="7">
        <f t="shared" si="776"/>
        <v>0</v>
      </c>
      <c r="P5140" s="7" t="s">
        <v>8872</v>
      </c>
      <c r="R5140" s="7"/>
      <c r="S5140" s="47">
        <f t="shared" si="777"/>
        <v>0</v>
      </c>
      <c r="T5140" s="47">
        <f t="shared" si="778"/>
        <v>0</v>
      </c>
      <c r="U5140" s="47">
        <f t="shared" si="779"/>
        <v>144.86000000000001</v>
      </c>
      <c r="V5140" s="47">
        <f t="shared" si="780"/>
        <v>32.99</v>
      </c>
      <c r="W5140" s="11"/>
    </row>
    <row r="5141" spans="1:23" x14ac:dyDescent="0.45">
      <c r="A5141" t="s">
        <v>5146</v>
      </c>
      <c r="B5141">
        <v>26.22</v>
      </c>
      <c r="D5141" s="1" t="str">
        <f>VartojimasGamyba!J5137</f>
        <v>2024-04-01-23</v>
      </c>
      <c r="E5141" s="7">
        <f>VartojimasGamyba!G5137</f>
        <v>0.161</v>
      </c>
      <c r="F5141" s="11"/>
      <c r="G5141" s="12">
        <f t="shared" si="773"/>
        <v>5.0000000000000009</v>
      </c>
      <c r="H5141" s="12">
        <v>0</v>
      </c>
      <c r="I5141" s="12">
        <v>0.1788888888888889</v>
      </c>
      <c r="J5141" s="12">
        <v>0</v>
      </c>
      <c r="K5141" s="12"/>
      <c r="L5141" s="12">
        <f>VartojimasGamyba!H5137</f>
        <v>0</v>
      </c>
      <c r="M5141" s="19">
        <f t="shared" si="774"/>
        <v>0</v>
      </c>
      <c r="N5141" s="7">
        <f t="shared" si="775"/>
        <v>0</v>
      </c>
      <c r="O5141" s="7">
        <f t="shared" si="776"/>
        <v>0</v>
      </c>
      <c r="P5141" s="7">
        <f>SUM(O5118:O5141)</f>
        <v>-1.9122033817486895E-13</v>
      </c>
      <c r="Q5141" s="7">
        <f>SUMPRODUCT(B5118:B5141,E5118:E5141)+SUM(E5118:E5141)*$Z$21-SUMPRODUCT(B5118:B5141,L5118:L5141)+SUM(L5118:L5141)*ABS($Z$20)</f>
        <v>229.93538000000007</v>
      </c>
      <c r="R5141" s="7"/>
      <c r="S5141" s="47">
        <f t="shared" si="777"/>
        <v>0</v>
      </c>
      <c r="T5141" s="47">
        <f t="shared" si="778"/>
        <v>0</v>
      </c>
      <c r="U5141" s="47">
        <f t="shared" si="779"/>
        <v>126.51</v>
      </c>
      <c r="V5141" s="47">
        <f t="shared" si="780"/>
        <v>14.639999999999999</v>
      </c>
      <c r="W5141" s="11">
        <f>IF(P5141&lt;&gt;Q5141,1,0)</f>
        <v>1</v>
      </c>
    </row>
    <row r="5142" spans="1:23" x14ac:dyDescent="0.45">
      <c r="A5142" t="s">
        <v>5147</v>
      </c>
      <c r="B5142">
        <v>0.33</v>
      </c>
      <c r="D5142" s="9" t="str">
        <f>VartojimasGamyba!J5138</f>
        <v>2024-04-02-00</v>
      </c>
      <c r="E5142" s="8">
        <f>VartojimasGamyba!G5138</f>
        <v>0.69199999999999995</v>
      </c>
      <c r="F5142" s="11"/>
      <c r="G5142" s="7">
        <f>G5141+H5142-I5142</f>
        <v>8.7522222222222226</v>
      </c>
      <c r="H5142" s="7">
        <v>3.7522222222222208</v>
      </c>
      <c r="I5142" s="7">
        <v>0</v>
      </c>
      <c r="J5142" s="7">
        <v>0</v>
      </c>
      <c r="L5142" s="7">
        <f>VartojimasGamyba!H5138</f>
        <v>0</v>
      </c>
      <c r="M5142" s="15">
        <f t="shared" si="774"/>
        <v>4.444222222222221</v>
      </c>
      <c r="N5142" s="7">
        <f t="shared" si="775"/>
        <v>447.17763999999988</v>
      </c>
      <c r="O5142" s="7">
        <f t="shared" si="776"/>
        <v>447.17763999999988</v>
      </c>
      <c r="R5142" s="20" t="s">
        <v>8783</v>
      </c>
      <c r="S5142" s="47">
        <f t="shared" si="777"/>
        <v>4.444222222222221</v>
      </c>
      <c r="T5142" s="47">
        <f t="shared" si="778"/>
        <v>0</v>
      </c>
      <c r="U5142" s="47">
        <f t="shared" si="779"/>
        <v>100.62</v>
      </c>
      <c r="V5142" s="47">
        <f t="shared" si="780"/>
        <v>-11.25</v>
      </c>
      <c r="W5142" s="11"/>
    </row>
    <row r="5143" spans="1:23" x14ac:dyDescent="0.45">
      <c r="A5143" t="s">
        <v>5148</v>
      </c>
      <c r="B5143">
        <v>5.54</v>
      </c>
      <c r="D5143" s="9" t="str">
        <f>VartojimasGamyba!J5139</f>
        <v>2024-04-02-01</v>
      </c>
      <c r="E5143" s="8">
        <f>VartojimasGamyba!G5139</f>
        <v>0.441</v>
      </c>
      <c r="F5143" s="11"/>
      <c r="G5143" s="7">
        <f t="shared" ref="G5143:G5165" si="781">G5142+H5143-I5143</f>
        <v>8.7522222222222226</v>
      </c>
      <c r="H5143" s="7">
        <v>0</v>
      </c>
      <c r="I5143" s="7">
        <v>0</v>
      </c>
      <c r="J5143" s="7">
        <v>0</v>
      </c>
      <c r="L5143" s="7">
        <f>VartojimasGamyba!H5139</f>
        <v>0</v>
      </c>
      <c r="M5143" s="15">
        <f t="shared" si="774"/>
        <v>0.441</v>
      </c>
      <c r="N5143" s="7">
        <f t="shared" si="775"/>
        <v>46.671030000000009</v>
      </c>
      <c r="O5143" s="7">
        <f t="shared" si="776"/>
        <v>46.671030000000009</v>
      </c>
      <c r="R5143" s="7"/>
      <c r="S5143" s="47">
        <f t="shared" si="777"/>
        <v>0.441</v>
      </c>
      <c r="T5143" s="47">
        <f t="shared" si="778"/>
        <v>0</v>
      </c>
      <c r="U5143" s="47">
        <f t="shared" si="779"/>
        <v>105.83000000000001</v>
      </c>
      <c r="V5143" s="47">
        <f t="shared" si="780"/>
        <v>-6.04</v>
      </c>
      <c r="W5143" s="11"/>
    </row>
    <row r="5144" spans="1:23" x14ac:dyDescent="0.45">
      <c r="A5144" t="s">
        <v>5149</v>
      </c>
      <c r="B5144">
        <v>1.3</v>
      </c>
      <c r="D5144" s="9" t="str">
        <f>VartojimasGamyba!J5140</f>
        <v>2024-04-02-02</v>
      </c>
      <c r="E5144" s="8">
        <f>VartojimasGamyba!G5140</f>
        <v>0.49</v>
      </c>
      <c r="F5144" s="11"/>
      <c r="G5144" s="7">
        <f t="shared" si="781"/>
        <v>8.7522222222222226</v>
      </c>
      <c r="H5144" s="7">
        <v>0</v>
      </c>
      <c r="I5144" s="7">
        <v>0</v>
      </c>
      <c r="J5144" s="7">
        <v>0</v>
      </c>
      <c r="L5144" s="7">
        <f>VartojimasGamyba!H5140</f>
        <v>0</v>
      </c>
      <c r="M5144" s="15">
        <f t="shared" si="774"/>
        <v>0.49</v>
      </c>
      <c r="N5144" s="7">
        <f t="shared" si="775"/>
        <v>49.7791</v>
      </c>
      <c r="O5144" s="7">
        <f t="shared" si="776"/>
        <v>49.7791</v>
      </c>
      <c r="R5144" s="7"/>
      <c r="S5144" s="47">
        <f t="shared" si="777"/>
        <v>0.49</v>
      </c>
      <c r="T5144" s="47">
        <f t="shared" si="778"/>
        <v>0</v>
      </c>
      <c r="U5144" s="47">
        <f t="shared" si="779"/>
        <v>101.59</v>
      </c>
      <c r="V5144" s="47">
        <f t="shared" si="780"/>
        <v>-10.28</v>
      </c>
      <c r="W5144" s="11"/>
    </row>
    <row r="5145" spans="1:23" x14ac:dyDescent="0.45">
      <c r="A5145" t="s">
        <v>5150</v>
      </c>
      <c r="B5145">
        <v>0.6</v>
      </c>
      <c r="D5145" s="9" t="str">
        <f>VartojimasGamyba!J5141</f>
        <v>2024-04-02-03</v>
      </c>
      <c r="E5145" s="8">
        <f>VartojimasGamyba!G5141</f>
        <v>0.22</v>
      </c>
      <c r="F5145" s="11"/>
      <c r="G5145" s="7">
        <f t="shared" si="781"/>
        <v>8.7522222222222226</v>
      </c>
      <c r="H5145" s="7">
        <v>0</v>
      </c>
      <c r="I5145" s="7">
        <v>0</v>
      </c>
      <c r="J5145" s="7">
        <v>0</v>
      </c>
      <c r="L5145" s="7">
        <f>VartojimasGamyba!H5141</f>
        <v>0</v>
      </c>
      <c r="M5145" s="15">
        <f t="shared" si="774"/>
        <v>0.22</v>
      </c>
      <c r="N5145" s="7">
        <f t="shared" si="775"/>
        <v>22.195800000000002</v>
      </c>
      <c r="O5145" s="7">
        <f t="shared" si="776"/>
        <v>22.195800000000002</v>
      </c>
      <c r="R5145" s="7"/>
      <c r="S5145" s="47">
        <f t="shared" si="777"/>
        <v>0.22</v>
      </c>
      <c r="T5145" s="47">
        <f t="shared" si="778"/>
        <v>0</v>
      </c>
      <c r="U5145" s="47">
        <f t="shared" si="779"/>
        <v>100.89</v>
      </c>
      <c r="V5145" s="47">
        <f t="shared" si="780"/>
        <v>-10.98</v>
      </c>
      <c r="W5145" s="11"/>
    </row>
    <row r="5146" spans="1:23" x14ac:dyDescent="0.45">
      <c r="A5146" t="s">
        <v>5151</v>
      </c>
      <c r="B5146">
        <v>0.84</v>
      </c>
      <c r="D5146" s="9" t="str">
        <f>VartojimasGamyba!J5142</f>
        <v>2024-04-02-04</v>
      </c>
      <c r="E5146" s="8">
        <f>VartojimasGamyba!G5142</f>
        <v>0.52400000000000002</v>
      </c>
      <c r="F5146" s="11"/>
      <c r="G5146" s="7">
        <f t="shared" si="781"/>
        <v>8.7522222222222226</v>
      </c>
      <c r="H5146" s="7">
        <v>0</v>
      </c>
      <c r="I5146" s="7">
        <v>0</v>
      </c>
      <c r="J5146" s="7">
        <v>0</v>
      </c>
      <c r="L5146" s="7">
        <f>VartojimasGamyba!H5142</f>
        <v>5.0000000000000001E-3</v>
      </c>
      <c r="M5146" s="15">
        <f t="shared" si="774"/>
        <v>0.51900000000000002</v>
      </c>
      <c r="N5146" s="7">
        <f t="shared" si="775"/>
        <v>52.486470000000004</v>
      </c>
      <c r="O5146" s="7">
        <f t="shared" si="776"/>
        <v>52.486470000000004</v>
      </c>
      <c r="R5146" s="7"/>
      <c r="S5146" s="47">
        <f t="shared" si="777"/>
        <v>0.51900000000000002</v>
      </c>
      <c r="T5146" s="47">
        <f t="shared" si="778"/>
        <v>0</v>
      </c>
      <c r="U5146" s="47">
        <f t="shared" si="779"/>
        <v>101.13000000000001</v>
      </c>
      <c r="V5146" s="47">
        <f t="shared" si="780"/>
        <v>-10.74</v>
      </c>
      <c r="W5146" s="11"/>
    </row>
    <row r="5147" spans="1:23" x14ac:dyDescent="0.45">
      <c r="A5147" t="s">
        <v>5152</v>
      </c>
      <c r="B5147">
        <v>1.51</v>
      </c>
      <c r="D5147" s="9" t="str">
        <f>VartojimasGamyba!J5143</f>
        <v>2024-04-02-05</v>
      </c>
      <c r="E5147" s="8">
        <f>VartojimasGamyba!G5143</f>
        <v>0.20399999999999999</v>
      </c>
      <c r="F5147" s="11"/>
      <c r="G5147" s="7">
        <f t="shared" si="781"/>
        <v>8.7522222222222226</v>
      </c>
      <c r="H5147" s="7">
        <v>0</v>
      </c>
      <c r="I5147" s="7">
        <v>0</v>
      </c>
      <c r="J5147" s="7">
        <v>0</v>
      </c>
      <c r="L5147" s="7">
        <f>VartojimasGamyba!H5143</f>
        <v>2.7E-2</v>
      </c>
      <c r="M5147" s="15">
        <f t="shared" si="774"/>
        <v>0.17699999999999999</v>
      </c>
      <c r="N5147" s="7">
        <f t="shared" si="775"/>
        <v>18.018600000000003</v>
      </c>
      <c r="O5147" s="7">
        <f t="shared" si="776"/>
        <v>18.018600000000003</v>
      </c>
      <c r="R5147" s="7"/>
      <c r="S5147" s="47">
        <f t="shared" si="777"/>
        <v>0.17699999999999999</v>
      </c>
      <c r="T5147" s="47">
        <f t="shared" si="778"/>
        <v>0</v>
      </c>
      <c r="U5147" s="47">
        <f t="shared" si="779"/>
        <v>101.80000000000001</v>
      </c>
      <c r="V5147" s="47">
        <f t="shared" si="780"/>
        <v>-10.07</v>
      </c>
      <c r="W5147" s="11"/>
    </row>
    <row r="5148" spans="1:23" x14ac:dyDescent="0.45">
      <c r="A5148" t="s">
        <v>5153</v>
      </c>
      <c r="B5148">
        <v>7.01</v>
      </c>
      <c r="D5148" s="9" t="str">
        <f>VartojimasGamyba!J5144</f>
        <v>2024-04-02-06</v>
      </c>
      <c r="E5148" s="8">
        <f>VartojimasGamyba!G5144</f>
        <v>0.28000000000000003</v>
      </c>
      <c r="F5148" s="11"/>
      <c r="G5148" s="7">
        <f t="shared" si="781"/>
        <v>8.7522222222222226</v>
      </c>
      <c r="H5148" s="7">
        <v>0</v>
      </c>
      <c r="I5148" s="7">
        <v>0</v>
      </c>
      <c r="J5148" s="7">
        <v>0</v>
      </c>
      <c r="L5148" s="7">
        <f>VartojimasGamyba!H5144</f>
        <v>5.2999999999999999E-2</v>
      </c>
      <c r="M5148" s="15">
        <f t="shared" si="774"/>
        <v>0.22700000000000004</v>
      </c>
      <c r="N5148" s="7">
        <f t="shared" si="775"/>
        <v>24.357100000000006</v>
      </c>
      <c r="O5148" s="7">
        <f t="shared" si="776"/>
        <v>24.357100000000006</v>
      </c>
      <c r="R5148" s="7"/>
      <c r="S5148" s="47">
        <f t="shared" si="777"/>
        <v>0.22700000000000004</v>
      </c>
      <c r="T5148" s="47">
        <f t="shared" si="778"/>
        <v>0</v>
      </c>
      <c r="U5148" s="47">
        <f t="shared" si="779"/>
        <v>107.30000000000001</v>
      </c>
      <c r="V5148" s="47">
        <f t="shared" si="780"/>
        <v>-4.57</v>
      </c>
      <c r="W5148" s="11"/>
    </row>
    <row r="5149" spans="1:23" x14ac:dyDescent="0.45">
      <c r="A5149" t="s">
        <v>5154</v>
      </c>
      <c r="B5149">
        <v>56.84</v>
      </c>
      <c r="D5149" s="9" t="str">
        <f>VartojimasGamyba!J5145</f>
        <v>2024-04-02-07</v>
      </c>
      <c r="E5149" s="8">
        <f>VartojimasGamyba!G5145</f>
        <v>0.2</v>
      </c>
      <c r="F5149" s="11"/>
      <c r="G5149" s="7">
        <f t="shared" si="781"/>
        <v>8.7882222222222222</v>
      </c>
      <c r="H5149" s="7">
        <v>3.5999999999999976E-2</v>
      </c>
      <c r="I5149" s="7">
        <v>0</v>
      </c>
      <c r="J5149" s="7">
        <v>0</v>
      </c>
      <c r="L5149" s="7">
        <f>VartojimasGamyba!H5145</f>
        <v>0.23599999999999999</v>
      </c>
      <c r="M5149" s="15">
        <f t="shared" si="774"/>
        <v>0</v>
      </c>
      <c r="N5149" s="7">
        <f t="shared" si="775"/>
        <v>0</v>
      </c>
      <c r="O5149" s="7">
        <f t="shared" si="776"/>
        <v>0</v>
      </c>
      <c r="R5149" s="7"/>
      <c r="S5149" s="47">
        <f t="shared" si="777"/>
        <v>3.5999999999999976E-2</v>
      </c>
      <c r="T5149" s="47">
        <f t="shared" si="778"/>
        <v>3.5999999999999976E-2</v>
      </c>
      <c r="U5149" s="47">
        <f t="shared" si="779"/>
        <v>157.13</v>
      </c>
      <c r="V5149" s="47">
        <f t="shared" si="780"/>
        <v>45.260000000000005</v>
      </c>
      <c r="W5149" s="11"/>
    </row>
    <row r="5150" spans="1:23" x14ac:dyDescent="0.45">
      <c r="A5150" t="s">
        <v>5155</v>
      </c>
      <c r="B5150">
        <v>76.03</v>
      </c>
      <c r="D5150" s="9" t="str">
        <f>VartojimasGamyba!J5146</f>
        <v>2024-04-02-08</v>
      </c>
      <c r="E5150" s="8">
        <f>VartojimasGamyba!G5146</f>
        <v>0.113</v>
      </c>
      <c r="F5150" s="11"/>
      <c r="G5150" s="7">
        <f t="shared" si="781"/>
        <v>8.8082222222222217</v>
      </c>
      <c r="H5150" s="7">
        <v>2.0000000000000004E-2</v>
      </c>
      <c r="I5150" s="7">
        <v>0</v>
      </c>
      <c r="J5150" s="7">
        <v>0</v>
      </c>
      <c r="L5150" s="7">
        <f>VartojimasGamyba!H5146</f>
        <v>0.13300000000000001</v>
      </c>
      <c r="M5150" s="15">
        <f t="shared" si="774"/>
        <v>0</v>
      </c>
      <c r="N5150" s="7">
        <f t="shared" si="775"/>
        <v>0</v>
      </c>
      <c r="O5150" s="7">
        <f t="shared" si="776"/>
        <v>0</v>
      </c>
      <c r="R5150" s="7"/>
      <c r="S5150" s="47">
        <f t="shared" si="777"/>
        <v>2.0000000000000004E-2</v>
      </c>
      <c r="T5150" s="47">
        <f t="shared" si="778"/>
        <v>2.0000000000000004E-2</v>
      </c>
      <c r="U5150" s="47">
        <f t="shared" si="779"/>
        <v>176.32</v>
      </c>
      <c r="V5150" s="47">
        <f t="shared" si="780"/>
        <v>64.45</v>
      </c>
      <c r="W5150" s="11"/>
    </row>
    <row r="5151" spans="1:23" x14ac:dyDescent="0.45">
      <c r="A5151" t="s">
        <v>5156</v>
      </c>
      <c r="B5151">
        <v>68.650000000000006</v>
      </c>
      <c r="D5151" s="9" t="str">
        <f>VartojimasGamyba!J5147</f>
        <v>2024-04-02-09</v>
      </c>
      <c r="E5151" s="8">
        <f>VartojimasGamyba!G5147</f>
        <v>1.254</v>
      </c>
      <c r="F5151" s="11"/>
      <c r="G5151" s="7">
        <f t="shared" si="781"/>
        <v>7.5393333333333334</v>
      </c>
      <c r="H5151" s="7">
        <v>0</v>
      </c>
      <c r="I5151" s="7">
        <v>1.2688888888888887</v>
      </c>
      <c r="J5151" s="7">
        <v>0</v>
      </c>
      <c r="L5151" s="7">
        <f>VartojimasGamyba!H5147</f>
        <v>0.112</v>
      </c>
      <c r="M5151" s="15">
        <f t="shared" si="774"/>
        <v>0</v>
      </c>
      <c r="N5151" s="7">
        <f t="shared" si="775"/>
        <v>0</v>
      </c>
      <c r="O5151" s="7">
        <f t="shared" si="776"/>
        <v>0</v>
      </c>
      <c r="R5151" s="7"/>
      <c r="S5151" s="47">
        <f t="shared" si="777"/>
        <v>0</v>
      </c>
      <c r="T5151" s="47">
        <f t="shared" si="778"/>
        <v>0</v>
      </c>
      <c r="U5151" s="47">
        <f t="shared" si="779"/>
        <v>168.94</v>
      </c>
      <c r="V5151" s="47">
        <f t="shared" si="780"/>
        <v>57.070000000000007</v>
      </c>
      <c r="W5151" s="11"/>
    </row>
    <row r="5152" spans="1:23" x14ac:dyDescent="0.45">
      <c r="A5152" t="s">
        <v>5157</v>
      </c>
      <c r="B5152">
        <v>46.82</v>
      </c>
      <c r="D5152" s="9" t="str">
        <f>VartojimasGamyba!J5148</f>
        <v>2024-04-02-10</v>
      </c>
      <c r="E5152" s="8">
        <f>VartojimasGamyba!G5148</f>
        <v>3.2000000000000001E-2</v>
      </c>
      <c r="F5152" s="11"/>
      <c r="G5152" s="7">
        <f t="shared" si="781"/>
        <v>7.6573333333333338</v>
      </c>
      <c r="H5152" s="7">
        <v>0.11799999999999999</v>
      </c>
      <c r="I5152" s="7">
        <v>0</v>
      </c>
      <c r="J5152" s="7">
        <v>0</v>
      </c>
      <c r="L5152" s="7">
        <f>VartojimasGamyba!H5148</f>
        <v>0.15</v>
      </c>
      <c r="M5152" s="15">
        <f t="shared" si="774"/>
        <v>0</v>
      </c>
      <c r="N5152" s="7">
        <f t="shared" si="775"/>
        <v>0</v>
      </c>
      <c r="O5152" s="7">
        <f t="shared" si="776"/>
        <v>0</v>
      </c>
      <c r="R5152" s="7"/>
      <c r="S5152" s="47">
        <f t="shared" si="777"/>
        <v>0.11799999999999999</v>
      </c>
      <c r="T5152" s="47">
        <f t="shared" si="778"/>
        <v>0.11799999999999999</v>
      </c>
      <c r="U5152" s="47">
        <f t="shared" si="779"/>
        <v>147.11000000000001</v>
      </c>
      <c r="V5152" s="47">
        <f t="shared" si="780"/>
        <v>35.24</v>
      </c>
      <c r="W5152" s="11"/>
    </row>
    <row r="5153" spans="1:23" x14ac:dyDescent="0.45">
      <c r="A5153" t="s">
        <v>5158</v>
      </c>
      <c r="B5153">
        <v>38.29</v>
      </c>
      <c r="D5153" s="9" t="str">
        <f>VartojimasGamyba!J5149</f>
        <v>2024-04-02-11</v>
      </c>
      <c r="E5153" s="8">
        <f>VartojimasGamyba!G5149</f>
        <v>0.73599999999999999</v>
      </c>
      <c r="F5153" s="11"/>
      <c r="G5153" s="7">
        <f t="shared" si="781"/>
        <v>6.9873333333333338</v>
      </c>
      <c r="H5153" s="7">
        <v>0</v>
      </c>
      <c r="I5153" s="7">
        <v>0.67</v>
      </c>
      <c r="J5153" s="7">
        <v>0</v>
      </c>
      <c r="L5153" s="7">
        <f>VartojimasGamyba!H5149</f>
        <v>0.13300000000000001</v>
      </c>
      <c r="M5153" s="15">
        <f t="shared" si="774"/>
        <v>0</v>
      </c>
      <c r="N5153" s="7">
        <f t="shared" si="775"/>
        <v>0</v>
      </c>
      <c r="O5153" s="7">
        <f t="shared" si="776"/>
        <v>0</v>
      </c>
      <c r="R5153" s="7"/>
      <c r="S5153" s="47">
        <f t="shared" si="777"/>
        <v>0</v>
      </c>
      <c r="T5153" s="47">
        <f t="shared" si="778"/>
        <v>0</v>
      </c>
      <c r="U5153" s="47">
        <f t="shared" si="779"/>
        <v>138.58000000000001</v>
      </c>
      <c r="V5153" s="47">
        <f t="shared" si="780"/>
        <v>26.71</v>
      </c>
      <c r="W5153" s="11"/>
    </row>
    <row r="5154" spans="1:23" x14ac:dyDescent="0.45">
      <c r="A5154" t="s">
        <v>5159</v>
      </c>
      <c r="B5154">
        <v>39.299999999999997</v>
      </c>
      <c r="D5154" s="9" t="str">
        <f>VartojimasGamyba!J5150</f>
        <v>2024-04-02-12</v>
      </c>
      <c r="E5154" s="8">
        <f>VartojimasGamyba!G5150</f>
        <v>4.0000000000000001E-3</v>
      </c>
      <c r="F5154" s="11"/>
      <c r="G5154" s="7">
        <f t="shared" si="781"/>
        <v>7.7613333333333339</v>
      </c>
      <c r="H5154" s="7">
        <v>0.77400000000000002</v>
      </c>
      <c r="I5154" s="7">
        <v>0</v>
      </c>
      <c r="J5154" s="7">
        <v>0</v>
      </c>
      <c r="L5154" s="7">
        <f>VartojimasGamyba!H5150</f>
        <v>0.77800000000000002</v>
      </c>
      <c r="M5154" s="15">
        <f t="shared" si="774"/>
        <v>0</v>
      </c>
      <c r="N5154" s="7">
        <f t="shared" si="775"/>
        <v>0</v>
      </c>
      <c r="O5154" s="7">
        <f t="shared" si="776"/>
        <v>0</v>
      </c>
      <c r="R5154" s="7"/>
      <c r="S5154" s="47">
        <f t="shared" si="777"/>
        <v>0.77400000000000002</v>
      </c>
      <c r="T5154" s="47">
        <f t="shared" si="778"/>
        <v>0.77400000000000002</v>
      </c>
      <c r="U5154" s="47">
        <f t="shared" si="779"/>
        <v>139.59</v>
      </c>
      <c r="V5154" s="47">
        <f t="shared" si="780"/>
        <v>27.72</v>
      </c>
      <c r="W5154" s="11"/>
    </row>
    <row r="5155" spans="1:23" x14ac:dyDescent="0.45">
      <c r="A5155" t="s">
        <v>5160</v>
      </c>
      <c r="B5155">
        <v>39.28</v>
      </c>
      <c r="D5155" s="9" t="str">
        <f>VartojimasGamyba!J5151</f>
        <v>2024-04-02-13</v>
      </c>
      <c r="E5155" s="8">
        <f>VartojimasGamyba!G5151</f>
        <v>0.13400000000000001</v>
      </c>
      <c r="F5155" s="11"/>
      <c r="G5155" s="7">
        <f t="shared" si="781"/>
        <v>8.2893333333333334</v>
      </c>
      <c r="H5155" s="7">
        <v>0.52800000000000014</v>
      </c>
      <c r="I5155" s="7">
        <v>0</v>
      </c>
      <c r="J5155" s="7">
        <v>0</v>
      </c>
      <c r="L5155" s="7">
        <f>VartojimasGamyba!H5151</f>
        <v>0.66200000000000003</v>
      </c>
      <c r="M5155" s="15">
        <f t="shared" si="774"/>
        <v>0</v>
      </c>
      <c r="N5155" s="7">
        <f t="shared" si="775"/>
        <v>0</v>
      </c>
      <c r="O5155" s="7">
        <f t="shared" si="776"/>
        <v>0</v>
      </c>
      <c r="R5155" s="7"/>
      <c r="S5155" s="47">
        <f t="shared" si="777"/>
        <v>0.52800000000000002</v>
      </c>
      <c r="T5155" s="47">
        <f t="shared" si="778"/>
        <v>0.52800000000000002</v>
      </c>
      <c r="U5155" s="47">
        <f t="shared" si="779"/>
        <v>139.57</v>
      </c>
      <c r="V5155" s="47">
        <f t="shared" si="780"/>
        <v>27.700000000000003</v>
      </c>
      <c r="W5155" s="11"/>
    </row>
    <row r="5156" spans="1:23" x14ac:dyDescent="0.45">
      <c r="A5156" t="s">
        <v>5161</v>
      </c>
      <c r="B5156">
        <v>38.369999999999997</v>
      </c>
      <c r="D5156" s="9" t="str">
        <f>VartojimasGamyba!J5152</f>
        <v>2024-04-02-14</v>
      </c>
      <c r="E5156" s="8">
        <f>VartojimasGamyba!G5152</f>
        <v>2.5999999999999999E-2</v>
      </c>
      <c r="F5156" s="11"/>
      <c r="G5156" s="7">
        <f t="shared" si="781"/>
        <v>8.9003333333333341</v>
      </c>
      <c r="H5156" s="7">
        <v>0.61099999999999999</v>
      </c>
      <c r="I5156" s="7">
        <v>0</v>
      </c>
      <c r="J5156" s="7">
        <v>0</v>
      </c>
      <c r="L5156" s="7">
        <f>VartojimasGamyba!H5152</f>
        <v>0.63700000000000001</v>
      </c>
      <c r="M5156" s="15">
        <f t="shared" si="774"/>
        <v>0</v>
      </c>
      <c r="N5156" s="7">
        <f t="shared" si="775"/>
        <v>0</v>
      </c>
      <c r="O5156" s="7">
        <f t="shared" si="776"/>
        <v>0</v>
      </c>
      <c r="R5156" s="7"/>
      <c r="S5156" s="47">
        <f t="shared" si="777"/>
        <v>0.61099999999999999</v>
      </c>
      <c r="T5156" s="47">
        <f t="shared" si="778"/>
        <v>0.61099999999999999</v>
      </c>
      <c r="U5156" s="47">
        <f t="shared" si="779"/>
        <v>138.66</v>
      </c>
      <c r="V5156" s="47">
        <f t="shared" si="780"/>
        <v>26.79</v>
      </c>
      <c r="W5156" s="11"/>
    </row>
    <row r="5157" spans="1:23" x14ac:dyDescent="0.45">
      <c r="A5157" t="s">
        <v>5162</v>
      </c>
      <c r="B5157">
        <v>33.380000000000003</v>
      </c>
      <c r="D5157" s="9" t="str">
        <f>VartojimasGamyba!J5153</f>
        <v>2024-04-02-15</v>
      </c>
      <c r="E5157" s="8">
        <f>VartojimasGamyba!G5153</f>
        <v>0.51400000000000001</v>
      </c>
      <c r="F5157" s="11"/>
      <c r="G5157" s="7">
        <f t="shared" si="781"/>
        <v>8.4781111111111116</v>
      </c>
      <c r="H5157" s="7">
        <v>0</v>
      </c>
      <c r="I5157" s="7">
        <v>0.42222222222222222</v>
      </c>
      <c r="J5157" s="7">
        <v>0</v>
      </c>
      <c r="L5157" s="7">
        <f>VartojimasGamyba!H5153</f>
        <v>0.13400000000000001</v>
      </c>
      <c r="M5157" s="15">
        <f t="shared" si="774"/>
        <v>0</v>
      </c>
      <c r="N5157" s="7">
        <f t="shared" si="775"/>
        <v>0</v>
      </c>
      <c r="O5157" s="7">
        <f t="shared" si="776"/>
        <v>0</v>
      </c>
      <c r="R5157" s="7"/>
      <c r="S5157" s="47">
        <f t="shared" si="777"/>
        <v>0</v>
      </c>
      <c r="T5157" s="47">
        <f t="shared" si="778"/>
        <v>0</v>
      </c>
      <c r="U5157" s="47">
        <f t="shared" si="779"/>
        <v>133.67000000000002</v>
      </c>
      <c r="V5157" s="47">
        <f t="shared" si="780"/>
        <v>21.800000000000004</v>
      </c>
      <c r="W5157" s="11"/>
    </row>
    <row r="5158" spans="1:23" x14ac:dyDescent="0.45">
      <c r="A5158" t="s">
        <v>5163</v>
      </c>
      <c r="B5158">
        <v>25.1</v>
      </c>
      <c r="D5158" s="9" t="str">
        <f>VartojimasGamyba!J5154</f>
        <v>2024-04-02-16</v>
      </c>
      <c r="E5158" s="8">
        <f>VartojimasGamyba!G5154</f>
        <v>0.122</v>
      </c>
      <c r="F5158" s="11"/>
      <c r="G5158" s="7">
        <f t="shared" si="781"/>
        <v>8.5211111111111109</v>
      </c>
      <c r="H5158" s="7">
        <v>4.3000000000000017E-2</v>
      </c>
      <c r="I5158" s="7">
        <v>0</v>
      </c>
      <c r="J5158" s="7">
        <v>0</v>
      </c>
      <c r="L5158" s="7">
        <f>VartojimasGamyba!H5154</f>
        <v>0.16500000000000001</v>
      </c>
      <c r="M5158" s="15">
        <f t="shared" si="774"/>
        <v>0</v>
      </c>
      <c r="N5158" s="7">
        <f t="shared" si="775"/>
        <v>0</v>
      </c>
      <c r="O5158" s="7">
        <f t="shared" si="776"/>
        <v>0</v>
      </c>
      <c r="R5158" s="7"/>
      <c r="S5158" s="47">
        <f t="shared" si="777"/>
        <v>4.300000000000001E-2</v>
      </c>
      <c r="T5158" s="47">
        <f t="shared" si="778"/>
        <v>4.300000000000001E-2</v>
      </c>
      <c r="U5158" s="47">
        <f t="shared" si="779"/>
        <v>125.39000000000001</v>
      </c>
      <c r="V5158" s="47">
        <f t="shared" si="780"/>
        <v>13.520000000000001</v>
      </c>
      <c r="W5158" s="11"/>
    </row>
    <row r="5159" spans="1:23" x14ac:dyDescent="0.45">
      <c r="A5159" t="s">
        <v>5164</v>
      </c>
      <c r="B5159">
        <v>8.83</v>
      </c>
      <c r="D5159" s="9" t="str">
        <f>VartojimasGamyba!J5155</f>
        <v>2024-04-02-17</v>
      </c>
      <c r="E5159" s="8">
        <f>VartojimasGamyba!G5155</f>
        <v>0.63800000000000001</v>
      </c>
      <c r="F5159" s="11"/>
      <c r="G5159" s="7">
        <f t="shared" si="781"/>
        <v>8.5211111111111109</v>
      </c>
      <c r="H5159" s="7">
        <v>0</v>
      </c>
      <c r="I5159" s="7">
        <v>0</v>
      </c>
      <c r="J5159" s="7">
        <v>0</v>
      </c>
      <c r="L5159" s="7">
        <f>VartojimasGamyba!H5155</f>
        <v>0</v>
      </c>
      <c r="M5159" s="15">
        <f t="shared" si="774"/>
        <v>0.63800000000000001</v>
      </c>
      <c r="N5159" s="7">
        <f t="shared" si="775"/>
        <v>69.618560000000002</v>
      </c>
      <c r="O5159" s="7">
        <f t="shared" si="776"/>
        <v>69.618560000000002</v>
      </c>
      <c r="R5159" s="7"/>
      <c r="S5159" s="47">
        <f t="shared" si="777"/>
        <v>0.63800000000000001</v>
      </c>
      <c r="T5159" s="47">
        <f t="shared" si="778"/>
        <v>0</v>
      </c>
      <c r="U5159" s="47">
        <f t="shared" si="779"/>
        <v>109.12</v>
      </c>
      <c r="V5159" s="47">
        <f t="shared" si="780"/>
        <v>-2.75</v>
      </c>
      <c r="W5159" s="11"/>
    </row>
    <row r="5160" spans="1:23" x14ac:dyDescent="0.45">
      <c r="A5160" t="s">
        <v>5165</v>
      </c>
      <c r="B5160">
        <v>41.2</v>
      </c>
      <c r="D5160" s="9" t="str">
        <f>VartojimasGamyba!J5156</f>
        <v>2024-04-02-18</v>
      </c>
      <c r="E5160" s="8">
        <f>VartojimasGamyba!G5156</f>
        <v>0.24399999999999999</v>
      </c>
      <c r="F5160" s="11"/>
      <c r="G5160" s="7">
        <f t="shared" si="781"/>
        <v>8.25</v>
      </c>
      <c r="H5160" s="7">
        <v>0</v>
      </c>
      <c r="I5160" s="7">
        <v>0.27111111111111114</v>
      </c>
      <c r="J5160" s="7">
        <v>0</v>
      </c>
      <c r="L5160" s="7">
        <f>VartojimasGamyba!H5156</f>
        <v>0</v>
      </c>
      <c r="M5160" s="15">
        <f t="shared" si="774"/>
        <v>-2.7755575615628914E-17</v>
      </c>
      <c r="N5160" s="7">
        <f t="shared" si="775"/>
        <v>-3.9271363938553352E-15</v>
      </c>
      <c r="O5160" s="7">
        <f t="shared" si="776"/>
        <v>-3.9271363938553352E-15</v>
      </c>
      <c r="R5160" s="7"/>
      <c r="S5160" s="47">
        <f t="shared" si="777"/>
        <v>-2.7755575615628914E-17</v>
      </c>
      <c r="T5160" s="47">
        <f t="shared" si="778"/>
        <v>0</v>
      </c>
      <c r="U5160" s="47">
        <f t="shared" si="779"/>
        <v>141.49</v>
      </c>
      <c r="V5160" s="47">
        <f t="shared" si="780"/>
        <v>29.620000000000005</v>
      </c>
      <c r="W5160" s="11"/>
    </row>
    <row r="5161" spans="1:23" x14ac:dyDescent="0.45">
      <c r="A5161" t="s">
        <v>5166</v>
      </c>
      <c r="B5161">
        <v>70.959999999999994</v>
      </c>
      <c r="D5161" s="9" t="str">
        <f>VartojimasGamyba!J5157</f>
        <v>2024-04-02-19</v>
      </c>
      <c r="E5161" s="8">
        <f>VartojimasGamyba!G5157</f>
        <v>0.62</v>
      </c>
      <c r="F5161" s="11"/>
      <c r="G5161" s="7">
        <f t="shared" si="781"/>
        <v>7.5611111111111109</v>
      </c>
      <c r="H5161" s="7">
        <v>0</v>
      </c>
      <c r="I5161" s="7">
        <v>0.68888888888888888</v>
      </c>
      <c r="J5161" s="7">
        <v>0</v>
      </c>
      <c r="L5161" s="7">
        <f>VartojimasGamyba!H5157</f>
        <v>0</v>
      </c>
      <c r="M5161" s="15">
        <f t="shared" si="774"/>
        <v>0</v>
      </c>
      <c r="N5161" s="7">
        <f t="shared" si="775"/>
        <v>0</v>
      </c>
      <c r="O5161" s="7">
        <f t="shared" si="776"/>
        <v>0</v>
      </c>
      <c r="R5161" s="7"/>
      <c r="S5161" s="47">
        <f t="shared" si="777"/>
        <v>0</v>
      </c>
      <c r="T5161" s="47">
        <f t="shared" si="778"/>
        <v>0</v>
      </c>
      <c r="U5161" s="47">
        <f t="shared" si="779"/>
        <v>171.25</v>
      </c>
      <c r="V5161" s="47">
        <f t="shared" si="780"/>
        <v>59.379999999999995</v>
      </c>
      <c r="W5161" s="11"/>
    </row>
    <row r="5162" spans="1:23" x14ac:dyDescent="0.45">
      <c r="A5162" t="s">
        <v>5167</v>
      </c>
      <c r="B5162">
        <v>93.1</v>
      </c>
      <c r="D5162" s="9" t="str">
        <f>VartojimasGamyba!J5158</f>
        <v>2024-04-02-20</v>
      </c>
      <c r="E5162" s="8">
        <f>VartojimasGamyba!G5158</f>
        <v>0.311</v>
      </c>
      <c r="F5162" s="11"/>
      <c r="G5162" s="7">
        <f t="shared" si="781"/>
        <v>7.2155555555555555</v>
      </c>
      <c r="H5162" s="7">
        <v>0</v>
      </c>
      <c r="I5162" s="7">
        <v>0.34555555555555556</v>
      </c>
      <c r="J5162" s="7">
        <v>0</v>
      </c>
      <c r="L5162" s="7">
        <f>VartojimasGamyba!H5158</f>
        <v>0</v>
      </c>
      <c r="M5162" s="15">
        <f t="shared" si="774"/>
        <v>0</v>
      </c>
      <c r="N5162" s="7">
        <f t="shared" si="775"/>
        <v>0</v>
      </c>
      <c r="O5162" s="7">
        <f t="shared" si="776"/>
        <v>0</v>
      </c>
      <c r="P5162" s="7" t="s">
        <v>8873</v>
      </c>
      <c r="R5162" s="7"/>
      <c r="S5162" s="47">
        <f t="shared" si="777"/>
        <v>0</v>
      </c>
      <c r="T5162" s="47">
        <f t="shared" si="778"/>
        <v>0</v>
      </c>
      <c r="U5162" s="47">
        <f t="shared" si="779"/>
        <v>193.39</v>
      </c>
      <c r="V5162" s="47">
        <f t="shared" si="780"/>
        <v>81.52</v>
      </c>
      <c r="W5162" s="11"/>
    </row>
    <row r="5163" spans="1:23" x14ac:dyDescent="0.45">
      <c r="A5163" t="s">
        <v>5168</v>
      </c>
      <c r="B5163">
        <v>92.61</v>
      </c>
      <c r="D5163" s="9" t="str">
        <f>VartojimasGamyba!J5159</f>
        <v>2024-04-02-21</v>
      </c>
      <c r="E5163" s="8">
        <f>VartojimasGamyba!G5159</f>
        <v>0.46200000000000002</v>
      </c>
      <c r="F5163" s="11"/>
      <c r="G5163" s="7">
        <f t="shared" si="781"/>
        <v>6.7022222222222219</v>
      </c>
      <c r="H5163" s="7">
        <v>0</v>
      </c>
      <c r="I5163" s="7">
        <v>0.51333333333333342</v>
      </c>
      <c r="J5163" s="7">
        <v>0</v>
      </c>
      <c r="L5163" s="7">
        <f>VartojimasGamyba!H5159</f>
        <v>0</v>
      </c>
      <c r="M5163" s="15">
        <f t="shared" si="774"/>
        <v>-5.5511151231257827E-17</v>
      </c>
      <c r="N5163" s="7">
        <f t="shared" si="775"/>
        <v>-1.0708101072509635E-14</v>
      </c>
      <c r="O5163" s="7">
        <f t="shared" si="776"/>
        <v>-1.0708101072509635E-14</v>
      </c>
      <c r="P5163" s="7">
        <f>SUM(N5142:N5165)</f>
        <v>730.30430000000001</v>
      </c>
      <c r="R5163" s="7"/>
      <c r="S5163" s="47">
        <f t="shared" si="777"/>
        <v>-5.5511151231257827E-17</v>
      </c>
      <c r="T5163" s="47">
        <f t="shared" si="778"/>
        <v>0</v>
      </c>
      <c r="U5163" s="47">
        <f t="shared" si="779"/>
        <v>192.9</v>
      </c>
      <c r="V5163" s="47">
        <f t="shared" si="780"/>
        <v>81.03</v>
      </c>
      <c r="W5163" s="11"/>
    </row>
    <row r="5164" spans="1:23" x14ac:dyDescent="0.45">
      <c r="A5164" t="s">
        <v>5169</v>
      </c>
      <c r="B5164">
        <v>42.09</v>
      </c>
      <c r="D5164" s="9" t="str">
        <f>VartojimasGamyba!J5160</f>
        <v>2024-04-02-22</v>
      </c>
      <c r="E5164" s="8">
        <f>VartojimasGamyba!G5160</f>
        <v>0.54</v>
      </c>
      <c r="F5164" s="11"/>
      <c r="G5164" s="7">
        <f t="shared" si="781"/>
        <v>6.1022222222222222</v>
      </c>
      <c r="H5164" s="7">
        <v>0</v>
      </c>
      <c r="I5164" s="7">
        <v>0.60000000000000009</v>
      </c>
      <c r="J5164" s="7">
        <v>0</v>
      </c>
      <c r="L5164" s="7">
        <f>VartojimasGamyba!H5160</f>
        <v>0</v>
      </c>
      <c r="M5164" s="15">
        <f t="shared" si="774"/>
        <v>-1.1102230246251565E-16</v>
      </c>
      <c r="N5164" s="7">
        <f t="shared" si="775"/>
        <v>-1.5807355424612978E-14</v>
      </c>
      <c r="O5164" s="7">
        <f t="shared" si="776"/>
        <v>-1.5807355424612978E-14</v>
      </c>
      <c r="P5164" s="7" t="s">
        <v>8872</v>
      </c>
      <c r="R5164" s="7"/>
      <c r="S5164" s="47">
        <f t="shared" si="777"/>
        <v>-1.1102230246251565E-16</v>
      </c>
      <c r="T5164" s="47">
        <f t="shared" si="778"/>
        <v>0</v>
      </c>
      <c r="U5164" s="47">
        <f t="shared" si="779"/>
        <v>142.38</v>
      </c>
      <c r="V5164" s="47">
        <f t="shared" si="780"/>
        <v>30.510000000000005</v>
      </c>
      <c r="W5164" s="11"/>
    </row>
    <row r="5165" spans="1:23" x14ac:dyDescent="0.45">
      <c r="A5165" t="s">
        <v>5170</v>
      </c>
      <c r="B5165">
        <v>25.7</v>
      </c>
      <c r="D5165" s="9" t="str">
        <f>VartojimasGamyba!J5161</f>
        <v>2024-04-02-23</v>
      </c>
      <c r="E5165" s="8">
        <f>VartojimasGamyba!G5161</f>
        <v>0.99199999999999999</v>
      </c>
      <c r="F5165" s="11"/>
      <c r="G5165" s="7">
        <f t="shared" si="781"/>
        <v>5</v>
      </c>
      <c r="H5165" s="7">
        <v>0</v>
      </c>
      <c r="I5165" s="7">
        <v>1.1022222222222222</v>
      </c>
      <c r="J5165" s="7">
        <v>0</v>
      </c>
      <c r="L5165" s="7">
        <f>VartojimasGamyba!H5161</f>
        <v>0</v>
      </c>
      <c r="M5165" s="15">
        <f t="shared" si="774"/>
        <v>0</v>
      </c>
      <c r="N5165" s="7">
        <f t="shared" si="775"/>
        <v>0</v>
      </c>
      <c r="O5165" s="7">
        <f t="shared" si="776"/>
        <v>0</v>
      </c>
      <c r="P5165" s="7">
        <f>SUM(O5142:O5165)</f>
        <v>730.30430000000001</v>
      </c>
      <c r="Q5165" s="7">
        <f>SUMPRODUCT(B5142:B5165,E5142:E5165)+SUM(E5142:E5165)*$Z$21-SUMPRODUCT(B5142:B5165,L5142:L5165)+SUM(L5142:L5165)*ABS($Z$20)</f>
        <v>1234.2634899999998</v>
      </c>
      <c r="R5165" s="7"/>
      <c r="S5165" s="47">
        <f t="shared" si="777"/>
        <v>0</v>
      </c>
      <c r="T5165" s="47">
        <f t="shared" si="778"/>
        <v>0</v>
      </c>
      <c r="U5165" s="47">
        <f t="shared" si="779"/>
        <v>125.99000000000001</v>
      </c>
      <c r="V5165" s="47">
        <f t="shared" si="780"/>
        <v>14.12</v>
      </c>
      <c r="W5165" s="11">
        <f>IF(P5165&lt;&gt;Q5165,1,0)</f>
        <v>1</v>
      </c>
    </row>
    <row r="5166" spans="1:23" x14ac:dyDescent="0.45">
      <c r="A5166" t="s">
        <v>5171</v>
      </c>
      <c r="B5166">
        <v>1.66</v>
      </c>
      <c r="D5166" s="1" t="str">
        <f>VartojimasGamyba!J5162</f>
        <v>2024-04-03-00</v>
      </c>
      <c r="E5166" s="7">
        <f>VartojimasGamyba!G5162</f>
        <v>0.48</v>
      </c>
      <c r="F5166" s="11"/>
      <c r="G5166" s="12">
        <f>G5165+H5166-I5166</f>
        <v>15</v>
      </c>
      <c r="H5166" s="12">
        <v>10</v>
      </c>
      <c r="I5166" s="12">
        <v>0</v>
      </c>
      <c r="J5166" s="12">
        <v>0</v>
      </c>
      <c r="K5166" s="12"/>
      <c r="L5166" s="12">
        <f>VartojimasGamyba!H5162</f>
        <v>0</v>
      </c>
      <c r="M5166" s="19">
        <f t="shared" si="774"/>
        <v>10.48</v>
      </c>
      <c r="N5166" s="7">
        <f t="shared" si="775"/>
        <v>1068.4360000000001</v>
      </c>
      <c r="O5166" s="7">
        <f t="shared" si="776"/>
        <v>1068.4360000000001</v>
      </c>
      <c r="R5166" s="20" t="s">
        <v>8783</v>
      </c>
      <c r="S5166" s="47">
        <f t="shared" si="777"/>
        <v>10.48</v>
      </c>
      <c r="T5166" s="47">
        <f t="shared" si="778"/>
        <v>0</v>
      </c>
      <c r="U5166" s="47">
        <f t="shared" si="779"/>
        <v>101.95</v>
      </c>
      <c r="V5166" s="47">
        <f t="shared" si="780"/>
        <v>-9.92</v>
      </c>
      <c r="W5166" s="11"/>
    </row>
    <row r="5167" spans="1:23" x14ac:dyDescent="0.45">
      <c r="A5167" t="s">
        <v>5172</v>
      </c>
      <c r="B5167">
        <v>25.28</v>
      </c>
      <c r="D5167" s="1" t="str">
        <f>VartojimasGamyba!J5163</f>
        <v>2024-04-03-01</v>
      </c>
      <c r="E5167" s="7">
        <f>VartojimasGamyba!G5163</f>
        <v>0.57199999999999995</v>
      </c>
      <c r="F5167" s="11"/>
      <c r="G5167" s="12">
        <f t="shared" ref="G5167:G5189" si="782">G5166+H5167-I5167</f>
        <v>14.364444444444445</v>
      </c>
      <c r="H5167" s="12">
        <v>0</v>
      </c>
      <c r="I5167" s="12">
        <v>0.63555555555555554</v>
      </c>
      <c r="J5167" s="12">
        <v>0</v>
      </c>
      <c r="K5167" s="12"/>
      <c r="L5167" s="12">
        <f>VartojimasGamyba!H5163</f>
        <v>0</v>
      </c>
      <c r="M5167" s="19">
        <f t="shared" si="774"/>
        <v>0</v>
      </c>
      <c r="N5167" s="7">
        <f t="shared" si="775"/>
        <v>0</v>
      </c>
      <c r="O5167" s="7">
        <f t="shared" si="776"/>
        <v>0</v>
      </c>
      <c r="R5167" s="7"/>
      <c r="S5167" s="47">
        <f t="shared" si="777"/>
        <v>0</v>
      </c>
      <c r="T5167" s="47">
        <f t="shared" si="778"/>
        <v>0</v>
      </c>
      <c r="U5167" s="47">
        <f t="shared" si="779"/>
        <v>125.57000000000001</v>
      </c>
      <c r="V5167" s="47">
        <f t="shared" si="780"/>
        <v>13.700000000000001</v>
      </c>
      <c r="W5167" s="11"/>
    </row>
    <row r="5168" spans="1:23" x14ac:dyDescent="0.45">
      <c r="A5168" t="s">
        <v>5173</v>
      </c>
      <c r="B5168">
        <v>20.63</v>
      </c>
      <c r="D5168" s="1" t="str">
        <f>VartojimasGamyba!J5164</f>
        <v>2024-04-03-02</v>
      </c>
      <c r="E5168" s="7">
        <f>VartojimasGamyba!G5164</f>
        <v>0.56399999999999995</v>
      </c>
      <c r="F5168" s="11"/>
      <c r="G5168" s="12">
        <f t="shared" si="782"/>
        <v>13.737777777777778</v>
      </c>
      <c r="H5168" s="12">
        <v>0</v>
      </c>
      <c r="I5168" s="12">
        <v>0.62666666666666671</v>
      </c>
      <c r="J5168" s="12">
        <v>0</v>
      </c>
      <c r="K5168" s="12"/>
      <c r="L5168" s="12">
        <f>VartojimasGamyba!H5164</f>
        <v>0</v>
      </c>
      <c r="M5168" s="19">
        <f t="shared" si="774"/>
        <v>-1.1102230246251565E-16</v>
      </c>
      <c r="N5168" s="7">
        <f t="shared" si="775"/>
        <v>-1.3424816813767393E-14</v>
      </c>
      <c r="O5168" s="7">
        <f t="shared" si="776"/>
        <v>-1.3424816813767393E-14</v>
      </c>
      <c r="R5168" s="7"/>
      <c r="S5168" s="47">
        <f t="shared" si="777"/>
        <v>-1.1102230246251565E-16</v>
      </c>
      <c r="T5168" s="47">
        <f t="shared" si="778"/>
        <v>0</v>
      </c>
      <c r="U5168" s="47">
        <f t="shared" si="779"/>
        <v>120.92</v>
      </c>
      <c r="V5168" s="47">
        <f t="shared" si="780"/>
        <v>9.0499999999999989</v>
      </c>
      <c r="W5168" s="11"/>
    </row>
    <row r="5169" spans="1:23" x14ac:dyDescent="0.45">
      <c r="A5169" t="s">
        <v>5174</v>
      </c>
      <c r="B5169">
        <v>16.95</v>
      </c>
      <c r="D5169" s="1" t="str">
        <f>VartojimasGamyba!J5165</f>
        <v>2024-04-03-03</v>
      </c>
      <c r="E5169" s="7">
        <f>VartojimasGamyba!G5165</f>
        <v>0.88300000000000001</v>
      </c>
      <c r="F5169" s="11"/>
      <c r="G5169" s="12">
        <f t="shared" si="782"/>
        <v>12.756666666666666</v>
      </c>
      <c r="H5169" s="12">
        <v>0</v>
      </c>
      <c r="I5169" s="12">
        <v>0.98111111111111116</v>
      </c>
      <c r="J5169" s="12">
        <v>0</v>
      </c>
      <c r="K5169" s="12"/>
      <c r="L5169" s="12">
        <f>VartojimasGamyba!H5165</f>
        <v>0</v>
      </c>
      <c r="M5169" s="19">
        <f t="shared" si="774"/>
        <v>0</v>
      </c>
      <c r="N5169" s="7">
        <f t="shared" si="775"/>
        <v>0</v>
      </c>
      <c r="O5169" s="7">
        <f t="shared" si="776"/>
        <v>0</v>
      </c>
      <c r="R5169" s="7"/>
      <c r="S5169" s="47">
        <f t="shared" si="777"/>
        <v>0</v>
      </c>
      <c r="T5169" s="47">
        <f t="shared" si="778"/>
        <v>0</v>
      </c>
      <c r="U5169" s="47">
        <f t="shared" si="779"/>
        <v>117.24000000000001</v>
      </c>
      <c r="V5169" s="47">
        <f t="shared" si="780"/>
        <v>5.3699999999999992</v>
      </c>
      <c r="W5169" s="11"/>
    </row>
    <row r="5170" spans="1:23" x14ac:dyDescent="0.45">
      <c r="A5170" t="s">
        <v>5175</v>
      </c>
      <c r="B5170">
        <v>12.99</v>
      </c>
      <c r="D5170" s="1" t="str">
        <f>VartojimasGamyba!J5166</f>
        <v>2024-04-03-04</v>
      </c>
      <c r="E5170" s="7">
        <f>VartojimasGamyba!G5166</f>
        <v>0.46700000000000003</v>
      </c>
      <c r="F5170" s="11"/>
      <c r="G5170" s="12">
        <f t="shared" si="782"/>
        <v>12.593222222222222</v>
      </c>
      <c r="H5170" s="12">
        <v>0</v>
      </c>
      <c r="I5170" s="12">
        <v>0.16344444444444406</v>
      </c>
      <c r="J5170" s="12">
        <v>0</v>
      </c>
      <c r="K5170" s="12"/>
      <c r="L5170" s="12">
        <f>VartojimasGamyba!H5166</f>
        <v>0</v>
      </c>
      <c r="M5170" s="19">
        <f t="shared" si="774"/>
        <v>0.31990000000000041</v>
      </c>
      <c r="N5170" s="7">
        <f t="shared" si="775"/>
        <v>36.238272000000045</v>
      </c>
      <c r="O5170" s="7">
        <f t="shared" si="776"/>
        <v>36.238272000000045</v>
      </c>
      <c r="R5170" s="7"/>
      <c r="S5170" s="47">
        <f t="shared" si="777"/>
        <v>0.31990000000000041</v>
      </c>
      <c r="T5170" s="47">
        <f t="shared" si="778"/>
        <v>0</v>
      </c>
      <c r="U5170" s="47">
        <f t="shared" si="779"/>
        <v>113.28</v>
      </c>
      <c r="V5170" s="47">
        <f t="shared" si="780"/>
        <v>1.4100000000000001</v>
      </c>
      <c r="W5170" s="11"/>
    </row>
    <row r="5171" spans="1:23" x14ac:dyDescent="0.45">
      <c r="A5171" t="s">
        <v>5176</v>
      </c>
      <c r="B5171">
        <v>26.84</v>
      </c>
      <c r="D5171" s="1" t="str">
        <f>VartojimasGamyba!J5167</f>
        <v>2024-04-03-05</v>
      </c>
      <c r="E5171" s="7">
        <f>VartojimasGamyba!G5167</f>
        <v>0.42699999999999999</v>
      </c>
      <c r="F5171" s="11"/>
      <c r="G5171" s="12">
        <f t="shared" si="782"/>
        <v>12.186555555555556</v>
      </c>
      <c r="H5171" s="12">
        <v>0</v>
      </c>
      <c r="I5171" s="12">
        <v>0.40666666666666662</v>
      </c>
      <c r="J5171" s="12">
        <v>0</v>
      </c>
      <c r="K5171" s="12"/>
      <c r="L5171" s="12">
        <f>VartojimasGamyba!H5167</f>
        <v>6.0999999999999999E-2</v>
      </c>
      <c r="M5171" s="19">
        <f t="shared" si="774"/>
        <v>0</v>
      </c>
      <c r="N5171" s="7">
        <f t="shared" si="775"/>
        <v>0</v>
      </c>
      <c r="O5171" s="7">
        <f t="shared" si="776"/>
        <v>0</v>
      </c>
      <c r="R5171" s="7"/>
      <c r="S5171" s="47">
        <f t="shared" si="777"/>
        <v>0</v>
      </c>
      <c r="T5171" s="47">
        <f t="shared" si="778"/>
        <v>0</v>
      </c>
      <c r="U5171" s="47">
        <f t="shared" si="779"/>
        <v>127.13000000000001</v>
      </c>
      <c r="V5171" s="47">
        <f t="shared" si="780"/>
        <v>15.26</v>
      </c>
      <c r="W5171" s="11"/>
    </row>
    <row r="5172" spans="1:23" x14ac:dyDescent="0.45">
      <c r="A5172" t="s">
        <v>5177</v>
      </c>
      <c r="B5172">
        <v>68.73</v>
      </c>
      <c r="D5172" s="1" t="str">
        <f>VartojimasGamyba!J5168</f>
        <v>2024-04-03-06</v>
      </c>
      <c r="E5172" s="7">
        <f>VartojimasGamyba!G5168</f>
        <v>0.35499999999999998</v>
      </c>
      <c r="F5172" s="11"/>
      <c r="G5172" s="12">
        <f t="shared" si="782"/>
        <v>11.918777777777779</v>
      </c>
      <c r="H5172" s="12">
        <v>0</v>
      </c>
      <c r="I5172" s="12">
        <v>0.26777777777777778</v>
      </c>
      <c r="J5172" s="12">
        <v>0</v>
      </c>
      <c r="K5172" s="12"/>
      <c r="L5172" s="12">
        <f>VartojimasGamyba!H5168</f>
        <v>0.114</v>
      </c>
      <c r="M5172" s="19">
        <f t="shared" si="774"/>
        <v>0</v>
      </c>
      <c r="N5172" s="7">
        <f t="shared" si="775"/>
        <v>0</v>
      </c>
      <c r="O5172" s="7">
        <f t="shared" si="776"/>
        <v>0</v>
      </c>
      <c r="R5172" s="7"/>
      <c r="S5172" s="47">
        <f t="shared" si="777"/>
        <v>0</v>
      </c>
      <c r="T5172" s="47">
        <f t="shared" si="778"/>
        <v>0</v>
      </c>
      <c r="U5172" s="47">
        <f t="shared" si="779"/>
        <v>169.02</v>
      </c>
      <c r="V5172" s="47">
        <f t="shared" si="780"/>
        <v>57.150000000000006</v>
      </c>
      <c r="W5172" s="11"/>
    </row>
    <row r="5173" spans="1:23" x14ac:dyDescent="0.45">
      <c r="A5173" t="s">
        <v>5178</v>
      </c>
      <c r="B5173">
        <v>88.17</v>
      </c>
      <c r="D5173" s="1" t="str">
        <f>VartojimasGamyba!J5169</f>
        <v>2024-04-03-07</v>
      </c>
      <c r="E5173" s="7">
        <f>VartojimasGamyba!G5169</f>
        <v>0.20799999999999999</v>
      </c>
      <c r="F5173" s="11"/>
      <c r="G5173" s="12">
        <f t="shared" si="782"/>
        <v>12.093777777777779</v>
      </c>
      <c r="H5173" s="12">
        <v>0.17500000000000002</v>
      </c>
      <c r="I5173" s="12">
        <v>0</v>
      </c>
      <c r="J5173" s="12">
        <v>0</v>
      </c>
      <c r="K5173" s="12"/>
      <c r="L5173" s="12">
        <f>VartojimasGamyba!H5169</f>
        <v>0.38300000000000001</v>
      </c>
      <c r="M5173" s="19">
        <f t="shared" si="774"/>
        <v>0</v>
      </c>
      <c r="N5173" s="7">
        <f t="shared" si="775"/>
        <v>0</v>
      </c>
      <c r="O5173" s="7">
        <f t="shared" si="776"/>
        <v>0</v>
      </c>
      <c r="R5173" s="7"/>
      <c r="S5173" s="47">
        <f t="shared" si="777"/>
        <v>0.17500000000000002</v>
      </c>
      <c r="T5173" s="47">
        <f t="shared" si="778"/>
        <v>0.17500000000000002</v>
      </c>
      <c r="U5173" s="47">
        <f t="shared" si="779"/>
        <v>188.46</v>
      </c>
      <c r="V5173" s="47">
        <f t="shared" si="780"/>
        <v>76.59</v>
      </c>
      <c r="W5173" s="11"/>
    </row>
    <row r="5174" spans="1:23" x14ac:dyDescent="0.45">
      <c r="A5174" t="s">
        <v>5179</v>
      </c>
      <c r="B5174">
        <v>115.1</v>
      </c>
      <c r="D5174" s="1" t="str">
        <f>VartojimasGamyba!J5170</f>
        <v>2024-04-03-08</v>
      </c>
      <c r="E5174" s="7">
        <f>VartojimasGamyba!G5170</f>
        <v>0.24</v>
      </c>
      <c r="F5174" s="11"/>
      <c r="G5174" s="12">
        <f t="shared" si="782"/>
        <v>12.093777777777779</v>
      </c>
      <c r="H5174" s="12">
        <v>5.5511151231257827E-17</v>
      </c>
      <c r="I5174" s="12">
        <v>0</v>
      </c>
      <c r="J5174" s="12">
        <v>0.48</v>
      </c>
      <c r="K5174" s="12"/>
      <c r="L5174" s="12">
        <f>VartojimasGamyba!H5170</f>
        <v>0.72</v>
      </c>
      <c r="M5174" s="19">
        <f t="shared" si="774"/>
        <v>0</v>
      </c>
      <c r="N5174" s="7">
        <f t="shared" si="775"/>
        <v>-49.689599999999999</v>
      </c>
      <c r="O5174" s="7">
        <f t="shared" si="776"/>
        <v>0</v>
      </c>
      <c r="R5174" s="7"/>
      <c r="S5174" s="47">
        <f t="shared" si="777"/>
        <v>0.48</v>
      </c>
      <c r="T5174" s="47">
        <f t="shared" si="778"/>
        <v>0.48</v>
      </c>
      <c r="U5174" s="47">
        <f t="shared" si="779"/>
        <v>215.39</v>
      </c>
      <c r="V5174" s="47">
        <f t="shared" si="780"/>
        <v>103.52</v>
      </c>
      <c r="W5174" s="11"/>
    </row>
    <row r="5175" spans="1:23" x14ac:dyDescent="0.45">
      <c r="A5175" t="s">
        <v>5180</v>
      </c>
      <c r="B5175">
        <v>114.07</v>
      </c>
      <c r="D5175" s="1" t="str">
        <f>VartojimasGamyba!J5171</f>
        <v>2024-04-03-09</v>
      </c>
      <c r="E5175" s="7">
        <f>VartojimasGamyba!G5171</f>
        <v>0.06</v>
      </c>
      <c r="F5175" s="11"/>
      <c r="G5175" s="12">
        <f t="shared" si="782"/>
        <v>12.093777777777779</v>
      </c>
      <c r="H5175" s="12">
        <v>0</v>
      </c>
      <c r="I5175" s="12">
        <v>0</v>
      </c>
      <c r="J5175" s="12">
        <v>0.77200000000000002</v>
      </c>
      <c r="K5175" s="12"/>
      <c r="L5175" s="12">
        <f>VartojimasGamyba!H5171</f>
        <v>0.83199999999999996</v>
      </c>
      <c r="M5175" s="19">
        <f t="shared" si="774"/>
        <v>0</v>
      </c>
      <c r="N5175" s="7">
        <f t="shared" si="775"/>
        <v>-79.122280000000003</v>
      </c>
      <c r="O5175" s="7">
        <f t="shared" si="776"/>
        <v>0</v>
      </c>
      <c r="R5175" s="7"/>
      <c r="S5175" s="47">
        <f t="shared" si="777"/>
        <v>0.77200000000000002</v>
      </c>
      <c r="T5175" s="47">
        <f t="shared" si="778"/>
        <v>0.77200000000000002</v>
      </c>
      <c r="U5175" s="47">
        <f t="shared" si="779"/>
        <v>214.36</v>
      </c>
      <c r="V5175" s="47">
        <f t="shared" si="780"/>
        <v>102.49</v>
      </c>
      <c r="W5175" s="11"/>
    </row>
    <row r="5176" spans="1:23" x14ac:dyDescent="0.45">
      <c r="A5176" t="s">
        <v>5181</v>
      </c>
      <c r="B5176">
        <v>89.4</v>
      </c>
      <c r="D5176" s="1" t="str">
        <f>VartojimasGamyba!J5172</f>
        <v>2024-04-03-10</v>
      </c>
      <c r="E5176" s="7">
        <f>VartojimasGamyba!G5172</f>
        <v>0.20200000000000001</v>
      </c>
      <c r="F5176" s="11"/>
      <c r="G5176" s="12">
        <f t="shared" si="782"/>
        <v>12.88477777777778</v>
      </c>
      <c r="H5176" s="12">
        <v>0.79100000000000015</v>
      </c>
      <c r="I5176" s="12">
        <v>0</v>
      </c>
      <c r="J5176" s="12">
        <v>0</v>
      </c>
      <c r="K5176" s="12"/>
      <c r="L5176" s="12">
        <f>VartojimasGamyba!H5172</f>
        <v>0.99299999999999999</v>
      </c>
      <c r="M5176" s="19">
        <f t="shared" si="774"/>
        <v>0</v>
      </c>
      <c r="N5176" s="7">
        <f t="shared" si="775"/>
        <v>0</v>
      </c>
      <c r="O5176" s="7">
        <f t="shared" si="776"/>
        <v>0</v>
      </c>
      <c r="R5176" s="7"/>
      <c r="S5176" s="47">
        <f t="shared" si="777"/>
        <v>0.79099999999999993</v>
      </c>
      <c r="T5176" s="47">
        <f t="shared" si="778"/>
        <v>0.79099999999999993</v>
      </c>
      <c r="U5176" s="47">
        <f t="shared" si="779"/>
        <v>189.69</v>
      </c>
      <c r="V5176" s="47">
        <f t="shared" si="780"/>
        <v>77.820000000000007</v>
      </c>
      <c r="W5176" s="11"/>
    </row>
    <row r="5177" spans="1:23" x14ac:dyDescent="0.45">
      <c r="A5177" t="s">
        <v>5182</v>
      </c>
      <c r="B5177">
        <v>81.23</v>
      </c>
      <c r="D5177" s="1" t="str">
        <f>VartojimasGamyba!J5173</f>
        <v>2024-04-03-11</v>
      </c>
      <c r="E5177" s="7">
        <f>VartojimasGamyba!G5173</f>
        <v>4.3999999999999997E-2</v>
      </c>
      <c r="F5177" s="11"/>
      <c r="G5177" s="12">
        <f t="shared" si="782"/>
        <v>14.03177777777778</v>
      </c>
      <c r="H5177" s="12">
        <v>1.147</v>
      </c>
      <c r="I5177" s="12">
        <v>0</v>
      </c>
      <c r="J5177" s="12">
        <v>0</v>
      </c>
      <c r="K5177" s="12"/>
      <c r="L5177" s="12">
        <f>VartojimasGamyba!H5173</f>
        <v>1.1910000000000001</v>
      </c>
      <c r="M5177" s="19">
        <f t="shared" si="774"/>
        <v>0</v>
      </c>
      <c r="N5177" s="7">
        <f t="shared" si="775"/>
        <v>0</v>
      </c>
      <c r="O5177" s="7">
        <f t="shared" si="776"/>
        <v>0</v>
      </c>
      <c r="R5177" s="7"/>
      <c r="S5177" s="47">
        <f t="shared" si="777"/>
        <v>1.147</v>
      </c>
      <c r="T5177" s="47">
        <f t="shared" si="778"/>
        <v>1.147</v>
      </c>
      <c r="U5177" s="47">
        <f t="shared" si="779"/>
        <v>181.52</v>
      </c>
      <c r="V5177" s="47">
        <f t="shared" si="780"/>
        <v>69.650000000000006</v>
      </c>
      <c r="W5177" s="11"/>
    </row>
    <row r="5178" spans="1:23" x14ac:dyDescent="0.45">
      <c r="A5178" t="s">
        <v>5183</v>
      </c>
      <c r="B5178">
        <v>77.47</v>
      </c>
      <c r="D5178" s="1" t="str">
        <f>VartojimasGamyba!J5174</f>
        <v>2024-04-03-12</v>
      </c>
      <c r="E5178" s="7">
        <f>VartojimasGamyba!G5174</f>
        <v>0.622</v>
      </c>
      <c r="F5178" s="11"/>
      <c r="G5178" s="12">
        <f t="shared" si="782"/>
        <v>14.10477777777778</v>
      </c>
      <c r="H5178" s="12">
        <v>7.2999999999999968E-2</v>
      </c>
      <c r="I5178" s="12">
        <v>0</v>
      </c>
      <c r="J5178" s="12">
        <v>0</v>
      </c>
      <c r="K5178" s="12"/>
      <c r="L5178" s="12">
        <f>VartojimasGamyba!H5174</f>
        <v>0.69499999999999995</v>
      </c>
      <c r="M5178" s="19">
        <f t="shared" si="774"/>
        <v>0</v>
      </c>
      <c r="N5178" s="7">
        <f t="shared" si="775"/>
        <v>0</v>
      </c>
      <c r="O5178" s="7">
        <f t="shared" si="776"/>
        <v>0</v>
      </c>
      <c r="R5178" s="7"/>
      <c r="S5178" s="47">
        <f t="shared" si="777"/>
        <v>7.2999999999999954E-2</v>
      </c>
      <c r="T5178" s="47">
        <f t="shared" si="778"/>
        <v>7.2999999999999954E-2</v>
      </c>
      <c r="U5178" s="47">
        <f t="shared" si="779"/>
        <v>177.76</v>
      </c>
      <c r="V5178" s="47">
        <f t="shared" si="780"/>
        <v>65.89</v>
      </c>
      <c r="W5178" s="11"/>
    </row>
    <row r="5179" spans="1:23" x14ac:dyDescent="0.45">
      <c r="A5179" t="s">
        <v>5184</v>
      </c>
      <c r="B5179">
        <v>73.97</v>
      </c>
      <c r="D5179" s="1" t="str">
        <f>VartojimasGamyba!J5175</f>
        <v>2024-04-03-13</v>
      </c>
      <c r="E5179" s="7">
        <f>VartojimasGamyba!G5175</f>
        <v>0.316</v>
      </c>
      <c r="F5179" s="11"/>
      <c r="G5179" s="12">
        <f t="shared" si="782"/>
        <v>14.21777777777778</v>
      </c>
      <c r="H5179" s="12">
        <v>0.11299999999999999</v>
      </c>
      <c r="I5179" s="12">
        <v>0</v>
      </c>
      <c r="J5179" s="12">
        <v>0</v>
      </c>
      <c r="K5179" s="12"/>
      <c r="L5179" s="12">
        <f>VartojimasGamyba!H5175</f>
        <v>0.42899999999999999</v>
      </c>
      <c r="M5179" s="19">
        <f t="shared" si="774"/>
        <v>0</v>
      </c>
      <c r="N5179" s="7">
        <f t="shared" si="775"/>
        <v>0</v>
      </c>
      <c r="O5179" s="7">
        <f t="shared" si="776"/>
        <v>0</v>
      </c>
      <c r="R5179" s="7"/>
      <c r="S5179" s="47">
        <f t="shared" si="777"/>
        <v>0.11299999999999999</v>
      </c>
      <c r="T5179" s="47">
        <f t="shared" si="778"/>
        <v>0.11299999999999999</v>
      </c>
      <c r="U5179" s="47">
        <f t="shared" si="779"/>
        <v>174.26</v>
      </c>
      <c r="V5179" s="47">
        <f t="shared" si="780"/>
        <v>62.39</v>
      </c>
      <c r="W5179" s="11"/>
    </row>
    <row r="5180" spans="1:23" x14ac:dyDescent="0.45">
      <c r="A5180" t="s">
        <v>5185</v>
      </c>
      <c r="B5180">
        <v>71.48</v>
      </c>
      <c r="D5180" s="1" t="str">
        <f>VartojimasGamyba!J5176</f>
        <v>2024-04-03-14</v>
      </c>
      <c r="E5180" s="7">
        <f>VartojimasGamyba!G5176</f>
        <v>0.43099999999999999</v>
      </c>
      <c r="F5180" s="11"/>
      <c r="G5180" s="12">
        <f t="shared" si="782"/>
        <v>13.802222222222225</v>
      </c>
      <c r="H5180" s="12">
        <v>0</v>
      </c>
      <c r="I5180" s="12">
        <v>0.41555555555555551</v>
      </c>
      <c r="J5180" s="12">
        <v>0</v>
      </c>
      <c r="K5180" s="12"/>
      <c r="L5180" s="12">
        <f>VartojimasGamyba!H5176</f>
        <v>5.7000000000000002E-2</v>
      </c>
      <c r="M5180" s="19">
        <f t="shared" si="774"/>
        <v>0</v>
      </c>
      <c r="N5180" s="7">
        <f t="shared" si="775"/>
        <v>0</v>
      </c>
      <c r="O5180" s="7">
        <f t="shared" si="776"/>
        <v>0</v>
      </c>
      <c r="R5180" s="7"/>
      <c r="S5180" s="47">
        <f t="shared" si="777"/>
        <v>0</v>
      </c>
      <c r="T5180" s="47">
        <f t="shared" si="778"/>
        <v>0</v>
      </c>
      <c r="U5180" s="47">
        <f t="shared" si="779"/>
        <v>171.77</v>
      </c>
      <c r="V5180" s="47">
        <f t="shared" si="780"/>
        <v>59.900000000000006</v>
      </c>
      <c r="W5180" s="11"/>
    </row>
    <row r="5181" spans="1:23" x14ac:dyDescent="0.45">
      <c r="A5181" t="s">
        <v>5186</v>
      </c>
      <c r="B5181">
        <v>68.92</v>
      </c>
      <c r="D5181" s="1" t="str">
        <f>VartojimasGamyba!J5177</f>
        <v>2024-04-03-15</v>
      </c>
      <c r="E5181" s="7">
        <f>VartojimasGamyba!G5177</f>
        <v>0.68899999999999995</v>
      </c>
      <c r="F5181" s="11"/>
      <c r="G5181" s="12">
        <f t="shared" si="782"/>
        <v>13.058888888888891</v>
      </c>
      <c r="H5181" s="12">
        <v>0</v>
      </c>
      <c r="I5181" s="12">
        <v>0.74333333333333329</v>
      </c>
      <c r="J5181" s="12">
        <v>0</v>
      </c>
      <c r="K5181" s="12"/>
      <c r="L5181" s="12">
        <f>VartojimasGamyba!H5177</f>
        <v>0.02</v>
      </c>
      <c r="M5181" s="19">
        <f t="shared" si="774"/>
        <v>0</v>
      </c>
      <c r="N5181" s="7">
        <f t="shared" si="775"/>
        <v>0</v>
      </c>
      <c r="O5181" s="7">
        <f t="shared" si="776"/>
        <v>0</v>
      </c>
      <c r="R5181" s="7"/>
      <c r="S5181" s="47">
        <f t="shared" si="777"/>
        <v>0</v>
      </c>
      <c r="T5181" s="47">
        <f t="shared" si="778"/>
        <v>0</v>
      </c>
      <c r="U5181" s="47">
        <f t="shared" si="779"/>
        <v>169.21</v>
      </c>
      <c r="V5181" s="47">
        <f t="shared" si="780"/>
        <v>57.34</v>
      </c>
      <c r="W5181" s="11"/>
    </row>
    <row r="5182" spans="1:23" x14ac:dyDescent="0.45">
      <c r="A5182" t="s">
        <v>5187</v>
      </c>
      <c r="B5182">
        <v>71.319999999999993</v>
      </c>
      <c r="D5182" s="1" t="str">
        <f>VartojimasGamyba!J5178</f>
        <v>2024-04-03-16</v>
      </c>
      <c r="E5182" s="7">
        <f>VartojimasGamyba!G5178</f>
        <v>0.93200000000000005</v>
      </c>
      <c r="F5182" s="11"/>
      <c r="G5182" s="12">
        <f t="shared" si="782"/>
        <v>12.032222222222224</v>
      </c>
      <c r="H5182" s="12">
        <v>0</v>
      </c>
      <c r="I5182" s="12">
        <v>1.0266666666666668</v>
      </c>
      <c r="J5182" s="12">
        <v>0</v>
      </c>
      <c r="K5182" s="12"/>
      <c r="L5182" s="12">
        <f>VartojimasGamyba!H5178</f>
        <v>8.0000000000000002E-3</v>
      </c>
      <c r="M5182" s="19">
        <f t="shared" si="774"/>
        <v>-1.0408340855860843E-16</v>
      </c>
      <c r="N5182" s="7">
        <f t="shared" si="775"/>
        <v>-1.7861753742742793E-14</v>
      </c>
      <c r="O5182" s="7">
        <f t="shared" si="776"/>
        <v>-1.7861753742742793E-14</v>
      </c>
      <c r="R5182" s="7"/>
      <c r="S5182" s="47">
        <f t="shared" si="777"/>
        <v>-1.0408340855860843E-16</v>
      </c>
      <c r="T5182" s="47">
        <f t="shared" si="778"/>
        <v>0</v>
      </c>
      <c r="U5182" s="47">
        <f t="shared" si="779"/>
        <v>171.61</v>
      </c>
      <c r="V5182" s="47">
        <f t="shared" si="780"/>
        <v>59.739999999999995</v>
      </c>
      <c r="W5182" s="11"/>
    </row>
    <row r="5183" spans="1:23" x14ac:dyDescent="0.45">
      <c r="A5183" t="s">
        <v>5188</v>
      </c>
      <c r="B5183">
        <v>74.86</v>
      </c>
      <c r="D5183" s="1" t="str">
        <f>VartojimasGamyba!J5179</f>
        <v>2024-04-03-17</v>
      </c>
      <c r="E5183" s="7">
        <f>VartojimasGamyba!G5179</f>
        <v>1.4550000000000001</v>
      </c>
      <c r="F5183" s="11"/>
      <c r="G5183" s="12">
        <f t="shared" si="782"/>
        <v>10.415555555555557</v>
      </c>
      <c r="H5183" s="12">
        <v>0</v>
      </c>
      <c r="I5183" s="12">
        <v>1.6166666666666669</v>
      </c>
      <c r="J5183" s="12">
        <v>0</v>
      </c>
      <c r="K5183" s="12"/>
      <c r="L5183" s="12">
        <f>VartojimasGamyba!H5179</f>
        <v>0</v>
      </c>
      <c r="M5183" s="19">
        <f t="shared" si="774"/>
        <v>-2.2204460492503131E-16</v>
      </c>
      <c r="N5183" s="7">
        <f t="shared" si="775"/>
        <v>-3.8891112552619235E-14</v>
      </c>
      <c r="O5183" s="7">
        <f t="shared" si="776"/>
        <v>-3.8891112552619235E-14</v>
      </c>
      <c r="R5183" s="7"/>
      <c r="S5183" s="47">
        <f t="shared" si="777"/>
        <v>-2.2204460492503131E-16</v>
      </c>
      <c r="T5183" s="47">
        <f t="shared" si="778"/>
        <v>0</v>
      </c>
      <c r="U5183" s="47">
        <f t="shared" si="779"/>
        <v>175.15</v>
      </c>
      <c r="V5183" s="47">
        <f t="shared" si="780"/>
        <v>63.28</v>
      </c>
      <c r="W5183" s="11"/>
    </row>
    <row r="5184" spans="1:23" x14ac:dyDescent="0.45">
      <c r="A5184" t="s">
        <v>5189</v>
      </c>
      <c r="B5184">
        <v>90.22</v>
      </c>
      <c r="D5184" s="1" t="str">
        <f>VartojimasGamyba!J5180</f>
        <v>2024-04-03-18</v>
      </c>
      <c r="E5184" s="7">
        <f>VartojimasGamyba!G5180</f>
        <v>0.75</v>
      </c>
      <c r="F5184" s="11"/>
      <c r="G5184" s="12">
        <f t="shared" si="782"/>
        <v>9.5822222222222226</v>
      </c>
      <c r="H5184" s="12">
        <v>0</v>
      </c>
      <c r="I5184" s="12">
        <v>0.83333333333333337</v>
      </c>
      <c r="J5184" s="12">
        <v>0</v>
      </c>
      <c r="K5184" s="12"/>
      <c r="L5184" s="12">
        <f>VartojimasGamyba!H5180</f>
        <v>0</v>
      </c>
      <c r="M5184" s="19">
        <f t="shared" si="774"/>
        <v>0</v>
      </c>
      <c r="N5184" s="7">
        <f t="shared" si="775"/>
        <v>0</v>
      </c>
      <c r="O5184" s="7">
        <f t="shared" si="776"/>
        <v>0</v>
      </c>
      <c r="R5184" s="7"/>
      <c r="S5184" s="47">
        <f t="shared" si="777"/>
        <v>0</v>
      </c>
      <c r="T5184" s="47">
        <f t="shared" si="778"/>
        <v>0</v>
      </c>
      <c r="U5184" s="47">
        <f t="shared" si="779"/>
        <v>190.51</v>
      </c>
      <c r="V5184" s="47">
        <f t="shared" si="780"/>
        <v>78.64</v>
      </c>
      <c r="W5184" s="11"/>
    </row>
    <row r="5185" spans="1:23" x14ac:dyDescent="0.45">
      <c r="A5185" t="s">
        <v>5190</v>
      </c>
      <c r="B5185">
        <v>108.14</v>
      </c>
      <c r="D5185" s="1" t="str">
        <f>VartojimasGamyba!J5181</f>
        <v>2024-04-03-19</v>
      </c>
      <c r="E5185" s="7">
        <f>VartojimasGamyba!G5181</f>
        <v>0.80300000000000005</v>
      </c>
      <c r="F5185" s="11"/>
      <c r="G5185" s="12">
        <f t="shared" si="782"/>
        <v>8.6900000000000013</v>
      </c>
      <c r="H5185" s="12">
        <v>0</v>
      </c>
      <c r="I5185" s="12">
        <v>0.89222222222222225</v>
      </c>
      <c r="J5185" s="12">
        <v>0</v>
      </c>
      <c r="K5185" s="12"/>
      <c r="L5185" s="12">
        <f>VartojimasGamyba!H5181</f>
        <v>0</v>
      </c>
      <c r="M5185" s="19">
        <f t="shared" si="774"/>
        <v>0</v>
      </c>
      <c r="N5185" s="7">
        <f t="shared" si="775"/>
        <v>0</v>
      </c>
      <c r="O5185" s="7">
        <f t="shared" si="776"/>
        <v>0</v>
      </c>
      <c r="R5185" s="7"/>
      <c r="S5185" s="47">
        <f t="shared" si="777"/>
        <v>0</v>
      </c>
      <c r="T5185" s="47">
        <f t="shared" si="778"/>
        <v>0</v>
      </c>
      <c r="U5185" s="47">
        <f t="shared" si="779"/>
        <v>208.43</v>
      </c>
      <c r="V5185" s="47">
        <f t="shared" si="780"/>
        <v>96.56</v>
      </c>
      <c r="W5185" s="11"/>
    </row>
    <row r="5186" spans="1:23" x14ac:dyDescent="0.45">
      <c r="A5186" t="s">
        <v>5191</v>
      </c>
      <c r="B5186">
        <v>120.35</v>
      </c>
      <c r="D5186" s="1" t="str">
        <f>VartojimasGamyba!J5182</f>
        <v>2024-04-03-20</v>
      </c>
      <c r="E5186" s="7">
        <f>VartojimasGamyba!G5182</f>
        <v>0.71399999999999997</v>
      </c>
      <c r="F5186" s="11"/>
      <c r="G5186" s="12">
        <f t="shared" si="782"/>
        <v>7.8966666666666683</v>
      </c>
      <c r="H5186" s="12">
        <v>0</v>
      </c>
      <c r="I5186" s="12">
        <v>0.79333333333333322</v>
      </c>
      <c r="J5186" s="12">
        <v>0</v>
      </c>
      <c r="K5186" s="12"/>
      <c r="L5186" s="12">
        <f>VartojimasGamyba!H5182</f>
        <v>0</v>
      </c>
      <c r="M5186" s="19">
        <f t="shared" si="774"/>
        <v>0</v>
      </c>
      <c r="N5186" s="7">
        <f t="shared" si="775"/>
        <v>0</v>
      </c>
      <c r="O5186" s="7">
        <f t="shared" si="776"/>
        <v>0</v>
      </c>
      <c r="P5186" s="7" t="s">
        <v>8873</v>
      </c>
      <c r="R5186" s="7"/>
      <c r="S5186" s="47">
        <f t="shared" si="777"/>
        <v>0</v>
      </c>
      <c r="T5186" s="47">
        <f t="shared" si="778"/>
        <v>0</v>
      </c>
      <c r="U5186" s="47">
        <f t="shared" si="779"/>
        <v>220.64</v>
      </c>
      <c r="V5186" s="47">
        <f t="shared" si="780"/>
        <v>108.77</v>
      </c>
      <c r="W5186" s="11"/>
    </row>
    <row r="5187" spans="1:23" x14ac:dyDescent="0.45">
      <c r="A5187" t="s">
        <v>5192</v>
      </c>
      <c r="B5187">
        <v>99.14</v>
      </c>
      <c r="D5187" s="1" t="str">
        <f>VartojimasGamyba!J5183</f>
        <v>2024-04-03-21</v>
      </c>
      <c r="E5187" s="7">
        <f>VartojimasGamyba!G5183</f>
        <v>0.99</v>
      </c>
      <c r="F5187" s="11"/>
      <c r="G5187" s="12">
        <f t="shared" si="782"/>
        <v>6.7966666666666686</v>
      </c>
      <c r="H5187" s="12">
        <v>0</v>
      </c>
      <c r="I5187" s="12">
        <v>1.0999999999999999</v>
      </c>
      <c r="J5187" s="12">
        <v>0</v>
      </c>
      <c r="K5187" s="12"/>
      <c r="L5187" s="12">
        <f>VartojimasGamyba!H5183</f>
        <v>0</v>
      </c>
      <c r="M5187" s="19">
        <f t="shared" si="774"/>
        <v>1.1102230246251565E-16</v>
      </c>
      <c r="N5187" s="7">
        <f t="shared" si="775"/>
        <v>2.2141177780099498E-14</v>
      </c>
      <c r="O5187" s="7">
        <f t="shared" si="776"/>
        <v>2.2141177780099498E-14</v>
      </c>
      <c r="P5187" s="7">
        <f>SUM(N5166:N5189)</f>
        <v>975.86239200000023</v>
      </c>
      <c r="R5187" s="7"/>
      <c r="S5187" s="47">
        <f t="shared" si="777"/>
        <v>1.1102230246251565E-16</v>
      </c>
      <c r="T5187" s="47">
        <f t="shared" si="778"/>
        <v>0</v>
      </c>
      <c r="U5187" s="47">
        <f t="shared" si="779"/>
        <v>199.43</v>
      </c>
      <c r="V5187" s="47">
        <f t="shared" si="780"/>
        <v>87.56</v>
      </c>
      <c r="W5187" s="11"/>
    </row>
    <row r="5188" spans="1:23" x14ac:dyDescent="0.45">
      <c r="A5188" t="s">
        <v>5193</v>
      </c>
      <c r="B5188">
        <v>74.709999999999994</v>
      </c>
      <c r="D5188" s="1" t="str">
        <f>VartojimasGamyba!J5184</f>
        <v>2024-04-03-22</v>
      </c>
      <c r="E5188" s="7">
        <f>VartojimasGamyba!G5184</f>
        <v>0.97599999999999998</v>
      </c>
      <c r="F5188" s="11"/>
      <c r="G5188" s="12">
        <f t="shared" si="782"/>
        <v>5.7122222222222243</v>
      </c>
      <c r="H5188" s="12">
        <v>0</v>
      </c>
      <c r="I5188" s="12">
        <v>1.0844444444444445</v>
      </c>
      <c r="J5188" s="12">
        <v>0</v>
      </c>
      <c r="K5188" s="12"/>
      <c r="L5188" s="12">
        <f>VartojimasGamyba!H5184</f>
        <v>0</v>
      </c>
      <c r="M5188" s="19">
        <f t="shared" si="774"/>
        <v>-1.1102230246251565E-16</v>
      </c>
      <c r="N5188" s="7">
        <f t="shared" si="775"/>
        <v>-1.9428902930940239E-14</v>
      </c>
      <c r="O5188" s="7">
        <f t="shared" si="776"/>
        <v>-1.9428902930940239E-14</v>
      </c>
      <c r="P5188" s="7" t="s">
        <v>8872</v>
      </c>
      <c r="R5188" s="7"/>
      <c r="S5188" s="47">
        <f t="shared" si="777"/>
        <v>-1.1102230246251565E-16</v>
      </c>
      <c r="T5188" s="47">
        <f t="shared" si="778"/>
        <v>0</v>
      </c>
      <c r="U5188" s="47">
        <f t="shared" si="779"/>
        <v>175</v>
      </c>
      <c r="V5188" s="47">
        <f t="shared" si="780"/>
        <v>63.129999999999995</v>
      </c>
      <c r="W5188" s="11"/>
    </row>
    <row r="5189" spans="1:23" x14ac:dyDescent="0.45">
      <c r="A5189" t="s">
        <v>5194</v>
      </c>
      <c r="B5189">
        <v>61.49</v>
      </c>
      <c r="D5189" s="1" t="str">
        <f>VartojimasGamyba!J5185</f>
        <v>2024-04-03-23</v>
      </c>
      <c r="E5189" s="7">
        <f>VartojimasGamyba!G5185</f>
        <v>0.64100000000000001</v>
      </c>
      <c r="F5189" s="11"/>
      <c r="G5189" s="12">
        <f t="shared" si="782"/>
        <v>5.0000000000000018</v>
      </c>
      <c r="H5189" s="12">
        <v>0</v>
      </c>
      <c r="I5189" s="12">
        <v>0.71222222222222231</v>
      </c>
      <c r="J5189" s="12">
        <v>0</v>
      </c>
      <c r="K5189" s="12"/>
      <c r="L5189" s="12">
        <f>VartojimasGamyba!H5185</f>
        <v>0</v>
      </c>
      <c r="M5189" s="19">
        <f t="shared" si="774"/>
        <v>-1.1102230246251565E-16</v>
      </c>
      <c r="N5189" s="7">
        <f t="shared" si="775"/>
        <v>-1.7961188092385783E-14</v>
      </c>
      <c r="O5189" s="7">
        <f t="shared" si="776"/>
        <v>-1.7961188092385783E-14</v>
      </c>
      <c r="P5189" s="7">
        <f>SUM(O5166:O5189)</f>
        <v>1104.6742720000002</v>
      </c>
      <c r="Q5189" s="7">
        <f>SUMPRODUCT(B5166:B5189,E5166:E5189)+SUM(E5166:E5189)*$Z$21-SUMPRODUCT(B5166:B5189,L5166:L5189)+SUM(L5166:L5189)*ABS($Z$20)</f>
        <v>1886.0796899999996</v>
      </c>
      <c r="R5189" s="7"/>
      <c r="S5189" s="47">
        <f t="shared" si="777"/>
        <v>-1.1102230246251565E-16</v>
      </c>
      <c r="T5189" s="47">
        <f t="shared" si="778"/>
        <v>0</v>
      </c>
      <c r="U5189" s="47">
        <f t="shared" si="779"/>
        <v>161.78</v>
      </c>
      <c r="V5189" s="47">
        <f t="shared" si="780"/>
        <v>49.910000000000004</v>
      </c>
      <c r="W5189" s="11">
        <f>IF(P5189&lt;&gt;Q5189,1,0)</f>
        <v>1</v>
      </c>
    </row>
    <row r="5190" spans="1:23" x14ac:dyDescent="0.45">
      <c r="A5190" t="s">
        <v>5195</v>
      </c>
      <c r="B5190">
        <v>55.33</v>
      </c>
      <c r="D5190" s="9" t="str">
        <f>VartojimasGamyba!J5186</f>
        <v>2024-04-04-00</v>
      </c>
      <c r="E5190" s="8">
        <f>VartojimasGamyba!G5186</f>
        <v>0.97299999999999998</v>
      </c>
      <c r="F5190" s="11"/>
      <c r="G5190" s="7">
        <f>G5189+H5190-I5190</f>
        <v>5.0000000000000018</v>
      </c>
      <c r="H5190" s="7">
        <v>0</v>
      </c>
      <c r="I5190" s="7">
        <v>0</v>
      </c>
      <c r="J5190" s="7">
        <v>0</v>
      </c>
      <c r="L5190" s="7">
        <f>VartojimasGamyba!H5186</f>
        <v>0</v>
      </c>
      <c r="M5190" s="15">
        <f t="shared" si="774"/>
        <v>0.97299999999999998</v>
      </c>
      <c r="N5190" s="7">
        <f t="shared" si="775"/>
        <v>151.41826</v>
      </c>
      <c r="O5190" s="7">
        <f t="shared" si="776"/>
        <v>151.41826</v>
      </c>
      <c r="R5190" s="20" t="s">
        <v>8783</v>
      </c>
      <c r="S5190" s="47">
        <f t="shared" si="777"/>
        <v>0.97299999999999998</v>
      </c>
      <c r="T5190" s="47">
        <f t="shared" si="778"/>
        <v>0</v>
      </c>
      <c r="U5190" s="47">
        <f t="shared" si="779"/>
        <v>155.62</v>
      </c>
      <c r="V5190" s="47">
        <f t="shared" si="780"/>
        <v>43.75</v>
      </c>
      <c r="W5190" s="11"/>
    </row>
    <row r="5191" spans="1:23" x14ac:dyDescent="0.45">
      <c r="A5191" t="s">
        <v>5196</v>
      </c>
      <c r="B5191">
        <v>54.52</v>
      </c>
      <c r="D5191" s="9" t="str">
        <f>VartojimasGamyba!J5187</f>
        <v>2024-04-04-01</v>
      </c>
      <c r="E5191" s="8">
        <f>VartojimasGamyba!G5187</f>
        <v>0.97899999999999998</v>
      </c>
      <c r="F5191" s="11"/>
      <c r="G5191" s="7">
        <f t="shared" ref="G5191:G5213" si="783">G5190+H5191-I5191</f>
        <v>5.0000000000000018</v>
      </c>
      <c r="H5191" s="7">
        <v>0</v>
      </c>
      <c r="I5191" s="7">
        <v>0</v>
      </c>
      <c r="J5191" s="7">
        <v>0</v>
      </c>
      <c r="L5191" s="7">
        <f>VartojimasGamyba!H5187</f>
        <v>0</v>
      </c>
      <c r="M5191" s="15">
        <f t="shared" ref="M5191:M5254" si="784">E5191+H5191-I5191*$J$2+J5191-L5191</f>
        <v>0.97899999999999998</v>
      </c>
      <c r="N5191" s="7">
        <f t="shared" ref="N5191:N5254" si="785">M5191*U5191-J5191*V5191</f>
        <v>151.55898999999999</v>
      </c>
      <c r="O5191" s="7">
        <f t="shared" ref="O5191:O5254" si="786">(M5191)*(B5191+$Z$21)</f>
        <v>151.55898999999999</v>
      </c>
      <c r="R5191" s="7"/>
      <c r="S5191" s="47">
        <f t="shared" ref="S5191:S5254" si="787">M5191+IF((L5191-E5191)&gt;0,(L5191-E5191),0)</f>
        <v>0.97899999999999998</v>
      </c>
      <c r="T5191" s="47">
        <f t="shared" ref="T5191:T5254" si="788">IF(L5191-E5191&lt;0,0,L5191-E5191)</f>
        <v>0</v>
      </c>
      <c r="U5191" s="47">
        <f t="shared" ref="U5191:U5254" si="789">B5191+$Z$21</f>
        <v>154.81</v>
      </c>
      <c r="V5191" s="47">
        <f t="shared" ref="V5191:V5254" si="790">B5191+$Z$20</f>
        <v>42.940000000000005</v>
      </c>
      <c r="W5191" s="11"/>
    </row>
    <row r="5192" spans="1:23" x14ac:dyDescent="0.45">
      <c r="A5192" t="s">
        <v>5197</v>
      </c>
      <c r="B5192">
        <v>60.27</v>
      </c>
      <c r="D5192" s="9" t="str">
        <f>VartojimasGamyba!J5188</f>
        <v>2024-04-04-02</v>
      </c>
      <c r="E5192" s="8">
        <f>VartojimasGamyba!G5188</f>
        <v>0.98699999999999999</v>
      </c>
      <c r="F5192" s="11"/>
      <c r="G5192" s="7">
        <f t="shared" si="783"/>
        <v>5.0000000000000018</v>
      </c>
      <c r="H5192" s="7">
        <v>0</v>
      </c>
      <c r="I5192" s="7">
        <v>0</v>
      </c>
      <c r="J5192" s="7">
        <v>0</v>
      </c>
      <c r="L5192" s="7">
        <f>VartojimasGamyba!H5188</f>
        <v>0</v>
      </c>
      <c r="M5192" s="15">
        <f t="shared" si="784"/>
        <v>0.98699999999999999</v>
      </c>
      <c r="N5192" s="7">
        <f t="shared" si="785"/>
        <v>158.47272000000001</v>
      </c>
      <c r="O5192" s="7">
        <f t="shared" si="786"/>
        <v>158.47272000000001</v>
      </c>
      <c r="R5192" s="7"/>
      <c r="S5192" s="47">
        <f t="shared" si="787"/>
        <v>0.98699999999999999</v>
      </c>
      <c r="T5192" s="47">
        <f t="shared" si="788"/>
        <v>0</v>
      </c>
      <c r="U5192" s="47">
        <f t="shared" si="789"/>
        <v>160.56</v>
      </c>
      <c r="V5192" s="47">
        <f t="shared" si="790"/>
        <v>48.690000000000005</v>
      </c>
      <c r="W5192" s="11"/>
    </row>
    <row r="5193" spans="1:23" x14ac:dyDescent="0.45">
      <c r="A5193" t="s">
        <v>5198</v>
      </c>
      <c r="B5193">
        <v>50.17</v>
      </c>
      <c r="D5193" s="9" t="str">
        <f>VartojimasGamyba!J5189</f>
        <v>2024-04-04-03</v>
      </c>
      <c r="E5193" s="8">
        <f>VartojimasGamyba!G5189</f>
        <v>0.83699999999999997</v>
      </c>
      <c r="F5193" s="11"/>
      <c r="G5193" s="7">
        <f t="shared" si="783"/>
        <v>8.58</v>
      </c>
      <c r="H5193" s="7">
        <v>3.5799999999999983</v>
      </c>
      <c r="I5193" s="7">
        <v>0</v>
      </c>
      <c r="J5193" s="7">
        <v>0</v>
      </c>
      <c r="L5193" s="7">
        <f>VartojimasGamyba!H5189</f>
        <v>0</v>
      </c>
      <c r="M5193" s="15">
        <f t="shared" si="784"/>
        <v>4.416999999999998</v>
      </c>
      <c r="N5193" s="7">
        <f t="shared" si="785"/>
        <v>664.58181999999977</v>
      </c>
      <c r="O5193" s="7">
        <f t="shared" si="786"/>
        <v>664.58181999999977</v>
      </c>
      <c r="R5193" s="7"/>
      <c r="S5193" s="47">
        <f t="shared" si="787"/>
        <v>4.416999999999998</v>
      </c>
      <c r="T5193" s="47">
        <f t="shared" si="788"/>
        <v>0</v>
      </c>
      <c r="U5193" s="47">
        <f t="shared" si="789"/>
        <v>150.46</v>
      </c>
      <c r="V5193" s="47">
        <f t="shared" si="790"/>
        <v>38.590000000000003</v>
      </c>
      <c r="W5193" s="11"/>
    </row>
    <row r="5194" spans="1:23" x14ac:dyDescent="0.45">
      <c r="A5194" t="s">
        <v>5199</v>
      </c>
      <c r="B5194">
        <v>51.57</v>
      </c>
      <c r="D5194" s="9" t="str">
        <f>VartojimasGamyba!J5190</f>
        <v>2024-04-04-04</v>
      </c>
      <c r="E5194" s="8">
        <f>VartojimasGamyba!G5190</f>
        <v>1.26</v>
      </c>
      <c r="F5194" s="11"/>
      <c r="G5194" s="7">
        <f t="shared" si="783"/>
        <v>8.58</v>
      </c>
      <c r="H5194" s="7">
        <v>0</v>
      </c>
      <c r="I5194" s="7">
        <v>0</v>
      </c>
      <c r="J5194" s="7">
        <v>0</v>
      </c>
      <c r="L5194" s="7">
        <f>VartojimasGamyba!H5190</f>
        <v>3.5000000000000003E-2</v>
      </c>
      <c r="M5194" s="15">
        <f t="shared" si="784"/>
        <v>1.2250000000000001</v>
      </c>
      <c r="N5194" s="7">
        <f t="shared" si="785"/>
        <v>186.02850000000004</v>
      </c>
      <c r="O5194" s="7">
        <f t="shared" si="786"/>
        <v>186.02850000000004</v>
      </c>
      <c r="R5194" s="7"/>
      <c r="S5194" s="47">
        <f t="shared" si="787"/>
        <v>1.2250000000000001</v>
      </c>
      <c r="T5194" s="47">
        <f t="shared" si="788"/>
        <v>0</v>
      </c>
      <c r="U5194" s="47">
        <f t="shared" si="789"/>
        <v>151.86000000000001</v>
      </c>
      <c r="V5194" s="47">
        <f t="shared" si="790"/>
        <v>39.99</v>
      </c>
      <c r="W5194" s="11"/>
    </row>
    <row r="5195" spans="1:23" x14ac:dyDescent="0.45">
      <c r="A5195" t="s">
        <v>5200</v>
      </c>
      <c r="B5195">
        <v>72.42</v>
      </c>
      <c r="D5195" s="9" t="str">
        <f>VartojimasGamyba!J5191</f>
        <v>2024-04-04-05</v>
      </c>
      <c r="E5195" s="8">
        <f>VartojimasGamyba!G5191</f>
        <v>1.4410000000000001</v>
      </c>
      <c r="F5195" s="11"/>
      <c r="G5195" s="7">
        <f t="shared" si="783"/>
        <v>7.2877777777777775</v>
      </c>
      <c r="H5195" s="7">
        <v>0</v>
      </c>
      <c r="I5195" s="7">
        <v>1.2922222222222224</v>
      </c>
      <c r="J5195" s="7">
        <v>0</v>
      </c>
      <c r="L5195" s="7">
        <f>VartojimasGamyba!H5191</f>
        <v>0.27800000000000002</v>
      </c>
      <c r="M5195" s="15">
        <f t="shared" si="784"/>
        <v>0</v>
      </c>
      <c r="N5195" s="7">
        <f t="shared" si="785"/>
        <v>0</v>
      </c>
      <c r="O5195" s="7">
        <f t="shared" si="786"/>
        <v>0</v>
      </c>
      <c r="R5195" s="7"/>
      <c r="S5195" s="47">
        <f t="shared" si="787"/>
        <v>0</v>
      </c>
      <c r="T5195" s="47">
        <f t="shared" si="788"/>
        <v>0</v>
      </c>
      <c r="U5195" s="47">
        <f t="shared" si="789"/>
        <v>172.71</v>
      </c>
      <c r="V5195" s="47">
        <f t="shared" si="790"/>
        <v>60.84</v>
      </c>
      <c r="W5195" s="11"/>
    </row>
    <row r="5196" spans="1:23" x14ac:dyDescent="0.45">
      <c r="A5196" t="s">
        <v>5201</v>
      </c>
      <c r="B5196">
        <v>78.5</v>
      </c>
      <c r="D5196" s="9" t="str">
        <f>VartojimasGamyba!J5192</f>
        <v>2024-04-04-06</v>
      </c>
      <c r="E5196" s="8">
        <f>VartojimasGamyba!G5192</f>
        <v>0</v>
      </c>
      <c r="F5196" s="11"/>
      <c r="G5196" s="7">
        <f t="shared" si="783"/>
        <v>7.8887777777777774</v>
      </c>
      <c r="H5196" s="7">
        <v>0.60099999999999998</v>
      </c>
      <c r="I5196" s="7">
        <v>0</v>
      </c>
      <c r="J5196" s="7">
        <v>0</v>
      </c>
      <c r="L5196" s="7">
        <f>VartojimasGamyba!H5192</f>
        <v>0.60099999999999998</v>
      </c>
      <c r="M5196" s="15">
        <f t="shared" si="784"/>
        <v>0</v>
      </c>
      <c r="N5196" s="7">
        <f t="shared" si="785"/>
        <v>0</v>
      </c>
      <c r="O5196" s="7">
        <f t="shared" si="786"/>
        <v>0</v>
      </c>
      <c r="R5196" s="7"/>
      <c r="S5196" s="47">
        <f t="shared" si="787"/>
        <v>0.60099999999999998</v>
      </c>
      <c r="T5196" s="47">
        <f t="shared" si="788"/>
        <v>0.60099999999999998</v>
      </c>
      <c r="U5196" s="47">
        <f t="shared" si="789"/>
        <v>178.79000000000002</v>
      </c>
      <c r="V5196" s="47">
        <f t="shared" si="790"/>
        <v>66.92</v>
      </c>
      <c r="W5196" s="11"/>
    </row>
    <row r="5197" spans="1:23" x14ac:dyDescent="0.45">
      <c r="A5197" t="s">
        <v>5202</v>
      </c>
      <c r="B5197">
        <v>112.67</v>
      </c>
      <c r="D5197" s="9" t="str">
        <f>VartojimasGamyba!J5193</f>
        <v>2024-04-04-07</v>
      </c>
      <c r="E5197" s="8">
        <f>VartojimasGamyba!G5193</f>
        <v>0</v>
      </c>
      <c r="F5197" s="11"/>
      <c r="G5197" s="7">
        <f t="shared" si="783"/>
        <v>8.685777777777778</v>
      </c>
      <c r="H5197" s="7">
        <v>0.79700000000000004</v>
      </c>
      <c r="I5197" s="7">
        <v>0</v>
      </c>
      <c r="J5197" s="7">
        <v>0</v>
      </c>
      <c r="L5197" s="7">
        <f>VartojimasGamyba!H5193</f>
        <v>0.79700000000000004</v>
      </c>
      <c r="M5197" s="15">
        <f t="shared" si="784"/>
        <v>0</v>
      </c>
      <c r="N5197" s="7">
        <f t="shared" si="785"/>
        <v>0</v>
      </c>
      <c r="O5197" s="7">
        <f t="shared" si="786"/>
        <v>0</v>
      </c>
      <c r="R5197" s="7"/>
      <c r="S5197" s="47">
        <f t="shared" si="787"/>
        <v>0.79700000000000004</v>
      </c>
      <c r="T5197" s="47">
        <f t="shared" si="788"/>
        <v>0.79700000000000004</v>
      </c>
      <c r="U5197" s="47">
        <f t="shared" si="789"/>
        <v>212.96</v>
      </c>
      <c r="V5197" s="47">
        <f t="shared" si="790"/>
        <v>101.09</v>
      </c>
      <c r="W5197" s="11"/>
    </row>
    <row r="5198" spans="1:23" x14ac:dyDescent="0.45">
      <c r="A5198" t="s">
        <v>5203</v>
      </c>
      <c r="B5198">
        <v>249.9</v>
      </c>
      <c r="D5198" s="9" t="str">
        <f>VartojimasGamyba!J5194</f>
        <v>2024-04-04-08</v>
      </c>
      <c r="E5198" s="8">
        <f>VartojimasGamyba!G5194</f>
        <v>3.0000000000000001E-3</v>
      </c>
      <c r="F5198" s="11"/>
      <c r="G5198" s="7">
        <f t="shared" si="783"/>
        <v>8.685777777777778</v>
      </c>
      <c r="H5198" s="7">
        <v>2.2204460492503131E-16</v>
      </c>
      <c r="I5198" s="7">
        <v>0</v>
      </c>
      <c r="J5198" s="7">
        <v>1.5930000000000002</v>
      </c>
      <c r="L5198" s="7">
        <f>VartojimasGamyba!H5194</f>
        <v>1.5960000000000001</v>
      </c>
      <c r="M5198" s="15">
        <f t="shared" si="784"/>
        <v>0</v>
      </c>
      <c r="N5198" s="7">
        <f t="shared" si="785"/>
        <v>-379.64376000000004</v>
      </c>
      <c r="O5198" s="7">
        <f t="shared" si="786"/>
        <v>0</v>
      </c>
      <c r="R5198" s="7"/>
      <c r="S5198" s="47">
        <f t="shared" si="787"/>
        <v>1.5930000000000002</v>
      </c>
      <c r="T5198" s="47">
        <f t="shared" si="788"/>
        <v>1.5930000000000002</v>
      </c>
      <c r="U5198" s="47">
        <f t="shared" si="789"/>
        <v>350.19</v>
      </c>
      <c r="V5198" s="47">
        <f t="shared" si="790"/>
        <v>238.32</v>
      </c>
      <c r="W5198" s="11"/>
    </row>
    <row r="5199" spans="1:23" x14ac:dyDescent="0.45">
      <c r="A5199" t="s">
        <v>5204</v>
      </c>
      <c r="B5199">
        <v>249.96</v>
      </c>
      <c r="D5199" s="9" t="str">
        <f>VartojimasGamyba!J5195</f>
        <v>2024-04-04-09</v>
      </c>
      <c r="E5199" s="8">
        <f>VartojimasGamyba!G5195</f>
        <v>2.0779999999999998</v>
      </c>
      <c r="F5199" s="11"/>
      <c r="G5199" s="7">
        <f t="shared" si="783"/>
        <v>6.7535555555555558</v>
      </c>
      <c r="H5199" s="7">
        <v>0</v>
      </c>
      <c r="I5199" s="7">
        <v>1.9322222222222223</v>
      </c>
      <c r="J5199" s="7">
        <v>0</v>
      </c>
      <c r="L5199" s="7">
        <f>VartojimasGamyba!H5195</f>
        <v>0.33900000000000002</v>
      </c>
      <c r="M5199" s="15">
        <f t="shared" si="784"/>
        <v>0</v>
      </c>
      <c r="N5199" s="7">
        <f t="shared" si="785"/>
        <v>0</v>
      </c>
      <c r="O5199" s="7">
        <f t="shared" si="786"/>
        <v>0</v>
      </c>
      <c r="R5199" s="7"/>
      <c r="S5199" s="47">
        <f t="shared" si="787"/>
        <v>0</v>
      </c>
      <c r="T5199" s="47">
        <f t="shared" si="788"/>
        <v>0</v>
      </c>
      <c r="U5199" s="47">
        <f t="shared" si="789"/>
        <v>350.25</v>
      </c>
      <c r="V5199" s="47">
        <f t="shared" si="790"/>
        <v>238.38</v>
      </c>
      <c r="W5199" s="11"/>
    </row>
    <row r="5200" spans="1:23" x14ac:dyDescent="0.45">
      <c r="A5200" t="s">
        <v>5205</v>
      </c>
      <c r="B5200">
        <v>79.989999999999995</v>
      </c>
      <c r="D5200" s="9" t="str">
        <f>VartojimasGamyba!J5196</f>
        <v>2024-04-04-10</v>
      </c>
      <c r="E5200" s="8">
        <f>VartojimasGamyba!G5196</f>
        <v>1.0880000000000001</v>
      </c>
      <c r="F5200" s="11"/>
      <c r="G5200" s="7">
        <f t="shared" si="783"/>
        <v>6.4235555555555557</v>
      </c>
      <c r="H5200" s="7">
        <v>0</v>
      </c>
      <c r="I5200" s="7">
        <v>0.33</v>
      </c>
      <c r="J5200" s="7">
        <v>0</v>
      </c>
      <c r="L5200" s="7">
        <f>VartojimasGamyba!H5196</f>
        <v>0.79100000000000004</v>
      </c>
      <c r="M5200" s="15">
        <f t="shared" si="784"/>
        <v>0</v>
      </c>
      <c r="N5200" s="7">
        <f t="shared" si="785"/>
        <v>0</v>
      </c>
      <c r="O5200" s="7">
        <f t="shared" si="786"/>
        <v>0</v>
      </c>
      <c r="R5200" s="7"/>
      <c r="S5200" s="47">
        <f t="shared" si="787"/>
        <v>0</v>
      </c>
      <c r="T5200" s="47">
        <f t="shared" si="788"/>
        <v>0</v>
      </c>
      <c r="U5200" s="47">
        <f t="shared" si="789"/>
        <v>180.28</v>
      </c>
      <c r="V5200" s="47">
        <f t="shared" si="790"/>
        <v>68.41</v>
      </c>
      <c r="W5200" s="11"/>
    </row>
    <row r="5201" spans="1:23" x14ac:dyDescent="0.45">
      <c r="A5201" t="s">
        <v>5206</v>
      </c>
      <c r="B5201">
        <v>75</v>
      </c>
      <c r="D5201" s="9" t="str">
        <f>VartojimasGamyba!J5197</f>
        <v>2024-04-04-11</v>
      </c>
      <c r="E5201" s="8">
        <f>VartojimasGamyba!G5197</f>
        <v>0.19500000000000001</v>
      </c>
      <c r="F5201" s="11"/>
      <c r="G5201" s="7">
        <f t="shared" si="783"/>
        <v>7.5525555555555552</v>
      </c>
      <c r="H5201" s="7">
        <v>1.129</v>
      </c>
      <c r="I5201" s="7">
        <v>0</v>
      </c>
      <c r="J5201" s="7">
        <v>0</v>
      </c>
      <c r="L5201" s="7">
        <f>VartojimasGamyba!H5197</f>
        <v>1.3240000000000001</v>
      </c>
      <c r="M5201" s="15">
        <f t="shared" si="784"/>
        <v>0</v>
      </c>
      <c r="N5201" s="7">
        <f t="shared" si="785"/>
        <v>0</v>
      </c>
      <c r="O5201" s="7">
        <f t="shared" si="786"/>
        <v>0</v>
      </c>
      <c r="R5201" s="7"/>
      <c r="S5201" s="47">
        <f t="shared" si="787"/>
        <v>1.129</v>
      </c>
      <c r="T5201" s="47">
        <f t="shared" si="788"/>
        <v>1.129</v>
      </c>
      <c r="U5201" s="47">
        <f t="shared" si="789"/>
        <v>175.29000000000002</v>
      </c>
      <c r="V5201" s="47">
        <f t="shared" si="790"/>
        <v>63.42</v>
      </c>
      <c r="W5201" s="11"/>
    </row>
    <row r="5202" spans="1:23" x14ac:dyDescent="0.45">
      <c r="A5202" t="s">
        <v>5207</v>
      </c>
      <c r="B5202">
        <v>63.06</v>
      </c>
      <c r="D5202" s="9" t="str">
        <f>VartojimasGamyba!J5198</f>
        <v>2024-04-04-12</v>
      </c>
      <c r="E5202" s="8">
        <f>VartojimasGamyba!G5198</f>
        <v>0.84799999999999998</v>
      </c>
      <c r="F5202" s="11"/>
      <c r="G5202" s="7">
        <f t="shared" si="783"/>
        <v>7.7075555555555555</v>
      </c>
      <c r="H5202" s="7">
        <v>0.15499999999999994</v>
      </c>
      <c r="I5202" s="7">
        <v>0</v>
      </c>
      <c r="J5202" s="7">
        <v>0</v>
      </c>
      <c r="L5202" s="7">
        <f>VartojimasGamyba!H5198</f>
        <v>1.0029999999999999</v>
      </c>
      <c r="M5202" s="15">
        <f t="shared" si="784"/>
        <v>0</v>
      </c>
      <c r="N5202" s="7">
        <f t="shared" si="785"/>
        <v>0</v>
      </c>
      <c r="O5202" s="7">
        <f t="shared" si="786"/>
        <v>0</v>
      </c>
      <c r="R5202" s="7"/>
      <c r="S5202" s="47">
        <f t="shared" si="787"/>
        <v>0.15499999999999992</v>
      </c>
      <c r="T5202" s="47">
        <f t="shared" si="788"/>
        <v>0.15499999999999992</v>
      </c>
      <c r="U5202" s="47">
        <f t="shared" si="789"/>
        <v>163.35000000000002</v>
      </c>
      <c r="V5202" s="47">
        <f t="shared" si="790"/>
        <v>51.480000000000004</v>
      </c>
      <c r="W5202" s="11"/>
    </row>
    <row r="5203" spans="1:23" x14ac:dyDescent="0.45">
      <c r="A5203" t="s">
        <v>5208</v>
      </c>
      <c r="B5203">
        <v>59.49</v>
      </c>
      <c r="D5203" s="9" t="str">
        <f>VartojimasGamyba!J5199</f>
        <v>2024-04-04-13</v>
      </c>
      <c r="E5203" s="8">
        <f>VartojimasGamyba!G5199</f>
        <v>3.0000000000000001E-3</v>
      </c>
      <c r="F5203" s="11"/>
      <c r="G5203" s="7">
        <f t="shared" si="783"/>
        <v>8.9355555555555561</v>
      </c>
      <c r="H5203" s="7">
        <v>1.2280000000000002</v>
      </c>
      <c r="I5203" s="7">
        <v>0</v>
      </c>
      <c r="J5203" s="7">
        <v>0</v>
      </c>
      <c r="L5203" s="7">
        <f>VartojimasGamyba!H5199</f>
        <v>1.2310000000000001</v>
      </c>
      <c r="M5203" s="15">
        <f t="shared" si="784"/>
        <v>0</v>
      </c>
      <c r="N5203" s="7">
        <f t="shared" si="785"/>
        <v>0</v>
      </c>
      <c r="O5203" s="7">
        <f t="shared" si="786"/>
        <v>0</v>
      </c>
      <c r="R5203" s="7"/>
      <c r="S5203" s="47">
        <f t="shared" si="787"/>
        <v>1.2280000000000002</v>
      </c>
      <c r="T5203" s="47">
        <f t="shared" si="788"/>
        <v>1.2280000000000002</v>
      </c>
      <c r="U5203" s="47">
        <f t="shared" si="789"/>
        <v>159.78</v>
      </c>
      <c r="V5203" s="47">
        <f t="shared" si="790"/>
        <v>47.910000000000004</v>
      </c>
      <c r="W5203" s="11"/>
    </row>
    <row r="5204" spans="1:23" x14ac:dyDescent="0.45">
      <c r="A5204" t="s">
        <v>5209</v>
      </c>
      <c r="B5204">
        <v>56.22</v>
      </c>
      <c r="D5204" s="9" t="str">
        <f>VartojimasGamyba!J5200</f>
        <v>2024-04-04-14</v>
      </c>
      <c r="E5204" s="8">
        <f>VartojimasGamyba!G5200</f>
        <v>0.40200000000000002</v>
      </c>
      <c r="F5204" s="11"/>
      <c r="G5204" s="7">
        <f t="shared" si="783"/>
        <v>8.9355555555555561</v>
      </c>
      <c r="H5204" s="7">
        <v>0</v>
      </c>
      <c r="I5204" s="7">
        <v>0</v>
      </c>
      <c r="J5204" s="7">
        <v>0</v>
      </c>
      <c r="L5204" s="7">
        <f>VartojimasGamyba!H5200</f>
        <v>0.16400000000000001</v>
      </c>
      <c r="M5204" s="15">
        <f t="shared" si="784"/>
        <v>0.23800000000000002</v>
      </c>
      <c r="N5204" s="7">
        <f t="shared" si="785"/>
        <v>37.249380000000002</v>
      </c>
      <c r="O5204" s="7">
        <f t="shared" si="786"/>
        <v>37.249380000000002</v>
      </c>
      <c r="R5204" s="7"/>
      <c r="S5204" s="47">
        <f t="shared" si="787"/>
        <v>0.23800000000000002</v>
      </c>
      <c r="T5204" s="47">
        <f t="shared" si="788"/>
        <v>0</v>
      </c>
      <c r="U5204" s="47">
        <f t="shared" si="789"/>
        <v>156.51</v>
      </c>
      <c r="V5204" s="47">
        <f t="shared" si="790"/>
        <v>44.64</v>
      </c>
      <c r="W5204" s="11"/>
    </row>
    <row r="5205" spans="1:23" x14ac:dyDescent="0.45">
      <c r="A5205" t="s">
        <v>5210</v>
      </c>
      <c r="B5205">
        <v>60.06</v>
      </c>
      <c r="D5205" s="9" t="str">
        <f>VartojimasGamyba!J5201</f>
        <v>2024-04-04-15</v>
      </c>
      <c r="E5205" s="8">
        <f>VartojimasGamyba!G5201</f>
        <v>1.0509999999999999</v>
      </c>
      <c r="F5205" s="11"/>
      <c r="G5205" s="7">
        <f t="shared" si="783"/>
        <v>8.9355555555555561</v>
      </c>
      <c r="H5205" s="7">
        <v>0</v>
      </c>
      <c r="I5205" s="7">
        <v>0</v>
      </c>
      <c r="J5205" s="7">
        <v>0</v>
      </c>
      <c r="L5205" s="7">
        <f>VartojimasGamyba!H5201</f>
        <v>5.2999999999999999E-2</v>
      </c>
      <c r="M5205" s="15">
        <f t="shared" si="784"/>
        <v>0.99799999999999989</v>
      </c>
      <c r="N5205" s="7">
        <f t="shared" si="785"/>
        <v>160.02930000000001</v>
      </c>
      <c r="O5205" s="7">
        <f t="shared" si="786"/>
        <v>160.02930000000001</v>
      </c>
      <c r="R5205" s="7"/>
      <c r="S5205" s="47">
        <f t="shared" si="787"/>
        <v>0.99799999999999989</v>
      </c>
      <c r="T5205" s="47">
        <f t="shared" si="788"/>
        <v>0</v>
      </c>
      <c r="U5205" s="47">
        <f t="shared" si="789"/>
        <v>160.35000000000002</v>
      </c>
      <c r="V5205" s="47">
        <f t="shared" si="790"/>
        <v>48.480000000000004</v>
      </c>
      <c r="W5205" s="11"/>
    </row>
    <row r="5206" spans="1:23" x14ac:dyDescent="0.45">
      <c r="A5206" t="s">
        <v>5211</v>
      </c>
      <c r="B5206">
        <v>74.989999999999995</v>
      </c>
      <c r="D5206" s="9" t="str">
        <f>VartojimasGamyba!J5202</f>
        <v>2024-04-04-16</v>
      </c>
      <c r="E5206" s="8">
        <f>VartojimasGamyba!G5202</f>
        <v>0.63300000000000001</v>
      </c>
      <c r="F5206" s="11"/>
      <c r="G5206" s="7">
        <f t="shared" si="783"/>
        <v>8.2377777777777776</v>
      </c>
      <c r="H5206" s="7">
        <v>0</v>
      </c>
      <c r="I5206" s="7">
        <v>0.69777777777777772</v>
      </c>
      <c r="J5206" s="7">
        <v>0</v>
      </c>
      <c r="L5206" s="7">
        <f>VartojimasGamyba!H5202</f>
        <v>5.0000000000000001E-3</v>
      </c>
      <c r="M5206" s="15">
        <f t="shared" si="784"/>
        <v>0</v>
      </c>
      <c r="N5206" s="7">
        <f t="shared" si="785"/>
        <v>0</v>
      </c>
      <c r="O5206" s="7">
        <f t="shared" si="786"/>
        <v>0</v>
      </c>
      <c r="R5206" s="7"/>
      <c r="S5206" s="47">
        <f t="shared" si="787"/>
        <v>0</v>
      </c>
      <c r="T5206" s="47">
        <f t="shared" si="788"/>
        <v>0</v>
      </c>
      <c r="U5206" s="47">
        <f t="shared" si="789"/>
        <v>175.28</v>
      </c>
      <c r="V5206" s="47">
        <f t="shared" si="790"/>
        <v>63.41</v>
      </c>
      <c r="W5206" s="11"/>
    </row>
    <row r="5207" spans="1:23" x14ac:dyDescent="0.45">
      <c r="A5207" t="s">
        <v>5212</v>
      </c>
      <c r="B5207">
        <v>65.66</v>
      </c>
      <c r="D5207" s="9" t="str">
        <f>VartojimasGamyba!J5203</f>
        <v>2024-04-04-17</v>
      </c>
      <c r="E5207" s="8">
        <f>VartojimasGamyba!G5203</f>
        <v>0.27200000000000002</v>
      </c>
      <c r="F5207" s="11"/>
      <c r="G5207" s="7">
        <f t="shared" si="783"/>
        <v>8.2377777777777776</v>
      </c>
      <c r="H5207" s="7">
        <v>0</v>
      </c>
      <c r="I5207" s="7">
        <v>0</v>
      </c>
      <c r="J5207" s="7">
        <v>0</v>
      </c>
      <c r="L5207" s="7">
        <f>VartojimasGamyba!H5203</f>
        <v>0</v>
      </c>
      <c r="M5207" s="15">
        <f t="shared" si="784"/>
        <v>0.27200000000000002</v>
      </c>
      <c r="N5207" s="7">
        <f t="shared" si="785"/>
        <v>45.138399999999997</v>
      </c>
      <c r="O5207" s="7">
        <f t="shared" si="786"/>
        <v>45.138399999999997</v>
      </c>
      <c r="R5207" s="7"/>
      <c r="S5207" s="47">
        <f t="shared" si="787"/>
        <v>0.27200000000000002</v>
      </c>
      <c r="T5207" s="47">
        <f t="shared" si="788"/>
        <v>0</v>
      </c>
      <c r="U5207" s="47">
        <f t="shared" si="789"/>
        <v>165.95</v>
      </c>
      <c r="V5207" s="47">
        <f t="shared" si="790"/>
        <v>54.08</v>
      </c>
      <c r="W5207" s="11"/>
    </row>
    <row r="5208" spans="1:23" x14ac:dyDescent="0.45">
      <c r="A5208" t="s">
        <v>5213</v>
      </c>
      <c r="B5208">
        <v>70.08</v>
      </c>
      <c r="D5208" s="9" t="str">
        <f>VartojimasGamyba!J5204</f>
        <v>2024-04-04-18</v>
      </c>
      <c r="E5208" s="8">
        <f>VartojimasGamyba!G5204</f>
        <v>0.59799999999999998</v>
      </c>
      <c r="F5208" s="11"/>
      <c r="G5208" s="7">
        <f t="shared" si="783"/>
        <v>7.5733333333333333</v>
      </c>
      <c r="H5208" s="7">
        <v>0</v>
      </c>
      <c r="I5208" s="7">
        <v>0.66444444444444439</v>
      </c>
      <c r="J5208" s="7">
        <v>0</v>
      </c>
      <c r="L5208" s="7">
        <f>VartojimasGamyba!H5204</f>
        <v>0</v>
      </c>
      <c r="M5208" s="15">
        <f t="shared" si="784"/>
        <v>0</v>
      </c>
      <c r="N5208" s="7">
        <f t="shared" si="785"/>
        <v>0</v>
      </c>
      <c r="O5208" s="7">
        <f t="shared" si="786"/>
        <v>0</v>
      </c>
      <c r="R5208" s="7"/>
      <c r="S5208" s="47">
        <f t="shared" si="787"/>
        <v>0</v>
      </c>
      <c r="T5208" s="47">
        <f t="shared" si="788"/>
        <v>0</v>
      </c>
      <c r="U5208" s="47">
        <f t="shared" si="789"/>
        <v>170.37</v>
      </c>
      <c r="V5208" s="47">
        <f t="shared" si="790"/>
        <v>58.5</v>
      </c>
      <c r="W5208" s="11"/>
    </row>
    <row r="5209" spans="1:23" x14ac:dyDescent="0.45">
      <c r="A5209" t="s">
        <v>5214</v>
      </c>
      <c r="B5209">
        <v>97.51</v>
      </c>
      <c r="D5209" s="9" t="str">
        <f>VartojimasGamyba!J5205</f>
        <v>2024-04-04-19</v>
      </c>
      <c r="E5209" s="8">
        <f>VartojimasGamyba!G5205</f>
        <v>0.30099999999999999</v>
      </c>
      <c r="F5209" s="11"/>
      <c r="G5209" s="7">
        <f t="shared" si="783"/>
        <v>7.2388888888888889</v>
      </c>
      <c r="H5209" s="7">
        <v>0</v>
      </c>
      <c r="I5209" s="7">
        <v>0.33444444444444443</v>
      </c>
      <c r="J5209" s="7">
        <v>0</v>
      </c>
      <c r="L5209" s="7">
        <f>VartojimasGamyba!H5205</f>
        <v>0</v>
      </c>
      <c r="M5209" s="15">
        <f t="shared" si="784"/>
        <v>0</v>
      </c>
      <c r="N5209" s="7">
        <f t="shared" si="785"/>
        <v>0</v>
      </c>
      <c r="O5209" s="7">
        <f t="shared" si="786"/>
        <v>0</v>
      </c>
      <c r="R5209" s="7"/>
      <c r="S5209" s="47">
        <f t="shared" si="787"/>
        <v>0</v>
      </c>
      <c r="T5209" s="47">
        <f t="shared" si="788"/>
        <v>0</v>
      </c>
      <c r="U5209" s="47">
        <f t="shared" si="789"/>
        <v>197.8</v>
      </c>
      <c r="V5209" s="47">
        <f t="shared" si="790"/>
        <v>85.93</v>
      </c>
      <c r="W5209" s="11"/>
    </row>
    <row r="5210" spans="1:23" x14ac:dyDescent="0.45">
      <c r="A5210" t="s">
        <v>5215</v>
      </c>
      <c r="B5210">
        <v>118.81</v>
      </c>
      <c r="D5210" s="9" t="str">
        <f>VartojimasGamyba!J5206</f>
        <v>2024-04-04-20</v>
      </c>
      <c r="E5210" s="8">
        <f>VartojimasGamyba!G5206</f>
        <v>1.05</v>
      </c>
      <c r="F5210" s="11"/>
      <c r="G5210" s="7">
        <f t="shared" si="783"/>
        <v>6.072222222222222</v>
      </c>
      <c r="H5210" s="7">
        <v>0</v>
      </c>
      <c r="I5210" s="7">
        <v>1.1666666666666667</v>
      </c>
      <c r="J5210" s="7">
        <v>0</v>
      </c>
      <c r="L5210" s="7">
        <f>VartojimasGamyba!H5206</f>
        <v>0</v>
      </c>
      <c r="M5210" s="15">
        <f t="shared" si="784"/>
        <v>0</v>
      </c>
      <c r="N5210" s="7">
        <f t="shared" si="785"/>
        <v>0</v>
      </c>
      <c r="O5210" s="7">
        <f t="shared" si="786"/>
        <v>0</v>
      </c>
      <c r="P5210" s="7" t="s">
        <v>8873</v>
      </c>
      <c r="R5210" s="7"/>
      <c r="S5210" s="47">
        <f t="shared" si="787"/>
        <v>0</v>
      </c>
      <c r="T5210" s="47">
        <f t="shared" si="788"/>
        <v>0</v>
      </c>
      <c r="U5210" s="47">
        <f t="shared" si="789"/>
        <v>219.10000000000002</v>
      </c>
      <c r="V5210" s="47">
        <f t="shared" si="790"/>
        <v>107.23</v>
      </c>
      <c r="W5210" s="11"/>
    </row>
    <row r="5211" spans="1:23" x14ac:dyDescent="0.45">
      <c r="A5211" t="s">
        <v>5216</v>
      </c>
      <c r="B5211">
        <v>80.58</v>
      </c>
      <c r="D5211" s="9" t="str">
        <f>VartojimasGamyba!J5207</f>
        <v>2024-04-04-21</v>
      </c>
      <c r="E5211" s="8">
        <f>VartojimasGamyba!G5207</f>
        <v>0.185</v>
      </c>
      <c r="F5211" s="11"/>
      <c r="G5211" s="7">
        <f t="shared" si="783"/>
        <v>5.8666666666666663</v>
      </c>
      <c r="H5211" s="7">
        <v>0</v>
      </c>
      <c r="I5211" s="7">
        <v>0.20555555555555557</v>
      </c>
      <c r="J5211" s="7">
        <v>0</v>
      </c>
      <c r="L5211" s="7">
        <f>VartojimasGamyba!H5207</f>
        <v>0</v>
      </c>
      <c r="M5211" s="15">
        <f t="shared" si="784"/>
        <v>-2.7755575615628914E-17</v>
      </c>
      <c r="N5211" s="7">
        <f t="shared" si="785"/>
        <v>-5.0201509615988017E-15</v>
      </c>
      <c r="O5211" s="7">
        <f t="shared" si="786"/>
        <v>-5.0201509615988017E-15</v>
      </c>
      <c r="P5211" s="7">
        <f>SUM(N5190:N5213)</f>
        <v>1174.8336099999999</v>
      </c>
      <c r="R5211" s="7"/>
      <c r="S5211" s="47">
        <f t="shared" si="787"/>
        <v>-2.7755575615628914E-17</v>
      </c>
      <c r="T5211" s="47">
        <f t="shared" si="788"/>
        <v>0</v>
      </c>
      <c r="U5211" s="47">
        <f t="shared" si="789"/>
        <v>180.87</v>
      </c>
      <c r="V5211" s="47">
        <f t="shared" si="790"/>
        <v>69</v>
      </c>
      <c r="W5211" s="11"/>
    </row>
    <row r="5212" spans="1:23" x14ac:dyDescent="0.45">
      <c r="A5212" t="s">
        <v>5217</v>
      </c>
      <c r="B5212">
        <v>72.709999999999994</v>
      </c>
      <c r="D5212" s="9" t="str">
        <f>VartojimasGamyba!J5208</f>
        <v>2024-04-04-22</v>
      </c>
      <c r="E5212" s="8">
        <f>VartojimasGamyba!G5208</f>
        <v>0.60699999999999998</v>
      </c>
      <c r="F5212" s="11"/>
      <c r="G5212" s="7">
        <f t="shared" si="783"/>
        <v>5.1922222222222221</v>
      </c>
      <c r="H5212" s="7">
        <v>0</v>
      </c>
      <c r="I5212" s="7">
        <v>0.6744444444444444</v>
      </c>
      <c r="J5212" s="7">
        <v>0</v>
      </c>
      <c r="L5212" s="7">
        <f>VartojimasGamyba!H5208</f>
        <v>0</v>
      </c>
      <c r="M5212" s="15">
        <f t="shared" si="784"/>
        <v>0</v>
      </c>
      <c r="N5212" s="7">
        <f t="shared" si="785"/>
        <v>0</v>
      </c>
      <c r="O5212" s="7">
        <f t="shared" si="786"/>
        <v>0</v>
      </c>
      <c r="P5212" s="7" t="s">
        <v>8872</v>
      </c>
      <c r="R5212" s="7"/>
      <c r="S5212" s="47">
        <f t="shared" si="787"/>
        <v>0</v>
      </c>
      <c r="T5212" s="47">
        <f t="shared" si="788"/>
        <v>0</v>
      </c>
      <c r="U5212" s="47">
        <f t="shared" si="789"/>
        <v>173</v>
      </c>
      <c r="V5212" s="47">
        <f t="shared" si="790"/>
        <v>61.129999999999995</v>
      </c>
      <c r="W5212" s="11"/>
    </row>
    <row r="5213" spans="1:23" x14ac:dyDescent="0.45">
      <c r="A5213" t="s">
        <v>5218</v>
      </c>
      <c r="B5213">
        <v>70.84</v>
      </c>
      <c r="D5213" s="9" t="str">
        <f>VartojimasGamyba!J5209</f>
        <v>2024-04-04-23</v>
      </c>
      <c r="E5213" s="8">
        <f>VartojimasGamyba!G5209</f>
        <v>0.17299999999999999</v>
      </c>
      <c r="F5213" s="11"/>
      <c r="G5213" s="7">
        <f t="shared" si="783"/>
        <v>5</v>
      </c>
      <c r="H5213" s="7">
        <v>0</v>
      </c>
      <c r="I5213" s="7">
        <v>0.19222222222222221</v>
      </c>
      <c r="J5213" s="7">
        <v>0</v>
      </c>
      <c r="L5213" s="7">
        <f>VartojimasGamyba!H5209</f>
        <v>0</v>
      </c>
      <c r="M5213" s="15">
        <f t="shared" si="784"/>
        <v>0</v>
      </c>
      <c r="N5213" s="7">
        <f t="shared" si="785"/>
        <v>0</v>
      </c>
      <c r="O5213" s="7">
        <f t="shared" si="786"/>
        <v>0</v>
      </c>
      <c r="P5213" s="7">
        <f>SUM(O5190:O5213)</f>
        <v>1554.4773699999998</v>
      </c>
      <c r="Q5213" s="7">
        <f>SUMPRODUCT(B5190:B5213,E5190:E5213)+SUM(E5190:E5213)*$Z$21-SUMPRODUCT(B5190:B5213,L5190:L5213)+SUM(L5190:L5213)*ABS($Z$20)</f>
        <v>2213.7172600000008</v>
      </c>
      <c r="R5213" s="7"/>
      <c r="S5213" s="47">
        <f t="shared" si="787"/>
        <v>0</v>
      </c>
      <c r="T5213" s="47">
        <f t="shared" si="788"/>
        <v>0</v>
      </c>
      <c r="U5213" s="47">
        <f t="shared" si="789"/>
        <v>171.13</v>
      </c>
      <c r="V5213" s="47">
        <f t="shared" si="790"/>
        <v>59.260000000000005</v>
      </c>
      <c r="W5213" s="11">
        <f>IF(P5213&lt;&gt;Q5213,1,0)</f>
        <v>1</v>
      </c>
    </row>
    <row r="5214" spans="1:23" x14ac:dyDescent="0.45">
      <c r="A5214" t="s">
        <v>5219</v>
      </c>
      <c r="B5214">
        <v>57.67</v>
      </c>
      <c r="D5214" s="1" t="str">
        <f>VartojimasGamyba!J5210</f>
        <v>2024-04-05-00</v>
      </c>
      <c r="E5214" s="7">
        <f>VartojimasGamyba!G5210</f>
        <v>0.48699999999999999</v>
      </c>
      <c r="F5214" s="11"/>
      <c r="G5214" s="12">
        <f>G5213+H5214-I5214</f>
        <v>4.4588888888888887</v>
      </c>
      <c r="H5214" s="12">
        <v>0</v>
      </c>
      <c r="I5214" s="12">
        <v>0.5411111111111111</v>
      </c>
      <c r="J5214" s="12">
        <v>0</v>
      </c>
      <c r="K5214" s="12"/>
      <c r="L5214" s="12">
        <f>VartojimasGamyba!H5210</f>
        <v>0</v>
      </c>
      <c r="M5214" s="19">
        <f t="shared" si="784"/>
        <v>0</v>
      </c>
      <c r="N5214" s="7">
        <f t="shared" si="785"/>
        <v>0</v>
      </c>
      <c r="O5214" s="7">
        <f t="shared" si="786"/>
        <v>0</v>
      </c>
      <c r="R5214" s="20" t="s">
        <v>8783</v>
      </c>
      <c r="S5214" s="47">
        <f t="shared" si="787"/>
        <v>0</v>
      </c>
      <c r="T5214" s="47">
        <f t="shared" si="788"/>
        <v>0</v>
      </c>
      <c r="U5214" s="47">
        <f t="shared" si="789"/>
        <v>157.96</v>
      </c>
      <c r="V5214" s="47">
        <f t="shared" si="790"/>
        <v>46.09</v>
      </c>
      <c r="W5214" s="11"/>
    </row>
    <row r="5215" spans="1:23" x14ac:dyDescent="0.45">
      <c r="A5215" t="s">
        <v>5220</v>
      </c>
      <c r="B5215">
        <v>46.78</v>
      </c>
      <c r="D5215" s="1" t="str">
        <f>VartojimasGamyba!J5211</f>
        <v>2024-04-05-01</v>
      </c>
      <c r="E5215" s="7">
        <f>VartojimasGamyba!G5211</f>
        <v>0.36599999999999999</v>
      </c>
      <c r="F5215" s="11"/>
      <c r="G5215" s="12">
        <f t="shared" ref="G5215:G5237" si="791">G5214+H5215-I5215</f>
        <v>4.0522222222222224</v>
      </c>
      <c r="H5215" s="12">
        <v>0</v>
      </c>
      <c r="I5215" s="12">
        <v>0.40666666666666668</v>
      </c>
      <c r="J5215" s="12">
        <v>0</v>
      </c>
      <c r="K5215" s="12"/>
      <c r="L5215" s="12">
        <f>VartojimasGamyba!H5211</f>
        <v>0</v>
      </c>
      <c r="M5215" s="19">
        <f t="shared" si="784"/>
        <v>0</v>
      </c>
      <c r="N5215" s="7">
        <f t="shared" si="785"/>
        <v>0</v>
      </c>
      <c r="O5215" s="7">
        <f t="shared" si="786"/>
        <v>0</v>
      </c>
      <c r="R5215" s="7"/>
      <c r="S5215" s="47">
        <f t="shared" si="787"/>
        <v>0</v>
      </c>
      <c r="T5215" s="47">
        <f t="shared" si="788"/>
        <v>0</v>
      </c>
      <c r="U5215" s="47">
        <f t="shared" si="789"/>
        <v>147.07</v>
      </c>
      <c r="V5215" s="47">
        <f t="shared" si="790"/>
        <v>35.200000000000003</v>
      </c>
      <c r="W5215" s="11"/>
    </row>
    <row r="5216" spans="1:23" x14ac:dyDescent="0.45">
      <c r="A5216" t="s">
        <v>5221</v>
      </c>
      <c r="B5216">
        <v>48.27</v>
      </c>
      <c r="D5216" s="1" t="str">
        <f>VartojimasGamyba!J5212</f>
        <v>2024-04-05-02</v>
      </c>
      <c r="E5216" s="7">
        <f>VartojimasGamyba!G5212</f>
        <v>0.41499999999999998</v>
      </c>
      <c r="F5216" s="11"/>
      <c r="G5216" s="12">
        <f t="shared" si="791"/>
        <v>3.5911111111111111</v>
      </c>
      <c r="H5216" s="12">
        <v>0</v>
      </c>
      <c r="I5216" s="12">
        <v>0.46111111111111103</v>
      </c>
      <c r="J5216" s="12">
        <v>0</v>
      </c>
      <c r="K5216" s="12"/>
      <c r="L5216" s="12">
        <f>VartojimasGamyba!H5212</f>
        <v>0</v>
      </c>
      <c r="M5216" s="19">
        <f t="shared" si="784"/>
        <v>5.5511151231257827E-17</v>
      </c>
      <c r="N5216" s="7">
        <f t="shared" si="785"/>
        <v>8.2467366269156629E-15</v>
      </c>
      <c r="O5216" s="7">
        <f t="shared" si="786"/>
        <v>8.2467366269156629E-15</v>
      </c>
      <c r="R5216" s="7"/>
      <c r="S5216" s="47">
        <f t="shared" si="787"/>
        <v>5.5511151231257827E-17</v>
      </c>
      <c r="T5216" s="47">
        <f t="shared" si="788"/>
        <v>0</v>
      </c>
      <c r="U5216" s="47">
        <f t="shared" si="789"/>
        <v>148.56</v>
      </c>
      <c r="V5216" s="47">
        <f t="shared" si="790"/>
        <v>36.690000000000005</v>
      </c>
      <c r="W5216" s="11"/>
    </row>
    <row r="5217" spans="1:23" x14ac:dyDescent="0.45">
      <c r="A5217" t="s">
        <v>5222</v>
      </c>
      <c r="B5217">
        <v>47.52</v>
      </c>
      <c r="D5217" s="1" t="str">
        <f>VartojimasGamyba!J5213</f>
        <v>2024-04-05-03</v>
      </c>
      <c r="E5217" s="7">
        <f>VartojimasGamyba!G5213</f>
        <v>0.46200000000000002</v>
      </c>
      <c r="F5217" s="11"/>
      <c r="G5217" s="12">
        <f t="shared" si="791"/>
        <v>3.0777777777777775</v>
      </c>
      <c r="H5217" s="12">
        <v>0</v>
      </c>
      <c r="I5217" s="12">
        <v>0.51333333333333342</v>
      </c>
      <c r="J5217" s="12">
        <v>0</v>
      </c>
      <c r="K5217" s="12"/>
      <c r="L5217" s="12">
        <f>VartojimasGamyba!H5213</f>
        <v>0</v>
      </c>
      <c r="M5217" s="19">
        <f t="shared" si="784"/>
        <v>-5.5511151231257827E-17</v>
      </c>
      <c r="N5217" s="7">
        <f t="shared" si="785"/>
        <v>-8.2051032634922195E-15</v>
      </c>
      <c r="O5217" s="7">
        <f t="shared" si="786"/>
        <v>-8.2051032634922195E-15</v>
      </c>
      <c r="R5217" s="7"/>
      <c r="S5217" s="47">
        <f t="shared" si="787"/>
        <v>-5.5511151231257827E-17</v>
      </c>
      <c r="T5217" s="47">
        <f t="shared" si="788"/>
        <v>0</v>
      </c>
      <c r="U5217" s="47">
        <f t="shared" si="789"/>
        <v>147.81</v>
      </c>
      <c r="V5217" s="47">
        <f t="shared" si="790"/>
        <v>35.940000000000005</v>
      </c>
      <c r="W5217" s="11"/>
    </row>
    <row r="5218" spans="1:23" x14ac:dyDescent="0.45">
      <c r="A5218" t="s">
        <v>5223</v>
      </c>
      <c r="B5218">
        <v>46.53</v>
      </c>
      <c r="D5218" s="1" t="str">
        <f>VartojimasGamyba!J5214</f>
        <v>2024-04-05-04</v>
      </c>
      <c r="E5218" s="7">
        <f>VartojimasGamyba!G5214</f>
        <v>0.254</v>
      </c>
      <c r="F5218" s="11"/>
      <c r="G5218" s="12">
        <f t="shared" si="791"/>
        <v>2.7977777777777773</v>
      </c>
      <c r="H5218" s="12">
        <v>0</v>
      </c>
      <c r="I5218" s="12">
        <v>0.28000000000000003</v>
      </c>
      <c r="J5218" s="12">
        <v>0</v>
      </c>
      <c r="K5218" s="12"/>
      <c r="L5218" s="12">
        <f>VartojimasGamyba!H5214</f>
        <v>2E-3</v>
      </c>
      <c r="M5218" s="19">
        <f t="shared" si="784"/>
        <v>-5.377642775528102E-17</v>
      </c>
      <c r="N5218" s="7">
        <f t="shared" si="785"/>
        <v>-7.8954551230303595E-15</v>
      </c>
      <c r="O5218" s="7">
        <f t="shared" si="786"/>
        <v>-7.8954551230303595E-15</v>
      </c>
      <c r="R5218" s="7"/>
      <c r="S5218" s="47">
        <f t="shared" si="787"/>
        <v>-5.377642775528102E-17</v>
      </c>
      <c r="T5218" s="47">
        <f t="shared" si="788"/>
        <v>0</v>
      </c>
      <c r="U5218" s="47">
        <f t="shared" si="789"/>
        <v>146.82</v>
      </c>
      <c r="V5218" s="47">
        <f t="shared" si="790"/>
        <v>34.950000000000003</v>
      </c>
      <c r="W5218" s="11"/>
    </row>
    <row r="5219" spans="1:23" x14ac:dyDescent="0.45">
      <c r="A5219" t="s">
        <v>5224</v>
      </c>
      <c r="B5219">
        <v>47.34</v>
      </c>
      <c r="D5219" s="1" t="str">
        <f>VartojimasGamyba!J5215</f>
        <v>2024-04-05-05</v>
      </c>
      <c r="E5219" s="7">
        <f>VartojimasGamyba!G5215</f>
        <v>0.78800000000000003</v>
      </c>
      <c r="F5219" s="11"/>
      <c r="G5219" s="12">
        <f t="shared" si="791"/>
        <v>1.9788888888888885</v>
      </c>
      <c r="H5219" s="12">
        <v>0</v>
      </c>
      <c r="I5219" s="12">
        <v>0.81888888888888878</v>
      </c>
      <c r="J5219" s="12">
        <v>0</v>
      </c>
      <c r="K5219" s="12"/>
      <c r="L5219" s="12">
        <f>VartojimasGamyba!H5215</f>
        <v>5.0999999999999997E-2</v>
      </c>
      <c r="M5219" s="19">
        <f t="shared" si="784"/>
        <v>1.5959455978986625E-16</v>
      </c>
      <c r="N5219" s="7">
        <f t="shared" si="785"/>
        <v>2.3560944861777953E-14</v>
      </c>
      <c r="O5219" s="7">
        <f t="shared" si="786"/>
        <v>2.3560944861777953E-14</v>
      </c>
      <c r="R5219" s="7"/>
      <c r="S5219" s="47">
        <f t="shared" si="787"/>
        <v>1.5959455978986625E-16</v>
      </c>
      <c r="T5219" s="47">
        <f t="shared" si="788"/>
        <v>0</v>
      </c>
      <c r="U5219" s="47">
        <f t="shared" si="789"/>
        <v>147.63</v>
      </c>
      <c r="V5219" s="47">
        <f t="shared" si="790"/>
        <v>35.760000000000005</v>
      </c>
      <c r="W5219" s="11"/>
    </row>
    <row r="5220" spans="1:23" x14ac:dyDescent="0.45">
      <c r="A5220" t="s">
        <v>5225</v>
      </c>
      <c r="B5220">
        <v>50.02</v>
      </c>
      <c r="D5220" s="1" t="str">
        <f>VartojimasGamyba!J5216</f>
        <v>2024-04-05-06</v>
      </c>
      <c r="E5220" s="7">
        <f>VartojimasGamyba!G5216</f>
        <v>0.23200000000000001</v>
      </c>
      <c r="F5220" s="11"/>
      <c r="G5220" s="12">
        <f t="shared" si="791"/>
        <v>1.8022222222222217</v>
      </c>
      <c r="H5220" s="12">
        <v>0</v>
      </c>
      <c r="I5220" s="12">
        <v>0.17666666666666667</v>
      </c>
      <c r="J5220" s="12">
        <v>0</v>
      </c>
      <c r="K5220" s="12"/>
      <c r="L5220" s="12">
        <f>VartojimasGamyba!H5216</f>
        <v>7.2999999999999995E-2</v>
      </c>
      <c r="M5220" s="19">
        <f t="shared" si="784"/>
        <v>0</v>
      </c>
      <c r="N5220" s="7">
        <f t="shared" si="785"/>
        <v>0</v>
      </c>
      <c r="O5220" s="7">
        <f t="shared" si="786"/>
        <v>0</v>
      </c>
      <c r="R5220" s="7"/>
      <c r="S5220" s="47">
        <f t="shared" si="787"/>
        <v>0</v>
      </c>
      <c r="T5220" s="47">
        <f t="shared" si="788"/>
        <v>0</v>
      </c>
      <c r="U5220" s="47">
        <f t="shared" si="789"/>
        <v>150.31</v>
      </c>
      <c r="V5220" s="47">
        <f t="shared" si="790"/>
        <v>38.440000000000005</v>
      </c>
      <c r="W5220" s="11"/>
    </row>
    <row r="5221" spans="1:23" x14ac:dyDescent="0.45">
      <c r="A5221" t="s">
        <v>5226</v>
      </c>
      <c r="B5221">
        <v>74.989999999999995</v>
      </c>
      <c r="D5221" s="1" t="str">
        <f>VartojimasGamyba!J5217</f>
        <v>2024-04-05-07</v>
      </c>
      <c r="E5221" s="7">
        <f>VartojimasGamyba!G5217</f>
        <v>0.44600000000000001</v>
      </c>
      <c r="F5221" s="11"/>
      <c r="G5221" s="12">
        <f t="shared" si="791"/>
        <v>1.4711111111111106</v>
      </c>
      <c r="H5221" s="12">
        <v>0</v>
      </c>
      <c r="I5221" s="12">
        <v>0.33111111111111113</v>
      </c>
      <c r="J5221" s="12">
        <v>0</v>
      </c>
      <c r="K5221" s="12"/>
      <c r="L5221" s="12">
        <f>VartojimasGamyba!H5217</f>
        <v>0.14799999999999999</v>
      </c>
      <c r="M5221" s="19">
        <f t="shared" si="784"/>
        <v>0</v>
      </c>
      <c r="N5221" s="7">
        <f t="shared" si="785"/>
        <v>0</v>
      </c>
      <c r="O5221" s="7">
        <f t="shared" si="786"/>
        <v>0</v>
      </c>
      <c r="R5221" s="7"/>
      <c r="S5221" s="47">
        <f t="shared" si="787"/>
        <v>0</v>
      </c>
      <c r="T5221" s="47">
        <f t="shared" si="788"/>
        <v>0</v>
      </c>
      <c r="U5221" s="47">
        <f t="shared" si="789"/>
        <v>175.28</v>
      </c>
      <c r="V5221" s="47">
        <f t="shared" si="790"/>
        <v>63.41</v>
      </c>
      <c r="W5221" s="11"/>
    </row>
    <row r="5222" spans="1:23" x14ac:dyDescent="0.45">
      <c r="A5222" t="s">
        <v>5227</v>
      </c>
      <c r="B5222">
        <v>83.67</v>
      </c>
      <c r="D5222" s="1" t="str">
        <f>VartojimasGamyba!J5218</f>
        <v>2024-04-05-08</v>
      </c>
      <c r="E5222" s="7">
        <f>VartojimasGamyba!G5218</f>
        <v>1.016</v>
      </c>
      <c r="F5222" s="11"/>
      <c r="G5222" s="12">
        <f t="shared" si="791"/>
        <v>2.3331111111111102</v>
      </c>
      <c r="H5222" s="12">
        <v>0.86199999999999988</v>
      </c>
      <c r="I5222" s="12">
        <v>0</v>
      </c>
      <c r="J5222" s="12">
        <v>0</v>
      </c>
      <c r="K5222" s="12"/>
      <c r="L5222" s="12">
        <f>VartojimasGamyba!H5218</f>
        <v>1.8779999999999999</v>
      </c>
      <c r="M5222" s="19">
        <f t="shared" si="784"/>
        <v>0</v>
      </c>
      <c r="N5222" s="7">
        <f t="shared" si="785"/>
        <v>0</v>
      </c>
      <c r="O5222" s="7">
        <f t="shared" si="786"/>
        <v>0</v>
      </c>
      <c r="R5222" s="7"/>
      <c r="S5222" s="47">
        <f t="shared" si="787"/>
        <v>0.86199999999999988</v>
      </c>
      <c r="T5222" s="47">
        <f t="shared" si="788"/>
        <v>0.86199999999999988</v>
      </c>
      <c r="U5222" s="47">
        <f t="shared" si="789"/>
        <v>183.96</v>
      </c>
      <c r="V5222" s="47">
        <f t="shared" si="790"/>
        <v>72.09</v>
      </c>
      <c r="W5222" s="11"/>
    </row>
    <row r="5223" spans="1:23" x14ac:dyDescent="0.45">
      <c r="A5223" t="s">
        <v>5228</v>
      </c>
      <c r="B5223">
        <v>79.7</v>
      </c>
      <c r="D5223" s="1" t="str">
        <f>VartojimasGamyba!J5219</f>
        <v>2024-04-05-09</v>
      </c>
      <c r="E5223" s="7">
        <f>VartojimasGamyba!G5219</f>
        <v>0.38900000000000001</v>
      </c>
      <c r="F5223" s="11"/>
      <c r="G5223" s="12">
        <f t="shared" si="791"/>
        <v>2.5761111111111101</v>
      </c>
      <c r="H5223" s="12">
        <v>0.24299999999999999</v>
      </c>
      <c r="I5223" s="12">
        <v>0</v>
      </c>
      <c r="J5223" s="12">
        <v>0</v>
      </c>
      <c r="K5223" s="12"/>
      <c r="L5223" s="12">
        <f>VartojimasGamyba!H5219</f>
        <v>0.63200000000000001</v>
      </c>
      <c r="M5223" s="19">
        <f t="shared" si="784"/>
        <v>0</v>
      </c>
      <c r="N5223" s="7">
        <f t="shared" si="785"/>
        <v>0</v>
      </c>
      <c r="O5223" s="7">
        <f t="shared" si="786"/>
        <v>0</v>
      </c>
      <c r="R5223" s="7"/>
      <c r="S5223" s="47">
        <f t="shared" si="787"/>
        <v>0.24299999999999999</v>
      </c>
      <c r="T5223" s="47">
        <f t="shared" si="788"/>
        <v>0.24299999999999999</v>
      </c>
      <c r="U5223" s="47">
        <f t="shared" si="789"/>
        <v>179.99</v>
      </c>
      <c r="V5223" s="47">
        <f t="shared" si="790"/>
        <v>68.12</v>
      </c>
      <c r="W5223" s="11"/>
    </row>
    <row r="5224" spans="1:23" x14ac:dyDescent="0.45">
      <c r="A5224" t="s">
        <v>5229</v>
      </c>
      <c r="B5224">
        <v>66.459999999999994</v>
      </c>
      <c r="D5224" s="1" t="str">
        <f>VartojimasGamyba!J5220</f>
        <v>2024-04-05-10</v>
      </c>
      <c r="E5224" s="7">
        <f>VartojimasGamyba!G5220</f>
        <v>0.58899999999999997</v>
      </c>
      <c r="F5224" s="11"/>
      <c r="G5224" s="12">
        <f t="shared" si="791"/>
        <v>2.6311111111111103</v>
      </c>
      <c r="H5224" s="12">
        <v>5.5000000000000049E-2</v>
      </c>
      <c r="I5224" s="12">
        <v>0</v>
      </c>
      <c r="J5224" s="12">
        <v>0</v>
      </c>
      <c r="K5224" s="12"/>
      <c r="L5224" s="12">
        <f>VartojimasGamyba!H5220</f>
        <v>0.64400000000000002</v>
      </c>
      <c r="M5224" s="19">
        <f t="shared" si="784"/>
        <v>0</v>
      </c>
      <c r="N5224" s="7">
        <f t="shared" si="785"/>
        <v>0</v>
      </c>
      <c r="O5224" s="7">
        <f t="shared" si="786"/>
        <v>0</v>
      </c>
      <c r="R5224" s="7"/>
      <c r="S5224" s="47">
        <f t="shared" si="787"/>
        <v>5.5000000000000049E-2</v>
      </c>
      <c r="T5224" s="47">
        <f t="shared" si="788"/>
        <v>5.5000000000000049E-2</v>
      </c>
      <c r="U5224" s="47">
        <f t="shared" si="789"/>
        <v>166.75</v>
      </c>
      <c r="V5224" s="47">
        <f t="shared" si="790"/>
        <v>54.879999999999995</v>
      </c>
      <c r="W5224" s="11"/>
    </row>
    <row r="5225" spans="1:23" x14ac:dyDescent="0.45">
      <c r="A5225" t="s">
        <v>5230</v>
      </c>
      <c r="B5225">
        <v>50.5</v>
      </c>
      <c r="D5225" s="1" t="str">
        <f>VartojimasGamyba!J5221</f>
        <v>2024-04-05-11</v>
      </c>
      <c r="E5225" s="7">
        <f>VartojimasGamyba!G5221</f>
        <v>0.27800000000000002</v>
      </c>
      <c r="F5225" s="11"/>
      <c r="G5225" s="12">
        <f t="shared" si="791"/>
        <v>2.6651111111111101</v>
      </c>
      <c r="H5225" s="12">
        <v>3.3999999999999975E-2</v>
      </c>
      <c r="I5225" s="12">
        <v>0</v>
      </c>
      <c r="J5225" s="12">
        <v>0</v>
      </c>
      <c r="K5225" s="12"/>
      <c r="L5225" s="12">
        <f>VartojimasGamyba!H5221</f>
        <v>0.312</v>
      </c>
      <c r="M5225" s="19">
        <f t="shared" si="784"/>
        <v>0</v>
      </c>
      <c r="N5225" s="7">
        <f t="shared" si="785"/>
        <v>0</v>
      </c>
      <c r="O5225" s="7">
        <f t="shared" si="786"/>
        <v>0</v>
      </c>
      <c r="R5225" s="7"/>
      <c r="S5225" s="47">
        <f t="shared" si="787"/>
        <v>3.3999999999999975E-2</v>
      </c>
      <c r="T5225" s="47">
        <f t="shared" si="788"/>
        <v>3.3999999999999975E-2</v>
      </c>
      <c r="U5225" s="47">
        <f t="shared" si="789"/>
        <v>150.79000000000002</v>
      </c>
      <c r="V5225" s="47">
        <f t="shared" si="790"/>
        <v>38.92</v>
      </c>
      <c r="W5225" s="11"/>
    </row>
    <row r="5226" spans="1:23" x14ac:dyDescent="0.45">
      <c r="A5226" t="s">
        <v>5231</v>
      </c>
      <c r="B5226">
        <v>45.54</v>
      </c>
      <c r="D5226" s="1" t="str">
        <f>VartojimasGamyba!J5222</f>
        <v>2024-04-05-12</v>
      </c>
      <c r="E5226" s="7">
        <f>VartojimasGamyba!G5222</f>
        <v>3.6999999999999998E-2</v>
      </c>
      <c r="F5226" s="11"/>
      <c r="G5226" s="12">
        <f t="shared" si="791"/>
        <v>3.6981111111111105</v>
      </c>
      <c r="H5226" s="12">
        <v>1.0330000000000001</v>
      </c>
      <c r="I5226" s="12">
        <v>0</v>
      </c>
      <c r="J5226" s="12">
        <v>0</v>
      </c>
      <c r="K5226" s="12"/>
      <c r="L5226" s="12">
        <f>VartojimasGamyba!H5222</f>
        <v>1.07</v>
      </c>
      <c r="M5226" s="19">
        <f t="shared" si="784"/>
        <v>0</v>
      </c>
      <c r="N5226" s="7">
        <f t="shared" si="785"/>
        <v>0</v>
      </c>
      <c r="O5226" s="7">
        <f t="shared" si="786"/>
        <v>0</v>
      </c>
      <c r="R5226" s="7"/>
      <c r="S5226" s="47">
        <f t="shared" si="787"/>
        <v>1.0330000000000001</v>
      </c>
      <c r="T5226" s="47">
        <f t="shared" si="788"/>
        <v>1.0330000000000001</v>
      </c>
      <c r="U5226" s="47">
        <f t="shared" si="789"/>
        <v>145.83000000000001</v>
      </c>
      <c r="V5226" s="47">
        <f t="shared" si="790"/>
        <v>33.96</v>
      </c>
      <c r="W5226" s="11"/>
    </row>
    <row r="5227" spans="1:23" x14ac:dyDescent="0.45">
      <c r="A5227" t="s">
        <v>5232</v>
      </c>
      <c r="B5227">
        <v>44.43</v>
      </c>
      <c r="D5227" s="1" t="str">
        <f>VartojimasGamyba!J5223</f>
        <v>2024-04-05-13</v>
      </c>
      <c r="E5227" s="7">
        <f>VartojimasGamyba!G5223</f>
        <v>0.14000000000000001</v>
      </c>
      <c r="F5227" s="11"/>
      <c r="G5227" s="12">
        <f t="shared" si="791"/>
        <v>3.9531111111111104</v>
      </c>
      <c r="H5227" s="12">
        <v>0.255</v>
      </c>
      <c r="I5227" s="12">
        <v>0</v>
      </c>
      <c r="J5227" s="12">
        <v>0</v>
      </c>
      <c r="K5227" s="12"/>
      <c r="L5227" s="12">
        <f>VartojimasGamyba!H5223</f>
        <v>0.39500000000000002</v>
      </c>
      <c r="M5227" s="19">
        <f t="shared" si="784"/>
        <v>0</v>
      </c>
      <c r="N5227" s="7">
        <f t="shared" si="785"/>
        <v>0</v>
      </c>
      <c r="O5227" s="7">
        <f t="shared" si="786"/>
        <v>0</v>
      </c>
      <c r="R5227" s="7"/>
      <c r="S5227" s="47">
        <f t="shared" si="787"/>
        <v>0.255</v>
      </c>
      <c r="T5227" s="47">
        <f t="shared" si="788"/>
        <v>0.255</v>
      </c>
      <c r="U5227" s="47">
        <f t="shared" si="789"/>
        <v>144.72</v>
      </c>
      <c r="V5227" s="47">
        <f t="shared" si="790"/>
        <v>32.85</v>
      </c>
      <c r="W5227" s="11"/>
    </row>
    <row r="5228" spans="1:23" x14ac:dyDescent="0.45">
      <c r="A5228" t="s">
        <v>5233</v>
      </c>
      <c r="B5228">
        <v>40.03</v>
      </c>
      <c r="D5228" s="1" t="str">
        <f>VartojimasGamyba!J5224</f>
        <v>2024-04-05-14</v>
      </c>
      <c r="E5228" s="7">
        <f>VartojimasGamyba!G5224</f>
        <v>0.28799999999999998</v>
      </c>
      <c r="F5228" s="11"/>
      <c r="G5228" s="12">
        <f t="shared" si="791"/>
        <v>3.9531111111111104</v>
      </c>
      <c r="H5228" s="12">
        <v>0</v>
      </c>
      <c r="I5228" s="12">
        <v>0</v>
      </c>
      <c r="J5228" s="12">
        <v>0</v>
      </c>
      <c r="K5228" s="12"/>
      <c r="L5228" s="12">
        <f>VartojimasGamyba!H5224</f>
        <v>0.185</v>
      </c>
      <c r="M5228" s="19">
        <f t="shared" si="784"/>
        <v>0.10299999999999998</v>
      </c>
      <c r="N5228" s="7">
        <f t="shared" si="785"/>
        <v>14.452959999999997</v>
      </c>
      <c r="O5228" s="7">
        <f t="shared" si="786"/>
        <v>14.452959999999997</v>
      </c>
      <c r="R5228" s="7"/>
      <c r="S5228" s="47">
        <f t="shared" si="787"/>
        <v>0.10299999999999998</v>
      </c>
      <c r="T5228" s="47">
        <f t="shared" si="788"/>
        <v>0</v>
      </c>
      <c r="U5228" s="47">
        <f t="shared" si="789"/>
        <v>140.32</v>
      </c>
      <c r="V5228" s="47">
        <f t="shared" si="790"/>
        <v>28.450000000000003</v>
      </c>
      <c r="W5228" s="11"/>
    </row>
    <row r="5229" spans="1:23" x14ac:dyDescent="0.45">
      <c r="A5229" t="s">
        <v>5234</v>
      </c>
      <c r="B5229">
        <v>37.07</v>
      </c>
      <c r="D5229" s="1" t="str">
        <f>VartojimasGamyba!J5225</f>
        <v>2024-04-05-15</v>
      </c>
      <c r="E5229" s="7">
        <f>VartojimasGamyba!G5225</f>
        <v>0.41199999999999998</v>
      </c>
      <c r="F5229" s="11"/>
      <c r="G5229" s="12">
        <f t="shared" si="791"/>
        <v>3.9531111111111104</v>
      </c>
      <c r="H5229" s="12">
        <v>0</v>
      </c>
      <c r="I5229" s="12">
        <v>0</v>
      </c>
      <c r="J5229" s="12">
        <v>0</v>
      </c>
      <c r="K5229" s="12"/>
      <c r="L5229" s="12">
        <f>VartojimasGamyba!H5225</f>
        <v>5.0999999999999997E-2</v>
      </c>
      <c r="M5229" s="19">
        <f t="shared" si="784"/>
        <v>0.36099999999999999</v>
      </c>
      <c r="N5229" s="7">
        <f t="shared" si="785"/>
        <v>49.586960000000005</v>
      </c>
      <c r="O5229" s="7">
        <f t="shared" si="786"/>
        <v>49.586960000000005</v>
      </c>
      <c r="R5229" s="7"/>
      <c r="S5229" s="47">
        <f t="shared" si="787"/>
        <v>0.36099999999999999</v>
      </c>
      <c r="T5229" s="47">
        <f t="shared" si="788"/>
        <v>0</v>
      </c>
      <c r="U5229" s="47">
        <f t="shared" si="789"/>
        <v>137.36000000000001</v>
      </c>
      <c r="V5229" s="47">
        <f t="shared" si="790"/>
        <v>25.490000000000002</v>
      </c>
      <c r="W5229" s="11"/>
    </row>
    <row r="5230" spans="1:23" x14ac:dyDescent="0.45">
      <c r="A5230" t="s">
        <v>5235</v>
      </c>
      <c r="B5230">
        <v>31.04</v>
      </c>
      <c r="D5230" s="1" t="str">
        <f>VartojimasGamyba!J5226</f>
        <v>2024-04-05-16</v>
      </c>
      <c r="E5230" s="7">
        <f>VartojimasGamyba!G5226</f>
        <v>1.873</v>
      </c>
      <c r="F5230" s="11"/>
      <c r="G5230" s="12">
        <f t="shared" si="791"/>
        <v>3.9531111111111104</v>
      </c>
      <c r="H5230" s="12">
        <v>0</v>
      </c>
      <c r="I5230" s="12">
        <v>0</v>
      </c>
      <c r="J5230" s="12">
        <v>0</v>
      </c>
      <c r="K5230" s="12"/>
      <c r="L5230" s="12">
        <f>VartojimasGamyba!H5226</f>
        <v>4.0000000000000001E-3</v>
      </c>
      <c r="M5230" s="19">
        <f t="shared" si="784"/>
        <v>1.869</v>
      </c>
      <c r="N5230" s="7">
        <f t="shared" si="785"/>
        <v>245.45577000000003</v>
      </c>
      <c r="O5230" s="7">
        <f t="shared" si="786"/>
        <v>245.45577000000003</v>
      </c>
      <c r="R5230" s="7"/>
      <c r="S5230" s="47">
        <f t="shared" si="787"/>
        <v>1.869</v>
      </c>
      <c r="T5230" s="47">
        <f t="shared" si="788"/>
        <v>0</v>
      </c>
      <c r="U5230" s="47">
        <f t="shared" si="789"/>
        <v>131.33000000000001</v>
      </c>
      <c r="V5230" s="47">
        <f t="shared" si="790"/>
        <v>19.46</v>
      </c>
      <c r="W5230" s="11"/>
    </row>
    <row r="5231" spans="1:23" x14ac:dyDescent="0.45">
      <c r="A5231" t="s">
        <v>5236</v>
      </c>
      <c r="B5231">
        <v>27.61</v>
      </c>
      <c r="D5231" s="1" t="str">
        <f>VartojimasGamyba!J5227</f>
        <v>2024-04-05-17</v>
      </c>
      <c r="E5231" s="7">
        <f>VartojimasGamyba!G5227</f>
        <v>0.46600000000000003</v>
      </c>
      <c r="F5231" s="11"/>
      <c r="G5231" s="12">
        <f t="shared" si="791"/>
        <v>8.0466666666666669</v>
      </c>
      <c r="H5231" s="12">
        <v>4.0935555555555556</v>
      </c>
      <c r="I5231" s="12">
        <v>0</v>
      </c>
      <c r="J5231" s="12">
        <v>0</v>
      </c>
      <c r="K5231" s="12"/>
      <c r="L5231" s="12">
        <f>VartojimasGamyba!H5227</f>
        <v>0</v>
      </c>
      <c r="M5231" s="19">
        <f t="shared" si="784"/>
        <v>4.5595555555555558</v>
      </c>
      <c r="N5231" s="7">
        <f t="shared" si="785"/>
        <v>583.16715555555561</v>
      </c>
      <c r="O5231" s="7">
        <f t="shared" si="786"/>
        <v>583.16715555555561</v>
      </c>
      <c r="R5231" s="7"/>
      <c r="S5231" s="47">
        <f t="shared" si="787"/>
        <v>4.5595555555555558</v>
      </c>
      <c r="T5231" s="47">
        <f t="shared" si="788"/>
        <v>0</v>
      </c>
      <c r="U5231" s="47">
        <f t="shared" si="789"/>
        <v>127.9</v>
      </c>
      <c r="V5231" s="47">
        <f t="shared" si="790"/>
        <v>16.03</v>
      </c>
      <c r="W5231" s="11"/>
    </row>
    <row r="5232" spans="1:23" x14ac:dyDescent="0.45">
      <c r="A5232" t="s">
        <v>5237</v>
      </c>
      <c r="B5232">
        <v>46.75</v>
      </c>
      <c r="D5232" s="1" t="str">
        <f>VartojimasGamyba!J5228</f>
        <v>2024-04-05-18</v>
      </c>
      <c r="E5232" s="7">
        <f>VartojimasGamyba!G5228</f>
        <v>0.437</v>
      </c>
      <c r="F5232" s="11"/>
      <c r="G5232" s="12">
        <f t="shared" si="791"/>
        <v>7.5611111111111109</v>
      </c>
      <c r="H5232" s="12">
        <v>0</v>
      </c>
      <c r="I5232" s="12">
        <v>0.48555555555555557</v>
      </c>
      <c r="J5232" s="12">
        <v>0</v>
      </c>
      <c r="K5232" s="12"/>
      <c r="L5232" s="12">
        <f>VartojimasGamyba!H5228</f>
        <v>0</v>
      </c>
      <c r="M5232" s="19">
        <f t="shared" si="784"/>
        <v>0</v>
      </c>
      <c r="N5232" s="7">
        <f t="shared" si="785"/>
        <v>0</v>
      </c>
      <c r="O5232" s="7">
        <f t="shared" si="786"/>
        <v>0</v>
      </c>
      <c r="R5232" s="7"/>
      <c r="S5232" s="47">
        <f t="shared" si="787"/>
        <v>0</v>
      </c>
      <c r="T5232" s="47">
        <f t="shared" si="788"/>
        <v>0</v>
      </c>
      <c r="U5232" s="47">
        <f t="shared" si="789"/>
        <v>147.04000000000002</v>
      </c>
      <c r="V5232" s="47">
        <f t="shared" si="790"/>
        <v>35.17</v>
      </c>
      <c r="W5232" s="11"/>
    </row>
    <row r="5233" spans="1:23" x14ac:dyDescent="0.45">
      <c r="A5233" t="s">
        <v>5238</v>
      </c>
      <c r="B5233">
        <v>108.38</v>
      </c>
      <c r="D5233" s="1" t="str">
        <f>VartojimasGamyba!J5229</f>
        <v>2024-04-05-19</v>
      </c>
      <c r="E5233" s="7">
        <f>VartojimasGamyba!G5229</f>
        <v>0.39400000000000002</v>
      </c>
      <c r="F5233" s="11"/>
      <c r="G5233" s="12">
        <f t="shared" si="791"/>
        <v>7.1233333333333331</v>
      </c>
      <c r="H5233" s="12">
        <v>0</v>
      </c>
      <c r="I5233" s="12">
        <v>0.43777777777777782</v>
      </c>
      <c r="J5233" s="12">
        <v>0</v>
      </c>
      <c r="K5233" s="12"/>
      <c r="L5233" s="12">
        <f>VartojimasGamyba!H5229</f>
        <v>0</v>
      </c>
      <c r="M5233" s="19">
        <f t="shared" si="784"/>
        <v>-5.5511151231257827E-17</v>
      </c>
      <c r="N5233" s="7">
        <f t="shared" si="785"/>
        <v>-1.1583511927426572E-14</v>
      </c>
      <c r="O5233" s="7">
        <f t="shared" si="786"/>
        <v>-1.1583511927426572E-14</v>
      </c>
      <c r="R5233" s="7"/>
      <c r="S5233" s="47">
        <f t="shared" si="787"/>
        <v>-5.5511151231257827E-17</v>
      </c>
      <c r="T5233" s="47">
        <f t="shared" si="788"/>
        <v>0</v>
      </c>
      <c r="U5233" s="47">
        <f t="shared" si="789"/>
        <v>208.67000000000002</v>
      </c>
      <c r="V5233" s="47">
        <f t="shared" si="790"/>
        <v>96.8</v>
      </c>
      <c r="W5233" s="11"/>
    </row>
    <row r="5234" spans="1:23" x14ac:dyDescent="0.45">
      <c r="A5234" t="s">
        <v>5239</v>
      </c>
      <c r="B5234">
        <v>104.1</v>
      </c>
      <c r="D5234" s="1" t="str">
        <f>VartojimasGamyba!J5230</f>
        <v>2024-04-05-20</v>
      </c>
      <c r="E5234" s="7">
        <f>VartojimasGamyba!G5230</f>
        <v>0.56100000000000005</v>
      </c>
      <c r="F5234" s="11"/>
      <c r="G5234" s="12">
        <f t="shared" si="791"/>
        <v>6.5</v>
      </c>
      <c r="H5234" s="12">
        <v>0</v>
      </c>
      <c r="I5234" s="12">
        <v>0.62333333333333341</v>
      </c>
      <c r="J5234" s="12">
        <v>0</v>
      </c>
      <c r="K5234" s="12"/>
      <c r="L5234" s="12">
        <f>VartojimasGamyba!H5230</f>
        <v>0</v>
      </c>
      <c r="M5234" s="19">
        <f t="shared" si="784"/>
        <v>0</v>
      </c>
      <c r="N5234" s="7">
        <f t="shared" si="785"/>
        <v>0</v>
      </c>
      <c r="O5234" s="7">
        <f t="shared" si="786"/>
        <v>0</v>
      </c>
      <c r="P5234" s="7" t="s">
        <v>8873</v>
      </c>
      <c r="R5234" s="7"/>
      <c r="S5234" s="47">
        <f t="shared" si="787"/>
        <v>0</v>
      </c>
      <c r="T5234" s="47">
        <f t="shared" si="788"/>
        <v>0</v>
      </c>
      <c r="U5234" s="47">
        <f t="shared" si="789"/>
        <v>204.39</v>
      </c>
      <c r="V5234" s="47">
        <f t="shared" si="790"/>
        <v>92.52</v>
      </c>
      <c r="W5234" s="11"/>
    </row>
    <row r="5235" spans="1:23" x14ac:dyDescent="0.45">
      <c r="A5235" t="s">
        <v>5240</v>
      </c>
      <c r="B5235">
        <v>70.06</v>
      </c>
      <c r="D5235" s="1" t="str">
        <f>VartojimasGamyba!J5231</f>
        <v>2024-04-05-21</v>
      </c>
      <c r="E5235" s="7">
        <f>VartojimasGamyba!G5231</f>
        <v>0.625</v>
      </c>
      <c r="F5235" s="11"/>
      <c r="G5235" s="12">
        <f t="shared" si="791"/>
        <v>5.8055555555555554</v>
      </c>
      <c r="H5235" s="12">
        <v>0</v>
      </c>
      <c r="I5235" s="12">
        <v>0.69444444444444442</v>
      </c>
      <c r="J5235" s="12">
        <v>0</v>
      </c>
      <c r="K5235" s="12"/>
      <c r="L5235" s="12">
        <f>VartojimasGamyba!H5231</f>
        <v>0</v>
      </c>
      <c r="M5235" s="19">
        <f t="shared" si="784"/>
        <v>0</v>
      </c>
      <c r="N5235" s="7">
        <f t="shared" si="785"/>
        <v>0</v>
      </c>
      <c r="O5235" s="7">
        <f t="shared" si="786"/>
        <v>0</v>
      </c>
      <c r="P5235" s="7">
        <f>SUM(N5214:N5237)</f>
        <v>892.66284555555569</v>
      </c>
      <c r="R5235" s="7"/>
      <c r="S5235" s="47">
        <f t="shared" si="787"/>
        <v>0</v>
      </c>
      <c r="T5235" s="47">
        <f t="shared" si="788"/>
        <v>0</v>
      </c>
      <c r="U5235" s="47">
        <f t="shared" si="789"/>
        <v>170.35000000000002</v>
      </c>
      <c r="V5235" s="47">
        <f t="shared" si="790"/>
        <v>58.480000000000004</v>
      </c>
      <c r="W5235" s="11"/>
    </row>
    <row r="5236" spans="1:23" x14ac:dyDescent="0.45">
      <c r="A5236" t="s">
        <v>5241</v>
      </c>
      <c r="B5236">
        <v>53.4</v>
      </c>
      <c r="D5236" s="1" t="str">
        <f>VartojimasGamyba!J5232</f>
        <v>2024-04-05-22</v>
      </c>
      <c r="E5236" s="7">
        <f>VartojimasGamyba!G5232</f>
        <v>0.56699999999999995</v>
      </c>
      <c r="F5236" s="11"/>
      <c r="G5236" s="12">
        <f t="shared" si="791"/>
        <v>5.1755555555555555</v>
      </c>
      <c r="H5236" s="12">
        <v>0</v>
      </c>
      <c r="I5236" s="12">
        <v>0.63</v>
      </c>
      <c r="J5236" s="12">
        <v>0</v>
      </c>
      <c r="K5236" s="12"/>
      <c r="L5236" s="12">
        <f>VartojimasGamyba!H5232</f>
        <v>0</v>
      </c>
      <c r="M5236" s="19">
        <f t="shared" si="784"/>
        <v>-1.1102230246251565E-16</v>
      </c>
      <c r="N5236" s="7">
        <f t="shared" si="785"/>
        <v>-1.7063017665464031E-14</v>
      </c>
      <c r="O5236" s="7">
        <f t="shared" si="786"/>
        <v>-1.7063017665464031E-14</v>
      </c>
      <c r="P5236" s="7" t="s">
        <v>8872</v>
      </c>
      <c r="R5236" s="7"/>
      <c r="S5236" s="47">
        <f t="shared" si="787"/>
        <v>-1.1102230246251565E-16</v>
      </c>
      <c r="T5236" s="47">
        <f t="shared" si="788"/>
        <v>0</v>
      </c>
      <c r="U5236" s="47">
        <f t="shared" si="789"/>
        <v>153.69</v>
      </c>
      <c r="V5236" s="47">
        <f t="shared" si="790"/>
        <v>41.82</v>
      </c>
      <c r="W5236" s="11"/>
    </row>
    <row r="5237" spans="1:23" x14ac:dyDescent="0.45">
      <c r="A5237" t="s">
        <v>5242</v>
      </c>
      <c r="B5237">
        <v>52.73</v>
      </c>
      <c r="D5237" s="1" t="str">
        <f>VartojimasGamyba!J5233</f>
        <v>2024-04-05-23</v>
      </c>
      <c r="E5237" s="7">
        <f>VartojimasGamyba!G5233</f>
        <v>0.158</v>
      </c>
      <c r="F5237" s="11"/>
      <c r="G5237" s="12">
        <f t="shared" si="791"/>
        <v>5</v>
      </c>
      <c r="H5237" s="12">
        <v>0</v>
      </c>
      <c r="I5237" s="12">
        <v>0.17555555555555558</v>
      </c>
      <c r="J5237" s="12">
        <v>0</v>
      </c>
      <c r="K5237" s="12"/>
      <c r="L5237" s="12">
        <f>VartojimasGamyba!H5233</f>
        <v>0</v>
      </c>
      <c r="M5237" s="19">
        <f t="shared" si="784"/>
        <v>-2.7755575615628914E-17</v>
      </c>
      <c r="N5237" s="7">
        <f t="shared" si="785"/>
        <v>-4.2471581807035366E-15</v>
      </c>
      <c r="O5237" s="7">
        <f t="shared" si="786"/>
        <v>-4.2471581807035366E-15</v>
      </c>
      <c r="P5237" s="7">
        <f>SUM(O5214:O5237)</f>
        <v>892.66284555555569</v>
      </c>
      <c r="Q5237" s="7">
        <f>SUMPRODUCT(B5214:B5237,E5214:E5237)+SUM(E5214:E5237)*$Z$21-SUMPRODUCT(B5214:B5237,L5214:L5237)+SUM(L5214:L5237)*ABS($Z$20)</f>
        <v>1535.62688</v>
      </c>
      <c r="R5237" s="7"/>
      <c r="S5237" s="47">
        <f t="shared" si="787"/>
        <v>-2.7755575615628914E-17</v>
      </c>
      <c r="T5237" s="47">
        <f t="shared" si="788"/>
        <v>0</v>
      </c>
      <c r="U5237" s="47">
        <f t="shared" si="789"/>
        <v>153.02000000000001</v>
      </c>
      <c r="V5237" s="47">
        <f t="shared" si="790"/>
        <v>41.15</v>
      </c>
      <c r="W5237" s="11">
        <f>IF(P5237&lt;&gt;Q5237,1,0)</f>
        <v>1</v>
      </c>
    </row>
    <row r="5238" spans="1:23" x14ac:dyDescent="0.45">
      <c r="A5238" t="s">
        <v>5243</v>
      </c>
      <c r="B5238">
        <v>49.62</v>
      </c>
      <c r="D5238" s="9" t="str">
        <f>VartojimasGamyba!J5234</f>
        <v>2024-04-06-00</v>
      </c>
      <c r="E5238" s="8">
        <f>VartojimasGamyba!G5234</f>
        <v>0.53400000000000003</v>
      </c>
      <c r="F5238" s="11"/>
      <c r="G5238" s="7">
        <f>G5237+H5238-I5238</f>
        <v>5</v>
      </c>
      <c r="H5238" s="7">
        <v>0</v>
      </c>
      <c r="I5238" s="7">
        <v>0</v>
      </c>
      <c r="J5238" s="7">
        <v>0</v>
      </c>
      <c r="L5238" s="7">
        <f>VartojimasGamyba!H5234</f>
        <v>0</v>
      </c>
      <c r="M5238" s="15">
        <f t="shared" si="784"/>
        <v>0.53400000000000003</v>
      </c>
      <c r="N5238" s="7">
        <f t="shared" si="785"/>
        <v>80.051940000000002</v>
      </c>
      <c r="O5238" s="7">
        <f t="shared" si="786"/>
        <v>80.051940000000002</v>
      </c>
      <c r="R5238" s="20" t="s">
        <v>8783</v>
      </c>
      <c r="S5238" s="47">
        <f t="shared" si="787"/>
        <v>0.53400000000000003</v>
      </c>
      <c r="T5238" s="47">
        <f t="shared" si="788"/>
        <v>0</v>
      </c>
      <c r="U5238" s="47">
        <f t="shared" si="789"/>
        <v>149.91</v>
      </c>
      <c r="V5238" s="47">
        <f t="shared" si="790"/>
        <v>38.04</v>
      </c>
      <c r="W5238" s="11"/>
    </row>
    <row r="5239" spans="1:23" x14ac:dyDescent="0.45">
      <c r="A5239" t="s">
        <v>5244</v>
      </c>
      <c r="B5239">
        <v>42.05</v>
      </c>
      <c r="D5239" s="9" t="str">
        <f>VartojimasGamyba!J5235</f>
        <v>2024-04-06-01</v>
      </c>
      <c r="E5239" s="8">
        <f>VartojimasGamyba!G5235</f>
        <v>0.22900000000000001</v>
      </c>
      <c r="F5239" s="11"/>
      <c r="G5239" s="7">
        <f t="shared" ref="G5239:G5261" si="792">G5238+H5239-I5239</f>
        <v>5</v>
      </c>
      <c r="H5239" s="7">
        <v>0</v>
      </c>
      <c r="I5239" s="7">
        <v>0</v>
      </c>
      <c r="J5239" s="7">
        <v>0</v>
      </c>
      <c r="L5239" s="7">
        <f>VartojimasGamyba!H5235</f>
        <v>0</v>
      </c>
      <c r="M5239" s="15">
        <f t="shared" si="784"/>
        <v>0.22900000000000001</v>
      </c>
      <c r="N5239" s="7">
        <f t="shared" si="785"/>
        <v>32.595860000000002</v>
      </c>
      <c r="O5239" s="7">
        <f t="shared" si="786"/>
        <v>32.595860000000002</v>
      </c>
      <c r="R5239" s="7"/>
      <c r="S5239" s="47">
        <f t="shared" si="787"/>
        <v>0.22900000000000001</v>
      </c>
      <c r="T5239" s="47">
        <f t="shared" si="788"/>
        <v>0</v>
      </c>
      <c r="U5239" s="47">
        <f t="shared" si="789"/>
        <v>142.34</v>
      </c>
      <c r="V5239" s="47">
        <f t="shared" si="790"/>
        <v>30.47</v>
      </c>
      <c r="W5239" s="11"/>
    </row>
    <row r="5240" spans="1:23" x14ac:dyDescent="0.45">
      <c r="A5240" t="s">
        <v>5245</v>
      </c>
      <c r="B5240">
        <v>43.78</v>
      </c>
      <c r="D5240" s="9" t="str">
        <f>VartojimasGamyba!J5236</f>
        <v>2024-04-06-02</v>
      </c>
      <c r="E5240" s="8">
        <f>VartojimasGamyba!G5236</f>
        <v>0.41899999999999998</v>
      </c>
      <c r="F5240" s="11"/>
      <c r="G5240" s="7">
        <f t="shared" si="792"/>
        <v>5</v>
      </c>
      <c r="H5240" s="7">
        <v>0</v>
      </c>
      <c r="I5240" s="7">
        <v>0</v>
      </c>
      <c r="J5240" s="7">
        <v>0</v>
      </c>
      <c r="L5240" s="7">
        <f>VartojimasGamyba!H5236</f>
        <v>0</v>
      </c>
      <c r="M5240" s="15">
        <f t="shared" si="784"/>
        <v>0.41899999999999998</v>
      </c>
      <c r="N5240" s="7">
        <f t="shared" si="785"/>
        <v>60.365329999999993</v>
      </c>
      <c r="O5240" s="7">
        <f t="shared" si="786"/>
        <v>60.365329999999993</v>
      </c>
      <c r="R5240" s="7"/>
      <c r="S5240" s="47">
        <f t="shared" si="787"/>
        <v>0.41899999999999998</v>
      </c>
      <c r="T5240" s="47">
        <f t="shared" si="788"/>
        <v>0</v>
      </c>
      <c r="U5240" s="47">
        <f t="shared" si="789"/>
        <v>144.07</v>
      </c>
      <c r="V5240" s="47">
        <f t="shared" si="790"/>
        <v>32.200000000000003</v>
      </c>
      <c r="W5240" s="11"/>
    </row>
    <row r="5241" spans="1:23" x14ac:dyDescent="0.45">
      <c r="A5241" t="s">
        <v>5246</v>
      </c>
      <c r="B5241">
        <v>44</v>
      </c>
      <c r="D5241" s="9" t="str">
        <f>VartojimasGamyba!J5237</f>
        <v>2024-04-06-03</v>
      </c>
      <c r="E5241" s="8">
        <f>VartojimasGamyba!G5237</f>
        <v>0.38600000000000001</v>
      </c>
      <c r="F5241" s="11"/>
      <c r="G5241" s="7">
        <f t="shared" si="792"/>
        <v>5</v>
      </c>
      <c r="H5241" s="7">
        <v>0</v>
      </c>
      <c r="I5241" s="7">
        <v>0</v>
      </c>
      <c r="J5241" s="7">
        <v>0</v>
      </c>
      <c r="L5241" s="7">
        <f>VartojimasGamyba!H5237</f>
        <v>0</v>
      </c>
      <c r="M5241" s="15">
        <f t="shared" si="784"/>
        <v>0.38600000000000001</v>
      </c>
      <c r="N5241" s="7">
        <f t="shared" si="785"/>
        <v>55.695940000000007</v>
      </c>
      <c r="O5241" s="7">
        <f t="shared" si="786"/>
        <v>55.695940000000007</v>
      </c>
      <c r="R5241" s="7"/>
      <c r="S5241" s="47">
        <f t="shared" si="787"/>
        <v>0.38600000000000001</v>
      </c>
      <c r="T5241" s="47">
        <f t="shared" si="788"/>
        <v>0</v>
      </c>
      <c r="U5241" s="47">
        <f t="shared" si="789"/>
        <v>144.29000000000002</v>
      </c>
      <c r="V5241" s="47">
        <f t="shared" si="790"/>
        <v>32.42</v>
      </c>
      <c r="W5241" s="11"/>
    </row>
    <row r="5242" spans="1:23" x14ac:dyDescent="0.45">
      <c r="A5242" t="s">
        <v>5247</v>
      </c>
      <c r="B5242">
        <v>44.87</v>
      </c>
      <c r="D5242" s="9" t="str">
        <f>VartojimasGamyba!J5238</f>
        <v>2024-04-06-04</v>
      </c>
      <c r="E5242" s="8">
        <f>VartojimasGamyba!G5238</f>
        <v>0.251</v>
      </c>
      <c r="F5242" s="11"/>
      <c r="G5242" s="7">
        <f t="shared" si="792"/>
        <v>5</v>
      </c>
      <c r="H5242" s="7">
        <v>0</v>
      </c>
      <c r="I5242" s="7">
        <v>0</v>
      </c>
      <c r="J5242" s="7">
        <v>0</v>
      </c>
      <c r="L5242" s="7">
        <f>VartojimasGamyba!H5238</f>
        <v>1E-3</v>
      </c>
      <c r="M5242" s="15">
        <f t="shared" si="784"/>
        <v>0.25</v>
      </c>
      <c r="N5242" s="7">
        <f t="shared" si="785"/>
        <v>36.29</v>
      </c>
      <c r="O5242" s="7">
        <f t="shared" si="786"/>
        <v>36.29</v>
      </c>
      <c r="R5242" s="7"/>
      <c r="S5242" s="47">
        <f t="shared" si="787"/>
        <v>0.25</v>
      </c>
      <c r="T5242" s="47">
        <f t="shared" si="788"/>
        <v>0</v>
      </c>
      <c r="U5242" s="47">
        <f t="shared" si="789"/>
        <v>145.16</v>
      </c>
      <c r="V5242" s="47">
        <f t="shared" si="790"/>
        <v>33.29</v>
      </c>
      <c r="W5242" s="11"/>
    </row>
    <row r="5243" spans="1:23" x14ac:dyDescent="0.45">
      <c r="A5243" t="s">
        <v>5248</v>
      </c>
      <c r="B5243">
        <v>47.51</v>
      </c>
      <c r="D5243" s="9" t="str">
        <f>VartojimasGamyba!J5239</f>
        <v>2024-04-06-05</v>
      </c>
      <c r="E5243" s="8">
        <f>VartojimasGamyba!G5239</f>
        <v>0.55300000000000005</v>
      </c>
      <c r="F5243" s="11"/>
      <c r="G5243" s="7">
        <f t="shared" si="792"/>
        <v>5</v>
      </c>
      <c r="H5243" s="7">
        <v>0</v>
      </c>
      <c r="I5243" s="7">
        <v>0</v>
      </c>
      <c r="J5243" s="7">
        <v>0</v>
      </c>
      <c r="L5243" s="7">
        <f>VartojimasGamyba!H5239</f>
        <v>6.7000000000000004E-2</v>
      </c>
      <c r="M5243" s="15">
        <f t="shared" si="784"/>
        <v>0.48600000000000004</v>
      </c>
      <c r="N5243" s="7">
        <f t="shared" si="785"/>
        <v>71.830800000000011</v>
      </c>
      <c r="O5243" s="7">
        <f t="shared" si="786"/>
        <v>71.830800000000011</v>
      </c>
      <c r="R5243" s="7"/>
      <c r="S5243" s="47">
        <f t="shared" si="787"/>
        <v>0.48600000000000004</v>
      </c>
      <c r="T5243" s="47">
        <f t="shared" si="788"/>
        <v>0</v>
      </c>
      <c r="U5243" s="47">
        <f t="shared" si="789"/>
        <v>147.80000000000001</v>
      </c>
      <c r="V5243" s="47">
        <f t="shared" si="790"/>
        <v>35.93</v>
      </c>
      <c r="W5243" s="11"/>
    </row>
    <row r="5244" spans="1:23" x14ac:dyDescent="0.45">
      <c r="A5244" t="s">
        <v>5249</v>
      </c>
      <c r="B5244">
        <v>48.25</v>
      </c>
      <c r="D5244" s="9" t="str">
        <f>VartojimasGamyba!J5240</f>
        <v>2024-04-06-06</v>
      </c>
      <c r="E5244" s="8">
        <f>VartojimasGamyba!G5240</f>
        <v>0.46800000000000003</v>
      </c>
      <c r="F5244" s="11"/>
      <c r="G5244" s="7">
        <f t="shared" si="792"/>
        <v>5</v>
      </c>
      <c r="H5244" s="7">
        <v>0</v>
      </c>
      <c r="I5244" s="7">
        <v>0</v>
      </c>
      <c r="J5244" s="7">
        <v>0</v>
      </c>
      <c r="L5244" s="7">
        <f>VartojimasGamyba!H5240</f>
        <v>0.13300000000000001</v>
      </c>
      <c r="M5244" s="15">
        <f t="shared" si="784"/>
        <v>0.33500000000000002</v>
      </c>
      <c r="N5244" s="7">
        <f t="shared" si="785"/>
        <v>49.760900000000007</v>
      </c>
      <c r="O5244" s="7">
        <f t="shared" si="786"/>
        <v>49.760900000000007</v>
      </c>
      <c r="R5244" s="7"/>
      <c r="S5244" s="47">
        <f t="shared" si="787"/>
        <v>0.33500000000000002</v>
      </c>
      <c r="T5244" s="47">
        <f t="shared" si="788"/>
        <v>0</v>
      </c>
      <c r="U5244" s="47">
        <f t="shared" si="789"/>
        <v>148.54000000000002</v>
      </c>
      <c r="V5244" s="47">
        <f t="shared" si="790"/>
        <v>36.67</v>
      </c>
      <c r="W5244" s="11"/>
    </row>
    <row r="5245" spans="1:23" x14ac:dyDescent="0.45">
      <c r="A5245" t="s">
        <v>5250</v>
      </c>
      <c r="B5245">
        <v>49.94</v>
      </c>
      <c r="D5245" s="9" t="str">
        <f>VartojimasGamyba!J5241</f>
        <v>2024-04-06-07</v>
      </c>
      <c r="E5245" s="8">
        <f>VartojimasGamyba!G5241</f>
        <v>0.41799999999999998</v>
      </c>
      <c r="F5245" s="11"/>
      <c r="G5245" s="7">
        <f t="shared" si="792"/>
        <v>5</v>
      </c>
      <c r="H5245" s="7">
        <v>0</v>
      </c>
      <c r="I5245" s="7">
        <v>0</v>
      </c>
      <c r="J5245" s="7">
        <v>0</v>
      </c>
      <c r="L5245" s="7">
        <f>VartojimasGamyba!H5241</f>
        <v>6.9000000000000006E-2</v>
      </c>
      <c r="M5245" s="15">
        <f t="shared" si="784"/>
        <v>0.34899999999999998</v>
      </c>
      <c r="N5245" s="7">
        <f t="shared" si="785"/>
        <v>52.43027</v>
      </c>
      <c r="O5245" s="7">
        <f t="shared" si="786"/>
        <v>52.43027</v>
      </c>
      <c r="R5245" s="7"/>
      <c r="S5245" s="47">
        <f t="shared" si="787"/>
        <v>0.34899999999999998</v>
      </c>
      <c r="T5245" s="47">
        <f t="shared" si="788"/>
        <v>0</v>
      </c>
      <c r="U5245" s="47">
        <f t="shared" si="789"/>
        <v>150.23000000000002</v>
      </c>
      <c r="V5245" s="47">
        <f t="shared" si="790"/>
        <v>38.36</v>
      </c>
      <c r="W5245" s="11"/>
    </row>
    <row r="5246" spans="1:23" x14ac:dyDescent="0.45">
      <c r="A5246" t="s">
        <v>5251</v>
      </c>
      <c r="B5246">
        <v>59.76</v>
      </c>
      <c r="D5246" s="9" t="str">
        <f>VartojimasGamyba!J5242</f>
        <v>2024-04-06-08</v>
      </c>
      <c r="E5246" s="8">
        <f>VartojimasGamyba!G5242</f>
        <v>1.083</v>
      </c>
      <c r="F5246" s="11"/>
      <c r="G5246" s="7">
        <f t="shared" si="792"/>
        <v>3.9333333333333336</v>
      </c>
      <c r="H5246" s="7">
        <v>0</v>
      </c>
      <c r="I5246" s="7">
        <v>1.0666666666666667</v>
      </c>
      <c r="J5246" s="7">
        <v>0</v>
      </c>
      <c r="L5246" s="7">
        <f>VartojimasGamyba!H5242</f>
        <v>0.123</v>
      </c>
      <c r="M5246" s="15">
        <f t="shared" si="784"/>
        <v>0</v>
      </c>
      <c r="N5246" s="7">
        <f t="shared" si="785"/>
        <v>0</v>
      </c>
      <c r="O5246" s="7">
        <f t="shared" si="786"/>
        <v>0</v>
      </c>
      <c r="R5246" s="7"/>
      <c r="S5246" s="47">
        <f t="shared" si="787"/>
        <v>0</v>
      </c>
      <c r="T5246" s="47">
        <f t="shared" si="788"/>
        <v>0</v>
      </c>
      <c r="U5246" s="47">
        <f t="shared" si="789"/>
        <v>160.05000000000001</v>
      </c>
      <c r="V5246" s="47">
        <f t="shared" si="790"/>
        <v>48.18</v>
      </c>
      <c r="W5246" s="11"/>
    </row>
    <row r="5247" spans="1:23" x14ac:dyDescent="0.45">
      <c r="A5247" t="s">
        <v>5252</v>
      </c>
      <c r="B5247">
        <v>58.71</v>
      </c>
      <c r="D5247" s="9" t="str">
        <f>VartojimasGamyba!J5243</f>
        <v>2024-04-06-09</v>
      </c>
      <c r="E5247" s="8">
        <f>VartojimasGamyba!G5243</f>
        <v>0.60499999999999998</v>
      </c>
      <c r="F5247" s="11"/>
      <c r="G5247" s="7">
        <f t="shared" si="792"/>
        <v>3.7388888888888894</v>
      </c>
      <c r="H5247" s="7">
        <v>0</v>
      </c>
      <c r="I5247" s="7">
        <v>0.19444444444444439</v>
      </c>
      <c r="J5247" s="7">
        <v>0</v>
      </c>
      <c r="L5247" s="7">
        <f>VartojimasGamyba!H5243</f>
        <v>0.43</v>
      </c>
      <c r="M5247" s="15">
        <f t="shared" si="784"/>
        <v>0</v>
      </c>
      <c r="N5247" s="7">
        <f t="shared" si="785"/>
        <v>0</v>
      </c>
      <c r="O5247" s="7">
        <f t="shared" si="786"/>
        <v>0</v>
      </c>
      <c r="R5247" s="7"/>
      <c r="S5247" s="47">
        <f t="shared" si="787"/>
        <v>0</v>
      </c>
      <c r="T5247" s="47">
        <f t="shared" si="788"/>
        <v>0</v>
      </c>
      <c r="U5247" s="47">
        <f t="shared" si="789"/>
        <v>159</v>
      </c>
      <c r="V5247" s="47">
        <f t="shared" si="790"/>
        <v>47.13</v>
      </c>
      <c r="W5247" s="11"/>
    </row>
    <row r="5248" spans="1:23" x14ac:dyDescent="0.45">
      <c r="A5248" t="s">
        <v>5253</v>
      </c>
      <c r="B5248">
        <v>48.25</v>
      </c>
      <c r="D5248" s="9" t="str">
        <f>VartojimasGamyba!J5244</f>
        <v>2024-04-06-10</v>
      </c>
      <c r="E5248" s="8">
        <f>VartojimasGamyba!G5244</f>
        <v>0.39100000000000001</v>
      </c>
      <c r="F5248" s="11"/>
      <c r="G5248" s="7">
        <f t="shared" si="792"/>
        <v>3.7518888888888893</v>
      </c>
      <c r="H5248" s="7">
        <v>1.3000000000000012E-2</v>
      </c>
      <c r="I5248" s="7">
        <v>0</v>
      </c>
      <c r="J5248" s="7">
        <v>0</v>
      </c>
      <c r="L5248" s="7">
        <f>VartojimasGamyba!H5244</f>
        <v>0.40400000000000003</v>
      </c>
      <c r="M5248" s="15">
        <f t="shared" si="784"/>
        <v>0</v>
      </c>
      <c r="N5248" s="7">
        <f t="shared" si="785"/>
        <v>0</v>
      </c>
      <c r="O5248" s="7">
        <f t="shared" si="786"/>
        <v>0</v>
      </c>
      <c r="R5248" s="7"/>
      <c r="S5248" s="47">
        <f t="shared" si="787"/>
        <v>1.3000000000000012E-2</v>
      </c>
      <c r="T5248" s="47">
        <f t="shared" si="788"/>
        <v>1.3000000000000012E-2</v>
      </c>
      <c r="U5248" s="47">
        <f t="shared" si="789"/>
        <v>148.54000000000002</v>
      </c>
      <c r="V5248" s="47">
        <f t="shared" si="790"/>
        <v>36.67</v>
      </c>
      <c r="W5248" s="11"/>
    </row>
    <row r="5249" spans="1:23" x14ac:dyDescent="0.45">
      <c r="A5249" t="s">
        <v>5254</v>
      </c>
      <c r="B5249">
        <v>39.119999999999997</v>
      </c>
      <c r="D5249" s="9" t="str">
        <f>VartojimasGamyba!J5245</f>
        <v>2024-04-06-11</v>
      </c>
      <c r="E5249" s="8">
        <f>VartojimasGamyba!G5245</f>
        <v>0.22500000000000001</v>
      </c>
      <c r="F5249" s="11"/>
      <c r="G5249" s="7">
        <f t="shared" si="792"/>
        <v>3.8558888888888894</v>
      </c>
      <c r="H5249" s="7">
        <v>0.10399999999999998</v>
      </c>
      <c r="I5249" s="7">
        <v>0</v>
      </c>
      <c r="J5249" s="7">
        <v>0</v>
      </c>
      <c r="L5249" s="7">
        <f>VartojimasGamyba!H5245</f>
        <v>0.32900000000000001</v>
      </c>
      <c r="M5249" s="15">
        <f t="shared" si="784"/>
        <v>0</v>
      </c>
      <c r="N5249" s="7">
        <f t="shared" si="785"/>
        <v>0</v>
      </c>
      <c r="O5249" s="7">
        <f t="shared" si="786"/>
        <v>0</v>
      </c>
      <c r="R5249" s="7"/>
      <c r="S5249" s="47">
        <f t="shared" si="787"/>
        <v>0.10400000000000001</v>
      </c>
      <c r="T5249" s="47">
        <f t="shared" si="788"/>
        <v>0.10400000000000001</v>
      </c>
      <c r="U5249" s="47">
        <f t="shared" si="789"/>
        <v>139.41</v>
      </c>
      <c r="V5249" s="47">
        <f t="shared" si="790"/>
        <v>27.54</v>
      </c>
      <c r="W5249" s="11"/>
    </row>
    <row r="5250" spans="1:23" x14ac:dyDescent="0.45">
      <c r="A5250" t="s">
        <v>5255</v>
      </c>
      <c r="B5250">
        <v>39.99</v>
      </c>
      <c r="D5250" s="9" t="str">
        <f>VartojimasGamyba!J5246</f>
        <v>2024-04-06-12</v>
      </c>
      <c r="E5250" s="8">
        <f>VartojimasGamyba!G5246</f>
        <v>0.94299999999999995</v>
      </c>
      <c r="F5250" s="11"/>
      <c r="G5250" s="7">
        <f t="shared" si="792"/>
        <v>3.8558888888888894</v>
      </c>
      <c r="H5250" s="7">
        <v>0</v>
      </c>
      <c r="I5250" s="7">
        <v>0</v>
      </c>
      <c r="J5250" s="7">
        <v>0</v>
      </c>
      <c r="L5250" s="7">
        <f>VartojimasGamyba!H5246</f>
        <v>0.29099999999999998</v>
      </c>
      <c r="M5250" s="15">
        <f t="shared" si="784"/>
        <v>0.65199999999999991</v>
      </c>
      <c r="N5250" s="7">
        <f t="shared" si="785"/>
        <v>91.462559999999982</v>
      </c>
      <c r="O5250" s="7">
        <f t="shared" si="786"/>
        <v>91.462559999999982</v>
      </c>
      <c r="R5250" s="7"/>
      <c r="S5250" s="47">
        <f t="shared" si="787"/>
        <v>0.65199999999999991</v>
      </c>
      <c r="T5250" s="47">
        <f t="shared" si="788"/>
        <v>0</v>
      </c>
      <c r="U5250" s="47">
        <f t="shared" si="789"/>
        <v>140.28</v>
      </c>
      <c r="V5250" s="47">
        <f t="shared" si="790"/>
        <v>28.410000000000004</v>
      </c>
      <c r="W5250" s="11"/>
    </row>
    <row r="5251" spans="1:23" x14ac:dyDescent="0.45">
      <c r="A5251" t="s">
        <v>5256</v>
      </c>
      <c r="B5251">
        <v>39.549999999999997</v>
      </c>
      <c r="D5251" s="9" t="str">
        <f>VartojimasGamyba!J5247</f>
        <v>2024-04-06-13</v>
      </c>
      <c r="E5251" s="8">
        <f>VartojimasGamyba!G5247</f>
        <v>0.45600000000000002</v>
      </c>
      <c r="F5251" s="11"/>
      <c r="G5251" s="7">
        <f t="shared" si="792"/>
        <v>3.8558888888888894</v>
      </c>
      <c r="H5251" s="7">
        <v>0</v>
      </c>
      <c r="I5251" s="7">
        <v>0</v>
      </c>
      <c r="J5251" s="7">
        <v>0</v>
      </c>
      <c r="L5251" s="7">
        <f>VartojimasGamyba!H5247</f>
        <v>9.8000000000000004E-2</v>
      </c>
      <c r="M5251" s="15">
        <f t="shared" si="784"/>
        <v>0.35799999999999998</v>
      </c>
      <c r="N5251" s="7">
        <f t="shared" si="785"/>
        <v>50.062719999999999</v>
      </c>
      <c r="O5251" s="7">
        <f t="shared" si="786"/>
        <v>50.062719999999999</v>
      </c>
      <c r="R5251" s="7"/>
      <c r="S5251" s="47">
        <f t="shared" si="787"/>
        <v>0.35799999999999998</v>
      </c>
      <c r="T5251" s="47">
        <f t="shared" si="788"/>
        <v>0</v>
      </c>
      <c r="U5251" s="47">
        <f t="shared" si="789"/>
        <v>139.84</v>
      </c>
      <c r="V5251" s="47">
        <f t="shared" si="790"/>
        <v>27.97</v>
      </c>
      <c r="W5251" s="11"/>
    </row>
    <row r="5252" spans="1:23" x14ac:dyDescent="0.45">
      <c r="A5252" t="s">
        <v>5257</v>
      </c>
      <c r="B5252">
        <v>37.840000000000003</v>
      </c>
      <c r="D5252" s="9" t="str">
        <f>VartojimasGamyba!J5248</f>
        <v>2024-04-06-14</v>
      </c>
      <c r="E5252" s="8">
        <f>VartojimasGamyba!G5248</f>
        <v>0.28499999999999998</v>
      </c>
      <c r="F5252" s="11"/>
      <c r="G5252" s="7">
        <f t="shared" si="792"/>
        <v>3.8558888888888894</v>
      </c>
      <c r="H5252" s="7">
        <v>0</v>
      </c>
      <c r="I5252" s="7">
        <v>0</v>
      </c>
      <c r="J5252" s="7">
        <v>0</v>
      </c>
      <c r="L5252" s="7">
        <f>VartojimasGamyba!H5248</f>
        <v>0.217</v>
      </c>
      <c r="M5252" s="15">
        <f t="shared" si="784"/>
        <v>6.7999999999999977E-2</v>
      </c>
      <c r="N5252" s="7">
        <f t="shared" si="785"/>
        <v>9.3928399999999961</v>
      </c>
      <c r="O5252" s="7">
        <f t="shared" si="786"/>
        <v>9.3928399999999961</v>
      </c>
      <c r="R5252" s="7"/>
      <c r="S5252" s="47">
        <f t="shared" si="787"/>
        <v>6.7999999999999977E-2</v>
      </c>
      <c r="T5252" s="47">
        <f t="shared" si="788"/>
        <v>0</v>
      </c>
      <c r="U5252" s="47">
        <f t="shared" si="789"/>
        <v>138.13</v>
      </c>
      <c r="V5252" s="47">
        <f t="shared" si="790"/>
        <v>26.260000000000005</v>
      </c>
      <c r="W5252" s="11"/>
    </row>
    <row r="5253" spans="1:23" x14ac:dyDescent="0.45">
      <c r="A5253" t="s">
        <v>5258</v>
      </c>
      <c r="B5253">
        <v>34.92</v>
      </c>
      <c r="D5253" s="9" t="str">
        <f>VartojimasGamyba!J5249</f>
        <v>2024-04-06-15</v>
      </c>
      <c r="E5253" s="8">
        <f>VartojimasGamyba!G5249</f>
        <v>0.59599999999999997</v>
      </c>
      <c r="F5253" s="11"/>
      <c r="G5253" s="7">
        <f t="shared" si="792"/>
        <v>8.1211111111111123</v>
      </c>
      <c r="H5253" s="7">
        <v>4.2652222222222225</v>
      </c>
      <c r="I5253" s="7">
        <v>0</v>
      </c>
      <c r="J5253" s="7">
        <v>0</v>
      </c>
      <c r="L5253" s="7">
        <f>VartojimasGamyba!H5249</f>
        <v>0.14099999999999999</v>
      </c>
      <c r="M5253" s="15">
        <f t="shared" si="784"/>
        <v>4.7202222222222225</v>
      </c>
      <c r="N5253" s="7">
        <f t="shared" si="785"/>
        <v>638.22124666666673</v>
      </c>
      <c r="O5253" s="7">
        <f t="shared" si="786"/>
        <v>638.22124666666673</v>
      </c>
      <c r="R5253" s="7"/>
      <c r="S5253" s="47">
        <f t="shared" si="787"/>
        <v>4.7202222222222225</v>
      </c>
      <c r="T5253" s="47">
        <f t="shared" si="788"/>
        <v>0</v>
      </c>
      <c r="U5253" s="47">
        <f t="shared" si="789"/>
        <v>135.21</v>
      </c>
      <c r="V5253" s="47">
        <f t="shared" si="790"/>
        <v>23.340000000000003</v>
      </c>
      <c r="W5253" s="11"/>
    </row>
    <row r="5254" spans="1:23" x14ac:dyDescent="0.45">
      <c r="A5254" t="s">
        <v>5259</v>
      </c>
      <c r="B5254">
        <v>39.21</v>
      </c>
      <c r="D5254" s="9" t="str">
        <f>VartojimasGamyba!J5250</f>
        <v>2024-04-06-16</v>
      </c>
      <c r="E5254" s="8">
        <f>VartojimasGamyba!G5250</f>
        <v>0.48599999999999999</v>
      </c>
      <c r="F5254" s="11"/>
      <c r="G5254" s="7">
        <f t="shared" si="792"/>
        <v>8.1211111111111123</v>
      </c>
      <c r="H5254" s="7">
        <v>0</v>
      </c>
      <c r="I5254" s="7">
        <v>0</v>
      </c>
      <c r="J5254" s="7">
        <v>0</v>
      </c>
      <c r="L5254" s="7">
        <f>VartojimasGamyba!H5250</f>
        <v>4.4999999999999998E-2</v>
      </c>
      <c r="M5254" s="15">
        <f t="shared" si="784"/>
        <v>0.441</v>
      </c>
      <c r="N5254" s="7">
        <f t="shared" si="785"/>
        <v>61.519500000000001</v>
      </c>
      <c r="O5254" s="7">
        <f t="shared" si="786"/>
        <v>61.519500000000001</v>
      </c>
      <c r="R5254" s="7"/>
      <c r="S5254" s="47">
        <f t="shared" si="787"/>
        <v>0.441</v>
      </c>
      <c r="T5254" s="47">
        <f t="shared" si="788"/>
        <v>0</v>
      </c>
      <c r="U5254" s="47">
        <f t="shared" si="789"/>
        <v>139.5</v>
      </c>
      <c r="V5254" s="47">
        <f t="shared" si="790"/>
        <v>27.630000000000003</v>
      </c>
      <c r="W5254" s="11"/>
    </row>
    <row r="5255" spans="1:23" x14ac:dyDescent="0.45">
      <c r="A5255" t="s">
        <v>5260</v>
      </c>
      <c r="B5255">
        <v>39.869999999999997</v>
      </c>
      <c r="D5255" s="9" t="str">
        <f>VartojimasGamyba!J5251</f>
        <v>2024-04-06-17</v>
      </c>
      <c r="E5255" s="8">
        <f>VartojimasGamyba!G5251</f>
        <v>0.41899999999999998</v>
      </c>
      <c r="F5255" s="11"/>
      <c r="G5255" s="7">
        <f t="shared" si="792"/>
        <v>8.1211111111111123</v>
      </c>
      <c r="H5255" s="7">
        <v>0</v>
      </c>
      <c r="I5255" s="7">
        <v>0</v>
      </c>
      <c r="J5255" s="7">
        <v>0</v>
      </c>
      <c r="L5255" s="7">
        <f>VartojimasGamyba!H5251</f>
        <v>0</v>
      </c>
      <c r="M5255" s="15">
        <f t="shared" ref="M5255:M5318" si="793">E5255+H5255-I5255*$J$2+J5255-L5255</f>
        <v>0.41899999999999998</v>
      </c>
      <c r="N5255" s="7">
        <f t="shared" ref="N5255:N5318" si="794">M5255*U5255-J5255*V5255</f>
        <v>58.727039999999995</v>
      </c>
      <c r="O5255" s="7">
        <f t="shared" ref="O5255:O5318" si="795">(M5255)*(B5255+$Z$21)</f>
        <v>58.727039999999995</v>
      </c>
      <c r="R5255" s="7"/>
      <c r="S5255" s="47">
        <f t="shared" ref="S5255:S5318" si="796">M5255+IF((L5255-E5255)&gt;0,(L5255-E5255),0)</f>
        <v>0.41899999999999998</v>
      </c>
      <c r="T5255" s="47">
        <f t="shared" ref="T5255:T5318" si="797">IF(L5255-E5255&lt;0,0,L5255-E5255)</f>
        <v>0</v>
      </c>
      <c r="U5255" s="47">
        <f t="shared" ref="U5255:U5318" si="798">B5255+$Z$21</f>
        <v>140.16</v>
      </c>
      <c r="V5255" s="47">
        <f t="shared" ref="V5255:V5318" si="799">B5255+$Z$20</f>
        <v>28.29</v>
      </c>
      <c r="W5255" s="11"/>
    </row>
    <row r="5256" spans="1:23" x14ac:dyDescent="0.45">
      <c r="A5256" t="s">
        <v>5261</v>
      </c>
      <c r="B5256">
        <v>60.09</v>
      </c>
      <c r="D5256" s="9" t="str">
        <f>VartojimasGamyba!J5252</f>
        <v>2024-04-06-18</v>
      </c>
      <c r="E5256" s="8">
        <f>VartojimasGamyba!G5252</f>
        <v>0.69099999999999995</v>
      </c>
      <c r="F5256" s="11"/>
      <c r="G5256" s="7">
        <f t="shared" si="792"/>
        <v>7.3533333333333344</v>
      </c>
      <c r="H5256" s="7">
        <v>0</v>
      </c>
      <c r="I5256" s="7">
        <v>0.76777777777777778</v>
      </c>
      <c r="J5256" s="7">
        <v>0</v>
      </c>
      <c r="L5256" s="7">
        <f>VartojimasGamyba!H5252</f>
        <v>0</v>
      </c>
      <c r="M5256" s="15">
        <f t="shared" si="793"/>
        <v>-1.1102230246251565E-16</v>
      </c>
      <c r="N5256" s="7">
        <f t="shared" si="794"/>
        <v>-1.780575686893826E-14</v>
      </c>
      <c r="O5256" s="7">
        <f t="shared" si="795"/>
        <v>-1.780575686893826E-14</v>
      </c>
      <c r="R5256" s="7"/>
      <c r="S5256" s="47">
        <f t="shared" si="796"/>
        <v>-1.1102230246251565E-16</v>
      </c>
      <c r="T5256" s="47">
        <f t="shared" si="797"/>
        <v>0</v>
      </c>
      <c r="U5256" s="47">
        <f t="shared" si="798"/>
        <v>160.38</v>
      </c>
      <c r="V5256" s="47">
        <f t="shared" si="799"/>
        <v>48.510000000000005</v>
      </c>
      <c r="W5256" s="11"/>
    </row>
    <row r="5257" spans="1:23" x14ac:dyDescent="0.45">
      <c r="A5257" t="s">
        <v>5262</v>
      </c>
      <c r="B5257">
        <v>95.57</v>
      </c>
      <c r="D5257" s="9" t="str">
        <f>VartojimasGamyba!J5253</f>
        <v>2024-04-06-19</v>
      </c>
      <c r="E5257" s="8">
        <f>VartojimasGamyba!G5253</f>
        <v>0.27300000000000002</v>
      </c>
      <c r="F5257" s="11"/>
      <c r="G5257" s="7">
        <f t="shared" si="792"/>
        <v>7.0500000000000007</v>
      </c>
      <c r="H5257" s="7">
        <v>0</v>
      </c>
      <c r="I5257" s="7">
        <v>0.30333333333333334</v>
      </c>
      <c r="J5257" s="7">
        <v>0</v>
      </c>
      <c r="L5257" s="7">
        <f>VartojimasGamyba!H5253</f>
        <v>0</v>
      </c>
      <c r="M5257" s="15">
        <f t="shared" si="793"/>
        <v>0</v>
      </c>
      <c r="N5257" s="7">
        <f t="shared" si="794"/>
        <v>0</v>
      </c>
      <c r="O5257" s="7">
        <f t="shared" si="795"/>
        <v>0</v>
      </c>
      <c r="R5257" s="7"/>
      <c r="S5257" s="47">
        <f t="shared" si="796"/>
        <v>0</v>
      </c>
      <c r="T5257" s="47">
        <f t="shared" si="797"/>
        <v>0</v>
      </c>
      <c r="U5257" s="47">
        <f t="shared" si="798"/>
        <v>195.86</v>
      </c>
      <c r="V5257" s="47">
        <f t="shared" si="799"/>
        <v>83.99</v>
      </c>
      <c r="W5257" s="11"/>
    </row>
    <row r="5258" spans="1:23" x14ac:dyDescent="0.45">
      <c r="A5258" t="s">
        <v>5263</v>
      </c>
      <c r="B5258">
        <v>116.52</v>
      </c>
      <c r="D5258" s="9" t="str">
        <f>VartojimasGamyba!J5254</f>
        <v>2024-04-06-20</v>
      </c>
      <c r="E5258" s="8">
        <f>VartojimasGamyba!G5254</f>
        <v>0.73399999999999999</v>
      </c>
      <c r="F5258" s="11"/>
      <c r="G5258" s="7">
        <f t="shared" si="792"/>
        <v>6.2344444444444456</v>
      </c>
      <c r="H5258" s="7">
        <v>0</v>
      </c>
      <c r="I5258" s="7">
        <v>0.81555555555555559</v>
      </c>
      <c r="J5258" s="7">
        <v>0</v>
      </c>
      <c r="L5258" s="7">
        <f>VartojimasGamyba!H5254</f>
        <v>0</v>
      </c>
      <c r="M5258" s="15">
        <f t="shared" si="793"/>
        <v>-1.1102230246251565E-16</v>
      </c>
      <c r="N5258" s="7">
        <f t="shared" si="794"/>
        <v>-2.4070745396898019E-14</v>
      </c>
      <c r="O5258" s="7">
        <f t="shared" si="795"/>
        <v>-2.4070745396898019E-14</v>
      </c>
      <c r="P5258" s="7" t="s">
        <v>8873</v>
      </c>
      <c r="R5258" s="7"/>
      <c r="S5258" s="47">
        <f t="shared" si="796"/>
        <v>-1.1102230246251565E-16</v>
      </c>
      <c r="T5258" s="47">
        <f t="shared" si="797"/>
        <v>0</v>
      </c>
      <c r="U5258" s="47">
        <f t="shared" si="798"/>
        <v>216.81</v>
      </c>
      <c r="V5258" s="47">
        <f t="shared" si="799"/>
        <v>104.94</v>
      </c>
      <c r="W5258" s="11"/>
    </row>
    <row r="5259" spans="1:23" x14ac:dyDescent="0.45">
      <c r="A5259" t="s">
        <v>5264</v>
      </c>
      <c r="B5259">
        <v>117.87</v>
      </c>
      <c r="D5259" s="9" t="str">
        <f>VartojimasGamyba!J5255</f>
        <v>2024-04-06-21</v>
      </c>
      <c r="E5259" s="8">
        <f>VartojimasGamyba!G5255</f>
        <v>0.19400000000000001</v>
      </c>
      <c r="F5259" s="11"/>
      <c r="G5259" s="7">
        <f t="shared" si="792"/>
        <v>6.0188888888888901</v>
      </c>
      <c r="H5259" s="7">
        <v>0</v>
      </c>
      <c r="I5259" s="7">
        <v>0.21555555555555556</v>
      </c>
      <c r="J5259" s="7">
        <v>0</v>
      </c>
      <c r="L5259" s="7">
        <f>VartojimasGamyba!H5255</f>
        <v>0</v>
      </c>
      <c r="M5259" s="15">
        <f t="shared" si="793"/>
        <v>0</v>
      </c>
      <c r="N5259" s="7">
        <f t="shared" si="794"/>
        <v>0</v>
      </c>
      <c r="O5259" s="7">
        <f t="shared" si="795"/>
        <v>0</v>
      </c>
      <c r="P5259" s="7">
        <f>SUM(N5238:N5261)</f>
        <v>1348.406946666667</v>
      </c>
      <c r="R5259" s="7"/>
      <c r="S5259" s="47">
        <f t="shared" si="796"/>
        <v>0</v>
      </c>
      <c r="T5259" s="47">
        <f t="shared" si="797"/>
        <v>0</v>
      </c>
      <c r="U5259" s="47">
        <f t="shared" si="798"/>
        <v>218.16000000000003</v>
      </c>
      <c r="V5259" s="47">
        <f t="shared" si="799"/>
        <v>106.29</v>
      </c>
      <c r="W5259" s="11"/>
    </row>
    <row r="5260" spans="1:23" x14ac:dyDescent="0.45">
      <c r="A5260" t="s">
        <v>5265</v>
      </c>
      <c r="B5260">
        <v>111.86</v>
      </c>
      <c r="D5260" s="9" t="str">
        <f>VartojimasGamyba!J5256</f>
        <v>2024-04-06-22</v>
      </c>
      <c r="E5260" s="8">
        <f>VartojimasGamyba!G5256</f>
        <v>0.57899999999999996</v>
      </c>
      <c r="F5260" s="11"/>
      <c r="G5260" s="7">
        <f t="shared" si="792"/>
        <v>5.3755555555555565</v>
      </c>
      <c r="H5260" s="7">
        <v>0</v>
      </c>
      <c r="I5260" s="7">
        <v>0.64333333333333331</v>
      </c>
      <c r="J5260" s="7">
        <v>0</v>
      </c>
      <c r="L5260" s="7">
        <f>VartojimasGamyba!H5256</f>
        <v>0</v>
      </c>
      <c r="M5260" s="15">
        <f t="shared" si="793"/>
        <v>0</v>
      </c>
      <c r="N5260" s="7">
        <f t="shared" si="794"/>
        <v>0</v>
      </c>
      <c r="O5260" s="7">
        <f t="shared" si="795"/>
        <v>0</v>
      </c>
      <c r="P5260" s="7" t="s">
        <v>8872</v>
      </c>
      <c r="R5260" s="7"/>
      <c r="S5260" s="47">
        <f t="shared" si="796"/>
        <v>0</v>
      </c>
      <c r="T5260" s="47">
        <f t="shared" si="797"/>
        <v>0</v>
      </c>
      <c r="U5260" s="47">
        <f t="shared" si="798"/>
        <v>212.15</v>
      </c>
      <c r="V5260" s="47">
        <f t="shared" si="799"/>
        <v>100.28</v>
      </c>
      <c r="W5260" s="11"/>
    </row>
    <row r="5261" spans="1:23" x14ac:dyDescent="0.45">
      <c r="A5261" t="s">
        <v>5266</v>
      </c>
      <c r="B5261">
        <v>94.89</v>
      </c>
      <c r="D5261" s="9" t="str">
        <f>VartojimasGamyba!J5257</f>
        <v>2024-04-06-23</v>
      </c>
      <c r="E5261" s="8">
        <f>VartojimasGamyba!G5257</f>
        <v>0.33800000000000002</v>
      </c>
      <c r="F5261" s="11"/>
      <c r="G5261" s="7">
        <f t="shared" si="792"/>
        <v>5.0000000000000009</v>
      </c>
      <c r="H5261" s="7">
        <v>0</v>
      </c>
      <c r="I5261" s="7">
        <v>0.37555555555555559</v>
      </c>
      <c r="J5261" s="7">
        <v>0</v>
      </c>
      <c r="L5261" s="7">
        <f>VartojimasGamyba!H5257</f>
        <v>0</v>
      </c>
      <c r="M5261" s="15">
        <f t="shared" si="793"/>
        <v>0</v>
      </c>
      <c r="N5261" s="7">
        <f t="shared" si="794"/>
        <v>0</v>
      </c>
      <c r="O5261" s="7">
        <f t="shared" si="795"/>
        <v>0</v>
      </c>
      <c r="P5261" s="7">
        <f>SUM(O5238:O5261)</f>
        <v>1348.406946666667</v>
      </c>
      <c r="Q5261" s="7">
        <f>SUMPRODUCT(B5238:B5261,E5238:E5261)+SUM(E5238:E5261)*$Z$21-SUMPRODUCT(B5238:B5261,L5238:L5261)+SUM(L5238:L5261)*ABS($Z$20)</f>
        <v>1753.9799800000001</v>
      </c>
      <c r="R5261" s="7"/>
      <c r="S5261" s="47">
        <f t="shared" si="796"/>
        <v>0</v>
      </c>
      <c r="T5261" s="47">
        <f t="shared" si="797"/>
        <v>0</v>
      </c>
      <c r="U5261" s="47">
        <f t="shared" si="798"/>
        <v>195.18</v>
      </c>
      <c r="V5261" s="47">
        <f t="shared" si="799"/>
        <v>83.31</v>
      </c>
      <c r="W5261" s="11">
        <f>IF(P5261&lt;&gt;Q5261,1,0)</f>
        <v>1</v>
      </c>
    </row>
    <row r="5262" spans="1:23" x14ac:dyDescent="0.45">
      <c r="A5262" t="s">
        <v>5267</v>
      </c>
      <c r="B5262">
        <v>78.92</v>
      </c>
      <c r="D5262" s="1" t="str">
        <f>VartojimasGamyba!J5258</f>
        <v>2024-04-07-00</v>
      </c>
      <c r="E5262" s="7">
        <f>VartojimasGamyba!G5258</f>
        <v>0.41499999999999998</v>
      </c>
      <c r="F5262" s="11"/>
      <c r="G5262" s="12">
        <f>G5261+H5262-I5262</f>
        <v>3.5850000000000009</v>
      </c>
      <c r="H5262" s="12">
        <v>8.5849999999999991</v>
      </c>
      <c r="I5262" s="12">
        <v>10</v>
      </c>
      <c r="J5262" s="12">
        <v>0</v>
      </c>
      <c r="K5262" s="12"/>
      <c r="L5262" s="12">
        <f>VartojimasGamyba!H5258</f>
        <v>0</v>
      </c>
      <c r="M5262" s="19">
        <f t="shared" si="793"/>
        <v>-1.7763568394002505E-15</v>
      </c>
      <c r="N5262" s="7">
        <f t="shared" si="794"/>
        <v>-3.183409091889189E-13</v>
      </c>
      <c r="O5262" s="7">
        <f t="shared" si="795"/>
        <v>-3.183409091889189E-13</v>
      </c>
      <c r="R5262" s="20" t="s">
        <v>8783</v>
      </c>
      <c r="S5262" s="47">
        <f t="shared" si="796"/>
        <v>-1.7763568394002505E-15</v>
      </c>
      <c r="T5262" s="47">
        <f t="shared" si="797"/>
        <v>0</v>
      </c>
      <c r="U5262" s="47">
        <f t="shared" si="798"/>
        <v>179.21</v>
      </c>
      <c r="V5262" s="47">
        <f t="shared" si="799"/>
        <v>67.34</v>
      </c>
      <c r="W5262" s="11"/>
    </row>
    <row r="5263" spans="1:23" x14ac:dyDescent="0.45">
      <c r="A5263" t="s">
        <v>5268</v>
      </c>
      <c r="B5263">
        <v>11.3</v>
      </c>
      <c r="D5263" s="1" t="str">
        <f>VartojimasGamyba!J5259</f>
        <v>2024-04-07-01</v>
      </c>
      <c r="E5263" s="7">
        <f>VartojimasGamyba!G5259</f>
        <v>0.47599999999999998</v>
      </c>
      <c r="F5263" s="11"/>
      <c r="G5263" s="12">
        <f t="shared" ref="G5263:G5285" si="800">G5262+H5263-I5263</f>
        <v>3.0561111111111119</v>
      </c>
      <c r="H5263" s="12">
        <v>0</v>
      </c>
      <c r="I5263" s="12">
        <v>0.52888888888888885</v>
      </c>
      <c r="J5263" s="12">
        <v>0</v>
      </c>
      <c r="K5263" s="12"/>
      <c r="L5263" s="12">
        <f>VartojimasGamyba!H5259</f>
        <v>0</v>
      </c>
      <c r="M5263" s="19">
        <f t="shared" si="793"/>
        <v>0</v>
      </c>
      <c r="N5263" s="7">
        <f t="shared" si="794"/>
        <v>0</v>
      </c>
      <c r="O5263" s="7">
        <f t="shared" si="795"/>
        <v>0</v>
      </c>
      <c r="R5263" s="7"/>
      <c r="S5263" s="47">
        <f t="shared" si="796"/>
        <v>0</v>
      </c>
      <c r="T5263" s="47">
        <f t="shared" si="797"/>
        <v>0</v>
      </c>
      <c r="U5263" s="47">
        <f t="shared" si="798"/>
        <v>111.59</v>
      </c>
      <c r="V5263" s="47">
        <f t="shared" si="799"/>
        <v>-0.27999999999999936</v>
      </c>
      <c r="W5263" s="11"/>
    </row>
    <row r="5264" spans="1:23" x14ac:dyDescent="0.45">
      <c r="A5264" t="s">
        <v>5269</v>
      </c>
      <c r="B5264">
        <v>0.17</v>
      </c>
      <c r="D5264" s="1" t="str">
        <f>VartojimasGamyba!J5260</f>
        <v>2024-04-07-02</v>
      </c>
      <c r="E5264" s="7">
        <f>VartojimasGamyba!G5260</f>
        <v>0.22800000000000001</v>
      </c>
      <c r="F5264" s="11"/>
      <c r="G5264" s="12">
        <f t="shared" si="800"/>
        <v>2.8027777777777785</v>
      </c>
      <c r="H5264" s="12">
        <v>0</v>
      </c>
      <c r="I5264" s="12">
        <v>0.25333333333333335</v>
      </c>
      <c r="J5264" s="12">
        <v>0</v>
      </c>
      <c r="K5264" s="12"/>
      <c r="L5264" s="12">
        <f>VartojimasGamyba!H5260</f>
        <v>0</v>
      </c>
      <c r="M5264" s="19">
        <f t="shared" si="793"/>
        <v>-2.7755575615628914E-17</v>
      </c>
      <c r="N5264" s="7">
        <f t="shared" si="794"/>
        <v>-2.7883251263460809E-15</v>
      </c>
      <c r="O5264" s="7">
        <f t="shared" si="795"/>
        <v>-2.7883251263460809E-15</v>
      </c>
      <c r="R5264" s="7"/>
      <c r="S5264" s="47">
        <f t="shared" si="796"/>
        <v>-2.7755575615628914E-17</v>
      </c>
      <c r="T5264" s="47">
        <f t="shared" si="797"/>
        <v>0</v>
      </c>
      <c r="U5264" s="47">
        <f t="shared" si="798"/>
        <v>100.46000000000001</v>
      </c>
      <c r="V5264" s="47">
        <f t="shared" si="799"/>
        <v>-11.41</v>
      </c>
      <c r="W5264" s="11"/>
    </row>
    <row r="5265" spans="1:23" x14ac:dyDescent="0.45">
      <c r="A5265" t="s">
        <v>5270</v>
      </c>
      <c r="B5265">
        <v>0.16</v>
      </c>
      <c r="D5265" s="1" t="str">
        <f>VartojimasGamyba!J5261</f>
        <v>2024-04-07-03</v>
      </c>
      <c r="E5265" s="7">
        <f>VartojimasGamyba!G5261</f>
        <v>0.92300000000000004</v>
      </c>
      <c r="F5265" s="11"/>
      <c r="G5265" s="12">
        <f t="shared" si="800"/>
        <v>1.2106666666666657</v>
      </c>
      <c r="H5265" s="12">
        <v>5.0990000000000029</v>
      </c>
      <c r="I5265" s="12">
        <v>6.6911111111111152</v>
      </c>
      <c r="J5265" s="12">
        <v>0</v>
      </c>
      <c r="K5265" s="12"/>
      <c r="L5265" s="12">
        <f>VartojimasGamyba!H5261</f>
        <v>0</v>
      </c>
      <c r="M5265" s="19">
        <f t="shared" si="793"/>
        <v>-8.8817841970012523E-16</v>
      </c>
      <c r="N5265" s="7">
        <f t="shared" si="794"/>
        <v>-8.9217522258877582E-14</v>
      </c>
      <c r="O5265" s="7">
        <f t="shared" si="795"/>
        <v>-8.9217522258877582E-14</v>
      </c>
      <c r="R5265" s="7"/>
      <c r="S5265" s="47">
        <f t="shared" si="796"/>
        <v>-8.8817841970012523E-16</v>
      </c>
      <c r="T5265" s="47">
        <f t="shared" si="797"/>
        <v>0</v>
      </c>
      <c r="U5265" s="47">
        <f t="shared" si="798"/>
        <v>100.45</v>
      </c>
      <c r="V5265" s="47">
        <f t="shared" si="799"/>
        <v>-11.42</v>
      </c>
      <c r="W5265" s="11"/>
    </row>
    <row r="5266" spans="1:23" x14ac:dyDescent="0.45">
      <c r="A5266" t="s">
        <v>5271</v>
      </c>
      <c r="B5266">
        <v>0.51</v>
      </c>
      <c r="D5266" s="1" t="str">
        <f>VartojimasGamyba!J5262</f>
        <v>2024-04-07-04</v>
      </c>
      <c r="E5266" s="7">
        <f>VartojimasGamyba!G5262</f>
        <v>0.59499999999999997</v>
      </c>
      <c r="F5266" s="11"/>
      <c r="G5266" s="12">
        <f t="shared" si="800"/>
        <v>0.58066666666666567</v>
      </c>
      <c r="H5266" s="12">
        <v>0</v>
      </c>
      <c r="I5266" s="12">
        <v>0.63</v>
      </c>
      <c r="J5266" s="12">
        <v>0</v>
      </c>
      <c r="K5266" s="12"/>
      <c r="L5266" s="12">
        <f>VartojimasGamyba!H5262</f>
        <v>2.8000000000000001E-2</v>
      </c>
      <c r="M5266" s="19">
        <f t="shared" si="793"/>
        <v>-8.6736173798840355E-17</v>
      </c>
      <c r="N5266" s="7">
        <f t="shared" si="794"/>
        <v>-8.7430063189231093E-15</v>
      </c>
      <c r="O5266" s="7">
        <f t="shared" si="795"/>
        <v>-8.7430063189231093E-15</v>
      </c>
      <c r="R5266" s="7"/>
      <c r="S5266" s="47">
        <f t="shared" si="796"/>
        <v>-8.6736173798840355E-17</v>
      </c>
      <c r="T5266" s="47">
        <f t="shared" si="797"/>
        <v>0</v>
      </c>
      <c r="U5266" s="47">
        <f t="shared" si="798"/>
        <v>100.80000000000001</v>
      </c>
      <c r="V5266" s="47">
        <f t="shared" si="799"/>
        <v>-11.07</v>
      </c>
      <c r="W5266" s="11"/>
    </row>
    <row r="5267" spans="1:23" x14ac:dyDescent="0.45">
      <c r="A5267" t="s">
        <v>5272</v>
      </c>
      <c r="B5267">
        <v>0.2</v>
      </c>
      <c r="D5267" s="1" t="str">
        <f>VartojimasGamyba!J5263</f>
        <v>2024-04-07-05</v>
      </c>
      <c r="E5267" s="7">
        <f>VartojimasGamyba!G5263</f>
        <v>0.46800000000000003</v>
      </c>
      <c r="F5267" s="11"/>
      <c r="G5267" s="12">
        <f t="shared" si="800"/>
        <v>0.22399999999999892</v>
      </c>
      <c r="H5267" s="12">
        <v>0</v>
      </c>
      <c r="I5267" s="12">
        <v>0.35666666666666674</v>
      </c>
      <c r="J5267" s="12">
        <v>0</v>
      </c>
      <c r="K5267" s="12"/>
      <c r="L5267" s="12">
        <f>VartojimasGamyba!H5263</f>
        <v>0.14699999999999999</v>
      </c>
      <c r="M5267" s="19">
        <f t="shared" si="793"/>
        <v>0</v>
      </c>
      <c r="N5267" s="7">
        <f t="shared" si="794"/>
        <v>0</v>
      </c>
      <c r="O5267" s="7">
        <f t="shared" si="795"/>
        <v>0</v>
      </c>
      <c r="R5267" s="7"/>
      <c r="S5267" s="47">
        <f t="shared" si="796"/>
        <v>0</v>
      </c>
      <c r="T5267" s="47">
        <f t="shared" si="797"/>
        <v>0</v>
      </c>
      <c r="U5267" s="47">
        <f t="shared" si="798"/>
        <v>100.49000000000001</v>
      </c>
      <c r="V5267" s="47">
        <f t="shared" si="799"/>
        <v>-11.38</v>
      </c>
      <c r="W5267" s="11"/>
    </row>
    <row r="5268" spans="1:23" x14ac:dyDescent="0.45">
      <c r="A5268" t="s">
        <v>5273</v>
      </c>
      <c r="B5268">
        <v>0.16</v>
      </c>
      <c r="D5268" s="1" t="str">
        <f>VartojimasGamyba!J5264</f>
        <v>2024-04-07-06</v>
      </c>
      <c r="E5268" s="7">
        <f>VartojimasGamyba!G5264</f>
        <v>3.0000000000000001E-3</v>
      </c>
      <c r="F5268" s="11"/>
      <c r="G5268" s="12">
        <f t="shared" si="800"/>
        <v>0.94799999999999907</v>
      </c>
      <c r="H5268" s="12">
        <v>0.72400000000000009</v>
      </c>
      <c r="I5268" s="12">
        <v>0</v>
      </c>
      <c r="J5268" s="12">
        <v>0</v>
      </c>
      <c r="K5268" s="12"/>
      <c r="L5268" s="12">
        <f>VartojimasGamyba!H5264</f>
        <v>0.72699999999999998</v>
      </c>
      <c r="M5268" s="19">
        <f t="shared" si="793"/>
        <v>0</v>
      </c>
      <c r="N5268" s="7">
        <f t="shared" si="794"/>
        <v>0</v>
      </c>
      <c r="O5268" s="7">
        <f t="shared" si="795"/>
        <v>0</v>
      </c>
      <c r="R5268" s="7"/>
      <c r="S5268" s="47">
        <f t="shared" si="796"/>
        <v>0.72399999999999998</v>
      </c>
      <c r="T5268" s="47">
        <f t="shared" si="797"/>
        <v>0.72399999999999998</v>
      </c>
      <c r="U5268" s="47">
        <f t="shared" si="798"/>
        <v>100.45</v>
      </c>
      <c r="V5268" s="47">
        <f t="shared" si="799"/>
        <v>-11.42</v>
      </c>
      <c r="W5268" s="11"/>
    </row>
    <row r="5269" spans="1:23" x14ac:dyDescent="0.45">
      <c r="A5269" t="s">
        <v>5274</v>
      </c>
      <c r="B5269">
        <v>0.18</v>
      </c>
      <c r="D5269" s="1" t="str">
        <f>VartojimasGamyba!J5265</f>
        <v>2024-04-07-07</v>
      </c>
      <c r="E5269" s="7">
        <f>VartojimasGamyba!G5265</f>
        <v>4.1000000000000002E-2</v>
      </c>
      <c r="F5269" s="11"/>
      <c r="G5269" s="12">
        <f t="shared" si="800"/>
        <v>2.6199999999999992</v>
      </c>
      <c r="H5269" s="12">
        <v>1.6720000000000004</v>
      </c>
      <c r="I5269" s="12">
        <v>0</v>
      </c>
      <c r="J5269" s="12">
        <v>0</v>
      </c>
      <c r="K5269" s="12"/>
      <c r="L5269" s="12">
        <f>VartojimasGamyba!H5265</f>
        <v>1.7130000000000001</v>
      </c>
      <c r="M5269" s="19">
        <f t="shared" si="793"/>
        <v>0</v>
      </c>
      <c r="N5269" s="7">
        <f t="shared" si="794"/>
        <v>0</v>
      </c>
      <c r="O5269" s="7">
        <f t="shared" si="795"/>
        <v>0</v>
      </c>
      <c r="R5269" s="7"/>
      <c r="S5269" s="47">
        <f t="shared" si="796"/>
        <v>1.6720000000000002</v>
      </c>
      <c r="T5269" s="47">
        <f t="shared" si="797"/>
        <v>1.6720000000000002</v>
      </c>
      <c r="U5269" s="47">
        <f t="shared" si="798"/>
        <v>100.47000000000001</v>
      </c>
      <c r="V5269" s="47">
        <f t="shared" si="799"/>
        <v>-11.4</v>
      </c>
      <c r="W5269" s="11"/>
    </row>
    <row r="5270" spans="1:23" x14ac:dyDescent="0.45">
      <c r="A5270" t="s">
        <v>5275</v>
      </c>
      <c r="B5270">
        <v>0.17</v>
      </c>
      <c r="D5270" s="1" t="str">
        <f>VartojimasGamyba!J5266</f>
        <v>2024-04-07-08</v>
      </c>
      <c r="E5270" s="7">
        <f>VartojimasGamyba!G5266</f>
        <v>2.3E-2</v>
      </c>
      <c r="F5270" s="11"/>
      <c r="G5270" s="12">
        <f t="shared" si="800"/>
        <v>4.4849999999999994</v>
      </c>
      <c r="H5270" s="12">
        <v>1.8650000000000002</v>
      </c>
      <c r="I5270" s="12">
        <v>0</v>
      </c>
      <c r="J5270" s="12">
        <v>0</v>
      </c>
      <c r="K5270" s="12"/>
      <c r="L5270" s="12">
        <f>VartojimasGamyba!H5266</f>
        <v>1.8879999999999999</v>
      </c>
      <c r="M5270" s="19">
        <f t="shared" si="793"/>
        <v>0</v>
      </c>
      <c r="N5270" s="7">
        <f t="shared" si="794"/>
        <v>0</v>
      </c>
      <c r="O5270" s="7">
        <f t="shared" si="795"/>
        <v>0</v>
      </c>
      <c r="R5270" s="7"/>
      <c r="S5270" s="47">
        <f t="shared" si="796"/>
        <v>1.865</v>
      </c>
      <c r="T5270" s="47">
        <f t="shared" si="797"/>
        <v>1.865</v>
      </c>
      <c r="U5270" s="47">
        <f t="shared" si="798"/>
        <v>100.46000000000001</v>
      </c>
      <c r="V5270" s="47">
        <f t="shared" si="799"/>
        <v>-11.41</v>
      </c>
      <c r="W5270" s="11"/>
    </row>
    <row r="5271" spans="1:23" x14ac:dyDescent="0.45">
      <c r="A5271" t="s">
        <v>5276</v>
      </c>
      <c r="B5271">
        <v>0.2</v>
      </c>
      <c r="D5271" s="1" t="str">
        <f>VartojimasGamyba!J5267</f>
        <v>2024-04-07-09</v>
      </c>
      <c r="E5271" s="7">
        <f>VartojimasGamyba!G5267</f>
        <v>0</v>
      </c>
      <c r="F5271" s="11"/>
      <c r="G5271" s="12">
        <f t="shared" si="800"/>
        <v>6.379999999999999</v>
      </c>
      <c r="H5271" s="12">
        <v>1.895</v>
      </c>
      <c r="I5271" s="12">
        <v>0</v>
      </c>
      <c r="J5271" s="12">
        <v>0</v>
      </c>
      <c r="K5271" s="12"/>
      <c r="L5271" s="12">
        <f>VartojimasGamyba!H5267</f>
        <v>1.895</v>
      </c>
      <c r="M5271" s="19">
        <f t="shared" si="793"/>
        <v>0</v>
      </c>
      <c r="N5271" s="7">
        <f t="shared" si="794"/>
        <v>0</v>
      </c>
      <c r="O5271" s="7">
        <f t="shared" si="795"/>
        <v>0</v>
      </c>
      <c r="R5271" s="7"/>
      <c r="S5271" s="47">
        <f t="shared" si="796"/>
        <v>1.895</v>
      </c>
      <c r="T5271" s="47">
        <f t="shared" si="797"/>
        <v>1.895</v>
      </c>
      <c r="U5271" s="47">
        <f t="shared" si="798"/>
        <v>100.49000000000001</v>
      </c>
      <c r="V5271" s="47">
        <f t="shared" si="799"/>
        <v>-11.38</v>
      </c>
      <c r="W5271" s="11"/>
    </row>
    <row r="5272" spans="1:23" x14ac:dyDescent="0.45">
      <c r="A5272" t="s">
        <v>5277</v>
      </c>
      <c r="B5272">
        <v>0.14000000000000001</v>
      </c>
      <c r="D5272" s="1" t="str">
        <f>VartojimasGamyba!J5268</f>
        <v>2024-04-07-10</v>
      </c>
      <c r="E5272" s="7">
        <f>VartojimasGamyba!G5268</f>
        <v>1.0999999999999999E-2</v>
      </c>
      <c r="F5272" s="11"/>
      <c r="G5272" s="12">
        <f t="shared" si="800"/>
        <v>8.7139999999999986</v>
      </c>
      <c r="H5272" s="12">
        <v>2.3340000000000005</v>
      </c>
      <c r="I5272" s="12">
        <v>0</v>
      </c>
      <c r="J5272" s="12">
        <v>0</v>
      </c>
      <c r="K5272" s="12"/>
      <c r="L5272" s="12">
        <f>VartojimasGamyba!H5268</f>
        <v>2.3450000000000002</v>
      </c>
      <c r="M5272" s="19">
        <f t="shared" si="793"/>
        <v>0</v>
      </c>
      <c r="N5272" s="7">
        <f t="shared" si="794"/>
        <v>0</v>
      </c>
      <c r="O5272" s="7">
        <f t="shared" si="795"/>
        <v>0</v>
      </c>
      <c r="R5272" s="7"/>
      <c r="S5272" s="47">
        <f t="shared" si="796"/>
        <v>2.3340000000000001</v>
      </c>
      <c r="T5272" s="47">
        <f t="shared" si="797"/>
        <v>2.3340000000000001</v>
      </c>
      <c r="U5272" s="47">
        <f t="shared" si="798"/>
        <v>100.43</v>
      </c>
      <c r="V5272" s="47">
        <f t="shared" si="799"/>
        <v>-11.44</v>
      </c>
      <c r="W5272" s="11"/>
    </row>
    <row r="5273" spans="1:23" x14ac:dyDescent="0.45">
      <c r="A5273" t="s">
        <v>5278</v>
      </c>
      <c r="B5273">
        <v>-0.03</v>
      </c>
      <c r="D5273" s="1" t="str">
        <f>VartojimasGamyba!J5269</f>
        <v>2024-04-07-11</v>
      </c>
      <c r="E5273" s="7">
        <f>VartojimasGamyba!G5269</f>
        <v>0.35299999999999998</v>
      </c>
      <c r="F5273" s="11"/>
      <c r="G5273" s="12">
        <f t="shared" si="800"/>
        <v>10.835999999999999</v>
      </c>
      <c r="H5273" s="12">
        <v>2.1220000000000003</v>
      </c>
      <c r="I5273" s="12">
        <v>0</v>
      </c>
      <c r="J5273" s="12">
        <v>0</v>
      </c>
      <c r="K5273" s="12"/>
      <c r="L5273" s="12">
        <f>VartojimasGamyba!H5269</f>
        <v>2.4750000000000001</v>
      </c>
      <c r="M5273" s="19">
        <f t="shared" si="793"/>
        <v>0</v>
      </c>
      <c r="N5273" s="7">
        <f t="shared" si="794"/>
        <v>0</v>
      </c>
      <c r="O5273" s="7">
        <f t="shared" si="795"/>
        <v>0</v>
      </c>
      <c r="R5273" s="7"/>
      <c r="S5273" s="47">
        <f t="shared" si="796"/>
        <v>2.1219999999999999</v>
      </c>
      <c r="T5273" s="47">
        <f t="shared" si="797"/>
        <v>2.1219999999999999</v>
      </c>
      <c r="U5273" s="47">
        <f t="shared" si="798"/>
        <v>100.26</v>
      </c>
      <c r="V5273" s="47">
        <f t="shared" si="799"/>
        <v>-11.61</v>
      </c>
      <c r="W5273" s="11"/>
    </row>
    <row r="5274" spans="1:23" x14ac:dyDescent="0.45">
      <c r="A5274" t="s">
        <v>5279</v>
      </c>
      <c r="B5274">
        <v>-2.0099999999999998</v>
      </c>
      <c r="D5274" s="1" t="str">
        <f>VartojimasGamyba!J5270</f>
        <v>2024-04-07-12</v>
      </c>
      <c r="E5274" s="7">
        <f>VartojimasGamyba!G5270</f>
        <v>1.141</v>
      </c>
      <c r="F5274" s="11"/>
      <c r="G5274" s="12">
        <f t="shared" si="800"/>
        <v>10.989999999999998</v>
      </c>
      <c r="H5274" s="12">
        <v>0.15399999999999991</v>
      </c>
      <c r="I5274" s="12">
        <v>0</v>
      </c>
      <c r="J5274" s="12">
        <v>0</v>
      </c>
      <c r="K5274" s="12"/>
      <c r="L5274" s="12">
        <f>VartojimasGamyba!H5270</f>
        <v>1.2949999999999999</v>
      </c>
      <c r="M5274" s="19">
        <f t="shared" si="793"/>
        <v>0</v>
      </c>
      <c r="N5274" s="7">
        <f t="shared" si="794"/>
        <v>0</v>
      </c>
      <c r="O5274" s="7">
        <f t="shared" si="795"/>
        <v>0</v>
      </c>
      <c r="R5274" s="7"/>
      <c r="S5274" s="47">
        <f t="shared" si="796"/>
        <v>0.15399999999999991</v>
      </c>
      <c r="T5274" s="47">
        <f t="shared" si="797"/>
        <v>0.15399999999999991</v>
      </c>
      <c r="U5274" s="47">
        <f t="shared" si="798"/>
        <v>98.28</v>
      </c>
      <c r="V5274" s="47">
        <f t="shared" si="799"/>
        <v>-13.59</v>
      </c>
      <c r="W5274" s="11"/>
    </row>
    <row r="5275" spans="1:23" x14ac:dyDescent="0.45">
      <c r="A5275" t="s">
        <v>5280</v>
      </c>
      <c r="B5275">
        <v>-0.02</v>
      </c>
      <c r="D5275" s="1" t="str">
        <f>VartojimasGamyba!J5271</f>
        <v>2024-04-07-13</v>
      </c>
      <c r="E5275" s="7">
        <f>VartojimasGamyba!G5271</f>
        <v>2E-3</v>
      </c>
      <c r="F5275" s="11"/>
      <c r="G5275" s="12">
        <f t="shared" si="800"/>
        <v>10.605999999999995</v>
      </c>
      <c r="H5275" s="12">
        <v>9.6159999999999979</v>
      </c>
      <c r="I5275" s="12">
        <v>10</v>
      </c>
      <c r="J5275" s="12">
        <v>0</v>
      </c>
      <c r="K5275" s="12"/>
      <c r="L5275" s="12">
        <f>VartojimasGamyba!H5271</f>
        <v>0.61799999999999999</v>
      </c>
      <c r="M5275" s="19">
        <f t="shared" si="793"/>
        <v>-1.4432899320127035E-15</v>
      </c>
      <c r="N5275" s="7">
        <f t="shared" si="794"/>
        <v>-1.447186814829138E-13</v>
      </c>
      <c r="O5275" s="7">
        <f t="shared" si="795"/>
        <v>-1.447186814829138E-13</v>
      </c>
      <c r="R5275" s="7"/>
      <c r="S5275" s="47">
        <f t="shared" si="796"/>
        <v>0.61599999999999855</v>
      </c>
      <c r="T5275" s="47">
        <f t="shared" si="797"/>
        <v>0.61599999999999999</v>
      </c>
      <c r="U5275" s="47">
        <f t="shared" si="798"/>
        <v>100.27000000000001</v>
      </c>
      <c r="V5275" s="47">
        <f t="shared" si="799"/>
        <v>-11.6</v>
      </c>
      <c r="W5275" s="11"/>
    </row>
    <row r="5276" spans="1:23" x14ac:dyDescent="0.45">
      <c r="A5276" t="s">
        <v>5281</v>
      </c>
      <c r="B5276">
        <v>-6.55</v>
      </c>
      <c r="D5276" s="1" t="str">
        <f>VartojimasGamyba!J5272</f>
        <v>2024-04-07-14</v>
      </c>
      <c r="E5276" s="7">
        <f>VartojimasGamyba!G5272</f>
        <v>0.27700000000000002</v>
      </c>
      <c r="F5276" s="11"/>
      <c r="G5276" s="12">
        <f t="shared" si="800"/>
        <v>10.414888888888884</v>
      </c>
      <c r="H5276" s="12">
        <v>0</v>
      </c>
      <c r="I5276" s="12">
        <v>0.19111111111111123</v>
      </c>
      <c r="J5276" s="12">
        <v>0</v>
      </c>
      <c r="K5276" s="12"/>
      <c r="L5276" s="12">
        <f>VartojimasGamyba!H5272</f>
        <v>0.105</v>
      </c>
      <c r="M5276" s="19">
        <f t="shared" si="793"/>
        <v>0</v>
      </c>
      <c r="N5276" s="7">
        <f t="shared" si="794"/>
        <v>0</v>
      </c>
      <c r="O5276" s="7">
        <f t="shared" si="795"/>
        <v>0</v>
      </c>
      <c r="R5276" s="7"/>
      <c r="S5276" s="47">
        <f t="shared" si="796"/>
        <v>0</v>
      </c>
      <c r="T5276" s="47">
        <f t="shared" si="797"/>
        <v>0</v>
      </c>
      <c r="U5276" s="47">
        <f t="shared" si="798"/>
        <v>93.740000000000009</v>
      </c>
      <c r="V5276" s="47">
        <f t="shared" si="799"/>
        <v>-18.13</v>
      </c>
      <c r="W5276" s="11"/>
    </row>
    <row r="5277" spans="1:23" x14ac:dyDescent="0.45">
      <c r="A5277" t="s">
        <v>5282</v>
      </c>
      <c r="B5277">
        <v>-10</v>
      </c>
      <c r="D5277" s="1" t="str">
        <f>VartojimasGamyba!J5273</f>
        <v>2024-04-07-15</v>
      </c>
      <c r="E5277" s="7">
        <f>VartojimasGamyba!G5273</f>
        <v>0.55700000000000005</v>
      </c>
      <c r="F5277" s="11"/>
      <c r="G5277" s="12">
        <f t="shared" si="800"/>
        <v>9.933777777777772</v>
      </c>
      <c r="H5277" s="12">
        <v>0</v>
      </c>
      <c r="I5277" s="12">
        <v>0.48111111111111121</v>
      </c>
      <c r="J5277" s="12">
        <v>0</v>
      </c>
      <c r="K5277" s="12"/>
      <c r="L5277" s="12">
        <f>VartojimasGamyba!H5273</f>
        <v>0.124</v>
      </c>
      <c r="M5277" s="19">
        <f t="shared" si="793"/>
        <v>0</v>
      </c>
      <c r="N5277" s="7">
        <f t="shared" si="794"/>
        <v>0</v>
      </c>
      <c r="O5277" s="7">
        <f t="shared" si="795"/>
        <v>0</v>
      </c>
      <c r="R5277" s="7"/>
      <c r="S5277" s="47">
        <f t="shared" si="796"/>
        <v>0</v>
      </c>
      <c r="T5277" s="47">
        <f t="shared" si="797"/>
        <v>0</v>
      </c>
      <c r="U5277" s="47">
        <f t="shared" si="798"/>
        <v>90.29</v>
      </c>
      <c r="V5277" s="47">
        <f t="shared" si="799"/>
        <v>-21.58</v>
      </c>
      <c r="W5277" s="11"/>
    </row>
    <row r="5278" spans="1:23" x14ac:dyDescent="0.45">
      <c r="A5278" t="s">
        <v>5283</v>
      </c>
      <c r="B5278">
        <v>-5</v>
      </c>
      <c r="D5278" s="1" t="str">
        <f>VartojimasGamyba!J5274</f>
        <v>2024-04-07-16</v>
      </c>
      <c r="E5278" s="7">
        <f>VartojimasGamyba!G5274</f>
        <v>0.64900000000000002</v>
      </c>
      <c r="F5278" s="11"/>
      <c r="G5278" s="12">
        <f t="shared" si="800"/>
        <v>9.2182222222222165</v>
      </c>
      <c r="H5278" s="12">
        <v>0</v>
      </c>
      <c r="I5278" s="12">
        <v>0.7155555555555555</v>
      </c>
      <c r="J5278" s="12">
        <v>0</v>
      </c>
      <c r="K5278" s="12"/>
      <c r="L5278" s="12">
        <f>VartojimasGamyba!H5274</f>
        <v>5.0000000000000001E-3</v>
      </c>
      <c r="M5278" s="19">
        <f t="shared" si="793"/>
        <v>0</v>
      </c>
      <c r="N5278" s="7">
        <f t="shared" si="794"/>
        <v>0</v>
      </c>
      <c r="O5278" s="7">
        <f t="shared" si="795"/>
        <v>0</v>
      </c>
      <c r="R5278" s="7"/>
      <c r="S5278" s="47">
        <f t="shared" si="796"/>
        <v>0</v>
      </c>
      <c r="T5278" s="47">
        <f t="shared" si="797"/>
        <v>0</v>
      </c>
      <c r="U5278" s="47">
        <f t="shared" si="798"/>
        <v>95.29</v>
      </c>
      <c r="V5278" s="47">
        <f t="shared" si="799"/>
        <v>-16.579999999999998</v>
      </c>
      <c r="W5278" s="11"/>
    </row>
    <row r="5279" spans="1:23" x14ac:dyDescent="0.45">
      <c r="A5279" t="s">
        <v>5284</v>
      </c>
      <c r="B5279">
        <v>-0.15</v>
      </c>
      <c r="D5279" s="1" t="str">
        <f>VartojimasGamyba!J5275</f>
        <v>2024-04-07-17</v>
      </c>
      <c r="E5279" s="7">
        <f>VartojimasGamyba!G5275</f>
        <v>0.53400000000000003</v>
      </c>
      <c r="F5279" s="11"/>
      <c r="G5279" s="12">
        <f t="shared" si="800"/>
        <v>8.6248888888888828</v>
      </c>
      <c r="H5279" s="12">
        <v>0</v>
      </c>
      <c r="I5279" s="12">
        <v>0.59333333333333338</v>
      </c>
      <c r="J5279" s="12">
        <v>0</v>
      </c>
      <c r="K5279" s="12"/>
      <c r="L5279" s="12">
        <f>VartojimasGamyba!H5275</f>
        <v>0</v>
      </c>
      <c r="M5279" s="19">
        <f t="shared" si="793"/>
        <v>0</v>
      </c>
      <c r="N5279" s="7">
        <f t="shared" si="794"/>
        <v>0</v>
      </c>
      <c r="O5279" s="7">
        <f t="shared" si="795"/>
        <v>0</v>
      </c>
      <c r="R5279" s="7"/>
      <c r="S5279" s="47">
        <f t="shared" si="796"/>
        <v>0</v>
      </c>
      <c r="T5279" s="47">
        <f t="shared" si="797"/>
        <v>0</v>
      </c>
      <c r="U5279" s="47">
        <f t="shared" si="798"/>
        <v>100.14</v>
      </c>
      <c r="V5279" s="47">
        <f t="shared" si="799"/>
        <v>-11.73</v>
      </c>
      <c r="W5279" s="11"/>
    </row>
    <row r="5280" spans="1:23" x14ac:dyDescent="0.45">
      <c r="A5280" t="s">
        <v>5285</v>
      </c>
      <c r="B5280">
        <v>6.75</v>
      </c>
      <c r="D5280" s="1" t="str">
        <f>VartojimasGamyba!J5276</f>
        <v>2024-04-07-18</v>
      </c>
      <c r="E5280" s="7">
        <f>VartojimasGamyba!G5276</f>
        <v>0.39900000000000002</v>
      </c>
      <c r="F5280" s="11"/>
      <c r="G5280" s="12">
        <f t="shared" si="800"/>
        <v>8.1815555555555495</v>
      </c>
      <c r="H5280" s="12">
        <v>0</v>
      </c>
      <c r="I5280" s="12">
        <v>0.44333333333333358</v>
      </c>
      <c r="J5280" s="12">
        <v>0</v>
      </c>
      <c r="K5280" s="12"/>
      <c r="L5280" s="12">
        <f>VartojimasGamyba!H5276</f>
        <v>0</v>
      </c>
      <c r="M5280" s="19">
        <f t="shared" si="793"/>
        <v>-2.2204460492503131E-16</v>
      </c>
      <c r="N5280" s="7">
        <f t="shared" si="794"/>
        <v>-2.3767654511175353E-14</v>
      </c>
      <c r="O5280" s="7">
        <f t="shared" si="795"/>
        <v>-2.3767654511175353E-14</v>
      </c>
      <c r="R5280" s="7"/>
      <c r="S5280" s="47">
        <f t="shared" si="796"/>
        <v>-2.2204460492503131E-16</v>
      </c>
      <c r="T5280" s="47">
        <f t="shared" si="797"/>
        <v>0</v>
      </c>
      <c r="U5280" s="47">
        <f t="shared" si="798"/>
        <v>107.04</v>
      </c>
      <c r="V5280" s="47">
        <f t="shared" si="799"/>
        <v>-4.83</v>
      </c>
      <c r="W5280" s="11"/>
    </row>
    <row r="5281" spans="1:23" x14ac:dyDescent="0.45">
      <c r="A5281" t="s">
        <v>5286</v>
      </c>
      <c r="B5281">
        <v>27.72</v>
      </c>
      <c r="D5281" s="1" t="str">
        <f>VartojimasGamyba!J5277</f>
        <v>2024-04-07-19</v>
      </c>
      <c r="E5281" s="7">
        <f>VartojimasGamyba!G5277</f>
        <v>0.51500000000000001</v>
      </c>
      <c r="F5281" s="11"/>
      <c r="G5281" s="12">
        <f t="shared" si="800"/>
        <v>7.6093333333333275</v>
      </c>
      <c r="H5281" s="12">
        <v>0</v>
      </c>
      <c r="I5281" s="12">
        <v>0.5722222222222223</v>
      </c>
      <c r="J5281" s="12">
        <v>0</v>
      </c>
      <c r="K5281" s="12"/>
      <c r="L5281" s="12">
        <f>VartojimasGamyba!H5277</f>
        <v>0</v>
      </c>
      <c r="M5281" s="19">
        <f t="shared" si="793"/>
        <v>-1.1102230246251565E-16</v>
      </c>
      <c r="N5281" s="7">
        <f t="shared" si="794"/>
        <v>-1.4211964938226628E-14</v>
      </c>
      <c r="O5281" s="7">
        <f t="shared" si="795"/>
        <v>-1.4211964938226628E-14</v>
      </c>
      <c r="R5281" s="7"/>
      <c r="S5281" s="47">
        <f t="shared" si="796"/>
        <v>-1.1102230246251565E-16</v>
      </c>
      <c r="T5281" s="47">
        <f t="shared" si="797"/>
        <v>0</v>
      </c>
      <c r="U5281" s="47">
        <f t="shared" si="798"/>
        <v>128.01</v>
      </c>
      <c r="V5281" s="47">
        <f t="shared" si="799"/>
        <v>16.14</v>
      </c>
      <c r="W5281" s="11"/>
    </row>
    <row r="5282" spans="1:23" x14ac:dyDescent="0.45">
      <c r="A5282" t="s">
        <v>5287</v>
      </c>
      <c r="B5282">
        <v>29.87</v>
      </c>
      <c r="D5282" s="1" t="str">
        <f>VartojimasGamyba!J5278</f>
        <v>2024-04-07-20</v>
      </c>
      <c r="E5282" s="7">
        <f>VartojimasGamyba!G5278</f>
        <v>0.22600000000000001</v>
      </c>
      <c r="F5282" s="11"/>
      <c r="G5282" s="12">
        <f t="shared" si="800"/>
        <v>6.3833333333333258</v>
      </c>
      <c r="H5282" s="12">
        <v>8.7739999999999991</v>
      </c>
      <c r="I5282" s="12">
        <v>10</v>
      </c>
      <c r="J5282" s="12">
        <v>0</v>
      </c>
      <c r="K5282" s="12"/>
      <c r="L5282" s="12">
        <f>VartojimasGamyba!H5278</f>
        <v>0</v>
      </c>
      <c r="M5282" s="19">
        <f t="shared" si="793"/>
        <v>0</v>
      </c>
      <c r="N5282" s="7">
        <f t="shared" si="794"/>
        <v>0</v>
      </c>
      <c r="O5282" s="7">
        <f t="shared" si="795"/>
        <v>0</v>
      </c>
      <c r="P5282" s="7" t="s">
        <v>8873</v>
      </c>
      <c r="R5282" s="7"/>
      <c r="S5282" s="47">
        <f t="shared" si="796"/>
        <v>0</v>
      </c>
      <c r="T5282" s="47">
        <f t="shared" si="797"/>
        <v>0</v>
      </c>
      <c r="U5282" s="47">
        <f t="shared" si="798"/>
        <v>130.16</v>
      </c>
      <c r="V5282" s="47">
        <f t="shared" si="799"/>
        <v>18.29</v>
      </c>
      <c r="W5282" s="11"/>
    </row>
    <row r="5283" spans="1:23" x14ac:dyDescent="0.45">
      <c r="A5283" t="s">
        <v>5288</v>
      </c>
      <c r="B5283">
        <v>25.71</v>
      </c>
      <c r="D5283" s="1" t="str">
        <f>VartojimasGamyba!J5279</f>
        <v>2024-04-07-21</v>
      </c>
      <c r="E5283" s="7">
        <f>VartojimasGamyba!G5279</f>
        <v>0.48099999999999998</v>
      </c>
      <c r="F5283" s="11"/>
      <c r="G5283" s="12">
        <f t="shared" si="800"/>
        <v>5.8488888888888813</v>
      </c>
      <c r="H5283" s="12">
        <v>0</v>
      </c>
      <c r="I5283" s="12">
        <v>0.5344444444444445</v>
      </c>
      <c r="J5283" s="12">
        <v>0</v>
      </c>
      <c r="K5283" s="12"/>
      <c r="L5283" s="12">
        <f>VartojimasGamyba!H5279</f>
        <v>0</v>
      </c>
      <c r="M5283" s="19">
        <f t="shared" si="793"/>
        <v>-5.5511151231257827E-17</v>
      </c>
      <c r="N5283" s="7">
        <f t="shared" si="794"/>
        <v>-6.9944050551384862E-15</v>
      </c>
      <c r="O5283" s="7">
        <f t="shared" si="795"/>
        <v>-6.9944050551384862E-15</v>
      </c>
      <c r="P5283" s="7">
        <f>SUM(N5262:N5285)</f>
        <v>-6.0878246888051992E-13</v>
      </c>
      <c r="R5283" s="7"/>
      <c r="S5283" s="47">
        <f t="shared" si="796"/>
        <v>-5.5511151231257827E-17</v>
      </c>
      <c r="T5283" s="47">
        <f t="shared" si="797"/>
        <v>0</v>
      </c>
      <c r="U5283" s="47">
        <f t="shared" si="798"/>
        <v>126</v>
      </c>
      <c r="V5283" s="47">
        <f t="shared" si="799"/>
        <v>14.13</v>
      </c>
      <c r="W5283" s="11"/>
    </row>
    <row r="5284" spans="1:23" x14ac:dyDescent="0.45">
      <c r="A5284" t="s">
        <v>5289</v>
      </c>
      <c r="B5284">
        <v>23.62</v>
      </c>
      <c r="D5284" s="1" t="str">
        <f>VartojimasGamyba!J5280</f>
        <v>2024-04-07-22</v>
      </c>
      <c r="E5284" s="7">
        <f>VartojimasGamyba!G5280</f>
        <v>0.35399999999999998</v>
      </c>
      <c r="F5284" s="11"/>
      <c r="G5284" s="12">
        <f t="shared" si="800"/>
        <v>5.4555555555555477</v>
      </c>
      <c r="H5284" s="12">
        <v>0</v>
      </c>
      <c r="I5284" s="12">
        <v>0.39333333333333331</v>
      </c>
      <c r="J5284" s="12">
        <v>0</v>
      </c>
      <c r="K5284" s="12"/>
      <c r="L5284" s="12">
        <f>VartojimasGamyba!H5280</f>
        <v>0</v>
      </c>
      <c r="M5284" s="19">
        <f t="shared" si="793"/>
        <v>0</v>
      </c>
      <c r="N5284" s="7">
        <f t="shared" si="794"/>
        <v>0</v>
      </c>
      <c r="O5284" s="7">
        <f t="shared" si="795"/>
        <v>0</v>
      </c>
      <c r="P5284" s="7" t="s">
        <v>8872</v>
      </c>
      <c r="R5284" s="7"/>
      <c r="S5284" s="47">
        <f t="shared" si="796"/>
        <v>0</v>
      </c>
      <c r="T5284" s="47">
        <f t="shared" si="797"/>
        <v>0</v>
      </c>
      <c r="U5284" s="47">
        <f t="shared" si="798"/>
        <v>123.91000000000001</v>
      </c>
      <c r="V5284" s="47">
        <f t="shared" si="799"/>
        <v>12.040000000000001</v>
      </c>
      <c r="W5284" s="11"/>
    </row>
    <row r="5285" spans="1:23" x14ac:dyDescent="0.45">
      <c r="A5285" t="s">
        <v>5290</v>
      </c>
      <c r="B5285">
        <v>4.96</v>
      </c>
      <c r="D5285" s="1" t="str">
        <f>VartojimasGamyba!J5281</f>
        <v>2024-04-07-23</v>
      </c>
      <c r="E5285" s="7">
        <f>VartojimasGamyba!G5281</f>
        <v>0.41</v>
      </c>
      <c r="F5285" s="11"/>
      <c r="G5285" s="12">
        <f t="shared" si="800"/>
        <v>4.999999999999992</v>
      </c>
      <c r="H5285" s="12">
        <v>0</v>
      </c>
      <c r="I5285" s="12">
        <v>0.45555555555555555</v>
      </c>
      <c r="J5285" s="12">
        <v>0</v>
      </c>
      <c r="K5285" s="12"/>
      <c r="L5285" s="12">
        <f>VartojimasGamyba!H5281</f>
        <v>0</v>
      </c>
      <c r="M5285" s="19">
        <f t="shared" si="793"/>
        <v>0</v>
      </c>
      <c r="N5285" s="7">
        <f t="shared" si="794"/>
        <v>0</v>
      </c>
      <c r="O5285" s="7">
        <f t="shared" si="795"/>
        <v>0</v>
      </c>
      <c r="P5285" s="7">
        <f>SUM(O5262:O5285)</f>
        <v>-6.0878246888051992E-13</v>
      </c>
      <c r="Q5285" s="7">
        <f>SUMPRODUCT(B5262:B5285,E5262:E5285)+SUM(E5262:E5285)*$Z$21-SUMPRODUCT(B5262:B5285,L5262:L5285)+SUM(L5262:L5285)*ABS($Z$20)</f>
        <v>1140.8410699999999</v>
      </c>
      <c r="R5285" s="7"/>
      <c r="S5285" s="47">
        <f t="shared" si="796"/>
        <v>0</v>
      </c>
      <c r="T5285" s="47">
        <f t="shared" si="797"/>
        <v>0</v>
      </c>
      <c r="U5285" s="47">
        <f t="shared" si="798"/>
        <v>105.25</v>
      </c>
      <c r="V5285" s="47">
        <f t="shared" si="799"/>
        <v>-6.62</v>
      </c>
      <c r="W5285" s="11">
        <f>IF(P5285&lt;&gt;Q5285,1,0)</f>
        <v>1</v>
      </c>
    </row>
    <row r="5286" spans="1:23" x14ac:dyDescent="0.45">
      <c r="A5286" t="s">
        <v>5291</v>
      </c>
      <c r="B5286">
        <v>1.22</v>
      </c>
      <c r="D5286" s="9" t="str">
        <f>VartojimasGamyba!J5282</f>
        <v>2024-04-08-00</v>
      </c>
      <c r="E5286" s="8">
        <f>VartojimasGamyba!G5282</f>
        <v>0.49</v>
      </c>
      <c r="F5286" s="11"/>
      <c r="G5286" s="7">
        <f>G5285+H5286-I5286</f>
        <v>6.9402222222222223</v>
      </c>
      <c r="H5286" s="7">
        <v>1.9402222222222303</v>
      </c>
      <c r="I5286" s="7">
        <v>0</v>
      </c>
      <c r="J5286" s="7">
        <v>0</v>
      </c>
      <c r="L5286" s="7">
        <f>VartojimasGamyba!H5282</f>
        <v>0</v>
      </c>
      <c r="M5286" s="15">
        <f t="shared" si="793"/>
        <v>2.4302222222222305</v>
      </c>
      <c r="N5286" s="7">
        <f t="shared" si="794"/>
        <v>246.69185777777864</v>
      </c>
      <c r="O5286" s="7">
        <f t="shared" si="795"/>
        <v>246.69185777777864</v>
      </c>
      <c r="R5286" s="20" t="s">
        <v>8783</v>
      </c>
      <c r="S5286" s="47">
        <f t="shared" si="796"/>
        <v>2.4302222222222305</v>
      </c>
      <c r="T5286" s="47">
        <f t="shared" si="797"/>
        <v>0</v>
      </c>
      <c r="U5286" s="47">
        <f t="shared" si="798"/>
        <v>101.51</v>
      </c>
      <c r="V5286" s="47">
        <f t="shared" si="799"/>
        <v>-10.36</v>
      </c>
      <c r="W5286" s="11"/>
    </row>
    <row r="5287" spans="1:23" x14ac:dyDescent="0.45">
      <c r="A5287" t="s">
        <v>5292</v>
      </c>
      <c r="B5287">
        <v>2.87</v>
      </c>
      <c r="D5287" s="9" t="str">
        <f>VartojimasGamyba!J5283</f>
        <v>2024-04-08-01</v>
      </c>
      <c r="E5287" s="8">
        <f>VartojimasGamyba!G5283</f>
        <v>0.27800000000000002</v>
      </c>
      <c r="F5287" s="11"/>
      <c r="G5287" s="7">
        <f t="shared" ref="G5287:G5309" si="801">G5286+H5287-I5287</f>
        <v>6.9402222222222223</v>
      </c>
      <c r="H5287" s="7">
        <v>0</v>
      </c>
      <c r="I5287" s="7">
        <v>0</v>
      </c>
      <c r="J5287" s="7">
        <v>0</v>
      </c>
      <c r="L5287" s="7">
        <f>VartojimasGamyba!H5283</f>
        <v>0</v>
      </c>
      <c r="M5287" s="15">
        <f t="shared" si="793"/>
        <v>0.27800000000000002</v>
      </c>
      <c r="N5287" s="7">
        <f t="shared" si="794"/>
        <v>28.678480000000004</v>
      </c>
      <c r="O5287" s="7">
        <f t="shared" si="795"/>
        <v>28.678480000000004</v>
      </c>
      <c r="R5287" s="7"/>
      <c r="S5287" s="47">
        <f t="shared" si="796"/>
        <v>0.27800000000000002</v>
      </c>
      <c r="T5287" s="47">
        <f t="shared" si="797"/>
        <v>0</v>
      </c>
      <c r="U5287" s="47">
        <f t="shared" si="798"/>
        <v>103.16000000000001</v>
      </c>
      <c r="V5287" s="47">
        <f t="shared" si="799"/>
        <v>-8.7100000000000009</v>
      </c>
      <c r="W5287" s="11"/>
    </row>
    <row r="5288" spans="1:23" x14ac:dyDescent="0.45">
      <c r="A5288" t="s">
        <v>5293</v>
      </c>
      <c r="B5288">
        <v>2.48</v>
      </c>
      <c r="D5288" s="9" t="str">
        <f>VartojimasGamyba!J5284</f>
        <v>2024-04-08-02</v>
      </c>
      <c r="E5288" s="8">
        <f>VartojimasGamyba!G5284</f>
        <v>0.628</v>
      </c>
      <c r="F5288" s="11"/>
      <c r="G5288" s="7">
        <f t="shared" si="801"/>
        <v>6.9402222222222223</v>
      </c>
      <c r="H5288" s="7">
        <v>0</v>
      </c>
      <c r="I5288" s="7">
        <v>0</v>
      </c>
      <c r="J5288" s="7">
        <v>0</v>
      </c>
      <c r="L5288" s="7">
        <f>VartojimasGamyba!H5284</f>
        <v>0</v>
      </c>
      <c r="M5288" s="15">
        <f t="shared" si="793"/>
        <v>0.628</v>
      </c>
      <c r="N5288" s="7">
        <f t="shared" si="794"/>
        <v>64.539560000000009</v>
      </c>
      <c r="O5288" s="7">
        <f t="shared" si="795"/>
        <v>64.539560000000009</v>
      </c>
      <c r="R5288" s="7"/>
      <c r="S5288" s="47">
        <f t="shared" si="796"/>
        <v>0.628</v>
      </c>
      <c r="T5288" s="47">
        <f t="shared" si="797"/>
        <v>0</v>
      </c>
      <c r="U5288" s="47">
        <f t="shared" si="798"/>
        <v>102.77000000000001</v>
      </c>
      <c r="V5288" s="47">
        <f t="shared" si="799"/>
        <v>-9.1</v>
      </c>
      <c r="W5288" s="11"/>
    </row>
    <row r="5289" spans="1:23" x14ac:dyDescent="0.45">
      <c r="A5289" t="s">
        <v>5294</v>
      </c>
      <c r="B5289">
        <v>4.1100000000000003</v>
      </c>
      <c r="D5289" s="9" t="str">
        <f>VartojimasGamyba!J5285</f>
        <v>2024-04-08-03</v>
      </c>
      <c r="E5289" s="8">
        <f>VartojimasGamyba!G5285</f>
        <v>0.16500000000000001</v>
      </c>
      <c r="F5289" s="11"/>
      <c r="G5289" s="7">
        <f t="shared" si="801"/>
        <v>6.9402222222222223</v>
      </c>
      <c r="H5289" s="7">
        <v>0</v>
      </c>
      <c r="I5289" s="7">
        <v>0</v>
      </c>
      <c r="J5289" s="7">
        <v>0</v>
      </c>
      <c r="L5289" s="7">
        <f>VartojimasGamyba!H5285</f>
        <v>0</v>
      </c>
      <c r="M5289" s="15">
        <f t="shared" si="793"/>
        <v>0.16500000000000001</v>
      </c>
      <c r="N5289" s="7">
        <f t="shared" si="794"/>
        <v>17.226000000000003</v>
      </c>
      <c r="O5289" s="7">
        <f t="shared" si="795"/>
        <v>17.226000000000003</v>
      </c>
      <c r="R5289" s="7"/>
      <c r="S5289" s="47">
        <f t="shared" si="796"/>
        <v>0.16500000000000001</v>
      </c>
      <c r="T5289" s="47">
        <f t="shared" si="797"/>
        <v>0</v>
      </c>
      <c r="U5289" s="47">
        <f t="shared" si="798"/>
        <v>104.4</v>
      </c>
      <c r="V5289" s="47">
        <f t="shared" si="799"/>
        <v>-7.47</v>
      </c>
      <c r="W5289" s="11"/>
    </row>
    <row r="5290" spans="1:23" x14ac:dyDescent="0.45">
      <c r="A5290" t="s">
        <v>5295</v>
      </c>
      <c r="B5290">
        <v>40.01</v>
      </c>
      <c r="D5290" s="9" t="str">
        <f>VartojimasGamyba!J5286</f>
        <v>2024-04-08-04</v>
      </c>
      <c r="E5290" s="8">
        <f>VartojimasGamyba!G5286</f>
        <v>1.117</v>
      </c>
      <c r="F5290" s="11"/>
      <c r="G5290" s="7">
        <f t="shared" si="801"/>
        <v>5.6991111111111108</v>
      </c>
      <c r="H5290" s="7">
        <v>0</v>
      </c>
      <c r="I5290" s="7">
        <v>1.2411111111111113</v>
      </c>
      <c r="J5290" s="7">
        <v>0</v>
      </c>
      <c r="L5290" s="7">
        <f>VartojimasGamyba!H5286</f>
        <v>0</v>
      </c>
      <c r="M5290" s="15">
        <f t="shared" si="793"/>
        <v>-2.2204460492503131E-16</v>
      </c>
      <c r="N5290" s="7">
        <f t="shared" si="794"/>
        <v>-3.1152858070981895E-14</v>
      </c>
      <c r="O5290" s="7">
        <f t="shared" si="795"/>
        <v>-3.1152858070981895E-14</v>
      </c>
      <c r="R5290" s="7"/>
      <c r="S5290" s="47">
        <f t="shared" si="796"/>
        <v>-2.2204460492503131E-16</v>
      </c>
      <c r="T5290" s="47">
        <f t="shared" si="797"/>
        <v>0</v>
      </c>
      <c r="U5290" s="47">
        <f t="shared" si="798"/>
        <v>140.30000000000001</v>
      </c>
      <c r="V5290" s="47">
        <f t="shared" si="799"/>
        <v>28.43</v>
      </c>
      <c r="W5290" s="11"/>
    </row>
    <row r="5291" spans="1:23" x14ac:dyDescent="0.45">
      <c r="A5291" t="s">
        <v>5296</v>
      </c>
      <c r="B5291">
        <v>24.42</v>
      </c>
      <c r="D5291" s="9" t="str">
        <f>VartojimasGamyba!J5287</f>
        <v>2024-04-08-05</v>
      </c>
      <c r="E5291" s="8">
        <f>VartojimasGamyba!G5287</f>
        <v>0.16700000000000001</v>
      </c>
      <c r="F5291" s="11"/>
      <c r="G5291" s="7">
        <f t="shared" si="801"/>
        <v>5.6191111111111107</v>
      </c>
      <c r="H5291" s="7">
        <v>0</v>
      </c>
      <c r="I5291" s="7">
        <v>8.0000000000000016E-2</v>
      </c>
      <c r="J5291" s="7">
        <v>0</v>
      </c>
      <c r="L5291" s="7">
        <f>VartojimasGamyba!H5287</f>
        <v>9.5000000000000001E-2</v>
      </c>
      <c r="M5291" s="15">
        <f t="shared" si="793"/>
        <v>0</v>
      </c>
      <c r="N5291" s="7">
        <f t="shared" si="794"/>
        <v>0</v>
      </c>
      <c r="O5291" s="7">
        <f t="shared" si="795"/>
        <v>0</v>
      </c>
      <c r="R5291" s="7"/>
      <c r="S5291" s="47">
        <f t="shared" si="796"/>
        <v>0</v>
      </c>
      <c r="T5291" s="47">
        <f t="shared" si="797"/>
        <v>0</v>
      </c>
      <c r="U5291" s="47">
        <f t="shared" si="798"/>
        <v>124.71000000000001</v>
      </c>
      <c r="V5291" s="47">
        <f t="shared" si="799"/>
        <v>12.840000000000002</v>
      </c>
      <c r="W5291" s="11"/>
    </row>
    <row r="5292" spans="1:23" x14ac:dyDescent="0.45">
      <c r="A5292" t="s">
        <v>5297</v>
      </c>
      <c r="B5292">
        <v>76.069999999999993</v>
      </c>
      <c r="D5292" s="9" t="str">
        <f>VartojimasGamyba!J5288</f>
        <v>2024-04-08-06</v>
      </c>
      <c r="E5292" s="8">
        <f>VartojimasGamyba!G5288</f>
        <v>0.187</v>
      </c>
      <c r="F5292" s="11"/>
      <c r="G5292" s="7">
        <f t="shared" si="801"/>
        <v>5.633111111111111</v>
      </c>
      <c r="H5292" s="7">
        <v>1.4000000000000012E-2</v>
      </c>
      <c r="I5292" s="7">
        <v>0</v>
      </c>
      <c r="J5292" s="7">
        <v>0</v>
      </c>
      <c r="L5292" s="7">
        <f>VartojimasGamyba!H5288</f>
        <v>0.20100000000000001</v>
      </c>
      <c r="M5292" s="15">
        <f t="shared" si="793"/>
        <v>0</v>
      </c>
      <c r="N5292" s="7">
        <f t="shared" si="794"/>
        <v>0</v>
      </c>
      <c r="O5292" s="7">
        <f t="shared" si="795"/>
        <v>0</v>
      </c>
      <c r="R5292" s="7"/>
      <c r="S5292" s="47">
        <f t="shared" si="796"/>
        <v>1.4000000000000012E-2</v>
      </c>
      <c r="T5292" s="47">
        <f t="shared" si="797"/>
        <v>1.4000000000000012E-2</v>
      </c>
      <c r="U5292" s="47">
        <f t="shared" si="798"/>
        <v>176.36</v>
      </c>
      <c r="V5292" s="47">
        <f t="shared" si="799"/>
        <v>64.489999999999995</v>
      </c>
      <c r="W5292" s="11"/>
    </row>
    <row r="5293" spans="1:23" x14ac:dyDescent="0.45">
      <c r="A5293" t="s">
        <v>5298</v>
      </c>
      <c r="B5293">
        <v>100.2</v>
      </c>
      <c r="D5293" s="9" t="str">
        <f>VartojimasGamyba!J5289</f>
        <v>2024-04-08-07</v>
      </c>
      <c r="E5293" s="8">
        <f>VartojimasGamyba!G5289</f>
        <v>0.14799999999999999</v>
      </c>
      <c r="F5293" s="11"/>
      <c r="G5293" s="7">
        <f t="shared" si="801"/>
        <v>6.0931111111111109</v>
      </c>
      <c r="H5293" s="7">
        <v>0.46000000000000008</v>
      </c>
      <c r="I5293" s="7">
        <v>0</v>
      </c>
      <c r="J5293" s="7">
        <v>0</v>
      </c>
      <c r="L5293" s="7">
        <f>VartojimasGamyba!H5289</f>
        <v>0.60799999999999998</v>
      </c>
      <c r="M5293" s="15">
        <f t="shared" si="793"/>
        <v>0</v>
      </c>
      <c r="N5293" s="7">
        <f t="shared" si="794"/>
        <v>0</v>
      </c>
      <c r="O5293" s="7">
        <f t="shared" si="795"/>
        <v>0</v>
      </c>
      <c r="R5293" s="7"/>
      <c r="S5293" s="47">
        <f t="shared" si="796"/>
        <v>0.45999999999999996</v>
      </c>
      <c r="T5293" s="47">
        <f t="shared" si="797"/>
        <v>0.45999999999999996</v>
      </c>
      <c r="U5293" s="47">
        <f t="shared" si="798"/>
        <v>200.49</v>
      </c>
      <c r="V5293" s="47">
        <f t="shared" si="799"/>
        <v>88.62</v>
      </c>
      <c r="W5293" s="11"/>
    </row>
    <row r="5294" spans="1:23" x14ac:dyDescent="0.45">
      <c r="A5294" t="s">
        <v>5299</v>
      </c>
      <c r="B5294">
        <v>117.45</v>
      </c>
      <c r="D5294" s="9" t="str">
        <f>VartojimasGamyba!J5290</f>
        <v>2024-04-08-08</v>
      </c>
      <c r="E5294" s="8">
        <f>VartojimasGamyba!G5290</f>
        <v>0</v>
      </c>
      <c r="F5294" s="11"/>
      <c r="G5294" s="7">
        <f t="shared" si="801"/>
        <v>6.0931111111111109</v>
      </c>
      <c r="H5294" s="7">
        <v>0</v>
      </c>
      <c r="I5294" s="7">
        <v>0</v>
      </c>
      <c r="J5294" s="7">
        <v>0.74199999999999999</v>
      </c>
      <c r="L5294" s="7">
        <f>VartojimasGamyba!H5290</f>
        <v>0.74199999999999999</v>
      </c>
      <c r="M5294" s="15">
        <f t="shared" si="793"/>
        <v>0</v>
      </c>
      <c r="N5294" s="7">
        <f t="shared" si="794"/>
        <v>-78.555540000000008</v>
      </c>
      <c r="O5294" s="7">
        <f t="shared" si="795"/>
        <v>0</v>
      </c>
      <c r="R5294" s="7"/>
      <c r="S5294" s="47">
        <f t="shared" si="796"/>
        <v>0.74199999999999999</v>
      </c>
      <c r="T5294" s="47">
        <f t="shared" si="797"/>
        <v>0.74199999999999999</v>
      </c>
      <c r="U5294" s="47">
        <f t="shared" si="798"/>
        <v>217.74</v>
      </c>
      <c r="V5294" s="47">
        <f t="shared" si="799"/>
        <v>105.87</v>
      </c>
      <c r="W5294" s="11"/>
    </row>
    <row r="5295" spans="1:23" x14ac:dyDescent="0.45">
      <c r="A5295" t="s">
        <v>5300</v>
      </c>
      <c r="B5295">
        <v>115.07</v>
      </c>
      <c r="D5295" s="9" t="str">
        <f>VartojimasGamyba!J5291</f>
        <v>2024-04-08-09</v>
      </c>
      <c r="E5295" s="8">
        <f>VartojimasGamyba!G5291</f>
        <v>9.8000000000000004E-2</v>
      </c>
      <c r="F5295" s="11"/>
      <c r="G5295" s="7">
        <f t="shared" si="801"/>
        <v>6.0931111111111109</v>
      </c>
      <c r="H5295" s="7">
        <v>1.1102230246251565E-16</v>
      </c>
      <c r="I5295" s="7">
        <v>0</v>
      </c>
      <c r="J5295" s="7">
        <v>0.879</v>
      </c>
      <c r="L5295" s="7">
        <f>VartojimasGamyba!H5291</f>
        <v>0.97699999999999998</v>
      </c>
      <c r="M5295" s="15">
        <f t="shared" si="793"/>
        <v>0</v>
      </c>
      <c r="N5295" s="7">
        <f t="shared" si="794"/>
        <v>-90.967709999999997</v>
      </c>
      <c r="O5295" s="7">
        <f t="shared" si="795"/>
        <v>0</v>
      </c>
      <c r="R5295" s="7"/>
      <c r="S5295" s="47">
        <f t="shared" si="796"/>
        <v>0.879</v>
      </c>
      <c r="T5295" s="47">
        <f t="shared" si="797"/>
        <v>0.879</v>
      </c>
      <c r="U5295" s="47">
        <f t="shared" si="798"/>
        <v>215.36</v>
      </c>
      <c r="V5295" s="47">
        <f t="shared" si="799"/>
        <v>103.49</v>
      </c>
      <c r="W5295" s="11"/>
    </row>
    <row r="5296" spans="1:23" x14ac:dyDescent="0.45">
      <c r="A5296" t="s">
        <v>5301</v>
      </c>
      <c r="B5296">
        <v>78.05</v>
      </c>
      <c r="D5296" s="9" t="str">
        <f>VartojimasGamyba!J5292</f>
        <v>2024-04-08-10</v>
      </c>
      <c r="E5296" s="8">
        <f>VartojimasGamyba!G5292</f>
        <v>0.05</v>
      </c>
      <c r="F5296" s="11"/>
      <c r="G5296" s="7">
        <f t="shared" si="801"/>
        <v>6.8761111111111113</v>
      </c>
      <c r="H5296" s="7">
        <v>0.78299999999999992</v>
      </c>
      <c r="I5296" s="7">
        <v>0</v>
      </c>
      <c r="J5296" s="7">
        <v>0</v>
      </c>
      <c r="L5296" s="7">
        <f>VartojimasGamyba!H5292</f>
        <v>0.83299999999999996</v>
      </c>
      <c r="M5296" s="15">
        <f t="shared" si="793"/>
        <v>0</v>
      </c>
      <c r="N5296" s="7">
        <f t="shared" si="794"/>
        <v>0</v>
      </c>
      <c r="O5296" s="7">
        <f t="shared" si="795"/>
        <v>0</v>
      </c>
      <c r="R5296" s="7"/>
      <c r="S5296" s="47">
        <f t="shared" si="796"/>
        <v>0.78299999999999992</v>
      </c>
      <c r="T5296" s="47">
        <f t="shared" si="797"/>
        <v>0.78299999999999992</v>
      </c>
      <c r="U5296" s="47">
        <f t="shared" si="798"/>
        <v>178.34</v>
      </c>
      <c r="V5296" s="47">
        <f t="shared" si="799"/>
        <v>66.47</v>
      </c>
      <c r="W5296" s="11"/>
    </row>
    <row r="5297" spans="1:23" x14ac:dyDescent="0.45">
      <c r="A5297" t="s">
        <v>5302</v>
      </c>
      <c r="B5297">
        <v>47.64</v>
      </c>
      <c r="D5297" s="9" t="str">
        <f>VartojimasGamyba!J5293</f>
        <v>2024-04-08-11</v>
      </c>
      <c r="E5297" s="8">
        <f>VartojimasGamyba!G5293</f>
        <v>0.39700000000000002</v>
      </c>
      <c r="F5297" s="11"/>
      <c r="G5297" s="7">
        <f t="shared" si="801"/>
        <v>7.3601111111111113</v>
      </c>
      <c r="H5297" s="7">
        <v>0.48399999999999999</v>
      </c>
      <c r="I5297" s="7">
        <v>0</v>
      </c>
      <c r="J5297" s="7">
        <v>0</v>
      </c>
      <c r="L5297" s="7">
        <f>VartojimasGamyba!H5293</f>
        <v>0.88100000000000001</v>
      </c>
      <c r="M5297" s="15">
        <f t="shared" si="793"/>
        <v>0</v>
      </c>
      <c r="N5297" s="7">
        <f t="shared" si="794"/>
        <v>0</v>
      </c>
      <c r="O5297" s="7">
        <f t="shared" si="795"/>
        <v>0</v>
      </c>
      <c r="R5297" s="7"/>
      <c r="S5297" s="47">
        <f t="shared" si="796"/>
        <v>0.48399999999999999</v>
      </c>
      <c r="T5297" s="47">
        <f t="shared" si="797"/>
        <v>0.48399999999999999</v>
      </c>
      <c r="U5297" s="47">
        <f t="shared" si="798"/>
        <v>147.93</v>
      </c>
      <c r="V5297" s="47">
        <f t="shared" si="799"/>
        <v>36.06</v>
      </c>
      <c r="W5297" s="11"/>
    </row>
    <row r="5298" spans="1:23" x14ac:dyDescent="0.45">
      <c r="A5298" t="s">
        <v>5303</v>
      </c>
      <c r="B5298">
        <v>39.99</v>
      </c>
      <c r="D5298" s="9" t="str">
        <f>VartojimasGamyba!J5294</f>
        <v>2024-04-08-12</v>
      </c>
      <c r="E5298" s="8">
        <f>VartojimasGamyba!G5294</f>
        <v>9.2999999999999999E-2</v>
      </c>
      <c r="F5298" s="11"/>
      <c r="G5298" s="7">
        <f t="shared" si="801"/>
        <v>8.1781111111111109</v>
      </c>
      <c r="H5298" s="7">
        <v>0.81800000000000006</v>
      </c>
      <c r="I5298" s="7">
        <v>0</v>
      </c>
      <c r="J5298" s="7">
        <v>0</v>
      </c>
      <c r="L5298" s="7">
        <f>VartojimasGamyba!H5294</f>
        <v>0.91100000000000003</v>
      </c>
      <c r="M5298" s="15">
        <f t="shared" si="793"/>
        <v>0</v>
      </c>
      <c r="N5298" s="7">
        <f t="shared" si="794"/>
        <v>0</v>
      </c>
      <c r="O5298" s="7">
        <f t="shared" si="795"/>
        <v>0</v>
      </c>
      <c r="R5298" s="7"/>
      <c r="S5298" s="47">
        <f t="shared" si="796"/>
        <v>0.81800000000000006</v>
      </c>
      <c r="T5298" s="47">
        <f t="shared" si="797"/>
        <v>0.81800000000000006</v>
      </c>
      <c r="U5298" s="47">
        <f t="shared" si="798"/>
        <v>140.28</v>
      </c>
      <c r="V5298" s="47">
        <f t="shared" si="799"/>
        <v>28.410000000000004</v>
      </c>
      <c r="W5298" s="11"/>
    </row>
    <row r="5299" spans="1:23" x14ac:dyDescent="0.45">
      <c r="A5299" t="s">
        <v>5304</v>
      </c>
      <c r="B5299">
        <v>38.97</v>
      </c>
      <c r="D5299" s="9" t="str">
        <f>VartojimasGamyba!J5295</f>
        <v>2024-04-08-13</v>
      </c>
      <c r="E5299" s="8">
        <f>VartojimasGamyba!G5295</f>
        <v>5.7000000000000002E-2</v>
      </c>
      <c r="F5299" s="11"/>
      <c r="G5299" s="7">
        <f t="shared" si="801"/>
        <v>8.3581111111111106</v>
      </c>
      <c r="H5299" s="7">
        <v>0.18</v>
      </c>
      <c r="I5299" s="7">
        <v>0</v>
      </c>
      <c r="J5299" s="7">
        <v>0</v>
      </c>
      <c r="L5299" s="7">
        <f>VartojimasGamyba!H5295</f>
        <v>0.23699999999999999</v>
      </c>
      <c r="M5299" s="15">
        <f t="shared" si="793"/>
        <v>0</v>
      </c>
      <c r="N5299" s="7">
        <f t="shared" si="794"/>
        <v>0</v>
      </c>
      <c r="O5299" s="7">
        <f t="shared" si="795"/>
        <v>0</v>
      </c>
      <c r="R5299" s="7"/>
      <c r="S5299" s="47">
        <f t="shared" si="796"/>
        <v>0.18</v>
      </c>
      <c r="T5299" s="47">
        <f t="shared" si="797"/>
        <v>0.18</v>
      </c>
      <c r="U5299" s="47">
        <f t="shared" si="798"/>
        <v>139.26</v>
      </c>
      <c r="V5299" s="47">
        <f t="shared" si="799"/>
        <v>27.39</v>
      </c>
      <c r="W5299" s="11"/>
    </row>
    <row r="5300" spans="1:23" x14ac:dyDescent="0.45">
      <c r="A5300" t="s">
        <v>5305</v>
      </c>
      <c r="B5300">
        <v>35.61</v>
      </c>
      <c r="D5300" s="9" t="str">
        <f>VartojimasGamyba!J5296</f>
        <v>2024-04-08-14</v>
      </c>
      <c r="E5300" s="8">
        <f>VartojimasGamyba!G5296</f>
        <v>0.308</v>
      </c>
      <c r="F5300" s="11"/>
      <c r="G5300" s="7">
        <f t="shared" si="801"/>
        <v>8.2425555555555547</v>
      </c>
      <c r="H5300" s="7">
        <v>0</v>
      </c>
      <c r="I5300" s="7">
        <v>0.11555555555555555</v>
      </c>
      <c r="J5300" s="7">
        <v>0</v>
      </c>
      <c r="L5300" s="7">
        <f>VartojimasGamyba!H5296</f>
        <v>0.20399999999999999</v>
      </c>
      <c r="M5300" s="15">
        <f t="shared" si="793"/>
        <v>0</v>
      </c>
      <c r="N5300" s="7">
        <f t="shared" si="794"/>
        <v>0</v>
      </c>
      <c r="O5300" s="7">
        <f t="shared" si="795"/>
        <v>0</v>
      </c>
      <c r="R5300" s="7"/>
      <c r="S5300" s="47">
        <f t="shared" si="796"/>
        <v>0</v>
      </c>
      <c r="T5300" s="47">
        <f t="shared" si="797"/>
        <v>0</v>
      </c>
      <c r="U5300" s="47">
        <f t="shared" si="798"/>
        <v>135.9</v>
      </c>
      <c r="V5300" s="47">
        <f t="shared" si="799"/>
        <v>24.03</v>
      </c>
      <c r="W5300" s="11"/>
    </row>
    <row r="5301" spans="1:23" x14ac:dyDescent="0.45">
      <c r="A5301" t="s">
        <v>5306</v>
      </c>
      <c r="B5301">
        <v>37.39</v>
      </c>
      <c r="D5301" s="9" t="str">
        <f>VartojimasGamyba!J5297</f>
        <v>2024-04-08-15</v>
      </c>
      <c r="E5301" s="8">
        <f>VartojimasGamyba!G5297</f>
        <v>0.26400000000000001</v>
      </c>
      <c r="F5301" s="11"/>
      <c r="G5301" s="7">
        <f t="shared" si="801"/>
        <v>8.7055555555555539</v>
      </c>
      <c r="H5301" s="7">
        <v>0.46299999999999997</v>
      </c>
      <c r="I5301" s="7">
        <v>0</v>
      </c>
      <c r="J5301" s="7">
        <v>0</v>
      </c>
      <c r="L5301" s="7">
        <f>VartojimasGamyba!H5297</f>
        <v>0.72699999999999998</v>
      </c>
      <c r="M5301" s="15">
        <f t="shared" si="793"/>
        <v>0</v>
      </c>
      <c r="N5301" s="7">
        <f t="shared" si="794"/>
        <v>0</v>
      </c>
      <c r="O5301" s="7">
        <f t="shared" si="795"/>
        <v>0</v>
      </c>
      <c r="R5301" s="7"/>
      <c r="S5301" s="47">
        <f t="shared" si="796"/>
        <v>0.46299999999999997</v>
      </c>
      <c r="T5301" s="47">
        <f t="shared" si="797"/>
        <v>0.46299999999999997</v>
      </c>
      <c r="U5301" s="47">
        <f t="shared" si="798"/>
        <v>137.68</v>
      </c>
      <c r="V5301" s="47">
        <f t="shared" si="799"/>
        <v>25.810000000000002</v>
      </c>
      <c r="W5301" s="11"/>
    </row>
    <row r="5302" spans="1:23" x14ac:dyDescent="0.45">
      <c r="A5302" t="s">
        <v>5307</v>
      </c>
      <c r="B5302">
        <v>43.11</v>
      </c>
      <c r="D5302" s="9" t="str">
        <f>VartojimasGamyba!J5298</f>
        <v>2024-04-08-16</v>
      </c>
      <c r="E5302" s="8">
        <f>VartojimasGamyba!G5298</f>
        <v>0.66700000000000004</v>
      </c>
      <c r="F5302" s="11"/>
      <c r="G5302" s="7">
        <f t="shared" si="801"/>
        <v>8.0266666666666655</v>
      </c>
      <c r="H5302" s="7">
        <v>0</v>
      </c>
      <c r="I5302" s="7">
        <v>0.67888888888888888</v>
      </c>
      <c r="J5302" s="7">
        <v>0</v>
      </c>
      <c r="L5302" s="7">
        <f>VartojimasGamyba!H5298</f>
        <v>5.6000000000000001E-2</v>
      </c>
      <c r="M5302" s="15">
        <f t="shared" si="793"/>
        <v>0</v>
      </c>
      <c r="N5302" s="7">
        <f t="shared" si="794"/>
        <v>0</v>
      </c>
      <c r="O5302" s="7">
        <f t="shared" si="795"/>
        <v>0</v>
      </c>
      <c r="R5302" s="7"/>
      <c r="S5302" s="47">
        <f t="shared" si="796"/>
        <v>0</v>
      </c>
      <c r="T5302" s="47">
        <f t="shared" si="797"/>
        <v>0</v>
      </c>
      <c r="U5302" s="47">
        <f t="shared" si="798"/>
        <v>143.4</v>
      </c>
      <c r="V5302" s="47">
        <f t="shared" si="799"/>
        <v>31.53</v>
      </c>
      <c r="W5302" s="11"/>
    </row>
    <row r="5303" spans="1:23" x14ac:dyDescent="0.45">
      <c r="A5303" t="s">
        <v>5308</v>
      </c>
      <c r="B5303">
        <v>60.84</v>
      </c>
      <c r="D5303" s="9" t="str">
        <f>VartojimasGamyba!J5299</f>
        <v>2024-04-08-17</v>
      </c>
      <c r="E5303" s="8">
        <f>VartojimasGamyba!G5299</f>
        <v>0.35499999999999998</v>
      </c>
      <c r="F5303" s="11"/>
      <c r="G5303" s="7">
        <f t="shared" si="801"/>
        <v>7.6322222222222207</v>
      </c>
      <c r="H5303" s="7">
        <v>0</v>
      </c>
      <c r="I5303" s="7">
        <v>0.39444444444444443</v>
      </c>
      <c r="J5303" s="7">
        <v>0</v>
      </c>
      <c r="L5303" s="7">
        <f>VartojimasGamyba!H5299</f>
        <v>0</v>
      </c>
      <c r="M5303" s="15">
        <f t="shared" si="793"/>
        <v>0</v>
      </c>
      <c r="N5303" s="7">
        <f t="shared" si="794"/>
        <v>0</v>
      </c>
      <c r="O5303" s="7">
        <f t="shared" si="795"/>
        <v>0</v>
      </c>
      <c r="R5303" s="7"/>
      <c r="S5303" s="47">
        <f t="shared" si="796"/>
        <v>0</v>
      </c>
      <c r="T5303" s="47">
        <f t="shared" si="797"/>
        <v>0</v>
      </c>
      <c r="U5303" s="47">
        <f t="shared" si="798"/>
        <v>161.13</v>
      </c>
      <c r="V5303" s="47">
        <f t="shared" si="799"/>
        <v>49.260000000000005</v>
      </c>
      <c r="W5303" s="11"/>
    </row>
    <row r="5304" spans="1:23" x14ac:dyDescent="0.45">
      <c r="A5304" t="s">
        <v>5309</v>
      </c>
      <c r="B5304">
        <v>74.319999999999993</v>
      </c>
      <c r="D5304" s="9" t="str">
        <f>VartojimasGamyba!J5300</f>
        <v>2024-04-08-18</v>
      </c>
      <c r="E5304" s="8">
        <f>VartojimasGamyba!G5300</f>
        <v>0.44600000000000001</v>
      </c>
      <c r="F5304" s="11"/>
      <c r="G5304" s="7">
        <f t="shared" si="801"/>
        <v>7.1366666666666649</v>
      </c>
      <c r="H5304" s="7">
        <v>0</v>
      </c>
      <c r="I5304" s="7">
        <v>0.49555555555555558</v>
      </c>
      <c r="J5304" s="7">
        <v>0</v>
      </c>
      <c r="L5304" s="7">
        <f>VartojimasGamyba!H5300</f>
        <v>0</v>
      </c>
      <c r="M5304" s="15">
        <f t="shared" si="793"/>
        <v>0</v>
      </c>
      <c r="N5304" s="7">
        <f t="shared" si="794"/>
        <v>0</v>
      </c>
      <c r="O5304" s="7">
        <f t="shared" si="795"/>
        <v>0</v>
      </c>
      <c r="R5304" s="7"/>
      <c r="S5304" s="47">
        <f t="shared" si="796"/>
        <v>0</v>
      </c>
      <c r="T5304" s="47">
        <f t="shared" si="797"/>
        <v>0</v>
      </c>
      <c r="U5304" s="47">
        <f t="shared" si="798"/>
        <v>174.61</v>
      </c>
      <c r="V5304" s="47">
        <f t="shared" si="799"/>
        <v>62.739999999999995</v>
      </c>
      <c r="W5304" s="11"/>
    </row>
    <row r="5305" spans="1:23" x14ac:dyDescent="0.45">
      <c r="A5305" t="s">
        <v>5310</v>
      </c>
      <c r="B5305">
        <v>112.07</v>
      </c>
      <c r="D5305" s="9" t="str">
        <f>VartojimasGamyba!J5301</f>
        <v>2024-04-08-19</v>
      </c>
      <c r="E5305" s="8">
        <f>VartojimasGamyba!G5301</f>
        <v>0.497</v>
      </c>
      <c r="F5305" s="11"/>
      <c r="G5305" s="7">
        <f t="shared" si="801"/>
        <v>6.5844444444444425</v>
      </c>
      <c r="H5305" s="7">
        <v>0</v>
      </c>
      <c r="I5305" s="7">
        <v>0.55222222222222228</v>
      </c>
      <c r="J5305" s="7">
        <v>0</v>
      </c>
      <c r="L5305" s="7">
        <f>VartojimasGamyba!H5301</f>
        <v>0</v>
      </c>
      <c r="M5305" s="15">
        <f t="shared" si="793"/>
        <v>-5.5511151231257827E-17</v>
      </c>
      <c r="N5305" s="7">
        <f t="shared" si="794"/>
        <v>-1.1788348075469913E-14</v>
      </c>
      <c r="O5305" s="7">
        <f t="shared" si="795"/>
        <v>-1.1788348075469913E-14</v>
      </c>
      <c r="R5305" s="7"/>
      <c r="S5305" s="47">
        <f t="shared" si="796"/>
        <v>-5.5511151231257827E-17</v>
      </c>
      <c r="T5305" s="47">
        <f t="shared" si="797"/>
        <v>0</v>
      </c>
      <c r="U5305" s="47">
        <f t="shared" si="798"/>
        <v>212.36</v>
      </c>
      <c r="V5305" s="47">
        <f t="shared" si="799"/>
        <v>100.49</v>
      </c>
      <c r="W5305" s="11"/>
    </row>
    <row r="5306" spans="1:23" x14ac:dyDescent="0.45">
      <c r="A5306" t="s">
        <v>5311</v>
      </c>
      <c r="B5306">
        <v>136.31</v>
      </c>
      <c r="D5306" s="9" t="str">
        <f>VartojimasGamyba!J5302</f>
        <v>2024-04-08-20</v>
      </c>
      <c r="E5306" s="8">
        <f>VartojimasGamyba!G5302</f>
        <v>0.29099999999999998</v>
      </c>
      <c r="F5306" s="11"/>
      <c r="G5306" s="7">
        <f t="shared" si="801"/>
        <v>6.2611111111111093</v>
      </c>
      <c r="H5306" s="7">
        <v>0</v>
      </c>
      <c r="I5306" s="7">
        <v>0.32333333333333331</v>
      </c>
      <c r="J5306" s="7">
        <v>0</v>
      </c>
      <c r="L5306" s="7">
        <f>VartojimasGamyba!H5302</f>
        <v>0</v>
      </c>
      <c r="M5306" s="15">
        <f t="shared" si="793"/>
        <v>0</v>
      </c>
      <c r="N5306" s="7">
        <f t="shared" si="794"/>
        <v>0</v>
      </c>
      <c r="O5306" s="7">
        <f t="shared" si="795"/>
        <v>0</v>
      </c>
      <c r="P5306" s="7" t="s">
        <v>8873</v>
      </c>
      <c r="R5306" s="7"/>
      <c r="S5306" s="47">
        <f t="shared" si="796"/>
        <v>0</v>
      </c>
      <c r="T5306" s="47">
        <f t="shared" si="797"/>
        <v>0</v>
      </c>
      <c r="U5306" s="47">
        <f t="shared" si="798"/>
        <v>236.60000000000002</v>
      </c>
      <c r="V5306" s="47">
        <f t="shared" si="799"/>
        <v>124.73</v>
      </c>
      <c r="W5306" s="11"/>
    </row>
    <row r="5307" spans="1:23" x14ac:dyDescent="0.45">
      <c r="A5307" t="s">
        <v>5312</v>
      </c>
      <c r="B5307">
        <v>125.18</v>
      </c>
      <c r="D5307" s="9" t="str">
        <f>VartojimasGamyba!J5303</f>
        <v>2024-04-08-21</v>
      </c>
      <c r="E5307" s="8">
        <f>VartojimasGamyba!G5303</f>
        <v>0.49299999999999999</v>
      </c>
      <c r="F5307" s="11"/>
      <c r="G5307" s="7">
        <f t="shared" si="801"/>
        <v>5.7133333333333312</v>
      </c>
      <c r="H5307" s="7">
        <v>0</v>
      </c>
      <c r="I5307" s="7">
        <v>0.5477777777777777</v>
      </c>
      <c r="J5307" s="7">
        <v>0</v>
      </c>
      <c r="L5307" s="7">
        <f>VartojimasGamyba!H5303</f>
        <v>0</v>
      </c>
      <c r="M5307" s="15">
        <f t="shared" si="793"/>
        <v>5.5511151231257827E-17</v>
      </c>
      <c r="N5307" s="7">
        <f t="shared" si="794"/>
        <v>1.2516099268111704E-14</v>
      </c>
      <c r="O5307" s="7">
        <f t="shared" si="795"/>
        <v>1.2516099268111704E-14</v>
      </c>
      <c r="P5307" s="7">
        <f>SUM(N5286:N5309)</f>
        <v>187.61264777777853</v>
      </c>
      <c r="R5307" s="7"/>
      <c r="S5307" s="47">
        <f t="shared" si="796"/>
        <v>5.5511151231257827E-17</v>
      </c>
      <c r="T5307" s="47">
        <f t="shared" si="797"/>
        <v>0</v>
      </c>
      <c r="U5307" s="47">
        <f t="shared" si="798"/>
        <v>225.47000000000003</v>
      </c>
      <c r="V5307" s="47">
        <f t="shared" si="799"/>
        <v>113.60000000000001</v>
      </c>
      <c r="W5307" s="11"/>
    </row>
    <row r="5308" spans="1:23" x14ac:dyDescent="0.45">
      <c r="A5308" t="s">
        <v>5313</v>
      </c>
      <c r="B5308">
        <v>96.14</v>
      </c>
      <c r="D5308" s="9" t="str">
        <f>VartojimasGamyba!J5304</f>
        <v>2024-04-08-22</v>
      </c>
      <c r="E5308" s="8">
        <f>VartojimasGamyba!G5304</f>
        <v>0.188</v>
      </c>
      <c r="F5308" s="11"/>
      <c r="G5308" s="7">
        <f t="shared" si="801"/>
        <v>5.5044444444444425</v>
      </c>
      <c r="H5308" s="7">
        <v>0</v>
      </c>
      <c r="I5308" s="7">
        <v>0.2088888888888889</v>
      </c>
      <c r="J5308" s="7">
        <v>0</v>
      </c>
      <c r="L5308" s="7">
        <f>VartojimasGamyba!H5304</f>
        <v>0</v>
      </c>
      <c r="M5308" s="15">
        <f t="shared" si="793"/>
        <v>-2.7755575615628914E-17</v>
      </c>
      <c r="N5308" s="7">
        <f t="shared" si="794"/>
        <v>-5.4520277181779877E-15</v>
      </c>
      <c r="O5308" s="7">
        <f t="shared" si="795"/>
        <v>-5.4520277181779877E-15</v>
      </c>
      <c r="P5308" s="7" t="s">
        <v>8872</v>
      </c>
      <c r="R5308" s="7"/>
      <c r="S5308" s="47">
        <f t="shared" si="796"/>
        <v>-2.7755575615628914E-17</v>
      </c>
      <c r="T5308" s="47">
        <f t="shared" si="797"/>
        <v>0</v>
      </c>
      <c r="U5308" s="47">
        <f t="shared" si="798"/>
        <v>196.43</v>
      </c>
      <c r="V5308" s="47">
        <f t="shared" si="799"/>
        <v>84.56</v>
      </c>
      <c r="W5308" s="11"/>
    </row>
    <row r="5309" spans="1:23" x14ac:dyDescent="0.45">
      <c r="A5309" t="s">
        <v>5314</v>
      </c>
      <c r="B5309">
        <v>75.23</v>
      </c>
      <c r="D5309" s="9" t="str">
        <f>VartojimasGamyba!J5305</f>
        <v>2024-04-08-23</v>
      </c>
      <c r="E5309" s="8">
        <f>VartojimasGamyba!G5305</f>
        <v>0.45400000000000001</v>
      </c>
      <c r="F5309" s="11"/>
      <c r="G5309" s="7">
        <f t="shared" si="801"/>
        <v>4.9999999999999982</v>
      </c>
      <c r="H5309" s="7">
        <v>0</v>
      </c>
      <c r="I5309" s="7">
        <v>0.50444444444444447</v>
      </c>
      <c r="J5309" s="7">
        <v>0</v>
      </c>
      <c r="L5309" s="7">
        <f>VartojimasGamyba!H5305</f>
        <v>0</v>
      </c>
      <c r="M5309" s="15">
        <f t="shared" si="793"/>
        <v>0</v>
      </c>
      <c r="N5309" s="7">
        <f t="shared" si="794"/>
        <v>0</v>
      </c>
      <c r="O5309" s="7">
        <f t="shared" si="795"/>
        <v>0</v>
      </c>
      <c r="P5309" s="7">
        <f>SUM(O5286:O5309)</f>
        <v>357.13589777777855</v>
      </c>
      <c r="Q5309" s="7">
        <f>SUMPRODUCT(B5286:B5309,E5286:E5309)+SUM(E5286:E5309)*$Z$21-SUMPRODUCT(B5286:B5309,L5286:L5309)+SUM(L5286:L5309)*ABS($Z$20)</f>
        <v>828.53517999999974</v>
      </c>
      <c r="R5309" s="7"/>
      <c r="S5309" s="47">
        <f t="shared" si="796"/>
        <v>0</v>
      </c>
      <c r="T5309" s="47">
        <f t="shared" si="797"/>
        <v>0</v>
      </c>
      <c r="U5309" s="47">
        <f t="shared" si="798"/>
        <v>175.52</v>
      </c>
      <c r="V5309" s="47">
        <f t="shared" si="799"/>
        <v>63.650000000000006</v>
      </c>
      <c r="W5309" s="11">
        <f>IF(P5309&lt;&gt;Q5309,1,0)</f>
        <v>1</v>
      </c>
    </row>
    <row r="5310" spans="1:23" x14ac:dyDescent="0.45">
      <c r="A5310" t="s">
        <v>5315</v>
      </c>
      <c r="B5310">
        <v>68.5</v>
      </c>
      <c r="D5310" s="1" t="str">
        <f>VartojimasGamyba!J5306</f>
        <v>2024-04-09-00</v>
      </c>
      <c r="E5310" s="7">
        <f>VartojimasGamyba!G5306</f>
        <v>0.28199999999999997</v>
      </c>
      <c r="F5310" s="11"/>
      <c r="G5310" s="12">
        <f>G5309+H5310-I5310</f>
        <v>4.6866666666666648</v>
      </c>
      <c r="H5310" s="12">
        <v>0</v>
      </c>
      <c r="I5310" s="12">
        <v>0.31333333333333335</v>
      </c>
      <c r="J5310" s="12">
        <v>0</v>
      </c>
      <c r="K5310" s="12"/>
      <c r="L5310" s="12">
        <f>VartojimasGamyba!H5306</f>
        <v>0</v>
      </c>
      <c r="M5310" s="19">
        <f t="shared" si="793"/>
        <v>-5.5511151231257827E-17</v>
      </c>
      <c r="N5310" s="7">
        <f t="shared" si="794"/>
        <v>-9.3697272163240098E-15</v>
      </c>
      <c r="O5310" s="7">
        <f t="shared" si="795"/>
        <v>-9.3697272163240098E-15</v>
      </c>
      <c r="R5310" s="20" t="s">
        <v>8783</v>
      </c>
      <c r="S5310" s="47">
        <f t="shared" si="796"/>
        <v>-5.5511151231257827E-17</v>
      </c>
      <c r="T5310" s="47">
        <f t="shared" si="797"/>
        <v>0</v>
      </c>
      <c r="U5310" s="47">
        <f t="shared" si="798"/>
        <v>168.79000000000002</v>
      </c>
      <c r="V5310" s="47">
        <f t="shared" si="799"/>
        <v>56.92</v>
      </c>
      <c r="W5310" s="11"/>
    </row>
    <row r="5311" spans="1:23" x14ac:dyDescent="0.45">
      <c r="A5311" t="s">
        <v>5316</v>
      </c>
      <c r="B5311">
        <v>41.81</v>
      </c>
      <c r="D5311" s="1" t="str">
        <f>VartojimasGamyba!J5307</f>
        <v>2024-04-09-01</v>
      </c>
      <c r="E5311" s="7">
        <f>VartojimasGamyba!G5307</f>
        <v>0.42599999999999999</v>
      </c>
      <c r="F5311" s="11"/>
      <c r="G5311" s="12">
        <f t="shared" ref="G5311:G5333" si="802">G5310+H5311-I5311</f>
        <v>4.2133333333333312</v>
      </c>
      <c r="H5311" s="12">
        <v>0</v>
      </c>
      <c r="I5311" s="12">
        <v>0.47333333333333333</v>
      </c>
      <c r="J5311" s="12">
        <v>0</v>
      </c>
      <c r="K5311" s="12"/>
      <c r="L5311" s="12">
        <f>VartojimasGamyba!H5307</f>
        <v>0</v>
      </c>
      <c r="M5311" s="19">
        <f t="shared" si="793"/>
        <v>0</v>
      </c>
      <c r="N5311" s="7">
        <f t="shared" si="794"/>
        <v>0</v>
      </c>
      <c r="O5311" s="7">
        <f t="shared" si="795"/>
        <v>0</v>
      </c>
      <c r="R5311" s="7"/>
      <c r="S5311" s="47">
        <f t="shared" si="796"/>
        <v>0</v>
      </c>
      <c r="T5311" s="47">
        <f t="shared" si="797"/>
        <v>0</v>
      </c>
      <c r="U5311" s="47">
        <f t="shared" si="798"/>
        <v>142.10000000000002</v>
      </c>
      <c r="V5311" s="47">
        <f t="shared" si="799"/>
        <v>30.230000000000004</v>
      </c>
      <c r="W5311" s="11"/>
    </row>
    <row r="5312" spans="1:23" x14ac:dyDescent="0.45">
      <c r="A5312" t="s">
        <v>5317</v>
      </c>
      <c r="B5312">
        <v>43</v>
      </c>
      <c r="D5312" s="1" t="str">
        <f>VartojimasGamyba!J5308</f>
        <v>2024-04-09-02</v>
      </c>
      <c r="E5312" s="7">
        <f>VartojimasGamyba!G5308</f>
        <v>0.39700000000000002</v>
      </c>
      <c r="F5312" s="11"/>
      <c r="G5312" s="12">
        <f t="shared" si="802"/>
        <v>3.7722222222222199</v>
      </c>
      <c r="H5312" s="12">
        <v>0</v>
      </c>
      <c r="I5312" s="12">
        <v>0.44111111111111112</v>
      </c>
      <c r="J5312" s="12">
        <v>0</v>
      </c>
      <c r="K5312" s="12"/>
      <c r="L5312" s="12">
        <f>VartojimasGamyba!H5308</f>
        <v>0</v>
      </c>
      <c r="M5312" s="19">
        <f t="shared" si="793"/>
        <v>0</v>
      </c>
      <c r="N5312" s="7">
        <f t="shared" si="794"/>
        <v>0</v>
      </c>
      <c r="O5312" s="7">
        <f t="shared" si="795"/>
        <v>0</v>
      </c>
      <c r="R5312" s="7"/>
      <c r="S5312" s="47">
        <f t="shared" si="796"/>
        <v>0</v>
      </c>
      <c r="T5312" s="47">
        <f t="shared" si="797"/>
        <v>0</v>
      </c>
      <c r="U5312" s="47">
        <f t="shared" si="798"/>
        <v>143.29000000000002</v>
      </c>
      <c r="V5312" s="47">
        <f t="shared" si="799"/>
        <v>31.42</v>
      </c>
      <c r="W5312" s="11"/>
    </row>
    <row r="5313" spans="1:23" x14ac:dyDescent="0.45">
      <c r="A5313" t="s">
        <v>5318</v>
      </c>
      <c r="B5313">
        <v>43.84</v>
      </c>
      <c r="D5313" s="1" t="str">
        <f>VartojimasGamyba!J5309</f>
        <v>2024-04-09-03</v>
      </c>
      <c r="E5313" s="7">
        <f>VartojimasGamyba!G5309</f>
        <v>0.246</v>
      </c>
      <c r="F5313" s="11"/>
      <c r="G5313" s="12">
        <f t="shared" si="802"/>
        <v>3.4988888888888865</v>
      </c>
      <c r="H5313" s="12">
        <v>0</v>
      </c>
      <c r="I5313" s="12">
        <v>0.27333333333333332</v>
      </c>
      <c r="J5313" s="12">
        <v>0</v>
      </c>
      <c r="K5313" s="12"/>
      <c r="L5313" s="12">
        <f>VartojimasGamyba!H5309</f>
        <v>0</v>
      </c>
      <c r="M5313" s="19">
        <f t="shared" si="793"/>
        <v>0</v>
      </c>
      <c r="N5313" s="7">
        <f t="shared" si="794"/>
        <v>0</v>
      </c>
      <c r="O5313" s="7">
        <f t="shared" si="795"/>
        <v>0</v>
      </c>
      <c r="R5313" s="7"/>
      <c r="S5313" s="47">
        <f t="shared" si="796"/>
        <v>0</v>
      </c>
      <c r="T5313" s="47">
        <f t="shared" si="797"/>
        <v>0</v>
      </c>
      <c r="U5313" s="47">
        <f t="shared" si="798"/>
        <v>144.13</v>
      </c>
      <c r="V5313" s="47">
        <f t="shared" si="799"/>
        <v>32.260000000000005</v>
      </c>
      <c r="W5313" s="11"/>
    </row>
    <row r="5314" spans="1:23" x14ac:dyDescent="0.45">
      <c r="A5314" t="s">
        <v>5319</v>
      </c>
      <c r="B5314">
        <v>45.65</v>
      </c>
      <c r="D5314" s="1" t="str">
        <f>VartojimasGamyba!J5310</f>
        <v>2024-04-09-04</v>
      </c>
      <c r="E5314" s="7">
        <f>VartojimasGamyba!G5310</f>
        <v>0.67200000000000004</v>
      </c>
      <c r="F5314" s="11"/>
      <c r="G5314" s="12">
        <f t="shared" si="802"/>
        <v>2.7788888888888863</v>
      </c>
      <c r="H5314" s="12">
        <v>0</v>
      </c>
      <c r="I5314" s="12">
        <v>0.72000000000000008</v>
      </c>
      <c r="J5314" s="12">
        <v>0</v>
      </c>
      <c r="K5314" s="12"/>
      <c r="L5314" s="12">
        <f>VartojimasGamyba!H5310</f>
        <v>2.4E-2</v>
      </c>
      <c r="M5314" s="19">
        <f t="shared" si="793"/>
        <v>-9.0205620750793969E-17</v>
      </c>
      <c r="N5314" s="7">
        <f t="shared" si="794"/>
        <v>-1.3164608292370872E-14</v>
      </c>
      <c r="O5314" s="7">
        <f t="shared" si="795"/>
        <v>-1.3164608292370872E-14</v>
      </c>
      <c r="R5314" s="7"/>
      <c r="S5314" s="47">
        <f t="shared" si="796"/>
        <v>-9.0205620750793969E-17</v>
      </c>
      <c r="T5314" s="47">
        <f t="shared" si="797"/>
        <v>0</v>
      </c>
      <c r="U5314" s="47">
        <f t="shared" si="798"/>
        <v>145.94</v>
      </c>
      <c r="V5314" s="47">
        <f t="shared" si="799"/>
        <v>34.07</v>
      </c>
      <c r="W5314" s="11"/>
    </row>
    <row r="5315" spans="1:23" x14ac:dyDescent="0.45">
      <c r="A5315" t="s">
        <v>5320</v>
      </c>
      <c r="B5315">
        <v>49.36</v>
      </c>
      <c r="D5315" s="1" t="str">
        <f>VartojimasGamyba!J5311</f>
        <v>2024-04-09-05</v>
      </c>
      <c r="E5315" s="7">
        <f>VartojimasGamyba!G5311</f>
        <v>0.215</v>
      </c>
      <c r="F5315" s="11"/>
      <c r="G5315" s="12">
        <f t="shared" si="802"/>
        <v>2.9328888888888862</v>
      </c>
      <c r="H5315" s="12">
        <v>0.154</v>
      </c>
      <c r="I5315" s="12">
        <v>0</v>
      </c>
      <c r="J5315" s="12">
        <v>0</v>
      </c>
      <c r="K5315" s="12"/>
      <c r="L5315" s="12">
        <f>VartojimasGamyba!H5311</f>
        <v>0.36899999999999999</v>
      </c>
      <c r="M5315" s="19">
        <f t="shared" si="793"/>
        <v>0</v>
      </c>
      <c r="N5315" s="7">
        <f t="shared" si="794"/>
        <v>0</v>
      </c>
      <c r="O5315" s="7">
        <f t="shared" si="795"/>
        <v>0</v>
      </c>
      <c r="R5315" s="7"/>
      <c r="S5315" s="47">
        <f t="shared" si="796"/>
        <v>0.154</v>
      </c>
      <c r="T5315" s="47">
        <f t="shared" si="797"/>
        <v>0.154</v>
      </c>
      <c r="U5315" s="47">
        <f t="shared" si="798"/>
        <v>149.65</v>
      </c>
      <c r="V5315" s="47">
        <f t="shared" si="799"/>
        <v>37.78</v>
      </c>
      <c r="W5315" s="11"/>
    </row>
    <row r="5316" spans="1:23" x14ac:dyDescent="0.45">
      <c r="A5316" t="s">
        <v>5321</v>
      </c>
      <c r="B5316">
        <v>70.06</v>
      </c>
      <c r="D5316" s="1" t="str">
        <f>VartojimasGamyba!J5312</f>
        <v>2024-04-09-06</v>
      </c>
      <c r="E5316" s="7">
        <f>VartojimasGamyba!G5312</f>
        <v>0.08</v>
      </c>
      <c r="F5316" s="11"/>
      <c r="G5316" s="12">
        <f t="shared" si="802"/>
        <v>2.9328888888888862</v>
      </c>
      <c r="H5316" s="12">
        <v>0</v>
      </c>
      <c r="I5316" s="12">
        <v>0</v>
      </c>
      <c r="J5316" s="12">
        <v>0.91900000000000004</v>
      </c>
      <c r="K5316" s="12"/>
      <c r="L5316" s="12">
        <f>VartojimasGamyba!H5312</f>
        <v>0.999</v>
      </c>
      <c r="M5316" s="19">
        <f t="shared" si="793"/>
        <v>0</v>
      </c>
      <c r="N5316" s="7">
        <f t="shared" si="794"/>
        <v>-53.743120000000005</v>
      </c>
      <c r="O5316" s="7">
        <f t="shared" si="795"/>
        <v>0</v>
      </c>
      <c r="R5316" s="7"/>
      <c r="S5316" s="47">
        <f t="shared" si="796"/>
        <v>0.91900000000000004</v>
      </c>
      <c r="T5316" s="47">
        <f t="shared" si="797"/>
        <v>0.91900000000000004</v>
      </c>
      <c r="U5316" s="47">
        <f t="shared" si="798"/>
        <v>170.35000000000002</v>
      </c>
      <c r="V5316" s="47">
        <f t="shared" si="799"/>
        <v>58.480000000000004</v>
      </c>
      <c r="W5316" s="11"/>
    </row>
    <row r="5317" spans="1:23" x14ac:dyDescent="0.45">
      <c r="A5317" t="s">
        <v>5322</v>
      </c>
      <c r="B5317">
        <v>88.23</v>
      </c>
      <c r="D5317" s="1" t="str">
        <f>VartojimasGamyba!J5313</f>
        <v>2024-04-09-07</v>
      </c>
      <c r="E5317" s="7">
        <f>VartojimasGamyba!G5313</f>
        <v>0</v>
      </c>
      <c r="F5317" s="11"/>
      <c r="G5317" s="12">
        <f t="shared" si="802"/>
        <v>2.9328888888888862</v>
      </c>
      <c r="H5317" s="12">
        <v>0</v>
      </c>
      <c r="I5317" s="12">
        <v>0</v>
      </c>
      <c r="J5317" s="12">
        <v>1.9670000000000001</v>
      </c>
      <c r="K5317" s="12"/>
      <c r="L5317" s="12">
        <f>VartojimasGamyba!H5313</f>
        <v>1.9670000000000001</v>
      </c>
      <c r="M5317" s="19">
        <f t="shared" si="793"/>
        <v>0</v>
      </c>
      <c r="N5317" s="7">
        <f t="shared" si="794"/>
        <v>-150.77055000000001</v>
      </c>
      <c r="O5317" s="7">
        <f t="shared" si="795"/>
        <v>0</v>
      </c>
      <c r="R5317" s="7"/>
      <c r="S5317" s="47">
        <f t="shared" si="796"/>
        <v>1.9670000000000001</v>
      </c>
      <c r="T5317" s="47">
        <f t="shared" si="797"/>
        <v>1.9670000000000001</v>
      </c>
      <c r="U5317" s="47">
        <f t="shared" si="798"/>
        <v>188.52</v>
      </c>
      <c r="V5317" s="47">
        <f t="shared" si="799"/>
        <v>76.650000000000006</v>
      </c>
      <c r="W5317" s="11"/>
    </row>
    <row r="5318" spans="1:23" x14ac:dyDescent="0.45">
      <c r="A5318" t="s">
        <v>5323</v>
      </c>
      <c r="B5318">
        <v>92.42</v>
      </c>
      <c r="D5318" s="1" t="str">
        <f>VartojimasGamyba!J5314</f>
        <v>2024-04-09-08</v>
      </c>
      <c r="E5318" s="7">
        <f>VartojimasGamyba!G5314</f>
        <v>8.9999999999999993E-3</v>
      </c>
      <c r="F5318" s="11"/>
      <c r="G5318" s="12">
        <f t="shared" si="802"/>
        <v>2.9328888888888862</v>
      </c>
      <c r="H5318" s="12">
        <v>0</v>
      </c>
      <c r="I5318" s="12">
        <v>0</v>
      </c>
      <c r="J5318" s="12">
        <v>2.3530000000000002</v>
      </c>
      <c r="K5318" s="12"/>
      <c r="L5318" s="12">
        <f>VartojimasGamyba!H5314</f>
        <v>2.3620000000000001</v>
      </c>
      <c r="M5318" s="19">
        <f t="shared" si="793"/>
        <v>0</v>
      </c>
      <c r="N5318" s="7">
        <f t="shared" si="794"/>
        <v>-190.21652000000003</v>
      </c>
      <c r="O5318" s="7">
        <f t="shared" si="795"/>
        <v>0</v>
      </c>
      <c r="R5318" s="7"/>
      <c r="S5318" s="47">
        <f t="shared" si="796"/>
        <v>2.3530000000000002</v>
      </c>
      <c r="T5318" s="47">
        <f t="shared" si="797"/>
        <v>2.3530000000000002</v>
      </c>
      <c r="U5318" s="47">
        <f t="shared" si="798"/>
        <v>192.71</v>
      </c>
      <c r="V5318" s="47">
        <f t="shared" si="799"/>
        <v>80.84</v>
      </c>
      <c r="W5318" s="11"/>
    </row>
    <row r="5319" spans="1:23" x14ac:dyDescent="0.45">
      <c r="A5319" t="s">
        <v>5324</v>
      </c>
      <c r="B5319">
        <v>77.86</v>
      </c>
      <c r="D5319" s="1" t="str">
        <f>VartojimasGamyba!J5315</f>
        <v>2024-04-09-09</v>
      </c>
      <c r="E5319" s="7">
        <f>VartojimasGamyba!G5315</f>
        <v>0.379</v>
      </c>
      <c r="F5319" s="11"/>
      <c r="G5319" s="12">
        <f t="shared" si="802"/>
        <v>2.9328888888888862</v>
      </c>
      <c r="H5319" s="12">
        <v>0</v>
      </c>
      <c r="I5319" s="12">
        <v>0</v>
      </c>
      <c r="J5319" s="12">
        <v>1.9529999999999998</v>
      </c>
      <c r="K5319" s="12"/>
      <c r="L5319" s="12">
        <f>VartojimasGamyba!H5315</f>
        <v>2.3319999999999999</v>
      </c>
      <c r="M5319" s="19">
        <f t="shared" ref="M5319:M5382" si="803">E5319+H5319-I5319*$J$2+J5319-L5319</f>
        <v>0</v>
      </c>
      <c r="N5319" s="7">
        <f t="shared" ref="N5319:N5382" si="804">M5319*U5319-J5319*V5319</f>
        <v>-129.44484</v>
      </c>
      <c r="O5319" s="7">
        <f t="shared" ref="O5319:O5382" si="805">(M5319)*(B5319+$Z$21)</f>
        <v>0</v>
      </c>
      <c r="R5319" s="7"/>
      <c r="S5319" s="47">
        <f t="shared" ref="S5319:S5382" si="806">M5319+IF((L5319-E5319)&gt;0,(L5319-E5319),0)</f>
        <v>1.9529999999999998</v>
      </c>
      <c r="T5319" s="47">
        <f t="shared" ref="T5319:T5382" si="807">IF(L5319-E5319&lt;0,0,L5319-E5319)</f>
        <v>1.9529999999999998</v>
      </c>
      <c r="U5319" s="47">
        <f t="shared" ref="U5319:U5382" si="808">B5319+$Z$21</f>
        <v>178.15</v>
      </c>
      <c r="V5319" s="47">
        <f t="shared" ref="V5319:V5382" si="809">B5319+$Z$20</f>
        <v>66.28</v>
      </c>
      <c r="W5319" s="11"/>
    </row>
    <row r="5320" spans="1:23" x14ac:dyDescent="0.45">
      <c r="A5320" t="s">
        <v>5325</v>
      </c>
      <c r="B5320">
        <v>65.78</v>
      </c>
      <c r="D5320" s="1" t="str">
        <f>VartojimasGamyba!J5316</f>
        <v>2024-04-09-10</v>
      </c>
      <c r="E5320" s="7">
        <f>VartojimasGamyba!G5316</f>
        <v>0.437</v>
      </c>
      <c r="F5320" s="11"/>
      <c r="G5320" s="12">
        <f t="shared" si="802"/>
        <v>2.9328888888888862</v>
      </c>
      <c r="H5320" s="12">
        <v>0</v>
      </c>
      <c r="I5320" s="12">
        <v>0</v>
      </c>
      <c r="J5320" s="12">
        <v>1.337</v>
      </c>
      <c r="K5320" s="12"/>
      <c r="L5320" s="12">
        <f>VartojimasGamyba!H5316</f>
        <v>1.774</v>
      </c>
      <c r="M5320" s="19">
        <f t="shared" si="803"/>
        <v>0</v>
      </c>
      <c r="N5320" s="7">
        <f t="shared" si="804"/>
        <v>-72.465400000000002</v>
      </c>
      <c r="O5320" s="7">
        <f t="shared" si="805"/>
        <v>0</v>
      </c>
      <c r="R5320" s="7"/>
      <c r="S5320" s="47">
        <f t="shared" si="806"/>
        <v>1.337</v>
      </c>
      <c r="T5320" s="47">
        <f t="shared" si="807"/>
        <v>1.337</v>
      </c>
      <c r="U5320" s="47">
        <f t="shared" si="808"/>
        <v>166.07</v>
      </c>
      <c r="V5320" s="47">
        <f t="shared" si="809"/>
        <v>54.2</v>
      </c>
      <c r="W5320" s="11"/>
    </row>
    <row r="5321" spans="1:23" x14ac:dyDescent="0.45">
      <c r="A5321" t="s">
        <v>5326</v>
      </c>
      <c r="B5321">
        <v>50.48</v>
      </c>
      <c r="D5321" s="1" t="str">
        <f>VartojimasGamyba!J5317</f>
        <v>2024-04-09-11</v>
      </c>
      <c r="E5321" s="7">
        <f>VartojimasGamyba!G5317</f>
        <v>0.34399999999999997</v>
      </c>
      <c r="F5321" s="11"/>
      <c r="G5321" s="12">
        <f t="shared" si="802"/>
        <v>3.1811111111111106</v>
      </c>
      <c r="H5321" s="12">
        <v>0.24822222222222434</v>
      </c>
      <c r="I5321" s="12">
        <v>0</v>
      </c>
      <c r="J5321" s="12">
        <v>1.462777777777776</v>
      </c>
      <c r="K5321" s="12"/>
      <c r="L5321" s="12">
        <f>VartojimasGamyba!H5317</f>
        <v>2.0550000000000002</v>
      </c>
      <c r="M5321" s="19">
        <f t="shared" si="803"/>
        <v>0</v>
      </c>
      <c r="N5321" s="7">
        <f t="shared" si="804"/>
        <v>-56.902055555555485</v>
      </c>
      <c r="O5321" s="7">
        <f t="shared" si="805"/>
        <v>0</v>
      </c>
      <c r="R5321" s="7"/>
      <c r="S5321" s="47">
        <f t="shared" si="806"/>
        <v>1.7110000000000003</v>
      </c>
      <c r="T5321" s="47">
        <f t="shared" si="807"/>
        <v>1.7110000000000003</v>
      </c>
      <c r="U5321" s="47">
        <f t="shared" si="808"/>
        <v>150.77000000000001</v>
      </c>
      <c r="V5321" s="47">
        <f t="shared" si="809"/>
        <v>38.9</v>
      </c>
      <c r="W5321" s="11"/>
    </row>
    <row r="5322" spans="1:23" x14ac:dyDescent="0.45">
      <c r="A5322" t="s">
        <v>5327</v>
      </c>
      <c r="B5322">
        <v>45.07</v>
      </c>
      <c r="D5322" s="1" t="str">
        <f>VartojimasGamyba!J5318</f>
        <v>2024-04-09-12</v>
      </c>
      <c r="E5322" s="7">
        <f>VartojimasGamyba!G5318</f>
        <v>0.495</v>
      </c>
      <c r="F5322" s="11"/>
      <c r="G5322" s="12">
        <f t="shared" si="802"/>
        <v>4.3321111111111108</v>
      </c>
      <c r="H5322" s="12">
        <v>1.1509999999999998</v>
      </c>
      <c r="I5322" s="12">
        <v>0</v>
      </c>
      <c r="J5322" s="12">
        <v>0</v>
      </c>
      <c r="K5322" s="12"/>
      <c r="L5322" s="12">
        <f>VartojimasGamyba!H5318</f>
        <v>1.6459999999999999</v>
      </c>
      <c r="M5322" s="19">
        <f t="shared" si="803"/>
        <v>0</v>
      </c>
      <c r="N5322" s="7">
        <f t="shared" si="804"/>
        <v>0</v>
      </c>
      <c r="O5322" s="7">
        <f t="shared" si="805"/>
        <v>0</v>
      </c>
      <c r="R5322" s="7"/>
      <c r="S5322" s="47">
        <f t="shared" si="806"/>
        <v>1.1509999999999998</v>
      </c>
      <c r="T5322" s="47">
        <f t="shared" si="807"/>
        <v>1.1509999999999998</v>
      </c>
      <c r="U5322" s="47">
        <f t="shared" si="808"/>
        <v>145.36000000000001</v>
      </c>
      <c r="V5322" s="47">
        <f t="shared" si="809"/>
        <v>33.49</v>
      </c>
      <c r="W5322" s="11"/>
    </row>
    <row r="5323" spans="1:23" x14ac:dyDescent="0.45">
      <c r="A5323" t="s">
        <v>5328</v>
      </c>
      <c r="B5323">
        <v>37.53</v>
      </c>
      <c r="D5323" s="1" t="str">
        <f>VartojimasGamyba!J5319</f>
        <v>2024-04-09-13</v>
      </c>
      <c r="E5323" s="7">
        <f>VartojimasGamyba!G5319</f>
        <v>0.41599999999999998</v>
      </c>
      <c r="F5323" s="11"/>
      <c r="G5323" s="12">
        <f t="shared" si="802"/>
        <v>5.3661111111111106</v>
      </c>
      <c r="H5323" s="12">
        <v>1.0339999999999998</v>
      </c>
      <c r="I5323" s="12">
        <v>0</v>
      </c>
      <c r="J5323" s="12">
        <v>0</v>
      </c>
      <c r="K5323" s="12"/>
      <c r="L5323" s="12">
        <f>VartojimasGamyba!H5319</f>
        <v>1.45</v>
      </c>
      <c r="M5323" s="19">
        <f t="shared" si="803"/>
        <v>0</v>
      </c>
      <c r="N5323" s="7">
        <f t="shared" si="804"/>
        <v>0</v>
      </c>
      <c r="O5323" s="7">
        <f t="shared" si="805"/>
        <v>0</v>
      </c>
      <c r="R5323" s="7"/>
      <c r="S5323" s="47">
        <f t="shared" si="806"/>
        <v>1.034</v>
      </c>
      <c r="T5323" s="47">
        <f t="shared" si="807"/>
        <v>1.034</v>
      </c>
      <c r="U5323" s="47">
        <f t="shared" si="808"/>
        <v>137.82</v>
      </c>
      <c r="V5323" s="47">
        <f t="shared" si="809"/>
        <v>25.950000000000003</v>
      </c>
      <c r="W5323" s="11"/>
    </row>
    <row r="5324" spans="1:23" x14ac:dyDescent="0.45">
      <c r="A5324" t="s">
        <v>5329</v>
      </c>
      <c r="B5324">
        <v>30.04</v>
      </c>
      <c r="D5324" s="1" t="str">
        <f>VartojimasGamyba!J5320</f>
        <v>2024-04-09-14</v>
      </c>
      <c r="E5324" s="7">
        <f>VartojimasGamyba!G5320</f>
        <v>0</v>
      </c>
      <c r="F5324" s="11"/>
      <c r="G5324" s="12">
        <f t="shared" si="802"/>
        <v>6.4171111111111108</v>
      </c>
      <c r="H5324" s="12">
        <v>1.0509999999999999</v>
      </c>
      <c r="I5324" s="12">
        <v>0</v>
      </c>
      <c r="J5324" s="12">
        <v>0</v>
      </c>
      <c r="K5324" s="12"/>
      <c r="L5324" s="12">
        <f>VartojimasGamyba!H5320</f>
        <v>1.0509999999999999</v>
      </c>
      <c r="M5324" s="19">
        <f t="shared" si="803"/>
        <v>0</v>
      </c>
      <c r="N5324" s="7">
        <f t="shared" si="804"/>
        <v>0</v>
      </c>
      <c r="O5324" s="7">
        <f t="shared" si="805"/>
        <v>0</v>
      </c>
      <c r="R5324" s="7"/>
      <c r="S5324" s="47">
        <f t="shared" si="806"/>
        <v>1.0509999999999999</v>
      </c>
      <c r="T5324" s="47">
        <f t="shared" si="807"/>
        <v>1.0509999999999999</v>
      </c>
      <c r="U5324" s="47">
        <f t="shared" si="808"/>
        <v>130.33000000000001</v>
      </c>
      <c r="V5324" s="47">
        <f t="shared" si="809"/>
        <v>18.46</v>
      </c>
      <c r="W5324" s="11"/>
    </row>
    <row r="5325" spans="1:23" x14ac:dyDescent="0.45">
      <c r="A5325" t="s">
        <v>5330</v>
      </c>
      <c r="B5325">
        <v>26.93</v>
      </c>
      <c r="D5325" s="1" t="str">
        <f>VartojimasGamyba!J5321</f>
        <v>2024-04-09-15</v>
      </c>
      <c r="E5325" s="7">
        <f>VartojimasGamyba!G5321</f>
        <v>2E-3</v>
      </c>
      <c r="F5325" s="11"/>
      <c r="G5325" s="12">
        <f t="shared" si="802"/>
        <v>6.8741111111111106</v>
      </c>
      <c r="H5325" s="12">
        <v>0.45700000000000002</v>
      </c>
      <c r="I5325" s="12">
        <v>0</v>
      </c>
      <c r="J5325" s="12">
        <v>0</v>
      </c>
      <c r="K5325" s="12"/>
      <c r="L5325" s="12">
        <f>VartojimasGamyba!H5321</f>
        <v>0.45900000000000002</v>
      </c>
      <c r="M5325" s="19">
        <f t="shared" si="803"/>
        <v>0</v>
      </c>
      <c r="N5325" s="7">
        <f t="shared" si="804"/>
        <v>0</v>
      </c>
      <c r="O5325" s="7">
        <f t="shared" si="805"/>
        <v>0</v>
      </c>
      <c r="R5325" s="7"/>
      <c r="S5325" s="47">
        <f t="shared" si="806"/>
        <v>0.45700000000000002</v>
      </c>
      <c r="T5325" s="47">
        <f t="shared" si="807"/>
        <v>0.45700000000000002</v>
      </c>
      <c r="U5325" s="47">
        <f t="shared" si="808"/>
        <v>127.22</v>
      </c>
      <c r="V5325" s="47">
        <f t="shared" si="809"/>
        <v>15.35</v>
      </c>
      <c r="W5325" s="11"/>
    </row>
    <row r="5326" spans="1:23" x14ac:dyDescent="0.45">
      <c r="A5326" t="s">
        <v>5331</v>
      </c>
      <c r="B5326">
        <v>29.76</v>
      </c>
      <c r="D5326" s="1" t="str">
        <f>VartojimasGamyba!J5322</f>
        <v>2024-04-09-16</v>
      </c>
      <c r="E5326" s="7">
        <f>VartojimasGamyba!G5322</f>
        <v>7.0000000000000007E-2</v>
      </c>
      <c r="F5326" s="11"/>
      <c r="G5326" s="12">
        <f t="shared" si="802"/>
        <v>6.9011111111111108</v>
      </c>
      <c r="H5326" s="12">
        <v>2.6999999999999996E-2</v>
      </c>
      <c r="I5326" s="12">
        <v>0</v>
      </c>
      <c r="J5326" s="12">
        <v>0</v>
      </c>
      <c r="K5326" s="12"/>
      <c r="L5326" s="12">
        <f>VartojimasGamyba!H5322</f>
        <v>9.7000000000000003E-2</v>
      </c>
      <c r="M5326" s="19">
        <f t="shared" si="803"/>
        <v>0</v>
      </c>
      <c r="N5326" s="7">
        <f t="shared" si="804"/>
        <v>0</v>
      </c>
      <c r="O5326" s="7">
        <f t="shared" si="805"/>
        <v>0</v>
      </c>
      <c r="R5326" s="7"/>
      <c r="S5326" s="47">
        <f t="shared" si="806"/>
        <v>2.6999999999999996E-2</v>
      </c>
      <c r="T5326" s="47">
        <f t="shared" si="807"/>
        <v>2.6999999999999996E-2</v>
      </c>
      <c r="U5326" s="47">
        <f t="shared" si="808"/>
        <v>130.05000000000001</v>
      </c>
      <c r="V5326" s="47">
        <f t="shared" si="809"/>
        <v>18.18</v>
      </c>
      <c r="W5326" s="11"/>
    </row>
    <row r="5327" spans="1:23" x14ac:dyDescent="0.45">
      <c r="A5327" t="s">
        <v>5332</v>
      </c>
      <c r="B5327">
        <v>40.36</v>
      </c>
      <c r="D5327" s="1" t="str">
        <f>VartojimasGamyba!J5323</f>
        <v>2024-04-09-17</v>
      </c>
      <c r="E5327" s="7">
        <f>VartojimasGamyba!G5323</f>
        <v>0.26100000000000001</v>
      </c>
      <c r="F5327" s="11"/>
      <c r="G5327" s="12">
        <f t="shared" si="802"/>
        <v>6.6111111111111107</v>
      </c>
      <c r="H5327" s="12">
        <v>0</v>
      </c>
      <c r="I5327" s="12">
        <v>0.29000000000000004</v>
      </c>
      <c r="J5327" s="12">
        <v>0</v>
      </c>
      <c r="K5327" s="12"/>
      <c r="L5327" s="12">
        <f>VartojimasGamyba!H5323</f>
        <v>0</v>
      </c>
      <c r="M5327" s="19">
        <f t="shared" si="803"/>
        <v>-5.5511151231257827E-17</v>
      </c>
      <c r="N5327" s="7">
        <f t="shared" si="804"/>
        <v>-7.8076434206764137E-15</v>
      </c>
      <c r="O5327" s="7">
        <f t="shared" si="805"/>
        <v>-7.8076434206764137E-15</v>
      </c>
      <c r="R5327" s="7"/>
      <c r="S5327" s="47">
        <f t="shared" si="806"/>
        <v>-5.5511151231257827E-17</v>
      </c>
      <c r="T5327" s="47">
        <f t="shared" si="807"/>
        <v>0</v>
      </c>
      <c r="U5327" s="47">
        <f t="shared" si="808"/>
        <v>140.65</v>
      </c>
      <c r="V5327" s="47">
        <f t="shared" si="809"/>
        <v>28.78</v>
      </c>
      <c r="W5327" s="11"/>
    </row>
    <row r="5328" spans="1:23" x14ac:dyDescent="0.45">
      <c r="A5328" t="s">
        <v>5333</v>
      </c>
      <c r="B5328">
        <v>49.29</v>
      </c>
      <c r="D5328" s="1" t="str">
        <f>VartojimasGamyba!J5324</f>
        <v>2024-04-09-18</v>
      </c>
      <c r="E5328" s="7">
        <f>VartojimasGamyba!G5324</f>
        <v>0.309</v>
      </c>
      <c r="F5328" s="11"/>
      <c r="G5328" s="12">
        <f t="shared" si="802"/>
        <v>6.267777777777777</v>
      </c>
      <c r="H5328" s="12">
        <v>0</v>
      </c>
      <c r="I5328" s="12">
        <v>0.34333333333333332</v>
      </c>
      <c r="J5328" s="12">
        <v>0</v>
      </c>
      <c r="K5328" s="12"/>
      <c r="L5328" s="12">
        <f>VartojimasGamyba!H5324</f>
        <v>0</v>
      </c>
      <c r="M5328" s="19">
        <f t="shared" si="803"/>
        <v>0</v>
      </c>
      <c r="N5328" s="7">
        <f t="shared" si="804"/>
        <v>0</v>
      </c>
      <c r="O5328" s="7">
        <f t="shared" si="805"/>
        <v>0</v>
      </c>
      <c r="R5328" s="7"/>
      <c r="S5328" s="47">
        <f t="shared" si="806"/>
        <v>0</v>
      </c>
      <c r="T5328" s="47">
        <f t="shared" si="807"/>
        <v>0</v>
      </c>
      <c r="U5328" s="47">
        <f t="shared" si="808"/>
        <v>149.58000000000001</v>
      </c>
      <c r="V5328" s="47">
        <f t="shared" si="809"/>
        <v>37.71</v>
      </c>
      <c r="W5328" s="11"/>
    </row>
    <row r="5329" spans="1:23" x14ac:dyDescent="0.45">
      <c r="A5329" t="s">
        <v>5334</v>
      </c>
      <c r="B5329">
        <v>98.13</v>
      </c>
      <c r="D5329" s="1" t="str">
        <f>VartojimasGamyba!J5325</f>
        <v>2024-04-09-19</v>
      </c>
      <c r="E5329" s="7">
        <f>VartojimasGamyba!G5325</f>
        <v>0.254</v>
      </c>
      <c r="F5329" s="11"/>
      <c r="G5329" s="12">
        <f t="shared" si="802"/>
        <v>5.9855555555555551</v>
      </c>
      <c r="H5329" s="12">
        <v>0</v>
      </c>
      <c r="I5329" s="12">
        <v>0.28222222222222226</v>
      </c>
      <c r="J5329" s="12">
        <v>0</v>
      </c>
      <c r="K5329" s="12"/>
      <c r="L5329" s="12">
        <f>VartojimasGamyba!H5325</f>
        <v>0</v>
      </c>
      <c r="M5329" s="19">
        <f t="shared" si="803"/>
        <v>-5.5511151231257827E-17</v>
      </c>
      <c r="N5329" s="7">
        <f t="shared" si="804"/>
        <v>-1.1014522627306179E-14</v>
      </c>
      <c r="O5329" s="7">
        <f t="shared" si="805"/>
        <v>-1.1014522627306179E-14</v>
      </c>
      <c r="R5329" s="7"/>
      <c r="S5329" s="47">
        <f t="shared" si="806"/>
        <v>-5.5511151231257827E-17</v>
      </c>
      <c r="T5329" s="47">
        <f t="shared" si="807"/>
        <v>0</v>
      </c>
      <c r="U5329" s="47">
        <f t="shared" si="808"/>
        <v>198.42000000000002</v>
      </c>
      <c r="V5329" s="47">
        <f t="shared" si="809"/>
        <v>86.55</v>
      </c>
      <c r="W5329" s="11"/>
    </row>
    <row r="5330" spans="1:23" x14ac:dyDescent="0.45">
      <c r="A5330" t="s">
        <v>5335</v>
      </c>
      <c r="B5330">
        <v>107.43</v>
      </c>
      <c r="D5330" s="1" t="str">
        <f>VartojimasGamyba!J5326</f>
        <v>2024-04-09-20</v>
      </c>
      <c r="E5330" s="7">
        <f>VartojimasGamyba!G5326</f>
        <v>0.214</v>
      </c>
      <c r="F5330" s="11"/>
      <c r="G5330" s="12">
        <f t="shared" si="802"/>
        <v>5.7477777777777774</v>
      </c>
      <c r="H5330" s="12">
        <v>0</v>
      </c>
      <c r="I5330" s="12">
        <v>0.23777777777777778</v>
      </c>
      <c r="J5330" s="12">
        <v>0</v>
      </c>
      <c r="K5330" s="12"/>
      <c r="L5330" s="12">
        <f>VartojimasGamyba!H5326</f>
        <v>0</v>
      </c>
      <c r="M5330" s="19">
        <f t="shared" si="803"/>
        <v>0</v>
      </c>
      <c r="N5330" s="7">
        <f t="shared" si="804"/>
        <v>0</v>
      </c>
      <c r="O5330" s="7">
        <f t="shared" si="805"/>
        <v>0</v>
      </c>
      <c r="P5330" s="7" t="s">
        <v>8873</v>
      </c>
      <c r="R5330" s="7"/>
      <c r="S5330" s="47">
        <f t="shared" si="806"/>
        <v>0</v>
      </c>
      <c r="T5330" s="47">
        <f t="shared" si="807"/>
        <v>0</v>
      </c>
      <c r="U5330" s="47">
        <f t="shared" si="808"/>
        <v>207.72000000000003</v>
      </c>
      <c r="V5330" s="47">
        <f t="shared" si="809"/>
        <v>95.850000000000009</v>
      </c>
      <c r="W5330" s="11"/>
    </row>
    <row r="5331" spans="1:23" x14ac:dyDescent="0.45">
      <c r="A5331" t="s">
        <v>5336</v>
      </c>
      <c r="B5331">
        <v>102.15</v>
      </c>
      <c r="D5331" s="1" t="str">
        <f>VartojimasGamyba!J5327</f>
        <v>2024-04-09-21</v>
      </c>
      <c r="E5331" s="7">
        <f>VartojimasGamyba!G5327</f>
        <v>0.20100000000000001</v>
      </c>
      <c r="F5331" s="11"/>
      <c r="G5331" s="12">
        <f t="shared" si="802"/>
        <v>5.5244444444444438</v>
      </c>
      <c r="H5331" s="12">
        <v>0</v>
      </c>
      <c r="I5331" s="12">
        <v>0.22333333333333333</v>
      </c>
      <c r="J5331" s="12">
        <v>0</v>
      </c>
      <c r="K5331" s="12"/>
      <c r="L5331" s="12">
        <f>VartojimasGamyba!H5327</f>
        <v>0</v>
      </c>
      <c r="M5331" s="19">
        <f t="shared" si="803"/>
        <v>0</v>
      </c>
      <c r="N5331" s="7">
        <f t="shared" si="804"/>
        <v>0</v>
      </c>
      <c r="O5331" s="7">
        <f t="shared" si="805"/>
        <v>0</v>
      </c>
      <c r="P5331" s="7">
        <f>SUM(N5310:N5333)</f>
        <v>-653.54248555555569</v>
      </c>
      <c r="R5331" s="7"/>
      <c r="S5331" s="47">
        <f t="shared" si="806"/>
        <v>0</v>
      </c>
      <c r="T5331" s="47">
        <f t="shared" si="807"/>
        <v>0</v>
      </c>
      <c r="U5331" s="47">
        <f t="shared" si="808"/>
        <v>202.44</v>
      </c>
      <c r="V5331" s="47">
        <f t="shared" si="809"/>
        <v>90.570000000000007</v>
      </c>
      <c r="W5331" s="11"/>
    </row>
    <row r="5332" spans="1:23" x14ac:dyDescent="0.45">
      <c r="A5332" t="s">
        <v>5337</v>
      </c>
      <c r="B5332">
        <v>48.22</v>
      </c>
      <c r="D5332" s="1" t="str">
        <f>VartojimasGamyba!J5328</f>
        <v>2024-04-09-22</v>
      </c>
      <c r="E5332" s="7">
        <f>VartojimasGamyba!G5328</f>
        <v>0.216</v>
      </c>
      <c r="F5332" s="11"/>
      <c r="G5332" s="12">
        <f t="shared" si="802"/>
        <v>5.2844444444444436</v>
      </c>
      <c r="H5332" s="12">
        <v>0</v>
      </c>
      <c r="I5332" s="12">
        <v>0.24000000000000002</v>
      </c>
      <c r="J5332" s="12">
        <v>0</v>
      </c>
      <c r="K5332" s="12"/>
      <c r="L5332" s="12">
        <f>VartojimasGamyba!H5328</f>
        <v>0</v>
      </c>
      <c r="M5332" s="19">
        <f t="shared" si="803"/>
        <v>-2.7755575615628914E-17</v>
      </c>
      <c r="N5332" s="7">
        <f t="shared" si="804"/>
        <v>-4.1219805346770497E-15</v>
      </c>
      <c r="O5332" s="7">
        <f t="shared" si="805"/>
        <v>-4.1219805346770497E-15</v>
      </c>
      <c r="P5332" s="7" t="s">
        <v>8872</v>
      </c>
      <c r="R5332" s="7"/>
      <c r="S5332" s="47">
        <f t="shared" si="806"/>
        <v>-2.7755575615628914E-17</v>
      </c>
      <c r="T5332" s="47">
        <f t="shared" si="807"/>
        <v>0</v>
      </c>
      <c r="U5332" s="47">
        <f t="shared" si="808"/>
        <v>148.51</v>
      </c>
      <c r="V5332" s="47">
        <f t="shared" si="809"/>
        <v>36.64</v>
      </c>
      <c r="W5332" s="11"/>
    </row>
    <row r="5333" spans="1:23" x14ac:dyDescent="0.45">
      <c r="A5333" t="s">
        <v>5338</v>
      </c>
      <c r="B5333">
        <v>32.89</v>
      </c>
      <c r="D5333" s="1" t="str">
        <f>VartojimasGamyba!J5329</f>
        <v>2024-04-09-23</v>
      </c>
      <c r="E5333" s="7">
        <f>VartojimasGamyba!G5329</f>
        <v>0.25600000000000001</v>
      </c>
      <c r="F5333" s="11"/>
      <c r="G5333" s="12">
        <f t="shared" si="802"/>
        <v>4.9999999999999991</v>
      </c>
      <c r="H5333" s="12">
        <v>0</v>
      </c>
      <c r="I5333" s="12">
        <v>0.28444444444444444</v>
      </c>
      <c r="J5333" s="12">
        <v>0</v>
      </c>
      <c r="K5333" s="12"/>
      <c r="L5333" s="12">
        <f>VartojimasGamyba!H5329</f>
        <v>0</v>
      </c>
      <c r="M5333" s="19">
        <f t="shared" si="803"/>
        <v>0</v>
      </c>
      <c r="N5333" s="7">
        <f t="shared" si="804"/>
        <v>0</v>
      </c>
      <c r="O5333" s="7">
        <f t="shared" si="805"/>
        <v>0</v>
      </c>
      <c r="P5333" s="7">
        <f>SUM(O5310:O5333)</f>
        <v>-4.5478482091354524E-14</v>
      </c>
      <c r="Q5333" s="7">
        <f>SUMPRODUCT(B5310:B5333,E5310:E5333)+SUM(E5310:E5333)*$Z$21-SUMPRODUCT(B5310:B5333,L5310:L5333)+SUM(L5310:L5333)*ABS($Z$20)</f>
        <v>94.815680000000384</v>
      </c>
      <c r="R5333" s="7"/>
      <c r="S5333" s="47">
        <f t="shared" si="806"/>
        <v>0</v>
      </c>
      <c r="T5333" s="47">
        <f t="shared" si="807"/>
        <v>0</v>
      </c>
      <c r="U5333" s="47">
        <f t="shared" si="808"/>
        <v>133.18</v>
      </c>
      <c r="V5333" s="47">
        <f t="shared" si="809"/>
        <v>21.310000000000002</v>
      </c>
      <c r="W5333" s="11">
        <f>IF(P5333&lt;&gt;Q5333,1,0)</f>
        <v>1</v>
      </c>
    </row>
    <row r="5334" spans="1:23" x14ac:dyDescent="0.45">
      <c r="A5334" t="s">
        <v>5339</v>
      </c>
      <c r="B5334">
        <v>5.0999999999999996</v>
      </c>
      <c r="D5334" s="9" t="str">
        <f>VartojimasGamyba!J5330</f>
        <v>2024-04-10-00</v>
      </c>
      <c r="E5334" s="8">
        <f>VartojimasGamyba!G5330</f>
        <v>0.157</v>
      </c>
      <c r="F5334" s="11"/>
      <c r="G5334" s="7">
        <f>G5333+H5334-I5334</f>
        <v>4.8255555555555549</v>
      </c>
      <c r="H5334" s="7">
        <v>0</v>
      </c>
      <c r="I5334" s="7">
        <v>0.17444444444444446</v>
      </c>
      <c r="J5334" s="7">
        <v>0</v>
      </c>
      <c r="L5334" s="7">
        <f>VartojimasGamyba!H5330</f>
        <v>0</v>
      </c>
      <c r="M5334" s="15">
        <f t="shared" si="803"/>
        <v>-2.7755575615628914E-17</v>
      </c>
      <c r="N5334" s="7">
        <f t="shared" si="804"/>
        <v>-2.9251601141311312E-15</v>
      </c>
      <c r="O5334" s="7">
        <f t="shared" si="805"/>
        <v>-2.9251601141311312E-15</v>
      </c>
      <c r="R5334" s="20" t="s">
        <v>8783</v>
      </c>
      <c r="S5334" s="47">
        <f t="shared" si="806"/>
        <v>-2.7755575615628914E-17</v>
      </c>
      <c r="T5334" s="47">
        <f t="shared" si="807"/>
        <v>0</v>
      </c>
      <c r="U5334" s="47">
        <f t="shared" si="808"/>
        <v>105.39</v>
      </c>
      <c r="V5334" s="47">
        <f t="shared" si="809"/>
        <v>-6.48</v>
      </c>
      <c r="W5334" s="11"/>
    </row>
    <row r="5335" spans="1:23" x14ac:dyDescent="0.45">
      <c r="A5335" t="s">
        <v>5340</v>
      </c>
      <c r="B5335">
        <v>22.24</v>
      </c>
      <c r="D5335" s="9" t="str">
        <f>VartojimasGamyba!J5331</f>
        <v>2024-04-10-01</v>
      </c>
      <c r="E5335" s="8">
        <f>VartojimasGamyba!G5331</f>
        <v>0.21099999999999999</v>
      </c>
      <c r="F5335" s="11"/>
      <c r="G5335" s="7">
        <f t="shared" ref="G5335:G5357" si="810">G5334+H5335-I5335</f>
        <v>4.5911111111111103</v>
      </c>
      <c r="H5335" s="7">
        <v>0</v>
      </c>
      <c r="I5335" s="7">
        <v>0.23444444444444446</v>
      </c>
      <c r="J5335" s="7">
        <v>0</v>
      </c>
      <c r="L5335" s="7">
        <f>VartojimasGamyba!H5331</f>
        <v>0</v>
      </c>
      <c r="M5335" s="15">
        <f t="shared" si="803"/>
        <v>-2.7755575615628914E-17</v>
      </c>
      <c r="N5335" s="7">
        <f t="shared" si="804"/>
        <v>-3.4008906801830108E-15</v>
      </c>
      <c r="O5335" s="7">
        <f t="shared" si="805"/>
        <v>-3.4008906801830108E-15</v>
      </c>
      <c r="R5335" s="7"/>
      <c r="S5335" s="47">
        <f t="shared" si="806"/>
        <v>-2.7755575615628914E-17</v>
      </c>
      <c r="T5335" s="47">
        <f t="shared" si="807"/>
        <v>0</v>
      </c>
      <c r="U5335" s="47">
        <f t="shared" si="808"/>
        <v>122.53</v>
      </c>
      <c r="V5335" s="47">
        <f t="shared" si="809"/>
        <v>10.659999999999998</v>
      </c>
      <c r="W5335" s="11"/>
    </row>
    <row r="5336" spans="1:23" x14ac:dyDescent="0.45">
      <c r="A5336" t="s">
        <v>5341</v>
      </c>
      <c r="B5336">
        <v>4.0999999999999996</v>
      </c>
      <c r="D5336" s="9" t="str">
        <f>VartojimasGamyba!J5332</f>
        <v>2024-04-10-02</v>
      </c>
      <c r="E5336" s="8">
        <f>VartojimasGamyba!G5332</f>
        <v>0.20100000000000001</v>
      </c>
      <c r="F5336" s="11"/>
      <c r="G5336" s="7">
        <f t="shared" si="810"/>
        <v>4.3677777777777766</v>
      </c>
      <c r="H5336" s="7">
        <v>0</v>
      </c>
      <c r="I5336" s="7">
        <v>0.22333333333333336</v>
      </c>
      <c r="J5336" s="7">
        <v>0</v>
      </c>
      <c r="L5336" s="7">
        <f>VartojimasGamyba!H5332</f>
        <v>0</v>
      </c>
      <c r="M5336" s="15">
        <f t="shared" si="803"/>
        <v>0</v>
      </c>
      <c r="N5336" s="7">
        <f t="shared" si="804"/>
        <v>0</v>
      </c>
      <c r="O5336" s="7">
        <f t="shared" si="805"/>
        <v>0</v>
      </c>
      <c r="R5336" s="7"/>
      <c r="S5336" s="47">
        <f t="shared" si="806"/>
        <v>0</v>
      </c>
      <c r="T5336" s="47">
        <f t="shared" si="807"/>
        <v>0</v>
      </c>
      <c r="U5336" s="47">
        <f t="shared" si="808"/>
        <v>104.39</v>
      </c>
      <c r="V5336" s="47">
        <f t="shared" si="809"/>
        <v>-7.48</v>
      </c>
      <c r="W5336" s="11"/>
    </row>
    <row r="5337" spans="1:23" x14ac:dyDescent="0.45">
      <c r="A5337" t="s">
        <v>5342</v>
      </c>
      <c r="B5337">
        <v>4.0599999999999996</v>
      </c>
      <c r="D5337" s="9" t="str">
        <f>VartojimasGamyba!J5333</f>
        <v>2024-04-10-03</v>
      </c>
      <c r="E5337" s="8">
        <f>VartojimasGamyba!G5333</f>
        <v>1</v>
      </c>
      <c r="F5337" s="11"/>
      <c r="G5337" s="7">
        <f t="shared" si="810"/>
        <v>3.2566666666666655</v>
      </c>
      <c r="H5337" s="7">
        <v>0</v>
      </c>
      <c r="I5337" s="7">
        <v>1.1111111111111112</v>
      </c>
      <c r="J5337" s="7">
        <v>0</v>
      </c>
      <c r="L5337" s="7">
        <f>VartojimasGamyba!H5333</f>
        <v>0</v>
      </c>
      <c r="M5337" s="15">
        <f t="shared" si="803"/>
        <v>0</v>
      </c>
      <c r="N5337" s="7">
        <f t="shared" si="804"/>
        <v>0</v>
      </c>
      <c r="O5337" s="7">
        <f t="shared" si="805"/>
        <v>0</v>
      </c>
      <c r="R5337" s="7"/>
      <c r="S5337" s="47">
        <f t="shared" si="806"/>
        <v>0</v>
      </c>
      <c r="T5337" s="47">
        <f t="shared" si="807"/>
        <v>0</v>
      </c>
      <c r="U5337" s="47">
        <f t="shared" si="808"/>
        <v>104.35000000000001</v>
      </c>
      <c r="V5337" s="47">
        <f t="shared" si="809"/>
        <v>-7.5200000000000005</v>
      </c>
      <c r="W5337" s="11"/>
    </row>
    <row r="5338" spans="1:23" x14ac:dyDescent="0.45">
      <c r="A5338" t="s">
        <v>5343</v>
      </c>
      <c r="B5338">
        <v>4.08</v>
      </c>
      <c r="D5338" s="9" t="str">
        <f>VartojimasGamyba!J5334</f>
        <v>2024-04-10-04</v>
      </c>
      <c r="E5338" s="8">
        <f>VartojimasGamyba!G5334</f>
        <v>0.17599999999999999</v>
      </c>
      <c r="F5338" s="11"/>
      <c r="G5338" s="7">
        <f t="shared" si="810"/>
        <v>3.0644444444444434</v>
      </c>
      <c r="H5338" s="7">
        <v>0</v>
      </c>
      <c r="I5338" s="7">
        <v>0.19222222222222218</v>
      </c>
      <c r="J5338" s="7">
        <v>0</v>
      </c>
      <c r="L5338" s="7">
        <f>VartojimasGamyba!H5334</f>
        <v>3.0000000000000001E-3</v>
      </c>
      <c r="M5338" s="15">
        <f t="shared" si="803"/>
        <v>3.0357660829594124E-17</v>
      </c>
      <c r="N5338" s="7">
        <f t="shared" si="804"/>
        <v>3.168429060784739E-15</v>
      </c>
      <c r="O5338" s="7">
        <f t="shared" si="805"/>
        <v>3.168429060784739E-15</v>
      </c>
      <c r="R5338" s="7"/>
      <c r="S5338" s="47">
        <f t="shared" si="806"/>
        <v>3.0357660829594124E-17</v>
      </c>
      <c r="T5338" s="47">
        <f t="shared" si="807"/>
        <v>0</v>
      </c>
      <c r="U5338" s="47">
        <f t="shared" si="808"/>
        <v>104.37</v>
      </c>
      <c r="V5338" s="47">
        <f t="shared" si="809"/>
        <v>-7.5</v>
      </c>
      <c r="W5338" s="11"/>
    </row>
    <row r="5339" spans="1:23" x14ac:dyDescent="0.45">
      <c r="A5339" t="s">
        <v>5344</v>
      </c>
      <c r="B5339">
        <v>24.66</v>
      </c>
      <c r="D5339" s="9" t="str">
        <f>VartojimasGamyba!J5335</f>
        <v>2024-04-10-05</v>
      </c>
      <c r="E5339" s="8">
        <f>VartojimasGamyba!G5335</f>
        <v>7.1999999999999995E-2</v>
      </c>
      <c r="F5339" s="11"/>
      <c r="G5339" s="7">
        <f t="shared" si="810"/>
        <v>3.0744444444444445</v>
      </c>
      <c r="H5339" s="7">
        <v>1.0000000000000897E-2</v>
      </c>
      <c r="I5339" s="7">
        <v>0</v>
      </c>
      <c r="J5339" s="7">
        <v>0</v>
      </c>
      <c r="L5339" s="7">
        <f>VartojimasGamyba!H5335</f>
        <v>8.2000000000000003E-2</v>
      </c>
      <c r="M5339" s="15">
        <f t="shared" si="803"/>
        <v>8.8817841970012523E-16</v>
      </c>
      <c r="N5339" s="7">
        <f t="shared" si="804"/>
        <v>1.1097789354153065E-13</v>
      </c>
      <c r="O5339" s="7">
        <f t="shared" si="805"/>
        <v>1.1097789354153065E-13</v>
      </c>
      <c r="R5339" s="7"/>
      <c r="S5339" s="47">
        <f t="shared" si="806"/>
        <v>1.0000000000000897E-2</v>
      </c>
      <c r="T5339" s="47">
        <f t="shared" si="807"/>
        <v>1.0000000000000009E-2</v>
      </c>
      <c r="U5339" s="47">
        <f t="shared" si="808"/>
        <v>124.95</v>
      </c>
      <c r="V5339" s="47">
        <f t="shared" si="809"/>
        <v>13.08</v>
      </c>
      <c r="W5339" s="11"/>
    </row>
    <row r="5340" spans="1:23" x14ac:dyDescent="0.45">
      <c r="A5340" t="s">
        <v>5345</v>
      </c>
      <c r="B5340">
        <v>15.08</v>
      </c>
      <c r="D5340" s="9" t="str">
        <f>VartojimasGamyba!J5336</f>
        <v>2024-04-10-06</v>
      </c>
      <c r="E5340" s="8">
        <f>VartojimasGamyba!G5336</f>
        <v>0.22800000000000001</v>
      </c>
      <c r="F5340" s="11"/>
      <c r="G5340" s="7">
        <f t="shared" si="810"/>
        <v>3.1744444444444446</v>
      </c>
      <c r="H5340" s="7">
        <v>0.10000000000000003</v>
      </c>
      <c r="I5340" s="7">
        <v>0</v>
      </c>
      <c r="J5340" s="7">
        <v>0</v>
      </c>
      <c r="L5340" s="7">
        <f>VartojimasGamyba!H5336</f>
        <v>0.32800000000000001</v>
      </c>
      <c r="M5340" s="15">
        <f t="shared" si="803"/>
        <v>0</v>
      </c>
      <c r="N5340" s="7">
        <f t="shared" si="804"/>
        <v>0</v>
      </c>
      <c r="O5340" s="7">
        <f t="shared" si="805"/>
        <v>0</v>
      </c>
      <c r="R5340" s="7"/>
      <c r="S5340" s="47">
        <f t="shared" si="806"/>
        <v>0.1</v>
      </c>
      <c r="T5340" s="47">
        <f t="shared" si="807"/>
        <v>0.1</v>
      </c>
      <c r="U5340" s="47">
        <f t="shared" si="808"/>
        <v>115.37</v>
      </c>
      <c r="V5340" s="47">
        <f t="shared" si="809"/>
        <v>3.5</v>
      </c>
      <c r="W5340" s="11"/>
    </row>
    <row r="5341" spans="1:23" x14ac:dyDescent="0.45">
      <c r="A5341" t="s">
        <v>5346</v>
      </c>
      <c r="B5341">
        <v>76.02</v>
      </c>
      <c r="D5341" s="9" t="str">
        <f>VartojimasGamyba!J5337</f>
        <v>2024-04-10-07</v>
      </c>
      <c r="E5341" s="8">
        <f>VartojimasGamyba!G5337</f>
        <v>2.1999999999999999E-2</v>
      </c>
      <c r="F5341" s="11"/>
      <c r="G5341" s="7">
        <f t="shared" si="810"/>
        <v>3.1744444444444451</v>
      </c>
      <c r="H5341" s="7">
        <v>2.2204460492503131E-16</v>
      </c>
      <c r="I5341" s="7">
        <v>0</v>
      </c>
      <c r="J5341" s="7">
        <v>1.5229999999999999</v>
      </c>
      <c r="L5341" s="7">
        <f>VartojimasGamyba!H5337</f>
        <v>1.5449999999999999</v>
      </c>
      <c r="M5341" s="15">
        <f t="shared" si="803"/>
        <v>0</v>
      </c>
      <c r="N5341" s="7">
        <f t="shared" si="804"/>
        <v>-98.142119999999991</v>
      </c>
      <c r="O5341" s="7">
        <f t="shared" si="805"/>
        <v>0</v>
      </c>
      <c r="R5341" s="7"/>
      <c r="S5341" s="47">
        <f t="shared" si="806"/>
        <v>1.5229999999999999</v>
      </c>
      <c r="T5341" s="47">
        <f t="shared" si="807"/>
        <v>1.5229999999999999</v>
      </c>
      <c r="U5341" s="47">
        <f t="shared" si="808"/>
        <v>176.31</v>
      </c>
      <c r="V5341" s="47">
        <f t="shared" si="809"/>
        <v>64.44</v>
      </c>
      <c r="W5341" s="11"/>
    </row>
    <row r="5342" spans="1:23" x14ac:dyDescent="0.45">
      <c r="A5342" t="s">
        <v>5347</v>
      </c>
      <c r="B5342">
        <v>99.63</v>
      </c>
      <c r="D5342" s="9" t="str">
        <f>VartojimasGamyba!J5338</f>
        <v>2024-04-10-08</v>
      </c>
      <c r="E5342" s="8">
        <f>VartojimasGamyba!G5338</f>
        <v>0</v>
      </c>
      <c r="F5342" s="11"/>
      <c r="G5342" s="7">
        <f t="shared" si="810"/>
        <v>3.174444444444446</v>
      </c>
      <c r="H5342" s="7">
        <v>6.6613381477509392E-16</v>
      </c>
      <c r="I5342" s="7">
        <v>0</v>
      </c>
      <c r="J5342" s="7">
        <v>2.6440000000000001</v>
      </c>
      <c r="L5342" s="7">
        <f>VartojimasGamyba!H5338</f>
        <v>2.6440000000000001</v>
      </c>
      <c r="M5342" s="15">
        <f t="shared" si="803"/>
        <v>0</v>
      </c>
      <c r="N5342" s="7">
        <f t="shared" si="804"/>
        <v>-232.80420000000001</v>
      </c>
      <c r="O5342" s="7">
        <f t="shared" si="805"/>
        <v>0</v>
      </c>
      <c r="R5342" s="7"/>
      <c r="S5342" s="47">
        <f t="shared" si="806"/>
        <v>2.6440000000000001</v>
      </c>
      <c r="T5342" s="47">
        <f t="shared" si="807"/>
        <v>2.6440000000000001</v>
      </c>
      <c r="U5342" s="47">
        <f t="shared" si="808"/>
        <v>199.92000000000002</v>
      </c>
      <c r="V5342" s="47">
        <f t="shared" si="809"/>
        <v>88.05</v>
      </c>
      <c r="W5342" s="11"/>
    </row>
    <row r="5343" spans="1:23" x14ac:dyDescent="0.45">
      <c r="A5343" t="s">
        <v>5348</v>
      </c>
      <c r="B5343">
        <v>70.09</v>
      </c>
      <c r="D5343" s="9" t="str">
        <f>VartojimasGamyba!J5339</f>
        <v>2024-04-10-09</v>
      </c>
      <c r="E5343" s="8">
        <f>VartojimasGamyba!G5339</f>
        <v>2E-3</v>
      </c>
      <c r="F5343" s="11"/>
      <c r="G5343" s="7">
        <f t="shared" si="810"/>
        <v>4.1795555555555559</v>
      </c>
      <c r="H5343" s="7">
        <v>1.0051111111111097</v>
      </c>
      <c r="I5343" s="7">
        <v>0</v>
      </c>
      <c r="J5343" s="7">
        <v>1.7808888888888901</v>
      </c>
      <c r="L5343" s="7">
        <f>VartojimasGamyba!H5339</f>
        <v>2.7879999999999998</v>
      </c>
      <c r="M5343" s="15">
        <f t="shared" si="803"/>
        <v>0</v>
      </c>
      <c r="N5343" s="7">
        <f t="shared" si="804"/>
        <v>-104.19980888888897</v>
      </c>
      <c r="O5343" s="7">
        <f t="shared" si="805"/>
        <v>0</v>
      </c>
      <c r="R5343" s="7"/>
      <c r="S5343" s="47">
        <f t="shared" si="806"/>
        <v>2.786</v>
      </c>
      <c r="T5343" s="47">
        <f t="shared" si="807"/>
        <v>2.786</v>
      </c>
      <c r="U5343" s="47">
        <f t="shared" si="808"/>
        <v>170.38</v>
      </c>
      <c r="V5343" s="47">
        <f t="shared" si="809"/>
        <v>58.510000000000005</v>
      </c>
      <c r="W5343" s="11"/>
    </row>
    <row r="5344" spans="1:23" x14ac:dyDescent="0.45">
      <c r="A5344" t="s">
        <v>5349</v>
      </c>
      <c r="B5344">
        <v>70.010000000000005</v>
      </c>
      <c r="D5344" s="9" t="str">
        <f>VartojimasGamyba!J5340</f>
        <v>2024-04-10-10</v>
      </c>
      <c r="E5344" s="8">
        <f>VartojimasGamyba!G5340</f>
        <v>0</v>
      </c>
      <c r="F5344" s="11"/>
      <c r="G5344" s="7">
        <f t="shared" si="810"/>
        <v>5.9265555555555567</v>
      </c>
      <c r="H5344" s="7">
        <v>1.7470000000000008</v>
      </c>
      <c r="I5344" s="7">
        <v>0</v>
      </c>
      <c r="J5344" s="7">
        <v>0</v>
      </c>
      <c r="L5344" s="7">
        <f>VartojimasGamyba!H5340</f>
        <v>1.7470000000000001</v>
      </c>
      <c r="M5344" s="15">
        <f t="shared" si="803"/>
        <v>0</v>
      </c>
      <c r="N5344" s="7">
        <f t="shared" si="804"/>
        <v>0</v>
      </c>
      <c r="O5344" s="7">
        <f t="shared" si="805"/>
        <v>0</v>
      </c>
      <c r="R5344" s="7"/>
      <c r="S5344" s="47">
        <f t="shared" si="806"/>
        <v>1.7470000000000001</v>
      </c>
      <c r="T5344" s="47">
        <f t="shared" si="807"/>
        <v>1.7470000000000001</v>
      </c>
      <c r="U5344" s="47">
        <f t="shared" si="808"/>
        <v>170.3</v>
      </c>
      <c r="V5344" s="47">
        <f t="shared" si="809"/>
        <v>58.430000000000007</v>
      </c>
      <c r="W5344" s="11"/>
    </row>
    <row r="5345" spans="1:23" x14ac:dyDescent="0.45">
      <c r="A5345" t="s">
        <v>5350</v>
      </c>
      <c r="B5345">
        <v>1.5</v>
      </c>
      <c r="D5345" s="9" t="str">
        <f>VartojimasGamyba!J5341</f>
        <v>2024-04-10-11</v>
      </c>
      <c r="E5345" s="8">
        <f>VartojimasGamyba!G5341</f>
        <v>1.0999999999999999E-2</v>
      </c>
      <c r="F5345" s="11"/>
      <c r="G5345" s="7">
        <f t="shared" si="810"/>
        <v>7.395555555555557</v>
      </c>
      <c r="H5345" s="7">
        <v>1.4690000000000003</v>
      </c>
      <c r="I5345" s="7">
        <v>0</v>
      </c>
      <c r="J5345" s="7">
        <v>0</v>
      </c>
      <c r="L5345" s="7">
        <f>VartojimasGamyba!H5341</f>
        <v>1.48</v>
      </c>
      <c r="M5345" s="15">
        <f t="shared" si="803"/>
        <v>0</v>
      </c>
      <c r="N5345" s="7">
        <f t="shared" si="804"/>
        <v>0</v>
      </c>
      <c r="O5345" s="7">
        <f t="shared" si="805"/>
        <v>0</v>
      </c>
      <c r="R5345" s="7"/>
      <c r="S5345" s="47">
        <f t="shared" si="806"/>
        <v>1.4690000000000001</v>
      </c>
      <c r="T5345" s="47">
        <f t="shared" si="807"/>
        <v>1.4690000000000001</v>
      </c>
      <c r="U5345" s="47">
        <f t="shared" si="808"/>
        <v>101.79</v>
      </c>
      <c r="V5345" s="47">
        <f t="shared" si="809"/>
        <v>-10.08</v>
      </c>
      <c r="W5345" s="11"/>
    </row>
    <row r="5346" spans="1:23" x14ac:dyDescent="0.45">
      <c r="A5346" t="s">
        <v>5351</v>
      </c>
      <c r="B5346">
        <v>0.42</v>
      </c>
      <c r="D5346" s="9" t="str">
        <f>VartojimasGamyba!J5342</f>
        <v>2024-04-10-12</v>
      </c>
      <c r="E5346" s="8">
        <f>VartojimasGamyba!G5342</f>
        <v>3.5999999999999997E-2</v>
      </c>
      <c r="F5346" s="11"/>
      <c r="G5346" s="7">
        <f t="shared" si="810"/>
        <v>8.0735555555555578</v>
      </c>
      <c r="H5346" s="7">
        <v>0.67799999999999994</v>
      </c>
      <c r="I5346" s="7">
        <v>0</v>
      </c>
      <c r="J5346" s="7">
        <v>0</v>
      </c>
      <c r="L5346" s="7">
        <f>VartojimasGamyba!H5342</f>
        <v>0.71399999999999997</v>
      </c>
      <c r="M5346" s="15">
        <f t="shared" si="803"/>
        <v>0</v>
      </c>
      <c r="N5346" s="7">
        <f t="shared" si="804"/>
        <v>0</v>
      </c>
      <c r="O5346" s="7">
        <f t="shared" si="805"/>
        <v>0</v>
      </c>
      <c r="R5346" s="7"/>
      <c r="S5346" s="47">
        <f t="shared" si="806"/>
        <v>0.67799999999999994</v>
      </c>
      <c r="T5346" s="47">
        <f t="shared" si="807"/>
        <v>0.67799999999999994</v>
      </c>
      <c r="U5346" s="47">
        <f t="shared" si="808"/>
        <v>100.71000000000001</v>
      </c>
      <c r="V5346" s="47">
        <f t="shared" si="809"/>
        <v>-11.16</v>
      </c>
      <c r="W5346" s="11"/>
    </row>
    <row r="5347" spans="1:23" x14ac:dyDescent="0.45">
      <c r="A5347" t="s">
        <v>5352</v>
      </c>
      <c r="B5347">
        <v>0.65</v>
      </c>
      <c r="D5347" s="9" t="str">
        <f>VartojimasGamyba!J5343</f>
        <v>2024-04-10-13</v>
      </c>
      <c r="E5347" s="8">
        <f>VartojimasGamyba!G5343</f>
        <v>0.21199999999999999</v>
      </c>
      <c r="F5347" s="11"/>
      <c r="G5347" s="7">
        <f t="shared" si="810"/>
        <v>8.9625555555555572</v>
      </c>
      <c r="H5347" s="7">
        <v>0.88900000000000001</v>
      </c>
      <c r="I5347" s="7">
        <v>0</v>
      </c>
      <c r="J5347" s="7">
        <v>0</v>
      </c>
      <c r="L5347" s="7">
        <f>VartojimasGamyba!H5343</f>
        <v>1.101</v>
      </c>
      <c r="M5347" s="15">
        <f t="shared" si="803"/>
        <v>0</v>
      </c>
      <c r="N5347" s="7">
        <f t="shared" si="804"/>
        <v>0</v>
      </c>
      <c r="O5347" s="7">
        <f t="shared" si="805"/>
        <v>0</v>
      </c>
      <c r="R5347" s="7"/>
      <c r="S5347" s="47">
        <f t="shared" si="806"/>
        <v>0.88900000000000001</v>
      </c>
      <c r="T5347" s="47">
        <f t="shared" si="807"/>
        <v>0.88900000000000001</v>
      </c>
      <c r="U5347" s="47">
        <f t="shared" si="808"/>
        <v>100.94000000000001</v>
      </c>
      <c r="V5347" s="47">
        <f t="shared" si="809"/>
        <v>-10.93</v>
      </c>
      <c r="W5347" s="11"/>
    </row>
    <row r="5348" spans="1:23" x14ac:dyDescent="0.45">
      <c r="A5348" t="s">
        <v>5353</v>
      </c>
      <c r="B5348">
        <v>0.47</v>
      </c>
      <c r="D5348" s="9" t="str">
        <f>VartojimasGamyba!J5344</f>
        <v>2024-04-10-14</v>
      </c>
      <c r="E5348" s="8">
        <f>VartojimasGamyba!G5344</f>
        <v>0.13300000000000001</v>
      </c>
      <c r="F5348" s="11"/>
      <c r="G5348" s="7">
        <f t="shared" si="810"/>
        <v>9.2855555555555576</v>
      </c>
      <c r="H5348" s="7">
        <v>0.32300000000000006</v>
      </c>
      <c r="I5348" s="7">
        <v>0</v>
      </c>
      <c r="J5348" s="7">
        <v>0</v>
      </c>
      <c r="L5348" s="7">
        <f>VartojimasGamyba!H5344</f>
        <v>0.45600000000000002</v>
      </c>
      <c r="M5348" s="15">
        <f t="shared" si="803"/>
        <v>0</v>
      </c>
      <c r="N5348" s="7">
        <f t="shared" si="804"/>
        <v>0</v>
      </c>
      <c r="O5348" s="7">
        <f t="shared" si="805"/>
        <v>0</v>
      </c>
      <c r="R5348" s="7"/>
      <c r="S5348" s="47">
        <f t="shared" si="806"/>
        <v>0.32300000000000001</v>
      </c>
      <c r="T5348" s="47">
        <f t="shared" si="807"/>
        <v>0.32300000000000001</v>
      </c>
      <c r="U5348" s="47">
        <f t="shared" si="808"/>
        <v>100.76</v>
      </c>
      <c r="V5348" s="47">
        <f t="shared" si="809"/>
        <v>-11.11</v>
      </c>
      <c r="W5348" s="11"/>
    </row>
    <row r="5349" spans="1:23" x14ac:dyDescent="0.45">
      <c r="A5349" t="s">
        <v>5354</v>
      </c>
      <c r="B5349">
        <v>0.67</v>
      </c>
      <c r="D5349" s="9" t="str">
        <f>VartojimasGamyba!J5345</f>
        <v>2024-04-10-15</v>
      </c>
      <c r="E5349" s="8">
        <f>VartojimasGamyba!G5345</f>
        <v>0.73499999999999999</v>
      </c>
      <c r="F5349" s="11"/>
      <c r="G5349" s="7">
        <f t="shared" si="810"/>
        <v>8.5877777777777791</v>
      </c>
      <c r="H5349" s="7">
        <v>0</v>
      </c>
      <c r="I5349" s="7">
        <v>0.69777777777777783</v>
      </c>
      <c r="J5349" s="7">
        <v>0</v>
      </c>
      <c r="L5349" s="7">
        <f>VartojimasGamyba!H5345</f>
        <v>0.107</v>
      </c>
      <c r="M5349" s="15">
        <f t="shared" si="803"/>
        <v>-1.2490009027033011E-16</v>
      </c>
      <c r="N5349" s="7">
        <f t="shared" si="804"/>
        <v>-1.2609913113692529E-14</v>
      </c>
      <c r="O5349" s="7">
        <f t="shared" si="805"/>
        <v>-1.2609913113692529E-14</v>
      </c>
      <c r="R5349" s="7"/>
      <c r="S5349" s="47">
        <f t="shared" si="806"/>
        <v>-1.2490009027033011E-16</v>
      </c>
      <c r="T5349" s="47">
        <f t="shared" si="807"/>
        <v>0</v>
      </c>
      <c r="U5349" s="47">
        <f t="shared" si="808"/>
        <v>100.96000000000001</v>
      </c>
      <c r="V5349" s="47">
        <f t="shared" si="809"/>
        <v>-10.91</v>
      </c>
      <c r="W5349" s="11"/>
    </row>
    <row r="5350" spans="1:23" x14ac:dyDescent="0.45">
      <c r="A5350" t="s">
        <v>5355</v>
      </c>
      <c r="B5350">
        <v>0.3</v>
      </c>
      <c r="D5350" s="9" t="str">
        <f>VartojimasGamyba!J5346</f>
        <v>2024-04-10-16</v>
      </c>
      <c r="E5350" s="8">
        <f>VartojimasGamyba!G5346</f>
        <v>0.34899999999999998</v>
      </c>
      <c r="F5350" s="11"/>
      <c r="G5350" s="7">
        <f t="shared" si="810"/>
        <v>8.2844444444444463</v>
      </c>
      <c r="H5350" s="7">
        <v>0</v>
      </c>
      <c r="I5350" s="7">
        <v>0.30333333333333329</v>
      </c>
      <c r="J5350" s="7">
        <v>0</v>
      </c>
      <c r="L5350" s="7">
        <f>VartojimasGamyba!H5346</f>
        <v>7.5999999999999998E-2</v>
      </c>
      <c r="M5350" s="15">
        <f t="shared" si="803"/>
        <v>0</v>
      </c>
      <c r="N5350" s="7">
        <f t="shared" si="804"/>
        <v>0</v>
      </c>
      <c r="O5350" s="7">
        <f t="shared" si="805"/>
        <v>0</v>
      </c>
      <c r="R5350" s="7"/>
      <c r="S5350" s="47">
        <f t="shared" si="806"/>
        <v>0</v>
      </c>
      <c r="T5350" s="47">
        <f t="shared" si="807"/>
        <v>0</v>
      </c>
      <c r="U5350" s="47">
        <f t="shared" si="808"/>
        <v>100.59</v>
      </c>
      <c r="V5350" s="47">
        <f t="shared" si="809"/>
        <v>-11.28</v>
      </c>
      <c r="W5350" s="11"/>
    </row>
    <row r="5351" spans="1:23" x14ac:dyDescent="0.45">
      <c r="A5351" t="s">
        <v>5356</v>
      </c>
      <c r="B5351">
        <v>0.44</v>
      </c>
      <c r="D5351" s="9" t="str">
        <f>VartojimasGamyba!J5347</f>
        <v>2024-04-10-17</v>
      </c>
      <c r="E5351" s="8">
        <f>VartojimasGamyba!G5347</f>
        <v>0.52400000000000002</v>
      </c>
      <c r="F5351" s="11"/>
      <c r="G5351" s="7">
        <f t="shared" si="810"/>
        <v>7.7022222222222245</v>
      </c>
      <c r="H5351" s="7">
        <v>0</v>
      </c>
      <c r="I5351" s="7">
        <v>0.58222222222222175</v>
      </c>
      <c r="J5351" s="7">
        <v>0</v>
      </c>
      <c r="L5351" s="7">
        <f>VartojimasGamyba!H5347</f>
        <v>0</v>
      </c>
      <c r="M5351" s="15">
        <f t="shared" si="803"/>
        <v>4.4408920985006262E-16</v>
      </c>
      <c r="N5351" s="7">
        <f t="shared" si="804"/>
        <v>4.4733106108196809E-14</v>
      </c>
      <c r="O5351" s="7">
        <f t="shared" si="805"/>
        <v>4.4733106108196809E-14</v>
      </c>
      <c r="R5351" s="7"/>
      <c r="S5351" s="47">
        <f t="shared" si="806"/>
        <v>4.4408920985006262E-16</v>
      </c>
      <c r="T5351" s="47">
        <f t="shared" si="807"/>
        <v>0</v>
      </c>
      <c r="U5351" s="47">
        <f t="shared" si="808"/>
        <v>100.73</v>
      </c>
      <c r="V5351" s="47">
        <f t="shared" si="809"/>
        <v>-11.14</v>
      </c>
      <c r="W5351" s="11"/>
    </row>
    <row r="5352" spans="1:23" x14ac:dyDescent="0.45">
      <c r="A5352" t="s">
        <v>5357</v>
      </c>
      <c r="B5352">
        <v>0.45</v>
      </c>
      <c r="D5352" s="9" t="str">
        <f>VartojimasGamyba!J5348</f>
        <v>2024-04-10-18</v>
      </c>
      <c r="E5352" s="8">
        <f>VartojimasGamyba!G5348</f>
        <v>0.56200000000000006</v>
      </c>
      <c r="F5352" s="11"/>
      <c r="G5352" s="7">
        <f t="shared" si="810"/>
        <v>7.0777777777777802</v>
      </c>
      <c r="H5352" s="7">
        <v>0</v>
      </c>
      <c r="I5352" s="7">
        <v>0.62444444444444458</v>
      </c>
      <c r="J5352" s="7">
        <v>0</v>
      </c>
      <c r="L5352" s="7">
        <f>VartojimasGamyba!H5348</f>
        <v>0</v>
      </c>
      <c r="M5352" s="15">
        <f t="shared" si="803"/>
        <v>-1.1102230246251565E-16</v>
      </c>
      <c r="N5352" s="7">
        <f t="shared" si="804"/>
        <v>-1.1184386750073828E-14</v>
      </c>
      <c r="O5352" s="7">
        <f t="shared" si="805"/>
        <v>-1.1184386750073828E-14</v>
      </c>
      <c r="R5352" s="7"/>
      <c r="S5352" s="47">
        <f t="shared" si="806"/>
        <v>-1.1102230246251565E-16</v>
      </c>
      <c r="T5352" s="47">
        <f t="shared" si="807"/>
        <v>0</v>
      </c>
      <c r="U5352" s="47">
        <f t="shared" si="808"/>
        <v>100.74000000000001</v>
      </c>
      <c r="V5352" s="47">
        <f t="shared" si="809"/>
        <v>-11.13</v>
      </c>
      <c r="W5352" s="11"/>
    </row>
    <row r="5353" spans="1:23" x14ac:dyDescent="0.45">
      <c r="A5353" t="s">
        <v>5358</v>
      </c>
      <c r="B5353">
        <v>4.01</v>
      </c>
      <c r="D5353" s="9" t="str">
        <f>VartojimasGamyba!J5349</f>
        <v>2024-04-10-19</v>
      </c>
      <c r="E5353" s="8">
        <f>VartojimasGamyba!G5349</f>
        <v>0.36299999999999999</v>
      </c>
      <c r="F5353" s="11"/>
      <c r="G5353" s="7">
        <f t="shared" si="810"/>
        <v>6.6744444444444468</v>
      </c>
      <c r="H5353" s="7">
        <v>0</v>
      </c>
      <c r="I5353" s="7">
        <v>0.40333333333333332</v>
      </c>
      <c r="J5353" s="7">
        <v>0</v>
      </c>
      <c r="L5353" s="7">
        <f>VartojimasGamyba!H5349</f>
        <v>0</v>
      </c>
      <c r="M5353" s="15">
        <f t="shared" si="803"/>
        <v>0</v>
      </c>
      <c r="N5353" s="7">
        <f t="shared" si="804"/>
        <v>0</v>
      </c>
      <c r="O5353" s="7">
        <f t="shared" si="805"/>
        <v>0</v>
      </c>
      <c r="R5353" s="7"/>
      <c r="S5353" s="47">
        <f t="shared" si="806"/>
        <v>0</v>
      </c>
      <c r="T5353" s="47">
        <f t="shared" si="807"/>
        <v>0</v>
      </c>
      <c r="U5353" s="47">
        <f t="shared" si="808"/>
        <v>104.30000000000001</v>
      </c>
      <c r="V5353" s="47">
        <f t="shared" si="809"/>
        <v>-7.57</v>
      </c>
      <c r="W5353" s="11"/>
    </row>
    <row r="5354" spans="1:23" x14ac:dyDescent="0.45">
      <c r="A5354" t="s">
        <v>5359</v>
      </c>
      <c r="B5354">
        <v>4.03</v>
      </c>
      <c r="D5354" s="9" t="str">
        <f>VartojimasGamyba!J5350</f>
        <v>2024-04-10-20</v>
      </c>
      <c r="E5354" s="8">
        <f>VartojimasGamyba!G5350</f>
        <v>0.52</v>
      </c>
      <c r="F5354" s="11"/>
      <c r="G5354" s="7">
        <f t="shared" si="810"/>
        <v>6.0966666666666693</v>
      </c>
      <c r="H5354" s="7">
        <v>0</v>
      </c>
      <c r="I5354" s="7">
        <v>0.57777777777777783</v>
      </c>
      <c r="J5354" s="7">
        <v>0</v>
      </c>
      <c r="L5354" s="7">
        <f>VartojimasGamyba!H5350</f>
        <v>0</v>
      </c>
      <c r="M5354" s="15">
        <f t="shared" si="803"/>
        <v>0</v>
      </c>
      <c r="N5354" s="7">
        <f t="shared" si="804"/>
        <v>0</v>
      </c>
      <c r="O5354" s="7">
        <f t="shared" si="805"/>
        <v>0</v>
      </c>
      <c r="P5354" s="7" t="s">
        <v>8873</v>
      </c>
      <c r="R5354" s="7"/>
      <c r="S5354" s="47">
        <f t="shared" si="806"/>
        <v>0</v>
      </c>
      <c r="T5354" s="47">
        <f t="shared" si="807"/>
        <v>0</v>
      </c>
      <c r="U5354" s="47">
        <f t="shared" si="808"/>
        <v>104.32000000000001</v>
      </c>
      <c r="V5354" s="47">
        <f t="shared" si="809"/>
        <v>-7.55</v>
      </c>
      <c r="W5354" s="11"/>
    </row>
    <row r="5355" spans="1:23" x14ac:dyDescent="0.45">
      <c r="A5355" t="s">
        <v>5360</v>
      </c>
      <c r="B5355">
        <v>4.01</v>
      </c>
      <c r="D5355" s="9" t="str">
        <f>VartojimasGamyba!J5351</f>
        <v>2024-04-10-21</v>
      </c>
      <c r="E5355" s="8">
        <f>VartojimasGamyba!G5351</f>
        <v>0.26900000000000002</v>
      </c>
      <c r="F5355" s="11"/>
      <c r="G5355" s="7">
        <f t="shared" si="810"/>
        <v>5.7977777777777808</v>
      </c>
      <c r="H5355" s="7">
        <v>0</v>
      </c>
      <c r="I5355" s="7">
        <v>0.29888888888888887</v>
      </c>
      <c r="J5355" s="7">
        <v>0</v>
      </c>
      <c r="L5355" s="7">
        <f>VartojimasGamyba!H5351</f>
        <v>0</v>
      </c>
      <c r="M5355" s="15">
        <f t="shared" si="803"/>
        <v>0</v>
      </c>
      <c r="N5355" s="7">
        <f t="shared" si="804"/>
        <v>0</v>
      </c>
      <c r="O5355" s="7">
        <f t="shared" si="805"/>
        <v>0</v>
      </c>
      <c r="P5355" s="7">
        <f>SUM(N5334:N5357)</f>
        <v>-435.14612888888882</v>
      </c>
      <c r="R5355" s="7"/>
      <c r="S5355" s="47">
        <f t="shared" si="806"/>
        <v>0</v>
      </c>
      <c r="T5355" s="47">
        <f t="shared" si="807"/>
        <v>0</v>
      </c>
      <c r="U5355" s="47">
        <f t="shared" si="808"/>
        <v>104.30000000000001</v>
      </c>
      <c r="V5355" s="47">
        <f t="shared" si="809"/>
        <v>-7.57</v>
      </c>
      <c r="W5355" s="11"/>
    </row>
    <row r="5356" spans="1:23" x14ac:dyDescent="0.45">
      <c r="A5356" t="s">
        <v>5361</v>
      </c>
      <c r="B5356">
        <v>0.43</v>
      </c>
      <c r="D5356" s="9" t="str">
        <f>VartojimasGamyba!J5352</f>
        <v>2024-04-10-22</v>
      </c>
      <c r="E5356" s="8">
        <f>VartojimasGamyba!G5352</f>
        <v>0.48199999999999998</v>
      </c>
      <c r="F5356" s="11"/>
      <c r="G5356" s="7">
        <f t="shared" si="810"/>
        <v>5.262222222222225</v>
      </c>
      <c r="H5356" s="7">
        <v>0</v>
      </c>
      <c r="I5356" s="7">
        <v>0.53555555555555567</v>
      </c>
      <c r="J5356" s="7">
        <v>0</v>
      </c>
      <c r="L5356" s="7">
        <f>VartojimasGamyba!H5352</f>
        <v>0</v>
      </c>
      <c r="M5356" s="15">
        <f t="shared" si="803"/>
        <v>-1.1102230246251565E-16</v>
      </c>
      <c r="N5356" s="7">
        <f t="shared" si="804"/>
        <v>-1.1182166304024578E-14</v>
      </c>
      <c r="O5356" s="7">
        <f t="shared" si="805"/>
        <v>-1.1182166304024578E-14</v>
      </c>
      <c r="P5356" s="7" t="s">
        <v>8872</v>
      </c>
      <c r="R5356" s="7"/>
      <c r="S5356" s="47">
        <f t="shared" si="806"/>
        <v>-1.1102230246251565E-16</v>
      </c>
      <c r="T5356" s="47">
        <f t="shared" si="807"/>
        <v>0</v>
      </c>
      <c r="U5356" s="47">
        <f t="shared" si="808"/>
        <v>100.72000000000001</v>
      </c>
      <c r="V5356" s="47">
        <f t="shared" si="809"/>
        <v>-11.15</v>
      </c>
      <c r="W5356" s="11"/>
    </row>
    <row r="5357" spans="1:23" x14ac:dyDescent="0.45">
      <c r="A5357" t="s">
        <v>5362</v>
      </c>
      <c r="B5357">
        <v>0.4</v>
      </c>
      <c r="D5357" s="9" t="str">
        <f>VartojimasGamyba!J5353</f>
        <v>2024-04-10-23</v>
      </c>
      <c r="E5357" s="8">
        <f>VartojimasGamyba!G5353</f>
        <v>0.23599999999999999</v>
      </c>
      <c r="F5357" s="11"/>
      <c r="G5357" s="7">
        <f t="shared" si="810"/>
        <v>5.0000000000000027</v>
      </c>
      <c r="H5357" s="7">
        <v>0</v>
      </c>
      <c r="I5357" s="7">
        <v>0.26222222222222225</v>
      </c>
      <c r="J5357" s="7">
        <v>0</v>
      </c>
      <c r="L5357" s="7">
        <f>VartojimasGamyba!H5353</f>
        <v>0</v>
      </c>
      <c r="M5357" s="15">
        <f t="shared" si="803"/>
        <v>-2.7755575615628914E-17</v>
      </c>
      <c r="N5357" s="7">
        <f t="shared" si="804"/>
        <v>-2.7947089087376756E-15</v>
      </c>
      <c r="O5357" s="7">
        <f t="shared" si="805"/>
        <v>-2.7947089087376756E-15</v>
      </c>
      <c r="P5357" s="7">
        <f>SUM(O5334:O5357)</f>
        <v>1.1478220283966944E-13</v>
      </c>
      <c r="Q5357" s="7">
        <f>SUMPRODUCT(B5334:B5357,E5334:E5357)+SUM(E5334:E5357)*$Z$21-SUMPRODUCT(B5334:B5357,L5334:L5357)+SUM(L5334:L5357)*ABS($Z$20)</f>
        <v>118.59754000000004</v>
      </c>
      <c r="R5357" s="7"/>
      <c r="S5357" s="47">
        <f t="shared" si="806"/>
        <v>-2.7755575615628914E-17</v>
      </c>
      <c r="T5357" s="47">
        <f t="shared" si="807"/>
        <v>0</v>
      </c>
      <c r="U5357" s="47">
        <f t="shared" si="808"/>
        <v>100.69000000000001</v>
      </c>
      <c r="V5357" s="47">
        <f t="shared" si="809"/>
        <v>-11.18</v>
      </c>
      <c r="W5357" s="11">
        <f>IF(P5357&lt;&gt;Q5357,1,0)</f>
        <v>1</v>
      </c>
    </row>
    <row r="5358" spans="1:23" x14ac:dyDescent="0.45">
      <c r="A5358" t="s">
        <v>5363</v>
      </c>
      <c r="B5358">
        <v>0.44</v>
      </c>
      <c r="D5358" s="1" t="str">
        <f>VartojimasGamyba!J5354</f>
        <v>2024-04-11-00</v>
      </c>
      <c r="E5358" s="7">
        <f>VartojimasGamyba!G5354</f>
        <v>0.63400000000000001</v>
      </c>
      <c r="F5358" s="11"/>
      <c r="G5358" s="12">
        <f>G5357+H5358-I5358</f>
        <v>4.2955555555555582</v>
      </c>
      <c r="H5358" s="12">
        <v>0</v>
      </c>
      <c r="I5358" s="12">
        <v>0.70444444444444443</v>
      </c>
      <c r="J5358" s="12">
        <v>0</v>
      </c>
      <c r="K5358" s="12"/>
      <c r="L5358" s="12">
        <f>VartojimasGamyba!H5354</f>
        <v>0</v>
      </c>
      <c r="M5358" s="19">
        <f t="shared" si="803"/>
        <v>0</v>
      </c>
      <c r="N5358" s="7">
        <f t="shared" si="804"/>
        <v>0</v>
      </c>
      <c r="O5358" s="7">
        <f t="shared" si="805"/>
        <v>0</v>
      </c>
      <c r="R5358" s="20" t="s">
        <v>8783</v>
      </c>
      <c r="S5358" s="47">
        <f t="shared" si="806"/>
        <v>0</v>
      </c>
      <c r="T5358" s="47">
        <f t="shared" si="807"/>
        <v>0</v>
      </c>
      <c r="U5358" s="47">
        <f t="shared" si="808"/>
        <v>100.73</v>
      </c>
      <c r="V5358" s="47">
        <f t="shared" si="809"/>
        <v>-11.14</v>
      </c>
      <c r="W5358" s="11"/>
    </row>
    <row r="5359" spans="1:23" x14ac:dyDescent="0.45">
      <c r="A5359" t="s">
        <v>5364</v>
      </c>
      <c r="B5359">
        <v>-2</v>
      </c>
      <c r="D5359" s="1" t="str">
        <f>VartojimasGamyba!J5355</f>
        <v>2024-04-11-01</v>
      </c>
      <c r="E5359" s="7">
        <f>VartojimasGamyba!G5355</f>
        <v>0.17399999999999999</v>
      </c>
      <c r="F5359" s="11"/>
      <c r="G5359" s="12">
        <f t="shared" ref="G5359:G5381" si="811">G5358+H5359-I5359</f>
        <v>4.1022222222222249</v>
      </c>
      <c r="H5359" s="12">
        <v>0</v>
      </c>
      <c r="I5359" s="12">
        <v>0.19333333333333333</v>
      </c>
      <c r="J5359" s="12">
        <v>0</v>
      </c>
      <c r="K5359" s="12"/>
      <c r="L5359" s="12">
        <f>VartojimasGamyba!H5355</f>
        <v>0</v>
      </c>
      <c r="M5359" s="19">
        <f t="shared" si="803"/>
        <v>0</v>
      </c>
      <c r="N5359" s="7">
        <f t="shared" si="804"/>
        <v>0</v>
      </c>
      <c r="O5359" s="7">
        <f t="shared" si="805"/>
        <v>0</v>
      </c>
      <c r="R5359" s="7"/>
      <c r="S5359" s="47">
        <f t="shared" si="806"/>
        <v>0</v>
      </c>
      <c r="T5359" s="47">
        <f t="shared" si="807"/>
        <v>0</v>
      </c>
      <c r="U5359" s="47">
        <f t="shared" si="808"/>
        <v>98.29</v>
      </c>
      <c r="V5359" s="47">
        <f t="shared" si="809"/>
        <v>-13.58</v>
      </c>
      <c r="W5359" s="11"/>
    </row>
    <row r="5360" spans="1:23" x14ac:dyDescent="0.45">
      <c r="A5360" t="s">
        <v>5365</v>
      </c>
      <c r="B5360">
        <v>0.21</v>
      </c>
      <c r="D5360" s="1" t="str">
        <f>VartojimasGamyba!J5356</f>
        <v>2024-04-11-02</v>
      </c>
      <c r="E5360" s="7">
        <f>VartojimasGamyba!G5356</f>
        <v>0.66900000000000004</v>
      </c>
      <c r="F5360" s="11"/>
      <c r="G5360" s="12">
        <f t="shared" si="811"/>
        <v>3.3588888888888917</v>
      </c>
      <c r="H5360" s="12">
        <v>0</v>
      </c>
      <c r="I5360" s="12">
        <v>0.7433333333333334</v>
      </c>
      <c r="J5360" s="12">
        <v>0</v>
      </c>
      <c r="K5360" s="12"/>
      <c r="L5360" s="12">
        <f>VartojimasGamyba!H5356</f>
        <v>0</v>
      </c>
      <c r="M5360" s="19">
        <f t="shared" si="803"/>
        <v>0</v>
      </c>
      <c r="N5360" s="7">
        <f t="shared" si="804"/>
        <v>0</v>
      </c>
      <c r="O5360" s="7">
        <f t="shared" si="805"/>
        <v>0</v>
      </c>
      <c r="R5360" s="7"/>
      <c r="S5360" s="47">
        <f t="shared" si="806"/>
        <v>0</v>
      </c>
      <c r="T5360" s="47">
        <f t="shared" si="807"/>
        <v>0</v>
      </c>
      <c r="U5360" s="47">
        <f t="shared" si="808"/>
        <v>100.5</v>
      </c>
      <c r="V5360" s="47">
        <f t="shared" si="809"/>
        <v>-11.37</v>
      </c>
      <c r="W5360" s="11"/>
    </row>
    <row r="5361" spans="1:23" x14ac:dyDescent="0.45">
      <c r="A5361" t="s">
        <v>5366</v>
      </c>
      <c r="B5361">
        <v>0.23</v>
      </c>
      <c r="D5361" s="1" t="str">
        <f>VartojimasGamyba!J5357</f>
        <v>2024-04-11-03</v>
      </c>
      <c r="E5361" s="7">
        <f>VartojimasGamyba!G5357</f>
        <v>0.19500000000000001</v>
      </c>
      <c r="F5361" s="11"/>
      <c r="G5361" s="12">
        <f t="shared" si="811"/>
        <v>3.1422222222222249</v>
      </c>
      <c r="H5361" s="12">
        <v>0</v>
      </c>
      <c r="I5361" s="12">
        <v>0.21666666666666667</v>
      </c>
      <c r="J5361" s="12">
        <v>0</v>
      </c>
      <c r="K5361" s="12"/>
      <c r="L5361" s="12">
        <f>VartojimasGamyba!H5357</f>
        <v>0</v>
      </c>
      <c r="M5361" s="19">
        <f t="shared" si="803"/>
        <v>0</v>
      </c>
      <c r="N5361" s="7">
        <f t="shared" si="804"/>
        <v>0</v>
      </c>
      <c r="O5361" s="7">
        <f t="shared" si="805"/>
        <v>0</v>
      </c>
      <c r="R5361" s="7"/>
      <c r="S5361" s="47">
        <f t="shared" si="806"/>
        <v>0</v>
      </c>
      <c r="T5361" s="47">
        <f t="shared" si="807"/>
        <v>0</v>
      </c>
      <c r="U5361" s="47">
        <f t="shared" si="808"/>
        <v>100.52000000000001</v>
      </c>
      <c r="V5361" s="47">
        <f t="shared" si="809"/>
        <v>-11.35</v>
      </c>
      <c r="W5361" s="11"/>
    </row>
    <row r="5362" spans="1:23" x14ac:dyDescent="0.45">
      <c r="A5362" t="s">
        <v>5367</v>
      </c>
      <c r="B5362">
        <v>0.25</v>
      </c>
      <c r="D5362" s="1" t="str">
        <f>VartojimasGamyba!J5358</f>
        <v>2024-04-11-04</v>
      </c>
      <c r="E5362" s="7">
        <f>VartojimasGamyba!G5358</f>
        <v>0.93</v>
      </c>
      <c r="F5362" s="11"/>
      <c r="G5362" s="12">
        <f t="shared" si="811"/>
        <v>2.1611111111111136</v>
      </c>
      <c r="H5362" s="12">
        <v>0</v>
      </c>
      <c r="I5362" s="12">
        <v>0.98111111111111116</v>
      </c>
      <c r="J5362" s="12">
        <v>0</v>
      </c>
      <c r="K5362" s="12"/>
      <c r="L5362" s="12">
        <f>VartojimasGamyba!H5358</f>
        <v>4.7E-2</v>
      </c>
      <c r="M5362" s="19">
        <f t="shared" si="803"/>
        <v>0</v>
      </c>
      <c r="N5362" s="7">
        <f t="shared" si="804"/>
        <v>0</v>
      </c>
      <c r="O5362" s="7">
        <f t="shared" si="805"/>
        <v>0</v>
      </c>
      <c r="R5362" s="7"/>
      <c r="S5362" s="47">
        <f t="shared" si="806"/>
        <v>0</v>
      </c>
      <c r="T5362" s="47">
        <f t="shared" si="807"/>
        <v>0</v>
      </c>
      <c r="U5362" s="47">
        <f t="shared" si="808"/>
        <v>100.54</v>
      </c>
      <c r="V5362" s="47">
        <f t="shared" si="809"/>
        <v>-11.33</v>
      </c>
      <c r="W5362" s="11"/>
    </row>
    <row r="5363" spans="1:23" x14ac:dyDescent="0.45">
      <c r="A5363" t="s">
        <v>5368</v>
      </c>
      <c r="B5363">
        <v>0.24</v>
      </c>
      <c r="D5363" s="1" t="str">
        <f>VartojimasGamyba!J5359</f>
        <v>2024-04-11-05</v>
      </c>
      <c r="E5363" s="7">
        <f>VartojimasGamyba!G5359</f>
        <v>0.13</v>
      </c>
      <c r="F5363" s="11"/>
      <c r="G5363" s="12">
        <f t="shared" si="811"/>
        <v>2.6021111111111139</v>
      </c>
      <c r="H5363" s="12">
        <v>0.44100000000000006</v>
      </c>
      <c r="I5363" s="12">
        <v>0</v>
      </c>
      <c r="J5363" s="12">
        <v>0</v>
      </c>
      <c r="K5363" s="12"/>
      <c r="L5363" s="12">
        <f>VartojimasGamyba!H5359</f>
        <v>0.57099999999999995</v>
      </c>
      <c r="M5363" s="19">
        <f t="shared" si="803"/>
        <v>0</v>
      </c>
      <c r="N5363" s="7">
        <f t="shared" si="804"/>
        <v>0</v>
      </c>
      <c r="O5363" s="7">
        <f t="shared" si="805"/>
        <v>0</v>
      </c>
      <c r="R5363" s="7"/>
      <c r="S5363" s="47">
        <f t="shared" si="806"/>
        <v>0.44099999999999995</v>
      </c>
      <c r="T5363" s="47">
        <f t="shared" si="807"/>
        <v>0.44099999999999995</v>
      </c>
      <c r="U5363" s="47">
        <f t="shared" si="808"/>
        <v>100.53</v>
      </c>
      <c r="V5363" s="47">
        <f t="shared" si="809"/>
        <v>-11.34</v>
      </c>
      <c r="W5363" s="11"/>
    </row>
    <row r="5364" spans="1:23" x14ac:dyDescent="0.45">
      <c r="A5364" t="s">
        <v>5369</v>
      </c>
      <c r="B5364">
        <v>0.63</v>
      </c>
      <c r="D5364" s="1" t="str">
        <f>VartojimasGamyba!J5360</f>
        <v>2024-04-11-06</v>
      </c>
      <c r="E5364" s="7">
        <f>VartojimasGamyba!G5360</f>
        <v>6.3E-2</v>
      </c>
      <c r="F5364" s="11"/>
      <c r="G5364" s="12">
        <f t="shared" si="811"/>
        <v>3.936111111111114</v>
      </c>
      <c r="H5364" s="12">
        <v>1.3340000000000001</v>
      </c>
      <c r="I5364" s="12">
        <v>0</v>
      </c>
      <c r="J5364" s="12">
        <v>0</v>
      </c>
      <c r="K5364" s="12"/>
      <c r="L5364" s="12">
        <f>VartojimasGamyba!H5360</f>
        <v>1.397</v>
      </c>
      <c r="M5364" s="19">
        <f t="shared" si="803"/>
        <v>0</v>
      </c>
      <c r="N5364" s="7">
        <f t="shared" si="804"/>
        <v>0</v>
      </c>
      <c r="O5364" s="7">
        <f t="shared" si="805"/>
        <v>0</v>
      </c>
      <c r="R5364" s="7"/>
      <c r="S5364" s="47">
        <f t="shared" si="806"/>
        <v>1.3340000000000001</v>
      </c>
      <c r="T5364" s="47">
        <f t="shared" si="807"/>
        <v>1.3340000000000001</v>
      </c>
      <c r="U5364" s="47">
        <f t="shared" si="808"/>
        <v>100.92</v>
      </c>
      <c r="V5364" s="47">
        <f t="shared" si="809"/>
        <v>-10.95</v>
      </c>
      <c r="W5364" s="11"/>
    </row>
    <row r="5365" spans="1:23" x14ac:dyDescent="0.45">
      <c r="A5365" t="s">
        <v>5370</v>
      </c>
      <c r="B5365">
        <v>4.0599999999999996</v>
      </c>
      <c r="D5365" s="1" t="str">
        <f>VartojimasGamyba!J5361</f>
        <v>2024-04-11-07</v>
      </c>
      <c r="E5365" s="7">
        <f>VartojimasGamyba!G5361</f>
        <v>0</v>
      </c>
      <c r="F5365" s="11"/>
      <c r="G5365" s="12">
        <f t="shared" si="811"/>
        <v>6.6691111111111141</v>
      </c>
      <c r="H5365" s="12">
        <v>2.7330000000000001</v>
      </c>
      <c r="I5365" s="12">
        <v>0</v>
      </c>
      <c r="J5365" s="12">
        <v>0</v>
      </c>
      <c r="K5365" s="12"/>
      <c r="L5365" s="12">
        <f>VartojimasGamyba!H5361</f>
        <v>2.7330000000000001</v>
      </c>
      <c r="M5365" s="19">
        <f t="shared" si="803"/>
        <v>0</v>
      </c>
      <c r="N5365" s="7">
        <f t="shared" si="804"/>
        <v>0</v>
      </c>
      <c r="O5365" s="7">
        <f t="shared" si="805"/>
        <v>0</v>
      </c>
      <c r="R5365" s="7"/>
      <c r="S5365" s="47">
        <f t="shared" si="806"/>
        <v>2.7330000000000001</v>
      </c>
      <c r="T5365" s="47">
        <f t="shared" si="807"/>
        <v>2.7330000000000001</v>
      </c>
      <c r="U5365" s="47">
        <f t="shared" si="808"/>
        <v>104.35000000000001</v>
      </c>
      <c r="V5365" s="47">
        <f t="shared" si="809"/>
        <v>-7.5200000000000005</v>
      </c>
      <c r="W5365" s="11"/>
    </row>
    <row r="5366" spans="1:23" x14ac:dyDescent="0.45">
      <c r="A5366" t="s">
        <v>5371</v>
      </c>
      <c r="B5366">
        <v>12.57</v>
      </c>
      <c r="D5366" s="1" t="str">
        <f>VartojimasGamyba!J5362</f>
        <v>2024-04-11-08</v>
      </c>
      <c r="E5366" s="7">
        <f>VartojimasGamyba!G5362</f>
        <v>1E-3</v>
      </c>
      <c r="F5366" s="11"/>
      <c r="G5366" s="12">
        <f t="shared" si="811"/>
        <v>6.6691111111111141</v>
      </c>
      <c r="H5366" s="12">
        <v>0</v>
      </c>
      <c r="I5366" s="12">
        <v>0</v>
      </c>
      <c r="J5366" s="12">
        <v>2.5289999999999999</v>
      </c>
      <c r="K5366" s="12"/>
      <c r="L5366" s="12">
        <f>VartojimasGamyba!H5362</f>
        <v>2.5299999999999998</v>
      </c>
      <c r="M5366" s="19">
        <f t="shared" si="803"/>
        <v>0</v>
      </c>
      <c r="N5366" s="7">
        <f t="shared" si="804"/>
        <v>-2.5037100000000003</v>
      </c>
      <c r="O5366" s="7">
        <f t="shared" si="805"/>
        <v>0</v>
      </c>
      <c r="R5366" s="7"/>
      <c r="S5366" s="47">
        <f t="shared" si="806"/>
        <v>2.5289999999999999</v>
      </c>
      <c r="T5366" s="47">
        <f t="shared" si="807"/>
        <v>2.5289999999999999</v>
      </c>
      <c r="U5366" s="47">
        <f t="shared" si="808"/>
        <v>112.86000000000001</v>
      </c>
      <c r="V5366" s="47">
        <f t="shared" si="809"/>
        <v>0.99000000000000021</v>
      </c>
      <c r="W5366" s="11"/>
    </row>
    <row r="5367" spans="1:23" x14ac:dyDescent="0.45">
      <c r="A5367" t="s">
        <v>5372</v>
      </c>
      <c r="B5367">
        <v>24.71</v>
      </c>
      <c r="D5367" s="1" t="str">
        <f>VartojimasGamyba!J5363</f>
        <v>2024-04-11-09</v>
      </c>
      <c r="E5367" s="7">
        <f>VartojimasGamyba!G5363</f>
        <v>0</v>
      </c>
      <c r="F5367" s="11"/>
      <c r="G5367" s="12">
        <f t="shared" si="811"/>
        <v>6.6691111111111141</v>
      </c>
      <c r="H5367" s="12">
        <v>0</v>
      </c>
      <c r="I5367" s="12">
        <v>0</v>
      </c>
      <c r="J5367" s="12">
        <v>3.39</v>
      </c>
      <c r="K5367" s="12"/>
      <c r="L5367" s="12">
        <f>VartojimasGamyba!H5363</f>
        <v>3.39</v>
      </c>
      <c r="M5367" s="19">
        <f t="shared" si="803"/>
        <v>0</v>
      </c>
      <c r="N5367" s="7">
        <f t="shared" si="804"/>
        <v>-44.510700000000007</v>
      </c>
      <c r="O5367" s="7">
        <f t="shared" si="805"/>
        <v>0</v>
      </c>
      <c r="R5367" s="7"/>
      <c r="S5367" s="47">
        <f t="shared" si="806"/>
        <v>3.39</v>
      </c>
      <c r="T5367" s="47">
        <f t="shared" si="807"/>
        <v>3.39</v>
      </c>
      <c r="U5367" s="47">
        <f t="shared" si="808"/>
        <v>125</v>
      </c>
      <c r="V5367" s="47">
        <f t="shared" si="809"/>
        <v>13.13</v>
      </c>
      <c r="W5367" s="11"/>
    </row>
    <row r="5368" spans="1:23" x14ac:dyDescent="0.45">
      <c r="A5368" t="s">
        <v>5373</v>
      </c>
      <c r="B5368">
        <v>24.19</v>
      </c>
      <c r="D5368" s="1" t="str">
        <f>VartojimasGamyba!J5364</f>
        <v>2024-04-11-10</v>
      </c>
      <c r="E5368" s="7">
        <f>VartojimasGamyba!G5364</f>
        <v>0.11600000000000001</v>
      </c>
      <c r="F5368" s="11"/>
      <c r="G5368" s="12">
        <f t="shared" si="811"/>
        <v>6.6691111111111141</v>
      </c>
      <c r="H5368" s="12">
        <v>0</v>
      </c>
      <c r="I5368" s="12">
        <v>0</v>
      </c>
      <c r="J5368" s="12">
        <v>3.11</v>
      </c>
      <c r="K5368" s="12"/>
      <c r="L5368" s="12">
        <f>VartojimasGamyba!H5364</f>
        <v>3.226</v>
      </c>
      <c r="M5368" s="19">
        <f t="shared" si="803"/>
        <v>0</v>
      </c>
      <c r="N5368" s="7">
        <f t="shared" si="804"/>
        <v>-39.217100000000002</v>
      </c>
      <c r="O5368" s="7">
        <f t="shared" si="805"/>
        <v>0</v>
      </c>
      <c r="R5368" s="7"/>
      <c r="S5368" s="47">
        <f t="shared" si="806"/>
        <v>3.11</v>
      </c>
      <c r="T5368" s="47">
        <f t="shared" si="807"/>
        <v>3.11</v>
      </c>
      <c r="U5368" s="47">
        <f t="shared" si="808"/>
        <v>124.48</v>
      </c>
      <c r="V5368" s="47">
        <f t="shared" si="809"/>
        <v>12.610000000000001</v>
      </c>
      <c r="W5368" s="11"/>
    </row>
    <row r="5369" spans="1:23" x14ac:dyDescent="0.45">
      <c r="A5369" t="s">
        <v>5374</v>
      </c>
      <c r="B5369">
        <v>7.2</v>
      </c>
      <c r="D5369" s="1" t="str">
        <f>VartojimasGamyba!J5365</f>
        <v>2024-04-11-11</v>
      </c>
      <c r="E5369" s="7">
        <f>VartojimasGamyba!G5365</f>
        <v>0.222</v>
      </c>
      <c r="F5369" s="11"/>
      <c r="G5369" s="12">
        <f t="shared" si="811"/>
        <v>9.2831111111111131</v>
      </c>
      <c r="H5369" s="12">
        <v>2.6139999999999994</v>
      </c>
      <c r="I5369" s="12">
        <v>0</v>
      </c>
      <c r="J5369" s="12">
        <v>0</v>
      </c>
      <c r="K5369" s="12"/>
      <c r="L5369" s="12">
        <f>VartojimasGamyba!H5365</f>
        <v>2.8359999999999999</v>
      </c>
      <c r="M5369" s="19">
        <f t="shared" si="803"/>
        <v>0</v>
      </c>
      <c r="N5369" s="7">
        <f t="shared" si="804"/>
        <v>0</v>
      </c>
      <c r="O5369" s="7">
        <f t="shared" si="805"/>
        <v>0</v>
      </c>
      <c r="R5369" s="7"/>
      <c r="S5369" s="47">
        <f t="shared" si="806"/>
        <v>2.6139999999999999</v>
      </c>
      <c r="T5369" s="47">
        <f t="shared" si="807"/>
        <v>2.6139999999999999</v>
      </c>
      <c r="U5369" s="47">
        <f t="shared" si="808"/>
        <v>107.49000000000001</v>
      </c>
      <c r="V5369" s="47">
        <f t="shared" si="809"/>
        <v>-4.38</v>
      </c>
      <c r="W5369" s="11"/>
    </row>
    <row r="5370" spans="1:23" x14ac:dyDescent="0.45">
      <c r="A5370" t="s">
        <v>5375</v>
      </c>
      <c r="B5370">
        <v>0.32</v>
      </c>
      <c r="D5370" s="1" t="str">
        <f>VartojimasGamyba!J5366</f>
        <v>2024-04-11-12</v>
      </c>
      <c r="E5370" s="7">
        <f>VartojimasGamyba!G5366</f>
        <v>0.376</v>
      </c>
      <c r="F5370" s="11"/>
      <c r="G5370" s="12">
        <f t="shared" si="811"/>
        <v>10.748111111111113</v>
      </c>
      <c r="H5370" s="12">
        <v>1.4650000000000003</v>
      </c>
      <c r="I5370" s="12">
        <v>0</v>
      </c>
      <c r="J5370" s="12">
        <v>0</v>
      </c>
      <c r="K5370" s="12"/>
      <c r="L5370" s="12">
        <f>VartojimasGamyba!H5366</f>
        <v>1.841</v>
      </c>
      <c r="M5370" s="19">
        <f t="shared" si="803"/>
        <v>0</v>
      </c>
      <c r="N5370" s="7">
        <f t="shared" si="804"/>
        <v>0</v>
      </c>
      <c r="O5370" s="7">
        <f t="shared" si="805"/>
        <v>0</v>
      </c>
      <c r="R5370" s="7"/>
      <c r="S5370" s="47">
        <f t="shared" si="806"/>
        <v>1.4649999999999999</v>
      </c>
      <c r="T5370" s="47">
        <f t="shared" si="807"/>
        <v>1.4649999999999999</v>
      </c>
      <c r="U5370" s="47">
        <f t="shared" si="808"/>
        <v>100.61</v>
      </c>
      <c r="V5370" s="47">
        <f t="shared" si="809"/>
        <v>-11.26</v>
      </c>
      <c r="W5370" s="11"/>
    </row>
    <row r="5371" spans="1:23" x14ac:dyDescent="0.45">
      <c r="A5371" t="s">
        <v>5376</v>
      </c>
      <c r="B5371">
        <v>0.23</v>
      </c>
      <c r="D5371" s="1" t="str">
        <f>VartojimasGamyba!J5367</f>
        <v>2024-04-11-13</v>
      </c>
      <c r="E5371" s="7">
        <f>VartojimasGamyba!G5367</f>
        <v>0.16700000000000001</v>
      </c>
      <c r="F5371" s="11"/>
      <c r="G5371" s="12">
        <f t="shared" si="811"/>
        <v>11.798111111111114</v>
      </c>
      <c r="H5371" s="12">
        <v>1.05</v>
      </c>
      <c r="I5371" s="12">
        <v>0</v>
      </c>
      <c r="J5371" s="12">
        <v>0</v>
      </c>
      <c r="K5371" s="12"/>
      <c r="L5371" s="12">
        <f>VartojimasGamyba!H5367</f>
        <v>1.2170000000000001</v>
      </c>
      <c r="M5371" s="19">
        <f t="shared" si="803"/>
        <v>0</v>
      </c>
      <c r="N5371" s="7">
        <f t="shared" si="804"/>
        <v>0</v>
      </c>
      <c r="O5371" s="7">
        <f t="shared" si="805"/>
        <v>0</v>
      </c>
      <c r="R5371" s="7"/>
      <c r="S5371" s="47">
        <f t="shared" si="806"/>
        <v>1.05</v>
      </c>
      <c r="T5371" s="47">
        <f t="shared" si="807"/>
        <v>1.05</v>
      </c>
      <c r="U5371" s="47">
        <f t="shared" si="808"/>
        <v>100.52000000000001</v>
      </c>
      <c r="V5371" s="47">
        <f t="shared" si="809"/>
        <v>-11.35</v>
      </c>
      <c r="W5371" s="11"/>
    </row>
    <row r="5372" spans="1:23" x14ac:dyDescent="0.45">
      <c r="A5372" t="s">
        <v>5377</v>
      </c>
      <c r="B5372">
        <v>0.26</v>
      </c>
      <c r="D5372" s="1" t="str">
        <f>VartojimasGamyba!J5368</f>
        <v>2024-04-11-14</v>
      </c>
      <c r="E5372" s="7">
        <f>VartojimasGamyba!G5368</f>
        <v>0.13100000000000001</v>
      </c>
      <c r="F5372" s="11"/>
      <c r="G5372" s="12">
        <f t="shared" si="811"/>
        <v>11.942111111111114</v>
      </c>
      <c r="H5372" s="12">
        <v>0.14400000000000002</v>
      </c>
      <c r="I5372" s="12">
        <v>0</v>
      </c>
      <c r="J5372" s="12">
        <v>0</v>
      </c>
      <c r="K5372" s="12"/>
      <c r="L5372" s="12">
        <f>VartojimasGamyba!H5368</f>
        <v>0.27500000000000002</v>
      </c>
      <c r="M5372" s="19">
        <f t="shared" si="803"/>
        <v>0</v>
      </c>
      <c r="N5372" s="7">
        <f t="shared" si="804"/>
        <v>0</v>
      </c>
      <c r="O5372" s="7">
        <f t="shared" si="805"/>
        <v>0</v>
      </c>
      <c r="R5372" s="7"/>
      <c r="S5372" s="47">
        <f t="shared" si="806"/>
        <v>0.14400000000000002</v>
      </c>
      <c r="T5372" s="47">
        <f t="shared" si="807"/>
        <v>0.14400000000000002</v>
      </c>
      <c r="U5372" s="47">
        <f t="shared" si="808"/>
        <v>100.55000000000001</v>
      </c>
      <c r="V5372" s="47">
        <f t="shared" si="809"/>
        <v>-11.32</v>
      </c>
      <c r="W5372" s="11"/>
    </row>
    <row r="5373" spans="1:23" x14ac:dyDescent="0.45">
      <c r="A5373" t="s">
        <v>5378</v>
      </c>
      <c r="B5373">
        <v>0.27</v>
      </c>
      <c r="D5373" s="1" t="str">
        <f>VartojimasGamyba!J5369</f>
        <v>2024-04-11-15</v>
      </c>
      <c r="E5373" s="7">
        <f>VartojimasGamyba!G5369</f>
        <v>0.23799999999999999</v>
      </c>
      <c r="F5373" s="11"/>
      <c r="G5373" s="12">
        <f t="shared" si="811"/>
        <v>11.771000000000003</v>
      </c>
      <c r="H5373" s="12">
        <v>0</v>
      </c>
      <c r="I5373" s="12">
        <v>0.17111111111111107</v>
      </c>
      <c r="J5373" s="12">
        <v>0</v>
      </c>
      <c r="K5373" s="12"/>
      <c r="L5373" s="12">
        <f>VartojimasGamyba!H5369</f>
        <v>8.4000000000000005E-2</v>
      </c>
      <c r="M5373" s="19">
        <f t="shared" si="803"/>
        <v>0</v>
      </c>
      <c r="N5373" s="7">
        <f t="shared" si="804"/>
        <v>0</v>
      </c>
      <c r="O5373" s="7">
        <f t="shared" si="805"/>
        <v>0</v>
      </c>
      <c r="R5373" s="7"/>
      <c r="S5373" s="47">
        <f t="shared" si="806"/>
        <v>0</v>
      </c>
      <c r="T5373" s="47">
        <f t="shared" si="807"/>
        <v>0</v>
      </c>
      <c r="U5373" s="47">
        <f t="shared" si="808"/>
        <v>100.56</v>
      </c>
      <c r="V5373" s="47">
        <f t="shared" si="809"/>
        <v>-11.31</v>
      </c>
      <c r="W5373" s="11"/>
    </row>
    <row r="5374" spans="1:23" x14ac:dyDescent="0.45">
      <c r="A5374" t="s">
        <v>5379</v>
      </c>
      <c r="B5374">
        <v>4.2</v>
      </c>
      <c r="D5374" s="1" t="str">
        <f>VartojimasGamyba!J5370</f>
        <v>2024-04-11-16</v>
      </c>
      <c r="E5374" s="7">
        <f>VartojimasGamyba!G5370</f>
        <v>0.46300000000000002</v>
      </c>
      <c r="F5374" s="11"/>
      <c r="G5374" s="12">
        <f t="shared" si="811"/>
        <v>11.256555555555558</v>
      </c>
      <c r="H5374" s="12">
        <v>0</v>
      </c>
      <c r="I5374" s="12">
        <v>0.51444444444444404</v>
      </c>
      <c r="J5374" s="12">
        <v>0</v>
      </c>
      <c r="K5374" s="12"/>
      <c r="L5374" s="12">
        <f>VartojimasGamyba!H5370</f>
        <v>0</v>
      </c>
      <c r="M5374" s="19">
        <f t="shared" si="803"/>
        <v>3.8857805861880479E-16</v>
      </c>
      <c r="N5374" s="7">
        <f t="shared" si="804"/>
        <v>4.0602521345078916E-14</v>
      </c>
      <c r="O5374" s="7">
        <f t="shared" si="805"/>
        <v>4.0602521345078916E-14</v>
      </c>
      <c r="R5374" s="7"/>
      <c r="S5374" s="47">
        <f t="shared" si="806"/>
        <v>3.8857805861880479E-16</v>
      </c>
      <c r="T5374" s="47">
        <f t="shared" si="807"/>
        <v>0</v>
      </c>
      <c r="U5374" s="47">
        <f t="shared" si="808"/>
        <v>104.49000000000001</v>
      </c>
      <c r="V5374" s="47">
        <f t="shared" si="809"/>
        <v>-7.38</v>
      </c>
      <c r="W5374" s="11"/>
    </row>
    <row r="5375" spans="1:23" x14ac:dyDescent="0.45">
      <c r="A5375" t="s">
        <v>5380</v>
      </c>
      <c r="B5375">
        <v>8.68</v>
      </c>
      <c r="D5375" s="1" t="str">
        <f>VartojimasGamyba!J5371</f>
        <v>2024-04-11-17</v>
      </c>
      <c r="E5375" s="7">
        <f>VartojimasGamyba!G5371</f>
        <v>0.45900000000000002</v>
      </c>
      <c r="F5375" s="11"/>
      <c r="G5375" s="12">
        <f t="shared" si="811"/>
        <v>10.746555555555558</v>
      </c>
      <c r="H5375" s="12">
        <v>0</v>
      </c>
      <c r="I5375" s="12">
        <v>0.51</v>
      </c>
      <c r="J5375" s="12">
        <v>0</v>
      </c>
      <c r="K5375" s="12"/>
      <c r="L5375" s="12">
        <f>VartojimasGamyba!H5371</f>
        <v>0</v>
      </c>
      <c r="M5375" s="19">
        <f t="shared" si="803"/>
        <v>0</v>
      </c>
      <c r="N5375" s="7">
        <f t="shared" si="804"/>
        <v>0</v>
      </c>
      <c r="O5375" s="7">
        <f t="shared" si="805"/>
        <v>0</v>
      </c>
      <c r="R5375" s="7"/>
      <c r="S5375" s="47">
        <f t="shared" si="806"/>
        <v>0</v>
      </c>
      <c r="T5375" s="47">
        <f t="shared" si="807"/>
        <v>0</v>
      </c>
      <c r="U5375" s="47">
        <f t="shared" si="808"/>
        <v>108.97</v>
      </c>
      <c r="V5375" s="47">
        <f t="shared" si="809"/>
        <v>-2.9000000000000004</v>
      </c>
      <c r="W5375" s="11"/>
    </row>
    <row r="5376" spans="1:23" x14ac:dyDescent="0.45">
      <c r="A5376" t="s">
        <v>5381</v>
      </c>
      <c r="B5376">
        <v>22.29</v>
      </c>
      <c r="D5376" s="1" t="str">
        <f>VartojimasGamyba!J5372</f>
        <v>2024-04-11-18</v>
      </c>
      <c r="E5376" s="7">
        <f>VartojimasGamyba!G5372</f>
        <v>0.9</v>
      </c>
      <c r="F5376" s="11"/>
      <c r="G5376" s="12">
        <f t="shared" si="811"/>
        <v>9.7465555555555579</v>
      </c>
      <c r="H5376" s="12">
        <v>0</v>
      </c>
      <c r="I5376" s="12">
        <v>1</v>
      </c>
      <c r="J5376" s="12">
        <v>0</v>
      </c>
      <c r="K5376" s="12"/>
      <c r="L5376" s="12">
        <f>VartojimasGamyba!H5372</f>
        <v>0</v>
      </c>
      <c r="M5376" s="19">
        <f t="shared" si="803"/>
        <v>0</v>
      </c>
      <c r="N5376" s="7">
        <f t="shared" si="804"/>
        <v>0</v>
      </c>
      <c r="O5376" s="7">
        <f t="shared" si="805"/>
        <v>0</v>
      </c>
      <c r="R5376" s="7"/>
      <c r="S5376" s="47">
        <f t="shared" si="806"/>
        <v>0</v>
      </c>
      <c r="T5376" s="47">
        <f t="shared" si="807"/>
        <v>0</v>
      </c>
      <c r="U5376" s="47">
        <f t="shared" si="808"/>
        <v>122.58000000000001</v>
      </c>
      <c r="V5376" s="47">
        <f t="shared" si="809"/>
        <v>10.709999999999999</v>
      </c>
      <c r="W5376" s="11"/>
    </row>
    <row r="5377" spans="1:23" x14ac:dyDescent="0.45">
      <c r="A5377" t="s">
        <v>5382</v>
      </c>
      <c r="B5377">
        <v>25.6</v>
      </c>
      <c r="D5377" s="1" t="str">
        <f>VartojimasGamyba!J5373</f>
        <v>2024-04-11-19</v>
      </c>
      <c r="E5377" s="7">
        <f>VartojimasGamyba!G5373</f>
        <v>0.47599999999999998</v>
      </c>
      <c r="F5377" s="11"/>
      <c r="G5377" s="12">
        <f t="shared" si="811"/>
        <v>8.7936666666666667</v>
      </c>
      <c r="H5377" s="12">
        <v>3.8160000000000243</v>
      </c>
      <c r="I5377" s="12">
        <v>4.7688888888889158</v>
      </c>
      <c r="J5377" s="12">
        <v>0</v>
      </c>
      <c r="K5377" s="12"/>
      <c r="L5377" s="12">
        <f>VartojimasGamyba!H5373</f>
        <v>0</v>
      </c>
      <c r="M5377" s="19">
        <f t="shared" si="803"/>
        <v>0</v>
      </c>
      <c r="N5377" s="7">
        <f t="shared" si="804"/>
        <v>0</v>
      </c>
      <c r="O5377" s="7">
        <f t="shared" si="805"/>
        <v>0</v>
      </c>
      <c r="R5377" s="7"/>
      <c r="S5377" s="47">
        <f t="shared" si="806"/>
        <v>0</v>
      </c>
      <c r="T5377" s="47">
        <f t="shared" si="807"/>
        <v>0</v>
      </c>
      <c r="U5377" s="47">
        <f t="shared" si="808"/>
        <v>125.89000000000001</v>
      </c>
      <c r="V5377" s="47">
        <f t="shared" si="809"/>
        <v>14.020000000000001</v>
      </c>
      <c r="W5377" s="11"/>
    </row>
    <row r="5378" spans="1:23" x14ac:dyDescent="0.45">
      <c r="A5378" t="s">
        <v>5383</v>
      </c>
      <c r="B5378">
        <v>25.39</v>
      </c>
      <c r="D5378" s="1" t="str">
        <f>VartojimasGamyba!J5374</f>
        <v>2024-04-11-20</v>
      </c>
      <c r="E5378" s="7">
        <f>VartojimasGamyba!G5374</f>
        <v>0.45300000000000001</v>
      </c>
      <c r="F5378" s="11"/>
      <c r="G5378" s="12">
        <f t="shared" si="811"/>
        <v>7.3406666666666638</v>
      </c>
      <c r="H5378" s="12">
        <v>8.5469999999999988</v>
      </c>
      <c r="I5378" s="12">
        <v>10</v>
      </c>
      <c r="J5378" s="12">
        <v>0</v>
      </c>
      <c r="K5378" s="12"/>
      <c r="L5378" s="12">
        <f>VartojimasGamyba!H5374</f>
        <v>0</v>
      </c>
      <c r="M5378" s="19">
        <f t="shared" si="803"/>
        <v>-1.7763568394002505E-15</v>
      </c>
      <c r="N5378" s="7">
        <f t="shared" si="804"/>
        <v>-2.2325252757582349E-13</v>
      </c>
      <c r="O5378" s="7">
        <f t="shared" si="805"/>
        <v>-2.2325252757582349E-13</v>
      </c>
      <c r="P5378" s="7" t="s">
        <v>8873</v>
      </c>
      <c r="R5378" s="7"/>
      <c r="S5378" s="47">
        <f t="shared" si="806"/>
        <v>-1.7763568394002505E-15</v>
      </c>
      <c r="T5378" s="47">
        <f t="shared" si="807"/>
        <v>0</v>
      </c>
      <c r="U5378" s="47">
        <f t="shared" si="808"/>
        <v>125.68</v>
      </c>
      <c r="V5378" s="47">
        <f t="shared" si="809"/>
        <v>13.81</v>
      </c>
      <c r="W5378" s="11"/>
    </row>
    <row r="5379" spans="1:23" x14ac:dyDescent="0.45">
      <c r="A5379" t="s">
        <v>5384</v>
      </c>
      <c r="B5379">
        <v>21</v>
      </c>
      <c r="D5379" s="1" t="str">
        <f>VartojimasGamyba!J5375</f>
        <v>2024-04-11-21</v>
      </c>
      <c r="E5379" s="7">
        <f>VartojimasGamyba!G5375</f>
        <v>0.40400000000000003</v>
      </c>
      <c r="F5379" s="11"/>
      <c r="G5379" s="12">
        <f t="shared" si="811"/>
        <v>5.9366666666666656</v>
      </c>
      <c r="H5379" s="12">
        <v>8.5960000000000019</v>
      </c>
      <c r="I5379" s="12">
        <v>10</v>
      </c>
      <c r="J5379" s="12">
        <v>0</v>
      </c>
      <c r="K5379" s="12"/>
      <c r="L5379" s="12">
        <f>VartojimasGamyba!H5375</f>
        <v>0</v>
      </c>
      <c r="M5379" s="19">
        <f t="shared" si="803"/>
        <v>1.7763568394002505E-15</v>
      </c>
      <c r="N5379" s="7">
        <f t="shared" si="804"/>
        <v>2.1545432105085639E-13</v>
      </c>
      <c r="O5379" s="7">
        <f t="shared" si="805"/>
        <v>2.1545432105085639E-13</v>
      </c>
      <c r="P5379" s="7">
        <f>SUM(N5358:N5381)</f>
        <v>-86.231509999999986</v>
      </c>
      <c r="R5379" s="7"/>
      <c r="S5379" s="47">
        <f t="shared" si="806"/>
        <v>1.7763568394002505E-15</v>
      </c>
      <c r="T5379" s="47">
        <f t="shared" si="807"/>
        <v>0</v>
      </c>
      <c r="U5379" s="47">
        <f t="shared" si="808"/>
        <v>121.29</v>
      </c>
      <c r="V5379" s="47">
        <f t="shared" si="809"/>
        <v>9.42</v>
      </c>
      <c r="W5379" s="11"/>
    </row>
    <row r="5380" spans="1:23" x14ac:dyDescent="0.45">
      <c r="A5380" t="s">
        <v>5385</v>
      </c>
      <c r="B5380">
        <v>18.82</v>
      </c>
      <c r="D5380" s="1" t="str">
        <f>VartojimasGamyba!J5376</f>
        <v>2024-04-11-22</v>
      </c>
      <c r="E5380" s="7">
        <f>VartojimasGamyba!G5376</f>
        <v>0.316</v>
      </c>
      <c r="F5380" s="11"/>
      <c r="G5380" s="12">
        <f t="shared" si="811"/>
        <v>5.5855555555555547</v>
      </c>
      <c r="H5380" s="12">
        <v>0</v>
      </c>
      <c r="I5380" s="12">
        <v>0.35111111111111115</v>
      </c>
      <c r="J5380" s="12">
        <v>0</v>
      </c>
      <c r="K5380" s="12"/>
      <c r="L5380" s="12">
        <f>VartojimasGamyba!H5376</f>
        <v>0</v>
      </c>
      <c r="M5380" s="19">
        <f t="shared" si="803"/>
        <v>-5.5511151231257827E-17</v>
      </c>
      <c r="N5380" s="7">
        <f t="shared" si="804"/>
        <v>-6.6119332231551205E-15</v>
      </c>
      <c r="O5380" s="7">
        <f t="shared" si="805"/>
        <v>-6.6119332231551205E-15</v>
      </c>
      <c r="P5380" s="7" t="s">
        <v>8872</v>
      </c>
      <c r="R5380" s="7"/>
      <c r="S5380" s="47">
        <f t="shared" si="806"/>
        <v>-5.5511151231257827E-17</v>
      </c>
      <c r="T5380" s="47">
        <f t="shared" si="807"/>
        <v>0</v>
      </c>
      <c r="U5380" s="47">
        <f t="shared" si="808"/>
        <v>119.11000000000001</v>
      </c>
      <c r="V5380" s="47">
        <f t="shared" si="809"/>
        <v>7.24</v>
      </c>
      <c r="W5380" s="11"/>
    </row>
    <row r="5381" spans="1:23" x14ac:dyDescent="0.45">
      <c r="A5381" t="s">
        <v>5386</v>
      </c>
      <c r="B5381">
        <v>4.9400000000000004</v>
      </c>
      <c r="D5381" s="1" t="str">
        <f>VartojimasGamyba!J5377</f>
        <v>2024-04-11-23</v>
      </c>
      <c r="E5381" s="7">
        <f>VartojimasGamyba!G5377</f>
        <v>0.52700000000000002</v>
      </c>
      <c r="F5381" s="11"/>
      <c r="G5381" s="12">
        <f t="shared" si="811"/>
        <v>4.9999999999999991</v>
      </c>
      <c r="H5381" s="12">
        <v>0</v>
      </c>
      <c r="I5381" s="12">
        <v>0.58555555555555561</v>
      </c>
      <c r="J5381" s="12">
        <v>0</v>
      </c>
      <c r="K5381" s="12"/>
      <c r="L5381" s="12">
        <f>VartojimasGamyba!H5377</f>
        <v>0</v>
      </c>
      <c r="M5381" s="19">
        <f t="shared" si="803"/>
        <v>0</v>
      </c>
      <c r="N5381" s="7">
        <f t="shared" si="804"/>
        <v>0</v>
      </c>
      <c r="O5381" s="7">
        <f t="shared" si="805"/>
        <v>0</v>
      </c>
      <c r="P5381" s="7">
        <f>SUM(O5358:O5381)</f>
        <v>2.6192381596956707E-14</v>
      </c>
      <c r="Q5381" s="7">
        <f>SUMPRODUCT(B5358:B5381,E5358:E5381)+SUM(E5358:E5381)*$Z$21-SUMPRODUCT(B5358:B5381,L5358:L5381)+SUM(L5358:L5381)*ABS($Z$20)</f>
        <v>884.72702999999979</v>
      </c>
      <c r="R5381" s="7"/>
      <c r="S5381" s="47">
        <f t="shared" si="806"/>
        <v>0</v>
      </c>
      <c r="T5381" s="47">
        <f t="shared" si="807"/>
        <v>0</v>
      </c>
      <c r="U5381" s="47">
        <f t="shared" si="808"/>
        <v>105.23</v>
      </c>
      <c r="V5381" s="47">
        <f t="shared" si="809"/>
        <v>-6.64</v>
      </c>
      <c r="W5381" s="11">
        <f>IF(P5381&lt;&gt;Q5381,1,0)</f>
        <v>1</v>
      </c>
    </row>
    <row r="5382" spans="1:23" x14ac:dyDescent="0.45">
      <c r="A5382" t="s">
        <v>5387</v>
      </c>
      <c r="B5382">
        <v>3.46</v>
      </c>
      <c r="D5382" s="9" t="str">
        <f>VartojimasGamyba!J5378</f>
        <v>2024-04-12-00</v>
      </c>
      <c r="E5382" s="8">
        <f>VartojimasGamyba!G5378</f>
        <v>0.23100000000000001</v>
      </c>
      <c r="F5382" s="11"/>
      <c r="G5382" s="7">
        <f>G5381+H5382-I5382</f>
        <v>4.7433333333333323</v>
      </c>
      <c r="H5382" s="7">
        <v>0</v>
      </c>
      <c r="I5382" s="7">
        <v>0.25666666666666665</v>
      </c>
      <c r="J5382" s="7">
        <v>0</v>
      </c>
      <c r="L5382" s="7">
        <f>VartojimasGamyba!H5378</f>
        <v>0</v>
      </c>
      <c r="M5382" s="15">
        <f t="shared" si="803"/>
        <v>2.7755575615628914E-17</v>
      </c>
      <c r="N5382" s="7">
        <f t="shared" si="804"/>
        <v>2.8796409701214998E-15</v>
      </c>
      <c r="O5382" s="7">
        <f t="shared" si="805"/>
        <v>2.8796409701214998E-15</v>
      </c>
      <c r="R5382" s="20" t="s">
        <v>8783</v>
      </c>
      <c r="S5382" s="47">
        <f t="shared" si="806"/>
        <v>2.7755575615628914E-17</v>
      </c>
      <c r="T5382" s="47">
        <f t="shared" si="807"/>
        <v>0</v>
      </c>
      <c r="U5382" s="47">
        <f t="shared" si="808"/>
        <v>103.75</v>
      </c>
      <c r="V5382" s="47">
        <f t="shared" si="809"/>
        <v>-8.120000000000001</v>
      </c>
      <c r="W5382" s="11"/>
    </row>
    <row r="5383" spans="1:23" x14ac:dyDescent="0.45">
      <c r="A5383" t="s">
        <v>5388</v>
      </c>
      <c r="B5383">
        <v>4.16</v>
      </c>
      <c r="D5383" s="9" t="str">
        <f>VartojimasGamyba!J5379</f>
        <v>2024-04-12-01</v>
      </c>
      <c r="E5383" s="8">
        <f>VartojimasGamyba!G5379</f>
        <v>0.496</v>
      </c>
      <c r="F5383" s="11"/>
      <c r="G5383" s="7">
        <f t="shared" ref="G5383:G5405" si="812">G5382+H5383-I5383</f>
        <v>4.1922222222222212</v>
      </c>
      <c r="H5383" s="7">
        <v>0</v>
      </c>
      <c r="I5383" s="7">
        <v>0.55111111111111111</v>
      </c>
      <c r="J5383" s="7">
        <v>0</v>
      </c>
      <c r="L5383" s="7">
        <f>VartojimasGamyba!H5379</f>
        <v>0</v>
      </c>
      <c r="M5383" s="15">
        <f t="shared" ref="M5383:M5446" si="813">E5383+H5383-I5383*$J$2+J5383-L5383</f>
        <v>0</v>
      </c>
      <c r="N5383" s="7">
        <f t="shared" ref="N5383:N5446" si="814">M5383*U5383-J5383*V5383</f>
        <v>0</v>
      </c>
      <c r="O5383" s="7">
        <f t="shared" ref="O5383:O5446" si="815">(M5383)*(B5383+$Z$21)</f>
        <v>0</v>
      </c>
      <c r="R5383" s="7"/>
      <c r="S5383" s="47">
        <f t="shared" ref="S5383:S5446" si="816">M5383+IF((L5383-E5383)&gt;0,(L5383-E5383),0)</f>
        <v>0</v>
      </c>
      <c r="T5383" s="47">
        <f t="shared" ref="T5383:T5446" si="817">IF(L5383-E5383&lt;0,0,L5383-E5383)</f>
        <v>0</v>
      </c>
      <c r="U5383" s="47">
        <f t="shared" ref="U5383:U5446" si="818">B5383+$Z$21</f>
        <v>104.45</v>
      </c>
      <c r="V5383" s="47">
        <f t="shared" ref="V5383:V5446" si="819">B5383+$Z$20</f>
        <v>-7.42</v>
      </c>
      <c r="W5383" s="11"/>
    </row>
    <row r="5384" spans="1:23" x14ac:dyDescent="0.45">
      <c r="A5384" t="s">
        <v>5389</v>
      </c>
      <c r="B5384">
        <v>4.1500000000000004</v>
      </c>
      <c r="D5384" s="9" t="str">
        <f>VartojimasGamyba!J5380</f>
        <v>2024-04-12-02</v>
      </c>
      <c r="E5384" s="8">
        <f>VartojimasGamyba!G5380</f>
        <v>0.17899999999999999</v>
      </c>
      <c r="F5384" s="11"/>
      <c r="G5384" s="7">
        <f t="shared" si="812"/>
        <v>3.9933333333333323</v>
      </c>
      <c r="H5384" s="7">
        <v>0</v>
      </c>
      <c r="I5384" s="7">
        <v>0.19888888888888887</v>
      </c>
      <c r="J5384" s="7">
        <v>0</v>
      </c>
      <c r="L5384" s="7">
        <f>VartojimasGamyba!H5380</f>
        <v>0</v>
      </c>
      <c r="M5384" s="15">
        <f t="shared" si="813"/>
        <v>0</v>
      </c>
      <c r="N5384" s="7">
        <f t="shared" si="814"/>
        <v>0</v>
      </c>
      <c r="O5384" s="7">
        <f t="shared" si="815"/>
        <v>0</v>
      </c>
      <c r="R5384" s="7"/>
      <c r="S5384" s="47">
        <f t="shared" si="816"/>
        <v>0</v>
      </c>
      <c r="T5384" s="47">
        <f t="shared" si="817"/>
        <v>0</v>
      </c>
      <c r="U5384" s="47">
        <f t="shared" si="818"/>
        <v>104.44000000000001</v>
      </c>
      <c r="V5384" s="47">
        <f t="shared" si="819"/>
        <v>-7.43</v>
      </c>
      <c r="W5384" s="11"/>
    </row>
    <row r="5385" spans="1:23" x14ac:dyDescent="0.45">
      <c r="A5385" t="s">
        <v>5390</v>
      </c>
      <c r="B5385">
        <v>4.37</v>
      </c>
      <c r="D5385" s="9" t="str">
        <f>VartojimasGamyba!J5381</f>
        <v>2024-04-12-03</v>
      </c>
      <c r="E5385" s="8">
        <f>VartojimasGamyba!G5381</f>
        <v>0.496</v>
      </c>
      <c r="F5385" s="11"/>
      <c r="G5385" s="7">
        <f t="shared" si="812"/>
        <v>3.4422222222222212</v>
      </c>
      <c r="H5385" s="7">
        <v>0</v>
      </c>
      <c r="I5385" s="7">
        <v>0.55111111111111111</v>
      </c>
      <c r="J5385" s="7">
        <v>0</v>
      </c>
      <c r="L5385" s="7">
        <f>VartojimasGamyba!H5381</f>
        <v>0</v>
      </c>
      <c r="M5385" s="15">
        <f t="shared" si="813"/>
        <v>0</v>
      </c>
      <c r="N5385" s="7">
        <f t="shared" si="814"/>
        <v>0</v>
      </c>
      <c r="O5385" s="7">
        <f t="shared" si="815"/>
        <v>0</v>
      </c>
      <c r="R5385" s="7"/>
      <c r="S5385" s="47">
        <f t="shared" si="816"/>
        <v>0</v>
      </c>
      <c r="T5385" s="47">
        <f t="shared" si="817"/>
        <v>0</v>
      </c>
      <c r="U5385" s="47">
        <f t="shared" si="818"/>
        <v>104.66000000000001</v>
      </c>
      <c r="V5385" s="47">
        <f t="shared" si="819"/>
        <v>-7.21</v>
      </c>
      <c r="W5385" s="11"/>
    </row>
    <row r="5386" spans="1:23" x14ac:dyDescent="0.45">
      <c r="A5386" t="s">
        <v>5391</v>
      </c>
      <c r="B5386">
        <v>4.93</v>
      </c>
      <c r="D5386" s="9" t="str">
        <f>VartojimasGamyba!J5382</f>
        <v>2024-04-12-04</v>
      </c>
      <c r="E5386" s="8">
        <f>VartojimasGamyba!G5382</f>
        <v>0.223</v>
      </c>
      <c r="F5386" s="11"/>
      <c r="G5386" s="7">
        <f t="shared" si="812"/>
        <v>3.1944444444444433</v>
      </c>
      <c r="H5386" s="7">
        <v>0</v>
      </c>
      <c r="I5386" s="7">
        <v>0.24777777777777779</v>
      </c>
      <c r="J5386" s="7">
        <v>0</v>
      </c>
      <c r="L5386" s="7">
        <f>VartojimasGamyba!H5382</f>
        <v>0</v>
      </c>
      <c r="M5386" s="15">
        <f t="shared" si="813"/>
        <v>0</v>
      </c>
      <c r="N5386" s="7">
        <f t="shared" si="814"/>
        <v>0</v>
      </c>
      <c r="O5386" s="7">
        <f t="shared" si="815"/>
        <v>0</v>
      </c>
      <c r="R5386" s="7"/>
      <c r="S5386" s="47">
        <f t="shared" si="816"/>
        <v>0</v>
      </c>
      <c r="T5386" s="47">
        <f t="shared" si="817"/>
        <v>0</v>
      </c>
      <c r="U5386" s="47">
        <f t="shared" si="818"/>
        <v>105.22</v>
      </c>
      <c r="V5386" s="47">
        <f t="shared" si="819"/>
        <v>-6.65</v>
      </c>
      <c r="W5386" s="11"/>
    </row>
    <row r="5387" spans="1:23" x14ac:dyDescent="0.45">
      <c r="A5387" t="s">
        <v>5392</v>
      </c>
      <c r="B5387">
        <v>15.56</v>
      </c>
      <c r="D5387" s="9" t="str">
        <f>VartojimasGamyba!J5383</f>
        <v>2024-04-12-05</v>
      </c>
      <c r="E5387" s="8">
        <f>VartojimasGamyba!G5383</f>
        <v>0.59499999999999997</v>
      </c>
      <c r="F5387" s="11"/>
      <c r="G5387" s="7">
        <f t="shared" si="812"/>
        <v>2.5555555555555545</v>
      </c>
      <c r="H5387" s="7">
        <v>0</v>
      </c>
      <c r="I5387" s="7">
        <v>0.63888888888888884</v>
      </c>
      <c r="J5387" s="7">
        <v>0</v>
      </c>
      <c r="L5387" s="7">
        <f>VartojimasGamyba!H5383</f>
        <v>0.02</v>
      </c>
      <c r="M5387" s="15">
        <f t="shared" si="813"/>
        <v>0</v>
      </c>
      <c r="N5387" s="7">
        <f t="shared" si="814"/>
        <v>0</v>
      </c>
      <c r="O5387" s="7">
        <f t="shared" si="815"/>
        <v>0</v>
      </c>
      <c r="R5387" s="7"/>
      <c r="S5387" s="47">
        <f t="shared" si="816"/>
        <v>0</v>
      </c>
      <c r="T5387" s="47">
        <f t="shared" si="817"/>
        <v>0</v>
      </c>
      <c r="U5387" s="47">
        <f t="shared" si="818"/>
        <v>115.85000000000001</v>
      </c>
      <c r="V5387" s="47">
        <f t="shared" si="819"/>
        <v>3.9800000000000004</v>
      </c>
      <c r="W5387" s="11"/>
    </row>
    <row r="5388" spans="1:23" x14ac:dyDescent="0.45">
      <c r="A5388" t="s">
        <v>5393</v>
      </c>
      <c r="B5388">
        <v>27.51</v>
      </c>
      <c r="D5388" s="9" t="str">
        <f>VartojimasGamyba!J5384</f>
        <v>2024-04-12-06</v>
      </c>
      <c r="E5388" s="8">
        <f>VartojimasGamyba!G5384</f>
        <v>2.5000000000000001E-2</v>
      </c>
      <c r="F5388" s="11"/>
      <c r="G5388" s="7">
        <f t="shared" si="812"/>
        <v>2.7725555555555554</v>
      </c>
      <c r="H5388" s="7">
        <v>0.21700000000000094</v>
      </c>
      <c r="I5388" s="7">
        <v>0</v>
      </c>
      <c r="J5388" s="7">
        <v>0</v>
      </c>
      <c r="L5388" s="7">
        <f>VartojimasGamyba!H5384</f>
        <v>0.24199999999999999</v>
      </c>
      <c r="M5388" s="15">
        <f t="shared" si="813"/>
        <v>9.4368957093138306E-16</v>
      </c>
      <c r="N5388" s="7">
        <f t="shared" si="814"/>
        <v>1.2060352716503078E-13</v>
      </c>
      <c r="O5388" s="7">
        <f t="shared" si="815"/>
        <v>1.2060352716503078E-13</v>
      </c>
      <c r="R5388" s="7"/>
      <c r="S5388" s="47">
        <f t="shared" si="816"/>
        <v>0.21700000000000094</v>
      </c>
      <c r="T5388" s="47">
        <f t="shared" si="817"/>
        <v>0.217</v>
      </c>
      <c r="U5388" s="47">
        <f t="shared" si="818"/>
        <v>127.80000000000001</v>
      </c>
      <c r="V5388" s="47">
        <f t="shared" si="819"/>
        <v>15.930000000000001</v>
      </c>
      <c r="W5388" s="11"/>
    </row>
    <row r="5389" spans="1:23" x14ac:dyDescent="0.45">
      <c r="A5389" t="s">
        <v>5394</v>
      </c>
      <c r="B5389">
        <v>39.520000000000003</v>
      </c>
      <c r="D5389" s="9" t="str">
        <f>VartojimasGamyba!J5385</f>
        <v>2024-04-12-07</v>
      </c>
      <c r="E5389" s="8">
        <f>VartojimasGamyba!G5385</f>
        <v>0.58199999999999996</v>
      </c>
      <c r="F5389" s="11"/>
      <c r="G5389" s="7">
        <f t="shared" si="812"/>
        <v>2.4525555555555556</v>
      </c>
      <c r="H5389" s="7">
        <v>0</v>
      </c>
      <c r="I5389" s="7">
        <v>0.32</v>
      </c>
      <c r="J5389" s="7">
        <v>0</v>
      </c>
      <c r="L5389" s="7">
        <f>VartojimasGamyba!H5385</f>
        <v>0.29399999999999998</v>
      </c>
      <c r="M5389" s="15">
        <f t="shared" si="813"/>
        <v>0</v>
      </c>
      <c r="N5389" s="7">
        <f t="shared" si="814"/>
        <v>0</v>
      </c>
      <c r="O5389" s="7">
        <f t="shared" si="815"/>
        <v>0</v>
      </c>
      <c r="R5389" s="7"/>
      <c r="S5389" s="47">
        <f t="shared" si="816"/>
        <v>0</v>
      </c>
      <c r="T5389" s="47">
        <f t="shared" si="817"/>
        <v>0</v>
      </c>
      <c r="U5389" s="47">
        <f t="shared" si="818"/>
        <v>139.81</v>
      </c>
      <c r="V5389" s="47">
        <f t="shared" si="819"/>
        <v>27.940000000000005</v>
      </c>
      <c r="W5389" s="11"/>
    </row>
    <row r="5390" spans="1:23" x14ac:dyDescent="0.45">
      <c r="A5390" t="s">
        <v>5395</v>
      </c>
      <c r="B5390">
        <v>48.61</v>
      </c>
      <c r="D5390" s="9" t="str">
        <f>VartojimasGamyba!J5386</f>
        <v>2024-04-12-08</v>
      </c>
      <c r="E5390" s="8">
        <f>VartojimasGamyba!G5386</f>
        <v>4.8000000000000001E-2</v>
      </c>
      <c r="F5390" s="11"/>
      <c r="G5390" s="7">
        <f t="shared" si="812"/>
        <v>2.9975555555555555</v>
      </c>
      <c r="H5390" s="7">
        <v>0.54500000000000015</v>
      </c>
      <c r="I5390" s="7">
        <v>0</v>
      </c>
      <c r="J5390" s="7">
        <v>0.1959999999999999</v>
      </c>
      <c r="L5390" s="7">
        <f>VartojimasGamyba!H5386</f>
        <v>0.78900000000000003</v>
      </c>
      <c r="M5390" s="15">
        <f t="shared" si="813"/>
        <v>0</v>
      </c>
      <c r="N5390" s="7">
        <f t="shared" si="814"/>
        <v>-7.2578799999999966</v>
      </c>
      <c r="O5390" s="7">
        <f t="shared" si="815"/>
        <v>0</v>
      </c>
      <c r="R5390" s="7"/>
      <c r="S5390" s="47">
        <f t="shared" si="816"/>
        <v>0.74099999999999999</v>
      </c>
      <c r="T5390" s="47">
        <f t="shared" si="817"/>
        <v>0.74099999999999999</v>
      </c>
      <c r="U5390" s="47">
        <f t="shared" si="818"/>
        <v>148.9</v>
      </c>
      <c r="V5390" s="47">
        <f t="shared" si="819"/>
        <v>37.03</v>
      </c>
      <c r="W5390" s="11"/>
    </row>
    <row r="5391" spans="1:23" x14ac:dyDescent="0.45">
      <c r="A5391" t="s">
        <v>5396</v>
      </c>
      <c r="B5391">
        <v>69.27</v>
      </c>
      <c r="D5391" s="9" t="str">
        <f>VartojimasGamyba!J5387</f>
        <v>2024-04-12-09</v>
      </c>
      <c r="E5391" s="8">
        <f>VartojimasGamyba!G5387</f>
        <v>0.627</v>
      </c>
      <c r="F5391" s="11"/>
      <c r="G5391" s="7">
        <f t="shared" si="812"/>
        <v>2.9542222222222221</v>
      </c>
      <c r="H5391" s="7">
        <v>0</v>
      </c>
      <c r="I5391" s="7">
        <v>4.3333333333333363E-2</v>
      </c>
      <c r="J5391" s="7">
        <v>0</v>
      </c>
      <c r="L5391" s="7">
        <f>VartojimasGamyba!H5387</f>
        <v>0.58799999999999997</v>
      </c>
      <c r="M5391" s="15">
        <f t="shared" si="813"/>
        <v>0</v>
      </c>
      <c r="N5391" s="7">
        <f t="shared" si="814"/>
        <v>0</v>
      </c>
      <c r="O5391" s="7">
        <f t="shared" si="815"/>
        <v>0</v>
      </c>
      <c r="R5391" s="7"/>
      <c r="S5391" s="47">
        <f t="shared" si="816"/>
        <v>0</v>
      </c>
      <c r="T5391" s="47">
        <f t="shared" si="817"/>
        <v>0</v>
      </c>
      <c r="U5391" s="47">
        <f t="shared" si="818"/>
        <v>169.56</v>
      </c>
      <c r="V5391" s="47">
        <f t="shared" si="819"/>
        <v>57.69</v>
      </c>
      <c r="W5391" s="11"/>
    </row>
    <row r="5392" spans="1:23" x14ac:dyDescent="0.45">
      <c r="A5392" t="s">
        <v>5397</v>
      </c>
      <c r="B5392">
        <v>65.59</v>
      </c>
      <c r="D5392" s="9" t="str">
        <f>VartojimasGamyba!J5388</f>
        <v>2024-04-12-10</v>
      </c>
      <c r="E5392" s="8">
        <f>VartojimasGamyba!G5388</f>
        <v>0.30299999999999999</v>
      </c>
      <c r="F5392" s="11"/>
      <c r="G5392" s="7">
        <f t="shared" si="812"/>
        <v>2.9542222222222221</v>
      </c>
      <c r="H5392" s="7">
        <v>5.5511151231257827E-17</v>
      </c>
      <c r="I5392" s="7">
        <v>0</v>
      </c>
      <c r="J5392" s="7">
        <v>0.6359999999999999</v>
      </c>
      <c r="L5392" s="7">
        <f>VartojimasGamyba!H5388</f>
        <v>0.93899999999999995</v>
      </c>
      <c r="M5392" s="15">
        <f t="shared" si="813"/>
        <v>0</v>
      </c>
      <c r="N5392" s="7">
        <f t="shared" si="814"/>
        <v>-34.350359999999995</v>
      </c>
      <c r="O5392" s="7">
        <f t="shared" si="815"/>
        <v>0</v>
      </c>
      <c r="R5392" s="7"/>
      <c r="S5392" s="47">
        <f t="shared" si="816"/>
        <v>0.6359999999999999</v>
      </c>
      <c r="T5392" s="47">
        <f t="shared" si="817"/>
        <v>0.6359999999999999</v>
      </c>
      <c r="U5392" s="47">
        <f t="shared" si="818"/>
        <v>165.88</v>
      </c>
      <c r="V5392" s="47">
        <f t="shared" si="819"/>
        <v>54.010000000000005</v>
      </c>
      <c r="W5392" s="11"/>
    </row>
    <row r="5393" spans="1:23" x14ac:dyDescent="0.45">
      <c r="A5393" t="s">
        <v>5398</v>
      </c>
      <c r="B5393">
        <v>42.16</v>
      </c>
      <c r="D5393" s="9" t="str">
        <f>VartojimasGamyba!J5389</f>
        <v>2024-04-12-11</v>
      </c>
      <c r="E5393" s="8">
        <f>VartojimasGamyba!G5389</f>
        <v>0.157</v>
      </c>
      <c r="F5393" s="11"/>
      <c r="G5393" s="7">
        <f t="shared" si="812"/>
        <v>3.394222222222222</v>
      </c>
      <c r="H5393" s="7">
        <v>0.43999999999999995</v>
      </c>
      <c r="I5393" s="7">
        <v>0</v>
      </c>
      <c r="J5393" s="7">
        <v>0</v>
      </c>
      <c r="L5393" s="7">
        <f>VartojimasGamyba!H5389</f>
        <v>0.59699999999999998</v>
      </c>
      <c r="M5393" s="15">
        <f t="shared" si="813"/>
        <v>0</v>
      </c>
      <c r="N5393" s="7">
        <f t="shared" si="814"/>
        <v>0</v>
      </c>
      <c r="O5393" s="7">
        <f t="shared" si="815"/>
        <v>0</v>
      </c>
      <c r="R5393" s="7"/>
      <c r="S5393" s="47">
        <f t="shared" si="816"/>
        <v>0.43999999999999995</v>
      </c>
      <c r="T5393" s="47">
        <f t="shared" si="817"/>
        <v>0.43999999999999995</v>
      </c>
      <c r="U5393" s="47">
        <f t="shared" si="818"/>
        <v>142.44999999999999</v>
      </c>
      <c r="V5393" s="47">
        <f t="shared" si="819"/>
        <v>30.58</v>
      </c>
      <c r="W5393" s="11"/>
    </row>
    <row r="5394" spans="1:23" x14ac:dyDescent="0.45">
      <c r="A5394" t="s">
        <v>5399</v>
      </c>
      <c r="B5394">
        <v>24.94</v>
      </c>
      <c r="D5394" s="9" t="str">
        <f>VartojimasGamyba!J5390</f>
        <v>2024-04-12-12</v>
      </c>
      <c r="E5394" s="8">
        <f>VartojimasGamyba!G5390</f>
        <v>0</v>
      </c>
      <c r="F5394" s="11"/>
      <c r="G5394" s="7">
        <f t="shared" si="812"/>
        <v>5.7492222222222216</v>
      </c>
      <c r="H5394" s="7">
        <v>2.3549999999999995</v>
      </c>
      <c r="I5394" s="7">
        <v>0</v>
      </c>
      <c r="J5394" s="7">
        <v>0</v>
      </c>
      <c r="L5394" s="7">
        <f>VartojimasGamyba!H5390</f>
        <v>2.355</v>
      </c>
      <c r="M5394" s="15">
        <f t="shared" si="813"/>
        <v>0</v>
      </c>
      <c r="N5394" s="7">
        <f t="shared" si="814"/>
        <v>0</v>
      </c>
      <c r="O5394" s="7">
        <f t="shared" si="815"/>
        <v>0</v>
      </c>
      <c r="R5394" s="7"/>
      <c r="S5394" s="47">
        <f t="shared" si="816"/>
        <v>2.355</v>
      </c>
      <c r="T5394" s="47">
        <f t="shared" si="817"/>
        <v>2.355</v>
      </c>
      <c r="U5394" s="47">
        <f t="shared" si="818"/>
        <v>125.23</v>
      </c>
      <c r="V5394" s="47">
        <f t="shared" si="819"/>
        <v>13.360000000000001</v>
      </c>
      <c r="W5394" s="11"/>
    </row>
    <row r="5395" spans="1:23" x14ac:dyDescent="0.45">
      <c r="A5395" t="s">
        <v>5400</v>
      </c>
      <c r="B5395">
        <v>20.09</v>
      </c>
      <c r="D5395" s="9" t="str">
        <f>VartojimasGamyba!J5391</f>
        <v>2024-04-12-13</v>
      </c>
      <c r="E5395" s="8">
        <f>VartojimasGamyba!G5391</f>
        <v>2.7E-2</v>
      </c>
      <c r="F5395" s="11"/>
      <c r="G5395" s="7">
        <f t="shared" si="812"/>
        <v>7.4542222222222216</v>
      </c>
      <c r="H5395" s="7">
        <v>1.7050000000000001</v>
      </c>
      <c r="I5395" s="7">
        <v>0</v>
      </c>
      <c r="J5395" s="7">
        <v>0</v>
      </c>
      <c r="L5395" s="7">
        <f>VartojimasGamyba!H5391</f>
        <v>1.732</v>
      </c>
      <c r="M5395" s="15">
        <f t="shared" si="813"/>
        <v>0</v>
      </c>
      <c r="N5395" s="7">
        <f t="shared" si="814"/>
        <v>0</v>
      </c>
      <c r="O5395" s="7">
        <f t="shared" si="815"/>
        <v>0</v>
      </c>
      <c r="R5395" s="7"/>
      <c r="S5395" s="47">
        <f t="shared" si="816"/>
        <v>1.7050000000000001</v>
      </c>
      <c r="T5395" s="47">
        <f t="shared" si="817"/>
        <v>1.7050000000000001</v>
      </c>
      <c r="U5395" s="47">
        <f t="shared" si="818"/>
        <v>120.38000000000001</v>
      </c>
      <c r="V5395" s="47">
        <f t="shared" si="819"/>
        <v>8.51</v>
      </c>
      <c r="W5395" s="11"/>
    </row>
    <row r="5396" spans="1:23" x14ac:dyDescent="0.45">
      <c r="A5396" t="s">
        <v>5401</v>
      </c>
      <c r="B5396">
        <v>4.9800000000000004</v>
      </c>
      <c r="D5396" s="9" t="str">
        <f>VartojimasGamyba!J5392</f>
        <v>2024-04-12-14</v>
      </c>
      <c r="E5396" s="8">
        <f>VartojimasGamyba!G5392</f>
        <v>9.2999999999999999E-2</v>
      </c>
      <c r="F5396" s="11"/>
      <c r="G5396" s="7">
        <f t="shared" si="812"/>
        <v>7.902222222222222</v>
      </c>
      <c r="H5396" s="7">
        <v>0.44800000000000006</v>
      </c>
      <c r="I5396" s="7">
        <v>0</v>
      </c>
      <c r="J5396" s="7">
        <v>0</v>
      </c>
      <c r="L5396" s="7">
        <f>VartojimasGamyba!H5392</f>
        <v>0.54100000000000004</v>
      </c>
      <c r="M5396" s="15">
        <f t="shared" si="813"/>
        <v>0</v>
      </c>
      <c r="N5396" s="7">
        <f t="shared" si="814"/>
        <v>0</v>
      </c>
      <c r="O5396" s="7">
        <f t="shared" si="815"/>
        <v>0</v>
      </c>
      <c r="R5396" s="7"/>
      <c r="S5396" s="47">
        <f t="shared" si="816"/>
        <v>0.44800000000000006</v>
      </c>
      <c r="T5396" s="47">
        <f t="shared" si="817"/>
        <v>0.44800000000000006</v>
      </c>
      <c r="U5396" s="47">
        <f t="shared" si="818"/>
        <v>105.27000000000001</v>
      </c>
      <c r="V5396" s="47">
        <f t="shared" si="819"/>
        <v>-6.6</v>
      </c>
      <c r="W5396" s="11"/>
    </row>
    <row r="5397" spans="1:23" x14ac:dyDescent="0.45">
      <c r="A5397" t="s">
        <v>5402</v>
      </c>
      <c r="B5397">
        <v>0.81</v>
      </c>
      <c r="D5397" s="9" t="str">
        <f>VartojimasGamyba!J5393</f>
        <v>2024-04-12-15</v>
      </c>
      <c r="E5397" s="8">
        <f>VartojimasGamyba!G5393</f>
        <v>0.51</v>
      </c>
      <c r="F5397" s="11"/>
      <c r="G5397" s="7">
        <f t="shared" si="812"/>
        <v>7.4588888888888887</v>
      </c>
      <c r="H5397" s="7">
        <v>0</v>
      </c>
      <c r="I5397" s="7">
        <v>0.44333333333333336</v>
      </c>
      <c r="J5397" s="7">
        <v>0</v>
      </c>
      <c r="L5397" s="7">
        <f>VartojimasGamyba!H5393</f>
        <v>0.111</v>
      </c>
      <c r="M5397" s="15">
        <f t="shared" si="813"/>
        <v>0</v>
      </c>
      <c r="N5397" s="7">
        <f t="shared" si="814"/>
        <v>0</v>
      </c>
      <c r="O5397" s="7">
        <f t="shared" si="815"/>
        <v>0</v>
      </c>
      <c r="R5397" s="7"/>
      <c r="S5397" s="47">
        <f t="shared" si="816"/>
        <v>0</v>
      </c>
      <c r="T5397" s="47">
        <f t="shared" si="817"/>
        <v>0</v>
      </c>
      <c r="U5397" s="47">
        <f t="shared" si="818"/>
        <v>101.10000000000001</v>
      </c>
      <c r="V5397" s="47">
        <f t="shared" si="819"/>
        <v>-10.77</v>
      </c>
      <c r="W5397" s="11"/>
    </row>
    <row r="5398" spans="1:23" x14ac:dyDescent="0.45">
      <c r="A5398" t="s">
        <v>5403</v>
      </c>
      <c r="B5398">
        <v>0.43</v>
      </c>
      <c r="D5398" s="9" t="str">
        <f>VartojimasGamyba!J5394</f>
        <v>2024-04-12-16</v>
      </c>
      <c r="E5398" s="8">
        <f>VartojimasGamyba!G5394</f>
        <v>0.32800000000000001</v>
      </c>
      <c r="F5398" s="11"/>
      <c r="G5398" s="7">
        <f t="shared" si="812"/>
        <v>7.097777777777778</v>
      </c>
      <c r="H5398" s="7">
        <v>0</v>
      </c>
      <c r="I5398" s="7">
        <v>0.3611111111111111</v>
      </c>
      <c r="J5398" s="7">
        <v>0</v>
      </c>
      <c r="L5398" s="7">
        <f>VartojimasGamyba!H5394</f>
        <v>3.0000000000000001E-3</v>
      </c>
      <c r="M5398" s="15">
        <f t="shared" si="813"/>
        <v>0</v>
      </c>
      <c r="N5398" s="7">
        <f t="shared" si="814"/>
        <v>0</v>
      </c>
      <c r="O5398" s="7">
        <f t="shared" si="815"/>
        <v>0</v>
      </c>
      <c r="R5398" s="7"/>
      <c r="S5398" s="47">
        <f t="shared" si="816"/>
        <v>0</v>
      </c>
      <c r="T5398" s="47">
        <f t="shared" si="817"/>
        <v>0</v>
      </c>
      <c r="U5398" s="47">
        <f t="shared" si="818"/>
        <v>100.72000000000001</v>
      </c>
      <c r="V5398" s="47">
        <f t="shared" si="819"/>
        <v>-11.15</v>
      </c>
      <c r="W5398" s="11"/>
    </row>
    <row r="5399" spans="1:23" x14ac:dyDescent="0.45">
      <c r="A5399" t="s">
        <v>5404</v>
      </c>
      <c r="B5399">
        <v>17.22</v>
      </c>
      <c r="D5399" s="9" t="str">
        <f>VartojimasGamyba!J5395</f>
        <v>2024-04-12-17</v>
      </c>
      <c r="E5399" s="8">
        <f>VartojimasGamyba!G5395</f>
        <v>0.34499999999999997</v>
      </c>
      <c r="F5399" s="11"/>
      <c r="G5399" s="7">
        <f t="shared" si="812"/>
        <v>6.7144444444444442</v>
      </c>
      <c r="H5399" s="7">
        <v>0</v>
      </c>
      <c r="I5399" s="7">
        <v>0.3833333333333333</v>
      </c>
      <c r="J5399" s="7">
        <v>0</v>
      </c>
      <c r="L5399" s="7">
        <f>VartojimasGamyba!H5395</f>
        <v>0</v>
      </c>
      <c r="M5399" s="15">
        <f t="shared" si="813"/>
        <v>0</v>
      </c>
      <c r="N5399" s="7">
        <f t="shared" si="814"/>
        <v>0</v>
      </c>
      <c r="O5399" s="7">
        <f t="shared" si="815"/>
        <v>0</v>
      </c>
      <c r="R5399" s="7"/>
      <c r="S5399" s="47">
        <f t="shared" si="816"/>
        <v>0</v>
      </c>
      <c r="T5399" s="47">
        <f t="shared" si="817"/>
        <v>0</v>
      </c>
      <c r="U5399" s="47">
        <f t="shared" si="818"/>
        <v>117.51</v>
      </c>
      <c r="V5399" s="47">
        <f t="shared" si="819"/>
        <v>5.6399999999999988</v>
      </c>
      <c r="W5399" s="11"/>
    </row>
    <row r="5400" spans="1:23" x14ac:dyDescent="0.45">
      <c r="A5400" t="s">
        <v>5405</v>
      </c>
      <c r="B5400">
        <v>39.4</v>
      </c>
      <c r="D5400" s="9" t="str">
        <f>VartojimasGamyba!J5396</f>
        <v>2024-04-12-18</v>
      </c>
      <c r="E5400" s="8">
        <f>VartojimasGamyba!G5396</f>
        <v>0.27300000000000002</v>
      </c>
      <c r="F5400" s="11"/>
      <c r="G5400" s="7">
        <f t="shared" si="812"/>
        <v>6.4111111111111105</v>
      </c>
      <c r="H5400" s="7">
        <v>0</v>
      </c>
      <c r="I5400" s="7">
        <v>0.30333333333333334</v>
      </c>
      <c r="J5400" s="7">
        <v>0</v>
      </c>
      <c r="L5400" s="7">
        <f>VartojimasGamyba!H5396</f>
        <v>0</v>
      </c>
      <c r="M5400" s="15">
        <f t="shared" si="813"/>
        <v>0</v>
      </c>
      <c r="N5400" s="7">
        <f t="shared" si="814"/>
        <v>0</v>
      </c>
      <c r="O5400" s="7">
        <f t="shared" si="815"/>
        <v>0</v>
      </c>
      <c r="R5400" s="7"/>
      <c r="S5400" s="47">
        <f t="shared" si="816"/>
        <v>0</v>
      </c>
      <c r="T5400" s="47">
        <f t="shared" si="817"/>
        <v>0</v>
      </c>
      <c r="U5400" s="47">
        <f t="shared" si="818"/>
        <v>139.69</v>
      </c>
      <c r="V5400" s="47">
        <f t="shared" si="819"/>
        <v>27.82</v>
      </c>
      <c r="W5400" s="11"/>
    </row>
    <row r="5401" spans="1:23" x14ac:dyDescent="0.45">
      <c r="A5401" t="s">
        <v>5406</v>
      </c>
      <c r="B5401">
        <v>45.26</v>
      </c>
      <c r="D5401" s="9" t="str">
        <f>VartojimasGamyba!J5397</f>
        <v>2024-04-12-19</v>
      </c>
      <c r="E5401" s="8">
        <f>VartojimasGamyba!G5397</f>
        <v>0.27500000000000002</v>
      </c>
      <c r="F5401" s="11"/>
      <c r="G5401" s="7">
        <f t="shared" si="812"/>
        <v>6.1055555555555552</v>
      </c>
      <c r="H5401" s="7">
        <v>0</v>
      </c>
      <c r="I5401" s="7">
        <v>0.30555555555555558</v>
      </c>
      <c r="J5401" s="7">
        <v>0</v>
      </c>
      <c r="L5401" s="7">
        <f>VartojimasGamyba!H5397</f>
        <v>0</v>
      </c>
      <c r="M5401" s="15">
        <f t="shared" si="813"/>
        <v>0</v>
      </c>
      <c r="N5401" s="7">
        <f t="shared" si="814"/>
        <v>0</v>
      </c>
      <c r="O5401" s="7">
        <f t="shared" si="815"/>
        <v>0</v>
      </c>
      <c r="R5401" s="7"/>
      <c r="S5401" s="47">
        <f t="shared" si="816"/>
        <v>0</v>
      </c>
      <c r="T5401" s="47">
        <f t="shared" si="817"/>
        <v>0</v>
      </c>
      <c r="U5401" s="47">
        <f t="shared" si="818"/>
        <v>145.55000000000001</v>
      </c>
      <c r="V5401" s="47">
        <f t="shared" si="819"/>
        <v>33.68</v>
      </c>
      <c r="W5401" s="11"/>
    </row>
    <row r="5402" spans="1:23" x14ac:dyDescent="0.45">
      <c r="A5402" t="s">
        <v>5407</v>
      </c>
      <c r="B5402">
        <v>103.96</v>
      </c>
      <c r="D5402" s="9" t="str">
        <f>VartojimasGamyba!J5398</f>
        <v>2024-04-12-20</v>
      </c>
      <c r="E5402" s="8">
        <f>VartojimasGamyba!G5398</f>
        <v>0.28799999999999998</v>
      </c>
      <c r="F5402" s="11"/>
      <c r="G5402" s="7">
        <f t="shared" si="812"/>
        <v>5.7855555555555549</v>
      </c>
      <c r="H5402" s="7">
        <v>0</v>
      </c>
      <c r="I5402" s="7">
        <v>0.32</v>
      </c>
      <c r="J5402" s="7">
        <v>0</v>
      </c>
      <c r="L5402" s="7">
        <f>VartojimasGamyba!H5398</f>
        <v>0</v>
      </c>
      <c r="M5402" s="15">
        <f t="shared" si="813"/>
        <v>-5.5511151231257827E-17</v>
      </c>
      <c r="N5402" s="7">
        <f t="shared" si="814"/>
        <v>-1.1338152638984411E-14</v>
      </c>
      <c r="O5402" s="7">
        <f t="shared" si="815"/>
        <v>-1.1338152638984411E-14</v>
      </c>
      <c r="P5402" s="7" t="s">
        <v>8873</v>
      </c>
      <c r="R5402" s="7"/>
      <c r="S5402" s="47">
        <f t="shared" si="816"/>
        <v>-5.5511151231257827E-17</v>
      </c>
      <c r="T5402" s="47">
        <f t="shared" si="817"/>
        <v>0</v>
      </c>
      <c r="U5402" s="47">
        <f t="shared" si="818"/>
        <v>204.25</v>
      </c>
      <c r="V5402" s="47">
        <f t="shared" si="819"/>
        <v>92.38</v>
      </c>
      <c r="W5402" s="11"/>
    </row>
    <row r="5403" spans="1:23" x14ac:dyDescent="0.45">
      <c r="A5403" t="s">
        <v>5408</v>
      </c>
      <c r="B5403">
        <v>90.09</v>
      </c>
      <c r="D5403" s="9" t="str">
        <f>VartojimasGamyba!J5399</f>
        <v>2024-04-12-21</v>
      </c>
      <c r="E5403" s="8">
        <f>VartojimasGamyba!G5399</f>
        <v>0.218</v>
      </c>
      <c r="F5403" s="11"/>
      <c r="G5403" s="7">
        <f t="shared" si="812"/>
        <v>5.543333333333333</v>
      </c>
      <c r="H5403" s="7">
        <v>0</v>
      </c>
      <c r="I5403" s="7">
        <v>0.24222222222222223</v>
      </c>
      <c r="J5403" s="7">
        <v>0</v>
      </c>
      <c r="L5403" s="7">
        <f>VartojimasGamyba!H5399</f>
        <v>0</v>
      </c>
      <c r="M5403" s="15">
        <f t="shared" si="813"/>
        <v>0</v>
      </c>
      <c r="N5403" s="7">
        <f t="shared" si="814"/>
        <v>0</v>
      </c>
      <c r="O5403" s="7">
        <f t="shared" si="815"/>
        <v>0</v>
      </c>
      <c r="P5403" s="7">
        <f>SUM(N5382:N5405)</f>
        <v>-41.608239999999881</v>
      </c>
      <c r="R5403" s="7"/>
      <c r="S5403" s="47">
        <f t="shared" si="816"/>
        <v>0</v>
      </c>
      <c r="T5403" s="47">
        <f t="shared" si="817"/>
        <v>0</v>
      </c>
      <c r="U5403" s="47">
        <f t="shared" si="818"/>
        <v>190.38</v>
      </c>
      <c r="V5403" s="47">
        <f t="shared" si="819"/>
        <v>78.510000000000005</v>
      </c>
      <c r="W5403" s="11"/>
    </row>
    <row r="5404" spans="1:23" x14ac:dyDescent="0.45">
      <c r="A5404" t="s">
        <v>5409</v>
      </c>
      <c r="B5404">
        <v>30.74</v>
      </c>
      <c r="D5404" s="9" t="str">
        <f>VartojimasGamyba!J5400</f>
        <v>2024-04-12-22</v>
      </c>
      <c r="E5404" s="8">
        <f>VartojimasGamyba!G5400</f>
        <v>0.26400000000000001</v>
      </c>
      <c r="F5404" s="11"/>
      <c r="G5404" s="7">
        <f t="shared" si="812"/>
        <v>5.25</v>
      </c>
      <c r="H5404" s="7">
        <v>0</v>
      </c>
      <c r="I5404" s="7">
        <v>0.29333333333333333</v>
      </c>
      <c r="J5404" s="7">
        <v>0</v>
      </c>
      <c r="L5404" s="7">
        <f>VartojimasGamyba!H5400</f>
        <v>0</v>
      </c>
      <c r="M5404" s="15">
        <f t="shared" si="813"/>
        <v>0</v>
      </c>
      <c r="N5404" s="7">
        <f t="shared" si="814"/>
        <v>0</v>
      </c>
      <c r="O5404" s="7">
        <f t="shared" si="815"/>
        <v>0</v>
      </c>
      <c r="P5404" s="7" t="s">
        <v>8872</v>
      </c>
      <c r="R5404" s="7"/>
      <c r="S5404" s="47">
        <f t="shared" si="816"/>
        <v>0</v>
      </c>
      <c r="T5404" s="47">
        <f t="shared" si="817"/>
        <v>0</v>
      </c>
      <c r="U5404" s="47">
        <f t="shared" si="818"/>
        <v>131.03</v>
      </c>
      <c r="V5404" s="47">
        <f t="shared" si="819"/>
        <v>19.159999999999997</v>
      </c>
      <c r="W5404" s="11"/>
    </row>
    <row r="5405" spans="1:23" x14ac:dyDescent="0.45">
      <c r="A5405" t="s">
        <v>5410</v>
      </c>
      <c r="B5405">
        <v>48.07</v>
      </c>
      <c r="D5405" s="9" t="str">
        <f>VartojimasGamyba!J5401</f>
        <v>2024-04-12-23</v>
      </c>
      <c r="E5405" s="8">
        <f>VartojimasGamyba!G5401</f>
        <v>0.22500000000000001</v>
      </c>
      <c r="F5405" s="11"/>
      <c r="G5405" s="7">
        <f t="shared" si="812"/>
        <v>5</v>
      </c>
      <c r="H5405" s="7">
        <v>0</v>
      </c>
      <c r="I5405" s="7">
        <v>0.25</v>
      </c>
      <c r="J5405" s="7">
        <v>0</v>
      </c>
      <c r="L5405" s="7">
        <f>VartojimasGamyba!H5401</f>
        <v>0</v>
      </c>
      <c r="M5405" s="15">
        <f t="shared" si="813"/>
        <v>0</v>
      </c>
      <c r="N5405" s="7">
        <f t="shared" si="814"/>
        <v>0</v>
      </c>
      <c r="O5405" s="7">
        <f t="shared" si="815"/>
        <v>0</v>
      </c>
      <c r="P5405" s="7">
        <f>SUM(O5382:O5405)</f>
        <v>1.1214501549616786E-13</v>
      </c>
      <c r="Q5405" s="7">
        <f>SUMPRODUCT(B5382:B5405,E5382:E5405)+SUM(E5382:E5405)*$Z$21-SUMPRODUCT(B5382:B5405,L5382:L5405)+SUM(L5382:L5405)*ABS($Z$20)</f>
        <v>708.40461000000005</v>
      </c>
      <c r="R5405" s="7"/>
      <c r="S5405" s="47">
        <f t="shared" si="816"/>
        <v>0</v>
      </c>
      <c r="T5405" s="47">
        <f t="shared" si="817"/>
        <v>0</v>
      </c>
      <c r="U5405" s="47">
        <f t="shared" si="818"/>
        <v>148.36000000000001</v>
      </c>
      <c r="V5405" s="47">
        <f t="shared" si="819"/>
        <v>36.49</v>
      </c>
      <c r="W5405" s="11">
        <f>IF(P5405&lt;&gt;Q5405,1,0)</f>
        <v>1</v>
      </c>
    </row>
    <row r="5406" spans="1:23" x14ac:dyDescent="0.45">
      <c r="A5406" t="s">
        <v>5411</v>
      </c>
      <c r="B5406">
        <v>18.04</v>
      </c>
      <c r="D5406" s="1" t="str">
        <f>VartojimasGamyba!J5402</f>
        <v>2024-04-13-00</v>
      </c>
      <c r="E5406" s="7">
        <f>VartojimasGamyba!G5402</f>
        <v>0.187</v>
      </c>
      <c r="F5406" s="11"/>
      <c r="G5406" s="12">
        <f>G5405+H5406-I5406</f>
        <v>4.7922222222222226</v>
      </c>
      <c r="H5406" s="12">
        <v>0</v>
      </c>
      <c r="I5406" s="12">
        <v>0.20777777777777778</v>
      </c>
      <c r="J5406" s="12">
        <v>0</v>
      </c>
      <c r="K5406" s="12"/>
      <c r="L5406" s="12">
        <f>VartojimasGamyba!H5402</f>
        <v>0</v>
      </c>
      <c r="M5406" s="19">
        <f t="shared" si="813"/>
        <v>0</v>
      </c>
      <c r="N5406" s="7">
        <f t="shared" si="814"/>
        <v>0</v>
      </c>
      <c r="O5406" s="7">
        <f t="shared" si="815"/>
        <v>0</v>
      </c>
      <c r="R5406" s="20" t="s">
        <v>8783</v>
      </c>
      <c r="S5406" s="47">
        <f t="shared" si="816"/>
        <v>0</v>
      </c>
      <c r="T5406" s="47">
        <f t="shared" si="817"/>
        <v>0</v>
      </c>
      <c r="U5406" s="47">
        <f t="shared" si="818"/>
        <v>118.33000000000001</v>
      </c>
      <c r="V5406" s="47">
        <f t="shared" si="819"/>
        <v>6.4599999999999991</v>
      </c>
      <c r="W5406" s="11"/>
    </row>
    <row r="5407" spans="1:23" x14ac:dyDescent="0.45">
      <c r="A5407" t="s">
        <v>5412</v>
      </c>
      <c r="B5407">
        <v>3</v>
      </c>
      <c r="D5407" s="1" t="str">
        <f>VartojimasGamyba!J5403</f>
        <v>2024-04-13-01</v>
      </c>
      <c r="E5407" s="7">
        <f>VartojimasGamyba!G5403</f>
        <v>0.97399999999999998</v>
      </c>
      <c r="F5407" s="11"/>
      <c r="G5407" s="12">
        <f t="shared" ref="G5407:G5429" si="820">G5406+H5407-I5407</f>
        <v>4.7922222222222226</v>
      </c>
      <c r="H5407" s="12">
        <v>0</v>
      </c>
      <c r="I5407" s="12">
        <v>0</v>
      </c>
      <c r="J5407" s="12">
        <v>0</v>
      </c>
      <c r="K5407" s="12"/>
      <c r="L5407" s="12">
        <f>VartojimasGamyba!H5403</f>
        <v>0</v>
      </c>
      <c r="M5407" s="19">
        <f t="shared" si="813"/>
        <v>0.97399999999999998</v>
      </c>
      <c r="N5407" s="7">
        <f t="shared" si="814"/>
        <v>100.60446</v>
      </c>
      <c r="O5407" s="7">
        <f t="shared" si="815"/>
        <v>100.60446</v>
      </c>
      <c r="R5407" s="7"/>
      <c r="S5407" s="47">
        <f t="shared" si="816"/>
        <v>0.97399999999999998</v>
      </c>
      <c r="T5407" s="47">
        <f t="shared" si="817"/>
        <v>0</v>
      </c>
      <c r="U5407" s="47">
        <f t="shared" si="818"/>
        <v>103.29</v>
      </c>
      <c r="V5407" s="47">
        <f t="shared" si="819"/>
        <v>-8.58</v>
      </c>
      <c r="W5407" s="11"/>
    </row>
    <row r="5408" spans="1:23" x14ac:dyDescent="0.45">
      <c r="A5408" t="s">
        <v>5413</v>
      </c>
      <c r="B5408">
        <v>0.81</v>
      </c>
      <c r="D5408" s="1" t="str">
        <f>VartojimasGamyba!J5404</f>
        <v>2024-04-13-02</v>
      </c>
      <c r="E5408" s="7">
        <f>VartojimasGamyba!G5404</f>
        <v>0.214</v>
      </c>
      <c r="F5408" s="11"/>
      <c r="G5408" s="12">
        <f t="shared" si="820"/>
        <v>4.7922222222222226</v>
      </c>
      <c r="H5408" s="12">
        <v>0</v>
      </c>
      <c r="I5408" s="12">
        <v>0</v>
      </c>
      <c r="J5408" s="12">
        <v>0</v>
      </c>
      <c r="K5408" s="12"/>
      <c r="L5408" s="12">
        <f>VartojimasGamyba!H5404</f>
        <v>0</v>
      </c>
      <c r="M5408" s="19">
        <f t="shared" si="813"/>
        <v>0.214</v>
      </c>
      <c r="N5408" s="7">
        <f t="shared" si="814"/>
        <v>21.635400000000001</v>
      </c>
      <c r="O5408" s="7">
        <f t="shared" si="815"/>
        <v>21.635400000000001</v>
      </c>
      <c r="R5408" s="7"/>
      <c r="S5408" s="47">
        <f t="shared" si="816"/>
        <v>0.214</v>
      </c>
      <c r="T5408" s="47">
        <f t="shared" si="817"/>
        <v>0</v>
      </c>
      <c r="U5408" s="47">
        <f t="shared" si="818"/>
        <v>101.10000000000001</v>
      </c>
      <c r="V5408" s="47">
        <f t="shared" si="819"/>
        <v>-10.77</v>
      </c>
      <c r="W5408" s="11"/>
    </row>
    <row r="5409" spans="1:23" x14ac:dyDescent="0.45">
      <c r="A5409" t="s">
        <v>5414</v>
      </c>
      <c r="B5409">
        <v>1</v>
      </c>
      <c r="D5409" s="1" t="str">
        <f>VartojimasGamyba!J5405</f>
        <v>2024-04-13-03</v>
      </c>
      <c r="E5409" s="7">
        <f>VartojimasGamyba!G5405</f>
        <v>0.54700000000000004</v>
      </c>
      <c r="F5409" s="11"/>
      <c r="G5409" s="12">
        <f t="shared" si="820"/>
        <v>4.7922222222222226</v>
      </c>
      <c r="H5409" s="12">
        <v>0</v>
      </c>
      <c r="I5409" s="12">
        <v>0</v>
      </c>
      <c r="J5409" s="12">
        <v>0</v>
      </c>
      <c r="K5409" s="12"/>
      <c r="L5409" s="12">
        <f>VartojimasGamyba!H5405</f>
        <v>0</v>
      </c>
      <c r="M5409" s="19">
        <f t="shared" si="813"/>
        <v>0.54700000000000004</v>
      </c>
      <c r="N5409" s="7">
        <f t="shared" si="814"/>
        <v>55.405630000000009</v>
      </c>
      <c r="O5409" s="7">
        <f t="shared" si="815"/>
        <v>55.405630000000009</v>
      </c>
      <c r="R5409" s="7"/>
      <c r="S5409" s="47">
        <f t="shared" si="816"/>
        <v>0.54700000000000004</v>
      </c>
      <c r="T5409" s="47">
        <f t="shared" si="817"/>
        <v>0</v>
      </c>
      <c r="U5409" s="47">
        <f t="shared" si="818"/>
        <v>101.29</v>
      </c>
      <c r="V5409" s="47">
        <f t="shared" si="819"/>
        <v>-10.58</v>
      </c>
      <c r="W5409" s="11"/>
    </row>
    <row r="5410" spans="1:23" x14ac:dyDescent="0.45">
      <c r="A5410" t="s">
        <v>5415</v>
      </c>
      <c r="B5410">
        <v>2.98</v>
      </c>
      <c r="D5410" s="1" t="str">
        <f>VartojimasGamyba!J5406</f>
        <v>2024-04-13-04</v>
      </c>
      <c r="E5410" s="7">
        <f>VartojimasGamyba!G5406</f>
        <v>0.19500000000000001</v>
      </c>
      <c r="F5410" s="11"/>
      <c r="G5410" s="12">
        <f t="shared" si="820"/>
        <v>4.7922222222222226</v>
      </c>
      <c r="H5410" s="12">
        <v>0</v>
      </c>
      <c r="I5410" s="12">
        <v>0</v>
      </c>
      <c r="J5410" s="12">
        <v>0</v>
      </c>
      <c r="K5410" s="12"/>
      <c r="L5410" s="12">
        <f>VartojimasGamyba!H5406</f>
        <v>1E-3</v>
      </c>
      <c r="M5410" s="19">
        <f t="shared" si="813"/>
        <v>0.19400000000000001</v>
      </c>
      <c r="N5410" s="7">
        <f t="shared" si="814"/>
        <v>20.034380000000002</v>
      </c>
      <c r="O5410" s="7">
        <f t="shared" si="815"/>
        <v>20.034380000000002</v>
      </c>
      <c r="R5410" s="7"/>
      <c r="S5410" s="47">
        <f t="shared" si="816"/>
        <v>0.19400000000000001</v>
      </c>
      <c r="T5410" s="47">
        <f t="shared" si="817"/>
        <v>0</v>
      </c>
      <c r="U5410" s="47">
        <f t="shared" si="818"/>
        <v>103.27000000000001</v>
      </c>
      <c r="V5410" s="47">
        <f t="shared" si="819"/>
        <v>-8.6</v>
      </c>
      <c r="W5410" s="11"/>
    </row>
    <row r="5411" spans="1:23" x14ac:dyDescent="0.45">
      <c r="A5411" t="s">
        <v>5416</v>
      </c>
      <c r="B5411">
        <v>4.0999999999999996</v>
      </c>
      <c r="D5411" s="1" t="str">
        <f>VartojimasGamyba!J5407</f>
        <v>2024-04-13-05</v>
      </c>
      <c r="E5411" s="7">
        <f>VartojimasGamyba!G5407</f>
        <v>0.56599999999999995</v>
      </c>
      <c r="F5411" s="11"/>
      <c r="G5411" s="12">
        <f t="shared" si="820"/>
        <v>4.7922222222222226</v>
      </c>
      <c r="H5411" s="12">
        <v>0</v>
      </c>
      <c r="I5411" s="12">
        <v>0</v>
      </c>
      <c r="J5411" s="12">
        <v>0</v>
      </c>
      <c r="K5411" s="12"/>
      <c r="L5411" s="12">
        <f>VartojimasGamyba!H5407</f>
        <v>2.3E-2</v>
      </c>
      <c r="M5411" s="19">
        <f t="shared" si="813"/>
        <v>0.54299999999999993</v>
      </c>
      <c r="N5411" s="7">
        <f t="shared" si="814"/>
        <v>56.683769999999996</v>
      </c>
      <c r="O5411" s="7">
        <f t="shared" si="815"/>
        <v>56.683769999999996</v>
      </c>
      <c r="R5411" s="7"/>
      <c r="S5411" s="47">
        <f t="shared" si="816"/>
        <v>0.54299999999999993</v>
      </c>
      <c r="T5411" s="47">
        <f t="shared" si="817"/>
        <v>0</v>
      </c>
      <c r="U5411" s="47">
        <f t="shared" si="818"/>
        <v>104.39</v>
      </c>
      <c r="V5411" s="47">
        <f t="shared" si="819"/>
        <v>-7.48</v>
      </c>
      <c r="W5411" s="11"/>
    </row>
    <row r="5412" spans="1:23" x14ac:dyDescent="0.45">
      <c r="A5412" t="s">
        <v>5417</v>
      </c>
      <c r="B5412">
        <v>10.01</v>
      </c>
      <c r="D5412" s="1" t="str">
        <f>VartojimasGamyba!J5408</f>
        <v>2024-04-13-06</v>
      </c>
      <c r="E5412" s="7">
        <f>VartojimasGamyba!G5408</f>
        <v>8.0000000000000002E-3</v>
      </c>
      <c r="F5412" s="11"/>
      <c r="G5412" s="12">
        <f t="shared" si="820"/>
        <v>5.2382222222222223</v>
      </c>
      <c r="H5412" s="12">
        <v>0.44600000000000001</v>
      </c>
      <c r="I5412" s="12">
        <v>0</v>
      </c>
      <c r="J5412" s="12">
        <v>0</v>
      </c>
      <c r="K5412" s="12"/>
      <c r="L5412" s="12">
        <f>VartojimasGamyba!H5408</f>
        <v>0.45400000000000001</v>
      </c>
      <c r="M5412" s="19">
        <f t="shared" si="813"/>
        <v>0</v>
      </c>
      <c r="N5412" s="7">
        <f t="shared" si="814"/>
        <v>0</v>
      </c>
      <c r="O5412" s="7">
        <f t="shared" si="815"/>
        <v>0</v>
      </c>
      <c r="R5412" s="7"/>
      <c r="S5412" s="47">
        <f t="shared" si="816"/>
        <v>0.44600000000000001</v>
      </c>
      <c r="T5412" s="47">
        <f t="shared" si="817"/>
        <v>0.44600000000000001</v>
      </c>
      <c r="U5412" s="47">
        <f t="shared" si="818"/>
        <v>110.30000000000001</v>
      </c>
      <c r="V5412" s="47">
        <f t="shared" si="819"/>
        <v>-1.5700000000000003</v>
      </c>
      <c r="W5412" s="11"/>
    </row>
    <row r="5413" spans="1:23" x14ac:dyDescent="0.45">
      <c r="A5413" t="s">
        <v>5418</v>
      </c>
      <c r="B5413">
        <v>27.83</v>
      </c>
      <c r="D5413" s="1" t="str">
        <f>VartojimasGamyba!J5409</f>
        <v>2024-04-13-07</v>
      </c>
      <c r="E5413" s="7">
        <f>VartojimasGamyba!G5409</f>
        <v>0.17</v>
      </c>
      <c r="F5413" s="11"/>
      <c r="G5413" s="12">
        <f t="shared" si="820"/>
        <v>5.5812222222222223</v>
      </c>
      <c r="H5413" s="12">
        <v>0.34300000000000003</v>
      </c>
      <c r="I5413" s="12">
        <v>0</v>
      </c>
      <c r="J5413" s="12">
        <v>0</v>
      </c>
      <c r="K5413" s="12"/>
      <c r="L5413" s="12">
        <f>VartojimasGamyba!H5409</f>
        <v>0.51300000000000001</v>
      </c>
      <c r="M5413" s="19">
        <f t="shared" si="813"/>
        <v>0</v>
      </c>
      <c r="N5413" s="7">
        <f t="shared" si="814"/>
        <v>0</v>
      </c>
      <c r="O5413" s="7">
        <f t="shared" si="815"/>
        <v>0</v>
      </c>
      <c r="R5413" s="7"/>
      <c r="S5413" s="47">
        <f t="shared" si="816"/>
        <v>0.34299999999999997</v>
      </c>
      <c r="T5413" s="47">
        <f t="shared" si="817"/>
        <v>0.34299999999999997</v>
      </c>
      <c r="U5413" s="47">
        <f t="shared" si="818"/>
        <v>128.12</v>
      </c>
      <c r="V5413" s="47">
        <f t="shared" si="819"/>
        <v>16.25</v>
      </c>
      <c r="W5413" s="11"/>
    </row>
    <row r="5414" spans="1:23" x14ac:dyDescent="0.45">
      <c r="A5414" t="s">
        <v>5419</v>
      </c>
      <c r="B5414">
        <v>35.35</v>
      </c>
      <c r="D5414" s="1" t="str">
        <f>VartojimasGamyba!J5410</f>
        <v>2024-04-13-08</v>
      </c>
      <c r="E5414" s="7">
        <f>VartojimasGamyba!G5410</f>
        <v>6.0000000000000001E-3</v>
      </c>
      <c r="F5414" s="11"/>
      <c r="G5414" s="12">
        <f t="shared" si="820"/>
        <v>5.9212222222222222</v>
      </c>
      <c r="H5414" s="12">
        <v>0.33999999999999997</v>
      </c>
      <c r="I5414" s="12">
        <v>0</v>
      </c>
      <c r="J5414" s="12">
        <v>0</v>
      </c>
      <c r="K5414" s="12"/>
      <c r="L5414" s="12">
        <f>VartojimasGamyba!H5410</f>
        <v>0.34599999999999997</v>
      </c>
      <c r="M5414" s="19">
        <f t="shared" si="813"/>
        <v>0</v>
      </c>
      <c r="N5414" s="7">
        <f t="shared" si="814"/>
        <v>0</v>
      </c>
      <c r="O5414" s="7">
        <f t="shared" si="815"/>
        <v>0</v>
      </c>
      <c r="R5414" s="7"/>
      <c r="S5414" s="47">
        <f t="shared" si="816"/>
        <v>0.33999999999999997</v>
      </c>
      <c r="T5414" s="47">
        <f t="shared" si="817"/>
        <v>0.33999999999999997</v>
      </c>
      <c r="U5414" s="47">
        <f t="shared" si="818"/>
        <v>135.64000000000001</v>
      </c>
      <c r="V5414" s="47">
        <f t="shared" si="819"/>
        <v>23.770000000000003</v>
      </c>
      <c r="W5414" s="11"/>
    </row>
    <row r="5415" spans="1:23" x14ac:dyDescent="0.45">
      <c r="A5415" t="s">
        <v>5420</v>
      </c>
      <c r="B5415">
        <v>22.47</v>
      </c>
      <c r="D5415" s="1" t="str">
        <f>VartojimasGamyba!J5411</f>
        <v>2024-04-13-09</v>
      </c>
      <c r="E5415" s="7">
        <f>VartojimasGamyba!G5411</f>
        <v>1.1890000000000001</v>
      </c>
      <c r="F5415" s="11"/>
      <c r="G5415" s="12">
        <f t="shared" si="820"/>
        <v>4.9701111111111107</v>
      </c>
      <c r="H5415" s="12">
        <v>0</v>
      </c>
      <c r="I5415" s="12">
        <v>0.95111111111111124</v>
      </c>
      <c r="J5415" s="12">
        <v>0</v>
      </c>
      <c r="K5415" s="12"/>
      <c r="L5415" s="12">
        <f>VartojimasGamyba!H5411</f>
        <v>0.33300000000000002</v>
      </c>
      <c r="M5415" s="19">
        <f t="shared" si="813"/>
        <v>0</v>
      </c>
      <c r="N5415" s="7">
        <f t="shared" si="814"/>
        <v>0</v>
      </c>
      <c r="O5415" s="7">
        <f t="shared" si="815"/>
        <v>0</v>
      </c>
      <c r="R5415" s="7"/>
      <c r="S5415" s="47">
        <f t="shared" si="816"/>
        <v>0</v>
      </c>
      <c r="T5415" s="47">
        <f t="shared" si="817"/>
        <v>0</v>
      </c>
      <c r="U5415" s="47">
        <f t="shared" si="818"/>
        <v>122.76</v>
      </c>
      <c r="V5415" s="47">
        <f t="shared" si="819"/>
        <v>10.889999999999999</v>
      </c>
      <c r="W5415" s="11"/>
    </row>
    <row r="5416" spans="1:23" x14ac:dyDescent="0.45">
      <c r="A5416" t="s">
        <v>5421</v>
      </c>
      <c r="B5416">
        <v>8.8000000000000007</v>
      </c>
      <c r="D5416" s="1" t="str">
        <f>VartojimasGamyba!J5412</f>
        <v>2024-04-13-10</v>
      </c>
      <c r="E5416" s="7">
        <f>VartojimasGamyba!G5412</f>
        <v>0.33600000000000002</v>
      </c>
      <c r="F5416" s="11"/>
      <c r="G5416" s="12">
        <f t="shared" si="820"/>
        <v>5.2951111111111109</v>
      </c>
      <c r="H5416" s="12">
        <v>0.32500000000000001</v>
      </c>
      <c r="I5416" s="12">
        <v>0</v>
      </c>
      <c r="J5416" s="12">
        <v>0</v>
      </c>
      <c r="K5416" s="12"/>
      <c r="L5416" s="12">
        <f>VartojimasGamyba!H5412</f>
        <v>0.66100000000000003</v>
      </c>
      <c r="M5416" s="19">
        <f t="shared" si="813"/>
        <v>0</v>
      </c>
      <c r="N5416" s="7">
        <f t="shared" si="814"/>
        <v>0</v>
      </c>
      <c r="O5416" s="7">
        <f t="shared" si="815"/>
        <v>0</v>
      </c>
      <c r="R5416" s="7"/>
      <c r="S5416" s="47">
        <f t="shared" si="816"/>
        <v>0.32500000000000001</v>
      </c>
      <c r="T5416" s="47">
        <f t="shared" si="817"/>
        <v>0.32500000000000001</v>
      </c>
      <c r="U5416" s="47">
        <f t="shared" si="818"/>
        <v>109.09</v>
      </c>
      <c r="V5416" s="47">
        <f t="shared" si="819"/>
        <v>-2.7799999999999994</v>
      </c>
      <c r="W5416" s="11"/>
    </row>
    <row r="5417" spans="1:23" x14ac:dyDescent="0.45">
      <c r="A5417" t="s">
        <v>5422</v>
      </c>
      <c r="B5417">
        <v>0.21</v>
      </c>
      <c r="D5417" s="1" t="str">
        <f>VartojimasGamyba!J5413</f>
        <v>2024-04-13-11</v>
      </c>
      <c r="E5417" s="7">
        <f>VartojimasGamyba!G5413</f>
        <v>0.629</v>
      </c>
      <c r="F5417" s="11"/>
      <c r="G5417" s="12">
        <f t="shared" si="820"/>
        <v>5.2951111111111109</v>
      </c>
      <c r="H5417" s="12">
        <v>0</v>
      </c>
      <c r="I5417" s="12">
        <v>0</v>
      </c>
      <c r="J5417" s="12">
        <v>0</v>
      </c>
      <c r="K5417" s="12"/>
      <c r="L5417" s="12">
        <f>VartojimasGamyba!H5413</f>
        <v>0.33400000000000002</v>
      </c>
      <c r="M5417" s="19">
        <f t="shared" si="813"/>
        <v>0.29499999999999998</v>
      </c>
      <c r="N5417" s="7">
        <f t="shared" si="814"/>
        <v>29.647499999999997</v>
      </c>
      <c r="O5417" s="7">
        <f t="shared" si="815"/>
        <v>29.647499999999997</v>
      </c>
      <c r="R5417" s="7"/>
      <c r="S5417" s="47">
        <f t="shared" si="816"/>
        <v>0.29499999999999998</v>
      </c>
      <c r="T5417" s="47">
        <f t="shared" si="817"/>
        <v>0</v>
      </c>
      <c r="U5417" s="47">
        <f t="shared" si="818"/>
        <v>100.5</v>
      </c>
      <c r="V5417" s="47">
        <f t="shared" si="819"/>
        <v>-11.37</v>
      </c>
      <c r="W5417" s="11"/>
    </row>
    <row r="5418" spans="1:23" x14ac:dyDescent="0.45">
      <c r="A5418" t="s">
        <v>5423</v>
      </c>
      <c r="B5418">
        <v>-0.03</v>
      </c>
      <c r="D5418" s="1" t="str">
        <f>VartojimasGamyba!J5414</f>
        <v>2024-04-13-12</v>
      </c>
      <c r="E5418" s="7">
        <f>VartojimasGamyba!G5414</f>
        <v>0.28000000000000003</v>
      </c>
      <c r="F5418" s="11"/>
      <c r="G5418" s="12">
        <f t="shared" si="820"/>
        <v>5.3981111111111106</v>
      </c>
      <c r="H5418" s="12">
        <v>0.10299999999999998</v>
      </c>
      <c r="I5418" s="12">
        <v>0</v>
      </c>
      <c r="J5418" s="12">
        <v>0</v>
      </c>
      <c r="K5418" s="12"/>
      <c r="L5418" s="12">
        <f>VartojimasGamyba!H5414</f>
        <v>0.38300000000000001</v>
      </c>
      <c r="M5418" s="19">
        <f t="shared" si="813"/>
        <v>0</v>
      </c>
      <c r="N5418" s="7">
        <f t="shared" si="814"/>
        <v>0</v>
      </c>
      <c r="O5418" s="7">
        <f t="shared" si="815"/>
        <v>0</v>
      </c>
      <c r="R5418" s="7"/>
      <c r="S5418" s="47">
        <f t="shared" si="816"/>
        <v>0.10299999999999998</v>
      </c>
      <c r="T5418" s="47">
        <f t="shared" si="817"/>
        <v>0.10299999999999998</v>
      </c>
      <c r="U5418" s="47">
        <f t="shared" si="818"/>
        <v>100.26</v>
      </c>
      <c r="V5418" s="47">
        <f t="shared" si="819"/>
        <v>-11.61</v>
      </c>
      <c r="W5418" s="11"/>
    </row>
    <row r="5419" spans="1:23" x14ac:dyDescent="0.45">
      <c r="A5419" t="s">
        <v>5424</v>
      </c>
      <c r="B5419">
        <v>0</v>
      </c>
      <c r="D5419" s="1" t="str">
        <f>VartojimasGamyba!J5415</f>
        <v>2024-04-13-13</v>
      </c>
      <c r="E5419" s="7">
        <f>VartojimasGamyba!G5415</f>
        <v>0.63400000000000001</v>
      </c>
      <c r="F5419" s="11"/>
      <c r="G5419" s="12">
        <f t="shared" si="820"/>
        <v>5.3981111111111106</v>
      </c>
      <c r="H5419" s="12">
        <v>0</v>
      </c>
      <c r="I5419" s="12">
        <v>0</v>
      </c>
      <c r="J5419" s="12">
        <v>0</v>
      </c>
      <c r="K5419" s="12"/>
      <c r="L5419" s="12">
        <f>VartojimasGamyba!H5415</f>
        <v>0.187</v>
      </c>
      <c r="M5419" s="19">
        <f t="shared" si="813"/>
        <v>0.44700000000000001</v>
      </c>
      <c r="N5419" s="7">
        <f t="shared" si="814"/>
        <v>44.829630000000002</v>
      </c>
      <c r="O5419" s="7">
        <f t="shared" si="815"/>
        <v>44.829630000000002</v>
      </c>
      <c r="R5419" s="7"/>
      <c r="S5419" s="47">
        <f t="shared" si="816"/>
        <v>0.44700000000000001</v>
      </c>
      <c r="T5419" s="47">
        <f t="shared" si="817"/>
        <v>0</v>
      </c>
      <c r="U5419" s="47">
        <f t="shared" si="818"/>
        <v>100.29</v>
      </c>
      <c r="V5419" s="47">
        <f t="shared" si="819"/>
        <v>-11.58</v>
      </c>
      <c r="W5419" s="11"/>
    </row>
    <row r="5420" spans="1:23" x14ac:dyDescent="0.45">
      <c r="A5420" t="s">
        <v>5425</v>
      </c>
      <c r="B5420">
        <v>-0.06</v>
      </c>
      <c r="D5420" s="1" t="str">
        <f>VartojimasGamyba!J5416</f>
        <v>2024-04-13-14</v>
      </c>
      <c r="E5420" s="7">
        <f>VartojimasGamyba!G5416</f>
        <v>0.53500000000000003</v>
      </c>
      <c r="F5420" s="11"/>
      <c r="G5420" s="12">
        <f t="shared" si="820"/>
        <v>5.3981111111111106</v>
      </c>
      <c r="H5420" s="12">
        <v>0</v>
      </c>
      <c r="I5420" s="12">
        <v>0</v>
      </c>
      <c r="J5420" s="12">
        <v>0</v>
      </c>
      <c r="K5420" s="12"/>
      <c r="L5420" s="12">
        <f>VartojimasGamyba!H5416</f>
        <v>0.13</v>
      </c>
      <c r="M5420" s="19">
        <f t="shared" si="813"/>
        <v>0.40500000000000003</v>
      </c>
      <c r="N5420" s="7">
        <f t="shared" si="814"/>
        <v>40.593150000000001</v>
      </c>
      <c r="O5420" s="7">
        <f t="shared" si="815"/>
        <v>40.593150000000001</v>
      </c>
      <c r="R5420" s="7"/>
      <c r="S5420" s="47">
        <f t="shared" si="816"/>
        <v>0.40500000000000003</v>
      </c>
      <c r="T5420" s="47">
        <f t="shared" si="817"/>
        <v>0</v>
      </c>
      <c r="U5420" s="47">
        <f t="shared" si="818"/>
        <v>100.23</v>
      </c>
      <c r="V5420" s="47">
        <f t="shared" si="819"/>
        <v>-11.64</v>
      </c>
      <c r="W5420" s="11"/>
    </row>
    <row r="5421" spans="1:23" x14ac:dyDescent="0.45">
      <c r="A5421" t="s">
        <v>5426</v>
      </c>
      <c r="B5421">
        <v>-0.21</v>
      </c>
      <c r="D5421" s="1" t="str">
        <f>VartojimasGamyba!J5417</f>
        <v>2024-04-13-15</v>
      </c>
      <c r="E5421" s="7">
        <f>VartojimasGamyba!G5417</f>
        <v>0.55800000000000005</v>
      </c>
      <c r="F5421" s="11"/>
      <c r="G5421" s="12">
        <f t="shared" si="820"/>
        <v>7.5922222222222224</v>
      </c>
      <c r="H5421" s="12">
        <v>2.1941111111111113</v>
      </c>
      <c r="I5421" s="12">
        <v>0</v>
      </c>
      <c r="J5421" s="12">
        <v>0</v>
      </c>
      <c r="K5421" s="12"/>
      <c r="L5421" s="12">
        <f>VartojimasGamyba!H5417</f>
        <v>3.2000000000000001E-2</v>
      </c>
      <c r="M5421" s="19">
        <f t="shared" si="813"/>
        <v>2.7201111111111116</v>
      </c>
      <c r="N5421" s="7">
        <f t="shared" si="814"/>
        <v>272.22872000000007</v>
      </c>
      <c r="O5421" s="7">
        <f t="shared" si="815"/>
        <v>272.22872000000007</v>
      </c>
      <c r="R5421" s="7"/>
      <c r="S5421" s="47">
        <f t="shared" si="816"/>
        <v>2.7201111111111116</v>
      </c>
      <c r="T5421" s="47">
        <f t="shared" si="817"/>
        <v>0</v>
      </c>
      <c r="U5421" s="47">
        <f t="shared" si="818"/>
        <v>100.08000000000001</v>
      </c>
      <c r="V5421" s="47">
        <f t="shared" si="819"/>
        <v>-11.790000000000001</v>
      </c>
      <c r="W5421" s="11"/>
    </row>
    <row r="5422" spans="1:23" x14ac:dyDescent="0.45">
      <c r="A5422" t="s">
        <v>5427</v>
      </c>
      <c r="B5422">
        <v>-0.01</v>
      </c>
      <c r="D5422" s="1" t="str">
        <f>VartojimasGamyba!J5418</f>
        <v>2024-04-13-16</v>
      </c>
      <c r="E5422" s="7">
        <f>VartojimasGamyba!G5418</f>
        <v>0.27500000000000002</v>
      </c>
      <c r="F5422" s="11"/>
      <c r="G5422" s="12">
        <f t="shared" si="820"/>
        <v>7.5922222222222224</v>
      </c>
      <c r="H5422" s="12">
        <v>0</v>
      </c>
      <c r="I5422" s="12">
        <v>0</v>
      </c>
      <c r="J5422" s="12">
        <v>0</v>
      </c>
      <c r="K5422" s="12"/>
      <c r="L5422" s="12">
        <f>VartojimasGamyba!H5418</f>
        <v>2.3E-2</v>
      </c>
      <c r="M5422" s="19">
        <f t="shared" si="813"/>
        <v>0.252</v>
      </c>
      <c r="N5422" s="7">
        <f t="shared" si="814"/>
        <v>25.27056</v>
      </c>
      <c r="O5422" s="7">
        <f t="shared" si="815"/>
        <v>25.27056</v>
      </c>
      <c r="R5422" s="7"/>
      <c r="S5422" s="47">
        <f t="shared" si="816"/>
        <v>0.252</v>
      </c>
      <c r="T5422" s="47">
        <f t="shared" si="817"/>
        <v>0</v>
      </c>
      <c r="U5422" s="47">
        <f t="shared" si="818"/>
        <v>100.28</v>
      </c>
      <c r="V5422" s="47">
        <f t="shared" si="819"/>
        <v>-11.59</v>
      </c>
      <c r="W5422" s="11"/>
    </row>
    <row r="5423" spans="1:23" x14ac:dyDescent="0.45">
      <c r="A5423" t="s">
        <v>5428</v>
      </c>
      <c r="B5423">
        <v>0</v>
      </c>
      <c r="D5423" s="1" t="str">
        <f>VartojimasGamyba!J5419</f>
        <v>2024-04-13-17</v>
      </c>
      <c r="E5423" s="7">
        <f>VartojimasGamyba!G5419</f>
        <v>0.66200000000000003</v>
      </c>
      <c r="F5423" s="11"/>
      <c r="G5423" s="12">
        <f t="shared" si="820"/>
        <v>7.5922222222222224</v>
      </c>
      <c r="H5423" s="12">
        <v>0</v>
      </c>
      <c r="I5423" s="12">
        <v>0</v>
      </c>
      <c r="J5423" s="12">
        <v>0</v>
      </c>
      <c r="K5423" s="12"/>
      <c r="L5423" s="12">
        <f>VartojimasGamyba!H5419</f>
        <v>0</v>
      </c>
      <c r="M5423" s="19">
        <f t="shared" si="813"/>
        <v>0.66200000000000003</v>
      </c>
      <c r="N5423" s="7">
        <f t="shared" si="814"/>
        <v>66.391980000000004</v>
      </c>
      <c r="O5423" s="7">
        <f t="shared" si="815"/>
        <v>66.391980000000004</v>
      </c>
      <c r="R5423" s="7"/>
      <c r="S5423" s="47">
        <f t="shared" si="816"/>
        <v>0.66200000000000003</v>
      </c>
      <c r="T5423" s="47">
        <f t="shared" si="817"/>
        <v>0</v>
      </c>
      <c r="U5423" s="47">
        <f t="shared" si="818"/>
        <v>100.29</v>
      </c>
      <c r="V5423" s="47">
        <f t="shared" si="819"/>
        <v>-11.58</v>
      </c>
      <c r="W5423" s="11"/>
    </row>
    <row r="5424" spans="1:23" x14ac:dyDescent="0.45">
      <c r="A5424" t="s">
        <v>5429</v>
      </c>
      <c r="B5424">
        <v>2</v>
      </c>
      <c r="D5424" s="1" t="str">
        <f>VartojimasGamyba!J5420</f>
        <v>2024-04-13-18</v>
      </c>
      <c r="E5424" s="7">
        <f>VartojimasGamyba!G5420</f>
        <v>0.39500000000000002</v>
      </c>
      <c r="F5424" s="11"/>
      <c r="G5424" s="12">
        <f t="shared" si="820"/>
        <v>7.5922222222222224</v>
      </c>
      <c r="H5424" s="12">
        <v>0</v>
      </c>
      <c r="I5424" s="12">
        <v>0</v>
      </c>
      <c r="J5424" s="12">
        <v>0</v>
      </c>
      <c r="K5424" s="12"/>
      <c r="L5424" s="12">
        <f>VartojimasGamyba!H5420</f>
        <v>0</v>
      </c>
      <c r="M5424" s="19">
        <f t="shared" si="813"/>
        <v>0.39500000000000002</v>
      </c>
      <c r="N5424" s="7">
        <f t="shared" si="814"/>
        <v>40.404550000000008</v>
      </c>
      <c r="O5424" s="7">
        <f t="shared" si="815"/>
        <v>40.404550000000008</v>
      </c>
      <c r="R5424" s="7"/>
      <c r="S5424" s="47">
        <f t="shared" si="816"/>
        <v>0.39500000000000002</v>
      </c>
      <c r="T5424" s="47">
        <f t="shared" si="817"/>
        <v>0</v>
      </c>
      <c r="U5424" s="47">
        <f t="shared" si="818"/>
        <v>102.29</v>
      </c>
      <c r="V5424" s="47">
        <f t="shared" si="819"/>
        <v>-9.58</v>
      </c>
      <c r="W5424" s="11"/>
    </row>
    <row r="5425" spans="1:23" x14ac:dyDescent="0.45">
      <c r="A5425" t="s">
        <v>5430</v>
      </c>
      <c r="B5425">
        <v>36.97</v>
      </c>
      <c r="D5425" s="1" t="str">
        <f>VartojimasGamyba!J5421</f>
        <v>2024-04-13-19</v>
      </c>
      <c r="E5425" s="7">
        <f>VartojimasGamyba!G5421</f>
        <v>0.88200000000000001</v>
      </c>
      <c r="F5425" s="11"/>
      <c r="G5425" s="12">
        <f t="shared" si="820"/>
        <v>6.612222222222222</v>
      </c>
      <c r="H5425" s="12">
        <v>0</v>
      </c>
      <c r="I5425" s="12">
        <v>0.98</v>
      </c>
      <c r="J5425" s="12">
        <v>0</v>
      </c>
      <c r="K5425" s="12"/>
      <c r="L5425" s="12">
        <f>VartojimasGamyba!H5421</f>
        <v>0</v>
      </c>
      <c r="M5425" s="19">
        <f t="shared" si="813"/>
        <v>0</v>
      </c>
      <c r="N5425" s="7">
        <f t="shared" si="814"/>
        <v>0</v>
      </c>
      <c r="O5425" s="7">
        <f t="shared" si="815"/>
        <v>0</v>
      </c>
      <c r="R5425" s="7"/>
      <c r="S5425" s="47">
        <f t="shared" si="816"/>
        <v>0</v>
      </c>
      <c r="T5425" s="47">
        <f t="shared" si="817"/>
        <v>0</v>
      </c>
      <c r="U5425" s="47">
        <f t="shared" si="818"/>
        <v>137.26</v>
      </c>
      <c r="V5425" s="47">
        <f t="shared" si="819"/>
        <v>25.39</v>
      </c>
      <c r="W5425" s="11"/>
    </row>
    <row r="5426" spans="1:23" x14ac:dyDescent="0.45">
      <c r="A5426" t="s">
        <v>5431</v>
      </c>
      <c r="B5426">
        <v>52.66</v>
      </c>
      <c r="D5426" s="1" t="str">
        <f>VartojimasGamyba!J5422</f>
        <v>2024-04-13-20</v>
      </c>
      <c r="E5426" s="7">
        <f>VartojimasGamyba!G5422</f>
        <v>0.434</v>
      </c>
      <c r="F5426" s="11"/>
      <c r="G5426" s="12">
        <f t="shared" si="820"/>
        <v>6.13</v>
      </c>
      <c r="H5426" s="12">
        <v>0</v>
      </c>
      <c r="I5426" s="12">
        <v>0.48222222222222222</v>
      </c>
      <c r="J5426" s="12">
        <v>0</v>
      </c>
      <c r="K5426" s="12"/>
      <c r="L5426" s="12">
        <f>VartojimasGamyba!H5422</f>
        <v>0</v>
      </c>
      <c r="M5426" s="19">
        <f t="shared" si="813"/>
        <v>0</v>
      </c>
      <c r="N5426" s="7">
        <f t="shared" si="814"/>
        <v>0</v>
      </c>
      <c r="O5426" s="7">
        <f t="shared" si="815"/>
        <v>0</v>
      </c>
      <c r="P5426" s="7" t="s">
        <v>8873</v>
      </c>
      <c r="R5426" s="7"/>
      <c r="S5426" s="47">
        <f t="shared" si="816"/>
        <v>0</v>
      </c>
      <c r="T5426" s="47">
        <f t="shared" si="817"/>
        <v>0</v>
      </c>
      <c r="U5426" s="47">
        <f t="shared" si="818"/>
        <v>152.94999999999999</v>
      </c>
      <c r="V5426" s="47">
        <f t="shared" si="819"/>
        <v>41.08</v>
      </c>
      <c r="W5426" s="11"/>
    </row>
    <row r="5427" spans="1:23" x14ac:dyDescent="0.45">
      <c r="A5427" t="s">
        <v>5432</v>
      </c>
      <c r="B5427">
        <v>40.03</v>
      </c>
      <c r="D5427" s="1" t="str">
        <f>VartojimasGamyba!J5423</f>
        <v>2024-04-13-21</v>
      </c>
      <c r="E5427" s="7">
        <f>VartojimasGamyba!G5423</f>
        <v>0.26500000000000001</v>
      </c>
      <c r="F5427" s="11"/>
      <c r="G5427" s="12">
        <f t="shared" si="820"/>
        <v>5.8355555555555556</v>
      </c>
      <c r="H5427" s="12">
        <v>0</v>
      </c>
      <c r="I5427" s="12">
        <v>0.29444444444444445</v>
      </c>
      <c r="J5427" s="12">
        <v>0</v>
      </c>
      <c r="K5427" s="12"/>
      <c r="L5427" s="12">
        <f>VartojimasGamyba!H5423</f>
        <v>0</v>
      </c>
      <c r="M5427" s="19">
        <f t="shared" si="813"/>
        <v>0</v>
      </c>
      <c r="N5427" s="7">
        <f t="shared" si="814"/>
        <v>0</v>
      </c>
      <c r="O5427" s="7">
        <f t="shared" si="815"/>
        <v>0</v>
      </c>
      <c r="P5427" s="7">
        <f>SUM(N5406:N5429)</f>
        <v>773.72973000000002</v>
      </c>
      <c r="R5427" s="7"/>
      <c r="S5427" s="47">
        <f t="shared" si="816"/>
        <v>0</v>
      </c>
      <c r="T5427" s="47">
        <f t="shared" si="817"/>
        <v>0</v>
      </c>
      <c r="U5427" s="47">
        <f t="shared" si="818"/>
        <v>140.32</v>
      </c>
      <c r="V5427" s="47">
        <f t="shared" si="819"/>
        <v>28.450000000000003</v>
      </c>
      <c r="W5427" s="11"/>
    </row>
    <row r="5428" spans="1:23" x14ac:dyDescent="0.45">
      <c r="A5428" t="s">
        <v>5433</v>
      </c>
      <c r="B5428">
        <v>34.65</v>
      </c>
      <c r="D5428" s="1" t="str">
        <f>VartojimasGamyba!J5424</f>
        <v>2024-04-13-22</v>
      </c>
      <c r="E5428" s="7">
        <f>VartojimasGamyba!G5424</f>
        <v>0.44800000000000001</v>
      </c>
      <c r="F5428" s="11"/>
      <c r="G5428" s="12">
        <f t="shared" si="820"/>
        <v>5.3377777777777782</v>
      </c>
      <c r="H5428" s="12">
        <v>0</v>
      </c>
      <c r="I5428" s="12">
        <v>0.49777777777777782</v>
      </c>
      <c r="J5428" s="12">
        <v>0</v>
      </c>
      <c r="K5428" s="12"/>
      <c r="L5428" s="12">
        <f>VartojimasGamyba!H5424</f>
        <v>0</v>
      </c>
      <c r="M5428" s="19">
        <f t="shared" si="813"/>
        <v>-5.5511151231257827E-17</v>
      </c>
      <c r="N5428" s="7">
        <f t="shared" si="814"/>
        <v>-7.4906747471459311E-15</v>
      </c>
      <c r="O5428" s="7">
        <f t="shared" si="815"/>
        <v>-7.4906747471459311E-15</v>
      </c>
      <c r="P5428" s="7" t="s">
        <v>8872</v>
      </c>
      <c r="R5428" s="7"/>
      <c r="S5428" s="47">
        <f t="shared" si="816"/>
        <v>-5.5511151231257827E-17</v>
      </c>
      <c r="T5428" s="47">
        <f t="shared" si="817"/>
        <v>0</v>
      </c>
      <c r="U5428" s="47">
        <f t="shared" si="818"/>
        <v>134.94</v>
      </c>
      <c r="V5428" s="47">
        <f t="shared" si="819"/>
        <v>23.07</v>
      </c>
      <c r="W5428" s="11"/>
    </row>
    <row r="5429" spans="1:23" x14ac:dyDescent="0.45">
      <c r="A5429" t="s">
        <v>5434</v>
      </c>
      <c r="B5429">
        <v>20.6</v>
      </c>
      <c r="D5429" s="1" t="str">
        <f>VartojimasGamyba!J5425</f>
        <v>2024-04-13-23</v>
      </c>
      <c r="E5429" s="7">
        <f>VartojimasGamyba!G5425</f>
        <v>0.30399999999999999</v>
      </c>
      <c r="F5429" s="11"/>
      <c r="G5429" s="12">
        <f t="shared" si="820"/>
        <v>5</v>
      </c>
      <c r="H5429" s="12">
        <v>0</v>
      </c>
      <c r="I5429" s="12">
        <v>0.33777777777777779</v>
      </c>
      <c r="J5429" s="12">
        <v>0</v>
      </c>
      <c r="K5429" s="12"/>
      <c r="L5429" s="12">
        <f>VartojimasGamyba!H5425</f>
        <v>0</v>
      </c>
      <c r="M5429" s="19">
        <f t="shared" si="813"/>
        <v>0</v>
      </c>
      <c r="N5429" s="7">
        <f t="shared" si="814"/>
        <v>0</v>
      </c>
      <c r="O5429" s="7">
        <f t="shared" si="815"/>
        <v>0</v>
      </c>
      <c r="P5429" s="7">
        <f>SUM(O5406:O5429)</f>
        <v>773.72973000000002</v>
      </c>
      <c r="Q5429" s="7">
        <f>SUMPRODUCT(B5406:B5429,E5406:E5429)+SUM(E5406:E5429)*$Z$21-SUMPRODUCT(B5406:B5429,L5406:L5429)+SUM(L5406:L5429)*ABS($Z$20)</f>
        <v>1200.7432699999999</v>
      </c>
      <c r="R5429" s="7"/>
      <c r="S5429" s="47">
        <f t="shared" si="816"/>
        <v>0</v>
      </c>
      <c r="T5429" s="47">
        <f t="shared" si="817"/>
        <v>0</v>
      </c>
      <c r="U5429" s="47">
        <f t="shared" si="818"/>
        <v>120.89000000000001</v>
      </c>
      <c r="V5429" s="47">
        <f t="shared" si="819"/>
        <v>9.0200000000000014</v>
      </c>
      <c r="W5429" s="11">
        <f>IF(P5429&lt;&gt;Q5429,1,0)</f>
        <v>1</v>
      </c>
    </row>
    <row r="5430" spans="1:23" x14ac:dyDescent="0.45">
      <c r="A5430" t="s">
        <v>5435</v>
      </c>
      <c r="B5430">
        <v>7.05</v>
      </c>
      <c r="D5430" s="9" t="str">
        <f>VartojimasGamyba!J5426</f>
        <v>2024-04-14-00</v>
      </c>
      <c r="E5430" s="8">
        <f>VartojimasGamyba!G5426</f>
        <v>0.41</v>
      </c>
      <c r="F5430" s="11"/>
      <c r="G5430" s="7">
        <f>G5429+H5430-I5430</f>
        <v>3.59</v>
      </c>
      <c r="H5430" s="7">
        <v>8.59</v>
      </c>
      <c r="I5430" s="7">
        <v>10</v>
      </c>
      <c r="J5430" s="7">
        <v>0</v>
      </c>
      <c r="L5430" s="7">
        <f>VartojimasGamyba!H5426</f>
        <v>0</v>
      </c>
      <c r="M5430" s="15">
        <f t="shared" si="813"/>
        <v>0</v>
      </c>
      <c r="N5430" s="7">
        <f t="shared" si="814"/>
        <v>0</v>
      </c>
      <c r="O5430" s="7">
        <f t="shared" si="815"/>
        <v>0</v>
      </c>
      <c r="R5430" s="20" t="s">
        <v>8783</v>
      </c>
      <c r="S5430" s="47">
        <f t="shared" si="816"/>
        <v>0</v>
      </c>
      <c r="T5430" s="47">
        <f t="shared" si="817"/>
        <v>0</v>
      </c>
      <c r="U5430" s="47">
        <f t="shared" si="818"/>
        <v>107.34</v>
      </c>
      <c r="V5430" s="47">
        <f t="shared" si="819"/>
        <v>-4.53</v>
      </c>
      <c r="W5430" s="11"/>
    </row>
    <row r="5431" spans="1:23" x14ac:dyDescent="0.45">
      <c r="A5431" t="s">
        <v>5436</v>
      </c>
      <c r="B5431">
        <v>0.43</v>
      </c>
      <c r="D5431" s="9" t="str">
        <f>VartojimasGamyba!J5427</f>
        <v>2024-04-14-01</v>
      </c>
      <c r="E5431" s="8">
        <f>VartojimasGamyba!G5427</f>
        <v>0.17</v>
      </c>
      <c r="F5431" s="11"/>
      <c r="G5431" s="7">
        <f t="shared" ref="G5431:G5453" si="821">G5430+H5431-I5431</f>
        <v>3.4011111111111108</v>
      </c>
      <c r="H5431" s="7">
        <v>0</v>
      </c>
      <c r="I5431" s="7">
        <v>0.18888888888888891</v>
      </c>
      <c r="J5431" s="7">
        <v>0</v>
      </c>
      <c r="L5431" s="7">
        <f>VartojimasGamyba!H5427</f>
        <v>0</v>
      </c>
      <c r="M5431" s="15">
        <f t="shared" si="813"/>
        <v>0</v>
      </c>
      <c r="N5431" s="7">
        <f t="shared" si="814"/>
        <v>0</v>
      </c>
      <c r="O5431" s="7">
        <f t="shared" si="815"/>
        <v>0</v>
      </c>
      <c r="R5431" s="7"/>
      <c r="S5431" s="47">
        <f t="shared" si="816"/>
        <v>0</v>
      </c>
      <c r="T5431" s="47">
        <f t="shared" si="817"/>
        <v>0</v>
      </c>
      <c r="U5431" s="47">
        <f t="shared" si="818"/>
        <v>100.72000000000001</v>
      </c>
      <c r="V5431" s="47">
        <f t="shared" si="819"/>
        <v>-11.15</v>
      </c>
      <c r="W5431" s="11"/>
    </row>
    <row r="5432" spans="1:23" x14ac:dyDescent="0.45">
      <c r="A5432" t="s">
        <v>5437</v>
      </c>
      <c r="B5432">
        <v>0.83</v>
      </c>
      <c r="D5432" s="9" t="str">
        <f>VartojimasGamyba!J5428</f>
        <v>2024-04-14-02</v>
      </c>
      <c r="E5432" s="8">
        <f>VartojimasGamyba!G5428</f>
        <v>0.57199999999999995</v>
      </c>
      <c r="F5432" s="11"/>
      <c r="G5432" s="7">
        <f t="shared" si="821"/>
        <v>2.7655555555555553</v>
      </c>
      <c r="H5432" s="7">
        <v>0</v>
      </c>
      <c r="I5432" s="7">
        <v>0.63555555555555554</v>
      </c>
      <c r="J5432" s="7">
        <v>0</v>
      </c>
      <c r="L5432" s="7">
        <f>VartojimasGamyba!H5428</f>
        <v>0</v>
      </c>
      <c r="M5432" s="15">
        <f t="shared" si="813"/>
        <v>0</v>
      </c>
      <c r="N5432" s="7">
        <f t="shared" si="814"/>
        <v>0</v>
      </c>
      <c r="O5432" s="7">
        <f t="shared" si="815"/>
        <v>0</v>
      </c>
      <c r="R5432" s="7"/>
      <c r="S5432" s="47">
        <f t="shared" si="816"/>
        <v>0</v>
      </c>
      <c r="T5432" s="47">
        <f t="shared" si="817"/>
        <v>0</v>
      </c>
      <c r="U5432" s="47">
        <f t="shared" si="818"/>
        <v>101.12</v>
      </c>
      <c r="V5432" s="47">
        <f t="shared" si="819"/>
        <v>-10.75</v>
      </c>
      <c r="W5432" s="11"/>
    </row>
    <row r="5433" spans="1:23" x14ac:dyDescent="0.45">
      <c r="A5433" t="s">
        <v>5438</v>
      </c>
      <c r="B5433">
        <v>0.91</v>
      </c>
      <c r="D5433" s="9" t="str">
        <f>VartojimasGamyba!J5429</f>
        <v>2024-04-14-03</v>
      </c>
      <c r="E5433" s="8">
        <f>VartojimasGamyba!G5429</f>
        <v>0.30599999999999999</v>
      </c>
      <c r="F5433" s="11"/>
      <c r="G5433" s="7">
        <f t="shared" si="821"/>
        <v>2.4255555555555555</v>
      </c>
      <c r="H5433" s="7">
        <v>0</v>
      </c>
      <c r="I5433" s="7">
        <v>0.34</v>
      </c>
      <c r="J5433" s="7">
        <v>0</v>
      </c>
      <c r="L5433" s="7">
        <f>VartojimasGamyba!H5429</f>
        <v>0</v>
      </c>
      <c r="M5433" s="15">
        <f t="shared" si="813"/>
        <v>-5.5511151231257827E-17</v>
      </c>
      <c r="N5433" s="7">
        <f t="shared" si="814"/>
        <v>-5.6177285046032923E-15</v>
      </c>
      <c r="O5433" s="7">
        <f t="shared" si="815"/>
        <v>-5.6177285046032923E-15</v>
      </c>
      <c r="R5433" s="7"/>
      <c r="S5433" s="47">
        <f t="shared" si="816"/>
        <v>-5.5511151231257827E-17</v>
      </c>
      <c r="T5433" s="47">
        <f t="shared" si="817"/>
        <v>0</v>
      </c>
      <c r="U5433" s="47">
        <f t="shared" si="818"/>
        <v>101.2</v>
      </c>
      <c r="V5433" s="47">
        <f t="shared" si="819"/>
        <v>-10.67</v>
      </c>
      <c r="W5433" s="11"/>
    </row>
    <row r="5434" spans="1:23" x14ac:dyDescent="0.45">
      <c r="A5434" t="s">
        <v>5439</v>
      </c>
      <c r="B5434">
        <v>0.42</v>
      </c>
      <c r="D5434" s="9" t="str">
        <f>VartojimasGamyba!J5430</f>
        <v>2024-04-14-04</v>
      </c>
      <c r="E5434" s="8">
        <f>VartojimasGamyba!G5430</f>
        <v>0.96</v>
      </c>
      <c r="F5434" s="11"/>
      <c r="G5434" s="7">
        <f t="shared" si="821"/>
        <v>1.3588888888888888</v>
      </c>
      <c r="H5434" s="7">
        <v>0</v>
      </c>
      <c r="I5434" s="7">
        <v>1.0666666666666667</v>
      </c>
      <c r="J5434" s="7">
        <v>0</v>
      </c>
      <c r="L5434" s="7">
        <f>VartojimasGamyba!H5430</f>
        <v>0</v>
      </c>
      <c r="M5434" s="15">
        <f t="shared" si="813"/>
        <v>0</v>
      </c>
      <c r="N5434" s="7">
        <f t="shared" si="814"/>
        <v>0</v>
      </c>
      <c r="O5434" s="7">
        <f t="shared" si="815"/>
        <v>0</v>
      </c>
      <c r="R5434" s="7"/>
      <c r="S5434" s="47">
        <f t="shared" si="816"/>
        <v>0</v>
      </c>
      <c r="T5434" s="47">
        <f t="shared" si="817"/>
        <v>0</v>
      </c>
      <c r="U5434" s="47">
        <f t="shared" si="818"/>
        <v>100.71000000000001</v>
      </c>
      <c r="V5434" s="47">
        <f t="shared" si="819"/>
        <v>-11.16</v>
      </c>
      <c r="W5434" s="11"/>
    </row>
    <row r="5435" spans="1:23" x14ac:dyDescent="0.45">
      <c r="A5435" t="s">
        <v>5440</v>
      </c>
      <c r="B5435">
        <v>0.49</v>
      </c>
      <c r="D5435" s="9" t="str">
        <f>VartojimasGamyba!J5431</f>
        <v>2024-04-14-05</v>
      </c>
      <c r="E5435" s="8">
        <f>VartojimasGamyba!G5431</f>
        <v>0.114</v>
      </c>
      <c r="F5435" s="11"/>
      <c r="G5435" s="7">
        <f t="shared" si="821"/>
        <v>0.33111111111110958</v>
      </c>
      <c r="H5435" s="7">
        <v>8.3900000000000041</v>
      </c>
      <c r="I5435" s="7">
        <v>9.4177777777777827</v>
      </c>
      <c r="J5435" s="7">
        <v>0</v>
      </c>
      <c r="L5435" s="7">
        <f>VartojimasGamyba!H5431</f>
        <v>2.8000000000000001E-2</v>
      </c>
      <c r="M5435" s="15">
        <f t="shared" si="813"/>
        <v>4.6837533851373792E-16</v>
      </c>
      <c r="N5435" s="7">
        <f t="shared" si="814"/>
        <v>4.7202866615414505E-14</v>
      </c>
      <c r="O5435" s="7">
        <f t="shared" si="815"/>
        <v>4.7202866615414505E-14</v>
      </c>
      <c r="R5435" s="7"/>
      <c r="S5435" s="47">
        <f t="shared" si="816"/>
        <v>4.6837533851373792E-16</v>
      </c>
      <c r="T5435" s="47">
        <f t="shared" si="817"/>
        <v>0</v>
      </c>
      <c r="U5435" s="47">
        <f t="shared" si="818"/>
        <v>100.78</v>
      </c>
      <c r="V5435" s="47">
        <f t="shared" si="819"/>
        <v>-11.09</v>
      </c>
      <c r="W5435" s="11"/>
    </row>
    <row r="5436" spans="1:23" x14ac:dyDescent="0.45">
      <c r="A5436" t="s">
        <v>5441</v>
      </c>
      <c r="B5436">
        <v>2.91</v>
      </c>
      <c r="D5436" s="9" t="str">
        <f>VartojimasGamyba!J5432</f>
        <v>2024-04-14-06</v>
      </c>
      <c r="E5436" s="8">
        <f>VartojimasGamyba!G5432</f>
        <v>0.38100000000000001</v>
      </c>
      <c r="F5436" s="11"/>
      <c r="G5436" s="7">
        <f t="shared" si="821"/>
        <v>-1.4432899320127035E-15</v>
      </c>
      <c r="H5436" s="7">
        <v>0</v>
      </c>
      <c r="I5436" s="7">
        <v>0.33111111111111102</v>
      </c>
      <c r="J5436" s="7">
        <v>0</v>
      </c>
      <c r="L5436" s="7">
        <f>VartojimasGamyba!H5432</f>
        <v>8.3000000000000004E-2</v>
      </c>
      <c r="M5436" s="15">
        <f t="shared" si="813"/>
        <v>0</v>
      </c>
      <c r="N5436" s="7">
        <f t="shared" si="814"/>
        <v>0</v>
      </c>
      <c r="O5436" s="7">
        <f t="shared" si="815"/>
        <v>0</v>
      </c>
      <c r="R5436" s="7"/>
      <c r="S5436" s="47">
        <f t="shared" si="816"/>
        <v>0</v>
      </c>
      <c r="T5436" s="47">
        <f t="shared" si="817"/>
        <v>0</v>
      </c>
      <c r="U5436" s="47">
        <f t="shared" si="818"/>
        <v>103.2</v>
      </c>
      <c r="V5436" s="47">
        <f t="shared" si="819"/>
        <v>-8.67</v>
      </c>
      <c r="W5436" s="11"/>
    </row>
    <row r="5437" spans="1:23" x14ac:dyDescent="0.45">
      <c r="A5437" t="s">
        <v>5442</v>
      </c>
      <c r="B5437">
        <v>12.55</v>
      </c>
      <c r="D5437" s="9" t="str">
        <f>VartojimasGamyba!J5433</f>
        <v>2024-04-14-07</v>
      </c>
      <c r="E5437" s="8">
        <f>VartojimasGamyba!G5433</f>
        <v>5.7000000000000002E-2</v>
      </c>
      <c r="F5437" s="11"/>
      <c r="G5437" s="7">
        <f t="shared" si="821"/>
        <v>-1.3322676295501878E-15</v>
      </c>
      <c r="H5437" s="7">
        <v>0</v>
      </c>
      <c r="I5437" s="7">
        <v>-1.1102230246251565E-16</v>
      </c>
      <c r="J5437" s="7">
        <v>0.128</v>
      </c>
      <c r="L5437" s="7">
        <f>VartojimasGamyba!H5433</f>
        <v>0.185</v>
      </c>
      <c r="M5437" s="15">
        <f t="shared" si="813"/>
        <v>0</v>
      </c>
      <c r="N5437" s="7">
        <f t="shared" si="814"/>
        <v>-0.12416000000000009</v>
      </c>
      <c r="O5437" s="7">
        <f t="shared" si="815"/>
        <v>0</v>
      </c>
      <c r="R5437" s="7"/>
      <c r="S5437" s="47">
        <f t="shared" si="816"/>
        <v>0.128</v>
      </c>
      <c r="T5437" s="47">
        <f t="shared" si="817"/>
        <v>0.128</v>
      </c>
      <c r="U5437" s="47">
        <f t="shared" si="818"/>
        <v>112.84</v>
      </c>
      <c r="V5437" s="47">
        <f t="shared" si="819"/>
        <v>0.97000000000000064</v>
      </c>
      <c r="W5437" s="11"/>
    </row>
    <row r="5438" spans="1:23" x14ac:dyDescent="0.45">
      <c r="A5438" t="s">
        <v>5443</v>
      </c>
      <c r="B5438">
        <v>13</v>
      </c>
      <c r="D5438" s="9" t="str">
        <f>VartojimasGamyba!J5434</f>
        <v>2024-04-14-08</v>
      </c>
      <c r="E5438" s="8">
        <f>VartojimasGamyba!G5434</f>
        <v>0.245</v>
      </c>
      <c r="F5438" s="11"/>
      <c r="G5438" s="7">
        <f t="shared" si="821"/>
        <v>-1.4432899320127035E-15</v>
      </c>
      <c r="H5438" s="7">
        <v>-1.1102230246251565E-16</v>
      </c>
      <c r="I5438" s="7">
        <v>0</v>
      </c>
      <c r="J5438" s="7">
        <v>0.40400000000000003</v>
      </c>
      <c r="L5438" s="7">
        <f>VartojimasGamyba!H5434</f>
        <v>0.64900000000000002</v>
      </c>
      <c r="M5438" s="15">
        <f t="shared" si="813"/>
        <v>0</v>
      </c>
      <c r="N5438" s="7">
        <f t="shared" si="814"/>
        <v>-0.57367999999999997</v>
      </c>
      <c r="O5438" s="7">
        <f t="shared" si="815"/>
        <v>0</v>
      </c>
      <c r="R5438" s="7"/>
      <c r="S5438" s="47">
        <f t="shared" si="816"/>
        <v>0.40400000000000003</v>
      </c>
      <c r="T5438" s="47">
        <f t="shared" si="817"/>
        <v>0.40400000000000003</v>
      </c>
      <c r="U5438" s="47">
        <f t="shared" si="818"/>
        <v>113.29</v>
      </c>
      <c r="V5438" s="47">
        <f t="shared" si="819"/>
        <v>1.42</v>
      </c>
      <c r="W5438" s="11"/>
    </row>
    <row r="5439" spans="1:23" x14ac:dyDescent="0.45">
      <c r="A5439" t="s">
        <v>5444</v>
      </c>
      <c r="B5439">
        <v>7.41</v>
      </c>
      <c r="D5439" s="9" t="str">
        <f>VartojimasGamyba!J5435</f>
        <v>2024-04-14-09</v>
      </c>
      <c r="E5439" s="8">
        <f>VartojimasGamyba!G5435</f>
        <v>0</v>
      </c>
      <c r="F5439" s="11"/>
      <c r="G5439" s="7">
        <f t="shared" si="821"/>
        <v>2.5288888888888845</v>
      </c>
      <c r="H5439" s="7">
        <v>10</v>
      </c>
      <c r="I5439" s="7">
        <v>7.4711111111111137</v>
      </c>
      <c r="J5439" s="7">
        <v>0</v>
      </c>
      <c r="L5439" s="7">
        <f>VartojimasGamyba!H5435</f>
        <v>3.2759999999999998</v>
      </c>
      <c r="M5439" s="15">
        <f t="shared" si="813"/>
        <v>0</v>
      </c>
      <c r="N5439" s="7">
        <f t="shared" si="814"/>
        <v>0</v>
      </c>
      <c r="O5439" s="7">
        <f t="shared" si="815"/>
        <v>0</v>
      </c>
      <c r="R5439" s="7"/>
      <c r="S5439" s="47">
        <f t="shared" si="816"/>
        <v>3.2759999999999998</v>
      </c>
      <c r="T5439" s="47">
        <f t="shared" si="817"/>
        <v>3.2759999999999998</v>
      </c>
      <c r="U5439" s="47">
        <f t="shared" si="818"/>
        <v>107.7</v>
      </c>
      <c r="V5439" s="47">
        <f t="shared" si="819"/>
        <v>-4.17</v>
      </c>
      <c r="W5439" s="11"/>
    </row>
    <row r="5440" spans="1:23" x14ac:dyDescent="0.45">
      <c r="A5440" t="s">
        <v>5445</v>
      </c>
      <c r="B5440">
        <v>0.01</v>
      </c>
      <c r="D5440" s="9" t="str">
        <f>VartojimasGamyba!J5436</f>
        <v>2024-04-14-10</v>
      </c>
      <c r="E5440" s="8">
        <f>VartojimasGamyba!G5436</f>
        <v>0</v>
      </c>
      <c r="F5440" s="11"/>
      <c r="G5440" s="7">
        <f t="shared" si="821"/>
        <v>6.6628888888888849</v>
      </c>
      <c r="H5440" s="7">
        <v>4.1340000000000003</v>
      </c>
      <c r="I5440" s="7">
        <v>0</v>
      </c>
      <c r="J5440" s="7">
        <v>0</v>
      </c>
      <c r="L5440" s="7">
        <f>VartojimasGamyba!H5436</f>
        <v>4.1340000000000003</v>
      </c>
      <c r="M5440" s="15">
        <f t="shared" si="813"/>
        <v>0</v>
      </c>
      <c r="N5440" s="7">
        <f t="shared" si="814"/>
        <v>0</v>
      </c>
      <c r="O5440" s="7">
        <f t="shared" si="815"/>
        <v>0</v>
      </c>
      <c r="R5440" s="7"/>
      <c r="S5440" s="47">
        <f t="shared" si="816"/>
        <v>4.1340000000000003</v>
      </c>
      <c r="T5440" s="47">
        <f t="shared" si="817"/>
        <v>4.1340000000000003</v>
      </c>
      <c r="U5440" s="47">
        <f t="shared" si="818"/>
        <v>100.30000000000001</v>
      </c>
      <c r="V5440" s="47">
        <f t="shared" si="819"/>
        <v>-11.57</v>
      </c>
      <c r="W5440" s="11"/>
    </row>
    <row r="5441" spans="1:23" x14ac:dyDescent="0.45">
      <c r="A5441" t="s">
        <v>5446</v>
      </c>
      <c r="B5441">
        <v>-2.2999999999999998</v>
      </c>
      <c r="D5441" s="9" t="str">
        <f>VartojimasGamyba!J5437</f>
        <v>2024-04-14-11</v>
      </c>
      <c r="E5441" s="8">
        <f>VartojimasGamyba!G5437</f>
        <v>8.9999999999999993E-3</v>
      </c>
      <c r="F5441" s="11"/>
      <c r="G5441" s="7">
        <f t="shared" si="821"/>
        <v>10.763888888888886</v>
      </c>
      <c r="H5441" s="7">
        <v>4.1010000000000018</v>
      </c>
      <c r="I5441" s="7">
        <v>0</v>
      </c>
      <c r="J5441" s="7">
        <v>0</v>
      </c>
      <c r="L5441" s="7">
        <f>VartojimasGamyba!H5437</f>
        <v>4.1100000000000003</v>
      </c>
      <c r="M5441" s="15">
        <f t="shared" si="813"/>
        <v>0</v>
      </c>
      <c r="N5441" s="7">
        <f t="shared" si="814"/>
        <v>0</v>
      </c>
      <c r="O5441" s="7">
        <f t="shared" si="815"/>
        <v>0</v>
      </c>
      <c r="R5441" s="7"/>
      <c r="S5441" s="47">
        <f t="shared" si="816"/>
        <v>4.101</v>
      </c>
      <c r="T5441" s="47">
        <f t="shared" si="817"/>
        <v>4.101</v>
      </c>
      <c r="U5441" s="47">
        <f t="shared" si="818"/>
        <v>97.990000000000009</v>
      </c>
      <c r="V5441" s="47">
        <f t="shared" si="819"/>
        <v>-13.879999999999999</v>
      </c>
      <c r="W5441" s="11"/>
    </row>
    <row r="5442" spans="1:23" x14ac:dyDescent="0.45">
      <c r="A5442" t="s">
        <v>5447</v>
      </c>
      <c r="B5442">
        <v>-0.09</v>
      </c>
      <c r="D5442" s="9" t="str">
        <f>VartojimasGamyba!J5438</f>
        <v>2024-04-14-12</v>
      </c>
      <c r="E5442" s="8">
        <f>VartojimasGamyba!G5438</f>
        <v>0.45100000000000001</v>
      </c>
      <c r="F5442" s="11"/>
      <c r="G5442" s="7">
        <f t="shared" si="821"/>
        <v>12.637222222222221</v>
      </c>
      <c r="H5442" s="7">
        <v>10</v>
      </c>
      <c r="I5442" s="7">
        <v>8.1266666666666652</v>
      </c>
      <c r="J5442" s="7">
        <v>0</v>
      </c>
      <c r="L5442" s="7">
        <f>VartojimasGamyba!H5438</f>
        <v>3.137</v>
      </c>
      <c r="M5442" s="15">
        <f t="shared" si="813"/>
        <v>0</v>
      </c>
      <c r="N5442" s="7">
        <f t="shared" si="814"/>
        <v>0</v>
      </c>
      <c r="O5442" s="7">
        <f t="shared" si="815"/>
        <v>0</v>
      </c>
      <c r="R5442" s="7"/>
      <c r="S5442" s="47">
        <f t="shared" si="816"/>
        <v>2.6859999999999999</v>
      </c>
      <c r="T5442" s="47">
        <f t="shared" si="817"/>
        <v>2.6859999999999999</v>
      </c>
      <c r="U5442" s="47">
        <f t="shared" si="818"/>
        <v>100.2</v>
      </c>
      <c r="V5442" s="47">
        <f t="shared" si="819"/>
        <v>-11.67</v>
      </c>
      <c r="W5442" s="11"/>
    </row>
    <row r="5443" spans="1:23" x14ac:dyDescent="0.45">
      <c r="A5443" t="s">
        <v>5448</v>
      </c>
      <c r="B5443">
        <v>-2</v>
      </c>
      <c r="D5443" s="9" t="str">
        <f>VartojimasGamyba!J5439</f>
        <v>2024-04-14-13</v>
      </c>
      <c r="E5443" s="8">
        <f>VartojimasGamyba!G5439</f>
        <v>1.3049999999999999</v>
      </c>
      <c r="F5443" s="11"/>
      <c r="G5443" s="7">
        <f t="shared" si="821"/>
        <v>13.39422222222222</v>
      </c>
      <c r="H5443" s="7">
        <v>0.75700000000000012</v>
      </c>
      <c r="I5443" s="7">
        <v>0</v>
      </c>
      <c r="J5443" s="7">
        <v>0</v>
      </c>
      <c r="L5443" s="7">
        <f>VartojimasGamyba!H5439</f>
        <v>2.0619999999999998</v>
      </c>
      <c r="M5443" s="15">
        <f t="shared" si="813"/>
        <v>0</v>
      </c>
      <c r="N5443" s="7">
        <f t="shared" si="814"/>
        <v>0</v>
      </c>
      <c r="O5443" s="7">
        <f t="shared" si="815"/>
        <v>0</v>
      </c>
      <c r="R5443" s="7"/>
      <c r="S5443" s="47">
        <f t="shared" si="816"/>
        <v>0.7569999999999999</v>
      </c>
      <c r="T5443" s="47">
        <f t="shared" si="817"/>
        <v>0.7569999999999999</v>
      </c>
      <c r="U5443" s="47">
        <f t="shared" si="818"/>
        <v>98.29</v>
      </c>
      <c r="V5443" s="47">
        <f t="shared" si="819"/>
        <v>-13.58</v>
      </c>
      <c r="W5443" s="11"/>
    </row>
    <row r="5444" spans="1:23" x14ac:dyDescent="0.45">
      <c r="A5444" t="s">
        <v>5449</v>
      </c>
      <c r="B5444">
        <v>-9.4499999999999993</v>
      </c>
      <c r="D5444" s="9" t="str">
        <f>VartojimasGamyba!J5440</f>
        <v>2024-04-14-14</v>
      </c>
      <c r="E5444" s="8">
        <f>VartojimasGamyba!G5440</f>
        <v>0.36799999999999999</v>
      </c>
      <c r="F5444" s="11"/>
      <c r="G5444" s="7">
        <f t="shared" si="821"/>
        <v>13.651999999999996</v>
      </c>
      <c r="H5444" s="7">
        <v>10</v>
      </c>
      <c r="I5444" s="7">
        <v>9.7422222222222228</v>
      </c>
      <c r="J5444" s="7">
        <v>0</v>
      </c>
      <c r="L5444" s="7">
        <f>VartojimasGamyba!H5440</f>
        <v>1.6</v>
      </c>
      <c r="M5444" s="15">
        <f t="shared" si="813"/>
        <v>0</v>
      </c>
      <c r="N5444" s="7">
        <f t="shared" si="814"/>
        <v>0</v>
      </c>
      <c r="O5444" s="7">
        <f t="shared" si="815"/>
        <v>0</v>
      </c>
      <c r="R5444" s="7"/>
      <c r="S5444" s="47">
        <f t="shared" si="816"/>
        <v>1.2320000000000002</v>
      </c>
      <c r="T5444" s="47">
        <f t="shared" si="817"/>
        <v>1.2320000000000002</v>
      </c>
      <c r="U5444" s="47">
        <f t="shared" si="818"/>
        <v>90.84</v>
      </c>
      <c r="V5444" s="47">
        <f t="shared" si="819"/>
        <v>-21.03</v>
      </c>
      <c r="W5444" s="11"/>
    </row>
    <row r="5445" spans="1:23" x14ac:dyDescent="0.45">
      <c r="A5445" t="s">
        <v>5450</v>
      </c>
      <c r="B5445">
        <v>-10</v>
      </c>
      <c r="D5445" s="9" t="str">
        <f>VartojimasGamyba!J5441</f>
        <v>2024-04-14-15</v>
      </c>
      <c r="E5445" s="8">
        <f>VartojimasGamyba!G5441</f>
        <v>6.2E-2</v>
      </c>
      <c r="F5445" s="11"/>
      <c r="G5445" s="7">
        <f t="shared" si="821"/>
        <v>13.666444444444437</v>
      </c>
      <c r="H5445" s="7">
        <v>10</v>
      </c>
      <c r="I5445" s="7">
        <v>9.9855555555555569</v>
      </c>
      <c r="J5445" s="7">
        <v>0</v>
      </c>
      <c r="L5445" s="7">
        <f>VartojimasGamyba!H5441</f>
        <v>1.075</v>
      </c>
      <c r="M5445" s="15">
        <f t="shared" si="813"/>
        <v>-2.4424906541753444E-15</v>
      </c>
      <c r="N5445" s="7">
        <f t="shared" si="814"/>
        <v>-2.2053248116549186E-13</v>
      </c>
      <c r="O5445" s="7">
        <f t="shared" si="815"/>
        <v>-2.2053248116549186E-13</v>
      </c>
      <c r="R5445" s="7"/>
      <c r="S5445" s="47">
        <f t="shared" si="816"/>
        <v>1.0129999999999975</v>
      </c>
      <c r="T5445" s="47">
        <f t="shared" si="817"/>
        <v>1.0129999999999999</v>
      </c>
      <c r="U5445" s="47">
        <f t="shared" si="818"/>
        <v>90.29</v>
      </c>
      <c r="V5445" s="47">
        <f t="shared" si="819"/>
        <v>-21.58</v>
      </c>
      <c r="W5445" s="11"/>
    </row>
    <row r="5446" spans="1:23" x14ac:dyDescent="0.45">
      <c r="A5446" t="s">
        <v>5451</v>
      </c>
      <c r="B5446">
        <v>-10</v>
      </c>
      <c r="D5446" s="9" t="str">
        <f>VartojimasGamyba!J5442</f>
        <v>2024-04-14-16</v>
      </c>
      <c r="E5446" s="8">
        <f>VartojimasGamyba!G5442</f>
        <v>0.34</v>
      </c>
      <c r="F5446" s="11"/>
      <c r="G5446" s="7">
        <f t="shared" si="821"/>
        <v>12.427444444444436</v>
      </c>
      <c r="H5446" s="7">
        <v>8.7609999999999992</v>
      </c>
      <c r="I5446" s="7">
        <v>10</v>
      </c>
      <c r="J5446" s="7">
        <v>0</v>
      </c>
      <c r="L5446" s="7">
        <f>VartojimasGamyba!H5442</f>
        <v>0.10100000000000001</v>
      </c>
      <c r="M5446" s="15">
        <f t="shared" si="813"/>
        <v>-9.1593399531575415E-16</v>
      </c>
      <c r="N5446" s="7">
        <f t="shared" si="814"/>
        <v>-8.2699680437059446E-14</v>
      </c>
      <c r="O5446" s="7">
        <f t="shared" si="815"/>
        <v>-8.2699680437059446E-14</v>
      </c>
      <c r="R5446" s="7"/>
      <c r="S5446" s="47">
        <f t="shared" si="816"/>
        <v>-9.1593399531575415E-16</v>
      </c>
      <c r="T5446" s="47">
        <f t="shared" si="817"/>
        <v>0</v>
      </c>
      <c r="U5446" s="47">
        <f t="shared" si="818"/>
        <v>90.29</v>
      </c>
      <c r="V5446" s="47">
        <f t="shared" si="819"/>
        <v>-21.58</v>
      </c>
      <c r="W5446" s="11"/>
    </row>
    <row r="5447" spans="1:23" x14ac:dyDescent="0.45">
      <c r="A5447" t="s">
        <v>5452</v>
      </c>
      <c r="B5447">
        <v>-6.25</v>
      </c>
      <c r="D5447" s="9" t="str">
        <f>VartojimasGamyba!J5443</f>
        <v>2024-04-14-17</v>
      </c>
      <c r="E5447" s="8">
        <f>VartojimasGamyba!G5443</f>
        <v>0.39700000000000002</v>
      </c>
      <c r="F5447" s="11"/>
      <c r="G5447" s="7">
        <f t="shared" si="821"/>
        <v>11.987444444444437</v>
      </c>
      <c r="H5447" s="7">
        <v>0</v>
      </c>
      <c r="I5447" s="7">
        <v>0.43999999999999995</v>
      </c>
      <c r="J5447" s="7">
        <v>0</v>
      </c>
      <c r="L5447" s="7">
        <f>VartojimasGamyba!H5443</f>
        <v>1E-3</v>
      </c>
      <c r="M5447" s="15">
        <f t="shared" ref="M5447:M5510" si="822">E5447+H5447-I5447*$J$2+J5447-L5447</f>
        <v>5.6378512969246231E-17</v>
      </c>
      <c r="N5447" s="7">
        <f t="shared" ref="N5447:N5510" si="823">M5447*U5447-J5447*V5447</f>
        <v>5.3018353596279158E-15</v>
      </c>
      <c r="O5447" s="7">
        <f t="shared" ref="O5447:O5510" si="824">(M5447)*(B5447+$Z$21)</f>
        <v>5.3018353596279158E-15</v>
      </c>
      <c r="R5447" s="7"/>
      <c r="S5447" s="47">
        <f t="shared" ref="S5447:S5510" si="825">M5447+IF((L5447-E5447)&gt;0,(L5447-E5447),0)</f>
        <v>5.6378512969246231E-17</v>
      </c>
      <c r="T5447" s="47">
        <f t="shared" ref="T5447:T5510" si="826">IF(L5447-E5447&lt;0,0,L5447-E5447)</f>
        <v>0</v>
      </c>
      <c r="U5447" s="47">
        <f t="shared" ref="U5447:U5510" si="827">B5447+$Z$21</f>
        <v>94.04</v>
      </c>
      <c r="V5447" s="47">
        <f t="shared" ref="V5447:V5510" si="828">B5447+$Z$20</f>
        <v>-17.829999999999998</v>
      </c>
      <c r="W5447" s="11"/>
    </row>
    <row r="5448" spans="1:23" x14ac:dyDescent="0.45">
      <c r="A5448" t="s">
        <v>5453</v>
      </c>
      <c r="B5448">
        <v>1.57</v>
      </c>
      <c r="D5448" s="9" t="str">
        <f>VartojimasGamyba!J5444</f>
        <v>2024-04-14-18</v>
      </c>
      <c r="E5448" s="8">
        <f>VartojimasGamyba!G5444</f>
        <v>0.96</v>
      </c>
      <c r="F5448" s="11"/>
      <c r="G5448" s="7">
        <f t="shared" si="821"/>
        <v>10.027444444444434</v>
      </c>
      <c r="H5448" s="7">
        <v>8.0399999999999991</v>
      </c>
      <c r="I5448" s="7">
        <v>10</v>
      </c>
      <c r="J5448" s="7">
        <v>0</v>
      </c>
      <c r="L5448" s="7">
        <f>VartojimasGamyba!H5444</f>
        <v>0</v>
      </c>
      <c r="M5448" s="15">
        <f t="shared" si="822"/>
        <v>0</v>
      </c>
      <c r="N5448" s="7">
        <f t="shared" si="823"/>
        <v>0</v>
      </c>
      <c r="O5448" s="7">
        <f t="shared" si="824"/>
        <v>0</v>
      </c>
      <c r="R5448" s="7"/>
      <c r="S5448" s="47">
        <f t="shared" si="825"/>
        <v>0</v>
      </c>
      <c r="T5448" s="47">
        <f t="shared" si="826"/>
        <v>0</v>
      </c>
      <c r="U5448" s="47">
        <f t="shared" si="827"/>
        <v>101.86</v>
      </c>
      <c r="V5448" s="47">
        <f t="shared" si="828"/>
        <v>-10.01</v>
      </c>
      <c r="W5448" s="11"/>
    </row>
    <row r="5449" spans="1:23" x14ac:dyDescent="0.45">
      <c r="A5449" t="s">
        <v>5454</v>
      </c>
      <c r="B5449">
        <v>21.1</v>
      </c>
      <c r="D5449" s="9" t="str">
        <f>VartojimasGamyba!J5445</f>
        <v>2024-04-14-19</v>
      </c>
      <c r="E5449" s="8">
        <f>VartojimasGamyba!G5445</f>
        <v>0.44700000000000001</v>
      </c>
      <c r="F5449" s="11"/>
      <c r="G5449" s="7">
        <f t="shared" si="821"/>
        <v>8.580444444444435</v>
      </c>
      <c r="H5449" s="7">
        <v>8.5530000000000008</v>
      </c>
      <c r="I5449" s="7">
        <v>10</v>
      </c>
      <c r="J5449" s="7">
        <v>0</v>
      </c>
      <c r="L5449" s="7">
        <f>VartojimasGamyba!H5445</f>
        <v>0</v>
      </c>
      <c r="M5449" s="15">
        <f t="shared" si="822"/>
        <v>0</v>
      </c>
      <c r="N5449" s="7">
        <f t="shared" si="823"/>
        <v>0</v>
      </c>
      <c r="O5449" s="7">
        <f t="shared" si="824"/>
        <v>0</v>
      </c>
      <c r="R5449" s="7"/>
      <c r="S5449" s="47">
        <f t="shared" si="825"/>
        <v>0</v>
      </c>
      <c r="T5449" s="47">
        <f t="shared" si="826"/>
        <v>0</v>
      </c>
      <c r="U5449" s="47">
        <f t="shared" si="827"/>
        <v>121.39000000000001</v>
      </c>
      <c r="V5449" s="47">
        <f t="shared" si="828"/>
        <v>9.5200000000000014</v>
      </c>
      <c r="W5449" s="11"/>
    </row>
    <row r="5450" spans="1:23" x14ac:dyDescent="0.45">
      <c r="A5450" t="s">
        <v>5455</v>
      </c>
      <c r="B5450">
        <v>13.94</v>
      </c>
      <c r="D5450" s="9" t="str">
        <f>VartojimasGamyba!J5446</f>
        <v>2024-04-14-20</v>
      </c>
      <c r="E5450" s="8">
        <f>VartojimasGamyba!G5446</f>
        <v>0.44600000000000001</v>
      </c>
      <c r="F5450" s="11"/>
      <c r="G5450" s="7">
        <f t="shared" si="821"/>
        <v>7.1344444444444335</v>
      </c>
      <c r="H5450" s="7">
        <v>8.5539999999999985</v>
      </c>
      <c r="I5450" s="7">
        <v>10</v>
      </c>
      <c r="J5450" s="7">
        <v>0</v>
      </c>
      <c r="L5450" s="7">
        <f>VartojimasGamyba!H5446</f>
        <v>0</v>
      </c>
      <c r="M5450" s="15">
        <f t="shared" si="822"/>
        <v>-1.7763568394002505E-15</v>
      </c>
      <c r="N5450" s="7">
        <f t="shared" si="823"/>
        <v>-2.0291324176469062E-13</v>
      </c>
      <c r="O5450" s="7">
        <f t="shared" si="824"/>
        <v>-2.0291324176469062E-13</v>
      </c>
      <c r="P5450" s="7" t="s">
        <v>8873</v>
      </c>
      <c r="R5450" s="7"/>
      <c r="S5450" s="47">
        <f t="shared" si="825"/>
        <v>-1.7763568394002505E-15</v>
      </c>
      <c r="T5450" s="47">
        <f t="shared" si="826"/>
        <v>0</v>
      </c>
      <c r="U5450" s="47">
        <f t="shared" si="827"/>
        <v>114.23</v>
      </c>
      <c r="V5450" s="47">
        <f t="shared" si="828"/>
        <v>2.3599999999999994</v>
      </c>
      <c r="W5450" s="11"/>
    </row>
    <row r="5451" spans="1:23" x14ac:dyDescent="0.45">
      <c r="A5451" t="s">
        <v>5456</v>
      </c>
      <c r="B5451">
        <v>1.45</v>
      </c>
      <c r="D5451" s="9" t="str">
        <f>VartojimasGamyba!J5447</f>
        <v>2024-04-14-21</v>
      </c>
      <c r="E5451" s="8">
        <f>VartojimasGamyba!G5447</f>
        <v>0.36299999999999999</v>
      </c>
      <c r="F5451" s="11"/>
      <c r="G5451" s="7">
        <f t="shared" si="821"/>
        <v>5.909999999999993</v>
      </c>
      <c r="H5451" s="7">
        <v>7.389999999999965</v>
      </c>
      <c r="I5451" s="7">
        <v>8.6144444444444055</v>
      </c>
      <c r="J5451" s="7">
        <v>0</v>
      </c>
      <c r="L5451" s="7">
        <f>VartojimasGamyba!H5447</f>
        <v>0</v>
      </c>
      <c r="M5451" s="15">
        <f t="shared" si="822"/>
        <v>-8.8817841970012523E-16</v>
      </c>
      <c r="N5451" s="7">
        <f t="shared" si="823"/>
        <v>-9.0363272420290749E-14</v>
      </c>
      <c r="O5451" s="7">
        <f t="shared" si="824"/>
        <v>-9.0363272420290749E-14</v>
      </c>
      <c r="P5451" s="7">
        <f>SUM(N5430:N5453)</f>
        <v>-0.69784000000054969</v>
      </c>
      <c r="R5451" s="7"/>
      <c r="S5451" s="47">
        <f t="shared" si="825"/>
        <v>-8.8817841970012523E-16</v>
      </c>
      <c r="T5451" s="47">
        <f t="shared" si="826"/>
        <v>0</v>
      </c>
      <c r="U5451" s="47">
        <f t="shared" si="827"/>
        <v>101.74000000000001</v>
      </c>
      <c r="V5451" s="47">
        <f t="shared" si="828"/>
        <v>-10.130000000000001</v>
      </c>
      <c r="W5451" s="11"/>
    </row>
    <row r="5452" spans="1:23" x14ac:dyDescent="0.45">
      <c r="A5452" t="s">
        <v>5457</v>
      </c>
      <c r="B5452">
        <v>0</v>
      </c>
      <c r="D5452" s="9" t="str">
        <f>VartojimasGamyba!J5448</f>
        <v>2024-04-14-22</v>
      </c>
      <c r="E5452" s="8">
        <f>VartojimasGamyba!G5448</f>
        <v>0.38400000000000001</v>
      </c>
      <c r="F5452" s="11"/>
      <c r="G5452" s="7">
        <f t="shared" si="821"/>
        <v>5.4833333333333263</v>
      </c>
      <c r="H5452" s="7">
        <v>0</v>
      </c>
      <c r="I5452" s="7">
        <v>0.42666666666666669</v>
      </c>
      <c r="J5452" s="7">
        <v>0</v>
      </c>
      <c r="L5452" s="7">
        <f>VartojimasGamyba!H5448</f>
        <v>0</v>
      </c>
      <c r="M5452" s="15">
        <f t="shared" si="822"/>
        <v>0</v>
      </c>
      <c r="N5452" s="7">
        <f t="shared" si="823"/>
        <v>0</v>
      </c>
      <c r="O5452" s="7">
        <f t="shared" si="824"/>
        <v>0</v>
      </c>
      <c r="P5452" s="7" t="s">
        <v>8872</v>
      </c>
      <c r="R5452" s="7"/>
      <c r="S5452" s="47">
        <f t="shared" si="825"/>
        <v>0</v>
      </c>
      <c r="T5452" s="47">
        <f t="shared" si="826"/>
        <v>0</v>
      </c>
      <c r="U5452" s="47">
        <f t="shared" si="827"/>
        <v>100.29</v>
      </c>
      <c r="V5452" s="47">
        <f t="shared" si="828"/>
        <v>-11.58</v>
      </c>
      <c r="W5452" s="11"/>
    </row>
    <row r="5453" spans="1:23" x14ac:dyDescent="0.45">
      <c r="A5453" t="s">
        <v>5458</v>
      </c>
      <c r="B5453">
        <v>-0.05</v>
      </c>
      <c r="D5453" s="9" t="str">
        <f>VartojimasGamyba!J5449</f>
        <v>2024-04-14-23</v>
      </c>
      <c r="E5453" s="8">
        <f>VartojimasGamyba!G5449</f>
        <v>0.435</v>
      </c>
      <c r="F5453" s="11"/>
      <c r="G5453" s="7">
        <f t="shared" si="821"/>
        <v>4.9999999999999929</v>
      </c>
      <c r="H5453" s="7">
        <v>0</v>
      </c>
      <c r="I5453" s="7">
        <v>0.48333333333333334</v>
      </c>
      <c r="J5453" s="7">
        <v>0</v>
      </c>
      <c r="L5453" s="7">
        <f>VartojimasGamyba!H5449</f>
        <v>0</v>
      </c>
      <c r="M5453" s="15">
        <f t="shared" si="822"/>
        <v>0</v>
      </c>
      <c r="N5453" s="7">
        <f t="shared" si="823"/>
        <v>0</v>
      </c>
      <c r="O5453" s="7">
        <f t="shared" si="824"/>
        <v>0</v>
      </c>
      <c r="P5453" s="7">
        <f>SUM(O5430:O5453)</f>
        <v>-5.4962170231709355E-13</v>
      </c>
      <c r="Q5453" s="7">
        <f>SUMPRODUCT(B5430:B5453,E5430:E5453)+SUM(E5430:E5453)*$Z$21-SUMPRODUCT(B5430:B5453,L5430:L5453)+SUM(L5430:L5453)*ABS($Z$20)</f>
        <v>1177.1801800000003</v>
      </c>
      <c r="R5453" s="7"/>
      <c r="S5453" s="47">
        <f t="shared" si="825"/>
        <v>0</v>
      </c>
      <c r="T5453" s="47">
        <f t="shared" si="826"/>
        <v>0</v>
      </c>
      <c r="U5453" s="47">
        <f t="shared" si="827"/>
        <v>100.24000000000001</v>
      </c>
      <c r="V5453" s="47">
        <f t="shared" si="828"/>
        <v>-11.63</v>
      </c>
      <c r="W5453" s="11">
        <f>IF(P5453&lt;&gt;Q5453,1,0)</f>
        <v>1</v>
      </c>
    </row>
    <row r="5454" spans="1:23" x14ac:dyDescent="0.45">
      <c r="A5454" t="s">
        <v>5459</v>
      </c>
      <c r="B5454">
        <v>-0.15</v>
      </c>
      <c r="D5454" s="1" t="str">
        <f>VartojimasGamyba!J5450</f>
        <v>2024-04-15-00</v>
      </c>
      <c r="E5454" s="7">
        <f>VartojimasGamyba!G5450</f>
        <v>0.27900000000000003</v>
      </c>
      <c r="F5454" s="11"/>
      <c r="G5454" s="12">
        <f>G5453+H5454-I5454</f>
        <v>4.6899999999999924</v>
      </c>
      <c r="H5454" s="12">
        <v>0</v>
      </c>
      <c r="I5454" s="12">
        <v>0.31000000000000005</v>
      </c>
      <c r="J5454" s="12">
        <v>0</v>
      </c>
      <c r="K5454" s="12"/>
      <c r="L5454" s="12">
        <f>VartojimasGamyba!H5450</f>
        <v>0</v>
      </c>
      <c r="M5454" s="19">
        <f t="shared" si="822"/>
        <v>-5.5511151231257827E-17</v>
      </c>
      <c r="N5454" s="7">
        <f t="shared" si="823"/>
        <v>-5.5588866842981588E-15</v>
      </c>
      <c r="O5454" s="7">
        <f t="shared" si="824"/>
        <v>-5.5588866842981588E-15</v>
      </c>
      <c r="R5454" s="20" t="s">
        <v>8783</v>
      </c>
      <c r="S5454" s="47">
        <f t="shared" si="825"/>
        <v>-5.5511151231257827E-17</v>
      </c>
      <c r="T5454" s="47">
        <f t="shared" si="826"/>
        <v>0</v>
      </c>
      <c r="U5454" s="47">
        <f t="shared" si="827"/>
        <v>100.14</v>
      </c>
      <c r="V5454" s="47">
        <f t="shared" si="828"/>
        <v>-11.73</v>
      </c>
      <c r="W5454" s="11"/>
    </row>
    <row r="5455" spans="1:23" x14ac:dyDescent="0.45">
      <c r="A5455" t="s">
        <v>5460</v>
      </c>
      <c r="B5455">
        <v>-1.73</v>
      </c>
      <c r="D5455" s="1" t="str">
        <f>VartojimasGamyba!J5451</f>
        <v>2024-04-15-01</v>
      </c>
      <c r="E5455" s="7">
        <f>VartojimasGamyba!G5451</f>
        <v>0.63900000000000001</v>
      </c>
      <c r="F5455" s="11"/>
      <c r="G5455" s="12">
        <f t="shared" ref="G5455:G5477" si="829">G5454+H5455-I5455</f>
        <v>3.9799999999999924</v>
      </c>
      <c r="H5455" s="12">
        <v>0</v>
      </c>
      <c r="I5455" s="12">
        <v>0.71000000000000008</v>
      </c>
      <c r="J5455" s="12">
        <v>0</v>
      </c>
      <c r="K5455" s="12"/>
      <c r="L5455" s="12">
        <f>VartojimasGamyba!H5451</f>
        <v>0</v>
      </c>
      <c r="M5455" s="19">
        <f t="shared" si="822"/>
        <v>-1.1102230246251565E-16</v>
      </c>
      <c r="N5455" s="7">
        <f t="shared" si="823"/>
        <v>-1.0942358130705543E-14</v>
      </c>
      <c r="O5455" s="7">
        <f t="shared" si="824"/>
        <v>-1.0942358130705543E-14</v>
      </c>
      <c r="R5455" s="7"/>
      <c r="S5455" s="47">
        <f t="shared" si="825"/>
        <v>-1.1102230246251565E-16</v>
      </c>
      <c r="T5455" s="47">
        <f t="shared" si="826"/>
        <v>0</v>
      </c>
      <c r="U5455" s="47">
        <f t="shared" si="827"/>
        <v>98.56</v>
      </c>
      <c r="V5455" s="47">
        <f t="shared" si="828"/>
        <v>-13.31</v>
      </c>
      <c r="W5455" s="11"/>
    </row>
    <row r="5456" spans="1:23" x14ac:dyDescent="0.45">
      <c r="A5456" t="s">
        <v>5461</v>
      </c>
      <c r="B5456">
        <v>-1.69</v>
      </c>
      <c r="D5456" s="1" t="str">
        <f>VartojimasGamyba!J5452</f>
        <v>2024-04-15-02</v>
      </c>
      <c r="E5456" s="7">
        <f>VartojimasGamyba!G5452</f>
        <v>0.35899999999999999</v>
      </c>
      <c r="F5456" s="11"/>
      <c r="G5456" s="12">
        <f t="shared" si="829"/>
        <v>3.5811111111111034</v>
      </c>
      <c r="H5456" s="12">
        <v>0</v>
      </c>
      <c r="I5456" s="12">
        <v>0.3988888888888889</v>
      </c>
      <c r="J5456" s="12">
        <v>0</v>
      </c>
      <c r="K5456" s="12"/>
      <c r="L5456" s="12">
        <f>VartojimasGamyba!H5452</f>
        <v>0</v>
      </c>
      <c r="M5456" s="19">
        <f t="shared" si="822"/>
        <v>-5.5511151231257827E-17</v>
      </c>
      <c r="N5456" s="7">
        <f t="shared" si="823"/>
        <v>-5.4733995114020222E-15</v>
      </c>
      <c r="O5456" s="7">
        <f t="shared" si="824"/>
        <v>-5.4733995114020222E-15</v>
      </c>
      <c r="R5456" s="7"/>
      <c r="S5456" s="47">
        <f t="shared" si="825"/>
        <v>-5.5511151231257827E-17</v>
      </c>
      <c r="T5456" s="47">
        <f t="shared" si="826"/>
        <v>0</v>
      </c>
      <c r="U5456" s="47">
        <f t="shared" si="827"/>
        <v>98.600000000000009</v>
      </c>
      <c r="V5456" s="47">
        <f t="shared" si="828"/>
        <v>-13.27</v>
      </c>
      <c r="W5456" s="11"/>
    </row>
    <row r="5457" spans="1:23" x14ac:dyDescent="0.45">
      <c r="A5457" t="s">
        <v>5462</v>
      </c>
      <c r="B5457">
        <v>-0.57999999999999996</v>
      </c>
      <c r="D5457" s="1" t="str">
        <f>VartojimasGamyba!J5453</f>
        <v>2024-04-15-03</v>
      </c>
      <c r="E5457" s="7">
        <f>VartojimasGamyba!G5453</f>
        <v>0.50900000000000001</v>
      </c>
      <c r="F5457" s="11"/>
      <c r="G5457" s="12">
        <f t="shared" si="829"/>
        <v>3.0188888888888812</v>
      </c>
      <c r="H5457" s="12">
        <v>0</v>
      </c>
      <c r="I5457" s="12">
        <v>0.56222222222222218</v>
      </c>
      <c r="J5457" s="12">
        <v>0</v>
      </c>
      <c r="K5457" s="12"/>
      <c r="L5457" s="12">
        <f>VartojimasGamyba!H5453</f>
        <v>3.0000000000000001E-3</v>
      </c>
      <c r="M5457" s="19">
        <f t="shared" si="822"/>
        <v>0</v>
      </c>
      <c r="N5457" s="7">
        <f t="shared" si="823"/>
        <v>0</v>
      </c>
      <c r="O5457" s="7">
        <f t="shared" si="824"/>
        <v>0</v>
      </c>
      <c r="R5457" s="7"/>
      <c r="S5457" s="47">
        <f t="shared" si="825"/>
        <v>0</v>
      </c>
      <c r="T5457" s="47">
        <f t="shared" si="826"/>
        <v>0</v>
      </c>
      <c r="U5457" s="47">
        <f t="shared" si="827"/>
        <v>99.710000000000008</v>
      </c>
      <c r="V5457" s="47">
        <f t="shared" si="828"/>
        <v>-12.16</v>
      </c>
      <c r="W5457" s="11"/>
    </row>
    <row r="5458" spans="1:23" x14ac:dyDescent="0.45">
      <c r="A5458" t="s">
        <v>5463</v>
      </c>
      <c r="B5458">
        <v>-0.06</v>
      </c>
      <c r="D5458" s="1" t="str">
        <f>VartojimasGamyba!J5454</f>
        <v>2024-04-15-04</v>
      </c>
      <c r="E5458" s="7">
        <f>VartojimasGamyba!G5454</f>
        <v>0.27100000000000002</v>
      </c>
      <c r="F5458" s="11"/>
      <c r="G5458" s="12">
        <f t="shared" si="829"/>
        <v>2.8088888888888812</v>
      </c>
      <c r="H5458" s="12">
        <v>0</v>
      </c>
      <c r="I5458" s="12">
        <v>0.21000000000000002</v>
      </c>
      <c r="J5458" s="12">
        <v>0</v>
      </c>
      <c r="K5458" s="12"/>
      <c r="L5458" s="12">
        <f>VartojimasGamyba!H5454</f>
        <v>8.2000000000000003E-2</v>
      </c>
      <c r="M5458" s="19">
        <f t="shared" si="822"/>
        <v>0</v>
      </c>
      <c r="N5458" s="7">
        <f t="shared" si="823"/>
        <v>0</v>
      </c>
      <c r="O5458" s="7">
        <f t="shared" si="824"/>
        <v>0</v>
      </c>
      <c r="R5458" s="7"/>
      <c r="S5458" s="47">
        <f t="shared" si="825"/>
        <v>0</v>
      </c>
      <c r="T5458" s="47">
        <f t="shared" si="826"/>
        <v>0</v>
      </c>
      <c r="U5458" s="47">
        <f t="shared" si="827"/>
        <v>100.23</v>
      </c>
      <c r="V5458" s="47">
        <f t="shared" si="828"/>
        <v>-11.64</v>
      </c>
      <c r="W5458" s="11"/>
    </row>
    <row r="5459" spans="1:23" x14ac:dyDescent="0.45">
      <c r="A5459" t="s">
        <v>5464</v>
      </c>
      <c r="B5459">
        <v>0.24</v>
      </c>
      <c r="D5459" s="1" t="str">
        <f>VartojimasGamyba!J5455</f>
        <v>2024-04-15-05</v>
      </c>
      <c r="E5459" s="7">
        <f>VartojimasGamyba!G5455</f>
        <v>0.314</v>
      </c>
      <c r="F5459" s="11"/>
      <c r="G5459" s="12">
        <f t="shared" si="829"/>
        <v>3.0748888888888812</v>
      </c>
      <c r="H5459" s="12">
        <v>0.26600000000000001</v>
      </c>
      <c r="I5459" s="12">
        <v>0</v>
      </c>
      <c r="J5459" s="12">
        <v>0</v>
      </c>
      <c r="K5459" s="12"/>
      <c r="L5459" s="12">
        <f>VartojimasGamyba!H5455</f>
        <v>0.57999999999999996</v>
      </c>
      <c r="M5459" s="19">
        <f t="shared" si="822"/>
        <v>0</v>
      </c>
      <c r="N5459" s="7">
        <f t="shared" si="823"/>
        <v>0</v>
      </c>
      <c r="O5459" s="7">
        <f t="shared" si="824"/>
        <v>0</v>
      </c>
      <c r="R5459" s="7"/>
      <c r="S5459" s="47">
        <f t="shared" si="825"/>
        <v>0.26599999999999996</v>
      </c>
      <c r="T5459" s="47">
        <f t="shared" si="826"/>
        <v>0.26599999999999996</v>
      </c>
      <c r="U5459" s="47">
        <f t="shared" si="827"/>
        <v>100.53</v>
      </c>
      <c r="V5459" s="47">
        <f t="shared" si="828"/>
        <v>-11.34</v>
      </c>
      <c r="W5459" s="11"/>
    </row>
    <row r="5460" spans="1:23" x14ac:dyDescent="0.45">
      <c r="A5460" t="s">
        <v>5465</v>
      </c>
      <c r="B5460">
        <v>50.06</v>
      </c>
      <c r="D5460" s="1" t="str">
        <f>VartojimasGamyba!J5456</f>
        <v>2024-04-15-06</v>
      </c>
      <c r="E5460" s="7">
        <f>VartojimasGamyba!G5456</f>
        <v>0.184</v>
      </c>
      <c r="F5460" s="11"/>
      <c r="G5460" s="12">
        <f t="shared" si="829"/>
        <v>4.1031111111111098</v>
      </c>
      <c r="H5460" s="12">
        <v>1.028222222222229</v>
      </c>
      <c r="I5460" s="12">
        <v>0</v>
      </c>
      <c r="J5460" s="12">
        <v>0.45877777777777129</v>
      </c>
      <c r="K5460" s="12"/>
      <c r="L5460" s="12">
        <f>VartojimasGamyba!H5456</f>
        <v>1.671</v>
      </c>
      <c r="M5460" s="19">
        <f t="shared" si="822"/>
        <v>0</v>
      </c>
      <c r="N5460" s="7">
        <f t="shared" si="823"/>
        <v>-17.653768888888642</v>
      </c>
      <c r="O5460" s="7">
        <f t="shared" si="824"/>
        <v>0</v>
      </c>
      <c r="R5460" s="7"/>
      <c r="S5460" s="47">
        <f t="shared" si="825"/>
        <v>1.4870000000000001</v>
      </c>
      <c r="T5460" s="47">
        <f t="shared" si="826"/>
        <v>1.4870000000000001</v>
      </c>
      <c r="U5460" s="47">
        <f t="shared" si="827"/>
        <v>150.35000000000002</v>
      </c>
      <c r="V5460" s="47">
        <f t="shared" si="828"/>
        <v>38.480000000000004</v>
      </c>
      <c r="W5460" s="11"/>
    </row>
    <row r="5461" spans="1:23" x14ac:dyDescent="0.45">
      <c r="A5461" t="s">
        <v>5466</v>
      </c>
      <c r="B5461">
        <v>112.95</v>
      </c>
      <c r="D5461" s="1" t="str">
        <f>VartojimasGamyba!J5457</f>
        <v>2024-04-15-07</v>
      </c>
      <c r="E5461" s="7">
        <f>VartojimasGamyba!G5457</f>
        <v>5.3999999999999999E-2</v>
      </c>
      <c r="F5461" s="11"/>
      <c r="G5461" s="12">
        <f t="shared" si="829"/>
        <v>4.1031111111111098</v>
      </c>
      <c r="H5461" s="12">
        <v>0</v>
      </c>
      <c r="I5461" s="12">
        <v>0</v>
      </c>
      <c r="J5461" s="12">
        <v>1.927</v>
      </c>
      <c r="K5461" s="12"/>
      <c r="L5461" s="12">
        <f>VartojimasGamyba!H5457</f>
        <v>1.9810000000000001</v>
      </c>
      <c r="M5461" s="19">
        <f t="shared" si="822"/>
        <v>0</v>
      </c>
      <c r="N5461" s="7">
        <f t="shared" si="823"/>
        <v>-195.33999</v>
      </c>
      <c r="O5461" s="7">
        <f t="shared" si="824"/>
        <v>0</v>
      </c>
      <c r="R5461" s="7"/>
      <c r="S5461" s="47">
        <f t="shared" si="825"/>
        <v>1.927</v>
      </c>
      <c r="T5461" s="47">
        <f t="shared" si="826"/>
        <v>1.927</v>
      </c>
      <c r="U5461" s="47">
        <f t="shared" si="827"/>
        <v>213.24</v>
      </c>
      <c r="V5461" s="47">
        <f t="shared" si="828"/>
        <v>101.37</v>
      </c>
      <c r="W5461" s="11"/>
    </row>
    <row r="5462" spans="1:23" x14ac:dyDescent="0.45">
      <c r="A5462" t="s">
        <v>5467</v>
      </c>
      <c r="B5462">
        <v>145.16</v>
      </c>
      <c r="D5462" s="1" t="str">
        <f>VartojimasGamyba!J5458</f>
        <v>2024-04-15-08</v>
      </c>
      <c r="E5462" s="7">
        <f>VartojimasGamyba!G5458</f>
        <v>0</v>
      </c>
      <c r="F5462" s="11"/>
      <c r="G5462" s="12">
        <f t="shared" si="829"/>
        <v>4.1031111111111098</v>
      </c>
      <c r="H5462" s="12">
        <v>0</v>
      </c>
      <c r="I5462" s="12">
        <v>0</v>
      </c>
      <c r="J5462" s="12">
        <v>3.2810000000000001</v>
      </c>
      <c r="K5462" s="12"/>
      <c r="L5462" s="12">
        <f>VartojimasGamyba!H5458</f>
        <v>3.2810000000000001</v>
      </c>
      <c r="M5462" s="19">
        <f t="shared" si="822"/>
        <v>0</v>
      </c>
      <c r="N5462" s="7">
        <f t="shared" si="823"/>
        <v>-438.27597999999995</v>
      </c>
      <c r="O5462" s="7">
        <f t="shared" si="824"/>
        <v>0</v>
      </c>
      <c r="R5462" s="7"/>
      <c r="S5462" s="47">
        <f t="shared" si="825"/>
        <v>3.2810000000000001</v>
      </c>
      <c r="T5462" s="47">
        <f t="shared" si="826"/>
        <v>3.2810000000000001</v>
      </c>
      <c r="U5462" s="47">
        <f t="shared" si="827"/>
        <v>245.45</v>
      </c>
      <c r="V5462" s="47">
        <f t="shared" si="828"/>
        <v>133.57999999999998</v>
      </c>
      <c r="W5462" s="11"/>
    </row>
    <row r="5463" spans="1:23" x14ac:dyDescent="0.45">
      <c r="A5463" t="s">
        <v>5468</v>
      </c>
      <c r="B5463">
        <v>149.56</v>
      </c>
      <c r="D5463" s="1" t="str">
        <f>VartojimasGamyba!J5459</f>
        <v>2024-04-15-09</v>
      </c>
      <c r="E5463" s="7">
        <f>VartojimasGamyba!G5459</f>
        <v>0.01</v>
      </c>
      <c r="F5463" s="11"/>
      <c r="G5463" s="12">
        <f t="shared" si="829"/>
        <v>4.1031111111111098</v>
      </c>
      <c r="H5463" s="12">
        <v>0</v>
      </c>
      <c r="I5463" s="12">
        <v>0</v>
      </c>
      <c r="J5463" s="12">
        <v>3.3970000000000002</v>
      </c>
      <c r="K5463" s="12"/>
      <c r="L5463" s="12">
        <f>VartojimasGamyba!H5459</f>
        <v>3.407</v>
      </c>
      <c r="M5463" s="19">
        <f t="shared" si="822"/>
        <v>0</v>
      </c>
      <c r="N5463" s="7">
        <f t="shared" si="823"/>
        <v>-468.71805999999998</v>
      </c>
      <c r="O5463" s="7">
        <f t="shared" si="824"/>
        <v>0</v>
      </c>
      <c r="R5463" s="7"/>
      <c r="S5463" s="47">
        <f t="shared" si="825"/>
        <v>3.3970000000000002</v>
      </c>
      <c r="T5463" s="47">
        <f t="shared" si="826"/>
        <v>3.3970000000000002</v>
      </c>
      <c r="U5463" s="47">
        <f t="shared" si="827"/>
        <v>249.85000000000002</v>
      </c>
      <c r="V5463" s="47">
        <f t="shared" si="828"/>
        <v>137.97999999999999</v>
      </c>
      <c r="W5463" s="11"/>
    </row>
    <row r="5464" spans="1:23" x14ac:dyDescent="0.45">
      <c r="A5464" t="s">
        <v>5469</v>
      </c>
      <c r="B5464">
        <v>89.39</v>
      </c>
      <c r="D5464" s="1" t="str">
        <f>VartojimasGamyba!J5460</f>
        <v>2024-04-15-10</v>
      </c>
      <c r="E5464" s="7">
        <f>VartojimasGamyba!G5460</f>
        <v>6.5000000000000002E-2</v>
      </c>
      <c r="F5464" s="11"/>
      <c r="G5464" s="12">
        <f t="shared" si="829"/>
        <v>4.1031111111111098</v>
      </c>
      <c r="H5464" s="12">
        <v>0</v>
      </c>
      <c r="I5464" s="12">
        <v>0</v>
      </c>
      <c r="J5464" s="12">
        <v>3.0590000000000002</v>
      </c>
      <c r="K5464" s="12"/>
      <c r="L5464" s="12">
        <f>VartojimasGamyba!H5460</f>
        <v>3.1240000000000001</v>
      </c>
      <c r="M5464" s="19">
        <f t="shared" si="822"/>
        <v>0</v>
      </c>
      <c r="N5464" s="7">
        <f t="shared" si="823"/>
        <v>-238.02079000000003</v>
      </c>
      <c r="O5464" s="7">
        <f t="shared" si="824"/>
        <v>0</v>
      </c>
      <c r="R5464" s="7"/>
      <c r="S5464" s="47">
        <f t="shared" si="825"/>
        <v>3.0590000000000002</v>
      </c>
      <c r="T5464" s="47">
        <f t="shared" si="826"/>
        <v>3.0590000000000002</v>
      </c>
      <c r="U5464" s="47">
        <f t="shared" si="827"/>
        <v>189.68</v>
      </c>
      <c r="V5464" s="47">
        <f t="shared" si="828"/>
        <v>77.81</v>
      </c>
      <c r="W5464" s="11"/>
    </row>
    <row r="5465" spans="1:23" x14ac:dyDescent="0.45">
      <c r="A5465" t="s">
        <v>5470</v>
      </c>
      <c r="B5465">
        <v>76.239999999999995</v>
      </c>
      <c r="D5465" s="1" t="str">
        <f>VartojimasGamyba!J5461</f>
        <v>2024-04-15-11</v>
      </c>
      <c r="E5465" s="7">
        <f>VartojimasGamyba!G5461</f>
        <v>5.1999999999999998E-2</v>
      </c>
      <c r="F5465" s="11"/>
      <c r="G5465" s="12">
        <f t="shared" si="829"/>
        <v>4.1031111111111098</v>
      </c>
      <c r="H5465" s="12">
        <v>0</v>
      </c>
      <c r="I5465" s="12">
        <v>0</v>
      </c>
      <c r="J5465" s="12">
        <v>2.4809999999999999</v>
      </c>
      <c r="K5465" s="12"/>
      <c r="L5465" s="12">
        <f>VartojimasGamyba!H5461</f>
        <v>2.5329999999999999</v>
      </c>
      <c r="M5465" s="19">
        <f t="shared" si="822"/>
        <v>0</v>
      </c>
      <c r="N5465" s="7">
        <f t="shared" si="823"/>
        <v>-160.42146</v>
      </c>
      <c r="O5465" s="7">
        <f t="shared" si="824"/>
        <v>0</v>
      </c>
      <c r="R5465" s="7"/>
      <c r="S5465" s="47">
        <f t="shared" si="825"/>
        <v>2.4809999999999999</v>
      </c>
      <c r="T5465" s="47">
        <f t="shared" si="826"/>
        <v>2.4809999999999999</v>
      </c>
      <c r="U5465" s="47">
        <f t="shared" si="827"/>
        <v>176.53</v>
      </c>
      <c r="V5465" s="47">
        <f t="shared" si="828"/>
        <v>64.66</v>
      </c>
      <c r="W5465" s="11"/>
    </row>
    <row r="5466" spans="1:23" x14ac:dyDescent="0.45">
      <c r="A5466" t="s">
        <v>5471</v>
      </c>
      <c r="B5466">
        <v>57</v>
      </c>
      <c r="D5466" s="1" t="str">
        <f>VartojimasGamyba!J5462</f>
        <v>2024-04-15-12</v>
      </c>
      <c r="E5466" s="7">
        <f>VartojimasGamyba!G5462</f>
        <v>0</v>
      </c>
      <c r="F5466" s="11"/>
      <c r="G5466" s="12">
        <f t="shared" si="829"/>
        <v>4.1031111111111098</v>
      </c>
      <c r="H5466" s="12">
        <v>0</v>
      </c>
      <c r="I5466" s="12">
        <v>0</v>
      </c>
      <c r="J5466" s="12">
        <v>2.581</v>
      </c>
      <c r="K5466" s="12"/>
      <c r="L5466" s="12">
        <f>VartojimasGamyba!H5462</f>
        <v>2.581</v>
      </c>
      <c r="M5466" s="19">
        <f t="shared" si="822"/>
        <v>0</v>
      </c>
      <c r="N5466" s="7">
        <f t="shared" si="823"/>
        <v>-117.22902000000001</v>
      </c>
      <c r="O5466" s="7">
        <f t="shared" si="824"/>
        <v>0</v>
      </c>
      <c r="R5466" s="7"/>
      <c r="S5466" s="47">
        <f t="shared" si="825"/>
        <v>2.581</v>
      </c>
      <c r="T5466" s="47">
        <f t="shared" si="826"/>
        <v>2.581</v>
      </c>
      <c r="U5466" s="47">
        <f t="shared" si="827"/>
        <v>157.29000000000002</v>
      </c>
      <c r="V5466" s="47">
        <f t="shared" si="828"/>
        <v>45.42</v>
      </c>
      <c r="W5466" s="11"/>
    </row>
    <row r="5467" spans="1:23" x14ac:dyDescent="0.45">
      <c r="A5467" t="s">
        <v>5472</v>
      </c>
      <c r="B5467">
        <v>43</v>
      </c>
      <c r="D5467" s="1" t="str">
        <f>VartojimasGamyba!J5463</f>
        <v>2024-04-15-13</v>
      </c>
      <c r="E5467" s="7">
        <f>VartojimasGamyba!G5463</f>
        <v>2.7E-2</v>
      </c>
      <c r="F5467" s="11"/>
      <c r="G5467" s="12">
        <f t="shared" si="829"/>
        <v>6.4081111111111095</v>
      </c>
      <c r="H5467" s="12">
        <v>2.3050000000000002</v>
      </c>
      <c r="I5467" s="12">
        <v>0</v>
      </c>
      <c r="J5467" s="12">
        <v>0</v>
      </c>
      <c r="K5467" s="12"/>
      <c r="L5467" s="12">
        <f>VartojimasGamyba!H5463</f>
        <v>2.3319999999999999</v>
      </c>
      <c r="M5467" s="19">
        <f t="shared" si="822"/>
        <v>0</v>
      </c>
      <c r="N5467" s="7">
        <f t="shared" si="823"/>
        <v>0</v>
      </c>
      <c r="O5467" s="7">
        <f t="shared" si="824"/>
        <v>0</v>
      </c>
      <c r="R5467" s="7"/>
      <c r="S5467" s="47">
        <f t="shared" si="825"/>
        <v>2.3049999999999997</v>
      </c>
      <c r="T5467" s="47">
        <f t="shared" si="826"/>
        <v>2.3049999999999997</v>
      </c>
      <c r="U5467" s="47">
        <f t="shared" si="827"/>
        <v>143.29000000000002</v>
      </c>
      <c r="V5467" s="47">
        <f t="shared" si="828"/>
        <v>31.42</v>
      </c>
      <c r="W5467" s="11"/>
    </row>
    <row r="5468" spans="1:23" x14ac:dyDescent="0.45">
      <c r="A5468" t="s">
        <v>5473</v>
      </c>
      <c r="B5468">
        <v>32.89</v>
      </c>
      <c r="D5468" s="1" t="str">
        <f>VartojimasGamyba!J5464</f>
        <v>2024-04-15-14</v>
      </c>
      <c r="E5468" s="7">
        <f>VartojimasGamyba!G5464</f>
        <v>0</v>
      </c>
      <c r="F5468" s="11"/>
      <c r="G5468" s="12">
        <f t="shared" si="829"/>
        <v>8.2371111111111102</v>
      </c>
      <c r="H5468" s="12">
        <v>1.8290000000000006</v>
      </c>
      <c r="I5468" s="12">
        <v>0</v>
      </c>
      <c r="J5468" s="12">
        <v>0</v>
      </c>
      <c r="K5468" s="12"/>
      <c r="L5468" s="12">
        <f>VartojimasGamyba!H5464</f>
        <v>1.829</v>
      </c>
      <c r="M5468" s="19">
        <f t="shared" si="822"/>
        <v>0</v>
      </c>
      <c r="N5468" s="7">
        <f t="shared" si="823"/>
        <v>0</v>
      </c>
      <c r="O5468" s="7">
        <f t="shared" si="824"/>
        <v>0</v>
      </c>
      <c r="R5468" s="7"/>
      <c r="S5468" s="47">
        <f t="shared" si="825"/>
        <v>1.829</v>
      </c>
      <c r="T5468" s="47">
        <f t="shared" si="826"/>
        <v>1.829</v>
      </c>
      <c r="U5468" s="47">
        <f t="shared" si="827"/>
        <v>133.18</v>
      </c>
      <c r="V5468" s="47">
        <f t="shared" si="828"/>
        <v>21.310000000000002</v>
      </c>
      <c r="W5468" s="11"/>
    </row>
    <row r="5469" spans="1:23" x14ac:dyDescent="0.45">
      <c r="A5469" t="s">
        <v>5474</v>
      </c>
      <c r="B5469">
        <v>19.5</v>
      </c>
      <c r="D5469" s="1" t="str">
        <f>VartojimasGamyba!J5465</f>
        <v>2024-04-15-15</v>
      </c>
      <c r="E5469" s="7">
        <f>VartojimasGamyba!G5465</f>
        <v>0.34499999999999997</v>
      </c>
      <c r="F5469" s="11"/>
      <c r="G5469" s="12">
        <f t="shared" si="829"/>
        <v>8.4611111111111104</v>
      </c>
      <c r="H5469" s="12">
        <v>0.22399999999999998</v>
      </c>
      <c r="I5469" s="12">
        <v>0</v>
      </c>
      <c r="J5469" s="12">
        <v>0</v>
      </c>
      <c r="K5469" s="12"/>
      <c r="L5469" s="12">
        <f>VartojimasGamyba!H5465</f>
        <v>0.56899999999999995</v>
      </c>
      <c r="M5469" s="19">
        <f t="shared" si="822"/>
        <v>0</v>
      </c>
      <c r="N5469" s="7">
        <f t="shared" si="823"/>
        <v>0</v>
      </c>
      <c r="O5469" s="7">
        <f t="shared" si="824"/>
        <v>0</v>
      </c>
      <c r="R5469" s="7"/>
      <c r="S5469" s="47">
        <f t="shared" si="825"/>
        <v>0.22399999999999998</v>
      </c>
      <c r="T5469" s="47">
        <f t="shared" si="826"/>
        <v>0.22399999999999998</v>
      </c>
      <c r="U5469" s="47">
        <f t="shared" si="827"/>
        <v>119.79</v>
      </c>
      <c r="V5469" s="47">
        <f t="shared" si="828"/>
        <v>7.92</v>
      </c>
      <c r="W5469" s="11"/>
    </row>
    <row r="5470" spans="1:23" x14ac:dyDescent="0.45">
      <c r="A5470" t="s">
        <v>5475</v>
      </c>
      <c r="B5470">
        <v>29.94</v>
      </c>
      <c r="D5470" s="1" t="str">
        <f>VartojimasGamyba!J5466</f>
        <v>2024-04-15-16</v>
      </c>
      <c r="E5470" s="7">
        <f>VartojimasGamyba!G5466</f>
        <v>0.191</v>
      </c>
      <c r="F5470" s="11"/>
      <c r="G5470" s="12">
        <f t="shared" si="829"/>
        <v>8.4533333333333331</v>
      </c>
      <c r="H5470" s="12">
        <v>0</v>
      </c>
      <c r="I5470" s="12">
        <v>7.7777777777777836E-3</v>
      </c>
      <c r="J5470" s="12">
        <v>0</v>
      </c>
      <c r="K5470" s="12"/>
      <c r="L5470" s="12">
        <f>VartojimasGamyba!H5466</f>
        <v>0.184</v>
      </c>
      <c r="M5470" s="19">
        <f t="shared" si="822"/>
        <v>0</v>
      </c>
      <c r="N5470" s="7">
        <f t="shared" si="823"/>
        <v>0</v>
      </c>
      <c r="O5470" s="7">
        <f t="shared" si="824"/>
        <v>0</v>
      </c>
      <c r="R5470" s="7"/>
      <c r="S5470" s="47">
        <f t="shared" si="825"/>
        <v>0</v>
      </c>
      <c r="T5470" s="47">
        <f t="shared" si="826"/>
        <v>0</v>
      </c>
      <c r="U5470" s="47">
        <f t="shared" si="827"/>
        <v>130.23000000000002</v>
      </c>
      <c r="V5470" s="47">
        <f t="shared" si="828"/>
        <v>18.36</v>
      </c>
      <c r="W5470" s="11"/>
    </row>
    <row r="5471" spans="1:23" x14ac:dyDescent="0.45">
      <c r="A5471" t="s">
        <v>5476</v>
      </c>
      <c r="B5471">
        <v>35.58</v>
      </c>
      <c r="D5471" s="1" t="str">
        <f>VartojimasGamyba!J5467</f>
        <v>2024-04-15-17</v>
      </c>
      <c r="E5471" s="7">
        <f>VartojimasGamyba!G5467</f>
        <v>0.378</v>
      </c>
      <c r="F5471" s="11"/>
      <c r="G5471" s="12">
        <f t="shared" si="829"/>
        <v>8.0333333333333332</v>
      </c>
      <c r="H5471" s="12">
        <v>0</v>
      </c>
      <c r="I5471" s="12">
        <v>0.42000000000000004</v>
      </c>
      <c r="J5471" s="12">
        <v>0</v>
      </c>
      <c r="K5471" s="12"/>
      <c r="L5471" s="12">
        <f>VartojimasGamyba!H5467</f>
        <v>0</v>
      </c>
      <c r="M5471" s="19">
        <f t="shared" si="822"/>
        <v>-5.5511151231257827E-17</v>
      </c>
      <c r="N5471" s="7">
        <f t="shared" si="823"/>
        <v>-7.5423001177910012E-15</v>
      </c>
      <c r="O5471" s="7">
        <f t="shared" si="824"/>
        <v>-7.5423001177910012E-15</v>
      </c>
      <c r="R5471" s="7"/>
      <c r="S5471" s="47">
        <f t="shared" si="825"/>
        <v>-5.5511151231257827E-17</v>
      </c>
      <c r="T5471" s="47">
        <f t="shared" si="826"/>
        <v>0</v>
      </c>
      <c r="U5471" s="47">
        <f t="shared" si="827"/>
        <v>135.87</v>
      </c>
      <c r="V5471" s="47">
        <f t="shared" si="828"/>
        <v>24</v>
      </c>
      <c r="W5471" s="11"/>
    </row>
    <row r="5472" spans="1:23" x14ac:dyDescent="0.45">
      <c r="A5472" t="s">
        <v>5477</v>
      </c>
      <c r="B5472">
        <v>80.09</v>
      </c>
      <c r="D5472" s="1" t="str">
        <f>VartojimasGamyba!J5468</f>
        <v>2024-04-15-18</v>
      </c>
      <c r="E5472" s="7">
        <f>VartojimasGamyba!G5468</f>
        <v>0.25</v>
      </c>
      <c r="F5472" s="11"/>
      <c r="G5472" s="12">
        <f t="shared" si="829"/>
        <v>7.7555555555555555</v>
      </c>
      <c r="H5472" s="12">
        <v>0</v>
      </c>
      <c r="I5472" s="12">
        <v>0.27777777777777779</v>
      </c>
      <c r="J5472" s="12">
        <v>0</v>
      </c>
      <c r="K5472" s="12"/>
      <c r="L5472" s="12">
        <f>VartojimasGamyba!H5468</f>
        <v>0</v>
      </c>
      <c r="M5472" s="19">
        <f t="shared" si="822"/>
        <v>0</v>
      </c>
      <c r="N5472" s="7">
        <f t="shared" si="823"/>
        <v>0</v>
      </c>
      <c r="O5472" s="7">
        <f t="shared" si="824"/>
        <v>0</v>
      </c>
      <c r="R5472" s="7"/>
      <c r="S5472" s="47">
        <f t="shared" si="825"/>
        <v>0</v>
      </c>
      <c r="T5472" s="47">
        <f t="shared" si="826"/>
        <v>0</v>
      </c>
      <c r="U5472" s="47">
        <f t="shared" si="827"/>
        <v>180.38</v>
      </c>
      <c r="V5472" s="47">
        <f t="shared" si="828"/>
        <v>68.510000000000005</v>
      </c>
      <c r="W5472" s="11"/>
    </row>
    <row r="5473" spans="1:23" x14ac:dyDescent="0.45">
      <c r="A5473" t="s">
        <v>5478</v>
      </c>
      <c r="B5473">
        <v>124.48</v>
      </c>
      <c r="D5473" s="1" t="str">
        <f>VartojimasGamyba!J5469</f>
        <v>2024-04-15-19</v>
      </c>
      <c r="E5473" s="7">
        <f>VartojimasGamyba!G5469</f>
        <v>0.26200000000000001</v>
      </c>
      <c r="F5473" s="11"/>
      <c r="G5473" s="12">
        <f t="shared" si="829"/>
        <v>7.4644444444444442</v>
      </c>
      <c r="H5473" s="12">
        <v>0</v>
      </c>
      <c r="I5473" s="12">
        <v>0.29111111111111115</v>
      </c>
      <c r="J5473" s="12">
        <v>0</v>
      </c>
      <c r="K5473" s="12"/>
      <c r="L5473" s="12">
        <f>VartojimasGamyba!H5469</f>
        <v>0</v>
      </c>
      <c r="M5473" s="19">
        <f t="shared" si="822"/>
        <v>-5.5511151231257827E-17</v>
      </c>
      <c r="N5473" s="7">
        <f t="shared" si="823"/>
        <v>-1.2477241462249822E-14</v>
      </c>
      <c r="O5473" s="7">
        <f t="shared" si="824"/>
        <v>-1.2477241462249822E-14</v>
      </c>
      <c r="R5473" s="7"/>
      <c r="S5473" s="47">
        <f t="shared" si="825"/>
        <v>-5.5511151231257827E-17</v>
      </c>
      <c r="T5473" s="47">
        <f t="shared" si="826"/>
        <v>0</v>
      </c>
      <c r="U5473" s="47">
        <f t="shared" si="827"/>
        <v>224.77</v>
      </c>
      <c r="V5473" s="47">
        <f t="shared" si="828"/>
        <v>112.9</v>
      </c>
      <c r="W5473" s="11"/>
    </row>
    <row r="5474" spans="1:23" x14ac:dyDescent="0.45">
      <c r="A5474" t="s">
        <v>5479</v>
      </c>
      <c r="B5474">
        <v>135.19999999999999</v>
      </c>
      <c r="D5474" s="1" t="str">
        <f>VartojimasGamyba!J5470</f>
        <v>2024-04-15-20</v>
      </c>
      <c r="E5474" s="7">
        <f>VartojimasGamyba!G5470</f>
        <v>0.27600000000000002</v>
      </c>
      <c r="F5474" s="11"/>
      <c r="G5474" s="12">
        <f t="shared" si="829"/>
        <v>7.1577777777777776</v>
      </c>
      <c r="H5474" s="12">
        <v>0</v>
      </c>
      <c r="I5474" s="12">
        <v>0.3066666666666667</v>
      </c>
      <c r="J5474" s="12">
        <v>0</v>
      </c>
      <c r="K5474" s="12"/>
      <c r="L5474" s="12">
        <f>VartojimasGamyba!H5470</f>
        <v>0</v>
      </c>
      <c r="M5474" s="19">
        <f t="shared" si="822"/>
        <v>0</v>
      </c>
      <c r="N5474" s="7">
        <f t="shared" si="823"/>
        <v>0</v>
      </c>
      <c r="O5474" s="7">
        <f t="shared" si="824"/>
        <v>0</v>
      </c>
      <c r="P5474" s="7" t="s">
        <v>8873</v>
      </c>
      <c r="R5474" s="7"/>
      <c r="S5474" s="47">
        <f t="shared" si="825"/>
        <v>0</v>
      </c>
      <c r="T5474" s="47">
        <f t="shared" si="826"/>
        <v>0</v>
      </c>
      <c r="U5474" s="47">
        <f t="shared" si="827"/>
        <v>235.49</v>
      </c>
      <c r="V5474" s="47">
        <f t="shared" si="828"/>
        <v>123.61999999999999</v>
      </c>
      <c r="W5474" s="11"/>
    </row>
    <row r="5475" spans="1:23" x14ac:dyDescent="0.45">
      <c r="A5475" t="s">
        <v>5480</v>
      </c>
      <c r="B5475">
        <v>136.49</v>
      </c>
      <c r="D5475" s="1" t="str">
        <f>VartojimasGamyba!J5471</f>
        <v>2024-04-15-21</v>
      </c>
      <c r="E5475" s="7">
        <f>VartojimasGamyba!G5471</f>
        <v>0.17199999999999999</v>
      </c>
      <c r="F5475" s="11"/>
      <c r="G5475" s="12">
        <f t="shared" si="829"/>
        <v>6.9666666666666668</v>
      </c>
      <c r="H5475" s="12">
        <v>0</v>
      </c>
      <c r="I5475" s="12">
        <v>0.19111111111111106</v>
      </c>
      <c r="J5475" s="12">
        <v>0</v>
      </c>
      <c r="K5475" s="12"/>
      <c r="L5475" s="12">
        <f>VartojimasGamyba!H5471</f>
        <v>0</v>
      </c>
      <c r="M5475" s="19">
        <f t="shared" si="822"/>
        <v>2.7755575615628914E-17</v>
      </c>
      <c r="N5475" s="7">
        <f t="shared" si="823"/>
        <v>6.571965194268615E-15</v>
      </c>
      <c r="O5475" s="7">
        <f t="shared" si="824"/>
        <v>6.571965194268615E-15</v>
      </c>
      <c r="P5475" s="7">
        <f>SUM(N5454:N5477)</f>
        <v>-1635.6590688888887</v>
      </c>
      <c r="R5475" s="7"/>
      <c r="S5475" s="47">
        <f t="shared" si="825"/>
        <v>2.7755575615628914E-17</v>
      </c>
      <c r="T5475" s="47">
        <f t="shared" si="826"/>
        <v>0</v>
      </c>
      <c r="U5475" s="47">
        <f t="shared" si="827"/>
        <v>236.78000000000003</v>
      </c>
      <c r="V5475" s="47">
        <f t="shared" si="828"/>
        <v>124.91000000000001</v>
      </c>
      <c r="W5475" s="11"/>
    </row>
    <row r="5476" spans="1:23" x14ac:dyDescent="0.45">
      <c r="A5476" t="s">
        <v>5481</v>
      </c>
      <c r="B5476">
        <v>114.51</v>
      </c>
      <c r="D5476" s="1" t="str">
        <f>VartojimasGamyba!J5472</f>
        <v>2024-04-15-22</v>
      </c>
      <c r="E5476" s="7">
        <f>VartojimasGamyba!G5472</f>
        <v>0.50600000000000001</v>
      </c>
      <c r="F5476" s="11"/>
      <c r="G5476" s="12">
        <f t="shared" si="829"/>
        <v>6.4044444444444446</v>
      </c>
      <c r="H5476" s="12">
        <v>0</v>
      </c>
      <c r="I5476" s="12">
        <v>0.56222222222222218</v>
      </c>
      <c r="J5476" s="12">
        <v>0</v>
      </c>
      <c r="K5476" s="12"/>
      <c r="L5476" s="12">
        <f>VartojimasGamyba!H5472</f>
        <v>0</v>
      </c>
      <c r="M5476" s="19">
        <f t="shared" si="822"/>
        <v>0</v>
      </c>
      <c r="N5476" s="7">
        <f t="shared" si="823"/>
        <v>0</v>
      </c>
      <c r="O5476" s="7">
        <f t="shared" si="824"/>
        <v>0</v>
      </c>
      <c r="P5476" s="7" t="s">
        <v>8872</v>
      </c>
      <c r="R5476" s="7"/>
      <c r="S5476" s="47">
        <f t="shared" si="825"/>
        <v>0</v>
      </c>
      <c r="T5476" s="47">
        <f t="shared" si="826"/>
        <v>0</v>
      </c>
      <c r="U5476" s="47">
        <f t="shared" si="827"/>
        <v>214.8</v>
      </c>
      <c r="V5476" s="47">
        <f t="shared" si="828"/>
        <v>102.93</v>
      </c>
      <c r="W5476" s="11"/>
    </row>
    <row r="5477" spans="1:23" x14ac:dyDescent="0.45">
      <c r="A5477" t="s">
        <v>5482</v>
      </c>
      <c r="B5477">
        <v>93.23</v>
      </c>
      <c r="D5477" s="1" t="str">
        <f>VartojimasGamyba!J5473</f>
        <v>2024-04-15-23</v>
      </c>
      <c r="E5477" s="7">
        <f>VartojimasGamyba!G5473</f>
        <v>1.264</v>
      </c>
      <c r="F5477" s="11"/>
      <c r="G5477" s="12">
        <f t="shared" si="829"/>
        <v>5</v>
      </c>
      <c r="H5477" s="12">
        <v>0</v>
      </c>
      <c r="I5477" s="12">
        <v>1.4044444444444446</v>
      </c>
      <c r="J5477" s="12">
        <v>0</v>
      </c>
      <c r="K5477" s="12"/>
      <c r="L5477" s="12">
        <f>VartojimasGamyba!H5473</f>
        <v>0</v>
      </c>
      <c r="M5477" s="19">
        <f t="shared" si="822"/>
        <v>-2.2204460492503131E-16</v>
      </c>
      <c r="N5477" s="7">
        <f t="shared" si="823"/>
        <v>-4.2970071945092061E-14</v>
      </c>
      <c r="O5477" s="7">
        <f t="shared" si="824"/>
        <v>-4.2970071945092061E-14</v>
      </c>
      <c r="P5477" s="7">
        <f>SUM(O5454:O5477)</f>
        <v>-7.8392292657269994E-14</v>
      </c>
      <c r="Q5477" s="7">
        <f>SUMPRODUCT(B5454:B5477,E5454:E5477)+SUM(E5454:E5477)*$Z$21-SUMPRODUCT(B5454:B5477,L5454:L5477)+SUM(L5454:L5477)*ABS($Z$20)</f>
        <v>-826.72566999999992</v>
      </c>
      <c r="R5477" s="7"/>
      <c r="S5477" s="47">
        <f t="shared" si="825"/>
        <v>-2.2204460492503131E-16</v>
      </c>
      <c r="T5477" s="47">
        <f t="shared" si="826"/>
        <v>0</v>
      </c>
      <c r="U5477" s="47">
        <f t="shared" si="827"/>
        <v>193.52</v>
      </c>
      <c r="V5477" s="47">
        <f t="shared" si="828"/>
        <v>81.650000000000006</v>
      </c>
      <c r="W5477" s="11">
        <f>IF(P5477&lt;&gt;Q5477,1,0)</f>
        <v>1</v>
      </c>
    </row>
    <row r="5478" spans="1:23" x14ac:dyDescent="0.45">
      <c r="A5478" t="s">
        <v>5483</v>
      </c>
      <c r="B5478">
        <v>87.87</v>
      </c>
      <c r="D5478" s="9" t="str">
        <f>VartojimasGamyba!J5474</f>
        <v>2024-04-16-00</v>
      </c>
      <c r="E5478" s="8">
        <f>VartojimasGamyba!G5474</f>
        <v>0.14899999999999999</v>
      </c>
      <c r="F5478" s="11"/>
      <c r="G5478" s="7">
        <f>G5477+H5478-I5478</f>
        <v>4.8344444444444443</v>
      </c>
      <c r="H5478" s="7">
        <v>0</v>
      </c>
      <c r="I5478" s="7">
        <v>0.16555555555555554</v>
      </c>
      <c r="J5478" s="7">
        <v>0</v>
      </c>
      <c r="L5478" s="7">
        <f>VartojimasGamyba!H5474</f>
        <v>0</v>
      </c>
      <c r="M5478" s="15">
        <f t="shared" si="822"/>
        <v>0</v>
      </c>
      <c r="N5478" s="7">
        <f t="shared" si="823"/>
        <v>0</v>
      </c>
      <c r="O5478" s="7">
        <f t="shared" si="824"/>
        <v>0</v>
      </c>
      <c r="R5478" s="20" t="s">
        <v>8783</v>
      </c>
      <c r="S5478" s="47">
        <f t="shared" si="825"/>
        <v>0</v>
      </c>
      <c r="T5478" s="47">
        <f t="shared" si="826"/>
        <v>0</v>
      </c>
      <c r="U5478" s="47">
        <f t="shared" si="827"/>
        <v>188.16000000000003</v>
      </c>
      <c r="V5478" s="47">
        <f t="shared" si="828"/>
        <v>76.290000000000006</v>
      </c>
      <c r="W5478" s="11"/>
    </row>
    <row r="5479" spans="1:23" x14ac:dyDescent="0.45">
      <c r="A5479" t="s">
        <v>5484</v>
      </c>
      <c r="B5479">
        <v>42.02</v>
      </c>
      <c r="D5479" s="9" t="str">
        <f>VartojimasGamyba!J5475</f>
        <v>2024-04-16-01</v>
      </c>
      <c r="E5479" s="8">
        <f>VartojimasGamyba!G5475</f>
        <v>0.66700000000000004</v>
      </c>
      <c r="F5479" s="11"/>
      <c r="G5479" s="7">
        <f t="shared" ref="G5479:G5501" si="830">G5478+H5479-I5479</f>
        <v>4.8344444444444443</v>
      </c>
      <c r="H5479" s="7">
        <v>0</v>
      </c>
      <c r="I5479" s="7">
        <v>0</v>
      </c>
      <c r="J5479" s="7">
        <v>0</v>
      </c>
      <c r="L5479" s="7">
        <f>VartojimasGamyba!H5475</f>
        <v>0</v>
      </c>
      <c r="M5479" s="15">
        <f t="shared" si="822"/>
        <v>0.66700000000000004</v>
      </c>
      <c r="N5479" s="7">
        <f t="shared" si="823"/>
        <v>94.920770000000005</v>
      </c>
      <c r="O5479" s="7">
        <f t="shared" si="824"/>
        <v>94.920770000000005</v>
      </c>
      <c r="R5479" s="7"/>
      <c r="S5479" s="47">
        <f t="shared" si="825"/>
        <v>0.66700000000000004</v>
      </c>
      <c r="T5479" s="47">
        <f t="shared" si="826"/>
        <v>0</v>
      </c>
      <c r="U5479" s="47">
        <f t="shared" si="827"/>
        <v>142.31</v>
      </c>
      <c r="V5479" s="47">
        <f t="shared" si="828"/>
        <v>30.440000000000005</v>
      </c>
      <c r="W5479" s="11"/>
    </row>
    <row r="5480" spans="1:23" x14ac:dyDescent="0.45">
      <c r="A5480" t="s">
        <v>5485</v>
      </c>
      <c r="B5480">
        <v>42.01</v>
      </c>
      <c r="D5480" s="9" t="str">
        <f>VartojimasGamyba!J5476</f>
        <v>2024-04-16-02</v>
      </c>
      <c r="E5480" s="8">
        <f>VartojimasGamyba!G5476</f>
        <v>0.223</v>
      </c>
      <c r="F5480" s="11"/>
      <c r="G5480" s="7">
        <f t="shared" si="830"/>
        <v>4.8344444444444443</v>
      </c>
      <c r="H5480" s="7">
        <v>0</v>
      </c>
      <c r="I5480" s="7">
        <v>0</v>
      </c>
      <c r="J5480" s="7">
        <v>0</v>
      </c>
      <c r="L5480" s="7">
        <f>VartojimasGamyba!H5476</f>
        <v>0</v>
      </c>
      <c r="M5480" s="15">
        <f t="shared" si="822"/>
        <v>0.223</v>
      </c>
      <c r="N5480" s="7">
        <f t="shared" si="823"/>
        <v>31.732900000000004</v>
      </c>
      <c r="O5480" s="7">
        <f t="shared" si="824"/>
        <v>31.732900000000004</v>
      </c>
      <c r="R5480" s="7"/>
      <c r="S5480" s="47">
        <f t="shared" si="825"/>
        <v>0.223</v>
      </c>
      <c r="T5480" s="47">
        <f t="shared" si="826"/>
        <v>0</v>
      </c>
      <c r="U5480" s="47">
        <f t="shared" si="827"/>
        <v>142.30000000000001</v>
      </c>
      <c r="V5480" s="47">
        <f t="shared" si="828"/>
        <v>30.43</v>
      </c>
      <c r="W5480" s="11"/>
    </row>
    <row r="5481" spans="1:23" x14ac:dyDescent="0.45">
      <c r="A5481" t="s">
        <v>5486</v>
      </c>
      <c r="B5481">
        <v>34.090000000000003</v>
      </c>
      <c r="D5481" s="9" t="str">
        <f>VartojimasGamyba!J5477</f>
        <v>2024-04-16-03</v>
      </c>
      <c r="E5481" s="8">
        <f>VartojimasGamyba!G5477</f>
        <v>0.628</v>
      </c>
      <c r="F5481" s="11"/>
      <c r="G5481" s="7">
        <f t="shared" si="830"/>
        <v>9.1783333333333346</v>
      </c>
      <c r="H5481" s="7">
        <v>4.3438888888888894</v>
      </c>
      <c r="I5481" s="7">
        <v>0</v>
      </c>
      <c r="J5481" s="7">
        <v>0</v>
      </c>
      <c r="L5481" s="7">
        <f>VartojimasGamyba!H5477</f>
        <v>0</v>
      </c>
      <c r="M5481" s="15">
        <f t="shared" si="822"/>
        <v>4.9718888888888895</v>
      </c>
      <c r="N5481" s="7">
        <f t="shared" si="823"/>
        <v>668.12242888888898</v>
      </c>
      <c r="O5481" s="7">
        <f t="shared" si="824"/>
        <v>668.12242888888898</v>
      </c>
      <c r="R5481" s="7"/>
      <c r="S5481" s="47">
        <f t="shared" si="825"/>
        <v>4.9718888888888895</v>
      </c>
      <c r="T5481" s="47">
        <f t="shared" si="826"/>
        <v>0</v>
      </c>
      <c r="U5481" s="47">
        <f t="shared" si="827"/>
        <v>134.38</v>
      </c>
      <c r="V5481" s="47">
        <f t="shared" si="828"/>
        <v>22.510000000000005</v>
      </c>
      <c r="W5481" s="11"/>
    </row>
    <row r="5482" spans="1:23" x14ac:dyDescent="0.45">
      <c r="A5482" t="s">
        <v>5487</v>
      </c>
      <c r="B5482">
        <v>42.01</v>
      </c>
      <c r="D5482" s="9" t="str">
        <f>VartojimasGamyba!J5478</f>
        <v>2024-04-16-04</v>
      </c>
      <c r="E5482" s="8">
        <f>VartojimasGamyba!G5478</f>
        <v>4.7E-2</v>
      </c>
      <c r="F5482" s="11"/>
      <c r="G5482" s="7">
        <f t="shared" si="830"/>
        <v>9.1863333333333337</v>
      </c>
      <c r="H5482" s="7">
        <v>8.0000000000000019E-3</v>
      </c>
      <c r="I5482" s="7">
        <v>0</v>
      </c>
      <c r="J5482" s="7">
        <v>0</v>
      </c>
      <c r="L5482" s="7">
        <f>VartojimasGamyba!H5478</f>
        <v>5.5E-2</v>
      </c>
      <c r="M5482" s="15">
        <f t="shared" si="822"/>
        <v>0</v>
      </c>
      <c r="N5482" s="7">
        <f t="shared" si="823"/>
        <v>0</v>
      </c>
      <c r="O5482" s="7">
        <f t="shared" si="824"/>
        <v>0</v>
      </c>
      <c r="R5482" s="7"/>
      <c r="S5482" s="47">
        <f t="shared" si="825"/>
        <v>8.0000000000000002E-3</v>
      </c>
      <c r="T5482" s="47">
        <f t="shared" si="826"/>
        <v>8.0000000000000002E-3</v>
      </c>
      <c r="U5482" s="47">
        <f t="shared" si="827"/>
        <v>142.30000000000001</v>
      </c>
      <c r="V5482" s="47">
        <f t="shared" si="828"/>
        <v>30.43</v>
      </c>
      <c r="W5482" s="11"/>
    </row>
    <row r="5483" spans="1:23" x14ac:dyDescent="0.45">
      <c r="A5483" t="s">
        <v>5488</v>
      </c>
      <c r="B5483">
        <v>42.06</v>
      </c>
      <c r="D5483" s="9" t="str">
        <f>VartojimasGamyba!J5479</f>
        <v>2024-04-16-05</v>
      </c>
      <c r="E5483" s="8">
        <f>VartojimasGamyba!G5479</f>
        <v>0.38600000000000001</v>
      </c>
      <c r="F5483" s="11"/>
      <c r="G5483" s="7">
        <f t="shared" si="830"/>
        <v>9.3113333333333337</v>
      </c>
      <c r="H5483" s="7">
        <v>0.125</v>
      </c>
      <c r="I5483" s="7">
        <v>0</v>
      </c>
      <c r="J5483" s="7">
        <v>0</v>
      </c>
      <c r="L5483" s="7">
        <f>VartojimasGamyba!H5479</f>
        <v>0.51100000000000001</v>
      </c>
      <c r="M5483" s="15">
        <f t="shared" si="822"/>
        <v>0</v>
      </c>
      <c r="N5483" s="7">
        <f t="shared" si="823"/>
        <v>0</v>
      </c>
      <c r="O5483" s="7">
        <f t="shared" si="824"/>
        <v>0</v>
      </c>
      <c r="R5483" s="7"/>
      <c r="S5483" s="47">
        <f t="shared" si="825"/>
        <v>0.125</v>
      </c>
      <c r="T5483" s="47">
        <f t="shared" si="826"/>
        <v>0.125</v>
      </c>
      <c r="U5483" s="47">
        <f t="shared" si="827"/>
        <v>142.35000000000002</v>
      </c>
      <c r="V5483" s="47">
        <f t="shared" si="828"/>
        <v>30.480000000000004</v>
      </c>
      <c r="W5483" s="11"/>
    </row>
    <row r="5484" spans="1:23" x14ac:dyDescent="0.45">
      <c r="A5484" t="s">
        <v>5489</v>
      </c>
      <c r="B5484">
        <v>78.05</v>
      </c>
      <c r="D5484" s="9" t="str">
        <f>VartojimasGamyba!J5480</f>
        <v>2024-04-16-06</v>
      </c>
      <c r="E5484" s="8">
        <f>VartojimasGamyba!G5480</f>
        <v>0</v>
      </c>
      <c r="F5484" s="11"/>
      <c r="G5484" s="7">
        <f t="shared" si="830"/>
        <v>10.431333333333335</v>
      </c>
      <c r="H5484" s="7">
        <v>1.1200000000000001</v>
      </c>
      <c r="I5484" s="7">
        <v>0</v>
      </c>
      <c r="J5484" s="7">
        <v>0</v>
      </c>
      <c r="L5484" s="7">
        <f>VartojimasGamyba!H5480</f>
        <v>1.1200000000000001</v>
      </c>
      <c r="M5484" s="15">
        <f t="shared" si="822"/>
        <v>0</v>
      </c>
      <c r="N5484" s="7">
        <f t="shared" si="823"/>
        <v>0</v>
      </c>
      <c r="O5484" s="7">
        <f t="shared" si="824"/>
        <v>0</v>
      </c>
      <c r="R5484" s="7"/>
      <c r="S5484" s="47">
        <f t="shared" si="825"/>
        <v>1.1200000000000001</v>
      </c>
      <c r="T5484" s="47">
        <f t="shared" si="826"/>
        <v>1.1200000000000001</v>
      </c>
      <c r="U5484" s="47">
        <f t="shared" si="827"/>
        <v>178.34</v>
      </c>
      <c r="V5484" s="47">
        <f t="shared" si="828"/>
        <v>66.47</v>
      </c>
      <c r="W5484" s="11"/>
    </row>
    <row r="5485" spans="1:23" x14ac:dyDescent="0.45">
      <c r="A5485" t="s">
        <v>5490</v>
      </c>
      <c r="B5485">
        <v>74.150000000000006</v>
      </c>
      <c r="D5485" s="9" t="str">
        <f>VartojimasGamyba!J5481</f>
        <v>2024-04-16-07</v>
      </c>
      <c r="E5485" s="8">
        <f>VartojimasGamyba!G5481</f>
        <v>0.152</v>
      </c>
      <c r="F5485" s="11"/>
      <c r="G5485" s="7">
        <f t="shared" si="830"/>
        <v>11.236333333333334</v>
      </c>
      <c r="H5485" s="7">
        <v>0.80500000000000005</v>
      </c>
      <c r="I5485" s="7">
        <v>0</v>
      </c>
      <c r="J5485" s="7">
        <v>0</v>
      </c>
      <c r="L5485" s="7">
        <f>VartojimasGamyba!H5481</f>
        <v>0.95699999999999996</v>
      </c>
      <c r="M5485" s="15">
        <f t="shared" si="822"/>
        <v>0</v>
      </c>
      <c r="N5485" s="7">
        <f t="shared" si="823"/>
        <v>0</v>
      </c>
      <c r="O5485" s="7">
        <f t="shared" si="824"/>
        <v>0</v>
      </c>
      <c r="R5485" s="7"/>
      <c r="S5485" s="47">
        <f t="shared" si="825"/>
        <v>0.80499999999999994</v>
      </c>
      <c r="T5485" s="47">
        <f t="shared" si="826"/>
        <v>0.80499999999999994</v>
      </c>
      <c r="U5485" s="47">
        <f t="shared" si="827"/>
        <v>174.44</v>
      </c>
      <c r="V5485" s="47">
        <f t="shared" si="828"/>
        <v>62.570000000000007</v>
      </c>
      <c r="W5485" s="11"/>
    </row>
    <row r="5486" spans="1:23" x14ac:dyDescent="0.45">
      <c r="A5486" t="s">
        <v>5491</v>
      </c>
      <c r="B5486">
        <v>132</v>
      </c>
      <c r="D5486" s="9" t="str">
        <f>VartojimasGamyba!J5482</f>
        <v>2024-04-16-08</v>
      </c>
      <c r="E5486" s="8">
        <f>VartojimasGamyba!G5482</f>
        <v>0</v>
      </c>
      <c r="F5486" s="11"/>
      <c r="G5486" s="7">
        <f t="shared" si="830"/>
        <v>12.070333333333334</v>
      </c>
      <c r="H5486" s="7">
        <v>0.83399999999999996</v>
      </c>
      <c r="I5486" s="7">
        <v>0</v>
      </c>
      <c r="J5486" s="7">
        <v>0</v>
      </c>
      <c r="L5486" s="7">
        <f>VartojimasGamyba!H5482</f>
        <v>0.83399999999999996</v>
      </c>
      <c r="M5486" s="15">
        <f t="shared" si="822"/>
        <v>0</v>
      </c>
      <c r="N5486" s="7">
        <f t="shared" si="823"/>
        <v>0</v>
      </c>
      <c r="O5486" s="7">
        <f t="shared" si="824"/>
        <v>0</v>
      </c>
      <c r="R5486" s="7"/>
      <c r="S5486" s="47">
        <f t="shared" si="825"/>
        <v>0.83399999999999996</v>
      </c>
      <c r="T5486" s="47">
        <f t="shared" si="826"/>
        <v>0.83399999999999996</v>
      </c>
      <c r="U5486" s="47">
        <f t="shared" si="827"/>
        <v>232.29000000000002</v>
      </c>
      <c r="V5486" s="47">
        <f t="shared" si="828"/>
        <v>120.42</v>
      </c>
      <c r="W5486" s="11"/>
    </row>
    <row r="5487" spans="1:23" x14ac:dyDescent="0.45">
      <c r="A5487" t="s">
        <v>5492</v>
      </c>
      <c r="B5487">
        <v>79.61</v>
      </c>
      <c r="D5487" s="9" t="str">
        <f>VartojimasGamyba!J5483</f>
        <v>2024-04-16-09</v>
      </c>
      <c r="E5487" s="8">
        <f>VartojimasGamyba!G5483</f>
        <v>1.6519999999999999</v>
      </c>
      <c r="F5487" s="11"/>
      <c r="G5487" s="7">
        <f t="shared" si="830"/>
        <v>10.614777777777778</v>
      </c>
      <c r="H5487" s="7">
        <v>0</v>
      </c>
      <c r="I5487" s="7">
        <v>1.4555555555555555</v>
      </c>
      <c r="J5487" s="7">
        <v>0</v>
      </c>
      <c r="L5487" s="7">
        <f>VartojimasGamyba!H5483</f>
        <v>0.34200000000000003</v>
      </c>
      <c r="M5487" s="15">
        <f t="shared" si="822"/>
        <v>0</v>
      </c>
      <c r="N5487" s="7">
        <f t="shared" si="823"/>
        <v>0</v>
      </c>
      <c r="O5487" s="7">
        <f t="shared" si="824"/>
        <v>0</v>
      </c>
      <c r="R5487" s="7"/>
      <c r="S5487" s="47">
        <f t="shared" si="825"/>
        <v>0</v>
      </c>
      <c r="T5487" s="47">
        <f t="shared" si="826"/>
        <v>0</v>
      </c>
      <c r="U5487" s="47">
        <f t="shared" si="827"/>
        <v>179.9</v>
      </c>
      <c r="V5487" s="47">
        <f t="shared" si="828"/>
        <v>68.03</v>
      </c>
      <c r="W5487" s="11"/>
    </row>
    <row r="5488" spans="1:23" x14ac:dyDescent="0.45">
      <c r="A5488" t="s">
        <v>5493</v>
      </c>
      <c r="B5488">
        <v>71.42</v>
      </c>
      <c r="D5488" s="9" t="str">
        <f>VartojimasGamyba!J5484</f>
        <v>2024-04-16-10</v>
      </c>
      <c r="E5488" s="8">
        <f>VartojimasGamyba!G5484</f>
        <v>1.075</v>
      </c>
      <c r="F5488" s="11"/>
      <c r="G5488" s="7">
        <f t="shared" si="830"/>
        <v>9.7114444444444459</v>
      </c>
      <c r="H5488" s="7">
        <v>0</v>
      </c>
      <c r="I5488" s="7">
        <v>0.90333333333333332</v>
      </c>
      <c r="J5488" s="7">
        <v>0</v>
      </c>
      <c r="L5488" s="7">
        <f>VartojimasGamyba!H5484</f>
        <v>0.26200000000000001</v>
      </c>
      <c r="M5488" s="15">
        <f t="shared" si="822"/>
        <v>0</v>
      </c>
      <c r="N5488" s="7">
        <f t="shared" si="823"/>
        <v>0</v>
      </c>
      <c r="O5488" s="7">
        <f t="shared" si="824"/>
        <v>0</v>
      </c>
      <c r="R5488" s="7"/>
      <c r="S5488" s="47">
        <f t="shared" si="825"/>
        <v>0</v>
      </c>
      <c r="T5488" s="47">
        <f t="shared" si="826"/>
        <v>0</v>
      </c>
      <c r="U5488" s="47">
        <f t="shared" si="827"/>
        <v>171.71</v>
      </c>
      <c r="V5488" s="47">
        <f t="shared" si="828"/>
        <v>59.84</v>
      </c>
      <c r="W5488" s="11"/>
    </row>
    <row r="5489" spans="1:23" x14ac:dyDescent="0.45">
      <c r="A5489" t="s">
        <v>5494</v>
      </c>
      <c r="B5489">
        <v>71.55</v>
      </c>
      <c r="D5489" s="9" t="str">
        <f>VartojimasGamyba!J5485</f>
        <v>2024-04-16-11</v>
      </c>
      <c r="E5489" s="8">
        <f>VartojimasGamyba!G5485</f>
        <v>0.66500000000000004</v>
      </c>
      <c r="F5489" s="11"/>
      <c r="G5489" s="7">
        <f t="shared" si="830"/>
        <v>9.2725555555555577</v>
      </c>
      <c r="H5489" s="7">
        <v>0</v>
      </c>
      <c r="I5489" s="7">
        <v>0.43888888888888894</v>
      </c>
      <c r="J5489" s="7">
        <v>0</v>
      </c>
      <c r="L5489" s="7">
        <f>VartojimasGamyba!H5485</f>
        <v>0.27</v>
      </c>
      <c r="M5489" s="15">
        <f t="shared" si="822"/>
        <v>0</v>
      </c>
      <c r="N5489" s="7">
        <f t="shared" si="823"/>
        <v>0</v>
      </c>
      <c r="O5489" s="7">
        <f t="shared" si="824"/>
        <v>0</v>
      </c>
      <c r="R5489" s="7"/>
      <c r="S5489" s="47">
        <f t="shared" si="825"/>
        <v>0</v>
      </c>
      <c r="T5489" s="47">
        <f t="shared" si="826"/>
        <v>0</v>
      </c>
      <c r="U5489" s="47">
        <f t="shared" si="827"/>
        <v>171.84</v>
      </c>
      <c r="V5489" s="47">
        <f t="shared" si="828"/>
        <v>59.97</v>
      </c>
      <c r="W5489" s="11"/>
    </row>
    <row r="5490" spans="1:23" x14ac:dyDescent="0.45">
      <c r="A5490" t="s">
        <v>5495</v>
      </c>
      <c r="B5490">
        <v>55.01</v>
      </c>
      <c r="D5490" s="9" t="str">
        <f>VartojimasGamyba!J5486</f>
        <v>2024-04-16-12</v>
      </c>
      <c r="E5490" s="8">
        <f>VartojimasGamyba!G5486</f>
        <v>0.48199999999999998</v>
      </c>
      <c r="F5490" s="11"/>
      <c r="G5490" s="7">
        <f t="shared" si="830"/>
        <v>8.9170000000000016</v>
      </c>
      <c r="H5490" s="7">
        <v>0</v>
      </c>
      <c r="I5490" s="7">
        <v>0.35555555555555546</v>
      </c>
      <c r="J5490" s="7">
        <v>0</v>
      </c>
      <c r="L5490" s="7">
        <f>VartojimasGamyba!H5486</f>
        <v>0.16200000000000001</v>
      </c>
      <c r="M5490" s="15">
        <f t="shared" si="822"/>
        <v>0</v>
      </c>
      <c r="N5490" s="7">
        <f t="shared" si="823"/>
        <v>0</v>
      </c>
      <c r="O5490" s="7">
        <f t="shared" si="824"/>
        <v>0</v>
      </c>
      <c r="R5490" s="7"/>
      <c r="S5490" s="47">
        <f t="shared" si="825"/>
        <v>0</v>
      </c>
      <c r="T5490" s="47">
        <f t="shared" si="826"/>
        <v>0</v>
      </c>
      <c r="U5490" s="47">
        <f t="shared" si="827"/>
        <v>155.30000000000001</v>
      </c>
      <c r="V5490" s="47">
        <f t="shared" si="828"/>
        <v>43.43</v>
      </c>
      <c r="W5490" s="11"/>
    </row>
    <row r="5491" spans="1:23" x14ac:dyDescent="0.45">
      <c r="A5491" t="s">
        <v>5496</v>
      </c>
      <c r="B5491">
        <v>43.3</v>
      </c>
      <c r="D5491" s="9" t="str">
        <f>VartojimasGamyba!J5487</f>
        <v>2024-04-16-13</v>
      </c>
      <c r="E5491" s="8">
        <f>VartojimasGamyba!G5487</f>
        <v>0.254</v>
      </c>
      <c r="F5491" s="11"/>
      <c r="G5491" s="7">
        <f t="shared" si="830"/>
        <v>9.1030000000000015</v>
      </c>
      <c r="H5491" s="7">
        <v>0.18600000000000017</v>
      </c>
      <c r="I5491" s="7">
        <v>0</v>
      </c>
      <c r="J5491" s="7">
        <v>0</v>
      </c>
      <c r="L5491" s="7">
        <f>VartojimasGamyba!H5487</f>
        <v>0.44</v>
      </c>
      <c r="M5491" s="15">
        <f t="shared" si="822"/>
        <v>0</v>
      </c>
      <c r="N5491" s="7">
        <f t="shared" si="823"/>
        <v>0</v>
      </c>
      <c r="O5491" s="7">
        <f t="shared" si="824"/>
        <v>0</v>
      </c>
      <c r="R5491" s="7"/>
      <c r="S5491" s="47">
        <f t="shared" si="825"/>
        <v>0.186</v>
      </c>
      <c r="T5491" s="47">
        <f t="shared" si="826"/>
        <v>0.186</v>
      </c>
      <c r="U5491" s="47">
        <f t="shared" si="827"/>
        <v>143.59</v>
      </c>
      <c r="V5491" s="47">
        <f t="shared" si="828"/>
        <v>31.72</v>
      </c>
      <c r="W5491" s="11"/>
    </row>
    <row r="5492" spans="1:23" x14ac:dyDescent="0.45">
      <c r="A5492" t="s">
        <v>5497</v>
      </c>
      <c r="B5492">
        <v>42.37</v>
      </c>
      <c r="D5492" s="9" t="str">
        <f>VartojimasGamyba!J5488</f>
        <v>2024-04-16-14</v>
      </c>
      <c r="E5492" s="8">
        <f>VartojimasGamyba!G5488</f>
        <v>9.0999999999999998E-2</v>
      </c>
      <c r="F5492" s="11"/>
      <c r="G5492" s="7">
        <f t="shared" si="830"/>
        <v>9.8900000000000023</v>
      </c>
      <c r="H5492" s="7">
        <v>0.78700000000000003</v>
      </c>
      <c r="I5492" s="7">
        <v>0</v>
      </c>
      <c r="J5492" s="7">
        <v>0</v>
      </c>
      <c r="L5492" s="7">
        <f>VartojimasGamyba!H5488</f>
        <v>0.878</v>
      </c>
      <c r="M5492" s="15">
        <f t="shared" si="822"/>
        <v>0</v>
      </c>
      <c r="N5492" s="7">
        <f t="shared" si="823"/>
        <v>0</v>
      </c>
      <c r="O5492" s="7">
        <f t="shared" si="824"/>
        <v>0</v>
      </c>
      <c r="R5492" s="7"/>
      <c r="S5492" s="47">
        <f t="shared" si="825"/>
        <v>0.78700000000000003</v>
      </c>
      <c r="T5492" s="47">
        <f t="shared" si="826"/>
        <v>0.78700000000000003</v>
      </c>
      <c r="U5492" s="47">
        <f t="shared" si="827"/>
        <v>142.66</v>
      </c>
      <c r="V5492" s="47">
        <f t="shared" si="828"/>
        <v>30.79</v>
      </c>
      <c r="W5492" s="11"/>
    </row>
    <row r="5493" spans="1:23" x14ac:dyDescent="0.45">
      <c r="A5493" t="s">
        <v>5498</v>
      </c>
      <c r="B5493">
        <v>44.14</v>
      </c>
      <c r="D5493" s="9" t="str">
        <f>VartojimasGamyba!J5489</f>
        <v>2024-04-16-15</v>
      </c>
      <c r="E5493" s="8">
        <f>VartojimasGamyba!G5489</f>
        <v>0.79400000000000004</v>
      </c>
      <c r="F5493" s="11"/>
      <c r="G5493" s="7">
        <f t="shared" si="830"/>
        <v>9.8900000000000023</v>
      </c>
      <c r="H5493" s="7">
        <v>0</v>
      </c>
      <c r="I5493" s="7">
        <v>0</v>
      </c>
      <c r="J5493" s="7">
        <v>0</v>
      </c>
      <c r="L5493" s="7">
        <f>VartojimasGamyba!H5489</f>
        <v>8.3000000000000004E-2</v>
      </c>
      <c r="M5493" s="15">
        <f t="shared" si="822"/>
        <v>0.71100000000000008</v>
      </c>
      <c r="N5493" s="7">
        <f t="shared" si="823"/>
        <v>102.68973000000001</v>
      </c>
      <c r="O5493" s="7">
        <f t="shared" si="824"/>
        <v>102.68973000000001</v>
      </c>
      <c r="R5493" s="7"/>
      <c r="S5493" s="47">
        <f t="shared" si="825"/>
        <v>0.71100000000000008</v>
      </c>
      <c r="T5493" s="47">
        <f t="shared" si="826"/>
        <v>0</v>
      </c>
      <c r="U5493" s="47">
        <f t="shared" si="827"/>
        <v>144.43</v>
      </c>
      <c r="V5493" s="47">
        <f t="shared" si="828"/>
        <v>32.56</v>
      </c>
      <c r="W5493" s="11"/>
    </row>
    <row r="5494" spans="1:23" x14ac:dyDescent="0.45">
      <c r="A5494" t="s">
        <v>5499</v>
      </c>
      <c r="B5494">
        <v>51.36</v>
      </c>
      <c r="D5494" s="9" t="str">
        <f>VartojimasGamyba!J5490</f>
        <v>2024-04-16-16</v>
      </c>
      <c r="E5494" s="8">
        <f>VartojimasGamyba!G5490</f>
        <v>0.46100000000000002</v>
      </c>
      <c r="F5494" s="11"/>
      <c r="G5494" s="7">
        <f t="shared" si="830"/>
        <v>9.37777777777778</v>
      </c>
      <c r="H5494" s="7">
        <v>0</v>
      </c>
      <c r="I5494" s="7">
        <v>0.51222222222222225</v>
      </c>
      <c r="J5494" s="7">
        <v>0</v>
      </c>
      <c r="L5494" s="7">
        <f>VartojimasGamyba!H5490</f>
        <v>0</v>
      </c>
      <c r="M5494" s="15">
        <f t="shared" si="822"/>
        <v>0</v>
      </c>
      <c r="N5494" s="7">
        <f t="shared" si="823"/>
        <v>0</v>
      </c>
      <c r="O5494" s="7">
        <f t="shared" si="824"/>
        <v>0</v>
      </c>
      <c r="R5494" s="7"/>
      <c r="S5494" s="47">
        <f t="shared" si="825"/>
        <v>0</v>
      </c>
      <c r="T5494" s="47">
        <f t="shared" si="826"/>
        <v>0</v>
      </c>
      <c r="U5494" s="47">
        <f t="shared" si="827"/>
        <v>151.65</v>
      </c>
      <c r="V5494" s="47">
        <f t="shared" si="828"/>
        <v>39.78</v>
      </c>
      <c r="W5494" s="11"/>
    </row>
    <row r="5495" spans="1:23" x14ac:dyDescent="0.45">
      <c r="A5495" t="s">
        <v>5500</v>
      </c>
      <c r="B5495">
        <v>66.209999999999994</v>
      </c>
      <c r="D5495" s="9" t="str">
        <f>VartojimasGamyba!J5491</f>
        <v>2024-04-16-17</v>
      </c>
      <c r="E5495" s="8">
        <f>VartojimasGamyba!G5491</f>
        <v>0.60499999999999998</v>
      </c>
      <c r="F5495" s="11"/>
      <c r="G5495" s="7">
        <f t="shared" si="830"/>
        <v>8.7055555555555575</v>
      </c>
      <c r="H5495" s="7">
        <v>0</v>
      </c>
      <c r="I5495" s="7">
        <v>0.67222222222222228</v>
      </c>
      <c r="J5495" s="7">
        <v>0</v>
      </c>
      <c r="L5495" s="7">
        <f>VartojimasGamyba!H5491</f>
        <v>0</v>
      </c>
      <c r="M5495" s="15">
        <f t="shared" si="822"/>
        <v>-1.1102230246251565E-16</v>
      </c>
      <c r="N5495" s="7">
        <f t="shared" si="823"/>
        <v>-1.8485213360008856E-14</v>
      </c>
      <c r="O5495" s="7">
        <f t="shared" si="824"/>
        <v>-1.8485213360008856E-14</v>
      </c>
      <c r="R5495" s="7"/>
      <c r="S5495" s="47">
        <f t="shared" si="825"/>
        <v>-1.1102230246251565E-16</v>
      </c>
      <c r="T5495" s="47">
        <f t="shared" si="826"/>
        <v>0</v>
      </c>
      <c r="U5495" s="47">
        <f t="shared" si="827"/>
        <v>166.5</v>
      </c>
      <c r="V5495" s="47">
        <f t="shared" si="828"/>
        <v>54.629999999999995</v>
      </c>
      <c r="W5495" s="11"/>
    </row>
    <row r="5496" spans="1:23" x14ac:dyDescent="0.45">
      <c r="A5496" t="s">
        <v>5501</v>
      </c>
      <c r="B5496">
        <v>83.39</v>
      </c>
      <c r="D5496" s="9" t="str">
        <f>VartojimasGamyba!J5492</f>
        <v>2024-04-16-18</v>
      </c>
      <c r="E5496" s="8">
        <f>VartojimasGamyba!G5492</f>
        <v>0.57099999999999995</v>
      </c>
      <c r="F5496" s="11"/>
      <c r="G5496" s="7">
        <f t="shared" si="830"/>
        <v>8.0711111111111133</v>
      </c>
      <c r="H5496" s="7">
        <v>0</v>
      </c>
      <c r="I5496" s="7">
        <v>0.63444444444444437</v>
      </c>
      <c r="J5496" s="7">
        <v>0</v>
      </c>
      <c r="L5496" s="7">
        <f>VartojimasGamyba!H5492</f>
        <v>0</v>
      </c>
      <c r="M5496" s="15">
        <f t="shared" si="822"/>
        <v>0</v>
      </c>
      <c r="N5496" s="7">
        <f t="shared" si="823"/>
        <v>0</v>
      </c>
      <c r="O5496" s="7">
        <f t="shared" si="824"/>
        <v>0</v>
      </c>
      <c r="R5496" s="7"/>
      <c r="S5496" s="47">
        <f t="shared" si="825"/>
        <v>0</v>
      </c>
      <c r="T5496" s="47">
        <f t="shared" si="826"/>
        <v>0</v>
      </c>
      <c r="U5496" s="47">
        <f t="shared" si="827"/>
        <v>183.68</v>
      </c>
      <c r="V5496" s="47">
        <f t="shared" si="828"/>
        <v>71.81</v>
      </c>
      <c r="W5496" s="11"/>
    </row>
    <row r="5497" spans="1:23" x14ac:dyDescent="0.45">
      <c r="A5497" t="s">
        <v>5502</v>
      </c>
      <c r="B5497">
        <v>96.18</v>
      </c>
      <c r="D5497" s="9" t="str">
        <f>VartojimasGamyba!J5493</f>
        <v>2024-04-16-19</v>
      </c>
      <c r="E5497" s="8">
        <f>VartojimasGamyba!G5493</f>
        <v>0.56999999999999995</v>
      </c>
      <c r="F5497" s="11"/>
      <c r="G5497" s="7">
        <f t="shared" si="830"/>
        <v>7.4377777777777805</v>
      </c>
      <c r="H5497" s="7">
        <v>0</v>
      </c>
      <c r="I5497" s="7">
        <v>0.6333333333333333</v>
      </c>
      <c r="J5497" s="7">
        <v>0</v>
      </c>
      <c r="L5497" s="7">
        <f>VartojimasGamyba!H5493</f>
        <v>0</v>
      </c>
      <c r="M5497" s="15">
        <f t="shared" si="822"/>
        <v>0</v>
      </c>
      <c r="N5497" s="7">
        <f t="shared" si="823"/>
        <v>0</v>
      </c>
      <c r="O5497" s="7">
        <f t="shared" si="824"/>
        <v>0</v>
      </c>
      <c r="R5497" s="7"/>
      <c r="S5497" s="47">
        <f t="shared" si="825"/>
        <v>0</v>
      </c>
      <c r="T5497" s="47">
        <f t="shared" si="826"/>
        <v>0</v>
      </c>
      <c r="U5497" s="47">
        <f t="shared" si="827"/>
        <v>196.47000000000003</v>
      </c>
      <c r="V5497" s="47">
        <f t="shared" si="828"/>
        <v>84.600000000000009</v>
      </c>
      <c r="W5497" s="11"/>
    </row>
    <row r="5498" spans="1:23" x14ac:dyDescent="0.45">
      <c r="A5498" t="s">
        <v>5503</v>
      </c>
      <c r="B5498">
        <v>116</v>
      </c>
      <c r="D5498" s="9" t="str">
        <f>VartojimasGamyba!J5494</f>
        <v>2024-04-16-20</v>
      </c>
      <c r="E5498" s="8">
        <f>VartojimasGamyba!G5494</f>
        <v>0.52</v>
      </c>
      <c r="F5498" s="11"/>
      <c r="G5498" s="7">
        <f t="shared" si="830"/>
        <v>6.860000000000003</v>
      </c>
      <c r="H5498" s="7">
        <v>0</v>
      </c>
      <c r="I5498" s="7">
        <v>0.57777777777777783</v>
      </c>
      <c r="J5498" s="7">
        <v>0</v>
      </c>
      <c r="L5498" s="7">
        <f>VartojimasGamyba!H5494</f>
        <v>0</v>
      </c>
      <c r="M5498" s="15">
        <f t="shared" si="822"/>
        <v>0</v>
      </c>
      <c r="N5498" s="7">
        <f t="shared" si="823"/>
        <v>0</v>
      </c>
      <c r="O5498" s="7">
        <f t="shared" si="824"/>
        <v>0</v>
      </c>
      <c r="P5498" s="7" t="s">
        <v>8873</v>
      </c>
      <c r="R5498" s="7"/>
      <c r="S5498" s="47">
        <f t="shared" si="825"/>
        <v>0</v>
      </c>
      <c r="T5498" s="47">
        <f t="shared" si="826"/>
        <v>0</v>
      </c>
      <c r="U5498" s="47">
        <f t="shared" si="827"/>
        <v>216.29000000000002</v>
      </c>
      <c r="V5498" s="47">
        <f t="shared" si="828"/>
        <v>104.42</v>
      </c>
      <c r="W5498" s="11"/>
    </row>
    <row r="5499" spans="1:23" x14ac:dyDescent="0.45">
      <c r="A5499" t="s">
        <v>5504</v>
      </c>
      <c r="B5499">
        <v>124.52</v>
      </c>
      <c r="D5499" s="9" t="str">
        <f>VartojimasGamyba!J5495</f>
        <v>2024-04-16-21</v>
      </c>
      <c r="E5499" s="8">
        <f>VartojimasGamyba!G5495</f>
        <v>0.86199999999999999</v>
      </c>
      <c r="F5499" s="11"/>
      <c r="G5499" s="7">
        <f t="shared" si="830"/>
        <v>5.9022222222222247</v>
      </c>
      <c r="H5499" s="7">
        <v>0</v>
      </c>
      <c r="I5499" s="7">
        <v>0.95777777777777784</v>
      </c>
      <c r="J5499" s="7">
        <v>0</v>
      </c>
      <c r="L5499" s="7">
        <f>VartojimasGamyba!H5495</f>
        <v>0</v>
      </c>
      <c r="M5499" s="15">
        <f t="shared" si="822"/>
        <v>-1.1102230246251565E-16</v>
      </c>
      <c r="N5499" s="7">
        <f t="shared" si="823"/>
        <v>-2.4958923816598144E-14</v>
      </c>
      <c r="O5499" s="7">
        <f t="shared" si="824"/>
        <v>-2.4958923816598144E-14</v>
      </c>
      <c r="P5499" s="7">
        <f>SUM(N5478:N5501)</f>
        <v>897.46582888888906</v>
      </c>
      <c r="R5499" s="7"/>
      <c r="S5499" s="47">
        <f t="shared" si="825"/>
        <v>-1.1102230246251565E-16</v>
      </c>
      <c r="T5499" s="47">
        <f t="shared" si="826"/>
        <v>0</v>
      </c>
      <c r="U5499" s="47">
        <f t="shared" si="827"/>
        <v>224.81</v>
      </c>
      <c r="V5499" s="47">
        <f t="shared" si="828"/>
        <v>112.94</v>
      </c>
      <c r="W5499" s="11"/>
    </row>
    <row r="5500" spans="1:23" x14ac:dyDescent="0.45">
      <c r="A5500" t="s">
        <v>5505</v>
      </c>
      <c r="B5500">
        <v>112.24</v>
      </c>
      <c r="D5500" s="9" t="str">
        <f>VartojimasGamyba!J5496</f>
        <v>2024-04-16-22</v>
      </c>
      <c r="E5500" s="8">
        <f>VartojimasGamyba!G5496</f>
        <v>0.44400000000000001</v>
      </c>
      <c r="F5500" s="11"/>
      <c r="G5500" s="7">
        <f t="shared" si="830"/>
        <v>5.4088888888888915</v>
      </c>
      <c r="H5500" s="7">
        <v>0</v>
      </c>
      <c r="I5500" s="7">
        <v>0.49333333333333335</v>
      </c>
      <c r="J5500" s="7">
        <v>0</v>
      </c>
      <c r="L5500" s="7">
        <f>VartojimasGamyba!H5496</f>
        <v>0</v>
      </c>
      <c r="M5500" s="15">
        <f t="shared" si="822"/>
        <v>0</v>
      </c>
      <c r="N5500" s="7">
        <f t="shared" si="823"/>
        <v>0</v>
      </c>
      <c r="O5500" s="7">
        <f t="shared" si="824"/>
        <v>0</v>
      </c>
      <c r="P5500" s="7" t="s">
        <v>8872</v>
      </c>
      <c r="R5500" s="7"/>
      <c r="S5500" s="47">
        <f t="shared" si="825"/>
        <v>0</v>
      </c>
      <c r="T5500" s="47">
        <f t="shared" si="826"/>
        <v>0</v>
      </c>
      <c r="U5500" s="47">
        <f t="shared" si="827"/>
        <v>212.53</v>
      </c>
      <c r="V5500" s="47">
        <f t="shared" si="828"/>
        <v>100.66</v>
      </c>
      <c r="W5500" s="11"/>
    </row>
    <row r="5501" spans="1:23" x14ac:dyDescent="0.45">
      <c r="A5501" t="s">
        <v>5506</v>
      </c>
      <c r="B5501">
        <v>95.2</v>
      </c>
      <c r="D5501" s="9" t="str">
        <f>VartojimasGamyba!J5497</f>
        <v>2024-04-16-23</v>
      </c>
      <c r="E5501" s="8">
        <f>VartojimasGamyba!G5497</f>
        <v>0.36799999999999999</v>
      </c>
      <c r="F5501" s="11"/>
      <c r="G5501" s="7">
        <f t="shared" si="830"/>
        <v>5.0000000000000027</v>
      </c>
      <c r="H5501" s="7">
        <v>0</v>
      </c>
      <c r="I5501" s="7">
        <v>0.40888888888888891</v>
      </c>
      <c r="J5501" s="7">
        <v>0</v>
      </c>
      <c r="L5501" s="7">
        <f>VartojimasGamyba!H5497</f>
        <v>0</v>
      </c>
      <c r="M5501" s="15">
        <f t="shared" si="822"/>
        <v>-5.5511151231257827E-17</v>
      </c>
      <c r="N5501" s="7">
        <f t="shared" si="823"/>
        <v>-1.0851874954198593E-14</v>
      </c>
      <c r="O5501" s="7">
        <f t="shared" si="824"/>
        <v>-1.0851874954198593E-14</v>
      </c>
      <c r="P5501" s="7">
        <f>SUM(O5478:O5501)</f>
        <v>897.46582888888906</v>
      </c>
      <c r="Q5501" s="7">
        <f>SUMPRODUCT(B5478:B5501,E5478:E5501)+SUM(E5478:E5501)*$Z$21-SUMPRODUCT(B5478:B5501,L5478:L5501)+SUM(L5478:L5501)*ABS($Z$20)</f>
        <v>1664.4759100000003</v>
      </c>
      <c r="R5501" s="7"/>
      <c r="S5501" s="47">
        <f t="shared" si="825"/>
        <v>-5.5511151231257827E-17</v>
      </c>
      <c r="T5501" s="47">
        <f t="shared" si="826"/>
        <v>0</v>
      </c>
      <c r="U5501" s="47">
        <f t="shared" si="827"/>
        <v>195.49</v>
      </c>
      <c r="V5501" s="47">
        <f t="shared" si="828"/>
        <v>83.62</v>
      </c>
      <c r="W5501" s="11">
        <f>IF(P5501&lt;&gt;Q5501,1,0)</f>
        <v>1</v>
      </c>
    </row>
    <row r="5502" spans="1:23" x14ac:dyDescent="0.45">
      <c r="A5502" t="s">
        <v>5507</v>
      </c>
      <c r="B5502">
        <v>84.1</v>
      </c>
      <c r="D5502" s="1" t="str">
        <f>VartojimasGamyba!J5498</f>
        <v>2024-04-17-00</v>
      </c>
      <c r="E5502" s="7">
        <f>VartojimasGamyba!G5498</f>
        <v>0.45300000000000001</v>
      </c>
      <c r="F5502" s="11"/>
      <c r="G5502" s="12">
        <f>G5501+H5502-I5502</f>
        <v>4.4966666666666697</v>
      </c>
      <c r="H5502" s="12">
        <v>0</v>
      </c>
      <c r="I5502" s="12">
        <v>0.5033333333333333</v>
      </c>
      <c r="J5502" s="12">
        <v>0</v>
      </c>
      <c r="K5502" s="12"/>
      <c r="L5502" s="12">
        <f>VartojimasGamyba!H5498</f>
        <v>0</v>
      </c>
      <c r="M5502" s="19">
        <f t="shared" si="822"/>
        <v>5.5511151231257827E-17</v>
      </c>
      <c r="N5502" s="7">
        <f t="shared" si="823"/>
        <v>1.023570117553163E-14</v>
      </c>
      <c r="O5502" s="7">
        <f t="shared" si="824"/>
        <v>1.023570117553163E-14</v>
      </c>
      <c r="R5502" s="20" t="s">
        <v>8783</v>
      </c>
      <c r="S5502" s="47">
        <f t="shared" si="825"/>
        <v>5.5511151231257827E-17</v>
      </c>
      <c r="T5502" s="47">
        <f t="shared" si="826"/>
        <v>0</v>
      </c>
      <c r="U5502" s="47">
        <f t="shared" si="827"/>
        <v>184.39</v>
      </c>
      <c r="V5502" s="47">
        <f t="shared" si="828"/>
        <v>72.52</v>
      </c>
      <c r="W5502" s="11"/>
    </row>
    <row r="5503" spans="1:23" x14ac:dyDescent="0.45">
      <c r="A5503" t="s">
        <v>5508</v>
      </c>
      <c r="B5503">
        <v>81.83</v>
      </c>
      <c r="D5503" s="1" t="str">
        <f>VartojimasGamyba!J5499</f>
        <v>2024-04-17-01</v>
      </c>
      <c r="E5503" s="7">
        <f>VartojimasGamyba!G5499</f>
        <v>0.315</v>
      </c>
      <c r="F5503" s="11"/>
      <c r="G5503" s="12">
        <f t="shared" ref="G5503:G5525" si="831">G5502+H5503-I5503</f>
        <v>4.1466666666666701</v>
      </c>
      <c r="H5503" s="12">
        <v>0</v>
      </c>
      <c r="I5503" s="12">
        <v>0.35</v>
      </c>
      <c r="J5503" s="12">
        <v>0</v>
      </c>
      <c r="K5503" s="12"/>
      <c r="L5503" s="12">
        <f>VartojimasGamyba!H5499</f>
        <v>0</v>
      </c>
      <c r="M5503" s="19">
        <f t="shared" si="822"/>
        <v>0</v>
      </c>
      <c r="N5503" s="7">
        <f t="shared" si="823"/>
        <v>0</v>
      </c>
      <c r="O5503" s="7">
        <f t="shared" si="824"/>
        <v>0</v>
      </c>
      <c r="R5503" s="7"/>
      <c r="S5503" s="47">
        <f t="shared" si="825"/>
        <v>0</v>
      </c>
      <c r="T5503" s="47">
        <f t="shared" si="826"/>
        <v>0</v>
      </c>
      <c r="U5503" s="47">
        <f t="shared" si="827"/>
        <v>182.12</v>
      </c>
      <c r="V5503" s="47">
        <f t="shared" si="828"/>
        <v>70.25</v>
      </c>
      <c r="W5503" s="11"/>
    </row>
    <row r="5504" spans="1:23" x14ac:dyDescent="0.45">
      <c r="A5504" t="s">
        <v>5509</v>
      </c>
      <c r="B5504">
        <v>81.83</v>
      </c>
      <c r="D5504" s="1" t="str">
        <f>VartojimasGamyba!J5500</f>
        <v>2024-04-17-02</v>
      </c>
      <c r="E5504" s="7">
        <f>VartojimasGamyba!G5500</f>
        <v>0.63200000000000001</v>
      </c>
      <c r="F5504" s="11"/>
      <c r="G5504" s="12">
        <f t="shared" si="831"/>
        <v>3.4444444444444478</v>
      </c>
      <c r="H5504" s="12">
        <v>0</v>
      </c>
      <c r="I5504" s="12">
        <v>0.7022222222222223</v>
      </c>
      <c r="J5504" s="12">
        <v>0</v>
      </c>
      <c r="K5504" s="12"/>
      <c r="L5504" s="12">
        <f>VartojimasGamyba!H5500</f>
        <v>0</v>
      </c>
      <c r="M5504" s="19">
        <f t="shared" si="822"/>
        <v>-1.1102230246251565E-16</v>
      </c>
      <c r="N5504" s="7">
        <f t="shared" si="823"/>
        <v>-2.0219381724473351E-14</v>
      </c>
      <c r="O5504" s="7">
        <f t="shared" si="824"/>
        <v>-2.0219381724473351E-14</v>
      </c>
      <c r="R5504" s="7"/>
      <c r="S5504" s="47">
        <f t="shared" si="825"/>
        <v>-1.1102230246251565E-16</v>
      </c>
      <c r="T5504" s="47">
        <f t="shared" si="826"/>
        <v>0</v>
      </c>
      <c r="U5504" s="47">
        <f t="shared" si="827"/>
        <v>182.12</v>
      </c>
      <c r="V5504" s="47">
        <f t="shared" si="828"/>
        <v>70.25</v>
      </c>
      <c r="W5504" s="11"/>
    </row>
    <row r="5505" spans="1:23" x14ac:dyDescent="0.45">
      <c r="A5505" t="s">
        <v>5510</v>
      </c>
      <c r="B5505">
        <v>71.819999999999993</v>
      </c>
      <c r="D5505" s="1" t="str">
        <f>VartojimasGamyba!J5501</f>
        <v>2024-04-17-03</v>
      </c>
      <c r="E5505" s="7">
        <f>VartojimasGamyba!G5501</f>
        <v>0.44900000000000001</v>
      </c>
      <c r="F5505" s="11"/>
      <c r="G5505" s="12">
        <f t="shared" si="831"/>
        <v>2.9455555555555586</v>
      </c>
      <c r="H5505" s="12">
        <v>0</v>
      </c>
      <c r="I5505" s="12">
        <v>0.49888888888888894</v>
      </c>
      <c r="J5505" s="12">
        <v>0</v>
      </c>
      <c r="K5505" s="12"/>
      <c r="L5505" s="12">
        <f>VartojimasGamyba!H5501</f>
        <v>0</v>
      </c>
      <c r="M5505" s="19">
        <f t="shared" si="822"/>
        <v>-5.5511151231257827E-17</v>
      </c>
      <c r="N5505" s="7">
        <f t="shared" si="823"/>
        <v>-9.5540242384117854E-15</v>
      </c>
      <c r="O5505" s="7">
        <f t="shared" si="824"/>
        <v>-9.5540242384117854E-15</v>
      </c>
      <c r="R5505" s="7"/>
      <c r="S5505" s="47">
        <f t="shared" si="825"/>
        <v>-5.5511151231257827E-17</v>
      </c>
      <c r="T5505" s="47">
        <f t="shared" si="826"/>
        <v>0</v>
      </c>
      <c r="U5505" s="47">
        <f t="shared" si="827"/>
        <v>172.11</v>
      </c>
      <c r="V5505" s="47">
        <f t="shared" si="828"/>
        <v>60.239999999999995</v>
      </c>
      <c r="W5505" s="11"/>
    </row>
    <row r="5506" spans="1:23" x14ac:dyDescent="0.45">
      <c r="A5506" t="s">
        <v>5511</v>
      </c>
      <c r="B5506">
        <v>77.510000000000005</v>
      </c>
      <c r="D5506" s="1" t="str">
        <f>VartojimasGamyba!J5502</f>
        <v>2024-04-17-04</v>
      </c>
      <c r="E5506" s="7">
        <f>VartojimasGamyba!G5502</f>
        <v>0.50700000000000001</v>
      </c>
      <c r="F5506" s="11"/>
      <c r="G5506" s="12">
        <f t="shared" si="831"/>
        <v>2.4077777777777811</v>
      </c>
      <c r="H5506" s="12">
        <v>0</v>
      </c>
      <c r="I5506" s="12">
        <v>0.53777777777777769</v>
      </c>
      <c r="J5506" s="12">
        <v>0</v>
      </c>
      <c r="K5506" s="12"/>
      <c r="L5506" s="12">
        <f>VartojimasGamyba!H5502</f>
        <v>2.3E-2</v>
      </c>
      <c r="M5506" s="19">
        <f t="shared" si="822"/>
        <v>7.6327832942979512E-17</v>
      </c>
      <c r="N5506" s="7">
        <f t="shared" si="823"/>
        <v>1.3571088697261759E-14</v>
      </c>
      <c r="O5506" s="7">
        <f t="shared" si="824"/>
        <v>1.3571088697261759E-14</v>
      </c>
      <c r="R5506" s="7"/>
      <c r="S5506" s="47">
        <f t="shared" si="825"/>
        <v>7.6327832942979512E-17</v>
      </c>
      <c r="T5506" s="47">
        <f t="shared" si="826"/>
        <v>0</v>
      </c>
      <c r="U5506" s="47">
        <f t="shared" si="827"/>
        <v>177.8</v>
      </c>
      <c r="V5506" s="47">
        <f t="shared" si="828"/>
        <v>65.930000000000007</v>
      </c>
      <c r="W5506" s="11"/>
    </row>
    <row r="5507" spans="1:23" x14ac:dyDescent="0.45">
      <c r="A5507" t="s">
        <v>5512</v>
      </c>
      <c r="B5507">
        <v>87.61</v>
      </c>
      <c r="D5507" s="1" t="str">
        <f>VartojimasGamyba!J5503</f>
        <v>2024-04-17-05</v>
      </c>
      <c r="E5507" s="7">
        <f>VartojimasGamyba!G5503</f>
        <v>5.5E-2</v>
      </c>
      <c r="F5507" s="11"/>
      <c r="G5507" s="12">
        <f t="shared" si="831"/>
        <v>2.7127777777777813</v>
      </c>
      <c r="H5507" s="12">
        <v>0.30499999999999999</v>
      </c>
      <c r="I5507" s="12">
        <v>0</v>
      </c>
      <c r="J5507" s="12">
        <v>0</v>
      </c>
      <c r="K5507" s="12"/>
      <c r="L5507" s="12">
        <f>VartojimasGamyba!H5503</f>
        <v>0.36</v>
      </c>
      <c r="M5507" s="19">
        <f t="shared" si="822"/>
        <v>0</v>
      </c>
      <c r="N5507" s="7">
        <f t="shared" si="823"/>
        <v>0</v>
      </c>
      <c r="O5507" s="7">
        <f t="shared" si="824"/>
        <v>0</v>
      </c>
      <c r="R5507" s="7"/>
      <c r="S5507" s="47">
        <f t="shared" si="825"/>
        <v>0.30499999999999999</v>
      </c>
      <c r="T5507" s="47">
        <f t="shared" si="826"/>
        <v>0.30499999999999999</v>
      </c>
      <c r="U5507" s="47">
        <f t="shared" si="827"/>
        <v>187.9</v>
      </c>
      <c r="V5507" s="47">
        <f t="shared" si="828"/>
        <v>76.03</v>
      </c>
      <c r="W5507" s="11"/>
    </row>
    <row r="5508" spans="1:23" x14ac:dyDescent="0.45">
      <c r="A5508" t="s">
        <v>5513</v>
      </c>
      <c r="B5508">
        <v>85.62</v>
      </c>
      <c r="D5508" s="1" t="str">
        <f>VartojimasGamyba!J5504</f>
        <v>2024-04-17-06</v>
      </c>
      <c r="E5508" s="7">
        <f>VartojimasGamyba!G5504</f>
        <v>0.24</v>
      </c>
      <c r="F5508" s="11"/>
      <c r="G5508" s="12">
        <f t="shared" si="831"/>
        <v>3.0717777777777813</v>
      </c>
      <c r="H5508" s="12">
        <v>0.35899999999999999</v>
      </c>
      <c r="I5508" s="12">
        <v>0</v>
      </c>
      <c r="J5508" s="12">
        <v>0</v>
      </c>
      <c r="K5508" s="12"/>
      <c r="L5508" s="12">
        <f>VartojimasGamyba!H5504</f>
        <v>0.59899999999999998</v>
      </c>
      <c r="M5508" s="19">
        <f t="shared" si="822"/>
        <v>0</v>
      </c>
      <c r="N5508" s="7">
        <f t="shared" si="823"/>
        <v>0</v>
      </c>
      <c r="O5508" s="7">
        <f t="shared" si="824"/>
        <v>0</v>
      </c>
      <c r="R5508" s="7"/>
      <c r="S5508" s="47">
        <f t="shared" si="825"/>
        <v>0.35899999999999999</v>
      </c>
      <c r="T5508" s="47">
        <f t="shared" si="826"/>
        <v>0.35899999999999999</v>
      </c>
      <c r="U5508" s="47">
        <f t="shared" si="827"/>
        <v>185.91000000000003</v>
      </c>
      <c r="V5508" s="47">
        <f t="shared" si="828"/>
        <v>74.040000000000006</v>
      </c>
      <c r="W5508" s="11"/>
    </row>
    <row r="5509" spans="1:23" x14ac:dyDescent="0.45">
      <c r="A5509" t="s">
        <v>5514</v>
      </c>
      <c r="B5509">
        <v>109.39</v>
      </c>
      <c r="D5509" s="1" t="str">
        <f>VartojimasGamyba!J5505</f>
        <v>2024-04-17-07</v>
      </c>
      <c r="E5509" s="7">
        <f>VartojimasGamyba!G5505</f>
        <v>0</v>
      </c>
      <c r="F5509" s="11"/>
      <c r="G5509" s="12">
        <f t="shared" si="831"/>
        <v>4.6147777777777819</v>
      </c>
      <c r="H5509" s="12">
        <v>1.5430000000000006</v>
      </c>
      <c r="I5509" s="12">
        <v>0</v>
      </c>
      <c r="J5509" s="12">
        <v>0</v>
      </c>
      <c r="K5509" s="12"/>
      <c r="L5509" s="12">
        <f>VartojimasGamyba!H5505</f>
        <v>1.5429999999999999</v>
      </c>
      <c r="M5509" s="19">
        <f t="shared" si="822"/>
        <v>0</v>
      </c>
      <c r="N5509" s="7">
        <f t="shared" si="823"/>
        <v>0</v>
      </c>
      <c r="O5509" s="7">
        <f t="shared" si="824"/>
        <v>0</v>
      </c>
      <c r="R5509" s="7"/>
      <c r="S5509" s="47">
        <f t="shared" si="825"/>
        <v>1.5429999999999999</v>
      </c>
      <c r="T5509" s="47">
        <f t="shared" si="826"/>
        <v>1.5429999999999999</v>
      </c>
      <c r="U5509" s="47">
        <f t="shared" si="827"/>
        <v>209.68</v>
      </c>
      <c r="V5509" s="47">
        <f t="shared" si="828"/>
        <v>97.81</v>
      </c>
      <c r="W5509" s="11"/>
    </row>
    <row r="5510" spans="1:23" x14ac:dyDescent="0.45">
      <c r="A5510" t="s">
        <v>5515</v>
      </c>
      <c r="B5510">
        <v>165.89</v>
      </c>
      <c r="D5510" s="1" t="str">
        <f>VartojimasGamyba!J5506</f>
        <v>2024-04-17-08</v>
      </c>
      <c r="E5510" s="7">
        <f>VartojimasGamyba!G5506</f>
        <v>4.2999999999999997E-2</v>
      </c>
      <c r="F5510" s="11"/>
      <c r="G5510" s="12">
        <f t="shared" si="831"/>
        <v>4.9893333333333345</v>
      </c>
      <c r="H5510" s="12">
        <v>0.37455555555555242</v>
      </c>
      <c r="I5510" s="12">
        <v>0</v>
      </c>
      <c r="J5510" s="12">
        <v>1.9634444444444472</v>
      </c>
      <c r="K5510" s="12"/>
      <c r="L5510" s="12">
        <f>VartojimasGamyba!H5506</f>
        <v>2.3809999999999998</v>
      </c>
      <c r="M5510" s="19">
        <f t="shared" si="822"/>
        <v>0</v>
      </c>
      <c r="N5510" s="7">
        <f t="shared" si="823"/>
        <v>-302.97911222222262</v>
      </c>
      <c r="O5510" s="7">
        <f t="shared" si="824"/>
        <v>0</v>
      </c>
      <c r="R5510" s="7"/>
      <c r="S5510" s="47">
        <f t="shared" si="825"/>
        <v>2.3379999999999996</v>
      </c>
      <c r="T5510" s="47">
        <f t="shared" si="826"/>
        <v>2.3379999999999996</v>
      </c>
      <c r="U5510" s="47">
        <f t="shared" si="827"/>
        <v>266.18</v>
      </c>
      <c r="V5510" s="47">
        <f t="shared" si="828"/>
        <v>154.30999999999997</v>
      </c>
      <c r="W5510" s="11"/>
    </row>
    <row r="5511" spans="1:23" x14ac:dyDescent="0.45">
      <c r="A5511" t="s">
        <v>5516</v>
      </c>
      <c r="B5511">
        <v>151.44999999999999</v>
      </c>
      <c r="D5511" s="1" t="str">
        <f>VartojimasGamyba!J5507</f>
        <v>2024-04-17-09</v>
      </c>
      <c r="E5511" s="7">
        <f>VartojimasGamyba!G5507</f>
        <v>0</v>
      </c>
      <c r="F5511" s="11"/>
      <c r="G5511" s="12">
        <f t="shared" si="831"/>
        <v>8.2453333333333347</v>
      </c>
      <c r="H5511" s="12">
        <v>3.2560000000000002</v>
      </c>
      <c r="I5511" s="12">
        <v>0</v>
      </c>
      <c r="J5511" s="12">
        <v>0</v>
      </c>
      <c r="K5511" s="12"/>
      <c r="L5511" s="12">
        <f>VartojimasGamyba!H5507</f>
        <v>3.2559999999999998</v>
      </c>
      <c r="M5511" s="19">
        <f t="shared" ref="M5511:M5574" si="832">E5511+H5511-I5511*$J$2+J5511-L5511</f>
        <v>0</v>
      </c>
      <c r="N5511" s="7">
        <f t="shared" ref="N5511:N5574" si="833">M5511*U5511-J5511*V5511</f>
        <v>0</v>
      </c>
      <c r="O5511" s="7">
        <f t="shared" ref="O5511:O5574" si="834">(M5511)*(B5511+$Z$21)</f>
        <v>0</v>
      </c>
      <c r="R5511" s="7"/>
      <c r="S5511" s="47">
        <f t="shared" ref="S5511:S5574" si="835">M5511+IF((L5511-E5511)&gt;0,(L5511-E5511),0)</f>
        <v>3.2559999999999998</v>
      </c>
      <c r="T5511" s="47">
        <f t="shared" ref="T5511:T5574" si="836">IF(L5511-E5511&lt;0,0,L5511-E5511)</f>
        <v>3.2559999999999998</v>
      </c>
      <c r="U5511" s="47">
        <f t="shared" ref="U5511:U5574" si="837">B5511+$Z$21</f>
        <v>251.74</v>
      </c>
      <c r="V5511" s="47">
        <f t="shared" ref="V5511:V5574" si="838">B5511+$Z$20</f>
        <v>139.86999999999998</v>
      </c>
      <c r="W5511" s="11"/>
    </row>
    <row r="5512" spans="1:23" x14ac:dyDescent="0.45">
      <c r="A5512" t="s">
        <v>5517</v>
      </c>
      <c r="B5512">
        <v>100.96</v>
      </c>
      <c r="D5512" s="1" t="str">
        <f>VartojimasGamyba!J5508</f>
        <v>2024-04-17-10</v>
      </c>
      <c r="E5512" s="7">
        <f>VartojimasGamyba!G5508</f>
        <v>0.628</v>
      </c>
      <c r="F5512" s="11"/>
      <c r="G5512" s="12">
        <f t="shared" si="831"/>
        <v>8.1786666666666683</v>
      </c>
      <c r="H5512" s="12">
        <v>0</v>
      </c>
      <c r="I5512" s="12">
        <v>6.6666666666666735E-2</v>
      </c>
      <c r="J5512" s="12">
        <v>0</v>
      </c>
      <c r="K5512" s="12"/>
      <c r="L5512" s="12">
        <f>VartojimasGamyba!H5508</f>
        <v>0.56799999999999995</v>
      </c>
      <c r="M5512" s="19">
        <f t="shared" si="832"/>
        <v>0</v>
      </c>
      <c r="N5512" s="7">
        <f t="shared" si="833"/>
        <v>0</v>
      </c>
      <c r="O5512" s="7">
        <f t="shared" si="834"/>
        <v>0</v>
      </c>
      <c r="R5512" s="7"/>
      <c r="S5512" s="47">
        <f t="shared" si="835"/>
        <v>0</v>
      </c>
      <c r="T5512" s="47">
        <f t="shared" si="836"/>
        <v>0</v>
      </c>
      <c r="U5512" s="47">
        <f t="shared" si="837"/>
        <v>201.25</v>
      </c>
      <c r="V5512" s="47">
        <f t="shared" si="838"/>
        <v>89.38</v>
      </c>
      <c r="W5512" s="11"/>
    </row>
    <row r="5513" spans="1:23" x14ac:dyDescent="0.45">
      <c r="A5513" t="s">
        <v>5518</v>
      </c>
      <c r="B5513">
        <v>81.89</v>
      </c>
      <c r="D5513" s="1" t="str">
        <f>VartojimasGamyba!J5509</f>
        <v>2024-04-17-11</v>
      </c>
      <c r="E5513" s="7">
        <f>VartojimasGamyba!G5509</f>
        <v>3.2000000000000001E-2</v>
      </c>
      <c r="F5513" s="11"/>
      <c r="G5513" s="12">
        <f t="shared" si="831"/>
        <v>8.765666666666668</v>
      </c>
      <c r="H5513" s="12">
        <v>0.58699999999999997</v>
      </c>
      <c r="I5513" s="12">
        <v>0</v>
      </c>
      <c r="J5513" s="12">
        <v>0</v>
      </c>
      <c r="K5513" s="12"/>
      <c r="L5513" s="12">
        <f>VartojimasGamyba!H5509</f>
        <v>0.61899999999999999</v>
      </c>
      <c r="M5513" s="19">
        <f t="shared" si="832"/>
        <v>0</v>
      </c>
      <c r="N5513" s="7">
        <f t="shared" si="833"/>
        <v>0</v>
      </c>
      <c r="O5513" s="7">
        <f t="shared" si="834"/>
        <v>0</v>
      </c>
      <c r="R5513" s="7"/>
      <c r="S5513" s="47">
        <f t="shared" si="835"/>
        <v>0.58699999999999997</v>
      </c>
      <c r="T5513" s="47">
        <f t="shared" si="836"/>
        <v>0.58699999999999997</v>
      </c>
      <c r="U5513" s="47">
        <f t="shared" si="837"/>
        <v>182.18</v>
      </c>
      <c r="V5513" s="47">
        <f t="shared" si="838"/>
        <v>70.31</v>
      </c>
      <c r="W5513" s="11"/>
    </row>
    <row r="5514" spans="1:23" x14ac:dyDescent="0.45">
      <c r="A5514" t="s">
        <v>5519</v>
      </c>
      <c r="B5514">
        <v>78.36</v>
      </c>
      <c r="D5514" s="1" t="str">
        <f>VartojimasGamyba!J5510</f>
        <v>2024-04-17-12</v>
      </c>
      <c r="E5514" s="7">
        <f>VartojimasGamyba!G5510</f>
        <v>0.23499999999999999</v>
      </c>
      <c r="F5514" s="11"/>
      <c r="G5514" s="12">
        <f t="shared" si="831"/>
        <v>9.1236666666666686</v>
      </c>
      <c r="H5514" s="12">
        <v>0.35800000000000004</v>
      </c>
      <c r="I5514" s="12">
        <v>0</v>
      </c>
      <c r="J5514" s="12">
        <v>0</v>
      </c>
      <c r="K5514" s="12"/>
      <c r="L5514" s="12">
        <f>VartojimasGamyba!H5510</f>
        <v>0.59299999999999997</v>
      </c>
      <c r="M5514" s="19">
        <f t="shared" si="832"/>
        <v>0</v>
      </c>
      <c r="N5514" s="7">
        <f t="shared" si="833"/>
        <v>0</v>
      </c>
      <c r="O5514" s="7">
        <f t="shared" si="834"/>
        <v>0</v>
      </c>
      <c r="R5514" s="7"/>
      <c r="S5514" s="47">
        <f t="shared" si="835"/>
        <v>0.35799999999999998</v>
      </c>
      <c r="T5514" s="47">
        <f t="shared" si="836"/>
        <v>0.35799999999999998</v>
      </c>
      <c r="U5514" s="47">
        <f t="shared" si="837"/>
        <v>178.65</v>
      </c>
      <c r="V5514" s="47">
        <f t="shared" si="838"/>
        <v>66.78</v>
      </c>
      <c r="W5514" s="11"/>
    </row>
    <row r="5515" spans="1:23" x14ac:dyDescent="0.45">
      <c r="A5515" t="s">
        <v>5520</v>
      </c>
      <c r="B5515">
        <v>80.3</v>
      </c>
      <c r="D5515" s="1" t="str">
        <f>VartojimasGamyba!J5511</f>
        <v>2024-04-17-13</v>
      </c>
      <c r="E5515" s="7">
        <f>VartojimasGamyba!G5511</f>
        <v>0.11</v>
      </c>
      <c r="F5515" s="11"/>
      <c r="G5515" s="12">
        <f t="shared" si="831"/>
        <v>9.9166666666666679</v>
      </c>
      <c r="H5515" s="12">
        <v>0.79300000000000004</v>
      </c>
      <c r="I5515" s="12">
        <v>0</v>
      </c>
      <c r="J5515" s="12">
        <v>0</v>
      </c>
      <c r="K5515" s="12"/>
      <c r="L5515" s="12">
        <f>VartojimasGamyba!H5511</f>
        <v>0.90300000000000002</v>
      </c>
      <c r="M5515" s="19">
        <f t="shared" si="832"/>
        <v>0</v>
      </c>
      <c r="N5515" s="7">
        <f t="shared" si="833"/>
        <v>0</v>
      </c>
      <c r="O5515" s="7">
        <f t="shared" si="834"/>
        <v>0</v>
      </c>
      <c r="R5515" s="7"/>
      <c r="S5515" s="47">
        <f t="shared" si="835"/>
        <v>0.79300000000000004</v>
      </c>
      <c r="T5515" s="47">
        <f t="shared" si="836"/>
        <v>0.79300000000000004</v>
      </c>
      <c r="U5515" s="47">
        <f t="shared" si="837"/>
        <v>180.59</v>
      </c>
      <c r="V5515" s="47">
        <f t="shared" si="838"/>
        <v>68.72</v>
      </c>
      <c r="W5515" s="11"/>
    </row>
    <row r="5516" spans="1:23" x14ac:dyDescent="0.45">
      <c r="A5516" t="s">
        <v>5521</v>
      </c>
      <c r="B5516">
        <v>78.81</v>
      </c>
      <c r="D5516" s="1" t="str">
        <f>VartojimasGamyba!J5512</f>
        <v>2024-04-17-14</v>
      </c>
      <c r="E5516" s="7">
        <f>VartojimasGamyba!G5512</f>
        <v>0.29299999999999998</v>
      </c>
      <c r="F5516" s="11"/>
      <c r="G5516" s="12">
        <f t="shared" si="831"/>
        <v>9.8344444444444452</v>
      </c>
      <c r="H5516" s="12">
        <v>0</v>
      </c>
      <c r="I5516" s="12">
        <v>8.222222222222221E-2</v>
      </c>
      <c r="J5516" s="12">
        <v>0</v>
      </c>
      <c r="K5516" s="12"/>
      <c r="L5516" s="12">
        <f>VartojimasGamyba!H5512</f>
        <v>0.219</v>
      </c>
      <c r="M5516" s="19">
        <f t="shared" si="832"/>
        <v>0</v>
      </c>
      <c r="N5516" s="7">
        <f t="shared" si="833"/>
        <v>0</v>
      </c>
      <c r="O5516" s="7">
        <f t="shared" si="834"/>
        <v>0</v>
      </c>
      <c r="R5516" s="7"/>
      <c r="S5516" s="47">
        <f t="shared" si="835"/>
        <v>0</v>
      </c>
      <c r="T5516" s="47">
        <f t="shared" si="836"/>
        <v>0</v>
      </c>
      <c r="U5516" s="47">
        <f t="shared" si="837"/>
        <v>179.10000000000002</v>
      </c>
      <c r="V5516" s="47">
        <f t="shared" si="838"/>
        <v>67.23</v>
      </c>
      <c r="W5516" s="11"/>
    </row>
    <row r="5517" spans="1:23" x14ac:dyDescent="0.45">
      <c r="A5517" t="s">
        <v>5522</v>
      </c>
      <c r="B5517">
        <v>75.66</v>
      </c>
      <c r="D5517" s="1" t="str">
        <f>VartojimasGamyba!J5513</f>
        <v>2024-04-17-15</v>
      </c>
      <c r="E5517" s="7">
        <f>VartojimasGamyba!G5513</f>
        <v>0.55600000000000005</v>
      </c>
      <c r="F5517" s="11"/>
      <c r="G5517" s="12">
        <f t="shared" si="831"/>
        <v>9.387777777777778</v>
      </c>
      <c r="H5517" s="12">
        <v>0</v>
      </c>
      <c r="I5517" s="12">
        <v>0.4466666666666666</v>
      </c>
      <c r="J5517" s="12">
        <v>0</v>
      </c>
      <c r="K5517" s="12"/>
      <c r="L5517" s="12">
        <f>VartojimasGamyba!H5513</f>
        <v>0.154</v>
      </c>
      <c r="M5517" s="19">
        <f t="shared" si="832"/>
        <v>0</v>
      </c>
      <c r="N5517" s="7">
        <f t="shared" si="833"/>
        <v>0</v>
      </c>
      <c r="O5517" s="7">
        <f t="shared" si="834"/>
        <v>0</v>
      </c>
      <c r="R5517" s="7"/>
      <c r="S5517" s="47">
        <f t="shared" si="835"/>
        <v>0</v>
      </c>
      <c r="T5517" s="47">
        <f t="shared" si="836"/>
        <v>0</v>
      </c>
      <c r="U5517" s="47">
        <f t="shared" si="837"/>
        <v>175.95</v>
      </c>
      <c r="V5517" s="47">
        <f t="shared" si="838"/>
        <v>64.08</v>
      </c>
      <c r="W5517" s="11"/>
    </row>
    <row r="5518" spans="1:23" x14ac:dyDescent="0.45">
      <c r="A5518" t="s">
        <v>5523</v>
      </c>
      <c r="B5518">
        <v>75.180000000000007</v>
      </c>
      <c r="D5518" s="1" t="str">
        <f>VartojimasGamyba!J5514</f>
        <v>2024-04-17-16</v>
      </c>
      <c r="E5518" s="7">
        <f>VartojimasGamyba!G5514</f>
        <v>0.29899999999999999</v>
      </c>
      <c r="F5518" s="11"/>
      <c r="G5518" s="12">
        <f t="shared" si="831"/>
        <v>9.08</v>
      </c>
      <c r="H5518" s="12">
        <v>0</v>
      </c>
      <c r="I5518" s="12">
        <v>0.30777777777777776</v>
      </c>
      <c r="J5518" s="12">
        <v>0</v>
      </c>
      <c r="K5518" s="12"/>
      <c r="L5518" s="12">
        <f>VartojimasGamyba!H5514</f>
        <v>2.1999999999999999E-2</v>
      </c>
      <c r="M5518" s="19">
        <f t="shared" si="832"/>
        <v>0</v>
      </c>
      <c r="N5518" s="7">
        <f t="shared" si="833"/>
        <v>0</v>
      </c>
      <c r="O5518" s="7">
        <f t="shared" si="834"/>
        <v>0</v>
      </c>
      <c r="R5518" s="7"/>
      <c r="S5518" s="47">
        <f t="shared" si="835"/>
        <v>0</v>
      </c>
      <c r="T5518" s="47">
        <f t="shared" si="836"/>
        <v>0</v>
      </c>
      <c r="U5518" s="47">
        <f t="shared" si="837"/>
        <v>175.47000000000003</v>
      </c>
      <c r="V5518" s="47">
        <f t="shared" si="838"/>
        <v>63.600000000000009</v>
      </c>
      <c r="W5518" s="11"/>
    </row>
    <row r="5519" spans="1:23" x14ac:dyDescent="0.45">
      <c r="A5519" t="s">
        <v>5524</v>
      </c>
      <c r="B5519">
        <v>78.5</v>
      </c>
      <c r="D5519" s="1" t="str">
        <f>VartojimasGamyba!J5515</f>
        <v>2024-04-17-17</v>
      </c>
      <c r="E5519" s="7">
        <f>VartojimasGamyba!G5515</f>
        <v>0.57099999999999995</v>
      </c>
      <c r="F5519" s="11"/>
      <c r="G5519" s="12">
        <f t="shared" si="831"/>
        <v>8.4455555555555559</v>
      </c>
      <c r="H5519" s="12">
        <v>0</v>
      </c>
      <c r="I5519" s="12">
        <v>0.63444444444444437</v>
      </c>
      <c r="J5519" s="12">
        <v>0</v>
      </c>
      <c r="K5519" s="12"/>
      <c r="L5519" s="12">
        <f>VartojimasGamyba!H5515</f>
        <v>0</v>
      </c>
      <c r="M5519" s="19">
        <f t="shared" si="832"/>
        <v>0</v>
      </c>
      <c r="N5519" s="7">
        <f t="shared" si="833"/>
        <v>0</v>
      </c>
      <c r="O5519" s="7">
        <f t="shared" si="834"/>
        <v>0</v>
      </c>
      <c r="R5519" s="7"/>
      <c r="S5519" s="47">
        <f t="shared" si="835"/>
        <v>0</v>
      </c>
      <c r="T5519" s="47">
        <f t="shared" si="836"/>
        <v>0</v>
      </c>
      <c r="U5519" s="47">
        <f t="shared" si="837"/>
        <v>178.79000000000002</v>
      </c>
      <c r="V5519" s="47">
        <f t="shared" si="838"/>
        <v>66.92</v>
      </c>
      <c r="W5519" s="11"/>
    </row>
    <row r="5520" spans="1:23" x14ac:dyDescent="0.45">
      <c r="A5520" t="s">
        <v>5525</v>
      </c>
      <c r="B5520">
        <v>86.9</v>
      </c>
      <c r="D5520" s="1" t="str">
        <f>VartojimasGamyba!J5516</f>
        <v>2024-04-17-18</v>
      </c>
      <c r="E5520" s="7">
        <f>VartojimasGamyba!G5516</f>
        <v>0.81299999999999994</v>
      </c>
      <c r="F5520" s="11"/>
      <c r="G5520" s="12">
        <f t="shared" si="831"/>
        <v>7.5422222222222226</v>
      </c>
      <c r="H5520" s="12">
        <v>0</v>
      </c>
      <c r="I5520" s="12">
        <v>0.90333333333333332</v>
      </c>
      <c r="J5520" s="12">
        <v>0</v>
      </c>
      <c r="K5520" s="12"/>
      <c r="L5520" s="12">
        <f>VartojimasGamyba!H5516</f>
        <v>0</v>
      </c>
      <c r="M5520" s="19">
        <f t="shared" si="832"/>
        <v>-1.1102230246251565E-16</v>
      </c>
      <c r="N5520" s="7">
        <f t="shared" si="833"/>
        <v>-2.0782264797958305E-14</v>
      </c>
      <c r="O5520" s="7">
        <f t="shared" si="834"/>
        <v>-2.0782264797958305E-14</v>
      </c>
      <c r="R5520" s="7"/>
      <c r="S5520" s="47">
        <f t="shared" si="835"/>
        <v>-1.1102230246251565E-16</v>
      </c>
      <c r="T5520" s="47">
        <f t="shared" si="836"/>
        <v>0</v>
      </c>
      <c r="U5520" s="47">
        <f t="shared" si="837"/>
        <v>187.19</v>
      </c>
      <c r="V5520" s="47">
        <f t="shared" si="838"/>
        <v>75.320000000000007</v>
      </c>
      <c r="W5520" s="11"/>
    </row>
    <row r="5521" spans="1:23" x14ac:dyDescent="0.45">
      <c r="A5521" t="s">
        <v>5526</v>
      </c>
      <c r="B5521">
        <v>119.82</v>
      </c>
      <c r="D5521" s="1" t="str">
        <f>VartojimasGamyba!J5517</f>
        <v>2024-04-17-19</v>
      </c>
      <c r="E5521" s="7">
        <f>VartojimasGamyba!G5517</f>
        <v>0.63200000000000001</v>
      </c>
      <c r="F5521" s="11"/>
      <c r="G5521" s="12">
        <f t="shared" si="831"/>
        <v>6.84</v>
      </c>
      <c r="H5521" s="12">
        <v>0</v>
      </c>
      <c r="I5521" s="12">
        <v>0.7022222222222223</v>
      </c>
      <c r="J5521" s="12">
        <v>0</v>
      </c>
      <c r="K5521" s="12"/>
      <c r="L5521" s="12">
        <f>VartojimasGamyba!H5517</f>
        <v>0</v>
      </c>
      <c r="M5521" s="19">
        <f t="shared" si="832"/>
        <v>-1.1102230246251565E-16</v>
      </c>
      <c r="N5521" s="7">
        <f t="shared" si="833"/>
        <v>-2.4437118995024322E-14</v>
      </c>
      <c r="O5521" s="7">
        <f t="shared" si="834"/>
        <v>-2.4437118995024322E-14</v>
      </c>
      <c r="R5521" s="7"/>
      <c r="S5521" s="47">
        <f t="shared" si="835"/>
        <v>-1.1102230246251565E-16</v>
      </c>
      <c r="T5521" s="47">
        <f t="shared" si="836"/>
        <v>0</v>
      </c>
      <c r="U5521" s="47">
        <f t="shared" si="837"/>
        <v>220.11</v>
      </c>
      <c r="V5521" s="47">
        <f t="shared" si="838"/>
        <v>108.24</v>
      </c>
      <c r="W5521" s="11"/>
    </row>
    <row r="5522" spans="1:23" x14ac:dyDescent="0.45">
      <c r="A5522" t="s">
        <v>5527</v>
      </c>
      <c r="B5522">
        <v>151.22999999999999</v>
      </c>
      <c r="D5522" s="1" t="str">
        <f>VartojimasGamyba!J5518</f>
        <v>2024-04-17-20</v>
      </c>
      <c r="E5522" s="7">
        <f>VartojimasGamyba!G5518</f>
        <v>0.219</v>
      </c>
      <c r="F5522" s="11"/>
      <c r="G5522" s="12">
        <f t="shared" si="831"/>
        <v>6.5966666666666667</v>
      </c>
      <c r="H5522" s="12">
        <v>0</v>
      </c>
      <c r="I5522" s="12">
        <v>0.24333333333333335</v>
      </c>
      <c r="J5522" s="12">
        <v>0</v>
      </c>
      <c r="K5522" s="12"/>
      <c r="L5522" s="12">
        <f>VartojimasGamyba!H5518</f>
        <v>0</v>
      </c>
      <c r="M5522" s="19">
        <f t="shared" si="832"/>
        <v>-2.7755575615628914E-17</v>
      </c>
      <c r="N5522" s="7">
        <f t="shared" si="833"/>
        <v>-6.9810823788429838E-15</v>
      </c>
      <c r="O5522" s="7">
        <f t="shared" si="834"/>
        <v>-6.9810823788429838E-15</v>
      </c>
      <c r="P5522" s="7" t="s">
        <v>8873</v>
      </c>
      <c r="R5522" s="7"/>
      <c r="S5522" s="47">
        <f t="shared" si="835"/>
        <v>-2.7755575615628914E-17</v>
      </c>
      <c r="T5522" s="47">
        <f t="shared" si="836"/>
        <v>0</v>
      </c>
      <c r="U5522" s="47">
        <f t="shared" si="837"/>
        <v>251.51999999999998</v>
      </c>
      <c r="V5522" s="47">
        <f t="shared" si="838"/>
        <v>139.64999999999998</v>
      </c>
      <c r="W5522" s="11"/>
    </row>
    <row r="5523" spans="1:23" x14ac:dyDescent="0.45">
      <c r="A5523" t="s">
        <v>5528</v>
      </c>
      <c r="B5523">
        <v>165.82</v>
      </c>
      <c r="D5523" s="1" t="str">
        <f>VartojimasGamyba!J5519</f>
        <v>2024-04-17-21</v>
      </c>
      <c r="E5523" s="7">
        <f>VartojimasGamyba!G5519</f>
        <v>0.59699999999999998</v>
      </c>
      <c r="F5523" s="11"/>
      <c r="G5523" s="12">
        <f t="shared" si="831"/>
        <v>5.9333333333333336</v>
      </c>
      <c r="H5523" s="12">
        <v>0</v>
      </c>
      <c r="I5523" s="12">
        <v>0.66333333333333333</v>
      </c>
      <c r="J5523" s="12">
        <v>0</v>
      </c>
      <c r="K5523" s="12"/>
      <c r="L5523" s="12">
        <f>VartojimasGamyba!H5519</f>
        <v>0</v>
      </c>
      <c r="M5523" s="19">
        <f t="shared" si="832"/>
        <v>0</v>
      </c>
      <c r="N5523" s="7">
        <f t="shared" si="833"/>
        <v>0</v>
      </c>
      <c r="O5523" s="7">
        <f t="shared" si="834"/>
        <v>0</v>
      </c>
      <c r="P5523" s="7">
        <f>SUM(N5502:N5525)</f>
        <v>-302.97911222222262</v>
      </c>
      <c r="R5523" s="7"/>
      <c r="S5523" s="47">
        <f t="shared" si="835"/>
        <v>0</v>
      </c>
      <c r="T5523" s="47">
        <f t="shared" si="836"/>
        <v>0</v>
      </c>
      <c r="U5523" s="47">
        <f t="shared" si="837"/>
        <v>266.11</v>
      </c>
      <c r="V5523" s="47">
        <f t="shared" si="838"/>
        <v>154.23999999999998</v>
      </c>
      <c r="W5523" s="11"/>
    </row>
    <row r="5524" spans="1:23" x14ac:dyDescent="0.45">
      <c r="A5524" t="s">
        <v>5529</v>
      </c>
      <c r="B5524">
        <v>130.06</v>
      </c>
      <c r="D5524" s="1" t="str">
        <f>VartojimasGamyba!J5520</f>
        <v>2024-04-17-22</v>
      </c>
      <c r="E5524" s="7">
        <f>VartojimasGamyba!G5520</f>
        <v>0.14499999999999999</v>
      </c>
      <c r="F5524" s="11"/>
      <c r="G5524" s="12">
        <f t="shared" si="831"/>
        <v>5.7722222222222221</v>
      </c>
      <c r="H5524" s="12">
        <v>0</v>
      </c>
      <c r="I5524" s="12">
        <v>0.16111111111111109</v>
      </c>
      <c r="J5524" s="12">
        <v>0</v>
      </c>
      <c r="K5524" s="12"/>
      <c r="L5524" s="12">
        <f>VartojimasGamyba!H5520</f>
        <v>0</v>
      </c>
      <c r="M5524" s="19">
        <f t="shared" si="832"/>
        <v>0</v>
      </c>
      <c r="N5524" s="7">
        <f t="shared" si="833"/>
        <v>0</v>
      </c>
      <c r="O5524" s="7">
        <f t="shared" si="834"/>
        <v>0</v>
      </c>
      <c r="P5524" s="7" t="s">
        <v>8872</v>
      </c>
      <c r="R5524" s="7"/>
      <c r="S5524" s="47">
        <f t="shared" si="835"/>
        <v>0</v>
      </c>
      <c r="T5524" s="47">
        <f t="shared" si="836"/>
        <v>0</v>
      </c>
      <c r="U5524" s="47">
        <f t="shared" si="837"/>
        <v>230.35000000000002</v>
      </c>
      <c r="V5524" s="47">
        <f t="shared" si="838"/>
        <v>118.48</v>
      </c>
      <c r="W5524" s="11"/>
    </row>
    <row r="5525" spans="1:23" x14ac:dyDescent="0.45">
      <c r="A5525" t="s">
        <v>5530</v>
      </c>
      <c r="B5525">
        <v>99.04</v>
      </c>
      <c r="D5525" s="1" t="str">
        <f>VartojimasGamyba!J5521</f>
        <v>2024-04-17-23</v>
      </c>
      <c r="E5525" s="7">
        <f>VartojimasGamyba!G5521</f>
        <v>0.69499999999999995</v>
      </c>
      <c r="F5525" s="11"/>
      <c r="G5525" s="12">
        <f t="shared" si="831"/>
        <v>5</v>
      </c>
      <c r="H5525" s="12">
        <v>0</v>
      </c>
      <c r="I5525" s="12">
        <v>0.77222222222222225</v>
      </c>
      <c r="J5525" s="12">
        <v>0</v>
      </c>
      <c r="K5525" s="12"/>
      <c r="L5525" s="12">
        <f>VartojimasGamyba!H5521</f>
        <v>0</v>
      </c>
      <c r="M5525" s="19">
        <f t="shared" si="832"/>
        <v>-1.1102230246251565E-16</v>
      </c>
      <c r="N5525" s="7">
        <f t="shared" si="833"/>
        <v>-2.2130075549853247E-14</v>
      </c>
      <c r="O5525" s="7">
        <f t="shared" si="834"/>
        <v>-2.2130075549853247E-14</v>
      </c>
      <c r="P5525" s="7">
        <f>SUM(O5502:O5525)</f>
        <v>-8.0297157811770609E-14</v>
      </c>
      <c r="Q5525" s="7">
        <f>SUMPRODUCT(B5502:B5525,E5502:E5525)+SUM(E5502:E5525)*$Z$21-SUMPRODUCT(B5502:B5525,L5502:L5525)+SUM(L5502:L5525)*ABS($Z$20)</f>
        <v>396.99698000000001</v>
      </c>
      <c r="R5525" s="7"/>
      <c r="S5525" s="47">
        <f t="shared" si="835"/>
        <v>-1.1102230246251565E-16</v>
      </c>
      <c r="T5525" s="47">
        <f t="shared" si="836"/>
        <v>0</v>
      </c>
      <c r="U5525" s="47">
        <f t="shared" si="837"/>
        <v>199.33</v>
      </c>
      <c r="V5525" s="47">
        <f t="shared" si="838"/>
        <v>87.460000000000008</v>
      </c>
      <c r="W5525" s="11">
        <f>IF(P5525&lt;&gt;Q5525,1,0)</f>
        <v>1</v>
      </c>
    </row>
    <row r="5526" spans="1:23" x14ac:dyDescent="0.45">
      <c r="A5526" t="s">
        <v>5531</v>
      </c>
      <c r="B5526">
        <v>91.27</v>
      </c>
      <c r="D5526" s="9" t="str">
        <f>VartojimasGamyba!J5522</f>
        <v>2024-04-18-00</v>
      </c>
      <c r="E5526" s="8">
        <f>VartojimasGamyba!G5522</f>
        <v>0.21099999999999999</v>
      </c>
      <c r="F5526" s="11"/>
      <c r="G5526" s="7">
        <f>G5525+H5526-I5526</f>
        <v>4.7655555555555553</v>
      </c>
      <c r="H5526" s="7">
        <v>0</v>
      </c>
      <c r="I5526" s="7">
        <v>0.23444444444444448</v>
      </c>
      <c r="J5526" s="7">
        <v>0</v>
      </c>
      <c r="L5526" s="7">
        <f>VartojimasGamyba!H5522</f>
        <v>0</v>
      </c>
      <c r="M5526" s="15">
        <f t="shared" si="832"/>
        <v>-5.5511151231257827E-17</v>
      </c>
      <c r="N5526" s="7">
        <f t="shared" si="833"/>
        <v>-1.0633716129859749E-14</v>
      </c>
      <c r="O5526" s="7">
        <f t="shared" si="834"/>
        <v>-1.0633716129859749E-14</v>
      </c>
      <c r="R5526" s="20" t="s">
        <v>8783</v>
      </c>
      <c r="S5526" s="47">
        <f t="shared" si="835"/>
        <v>-5.5511151231257827E-17</v>
      </c>
      <c r="T5526" s="47">
        <f t="shared" si="836"/>
        <v>0</v>
      </c>
      <c r="U5526" s="47">
        <f t="shared" si="837"/>
        <v>191.56</v>
      </c>
      <c r="V5526" s="47">
        <f t="shared" si="838"/>
        <v>79.69</v>
      </c>
      <c r="W5526" s="11"/>
    </row>
    <row r="5527" spans="1:23" x14ac:dyDescent="0.45">
      <c r="A5527" t="s">
        <v>5532</v>
      </c>
      <c r="B5527">
        <v>91.8</v>
      </c>
      <c r="D5527" s="9" t="str">
        <f>VartojimasGamyba!J5523</f>
        <v>2024-04-18-01</v>
      </c>
      <c r="E5527" s="8">
        <f>VartojimasGamyba!G5523</f>
        <v>0.64300000000000002</v>
      </c>
      <c r="F5527" s="11"/>
      <c r="G5527" s="7">
        <f t="shared" ref="G5527:G5549" si="839">G5526+H5527-I5527</f>
        <v>4.0511111111111111</v>
      </c>
      <c r="H5527" s="7">
        <v>0</v>
      </c>
      <c r="I5527" s="7">
        <v>0.71444444444444455</v>
      </c>
      <c r="J5527" s="7">
        <v>0</v>
      </c>
      <c r="L5527" s="7">
        <f>VartojimasGamyba!H5523</f>
        <v>0</v>
      </c>
      <c r="M5527" s="15">
        <f t="shared" si="832"/>
        <v>-1.1102230246251565E-16</v>
      </c>
      <c r="N5527" s="7">
        <f t="shared" si="833"/>
        <v>-2.1326274080024632E-14</v>
      </c>
      <c r="O5527" s="7">
        <f t="shared" si="834"/>
        <v>-2.1326274080024632E-14</v>
      </c>
      <c r="R5527" s="7"/>
      <c r="S5527" s="47">
        <f t="shared" si="835"/>
        <v>-1.1102230246251565E-16</v>
      </c>
      <c r="T5527" s="47">
        <f t="shared" si="836"/>
        <v>0</v>
      </c>
      <c r="U5527" s="47">
        <f t="shared" si="837"/>
        <v>192.09</v>
      </c>
      <c r="V5527" s="47">
        <f t="shared" si="838"/>
        <v>80.22</v>
      </c>
      <c r="W5527" s="11"/>
    </row>
    <row r="5528" spans="1:23" x14ac:dyDescent="0.45">
      <c r="A5528" t="s">
        <v>5533</v>
      </c>
      <c r="B5528">
        <v>85.9</v>
      </c>
      <c r="D5528" s="9" t="str">
        <f>VartojimasGamyba!J5524</f>
        <v>2024-04-18-02</v>
      </c>
      <c r="E5528" s="8">
        <f>VartojimasGamyba!G5524</f>
        <v>0.218</v>
      </c>
      <c r="F5528" s="11"/>
      <c r="G5528" s="7">
        <f t="shared" si="839"/>
        <v>4.0511111111111111</v>
      </c>
      <c r="H5528" s="7">
        <v>0</v>
      </c>
      <c r="I5528" s="7">
        <v>0</v>
      </c>
      <c r="J5528" s="7">
        <v>0</v>
      </c>
      <c r="L5528" s="7">
        <f>VartojimasGamyba!H5524</f>
        <v>0</v>
      </c>
      <c r="M5528" s="15">
        <f t="shared" si="832"/>
        <v>0.218</v>
      </c>
      <c r="N5528" s="7">
        <f t="shared" si="833"/>
        <v>40.589419999999997</v>
      </c>
      <c r="O5528" s="7">
        <f t="shared" si="834"/>
        <v>40.589419999999997</v>
      </c>
      <c r="R5528" s="7"/>
      <c r="S5528" s="47">
        <f t="shared" si="835"/>
        <v>0.218</v>
      </c>
      <c r="T5528" s="47">
        <f t="shared" si="836"/>
        <v>0</v>
      </c>
      <c r="U5528" s="47">
        <f t="shared" si="837"/>
        <v>186.19</v>
      </c>
      <c r="V5528" s="47">
        <f t="shared" si="838"/>
        <v>74.320000000000007</v>
      </c>
      <c r="W5528" s="11"/>
    </row>
    <row r="5529" spans="1:23" x14ac:dyDescent="0.45">
      <c r="A5529" t="s">
        <v>5534</v>
      </c>
      <c r="B5529">
        <v>86.12</v>
      </c>
      <c r="D5529" s="9" t="str">
        <f>VartojimasGamyba!J5525</f>
        <v>2024-04-18-03</v>
      </c>
      <c r="E5529" s="8">
        <f>VartojimasGamyba!G5525</f>
        <v>0.53</v>
      </c>
      <c r="F5529" s="11"/>
      <c r="G5529" s="7">
        <f t="shared" si="839"/>
        <v>4.0511111111111111</v>
      </c>
      <c r="H5529" s="7">
        <v>0</v>
      </c>
      <c r="I5529" s="7">
        <v>0</v>
      </c>
      <c r="J5529" s="7">
        <v>0</v>
      </c>
      <c r="L5529" s="7">
        <f>VartojimasGamyba!H5525</f>
        <v>0</v>
      </c>
      <c r="M5529" s="15">
        <f t="shared" si="832"/>
        <v>0.53</v>
      </c>
      <c r="N5529" s="7">
        <f t="shared" si="833"/>
        <v>98.797300000000021</v>
      </c>
      <c r="O5529" s="7">
        <f t="shared" si="834"/>
        <v>98.797300000000021</v>
      </c>
      <c r="R5529" s="7"/>
      <c r="S5529" s="47">
        <f t="shared" si="835"/>
        <v>0.53</v>
      </c>
      <c r="T5529" s="47">
        <f t="shared" si="836"/>
        <v>0</v>
      </c>
      <c r="U5529" s="47">
        <f t="shared" si="837"/>
        <v>186.41000000000003</v>
      </c>
      <c r="V5529" s="47">
        <f t="shared" si="838"/>
        <v>74.540000000000006</v>
      </c>
      <c r="W5529" s="11"/>
    </row>
    <row r="5530" spans="1:23" x14ac:dyDescent="0.45">
      <c r="A5530" t="s">
        <v>5535</v>
      </c>
      <c r="B5530">
        <v>85.65</v>
      </c>
      <c r="D5530" s="9" t="str">
        <f>VartojimasGamyba!J5526</f>
        <v>2024-04-18-04</v>
      </c>
      <c r="E5530" s="8">
        <f>VartojimasGamyba!G5526</f>
        <v>0.34599999999999997</v>
      </c>
      <c r="F5530" s="11"/>
      <c r="G5530" s="7">
        <f t="shared" si="839"/>
        <v>4.0511111111111111</v>
      </c>
      <c r="H5530" s="7">
        <v>0</v>
      </c>
      <c r="I5530" s="7">
        <v>0</v>
      </c>
      <c r="J5530" s="7">
        <v>0</v>
      </c>
      <c r="L5530" s="7">
        <f>VartojimasGamyba!H5526</f>
        <v>2E-3</v>
      </c>
      <c r="M5530" s="15">
        <f t="shared" si="832"/>
        <v>0.34399999999999997</v>
      </c>
      <c r="N5530" s="7">
        <f t="shared" si="833"/>
        <v>63.963359999999994</v>
      </c>
      <c r="O5530" s="7">
        <f t="shared" si="834"/>
        <v>63.963359999999994</v>
      </c>
      <c r="R5530" s="7"/>
      <c r="S5530" s="47">
        <f t="shared" si="835"/>
        <v>0.34399999999999997</v>
      </c>
      <c r="T5530" s="47">
        <f t="shared" si="836"/>
        <v>0</v>
      </c>
      <c r="U5530" s="47">
        <f t="shared" si="837"/>
        <v>185.94</v>
      </c>
      <c r="V5530" s="47">
        <f t="shared" si="838"/>
        <v>74.070000000000007</v>
      </c>
      <c r="W5530" s="11"/>
    </row>
    <row r="5531" spans="1:23" x14ac:dyDescent="0.45">
      <c r="A5531" t="s">
        <v>5536</v>
      </c>
      <c r="B5531">
        <v>88.85</v>
      </c>
      <c r="D5531" s="9" t="str">
        <f>VartojimasGamyba!J5527</f>
        <v>2024-04-18-05</v>
      </c>
      <c r="E5531" s="8">
        <f>VartojimasGamyba!G5527</f>
        <v>0.48499999999999999</v>
      </c>
      <c r="F5531" s="11"/>
      <c r="G5531" s="7">
        <f t="shared" si="839"/>
        <v>4.0511111111111111</v>
      </c>
      <c r="H5531" s="7">
        <v>0</v>
      </c>
      <c r="I5531" s="7">
        <v>0</v>
      </c>
      <c r="J5531" s="7">
        <v>0</v>
      </c>
      <c r="L5531" s="7">
        <f>VartojimasGamyba!H5527</f>
        <v>9.4E-2</v>
      </c>
      <c r="M5531" s="15">
        <f t="shared" si="832"/>
        <v>0.39100000000000001</v>
      </c>
      <c r="N5531" s="7">
        <f t="shared" si="833"/>
        <v>73.953739999999996</v>
      </c>
      <c r="O5531" s="7">
        <f t="shared" si="834"/>
        <v>73.953739999999996</v>
      </c>
      <c r="R5531" s="7"/>
      <c r="S5531" s="47">
        <f t="shared" si="835"/>
        <v>0.39100000000000001</v>
      </c>
      <c r="T5531" s="47">
        <f t="shared" si="836"/>
        <v>0</v>
      </c>
      <c r="U5531" s="47">
        <f t="shared" si="837"/>
        <v>189.14</v>
      </c>
      <c r="V5531" s="47">
        <f t="shared" si="838"/>
        <v>77.27</v>
      </c>
      <c r="W5531" s="11"/>
    </row>
    <row r="5532" spans="1:23" x14ac:dyDescent="0.45">
      <c r="A5532" t="s">
        <v>5537</v>
      </c>
      <c r="B5532">
        <v>93.47</v>
      </c>
      <c r="D5532" s="9" t="str">
        <f>VartojimasGamyba!J5528</f>
        <v>2024-04-18-06</v>
      </c>
      <c r="E5532" s="8">
        <f>VartojimasGamyba!G5528</f>
        <v>0.76600000000000001</v>
      </c>
      <c r="F5532" s="11"/>
      <c r="G5532" s="7">
        <f t="shared" si="839"/>
        <v>3.4788888888888891</v>
      </c>
      <c r="H5532" s="7">
        <v>0</v>
      </c>
      <c r="I5532" s="7">
        <v>0.57222222222222219</v>
      </c>
      <c r="J5532" s="7">
        <v>0</v>
      </c>
      <c r="L5532" s="7">
        <f>VartojimasGamyba!H5528</f>
        <v>0.251</v>
      </c>
      <c r="M5532" s="15">
        <f t="shared" si="832"/>
        <v>0</v>
      </c>
      <c r="N5532" s="7">
        <f t="shared" si="833"/>
        <v>0</v>
      </c>
      <c r="O5532" s="7">
        <f t="shared" si="834"/>
        <v>0</v>
      </c>
      <c r="R5532" s="7"/>
      <c r="S5532" s="47">
        <f t="shared" si="835"/>
        <v>0</v>
      </c>
      <c r="T5532" s="47">
        <f t="shared" si="836"/>
        <v>0</v>
      </c>
      <c r="U5532" s="47">
        <f t="shared" si="837"/>
        <v>193.76</v>
      </c>
      <c r="V5532" s="47">
        <f t="shared" si="838"/>
        <v>81.89</v>
      </c>
      <c r="W5532" s="11"/>
    </row>
    <row r="5533" spans="1:23" x14ac:dyDescent="0.45">
      <c r="A5533" t="s">
        <v>5538</v>
      </c>
      <c r="B5533">
        <v>124.66</v>
      </c>
      <c r="D5533" s="9" t="str">
        <f>VartojimasGamyba!J5529</f>
        <v>2024-04-18-07</v>
      </c>
      <c r="E5533" s="8">
        <f>VartojimasGamyba!G5529</f>
        <v>0.27100000000000002</v>
      </c>
      <c r="F5533" s="11"/>
      <c r="G5533" s="7">
        <f t="shared" si="839"/>
        <v>3.4522222222222223</v>
      </c>
      <c r="H5533" s="7">
        <v>0</v>
      </c>
      <c r="I5533" s="7">
        <v>2.6666666666666686E-2</v>
      </c>
      <c r="J5533" s="7">
        <v>0</v>
      </c>
      <c r="L5533" s="7">
        <f>VartojimasGamyba!H5529</f>
        <v>0.247</v>
      </c>
      <c r="M5533" s="15">
        <f t="shared" si="832"/>
        <v>0</v>
      </c>
      <c r="N5533" s="7">
        <f t="shared" si="833"/>
        <v>0</v>
      </c>
      <c r="O5533" s="7">
        <f t="shared" si="834"/>
        <v>0</v>
      </c>
      <c r="R5533" s="7"/>
      <c r="S5533" s="47">
        <f t="shared" si="835"/>
        <v>0</v>
      </c>
      <c r="T5533" s="47">
        <f t="shared" si="836"/>
        <v>0</v>
      </c>
      <c r="U5533" s="47">
        <f t="shared" si="837"/>
        <v>224.95</v>
      </c>
      <c r="V5533" s="47">
        <f t="shared" si="838"/>
        <v>113.08</v>
      </c>
      <c r="W5533" s="11"/>
    </row>
    <row r="5534" spans="1:23" x14ac:dyDescent="0.45">
      <c r="A5534" t="s">
        <v>5539</v>
      </c>
      <c r="B5534">
        <v>155.80000000000001</v>
      </c>
      <c r="D5534" s="9" t="str">
        <f>VartojimasGamyba!J5530</f>
        <v>2024-04-18-08</v>
      </c>
      <c r="E5534" s="8">
        <f>VartojimasGamyba!G5530</f>
        <v>0.152</v>
      </c>
      <c r="F5534" s="11"/>
      <c r="G5534" s="7">
        <f t="shared" si="839"/>
        <v>3.7122222222222225</v>
      </c>
      <c r="H5534" s="7">
        <v>0.26</v>
      </c>
      <c r="I5534" s="7">
        <v>0</v>
      </c>
      <c r="J5534" s="7">
        <v>0</v>
      </c>
      <c r="L5534" s="7">
        <f>VartojimasGamyba!H5530</f>
        <v>0.41199999999999998</v>
      </c>
      <c r="M5534" s="15">
        <f t="shared" si="832"/>
        <v>0</v>
      </c>
      <c r="N5534" s="7">
        <f t="shared" si="833"/>
        <v>0</v>
      </c>
      <c r="O5534" s="7">
        <f t="shared" si="834"/>
        <v>0</v>
      </c>
      <c r="R5534" s="7"/>
      <c r="S5534" s="47">
        <f t="shared" si="835"/>
        <v>0.26</v>
      </c>
      <c r="T5534" s="47">
        <f t="shared" si="836"/>
        <v>0.26</v>
      </c>
      <c r="U5534" s="47">
        <f t="shared" si="837"/>
        <v>256.09000000000003</v>
      </c>
      <c r="V5534" s="47">
        <f t="shared" si="838"/>
        <v>144.22</v>
      </c>
      <c r="W5534" s="11"/>
    </row>
    <row r="5535" spans="1:23" x14ac:dyDescent="0.45">
      <c r="A5535" t="s">
        <v>5540</v>
      </c>
      <c r="B5535">
        <v>131.19</v>
      </c>
      <c r="D5535" s="9" t="str">
        <f>VartojimasGamyba!J5531</f>
        <v>2024-04-18-09</v>
      </c>
      <c r="E5535" s="8">
        <f>VartojimasGamyba!G5531</f>
        <v>0.84499999999999997</v>
      </c>
      <c r="F5535" s="11"/>
      <c r="G5535" s="7">
        <f t="shared" si="839"/>
        <v>3.1811111111111114</v>
      </c>
      <c r="H5535" s="7">
        <v>0</v>
      </c>
      <c r="I5535" s="7">
        <v>0.53111111111111109</v>
      </c>
      <c r="J5535" s="7">
        <v>0</v>
      </c>
      <c r="L5535" s="7">
        <f>VartojimasGamyba!H5531</f>
        <v>0.36699999999999999</v>
      </c>
      <c r="M5535" s="15">
        <f t="shared" si="832"/>
        <v>0</v>
      </c>
      <c r="N5535" s="7">
        <f t="shared" si="833"/>
        <v>0</v>
      </c>
      <c r="O5535" s="7">
        <f t="shared" si="834"/>
        <v>0</v>
      </c>
      <c r="R5535" s="7"/>
      <c r="S5535" s="47">
        <f t="shared" si="835"/>
        <v>0</v>
      </c>
      <c r="T5535" s="47">
        <f t="shared" si="836"/>
        <v>0</v>
      </c>
      <c r="U5535" s="47">
        <f t="shared" si="837"/>
        <v>231.48000000000002</v>
      </c>
      <c r="V5535" s="47">
        <f t="shared" si="838"/>
        <v>119.61</v>
      </c>
      <c r="W5535" s="11"/>
    </row>
    <row r="5536" spans="1:23" x14ac:dyDescent="0.45">
      <c r="A5536" t="s">
        <v>5541</v>
      </c>
      <c r="B5536">
        <v>101.12</v>
      </c>
      <c r="D5536" s="9" t="str">
        <f>VartojimasGamyba!J5532</f>
        <v>2024-04-18-10</v>
      </c>
      <c r="E5536" s="8">
        <f>VartojimasGamyba!G5532</f>
        <v>1.4970000000000001</v>
      </c>
      <c r="F5536" s="11"/>
      <c r="G5536" s="7">
        <f t="shared" si="839"/>
        <v>2.0944444444444446</v>
      </c>
      <c r="H5536" s="7">
        <v>0</v>
      </c>
      <c r="I5536" s="7">
        <v>1.0866666666666669</v>
      </c>
      <c r="J5536" s="7">
        <v>0</v>
      </c>
      <c r="L5536" s="7">
        <f>VartojimasGamyba!H5532</f>
        <v>0.51900000000000002</v>
      </c>
      <c r="M5536" s="15">
        <f t="shared" si="832"/>
        <v>0</v>
      </c>
      <c r="N5536" s="7">
        <f t="shared" si="833"/>
        <v>0</v>
      </c>
      <c r="O5536" s="7">
        <f t="shared" si="834"/>
        <v>0</v>
      </c>
      <c r="R5536" s="7"/>
      <c r="S5536" s="47">
        <f t="shared" si="835"/>
        <v>0</v>
      </c>
      <c r="T5536" s="47">
        <f t="shared" si="836"/>
        <v>0</v>
      </c>
      <c r="U5536" s="47">
        <f t="shared" si="837"/>
        <v>201.41000000000003</v>
      </c>
      <c r="V5536" s="47">
        <f t="shared" si="838"/>
        <v>89.54</v>
      </c>
      <c r="W5536" s="11"/>
    </row>
    <row r="5537" spans="1:23" x14ac:dyDescent="0.45">
      <c r="A5537" t="s">
        <v>5542</v>
      </c>
      <c r="B5537">
        <v>90.21</v>
      </c>
      <c r="D5537" s="9" t="str">
        <f>VartojimasGamyba!J5533</f>
        <v>2024-04-18-11</v>
      </c>
      <c r="E5537" s="8">
        <f>VartojimasGamyba!G5533</f>
        <v>0.155</v>
      </c>
      <c r="F5537" s="11"/>
      <c r="G5537" s="7">
        <f t="shared" si="839"/>
        <v>2.3934444444444445</v>
      </c>
      <c r="H5537" s="7">
        <v>0.29900000000000004</v>
      </c>
      <c r="I5537" s="7">
        <v>0</v>
      </c>
      <c r="J5537" s="7">
        <v>0</v>
      </c>
      <c r="L5537" s="7">
        <f>VartojimasGamyba!H5533</f>
        <v>0.45400000000000001</v>
      </c>
      <c r="M5537" s="15">
        <f t="shared" si="832"/>
        <v>0</v>
      </c>
      <c r="N5537" s="7">
        <f t="shared" si="833"/>
        <v>0</v>
      </c>
      <c r="O5537" s="7">
        <f t="shared" si="834"/>
        <v>0</v>
      </c>
      <c r="R5537" s="7"/>
      <c r="S5537" s="47">
        <f t="shared" si="835"/>
        <v>0.29900000000000004</v>
      </c>
      <c r="T5537" s="47">
        <f t="shared" si="836"/>
        <v>0.29900000000000004</v>
      </c>
      <c r="U5537" s="47">
        <f t="shared" si="837"/>
        <v>190.5</v>
      </c>
      <c r="V5537" s="47">
        <f t="shared" si="838"/>
        <v>78.63</v>
      </c>
      <c r="W5537" s="11"/>
    </row>
    <row r="5538" spans="1:23" x14ac:dyDescent="0.45">
      <c r="A5538" t="s">
        <v>5543</v>
      </c>
      <c r="B5538">
        <v>83.87</v>
      </c>
      <c r="D5538" s="9" t="str">
        <f>VartojimasGamyba!J5534</f>
        <v>2024-04-18-12</v>
      </c>
      <c r="E5538" s="8">
        <f>VartojimasGamyba!G5534</f>
        <v>0.17699999999999999</v>
      </c>
      <c r="F5538" s="11"/>
      <c r="G5538" s="7">
        <f t="shared" si="839"/>
        <v>2.9114444444444443</v>
      </c>
      <c r="H5538" s="7">
        <v>0.51800000000000002</v>
      </c>
      <c r="I5538" s="7">
        <v>0</v>
      </c>
      <c r="J5538" s="7">
        <v>0</v>
      </c>
      <c r="L5538" s="7">
        <f>VartojimasGamyba!H5534</f>
        <v>0.69499999999999995</v>
      </c>
      <c r="M5538" s="15">
        <f t="shared" si="832"/>
        <v>0</v>
      </c>
      <c r="N5538" s="7">
        <f t="shared" si="833"/>
        <v>0</v>
      </c>
      <c r="O5538" s="7">
        <f t="shared" si="834"/>
        <v>0</v>
      </c>
      <c r="R5538" s="7"/>
      <c r="S5538" s="47">
        <f t="shared" si="835"/>
        <v>0.51800000000000002</v>
      </c>
      <c r="T5538" s="47">
        <f t="shared" si="836"/>
        <v>0.51800000000000002</v>
      </c>
      <c r="U5538" s="47">
        <f t="shared" si="837"/>
        <v>184.16000000000003</v>
      </c>
      <c r="V5538" s="47">
        <f t="shared" si="838"/>
        <v>72.290000000000006</v>
      </c>
      <c r="W5538" s="11"/>
    </row>
    <row r="5539" spans="1:23" x14ac:dyDescent="0.45">
      <c r="A5539" t="s">
        <v>5544</v>
      </c>
      <c r="B5539">
        <v>80.64</v>
      </c>
      <c r="D5539" s="9" t="str">
        <f>VartojimasGamyba!J5535</f>
        <v>2024-04-18-13</v>
      </c>
      <c r="E5539" s="8">
        <f>VartojimasGamyba!G5535</f>
        <v>3.5000000000000003E-2</v>
      </c>
      <c r="F5539" s="11"/>
      <c r="G5539" s="7">
        <f t="shared" si="839"/>
        <v>3.6904444444444442</v>
      </c>
      <c r="H5539" s="7">
        <v>0.77900000000000003</v>
      </c>
      <c r="I5539" s="7">
        <v>0</v>
      </c>
      <c r="J5539" s="7">
        <v>0</v>
      </c>
      <c r="L5539" s="7">
        <f>VartojimasGamyba!H5535</f>
        <v>0.81399999999999995</v>
      </c>
      <c r="M5539" s="15">
        <f t="shared" si="832"/>
        <v>0</v>
      </c>
      <c r="N5539" s="7">
        <f t="shared" si="833"/>
        <v>0</v>
      </c>
      <c r="O5539" s="7">
        <f t="shared" si="834"/>
        <v>0</v>
      </c>
      <c r="R5539" s="7"/>
      <c r="S5539" s="47">
        <f t="shared" si="835"/>
        <v>0.77899999999999991</v>
      </c>
      <c r="T5539" s="47">
        <f t="shared" si="836"/>
        <v>0.77899999999999991</v>
      </c>
      <c r="U5539" s="47">
        <f t="shared" si="837"/>
        <v>180.93</v>
      </c>
      <c r="V5539" s="47">
        <f t="shared" si="838"/>
        <v>69.06</v>
      </c>
      <c r="W5539" s="11"/>
    </row>
    <row r="5540" spans="1:23" x14ac:dyDescent="0.45">
      <c r="A5540" t="s">
        <v>5545</v>
      </c>
      <c r="B5540">
        <v>77.2</v>
      </c>
      <c r="D5540" s="9" t="str">
        <f>VartojimasGamyba!J5536</f>
        <v>2024-04-18-14</v>
      </c>
      <c r="E5540" s="8">
        <f>VartojimasGamyba!G5536</f>
        <v>1.81</v>
      </c>
      <c r="F5540" s="11"/>
      <c r="G5540" s="7">
        <f t="shared" si="839"/>
        <v>3.6904444444444442</v>
      </c>
      <c r="H5540" s="7">
        <v>0</v>
      </c>
      <c r="I5540" s="7">
        <v>0</v>
      </c>
      <c r="J5540" s="7">
        <v>0</v>
      </c>
      <c r="L5540" s="7">
        <f>VartojimasGamyba!H5536</f>
        <v>0.66600000000000004</v>
      </c>
      <c r="M5540" s="15">
        <f t="shared" si="832"/>
        <v>1.1440000000000001</v>
      </c>
      <c r="N5540" s="7">
        <f t="shared" si="833"/>
        <v>203.04856000000004</v>
      </c>
      <c r="O5540" s="7">
        <f t="shared" si="834"/>
        <v>203.04856000000004</v>
      </c>
      <c r="R5540" s="7"/>
      <c r="S5540" s="47">
        <f t="shared" si="835"/>
        <v>1.1440000000000001</v>
      </c>
      <c r="T5540" s="47">
        <f t="shared" si="836"/>
        <v>0</v>
      </c>
      <c r="U5540" s="47">
        <f t="shared" si="837"/>
        <v>177.49</v>
      </c>
      <c r="V5540" s="47">
        <f t="shared" si="838"/>
        <v>65.62</v>
      </c>
      <c r="W5540" s="11"/>
    </row>
    <row r="5541" spans="1:23" x14ac:dyDescent="0.45">
      <c r="A5541" t="s">
        <v>5546</v>
      </c>
      <c r="B5541">
        <v>73.010000000000005</v>
      </c>
      <c r="D5541" s="9" t="str">
        <f>VartojimasGamyba!J5537</f>
        <v>2024-04-18-15</v>
      </c>
      <c r="E5541" s="8">
        <f>VartojimasGamyba!G5537</f>
        <v>0.995</v>
      </c>
      <c r="F5541" s="11"/>
      <c r="G5541" s="7">
        <f t="shared" si="839"/>
        <v>3.6904444444444442</v>
      </c>
      <c r="H5541" s="7">
        <v>0</v>
      </c>
      <c r="I5541" s="7">
        <v>0</v>
      </c>
      <c r="J5541" s="7">
        <v>0</v>
      </c>
      <c r="L5541" s="7">
        <f>VartojimasGamyba!H5537</f>
        <v>0.57499999999999996</v>
      </c>
      <c r="M5541" s="15">
        <f t="shared" si="832"/>
        <v>0.42000000000000004</v>
      </c>
      <c r="N5541" s="7">
        <f t="shared" si="833"/>
        <v>72.786000000000016</v>
      </c>
      <c r="O5541" s="7">
        <f t="shared" si="834"/>
        <v>72.786000000000016</v>
      </c>
      <c r="R5541" s="7"/>
      <c r="S5541" s="47">
        <f t="shared" si="835"/>
        <v>0.42000000000000004</v>
      </c>
      <c r="T5541" s="47">
        <f t="shared" si="836"/>
        <v>0</v>
      </c>
      <c r="U5541" s="47">
        <f t="shared" si="837"/>
        <v>173.3</v>
      </c>
      <c r="V5541" s="47">
        <f t="shared" si="838"/>
        <v>61.430000000000007</v>
      </c>
      <c r="W5541" s="11"/>
    </row>
    <row r="5542" spans="1:23" x14ac:dyDescent="0.45">
      <c r="A5542" t="s">
        <v>5547</v>
      </c>
      <c r="B5542">
        <v>70.7</v>
      </c>
      <c r="D5542" s="9" t="str">
        <f>VartojimasGamyba!J5538</f>
        <v>2024-04-18-16</v>
      </c>
      <c r="E5542" s="8">
        <f>VartojimasGamyba!G5538</f>
        <v>0.44900000000000001</v>
      </c>
      <c r="F5542" s="11"/>
      <c r="G5542" s="7">
        <f t="shared" si="839"/>
        <v>6.4944444444444445</v>
      </c>
      <c r="H5542" s="7">
        <v>2.8040000000000003</v>
      </c>
      <c r="I5542" s="7">
        <v>0</v>
      </c>
      <c r="J5542" s="7">
        <v>0</v>
      </c>
      <c r="L5542" s="7">
        <f>VartojimasGamyba!H5538</f>
        <v>4.4999999999999998E-2</v>
      </c>
      <c r="M5542" s="15">
        <f t="shared" si="832"/>
        <v>3.2080000000000002</v>
      </c>
      <c r="N5542" s="7">
        <f t="shared" si="833"/>
        <v>548.53592000000003</v>
      </c>
      <c r="O5542" s="7">
        <f t="shared" si="834"/>
        <v>548.53592000000003</v>
      </c>
      <c r="R5542" s="7"/>
      <c r="S5542" s="47">
        <f t="shared" si="835"/>
        <v>3.2080000000000002</v>
      </c>
      <c r="T5542" s="47">
        <f t="shared" si="836"/>
        <v>0</v>
      </c>
      <c r="U5542" s="47">
        <f t="shared" si="837"/>
        <v>170.99</v>
      </c>
      <c r="V5542" s="47">
        <f t="shared" si="838"/>
        <v>59.120000000000005</v>
      </c>
      <c r="W5542" s="11"/>
    </row>
    <row r="5543" spans="1:23" x14ac:dyDescent="0.45">
      <c r="A5543" t="s">
        <v>5548</v>
      </c>
      <c r="B5543">
        <v>72.040000000000006</v>
      </c>
      <c r="D5543" s="9" t="str">
        <f>VartojimasGamyba!J5539</f>
        <v>2024-04-18-17</v>
      </c>
      <c r="E5543" s="8">
        <f>VartojimasGamyba!G5539</f>
        <v>0.29899999999999999</v>
      </c>
      <c r="F5543" s="11"/>
      <c r="G5543" s="7">
        <f t="shared" si="839"/>
        <v>6.4944444444444445</v>
      </c>
      <c r="H5543" s="7">
        <v>0</v>
      </c>
      <c r="I5543" s="7">
        <v>0</v>
      </c>
      <c r="J5543" s="7">
        <v>0</v>
      </c>
      <c r="L5543" s="7">
        <f>VartojimasGamyba!H5539</f>
        <v>0</v>
      </c>
      <c r="M5543" s="15">
        <f t="shared" si="832"/>
        <v>0.29899999999999999</v>
      </c>
      <c r="N5543" s="7">
        <f t="shared" si="833"/>
        <v>51.526670000000003</v>
      </c>
      <c r="O5543" s="7">
        <f t="shared" si="834"/>
        <v>51.526670000000003</v>
      </c>
      <c r="R5543" s="7"/>
      <c r="S5543" s="47">
        <f t="shared" si="835"/>
        <v>0.29899999999999999</v>
      </c>
      <c r="T5543" s="47">
        <f t="shared" si="836"/>
        <v>0</v>
      </c>
      <c r="U5543" s="47">
        <f t="shared" si="837"/>
        <v>172.33</v>
      </c>
      <c r="V5543" s="47">
        <f t="shared" si="838"/>
        <v>60.460000000000008</v>
      </c>
      <c r="W5543" s="11"/>
    </row>
    <row r="5544" spans="1:23" x14ac:dyDescent="0.45">
      <c r="A5544" t="s">
        <v>5549</v>
      </c>
      <c r="B5544">
        <v>90.2</v>
      </c>
      <c r="D5544" s="9" t="str">
        <f>VartojimasGamyba!J5540</f>
        <v>2024-04-18-18</v>
      </c>
      <c r="E5544" s="8">
        <f>VartojimasGamyba!G5540</f>
        <v>0.26300000000000001</v>
      </c>
      <c r="F5544" s="11"/>
      <c r="G5544" s="7">
        <f t="shared" si="839"/>
        <v>6.2022222222222219</v>
      </c>
      <c r="H5544" s="7">
        <v>0</v>
      </c>
      <c r="I5544" s="7">
        <v>0.29222222222222227</v>
      </c>
      <c r="J5544" s="7">
        <v>0</v>
      </c>
      <c r="L5544" s="7">
        <f>VartojimasGamyba!H5540</f>
        <v>0</v>
      </c>
      <c r="M5544" s="15">
        <f t="shared" si="832"/>
        <v>-5.5511151231257827E-17</v>
      </c>
      <c r="N5544" s="7">
        <f t="shared" si="833"/>
        <v>-1.0574319198042304E-14</v>
      </c>
      <c r="O5544" s="7">
        <f t="shared" si="834"/>
        <v>-1.0574319198042304E-14</v>
      </c>
      <c r="R5544" s="7"/>
      <c r="S5544" s="47">
        <f t="shared" si="835"/>
        <v>-5.5511151231257827E-17</v>
      </c>
      <c r="T5544" s="47">
        <f t="shared" si="836"/>
        <v>0</v>
      </c>
      <c r="U5544" s="47">
        <f t="shared" si="837"/>
        <v>190.49</v>
      </c>
      <c r="V5544" s="47">
        <f t="shared" si="838"/>
        <v>78.62</v>
      </c>
      <c r="W5544" s="11"/>
    </row>
    <row r="5545" spans="1:23" x14ac:dyDescent="0.45">
      <c r="A5545" t="s">
        <v>5550</v>
      </c>
      <c r="B5545">
        <v>115.27</v>
      </c>
      <c r="D5545" s="9" t="str">
        <f>VartojimasGamyba!J5541</f>
        <v>2024-04-18-19</v>
      </c>
      <c r="E5545" s="8">
        <f>VartojimasGamyba!G5541</f>
        <v>0.28199999999999997</v>
      </c>
      <c r="F5545" s="11"/>
      <c r="G5545" s="7">
        <f t="shared" si="839"/>
        <v>5.8888888888888884</v>
      </c>
      <c r="H5545" s="7">
        <v>0</v>
      </c>
      <c r="I5545" s="7">
        <v>0.3133333333333333</v>
      </c>
      <c r="J5545" s="7">
        <v>0</v>
      </c>
      <c r="L5545" s="7">
        <f>VartojimasGamyba!H5541</f>
        <v>0</v>
      </c>
      <c r="M5545" s="15">
        <f t="shared" si="832"/>
        <v>0</v>
      </c>
      <c r="N5545" s="7">
        <f t="shared" si="833"/>
        <v>0</v>
      </c>
      <c r="O5545" s="7">
        <f t="shared" si="834"/>
        <v>0</v>
      </c>
      <c r="R5545" s="7"/>
      <c r="S5545" s="47">
        <f t="shared" si="835"/>
        <v>0</v>
      </c>
      <c r="T5545" s="47">
        <f t="shared" si="836"/>
        <v>0</v>
      </c>
      <c r="U5545" s="47">
        <f t="shared" si="837"/>
        <v>215.56</v>
      </c>
      <c r="V5545" s="47">
        <f t="shared" si="838"/>
        <v>103.69</v>
      </c>
      <c r="W5545" s="11"/>
    </row>
    <row r="5546" spans="1:23" x14ac:dyDescent="0.45">
      <c r="A5546" t="s">
        <v>5551</v>
      </c>
      <c r="B5546">
        <v>130.93</v>
      </c>
      <c r="D5546" s="9" t="str">
        <f>VartojimasGamyba!J5542</f>
        <v>2024-04-18-20</v>
      </c>
      <c r="E5546" s="8">
        <f>VartojimasGamyba!G5542</f>
        <v>0.22800000000000001</v>
      </c>
      <c r="F5546" s="11"/>
      <c r="G5546" s="7">
        <f t="shared" si="839"/>
        <v>5.6355555555555554</v>
      </c>
      <c r="H5546" s="7">
        <v>0</v>
      </c>
      <c r="I5546" s="7">
        <v>0.25333333333333335</v>
      </c>
      <c r="J5546" s="7">
        <v>0</v>
      </c>
      <c r="L5546" s="7">
        <f>VartojimasGamyba!H5542</f>
        <v>0</v>
      </c>
      <c r="M5546" s="15">
        <f t="shared" si="832"/>
        <v>-2.7755575615628914E-17</v>
      </c>
      <c r="N5546" s="7">
        <f t="shared" si="833"/>
        <v>-6.4176441938457181E-15</v>
      </c>
      <c r="O5546" s="7">
        <f t="shared" si="834"/>
        <v>-6.4176441938457181E-15</v>
      </c>
      <c r="P5546" s="7" t="s">
        <v>8873</v>
      </c>
      <c r="R5546" s="7"/>
      <c r="S5546" s="47">
        <f t="shared" si="835"/>
        <v>-2.7755575615628914E-17</v>
      </c>
      <c r="T5546" s="47">
        <f t="shared" si="836"/>
        <v>0</v>
      </c>
      <c r="U5546" s="47">
        <f t="shared" si="837"/>
        <v>231.22000000000003</v>
      </c>
      <c r="V5546" s="47">
        <f t="shared" si="838"/>
        <v>119.35000000000001</v>
      </c>
      <c r="W5546" s="11"/>
    </row>
    <row r="5547" spans="1:23" x14ac:dyDescent="0.45">
      <c r="A5547" t="s">
        <v>5552</v>
      </c>
      <c r="B5547">
        <v>136.35</v>
      </c>
      <c r="D5547" s="9" t="str">
        <f>VartojimasGamyba!J5543</f>
        <v>2024-04-18-21</v>
      </c>
      <c r="E5547" s="8">
        <f>VartojimasGamyba!G5543</f>
        <v>0.16600000000000001</v>
      </c>
      <c r="F5547" s="11"/>
      <c r="G5547" s="7">
        <f t="shared" si="839"/>
        <v>5.4511111111111106</v>
      </c>
      <c r="H5547" s="7">
        <v>0</v>
      </c>
      <c r="I5547" s="7">
        <v>0.18444444444444447</v>
      </c>
      <c r="J5547" s="7">
        <v>0</v>
      </c>
      <c r="L5547" s="7">
        <f>VartojimasGamyba!H5543</f>
        <v>0</v>
      </c>
      <c r="M5547" s="15">
        <f t="shared" si="832"/>
        <v>-2.7755575615628914E-17</v>
      </c>
      <c r="N5547" s="7">
        <f t="shared" si="833"/>
        <v>-6.5680794136824257E-15</v>
      </c>
      <c r="O5547" s="7">
        <f t="shared" si="834"/>
        <v>-6.5680794136824257E-15</v>
      </c>
      <c r="P5547" s="7">
        <f>SUM(N5526:N5549)</f>
        <v>1153.2009700000001</v>
      </c>
      <c r="R5547" s="7"/>
      <c r="S5547" s="47">
        <f t="shared" si="835"/>
        <v>-2.7755575615628914E-17</v>
      </c>
      <c r="T5547" s="47">
        <f t="shared" si="836"/>
        <v>0</v>
      </c>
      <c r="U5547" s="47">
        <f t="shared" si="837"/>
        <v>236.64</v>
      </c>
      <c r="V5547" s="47">
        <f t="shared" si="838"/>
        <v>124.77</v>
      </c>
      <c r="W5547" s="11"/>
    </row>
    <row r="5548" spans="1:23" x14ac:dyDescent="0.45">
      <c r="A5548" t="s">
        <v>5553</v>
      </c>
      <c r="B5548">
        <v>112.86</v>
      </c>
      <c r="D5548" s="9" t="str">
        <f>VartojimasGamyba!J5544</f>
        <v>2024-04-18-22</v>
      </c>
      <c r="E5548" s="8">
        <f>VartojimasGamyba!G5544</f>
        <v>0.23599999999999999</v>
      </c>
      <c r="F5548" s="11"/>
      <c r="G5548" s="7">
        <f t="shared" si="839"/>
        <v>5.1888888888888882</v>
      </c>
      <c r="H5548" s="7">
        <v>0</v>
      </c>
      <c r="I5548" s="7">
        <v>0.26222222222222219</v>
      </c>
      <c r="J5548" s="7">
        <v>0</v>
      </c>
      <c r="L5548" s="7">
        <f>VartojimasGamyba!H5544</f>
        <v>0</v>
      </c>
      <c r="M5548" s="15">
        <f t="shared" si="832"/>
        <v>0</v>
      </c>
      <c r="N5548" s="7">
        <f t="shared" si="833"/>
        <v>0</v>
      </c>
      <c r="O5548" s="7">
        <f t="shared" si="834"/>
        <v>0</v>
      </c>
      <c r="P5548" s="7" t="s">
        <v>8872</v>
      </c>
      <c r="R5548" s="7"/>
      <c r="S5548" s="47">
        <f t="shared" si="835"/>
        <v>0</v>
      </c>
      <c r="T5548" s="47">
        <f t="shared" si="836"/>
        <v>0</v>
      </c>
      <c r="U5548" s="47">
        <f t="shared" si="837"/>
        <v>213.15</v>
      </c>
      <c r="V5548" s="47">
        <f t="shared" si="838"/>
        <v>101.28</v>
      </c>
      <c r="W5548" s="11"/>
    </row>
    <row r="5549" spans="1:23" x14ac:dyDescent="0.45">
      <c r="A5549" t="s">
        <v>5554</v>
      </c>
      <c r="B5549">
        <v>90.03</v>
      </c>
      <c r="D5549" s="9" t="str">
        <f>VartojimasGamyba!J5545</f>
        <v>2024-04-18-23</v>
      </c>
      <c r="E5549" s="8">
        <f>VartojimasGamyba!G5545</f>
        <v>0.17</v>
      </c>
      <c r="F5549" s="11"/>
      <c r="G5549" s="7">
        <f t="shared" si="839"/>
        <v>4.9999999999999991</v>
      </c>
      <c r="H5549" s="7">
        <v>0</v>
      </c>
      <c r="I5549" s="7">
        <v>0.18888888888888891</v>
      </c>
      <c r="J5549" s="7">
        <v>0</v>
      </c>
      <c r="L5549" s="7">
        <f>VartojimasGamyba!H5545</f>
        <v>0</v>
      </c>
      <c r="M5549" s="15">
        <f t="shared" si="832"/>
        <v>0</v>
      </c>
      <c r="N5549" s="7">
        <f t="shared" si="833"/>
        <v>0</v>
      </c>
      <c r="O5549" s="7">
        <f t="shared" si="834"/>
        <v>0</v>
      </c>
      <c r="P5549" s="7">
        <f>SUM(O5526:O5549)</f>
        <v>1153.2009700000001</v>
      </c>
      <c r="Q5549" s="7">
        <f>SUMPRODUCT(B5526:B5549,E5526:E5549)+SUM(E5526:E5549)*$Z$21-SUMPRODUCT(B5526:B5549,L5526:L5549)+SUM(L5526:L5549)*ABS($Z$20)</f>
        <v>1751.2760699999999</v>
      </c>
      <c r="R5549" s="7"/>
      <c r="S5549" s="47">
        <f t="shared" si="835"/>
        <v>0</v>
      </c>
      <c r="T5549" s="47">
        <f t="shared" si="836"/>
        <v>0</v>
      </c>
      <c r="U5549" s="47">
        <f t="shared" si="837"/>
        <v>190.32</v>
      </c>
      <c r="V5549" s="47">
        <f t="shared" si="838"/>
        <v>78.45</v>
      </c>
      <c r="W5549" s="11">
        <f>IF(P5549&lt;&gt;Q5549,1,0)</f>
        <v>1</v>
      </c>
    </row>
    <row r="5550" spans="1:23" x14ac:dyDescent="0.45">
      <c r="A5550" t="s">
        <v>5555</v>
      </c>
      <c r="B5550">
        <v>81.790000000000006</v>
      </c>
      <c r="D5550" s="1" t="str">
        <f>VartojimasGamyba!J5546</f>
        <v>2024-04-19-00</v>
      </c>
      <c r="E5550" s="7">
        <f>VartojimasGamyba!G5546</f>
        <v>1.099</v>
      </c>
      <c r="F5550" s="11"/>
      <c r="G5550" s="12">
        <f>G5549+H5550-I5550</f>
        <v>3.7788888888888881</v>
      </c>
      <c r="H5550" s="12">
        <v>0</v>
      </c>
      <c r="I5550" s="12">
        <v>1.221111111111111</v>
      </c>
      <c r="J5550" s="12">
        <v>0</v>
      </c>
      <c r="K5550" s="12"/>
      <c r="L5550" s="12">
        <f>VartojimasGamyba!H5546</f>
        <v>0</v>
      </c>
      <c r="M5550" s="19">
        <f t="shared" si="832"/>
        <v>0</v>
      </c>
      <c r="N5550" s="7">
        <f t="shared" si="833"/>
        <v>0</v>
      </c>
      <c r="O5550" s="7">
        <f t="shared" si="834"/>
        <v>0</v>
      </c>
      <c r="R5550" s="20" t="s">
        <v>8783</v>
      </c>
      <c r="S5550" s="47">
        <f t="shared" si="835"/>
        <v>0</v>
      </c>
      <c r="T5550" s="47">
        <f t="shared" si="836"/>
        <v>0</v>
      </c>
      <c r="U5550" s="47">
        <f t="shared" si="837"/>
        <v>182.08</v>
      </c>
      <c r="V5550" s="47">
        <f t="shared" si="838"/>
        <v>70.210000000000008</v>
      </c>
      <c r="W5550" s="11"/>
    </row>
    <row r="5551" spans="1:23" x14ac:dyDescent="0.45">
      <c r="A5551" t="s">
        <v>5556</v>
      </c>
      <c r="B5551">
        <v>88.18</v>
      </c>
      <c r="D5551" s="1" t="str">
        <f>VartojimasGamyba!J5547</f>
        <v>2024-04-19-01</v>
      </c>
      <c r="E5551" s="7">
        <f>VartojimasGamyba!G5547</f>
        <v>0.23400000000000001</v>
      </c>
      <c r="F5551" s="11"/>
      <c r="G5551" s="12">
        <f t="shared" ref="G5551:G5573" si="840">G5550+H5551-I5551</f>
        <v>3.5188888888888883</v>
      </c>
      <c r="H5551" s="12">
        <v>0</v>
      </c>
      <c r="I5551" s="12">
        <v>0.26</v>
      </c>
      <c r="J5551" s="12">
        <v>0</v>
      </c>
      <c r="K5551" s="12"/>
      <c r="L5551" s="12">
        <f>VartojimasGamyba!H5547</f>
        <v>0</v>
      </c>
      <c r="M5551" s="19">
        <f t="shared" si="832"/>
        <v>0</v>
      </c>
      <c r="N5551" s="7">
        <f t="shared" si="833"/>
        <v>0</v>
      </c>
      <c r="O5551" s="7">
        <f t="shared" si="834"/>
        <v>0</v>
      </c>
      <c r="R5551" s="7"/>
      <c r="S5551" s="47">
        <f t="shared" si="835"/>
        <v>0</v>
      </c>
      <c r="T5551" s="47">
        <f t="shared" si="836"/>
        <v>0</v>
      </c>
      <c r="U5551" s="47">
        <f t="shared" si="837"/>
        <v>188.47000000000003</v>
      </c>
      <c r="V5551" s="47">
        <f t="shared" si="838"/>
        <v>76.600000000000009</v>
      </c>
      <c r="W5551" s="11"/>
    </row>
    <row r="5552" spans="1:23" x14ac:dyDescent="0.45">
      <c r="A5552" t="s">
        <v>5557</v>
      </c>
      <c r="B5552">
        <v>63.78</v>
      </c>
      <c r="D5552" s="1" t="str">
        <f>VartojimasGamyba!J5548</f>
        <v>2024-04-19-02</v>
      </c>
      <c r="E5552" s="7">
        <f>VartojimasGamyba!G5548</f>
        <v>0.59799999999999998</v>
      </c>
      <c r="F5552" s="11"/>
      <c r="G5552" s="12">
        <f t="shared" si="840"/>
        <v>2.8544444444444439</v>
      </c>
      <c r="H5552" s="12">
        <v>0</v>
      </c>
      <c r="I5552" s="12">
        <v>0.66444444444444439</v>
      </c>
      <c r="J5552" s="12">
        <v>0</v>
      </c>
      <c r="K5552" s="12"/>
      <c r="L5552" s="12">
        <f>VartojimasGamyba!H5548</f>
        <v>0</v>
      </c>
      <c r="M5552" s="19">
        <f t="shared" si="832"/>
        <v>0</v>
      </c>
      <c r="N5552" s="7">
        <f t="shared" si="833"/>
        <v>0</v>
      </c>
      <c r="O5552" s="7">
        <f t="shared" si="834"/>
        <v>0</v>
      </c>
      <c r="R5552" s="7"/>
      <c r="S5552" s="47">
        <f t="shared" si="835"/>
        <v>0</v>
      </c>
      <c r="T5552" s="47">
        <f t="shared" si="836"/>
        <v>0</v>
      </c>
      <c r="U5552" s="47">
        <f t="shared" si="837"/>
        <v>164.07</v>
      </c>
      <c r="V5552" s="47">
        <f t="shared" si="838"/>
        <v>52.2</v>
      </c>
      <c r="W5552" s="11"/>
    </row>
    <row r="5553" spans="1:23" x14ac:dyDescent="0.45">
      <c r="A5553" t="s">
        <v>5558</v>
      </c>
      <c r="B5553">
        <v>50.86</v>
      </c>
      <c r="D5553" s="1" t="str">
        <f>VartojimasGamyba!J5549</f>
        <v>2024-04-19-03</v>
      </c>
      <c r="E5553" s="7">
        <f>VartojimasGamyba!G5549</f>
        <v>0.29599999999999999</v>
      </c>
      <c r="F5553" s="11"/>
      <c r="G5553" s="12">
        <f t="shared" si="840"/>
        <v>2.5255555555555551</v>
      </c>
      <c r="H5553" s="12">
        <v>0</v>
      </c>
      <c r="I5553" s="12">
        <v>0.3288888888888889</v>
      </c>
      <c r="J5553" s="12">
        <v>0</v>
      </c>
      <c r="K5553" s="12"/>
      <c r="L5553" s="12">
        <f>VartojimasGamyba!H5549</f>
        <v>0</v>
      </c>
      <c r="M5553" s="19">
        <f t="shared" si="832"/>
        <v>-5.5511151231257827E-17</v>
      </c>
      <c r="N5553" s="7">
        <f t="shared" si="833"/>
        <v>-8.3905105086046209E-15</v>
      </c>
      <c r="O5553" s="7">
        <f t="shared" si="834"/>
        <v>-8.3905105086046209E-15</v>
      </c>
      <c r="R5553" s="7"/>
      <c r="S5553" s="47">
        <f t="shared" si="835"/>
        <v>-5.5511151231257827E-17</v>
      </c>
      <c r="T5553" s="47">
        <f t="shared" si="836"/>
        <v>0</v>
      </c>
      <c r="U5553" s="47">
        <f t="shared" si="837"/>
        <v>151.15</v>
      </c>
      <c r="V5553" s="47">
        <f t="shared" si="838"/>
        <v>39.28</v>
      </c>
      <c r="W5553" s="11"/>
    </row>
    <row r="5554" spans="1:23" x14ac:dyDescent="0.45">
      <c r="A5554" t="s">
        <v>5559</v>
      </c>
      <c r="B5554">
        <v>49.47</v>
      </c>
      <c r="D5554" s="1" t="str">
        <f>VartojimasGamyba!J5550</f>
        <v>2024-04-19-04</v>
      </c>
      <c r="E5554" s="7">
        <f>VartojimasGamyba!G5550</f>
        <v>0.56399999999999995</v>
      </c>
      <c r="F5554" s="11"/>
      <c r="G5554" s="12">
        <f t="shared" si="840"/>
        <v>1.9433333333333329</v>
      </c>
      <c r="H5554" s="12">
        <v>0</v>
      </c>
      <c r="I5554" s="12">
        <v>0.5822222222222222</v>
      </c>
      <c r="J5554" s="12">
        <v>0</v>
      </c>
      <c r="K5554" s="12"/>
      <c r="L5554" s="12">
        <f>VartojimasGamyba!H5550</f>
        <v>0.04</v>
      </c>
      <c r="M5554" s="19">
        <f t="shared" si="832"/>
        <v>-7.6327832942979512E-17</v>
      </c>
      <c r="N5554" s="7">
        <f t="shared" si="833"/>
        <v>-1.1430856261540611E-14</v>
      </c>
      <c r="O5554" s="7">
        <f t="shared" si="834"/>
        <v>-1.1430856261540611E-14</v>
      </c>
      <c r="R5554" s="7"/>
      <c r="S5554" s="47">
        <f t="shared" si="835"/>
        <v>-7.6327832942979512E-17</v>
      </c>
      <c r="T5554" s="47">
        <f t="shared" si="836"/>
        <v>0</v>
      </c>
      <c r="U5554" s="47">
        <f t="shared" si="837"/>
        <v>149.76</v>
      </c>
      <c r="V5554" s="47">
        <f t="shared" si="838"/>
        <v>37.89</v>
      </c>
      <c r="W5554" s="11"/>
    </row>
    <row r="5555" spans="1:23" x14ac:dyDescent="0.45">
      <c r="A5555" t="s">
        <v>5560</v>
      </c>
      <c r="B5555">
        <v>60.03</v>
      </c>
      <c r="D5555" s="1" t="str">
        <f>VartojimasGamyba!J5551</f>
        <v>2024-04-19-05</v>
      </c>
      <c r="E5555" s="7">
        <f>VartojimasGamyba!G5551</f>
        <v>0.11799999999999999</v>
      </c>
      <c r="F5555" s="11"/>
      <c r="G5555" s="12">
        <f t="shared" si="840"/>
        <v>1.9433333333333338</v>
      </c>
      <c r="H5555" s="12">
        <v>8.8817841970012523E-16</v>
      </c>
      <c r="I5555" s="12">
        <v>0</v>
      </c>
      <c r="J5555" s="12">
        <v>0.371</v>
      </c>
      <c r="K5555" s="12"/>
      <c r="L5555" s="12">
        <f>VartojimasGamyba!H5551</f>
        <v>0.48899999999999999</v>
      </c>
      <c r="M5555" s="19">
        <f t="shared" si="832"/>
        <v>8.8817841970012523E-16</v>
      </c>
      <c r="N5555" s="7">
        <f t="shared" si="833"/>
        <v>-17.974949999999858</v>
      </c>
      <c r="O5555" s="7">
        <f t="shared" si="834"/>
        <v>1.4239276424632407E-13</v>
      </c>
      <c r="R5555" s="7"/>
      <c r="S5555" s="47">
        <f t="shared" si="835"/>
        <v>0.37100000000000088</v>
      </c>
      <c r="T5555" s="47">
        <f t="shared" si="836"/>
        <v>0.371</v>
      </c>
      <c r="U5555" s="47">
        <f t="shared" si="837"/>
        <v>160.32</v>
      </c>
      <c r="V5555" s="47">
        <f t="shared" si="838"/>
        <v>48.45</v>
      </c>
      <c r="W5555" s="11"/>
    </row>
    <row r="5556" spans="1:23" x14ac:dyDescent="0.45">
      <c r="A5556" t="s">
        <v>5561</v>
      </c>
      <c r="B5556">
        <v>90.41</v>
      </c>
      <c r="D5556" s="1" t="str">
        <f>VartojimasGamyba!J5552</f>
        <v>2024-04-19-06</v>
      </c>
      <c r="E5556" s="7">
        <f>VartojimasGamyba!G5552</f>
        <v>0.61399999999999999</v>
      </c>
      <c r="F5556" s="11"/>
      <c r="G5556" s="12">
        <f t="shared" si="840"/>
        <v>1.9433333333333338</v>
      </c>
      <c r="H5556" s="12">
        <v>0</v>
      </c>
      <c r="I5556" s="12">
        <v>0</v>
      </c>
      <c r="J5556" s="12">
        <v>0.45899999999999996</v>
      </c>
      <c r="K5556" s="12"/>
      <c r="L5556" s="12">
        <f>VartojimasGamyba!H5552</f>
        <v>1.073</v>
      </c>
      <c r="M5556" s="19">
        <f t="shared" si="832"/>
        <v>0</v>
      </c>
      <c r="N5556" s="7">
        <f t="shared" si="833"/>
        <v>-36.182969999999997</v>
      </c>
      <c r="O5556" s="7">
        <f t="shared" si="834"/>
        <v>0</v>
      </c>
      <c r="R5556" s="7"/>
      <c r="S5556" s="47">
        <f t="shared" si="835"/>
        <v>0.45899999999999996</v>
      </c>
      <c r="T5556" s="47">
        <f t="shared" si="836"/>
        <v>0.45899999999999996</v>
      </c>
      <c r="U5556" s="47">
        <f t="shared" si="837"/>
        <v>190.7</v>
      </c>
      <c r="V5556" s="47">
        <f t="shared" si="838"/>
        <v>78.83</v>
      </c>
      <c r="W5556" s="11"/>
    </row>
    <row r="5557" spans="1:23" x14ac:dyDescent="0.45">
      <c r="A5557" t="s">
        <v>5562</v>
      </c>
      <c r="B5557">
        <v>118.21</v>
      </c>
      <c r="D5557" s="1" t="str">
        <f>VartojimasGamyba!J5553</f>
        <v>2024-04-19-07</v>
      </c>
      <c r="E5557" s="7">
        <f>VartojimasGamyba!G5553</f>
        <v>7.0000000000000001E-3</v>
      </c>
      <c r="F5557" s="11"/>
      <c r="G5557" s="12">
        <f t="shared" si="840"/>
        <v>1.9433333333333338</v>
      </c>
      <c r="H5557" s="12">
        <v>0</v>
      </c>
      <c r="I5557" s="12">
        <v>0</v>
      </c>
      <c r="J5557" s="12">
        <v>2.5449999999999999</v>
      </c>
      <c r="K5557" s="12"/>
      <c r="L5557" s="12">
        <f>VartojimasGamyba!H5553</f>
        <v>2.552</v>
      </c>
      <c r="M5557" s="19">
        <f t="shared" si="832"/>
        <v>0</v>
      </c>
      <c r="N5557" s="7">
        <f t="shared" si="833"/>
        <v>-271.37334999999996</v>
      </c>
      <c r="O5557" s="7">
        <f t="shared" si="834"/>
        <v>0</v>
      </c>
      <c r="R5557" s="7"/>
      <c r="S5557" s="47">
        <f t="shared" si="835"/>
        <v>2.5449999999999999</v>
      </c>
      <c r="T5557" s="47">
        <f t="shared" si="836"/>
        <v>2.5449999999999999</v>
      </c>
      <c r="U5557" s="47">
        <f t="shared" si="837"/>
        <v>218.5</v>
      </c>
      <c r="V5557" s="47">
        <f t="shared" si="838"/>
        <v>106.63</v>
      </c>
      <c r="W5557" s="11"/>
    </row>
    <row r="5558" spans="1:23" x14ac:dyDescent="0.45">
      <c r="A5558" t="s">
        <v>5563</v>
      </c>
      <c r="B5558">
        <v>110.2</v>
      </c>
      <c r="D5558" s="1" t="str">
        <f>VartojimasGamyba!J5554</f>
        <v>2024-04-19-08</v>
      </c>
      <c r="E5558" s="7">
        <f>VartojimasGamyba!G5554</f>
        <v>0.89400000000000002</v>
      </c>
      <c r="F5558" s="11"/>
      <c r="G5558" s="12">
        <f t="shared" si="840"/>
        <v>1.9433333333333338</v>
      </c>
      <c r="H5558" s="12">
        <v>0</v>
      </c>
      <c r="I5558" s="12">
        <v>0</v>
      </c>
      <c r="J5558" s="12">
        <v>1.4689999999999999</v>
      </c>
      <c r="K5558" s="12"/>
      <c r="L5558" s="12">
        <f>VartojimasGamyba!H5554</f>
        <v>2.363</v>
      </c>
      <c r="M5558" s="19">
        <f t="shared" si="832"/>
        <v>0</v>
      </c>
      <c r="N5558" s="7">
        <f t="shared" si="833"/>
        <v>-144.87278000000001</v>
      </c>
      <c r="O5558" s="7">
        <f t="shared" si="834"/>
        <v>0</v>
      </c>
      <c r="R5558" s="7"/>
      <c r="S5558" s="47">
        <f t="shared" si="835"/>
        <v>1.4689999999999999</v>
      </c>
      <c r="T5558" s="47">
        <f t="shared" si="836"/>
        <v>1.4689999999999999</v>
      </c>
      <c r="U5558" s="47">
        <f t="shared" si="837"/>
        <v>210.49</v>
      </c>
      <c r="V5558" s="47">
        <f t="shared" si="838"/>
        <v>98.62</v>
      </c>
      <c r="W5558" s="11"/>
    </row>
    <row r="5559" spans="1:23" x14ac:dyDescent="0.45">
      <c r="A5559" t="s">
        <v>5564</v>
      </c>
      <c r="B5559">
        <v>95.07</v>
      </c>
      <c r="D5559" s="1" t="str">
        <f>VartojimasGamyba!J5555</f>
        <v>2024-04-19-09</v>
      </c>
      <c r="E5559" s="7">
        <f>VartojimasGamyba!G5555</f>
        <v>1.294</v>
      </c>
      <c r="F5559" s="11"/>
      <c r="G5559" s="12">
        <f t="shared" si="840"/>
        <v>1.9433333333333338</v>
      </c>
      <c r="H5559" s="12">
        <v>0</v>
      </c>
      <c r="I5559" s="12">
        <v>0</v>
      </c>
      <c r="J5559" s="12">
        <v>0.94099999999999984</v>
      </c>
      <c r="K5559" s="12"/>
      <c r="L5559" s="12">
        <f>VartojimasGamyba!H5555</f>
        <v>2.2349999999999999</v>
      </c>
      <c r="M5559" s="19">
        <f t="shared" si="832"/>
        <v>0</v>
      </c>
      <c r="N5559" s="7">
        <f t="shared" si="833"/>
        <v>-78.564089999999979</v>
      </c>
      <c r="O5559" s="7">
        <f t="shared" si="834"/>
        <v>0</v>
      </c>
      <c r="R5559" s="7"/>
      <c r="S5559" s="47">
        <f t="shared" si="835"/>
        <v>0.94099999999999984</v>
      </c>
      <c r="T5559" s="47">
        <f t="shared" si="836"/>
        <v>0.94099999999999984</v>
      </c>
      <c r="U5559" s="47">
        <f t="shared" si="837"/>
        <v>195.36</v>
      </c>
      <c r="V5559" s="47">
        <f t="shared" si="838"/>
        <v>83.49</v>
      </c>
      <c r="W5559" s="11"/>
    </row>
    <row r="5560" spans="1:23" x14ac:dyDescent="0.45">
      <c r="A5560" t="s">
        <v>5565</v>
      </c>
      <c r="B5560">
        <v>81.260000000000005</v>
      </c>
      <c r="D5560" s="1" t="str">
        <f>VartojimasGamyba!J5556</f>
        <v>2024-04-19-10</v>
      </c>
      <c r="E5560" s="7">
        <f>VartojimasGamyba!G5556</f>
        <v>0.29099999999999998</v>
      </c>
      <c r="F5560" s="11"/>
      <c r="G5560" s="12">
        <f t="shared" si="840"/>
        <v>1.9433333333333338</v>
      </c>
      <c r="H5560" s="12">
        <v>0</v>
      </c>
      <c r="I5560" s="12">
        <v>0</v>
      </c>
      <c r="J5560" s="12">
        <v>2.9010000000000002</v>
      </c>
      <c r="K5560" s="12"/>
      <c r="L5560" s="12">
        <f>VartojimasGamyba!H5556</f>
        <v>3.1920000000000002</v>
      </c>
      <c r="M5560" s="19">
        <f t="shared" si="832"/>
        <v>0</v>
      </c>
      <c r="N5560" s="7">
        <f t="shared" si="833"/>
        <v>-202.14168000000004</v>
      </c>
      <c r="O5560" s="7">
        <f t="shared" si="834"/>
        <v>0</v>
      </c>
      <c r="R5560" s="7"/>
      <c r="S5560" s="47">
        <f t="shared" si="835"/>
        <v>2.9010000000000002</v>
      </c>
      <c r="T5560" s="47">
        <f t="shared" si="836"/>
        <v>2.9010000000000002</v>
      </c>
      <c r="U5560" s="47">
        <f t="shared" si="837"/>
        <v>181.55</v>
      </c>
      <c r="V5560" s="47">
        <f t="shared" si="838"/>
        <v>69.680000000000007</v>
      </c>
      <c r="W5560" s="11"/>
    </row>
    <row r="5561" spans="1:23" x14ac:dyDescent="0.45">
      <c r="A5561" t="s">
        <v>5566</v>
      </c>
      <c r="B5561">
        <v>61.27</v>
      </c>
      <c r="D5561" s="1" t="str">
        <f>VartojimasGamyba!J5557</f>
        <v>2024-04-19-11</v>
      </c>
      <c r="E5561" s="7">
        <f>VartojimasGamyba!G5557</f>
        <v>0</v>
      </c>
      <c r="F5561" s="11"/>
      <c r="G5561" s="12">
        <f t="shared" si="840"/>
        <v>1.9433333333333338</v>
      </c>
      <c r="H5561" s="12">
        <v>0</v>
      </c>
      <c r="I5561" s="12">
        <v>0</v>
      </c>
      <c r="J5561" s="12">
        <v>4.1829999999999981</v>
      </c>
      <c r="K5561" s="12"/>
      <c r="L5561" s="12">
        <f>VartojimasGamyba!H5557</f>
        <v>4.1829999999999998</v>
      </c>
      <c r="M5561" s="19">
        <f t="shared" si="832"/>
        <v>0</v>
      </c>
      <c r="N5561" s="7">
        <f t="shared" si="833"/>
        <v>-207.85326999999992</v>
      </c>
      <c r="O5561" s="7">
        <f t="shared" si="834"/>
        <v>0</v>
      </c>
      <c r="R5561" s="7"/>
      <c r="S5561" s="47">
        <f t="shared" si="835"/>
        <v>4.1829999999999998</v>
      </c>
      <c r="T5561" s="47">
        <f t="shared" si="836"/>
        <v>4.1829999999999998</v>
      </c>
      <c r="U5561" s="47">
        <f t="shared" si="837"/>
        <v>161.56</v>
      </c>
      <c r="V5561" s="47">
        <f t="shared" si="838"/>
        <v>49.690000000000005</v>
      </c>
      <c r="W5561" s="11"/>
    </row>
    <row r="5562" spans="1:23" x14ac:dyDescent="0.45">
      <c r="A5562" t="s">
        <v>5567</v>
      </c>
      <c r="B5562">
        <v>57.28</v>
      </c>
      <c r="D5562" s="1" t="str">
        <f>VartojimasGamyba!J5558</f>
        <v>2024-04-19-12</v>
      </c>
      <c r="E5562" s="7">
        <f>VartojimasGamyba!G5558</f>
        <v>1.2999999999999999E-2</v>
      </c>
      <c r="F5562" s="11"/>
      <c r="G5562" s="12">
        <f t="shared" si="840"/>
        <v>3.384666666666666</v>
      </c>
      <c r="H5562" s="12">
        <v>1.4413333333333322</v>
      </c>
      <c r="I5562" s="12">
        <v>0</v>
      </c>
      <c r="J5562" s="12">
        <v>1.9896666666666678</v>
      </c>
      <c r="K5562" s="12"/>
      <c r="L5562" s="12">
        <f>VartojimasGamyba!H5558</f>
        <v>3.444</v>
      </c>
      <c r="M5562" s="19">
        <f t="shared" si="832"/>
        <v>0</v>
      </c>
      <c r="N5562" s="7">
        <f t="shared" si="833"/>
        <v>-90.927766666666727</v>
      </c>
      <c r="O5562" s="7">
        <f t="shared" si="834"/>
        <v>0</v>
      </c>
      <c r="R5562" s="7"/>
      <c r="S5562" s="47">
        <f t="shared" si="835"/>
        <v>3.431</v>
      </c>
      <c r="T5562" s="47">
        <f t="shared" si="836"/>
        <v>3.431</v>
      </c>
      <c r="U5562" s="47">
        <f t="shared" si="837"/>
        <v>157.57</v>
      </c>
      <c r="V5562" s="47">
        <f t="shared" si="838"/>
        <v>45.7</v>
      </c>
      <c r="W5562" s="11"/>
    </row>
    <row r="5563" spans="1:23" x14ac:dyDescent="0.45">
      <c r="A5563" t="s">
        <v>5568</v>
      </c>
      <c r="B5563">
        <v>52.16</v>
      </c>
      <c r="D5563" s="1" t="str">
        <f>VartojimasGamyba!J5559</f>
        <v>2024-04-19-13</v>
      </c>
      <c r="E5563" s="7">
        <f>VartojimasGamyba!G5559</f>
        <v>3.0000000000000001E-3</v>
      </c>
      <c r="F5563" s="11"/>
      <c r="G5563" s="12">
        <f t="shared" si="840"/>
        <v>6.363666666666667</v>
      </c>
      <c r="H5563" s="12">
        <v>2.979000000000001</v>
      </c>
      <c r="I5563" s="12">
        <v>0</v>
      </c>
      <c r="J5563" s="12">
        <v>0</v>
      </c>
      <c r="K5563" s="12"/>
      <c r="L5563" s="12">
        <f>VartojimasGamyba!H5559</f>
        <v>2.9820000000000002</v>
      </c>
      <c r="M5563" s="19">
        <f t="shared" si="832"/>
        <v>0</v>
      </c>
      <c r="N5563" s="7">
        <f t="shared" si="833"/>
        <v>0</v>
      </c>
      <c r="O5563" s="7">
        <f t="shared" si="834"/>
        <v>0</v>
      </c>
      <c r="R5563" s="7"/>
      <c r="S5563" s="47">
        <f t="shared" si="835"/>
        <v>2.9790000000000001</v>
      </c>
      <c r="T5563" s="47">
        <f t="shared" si="836"/>
        <v>2.9790000000000001</v>
      </c>
      <c r="U5563" s="47">
        <f t="shared" si="837"/>
        <v>152.44999999999999</v>
      </c>
      <c r="V5563" s="47">
        <f t="shared" si="838"/>
        <v>40.58</v>
      </c>
      <c r="W5563" s="11"/>
    </row>
    <row r="5564" spans="1:23" x14ac:dyDescent="0.45">
      <c r="A5564" t="s">
        <v>5569</v>
      </c>
      <c r="B5564">
        <v>48.67</v>
      </c>
      <c r="D5564" s="1" t="str">
        <f>VartojimasGamyba!J5560</f>
        <v>2024-04-19-14</v>
      </c>
      <c r="E5564" s="7">
        <f>VartojimasGamyba!G5560</f>
        <v>0</v>
      </c>
      <c r="F5564" s="11"/>
      <c r="G5564" s="12">
        <f t="shared" si="840"/>
        <v>8.4896666666666665</v>
      </c>
      <c r="H5564" s="12">
        <v>2.1259999999999999</v>
      </c>
      <c r="I5564" s="12">
        <v>0</v>
      </c>
      <c r="J5564" s="12">
        <v>0</v>
      </c>
      <c r="K5564" s="12"/>
      <c r="L5564" s="12">
        <f>VartojimasGamyba!H5560</f>
        <v>2.1259999999999999</v>
      </c>
      <c r="M5564" s="19">
        <f t="shared" si="832"/>
        <v>0</v>
      </c>
      <c r="N5564" s="7">
        <f t="shared" si="833"/>
        <v>0</v>
      </c>
      <c r="O5564" s="7">
        <f t="shared" si="834"/>
        <v>0</v>
      </c>
      <c r="R5564" s="7"/>
      <c r="S5564" s="47">
        <f t="shared" si="835"/>
        <v>2.1259999999999999</v>
      </c>
      <c r="T5564" s="47">
        <f t="shared" si="836"/>
        <v>2.1259999999999999</v>
      </c>
      <c r="U5564" s="47">
        <f t="shared" si="837"/>
        <v>148.96</v>
      </c>
      <c r="V5564" s="47">
        <f t="shared" si="838"/>
        <v>37.090000000000003</v>
      </c>
      <c r="W5564" s="11"/>
    </row>
    <row r="5565" spans="1:23" x14ac:dyDescent="0.45">
      <c r="A5565" t="s">
        <v>5570</v>
      </c>
      <c r="B5565">
        <v>46.38</v>
      </c>
      <c r="D5565" s="1" t="str">
        <f>VartojimasGamyba!J5561</f>
        <v>2024-04-19-15</v>
      </c>
      <c r="E5565" s="7">
        <f>VartojimasGamyba!G5561</f>
        <v>0.23899999999999999</v>
      </c>
      <c r="F5565" s="11"/>
      <c r="G5565" s="12">
        <f t="shared" si="840"/>
        <v>9.2056666666666658</v>
      </c>
      <c r="H5565" s="12">
        <v>0.71600000000000008</v>
      </c>
      <c r="I5565" s="12">
        <v>0</v>
      </c>
      <c r="J5565" s="12">
        <v>0</v>
      </c>
      <c r="K5565" s="12"/>
      <c r="L5565" s="12">
        <f>VartojimasGamyba!H5561</f>
        <v>0.95499999999999996</v>
      </c>
      <c r="M5565" s="19">
        <f t="shared" si="832"/>
        <v>0</v>
      </c>
      <c r="N5565" s="7">
        <f t="shared" si="833"/>
        <v>0</v>
      </c>
      <c r="O5565" s="7">
        <f t="shared" si="834"/>
        <v>0</v>
      </c>
      <c r="R5565" s="7"/>
      <c r="S5565" s="47">
        <f t="shared" si="835"/>
        <v>0.71599999999999997</v>
      </c>
      <c r="T5565" s="47">
        <f t="shared" si="836"/>
        <v>0.71599999999999997</v>
      </c>
      <c r="U5565" s="47">
        <f t="shared" si="837"/>
        <v>146.67000000000002</v>
      </c>
      <c r="V5565" s="47">
        <f t="shared" si="838"/>
        <v>34.800000000000004</v>
      </c>
      <c r="W5565" s="11"/>
    </row>
    <row r="5566" spans="1:23" x14ac:dyDescent="0.45">
      <c r="A5566" t="s">
        <v>5571</v>
      </c>
      <c r="B5566">
        <v>50.47</v>
      </c>
      <c r="D5566" s="1" t="str">
        <f>VartojimasGamyba!J5562</f>
        <v>2024-04-19-16</v>
      </c>
      <c r="E5566" s="7">
        <f>VartojimasGamyba!G5562</f>
        <v>7.1999999999999995E-2</v>
      </c>
      <c r="F5566" s="11"/>
      <c r="G5566" s="12">
        <f t="shared" si="840"/>
        <v>9.3766666666666652</v>
      </c>
      <c r="H5566" s="12">
        <v>0.17099999999999999</v>
      </c>
      <c r="I5566" s="12">
        <v>0</v>
      </c>
      <c r="J5566" s="12">
        <v>0</v>
      </c>
      <c r="K5566" s="12"/>
      <c r="L5566" s="12">
        <f>VartojimasGamyba!H5562</f>
        <v>0.24299999999999999</v>
      </c>
      <c r="M5566" s="19">
        <f t="shared" si="832"/>
        <v>0</v>
      </c>
      <c r="N5566" s="7">
        <f t="shared" si="833"/>
        <v>0</v>
      </c>
      <c r="O5566" s="7">
        <f t="shared" si="834"/>
        <v>0</v>
      </c>
      <c r="R5566" s="7"/>
      <c r="S5566" s="47">
        <f t="shared" si="835"/>
        <v>0.17099999999999999</v>
      </c>
      <c r="T5566" s="47">
        <f t="shared" si="836"/>
        <v>0.17099999999999999</v>
      </c>
      <c r="U5566" s="47">
        <f t="shared" si="837"/>
        <v>150.76</v>
      </c>
      <c r="V5566" s="47">
        <f t="shared" si="838"/>
        <v>38.89</v>
      </c>
      <c r="W5566" s="11"/>
    </row>
    <row r="5567" spans="1:23" x14ac:dyDescent="0.45">
      <c r="A5567" t="s">
        <v>5572</v>
      </c>
      <c r="B5567">
        <v>95.4</v>
      </c>
      <c r="D5567" s="1" t="str">
        <f>VartojimasGamyba!J5563</f>
        <v>2024-04-19-17</v>
      </c>
      <c r="E5567" s="7">
        <f>VartojimasGamyba!G5563</f>
        <v>0.69399999999999995</v>
      </c>
      <c r="F5567" s="11"/>
      <c r="G5567" s="12">
        <f t="shared" si="840"/>
        <v>8.6177777777777766</v>
      </c>
      <c r="H5567" s="12">
        <v>0</v>
      </c>
      <c r="I5567" s="12">
        <v>0.75888888888888872</v>
      </c>
      <c r="J5567" s="12">
        <v>0</v>
      </c>
      <c r="K5567" s="12"/>
      <c r="L5567" s="12">
        <f>VartojimasGamyba!H5563</f>
        <v>1.0999999999999999E-2</v>
      </c>
      <c r="M5567" s="19">
        <f t="shared" si="832"/>
        <v>1.214306433183765E-16</v>
      </c>
      <c r="N5567" s="7">
        <f t="shared" si="833"/>
        <v>2.3762762590973095E-14</v>
      </c>
      <c r="O5567" s="7">
        <f t="shared" si="834"/>
        <v>2.3762762590973095E-14</v>
      </c>
      <c r="R5567" s="7"/>
      <c r="S5567" s="47">
        <f t="shared" si="835"/>
        <v>1.214306433183765E-16</v>
      </c>
      <c r="T5567" s="47">
        <f t="shared" si="836"/>
        <v>0</v>
      </c>
      <c r="U5567" s="47">
        <f t="shared" si="837"/>
        <v>195.69</v>
      </c>
      <c r="V5567" s="47">
        <f t="shared" si="838"/>
        <v>83.820000000000007</v>
      </c>
      <c r="W5567" s="11"/>
    </row>
    <row r="5568" spans="1:23" x14ac:dyDescent="0.45">
      <c r="A5568" t="s">
        <v>5573</v>
      </c>
      <c r="B5568">
        <v>115.41</v>
      </c>
      <c r="D5568" s="1" t="str">
        <f>VartojimasGamyba!J5564</f>
        <v>2024-04-19-18</v>
      </c>
      <c r="E5568" s="7">
        <f>VartojimasGamyba!G5564</f>
        <v>0.29799999999999999</v>
      </c>
      <c r="F5568" s="11"/>
      <c r="G5568" s="12">
        <f t="shared" si="840"/>
        <v>8.2866666666666653</v>
      </c>
      <c r="H5568" s="12">
        <v>0</v>
      </c>
      <c r="I5568" s="12">
        <v>0.33111111111111113</v>
      </c>
      <c r="J5568" s="12">
        <v>0</v>
      </c>
      <c r="K5568" s="12"/>
      <c r="L5568" s="12">
        <f>VartojimasGamyba!H5564</f>
        <v>0</v>
      </c>
      <c r="M5568" s="19">
        <f t="shared" si="832"/>
        <v>-5.5511151231257827E-17</v>
      </c>
      <c r="N5568" s="7">
        <f t="shared" si="833"/>
        <v>-1.1973755320582313E-14</v>
      </c>
      <c r="O5568" s="7">
        <f t="shared" si="834"/>
        <v>-1.1973755320582313E-14</v>
      </c>
      <c r="R5568" s="7"/>
      <c r="S5568" s="47">
        <f t="shared" si="835"/>
        <v>-5.5511151231257827E-17</v>
      </c>
      <c r="T5568" s="47">
        <f t="shared" si="836"/>
        <v>0</v>
      </c>
      <c r="U5568" s="47">
        <f t="shared" si="837"/>
        <v>215.7</v>
      </c>
      <c r="V5568" s="47">
        <f t="shared" si="838"/>
        <v>103.83</v>
      </c>
      <c r="W5568" s="11"/>
    </row>
    <row r="5569" spans="1:23" x14ac:dyDescent="0.45">
      <c r="A5569" t="s">
        <v>5574</v>
      </c>
      <c r="B5569">
        <v>121.8</v>
      </c>
      <c r="D5569" s="1" t="str">
        <f>VartojimasGamyba!J5565</f>
        <v>2024-04-19-19</v>
      </c>
      <c r="E5569" s="7">
        <f>VartojimasGamyba!G5565</f>
        <v>0.879</v>
      </c>
      <c r="F5569" s="11"/>
      <c r="G5569" s="12">
        <f t="shared" si="840"/>
        <v>7.3099999999999987</v>
      </c>
      <c r="H5569" s="12">
        <v>0</v>
      </c>
      <c r="I5569" s="12">
        <v>0.97666666666666668</v>
      </c>
      <c r="J5569" s="12">
        <v>0</v>
      </c>
      <c r="K5569" s="12"/>
      <c r="L5569" s="12">
        <f>VartojimasGamyba!H5565</f>
        <v>0</v>
      </c>
      <c r="M5569" s="19">
        <f t="shared" si="832"/>
        <v>0</v>
      </c>
      <c r="N5569" s="7">
        <f t="shared" si="833"/>
        <v>0</v>
      </c>
      <c r="O5569" s="7">
        <f t="shared" si="834"/>
        <v>0</v>
      </c>
      <c r="R5569" s="7"/>
      <c r="S5569" s="47">
        <f t="shared" si="835"/>
        <v>0</v>
      </c>
      <c r="T5569" s="47">
        <f t="shared" si="836"/>
        <v>0</v>
      </c>
      <c r="U5569" s="47">
        <f t="shared" si="837"/>
        <v>222.09</v>
      </c>
      <c r="V5569" s="47">
        <f t="shared" si="838"/>
        <v>110.22</v>
      </c>
      <c r="W5569" s="11"/>
    </row>
    <row r="5570" spans="1:23" x14ac:dyDescent="0.45">
      <c r="A5570" t="s">
        <v>5575</v>
      </c>
      <c r="B5570">
        <v>132.72</v>
      </c>
      <c r="D5570" s="1" t="str">
        <f>VartojimasGamyba!J5566</f>
        <v>2024-04-19-20</v>
      </c>
      <c r="E5570" s="7">
        <f>VartojimasGamyba!G5566</f>
        <v>0.54500000000000004</v>
      </c>
      <c r="F5570" s="11"/>
      <c r="G5570" s="12">
        <f t="shared" si="840"/>
        <v>6.7044444444444427</v>
      </c>
      <c r="H5570" s="12">
        <v>0</v>
      </c>
      <c r="I5570" s="12">
        <v>0.60555555555555562</v>
      </c>
      <c r="J5570" s="12">
        <v>0</v>
      </c>
      <c r="K5570" s="12"/>
      <c r="L5570" s="12">
        <f>VartojimasGamyba!H5566</f>
        <v>0</v>
      </c>
      <c r="M5570" s="19">
        <f t="shared" si="832"/>
        <v>0</v>
      </c>
      <c r="N5570" s="7">
        <f t="shared" si="833"/>
        <v>0</v>
      </c>
      <c r="O5570" s="7">
        <f t="shared" si="834"/>
        <v>0</v>
      </c>
      <c r="P5570" s="7" t="s">
        <v>8873</v>
      </c>
      <c r="R5570" s="7"/>
      <c r="S5570" s="47">
        <f t="shared" si="835"/>
        <v>0</v>
      </c>
      <c r="T5570" s="47">
        <f t="shared" si="836"/>
        <v>0</v>
      </c>
      <c r="U5570" s="47">
        <f t="shared" si="837"/>
        <v>233.01</v>
      </c>
      <c r="V5570" s="47">
        <f t="shared" si="838"/>
        <v>121.14</v>
      </c>
      <c r="W5570" s="11"/>
    </row>
    <row r="5571" spans="1:23" x14ac:dyDescent="0.45">
      <c r="A5571" t="s">
        <v>5576</v>
      </c>
      <c r="B5571">
        <v>133.68</v>
      </c>
      <c r="D5571" s="1" t="str">
        <f>VartojimasGamyba!J5567</f>
        <v>2024-04-19-21</v>
      </c>
      <c r="E5571" s="7">
        <f>VartojimasGamyba!G5567</f>
        <v>0.60899999999999999</v>
      </c>
      <c r="F5571" s="11"/>
      <c r="G5571" s="12">
        <f t="shared" si="840"/>
        <v>6.0277777777777759</v>
      </c>
      <c r="H5571" s="12">
        <v>0</v>
      </c>
      <c r="I5571" s="12">
        <v>0.67666666666666664</v>
      </c>
      <c r="J5571" s="12">
        <v>0</v>
      </c>
      <c r="K5571" s="12"/>
      <c r="L5571" s="12">
        <f>VartojimasGamyba!H5567</f>
        <v>0</v>
      </c>
      <c r="M5571" s="19">
        <f t="shared" si="832"/>
        <v>0</v>
      </c>
      <c r="N5571" s="7">
        <f t="shared" si="833"/>
        <v>0</v>
      </c>
      <c r="O5571" s="7">
        <f t="shared" si="834"/>
        <v>0</v>
      </c>
      <c r="P5571" s="7">
        <f>SUM(N5550:N5573)</f>
        <v>-1049.8908566666667</v>
      </c>
      <c r="R5571" s="7"/>
      <c r="S5571" s="47">
        <f t="shared" si="835"/>
        <v>0</v>
      </c>
      <c r="T5571" s="47">
        <f t="shared" si="836"/>
        <v>0</v>
      </c>
      <c r="U5571" s="47">
        <f t="shared" si="837"/>
        <v>233.97000000000003</v>
      </c>
      <c r="V5571" s="47">
        <f t="shared" si="838"/>
        <v>122.10000000000001</v>
      </c>
      <c r="W5571" s="11"/>
    </row>
    <row r="5572" spans="1:23" x14ac:dyDescent="0.45">
      <c r="A5572" t="s">
        <v>5577</v>
      </c>
      <c r="B5572">
        <v>123.49</v>
      </c>
      <c r="D5572" s="1" t="str">
        <f>VartojimasGamyba!J5568</f>
        <v>2024-04-19-22</v>
      </c>
      <c r="E5572" s="7">
        <f>VartojimasGamyba!G5568</f>
        <v>0.16700000000000001</v>
      </c>
      <c r="F5572" s="11"/>
      <c r="G5572" s="12">
        <f t="shared" si="840"/>
        <v>5.8422222222222207</v>
      </c>
      <c r="H5572" s="12">
        <v>0</v>
      </c>
      <c r="I5572" s="12">
        <v>0.18555555555555558</v>
      </c>
      <c r="J5572" s="12">
        <v>0</v>
      </c>
      <c r="K5572" s="12"/>
      <c r="L5572" s="12">
        <f>VartojimasGamyba!H5568</f>
        <v>0</v>
      </c>
      <c r="M5572" s="19">
        <f t="shared" si="832"/>
        <v>-2.7755575615628914E-17</v>
      </c>
      <c r="N5572" s="7">
        <f t="shared" si="833"/>
        <v>-6.2111427112654383E-15</v>
      </c>
      <c r="O5572" s="7">
        <f t="shared" si="834"/>
        <v>-6.2111427112654383E-15</v>
      </c>
      <c r="P5572" s="7" t="s">
        <v>8872</v>
      </c>
      <c r="R5572" s="7"/>
      <c r="S5572" s="47">
        <f t="shared" si="835"/>
        <v>-2.7755575615628914E-17</v>
      </c>
      <c r="T5572" s="47">
        <f t="shared" si="836"/>
        <v>0</v>
      </c>
      <c r="U5572" s="47">
        <f t="shared" si="837"/>
        <v>223.78</v>
      </c>
      <c r="V5572" s="47">
        <f t="shared" si="838"/>
        <v>111.91</v>
      </c>
      <c r="W5572" s="11"/>
    </row>
    <row r="5573" spans="1:23" x14ac:dyDescent="0.45">
      <c r="A5573" t="s">
        <v>5578</v>
      </c>
      <c r="B5573">
        <v>108.49</v>
      </c>
      <c r="D5573" s="1" t="str">
        <f>VartojimasGamyba!J5569</f>
        <v>2024-04-19-23</v>
      </c>
      <c r="E5573" s="7">
        <f>VartojimasGamyba!G5569</f>
        <v>0.75800000000000001</v>
      </c>
      <c r="F5573" s="11"/>
      <c r="G5573" s="12">
        <f t="shared" si="840"/>
        <v>4.9999999999999982</v>
      </c>
      <c r="H5573" s="12">
        <v>0</v>
      </c>
      <c r="I5573" s="12">
        <v>0.84222222222222232</v>
      </c>
      <c r="J5573" s="12">
        <v>0</v>
      </c>
      <c r="K5573" s="12"/>
      <c r="L5573" s="12">
        <f>VartojimasGamyba!H5569</f>
        <v>0</v>
      </c>
      <c r="M5573" s="19">
        <f t="shared" si="832"/>
        <v>-1.1102230246251565E-16</v>
      </c>
      <c r="N5573" s="7">
        <f t="shared" si="833"/>
        <v>-2.3179236308124018E-14</v>
      </c>
      <c r="O5573" s="7">
        <f t="shared" si="834"/>
        <v>-2.3179236308124018E-14</v>
      </c>
      <c r="P5573" s="7">
        <f>SUM(O5550:O5573)</f>
        <v>1.0497002572718018E-13</v>
      </c>
      <c r="Q5573" s="7">
        <f>SUMPRODUCT(B5550:B5573,E5550:E5573)+SUM(E5550:E5573)*$Z$21-SUMPRODUCT(B5550:B5573,L5550:L5573)+SUM(L5550:L5573)*ABS($Z$20)</f>
        <v>379.00963999999965</v>
      </c>
      <c r="R5573" s="7"/>
      <c r="S5573" s="47">
        <f t="shared" si="835"/>
        <v>-1.1102230246251565E-16</v>
      </c>
      <c r="T5573" s="47">
        <f t="shared" si="836"/>
        <v>0</v>
      </c>
      <c r="U5573" s="47">
        <f t="shared" si="837"/>
        <v>208.78</v>
      </c>
      <c r="V5573" s="47">
        <f t="shared" si="838"/>
        <v>96.91</v>
      </c>
      <c r="W5573" s="11">
        <f>IF(P5573&lt;&gt;Q5573,1,0)</f>
        <v>1</v>
      </c>
    </row>
    <row r="5574" spans="1:23" x14ac:dyDescent="0.45">
      <c r="A5574" t="s">
        <v>5579</v>
      </c>
      <c r="B5574">
        <v>90.46</v>
      </c>
      <c r="D5574" s="9" t="str">
        <f>VartojimasGamyba!J5570</f>
        <v>2024-04-20-00</v>
      </c>
      <c r="E5574" s="8">
        <f>VartojimasGamyba!G5570</f>
        <v>0.29199999999999998</v>
      </c>
      <c r="F5574" s="11"/>
      <c r="G5574" s="7">
        <f>G5573+H5574-I5574</f>
        <v>4.6755555555555537</v>
      </c>
      <c r="H5574" s="7">
        <v>0</v>
      </c>
      <c r="I5574" s="7">
        <v>0.32444444444444442</v>
      </c>
      <c r="J5574" s="7">
        <v>0</v>
      </c>
      <c r="L5574" s="7">
        <f>VartojimasGamyba!H5570</f>
        <v>0</v>
      </c>
      <c r="M5574" s="15">
        <f t="shared" si="832"/>
        <v>0</v>
      </c>
      <c r="N5574" s="7">
        <f t="shared" si="833"/>
        <v>0</v>
      </c>
      <c r="O5574" s="7">
        <f t="shared" si="834"/>
        <v>0</v>
      </c>
      <c r="R5574" s="20" t="s">
        <v>8783</v>
      </c>
      <c r="S5574" s="47">
        <f t="shared" si="835"/>
        <v>0</v>
      </c>
      <c r="T5574" s="47">
        <f t="shared" si="836"/>
        <v>0</v>
      </c>
      <c r="U5574" s="47">
        <f t="shared" si="837"/>
        <v>190.75</v>
      </c>
      <c r="V5574" s="47">
        <f t="shared" si="838"/>
        <v>78.88</v>
      </c>
      <c r="W5574" s="11"/>
    </row>
    <row r="5575" spans="1:23" x14ac:dyDescent="0.45">
      <c r="A5575" t="s">
        <v>5580</v>
      </c>
      <c r="B5575">
        <v>87.51</v>
      </c>
      <c r="D5575" s="9" t="str">
        <f>VartojimasGamyba!J5571</f>
        <v>2024-04-20-01</v>
      </c>
      <c r="E5575" s="8">
        <f>VartojimasGamyba!G5571</f>
        <v>0.71199999999999997</v>
      </c>
      <c r="F5575" s="11"/>
      <c r="G5575" s="7">
        <f t="shared" ref="G5575:G5597" si="841">G5574+H5575-I5575</f>
        <v>3.8844444444444424</v>
      </c>
      <c r="H5575" s="7">
        <v>0</v>
      </c>
      <c r="I5575" s="7">
        <v>0.7911111111111111</v>
      </c>
      <c r="J5575" s="7">
        <v>0</v>
      </c>
      <c r="L5575" s="7">
        <f>VartojimasGamyba!H5571</f>
        <v>0</v>
      </c>
      <c r="M5575" s="15">
        <f t="shared" ref="M5575:M5638" si="842">E5575+H5575-I5575*$J$2+J5575-L5575</f>
        <v>0</v>
      </c>
      <c r="N5575" s="7">
        <f t="shared" ref="N5575:N5638" si="843">M5575*U5575-J5575*V5575</f>
        <v>0</v>
      </c>
      <c r="O5575" s="7">
        <f t="shared" ref="O5575:O5638" si="844">(M5575)*(B5575+$Z$21)</f>
        <v>0</v>
      </c>
      <c r="R5575" s="7"/>
      <c r="S5575" s="47">
        <f t="shared" ref="S5575:S5638" si="845">M5575+IF((L5575-E5575)&gt;0,(L5575-E5575),0)</f>
        <v>0</v>
      </c>
      <c r="T5575" s="47">
        <f t="shared" ref="T5575:T5638" si="846">IF(L5575-E5575&lt;0,0,L5575-E5575)</f>
        <v>0</v>
      </c>
      <c r="U5575" s="47">
        <f t="shared" ref="U5575:U5638" si="847">B5575+$Z$21</f>
        <v>187.8</v>
      </c>
      <c r="V5575" s="47">
        <f t="shared" ref="V5575:V5638" si="848">B5575+$Z$20</f>
        <v>75.930000000000007</v>
      </c>
      <c r="W5575" s="11"/>
    </row>
    <row r="5576" spans="1:23" x14ac:dyDescent="0.45">
      <c r="A5576" t="s">
        <v>5581</v>
      </c>
      <c r="B5576">
        <v>75.28</v>
      </c>
      <c r="D5576" s="9" t="str">
        <f>VartojimasGamyba!J5572</f>
        <v>2024-04-20-02</v>
      </c>
      <c r="E5576" s="8">
        <f>VartojimasGamyba!G5572</f>
        <v>0.26500000000000001</v>
      </c>
      <c r="F5576" s="11"/>
      <c r="G5576" s="7">
        <f t="shared" si="841"/>
        <v>3.5899999999999981</v>
      </c>
      <c r="H5576" s="7">
        <v>0</v>
      </c>
      <c r="I5576" s="7">
        <v>0.29444444444444445</v>
      </c>
      <c r="J5576" s="7">
        <v>0</v>
      </c>
      <c r="L5576" s="7">
        <f>VartojimasGamyba!H5572</f>
        <v>0</v>
      </c>
      <c r="M5576" s="15">
        <f t="shared" si="842"/>
        <v>0</v>
      </c>
      <c r="N5576" s="7">
        <f t="shared" si="843"/>
        <v>0</v>
      </c>
      <c r="O5576" s="7">
        <f t="shared" si="844"/>
        <v>0</v>
      </c>
      <c r="R5576" s="7"/>
      <c r="S5576" s="47">
        <f t="shared" si="845"/>
        <v>0</v>
      </c>
      <c r="T5576" s="47">
        <f t="shared" si="846"/>
        <v>0</v>
      </c>
      <c r="U5576" s="47">
        <f t="shared" si="847"/>
        <v>175.57</v>
      </c>
      <c r="V5576" s="47">
        <f t="shared" si="848"/>
        <v>63.7</v>
      </c>
      <c r="W5576" s="11"/>
    </row>
    <row r="5577" spans="1:23" x14ac:dyDescent="0.45">
      <c r="A5577" t="s">
        <v>5582</v>
      </c>
      <c r="B5577">
        <v>59.37</v>
      </c>
      <c r="D5577" s="9" t="str">
        <f>VartojimasGamyba!J5573</f>
        <v>2024-04-20-03</v>
      </c>
      <c r="E5577" s="8">
        <f>VartojimasGamyba!G5573</f>
        <v>0.753</v>
      </c>
      <c r="F5577" s="11"/>
      <c r="G5577" s="7">
        <f t="shared" si="841"/>
        <v>2.7533333333333316</v>
      </c>
      <c r="H5577" s="7">
        <v>0</v>
      </c>
      <c r="I5577" s="7">
        <v>0.83666666666666645</v>
      </c>
      <c r="J5577" s="7">
        <v>0</v>
      </c>
      <c r="L5577" s="7">
        <f>VartojimasGamyba!H5573</f>
        <v>0</v>
      </c>
      <c r="M5577" s="15">
        <f t="shared" si="842"/>
        <v>2.2204460492503131E-16</v>
      </c>
      <c r="N5577" s="7">
        <f t="shared" si="843"/>
        <v>3.5451641622330498E-14</v>
      </c>
      <c r="O5577" s="7">
        <f t="shared" si="844"/>
        <v>3.5451641622330498E-14</v>
      </c>
      <c r="R5577" s="7"/>
      <c r="S5577" s="47">
        <f t="shared" si="845"/>
        <v>2.2204460492503131E-16</v>
      </c>
      <c r="T5577" s="47">
        <f t="shared" si="846"/>
        <v>0</v>
      </c>
      <c r="U5577" s="47">
        <f t="shared" si="847"/>
        <v>159.66</v>
      </c>
      <c r="V5577" s="47">
        <f t="shared" si="848"/>
        <v>47.79</v>
      </c>
      <c r="W5577" s="11"/>
    </row>
    <row r="5578" spans="1:23" x14ac:dyDescent="0.45">
      <c r="A5578" t="s">
        <v>5583</v>
      </c>
      <c r="B5578">
        <v>58.53</v>
      </c>
      <c r="D5578" s="9" t="str">
        <f>VartojimasGamyba!J5574</f>
        <v>2024-04-20-04</v>
      </c>
      <c r="E5578" s="8">
        <f>VartojimasGamyba!G5574</f>
        <v>0.193</v>
      </c>
      <c r="F5578" s="11"/>
      <c r="G5578" s="7">
        <f t="shared" si="841"/>
        <v>2.5955555555555541</v>
      </c>
      <c r="H5578" s="7">
        <v>0</v>
      </c>
      <c r="I5578" s="7">
        <v>0.15777777777777777</v>
      </c>
      <c r="J5578" s="7">
        <v>0</v>
      </c>
      <c r="L5578" s="7">
        <f>VartojimasGamyba!H5574</f>
        <v>5.0999999999999997E-2</v>
      </c>
      <c r="M5578" s="15">
        <f t="shared" si="842"/>
        <v>0</v>
      </c>
      <c r="N5578" s="7">
        <f t="shared" si="843"/>
        <v>0</v>
      </c>
      <c r="O5578" s="7">
        <f t="shared" si="844"/>
        <v>0</v>
      </c>
      <c r="R5578" s="7"/>
      <c r="S5578" s="47">
        <f t="shared" si="845"/>
        <v>0</v>
      </c>
      <c r="T5578" s="47">
        <f t="shared" si="846"/>
        <v>0</v>
      </c>
      <c r="U5578" s="47">
        <f t="shared" si="847"/>
        <v>158.82</v>
      </c>
      <c r="V5578" s="47">
        <f t="shared" si="848"/>
        <v>46.95</v>
      </c>
      <c r="W5578" s="11"/>
    </row>
    <row r="5579" spans="1:23" x14ac:dyDescent="0.45">
      <c r="A5579" t="s">
        <v>5584</v>
      </c>
      <c r="B5579">
        <v>61.67</v>
      </c>
      <c r="D5579" s="9" t="str">
        <f>VartojimasGamyba!J5575</f>
        <v>2024-04-20-05</v>
      </c>
      <c r="E5579" s="8">
        <f>VartojimasGamyba!G5575</f>
        <v>0.54700000000000004</v>
      </c>
      <c r="F5579" s="11"/>
      <c r="G5579" s="7">
        <f t="shared" si="841"/>
        <v>2.187777777777776</v>
      </c>
      <c r="H5579" s="7">
        <v>0</v>
      </c>
      <c r="I5579" s="7">
        <v>0.40777777777777779</v>
      </c>
      <c r="J5579" s="7">
        <v>0</v>
      </c>
      <c r="L5579" s="7">
        <f>VartojimasGamyba!H5575</f>
        <v>0.18</v>
      </c>
      <c r="M5579" s="15">
        <f t="shared" si="842"/>
        <v>0</v>
      </c>
      <c r="N5579" s="7">
        <f t="shared" si="843"/>
        <v>0</v>
      </c>
      <c r="O5579" s="7">
        <f t="shared" si="844"/>
        <v>0</v>
      </c>
      <c r="R5579" s="7"/>
      <c r="S5579" s="47">
        <f t="shared" si="845"/>
        <v>0</v>
      </c>
      <c r="T5579" s="47">
        <f t="shared" si="846"/>
        <v>0</v>
      </c>
      <c r="U5579" s="47">
        <f t="shared" si="847"/>
        <v>161.96</v>
      </c>
      <c r="V5579" s="47">
        <f t="shared" si="848"/>
        <v>50.09</v>
      </c>
      <c r="W5579" s="11"/>
    </row>
    <row r="5580" spans="1:23" x14ac:dyDescent="0.45">
      <c r="A5580" t="s">
        <v>5585</v>
      </c>
      <c r="B5580">
        <v>63.04</v>
      </c>
      <c r="D5580" s="9" t="str">
        <f>VartojimasGamyba!J5576</f>
        <v>2024-04-20-06</v>
      </c>
      <c r="E5580" s="8">
        <f>VartojimasGamyba!G5576</f>
        <v>0.106</v>
      </c>
      <c r="F5580" s="11"/>
      <c r="G5580" s="7">
        <f t="shared" si="841"/>
        <v>2.187777777777776</v>
      </c>
      <c r="H5580" s="7">
        <v>5.5511151231257827E-17</v>
      </c>
      <c r="I5580" s="7">
        <v>0</v>
      </c>
      <c r="J5580" s="7">
        <v>0.47599999999999998</v>
      </c>
      <c r="L5580" s="7">
        <f>VartojimasGamyba!H5576</f>
        <v>0.58199999999999996</v>
      </c>
      <c r="M5580" s="15">
        <f t="shared" si="842"/>
        <v>0</v>
      </c>
      <c r="N5580" s="7">
        <f t="shared" si="843"/>
        <v>-24.494959999999999</v>
      </c>
      <c r="O5580" s="7">
        <f t="shared" si="844"/>
        <v>0</v>
      </c>
      <c r="R5580" s="7"/>
      <c r="S5580" s="47">
        <f t="shared" si="845"/>
        <v>0.47599999999999998</v>
      </c>
      <c r="T5580" s="47">
        <f t="shared" si="846"/>
        <v>0.47599999999999998</v>
      </c>
      <c r="U5580" s="47">
        <f t="shared" si="847"/>
        <v>163.33000000000001</v>
      </c>
      <c r="V5580" s="47">
        <f t="shared" si="848"/>
        <v>51.46</v>
      </c>
      <c r="W5580" s="11"/>
    </row>
    <row r="5581" spans="1:23" x14ac:dyDescent="0.45">
      <c r="A5581" t="s">
        <v>5586</v>
      </c>
      <c r="B5581">
        <v>81.900000000000006</v>
      </c>
      <c r="D5581" s="9" t="str">
        <f>VartojimasGamyba!J5577</f>
        <v>2024-04-20-07</v>
      </c>
      <c r="E5581" s="8">
        <f>VartojimasGamyba!G5577</f>
        <v>1.3140000000000001</v>
      </c>
      <c r="F5581" s="11"/>
      <c r="G5581" s="7">
        <f t="shared" si="841"/>
        <v>2.1211111111111092</v>
      </c>
      <c r="H5581" s="7">
        <v>0</v>
      </c>
      <c r="I5581" s="7">
        <v>6.6666666666666735E-2</v>
      </c>
      <c r="J5581" s="7">
        <v>0</v>
      </c>
      <c r="L5581" s="7">
        <f>VartojimasGamyba!H5577</f>
        <v>1.254</v>
      </c>
      <c r="M5581" s="15">
        <f t="shared" si="842"/>
        <v>0</v>
      </c>
      <c r="N5581" s="7">
        <f t="shared" si="843"/>
        <v>0</v>
      </c>
      <c r="O5581" s="7">
        <f t="shared" si="844"/>
        <v>0</v>
      </c>
      <c r="R5581" s="7"/>
      <c r="S5581" s="47">
        <f t="shared" si="845"/>
        <v>0</v>
      </c>
      <c r="T5581" s="47">
        <f t="shared" si="846"/>
        <v>0</v>
      </c>
      <c r="U5581" s="47">
        <f t="shared" si="847"/>
        <v>182.19</v>
      </c>
      <c r="V5581" s="47">
        <f t="shared" si="848"/>
        <v>70.320000000000007</v>
      </c>
      <c r="W5581" s="11"/>
    </row>
    <row r="5582" spans="1:23" x14ac:dyDescent="0.45">
      <c r="A5582" t="s">
        <v>5587</v>
      </c>
      <c r="B5582">
        <v>79.8</v>
      </c>
      <c r="D5582" s="9" t="str">
        <f>VartojimasGamyba!J5578</f>
        <v>2024-04-20-08</v>
      </c>
      <c r="E5582" s="8">
        <f>VartojimasGamyba!G5578</f>
        <v>0.66900000000000004</v>
      </c>
      <c r="F5582" s="11"/>
      <c r="G5582" s="7">
        <f t="shared" si="841"/>
        <v>2.1211111111111096</v>
      </c>
      <c r="H5582" s="7">
        <v>0</v>
      </c>
      <c r="I5582" s="7">
        <v>-2.2204460492503131E-16</v>
      </c>
      <c r="J5582" s="7">
        <v>1.111</v>
      </c>
      <c r="L5582" s="7">
        <f>VartojimasGamyba!H5578</f>
        <v>1.78</v>
      </c>
      <c r="M5582" s="15">
        <f t="shared" si="842"/>
        <v>0</v>
      </c>
      <c r="N5582" s="7">
        <f t="shared" si="843"/>
        <v>-75.792419999999993</v>
      </c>
      <c r="O5582" s="7">
        <f t="shared" si="844"/>
        <v>0</v>
      </c>
      <c r="R5582" s="7"/>
      <c r="S5582" s="47">
        <f t="shared" si="845"/>
        <v>1.111</v>
      </c>
      <c r="T5582" s="47">
        <f t="shared" si="846"/>
        <v>1.111</v>
      </c>
      <c r="U5582" s="47">
        <f t="shared" si="847"/>
        <v>180.09</v>
      </c>
      <c r="V5582" s="47">
        <f t="shared" si="848"/>
        <v>68.22</v>
      </c>
      <c r="W5582" s="11"/>
    </row>
    <row r="5583" spans="1:23" x14ac:dyDescent="0.45">
      <c r="A5583" t="s">
        <v>5588</v>
      </c>
      <c r="B5583">
        <v>65.33</v>
      </c>
      <c r="D5583" s="9" t="str">
        <f>VartojimasGamyba!J5579</f>
        <v>2024-04-20-09</v>
      </c>
      <c r="E5583" s="8">
        <f>VartojimasGamyba!G5579</f>
        <v>0.47599999999999998</v>
      </c>
      <c r="F5583" s="11"/>
      <c r="G5583" s="7">
        <f t="shared" si="841"/>
        <v>2.1211111111111096</v>
      </c>
      <c r="H5583" s="7">
        <v>0</v>
      </c>
      <c r="I5583" s="7">
        <v>0</v>
      </c>
      <c r="J5583" s="7">
        <v>1.6520000000000001</v>
      </c>
      <c r="L5583" s="7">
        <f>VartojimasGamyba!H5579</f>
        <v>2.1280000000000001</v>
      </c>
      <c r="M5583" s="15">
        <f t="shared" si="842"/>
        <v>0</v>
      </c>
      <c r="N5583" s="7">
        <f t="shared" si="843"/>
        <v>-88.795000000000002</v>
      </c>
      <c r="O5583" s="7">
        <f t="shared" si="844"/>
        <v>0</v>
      </c>
      <c r="R5583" s="7"/>
      <c r="S5583" s="47">
        <f t="shared" si="845"/>
        <v>1.6520000000000001</v>
      </c>
      <c r="T5583" s="47">
        <f t="shared" si="846"/>
        <v>1.6520000000000001</v>
      </c>
      <c r="U5583" s="47">
        <f t="shared" si="847"/>
        <v>165.62</v>
      </c>
      <c r="V5583" s="47">
        <f t="shared" si="848"/>
        <v>53.75</v>
      </c>
      <c r="W5583" s="11"/>
    </row>
    <row r="5584" spans="1:23" x14ac:dyDescent="0.45">
      <c r="A5584" t="s">
        <v>5589</v>
      </c>
      <c r="B5584">
        <v>59.4</v>
      </c>
      <c r="D5584" s="9" t="str">
        <f>VartojimasGamyba!J5580</f>
        <v>2024-04-20-10</v>
      </c>
      <c r="E5584" s="8">
        <f>VartojimasGamyba!G5580</f>
        <v>0.69799999999999995</v>
      </c>
      <c r="F5584" s="11"/>
      <c r="G5584" s="7">
        <f t="shared" si="841"/>
        <v>2.1211111111111096</v>
      </c>
      <c r="H5584" s="7">
        <v>0</v>
      </c>
      <c r="I5584" s="7">
        <v>0</v>
      </c>
      <c r="J5584" s="7">
        <v>0.53600000000000003</v>
      </c>
      <c r="L5584" s="7">
        <f>VartojimasGamyba!H5580</f>
        <v>1.234</v>
      </c>
      <c r="M5584" s="15">
        <f t="shared" si="842"/>
        <v>0</v>
      </c>
      <c r="N5584" s="7">
        <f t="shared" si="843"/>
        <v>-25.631520000000002</v>
      </c>
      <c r="O5584" s="7">
        <f t="shared" si="844"/>
        <v>0</v>
      </c>
      <c r="R5584" s="7"/>
      <c r="S5584" s="47">
        <f t="shared" si="845"/>
        <v>0.53600000000000003</v>
      </c>
      <c r="T5584" s="47">
        <f t="shared" si="846"/>
        <v>0.53600000000000003</v>
      </c>
      <c r="U5584" s="47">
        <f t="shared" si="847"/>
        <v>159.69</v>
      </c>
      <c r="V5584" s="47">
        <f t="shared" si="848"/>
        <v>47.82</v>
      </c>
      <c r="W5584" s="11"/>
    </row>
    <row r="5585" spans="1:23" x14ac:dyDescent="0.45">
      <c r="A5585" t="s">
        <v>5590</v>
      </c>
      <c r="B5585">
        <v>50.65</v>
      </c>
      <c r="D5585" s="9" t="str">
        <f>VartojimasGamyba!J5581</f>
        <v>2024-04-20-11</v>
      </c>
      <c r="E5585" s="8">
        <f>VartojimasGamyba!G5581</f>
        <v>0.10100000000000001</v>
      </c>
      <c r="F5585" s="11"/>
      <c r="G5585" s="7">
        <f t="shared" si="841"/>
        <v>2.1280000000000001</v>
      </c>
      <c r="H5585" s="7">
        <v>6.8888888888904987E-3</v>
      </c>
      <c r="I5585" s="7">
        <v>0</v>
      </c>
      <c r="J5585" s="7">
        <v>1.9591111111111097</v>
      </c>
      <c r="L5585" s="7">
        <f>VartojimasGamyba!H5581</f>
        <v>2.0670000000000002</v>
      </c>
      <c r="M5585" s="15">
        <f t="shared" si="842"/>
        <v>0</v>
      </c>
      <c r="N5585" s="7">
        <f t="shared" si="843"/>
        <v>-76.542471111111055</v>
      </c>
      <c r="O5585" s="7">
        <f t="shared" si="844"/>
        <v>0</v>
      </c>
      <c r="R5585" s="7"/>
      <c r="S5585" s="47">
        <f t="shared" si="845"/>
        <v>1.9660000000000002</v>
      </c>
      <c r="T5585" s="47">
        <f t="shared" si="846"/>
        <v>1.9660000000000002</v>
      </c>
      <c r="U5585" s="47">
        <f t="shared" si="847"/>
        <v>150.94</v>
      </c>
      <c r="V5585" s="47">
        <f t="shared" si="848"/>
        <v>39.07</v>
      </c>
      <c r="W5585" s="11"/>
    </row>
    <row r="5586" spans="1:23" x14ac:dyDescent="0.45">
      <c r="A5586" t="s">
        <v>5591</v>
      </c>
      <c r="B5586">
        <v>38.840000000000003</v>
      </c>
      <c r="D5586" s="9" t="str">
        <f>VartojimasGamyba!J5582</f>
        <v>2024-04-20-12</v>
      </c>
      <c r="E5586" s="8">
        <f>VartojimasGamyba!G5582</f>
        <v>0.115</v>
      </c>
      <c r="F5586" s="11"/>
      <c r="G5586" s="7">
        <f t="shared" si="841"/>
        <v>4.0809999999999995</v>
      </c>
      <c r="H5586" s="7">
        <v>1.9529999999999998</v>
      </c>
      <c r="I5586" s="7">
        <v>0</v>
      </c>
      <c r="J5586" s="7">
        <v>0</v>
      </c>
      <c r="L5586" s="7">
        <f>VartojimasGamyba!H5582</f>
        <v>2.0680000000000001</v>
      </c>
      <c r="M5586" s="15">
        <f t="shared" si="842"/>
        <v>0</v>
      </c>
      <c r="N5586" s="7">
        <f t="shared" si="843"/>
        <v>0</v>
      </c>
      <c r="O5586" s="7">
        <f t="shared" si="844"/>
        <v>0</v>
      </c>
      <c r="R5586" s="7"/>
      <c r="S5586" s="47">
        <f t="shared" si="845"/>
        <v>1.9530000000000001</v>
      </c>
      <c r="T5586" s="47">
        <f t="shared" si="846"/>
        <v>1.9530000000000001</v>
      </c>
      <c r="U5586" s="47">
        <f t="shared" si="847"/>
        <v>139.13</v>
      </c>
      <c r="V5586" s="47">
        <f t="shared" si="848"/>
        <v>27.260000000000005</v>
      </c>
      <c r="W5586" s="11"/>
    </row>
    <row r="5587" spans="1:23" x14ac:dyDescent="0.45">
      <c r="A5587" t="s">
        <v>5592</v>
      </c>
      <c r="B5587">
        <v>29.24</v>
      </c>
      <c r="D5587" s="9" t="str">
        <f>VartojimasGamyba!J5583</f>
        <v>2024-04-20-13</v>
      </c>
      <c r="E5587" s="8">
        <f>VartojimasGamyba!G5583</f>
        <v>2.9000000000000001E-2</v>
      </c>
      <c r="F5587" s="11"/>
      <c r="G5587" s="7">
        <f t="shared" si="841"/>
        <v>6.56</v>
      </c>
      <c r="H5587" s="7">
        <v>2.4790000000000001</v>
      </c>
      <c r="I5587" s="7">
        <v>0</v>
      </c>
      <c r="J5587" s="7">
        <v>0</v>
      </c>
      <c r="L5587" s="7">
        <f>VartojimasGamyba!H5583</f>
        <v>2.508</v>
      </c>
      <c r="M5587" s="15">
        <f t="shared" si="842"/>
        <v>0</v>
      </c>
      <c r="N5587" s="7">
        <f t="shared" si="843"/>
        <v>0</v>
      </c>
      <c r="O5587" s="7">
        <f t="shared" si="844"/>
        <v>0</v>
      </c>
      <c r="R5587" s="7"/>
      <c r="S5587" s="47">
        <f t="shared" si="845"/>
        <v>2.4790000000000001</v>
      </c>
      <c r="T5587" s="47">
        <f t="shared" si="846"/>
        <v>2.4790000000000001</v>
      </c>
      <c r="U5587" s="47">
        <f t="shared" si="847"/>
        <v>129.53</v>
      </c>
      <c r="V5587" s="47">
        <f t="shared" si="848"/>
        <v>17.659999999999997</v>
      </c>
      <c r="W5587" s="11"/>
    </row>
    <row r="5588" spans="1:23" x14ac:dyDescent="0.45">
      <c r="A5588" t="s">
        <v>5593</v>
      </c>
      <c r="B5588">
        <v>12.33</v>
      </c>
      <c r="D5588" s="9" t="str">
        <f>VartojimasGamyba!J5584</f>
        <v>2024-04-20-14</v>
      </c>
      <c r="E5588" s="8">
        <f>VartojimasGamyba!G5584</f>
        <v>0</v>
      </c>
      <c r="F5588" s="11"/>
      <c r="G5588" s="7">
        <f t="shared" si="841"/>
        <v>8.69</v>
      </c>
      <c r="H5588" s="7">
        <v>2.13</v>
      </c>
      <c r="I5588" s="7">
        <v>0</v>
      </c>
      <c r="J5588" s="7">
        <v>0</v>
      </c>
      <c r="L5588" s="7">
        <f>VartojimasGamyba!H5584</f>
        <v>2.13</v>
      </c>
      <c r="M5588" s="15">
        <f t="shared" si="842"/>
        <v>0</v>
      </c>
      <c r="N5588" s="7">
        <f t="shared" si="843"/>
        <v>0</v>
      </c>
      <c r="O5588" s="7">
        <f t="shared" si="844"/>
        <v>0</v>
      </c>
      <c r="R5588" s="7"/>
      <c r="S5588" s="47">
        <f t="shared" si="845"/>
        <v>2.13</v>
      </c>
      <c r="T5588" s="47">
        <f t="shared" si="846"/>
        <v>2.13</v>
      </c>
      <c r="U5588" s="47">
        <f t="shared" si="847"/>
        <v>112.62</v>
      </c>
      <c r="V5588" s="47">
        <f t="shared" si="848"/>
        <v>0.75</v>
      </c>
      <c r="W5588" s="11"/>
    </row>
    <row r="5589" spans="1:23" x14ac:dyDescent="0.45">
      <c r="A5589" t="s">
        <v>5594</v>
      </c>
      <c r="B5589">
        <v>10.55</v>
      </c>
      <c r="D5589" s="9" t="str">
        <f>VartojimasGamyba!J5585</f>
        <v>2024-04-20-15</v>
      </c>
      <c r="E5589" s="8">
        <f>VartojimasGamyba!G5585</f>
        <v>0.11799999999999999</v>
      </c>
      <c r="F5589" s="11"/>
      <c r="G5589" s="7">
        <f t="shared" si="841"/>
        <v>9.6310000000000002</v>
      </c>
      <c r="H5589" s="7">
        <v>0.94100000000000006</v>
      </c>
      <c r="I5589" s="7">
        <v>0</v>
      </c>
      <c r="J5589" s="7">
        <v>0</v>
      </c>
      <c r="L5589" s="7">
        <f>VartojimasGamyba!H5585</f>
        <v>1.0589999999999999</v>
      </c>
      <c r="M5589" s="15">
        <f t="shared" si="842"/>
        <v>0</v>
      </c>
      <c r="N5589" s="7">
        <f t="shared" si="843"/>
        <v>0</v>
      </c>
      <c r="O5589" s="7">
        <f t="shared" si="844"/>
        <v>0</v>
      </c>
      <c r="R5589" s="7"/>
      <c r="S5589" s="47">
        <f t="shared" si="845"/>
        <v>0.94099999999999995</v>
      </c>
      <c r="T5589" s="47">
        <f t="shared" si="846"/>
        <v>0.94099999999999995</v>
      </c>
      <c r="U5589" s="47">
        <f t="shared" si="847"/>
        <v>110.84</v>
      </c>
      <c r="V5589" s="47">
        <f t="shared" si="848"/>
        <v>-1.0299999999999994</v>
      </c>
      <c r="W5589" s="11"/>
    </row>
    <row r="5590" spans="1:23" x14ac:dyDescent="0.45">
      <c r="A5590" t="s">
        <v>5595</v>
      </c>
      <c r="B5590">
        <v>18.329999999999998</v>
      </c>
      <c r="D5590" s="9" t="str">
        <f>VartojimasGamyba!J5586</f>
        <v>2024-04-20-16</v>
      </c>
      <c r="E5590" s="8">
        <f>VartojimasGamyba!G5586</f>
        <v>0.25</v>
      </c>
      <c r="F5590" s="11"/>
      <c r="G5590" s="7">
        <f t="shared" si="841"/>
        <v>9.68</v>
      </c>
      <c r="H5590" s="7">
        <v>4.8999999999999988E-2</v>
      </c>
      <c r="I5590" s="7">
        <v>0</v>
      </c>
      <c r="J5590" s="7">
        <v>0</v>
      </c>
      <c r="L5590" s="7">
        <f>VartojimasGamyba!H5586</f>
        <v>0.29899999999999999</v>
      </c>
      <c r="M5590" s="15">
        <f t="shared" si="842"/>
        <v>0</v>
      </c>
      <c r="N5590" s="7">
        <f t="shared" si="843"/>
        <v>0</v>
      </c>
      <c r="O5590" s="7">
        <f t="shared" si="844"/>
        <v>0</v>
      </c>
      <c r="R5590" s="7"/>
      <c r="S5590" s="47">
        <f t="shared" si="845"/>
        <v>4.8999999999999988E-2</v>
      </c>
      <c r="T5590" s="47">
        <f t="shared" si="846"/>
        <v>4.8999999999999988E-2</v>
      </c>
      <c r="U5590" s="47">
        <f t="shared" si="847"/>
        <v>118.62</v>
      </c>
      <c r="V5590" s="47">
        <f t="shared" si="848"/>
        <v>6.7499999999999982</v>
      </c>
      <c r="W5590" s="11"/>
    </row>
    <row r="5591" spans="1:23" x14ac:dyDescent="0.45">
      <c r="A5591" t="s">
        <v>5596</v>
      </c>
      <c r="B5591">
        <v>37.53</v>
      </c>
      <c r="D5591" s="9" t="str">
        <f>VartojimasGamyba!J5587</f>
        <v>2024-04-20-17</v>
      </c>
      <c r="E5591" s="8">
        <f>VartojimasGamyba!G5587</f>
        <v>0.6</v>
      </c>
      <c r="F5591" s="11"/>
      <c r="G5591" s="7">
        <f t="shared" si="841"/>
        <v>9.0288888888888881</v>
      </c>
      <c r="H5591" s="7">
        <v>0</v>
      </c>
      <c r="I5591" s="7">
        <v>0.65111111111111108</v>
      </c>
      <c r="J5591" s="7">
        <v>0</v>
      </c>
      <c r="L5591" s="7">
        <f>VartojimasGamyba!H5587</f>
        <v>1.4E-2</v>
      </c>
      <c r="M5591" s="15">
        <f t="shared" si="842"/>
        <v>0</v>
      </c>
      <c r="N5591" s="7">
        <f t="shared" si="843"/>
        <v>0</v>
      </c>
      <c r="O5591" s="7">
        <f t="shared" si="844"/>
        <v>0</v>
      </c>
      <c r="R5591" s="7"/>
      <c r="S5591" s="47">
        <f t="shared" si="845"/>
        <v>0</v>
      </c>
      <c r="T5591" s="47">
        <f t="shared" si="846"/>
        <v>0</v>
      </c>
      <c r="U5591" s="47">
        <f t="shared" si="847"/>
        <v>137.82</v>
      </c>
      <c r="V5591" s="47">
        <f t="shared" si="848"/>
        <v>25.950000000000003</v>
      </c>
      <c r="W5591" s="11"/>
    </row>
    <row r="5592" spans="1:23" x14ac:dyDescent="0.45">
      <c r="A5592" t="s">
        <v>5597</v>
      </c>
      <c r="B5592">
        <v>63.11</v>
      </c>
      <c r="D5592" s="9" t="str">
        <f>VartojimasGamyba!J5588</f>
        <v>2024-04-20-18</v>
      </c>
      <c r="E5592" s="8">
        <f>VartojimasGamyba!G5588</f>
        <v>0.39400000000000002</v>
      </c>
      <c r="F5592" s="11"/>
      <c r="G5592" s="7">
        <f t="shared" si="841"/>
        <v>8.5911111111111111</v>
      </c>
      <c r="H5592" s="7">
        <v>0</v>
      </c>
      <c r="I5592" s="7">
        <v>0.43777777777777782</v>
      </c>
      <c r="J5592" s="7">
        <v>0</v>
      </c>
      <c r="L5592" s="7">
        <f>VartojimasGamyba!H5588</f>
        <v>0</v>
      </c>
      <c r="M5592" s="15">
        <f t="shared" si="842"/>
        <v>-5.5511151231257827E-17</v>
      </c>
      <c r="N5592" s="7">
        <f t="shared" si="843"/>
        <v>-9.0705221111875293E-15</v>
      </c>
      <c r="O5592" s="7">
        <f t="shared" si="844"/>
        <v>-9.0705221111875293E-15</v>
      </c>
      <c r="R5592" s="7"/>
      <c r="S5592" s="47">
        <f t="shared" si="845"/>
        <v>-5.5511151231257827E-17</v>
      </c>
      <c r="T5592" s="47">
        <f t="shared" si="846"/>
        <v>0</v>
      </c>
      <c r="U5592" s="47">
        <f t="shared" si="847"/>
        <v>163.4</v>
      </c>
      <c r="V5592" s="47">
        <f t="shared" si="848"/>
        <v>51.53</v>
      </c>
      <c r="W5592" s="11"/>
    </row>
    <row r="5593" spans="1:23" x14ac:dyDescent="0.45">
      <c r="A5593" t="s">
        <v>5598</v>
      </c>
      <c r="B5593">
        <v>86.7</v>
      </c>
      <c r="D5593" s="9" t="str">
        <f>VartojimasGamyba!J5589</f>
        <v>2024-04-20-19</v>
      </c>
      <c r="E5593" s="8">
        <f>VartojimasGamyba!G5589</f>
        <v>0.72199999999999998</v>
      </c>
      <c r="F5593" s="11"/>
      <c r="G5593" s="7">
        <f t="shared" si="841"/>
        <v>7.7888888888888888</v>
      </c>
      <c r="H5593" s="7">
        <v>0</v>
      </c>
      <c r="I5593" s="7">
        <v>0.80222222222222217</v>
      </c>
      <c r="J5593" s="7">
        <v>0</v>
      </c>
      <c r="L5593" s="7">
        <f>VartojimasGamyba!H5589</f>
        <v>0</v>
      </c>
      <c r="M5593" s="15">
        <f t="shared" si="842"/>
        <v>0</v>
      </c>
      <c r="N5593" s="7">
        <f t="shared" si="843"/>
        <v>0</v>
      </c>
      <c r="O5593" s="7">
        <f t="shared" si="844"/>
        <v>0</v>
      </c>
      <c r="R5593" s="7"/>
      <c r="S5593" s="47">
        <f t="shared" si="845"/>
        <v>0</v>
      </c>
      <c r="T5593" s="47">
        <f t="shared" si="846"/>
        <v>0</v>
      </c>
      <c r="U5593" s="47">
        <f t="shared" si="847"/>
        <v>186.99</v>
      </c>
      <c r="V5593" s="47">
        <f t="shared" si="848"/>
        <v>75.12</v>
      </c>
      <c r="W5593" s="11"/>
    </row>
    <row r="5594" spans="1:23" x14ac:dyDescent="0.45">
      <c r="A5594" t="s">
        <v>5599</v>
      </c>
      <c r="B5594">
        <v>97.01</v>
      </c>
      <c r="D5594" s="9" t="str">
        <f>VartojimasGamyba!J5590</f>
        <v>2024-04-20-20</v>
      </c>
      <c r="E5594" s="8">
        <f>VartojimasGamyba!G5590</f>
        <v>0.40100000000000002</v>
      </c>
      <c r="F5594" s="11"/>
      <c r="G5594" s="7">
        <f t="shared" si="841"/>
        <v>7.3433333333333328</v>
      </c>
      <c r="H5594" s="7">
        <v>0</v>
      </c>
      <c r="I5594" s="7">
        <v>0.44555555555555559</v>
      </c>
      <c r="J5594" s="7">
        <v>0</v>
      </c>
      <c r="L5594" s="7">
        <f>VartojimasGamyba!H5590</f>
        <v>0</v>
      </c>
      <c r="M5594" s="15">
        <f t="shared" si="842"/>
        <v>0</v>
      </c>
      <c r="N5594" s="7">
        <f t="shared" si="843"/>
        <v>0</v>
      </c>
      <c r="O5594" s="7">
        <f t="shared" si="844"/>
        <v>0</v>
      </c>
      <c r="P5594" s="7" t="s">
        <v>8873</v>
      </c>
      <c r="R5594" s="7"/>
      <c r="S5594" s="47">
        <f t="shared" si="845"/>
        <v>0</v>
      </c>
      <c r="T5594" s="47">
        <f t="shared" si="846"/>
        <v>0</v>
      </c>
      <c r="U5594" s="47">
        <f t="shared" si="847"/>
        <v>197.3</v>
      </c>
      <c r="V5594" s="47">
        <f t="shared" si="848"/>
        <v>85.43</v>
      </c>
      <c r="W5594" s="11"/>
    </row>
    <row r="5595" spans="1:23" x14ac:dyDescent="0.45">
      <c r="A5595" t="s">
        <v>5600</v>
      </c>
      <c r="B5595">
        <v>111.23</v>
      </c>
      <c r="D5595" s="9" t="str">
        <f>VartojimasGamyba!J5591</f>
        <v>2024-04-20-21</v>
      </c>
      <c r="E5595" s="8">
        <f>VartojimasGamyba!G5591</f>
        <v>0.69699999999999995</v>
      </c>
      <c r="F5595" s="11"/>
      <c r="G5595" s="7">
        <f t="shared" si="841"/>
        <v>6.5688888888888881</v>
      </c>
      <c r="H5595" s="7">
        <v>0</v>
      </c>
      <c r="I5595" s="7">
        <v>0.77444444444444438</v>
      </c>
      <c r="J5595" s="7">
        <v>0</v>
      </c>
      <c r="L5595" s="7">
        <f>VartojimasGamyba!H5591</f>
        <v>0</v>
      </c>
      <c r="M5595" s="15">
        <f t="shared" si="842"/>
        <v>0</v>
      </c>
      <c r="N5595" s="7">
        <f t="shared" si="843"/>
        <v>0</v>
      </c>
      <c r="O5595" s="7">
        <f t="shared" si="844"/>
        <v>0</v>
      </c>
      <c r="P5595" s="7">
        <f>SUM(N5574:N5597)</f>
        <v>-291.25637111111098</v>
      </c>
      <c r="R5595" s="7"/>
      <c r="S5595" s="47">
        <f t="shared" si="845"/>
        <v>0</v>
      </c>
      <c r="T5595" s="47">
        <f t="shared" si="846"/>
        <v>0</v>
      </c>
      <c r="U5595" s="47">
        <f t="shared" si="847"/>
        <v>211.52</v>
      </c>
      <c r="V5595" s="47">
        <f t="shared" si="848"/>
        <v>99.65</v>
      </c>
      <c r="W5595" s="11"/>
    </row>
    <row r="5596" spans="1:23" x14ac:dyDescent="0.45">
      <c r="A5596" t="s">
        <v>5601</v>
      </c>
      <c r="B5596">
        <v>100.43</v>
      </c>
      <c r="D5596" s="9" t="str">
        <f>VartojimasGamyba!J5592</f>
        <v>2024-04-20-22</v>
      </c>
      <c r="E5596" s="8">
        <f>VartojimasGamyba!G5592</f>
        <v>0.68100000000000005</v>
      </c>
      <c r="F5596" s="11"/>
      <c r="G5596" s="7">
        <f t="shared" si="841"/>
        <v>5.8122222222222213</v>
      </c>
      <c r="H5596" s="7">
        <v>0</v>
      </c>
      <c r="I5596" s="7">
        <v>0.75666666666666682</v>
      </c>
      <c r="J5596" s="7">
        <v>0</v>
      </c>
      <c r="L5596" s="7">
        <f>VartojimasGamyba!H5592</f>
        <v>0</v>
      </c>
      <c r="M5596" s="15">
        <f t="shared" si="842"/>
        <v>-1.1102230246251565E-16</v>
      </c>
      <c r="N5596" s="7">
        <f t="shared" si="843"/>
        <v>-2.2284396550276145E-14</v>
      </c>
      <c r="O5596" s="7">
        <f t="shared" si="844"/>
        <v>-2.2284396550276145E-14</v>
      </c>
      <c r="P5596" s="7" t="s">
        <v>8872</v>
      </c>
      <c r="R5596" s="7"/>
      <c r="S5596" s="47">
        <f t="shared" si="845"/>
        <v>-1.1102230246251565E-16</v>
      </c>
      <c r="T5596" s="47">
        <f t="shared" si="846"/>
        <v>0</v>
      </c>
      <c r="U5596" s="47">
        <f t="shared" si="847"/>
        <v>200.72000000000003</v>
      </c>
      <c r="V5596" s="47">
        <f t="shared" si="848"/>
        <v>88.850000000000009</v>
      </c>
      <c r="W5596" s="11"/>
    </row>
    <row r="5597" spans="1:23" x14ac:dyDescent="0.45">
      <c r="A5597" t="s">
        <v>5602</v>
      </c>
      <c r="B5597">
        <v>86.07</v>
      </c>
      <c r="D5597" s="9" t="str">
        <f>VartojimasGamyba!J5593</f>
        <v>2024-04-20-23</v>
      </c>
      <c r="E5597" s="8">
        <f>VartojimasGamyba!G5593</f>
        <v>0.73099999999999998</v>
      </c>
      <c r="F5597" s="11"/>
      <c r="G5597" s="7">
        <f t="shared" si="841"/>
        <v>4.9999999999999991</v>
      </c>
      <c r="H5597" s="7">
        <v>0</v>
      </c>
      <c r="I5597" s="7">
        <v>0.81222222222222229</v>
      </c>
      <c r="J5597" s="7">
        <v>0</v>
      </c>
      <c r="L5597" s="7">
        <f>VartojimasGamyba!H5593</f>
        <v>0</v>
      </c>
      <c r="M5597" s="15">
        <f t="shared" si="842"/>
        <v>-1.1102230246251565E-16</v>
      </c>
      <c r="N5597" s="7">
        <f t="shared" si="843"/>
        <v>-2.0690116286914419E-14</v>
      </c>
      <c r="O5597" s="7">
        <f t="shared" si="844"/>
        <v>-2.0690116286914419E-14</v>
      </c>
      <c r="P5597" s="7">
        <f>SUM(O5574:O5597)</f>
        <v>-1.6593393326047594E-14</v>
      </c>
      <c r="Q5597" s="7">
        <f>SUMPRODUCT(B5574:B5597,E5574:E5597)+SUM(E5574:E5597)*$Z$21-SUMPRODUCT(B5574:B5597,L5574:L5597)+SUM(L5574:L5597)*ABS($Z$20)</f>
        <v>1293.5025199999998</v>
      </c>
      <c r="R5597" s="7"/>
      <c r="S5597" s="47">
        <f t="shared" si="845"/>
        <v>-1.1102230246251565E-16</v>
      </c>
      <c r="T5597" s="47">
        <f t="shared" si="846"/>
        <v>0</v>
      </c>
      <c r="U5597" s="47">
        <f t="shared" si="847"/>
        <v>186.36</v>
      </c>
      <c r="V5597" s="47">
        <f t="shared" si="848"/>
        <v>74.489999999999995</v>
      </c>
      <c r="W5597" s="11">
        <f>IF(P5597&lt;&gt;Q5597,1,0)</f>
        <v>1</v>
      </c>
    </row>
    <row r="5598" spans="1:23" x14ac:dyDescent="0.45">
      <c r="A5598" t="s">
        <v>5603</v>
      </c>
      <c r="B5598">
        <v>82.9</v>
      </c>
      <c r="D5598" s="1" t="str">
        <f>VartojimasGamyba!J5594</f>
        <v>2024-04-21-00</v>
      </c>
      <c r="E5598" s="7">
        <f>VartojimasGamyba!G5594</f>
        <v>0.25600000000000001</v>
      </c>
      <c r="F5598" s="11"/>
      <c r="G5598" s="12">
        <f>G5597+H5598-I5598</f>
        <v>4.7155555555555546</v>
      </c>
      <c r="H5598" s="12">
        <v>0</v>
      </c>
      <c r="I5598" s="12">
        <v>0.28444444444444444</v>
      </c>
      <c r="J5598" s="12">
        <v>0</v>
      </c>
      <c r="K5598" s="12"/>
      <c r="L5598" s="12">
        <f>VartojimasGamyba!H5594</f>
        <v>0</v>
      </c>
      <c r="M5598" s="19">
        <f t="shared" si="842"/>
        <v>0</v>
      </c>
      <c r="N5598" s="7">
        <f t="shared" si="843"/>
        <v>0</v>
      </c>
      <c r="O5598" s="7">
        <f t="shared" si="844"/>
        <v>0</v>
      </c>
      <c r="R5598" s="20" t="s">
        <v>8783</v>
      </c>
      <c r="S5598" s="47">
        <f t="shared" si="845"/>
        <v>0</v>
      </c>
      <c r="T5598" s="47">
        <f t="shared" si="846"/>
        <v>0</v>
      </c>
      <c r="U5598" s="47">
        <f t="shared" si="847"/>
        <v>183.19</v>
      </c>
      <c r="V5598" s="47">
        <f t="shared" si="848"/>
        <v>71.320000000000007</v>
      </c>
      <c r="W5598" s="11"/>
    </row>
    <row r="5599" spans="1:23" x14ac:dyDescent="0.45">
      <c r="A5599" t="s">
        <v>5604</v>
      </c>
      <c r="B5599">
        <v>86.6</v>
      </c>
      <c r="D5599" s="1" t="str">
        <f>VartojimasGamyba!J5595</f>
        <v>2024-04-21-01</v>
      </c>
      <c r="E5599" s="7">
        <f>VartojimasGamyba!G5595</f>
        <v>0.63100000000000001</v>
      </c>
      <c r="F5599" s="11"/>
      <c r="G5599" s="12">
        <f t="shared" ref="G5599:G5621" si="849">G5598+H5599-I5599</f>
        <v>4.0144444444444431</v>
      </c>
      <c r="H5599" s="12">
        <v>0</v>
      </c>
      <c r="I5599" s="12">
        <v>0.70111111111111102</v>
      </c>
      <c r="J5599" s="12">
        <v>0</v>
      </c>
      <c r="K5599" s="12"/>
      <c r="L5599" s="12">
        <f>VartojimasGamyba!H5595</f>
        <v>0</v>
      </c>
      <c r="M5599" s="19">
        <f t="shared" si="842"/>
        <v>1.1102230246251565E-16</v>
      </c>
      <c r="N5599" s="7">
        <f t="shared" si="843"/>
        <v>2.0748958107219549E-14</v>
      </c>
      <c r="O5599" s="7">
        <f t="shared" si="844"/>
        <v>2.0748958107219549E-14</v>
      </c>
      <c r="R5599" s="7"/>
      <c r="S5599" s="47">
        <f t="shared" si="845"/>
        <v>1.1102230246251565E-16</v>
      </c>
      <c r="T5599" s="47">
        <f t="shared" si="846"/>
        <v>0</v>
      </c>
      <c r="U5599" s="47">
        <f t="shared" si="847"/>
        <v>186.89</v>
      </c>
      <c r="V5599" s="47">
        <f t="shared" si="848"/>
        <v>75.02</v>
      </c>
      <c r="W5599" s="11"/>
    </row>
    <row r="5600" spans="1:23" x14ac:dyDescent="0.45">
      <c r="A5600" t="s">
        <v>5605</v>
      </c>
      <c r="B5600">
        <v>78.27</v>
      </c>
      <c r="D5600" s="1" t="str">
        <f>VartojimasGamyba!J5596</f>
        <v>2024-04-21-02</v>
      </c>
      <c r="E5600" s="7">
        <f>VartojimasGamyba!G5596</f>
        <v>0.182</v>
      </c>
      <c r="F5600" s="11"/>
      <c r="G5600" s="12">
        <f t="shared" si="849"/>
        <v>3.8122222222222208</v>
      </c>
      <c r="H5600" s="12">
        <v>0</v>
      </c>
      <c r="I5600" s="12">
        <v>0.20222222222222222</v>
      </c>
      <c r="J5600" s="12">
        <v>0</v>
      </c>
      <c r="K5600" s="12"/>
      <c r="L5600" s="12">
        <f>VartojimasGamyba!H5596</f>
        <v>0</v>
      </c>
      <c r="M5600" s="19">
        <f t="shared" si="842"/>
        <v>0</v>
      </c>
      <c r="N5600" s="7">
        <f t="shared" si="843"/>
        <v>0</v>
      </c>
      <c r="O5600" s="7">
        <f t="shared" si="844"/>
        <v>0</v>
      </c>
      <c r="R5600" s="7"/>
      <c r="S5600" s="47">
        <f t="shared" si="845"/>
        <v>0</v>
      </c>
      <c r="T5600" s="47">
        <f t="shared" si="846"/>
        <v>0</v>
      </c>
      <c r="U5600" s="47">
        <f t="shared" si="847"/>
        <v>178.56</v>
      </c>
      <c r="V5600" s="47">
        <f t="shared" si="848"/>
        <v>66.69</v>
      </c>
      <c r="W5600" s="11"/>
    </row>
    <row r="5601" spans="1:23" x14ac:dyDescent="0.45">
      <c r="A5601" t="s">
        <v>5606</v>
      </c>
      <c r="B5601">
        <v>69.53</v>
      </c>
      <c r="D5601" s="1" t="str">
        <f>VartojimasGamyba!J5597</f>
        <v>2024-04-21-03</v>
      </c>
      <c r="E5601" s="7">
        <f>VartojimasGamyba!G5597</f>
        <v>0.80600000000000005</v>
      </c>
      <c r="F5601" s="11"/>
      <c r="G5601" s="12">
        <f t="shared" si="849"/>
        <v>2.9166666666666652</v>
      </c>
      <c r="H5601" s="12">
        <v>0</v>
      </c>
      <c r="I5601" s="12">
        <v>0.89555555555555555</v>
      </c>
      <c r="J5601" s="12">
        <v>0</v>
      </c>
      <c r="K5601" s="12"/>
      <c r="L5601" s="12">
        <f>VartojimasGamyba!H5597</f>
        <v>0</v>
      </c>
      <c r="M5601" s="19">
        <f t="shared" si="842"/>
        <v>0</v>
      </c>
      <c r="N5601" s="7">
        <f t="shared" si="843"/>
        <v>0</v>
      </c>
      <c r="O5601" s="7">
        <f t="shared" si="844"/>
        <v>0</v>
      </c>
      <c r="R5601" s="7"/>
      <c r="S5601" s="47">
        <f t="shared" si="845"/>
        <v>0</v>
      </c>
      <c r="T5601" s="47">
        <f t="shared" si="846"/>
        <v>0</v>
      </c>
      <c r="U5601" s="47">
        <f t="shared" si="847"/>
        <v>169.82</v>
      </c>
      <c r="V5601" s="47">
        <f t="shared" si="848"/>
        <v>57.95</v>
      </c>
      <c r="W5601" s="11"/>
    </row>
    <row r="5602" spans="1:23" x14ac:dyDescent="0.45">
      <c r="A5602" t="s">
        <v>5607</v>
      </c>
      <c r="B5602">
        <v>65.209999999999994</v>
      </c>
      <c r="D5602" s="1" t="str">
        <f>VartojimasGamyba!J5598</f>
        <v>2024-04-21-04</v>
      </c>
      <c r="E5602" s="7">
        <f>VartojimasGamyba!G5598</f>
        <v>0.15</v>
      </c>
      <c r="F5602" s="11"/>
      <c r="G5602" s="12">
        <f t="shared" si="849"/>
        <v>2.9133333333333318</v>
      </c>
      <c r="H5602" s="12">
        <v>0</v>
      </c>
      <c r="I5602" s="12">
        <v>3.3333333333333366E-3</v>
      </c>
      <c r="J5602" s="12">
        <v>0</v>
      </c>
      <c r="K5602" s="12"/>
      <c r="L5602" s="12">
        <f>VartojimasGamyba!H5598</f>
        <v>0.14699999999999999</v>
      </c>
      <c r="M5602" s="19">
        <f t="shared" si="842"/>
        <v>0</v>
      </c>
      <c r="N5602" s="7">
        <f t="shared" si="843"/>
        <v>0</v>
      </c>
      <c r="O5602" s="7">
        <f t="shared" si="844"/>
        <v>0</v>
      </c>
      <c r="R5602" s="7"/>
      <c r="S5602" s="47">
        <f t="shared" si="845"/>
        <v>0</v>
      </c>
      <c r="T5602" s="47">
        <f t="shared" si="846"/>
        <v>0</v>
      </c>
      <c r="U5602" s="47">
        <f t="shared" si="847"/>
        <v>165.5</v>
      </c>
      <c r="V5602" s="47">
        <f t="shared" si="848"/>
        <v>53.629999999999995</v>
      </c>
      <c r="W5602" s="11"/>
    </row>
    <row r="5603" spans="1:23" x14ac:dyDescent="0.45">
      <c r="A5603" t="s">
        <v>5608</v>
      </c>
      <c r="B5603">
        <v>65.08</v>
      </c>
      <c r="D5603" s="1" t="str">
        <f>VartojimasGamyba!J5599</f>
        <v>2024-04-21-05</v>
      </c>
      <c r="E5603" s="7">
        <f>VartojimasGamyba!G5599</f>
        <v>0.26500000000000001</v>
      </c>
      <c r="F5603" s="11"/>
      <c r="G5603" s="12">
        <f t="shared" si="849"/>
        <v>2.9133333333333327</v>
      </c>
      <c r="H5603" s="12">
        <v>8.8817841970012523E-16</v>
      </c>
      <c r="I5603" s="12">
        <v>0</v>
      </c>
      <c r="J5603" s="12">
        <v>0.39500000000000002</v>
      </c>
      <c r="K5603" s="12"/>
      <c r="L5603" s="12">
        <f>VartojimasGamyba!H5599</f>
        <v>0.66</v>
      </c>
      <c r="M5603" s="19">
        <f t="shared" si="842"/>
        <v>8.8817841970012523E-16</v>
      </c>
      <c r="N5603" s="7">
        <f t="shared" si="843"/>
        <v>-21.132499999999855</v>
      </c>
      <c r="O5603" s="7">
        <f t="shared" si="844"/>
        <v>1.4687806526580971E-13</v>
      </c>
      <c r="R5603" s="7"/>
      <c r="S5603" s="47">
        <f t="shared" si="845"/>
        <v>0.39500000000000091</v>
      </c>
      <c r="T5603" s="47">
        <f t="shared" si="846"/>
        <v>0.39500000000000002</v>
      </c>
      <c r="U5603" s="47">
        <f t="shared" si="847"/>
        <v>165.37</v>
      </c>
      <c r="V5603" s="47">
        <f t="shared" si="848"/>
        <v>53.5</v>
      </c>
      <c r="W5603" s="11"/>
    </row>
    <row r="5604" spans="1:23" x14ac:dyDescent="0.45">
      <c r="A5604" t="s">
        <v>5609</v>
      </c>
      <c r="B5604">
        <v>64.28</v>
      </c>
      <c r="D5604" s="1" t="str">
        <f>VartojimasGamyba!J5600</f>
        <v>2024-04-21-06</v>
      </c>
      <c r="E5604" s="7">
        <f>VartojimasGamyba!G5600</f>
        <v>6.4000000000000001E-2</v>
      </c>
      <c r="F5604" s="11"/>
      <c r="G5604" s="12">
        <f t="shared" si="849"/>
        <v>2.9133333333333327</v>
      </c>
      <c r="H5604" s="12">
        <v>0</v>
      </c>
      <c r="I5604" s="12">
        <v>0</v>
      </c>
      <c r="J5604" s="12">
        <v>1.5049999999999999</v>
      </c>
      <c r="K5604" s="12"/>
      <c r="L5604" s="12">
        <f>VartojimasGamyba!H5600</f>
        <v>1.569</v>
      </c>
      <c r="M5604" s="19">
        <f t="shared" si="842"/>
        <v>0</v>
      </c>
      <c r="N5604" s="7">
        <f t="shared" si="843"/>
        <v>-79.313500000000005</v>
      </c>
      <c r="O5604" s="7">
        <f t="shared" si="844"/>
        <v>0</v>
      </c>
      <c r="R5604" s="7"/>
      <c r="S5604" s="47">
        <f t="shared" si="845"/>
        <v>1.5049999999999999</v>
      </c>
      <c r="T5604" s="47">
        <f t="shared" si="846"/>
        <v>1.5049999999999999</v>
      </c>
      <c r="U5604" s="47">
        <f t="shared" si="847"/>
        <v>164.57</v>
      </c>
      <c r="V5604" s="47">
        <f t="shared" si="848"/>
        <v>52.7</v>
      </c>
      <c r="W5604" s="11"/>
    </row>
    <row r="5605" spans="1:23" x14ac:dyDescent="0.45">
      <c r="A5605" t="s">
        <v>5610</v>
      </c>
      <c r="B5605">
        <v>70.069999999999993</v>
      </c>
      <c r="D5605" s="1" t="str">
        <f>VartojimasGamyba!J5601</f>
        <v>2024-04-21-07</v>
      </c>
      <c r="E5605" s="7">
        <f>VartojimasGamyba!G5601</f>
        <v>0.114</v>
      </c>
      <c r="F5605" s="11"/>
      <c r="G5605" s="12">
        <f t="shared" si="849"/>
        <v>2.9133333333333331</v>
      </c>
      <c r="H5605" s="12">
        <v>2.2204460492503131E-16</v>
      </c>
      <c r="I5605" s="12">
        <v>0</v>
      </c>
      <c r="J5605" s="12">
        <v>0.70099999999999996</v>
      </c>
      <c r="K5605" s="12"/>
      <c r="L5605" s="12">
        <f>VartojimasGamyba!H5601</f>
        <v>0.81499999999999995</v>
      </c>
      <c r="M5605" s="19">
        <f t="shared" si="842"/>
        <v>0</v>
      </c>
      <c r="N5605" s="7">
        <f t="shared" si="843"/>
        <v>-41.001489999999997</v>
      </c>
      <c r="O5605" s="7">
        <f t="shared" si="844"/>
        <v>0</v>
      </c>
      <c r="R5605" s="7"/>
      <c r="S5605" s="47">
        <f t="shared" si="845"/>
        <v>0.70099999999999996</v>
      </c>
      <c r="T5605" s="47">
        <f t="shared" si="846"/>
        <v>0.70099999999999996</v>
      </c>
      <c r="U5605" s="47">
        <f t="shared" si="847"/>
        <v>170.36</v>
      </c>
      <c r="V5605" s="47">
        <f t="shared" si="848"/>
        <v>58.489999999999995</v>
      </c>
      <c r="W5605" s="11"/>
    </row>
    <row r="5606" spans="1:23" x14ac:dyDescent="0.45">
      <c r="A5606" t="s">
        <v>5611</v>
      </c>
      <c r="B5606">
        <v>60.53</v>
      </c>
      <c r="D5606" s="1" t="str">
        <f>VartojimasGamyba!J5602</f>
        <v>2024-04-21-08</v>
      </c>
      <c r="E5606" s="7">
        <f>VartojimasGamyba!G5602</f>
        <v>0.03</v>
      </c>
      <c r="F5606" s="11"/>
      <c r="G5606" s="12">
        <f t="shared" si="849"/>
        <v>2.9133333333333331</v>
      </c>
      <c r="H5606" s="12">
        <v>0</v>
      </c>
      <c r="I5606" s="12">
        <v>0</v>
      </c>
      <c r="J5606" s="12">
        <v>1.2409999999999999</v>
      </c>
      <c r="K5606" s="12"/>
      <c r="L5606" s="12">
        <f>VartojimasGamyba!H5602</f>
        <v>1.2709999999999999</v>
      </c>
      <c r="M5606" s="19">
        <f t="shared" si="842"/>
        <v>0</v>
      </c>
      <c r="N5606" s="7">
        <f t="shared" si="843"/>
        <v>-60.746949999999998</v>
      </c>
      <c r="O5606" s="7">
        <f t="shared" si="844"/>
        <v>0</v>
      </c>
      <c r="R5606" s="7"/>
      <c r="S5606" s="47">
        <f t="shared" si="845"/>
        <v>1.2409999999999999</v>
      </c>
      <c r="T5606" s="47">
        <f t="shared" si="846"/>
        <v>1.2409999999999999</v>
      </c>
      <c r="U5606" s="47">
        <f t="shared" si="847"/>
        <v>160.82</v>
      </c>
      <c r="V5606" s="47">
        <f t="shared" si="848"/>
        <v>48.95</v>
      </c>
      <c r="W5606" s="11"/>
    </row>
    <row r="5607" spans="1:23" x14ac:dyDescent="0.45">
      <c r="A5607" t="s">
        <v>5612</v>
      </c>
      <c r="B5607">
        <v>60.88</v>
      </c>
      <c r="D5607" s="1" t="str">
        <f>VartojimasGamyba!J5603</f>
        <v>2024-04-21-09</v>
      </c>
      <c r="E5607" s="7">
        <f>VartojimasGamyba!G5603</f>
        <v>6.0000000000000001E-3</v>
      </c>
      <c r="F5607" s="11"/>
      <c r="G5607" s="12">
        <f t="shared" si="849"/>
        <v>2.9133333333333331</v>
      </c>
      <c r="H5607" s="12">
        <v>0</v>
      </c>
      <c r="I5607" s="12">
        <v>0</v>
      </c>
      <c r="J5607" s="12">
        <v>2.415</v>
      </c>
      <c r="K5607" s="12"/>
      <c r="L5607" s="12">
        <f>VartojimasGamyba!H5603</f>
        <v>2.4209999999999998</v>
      </c>
      <c r="M5607" s="19">
        <f t="shared" si="842"/>
        <v>0</v>
      </c>
      <c r="N5607" s="7">
        <f t="shared" si="843"/>
        <v>-119.05950000000001</v>
      </c>
      <c r="O5607" s="7">
        <f t="shared" si="844"/>
        <v>0</v>
      </c>
      <c r="R5607" s="7"/>
      <c r="S5607" s="47">
        <f t="shared" si="845"/>
        <v>2.415</v>
      </c>
      <c r="T5607" s="47">
        <f t="shared" si="846"/>
        <v>2.415</v>
      </c>
      <c r="U5607" s="47">
        <f t="shared" si="847"/>
        <v>161.17000000000002</v>
      </c>
      <c r="V5607" s="47">
        <f t="shared" si="848"/>
        <v>49.300000000000004</v>
      </c>
      <c r="W5607" s="11"/>
    </row>
    <row r="5608" spans="1:23" x14ac:dyDescent="0.45">
      <c r="A5608" t="s">
        <v>5613</v>
      </c>
      <c r="B5608">
        <v>54.73</v>
      </c>
      <c r="D5608" s="1" t="str">
        <f>VartojimasGamyba!J5604</f>
        <v>2024-04-21-10</v>
      </c>
      <c r="E5608" s="7">
        <f>VartojimasGamyba!G5604</f>
        <v>1.6E-2</v>
      </c>
      <c r="F5608" s="11"/>
      <c r="G5608" s="12">
        <f t="shared" si="849"/>
        <v>2.9133333333333331</v>
      </c>
      <c r="H5608" s="12">
        <v>0</v>
      </c>
      <c r="I5608" s="12">
        <v>0</v>
      </c>
      <c r="J5608" s="12">
        <v>2.2120000000000002</v>
      </c>
      <c r="K5608" s="12"/>
      <c r="L5608" s="12">
        <f>VartojimasGamyba!H5604</f>
        <v>2.2280000000000002</v>
      </c>
      <c r="M5608" s="19">
        <f t="shared" si="842"/>
        <v>0</v>
      </c>
      <c r="N5608" s="7">
        <f t="shared" si="843"/>
        <v>-95.447800000000001</v>
      </c>
      <c r="O5608" s="7">
        <f t="shared" si="844"/>
        <v>0</v>
      </c>
      <c r="R5608" s="7"/>
      <c r="S5608" s="47">
        <f t="shared" si="845"/>
        <v>2.2120000000000002</v>
      </c>
      <c r="T5608" s="47">
        <f t="shared" si="846"/>
        <v>2.2120000000000002</v>
      </c>
      <c r="U5608" s="47">
        <f t="shared" si="847"/>
        <v>155.02000000000001</v>
      </c>
      <c r="V5608" s="47">
        <f t="shared" si="848"/>
        <v>43.15</v>
      </c>
      <c r="W5608" s="11"/>
    </row>
    <row r="5609" spans="1:23" x14ac:dyDescent="0.45">
      <c r="A5609" t="s">
        <v>5614</v>
      </c>
      <c r="B5609">
        <v>43.29</v>
      </c>
      <c r="D5609" s="1" t="str">
        <f>VartojimasGamyba!J5605</f>
        <v>2024-04-21-11</v>
      </c>
      <c r="E5609" s="7">
        <f>VartojimasGamyba!G5605</f>
        <v>0.64400000000000002</v>
      </c>
      <c r="F5609" s="11"/>
      <c r="G5609" s="12">
        <f t="shared" si="849"/>
        <v>4.1473333333333331</v>
      </c>
      <c r="H5609" s="12">
        <v>1.2340000000000002</v>
      </c>
      <c r="I5609" s="12">
        <v>0</v>
      </c>
      <c r="J5609" s="12">
        <v>0</v>
      </c>
      <c r="K5609" s="12"/>
      <c r="L5609" s="12">
        <f>VartojimasGamyba!H5605</f>
        <v>1.8779999999999999</v>
      </c>
      <c r="M5609" s="19">
        <f t="shared" si="842"/>
        <v>0</v>
      </c>
      <c r="N5609" s="7">
        <f t="shared" si="843"/>
        <v>0</v>
      </c>
      <c r="O5609" s="7">
        <f t="shared" si="844"/>
        <v>0</v>
      </c>
      <c r="R5609" s="7"/>
      <c r="S5609" s="47">
        <f t="shared" si="845"/>
        <v>1.234</v>
      </c>
      <c r="T5609" s="47">
        <f t="shared" si="846"/>
        <v>1.234</v>
      </c>
      <c r="U5609" s="47">
        <f t="shared" si="847"/>
        <v>143.58000000000001</v>
      </c>
      <c r="V5609" s="47">
        <f t="shared" si="848"/>
        <v>31.71</v>
      </c>
      <c r="W5609" s="11"/>
    </row>
    <row r="5610" spans="1:23" x14ac:dyDescent="0.45">
      <c r="A5610" t="s">
        <v>5615</v>
      </c>
      <c r="B5610">
        <v>42.47</v>
      </c>
      <c r="D5610" s="1" t="str">
        <f>VartojimasGamyba!J5606</f>
        <v>2024-04-21-12</v>
      </c>
      <c r="E5610" s="7">
        <f>VartojimasGamyba!G5606</f>
        <v>4.1000000000000002E-2</v>
      </c>
      <c r="F5610" s="11"/>
      <c r="G5610" s="12">
        <f t="shared" si="849"/>
        <v>6.1853333333333333</v>
      </c>
      <c r="H5610" s="12">
        <v>2.0380000000000003</v>
      </c>
      <c r="I5610" s="12">
        <v>0</v>
      </c>
      <c r="J5610" s="12">
        <v>0</v>
      </c>
      <c r="K5610" s="12"/>
      <c r="L5610" s="12">
        <f>VartojimasGamyba!H5606</f>
        <v>2.0790000000000002</v>
      </c>
      <c r="M5610" s="19">
        <f t="shared" si="842"/>
        <v>0</v>
      </c>
      <c r="N5610" s="7">
        <f t="shared" si="843"/>
        <v>0</v>
      </c>
      <c r="O5610" s="7">
        <f t="shared" si="844"/>
        <v>0</v>
      </c>
      <c r="R5610" s="7"/>
      <c r="S5610" s="47">
        <f t="shared" si="845"/>
        <v>2.0380000000000003</v>
      </c>
      <c r="T5610" s="47">
        <f t="shared" si="846"/>
        <v>2.0380000000000003</v>
      </c>
      <c r="U5610" s="47">
        <f t="shared" si="847"/>
        <v>142.76</v>
      </c>
      <c r="V5610" s="47">
        <f t="shared" si="848"/>
        <v>30.89</v>
      </c>
      <c r="W5610" s="11"/>
    </row>
    <row r="5611" spans="1:23" x14ac:dyDescent="0.45">
      <c r="A5611" t="s">
        <v>5616</v>
      </c>
      <c r="B5611">
        <v>43.94</v>
      </c>
      <c r="D5611" s="1" t="str">
        <f>VartojimasGamyba!J5607</f>
        <v>2024-04-21-13</v>
      </c>
      <c r="E5611" s="7">
        <f>VartojimasGamyba!G5607</f>
        <v>1.2E-2</v>
      </c>
      <c r="F5611" s="11"/>
      <c r="G5611" s="12">
        <f t="shared" si="849"/>
        <v>7.2036666666666669</v>
      </c>
      <c r="H5611" s="12">
        <v>1.0183333333333333</v>
      </c>
      <c r="I5611" s="12">
        <v>0</v>
      </c>
      <c r="J5611" s="12">
        <v>1.4436666666666669</v>
      </c>
      <c r="K5611" s="12"/>
      <c r="L5611" s="12">
        <f>VartojimasGamyba!H5607</f>
        <v>2.4740000000000002</v>
      </c>
      <c r="M5611" s="19">
        <f t="shared" si="842"/>
        <v>0</v>
      </c>
      <c r="N5611" s="7">
        <f t="shared" si="843"/>
        <v>-46.71705333333334</v>
      </c>
      <c r="O5611" s="7">
        <f t="shared" si="844"/>
        <v>0</v>
      </c>
      <c r="R5611" s="7"/>
      <c r="S5611" s="47">
        <f t="shared" si="845"/>
        <v>2.4620000000000002</v>
      </c>
      <c r="T5611" s="47">
        <f t="shared" si="846"/>
        <v>2.4620000000000002</v>
      </c>
      <c r="U5611" s="47">
        <f t="shared" si="847"/>
        <v>144.23000000000002</v>
      </c>
      <c r="V5611" s="47">
        <f t="shared" si="848"/>
        <v>32.36</v>
      </c>
      <c r="W5611" s="11"/>
    </row>
    <row r="5612" spans="1:23" x14ac:dyDescent="0.45">
      <c r="A5612" t="s">
        <v>5617</v>
      </c>
      <c r="B5612">
        <v>42.14</v>
      </c>
      <c r="D5612" s="1" t="str">
        <f>VartojimasGamyba!J5608</f>
        <v>2024-04-21-14</v>
      </c>
      <c r="E5612" s="7">
        <f>VartojimasGamyba!G5608</f>
        <v>2.1000000000000001E-2</v>
      </c>
      <c r="F5612" s="11"/>
      <c r="G5612" s="12">
        <f t="shared" si="849"/>
        <v>8.4676666666666662</v>
      </c>
      <c r="H5612" s="12">
        <v>1.2640000000000002</v>
      </c>
      <c r="I5612" s="12">
        <v>0</v>
      </c>
      <c r="J5612" s="12">
        <v>0</v>
      </c>
      <c r="K5612" s="12"/>
      <c r="L5612" s="12">
        <f>VartojimasGamyba!H5608</f>
        <v>1.2849999999999999</v>
      </c>
      <c r="M5612" s="19">
        <f t="shared" si="842"/>
        <v>0</v>
      </c>
      <c r="N5612" s="7">
        <f t="shared" si="843"/>
        <v>0</v>
      </c>
      <c r="O5612" s="7">
        <f t="shared" si="844"/>
        <v>0</v>
      </c>
      <c r="R5612" s="7"/>
      <c r="S5612" s="47">
        <f t="shared" si="845"/>
        <v>1.264</v>
      </c>
      <c r="T5612" s="47">
        <f t="shared" si="846"/>
        <v>1.264</v>
      </c>
      <c r="U5612" s="47">
        <f t="shared" si="847"/>
        <v>142.43</v>
      </c>
      <c r="V5612" s="47">
        <f t="shared" si="848"/>
        <v>30.560000000000002</v>
      </c>
      <c r="W5612" s="11"/>
    </row>
    <row r="5613" spans="1:23" x14ac:dyDescent="0.45">
      <c r="A5613" t="s">
        <v>5618</v>
      </c>
      <c r="B5613">
        <v>41.48</v>
      </c>
      <c r="D5613" s="1" t="str">
        <f>VartojimasGamyba!J5609</f>
        <v>2024-04-21-15</v>
      </c>
      <c r="E5613" s="7">
        <f>VartojimasGamyba!G5609</f>
        <v>0.08</v>
      </c>
      <c r="F5613" s="11"/>
      <c r="G5613" s="12">
        <f t="shared" si="849"/>
        <v>9.5066666666666659</v>
      </c>
      <c r="H5613" s="12">
        <v>1.0389999999999999</v>
      </c>
      <c r="I5613" s="12">
        <v>0</v>
      </c>
      <c r="J5613" s="12">
        <v>0</v>
      </c>
      <c r="K5613" s="12"/>
      <c r="L5613" s="12">
        <f>VartojimasGamyba!H5609</f>
        <v>1.119</v>
      </c>
      <c r="M5613" s="19">
        <f t="shared" si="842"/>
        <v>0</v>
      </c>
      <c r="N5613" s="7">
        <f t="shared" si="843"/>
        <v>0</v>
      </c>
      <c r="O5613" s="7">
        <f t="shared" si="844"/>
        <v>0</v>
      </c>
      <c r="R5613" s="7"/>
      <c r="S5613" s="47">
        <f t="shared" si="845"/>
        <v>1.0389999999999999</v>
      </c>
      <c r="T5613" s="47">
        <f t="shared" si="846"/>
        <v>1.0389999999999999</v>
      </c>
      <c r="U5613" s="47">
        <f t="shared" si="847"/>
        <v>141.77000000000001</v>
      </c>
      <c r="V5613" s="47">
        <f t="shared" si="848"/>
        <v>29.9</v>
      </c>
      <c r="W5613" s="11"/>
    </row>
    <row r="5614" spans="1:23" x14ac:dyDescent="0.45">
      <c r="A5614" t="s">
        <v>5619</v>
      </c>
      <c r="B5614">
        <v>41.93</v>
      </c>
      <c r="D5614" s="1" t="str">
        <f>VartojimasGamyba!J5610</f>
        <v>2024-04-21-16</v>
      </c>
      <c r="E5614" s="7">
        <f>VartojimasGamyba!G5610</f>
        <v>0.41899999999999998</v>
      </c>
      <c r="F5614" s="11"/>
      <c r="G5614" s="12">
        <f t="shared" si="849"/>
        <v>9.3077777777777762</v>
      </c>
      <c r="H5614" s="12">
        <v>0</v>
      </c>
      <c r="I5614" s="12">
        <v>0.19888888888888889</v>
      </c>
      <c r="J5614" s="12">
        <v>0</v>
      </c>
      <c r="K5614" s="12"/>
      <c r="L5614" s="12">
        <f>VartojimasGamyba!H5610</f>
        <v>0.24</v>
      </c>
      <c r="M5614" s="19">
        <f t="shared" si="842"/>
        <v>0</v>
      </c>
      <c r="N5614" s="7">
        <f t="shared" si="843"/>
        <v>0</v>
      </c>
      <c r="O5614" s="7">
        <f t="shared" si="844"/>
        <v>0</v>
      </c>
      <c r="R5614" s="7"/>
      <c r="S5614" s="47">
        <f t="shared" si="845"/>
        <v>0</v>
      </c>
      <c r="T5614" s="47">
        <f t="shared" si="846"/>
        <v>0</v>
      </c>
      <c r="U5614" s="47">
        <f t="shared" si="847"/>
        <v>142.22</v>
      </c>
      <c r="V5614" s="47">
        <f t="shared" si="848"/>
        <v>30.35</v>
      </c>
      <c r="W5614" s="11"/>
    </row>
    <row r="5615" spans="1:23" x14ac:dyDescent="0.45">
      <c r="A5615" t="s">
        <v>5620</v>
      </c>
      <c r="B5615">
        <v>47.7</v>
      </c>
      <c r="D5615" s="1" t="str">
        <f>VartojimasGamyba!J5611</f>
        <v>2024-04-21-17</v>
      </c>
      <c r="E5615" s="7">
        <f>VartojimasGamyba!G5611</f>
        <v>0.56100000000000005</v>
      </c>
      <c r="F5615" s="11"/>
      <c r="G5615" s="12">
        <f t="shared" si="849"/>
        <v>8.7077777777777765</v>
      </c>
      <c r="H5615" s="12">
        <v>0</v>
      </c>
      <c r="I5615" s="12">
        <v>0.6</v>
      </c>
      <c r="J5615" s="12">
        <v>0</v>
      </c>
      <c r="K5615" s="12"/>
      <c r="L5615" s="12">
        <f>VartojimasGamyba!H5611</f>
        <v>2.1000000000000001E-2</v>
      </c>
      <c r="M5615" s="19">
        <f t="shared" si="842"/>
        <v>0</v>
      </c>
      <c r="N5615" s="7">
        <f t="shared" si="843"/>
        <v>0</v>
      </c>
      <c r="O5615" s="7">
        <f t="shared" si="844"/>
        <v>0</v>
      </c>
      <c r="R5615" s="7"/>
      <c r="S5615" s="47">
        <f t="shared" si="845"/>
        <v>0</v>
      </c>
      <c r="T5615" s="47">
        <f t="shared" si="846"/>
        <v>0</v>
      </c>
      <c r="U5615" s="47">
        <f t="shared" si="847"/>
        <v>147.99</v>
      </c>
      <c r="V5615" s="47">
        <f t="shared" si="848"/>
        <v>36.120000000000005</v>
      </c>
      <c r="W5615" s="11"/>
    </row>
    <row r="5616" spans="1:23" x14ac:dyDescent="0.45">
      <c r="A5616" t="s">
        <v>5621</v>
      </c>
      <c r="B5616">
        <v>58.68</v>
      </c>
      <c r="D5616" s="1" t="str">
        <f>VartojimasGamyba!J5612</f>
        <v>2024-04-21-18</v>
      </c>
      <c r="E5616" s="7">
        <f>VartojimasGamyba!G5612</f>
        <v>0.47199999999999998</v>
      </c>
      <c r="F5616" s="11"/>
      <c r="G5616" s="12">
        <f t="shared" si="849"/>
        <v>8.1833333333333318</v>
      </c>
      <c r="H5616" s="12">
        <v>0</v>
      </c>
      <c r="I5616" s="12">
        <v>0.52444444444444449</v>
      </c>
      <c r="J5616" s="12">
        <v>0</v>
      </c>
      <c r="K5616" s="12"/>
      <c r="L5616" s="12">
        <f>VartojimasGamyba!H5612</f>
        <v>0</v>
      </c>
      <c r="M5616" s="19">
        <f t="shared" si="842"/>
        <v>-5.5511151231257827E-17</v>
      </c>
      <c r="N5616" s="7">
        <f t="shared" si="843"/>
        <v>-8.8246077112330567E-15</v>
      </c>
      <c r="O5616" s="7">
        <f t="shared" si="844"/>
        <v>-8.8246077112330567E-15</v>
      </c>
      <c r="R5616" s="7"/>
      <c r="S5616" s="47">
        <f t="shared" si="845"/>
        <v>-5.5511151231257827E-17</v>
      </c>
      <c r="T5616" s="47">
        <f t="shared" si="846"/>
        <v>0</v>
      </c>
      <c r="U5616" s="47">
        <f t="shared" si="847"/>
        <v>158.97</v>
      </c>
      <c r="V5616" s="47">
        <f t="shared" si="848"/>
        <v>47.1</v>
      </c>
      <c r="W5616" s="11"/>
    </row>
    <row r="5617" spans="1:23" x14ac:dyDescent="0.45">
      <c r="A5617" t="s">
        <v>5622</v>
      </c>
      <c r="B5617">
        <v>78.98</v>
      </c>
      <c r="D5617" s="1" t="str">
        <f>VartojimasGamyba!J5613</f>
        <v>2024-04-21-19</v>
      </c>
      <c r="E5617" s="7">
        <f>VartojimasGamyba!G5613</f>
        <v>0.70899999999999996</v>
      </c>
      <c r="F5617" s="11"/>
      <c r="G5617" s="12">
        <f t="shared" si="849"/>
        <v>7.3955555555555543</v>
      </c>
      <c r="H5617" s="12">
        <v>0</v>
      </c>
      <c r="I5617" s="12">
        <v>0.7877777777777778</v>
      </c>
      <c r="J5617" s="12">
        <v>0</v>
      </c>
      <c r="K5617" s="12"/>
      <c r="L5617" s="12">
        <f>VartojimasGamyba!H5613</f>
        <v>0</v>
      </c>
      <c r="M5617" s="19">
        <f t="shared" si="842"/>
        <v>-1.1102230246251565E-16</v>
      </c>
      <c r="N5617" s="7">
        <f t="shared" si="843"/>
        <v>-1.9902968162455182E-14</v>
      </c>
      <c r="O5617" s="7">
        <f t="shared" si="844"/>
        <v>-1.9902968162455182E-14</v>
      </c>
      <c r="R5617" s="7"/>
      <c r="S5617" s="47">
        <f t="shared" si="845"/>
        <v>-1.1102230246251565E-16</v>
      </c>
      <c r="T5617" s="47">
        <f t="shared" si="846"/>
        <v>0</v>
      </c>
      <c r="U5617" s="47">
        <f t="shared" si="847"/>
        <v>179.27</v>
      </c>
      <c r="V5617" s="47">
        <f t="shared" si="848"/>
        <v>67.400000000000006</v>
      </c>
      <c r="W5617" s="11"/>
    </row>
    <row r="5618" spans="1:23" x14ac:dyDescent="0.45">
      <c r="A5618" t="s">
        <v>5623</v>
      </c>
      <c r="B5618">
        <v>89.36</v>
      </c>
      <c r="D5618" s="1" t="str">
        <f>VartojimasGamyba!J5614</f>
        <v>2024-04-21-20</v>
      </c>
      <c r="E5618" s="7">
        <f>VartojimasGamyba!G5614</f>
        <v>0.19</v>
      </c>
      <c r="F5618" s="11"/>
      <c r="G5618" s="12">
        <f t="shared" si="849"/>
        <v>7.1844444444444431</v>
      </c>
      <c r="H5618" s="12">
        <v>0</v>
      </c>
      <c r="I5618" s="12">
        <v>0.21111111111111111</v>
      </c>
      <c r="J5618" s="12">
        <v>0</v>
      </c>
      <c r="K5618" s="12"/>
      <c r="L5618" s="12">
        <f>VartojimasGamyba!H5614</f>
        <v>0</v>
      </c>
      <c r="M5618" s="19">
        <f t="shared" si="842"/>
        <v>0</v>
      </c>
      <c r="N5618" s="7">
        <f t="shared" si="843"/>
        <v>0</v>
      </c>
      <c r="O5618" s="7">
        <f t="shared" si="844"/>
        <v>0</v>
      </c>
      <c r="P5618" s="7" t="s">
        <v>8873</v>
      </c>
      <c r="R5618" s="7"/>
      <c r="S5618" s="47">
        <f t="shared" si="845"/>
        <v>0</v>
      </c>
      <c r="T5618" s="47">
        <f t="shared" si="846"/>
        <v>0</v>
      </c>
      <c r="U5618" s="47">
        <f t="shared" si="847"/>
        <v>189.65</v>
      </c>
      <c r="V5618" s="47">
        <f t="shared" si="848"/>
        <v>77.78</v>
      </c>
      <c r="W5618" s="11"/>
    </row>
    <row r="5619" spans="1:23" x14ac:dyDescent="0.45">
      <c r="A5619" t="s">
        <v>5624</v>
      </c>
      <c r="B5619">
        <v>95.26</v>
      </c>
      <c r="D5619" s="1" t="str">
        <f>VartojimasGamyba!J5615</f>
        <v>2024-04-21-21</v>
      </c>
      <c r="E5619" s="7">
        <f>VartojimasGamyba!G5615</f>
        <v>0.65500000000000003</v>
      </c>
      <c r="F5619" s="11"/>
      <c r="G5619" s="12">
        <f t="shared" si="849"/>
        <v>6.4566666666666652</v>
      </c>
      <c r="H5619" s="12">
        <v>0</v>
      </c>
      <c r="I5619" s="12">
        <v>0.72777777777777786</v>
      </c>
      <c r="J5619" s="12">
        <v>0</v>
      </c>
      <c r="K5619" s="12"/>
      <c r="L5619" s="12">
        <f>VartojimasGamyba!H5615</f>
        <v>0</v>
      </c>
      <c r="M5619" s="19">
        <f t="shared" si="842"/>
        <v>-1.1102230246251565E-16</v>
      </c>
      <c r="N5619" s="7">
        <f t="shared" si="843"/>
        <v>-2.1710411246544937E-14</v>
      </c>
      <c r="O5619" s="7">
        <f t="shared" si="844"/>
        <v>-2.1710411246544937E-14</v>
      </c>
      <c r="P5619" s="7">
        <f>SUM(N5598:N5621)</f>
        <v>-463.41879333333327</v>
      </c>
      <c r="R5619" s="7"/>
      <c r="S5619" s="47">
        <f t="shared" si="845"/>
        <v>-1.1102230246251565E-16</v>
      </c>
      <c r="T5619" s="47">
        <f t="shared" si="846"/>
        <v>0</v>
      </c>
      <c r="U5619" s="47">
        <f t="shared" si="847"/>
        <v>195.55</v>
      </c>
      <c r="V5619" s="47">
        <f t="shared" si="848"/>
        <v>83.68</v>
      </c>
      <c r="W5619" s="11"/>
    </row>
    <row r="5620" spans="1:23" x14ac:dyDescent="0.45">
      <c r="A5620" t="s">
        <v>5625</v>
      </c>
      <c r="B5620">
        <v>91.07</v>
      </c>
      <c r="D5620" s="1" t="str">
        <f>VartojimasGamyba!J5616</f>
        <v>2024-04-21-22</v>
      </c>
      <c r="E5620" s="7">
        <f>VartojimasGamyba!G5616</f>
        <v>0.191</v>
      </c>
      <c r="F5620" s="11"/>
      <c r="G5620" s="12">
        <f t="shared" si="849"/>
        <v>6.2444444444444427</v>
      </c>
      <c r="H5620" s="12">
        <v>0</v>
      </c>
      <c r="I5620" s="12">
        <v>0.21222222222222223</v>
      </c>
      <c r="J5620" s="12">
        <v>0</v>
      </c>
      <c r="K5620" s="12"/>
      <c r="L5620" s="12">
        <f>VartojimasGamyba!H5616</f>
        <v>0</v>
      </c>
      <c r="M5620" s="19">
        <f t="shared" si="842"/>
        <v>0</v>
      </c>
      <c r="N5620" s="7">
        <f t="shared" si="843"/>
        <v>0</v>
      </c>
      <c r="O5620" s="7">
        <f t="shared" si="844"/>
        <v>0</v>
      </c>
      <c r="P5620" s="7" t="s">
        <v>8872</v>
      </c>
      <c r="R5620" s="7"/>
      <c r="S5620" s="47">
        <f t="shared" si="845"/>
        <v>0</v>
      </c>
      <c r="T5620" s="47">
        <f t="shared" si="846"/>
        <v>0</v>
      </c>
      <c r="U5620" s="47">
        <f t="shared" si="847"/>
        <v>191.36</v>
      </c>
      <c r="V5620" s="47">
        <f t="shared" si="848"/>
        <v>79.489999999999995</v>
      </c>
      <c r="W5620" s="11"/>
    </row>
    <row r="5621" spans="1:23" x14ac:dyDescent="0.45">
      <c r="A5621" t="s">
        <v>5626</v>
      </c>
      <c r="B5621">
        <v>84.63</v>
      </c>
      <c r="D5621" s="1" t="str">
        <f>VartojimasGamyba!J5617</f>
        <v>2024-04-21-23</v>
      </c>
      <c r="E5621" s="7">
        <f>VartojimasGamyba!G5617</f>
        <v>1.1200000000000001</v>
      </c>
      <c r="F5621" s="11"/>
      <c r="G5621" s="12">
        <f t="shared" si="849"/>
        <v>4.9999999999999982</v>
      </c>
      <c r="H5621" s="12">
        <v>0</v>
      </c>
      <c r="I5621" s="12">
        <v>1.2444444444444447</v>
      </c>
      <c r="J5621" s="12">
        <v>0</v>
      </c>
      <c r="K5621" s="12"/>
      <c r="L5621" s="12">
        <f>VartojimasGamyba!H5617</f>
        <v>0</v>
      </c>
      <c r="M5621" s="19">
        <f t="shared" si="842"/>
        <v>-2.2204460492503131E-16</v>
      </c>
      <c r="N5621" s="7">
        <f t="shared" si="843"/>
        <v>-4.1060488342736793E-14</v>
      </c>
      <c r="O5621" s="7">
        <f t="shared" si="844"/>
        <v>-4.1060488342736793E-14</v>
      </c>
      <c r="P5621" s="7">
        <f>SUM(O5598:O5621)</f>
        <v>7.6128547910059301E-14</v>
      </c>
      <c r="Q5621" s="7">
        <f>SUMPRODUCT(B5598:B5621,E5598:E5621)+SUM(E5598:E5621)*$Z$21-SUMPRODUCT(B5598:B5621,L5598:L5621)+SUM(L5598:L5621)*ABS($Z$20)</f>
        <v>572.12163999999973</v>
      </c>
      <c r="R5621" s="7"/>
      <c r="S5621" s="47">
        <f t="shared" si="845"/>
        <v>-2.2204460492503131E-16</v>
      </c>
      <c r="T5621" s="47">
        <f t="shared" si="846"/>
        <v>0</v>
      </c>
      <c r="U5621" s="47">
        <f t="shared" si="847"/>
        <v>184.92000000000002</v>
      </c>
      <c r="V5621" s="47">
        <f t="shared" si="848"/>
        <v>73.05</v>
      </c>
      <c r="W5621" s="11">
        <f>IF(P5621&lt;&gt;Q5621,1,0)</f>
        <v>1</v>
      </c>
    </row>
    <row r="5622" spans="1:23" x14ac:dyDescent="0.45">
      <c r="A5622" t="s">
        <v>5627</v>
      </c>
      <c r="B5622">
        <v>85.65</v>
      </c>
      <c r="D5622" s="9" t="str">
        <f>VartojimasGamyba!J5618</f>
        <v>2024-04-22-00</v>
      </c>
      <c r="E5622" s="8">
        <f>VartojimasGamyba!G5618</f>
        <v>0.32400000000000001</v>
      </c>
      <c r="F5622" s="11"/>
      <c r="G5622" s="7">
        <f>G5621+H5622-I5622</f>
        <v>4.6399999999999979</v>
      </c>
      <c r="H5622" s="7">
        <v>0</v>
      </c>
      <c r="I5622" s="7">
        <v>0.36000000000000004</v>
      </c>
      <c r="J5622" s="7">
        <v>0</v>
      </c>
      <c r="L5622" s="7">
        <f>VartojimasGamyba!H5618</f>
        <v>0</v>
      </c>
      <c r="M5622" s="15">
        <f t="shared" si="842"/>
        <v>-5.5511151231257827E-17</v>
      </c>
      <c r="N5622" s="7">
        <f t="shared" si="843"/>
        <v>-1.032174345994008E-14</v>
      </c>
      <c r="O5622" s="7">
        <f t="shared" si="844"/>
        <v>-1.032174345994008E-14</v>
      </c>
      <c r="R5622" s="20" t="s">
        <v>8783</v>
      </c>
      <c r="S5622" s="47">
        <f t="shared" si="845"/>
        <v>-5.5511151231257827E-17</v>
      </c>
      <c r="T5622" s="47">
        <f t="shared" si="846"/>
        <v>0</v>
      </c>
      <c r="U5622" s="47">
        <f t="shared" si="847"/>
        <v>185.94</v>
      </c>
      <c r="V5622" s="47">
        <f t="shared" si="848"/>
        <v>74.070000000000007</v>
      </c>
      <c r="W5622" s="11"/>
    </row>
    <row r="5623" spans="1:23" x14ac:dyDescent="0.45">
      <c r="A5623" t="s">
        <v>5628</v>
      </c>
      <c r="B5623">
        <v>77.08</v>
      </c>
      <c r="D5623" s="9" t="str">
        <f>VartojimasGamyba!J5619</f>
        <v>2024-04-22-01</v>
      </c>
      <c r="E5623" s="8">
        <f>VartojimasGamyba!G5619</f>
        <v>0.68899999999999995</v>
      </c>
      <c r="F5623" s="11"/>
      <c r="G5623" s="7">
        <f t="shared" ref="G5623:G5645" si="850">G5622+H5623-I5623</f>
        <v>4.6399999999999979</v>
      </c>
      <c r="H5623" s="7">
        <v>0</v>
      </c>
      <c r="I5623" s="7">
        <v>0</v>
      </c>
      <c r="J5623" s="7">
        <v>0</v>
      </c>
      <c r="L5623" s="7">
        <f>VartojimasGamyba!H5619</f>
        <v>0</v>
      </c>
      <c r="M5623" s="15">
        <f t="shared" si="842"/>
        <v>0.68899999999999995</v>
      </c>
      <c r="N5623" s="7">
        <f t="shared" si="843"/>
        <v>122.20792999999999</v>
      </c>
      <c r="O5623" s="7">
        <f t="shared" si="844"/>
        <v>122.20792999999999</v>
      </c>
      <c r="R5623" s="7"/>
      <c r="S5623" s="47">
        <f t="shared" si="845"/>
        <v>0.68899999999999995</v>
      </c>
      <c r="T5623" s="47">
        <f t="shared" si="846"/>
        <v>0</v>
      </c>
      <c r="U5623" s="47">
        <f t="shared" si="847"/>
        <v>177.37</v>
      </c>
      <c r="V5623" s="47">
        <f t="shared" si="848"/>
        <v>65.5</v>
      </c>
      <c r="W5623" s="11"/>
    </row>
    <row r="5624" spans="1:23" x14ac:dyDescent="0.45">
      <c r="A5624" t="s">
        <v>5629</v>
      </c>
      <c r="B5624">
        <v>69.989999999999995</v>
      </c>
      <c r="D5624" s="9" t="str">
        <f>VartojimasGamyba!J5620</f>
        <v>2024-04-22-02</v>
      </c>
      <c r="E5624" s="8">
        <f>VartojimasGamyba!G5620</f>
        <v>0.29799999999999999</v>
      </c>
      <c r="F5624" s="11"/>
      <c r="G5624" s="7">
        <f t="shared" si="850"/>
        <v>4.6399999999999979</v>
      </c>
      <c r="H5624" s="7">
        <v>0</v>
      </c>
      <c r="I5624" s="7">
        <v>0</v>
      </c>
      <c r="J5624" s="7">
        <v>0</v>
      </c>
      <c r="L5624" s="7">
        <f>VartojimasGamyba!H5620</f>
        <v>0</v>
      </c>
      <c r="M5624" s="15">
        <f t="shared" si="842"/>
        <v>0.29799999999999999</v>
      </c>
      <c r="N5624" s="7">
        <f t="shared" si="843"/>
        <v>50.74344</v>
      </c>
      <c r="O5624" s="7">
        <f t="shared" si="844"/>
        <v>50.74344</v>
      </c>
      <c r="R5624" s="7"/>
      <c r="S5624" s="47">
        <f t="shared" si="845"/>
        <v>0.29799999999999999</v>
      </c>
      <c r="T5624" s="47">
        <f t="shared" si="846"/>
        <v>0</v>
      </c>
      <c r="U5624" s="47">
        <f t="shared" si="847"/>
        <v>170.28</v>
      </c>
      <c r="V5624" s="47">
        <f t="shared" si="848"/>
        <v>58.41</v>
      </c>
      <c r="W5624" s="11"/>
    </row>
    <row r="5625" spans="1:23" x14ac:dyDescent="0.45">
      <c r="A5625" t="s">
        <v>5630</v>
      </c>
      <c r="B5625">
        <v>64.55</v>
      </c>
      <c r="D5625" s="9" t="str">
        <f>VartojimasGamyba!J5621</f>
        <v>2024-04-22-03</v>
      </c>
      <c r="E5625" s="8">
        <f>VartojimasGamyba!G5621</f>
        <v>0.63500000000000001</v>
      </c>
      <c r="F5625" s="11"/>
      <c r="G5625" s="7">
        <f t="shared" si="850"/>
        <v>4.6399999999999979</v>
      </c>
      <c r="H5625" s="7">
        <v>0</v>
      </c>
      <c r="I5625" s="7">
        <v>0</v>
      </c>
      <c r="J5625" s="7">
        <v>0</v>
      </c>
      <c r="L5625" s="7">
        <f>VartojimasGamyba!H5621</f>
        <v>0</v>
      </c>
      <c r="M5625" s="15">
        <f t="shared" si="842"/>
        <v>0.63500000000000001</v>
      </c>
      <c r="N5625" s="7">
        <f t="shared" si="843"/>
        <v>104.6734</v>
      </c>
      <c r="O5625" s="7">
        <f t="shared" si="844"/>
        <v>104.6734</v>
      </c>
      <c r="R5625" s="7"/>
      <c r="S5625" s="47">
        <f t="shared" si="845"/>
        <v>0.63500000000000001</v>
      </c>
      <c r="T5625" s="47">
        <f t="shared" si="846"/>
        <v>0</v>
      </c>
      <c r="U5625" s="47">
        <f t="shared" si="847"/>
        <v>164.84</v>
      </c>
      <c r="V5625" s="47">
        <f t="shared" si="848"/>
        <v>52.97</v>
      </c>
      <c r="W5625" s="11"/>
    </row>
    <row r="5626" spans="1:23" x14ac:dyDescent="0.45">
      <c r="A5626" t="s">
        <v>5631</v>
      </c>
      <c r="B5626">
        <v>64.38</v>
      </c>
      <c r="D5626" s="9" t="str">
        <f>VartojimasGamyba!J5622</f>
        <v>2024-04-22-04</v>
      </c>
      <c r="E5626" s="8">
        <f>VartojimasGamyba!G5622</f>
        <v>0.437</v>
      </c>
      <c r="F5626" s="11"/>
      <c r="G5626" s="7">
        <f t="shared" si="850"/>
        <v>10.036888888888889</v>
      </c>
      <c r="H5626" s="7">
        <v>5.396888888888892</v>
      </c>
      <c r="I5626" s="7">
        <v>0</v>
      </c>
      <c r="J5626" s="7">
        <v>0</v>
      </c>
      <c r="L5626" s="7">
        <f>VartojimasGamyba!H5622</f>
        <v>0</v>
      </c>
      <c r="M5626" s="15">
        <f t="shared" si="842"/>
        <v>5.8338888888888922</v>
      </c>
      <c r="N5626" s="7">
        <f t="shared" si="843"/>
        <v>960.66648333333399</v>
      </c>
      <c r="O5626" s="7">
        <f t="shared" si="844"/>
        <v>960.66648333333399</v>
      </c>
      <c r="R5626" s="7"/>
      <c r="S5626" s="47">
        <f t="shared" si="845"/>
        <v>5.8338888888888922</v>
      </c>
      <c r="T5626" s="47">
        <f t="shared" si="846"/>
        <v>0</v>
      </c>
      <c r="U5626" s="47">
        <f t="shared" si="847"/>
        <v>164.67000000000002</v>
      </c>
      <c r="V5626" s="47">
        <f t="shared" si="848"/>
        <v>52.8</v>
      </c>
      <c r="W5626" s="11"/>
    </row>
    <row r="5627" spans="1:23" x14ac:dyDescent="0.45">
      <c r="A5627" t="s">
        <v>5632</v>
      </c>
      <c r="B5627">
        <v>69.510000000000005</v>
      </c>
      <c r="D5627" s="9" t="str">
        <f>VartojimasGamyba!J5623</f>
        <v>2024-04-22-05</v>
      </c>
      <c r="E5627" s="8">
        <f>VartojimasGamyba!G5623</f>
        <v>0.44800000000000001</v>
      </c>
      <c r="F5627" s="11"/>
      <c r="G5627" s="7">
        <f t="shared" si="850"/>
        <v>10.036888888888889</v>
      </c>
      <c r="H5627" s="7">
        <v>0</v>
      </c>
      <c r="I5627" s="7">
        <v>0</v>
      </c>
      <c r="J5627" s="7">
        <v>0</v>
      </c>
      <c r="L5627" s="7">
        <f>VartojimasGamyba!H5623</f>
        <v>4.9000000000000002E-2</v>
      </c>
      <c r="M5627" s="15">
        <f t="shared" si="842"/>
        <v>0.39900000000000002</v>
      </c>
      <c r="N5627" s="7">
        <f t="shared" si="843"/>
        <v>67.750200000000007</v>
      </c>
      <c r="O5627" s="7">
        <f t="shared" si="844"/>
        <v>67.750200000000007</v>
      </c>
      <c r="R5627" s="7"/>
      <c r="S5627" s="47">
        <f t="shared" si="845"/>
        <v>0.39900000000000002</v>
      </c>
      <c r="T5627" s="47">
        <f t="shared" si="846"/>
        <v>0</v>
      </c>
      <c r="U5627" s="47">
        <f t="shared" si="847"/>
        <v>169.8</v>
      </c>
      <c r="V5627" s="47">
        <f t="shared" si="848"/>
        <v>57.930000000000007</v>
      </c>
      <c r="W5627" s="11"/>
    </row>
    <row r="5628" spans="1:23" x14ac:dyDescent="0.45">
      <c r="A5628" t="s">
        <v>5633</v>
      </c>
      <c r="B5628">
        <v>85.4</v>
      </c>
      <c r="D5628" s="9" t="str">
        <f>VartojimasGamyba!J5624</f>
        <v>2024-04-22-06</v>
      </c>
      <c r="E5628" s="8">
        <f>VartojimasGamyba!G5624</f>
        <v>0.33500000000000002</v>
      </c>
      <c r="F5628" s="11"/>
      <c r="G5628" s="7">
        <f t="shared" si="850"/>
        <v>9.7857777777777777</v>
      </c>
      <c r="H5628" s="7">
        <v>0</v>
      </c>
      <c r="I5628" s="7">
        <v>0.25111111111111117</v>
      </c>
      <c r="J5628" s="7">
        <v>0</v>
      </c>
      <c r="L5628" s="7">
        <f>VartojimasGamyba!H5624</f>
        <v>0.109</v>
      </c>
      <c r="M5628" s="15">
        <f t="shared" si="842"/>
        <v>0</v>
      </c>
      <c r="N5628" s="7">
        <f t="shared" si="843"/>
        <v>0</v>
      </c>
      <c r="O5628" s="7">
        <f t="shared" si="844"/>
        <v>0</v>
      </c>
      <c r="R5628" s="7"/>
      <c r="S5628" s="47">
        <f t="shared" si="845"/>
        <v>0</v>
      </c>
      <c r="T5628" s="47">
        <f t="shared" si="846"/>
        <v>0</v>
      </c>
      <c r="U5628" s="47">
        <f t="shared" si="847"/>
        <v>185.69</v>
      </c>
      <c r="V5628" s="47">
        <f t="shared" si="848"/>
        <v>73.820000000000007</v>
      </c>
      <c r="W5628" s="11"/>
    </row>
    <row r="5629" spans="1:23" x14ac:dyDescent="0.45">
      <c r="A5629" t="s">
        <v>5634</v>
      </c>
      <c r="B5629">
        <v>105.9</v>
      </c>
      <c r="D5629" s="9" t="str">
        <f>VartojimasGamyba!J5625</f>
        <v>2024-04-22-07</v>
      </c>
      <c r="E5629" s="8">
        <f>VartojimasGamyba!G5625</f>
        <v>0.156</v>
      </c>
      <c r="F5629" s="11"/>
      <c r="G5629" s="7">
        <f t="shared" si="850"/>
        <v>9.8577777777777769</v>
      </c>
      <c r="H5629" s="7">
        <v>7.2000000000000008E-2</v>
      </c>
      <c r="I5629" s="7">
        <v>0</v>
      </c>
      <c r="J5629" s="7">
        <v>0</v>
      </c>
      <c r="L5629" s="7">
        <f>VartojimasGamyba!H5625</f>
        <v>0.22800000000000001</v>
      </c>
      <c r="M5629" s="15">
        <f t="shared" si="842"/>
        <v>0</v>
      </c>
      <c r="N5629" s="7">
        <f t="shared" si="843"/>
        <v>0</v>
      </c>
      <c r="O5629" s="7">
        <f t="shared" si="844"/>
        <v>0</v>
      </c>
      <c r="R5629" s="7"/>
      <c r="S5629" s="47">
        <f t="shared" si="845"/>
        <v>7.2000000000000008E-2</v>
      </c>
      <c r="T5629" s="47">
        <f t="shared" si="846"/>
        <v>7.2000000000000008E-2</v>
      </c>
      <c r="U5629" s="47">
        <f t="shared" si="847"/>
        <v>206.19</v>
      </c>
      <c r="V5629" s="47">
        <f t="shared" si="848"/>
        <v>94.320000000000007</v>
      </c>
      <c r="W5629" s="11"/>
    </row>
    <row r="5630" spans="1:23" x14ac:dyDescent="0.45">
      <c r="A5630" t="s">
        <v>5635</v>
      </c>
      <c r="B5630">
        <v>130.79</v>
      </c>
      <c r="D5630" s="9" t="str">
        <f>VartojimasGamyba!J5626</f>
        <v>2024-04-22-08</v>
      </c>
      <c r="E5630" s="8">
        <f>VartojimasGamyba!G5626</f>
        <v>0.38400000000000001</v>
      </c>
      <c r="F5630" s="11"/>
      <c r="G5630" s="7">
        <f t="shared" si="850"/>
        <v>9.6977777777777767</v>
      </c>
      <c r="H5630" s="7">
        <v>0</v>
      </c>
      <c r="I5630" s="7">
        <v>0.16000000000000003</v>
      </c>
      <c r="J5630" s="7">
        <v>0</v>
      </c>
      <c r="L5630" s="7">
        <f>VartojimasGamyba!H5626</f>
        <v>0.24</v>
      </c>
      <c r="M5630" s="15">
        <f t="shared" si="842"/>
        <v>0</v>
      </c>
      <c r="N5630" s="7">
        <f t="shared" si="843"/>
        <v>0</v>
      </c>
      <c r="O5630" s="7">
        <f t="shared" si="844"/>
        <v>0</v>
      </c>
      <c r="R5630" s="7"/>
      <c r="S5630" s="47">
        <f t="shared" si="845"/>
        <v>0</v>
      </c>
      <c r="T5630" s="47">
        <f t="shared" si="846"/>
        <v>0</v>
      </c>
      <c r="U5630" s="47">
        <f t="shared" si="847"/>
        <v>231.07999999999998</v>
      </c>
      <c r="V5630" s="47">
        <f t="shared" si="848"/>
        <v>119.21</v>
      </c>
      <c r="W5630" s="11"/>
    </row>
    <row r="5631" spans="1:23" x14ac:dyDescent="0.45">
      <c r="A5631" t="s">
        <v>5636</v>
      </c>
      <c r="B5631">
        <v>117.46</v>
      </c>
      <c r="D5631" s="9" t="str">
        <f>VartojimasGamyba!J5627</f>
        <v>2024-04-22-09</v>
      </c>
      <c r="E5631" s="8">
        <f>VartojimasGamyba!G5627</f>
        <v>0.09</v>
      </c>
      <c r="F5631" s="11"/>
      <c r="G5631" s="7">
        <f t="shared" si="850"/>
        <v>10.143777777777776</v>
      </c>
      <c r="H5631" s="7">
        <v>0.44600000000000006</v>
      </c>
      <c r="I5631" s="7">
        <v>0</v>
      </c>
      <c r="J5631" s="7">
        <v>0</v>
      </c>
      <c r="L5631" s="7">
        <f>VartojimasGamyba!H5627</f>
        <v>0.53600000000000003</v>
      </c>
      <c r="M5631" s="15">
        <f t="shared" si="842"/>
        <v>0</v>
      </c>
      <c r="N5631" s="7">
        <f t="shared" si="843"/>
        <v>0</v>
      </c>
      <c r="O5631" s="7">
        <f t="shared" si="844"/>
        <v>0</v>
      </c>
      <c r="R5631" s="7"/>
      <c r="S5631" s="47">
        <f t="shared" si="845"/>
        <v>0.44600000000000006</v>
      </c>
      <c r="T5631" s="47">
        <f t="shared" si="846"/>
        <v>0.44600000000000006</v>
      </c>
      <c r="U5631" s="47">
        <f t="shared" si="847"/>
        <v>217.75</v>
      </c>
      <c r="V5631" s="47">
        <f t="shared" si="848"/>
        <v>105.88</v>
      </c>
      <c r="W5631" s="11"/>
    </row>
    <row r="5632" spans="1:23" x14ac:dyDescent="0.45">
      <c r="A5632" t="s">
        <v>5637</v>
      </c>
      <c r="B5632">
        <v>97.05</v>
      </c>
      <c r="D5632" s="9" t="str">
        <f>VartojimasGamyba!J5628</f>
        <v>2024-04-22-10</v>
      </c>
      <c r="E5632" s="8">
        <f>VartojimasGamyba!G5628</f>
        <v>0.32300000000000001</v>
      </c>
      <c r="F5632" s="11"/>
      <c r="G5632" s="7">
        <f t="shared" si="850"/>
        <v>10.160777777777776</v>
      </c>
      <c r="H5632" s="7">
        <v>1.7000000000000019E-2</v>
      </c>
      <c r="I5632" s="7">
        <v>0</v>
      </c>
      <c r="J5632" s="7">
        <v>0</v>
      </c>
      <c r="L5632" s="7">
        <f>VartojimasGamyba!H5628</f>
        <v>0.34</v>
      </c>
      <c r="M5632" s="15">
        <f t="shared" si="842"/>
        <v>0</v>
      </c>
      <c r="N5632" s="7">
        <f t="shared" si="843"/>
        <v>0</v>
      </c>
      <c r="O5632" s="7">
        <f t="shared" si="844"/>
        <v>0</v>
      </c>
      <c r="R5632" s="7"/>
      <c r="S5632" s="47">
        <f t="shared" si="845"/>
        <v>1.7000000000000015E-2</v>
      </c>
      <c r="T5632" s="47">
        <f t="shared" si="846"/>
        <v>1.7000000000000015E-2</v>
      </c>
      <c r="U5632" s="47">
        <f t="shared" si="847"/>
        <v>197.34</v>
      </c>
      <c r="V5632" s="47">
        <f t="shared" si="848"/>
        <v>85.47</v>
      </c>
      <c r="W5632" s="11"/>
    </row>
    <row r="5633" spans="1:23" x14ac:dyDescent="0.45">
      <c r="A5633" t="s">
        <v>5638</v>
      </c>
      <c r="B5633">
        <v>82.55</v>
      </c>
      <c r="D5633" s="9" t="str">
        <f>VartojimasGamyba!J5629</f>
        <v>2024-04-22-11</v>
      </c>
      <c r="E5633" s="8">
        <f>VartojimasGamyba!G5629</f>
        <v>0.68600000000000005</v>
      </c>
      <c r="F5633" s="11"/>
      <c r="G5633" s="7">
        <f t="shared" si="850"/>
        <v>10.160777777777776</v>
      </c>
      <c r="H5633" s="7">
        <v>0</v>
      </c>
      <c r="I5633" s="7">
        <v>0</v>
      </c>
      <c r="J5633" s="7">
        <v>0</v>
      </c>
      <c r="L5633" s="7">
        <f>VartojimasGamyba!H5629</f>
        <v>0.55700000000000005</v>
      </c>
      <c r="M5633" s="15">
        <f t="shared" si="842"/>
        <v>0.129</v>
      </c>
      <c r="N5633" s="7">
        <f t="shared" si="843"/>
        <v>23.586360000000003</v>
      </c>
      <c r="O5633" s="7">
        <f t="shared" si="844"/>
        <v>23.586360000000003</v>
      </c>
      <c r="R5633" s="7"/>
      <c r="S5633" s="47">
        <f t="shared" si="845"/>
        <v>0.129</v>
      </c>
      <c r="T5633" s="47">
        <f t="shared" si="846"/>
        <v>0</v>
      </c>
      <c r="U5633" s="47">
        <f t="shared" si="847"/>
        <v>182.84</v>
      </c>
      <c r="V5633" s="47">
        <f t="shared" si="848"/>
        <v>70.97</v>
      </c>
      <c r="W5633" s="11"/>
    </row>
    <row r="5634" spans="1:23" x14ac:dyDescent="0.45">
      <c r="A5634" t="s">
        <v>5639</v>
      </c>
      <c r="B5634">
        <v>81.97</v>
      </c>
      <c r="D5634" s="9" t="str">
        <f>VartojimasGamyba!J5630</f>
        <v>2024-04-22-12</v>
      </c>
      <c r="E5634" s="8">
        <f>VartojimasGamyba!G5630</f>
        <v>0.96399999999999997</v>
      </c>
      <c r="F5634" s="11"/>
      <c r="G5634" s="7">
        <f t="shared" si="850"/>
        <v>10.160777777777776</v>
      </c>
      <c r="H5634" s="7">
        <v>0</v>
      </c>
      <c r="I5634" s="7">
        <v>0</v>
      </c>
      <c r="J5634" s="7">
        <v>0</v>
      </c>
      <c r="L5634" s="7">
        <f>VartojimasGamyba!H5630</f>
        <v>0.30199999999999999</v>
      </c>
      <c r="M5634" s="15">
        <f t="shared" si="842"/>
        <v>0.66199999999999992</v>
      </c>
      <c r="N5634" s="7">
        <f t="shared" si="843"/>
        <v>120.65611999999997</v>
      </c>
      <c r="O5634" s="7">
        <f t="shared" si="844"/>
        <v>120.65611999999997</v>
      </c>
      <c r="R5634" s="7"/>
      <c r="S5634" s="47">
        <f t="shared" si="845"/>
        <v>0.66199999999999992</v>
      </c>
      <c r="T5634" s="47">
        <f t="shared" si="846"/>
        <v>0</v>
      </c>
      <c r="U5634" s="47">
        <f t="shared" si="847"/>
        <v>182.26</v>
      </c>
      <c r="V5634" s="47">
        <f t="shared" si="848"/>
        <v>70.39</v>
      </c>
      <c r="W5634" s="11"/>
    </row>
    <row r="5635" spans="1:23" x14ac:dyDescent="0.45">
      <c r="A5635" t="s">
        <v>5640</v>
      </c>
      <c r="B5635">
        <v>77.5</v>
      </c>
      <c r="D5635" s="9" t="str">
        <f>VartojimasGamyba!J5631</f>
        <v>2024-04-22-13</v>
      </c>
      <c r="E5635" s="8">
        <f>VartojimasGamyba!G5631</f>
        <v>0.11600000000000001</v>
      </c>
      <c r="F5635" s="11"/>
      <c r="G5635" s="7">
        <f t="shared" si="850"/>
        <v>10.288777777777776</v>
      </c>
      <c r="H5635" s="7">
        <v>0.128</v>
      </c>
      <c r="I5635" s="7">
        <v>0</v>
      </c>
      <c r="J5635" s="7">
        <v>0</v>
      </c>
      <c r="L5635" s="7">
        <f>VartojimasGamyba!H5631</f>
        <v>0.24399999999999999</v>
      </c>
      <c r="M5635" s="15">
        <f t="shared" si="842"/>
        <v>0</v>
      </c>
      <c r="N5635" s="7">
        <f t="shared" si="843"/>
        <v>0</v>
      </c>
      <c r="O5635" s="7">
        <f t="shared" si="844"/>
        <v>0</v>
      </c>
      <c r="R5635" s="7"/>
      <c r="S5635" s="47">
        <f t="shared" si="845"/>
        <v>0.128</v>
      </c>
      <c r="T5635" s="47">
        <f t="shared" si="846"/>
        <v>0.128</v>
      </c>
      <c r="U5635" s="47">
        <f t="shared" si="847"/>
        <v>177.79000000000002</v>
      </c>
      <c r="V5635" s="47">
        <f t="shared" si="848"/>
        <v>65.92</v>
      </c>
      <c r="W5635" s="11"/>
    </row>
    <row r="5636" spans="1:23" x14ac:dyDescent="0.45">
      <c r="A5636" t="s">
        <v>5641</v>
      </c>
      <c r="B5636">
        <v>73.709999999999994</v>
      </c>
      <c r="D5636" s="9" t="str">
        <f>VartojimasGamyba!J5632</f>
        <v>2024-04-22-14</v>
      </c>
      <c r="E5636" s="8">
        <f>VartojimasGamyba!G5632</f>
        <v>0.503</v>
      </c>
      <c r="F5636" s="11"/>
      <c r="G5636" s="7">
        <f t="shared" si="850"/>
        <v>10.288777777777776</v>
      </c>
      <c r="H5636" s="7">
        <v>0</v>
      </c>
      <c r="I5636" s="7">
        <v>0</v>
      </c>
      <c r="J5636" s="7">
        <v>0</v>
      </c>
      <c r="L5636" s="7">
        <f>VartojimasGamyba!H5632</f>
        <v>0.129</v>
      </c>
      <c r="M5636" s="15">
        <f t="shared" si="842"/>
        <v>0.374</v>
      </c>
      <c r="N5636" s="7">
        <f t="shared" si="843"/>
        <v>65.075999999999993</v>
      </c>
      <c r="O5636" s="7">
        <f t="shared" si="844"/>
        <v>65.075999999999993</v>
      </c>
      <c r="R5636" s="7"/>
      <c r="S5636" s="47">
        <f t="shared" si="845"/>
        <v>0.374</v>
      </c>
      <c r="T5636" s="47">
        <f t="shared" si="846"/>
        <v>0</v>
      </c>
      <c r="U5636" s="47">
        <f t="shared" si="847"/>
        <v>174</v>
      </c>
      <c r="V5636" s="47">
        <f t="shared" si="848"/>
        <v>62.129999999999995</v>
      </c>
      <c r="W5636" s="11"/>
    </row>
    <row r="5637" spans="1:23" x14ac:dyDescent="0.45">
      <c r="A5637" t="s">
        <v>5642</v>
      </c>
      <c r="B5637">
        <v>74.13</v>
      </c>
      <c r="D5637" s="9" t="str">
        <f>VartojimasGamyba!J5633</f>
        <v>2024-04-22-15</v>
      </c>
      <c r="E5637" s="8">
        <f>VartojimasGamyba!G5633</f>
        <v>0.16700000000000001</v>
      </c>
      <c r="F5637" s="11"/>
      <c r="G5637" s="7">
        <f t="shared" si="850"/>
        <v>10.327777777777776</v>
      </c>
      <c r="H5637" s="7">
        <v>3.8999999999999979E-2</v>
      </c>
      <c r="I5637" s="7">
        <v>0</v>
      </c>
      <c r="J5637" s="7">
        <v>0</v>
      </c>
      <c r="L5637" s="7">
        <f>VartojimasGamyba!H5633</f>
        <v>0.20599999999999999</v>
      </c>
      <c r="M5637" s="15">
        <f t="shared" si="842"/>
        <v>0</v>
      </c>
      <c r="N5637" s="7">
        <f t="shared" si="843"/>
        <v>0</v>
      </c>
      <c r="O5637" s="7">
        <f t="shared" si="844"/>
        <v>0</v>
      </c>
      <c r="R5637" s="7"/>
      <c r="S5637" s="47">
        <f t="shared" si="845"/>
        <v>3.8999999999999979E-2</v>
      </c>
      <c r="T5637" s="47">
        <f t="shared" si="846"/>
        <v>3.8999999999999979E-2</v>
      </c>
      <c r="U5637" s="47">
        <f t="shared" si="847"/>
        <v>174.42000000000002</v>
      </c>
      <c r="V5637" s="47">
        <f t="shared" si="848"/>
        <v>62.55</v>
      </c>
      <c r="W5637" s="11"/>
    </row>
    <row r="5638" spans="1:23" x14ac:dyDescent="0.45">
      <c r="A5638" t="s">
        <v>5643</v>
      </c>
      <c r="B5638">
        <v>78.599999999999994</v>
      </c>
      <c r="D5638" s="9" t="str">
        <f>VartojimasGamyba!J5634</f>
        <v>2024-04-22-16</v>
      </c>
      <c r="E5638" s="8">
        <f>VartojimasGamyba!G5634</f>
        <v>1.323</v>
      </c>
      <c r="F5638" s="11"/>
      <c r="G5638" s="7">
        <f t="shared" si="850"/>
        <v>10.327777777777776</v>
      </c>
      <c r="H5638" s="7">
        <v>0</v>
      </c>
      <c r="I5638" s="7">
        <v>0</v>
      </c>
      <c r="J5638" s="7">
        <v>0</v>
      </c>
      <c r="L5638" s="7">
        <f>VartojimasGamyba!H5634</f>
        <v>4.2000000000000003E-2</v>
      </c>
      <c r="M5638" s="15">
        <f t="shared" si="842"/>
        <v>1.2809999999999999</v>
      </c>
      <c r="N5638" s="7">
        <f t="shared" si="843"/>
        <v>229.15808999999996</v>
      </c>
      <c r="O5638" s="7">
        <f t="shared" si="844"/>
        <v>229.15808999999996</v>
      </c>
      <c r="R5638" s="7"/>
      <c r="S5638" s="47">
        <f t="shared" si="845"/>
        <v>1.2809999999999999</v>
      </c>
      <c r="T5638" s="47">
        <f t="shared" si="846"/>
        <v>0</v>
      </c>
      <c r="U5638" s="47">
        <f t="shared" si="847"/>
        <v>178.89</v>
      </c>
      <c r="V5638" s="47">
        <f t="shared" si="848"/>
        <v>67.02</v>
      </c>
      <c r="W5638" s="11"/>
    </row>
    <row r="5639" spans="1:23" x14ac:dyDescent="0.45">
      <c r="A5639" t="s">
        <v>5644</v>
      </c>
      <c r="B5639">
        <v>85</v>
      </c>
      <c r="D5639" s="9" t="str">
        <f>VartojimasGamyba!J5635</f>
        <v>2024-04-22-17</v>
      </c>
      <c r="E5639" s="8">
        <f>VartojimasGamyba!G5635</f>
        <v>0.52900000000000003</v>
      </c>
      <c r="F5639" s="11"/>
      <c r="G5639" s="7">
        <f t="shared" si="850"/>
        <v>9.7411111111111097</v>
      </c>
      <c r="H5639" s="7">
        <v>0</v>
      </c>
      <c r="I5639" s="7">
        <v>0.58666666666666656</v>
      </c>
      <c r="J5639" s="7">
        <v>0</v>
      </c>
      <c r="L5639" s="7">
        <f>VartojimasGamyba!H5635</f>
        <v>1E-3</v>
      </c>
      <c r="M5639" s="15">
        <f t="shared" ref="M5639:M5702" si="851">E5639+H5639-I5639*$J$2+J5639-L5639</f>
        <v>1.1188966420050406E-16</v>
      </c>
      <c r="N5639" s="7">
        <f t="shared" ref="N5639:N5702" si="852">M5639*U5639-J5639*V5639</f>
        <v>2.07320358797114E-14</v>
      </c>
      <c r="O5639" s="7">
        <f t="shared" ref="O5639:O5702" si="853">(M5639)*(B5639+$Z$21)</f>
        <v>2.07320358797114E-14</v>
      </c>
      <c r="R5639" s="7"/>
      <c r="S5639" s="47">
        <f t="shared" ref="S5639:S5702" si="854">M5639+IF((L5639-E5639)&gt;0,(L5639-E5639),0)</f>
        <v>1.1188966420050406E-16</v>
      </c>
      <c r="T5639" s="47">
        <f t="shared" ref="T5639:T5702" si="855">IF(L5639-E5639&lt;0,0,L5639-E5639)</f>
        <v>0</v>
      </c>
      <c r="U5639" s="47">
        <f t="shared" ref="U5639:U5702" si="856">B5639+$Z$21</f>
        <v>185.29000000000002</v>
      </c>
      <c r="V5639" s="47">
        <f t="shared" ref="V5639:V5702" si="857">B5639+$Z$20</f>
        <v>73.42</v>
      </c>
      <c r="W5639" s="11"/>
    </row>
    <row r="5640" spans="1:23" x14ac:dyDescent="0.45">
      <c r="A5640" t="s">
        <v>5645</v>
      </c>
      <c r="B5640">
        <v>96.79</v>
      </c>
      <c r="D5640" s="9" t="str">
        <f>VartojimasGamyba!J5636</f>
        <v>2024-04-22-18</v>
      </c>
      <c r="E5640" s="8">
        <f>VartojimasGamyba!G5636</f>
        <v>0.81499999999999995</v>
      </c>
      <c r="F5640" s="11"/>
      <c r="G5640" s="7">
        <f t="shared" si="850"/>
        <v>8.8355555555555547</v>
      </c>
      <c r="H5640" s="7">
        <v>0</v>
      </c>
      <c r="I5640" s="7">
        <v>0.90555555555555556</v>
      </c>
      <c r="J5640" s="7">
        <v>0</v>
      </c>
      <c r="L5640" s="7">
        <f>VartojimasGamyba!H5636</f>
        <v>0</v>
      </c>
      <c r="M5640" s="15">
        <f t="shared" si="851"/>
        <v>-1.1102230246251565E-16</v>
      </c>
      <c r="N5640" s="7">
        <f t="shared" si="852"/>
        <v>-2.1880275369312586E-14</v>
      </c>
      <c r="O5640" s="7">
        <f t="shared" si="853"/>
        <v>-2.1880275369312586E-14</v>
      </c>
      <c r="R5640" s="7"/>
      <c r="S5640" s="47">
        <f t="shared" si="854"/>
        <v>-1.1102230246251565E-16</v>
      </c>
      <c r="T5640" s="47">
        <f t="shared" si="855"/>
        <v>0</v>
      </c>
      <c r="U5640" s="47">
        <f t="shared" si="856"/>
        <v>197.08</v>
      </c>
      <c r="V5640" s="47">
        <f t="shared" si="857"/>
        <v>85.210000000000008</v>
      </c>
      <c r="W5640" s="11"/>
    </row>
    <row r="5641" spans="1:23" x14ac:dyDescent="0.45">
      <c r="A5641" t="s">
        <v>5646</v>
      </c>
      <c r="B5641">
        <v>118.2</v>
      </c>
      <c r="D5641" s="9" t="str">
        <f>VartojimasGamyba!J5637</f>
        <v>2024-04-22-19</v>
      </c>
      <c r="E5641" s="8">
        <f>VartojimasGamyba!G5637</f>
        <v>0.36899999999999999</v>
      </c>
      <c r="F5641" s="11"/>
      <c r="G5641" s="7">
        <f t="shared" si="850"/>
        <v>8.4255555555555546</v>
      </c>
      <c r="H5641" s="7">
        <v>0</v>
      </c>
      <c r="I5641" s="7">
        <v>0.41000000000000003</v>
      </c>
      <c r="J5641" s="7">
        <v>0</v>
      </c>
      <c r="L5641" s="7">
        <f>VartojimasGamyba!H5637</f>
        <v>0</v>
      </c>
      <c r="M5641" s="15">
        <f t="shared" si="851"/>
        <v>-5.5511151231257827E-17</v>
      </c>
      <c r="N5641" s="7">
        <f t="shared" si="852"/>
        <v>-1.2128631432517523E-14</v>
      </c>
      <c r="O5641" s="7">
        <f t="shared" si="853"/>
        <v>-1.2128631432517523E-14</v>
      </c>
      <c r="R5641" s="7"/>
      <c r="S5641" s="47">
        <f t="shared" si="854"/>
        <v>-5.5511151231257827E-17</v>
      </c>
      <c r="T5641" s="47">
        <f t="shared" si="855"/>
        <v>0</v>
      </c>
      <c r="U5641" s="47">
        <f t="shared" si="856"/>
        <v>218.49</v>
      </c>
      <c r="V5641" s="47">
        <f t="shared" si="857"/>
        <v>106.62</v>
      </c>
      <c r="W5641" s="11"/>
    </row>
    <row r="5642" spans="1:23" x14ac:dyDescent="0.45">
      <c r="A5642" t="s">
        <v>5647</v>
      </c>
      <c r="B5642">
        <v>164.05</v>
      </c>
      <c r="D5642" s="9" t="str">
        <f>VartojimasGamyba!J5638</f>
        <v>2024-04-22-20</v>
      </c>
      <c r="E5642" s="8">
        <f>VartojimasGamyba!G5638</f>
        <v>0.95799999999999996</v>
      </c>
      <c r="F5642" s="11"/>
      <c r="G5642" s="7">
        <f t="shared" si="850"/>
        <v>7.3611111111111107</v>
      </c>
      <c r="H5642" s="7">
        <v>0</v>
      </c>
      <c r="I5642" s="7">
        <v>1.0644444444444443</v>
      </c>
      <c r="J5642" s="7">
        <v>0</v>
      </c>
      <c r="L5642" s="7">
        <f>VartojimasGamyba!H5638</f>
        <v>0</v>
      </c>
      <c r="M5642" s="15">
        <f t="shared" si="851"/>
        <v>1.1102230246251565E-16</v>
      </c>
      <c r="N5642" s="7">
        <f t="shared" si="852"/>
        <v>2.9347635432941392E-14</v>
      </c>
      <c r="O5642" s="7">
        <f t="shared" si="853"/>
        <v>2.9347635432941392E-14</v>
      </c>
      <c r="P5642" s="7" t="s">
        <v>8873</v>
      </c>
      <c r="R5642" s="7"/>
      <c r="S5642" s="47">
        <f t="shared" si="854"/>
        <v>1.1102230246251565E-16</v>
      </c>
      <c r="T5642" s="47">
        <f t="shared" si="855"/>
        <v>0</v>
      </c>
      <c r="U5642" s="47">
        <f t="shared" si="856"/>
        <v>264.34000000000003</v>
      </c>
      <c r="V5642" s="47">
        <f t="shared" si="857"/>
        <v>152.47</v>
      </c>
      <c r="W5642" s="11"/>
    </row>
    <row r="5643" spans="1:23" x14ac:dyDescent="0.45">
      <c r="A5643" t="s">
        <v>5648</v>
      </c>
      <c r="B5643">
        <v>170.96</v>
      </c>
      <c r="D5643" s="9" t="str">
        <f>VartojimasGamyba!J5639</f>
        <v>2024-04-22-21</v>
      </c>
      <c r="E5643" s="8">
        <f>VartojimasGamyba!G5639</f>
        <v>0.24099999999999999</v>
      </c>
      <c r="F5643" s="11"/>
      <c r="G5643" s="7">
        <f t="shared" si="850"/>
        <v>7.0933333333333328</v>
      </c>
      <c r="H5643" s="7">
        <v>0</v>
      </c>
      <c r="I5643" s="7">
        <v>0.26777777777777778</v>
      </c>
      <c r="J5643" s="7">
        <v>0</v>
      </c>
      <c r="L5643" s="7">
        <f>VartojimasGamyba!H5639</f>
        <v>0</v>
      </c>
      <c r="M5643" s="15">
        <f t="shared" si="851"/>
        <v>-2.7755575615628914E-17</v>
      </c>
      <c r="N5643" s="7">
        <f t="shared" si="852"/>
        <v>-7.5286998857393428E-15</v>
      </c>
      <c r="O5643" s="7">
        <f t="shared" si="853"/>
        <v>-7.5286998857393428E-15</v>
      </c>
      <c r="P5643" s="7">
        <f>SUM(N5622:N5645)</f>
        <v>1744.5180233333338</v>
      </c>
      <c r="R5643" s="7"/>
      <c r="S5643" s="47">
        <f t="shared" si="854"/>
        <v>-2.7755575615628914E-17</v>
      </c>
      <c r="T5643" s="47">
        <f t="shared" si="855"/>
        <v>0</v>
      </c>
      <c r="U5643" s="47">
        <f t="shared" si="856"/>
        <v>271.25</v>
      </c>
      <c r="V5643" s="47">
        <f t="shared" si="857"/>
        <v>159.38</v>
      </c>
      <c r="W5643" s="11"/>
    </row>
    <row r="5644" spans="1:23" x14ac:dyDescent="0.45">
      <c r="A5644" t="s">
        <v>5649</v>
      </c>
      <c r="B5644">
        <v>130.05000000000001</v>
      </c>
      <c r="D5644" s="9" t="str">
        <f>VartojimasGamyba!J5640</f>
        <v>2024-04-22-22</v>
      </c>
      <c r="E5644" s="8">
        <f>VartojimasGamyba!G5640</f>
        <v>0.95599999999999996</v>
      </c>
      <c r="F5644" s="11"/>
      <c r="G5644" s="7">
        <f t="shared" si="850"/>
        <v>6.0311111111111106</v>
      </c>
      <c r="H5644" s="7">
        <v>0</v>
      </c>
      <c r="I5644" s="7">
        <v>1.0622222222222222</v>
      </c>
      <c r="J5644" s="7">
        <v>0</v>
      </c>
      <c r="L5644" s="7">
        <f>VartojimasGamyba!H5640</f>
        <v>0</v>
      </c>
      <c r="M5644" s="15">
        <f t="shared" si="851"/>
        <v>0</v>
      </c>
      <c r="N5644" s="7">
        <f t="shared" si="852"/>
        <v>0</v>
      </c>
      <c r="O5644" s="7">
        <f t="shared" si="853"/>
        <v>0</v>
      </c>
      <c r="P5644" s="7" t="s">
        <v>8872</v>
      </c>
      <c r="R5644" s="7"/>
      <c r="S5644" s="47">
        <f t="shared" si="854"/>
        <v>0</v>
      </c>
      <c r="T5644" s="47">
        <f t="shared" si="855"/>
        <v>0</v>
      </c>
      <c r="U5644" s="47">
        <f t="shared" si="856"/>
        <v>230.34000000000003</v>
      </c>
      <c r="V5644" s="47">
        <f t="shared" si="857"/>
        <v>118.47000000000001</v>
      </c>
      <c r="W5644" s="11"/>
    </row>
    <row r="5645" spans="1:23" x14ac:dyDescent="0.45">
      <c r="A5645" t="s">
        <v>5650</v>
      </c>
      <c r="B5645">
        <v>105.77</v>
      </c>
      <c r="D5645" s="9" t="str">
        <f>VartojimasGamyba!J5641</f>
        <v>2024-04-22-23</v>
      </c>
      <c r="E5645" s="8">
        <f>VartojimasGamyba!G5641</f>
        <v>0.92800000000000005</v>
      </c>
      <c r="F5645" s="11"/>
      <c r="G5645" s="7">
        <f t="shared" si="850"/>
        <v>4.9999999999999991</v>
      </c>
      <c r="H5645" s="7">
        <v>0</v>
      </c>
      <c r="I5645" s="7">
        <v>1.0311111111111113</v>
      </c>
      <c r="J5645" s="7">
        <v>0</v>
      </c>
      <c r="L5645" s="7">
        <f>VartojimasGamyba!H5641</f>
        <v>0</v>
      </c>
      <c r="M5645" s="15">
        <f t="shared" si="851"/>
        <v>-1.1102230246251565E-16</v>
      </c>
      <c r="N5645" s="7">
        <f t="shared" si="852"/>
        <v>-2.2877255645425976E-14</v>
      </c>
      <c r="O5645" s="7">
        <f t="shared" si="853"/>
        <v>-2.2877255645425976E-14</v>
      </c>
      <c r="P5645" s="7">
        <f>SUM(O5622:O5645)</f>
        <v>1744.5180233333338</v>
      </c>
      <c r="Q5645" s="7">
        <f>SUMPRODUCT(B5622:B5645,E5622:E5645)+SUM(E5622:E5645)*$Z$21-SUMPRODUCT(B5622:B5645,L5622:L5645)+SUM(L5622:L5645)*ABS($Z$20)</f>
        <v>2249.2439200000003</v>
      </c>
      <c r="R5645" s="7"/>
      <c r="S5645" s="47">
        <f t="shared" si="854"/>
        <v>-1.1102230246251565E-16</v>
      </c>
      <c r="T5645" s="47">
        <f t="shared" si="855"/>
        <v>0</v>
      </c>
      <c r="U5645" s="47">
        <f t="shared" si="856"/>
        <v>206.06</v>
      </c>
      <c r="V5645" s="47">
        <f t="shared" si="857"/>
        <v>94.19</v>
      </c>
      <c r="W5645" s="11">
        <f>IF(P5645&lt;&gt;Q5645,1,0)</f>
        <v>1</v>
      </c>
    </row>
    <row r="5646" spans="1:23" x14ac:dyDescent="0.45">
      <c r="A5646" t="s">
        <v>5651</v>
      </c>
      <c r="B5646">
        <v>96.99</v>
      </c>
      <c r="D5646" s="1" t="str">
        <f>VartojimasGamyba!J5642</f>
        <v>2024-04-23-00</v>
      </c>
      <c r="E5646" s="7">
        <f>VartojimasGamyba!G5642</f>
        <v>0.82799999999999996</v>
      </c>
      <c r="F5646" s="11"/>
      <c r="G5646" s="12">
        <f>G5645+H5646-I5646</f>
        <v>4.0799999999999992</v>
      </c>
      <c r="H5646" s="12">
        <v>0</v>
      </c>
      <c r="I5646" s="12">
        <v>0.91999999999999993</v>
      </c>
      <c r="J5646" s="12">
        <v>0</v>
      </c>
      <c r="K5646" s="12"/>
      <c r="L5646" s="12">
        <f>VartojimasGamyba!H5642</f>
        <v>0</v>
      </c>
      <c r="M5646" s="19">
        <f t="shared" si="851"/>
        <v>0</v>
      </c>
      <c r="N5646" s="7">
        <f t="shared" si="852"/>
        <v>0</v>
      </c>
      <c r="O5646" s="7">
        <f t="shared" si="853"/>
        <v>0</v>
      </c>
      <c r="R5646" s="20" t="s">
        <v>8783</v>
      </c>
      <c r="S5646" s="47">
        <f t="shared" si="854"/>
        <v>0</v>
      </c>
      <c r="T5646" s="47">
        <f t="shared" si="855"/>
        <v>0</v>
      </c>
      <c r="U5646" s="47">
        <f t="shared" si="856"/>
        <v>197.28</v>
      </c>
      <c r="V5646" s="47">
        <f t="shared" si="857"/>
        <v>85.41</v>
      </c>
      <c r="W5646" s="11"/>
    </row>
    <row r="5647" spans="1:23" x14ac:dyDescent="0.45">
      <c r="A5647" t="s">
        <v>5652</v>
      </c>
      <c r="B5647">
        <v>88.32</v>
      </c>
      <c r="D5647" s="1" t="str">
        <f>VartojimasGamyba!J5643</f>
        <v>2024-04-23-01</v>
      </c>
      <c r="E5647" s="7">
        <f>VartojimasGamyba!G5643</f>
        <v>0.215</v>
      </c>
      <c r="F5647" s="11"/>
      <c r="G5647" s="12">
        <f t="shared" ref="G5647:G5669" si="858">G5646+H5647-I5647</f>
        <v>4.0799999999999992</v>
      </c>
      <c r="H5647" s="12">
        <v>0</v>
      </c>
      <c r="I5647" s="12">
        <v>0</v>
      </c>
      <c r="J5647" s="12">
        <v>0</v>
      </c>
      <c r="K5647" s="12"/>
      <c r="L5647" s="12">
        <f>VartojimasGamyba!H5643</f>
        <v>0</v>
      </c>
      <c r="M5647" s="19">
        <f t="shared" si="851"/>
        <v>0.215</v>
      </c>
      <c r="N5647" s="7">
        <f t="shared" si="852"/>
        <v>40.55115</v>
      </c>
      <c r="O5647" s="7">
        <f t="shared" si="853"/>
        <v>40.55115</v>
      </c>
      <c r="R5647" s="7"/>
      <c r="S5647" s="47">
        <f t="shared" si="854"/>
        <v>0.215</v>
      </c>
      <c r="T5647" s="47">
        <f t="shared" si="855"/>
        <v>0</v>
      </c>
      <c r="U5647" s="47">
        <f t="shared" si="856"/>
        <v>188.61</v>
      </c>
      <c r="V5647" s="47">
        <f t="shared" si="857"/>
        <v>76.739999999999995</v>
      </c>
      <c r="W5647" s="11"/>
    </row>
    <row r="5648" spans="1:23" x14ac:dyDescent="0.45">
      <c r="A5648" t="s">
        <v>5653</v>
      </c>
      <c r="B5648">
        <v>86.69</v>
      </c>
      <c r="D5648" s="1" t="str">
        <f>VartojimasGamyba!J5644</f>
        <v>2024-04-23-02</v>
      </c>
      <c r="E5648" s="7">
        <f>VartojimasGamyba!G5644</f>
        <v>0.82499999999999996</v>
      </c>
      <c r="F5648" s="11"/>
      <c r="G5648" s="12">
        <f t="shared" si="858"/>
        <v>4.0799999999999992</v>
      </c>
      <c r="H5648" s="12">
        <v>0</v>
      </c>
      <c r="I5648" s="12">
        <v>0</v>
      </c>
      <c r="J5648" s="12">
        <v>0</v>
      </c>
      <c r="K5648" s="12"/>
      <c r="L5648" s="12">
        <f>VartojimasGamyba!H5644</f>
        <v>0</v>
      </c>
      <c r="M5648" s="19">
        <f t="shared" si="851"/>
        <v>0.82499999999999996</v>
      </c>
      <c r="N5648" s="7">
        <f t="shared" si="852"/>
        <v>154.2585</v>
      </c>
      <c r="O5648" s="7">
        <f t="shared" si="853"/>
        <v>154.2585</v>
      </c>
      <c r="R5648" s="7"/>
      <c r="S5648" s="47">
        <f t="shared" si="854"/>
        <v>0.82499999999999996</v>
      </c>
      <c r="T5648" s="47">
        <f t="shared" si="855"/>
        <v>0</v>
      </c>
      <c r="U5648" s="47">
        <f t="shared" si="856"/>
        <v>186.98000000000002</v>
      </c>
      <c r="V5648" s="47">
        <f t="shared" si="857"/>
        <v>75.11</v>
      </c>
      <c r="W5648" s="11"/>
    </row>
    <row r="5649" spans="1:23" x14ac:dyDescent="0.45">
      <c r="A5649" t="s">
        <v>5654</v>
      </c>
      <c r="B5649">
        <v>85.95</v>
      </c>
      <c r="D5649" s="1" t="str">
        <f>VartojimasGamyba!J5645</f>
        <v>2024-04-23-03</v>
      </c>
      <c r="E5649" s="7">
        <f>VartojimasGamyba!G5645</f>
        <v>0.39300000000000002</v>
      </c>
      <c r="F5649" s="11"/>
      <c r="G5649" s="12">
        <f t="shared" si="858"/>
        <v>4.0799999999999992</v>
      </c>
      <c r="H5649" s="12">
        <v>0</v>
      </c>
      <c r="I5649" s="12">
        <v>0</v>
      </c>
      <c r="J5649" s="12">
        <v>0</v>
      </c>
      <c r="K5649" s="12"/>
      <c r="L5649" s="12">
        <f>VartojimasGamyba!H5645</f>
        <v>0</v>
      </c>
      <c r="M5649" s="19">
        <f t="shared" si="851"/>
        <v>0.39300000000000002</v>
      </c>
      <c r="N5649" s="7">
        <f t="shared" si="852"/>
        <v>73.192320000000009</v>
      </c>
      <c r="O5649" s="7">
        <f t="shared" si="853"/>
        <v>73.192320000000009</v>
      </c>
      <c r="R5649" s="7"/>
      <c r="S5649" s="47">
        <f t="shared" si="854"/>
        <v>0.39300000000000002</v>
      </c>
      <c r="T5649" s="47">
        <f t="shared" si="855"/>
        <v>0</v>
      </c>
      <c r="U5649" s="47">
        <f t="shared" si="856"/>
        <v>186.24</v>
      </c>
      <c r="V5649" s="47">
        <f t="shared" si="857"/>
        <v>74.37</v>
      </c>
      <c r="W5649" s="11"/>
    </row>
    <row r="5650" spans="1:23" x14ac:dyDescent="0.45">
      <c r="A5650" t="s">
        <v>5655</v>
      </c>
      <c r="B5650">
        <v>85.42</v>
      </c>
      <c r="D5650" s="1" t="str">
        <f>VartojimasGamyba!J5646</f>
        <v>2024-04-23-04</v>
      </c>
      <c r="E5650" s="7">
        <f>VartojimasGamyba!G5646</f>
        <v>0.56499999999999995</v>
      </c>
      <c r="F5650" s="11"/>
      <c r="G5650" s="12">
        <f t="shared" si="858"/>
        <v>4.0799999999999992</v>
      </c>
      <c r="H5650" s="12">
        <v>0</v>
      </c>
      <c r="I5650" s="12">
        <v>0</v>
      </c>
      <c r="J5650" s="12">
        <v>0</v>
      </c>
      <c r="K5650" s="12"/>
      <c r="L5650" s="12">
        <f>VartojimasGamyba!H5646</f>
        <v>3.5000000000000003E-2</v>
      </c>
      <c r="M5650" s="19">
        <f t="shared" si="851"/>
        <v>0.52999999999999992</v>
      </c>
      <c r="N5650" s="7">
        <f t="shared" si="852"/>
        <v>98.426299999999983</v>
      </c>
      <c r="O5650" s="7">
        <f t="shared" si="853"/>
        <v>98.426299999999983</v>
      </c>
      <c r="R5650" s="7"/>
      <c r="S5650" s="47">
        <f t="shared" si="854"/>
        <v>0.52999999999999992</v>
      </c>
      <c r="T5650" s="47">
        <f t="shared" si="855"/>
        <v>0</v>
      </c>
      <c r="U5650" s="47">
        <f t="shared" si="856"/>
        <v>185.71</v>
      </c>
      <c r="V5650" s="47">
        <f t="shared" si="857"/>
        <v>73.84</v>
      </c>
      <c r="W5650" s="11"/>
    </row>
    <row r="5651" spans="1:23" x14ac:dyDescent="0.45">
      <c r="A5651" t="s">
        <v>5656</v>
      </c>
      <c r="B5651">
        <v>86.35</v>
      </c>
      <c r="D5651" s="1" t="str">
        <f>VartojimasGamyba!J5647</f>
        <v>2024-04-23-05</v>
      </c>
      <c r="E5651" s="7">
        <f>VartojimasGamyba!G5647</f>
        <v>0.34799999999999998</v>
      </c>
      <c r="F5651" s="11"/>
      <c r="G5651" s="12">
        <f t="shared" si="858"/>
        <v>4.0799999999999992</v>
      </c>
      <c r="H5651" s="12">
        <v>0</v>
      </c>
      <c r="I5651" s="12">
        <v>0</v>
      </c>
      <c r="J5651" s="12">
        <v>0</v>
      </c>
      <c r="K5651" s="12"/>
      <c r="L5651" s="12">
        <f>VartojimasGamyba!H5647</f>
        <v>0.16600000000000001</v>
      </c>
      <c r="M5651" s="19">
        <f t="shared" si="851"/>
        <v>0.18199999999999997</v>
      </c>
      <c r="N5651" s="7">
        <f t="shared" si="852"/>
        <v>33.968479999999992</v>
      </c>
      <c r="O5651" s="7">
        <f t="shared" si="853"/>
        <v>33.968479999999992</v>
      </c>
      <c r="R5651" s="7"/>
      <c r="S5651" s="47">
        <f t="shared" si="854"/>
        <v>0.18199999999999997</v>
      </c>
      <c r="T5651" s="47">
        <f t="shared" si="855"/>
        <v>0</v>
      </c>
      <c r="U5651" s="47">
        <f t="shared" si="856"/>
        <v>186.64</v>
      </c>
      <c r="V5651" s="47">
        <f t="shared" si="857"/>
        <v>74.77</v>
      </c>
      <c r="W5651" s="11"/>
    </row>
    <row r="5652" spans="1:23" x14ac:dyDescent="0.45">
      <c r="A5652" t="s">
        <v>5657</v>
      </c>
      <c r="B5652">
        <v>100.31</v>
      </c>
      <c r="D5652" s="1" t="str">
        <f>VartojimasGamyba!J5648</f>
        <v>2024-04-23-06</v>
      </c>
      <c r="E5652" s="7">
        <f>VartojimasGamyba!G5648</f>
        <v>0.90100000000000002</v>
      </c>
      <c r="F5652" s="11"/>
      <c r="G5652" s="12">
        <f t="shared" si="858"/>
        <v>3.3388888888888881</v>
      </c>
      <c r="H5652" s="12">
        <v>0</v>
      </c>
      <c r="I5652" s="12">
        <v>0.74111111111111105</v>
      </c>
      <c r="J5652" s="12">
        <v>0</v>
      </c>
      <c r="K5652" s="12"/>
      <c r="L5652" s="12">
        <f>VartojimasGamyba!H5648</f>
        <v>0.23400000000000001</v>
      </c>
      <c r="M5652" s="19">
        <f t="shared" si="851"/>
        <v>0</v>
      </c>
      <c r="N5652" s="7">
        <f t="shared" si="852"/>
        <v>0</v>
      </c>
      <c r="O5652" s="7">
        <f t="shared" si="853"/>
        <v>0</v>
      </c>
      <c r="R5652" s="7"/>
      <c r="S5652" s="47">
        <f t="shared" si="854"/>
        <v>0</v>
      </c>
      <c r="T5652" s="47">
        <f t="shared" si="855"/>
        <v>0</v>
      </c>
      <c r="U5652" s="47">
        <f t="shared" si="856"/>
        <v>200.60000000000002</v>
      </c>
      <c r="V5652" s="47">
        <f t="shared" si="857"/>
        <v>88.73</v>
      </c>
      <c r="W5652" s="11"/>
    </row>
    <row r="5653" spans="1:23" x14ac:dyDescent="0.45">
      <c r="A5653" t="s">
        <v>5658</v>
      </c>
      <c r="B5653">
        <v>121.97</v>
      </c>
      <c r="D5653" s="1" t="str">
        <f>VartojimasGamyba!J5649</f>
        <v>2024-04-23-07</v>
      </c>
      <c r="E5653" s="7">
        <f>VartojimasGamyba!G5649</f>
        <v>0.13200000000000001</v>
      </c>
      <c r="F5653" s="11"/>
      <c r="G5653" s="12">
        <f t="shared" si="858"/>
        <v>3.7598888888888888</v>
      </c>
      <c r="H5653" s="12">
        <v>0.42100000000000093</v>
      </c>
      <c r="I5653" s="12">
        <v>0</v>
      </c>
      <c r="J5653" s="12">
        <v>0</v>
      </c>
      <c r="K5653" s="12"/>
      <c r="L5653" s="12">
        <f>VartojimasGamyba!H5649</f>
        <v>0.55300000000000005</v>
      </c>
      <c r="M5653" s="19">
        <f t="shared" si="851"/>
        <v>8.8817841970012523E-16</v>
      </c>
      <c r="N5653" s="7">
        <f t="shared" si="852"/>
        <v>1.9740653556254983E-13</v>
      </c>
      <c r="O5653" s="7">
        <f t="shared" si="853"/>
        <v>1.9740653556254983E-13</v>
      </c>
      <c r="R5653" s="7"/>
      <c r="S5653" s="47">
        <f t="shared" si="854"/>
        <v>0.42100000000000093</v>
      </c>
      <c r="T5653" s="47">
        <f t="shared" si="855"/>
        <v>0.42100000000000004</v>
      </c>
      <c r="U5653" s="47">
        <f t="shared" si="856"/>
        <v>222.26</v>
      </c>
      <c r="V5653" s="47">
        <f t="shared" si="857"/>
        <v>110.39</v>
      </c>
      <c r="W5653" s="11"/>
    </row>
    <row r="5654" spans="1:23" x14ac:dyDescent="0.45">
      <c r="A5654" t="s">
        <v>5659</v>
      </c>
      <c r="B5654">
        <v>183.15</v>
      </c>
      <c r="D5654" s="1" t="str">
        <f>VartojimasGamyba!J5650</f>
        <v>2024-04-23-08</v>
      </c>
      <c r="E5654" s="7">
        <f>VartojimasGamyba!G5650</f>
        <v>0.185</v>
      </c>
      <c r="F5654" s="11"/>
      <c r="G5654" s="12">
        <f t="shared" si="858"/>
        <v>4.451888888888889</v>
      </c>
      <c r="H5654" s="12">
        <v>0.69199999999999995</v>
      </c>
      <c r="I5654" s="12">
        <v>0</v>
      </c>
      <c r="J5654" s="12">
        <v>0</v>
      </c>
      <c r="K5654" s="12"/>
      <c r="L5654" s="12">
        <f>VartojimasGamyba!H5650</f>
        <v>0.877</v>
      </c>
      <c r="M5654" s="19">
        <f t="shared" si="851"/>
        <v>0</v>
      </c>
      <c r="N5654" s="7">
        <f t="shared" si="852"/>
        <v>0</v>
      </c>
      <c r="O5654" s="7">
        <f t="shared" si="853"/>
        <v>0</v>
      </c>
      <c r="R5654" s="7"/>
      <c r="S5654" s="47">
        <f t="shared" si="854"/>
        <v>0.69199999999999995</v>
      </c>
      <c r="T5654" s="47">
        <f t="shared" si="855"/>
        <v>0.69199999999999995</v>
      </c>
      <c r="U5654" s="47">
        <f t="shared" si="856"/>
        <v>283.44</v>
      </c>
      <c r="V5654" s="47">
        <f t="shared" si="857"/>
        <v>171.57</v>
      </c>
      <c r="W5654" s="11"/>
    </row>
    <row r="5655" spans="1:23" x14ac:dyDescent="0.45">
      <c r="A5655" t="s">
        <v>5660</v>
      </c>
      <c r="B5655">
        <v>136.28</v>
      </c>
      <c r="D5655" s="1" t="str">
        <f>VartojimasGamyba!J5651</f>
        <v>2024-04-23-09</v>
      </c>
      <c r="E5655" s="7">
        <f>VartojimasGamyba!G5651</f>
        <v>0.57899999999999996</v>
      </c>
      <c r="F5655" s="11"/>
      <c r="G5655" s="12">
        <f t="shared" si="858"/>
        <v>4.778888888888889</v>
      </c>
      <c r="H5655" s="12">
        <v>0.32700000000000007</v>
      </c>
      <c r="I5655" s="12">
        <v>0</v>
      </c>
      <c r="J5655" s="12">
        <v>0</v>
      </c>
      <c r="K5655" s="12"/>
      <c r="L5655" s="12">
        <f>VartojimasGamyba!H5651</f>
        <v>0.90600000000000003</v>
      </c>
      <c r="M5655" s="19">
        <f t="shared" si="851"/>
        <v>0</v>
      </c>
      <c r="N5655" s="7">
        <f t="shared" si="852"/>
        <v>0</v>
      </c>
      <c r="O5655" s="7">
        <f t="shared" si="853"/>
        <v>0</v>
      </c>
      <c r="R5655" s="7"/>
      <c r="S5655" s="47">
        <f t="shared" si="854"/>
        <v>0.32700000000000007</v>
      </c>
      <c r="T5655" s="47">
        <f t="shared" si="855"/>
        <v>0.32700000000000007</v>
      </c>
      <c r="U5655" s="47">
        <f t="shared" si="856"/>
        <v>236.57</v>
      </c>
      <c r="V5655" s="47">
        <f t="shared" si="857"/>
        <v>124.7</v>
      </c>
      <c r="W5655" s="11"/>
    </row>
    <row r="5656" spans="1:23" x14ac:dyDescent="0.45">
      <c r="A5656" t="s">
        <v>5661</v>
      </c>
      <c r="B5656">
        <v>98.38</v>
      </c>
      <c r="D5656" s="1" t="str">
        <f>VartojimasGamyba!J5652</f>
        <v>2024-04-23-10</v>
      </c>
      <c r="E5656" s="7">
        <f>VartojimasGamyba!G5652</f>
        <v>0.373</v>
      </c>
      <c r="F5656" s="11"/>
      <c r="G5656" s="12">
        <f t="shared" si="858"/>
        <v>5.3038888888888893</v>
      </c>
      <c r="H5656" s="12">
        <v>0.52500000000000002</v>
      </c>
      <c r="I5656" s="12">
        <v>0</v>
      </c>
      <c r="J5656" s="12">
        <v>0</v>
      </c>
      <c r="K5656" s="12"/>
      <c r="L5656" s="12">
        <f>VartojimasGamyba!H5652</f>
        <v>0.89800000000000002</v>
      </c>
      <c r="M5656" s="19">
        <f t="shared" si="851"/>
        <v>0</v>
      </c>
      <c r="N5656" s="7">
        <f t="shared" si="852"/>
        <v>0</v>
      </c>
      <c r="O5656" s="7">
        <f t="shared" si="853"/>
        <v>0</v>
      </c>
      <c r="R5656" s="7"/>
      <c r="S5656" s="47">
        <f t="shared" si="854"/>
        <v>0.52500000000000002</v>
      </c>
      <c r="T5656" s="47">
        <f t="shared" si="855"/>
        <v>0.52500000000000002</v>
      </c>
      <c r="U5656" s="47">
        <f t="shared" si="856"/>
        <v>198.67000000000002</v>
      </c>
      <c r="V5656" s="47">
        <f t="shared" si="857"/>
        <v>86.8</v>
      </c>
      <c r="W5656" s="11"/>
    </row>
    <row r="5657" spans="1:23" x14ac:dyDescent="0.45">
      <c r="A5657" t="s">
        <v>5662</v>
      </c>
      <c r="B5657">
        <v>82.87</v>
      </c>
      <c r="D5657" s="1" t="str">
        <f>VartojimasGamyba!J5653</f>
        <v>2024-04-23-11</v>
      </c>
      <c r="E5657" s="7">
        <f>VartojimasGamyba!G5653</f>
        <v>0.22700000000000001</v>
      </c>
      <c r="F5657" s="11"/>
      <c r="G5657" s="12">
        <f t="shared" si="858"/>
        <v>5.7608888888888892</v>
      </c>
      <c r="H5657" s="12">
        <v>0.45700000000000007</v>
      </c>
      <c r="I5657" s="12">
        <v>0</v>
      </c>
      <c r="J5657" s="12">
        <v>0</v>
      </c>
      <c r="K5657" s="12"/>
      <c r="L5657" s="12">
        <f>VartojimasGamyba!H5653</f>
        <v>0.68400000000000005</v>
      </c>
      <c r="M5657" s="19">
        <f t="shared" si="851"/>
        <v>0</v>
      </c>
      <c r="N5657" s="7">
        <f t="shared" si="852"/>
        <v>0</v>
      </c>
      <c r="O5657" s="7">
        <f t="shared" si="853"/>
        <v>0</v>
      </c>
      <c r="R5657" s="7"/>
      <c r="S5657" s="47">
        <f t="shared" si="854"/>
        <v>0.45700000000000007</v>
      </c>
      <c r="T5657" s="47">
        <f t="shared" si="855"/>
        <v>0.45700000000000007</v>
      </c>
      <c r="U5657" s="47">
        <f t="shared" si="856"/>
        <v>183.16000000000003</v>
      </c>
      <c r="V5657" s="47">
        <f t="shared" si="857"/>
        <v>71.290000000000006</v>
      </c>
      <c r="W5657" s="11"/>
    </row>
    <row r="5658" spans="1:23" x14ac:dyDescent="0.45">
      <c r="A5658" t="s">
        <v>5663</v>
      </c>
      <c r="B5658">
        <v>77.260000000000005</v>
      </c>
      <c r="D5658" s="1" t="str">
        <f>VartojimasGamyba!J5654</f>
        <v>2024-04-23-12</v>
      </c>
      <c r="E5658" s="7">
        <f>VartojimasGamyba!G5654</f>
        <v>0.65200000000000002</v>
      </c>
      <c r="F5658" s="11"/>
      <c r="G5658" s="12">
        <f t="shared" si="858"/>
        <v>5.7608888888888892</v>
      </c>
      <c r="H5658" s="12">
        <v>0</v>
      </c>
      <c r="I5658" s="12">
        <v>0</v>
      </c>
      <c r="J5658" s="12">
        <v>0</v>
      </c>
      <c r="K5658" s="12"/>
      <c r="L5658" s="12">
        <f>VartojimasGamyba!H5654</f>
        <v>0.251</v>
      </c>
      <c r="M5658" s="19">
        <f t="shared" si="851"/>
        <v>0.40100000000000002</v>
      </c>
      <c r="N5658" s="7">
        <f t="shared" si="852"/>
        <v>71.197550000000007</v>
      </c>
      <c r="O5658" s="7">
        <f t="shared" si="853"/>
        <v>71.197550000000007</v>
      </c>
      <c r="R5658" s="7"/>
      <c r="S5658" s="47">
        <f t="shared" si="854"/>
        <v>0.40100000000000002</v>
      </c>
      <c r="T5658" s="47">
        <f t="shared" si="855"/>
        <v>0</v>
      </c>
      <c r="U5658" s="47">
        <f t="shared" si="856"/>
        <v>177.55</v>
      </c>
      <c r="V5658" s="47">
        <f t="shared" si="857"/>
        <v>65.680000000000007</v>
      </c>
      <c r="W5658" s="11"/>
    </row>
    <row r="5659" spans="1:23" x14ac:dyDescent="0.45">
      <c r="A5659" t="s">
        <v>5664</v>
      </c>
      <c r="B5659">
        <v>80.55</v>
      </c>
      <c r="D5659" s="1" t="str">
        <f>VartojimasGamyba!J5655</f>
        <v>2024-04-23-13</v>
      </c>
      <c r="E5659" s="7">
        <f>VartojimasGamyba!G5655</f>
        <v>5.0000000000000001E-3</v>
      </c>
      <c r="F5659" s="11"/>
      <c r="G5659" s="12">
        <f t="shared" si="858"/>
        <v>6.2428888888888894</v>
      </c>
      <c r="H5659" s="12">
        <v>0.4820000000000001</v>
      </c>
      <c r="I5659" s="12">
        <v>0</v>
      </c>
      <c r="J5659" s="12">
        <v>0</v>
      </c>
      <c r="K5659" s="12"/>
      <c r="L5659" s="12">
        <f>VartojimasGamyba!H5655</f>
        <v>0.48699999999999999</v>
      </c>
      <c r="M5659" s="19">
        <f t="shared" si="851"/>
        <v>0</v>
      </c>
      <c r="N5659" s="7">
        <f t="shared" si="852"/>
        <v>0</v>
      </c>
      <c r="O5659" s="7">
        <f t="shared" si="853"/>
        <v>0</v>
      </c>
      <c r="R5659" s="7"/>
      <c r="S5659" s="47">
        <f t="shared" si="854"/>
        <v>0.48199999999999998</v>
      </c>
      <c r="T5659" s="47">
        <f t="shared" si="855"/>
        <v>0.48199999999999998</v>
      </c>
      <c r="U5659" s="47">
        <f t="shared" si="856"/>
        <v>180.84</v>
      </c>
      <c r="V5659" s="47">
        <f t="shared" si="857"/>
        <v>68.97</v>
      </c>
      <c r="W5659" s="11"/>
    </row>
    <row r="5660" spans="1:23" x14ac:dyDescent="0.45">
      <c r="A5660" t="s">
        <v>5665</v>
      </c>
      <c r="B5660">
        <v>80.14</v>
      </c>
      <c r="D5660" s="1" t="str">
        <f>VartojimasGamyba!J5656</f>
        <v>2024-04-23-14</v>
      </c>
      <c r="E5660" s="7">
        <f>VartojimasGamyba!G5656</f>
        <v>5.6000000000000001E-2</v>
      </c>
      <c r="F5660" s="11"/>
      <c r="G5660" s="12">
        <f t="shared" si="858"/>
        <v>6.5158888888888891</v>
      </c>
      <c r="H5660" s="12">
        <v>0.27300000000000002</v>
      </c>
      <c r="I5660" s="12">
        <v>0</v>
      </c>
      <c r="J5660" s="12">
        <v>0</v>
      </c>
      <c r="K5660" s="12"/>
      <c r="L5660" s="12">
        <f>VartojimasGamyba!H5656</f>
        <v>0.32900000000000001</v>
      </c>
      <c r="M5660" s="19">
        <f t="shared" si="851"/>
        <v>0</v>
      </c>
      <c r="N5660" s="7">
        <f t="shared" si="852"/>
        <v>0</v>
      </c>
      <c r="O5660" s="7">
        <f t="shared" si="853"/>
        <v>0</v>
      </c>
      <c r="R5660" s="7"/>
      <c r="S5660" s="47">
        <f t="shared" si="854"/>
        <v>0.27300000000000002</v>
      </c>
      <c r="T5660" s="47">
        <f t="shared" si="855"/>
        <v>0.27300000000000002</v>
      </c>
      <c r="U5660" s="47">
        <f t="shared" si="856"/>
        <v>180.43</v>
      </c>
      <c r="V5660" s="47">
        <f t="shared" si="857"/>
        <v>68.56</v>
      </c>
      <c r="W5660" s="11"/>
    </row>
    <row r="5661" spans="1:23" x14ac:dyDescent="0.45">
      <c r="A5661" t="s">
        <v>5666</v>
      </c>
      <c r="B5661">
        <v>78.62</v>
      </c>
      <c r="D5661" s="1" t="str">
        <f>VartojimasGamyba!J5657</f>
        <v>2024-04-23-15</v>
      </c>
      <c r="E5661" s="7">
        <f>VartojimasGamyba!G5657</f>
        <v>9.4E-2</v>
      </c>
      <c r="F5661" s="11"/>
      <c r="G5661" s="12">
        <f t="shared" si="858"/>
        <v>6.5838888888888887</v>
      </c>
      <c r="H5661" s="12">
        <v>6.8000000000000005E-2</v>
      </c>
      <c r="I5661" s="12">
        <v>0</v>
      </c>
      <c r="J5661" s="12">
        <v>0</v>
      </c>
      <c r="K5661" s="12"/>
      <c r="L5661" s="12">
        <f>VartojimasGamyba!H5657</f>
        <v>0.16200000000000001</v>
      </c>
      <c r="M5661" s="19">
        <f t="shared" si="851"/>
        <v>0</v>
      </c>
      <c r="N5661" s="7">
        <f t="shared" si="852"/>
        <v>0</v>
      </c>
      <c r="O5661" s="7">
        <f t="shared" si="853"/>
        <v>0</v>
      </c>
      <c r="R5661" s="7"/>
      <c r="S5661" s="47">
        <f t="shared" si="854"/>
        <v>6.8000000000000005E-2</v>
      </c>
      <c r="T5661" s="47">
        <f t="shared" si="855"/>
        <v>6.8000000000000005E-2</v>
      </c>
      <c r="U5661" s="47">
        <f t="shared" si="856"/>
        <v>178.91000000000003</v>
      </c>
      <c r="V5661" s="47">
        <f t="shared" si="857"/>
        <v>67.040000000000006</v>
      </c>
      <c r="W5661" s="11"/>
    </row>
    <row r="5662" spans="1:23" x14ac:dyDescent="0.45">
      <c r="A5662" t="s">
        <v>5667</v>
      </c>
      <c r="B5662">
        <v>80.599999999999994</v>
      </c>
      <c r="D5662" s="1" t="str">
        <f>VartojimasGamyba!J5658</f>
        <v>2024-04-23-16</v>
      </c>
      <c r="E5662" s="7">
        <f>VartojimasGamyba!G5658</f>
        <v>0.19400000000000001</v>
      </c>
      <c r="F5662" s="11"/>
      <c r="G5662" s="12">
        <f t="shared" si="858"/>
        <v>6.5838888888888887</v>
      </c>
      <c r="H5662" s="12">
        <v>0</v>
      </c>
      <c r="I5662" s="12">
        <v>0</v>
      </c>
      <c r="J5662" s="12">
        <v>0</v>
      </c>
      <c r="K5662" s="12"/>
      <c r="L5662" s="12">
        <f>VartojimasGamyba!H5658</f>
        <v>7.8E-2</v>
      </c>
      <c r="M5662" s="19">
        <f t="shared" si="851"/>
        <v>0.11600000000000001</v>
      </c>
      <c r="N5662" s="7">
        <f t="shared" si="852"/>
        <v>20.983239999999999</v>
      </c>
      <c r="O5662" s="7">
        <f t="shared" si="853"/>
        <v>20.983239999999999</v>
      </c>
      <c r="R5662" s="7"/>
      <c r="S5662" s="47">
        <f t="shared" si="854"/>
        <v>0.11600000000000001</v>
      </c>
      <c r="T5662" s="47">
        <f t="shared" si="855"/>
        <v>0</v>
      </c>
      <c r="U5662" s="47">
        <f t="shared" si="856"/>
        <v>180.89</v>
      </c>
      <c r="V5662" s="47">
        <f t="shared" si="857"/>
        <v>69.02</v>
      </c>
      <c r="W5662" s="11"/>
    </row>
    <row r="5663" spans="1:23" x14ac:dyDescent="0.45">
      <c r="A5663" t="s">
        <v>5668</v>
      </c>
      <c r="B5663">
        <v>95</v>
      </c>
      <c r="D5663" s="1" t="str">
        <f>VartojimasGamyba!J5659</f>
        <v>2024-04-23-17</v>
      </c>
      <c r="E5663" s="7">
        <f>VartojimasGamyba!G5659</f>
        <v>0.20200000000000001</v>
      </c>
      <c r="F5663" s="11"/>
      <c r="G5663" s="12">
        <f t="shared" si="858"/>
        <v>6.5122222222222224</v>
      </c>
      <c r="H5663" s="12">
        <v>0</v>
      </c>
      <c r="I5663" s="12">
        <v>7.1666666666666448E-2</v>
      </c>
      <c r="J5663" s="12">
        <v>0</v>
      </c>
      <c r="K5663" s="12"/>
      <c r="L5663" s="12">
        <f>VartojimasGamyba!H5659</f>
        <v>2E-3</v>
      </c>
      <c r="M5663" s="19">
        <f t="shared" si="851"/>
        <v>0.1355000000000002</v>
      </c>
      <c r="N5663" s="7">
        <f t="shared" si="852"/>
        <v>26.461795000000041</v>
      </c>
      <c r="O5663" s="7">
        <f t="shared" si="853"/>
        <v>26.461795000000041</v>
      </c>
      <c r="R5663" s="7"/>
      <c r="S5663" s="47">
        <f t="shared" si="854"/>
        <v>0.1355000000000002</v>
      </c>
      <c r="T5663" s="47">
        <f t="shared" si="855"/>
        <v>0</v>
      </c>
      <c r="U5663" s="47">
        <f t="shared" si="856"/>
        <v>195.29000000000002</v>
      </c>
      <c r="V5663" s="47">
        <f t="shared" si="857"/>
        <v>83.42</v>
      </c>
      <c r="W5663" s="11"/>
    </row>
    <row r="5664" spans="1:23" x14ac:dyDescent="0.45">
      <c r="A5664" t="s">
        <v>5669</v>
      </c>
      <c r="B5664">
        <v>112.64</v>
      </c>
      <c r="D5664" s="1" t="str">
        <f>VartojimasGamyba!J5660</f>
        <v>2024-04-23-18</v>
      </c>
      <c r="E5664" s="7">
        <f>VartojimasGamyba!G5660</f>
        <v>0.246</v>
      </c>
      <c r="F5664" s="11"/>
      <c r="G5664" s="12">
        <f t="shared" si="858"/>
        <v>6.2388888888888889</v>
      </c>
      <c r="H5664" s="12">
        <v>0</v>
      </c>
      <c r="I5664" s="12">
        <v>0.27333333333333332</v>
      </c>
      <c r="J5664" s="12">
        <v>0</v>
      </c>
      <c r="K5664" s="12"/>
      <c r="L5664" s="12">
        <f>VartojimasGamyba!H5660</f>
        <v>0</v>
      </c>
      <c r="M5664" s="19">
        <f t="shared" si="851"/>
        <v>0</v>
      </c>
      <c r="N5664" s="7">
        <f t="shared" si="852"/>
        <v>0</v>
      </c>
      <c r="O5664" s="7">
        <f t="shared" si="853"/>
        <v>0</v>
      </c>
      <c r="R5664" s="7"/>
      <c r="S5664" s="47">
        <f t="shared" si="854"/>
        <v>0</v>
      </c>
      <c r="T5664" s="47">
        <f t="shared" si="855"/>
        <v>0</v>
      </c>
      <c r="U5664" s="47">
        <f t="shared" si="856"/>
        <v>212.93</v>
      </c>
      <c r="V5664" s="47">
        <f t="shared" si="857"/>
        <v>101.06</v>
      </c>
      <c r="W5664" s="11"/>
    </row>
    <row r="5665" spans="1:23" x14ac:dyDescent="0.45">
      <c r="A5665" t="s">
        <v>5670</v>
      </c>
      <c r="B5665">
        <v>122.44</v>
      </c>
      <c r="D5665" s="1" t="str">
        <f>VartojimasGamyba!J5661</f>
        <v>2024-04-23-19</v>
      </c>
      <c r="E5665" s="7">
        <f>VartojimasGamyba!G5661</f>
        <v>0.32500000000000001</v>
      </c>
      <c r="F5665" s="11"/>
      <c r="G5665" s="12">
        <f t="shared" si="858"/>
        <v>5.8777777777777782</v>
      </c>
      <c r="H5665" s="12">
        <v>0</v>
      </c>
      <c r="I5665" s="12">
        <v>0.36111111111111116</v>
      </c>
      <c r="J5665" s="12">
        <v>0</v>
      </c>
      <c r="K5665" s="12"/>
      <c r="L5665" s="12">
        <f>VartojimasGamyba!H5661</f>
        <v>0</v>
      </c>
      <c r="M5665" s="19">
        <f t="shared" si="851"/>
        <v>-5.5511151231257827E-17</v>
      </c>
      <c r="N5665" s="7">
        <f t="shared" si="852"/>
        <v>-1.2363998713738057E-14</v>
      </c>
      <c r="O5665" s="7">
        <f t="shared" si="853"/>
        <v>-1.2363998713738057E-14</v>
      </c>
      <c r="R5665" s="7"/>
      <c r="S5665" s="47">
        <f t="shared" si="854"/>
        <v>-5.5511151231257827E-17</v>
      </c>
      <c r="T5665" s="47">
        <f t="shared" si="855"/>
        <v>0</v>
      </c>
      <c r="U5665" s="47">
        <f t="shared" si="856"/>
        <v>222.73000000000002</v>
      </c>
      <c r="V5665" s="47">
        <f t="shared" si="857"/>
        <v>110.86</v>
      </c>
      <c r="W5665" s="11"/>
    </row>
    <row r="5666" spans="1:23" x14ac:dyDescent="0.45">
      <c r="A5666" t="s">
        <v>5671</v>
      </c>
      <c r="B5666">
        <v>140.09</v>
      </c>
      <c r="D5666" s="1" t="str">
        <f>VartojimasGamyba!J5662</f>
        <v>2024-04-23-20</v>
      </c>
      <c r="E5666" s="7">
        <f>VartojimasGamyba!G5662</f>
        <v>0.24399999999999999</v>
      </c>
      <c r="F5666" s="11"/>
      <c r="G5666" s="12">
        <f t="shared" si="858"/>
        <v>5.6066666666666674</v>
      </c>
      <c r="H5666" s="12">
        <v>0</v>
      </c>
      <c r="I5666" s="12">
        <v>0.27111111111111114</v>
      </c>
      <c r="J5666" s="12">
        <v>0</v>
      </c>
      <c r="K5666" s="12"/>
      <c r="L5666" s="12">
        <f>VartojimasGamyba!H5662</f>
        <v>0</v>
      </c>
      <c r="M5666" s="19">
        <f t="shared" si="851"/>
        <v>-2.7755575615628914E-17</v>
      </c>
      <c r="N5666" s="7">
        <f t="shared" si="852"/>
        <v>-6.6718852664848781E-15</v>
      </c>
      <c r="O5666" s="7">
        <f t="shared" si="853"/>
        <v>-6.6718852664848781E-15</v>
      </c>
      <c r="P5666" s="7" t="s">
        <v>8873</v>
      </c>
      <c r="R5666" s="7"/>
      <c r="S5666" s="47">
        <f t="shared" si="854"/>
        <v>-2.7755575615628914E-17</v>
      </c>
      <c r="T5666" s="47">
        <f t="shared" si="855"/>
        <v>0</v>
      </c>
      <c r="U5666" s="47">
        <f t="shared" si="856"/>
        <v>240.38</v>
      </c>
      <c r="V5666" s="47">
        <f t="shared" si="857"/>
        <v>128.51</v>
      </c>
      <c r="W5666" s="11"/>
    </row>
    <row r="5667" spans="1:23" x14ac:dyDescent="0.45">
      <c r="A5667" t="s">
        <v>5672</v>
      </c>
      <c r="B5667">
        <v>145.19999999999999</v>
      </c>
      <c r="D5667" s="1" t="str">
        <f>VartojimasGamyba!J5663</f>
        <v>2024-04-23-21</v>
      </c>
      <c r="E5667" s="7">
        <f>VartojimasGamyba!G5663</f>
        <v>0.17100000000000001</v>
      </c>
      <c r="F5667" s="11"/>
      <c r="G5667" s="12">
        <f t="shared" si="858"/>
        <v>5.416666666666667</v>
      </c>
      <c r="H5667" s="12">
        <v>0</v>
      </c>
      <c r="I5667" s="12">
        <v>0.19000000000000003</v>
      </c>
      <c r="J5667" s="12">
        <v>0</v>
      </c>
      <c r="K5667" s="12"/>
      <c r="L5667" s="12">
        <f>VartojimasGamyba!H5663</f>
        <v>0</v>
      </c>
      <c r="M5667" s="19">
        <f t="shared" si="851"/>
        <v>-2.7755575615628914E-17</v>
      </c>
      <c r="N5667" s="7">
        <f t="shared" si="852"/>
        <v>-6.8137162578807422E-15</v>
      </c>
      <c r="O5667" s="7">
        <f t="shared" si="853"/>
        <v>-6.8137162578807422E-15</v>
      </c>
      <c r="P5667" s="7">
        <f>SUM(N5646:N5669)</f>
        <v>519.03933500000028</v>
      </c>
      <c r="R5667" s="7"/>
      <c r="S5667" s="47">
        <f t="shared" si="854"/>
        <v>-2.7755575615628914E-17</v>
      </c>
      <c r="T5667" s="47">
        <f t="shared" si="855"/>
        <v>0</v>
      </c>
      <c r="U5667" s="47">
        <f t="shared" si="856"/>
        <v>245.49</v>
      </c>
      <c r="V5667" s="47">
        <f t="shared" si="857"/>
        <v>133.61999999999998</v>
      </c>
      <c r="W5667" s="11"/>
    </row>
    <row r="5668" spans="1:23" x14ac:dyDescent="0.45">
      <c r="A5668" t="s">
        <v>5673</v>
      </c>
      <c r="B5668">
        <v>125.15</v>
      </c>
      <c r="D5668" s="1" t="str">
        <f>VartojimasGamyba!J5664</f>
        <v>2024-04-23-22</v>
      </c>
      <c r="E5668" s="7">
        <f>VartojimasGamyba!G5664</f>
        <v>0.22800000000000001</v>
      </c>
      <c r="F5668" s="11"/>
      <c r="G5668" s="12">
        <f t="shared" si="858"/>
        <v>5.163333333333334</v>
      </c>
      <c r="H5668" s="12">
        <v>0</v>
      </c>
      <c r="I5668" s="12">
        <v>0.25333333333333335</v>
      </c>
      <c r="J5668" s="12">
        <v>0</v>
      </c>
      <c r="K5668" s="12"/>
      <c r="L5668" s="12">
        <f>VartojimasGamyba!H5664</f>
        <v>0</v>
      </c>
      <c r="M5668" s="19">
        <f t="shared" si="851"/>
        <v>-2.7755575615628914E-17</v>
      </c>
      <c r="N5668" s="7">
        <f t="shared" si="852"/>
        <v>-6.2572169667873822E-15</v>
      </c>
      <c r="O5668" s="7">
        <f t="shared" si="853"/>
        <v>-6.2572169667873822E-15</v>
      </c>
      <c r="P5668" s="7" t="s">
        <v>8872</v>
      </c>
      <c r="R5668" s="7"/>
      <c r="S5668" s="47">
        <f t="shared" si="854"/>
        <v>-2.7755575615628914E-17</v>
      </c>
      <c r="T5668" s="47">
        <f t="shared" si="855"/>
        <v>0</v>
      </c>
      <c r="U5668" s="47">
        <f t="shared" si="856"/>
        <v>225.44</v>
      </c>
      <c r="V5668" s="47">
        <f t="shared" si="857"/>
        <v>113.57000000000001</v>
      </c>
      <c r="W5668" s="11"/>
    </row>
    <row r="5669" spans="1:23" x14ac:dyDescent="0.45">
      <c r="A5669" t="s">
        <v>5674</v>
      </c>
      <c r="B5669">
        <v>99.31</v>
      </c>
      <c r="D5669" s="1" t="str">
        <f>VartojimasGamyba!J5665</f>
        <v>2024-04-23-23</v>
      </c>
      <c r="E5669" s="7">
        <f>VartojimasGamyba!G5665</f>
        <v>0.14699999999999999</v>
      </c>
      <c r="F5669" s="11"/>
      <c r="G5669" s="12">
        <f t="shared" si="858"/>
        <v>5.0000000000000009</v>
      </c>
      <c r="H5669" s="12">
        <v>0</v>
      </c>
      <c r="I5669" s="12">
        <v>0.16333333333333333</v>
      </c>
      <c r="J5669" s="12">
        <v>0</v>
      </c>
      <c r="K5669" s="12"/>
      <c r="L5669" s="12">
        <f>VartojimasGamyba!H5665</f>
        <v>0</v>
      </c>
      <c r="M5669" s="19">
        <f t="shared" si="851"/>
        <v>0</v>
      </c>
      <c r="N5669" s="7">
        <f t="shared" si="852"/>
        <v>0</v>
      </c>
      <c r="O5669" s="7">
        <f t="shared" si="853"/>
        <v>0</v>
      </c>
      <c r="P5669" s="7">
        <f>SUM(O5646:O5669)</f>
        <v>519.03933500000028</v>
      </c>
      <c r="Q5669" s="7">
        <f>SUMPRODUCT(B5646:B5669,E5646:E5669)+SUM(E5646:E5669)*$Z$21-SUMPRODUCT(B5646:B5669,L5646:L5669)+SUM(L5646:L5669)*ABS($Z$20)</f>
        <v>1064.66823</v>
      </c>
      <c r="R5669" s="7"/>
      <c r="S5669" s="47">
        <f t="shared" si="854"/>
        <v>0</v>
      </c>
      <c r="T5669" s="47">
        <f t="shared" si="855"/>
        <v>0</v>
      </c>
      <c r="U5669" s="47">
        <f t="shared" si="856"/>
        <v>199.60000000000002</v>
      </c>
      <c r="V5669" s="47">
        <f t="shared" si="857"/>
        <v>87.73</v>
      </c>
      <c r="W5669" s="11">
        <f>IF(P5669&lt;&gt;Q5669,1,0)</f>
        <v>1</v>
      </c>
    </row>
    <row r="5670" spans="1:23" x14ac:dyDescent="0.45">
      <c r="A5670" t="s">
        <v>5675</v>
      </c>
      <c r="B5670">
        <v>82.6</v>
      </c>
      <c r="D5670" s="9" t="str">
        <f>VartojimasGamyba!J5666</f>
        <v>2024-04-24-00</v>
      </c>
      <c r="E5670" s="8">
        <f>VartojimasGamyba!G5666</f>
        <v>0.52900000000000003</v>
      </c>
      <c r="F5670" s="11"/>
      <c r="G5670" s="7">
        <f>G5669+H5670-I5670</f>
        <v>5.0000000000000009</v>
      </c>
      <c r="H5670" s="7">
        <v>0</v>
      </c>
      <c r="I5670" s="7">
        <v>0</v>
      </c>
      <c r="J5670" s="7">
        <v>0</v>
      </c>
      <c r="L5670" s="7">
        <f>VartojimasGamyba!H5666</f>
        <v>0</v>
      </c>
      <c r="M5670" s="15">
        <f t="shared" si="851"/>
        <v>0.52900000000000003</v>
      </c>
      <c r="N5670" s="7">
        <f t="shared" si="852"/>
        <v>96.748809999999992</v>
      </c>
      <c r="O5670" s="7">
        <f t="shared" si="853"/>
        <v>96.748809999999992</v>
      </c>
      <c r="R5670" s="20" t="s">
        <v>8783</v>
      </c>
      <c r="S5670" s="47">
        <f t="shared" si="854"/>
        <v>0.52900000000000003</v>
      </c>
      <c r="T5670" s="47">
        <f t="shared" si="855"/>
        <v>0</v>
      </c>
      <c r="U5670" s="47">
        <f t="shared" si="856"/>
        <v>182.89</v>
      </c>
      <c r="V5670" s="47">
        <f t="shared" si="857"/>
        <v>71.02</v>
      </c>
      <c r="W5670" s="11"/>
    </row>
    <row r="5671" spans="1:23" x14ac:dyDescent="0.45">
      <c r="A5671" t="s">
        <v>5676</v>
      </c>
      <c r="B5671">
        <v>86.83</v>
      </c>
      <c r="D5671" s="9" t="str">
        <f>VartojimasGamyba!J5667</f>
        <v>2024-04-24-01</v>
      </c>
      <c r="E5671" s="8">
        <f>VartojimasGamyba!G5667</f>
        <v>1.0720000000000001</v>
      </c>
      <c r="F5671" s="11"/>
      <c r="G5671" s="7">
        <f t="shared" ref="G5671:G5693" si="859">G5670+H5671-I5671</f>
        <v>3.8088888888888897</v>
      </c>
      <c r="H5671" s="7">
        <v>0</v>
      </c>
      <c r="I5671" s="7">
        <v>1.1911111111111112</v>
      </c>
      <c r="J5671" s="7">
        <v>0</v>
      </c>
      <c r="L5671" s="7">
        <f>VartojimasGamyba!H5667</f>
        <v>0</v>
      </c>
      <c r="M5671" s="15">
        <f t="shared" si="851"/>
        <v>0</v>
      </c>
      <c r="N5671" s="7">
        <f t="shared" si="852"/>
        <v>0</v>
      </c>
      <c r="O5671" s="7">
        <f t="shared" si="853"/>
        <v>0</v>
      </c>
      <c r="R5671" s="7"/>
      <c r="S5671" s="47">
        <f t="shared" si="854"/>
        <v>0</v>
      </c>
      <c r="T5671" s="47">
        <f t="shared" si="855"/>
        <v>0</v>
      </c>
      <c r="U5671" s="47">
        <f t="shared" si="856"/>
        <v>187.12</v>
      </c>
      <c r="V5671" s="47">
        <f t="shared" si="857"/>
        <v>75.25</v>
      </c>
      <c r="W5671" s="11"/>
    </row>
    <row r="5672" spans="1:23" x14ac:dyDescent="0.45">
      <c r="A5672" t="s">
        <v>5677</v>
      </c>
      <c r="B5672">
        <v>84.65</v>
      </c>
      <c r="D5672" s="9" t="str">
        <f>VartojimasGamyba!J5668</f>
        <v>2024-04-24-02</v>
      </c>
      <c r="E5672" s="8">
        <f>VartojimasGamyba!G5668</f>
        <v>0.53500000000000003</v>
      </c>
      <c r="F5672" s="11"/>
      <c r="G5672" s="7">
        <f t="shared" si="859"/>
        <v>3.2144444444444451</v>
      </c>
      <c r="H5672" s="7">
        <v>0</v>
      </c>
      <c r="I5672" s="7">
        <v>0.59444444444444455</v>
      </c>
      <c r="J5672" s="7">
        <v>0</v>
      </c>
      <c r="L5672" s="7">
        <f>VartojimasGamyba!H5668</f>
        <v>0</v>
      </c>
      <c r="M5672" s="15">
        <f t="shared" si="851"/>
        <v>-1.1102230246251565E-16</v>
      </c>
      <c r="N5672" s="7">
        <f t="shared" si="852"/>
        <v>-2.0532464617417645E-14</v>
      </c>
      <c r="O5672" s="7">
        <f t="shared" si="853"/>
        <v>-2.0532464617417645E-14</v>
      </c>
      <c r="R5672" s="7"/>
      <c r="S5672" s="47">
        <f t="shared" si="854"/>
        <v>-1.1102230246251565E-16</v>
      </c>
      <c r="T5672" s="47">
        <f t="shared" si="855"/>
        <v>0</v>
      </c>
      <c r="U5672" s="47">
        <f t="shared" si="856"/>
        <v>184.94</v>
      </c>
      <c r="V5672" s="47">
        <f t="shared" si="857"/>
        <v>73.070000000000007</v>
      </c>
      <c r="W5672" s="11"/>
    </row>
    <row r="5673" spans="1:23" x14ac:dyDescent="0.45">
      <c r="A5673" t="s">
        <v>5678</v>
      </c>
      <c r="B5673">
        <v>81.849999999999994</v>
      </c>
      <c r="D5673" s="9" t="str">
        <f>VartojimasGamyba!J5669</f>
        <v>2024-04-24-03</v>
      </c>
      <c r="E5673" s="8">
        <f>VartojimasGamyba!G5669</f>
        <v>0.35599999999999998</v>
      </c>
      <c r="F5673" s="11"/>
      <c r="G5673" s="7">
        <f t="shared" si="859"/>
        <v>3.2144444444444451</v>
      </c>
      <c r="H5673" s="7">
        <v>0</v>
      </c>
      <c r="I5673" s="7">
        <v>0</v>
      </c>
      <c r="J5673" s="7">
        <v>0</v>
      </c>
      <c r="L5673" s="7">
        <f>VartojimasGamyba!H5669</f>
        <v>6.0000000000000001E-3</v>
      </c>
      <c r="M5673" s="15">
        <f t="shared" si="851"/>
        <v>0.35</v>
      </c>
      <c r="N5673" s="7">
        <f t="shared" si="852"/>
        <v>63.748999999999988</v>
      </c>
      <c r="O5673" s="7">
        <f t="shared" si="853"/>
        <v>63.748999999999988</v>
      </c>
      <c r="R5673" s="7"/>
      <c r="S5673" s="47">
        <f t="shared" si="854"/>
        <v>0.35</v>
      </c>
      <c r="T5673" s="47">
        <f t="shared" si="855"/>
        <v>0</v>
      </c>
      <c r="U5673" s="47">
        <f t="shared" si="856"/>
        <v>182.14</v>
      </c>
      <c r="V5673" s="47">
        <f t="shared" si="857"/>
        <v>70.27</v>
      </c>
      <c r="W5673" s="11"/>
    </row>
    <row r="5674" spans="1:23" x14ac:dyDescent="0.45">
      <c r="A5674" t="s">
        <v>5679</v>
      </c>
      <c r="B5674">
        <v>83.97</v>
      </c>
      <c r="D5674" s="9" t="str">
        <f>VartojimasGamyba!J5670</f>
        <v>2024-04-24-04</v>
      </c>
      <c r="E5674" s="8">
        <f>VartojimasGamyba!G5670</f>
        <v>0.42499999999999999</v>
      </c>
      <c r="F5674" s="11"/>
      <c r="G5674" s="7">
        <f t="shared" si="859"/>
        <v>2.8573333333333335</v>
      </c>
      <c r="H5674" s="7">
        <v>0</v>
      </c>
      <c r="I5674" s="7">
        <v>0.3571111111111116</v>
      </c>
      <c r="J5674" s="7">
        <v>0</v>
      </c>
      <c r="L5674" s="7">
        <f>VartojimasGamyba!H5670</f>
        <v>9.1999999999999998E-2</v>
      </c>
      <c r="M5674" s="15">
        <f t="shared" si="851"/>
        <v>1.1599999999999527E-2</v>
      </c>
      <c r="N5674" s="7">
        <f t="shared" si="852"/>
        <v>2.1374159999999129</v>
      </c>
      <c r="O5674" s="7">
        <f t="shared" si="853"/>
        <v>2.1374159999999129</v>
      </c>
      <c r="R5674" s="7"/>
      <c r="S5674" s="47">
        <f t="shared" si="854"/>
        <v>1.1599999999999527E-2</v>
      </c>
      <c r="T5674" s="47">
        <f t="shared" si="855"/>
        <v>0</v>
      </c>
      <c r="U5674" s="47">
        <f t="shared" si="856"/>
        <v>184.26</v>
      </c>
      <c r="V5674" s="47">
        <f t="shared" si="857"/>
        <v>72.39</v>
      </c>
      <c r="W5674" s="11"/>
    </row>
    <row r="5675" spans="1:23" x14ac:dyDescent="0.45">
      <c r="A5675" t="s">
        <v>5680</v>
      </c>
      <c r="B5675">
        <v>86.12</v>
      </c>
      <c r="D5675" s="9" t="str">
        <f>VartojimasGamyba!J5671</f>
        <v>2024-04-24-05</v>
      </c>
      <c r="E5675" s="8">
        <f>VartojimasGamyba!G5671</f>
        <v>5.1999999999999998E-2</v>
      </c>
      <c r="F5675" s="11"/>
      <c r="G5675" s="7">
        <f t="shared" si="859"/>
        <v>3.4413333333333336</v>
      </c>
      <c r="H5675" s="7">
        <v>0.58399999999999996</v>
      </c>
      <c r="I5675" s="7">
        <v>0</v>
      </c>
      <c r="J5675" s="7">
        <v>0</v>
      </c>
      <c r="L5675" s="7">
        <f>VartojimasGamyba!H5671</f>
        <v>0.63600000000000001</v>
      </c>
      <c r="M5675" s="15">
        <f t="shared" si="851"/>
        <v>0</v>
      </c>
      <c r="N5675" s="7">
        <f t="shared" si="852"/>
        <v>0</v>
      </c>
      <c r="O5675" s="7">
        <f t="shared" si="853"/>
        <v>0</v>
      </c>
      <c r="R5675" s="7"/>
      <c r="S5675" s="47">
        <f t="shared" si="854"/>
        <v>0.58399999999999996</v>
      </c>
      <c r="T5675" s="47">
        <f t="shared" si="855"/>
        <v>0.58399999999999996</v>
      </c>
      <c r="U5675" s="47">
        <f t="shared" si="856"/>
        <v>186.41000000000003</v>
      </c>
      <c r="V5675" s="47">
        <f t="shared" si="857"/>
        <v>74.540000000000006</v>
      </c>
      <c r="W5675" s="11"/>
    </row>
    <row r="5676" spans="1:23" x14ac:dyDescent="0.45">
      <c r="A5676" t="s">
        <v>5681</v>
      </c>
      <c r="B5676">
        <v>91.22</v>
      </c>
      <c r="D5676" s="9" t="str">
        <f>VartojimasGamyba!J5672</f>
        <v>2024-04-24-06</v>
      </c>
      <c r="E5676" s="8">
        <f>VartojimasGamyba!G5672</f>
        <v>0.498</v>
      </c>
      <c r="F5676" s="11"/>
      <c r="G5676" s="7">
        <f t="shared" si="859"/>
        <v>3.7373333333333338</v>
      </c>
      <c r="H5676" s="7">
        <v>0.29600000000000004</v>
      </c>
      <c r="I5676" s="7">
        <v>0</v>
      </c>
      <c r="J5676" s="7">
        <v>0</v>
      </c>
      <c r="L5676" s="7">
        <f>VartojimasGamyba!H5672</f>
        <v>0.79400000000000004</v>
      </c>
      <c r="M5676" s="15">
        <f t="shared" si="851"/>
        <v>0</v>
      </c>
      <c r="N5676" s="7">
        <f t="shared" si="852"/>
        <v>0</v>
      </c>
      <c r="O5676" s="7">
        <f t="shared" si="853"/>
        <v>0</v>
      </c>
      <c r="R5676" s="7"/>
      <c r="S5676" s="47">
        <f t="shared" si="854"/>
        <v>0.29600000000000004</v>
      </c>
      <c r="T5676" s="47">
        <f t="shared" si="855"/>
        <v>0.29600000000000004</v>
      </c>
      <c r="U5676" s="47">
        <f t="shared" si="856"/>
        <v>191.51</v>
      </c>
      <c r="V5676" s="47">
        <f t="shared" si="857"/>
        <v>79.64</v>
      </c>
      <c r="W5676" s="11"/>
    </row>
    <row r="5677" spans="1:23" x14ac:dyDescent="0.45">
      <c r="A5677" t="s">
        <v>5682</v>
      </c>
      <c r="B5677">
        <v>115.63</v>
      </c>
      <c r="D5677" s="9" t="str">
        <f>VartojimasGamyba!J5673</f>
        <v>2024-04-24-07</v>
      </c>
      <c r="E5677" s="8">
        <f>VartojimasGamyba!G5673</f>
        <v>9.2999999999999999E-2</v>
      </c>
      <c r="F5677" s="11"/>
      <c r="G5677" s="7">
        <f t="shared" si="859"/>
        <v>4.8343333333333334</v>
      </c>
      <c r="H5677" s="7">
        <v>1.097</v>
      </c>
      <c r="I5677" s="7">
        <v>0</v>
      </c>
      <c r="J5677" s="7">
        <v>0</v>
      </c>
      <c r="L5677" s="7">
        <f>VartojimasGamyba!H5673</f>
        <v>1.19</v>
      </c>
      <c r="M5677" s="15">
        <f t="shared" si="851"/>
        <v>0</v>
      </c>
      <c r="N5677" s="7">
        <f t="shared" si="852"/>
        <v>0</v>
      </c>
      <c r="O5677" s="7">
        <f t="shared" si="853"/>
        <v>0</v>
      </c>
      <c r="R5677" s="7"/>
      <c r="S5677" s="47">
        <f t="shared" si="854"/>
        <v>1.097</v>
      </c>
      <c r="T5677" s="47">
        <f t="shared" si="855"/>
        <v>1.097</v>
      </c>
      <c r="U5677" s="47">
        <f t="shared" si="856"/>
        <v>215.92000000000002</v>
      </c>
      <c r="V5677" s="47">
        <f t="shared" si="857"/>
        <v>104.05</v>
      </c>
      <c r="W5677" s="11"/>
    </row>
    <row r="5678" spans="1:23" x14ac:dyDescent="0.45">
      <c r="A5678" t="s">
        <v>5683</v>
      </c>
      <c r="B5678">
        <v>131.32</v>
      </c>
      <c r="D5678" s="9" t="str">
        <f>VartojimasGamyba!J5674</f>
        <v>2024-04-24-08</v>
      </c>
      <c r="E5678" s="8">
        <f>VartojimasGamyba!G5674</f>
        <v>7.1999999999999995E-2</v>
      </c>
      <c r="F5678" s="11"/>
      <c r="G5678" s="7">
        <f t="shared" si="859"/>
        <v>6.2873333333333328</v>
      </c>
      <c r="H5678" s="7">
        <v>1.4529999999999996</v>
      </c>
      <c r="I5678" s="7">
        <v>0</v>
      </c>
      <c r="J5678" s="7">
        <v>0</v>
      </c>
      <c r="L5678" s="7">
        <f>VartojimasGamyba!H5674</f>
        <v>1.5249999999999999</v>
      </c>
      <c r="M5678" s="15">
        <f t="shared" si="851"/>
        <v>0</v>
      </c>
      <c r="N5678" s="7">
        <f t="shared" si="852"/>
        <v>0</v>
      </c>
      <c r="O5678" s="7">
        <f t="shared" si="853"/>
        <v>0</v>
      </c>
      <c r="R5678" s="7"/>
      <c r="S5678" s="47">
        <f t="shared" si="854"/>
        <v>1.4529999999999998</v>
      </c>
      <c r="T5678" s="47">
        <f t="shared" si="855"/>
        <v>1.4529999999999998</v>
      </c>
      <c r="U5678" s="47">
        <f t="shared" si="856"/>
        <v>231.61</v>
      </c>
      <c r="V5678" s="47">
        <f t="shared" si="857"/>
        <v>119.74</v>
      </c>
      <c r="W5678" s="11"/>
    </row>
    <row r="5679" spans="1:23" x14ac:dyDescent="0.45">
      <c r="A5679" t="s">
        <v>5684</v>
      </c>
      <c r="B5679">
        <v>129.22999999999999</v>
      </c>
      <c r="D5679" s="9" t="str">
        <f>VartojimasGamyba!J5675</f>
        <v>2024-04-24-09</v>
      </c>
      <c r="E5679" s="8">
        <f>VartojimasGamyba!G5675</f>
        <v>9.7000000000000003E-2</v>
      </c>
      <c r="F5679" s="11"/>
      <c r="G5679" s="7">
        <f t="shared" si="859"/>
        <v>7.1143333333333327</v>
      </c>
      <c r="H5679" s="7">
        <v>0.82700000000000007</v>
      </c>
      <c r="I5679" s="7">
        <v>0</v>
      </c>
      <c r="J5679" s="7">
        <v>0</v>
      </c>
      <c r="L5679" s="7">
        <f>VartojimasGamyba!H5675</f>
        <v>0.92400000000000004</v>
      </c>
      <c r="M5679" s="15">
        <f t="shared" si="851"/>
        <v>0</v>
      </c>
      <c r="N5679" s="7">
        <f t="shared" si="852"/>
        <v>0</v>
      </c>
      <c r="O5679" s="7">
        <f t="shared" si="853"/>
        <v>0</v>
      </c>
      <c r="R5679" s="7"/>
      <c r="S5679" s="47">
        <f t="shared" si="854"/>
        <v>0.82700000000000007</v>
      </c>
      <c r="T5679" s="47">
        <f t="shared" si="855"/>
        <v>0.82700000000000007</v>
      </c>
      <c r="U5679" s="47">
        <f t="shared" si="856"/>
        <v>229.51999999999998</v>
      </c>
      <c r="V5679" s="47">
        <f t="shared" si="857"/>
        <v>117.64999999999999</v>
      </c>
      <c r="W5679" s="11"/>
    </row>
    <row r="5680" spans="1:23" x14ac:dyDescent="0.45">
      <c r="A5680" t="s">
        <v>5685</v>
      </c>
      <c r="B5680">
        <v>112.85</v>
      </c>
      <c r="D5680" s="9" t="str">
        <f>VartojimasGamyba!J5676</f>
        <v>2024-04-24-10</v>
      </c>
      <c r="E5680" s="8">
        <f>VartojimasGamyba!G5676</f>
        <v>0.107</v>
      </c>
      <c r="F5680" s="11"/>
      <c r="G5680" s="7">
        <f t="shared" si="859"/>
        <v>8.0623333333333331</v>
      </c>
      <c r="H5680" s="7">
        <v>0.94799999999999995</v>
      </c>
      <c r="I5680" s="7">
        <v>0</v>
      </c>
      <c r="J5680" s="7">
        <v>0</v>
      </c>
      <c r="L5680" s="7">
        <f>VartojimasGamyba!H5676</f>
        <v>1.0549999999999999</v>
      </c>
      <c r="M5680" s="15">
        <f t="shared" si="851"/>
        <v>0</v>
      </c>
      <c r="N5680" s="7">
        <f t="shared" si="852"/>
        <v>0</v>
      </c>
      <c r="O5680" s="7">
        <f t="shared" si="853"/>
        <v>0</v>
      </c>
      <c r="R5680" s="7"/>
      <c r="S5680" s="47">
        <f t="shared" si="854"/>
        <v>0.94799999999999995</v>
      </c>
      <c r="T5680" s="47">
        <f t="shared" si="855"/>
        <v>0.94799999999999995</v>
      </c>
      <c r="U5680" s="47">
        <f t="shared" si="856"/>
        <v>213.14</v>
      </c>
      <c r="V5680" s="47">
        <f t="shared" si="857"/>
        <v>101.27</v>
      </c>
      <c r="W5680" s="11"/>
    </row>
    <row r="5681" spans="1:23" x14ac:dyDescent="0.45">
      <c r="A5681" t="s">
        <v>5686</v>
      </c>
      <c r="B5681">
        <v>101.88</v>
      </c>
      <c r="D5681" s="9" t="str">
        <f>VartojimasGamyba!J5677</f>
        <v>2024-04-24-11</v>
      </c>
      <c r="E5681" s="8">
        <f>VartojimasGamyba!G5677</f>
        <v>0.14299999999999999</v>
      </c>
      <c r="F5681" s="11"/>
      <c r="G5681" s="7">
        <f t="shared" si="859"/>
        <v>8.7283333333333335</v>
      </c>
      <c r="H5681" s="7">
        <v>0.66600000000000004</v>
      </c>
      <c r="I5681" s="7">
        <v>0</v>
      </c>
      <c r="J5681" s="7">
        <v>0</v>
      </c>
      <c r="L5681" s="7">
        <f>VartojimasGamyba!H5677</f>
        <v>0.80900000000000005</v>
      </c>
      <c r="M5681" s="15">
        <f t="shared" si="851"/>
        <v>0</v>
      </c>
      <c r="N5681" s="7">
        <f t="shared" si="852"/>
        <v>0</v>
      </c>
      <c r="O5681" s="7">
        <f t="shared" si="853"/>
        <v>0</v>
      </c>
      <c r="R5681" s="7"/>
      <c r="S5681" s="47">
        <f t="shared" si="854"/>
        <v>0.66600000000000004</v>
      </c>
      <c r="T5681" s="47">
        <f t="shared" si="855"/>
        <v>0.66600000000000004</v>
      </c>
      <c r="U5681" s="47">
        <f t="shared" si="856"/>
        <v>202.17000000000002</v>
      </c>
      <c r="V5681" s="47">
        <f t="shared" si="857"/>
        <v>90.3</v>
      </c>
      <c r="W5681" s="11"/>
    </row>
    <row r="5682" spans="1:23" x14ac:dyDescent="0.45">
      <c r="A5682" t="s">
        <v>5687</v>
      </c>
      <c r="B5682">
        <v>101.54</v>
      </c>
      <c r="D5682" s="9" t="str">
        <f>VartojimasGamyba!J5678</f>
        <v>2024-04-24-12</v>
      </c>
      <c r="E5682" s="8">
        <f>VartojimasGamyba!G5678</f>
        <v>0.28000000000000003</v>
      </c>
      <c r="F5682" s="11"/>
      <c r="G5682" s="7">
        <f t="shared" si="859"/>
        <v>9.0443333333333342</v>
      </c>
      <c r="H5682" s="7">
        <v>0.31599999999999995</v>
      </c>
      <c r="I5682" s="7">
        <v>0</v>
      </c>
      <c r="J5682" s="7">
        <v>0</v>
      </c>
      <c r="L5682" s="7">
        <f>VartojimasGamyba!H5678</f>
        <v>0.59599999999999997</v>
      </c>
      <c r="M5682" s="15">
        <f t="shared" si="851"/>
        <v>0</v>
      </c>
      <c r="N5682" s="7">
        <f t="shared" si="852"/>
        <v>0</v>
      </c>
      <c r="O5682" s="7">
        <f t="shared" si="853"/>
        <v>0</v>
      </c>
      <c r="R5682" s="7"/>
      <c r="S5682" s="47">
        <f t="shared" si="854"/>
        <v>0.31599999999999995</v>
      </c>
      <c r="T5682" s="47">
        <f t="shared" si="855"/>
        <v>0.31599999999999995</v>
      </c>
      <c r="U5682" s="47">
        <f t="shared" si="856"/>
        <v>201.83</v>
      </c>
      <c r="V5682" s="47">
        <f t="shared" si="857"/>
        <v>89.960000000000008</v>
      </c>
      <c r="W5682" s="11"/>
    </row>
    <row r="5683" spans="1:23" x14ac:dyDescent="0.45">
      <c r="A5683" t="s">
        <v>5688</v>
      </c>
      <c r="B5683">
        <v>104.75</v>
      </c>
      <c r="D5683" s="9" t="str">
        <f>VartojimasGamyba!J5679</f>
        <v>2024-04-24-13</v>
      </c>
      <c r="E5683" s="8">
        <f>VartojimasGamyba!G5679</f>
        <v>0.34699999999999998</v>
      </c>
      <c r="F5683" s="11"/>
      <c r="G5683" s="7">
        <f t="shared" si="859"/>
        <v>8.8221111111111128</v>
      </c>
      <c r="H5683" s="7">
        <v>0</v>
      </c>
      <c r="I5683" s="7">
        <v>0.22222222222222221</v>
      </c>
      <c r="J5683" s="7">
        <v>0</v>
      </c>
      <c r="L5683" s="7">
        <f>VartojimasGamyba!H5679</f>
        <v>0.14699999999999999</v>
      </c>
      <c r="M5683" s="15">
        <f t="shared" si="851"/>
        <v>0</v>
      </c>
      <c r="N5683" s="7">
        <f t="shared" si="852"/>
        <v>0</v>
      </c>
      <c r="O5683" s="7">
        <f t="shared" si="853"/>
        <v>0</v>
      </c>
      <c r="R5683" s="7"/>
      <c r="S5683" s="47">
        <f t="shared" si="854"/>
        <v>0</v>
      </c>
      <c r="T5683" s="47">
        <f t="shared" si="855"/>
        <v>0</v>
      </c>
      <c r="U5683" s="47">
        <f t="shared" si="856"/>
        <v>205.04000000000002</v>
      </c>
      <c r="V5683" s="47">
        <f t="shared" si="857"/>
        <v>93.17</v>
      </c>
      <c r="W5683" s="11"/>
    </row>
    <row r="5684" spans="1:23" x14ac:dyDescent="0.45">
      <c r="A5684" t="s">
        <v>5689</v>
      </c>
      <c r="B5684">
        <v>104.76</v>
      </c>
      <c r="D5684" s="9" t="str">
        <f>VartojimasGamyba!J5680</f>
        <v>2024-04-24-14</v>
      </c>
      <c r="E5684" s="8">
        <f>VartojimasGamyba!G5680</f>
        <v>0.114</v>
      </c>
      <c r="F5684" s="11"/>
      <c r="G5684" s="7">
        <f t="shared" si="859"/>
        <v>8.8511111111111127</v>
      </c>
      <c r="H5684" s="7">
        <v>2.8999999999999984E-2</v>
      </c>
      <c r="I5684" s="7">
        <v>0</v>
      </c>
      <c r="J5684" s="7">
        <v>0</v>
      </c>
      <c r="L5684" s="7">
        <f>VartojimasGamyba!H5680</f>
        <v>0.14299999999999999</v>
      </c>
      <c r="M5684" s="15">
        <f t="shared" si="851"/>
        <v>0</v>
      </c>
      <c r="N5684" s="7">
        <f t="shared" si="852"/>
        <v>0</v>
      </c>
      <c r="O5684" s="7">
        <f t="shared" si="853"/>
        <v>0</v>
      </c>
      <c r="R5684" s="7"/>
      <c r="S5684" s="47">
        <f t="shared" si="854"/>
        <v>2.8999999999999984E-2</v>
      </c>
      <c r="T5684" s="47">
        <f t="shared" si="855"/>
        <v>2.8999999999999984E-2</v>
      </c>
      <c r="U5684" s="47">
        <f t="shared" si="856"/>
        <v>205.05</v>
      </c>
      <c r="V5684" s="47">
        <f t="shared" si="857"/>
        <v>93.18</v>
      </c>
      <c r="W5684" s="11"/>
    </row>
    <row r="5685" spans="1:23" x14ac:dyDescent="0.45">
      <c r="A5685" t="s">
        <v>5690</v>
      </c>
      <c r="B5685">
        <v>100.84</v>
      </c>
      <c r="D5685" s="9" t="str">
        <f>VartojimasGamyba!J5681</f>
        <v>2024-04-24-15</v>
      </c>
      <c r="E5685" s="8">
        <f>VartojimasGamyba!G5681</f>
        <v>0.48199999999999998</v>
      </c>
      <c r="F5685" s="11"/>
      <c r="G5685" s="7">
        <f t="shared" si="859"/>
        <v>8.334444444444447</v>
      </c>
      <c r="H5685" s="7">
        <v>0</v>
      </c>
      <c r="I5685" s="7">
        <v>0.5166666666666665</v>
      </c>
      <c r="J5685" s="7">
        <v>0</v>
      </c>
      <c r="L5685" s="7">
        <f>VartojimasGamyba!H5681</f>
        <v>1.7000000000000001E-2</v>
      </c>
      <c r="M5685" s="15">
        <f t="shared" si="851"/>
        <v>1.2490009027033011E-16</v>
      </c>
      <c r="N5685" s="7">
        <f t="shared" si="852"/>
        <v>2.5121155156071496E-14</v>
      </c>
      <c r="O5685" s="7">
        <f t="shared" si="853"/>
        <v>2.5121155156071496E-14</v>
      </c>
      <c r="R5685" s="7"/>
      <c r="S5685" s="47">
        <f t="shared" si="854"/>
        <v>1.2490009027033011E-16</v>
      </c>
      <c r="T5685" s="47">
        <f t="shared" si="855"/>
        <v>0</v>
      </c>
      <c r="U5685" s="47">
        <f t="shared" si="856"/>
        <v>201.13</v>
      </c>
      <c r="V5685" s="47">
        <f t="shared" si="857"/>
        <v>89.26</v>
      </c>
      <c r="W5685" s="11"/>
    </row>
    <row r="5686" spans="1:23" x14ac:dyDescent="0.45">
      <c r="A5686" t="s">
        <v>5691</v>
      </c>
      <c r="B5686">
        <v>97.44</v>
      </c>
      <c r="D5686" s="9" t="str">
        <f>VartojimasGamyba!J5682</f>
        <v>2024-04-24-16</v>
      </c>
      <c r="E5686" s="8">
        <f>VartojimasGamyba!G5682</f>
        <v>0.20100000000000001</v>
      </c>
      <c r="F5686" s="11"/>
      <c r="G5686" s="7">
        <f t="shared" si="859"/>
        <v>8.1122222222222256</v>
      </c>
      <c r="H5686" s="7">
        <v>0</v>
      </c>
      <c r="I5686" s="7">
        <v>0.22222222222222221</v>
      </c>
      <c r="J5686" s="7">
        <v>0</v>
      </c>
      <c r="L5686" s="7">
        <f>VartojimasGamyba!H5682</f>
        <v>1E-3</v>
      </c>
      <c r="M5686" s="15">
        <f t="shared" si="851"/>
        <v>2.8622937353617317E-17</v>
      </c>
      <c r="N5686" s="7">
        <f t="shared" si="852"/>
        <v>5.6596134029307522E-15</v>
      </c>
      <c r="O5686" s="7">
        <f t="shared" si="853"/>
        <v>5.6596134029307522E-15</v>
      </c>
      <c r="R5686" s="7"/>
      <c r="S5686" s="47">
        <f t="shared" si="854"/>
        <v>2.8622937353617317E-17</v>
      </c>
      <c r="T5686" s="47">
        <f t="shared" si="855"/>
        <v>0</v>
      </c>
      <c r="U5686" s="47">
        <f t="shared" si="856"/>
        <v>197.73000000000002</v>
      </c>
      <c r="V5686" s="47">
        <f t="shared" si="857"/>
        <v>85.86</v>
      </c>
      <c r="W5686" s="11"/>
    </row>
    <row r="5687" spans="1:23" x14ac:dyDescent="0.45">
      <c r="A5687" t="s">
        <v>5692</v>
      </c>
      <c r="B5687">
        <v>104.75</v>
      </c>
      <c r="D5687" s="9" t="str">
        <f>VartojimasGamyba!J5683</f>
        <v>2024-04-24-17</v>
      </c>
      <c r="E5687" s="8">
        <f>VartojimasGamyba!G5683</f>
        <v>1.202</v>
      </c>
      <c r="F5687" s="11"/>
      <c r="G5687" s="7">
        <f t="shared" si="859"/>
        <v>6.7766666666666699</v>
      </c>
      <c r="H5687" s="7">
        <v>0</v>
      </c>
      <c r="I5687" s="7">
        <v>1.3355555555555556</v>
      </c>
      <c r="J5687" s="7">
        <v>0</v>
      </c>
      <c r="L5687" s="7">
        <f>VartojimasGamyba!H5683</f>
        <v>0</v>
      </c>
      <c r="M5687" s="15">
        <f t="shared" si="851"/>
        <v>-2.2204460492503131E-16</v>
      </c>
      <c r="N5687" s="7">
        <f t="shared" si="852"/>
        <v>-4.5528025793828424E-14</v>
      </c>
      <c r="O5687" s="7">
        <f t="shared" si="853"/>
        <v>-4.5528025793828424E-14</v>
      </c>
      <c r="R5687" s="7"/>
      <c r="S5687" s="47">
        <f t="shared" si="854"/>
        <v>-2.2204460492503131E-16</v>
      </c>
      <c r="T5687" s="47">
        <f t="shared" si="855"/>
        <v>0</v>
      </c>
      <c r="U5687" s="47">
        <f t="shared" si="856"/>
        <v>205.04000000000002</v>
      </c>
      <c r="V5687" s="47">
        <f t="shared" si="857"/>
        <v>93.17</v>
      </c>
      <c r="W5687" s="11"/>
    </row>
    <row r="5688" spans="1:23" x14ac:dyDescent="0.45">
      <c r="A5688" t="s">
        <v>5693</v>
      </c>
      <c r="B5688">
        <v>116</v>
      </c>
      <c r="D5688" s="9" t="str">
        <f>VartojimasGamyba!J5684</f>
        <v>2024-04-24-18</v>
      </c>
      <c r="E5688" s="8">
        <f>VartojimasGamyba!G5684</f>
        <v>0.23799999999999999</v>
      </c>
      <c r="F5688" s="11"/>
      <c r="G5688" s="7">
        <f t="shared" si="859"/>
        <v>6.5122222222222259</v>
      </c>
      <c r="H5688" s="7">
        <v>0</v>
      </c>
      <c r="I5688" s="7">
        <v>0.26444444444444443</v>
      </c>
      <c r="J5688" s="7">
        <v>0</v>
      </c>
      <c r="L5688" s="7">
        <f>VartojimasGamyba!H5684</f>
        <v>0</v>
      </c>
      <c r="M5688" s="15">
        <f t="shared" si="851"/>
        <v>0</v>
      </c>
      <c r="N5688" s="7">
        <f t="shared" si="852"/>
        <v>0</v>
      </c>
      <c r="O5688" s="7">
        <f t="shared" si="853"/>
        <v>0</v>
      </c>
      <c r="R5688" s="7"/>
      <c r="S5688" s="47">
        <f t="shared" si="854"/>
        <v>0</v>
      </c>
      <c r="T5688" s="47">
        <f t="shared" si="855"/>
        <v>0</v>
      </c>
      <c r="U5688" s="47">
        <f t="shared" si="856"/>
        <v>216.29000000000002</v>
      </c>
      <c r="V5688" s="47">
        <f t="shared" si="857"/>
        <v>104.42</v>
      </c>
      <c r="W5688" s="11"/>
    </row>
    <row r="5689" spans="1:23" x14ac:dyDescent="0.45">
      <c r="A5689" t="s">
        <v>5694</v>
      </c>
      <c r="B5689">
        <v>128.16</v>
      </c>
      <c r="D5689" s="9" t="str">
        <f>VartojimasGamyba!J5685</f>
        <v>2024-04-24-19</v>
      </c>
      <c r="E5689" s="8">
        <f>VartojimasGamyba!G5685</f>
        <v>0.308</v>
      </c>
      <c r="F5689" s="11"/>
      <c r="G5689" s="7">
        <f t="shared" si="859"/>
        <v>6.1700000000000035</v>
      </c>
      <c r="H5689" s="7">
        <v>0</v>
      </c>
      <c r="I5689" s="7">
        <v>0.34222222222222221</v>
      </c>
      <c r="J5689" s="7">
        <v>0</v>
      </c>
      <c r="L5689" s="7">
        <f>VartojimasGamyba!H5685</f>
        <v>0</v>
      </c>
      <c r="M5689" s="15">
        <f t="shared" si="851"/>
        <v>0</v>
      </c>
      <c r="N5689" s="7">
        <f t="shared" si="852"/>
        <v>0</v>
      </c>
      <c r="O5689" s="7">
        <f t="shared" si="853"/>
        <v>0</v>
      </c>
      <c r="R5689" s="7"/>
      <c r="S5689" s="47">
        <f t="shared" si="854"/>
        <v>0</v>
      </c>
      <c r="T5689" s="47">
        <f t="shared" si="855"/>
        <v>0</v>
      </c>
      <c r="U5689" s="47">
        <f t="shared" si="856"/>
        <v>228.45</v>
      </c>
      <c r="V5689" s="47">
        <f t="shared" si="857"/>
        <v>116.58</v>
      </c>
      <c r="W5689" s="11"/>
    </row>
    <row r="5690" spans="1:23" x14ac:dyDescent="0.45">
      <c r="A5690" t="s">
        <v>5695</v>
      </c>
      <c r="B5690">
        <v>135.19999999999999</v>
      </c>
      <c r="D5690" s="9" t="str">
        <f>VartojimasGamyba!J5686</f>
        <v>2024-04-24-20</v>
      </c>
      <c r="E5690" s="8">
        <f>VartojimasGamyba!G5686</f>
        <v>0.25</v>
      </c>
      <c r="F5690" s="11"/>
      <c r="G5690" s="7">
        <f t="shared" si="859"/>
        <v>5.8922222222222258</v>
      </c>
      <c r="H5690" s="7">
        <v>0</v>
      </c>
      <c r="I5690" s="7">
        <v>0.27777777777777779</v>
      </c>
      <c r="J5690" s="7">
        <v>0</v>
      </c>
      <c r="L5690" s="7">
        <f>VartojimasGamyba!H5686</f>
        <v>0</v>
      </c>
      <c r="M5690" s="15">
        <f t="shared" si="851"/>
        <v>0</v>
      </c>
      <c r="N5690" s="7">
        <f t="shared" si="852"/>
        <v>0</v>
      </c>
      <c r="O5690" s="7">
        <f t="shared" si="853"/>
        <v>0</v>
      </c>
      <c r="P5690" s="7" t="s">
        <v>8873</v>
      </c>
      <c r="R5690" s="7"/>
      <c r="S5690" s="47">
        <f t="shared" si="854"/>
        <v>0</v>
      </c>
      <c r="T5690" s="47">
        <f t="shared" si="855"/>
        <v>0</v>
      </c>
      <c r="U5690" s="47">
        <f t="shared" si="856"/>
        <v>235.49</v>
      </c>
      <c r="V5690" s="47">
        <f t="shared" si="857"/>
        <v>123.61999999999999</v>
      </c>
      <c r="W5690" s="11"/>
    </row>
    <row r="5691" spans="1:23" x14ac:dyDescent="0.45">
      <c r="A5691" t="s">
        <v>5696</v>
      </c>
      <c r="B5691">
        <v>143.44</v>
      </c>
      <c r="D5691" s="9" t="str">
        <f>VartojimasGamyba!J5687</f>
        <v>2024-04-24-21</v>
      </c>
      <c r="E5691" s="8">
        <f>VartojimasGamyba!G5687</f>
        <v>0.185</v>
      </c>
      <c r="F5691" s="11"/>
      <c r="G5691" s="7">
        <f t="shared" si="859"/>
        <v>5.6866666666666701</v>
      </c>
      <c r="H5691" s="7">
        <v>0</v>
      </c>
      <c r="I5691" s="7">
        <v>0.20555555555555557</v>
      </c>
      <c r="J5691" s="7">
        <v>0</v>
      </c>
      <c r="L5691" s="7">
        <f>VartojimasGamyba!H5687</f>
        <v>0</v>
      </c>
      <c r="M5691" s="15">
        <f t="shared" si="851"/>
        <v>-2.7755575615628914E-17</v>
      </c>
      <c r="N5691" s="7">
        <f t="shared" si="852"/>
        <v>-6.7648664447972356E-15</v>
      </c>
      <c r="O5691" s="7">
        <f t="shared" si="853"/>
        <v>-6.7648664447972356E-15</v>
      </c>
      <c r="P5691" s="7">
        <f>SUM(N5670:N5693)</f>
        <v>162.63522599999985</v>
      </c>
      <c r="R5691" s="7"/>
      <c r="S5691" s="47">
        <f t="shared" si="854"/>
        <v>-2.7755575615628914E-17</v>
      </c>
      <c r="T5691" s="47">
        <f t="shared" si="855"/>
        <v>0</v>
      </c>
      <c r="U5691" s="47">
        <f t="shared" si="856"/>
        <v>243.73000000000002</v>
      </c>
      <c r="V5691" s="47">
        <f t="shared" si="857"/>
        <v>131.85999999999999</v>
      </c>
      <c r="W5691" s="11"/>
    </row>
    <row r="5692" spans="1:23" x14ac:dyDescent="0.45">
      <c r="A5692" t="s">
        <v>5697</v>
      </c>
      <c r="B5692">
        <v>125.32</v>
      </c>
      <c r="D5692" s="9" t="str">
        <f>VartojimasGamyba!J5688</f>
        <v>2024-04-24-22</v>
      </c>
      <c r="E5692" s="8">
        <f>VartojimasGamyba!G5688</f>
        <v>0.21</v>
      </c>
      <c r="F5692" s="11"/>
      <c r="G5692" s="7">
        <f t="shared" si="859"/>
        <v>5.4533333333333367</v>
      </c>
      <c r="H5692" s="7">
        <v>0</v>
      </c>
      <c r="I5692" s="7">
        <v>0.23333333333333334</v>
      </c>
      <c r="J5692" s="7">
        <v>0</v>
      </c>
      <c r="L5692" s="7">
        <f>VartojimasGamyba!H5688</f>
        <v>0</v>
      </c>
      <c r="M5692" s="15">
        <f t="shared" si="851"/>
        <v>-2.7755575615628914E-17</v>
      </c>
      <c r="N5692" s="7">
        <f t="shared" si="852"/>
        <v>-6.2619354146420396E-15</v>
      </c>
      <c r="O5692" s="7">
        <f t="shared" si="853"/>
        <v>-6.2619354146420396E-15</v>
      </c>
      <c r="P5692" s="7" t="s">
        <v>8872</v>
      </c>
      <c r="R5692" s="7"/>
      <c r="S5692" s="47">
        <f t="shared" si="854"/>
        <v>-2.7755575615628914E-17</v>
      </c>
      <c r="T5692" s="47">
        <f t="shared" si="855"/>
        <v>0</v>
      </c>
      <c r="U5692" s="47">
        <f t="shared" si="856"/>
        <v>225.61</v>
      </c>
      <c r="V5692" s="47">
        <f t="shared" si="857"/>
        <v>113.74</v>
      </c>
      <c r="W5692" s="11"/>
    </row>
    <row r="5693" spans="1:23" x14ac:dyDescent="0.45">
      <c r="A5693" t="s">
        <v>5698</v>
      </c>
      <c r="B5693">
        <v>105.31</v>
      </c>
      <c r="D5693" s="9" t="str">
        <f>VartojimasGamyba!J5689</f>
        <v>2024-04-24-23</v>
      </c>
      <c r="E5693" s="8">
        <f>VartojimasGamyba!G5689</f>
        <v>0.40799999999999997</v>
      </c>
      <c r="F5693" s="11"/>
      <c r="G5693" s="7">
        <f t="shared" si="859"/>
        <v>5.0000000000000036</v>
      </c>
      <c r="H5693" s="7">
        <v>0</v>
      </c>
      <c r="I5693" s="7">
        <v>0.45333333333333331</v>
      </c>
      <c r="J5693" s="7">
        <v>0</v>
      </c>
      <c r="L5693" s="7">
        <f>VartojimasGamyba!H5689</f>
        <v>0</v>
      </c>
      <c r="M5693" s="15">
        <f t="shared" si="851"/>
        <v>0</v>
      </c>
      <c r="N5693" s="7">
        <f t="shared" si="852"/>
        <v>0</v>
      </c>
      <c r="O5693" s="7">
        <f t="shared" si="853"/>
        <v>0</v>
      </c>
      <c r="P5693" s="7">
        <f>SUM(O5670:O5693)</f>
        <v>162.63522599999985</v>
      </c>
      <c r="Q5693" s="7">
        <f>SUMPRODUCT(B5670:B5693,E5670:E5693)+SUM(E5670:E5693)*$Z$21-SUMPRODUCT(B5670:B5693,L5670:L5693)+SUM(L5670:L5693)*ABS($Z$20)</f>
        <v>851.49929999999995</v>
      </c>
      <c r="R5693" s="7"/>
      <c r="S5693" s="47">
        <f t="shared" si="854"/>
        <v>0</v>
      </c>
      <c r="T5693" s="47">
        <f t="shared" si="855"/>
        <v>0</v>
      </c>
      <c r="U5693" s="47">
        <f t="shared" si="856"/>
        <v>205.60000000000002</v>
      </c>
      <c r="V5693" s="47">
        <f t="shared" si="857"/>
        <v>93.73</v>
      </c>
      <c r="W5693" s="11">
        <f>IF(P5693&lt;&gt;Q5693,1,0)</f>
        <v>1</v>
      </c>
    </row>
    <row r="5694" spans="1:23" x14ac:dyDescent="0.45">
      <c r="A5694" t="s">
        <v>5699</v>
      </c>
      <c r="B5694">
        <v>90.21</v>
      </c>
      <c r="D5694" s="1" t="str">
        <f>VartojimasGamyba!J5690</f>
        <v>2024-04-25-00</v>
      </c>
      <c r="E5694" s="7">
        <f>VartojimasGamyba!G5690</f>
        <v>0.36</v>
      </c>
      <c r="F5694" s="11"/>
      <c r="G5694" s="12">
        <f>G5693+H5694-I5694</f>
        <v>4.6000000000000032</v>
      </c>
      <c r="H5694" s="12">
        <v>0</v>
      </c>
      <c r="I5694" s="12">
        <v>0.4</v>
      </c>
      <c r="J5694" s="12">
        <v>0</v>
      </c>
      <c r="K5694" s="12"/>
      <c r="L5694" s="12">
        <f>VartojimasGamyba!H5690</f>
        <v>0</v>
      </c>
      <c r="M5694" s="19">
        <f t="shared" si="851"/>
        <v>-5.5511151231257827E-17</v>
      </c>
      <c r="N5694" s="7">
        <f t="shared" si="852"/>
        <v>-1.0574874309554616E-14</v>
      </c>
      <c r="O5694" s="7">
        <f t="shared" si="853"/>
        <v>-1.0574874309554616E-14</v>
      </c>
      <c r="R5694" s="20" t="s">
        <v>8783</v>
      </c>
      <c r="S5694" s="47">
        <f t="shared" si="854"/>
        <v>-5.5511151231257827E-17</v>
      </c>
      <c r="T5694" s="47">
        <f t="shared" si="855"/>
        <v>0</v>
      </c>
      <c r="U5694" s="47">
        <f t="shared" si="856"/>
        <v>190.5</v>
      </c>
      <c r="V5694" s="47">
        <f t="shared" si="857"/>
        <v>78.63</v>
      </c>
      <c r="W5694" s="11"/>
    </row>
    <row r="5695" spans="1:23" x14ac:dyDescent="0.45">
      <c r="A5695" t="s">
        <v>5700</v>
      </c>
      <c r="B5695">
        <v>83.5</v>
      </c>
      <c r="D5695" s="1" t="str">
        <f>VartojimasGamyba!J5691</f>
        <v>2024-04-25-01</v>
      </c>
      <c r="E5695" s="7">
        <f>VartojimasGamyba!G5691</f>
        <v>0.35899999999999999</v>
      </c>
      <c r="F5695" s="11"/>
      <c r="G5695" s="12">
        <f t="shared" ref="G5695:G5717" si="860">G5694+H5695-I5695</f>
        <v>4.6000000000000032</v>
      </c>
      <c r="H5695" s="12">
        <v>0</v>
      </c>
      <c r="I5695" s="12">
        <v>0</v>
      </c>
      <c r="J5695" s="12">
        <v>0</v>
      </c>
      <c r="K5695" s="12"/>
      <c r="L5695" s="12">
        <f>VartojimasGamyba!H5691</f>
        <v>0</v>
      </c>
      <c r="M5695" s="19">
        <f t="shared" si="851"/>
        <v>0.35899999999999999</v>
      </c>
      <c r="N5695" s="7">
        <f t="shared" si="852"/>
        <v>65.980609999999999</v>
      </c>
      <c r="O5695" s="7">
        <f t="shared" si="853"/>
        <v>65.980609999999999</v>
      </c>
      <c r="R5695" s="7"/>
      <c r="S5695" s="47">
        <f t="shared" si="854"/>
        <v>0.35899999999999999</v>
      </c>
      <c r="T5695" s="47">
        <f t="shared" si="855"/>
        <v>0</v>
      </c>
      <c r="U5695" s="47">
        <f t="shared" si="856"/>
        <v>183.79000000000002</v>
      </c>
      <c r="V5695" s="47">
        <f t="shared" si="857"/>
        <v>71.92</v>
      </c>
      <c r="W5695" s="11"/>
    </row>
    <row r="5696" spans="1:23" x14ac:dyDescent="0.45">
      <c r="A5696" t="s">
        <v>5701</v>
      </c>
      <c r="B5696">
        <v>80</v>
      </c>
      <c r="D5696" s="1" t="str">
        <f>VartojimasGamyba!J5692</f>
        <v>2024-04-25-02</v>
      </c>
      <c r="E5696" s="7">
        <f>VartojimasGamyba!G5692</f>
        <v>0.54800000000000004</v>
      </c>
      <c r="F5696" s="11"/>
      <c r="G5696" s="12">
        <f t="shared" si="860"/>
        <v>4.6000000000000032</v>
      </c>
      <c r="H5696" s="12">
        <v>0</v>
      </c>
      <c r="I5696" s="12">
        <v>0</v>
      </c>
      <c r="J5696" s="12">
        <v>0</v>
      </c>
      <c r="K5696" s="12"/>
      <c r="L5696" s="12">
        <f>VartojimasGamyba!H5692</f>
        <v>0</v>
      </c>
      <c r="M5696" s="19">
        <f t="shared" si="851"/>
        <v>0.54800000000000004</v>
      </c>
      <c r="N5696" s="7">
        <f t="shared" si="852"/>
        <v>98.798920000000024</v>
      </c>
      <c r="O5696" s="7">
        <f t="shared" si="853"/>
        <v>98.798920000000024</v>
      </c>
      <c r="R5696" s="7"/>
      <c r="S5696" s="47">
        <f t="shared" si="854"/>
        <v>0.54800000000000004</v>
      </c>
      <c r="T5696" s="47">
        <f t="shared" si="855"/>
        <v>0</v>
      </c>
      <c r="U5696" s="47">
        <f t="shared" si="856"/>
        <v>180.29000000000002</v>
      </c>
      <c r="V5696" s="47">
        <f t="shared" si="857"/>
        <v>68.42</v>
      </c>
      <c r="W5696" s="11"/>
    </row>
    <row r="5697" spans="1:23" x14ac:dyDescent="0.45">
      <c r="A5697" t="s">
        <v>5702</v>
      </c>
      <c r="B5697">
        <v>77.37</v>
      </c>
      <c r="D5697" s="1" t="str">
        <f>VartojimasGamyba!J5693</f>
        <v>2024-04-25-03</v>
      </c>
      <c r="E5697" s="7">
        <f>VartojimasGamyba!G5693</f>
        <v>0.29499999999999998</v>
      </c>
      <c r="F5697" s="11"/>
      <c r="G5697" s="12">
        <f t="shared" si="860"/>
        <v>4.6000000000000032</v>
      </c>
      <c r="H5697" s="12">
        <v>0</v>
      </c>
      <c r="I5697" s="12">
        <v>0</v>
      </c>
      <c r="J5697" s="12">
        <v>0</v>
      </c>
      <c r="K5697" s="12"/>
      <c r="L5697" s="12">
        <f>VartojimasGamyba!H5693</f>
        <v>0</v>
      </c>
      <c r="M5697" s="19">
        <f t="shared" si="851"/>
        <v>0.29499999999999998</v>
      </c>
      <c r="N5697" s="7">
        <f t="shared" si="852"/>
        <v>52.409700000000008</v>
      </c>
      <c r="O5697" s="7">
        <f t="shared" si="853"/>
        <v>52.409700000000008</v>
      </c>
      <c r="R5697" s="7"/>
      <c r="S5697" s="47">
        <f t="shared" si="854"/>
        <v>0.29499999999999998</v>
      </c>
      <c r="T5697" s="47">
        <f t="shared" si="855"/>
        <v>0</v>
      </c>
      <c r="U5697" s="47">
        <f t="shared" si="856"/>
        <v>177.66000000000003</v>
      </c>
      <c r="V5697" s="47">
        <f t="shared" si="857"/>
        <v>65.790000000000006</v>
      </c>
      <c r="W5697" s="11"/>
    </row>
    <row r="5698" spans="1:23" x14ac:dyDescent="0.45">
      <c r="A5698" t="s">
        <v>5703</v>
      </c>
      <c r="B5698">
        <v>76.05</v>
      </c>
      <c r="D5698" s="1" t="str">
        <f>VartojimasGamyba!J5694</f>
        <v>2024-04-25-04</v>
      </c>
      <c r="E5698" s="7">
        <f>VartojimasGamyba!G5694</f>
        <v>1.0049999999999999</v>
      </c>
      <c r="F5698" s="11"/>
      <c r="G5698" s="12">
        <f t="shared" si="860"/>
        <v>4.6000000000000032</v>
      </c>
      <c r="H5698" s="12">
        <v>0</v>
      </c>
      <c r="I5698" s="12">
        <v>0</v>
      </c>
      <c r="J5698" s="12">
        <v>0</v>
      </c>
      <c r="K5698" s="12"/>
      <c r="L5698" s="12">
        <f>VartojimasGamyba!H5694</f>
        <v>9.4E-2</v>
      </c>
      <c r="M5698" s="19">
        <f t="shared" si="851"/>
        <v>0.91099999999999992</v>
      </c>
      <c r="N5698" s="7">
        <f t="shared" si="852"/>
        <v>160.64573999999999</v>
      </c>
      <c r="O5698" s="7">
        <f t="shared" si="853"/>
        <v>160.64573999999999</v>
      </c>
      <c r="R5698" s="7"/>
      <c r="S5698" s="47">
        <f t="shared" si="854"/>
        <v>0.91099999999999992</v>
      </c>
      <c r="T5698" s="47">
        <f t="shared" si="855"/>
        <v>0</v>
      </c>
      <c r="U5698" s="47">
        <f t="shared" si="856"/>
        <v>176.34</v>
      </c>
      <c r="V5698" s="47">
        <f t="shared" si="857"/>
        <v>64.47</v>
      </c>
      <c r="W5698" s="11"/>
    </row>
    <row r="5699" spans="1:23" x14ac:dyDescent="0.45">
      <c r="A5699" t="s">
        <v>5704</v>
      </c>
      <c r="B5699">
        <v>75.239999999999995</v>
      </c>
      <c r="D5699" s="1" t="str">
        <f>VartojimasGamyba!J5695</f>
        <v>2024-04-25-05</v>
      </c>
      <c r="E5699" s="7">
        <f>VartojimasGamyba!G5695</f>
        <v>0.23799999999999999</v>
      </c>
      <c r="F5699" s="11"/>
      <c r="G5699" s="12">
        <f t="shared" si="860"/>
        <v>4.6000000000000032</v>
      </c>
      <c r="H5699" s="12">
        <v>0</v>
      </c>
      <c r="I5699" s="12">
        <v>0</v>
      </c>
      <c r="J5699" s="12">
        <v>0</v>
      </c>
      <c r="K5699" s="12"/>
      <c r="L5699" s="12">
        <f>VartojimasGamyba!H5695</f>
        <v>0.20499999999999999</v>
      </c>
      <c r="M5699" s="19">
        <f t="shared" si="851"/>
        <v>3.3000000000000002E-2</v>
      </c>
      <c r="N5699" s="7">
        <f t="shared" si="852"/>
        <v>5.7924899999999999</v>
      </c>
      <c r="O5699" s="7">
        <f t="shared" si="853"/>
        <v>5.7924899999999999</v>
      </c>
      <c r="R5699" s="7"/>
      <c r="S5699" s="47">
        <f t="shared" si="854"/>
        <v>3.3000000000000002E-2</v>
      </c>
      <c r="T5699" s="47">
        <f t="shared" si="855"/>
        <v>0</v>
      </c>
      <c r="U5699" s="47">
        <f t="shared" si="856"/>
        <v>175.53</v>
      </c>
      <c r="V5699" s="47">
        <f t="shared" si="857"/>
        <v>63.66</v>
      </c>
      <c r="W5699" s="11"/>
    </row>
    <row r="5700" spans="1:23" x14ac:dyDescent="0.45">
      <c r="A5700" t="s">
        <v>5705</v>
      </c>
      <c r="B5700">
        <v>85.87</v>
      </c>
      <c r="D5700" s="1" t="str">
        <f>VartojimasGamyba!J5696</f>
        <v>2024-04-25-06</v>
      </c>
      <c r="E5700" s="7">
        <f>VartojimasGamyba!G5696</f>
        <v>0.21</v>
      </c>
      <c r="F5700" s="11"/>
      <c r="G5700" s="12">
        <f t="shared" si="860"/>
        <v>4.4644444444444478</v>
      </c>
      <c r="H5700" s="12">
        <v>0</v>
      </c>
      <c r="I5700" s="12">
        <v>0.13555555555555557</v>
      </c>
      <c r="J5700" s="12">
        <v>0</v>
      </c>
      <c r="K5700" s="12"/>
      <c r="L5700" s="12">
        <f>VartojimasGamyba!H5696</f>
        <v>8.7999999999999995E-2</v>
      </c>
      <c r="M5700" s="19">
        <f t="shared" si="851"/>
        <v>0</v>
      </c>
      <c r="N5700" s="7">
        <f t="shared" si="852"/>
        <v>0</v>
      </c>
      <c r="O5700" s="7">
        <f t="shared" si="853"/>
        <v>0</v>
      </c>
      <c r="R5700" s="7"/>
      <c r="S5700" s="47">
        <f t="shared" si="854"/>
        <v>0</v>
      </c>
      <c r="T5700" s="47">
        <f t="shared" si="855"/>
        <v>0</v>
      </c>
      <c r="U5700" s="47">
        <f t="shared" si="856"/>
        <v>186.16000000000003</v>
      </c>
      <c r="V5700" s="47">
        <f t="shared" si="857"/>
        <v>74.290000000000006</v>
      </c>
      <c r="W5700" s="11"/>
    </row>
    <row r="5701" spans="1:23" x14ac:dyDescent="0.45">
      <c r="A5701" t="s">
        <v>5706</v>
      </c>
      <c r="B5701">
        <v>114.8</v>
      </c>
      <c r="D5701" s="1" t="str">
        <f>VartojimasGamyba!J5697</f>
        <v>2024-04-25-07</v>
      </c>
      <c r="E5701" s="7">
        <f>VartojimasGamyba!G5697</f>
        <v>0.29099999999999998</v>
      </c>
      <c r="F5701" s="11"/>
      <c r="G5701" s="12">
        <f t="shared" si="860"/>
        <v>4.6124444444444475</v>
      </c>
      <c r="H5701" s="12">
        <v>0.14800000000000005</v>
      </c>
      <c r="I5701" s="12">
        <v>0</v>
      </c>
      <c r="J5701" s="12">
        <v>0</v>
      </c>
      <c r="K5701" s="12"/>
      <c r="L5701" s="12">
        <f>VartojimasGamyba!H5697</f>
        <v>0.439</v>
      </c>
      <c r="M5701" s="19">
        <f t="shared" si="851"/>
        <v>0</v>
      </c>
      <c r="N5701" s="7">
        <f t="shared" si="852"/>
        <v>0</v>
      </c>
      <c r="O5701" s="7">
        <f t="shared" si="853"/>
        <v>0</v>
      </c>
      <c r="R5701" s="7"/>
      <c r="S5701" s="47">
        <f t="shared" si="854"/>
        <v>0.14800000000000002</v>
      </c>
      <c r="T5701" s="47">
        <f t="shared" si="855"/>
        <v>0.14800000000000002</v>
      </c>
      <c r="U5701" s="47">
        <f t="shared" si="856"/>
        <v>215.09</v>
      </c>
      <c r="V5701" s="47">
        <f t="shared" si="857"/>
        <v>103.22</v>
      </c>
      <c r="W5701" s="11"/>
    </row>
    <row r="5702" spans="1:23" x14ac:dyDescent="0.45">
      <c r="A5702" t="s">
        <v>5707</v>
      </c>
      <c r="B5702">
        <v>130.97999999999999</v>
      </c>
      <c r="D5702" s="1" t="str">
        <f>VartojimasGamyba!J5698</f>
        <v>2024-04-25-08</v>
      </c>
      <c r="E5702" s="7">
        <f>VartojimasGamyba!G5698</f>
        <v>3.5000000000000003E-2</v>
      </c>
      <c r="F5702" s="11"/>
      <c r="G5702" s="12">
        <f t="shared" si="860"/>
        <v>4.7484444444444476</v>
      </c>
      <c r="H5702" s="12">
        <v>0.13600000000000004</v>
      </c>
      <c r="I5702" s="12">
        <v>0</v>
      </c>
      <c r="J5702" s="12">
        <v>0</v>
      </c>
      <c r="K5702" s="12"/>
      <c r="L5702" s="12">
        <f>VartojimasGamyba!H5698</f>
        <v>0.17100000000000001</v>
      </c>
      <c r="M5702" s="19">
        <f t="shared" si="851"/>
        <v>0</v>
      </c>
      <c r="N5702" s="7">
        <f t="shared" si="852"/>
        <v>0</v>
      </c>
      <c r="O5702" s="7">
        <f t="shared" si="853"/>
        <v>0</v>
      </c>
      <c r="R5702" s="7"/>
      <c r="S5702" s="47">
        <f t="shared" si="854"/>
        <v>0.13600000000000001</v>
      </c>
      <c r="T5702" s="47">
        <f t="shared" si="855"/>
        <v>0.13600000000000001</v>
      </c>
      <c r="U5702" s="47">
        <f t="shared" si="856"/>
        <v>231.26999999999998</v>
      </c>
      <c r="V5702" s="47">
        <f t="shared" si="857"/>
        <v>119.39999999999999</v>
      </c>
      <c r="W5702" s="11"/>
    </row>
    <row r="5703" spans="1:23" x14ac:dyDescent="0.45">
      <c r="A5703" t="s">
        <v>5708</v>
      </c>
      <c r="B5703">
        <v>117.76</v>
      </c>
      <c r="D5703" s="1" t="str">
        <f>VartojimasGamyba!J5699</f>
        <v>2024-04-25-09</v>
      </c>
      <c r="E5703" s="7">
        <f>VartojimasGamyba!G5699</f>
        <v>0.74</v>
      </c>
      <c r="F5703" s="11"/>
      <c r="G5703" s="12">
        <f t="shared" si="860"/>
        <v>4.0373333333333363</v>
      </c>
      <c r="H5703" s="12">
        <v>0</v>
      </c>
      <c r="I5703" s="12">
        <v>0.71111111111111114</v>
      </c>
      <c r="J5703" s="12">
        <v>0</v>
      </c>
      <c r="K5703" s="12"/>
      <c r="L5703" s="12">
        <f>VartojimasGamyba!H5699</f>
        <v>0.1</v>
      </c>
      <c r="M5703" s="19">
        <f t="shared" ref="M5703:M5766" si="861">E5703+H5703-I5703*$J$2+J5703-L5703</f>
        <v>0</v>
      </c>
      <c r="N5703" s="7">
        <f t="shared" ref="N5703:N5766" si="862">M5703*U5703-J5703*V5703</f>
        <v>0</v>
      </c>
      <c r="O5703" s="7">
        <f t="shared" ref="O5703:O5766" si="863">(M5703)*(B5703+$Z$21)</f>
        <v>0</v>
      </c>
      <c r="R5703" s="7"/>
      <c r="S5703" s="47">
        <f t="shared" ref="S5703:S5766" si="864">M5703+IF((L5703-E5703)&gt;0,(L5703-E5703),0)</f>
        <v>0</v>
      </c>
      <c r="T5703" s="47">
        <f t="shared" ref="T5703:T5766" si="865">IF(L5703-E5703&lt;0,0,L5703-E5703)</f>
        <v>0</v>
      </c>
      <c r="U5703" s="47">
        <f t="shared" ref="U5703:U5766" si="866">B5703+$Z$21</f>
        <v>218.05</v>
      </c>
      <c r="V5703" s="47">
        <f t="shared" ref="V5703:V5766" si="867">B5703+$Z$20</f>
        <v>106.18</v>
      </c>
      <c r="W5703" s="11"/>
    </row>
    <row r="5704" spans="1:23" x14ac:dyDescent="0.45">
      <c r="A5704" t="s">
        <v>5709</v>
      </c>
      <c r="B5704">
        <v>115</v>
      </c>
      <c r="D5704" s="1" t="str">
        <f>VartojimasGamyba!J5700</f>
        <v>2024-04-25-10</v>
      </c>
      <c r="E5704" s="7">
        <f>VartojimasGamyba!G5700</f>
        <v>0.36799999999999999</v>
      </c>
      <c r="F5704" s="11"/>
      <c r="G5704" s="12">
        <f t="shared" si="860"/>
        <v>4.0883333333333365</v>
      </c>
      <c r="H5704" s="12">
        <v>5.1000000000000004E-2</v>
      </c>
      <c r="I5704" s="12">
        <v>0</v>
      </c>
      <c r="J5704" s="12">
        <v>0</v>
      </c>
      <c r="K5704" s="12"/>
      <c r="L5704" s="12">
        <f>VartojimasGamyba!H5700</f>
        <v>0.41899999999999998</v>
      </c>
      <c r="M5704" s="19">
        <f t="shared" si="861"/>
        <v>0</v>
      </c>
      <c r="N5704" s="7">
        <f t="shared" si="862"/>
        <v>0</v>
      </c>
      <c r="O5704" s="7">
        <f t="shared" si="863"/>
        <v>0</v>
      </c>
      <c r="R5704" s="7"/>
      <c r="S5704" s="47">
        <f t="shared" si="864"/>
        <v>5.099999999999999E-2</v>
      </c>
      <c r="T5704" s="47">
        <f t="shared" si="865"/>
        <v>5.099999999999999E-2</v>
      </c>
      <c r="U5704" s="47">
        <f t="shared" si="866"/>
        <v>215.29000000000002</v>
      </c>
      <c r="V5704" s="47">
        <f t="shared" si="867"/>
        <v>103.42</v>
      </c>
      <c r="W5704" s="11"/>
    </row>
    <row r="5705" spans="1:23" x14ac:dyDescent="0.45">
      <c r="A5705" t="s">
        <v>5710</v>
      </c>
      <c r="B5705">
        <v>114.99</v>
      </c>
      <c r="D5705" s="1" t="str">
        <f>VartojimasGamyba!J5701</f>
        <v>2024-04-25-11</v>
      </c>
      <c r="E5705" s="7">
        <f>VartojimasGamyba!G5701</f>
        <v>1.0229999999999999</v>
      </c>
      <c r="F5705" s="11"/>
      <c r="G5705" s="12">
        <f t="shared" si="860"/>
        <v>3.2361111111111143</v>
      </c>
      <c r="H5705" s="12">
        <v>0</v>
      </c>
      <c r="I5705" s="12">
        <v>0.8522222222222221</v>
      </c>
      <c r="J5705" s="12">
        <v>0</v>
      </c>
      <c r="K5705" s="12"/>
      <c r="L5705" s="12">
        <f>VartojimasGamyba!H5701</f>
        <v>0.25600000000000001</v>
      </c>
      <c r="M5705" s="19">
        <f t="shared" si="861"/>
        <v>0</v>
      </c>
      <c r="N5705" s="7">
        <f t="shared" si="862"/>
        <v>0</v>
      </c>
      <c r="O5705" s="7">
        <f t="shared" si="863"/>
        <v>0</v>
      </c>
      <c r="R5705" s="7"/>
      <c r="S5705" s="47">
        <f t="shared" si="864"/>
        <v>0</v>
      </c>
      <c r="T5705" s="47">
        <f t="shared" si="865"/>
        <v>0</v>
      </c>
      <c r="U5705" s="47">
        <f t="shared" si="866"/>
        <v>215.28</v>
      </c>
      <c r="V5705" s="47">
        <f t="shared" si="867"/>
        <v>103.41</v>
      </c>
      <c r="W5705" s="11"/>
    </row>
    <row r="5706" spans="1:23" x14ac:dyDescent="0.45">
      <c r="A5706" t="s">
        <v>5711</v>
      </c>
      <c r="B5706">
        <v>88.29</v>
      </c>
      <c r="D5706" s="1" t="str">
        <f>VartojimasGamyba!J5702</f>
        <v>2024-04-25-12</v>
      </c>
      <c r="E5706" s="7">
        <f>VartojimasGamyba!G5702</f>
        <v>1.401</v>
      </c>
      <c r="F5706" s="11"/>
      <c r="G5706" s="12">
        <f t="shared" si="860"/>
        <v>3.6821111111111144</v>
      </c>
      <c r="H5706" s="12">
        <v>0.44600000000000006</v>
      </c>
      <c r="I5706" s="12">
        <v>0</v>
      </c>
      <c r="J5706" s="12">
        <v>0</v>
      </c>
      <c r="K5706" s="12"/>
      <c r="L5706" s="12">
        <f>VartojimasGamyba!H5702</f>
        <v>1.847</v>
      </c>
      <c r="M5706" s="19">
        <f t="shared" si="861"/>
        <v>0</v>
      </c>
      <c r="N5706" s="7">
        <f t="shared" si="862"/>
        <v>0</v>
      </c>
      <c r="O5706" s="7">
        <f t="shared" si="863"/>
        <v>0</v>
      </c>
      <c r="R5706" s="7"/>
      <c r="S5706" s="47">
        <f t="shared" si="864"/>
        <v>0.44599999999999995</v>
      </c>
      <c r="T5706" s="47">
        <f t="shared" si="865"/>
        <v>0.44599999999999995</v>
      </c>
      <c r="U5706" s="47">
        <f t="shared" si="866"/>
        <v>188.58</v>
      </c>
      <c r="V5706" s="47">
        <f t="shared" si="867"/>
        <v>76.710000000000008</v>
      </c>
      <c r="W5706" s="11"/>
    </row>
    <row r="5707" spans="1:23" x14ac:dyDescent="0.45">
      <c r="A5707" t="s">
        <v>5712</v>
      </c>
      <c r="B5707">
        <v>77.92</v>
      </c>
      <c r="D5707" s="1" t="str">
        <f>VartojimasGamyba!J5703</f>
        <v>2024-04-25-13</v>
      </c>
      <c r="E5707" s="7">
        <f>VartojimasGamyba!G5703</f>
        <v>1.7749999999999999</v>
      </c>
      <c r="F5707" s="11"/>
      <c r="G5707" s="12">
        <f t="shared" si="860"/>
        <v>3.6821111111111144</v>
      </c>
      <c r="H5707" s="12">
        <v>0</v>
      </c>
      <c r="I5707" s="12">
        <v>0</v>
      </c>
      <c r="J5707" s="12">
        <v>0</v>
      </c>
      <c r="K5707" s="12"/>
      <c r="L5707" s="12">
        <f>VartojimasGamyba!H5703</f>
        <v>1.177</v>
      </c>
      <c r="M5707" s="19">
        <f t="shared" si="861"/>
        <v>0.59799999999999986</v>
      </c>
      <c r="N5707" s="7">
        <f t="shared" si="862"/>
        <v>106.56957999999999</v>
      </c>
      <c r="O5707" s="7">
        <f t="shared" si="863"/>
        <v>106.56957999999999</v>
      </c>
      <c r="R5707" s="7"/>
      <c r="S5707" s="47">
        <f t="shared" si="864"/>
        <v>0.59799999999999986</v>
      </c>
      <c r="T5707" s="47">
        <f t="shared" si="865"/>
        <v>0</v>
      </c>
      <c r="U5707" s="47">
        <f t="shared" si="866"/>
        <v>178.21</v>
      </c>
      <c r="V5707" s="47">
        <f t="shared" si="867"/>
        <v>66.34</v>
      </c>
      <c r="W5707" s="11"/>
    </row>
    <row r="5708" spans="1:23" x14ac:dyDescent="0.45">
      <c r="A5708" t="s">
        <v>5713</v>
      </c>
      <c r="B5708">
        <v>75.37</v>
      </c>
      <c r="D5708" s="1" t="str">
        <f>VartojimasGamyba!J5704</f>
        <v>2024-04-25-14</v>
      </c>
      <c r="E5708" s="7">
        <f>VartojimasGamyba!G5704</f>
        <v>1.8879999999999999</v>
      </c>
      <c r="F5708" s="11"/>
      <c r="G5708" s="12">
        <f t="shared" si="860"/>
        <v>3.6821111111111144</v>
      </c>
      <c r="H5708" s="12">
        <v>0</v>
      </c>
      <c r="I5708" s="12">
        <v>0</v>
      </c>
      <c r="J5708" s="12">
        <v>0</v>
      </c>
      <c r="K5708" s="12"/>
      <c r="L5708" s="12">
        <f>VartojimasGamyba!H5704</f>
        <v>1.133</v>
      </c>
      <c r="M5708" s="19">
        <f t="shared" si="861"/>
        <v>0.75499999999999989</v>
      </c>
      <c r="N5708" s="7">
        <f t="shared" si="862"/>
        <v>132.6233</v>
      </c>
      <c r="O5708" s="7">
        <f t="shared" si="863"/>
        <v>132.6233</v>
      </c>
      <c r="R5708" s="7"/>
      <c r="S5708" s="47">
        <f t="shared" si="864"/>
        <v>0.75499999999999989</v>
      </c>
      <c r="T5708" s="47">
        <f t="shared" si="865"/>
        <v>0</v>
      </c>
      <c r="U5708" s="47">
        <f t="shared" si="866"/>
        <v>175.66000000000003</v>
      </c>
      <c r="V5708" s="47">
        <f t="shared" si="867"/>
        <v>63.790000000000006</v>
      </c>
      <c r="W5708" s="11"/>
    </row>
    <row r="5709" spans="1:23" x14ac:dyDescent="0.45">
      <c r="A5709" t="s">
        <v>5714</v>
      </c>
      <c r="B5709">
        <v>66.81</v>
      </c>
      <c r="D5709" s="1" t="str">
        <f>VartojimasGamyba!J5705</f>
        <v>2024-04-25-15</v>
      </c>
      <c r="E5709" s="7">
        <f>VartojimasGamyba!G5705</f>
        <v>0.17</v>
      </c>
      <c r="F5709" s="11"/>
      <c r="G5709" s="12">
        <f t="shared" si="860"/>
        <v>8.8554444444444425</v>
      </c>
      <c r="H5709" s="12">
        <v>5.1733333333333285</v>
      </c>
      <c r="I5709" s="12">
        <v>0</v>
      </c>
      <c r="J5709" s="12">
        <v>0</v>
      </c>
      <c r="K5709" s="12"/>
      <c r="L5709" s="12">
        <f>VartojimasGamyba!H5705</f>
        <v>1.097</v>
      </c>
      <c r="M5709" s="19">
        <f t="shared" si="861"/>
        <v>4.2463333333333289</v>
      </c>
      <c r="N5709" s="7">
        <f t="shared" si="862"/>
        <v>709.56229999999937</v>
      </c>
      <c r="O5709" s="7">
        <f t="shared" si="863"/>
        <v>709.56229999999937</v>
      </c>
      <c r="R5709" s="7"/>
      <c r="S5709" s="47">
        <f t="shared" si="864"/>
        <v>5.1733333333333285</v>
      </c>
      <c r="T5709" s="47">
        <f t="shared" si="865"/>
        <v>0.92699999999999994</v>
      </c>
      <c r="U5709" s="47">
        <f t="shared" si="866"/>
        <v>167.10000000000002</v>
      </c>
      <c r="V5709" s="47">
        <f t="shared" si="867"/>
        <v>55.230000000000004</v>
      </c>
      <c r="W5709" s="11"/>
    </row>
    <row r="5710" spans="1:23" x14ac:dyDescent="0.45">
      <c r="A5710" t="s">
        <v>5715</v>
      </c>
      <c r="B5710">
        <v>69.67</v>
      </c>
      <c r="D5710" s="1" t="str">
        <f>VartojimasGamyba!J5706</f>
        <v>2024-04-25-16</v>
      </c>
      <c r="E5710" s="7">
        <f>VartojimasGamyba!G5706</f>
        <v>0.33700000000000002</v>
      </c>
      <c r="F5710" s="11"/>
      <c r="G5710" s="12">
        <f t="shared" si="860"/>
        <v>8.8644444444444428</v>
      </c>
      <c r="H5710" s="12">
        <v>8.9999999999999525E-3</v>
      </c>
      <c r="I5710" s="12">
        <v>0</v>
      </c>
      <c r="J5710" s="12">
        <v>0</v>
      </c>
      <c r="K5710" s="12"/>
      <c r="L5710" s="12">
        <f>VartojimasGamyba!H5706</f>
        <v>0.34599999999999997</v>
      </c>
      <c r="M5710" s="19">
        <f t="shared" si="861"/>
        <v>0</v>
      </c>
      <c r="N5710" s="7">
        <f t="shared" si="862"/>
        <v>0</v>
      </c>
      <c r="O5710" s="7">
        <f t="shared" si="863"/>
        <v>0</v>
      </c>
      <c r="R5710" s="7"/>
      <c r="S5710" s="47">
        <f t="shared" si="864"/>
        <v>8.9999999999999525E-3</v>
      </c>
      <c r="T5710" s="47">
        <f t="shared" si="865"/>
        <v>8.9999999999999525E-3</v>
      </c>
      <c r="U5710" s="47">
        <f t="shared" si="866"/>
        <v>169.96</v>
      </c>
      <c r="V5710" s="47">
        <f t="shared" si="867"/>
        <v>58.09</v>
      </c>
      <c r="W5710" s="11"/>
    </row>
    <row r="5711" spans="1:23" x14ac:dyDescent="0.45">
      <c r="A5711" t="s">
        <v>5716</v>
      </c>
      <c r="B5711">
        <v>76.08</v>
      </c>
      <c r="D5711" s="1" t="str">
        <f>VartojimasGamyba!J5707</f>
        <v>2024-04-25-17</v>
      </c>
      <c r="E5711" s="7">
        <f>VartojimasGamyba!G5707</f>
        <v>0.20100000000000001</v>
      </c>
      <c r="F5711" s="11"/>
      <c r="G5711" s="12">
        <f t="shared" si="860"/>
        <v>8.8644444444444428</v>
      </c>
      <c r="H5711" s="12">
        <v>0</v>
      </c>
      <c r="I5711" s="12">
        <v>0</v>
      </c>
      <c r="J5711" s="12">
        <v>0</v>
      </c>
      <c r="K5711" s="12"/>
      <c r="L5711" s="12">
        <f>VartojimasGamyba!H5707</f>
        <v>8.0000000000000002E-3</v>
      </c>
      <c r="M5711" s="19">
        <f t="shared" si="861"/>
        <v>0.193</v>
      </c>
      <c r="N5711" s="7">
        <f t="shared" si="862"/>
        <v>34.039410000000004</v>
      </c>
      <c r="O5711" s="7">
        <f t="shared" si="863"/>
        <v>34.039410000000004</v>
      </c>
      <c r="R5711" s="7"/>
      <c r="S5711" s="47">
        <f t="shared" si="864"/>
        <v>0.193</v>
      </c>
      <c r="T5711" s="47">
        <f t="shared" si="865"/>
        <v>0</v>
      </c>
      <c r="U5711" s="47">
        <f t="shared" si="866"/>
        <v>176.37</v>
      </c>
      <c r="V5711" s="47">
        <f t="shared" si="867"/>
        <v>64.5</v>
      </c>
      <c r="W5711" s="11"/>
    </row>
    <row r="5712" spans="1:23" x14ac:dyDescent="0.45">
      <c r="A5712" t="s">
        <v>5717</v>
      </c>
      <c r="B5712">
        <v>87.26</v>
      </c>
      <c r="D5712" s="1" t="str">
        <f>VartojimasGamyba!J5708</f>
        <v>2024-04-25-18</v>
      </c>
      <c r="E5712" s="7">
        <f>VartojimasGamyba!G5708</f>
        <v>0.83599999999999997</v>
      </c>
      <c r="F5712" s="11"/>
      <c r="G5712" s="12">
        <f t="shared" si="860"/>
        <v>7.9355555555555544</v>
      </c>
      <c r="H5712" s="12">
        <v>0</v>
      </c>
      <c r="I5712" s="12">
        <v>0.92888888888888888</v>
      </c>
      <c r="J5712" s="12">
        <v>0</v>
      </c>
      <c r="K5712" s="12"/>
      <c r="L5712" s="12">
        <f>VartojimasGamyba!H5708</f>
        <v>0</v>
      </c>
      <c r="M5712" s="19">
        <f t="shared" si="861"/>
        <v>0</v>
      </c>
      <c r="N5712" s="7">
        <f t="shared" si="862"/>
        <v>0</v>
      </c>
      <c r="O5712" s="7">
        <f t="shared" si="863"/>
        <v>0</v>
      </c>
      <c r="R5712" s="7"/>
      <c r="S5712" s="47">
        <f t="shared" si="864"/>
        <v>0</v>
      </c>
      <c r="T5712" s="47">
        <f t="shared" si="865"/>
        <v>0</v>
      </c>
      <c r="U5712" s="47">
        <f t="shared" si="866"/>
        <v>187.55</v>
      </c>
      <c r="V5712" s="47">
        <f t="shared" si="867"/>
        <v>75.680000000000007</v>
      </c>
      <c r="W5712" s="11"/>
    </row>
    <row r="5713" spans="1:23" x14ac:dyDescent="0.45">
      <c r="A5713" t="s">
        <v>5718</v>
      </c>
      <c r="B5713">
        <v>112.23</v>
      </c>
      <c r="D5713" s="1" t="str">
        <f>VartojimasGamyba!J5709</f>
        <v>2024-04-25-19</v>
      </c>
      <c r="E5713" s="7">
        <f>VartojimasGamyba!G5709</f>
        <v>0.68200000000000005</v>
      </c>
      <c r="F5713" s="11"/>
      <c r="G5713" s="12">
        <f t="shared" si="860"/>
        <v>7.1777777777777763</v>
      </c>
      <c r="H5713" s="12">
        <v>0</v>
      </c>
      <c r="I5713" s="12">
        <v>0.75777777777777788</v>
      </c>
      <c r="J5713" s="12">
        <v>0</v>
      </c>
      <c r="K5713" s="12"/>
      <c r="L5713" s="12">
        <f>VartojimasGamyba!H5709</f>
        <v>0</v>
      </c>
      <c r="M5713" s="19">
        <f t="shared" si="861"/>
        <v>-1.1102230246251565E-16</v>
      </c>
      <c r="N5713" s="7">
        <f t="shared" si="862"/>
        <v>-2.3594459719333828E-14</v>
      </c>
      <c r="O5713" s="7">
        <f t="shared" si="863"/>
        <v>-2.3594459719333828E-14</v>
      </c>
      <c r="R5713" s="7"/>
      <c r="S5713" s="47">
        <f t="shared" si="864"/>
        <v>-1.1102230246251565E-16</v>
      </c>
      <c r="T5713" s="47">
        <f t="shared" si="865"/>
        <v>0</v>
      </c>
      <c r="U5713" s="47">
        <f t="shared" si="866"/>
        <v>212.52</v>
      </c>
      <c r="V5713" s="47">
        <f t="shared" si="867"/>
        <v>100.65</v>
      </c>
      <c r="W5713" s="11"/>
    </row>
    <row r="5714" spans="1:23" x14ac:dyDescent="0.45">
      <c r="A5714" t="s">
        <v>5719</v>
      </c>
      <c r="B5714">
        <v>143.09</v>
      </c>
      <c r="D5714" s="1" t="str">
        <f>VartojimasGamyba!J5710</f>
        <v>2024-04-25-20</v>
      </c>
      <c r="E5714" s="7">
        <f>VartojimasGamyba!G5710</f>
        <v>0.84299999999999997</v>
      </c>
      <c r="F5714" s="11"/>
      <c r="G5714" s="12">
        <f t="shared" si="860"/>
        <v>6.2411111111111097</v>
      </c>
      <c r="H5714" s="12">
        <v>0</v>
      </c>
      <c r="I5714" s="12">
        <v>0.93666666666666665</v>
      </c>
      <c r="J5714" s="12">
        <v>0</v>
      </c>
      <c r="K5714" s="12"/>
      <c r="L5714" s="12">
        <f>VartojimasGamyba!H5710</f>
        <v>0</v>
      </c>
      <c r="M5714" s="19">
        <f t="shared" si="861"/>
        <v>0</v>
      </c>
      <c r="N5714" s="7">
        <f t="shared" si="862"/>
        <v>0</v>
      </c>
      <c r="O5714" s="7">
        <f t="shared" si="863"/>
        <v>0</v>
      </c>
      <c r="P5714" s="7" t="s">
        <v>8873</v>
      </c>
      <c r="R5714" s="7"/>
      <c r="S5714" s="47">
        <f t="shared" si="864"/>
        <v>0</v>
      </c>
      <c r="T5714" s="47">
        <f t="shared" si="865"/>
        <v>0</v>
      </c>
      <c r="U5714" s="47">
        <f t="shared" si="866"/>
        <v>243.38</v>
      </c>
      <c r="V5714" s="47">
        <f t="shared" si="867"/>
        <v>131.51</v>
      </c>
      <c r="W5714" s="11"/>
    </row>
    <row r="5715" spans="1:23" x14ac:dyDescent="0.45">
      <c r="A5715" t="s">
        <v>5720</v>
      </c>
      <c r="B5715">
        <v>152.47</v>
      </c>
      <c r="D5715" s="1" t="str">
        <f>VartojimasGamyba!J5711</f>
        <v>2024-04-25-21</v>
      </c>
      <c r="E5715" s="7">
        <f>VartojimasGamyba!G5711</f>
        <v>0.27700000000000002</v>
      </c>
      <c r="F5715" s="11"/>
      <c r="G5715" s="12">
        <f t="shared" si="860"/>
        <v>5.9333333333333318</v>
      </c>
      <c r="H5715" s="12">
        <v>0</v>
      </c>
      <c r="I5715" s="12">
        <v>0.30777777777777782</v>
      </c>
      <c r="J5715" s="12">
        <v>0</v>
      </c>
      <c r="K5715" s="12"/>
      <c r="L5715" s="12">
        <f>VartojimasGamyba!H5711</f>
        <v>0</v>
      </c>
      <c r="M5715" s="19">
        <f t="shared" si="861"/>
        <v>0</v>
      </c>
      <c r="N5715" s="7">
        <f t="shared" si="862"/>
        <v>0</v>
      </c>
      <c r="O5715" s="7">
        <f t="shared" si="863"/>
        <v>0</v>
      </c>
      <c r="P5715" s="7">
        <f>SUM(N5694:N5717)</f>
        <v>1366.4220499999994</v>
      </c>
      <c r="R5715" s="7"/>
      <c r="S5715" s="47">
        <f t="shared" si="864"/>
        <v>0</v>
      </c>
      <c r="T5715" s="47">
        <f t="shared" si="865"/>
        <v>0</v>
      </c>
      <c r="U5715" s="47">
        <f t="shared" si="866"/>
        <v>252.76</v>
      </c>
      <c r="V5715" s="47">
        <f t="shared" si="867"/>
        <v>140.88999999999999</v>
      </c>
      <c r="W5715" s="11"/>
    </row>
    <row r="5716" spans="1:23" x14ac:dyDescent="0.45">
      <c r="A5716" t="s">
        <v>5721</v>
      </c>
      <c r="B5716">
        <v>115.83</v>
      </c>
      <c r="D5716" s="1" t="str">
        <f>VartojimasGamyba!J5712</f>
        <v>2024-04-25-22</v>
      </c>
      <c r="E5716" s="7">
        <f>VartojimasGamyba!G5712</f>
        <v>0.69</v>
      </c>
      <c r="F5716" s="11"/>
      <c r="G5716" s="12">
        <f t="shared" si="860"/>
        <v>5.1666666666666652</v>
      </c>
      <c r="H5716" s="12">
        <v>0</v>
      </c>
      <c r="I5716" s="12">
        <v>0.76666666666666639</v>
      </c>
      <c r="J5716" s="12">
        <v>0</v>
      </c>
      <c r="K5716" s="12"/>
      <c r="L5716" s="12">
        <f>VartojimasGamyba!H5712</f>
        <v>0</v>
      </c>
      <c r="M5716" s="19">
        <f t="shared" si="861"/>
        <v>2.2204460492503131E-16</v>
      </c>
      <c r="N5716" s="7">
        <f t="shared" si="862"/>
        <v>4.7988280016397767E-14</v>
      </c>
      <c r="O5716" s="7">
        <f t="shared" si="863"/>
        <v>4.7988280016397767E-14</v>
      </c>
      <c r="P5716" s="7" t="s">
        <v>8872</v>
      </c>
      <c r="R5716" s="7"/>
      <c r="S5716" s="47">
        <f t="shared" si="864"/>
        <v>2.2204460492503131E-16</v>
      </c>
      <c r="T5716" s="47">
        <f t="shared" si="865"/>
        <v>0</v>
      </c>
      <c r="U5716" s="47">
        <f t="shared" si="866"/>
        <v>216.12</v>
      </c>
      <c r="V5716" s="47">
        <f t="shared" si="867"/>
        <v>104.25</v>
      </c>
      <c r="W5716" s="11"/>
    </row>
    <row r="5717" spans="1:23" x14ac:dyDescent="0.45">
      <c r="A5717" t="s">
        <v>5722</v>
      </c>
      <c r="B5717">
        <v>91.35</v>
      </c>
      <c r="D5717" s="1" t="str">
        <f>VartojimasGamyba!J5713</f>
        <v>2024-04-25-23</v>
      </c>
      <c r="E5717" s="7">
        <f>VartojimasGamyba!G5713</f>
        <v>0.15</v>
      </c>
      <c r="F5717" s="11"/>
      <c r="G5717" s="12">
        <f t="shared" si="860"/>
        <v>4.9999999999999982</v>
      </c>
      <c r="H5717" s="12">
        <v>0</v>
      </c>
      <c r="I5717" s="12">
        <v>0.16666666666666666</v>
      </c>
      <c r="J5717" s="12">
        <v>0</v>
      </c>
      <c r="K5717" s="12"/>
      <c r="L5717" s="12">
        <f>VartojimasGamyba!H5713</f>
        <v>0</v>
      </c>
      <c r="M5717" s="19">
        <f t="shared" si="861"/>
        <v>0</v>
      </c>
      <c r="N5717" s="7">
        <f t="shared" si="862"/>
        <v>0</v>
      </c>
      <c r="O5717" s="7">
        <f t="shared" si="863"/>
        <v>0</v>
      </c>
      <c r="P5717" s="7">
        <f>SUM(O5694:O5717)</f>
        <v>1366.4220499999994</v>
      </c>
      <c r="Q5717" s="7">
        <f>SUMPRODUCT(B5694:B5717,E5694:E5717)+SUM(E5694:E5717)*$Z$21-SUMPRODUCT(B5694:B5717,L5694:L5717)+SUM(L5694:L5717)*ABS($Z$20)</f>
        <v>2318.4028800000006</v>
      </c>
      <c r="R5717" s="7"/>
      <c r="S5717" s="47">
        <f t="shared" si="864"/>
        <v>0</v>
      </c>
      <c r="T5717" s="47">
        <f t="shared" si="865"/>
        <v>0</v>
      </c>
      <c r="U5717" s="47">
        <f t="shared" si="866"/>
        <v>191.64</v>
      </c>
      <c r="V5717" s="47">
        <f t="shared" si="867"/>
        <v>79.77</v>
      </c>
      <c r="W5717" s="11">
        <f>IF(P5717&lt;&gt;Q5717,1,0)</f>
        <v>1</v>
      </c>
    </row>
    <row r="5718" spans="1:23" x14ac:dyDescent="0.45">
      <c r="A5718" t="s">
        <v>5723</v>
      </c>
      <c r="B5718">
        <v>79.739999999999995</v>
      </c>
      <c r="D5718" s="9" t="str">
        <f>VartojimasGamyba!J5714</f>
        <v>2024-04-26-00</v>
      </c>
      <c r="E5718" s="8">
        <f>VartojimasGamyba!G5714</f>
        <v>0.67200000000000004</v>
      </c>
      <c r="F5718" s="11"/>
      <c r="G5718" s="7">
        <f>G5717+H5718-I5718</f>
        <v>4.2533333333333312</v>
      </c>
      <c r="H5718" s="7">
        <v>0</v>
      </c>
      <c r="I5718" s="7">
        <v>0.74666666666666681</v>
      </c>
      <c r="J5718" s="7">
        <v>0</v>
      </c>
      <c r="L5718" s="7">
        <f>VartojimasGamyba!H5714</f>
        <v>0</v>
      </c>
      <c r="M5718" s="15">
        <f t="shared" si="861"/>
        <v>-1.1102230246251565E-16</v>
      </c>
      <c r="N5718" s="7">
        <f t="shared" si="862"/>
        <v>-1.9987345112326693E-14</v>
      </c>
      <c r="O5718" s="7">
        <f t="shared" si="863"/>
        <v>-1.9987345112326693E-14</v>
      </c>
      <c r="R5718" s="20" t="s">
        <v>8783</v>
      </c>
      <c r="S5718" s="47">
        <f t="shared" si="864"/>
        <v>-1.1102230246251565E-16</v>
      </c>
      <c r="T5718" s="47">
        <f t="shared" si="865"/>
        <v>0</v>
      </c>
      <c r="U5718" s="47">
        <f t="shared" si="866"/>
        <v>180.03</v>
      </c>
      <c r="V5718" s="47">
        <f t="shared" si="867"/>
        <v>68.16</v>
      </c>
      <c r="W5718" s="11"/>
    </row>
    <row r="5719" spans="1:23" x14ac:dyDescent="0.45">
      <c r="A5719" t="s">
        <v>5724</v>
      </c>
      <c r="B5719">
        <v>79.87</v>
      </c>
      <c r="D5719" s="9" t="str">
        <f>VartojimasGamyba!J5715</f>
        <v>2024-04-26-01</v>
      </c>
      <c r="E5719" s="8">
        <f>VartojimasGamyba!G5715</f>
        <v>0.32900000000000001</v>
      </c>
      <c r="F5719" s="11"/>
      <c r="G5719" s="7">
        <f t="shared" ref="G5719:G5741" si="868">G5718+H5719-I5719</f>
        <v>3.8877777777777758</v>
      </c>
      <c r="H5719" s="7">
        <v>0</v>
      </c>
      <c r="I5719" s="7">
        <v>0.36555555555555558</v>
      </c>
      <c r="J5719" s="7">
        <v>0</v>
      </c>
      <c r="L5719" s="7">
        <f>VartojimasGamyba!H5715</f>
        <v>0</v>
      </c>
      <c r="M5719" s="15">
        <f t="shared" si="861"/>
        <v>0</v>
      </c>
      <c r="N5719" s="7">
        <f t="shared" si="862"/>
        <v>0</v>
      </c>
      <c r="O5719" s="7">
        <f t="shared" si="863"/>
        <v>0</v>
      </c>
      <c r="R5719" s="7"/>
      <c r="S5719" s="47">
        <f t="shared" si="864"/>
        <v>0</v>
      </c>
      <c r="T5719" s="47">
        <f t="shared" si="865"/>
        <v>0</v>
      </c>
      <c r="U5719" s="47">
        <f t="shared" si="866"/>
        <v>180.16000000000003</v>
      </c>
      <c r="V5719" s="47">
        <f t="shared" si="867"/>
        <v>68.290000000000006</v>
      </c>
      <c r="W5719" s="11"/>
    </row>
    <row r="5720" spans="1:23" x14ac:dyDescent="0.45">
      <c r="A5720" t="s">
        <v>5725</v>
      </c>
      <c r="B5720">
        <v>74</v>
      </c>
      <c r="D5720" s="9" t="str">
        <f>VartojimasGamyba!J5716</f>
        <v>2024-04-26-02</v>
      </c>
      <c r="E5720" s="8">
        <f>VartojimasGamyba!G5716</f>
        <v>1.2130000000000001</v>
      </c>
      <c r="F5720" s="11"/>
      <c r="G5720" s="7">
        <f t="shared" si="868"/>
        <v>2.5399999999999978</v>
      </c>
      <c r="H5720" s="7">
        <v>0</v>
      </c>
      <c r="I5720" s="7">
        <v>1.347777777777778</v>
      </c>
      <c r="J5720" s="7">
        <v>0</v>
      </c>
      <c r="L5720" s="7">
        <f>VartojimasGamyba!H5716</f>
        <v>0</v>
      </c>
      <c r="M5720" s="15">
        <f t="shared" si="861"/>
        <v>-2.2204460492503131E-16</v>
      </c>
      <c r="N5720" s="7">
        <f t="shared" si="862"/>
        <v>-3.8700154192383711E-14</v>
      </c>
      <c r="O5720" s="7">
        <f t="shared" si="863"/>
        <v>-3.8700154192383711E-14</v>
      </c>
      <c r="R5720" s="7"/>
      <c r="S5720" s="47">
        <f t="shared" si="864"/>
        <v>-2.2204460492503131E-16</v>
      </c>
      <c r="T5720" s="47">
        <f t="shared" si="865"/>
        <v>0</v>
      </c>
      <c r="U5720" s="47">
        <f t="shared" si="866"/>
        <v>174.29000000000002</v>
      </c>
      <c r="V5720" s="47">
        <f t="shared" si="867"/>
        <v>62.42</v>
      </c>
      <c r="W5720" s="11"/>
    </row>
    <row r="5721" spans="1:23" x14ac:dyDescent="0.45">
      <c r="A5721" t="s">
        <v>5726</v>
      </c>
      <c r="B5721">
        <v>72.91</v>
      </c>
      <c r="D5721" s="9" t="str">
        <f>VartojimasGamyba!J5717</f>
        <v>2024-04-26-03</v>
      </c>
      <c r="E5721" s="8">
        <f>VartojimasGamyba!G5717</f>
        <v>2.0569999999999999</v>
      </c>
      <c r="F5721" s="11"/>
      <c r="G5721" s="7">
        <f t="shared" si="868"/>
        <v>0.25444444444444203</v>
      </c>
      <c r="H5721" s="7">
        <v>0</v>
      </c>
      <c r="I5721" s="7">
        <v>2.2855555555555558</v>
      </c>
      <c r="J5721" s="7">
        <v>0</v>
      </c>
      <c r="L5721" s="7">
        <f>VartojimasGamyba!H5717</f>
        <v>0</v>
      </c>
      <c r="M5721" s="15">
        <f t="shared" si="861"/>
        <v>-4.4408920985006262E-16</v>
      </c>
      <c r="N5721" s="7">
        <f t="shared" si="862"/>
        <v>-7.691625114603084E-14</v>
      </c>
      <c r="O5721" s="7">
        <f t="shared" si="863"/>
        <v>-7.691625114603084E-14</v>
      </c>
      <c r="R5721" s="7"/>
      <c r="S5721" s="47">
        <f t="shared" si="864"/>
        <v>-4.4408920985006262E-16</v>
      </c>
      <c r="T5721" s="47">
        <f t="shared" si="865"/>
        <v>0</v>
      </c>
      <c r="U5721" s="47">
        <f t="shared" si="866"/>
        <v>173.2</v>
      </c>
      <c r="V5721" s="47">
        <f t="shared" si="867"/>
        <v>61.33</v>
      </c>
      <c r="W5721" s="11"/>
    </row>
    <row r="5722" spans="1:23" x14ac:dyDescent="0.45">
      <c r="A5722" t="s">
        <v>5727</v>
      </c>
      <c r="B5722">
        <v>72.290000000000006</v>
      </c>
      <c r="D5722" s="9" t="str">
        <f>VartojimasGamyba!J5718</f>
        <v>2024-04-26-04</v>
      </c>
      <c r="E5722" s="8">
        <f>VartojimasGamyba!G5718</f>
        <v>0.39400000000000002</v>
      </c>
      <c r="F5722" s="11"/>
      <c r="G5722" s="7">
        <f t="shared" si="868"/>
        <v>-1.1102230246251565E-15</v>
      </c>
      <c r="H5722" s="7">
        <v>0</v>
      </c>
      <c r="I5722" s="7">
        <v>0.25444444444444314</v>
      </c>
      <c r="J5722" s="7">
        <v>0</v>
      </c>
      <c r="L5722" s="7">
        <f>VartojimasGamyba!H5718</f>
        <v>0.15</v>
      </c>
      <c r="M5722" s="15">
        <f t="shared" si="861"/>
        <v>1.5000000000001179E-2</v>
      </c>
      <c r="N5722" s="7">
        <f t="shared" si="862"/>
        <v>2.5887000000002036</v>
      </c>
      <c r="O5722" s="7">
        <f t="shared" si="863"/>
        <v>2.5887000000002036</v>
      </c>
      <c r="R5722" s="7"/>
      <c r="S5722" s="47">
        <f t="shared" si="864"/>
        <v>1.5000000000001179E-2</v>
      </c>
      <c r="T5722" s="47">
        <f t="shared" si="865"/>
        <v>0</v>
      </c>
      <c r="U5722" s="47">
        <f t="shared" si="866"/>
        <v>172.58</v>
      </c>
      <c r="V5722" s="47">
        <f t="shared" si="867"/>
        <v>60.710000000000008</v>
      </c>
      <c r="W5722" s="11"/>
    </row>
    <row r="5723" spans="1:23" x14ac:dyDescent="0.45">
      <c r="A5723" t="s">
        <v>5728</v>
      </c>
      <c r="B5723">
        <v>77.099999999999994</v>
      </c>
      <c r="D5723" s="9" t="str">
        <f>VartojimasGamyba!J5719</f>
        <v>2024-04-26-05</v>
      </c>
      <c r="E5723" s="8">
        <f>VartojimasGamyba!G5719</f>
        <v>0.26700000000000002</v>
      </c>
      <c r="F5723" s="11"/>
      <c r="G5723" s="7">
        <f t="shared" si="868"/>
        <v>0.47299999999999898</v>
      </c>
      <c r="H5723" s="7">
        <v>0.47300000000000009</v>
      </c>
      <c r="I5723" s="7">
        <v>0</v>
      </c>
      <c r="J5723" s="7">
        <v>0</v>
      </c>
      <c r="L5723" s="7">
        <f>VartojimasGamyba!H5719</f>
        <v>0.74</v>
      </c>
      <c r="M5723" s="15">
        <f t="shared" si="861"/>
        <v>0</v>
      </c>
      <c r="N5723" s="7">
        <f t="shared" si="862"/>
        <v>0</v>
      </c>
      <c r="O5723" s="7">
        <f t="shared" si="863"/>
        <v>0</v>
      </c>
      <c r="R5723" s="7"/>
      <c r="S5723" s="47">
        <f t="shared" si="864"/>
        <v>0.47299999999999998</v>
      </c>
      <c r="T5723" s="47">
        <f t="shared" si="865"/>
        <v>0.47299999999999998</v>
      </c>
      <c r="U5723" s="47">
        <f t="shared" si="866"/>
        <v>177.39</v>
      </c>
      <c r="V5723" s="47">
        <f t="shared" si="867"/>
        <v>65.52</v>
      </c>
      <c r="W5723" s="11"/>
    </row>
    <row r="5724" spans="1:23" x14ac:dyDescent="0.45">
      <c r="A5724" t="s">
        <v>5729</v>
      </c>
      <c r="B5724">
        <v>87.46</v>
      </c>
      <c r="D5724" s="9" t="str">
        <f>VartojimasGamyba!J5720</f>
        <v>2024-04-26-06</v>
      </c>
      <c r="E5724" s="8">
        <f>VartojimasGamyba!G5720</f>
        <v>0.41499999999999998</v>
      </c>
      <c r="F5724" s="11"/>
      <c r="G5724" s="7">
        <f t="shared" si="868"/>
        <v>0.54777777777777636</v>
      </c>
      <c r="H5724" s="7">
        <v>7.4777777777777388E-2</v>
      </c>
      <c r="I5724" s="7">
        <v>0</v>
      </c>
      <c r="J5724" s="7">
        <v>1.2062222222222219</v>
      </c>
      <c r="L5724" s="7">
        <f>VartojimasGamyba!H5720</f>
        <v>1.696</v>
      </c>
      <c r="M5724" s="15">
        <f t="shared" si="861"/>
        <v>0</v>
      </c>
      <c r="N5724" s="7">
        <f t="shared" si="862"/>
        <v>-91.528142222222186</v>
      </c>
      <c r="O5724" s="7">
        <f t="shared" si="863"/>
        <v>0</v>
      </c>
      <c r="R5724" s="7"/>
      <c r="S5724" s="47">
        <f t="shared" si="864"/>
        <v>1.2809999999999999</v>
      </c>
      <c r="T5724" s="47">
        <f t="shared" si="865"/>
        <v>1.2809999999999999</v>
      </c>
      <c r="U5724" s="47">
        <f t="shared" si="866"/>
        <v>187.75</v>
      </c>
      <c r="V5724" s="47">
        <f t="shared" si="867"/>
        <v>75.88</v>
      </c>
      <c r="W5724" s="11"/>
    </row>
    <row r="5725" spans="1:23" x14ac:dyDescent="0.45">
      <c r="A5725" t="s">
        <v>5730</v>
      </c>
      <c r="B5725">
        <v>106.01</v>
      </c>
      <c r="D5725" s="9" t="str">
        <f>VartojimasGamyba!J5721</f>
        <v>2024-04-26-07</v>
      </c>
      <c r="E5725" s="8">
        <f>VartojimasGamyba!G5721</f>
        <v>7.0000000000000001E-3</v>
      </c>
      <c r="F5725" s="11"/>
      <c r="G5725" s="7">
        <f t="shared" si="868"/>
        <v>0.54777777777777636</v>
      </c>
      <c r="H5725" s="7">
        <v>0</v>
      </c>
      <c r="I5725" s="7">
        <v>0</v>
      </c>
      <c r="J5725" s="7">
        <v>2.8329999999999997</v>
      </c>
      <c r="L5725" s="7">
        <f>VartojimasGamyba!H5721</f>
        <v>2.84</v>
      </c>
      <c r="M5725" s="15">
        <f t="shared" si="861"/>
        <v>0</v>
      </c>
      <c r="N5725" s="7">
        <f t="shared" si="862"/>
        <v>-267.52019000000001</v>
      </c>
      <c r="O5725" s="7">
        <f t="shared" si="863"/>
        <v>0</v>
      </c>
      <c r="R5725" s="7"/>
      <c r="S5725" s="47">
        <f t="shared" si="864"/>
        <v>2.8329999999999997</v>
      </c>
      <c r="T5725" s="47">
        <f t="shared" si="865"/>
        <v>2.8329999999999997</v>
      </c>
      <c r="U5725" s="47">
        <f t="shared" si="866"/>
        <v>206.3</v>
      </c>
      <c r="V5725" s="47">
        <f t="shared" si="867"/>
        <v>94.43</v>
      </c>
      <c r="W5725" s="11"/>
    </row>
    <row r="5726" spans="1:23" x14ac:dyDescent="0.45">
      <c r="A5726" t="s">
        <v>5731</v>
      </c>
      <c r="B5726">
        <v>104.06</v>
      </c>
      <c r="D5726" s="9" t="str">
        <f>VartojimasGamyba!J5722</f>
        <v>2024-04-26-08</v>
      </c>
      <c r="E5726" s="8">
        <f>VartojimasGamyba!G5722</f>
        <v>2E-3</v>
      </c>
      <c r="F5726" s="11"/>
      <c r="G5726" s="7">
        <f t="shared" si="868"/>
        <v>0.54777777777777648</v>
      </c>
      <c r="H5726" s="7">
        <v>1.1102230246251565E-16</v>
      </c>
      <c r="I5726" s="7">
        <v>0</v>
      </c>
      <c r="J5726" s="7">
        <v>2.8280000000000003</v>
      </c>
      <c r="L5726" s="7">
        <f>VartojimasGamyba!H5722</f>
        <v>2.83</v>
      </c>
      <c r="M5726" s="15">
        <f t="shared" si="861"/>
        <v>0</v>
      </c>
      <c r="N5726" s="7">
        <f t="shared" si="862"/>
        <v>-261.53344000000004</v>
      </c>
      <c r="O5726" s="7">
        <f t="shared" si="863"/>
        <v>0</v>
      </c>
      <c r="R5726" s="7"/>
      <c r="S5726" s="47">
        <f t="shared" si="864"/>
        <v>2.8280000000000003</v>
      </c>
      <c r="T5726" s="47">
        <f t="shared" si="865"/>
        <v>2.8280000000000003</v>
      </c>
      <c r="U5726" s="47">
        <f t="shared" si="866"/>
        <v>204.35000000000002</v>
      </c>
      <c r="V5726" s="47">
        <f t="shared" si="867"/>
        <v>92.48</v>
      </c>
      <c r="W5726" s="11"/>
    </row>
    <row r="5727" spans="1:23" x14ac:dyDescent="0.45">
      <c r="A5727" t="s">
        <v>5732</v>
      </c>
      <c r="B5727">
        <v>96.06</v>
      </c>
      <c r="D5727" s="9" t="str">
        <f>VartojimasGamyba!J5723</f>
        <v>2024-04-26-09</v>
      </c>
      <c r="E5727" s="8">
        <f>VartojimasGamyba!G5723</f>
        <v>1.5189999999999999</v>
      </c>
      <c r="F5727" s="11"/>
      <c r="G5727" s="7">
        <f t="shared" si="868"/>
        <v>-1.2212453270876722E-15</v>
      </c>
      <c r="H5727" s="7">
        <v>0</v>
      </c>
      <c r="I5727" s="7">
        <v>0.5477777777777777</v>
      </c>
      <c r="J5727" s="7">
        <v>0</v>
      </c>
      <c r="L5727" s="7">
        <f>VartojimasGamyba!H5723</f>
        <v>1.026</v>
      </c>
      <c r="M5727" s="15">
        <f t="shared" si="861"/>
        <v>0</v>
      </c>
      <c r="N5727" s="7">
        <f t="shared" si="862"/>
        <v>0</v>
      </c>
      <c r="O5727" s="7">
        <f t="shared" si="863"/>
        <v>0</v>
      </c>
      <c r="R5727" s="7"/>
      <c r="S5727" s="47">
        <f t="shared" si="864"/>
        <v>0</v>
      </c>
      <c r="T5727" s="47">
        <f t="shared" si="865"/>
        <v>0</v>
      </c>
      <c r="U5727" s="47">
        <f t="shared" si="866"/>
        <v>196.35000000000002</v>
      </c>
      <c r="V5727" s="47">
        <f t="shared" si="867"/>
        <v>84.48</v>
      </c>
      <c r="W5727" s="11"/>
    </row>
    <row r="5728" spans="1:23" x14ac:dyDescent="0.45">
      <c r="A5728" t="s">
        <v>5733</v>
      </c>
      <c r="B5728">
        <v>82.29</v>
      </c>
      <c r="D5728" s="9" t="str">
        <f>VartojimasGamyba!J5724</f>
        <v>2024-04-26-10</v>
      </c>
      <c r="E5728" s="8">
        <f>VartojimasGamyba!G5724</f>
        <v>0.20300000000000001</v>
      </c>
      <c r="F5728" s="11"/>
      <c r="G5728" s="7">
        <f t="shared" si="868"/>
        <v>0.5582222222222214</v>
      </c>
      <c r="H5728" s="7">
        <v>0.55822222222222262</v>
      </c>
      <c r="I5728" s="7">
        <v>0</v>
      </c>
      <c r="J5728" s="7">
        <v>1.8857777777777773</v>
      </c>
      <c r="L5728" s="7">
        <f>VartojimasGamyba!H5724</f>
        <v>2.6469999999999998</v>
      </c>
      <c r="M5728" s="15">
        <f t="shared" si="861"/>
        <v>0</v>
      </c>
      <c r="N5728" s="7">
        <f t="shared" si="862"/>
        <v>-133.34334666666666</v>
      </c>
      <c r="O5728" s="7">
        <f t="shared" si="863"/>
        <v>0</v>
      </c>
      <c r="R5728" s="7"/>
      <c r="S5728" s="47">
        <f t="shared" si="864"/>
        <v>2.444</v>
      </c>
      <c r="T5728" s="47">
        <f t="shared" si="865"/>
        <v>2.444</v>
      </c>
      <c r="U5728" s="47">
        <f t="shared" si="866"/>
        <v>182.58</v>
      </c>
      <c r="V5728" s="47">
        <f t="shared" si="867"/>
        <v>70.710000000000008</v>
      </c>
      <c r="W5728" s="11"/>
    </row>
    <row r="5729" spans="1:23" x14ac:dyDescent="0.45">
      <c r="A5729" t="s">
        <v>5734</v>
      </c>
      <c r="B5729">
        <v>77.81</v>
      </c>
      <c r="D5729" s="9" t="str">
        <f>VartojimasGamyba!J5725</f>
        <v>2024-04-26-11</v>
      </c>
      <c r="E5729" s="8">
        <f>VartojimasGamyba!G5725</f>
        <v>0.13700000000000001</v>
      </c>
      <c r="F5729" s="11"/>
      <c r="G5729" s="7">
        <f t="shared" si="868"/>
        <v>3.2562222222222212</v>
      </c>
      <c r="H5729" s="7">
        <v>2.698</v>
      </c>
      <c r="I5729" s="7">
        <v>0</v>
      </c>
      <c r="J5729" s="7">
        <v>0</v>
      </c>
      <c r="L5729" s="7">
        <f>VartojimasGamyba!H5725</f>
        <v>2.835</v>
      </c>
      <c r="M5729" s="15">
        <f t="shared" si="861"/>
        <v>0</v>
      </c>
      <c r="N5729" s="7">
        <f t="shared" si="862"/>
        <v>0</v>
      </c>
      <c r="O5729" s="7">
        <f t="shared" si="863"/>
        <v>0</v>
      </c>
      <c r="R5729" s="7"/>
      <c r="S5729" s="47">
        <f t="shared" si="864"/>
        <v>2.698</v>
      </c>
      <c r="T5729" s="47">
        <f t="shared" si="865"/>
        <v>2.698</v>
      </c>
      <c r="U5729" s="47">
        <f t="shared" si="866"/>
        <v>178.10000000000002</v>
      </c>
      <c r="V5729" s="47">
        <f t="shared" si="867"/>
        <v>66.23</v>
      </c>
      <c r="W5729" s="11"/>
    </row>
    <row r="5730" spans="1:23" x14ac:dyDescent="0.45">
      <c r="A5730" t="s">
        <v>5735</v>
      </c>
      <c r="B5730">
        <v>72.95</v>
      </c>
      <c r="D5730" s="9" t="str">
        <f>VartojimasGamyba!J5726</f>
        <v>2024-04-26-12</v>
      </c>
      <c r="E5730" s="8">
        <f>VartojimasGamyba!G5726</f>
        <v>0.09</v>
      </c>
      <c r="F5730" s="11"/>
      <c r="G5730" s="7">
        <f t="shared" si="868"/>
        <v>5.6382222222222209</v>
      </c>
      <c r="H5730" s="7">
        <v>2.3819999999999997</v>
      </c>
      <c r="I5730" s="7">
        <v>0</v>
      </c>
      <c r="J5730" s="7">
        <v>0</v>
      </c>
      <c r="L5730" s="7">
        <f>VartojimasGamyba!H5726</f>
        <v>2.472</v>
      </c>
      <c r="M5730" s="15">
        <f t="shared" si="861"/>
        <v>0</v>
      </c>
      <c r="N5730" s="7">
        <f t="shared" si="862"/>
        <v>0</v>
      </c>
      <c r="O5730" s="7">
        <f t="shared" si="863"/>
        <v>0</v>
      </c>
      <c r="R5730" s="7"/>
      <c r="S5730" s="47">
        <f t="shared" si="864"/>
        <v>2.3820000000000001</v>
      </c>
      <c r="T5730" s="47">
        <f t="shared" si="865"/>
        <v>2.3820000000000001</v>
      </c>
      <c r="U5730" s="47">
        <f t="shared" si="866"/>
        <v>173.24</v>
      </c>
      <c r="V5730" s="47">
        <f t="shared" si="867"/>
        <v>61.370000000000005</v>
      </c>
      <c r="W5730" s="11"/>
    </row>
    <row r="5731" spans="1:23" x14ac:dyDescent="0.45">
      <c r="A5731" t="s">
        <v>5736</v>
      </c>
      <c r="B5731">
        <v>70.349999999999994</v>
      </c>
      <c r="D5731" s="9" t="str">
        <f>VartojimasGamyba!J5727</f>
        <v>2024-04-26-13</v>
      </c>
      <c r="E5731" s="8">
        <f>VartojimasGamyba!G5727</f>
        <v>0.46400000000000002</v>
      </c>
      <c r="F5731" s="11"/>
      <c r="G5731" s="7">
        <f t="shared" si="868"/>
        <v>7.4302222222222207</v>
      </c>
      <c r="H5731" s="7">
        <v>1.792</v>
      </c>
      <c r="I5731" s="7">
        <v>0</v>
      </c>
      <c r="J5731" s="7">
        <v>0</v>
      </c>
      <c r="L5731" s="7">
        <f>VartojimasGamyba!H5727</f>
        <v>2.2559999999999998</v>
      </c>
      <c r="M5731" s="15">
        <f t="shared" si="861"/>
        <v>0</v>
      </c>
      <c r="N5731" s="7">
        <f t="shared" si="862"/>
        <v>0</v>
      </c>
      <c r="O5731" s="7">
        <f t="shared" si="863"/>
        <v>0</v>
      </c>
      <c r="R5731" s="7"/>
      <c r="S5731" s="47">
        <f t="shared" si="864"/>
        <v>1.7919999999999998</v>
      </c>
      <c r="T5731" s="47">
        <f t="shared" si="865"/>
        <v>1.7919999999999998</v>
      </c>
      <c r="U5731" s="47">
        <f t="shared" si="866"/>
        <v>170.64</v>
      </c>
      <c r="V5731" s="47">
        <f t="shared" si="867"/>
        <v>58.769999999999996</v>
      </c>
      <c r="W5731" s="11"/>
    </row>
    <row r="5732" spans="1:23" x14ac:dyDescent="0.45">
      <c r="A5732" t="s">
        <v>5737</v>
      </c>
      <c r="B5732">
        <v>68.739999999999995</v>
      </c>
      <c r="D5732" s="9" t="str">
        <f>VartojimasGamyba!J5728</f>
        <v>2024-04-26-14</v>
      </c>
      <c r="E5732" s="8">
        <f>VartojimasGamyba!G5728</f>
        <v>1.665</v>
      </c>
      <c r="F5732" s="11"/>
      <c r="G5732" s="7">
        <f t="shared" si="868"/>
        <v>7.1402222222222207</v>
      </c>
      <c r="H5732" s="7">
        <v>0</v>
      </c>
      <c r="I5732" s="7">
        <v>0.29000000000000015</v>
      </c>
      <c r="J5732" s="7">
        <v>0</v>
      </c>
      <c r="L5732" s="7">
        <f>VartojimasGamyba!H5728</f>
        <v>1.4039999999999999</v>
      </c>
      <c r="M5732" s="15">
        <f t="shared" si="861"/>
        <v>0</v>
      </c>
      <c r="N5732" s="7">
        <f t="shared" si="862"/>
        <v>0</v>
      </c>
      <c r="O5732" s="7">
        <f t="shared" si="863"/>
        <v>0</v>
      </c>
      <c r="R5732" s="7"/>
      <c r="S5732" s="47">
        <f t="shared" si="864"/>
        <v>0</v>
      </c>
      <c r="T5732" s="47">
        <f t="shared" si="865"/>
        <v>0</v>
      </c>
      <c r="U5732" s="47">
        <f t="shared" si="866"/>
        <v>169.03</v>
      </c>
      <c r="V5732" s="47">
        <f t="shared" si="867"/>
        <v>57.16</v>
      </c>
      <c r="W5732" s="11"/>
    </row>
    <row r="5733" spans="1:23" x14ac:dyDescent="0.45">
      <c r="A5733" t="s">
        <v>5738</v>
      </c>
      <c r="B5733">
        <v>65.37</v>
      </c>
      <c r="D5733" s="9" t="str">
        <f>VartojimasGamyba!J5729</f>
        <v>2024-04-26-15</v>
      </c>
      <c r="E5733" s="8">
        <f>VartojimasGamyba!G5729</f>
        <v>0.35699999999999998</v>
      </c>
      <c r="F5733" s="11"/>
      <c r="G5733" s="7">
        <f t="shared" si="868"/>
        <v>7.9352222222222206</v>
      </c>
      <c r="H5733" s="7">
        <v>0.79499999999999982</v>
      </c>
      <c r="I5733" s="7">
        <v>0</v>
      </c>
      <c r="J5733" s="7">
        <v>0</v>
      </c>
      <c r="L5733" s="7">
        <f>VartojimasGamyba!H5729</f>
        <v>1.1519999999999999</v>
      </c>
      <c r="M5733" s="15">
        <f t="shared" si="861"/>
        <v>0</v>
      </c>
      <c r="N5733" s="7">
        <f t="shared" si="862"/>
        <v>0</v>
      </c>
      <c r="O5733" s="7">
        <f t="shared" si="863"/>
        <v>0</v>
      </c>
      <c r="R5733" s="7"/>
      <c r="S5733" s="47">
        <f t="shared" si="864"/>
        <v>0.79499999999999993</v>
      </c>
      <c r="T5733" s="47">
        <f t="shared" si="865"/>
        <v>0.79499999999999993</v>
      </c>
      <c r="U5733" s="47">
        <f t="shared" si="866"/>
        <v>165.66000000000003</v>
      </c>
      <c r="V5733" s="47">
        <f t="shared" si="867"/>
        <v>53.790000000000006</v>
      </c>
      <c r="W5733" s="11"/>
    </row>
    <row r="5734" spans="1:23" x14ac:dyDescent="0.45">
      <c r="A5734" t="s">
        <v>5739</v>
      </c>
      <c r="B5734">
        <v>69.92</v>
      </c>
      <c r="D5734" s="9" t="str">
        <f>VartojimasGamyba!J5730</f>
        <v>2024-04-26-16</v>
      </c>
      <c r="E5734" s="8">
        <f>VartojimasGamyba!G5730</f>
        <v>0.25</v>
      </c>
      <c r="F5734" s="11"/>
      <c r="G5734" s="7">
        <f t="shared" si="868"/>
        <v>7.9722222222222205</v>
      </c>
      <c r="H5734" s="7">
        <v>3.6999999999999984E-2</v>
      </c>
      <c r="I5734" s="7">
        <v>0</v>
      </c>
      <c r="J5734" s="7">
        <v>0</v>
      </c>
      <c r="L5734" s="7">
        <f>VartojimasGamyba!H5730</f>
        <v>0.28699999999999998</v>
      </c>
      <c r="M5734" s="15">
        <f t="shared" si="861"/>
        <v>0</v>
      </c>
      <c r="N5734" s="7">
        <f t="shared" si="862"/>
        <v>0</v>
      </c>
      <c r="O5734" s="7">
        <f t="shared" si="863"/>
        <v>0</v>
      </c>
      <c r="R5734" s="7"/>
      <c r="S5734" s="47">
        <f t="shared" si="864"/>
        <v>3.6999999999999977E-2</v>
      </c>
      <c r="T5734" s="47">
        <f t="shared" si="865"/>
        <v>3.6999999999999977E-2</v>
      </c>
      <c r="U5734" s="47">
        <f t="shared" si="866"/>
        <v>170.21</v>
      </c>
      <c r="V5734" s="47">
        <f t="shared" si="867"/>
        <v>58.34</v>
      </c>
      <c r="W5734" s="11"/>
    </row>
    <row r="5735" spans="1:23" x14ac:dyDescent="0.45">
      <c r="A5735" t="s">
        <v>5740</v>
      </c>
      <c r="B5735">
        <v>71.7</v>
      </c>
      <c r="D5735" s="9" t="str">
        <f>VartojimasGamyba!J5731</f>
        <v>2024-04-26-17</v>
      </c>
      <c r="E5735" s="8">
        <f>VartojimasGamyba!G5731</f>
        <v>0.40100000000000002</v>
      </c>
      <c r="F5735" s="11"/>
      <c r="G5735" s="7">
        <f t="shared" si="868"/>
        <v>7.5522222222222206</v>
      </c>
      <c r="H5735" s="7">
        <v>0</v>
      </c>
      <c r="I5735" s="7">
        <v>0.41999999999999993</v>
      </c>
      <c r="J5735" s="7">
        <v>0</v>
      </c>
      <c r="L5735" s="7">
        <f>VartojimasGamyba!H5731</f>
        <v>2.3E-2</v>
      </c>
      <c r="M5735" s="15">
        <f t="shared" si="861"/>
        <v>7.6327832942979512E-17</v>
      </c>
      <c r="N5735" s="7">
        <f t="shared" si="862"/>
        <v>1.3127623987863047E-14</v>
      </c>
      <c r="O5735" s="7">
        <f t="shared" si="863"/>
        <v>1.3127623987863047E-14</v>
      </c>
      <c r="R5735" s="7"/>
      <c r="S5735" s="47">
        <f t="shared" si="864"/>
        <v>7.6327832942979512E-17</v>
      </c>
      <c r="T5735" s="47">
        <f t="shared" si="865"/>
        <v>0</v>
      </c>
      <c r="U5735" s="47">
        <f t="shared" si="866"/>
        <v>171.99</v>
      </c>
      <c r="V5735" s="47">
        <f t="shared" si="867"/>
        <v>60.120000000000005</v>
      </c>
      <c r="W5735" s="11"/>
    </row>
    <row r="5736" spans="1:23" x14ac:dyDescent="0.45">
      <c r="A5736" t="s">
        <v>5741</v>
      </c>
      <c r="B5736">
        <v>80.510000000000005</v>
      </c>
      <c r="D5736" s="9" t="str">
        <f>VartojimasGamyba!J5732</f>
        <v>2024-04-26-18</v>
      </c>
      <c r="E5736" s="8">
        <f>VartojimasGamyba!G5732</f>
        <v>1.1000000000000001</v>
      </c>
      <c r="F5736" s="11"/>
      <c r="G5736" s="7">
        <f t="shared" si="868"/>
        <v>6.3299999999999983</v>
      </c>
      <c r="H5736" s="7">
        <v>0</v>
      </c>
      <c r="I5736" s="7">
        <v>1.2222222222222225</v>
      </c>
      <c r="J5736" s="7">
        <v>0</v>
      </c>
      <c r="L5736" s="7">
        <f>VartojimasGamyba!H5732</f>
        <v>0</v>
      </c>
      <c r="M5736" s="15">
        <f t="shared" si="861"/>
        <v>-2.2204460492503131E-16</v>
      </c>
      <c r="N5736" s="7">
        <f t="shared" si="862"/>
        <v>-4.0145664570445663E-14</v>
      </c>
      <c r="O5736" s="7">
        <f t="shared" si="863"/>
        <v>-4.0145664570445663E-14</v>
      </c>
      <c r="R5736" s="7"/>
      <c r="S5736" s="47">
        <f t="shared" si="864"/>
        <v>-2.2204460492503131E-16</v>
      </c>
      <c r="T5736" s="47">
        <f t="shared" si="865"/>
        <v>0</v>
      </c>
      <c r="U5736" s="47">
        <f t="shared" si="866"/>
        <v>180.8</v>
      </c>
      <c r="V5736" s="47">
        <f t="shared" si="867"/>
        <v>68.930000000000007</v>
      </c>
      <c r="W5736" s="11"/>
    </row>
    <row r="5737" spans="1:23" x14ac:dyDescent="0.45">
      <c r="A5737" t="s">
        <v>5742</v>
      </c>
      <c r="B5737">
        <v>97.86</v>
      </c>
      <c r="D5737" s="9" t="str">
        <f>VartojimasGamyba!J5733</f>
        <v>2024-04-26-19</v>
      </c>
      <c r="E5737" s="8">
        <f>VartojimasGamyba!G5733</f>
        <v>0.29199999999999998</v>
      </c>
      <c r="F5737" s="11"/>
      <c r="G5737" s="7">
        <f t="shared" si="868"/>
        <v>6.0055555555555538</v>
      </c>
      <c r="H5737" s="7">
        <v>0</v>
      </c>
      <c r="I5737" s="7">
        <v>0.32444444444444442</v>
      </c>
      <c r="J5737" s="7">
        <v>0</v>
      </c>
      <c r="L5737" s="7">
        <f>VartojimasGamyba!H5733</f>
        <v>0</v>
      </c>
      <c r="M5737" s="15">
        <f t="shared" si="861"/>
        <v>0</v>
      </c>
      <c r="N5737" s="7">
        <f t="shared" si="862"/>
        <v>0</v>
      </c>
      <c r="O5737" s="7">
        <f t="shared" si="863"/>
        <v>0</v>
      </c>
      <c r="R5737" s="7"/>
      <c r="S5737" s="47">
        <f t="shared" si="864"/>
        <v>0</v>
      </c>
      <c r="T5737" s="47">
        <f t="shared" si="865"/>
        <v>0</v>
      </c>
      <c r="U5737" s="47">
        <f t="shared" si="866"/>
        <v>198.15</v>
      </c>
      <c r="V5737" s="47">
        <f t="shared" si="867"/>
        <v>86.28</v>
      </c>
      <c r="W5737" s="11"/>
    </row>
    <row r="5738" spans="1:23" x14ac:dyDescent="0.45">
      <c r="A5738" t="s">
        <v>5743</v>
      </c>
      <c r="B5738">
        <v>132.84</v>
      </c>
      <c r="D5738" s="9" t="str">
        <f>VartojimasGamyba!J5734</f>
        <v>2024-04-26-20</v>
      </c>
      <c r="E5738" s="8">
        <f>VartojimasGamyba!G5734</f>
        <v>0.253</v>
      </c>
      <c r="F5738" s="11"/>
      <c r="G5738" s="7">
        <f t="shared" si="868"/>
        <v>5.7244444444444422</v>
      </c>
      <c r="H5738" s="7">
        <v>0</v>
      </c>
      <c r="I5738" s="7">
        <v>0.28111111111111114</v>
      </c>
      <c r="J5738" s="7">
        <v>0</v>
      </c>
      <c r="L5738" s="7">
        <f>VartojimasGamyba!H5734</f>
        <v>0</v>
      </c>
      <c r="M5738" s="15">
        <f t="shared" si="861"/>
        <v>-5.5511151231257827E-17</v>
      </c>
      <c r="N5738" s="7">
        <f t="shared" si="862"/>
        <v>-1.2941314686543137E-14</v>
      </c>
      <c r="O5738" s="7">
        <f t="shared" si="863"/>
        <v>-1.2941314686543137E-14</v>
      </c>
      <c r="P5738" s="7" t="s">
        <v>8873</v>
      </c>
      <c r="R5738" s="7"/>
      <c r="S5738" s="47">
        <f t="shared" si="864"/>
        <v>-5.5511151231257827E-17</v>
      </c>
      <c r="T5738" s="47">
        <f t="shared" si="865"/>
        <v>0</v>
      </c>
      <c r="U5738" s="47">
        <f t="shared" si="866"/>
        <v>233.13</v>
      </c>
      <c r="V5738" s="47">
        <f t="shared" si="867"/>
        <v>121.26</v>
      </c>
      <c r="W5738" s="11"/>
    </row>
    <row r="5739" spans="1:23" x14ac:dyDescent="0.45">
      <c r="A5739" t="s">
        <v>5744</v>
      </c>
      <c r="B5739">
        <v>142.56</v>
      </c>
      <c r="D5739" s="9" t="str">
        <f>VartojimasGamyba!J5735</f>
        <v>2024-04-26-21</v>
      </c>
      <c r="E5739" s="8">
        <f>VartojimasGamyba!G5735</f>
        <v>0.29599999999999999</v>
      </c>
      <c r="F5739" s="11"/>
      <c r="G5739" s="7">
        <f t="shared" si="868"/>
        <v>5.3955555555555534</v>
      </c>
      <c r="H5739" s="7">
        <v>0</v>
      </c>
      <c r="I5739" s="7">
        <v>0.3288888888888889</v>
      </c>
      <c r="J5739" s="7">
        <v>0</v>
      </c>
      <c r="L5739" s="7">
        <f>VartojimasGamyba!H5735</f>
        <v>0</v>
      </c>
      <c r="M5739" s="15">
        <f t="shared" si="861"/>
        <v>-5.5511151231257827E-17</v>
      </c>
      <c r="N5739" s="7">
        <f t="shared" si="862"/>
        <v>-1.3480883076510965E-14</v>
      </c>
      <c r="O5739" s="7">
        <f t="shared" si="863"/>
        <v>-1.3480883076510965E-14</v>
      </c>
      <c r="P5739" s="7">
        <f>SUM(N5718:N5741)</f>
        <v>-751.33641888888883</v>
      </c>
      <c r="R5739" s="7"/>
      <c r="S5739" s="47">
        <f t="shared" si="864"/>
        <v>-5.5511151231257827E-17</v>
      </c>
      <c r="T5739" s="47">
        <f t="shared" si="865"/>
        <v>0</v>
      </c>
      <c r="U5739" s="47">
        <f t="shared" si="866"/>
        <v>242.85000000000002</v>
      </c>
      <c r="V5739" s="47">
        <f t="shared" si="867"/>
        <v>130.97999999999999</v>
      </c>
      <c r="W5739" s="11"/>
    </row>
    <row r="5740" spans="1:23" x14ac:dyDescent="0.45">
      <c r="A5740" t="s">
        <v>5745</v>
      </c>
      <c r="B5740">
        <v>111.36</v>
      </c>
      <c r="D5740" s="9" t="str">
        <f>VartojimasGamyba!J5736</f>
        <v>2024-04-26-22</v>
      </c>
      <c r="E5740" s="8">
        <f>VartojimasGamyba!G5736</f>
        <v>0.18</v>
      </c>
      <c r="F5740" s="11"/>
      <c r="G5740" s="7">
        <f t="shared" si="868"/>
        <v>5.1955555555555533</v>
      </c>
      <c r="H5740" s="7">
        <v>0</v>
      </c>
      <c r="I5740" s="7">
        <v>0.2</v>
      </c>
      <c r="J5740" s="7">
        <v>0</v>
      </c>
      <c r="L5740" s="7">
        <f>VartojimasGamyba!H5736</f>
        <v>0</v>
      </c>
      <c r="M5740" s="15">
        <f t="shared" si="861"/>
        <v>-2.7755575615628914E-17</v>
      </c>
      <c r="N5740" s="7">
        <f t="shared" si="862"/>
        <v>-5.8744675790478597E-15</v>
      </c>
      <c r="O5740" s="7">
        <f t="shared" si="863"/>
        <v>-5.8744675790478597E-15</v>
      </c>
      <c r="P5740" s="7" t="s">
        <v>8872</v>
      </c>
      <c r="R5740" s="7"/>
      <c r="S5740" s="47">
        <f t="shared" si="864"/>
        <v>-2.7755575615628914E-17</v>
      </c>
      <c r="T5740" s="47">
        <f t="shared" si="865"/>
        <v>0</v>
      </c>
      <c r="U5740" s="47">
        <f t="shared" si="866"/>
        <v>211.65</v>
      </c>
      <c r="V5740" s="47">
        <f t="shared" si="867"/>
        <v>99.78</v>
      </c>
      <c r="W5740" s="11"/>
    </row>
    <row r="5741" spans="1:23" x14ac:dyDescent="0.45">
      <c r="A5741" t="s">
        <v>5746</v>
      </c>
      <c r="B5741">
        <v>92.63</v>
      </c>
      <c r="D5741" s="9" t="str">
        <f>VartojimasGamyba!J5737</f>
        <v>2024-04-26-23</v>
      </c>
      <c r="E5741" s="8">
        <f>VartojimasGamyba!G5737</f>
        <v>0.17599999999999999</v>
      </c>
      <c r="F5741" s="11"/>
      <c r="G5741" s="7">
        <f t="shared" si="868"/>
        <v>4.9999999999999973</v>
      </c>
      <c r="H5741" s="7">
        <v>0</v>
      </c>
      <c r="I5741" s="7">
        <v>0.19555555555555557</v>
      </c>
      <c r="J5741" s="7">
        <v>0</v>
      </c>
      <c r="L5741" s="7">
        <f>VartojimasGamyba!H5737</f>
        <v>0</v>
      </c>
      <c r="M5741" s="15">
        <f t="shared" si="861"/>
        <v>-2.7755575615628914E-17</v>
      </c>
      <c r="N5741" s="7">
        <f t="shared" si="862"/>
        <v>-5.3546056477671304E-15</v>
      </c>
      <c r="O5741" s="7">
        <f t="shared" si="863"/>
        <v>-5.3546056477671304E-15</v>
      </c>
      <c r="P5741" s="7">
        <f>SUM(O5718:O5741)</f>
        <v>2.5887000000000042</v>
      </c>
      <c r="Q5741" s="7">
        <f>SUMPRODUCT(B5718:B5741,E5718:E5741)+SUM(E5718:E5741)*$Z$21-SUMPRODUCT(B5718:B5741,L5718:L5741)+SUM(L5718:L5741)*ABS($Z$20)</f>
        <v>686.87949000000071</v>
      </c>
      <c r="R5741" s="7"/>
      <c r="S5741" s="47">
        <f t="shared" si="864"/>
        <v>-2.7755575615628914E-17</v>
      </c>
      <c r="T5741" s="47">
        <f t="shared" si="865"/>
        <v>0</v>
      </c>
      <c r="U5741" s="47">
        <f t="shared" si="866"/>
        <v>192.92000000000002</v>
      </c>
      <c r="V5741" s="47">
        <f t="shared" si="867"/>
        <v>81.05</v>
      </c>
      <c r="W5741" s="11">
        <f>IF(P5741&lt;&gt;Q5741,1,0)</f>
        <v>1</v>
      </c>
    </row>
    <row r="5742" spans="1:23" x14ac:dyDescent="0.45">
      <c r="A5742" t="s">
        <v>5747</v>
      </c>
      <c r="B5742">
        <v>82.29</v>
      </c>
      <c r="D5742" s="1" t="str">
        <f>VartojimasGamyba!J5738</f>
        <v>2024-04-27-00</v>
      </c>
      <c r="E5742" s="7">
        <f>VartojimasGamyba!G5738</f>
        <v>0.58399999999999996</v>
      </c>
      <c r="F5742" s="11"/>
      <c r="G5742" s="12">
        <f>G5741+H5742-I5742</f>
        <v>4.3511111111111083</v>
      </c>
      <c r="H5742" s="12">
        <v>0</v>
      </c>
      <c r="I5742" s="12">
        <v>0.64888888888888885</v>
      </c>
      <c r="J5742" s="12">
        <v>0</v>
      </c>
      <c r="K5742" s="12"/>
      <c r="L5742" s="12">
        <f>VartojimasGamyba!H5738</f>
        <v>0</v>
      </c>
      <c r="M5742" s="19">
        <f t="shared" si="861"/>
        <v>0</v>
      </c>
      <c r="N5742" s="7">
        <f t="shared" si="862"/>
        <v>0</v>
      </c>
      <c r="O5742" s="7">
        <f t="shared" si="863"/>
        <v>0</v>
      </c>
      <c r="R5742" s="20" t="s">
        <v>8783</v>
      </c>
      <c r="S5742" s="47">
        <f t="shared" si="864"/>
        <v>0</v>
      </c>
      <c r="T5742" s="47">
        <f t="shared" si="865"/>
        <v>0</v>
      </c>
      <c r="U5742" s="47">
        <f t="shared" si="866"/>
        <v>182.58</v>
      </c>
      <c r="V5742" s="47">
        <f t="shared" si="867"/>
        <v>70.710000000000008</v>
      </c>
      <c r="W5742" s="11"/>
    </row>
    <row r="5743" spans="1:23" x14ac:dyDescent="0.45">
      <c r="A5743" t="s">
        <v>5748</v>
      </c>
      <c r="B5743">
        <v>73.06</v>
      </c>
      <c r="D5743" s="1" t="str">
        <f>VartojimasGamyba!J5739</f>
        <v>2024-04-27-01</v>
      </c>
      <c r="E5743" s="7">
        <f>VartojimasGamyba!G5739</f>
        <v>0.42499999999999999</v>
      </c>
      <c r="F5743" s="11"/>
      <c r="G5743" s="12">
        <f t="shared" ref="G5743:G5765" si="869">G5742+H5743-I5743</f>
        <v>3.8788888888888859</v>
      </c>
      <c r="H5743" s="12">
        <v>0</v>
      </c>
      <c r="I5743" s="12">
        <v>0.47222222222222221</v>
      </c>
      <c r="J5743" s="12">
        <v>0</v>
      </c>
      <c r="K5743" s="12"/>
      <c r="L5743" s="12">
        <f>VartojimasGamyba!H5739</f>
        <v>0</v>
      </c>
      <c r="M5743" s="19">
        <f t="shared" si="861"/>
        <v>0</v>
      </c>
      <c r="N5743" s="7">
        <f t="shared" si="862"/>
        <v>0</v>
      </c>
      <c r="O5743" s="7">
        <f t="shared" si="863"/>
        <v>0</v>
      </c>
      <c r="R5743" s="7"/>
      <c r="S5743" s="47">
        <f t="shared" si="864"/>
        <v>0</v>
      </c>
      <c r="T5743" s="47">
        <f t="shared" si="865"/>
        <v>0</v>
      </c>
      <c r="U5743" s="47">
        <f t="shared" si="866"/>
        <v>173.35000000000002</v>
      </c>
      <c r="V5743" s="47">
        <f t="shared" si="867"/>
        <v>61.480000000000004</v>
      </c>
      <c r="W5743" s="11"/>
    </row>
    <row r="5744" spans="1:23" x14ac:dyDescent="0.45">
      <c r="A5744" t="s">
        <v>5749</v>
      </c>
      <c r="B5744">
        <v>68.98</v>
      </c>
      <c r="D5744" s="1" t="str">
        <f>VartojimasGamyba!J5740</f>
        <v>2024-04-27-02</v>
      </c>
      <c r="E5744" s="7">
        <f>VartojimasGamyba!G5740</f>
        <v>0.52600000000000002</v>
      </c>
      <c r="F5744" s="11"/>
      <c r="G5744" s="12">
        <f t="shared" si="869"/>
        <v>3.2944444444444416</v>
      </c>
      <c r="H5744" s="12">
        <v>0</v>
      </c>
      <c r="I5744" s="12">
        <v>0.58444444444444454</v>
      </c>
      <c r="J5744" s="12">
        <v>0</v>
      </c>
      <c r="K5744" s="12"/>
      <c r="L5744" s="12">
        <f>VartojimasGamyba!H5740</f>
        <v>0</v>
      </c>
      <c r="M5744" s="19">
        <f t="shared" si="861"/>
        <v>-1.1102230246251565E-16</v>
      </c>
      <c r="N5744" s="7">
        <f t="shared" si="862"/>
        <v>-1.8792745137830026E-14</v>
      </c>
      <c r="O5744" s="7">
        <f t="shared" si="863"/>
        <v>-1.8792745137830026E-14</v>
      </c>
      <c r="R5744" s="7"/>
      <c r="S5744" s="47">
        <f t="shared" si="864"/>
        <v>-1.1102230246251565E-16</v>
      </c>
      <c r="T5744" s="47">
        <f t="shared" si="865"/>
        <v>0</v>
      </c>
      <c r="U5744" s="47">
        <f t="shared" si="866"/>
        <v>169.27</v>
      </c>
      <c r="V5744" s="47">
        <f t="shared" si="867"/>
        <v>57.400000000000006</v>
      </c>
      <c r="W5744" s="11"/>
    </row>
    <row r="5745" spans="1:23" x14ac:dyDescent="0.45">
      <c r="A5745" t="s">
        <v>5750</v>
      </c>
      <c r="B5745">
        <v>68.03</v>
      </c>
      <c r="D5745" s="1" t="str">
        <f>VartojimasGamyba!J5741</f>
        <v>2024-04-27-03</v>
      </c>
      <c r="E5745" s="7">
        <f>VartojimasGamyba!G5741</f>
        <v>0.33800000000000002</v>
      </c>
      <c r="F5745" s="11"/>
      <c r="G5745" s="12">
        <f t="shared" si="869"/>
        <v>2.918888888888886</v>
      </c>
      <c r="H5745" s="12">
        <v>0</v>
      </c>
      <c r="I5745" s="12">
        <v>0.37555555555555559</v>
      </c>
      <c r="J5745" s="12">
        <v>0</v>
      </c>
      <c r="K5745" s="12"/>
      <c r="L5745" s="12">
        <f>VartojimasGamyba!H5741</f>
        <v>0</v>
      </c>
      <c r="M5745" s="19">
        <f t="shared" si="861"/>
        <v>0</v>
      </c>
      <c r="N5745" s="7">
        <f t="shared" si="862"/>
        <v>0</v>
      </c>
      <c r="O5745" s="7">
        <f t="shared" si="863"/>
        <v>0</v>
      </c>
      <c r="R5745" s="7"/>
      <c r="S5745" s="47">
        <f t="shared" si="864"/>
        <v>0</v>
      </c>
      <c r="T5745" s="47">
        <f t="shared" si="865"/>
        <v>0</v>
      </c>
      <c r="U5745" s="47">
        <f t="shared" si="866"/>
        <v>168.32</v>
      </c>
      <c r="V5745" s="47">
        <f t="shared" si="867"/>
        <v>56.45</v>
      </c>
      <c r="W5745" s="11"/>
    </row>
    <row r="5746" spans="1:23" x14ac:dyDescent="0.45">
      <c r="A5746" t="s">
        <v>5751</v>
      </c>
      <c r="B5746">
        <v>68.53</v>
      </c>
      <c r="D5746" s="1" t="str">
        <f>VartojimasGamyba!J5742</f>
        <v>2024-04-27-04</v>
      </c>
      <c r="E5746" s="7">
        <f>VartojimasGamyba!G5742</f>
        <v>0.41199999999999998</v>
      </c>
      <c r="F5746" s="11"/>
      <c r="G5746" s="12">
        <f t="shared" si="869"/>
        <v>2.5299999999999971</v>
      </c>
      <c r="H5746" s="12">
        <v>0</v>
      </c>
      <c r="I5746" s="12">
        <v>0.38888888888888884</v>
      </c>
      <c r="J5746" s="12">
        <v>0</v>
      </c>
      <c r="K5746" s="12"/>
      <c r="L5746" s="12">
        <f>VartojimasGamyba!H5742</f>
        <v>6.2E-2</v>
      </c>
      <c r="M5746" s="19">
        <f t="shared" si="861"/>
        <v>0</v>
      </c>
      <c r="N5746" s="7">
        <f t="shared" si="862"/>
        <v>0</v>
      </c>
      <c r="O5746" s="7">
        <f t="shared" si="863"/>
        <v>0</v>
      </c>
      <c r="R5746" s="7"/>
      <c r="S5746" s="47">
        <f t="shared" si="864"/>
        <v>0</v>
      </c>
      <c r="T5746" s="47">
        <f t="shared" si="865"/>
        <v>0</v>
      </c>
      <c r="U5746" s="47">
        <f t="shared" si="866"/>
        <v>168.82</v>
      </c>
      <c r="V5746" s="47">
        <f t="shared" si="867"/>
        <v>56.95</v>
      </c>
      <c r="W5746" s="11"/>
    </row>
    <row r="5747" spans="1:23" x14ac:dyDescent="0.45">
      <c r="A5747" t="s">
        <v>5752</v>
      </c>
      <c r="B5747">
        <v>68.66</v>
      </c>
      <c r="D5747" s="1" t="str">
        <f>VartojimasGamyba!J5743</f>
        <v>2024-04-27-05</v>
      </c>
      <c r="E5747" s="7">
        <f>VartojimasGamyba!G5743</f>
        <v>0.11899999999999999</v>
      </c>
      <c r="F5747" s="11"/>
      <c r="G5747" s="12">
        <f t="shared" si="869"/>
        <v>2.5299999999999971</v>
      </c>
      <c r="H5747" s="12">
        <v>5.5511151231257827E-17</v>
      </c>
      <c r="I5747" s="12">
        <v>0</v>
      </c>
      <c r="J5747" s="12">
        <v>0.5</v>
      </c>
      <c r="K5747" s="12"/>
      <c r="L5747" s="12">
        <f>VartojimasGamyba!H5743</f>
        <v>0.61899999999999999</v>
      </c>
      <c r="M5747" s="19">
        <f t="shared" si="861"/>
        <v>0</v>
      </c>
      <c r="N5747" s="7">
        <f t="shared" si="862"/>
        <v>-28.54</v>
      </c>
      <c r="O5747" s="7">
        <f t="shared" si="863"/>
        <v>0</v>
      </c>
      <c r="R5747" s="7"/>
      <c r="S5747" s="47">
        <f t="shared" si="864"/>
        <v>0.5</v>
      </c>
      <c r="T5747" s="47">
        <f t="shared" si="865"/>
        <v>0.5</v>
      </c>
      <c r="U5747" s="47">
        <f t="shared" si="866"/>
        <v>168.95</v>
      </c>
      <c r="V5747" s="47">
        <f t="shared" si="867"/>
        <v>57.08</v>
      </c>
      <c r="W5747" s="11"/>
    </row>
    <row r="5748" spans="1:23" x14ac:dyDescent="0.45">
      <c r="A5748" t="s">
        <v>5753</v>
      </c>
      <c r="B5748">
        <v>83.62</v>
      </c>
      <c r="D5748" s="1" t="str">
        <f>VartojimasGamyba!J5744</f>
        <v>2024-04-27-06</v>
      </c>
      <c r="E5748" s="7">
        <f>VartojimasGamyba!G5744</f>
        <v>5.0000000000000001E-3</v>
      </c>
      <c r="F5748" s="11"/>
      <c r="G5748" s="12">
        <f t="shared" si="869"/>
        <v>2.5299999999999971</v>
      </c>
      <c r="H5748" s="12">
        <v>1.1102230246251565E-16</v>
      </c>
      <c r="I5748" s="12">
        <v>0</v>
      </c>
      <c r="J5748" s="12">
        <v>0.65400000000000003</v>
      </c>
      <c r="K5748" s="12"/>
      <c r="L5748" s="12">
        <f>VartojimasGamyba!H5744</f>
        <v>0.65900000000000003</v>
      </c>
      <c r="M5748" s="19">
        <f t="shared" si="861"/>
        <v>0</v>
      </c>
      <c r="N5748" s="7">
        <f t="shared" si="862"/>
        <v>-47.114160000000005</v>
      </c>
      <c r="O5748" s="7">
        <f t="shared" si="863"/>
        <v>0</v>
      </c>
      <c r="R5748" s="7"/>
      <c r="S5748" s="47">
        <f t="shared" si="864"/>
        <v>0.65400000000000003</v>
      </c>
      <c r="T5748" s="47">
        <f t="shared" si="865"/>
        <v>0.65400000000000003</v>
      </c>
      <c r="U5748" s="47">
        <f t="shared" si="866"/>
        <v>183.91000000000003</v>
      </c>
      <c r="V5748" s="47">
        <f t="shared" si="867"/>
        <v>72.040000000000006</v>
      </c>
      <c r="W5748" s="11"/>
    </row>
    <row r="5749" spans="1:23" x14ac:dyDescent="0.45">
      <c r="A5749" t="s">
        <v>5754</v>
      </c>
      <c r="B5749">
        <v>84.01</v>
      </c>
      <c r="D5749" s="1" t="str">
        <f>VartojimasGamyba!J5745</f>
        <v>2024-04-27-07</v>
      </c>
      <c r="E5749" s="7">
        <f>VartojimasGamyba!G5745</f>
        <v>0</v>
      </c>
      <c r="F5749" s="11"/>
      <c r="G5749" s="12">
        <f t="shared" si="869"/>
        <v>2.5299999999999971</v>
      </c>
      <c r="H5749" s="12">
        <v>0</v>
      </c>
      <c r="I5749" s="12">
        <v>0</v>
      </c>
      <c r="J5749" s="12">
        <v>1.25</v>
      </c>
      <c r="K5749" s="12"/>
      <c r="L5749" s="12">
        <f>VartojimasGamyba!H5745</f>
        <v>1.25</v>
      </c>
      <c r="M5749" s="19">
        <f t="shared" si="861"/>
        <v>0</v>
      </c>
      <c r="N5749" s="7">
        <f t="shared" si="862"/>
        <v>-90.537500000000009</v>
      </c>
      <c r="O5749" s="7">
        <f t="shared" si="863"/>
        <v>0</v>
      </c>
      <c r="R5749" s="7"/>
      <c r="S5749" s="47">
        <f t="shared" si="864"/>
        <v>1.25</v>
      </c>
      <c r="T5749" s="47">
        <f t="shared" si="865"/>
        <v>1.25</v>
      </c>
      <c r="U5749" s="47">
        <f t="shared" si="866"/>
        <v>184.3</v>
      </c>
      <c r="V5749" s="47">
        <f t="shared" si="867"/>
        <v>72.430000000000007</v>
      </c>
      <c r="W5749" s="11"/>
    </row>
    <row r="5750" spans="1:23" x14ac:dyDescent="0.45">
      <c r="A5750" t="s">
        <v>5755</v>
      </c>
      <c r="B5750">
        <v>77.150000000000006</v>
      </c>
      <c r="D5750" s="1" t="str">
        <f>VartojimasGamyba!J5746</f>
        <v>2024-04-27-08</v>
      </c>
      <c r="E5750" s="7">
        <f>VartojimasGamyba!G5746</f>
        <v>0.129</v>
      </c>
      <c r="F5750" s="11"/>
      <c r="G5750" s="12">
        <f t="shared" si="869"/>
        <v>2.5299999999999971</v>
      </c>
      <c r="H5750" s="12">
        <v>0</v>
      </c>
      <c r="I5750" s="12">
        <v>0</v>
      </c>
      <c r="J5750" s="12">
        <v>1.653</v>
      </c>
      <c r="K5750" s="12"/>
      <c r="L5750" s="12">
        <f>VartojimasGamyba!H5746</f>
        <v>1.782</v>
      </c>
      <c r="M5750" s="19">
        <f t="shared" si="861"/>
        <v>0</v>
      </c>
      <c r="N5750" s="7">
        <f t="shared" si="862"/>
        <v>-108.38721000000001</v>
      </c>
      <c r="O5750" s="7">
        <f t="shared" si="863"/>
        <v>0</v>
      </c>
      <c r="R5750" s="7"/>
      <c r="S5750" s="47">
        <f t="shared" si="864"/>
        <v>1.653</v>
      </c>
      <c r="T5750" s="47">
        <f t="shared" si="865"/>
        <v>1.653</v>
      </c>
      <c r="U5750" s="47">
        <f t="shared" si="866"/>
        <v>177.44</v>
      </c>
      <c r="V5750" s="47">
        <f t="shared" si="867"/>
        <v>65.570000000000007</v>
      </c>
      <c r="W5750" s="11"/>
    </row>
    <row r="5751" spans="1:23" x14ac:dyDescent="0.45">
      <c r="A5751" t="s">
        <v>5756</v>
      </c>
      <c r="B5751">
        <v>68.5</v>
      </c>
      <c r="D5751" s="1" t="str">
        <f>VartojimasGamyba!J5747</f>
        <v>2024-04-27-09</v>
      </c>
      <c r="E5751" s="7">
        <f>VartojimasGamyba!G5747</f>
        <v>0.19600000000000001</v>
      </c>
      <c r="F5751" s="11"/>
      <c r="G5751" s="12">
        <f t="shared" si="869"/>
        <v>4.4603333333333328</v>
      </c>
      <c r="H5751" s="12">
        <v>1.9303333333333359</v>
      </c>
      <c r="I5751" s="12">
        <v>0</v>
      </c>
      <c r="J5751" s="12">
        <v>0.11666666666666417</v>
      </c>
      <c r="K5751" s="12"/>
      <c r="L5751" s="12">
        <f>VartojimasGamyba!H5747</f>
        <v>2.2429999999999999</v>
      </c>
      <c r="M5751" s="19">
        <f t="shared" si="861"/>
        <v>0</v>
      </c>
      <c r="N5751" s="7">
        <f t="shared" si="862"/>
        <v>-6.6406666666665251</v>
      </c>
      <c r="O5751" s="7">
        <f t="shared" si="863"/>
        <v>0</v>
      </c>
      <c r="R5751" s="7"/>
      <c r="S5751" s="47">
        <f t="shared" si="864"/>
        <v>2.0469999999999997</v>
      </c>
      <c r="T5751" s="47">
        <f t="shared" si="865"/>
        <v>2.0469999999999997</v>
      </c>
      <c r="U5751" s="47">
        <f t="shared" si="866"/>
        <v>168.79000000000002</v>
      </c>
      <c r="V5751" s="47">
        <f t="shared" si="867"/>
        <v>56.92</v>
      </c>
      <c r="W5751" s="11"/>
    </row>
    <row r="5752" spans="1:23" x14ac:dyDescent="0.45">
      <c r="A5752" t="s">
        <v>5757</v>
      </c>
      <c r="B5752">
        <v>59.07</v>
      </c>
      <c r="D5752" s="1" t="str">
        <f>VartojimasGamyba!J5748</f>
        <v>2024-04-27-10</v>
      </c>
      <c r="E5752" s="7">
        <f>VartojimasGamyba!G5748</f>
        <v>0.21299999999999999</v>
      </c>
      <c r="F5752" s="11"/>
      <c r="G5752" s="12">
        <f t="shared" si="869"/>
        <v>6.5673333333333321</v>
      </c>
      <c r="H5752" s="12">
        <v>2.1069999999999998</v>
      </c>
      <c r="I5752" s="12">
        <v>0</v>
      </c>
      <c r="J5752" s="12">
        <v>0</v>
      </c>
      <c r="K5752" s="12"/>
      <c r="L5752" s="12">
        <f>VartojimasGamyba!H5748</f>
        <v>2.3199999999999998</v>
      </c>
      <c r="M5752" s="19">
        <f t="shared" si="861"/>
        <v>0</v>
      </c>
      <c r="N5752" s="7">
        <f t="shared" si="862"/>
        <v>0</v>
      </c>
      <c r="O5752" s="7">
        <f t="shared" si="863"/>
        <v>0</v>
      </c>
      <c r="R5752" s="7"/>
      <c r="S5752" s="47">
        <f t="shared" si="864"/>
        <v>2.1069999999999998</v>
      </c>
      <c r="T5752" s="47">
        <f t="shared" si="865"/>
        <v>2.1069999999999998</v>
      </c>
      <c r="U5752" s="47">
        <f t="shared" si="866"/>
        <v>159.36000000000001</v>
      </c>
      <c r="V5752" s="47">
        <f t="shared" si="867"/>
        <v>47.49</v>
      </c>
      <c r="W5752" s="11"/>
    </row>
    <row r="5753" spans="1:23" x14ac:dyDescent="0.45">
      <c r="A5753" t="s">
        <v>5758</v>
      </c>
      <c r="B5753">
        <v>38.21</v>
      </c>
      <c r="D5753" s="1" t="str">
        <f>VartojimasGamyba!J5749</f>
        <v>2024-04-27-11</v>
      </c>
      <c r="E5753" s="7">
        <f>VartojimasGamyba!G5749</f>
        <v>1.097</v>
      </c>
      <c r="F5753" s="11"/>
      <c r="G5753" s="12">
        <f t="shared" si="869"/>
        <v>7.8893333333333322</v>
      </c>
      <c r="H5753" s="12">
        <v>1.3219999999999998</v>
      </c>
      <c r="I5753" s="12">
        <v>0</v>
      </c>
      <c r="J5753" s="12">
        <v>0</v>
      </c>
      <c r="K5753" s="12"/>
      <c r="L5753" s="12">
        <f>VartojimasGamyba!H5749</f>
        <v>2.419</v>
      </c>
      <c r="M5753" s="19">
        <f t="shared" si="861"/>
        <v>0</v>
      </c>
      <c r="N5753" s="7">
        <f t="shared" si="862"/>
        <v>0</v>
      </c>
      <c r="O5753" s="7">
        <f t="shared" si="863"/>
        <v>0</v>
      </c>
      <c r="R5753" s="7"/>
      <c r="S5753" s="47">
        <f t="shared" si="864"/>
        <v>1.3220000000000001</v>
      </c>
      <c r="T5753" s="47">
        <f t="shared" si="865"/>
        <v>1.3220000000000001</v>
      </c>
      <c r="U5753" s="47">
        <f t="shared" si="866"/>
        <v>138.5</v>
      </c>
      <c r="V5753" s="47">
        <f t="shared" si="867"/>
        <v>26.630000000000003</v>
      </c>
      <c r="W5753" s="11"/>
    </row>
    <row r="5754" spans="1:23" x14ac:dyDescent="0.45">
      <c r="A5754" t="s">
        <v>5759</v>
      </c>
      <c r="B5754">
        <v>26.09</v>
      </c>
      <c r="D5754" s="1" t="str">
        <f>VartojimasGamyba!J5750</f>
        <v>2024-04-27-12</v>
      </c>
      <c r="E5754" s="7">
        <f>VartojimasGamyba!G5750</f>
        <v>1.6739999999999999</v>
      </c>
      <c r="F5754" s="11"/>
      <c r="G5754" s="12">
        <f t="shared" si="869"/>
        <v>7.721555555555554</v>
      </c>
      <c r="H5754" s="12">
        <v>0</v>
      </c>
      <c r="I5754" s="12">
        <v>0.1677777777777778</v>
      </c>
      <c r="J5754" s="12">
        <v>0</v>
      </c>
      <c r="K5754" s="12"/>
      <c r="L5754" s="12">
        <f>VartojimasGamyba!H5750</f>
        <v>1.5229999999999999</v>
      </c>
      <c r="M5754" s="19">
        <f t="shared" si="861"/>
        <v>0</v>
      </c>
      <c r="N5754" s="7">
        <f t="shared" si="862"/>
        <v>0</v>
      </c>
      <c r="O5754" s="7">
        <f t="shared" si="863"/>
        <v>0</v>
      </c>
      <c r="R5754" s="7"/>
      <c r="S5754" s="47">
        <f t="shared" si="864"/>
        <v>0</v>
      </c>
      <c r="T5754" s="47">
        <f t="shared" si="865"/>
        <v>0</v>
      </c>
      <c r="U5754" s="47">
        <f t="shared" si="866"/>
        <v>126.38000000000001</v>
      </c>
      <c r="V5754" s="47">
        <f t="shared" si="867"/>
        <v>14.51</v>
      </c>
      <c r="W5754" s="11"/>
    </row>
    <row r="5755" spans="1:23" x14ac:dyDescent="0.45">
      <c r="A5755" t="s">
        <v>5760</v>
      </c>
      <c r="B5755">
        <v>39.51</v>
      </c>
      <c r="D5755" s="1" t="str">
        <f>VartojimasGamyba!J5751</f>
        <v>2024-04-27-13</v>
      </c>
      <c r="E5755" s="7">
        <f>VartojimasGamyba!G5751</f>
        <v>0.23300000000000001</v>
      </c>
      <c r="F5755" s="11"/>
      <c r="G5755" s="12">
        <f t="shared" si="869"/>
        <v>8.285555555555554</v>
      </c>
      <c r="H5755" s="12">
        <v>0.56400000000000006</v>
      </c>
      <c r="I5755" s="12">
        <v>0</v>
      </c>
      <c r="J5755" s="12">
        <v>0</v>
      </c>
      <c r="K5755" s="12"/>
      <c r="L5755" s="12">
        <f>VartojimasGamyba!H5751</f>
        <v>0.79700000000000004</v>
      </c>
      <c r="M5755" s="19">
        <f t="shared" si="861"/>
        <v>0</v>
      </c>
      <c r="N5755" s="7">
        <f t="shared" si="862"/>
        <v>0</v>
      </c>
      <c r="O5755" s="7">
        <f t="shared" si="863"/>
        <v>0</v>
      </c>
      <c r="R5755" s="7"/>
      <c r="S5755" s="47">
        <f t="shared" si="864"/>
        <v>0.56400000000000006</v>
      </c>
      <c r="T5755" s="47">
        <f t="shared" si="865"/>
        <v>0.56400000000000006</v>
      </c>
      <c r="U5755" s="47">
        <f t="shared" si="866"/>
        <v>139.80000000000001</v>
      </c>
      <c r="V5755" s="47">
        <f t="shared" si="867"/>
        <v>27.93</v>
      </c>
      <c r="W5755" s="11"/>
    </row>
    <row r="5756" spans="1:23" x14ac:dyDescent="0.45">
      <c r="A5756" t="s">
        <v>5761</v>
      </c>
      <c r="B5756">
        <v>41.41</v>
      </c>
      <c r="D5756" s="1" t="str">
        <f>VartojimasGamyba!J5752</f>
        <v>2024-04-27-14</v>
      </c>
      <c r="E5756" s="7">
        <f>VartojimasGamyba!G5752</f>
        <v>0.14899999999999999</v>
      </c>
      <c r="F5756" s="11"/>
      <c r="G5756" s="12">
        <f t="shared" si="869"/>
        <v>8.8875555555555543</v>
      </c>
      <c r="H5756" s="12">
        <v>0.60199999999999998</v>
      </c>
      <c r="I5756" s="12">
        <v>0</v>
      </c>
      <c r="J5756" s="12">
        <v>0</v>
      </c>
      <c r="K5756" s="12"/>
      <c r="L5756" s="12">
        <f>VartojimasGamyba!H5752</f>
        <v>0.751</v>
      </c>
      <c r="M5756" s="19">
        <f t="shared" si="861"/>
        <v>0</v>
      </c>
      <c r="N5756" s="7">
        <f t="shared" si="862"/>
        <v>0</v>
      </c>
      <c r="O5756" s="7">
        <f t="shared" si="863"/>
        <v>0</v>
      </c>
      <c r="R5756" s="7"/>
      <c r="S5756" s="47">
        <f t="shared" si="864"/>
        <v>0.60199999999999998</v>
      </c>
      <c r="T5756" s="47">
        <f t="shared" si="865"/>
        <v>0.60199999999999998</v>
      </c>
      <c r="U5756" s="47">
        <f t="shared" si="866"/>
        <v>141.69999999999999</v>
      </c>
      <c r="V5756" s="47">
        <f t="shared" si="867"/>
        <v>29.83</v>
      </c>
      <c r="W5756" s="11"/>
    </row>
    <row r="5757" spans="1:23" x14ac:dyDescent="0.45">
      <c r="A5757" t="s">
        <v>5762</v>
      </c>
      <c r="B5757">
        <v>24.5</v>
      </c>
      <c r="D5757" s="1" t="str">
        <f>VartojimasGamyba!J5753</f>
        <v>2024-04-27-15</v>
      </c>
      <c r="E5757" s="7">
        <f>VartojimasGamyba!G5753</f>
        <v>0.43</v>
      </c>
      <c r="F5757" s="11"/>
      <c r="G5757" s="12">
        <f t="shared" si="869"/>
        <v>8.6775555555555535</v>
      </c>
      <c r="H5757" s="12">
        <v>0</v>
      </c>
      <c r="I5757" s="12">
        <v>0.20999999999999996</v>
      </c>
      <c r="J5757" s="12">
        <v>0</v>
      </c>
      <c r="K5757" s="12"/>
      <c r="L5757" s="12">
        <f>VartojimasGamyba!H5753</f>
        <v>0.24099999999999999</v>
      </c>
      <c r="M5757" s="19">
        <f t="shared" si="861"/>
        <v>0</v>
      </c>
      <c r="N5757" s="7">
        <f t="shared" si="862"/>
        <v>0</v>
      </c>
      <c r="O5757" s="7">
        <f t="shared" si="863"/>
        <v>0</v>
      </c>
      <c r="R5757" s="7"/>
      <c r="S5757" s="47">
        <f t="shared" si="864"/>
        <v>0</v>
      </c>
      <c r="T5757" s="47">
        <f t="shared" si="865"/>
        <v>0</v>
      </c>
      <c r="U5757" s="47">
        <f t="shared" si="866"/>
        <v>124.79</v>
      </c>
      <c r="V5757" s="47">
        <f t="shared" si="867"/>
        <v>12.92</v>
      </c>
      <c r="W5757" s="11"/>
    </row>
    <row r="5758" spans="1:23" x14ac:dyDescent="0.45">
      <c r="A5758" t="s">
        <v>5763</v>
      </c>
      <c r="B5758">
        <v>10.06</v>
      </c>
      <c r="D5758" s="1" t="str">
        <f>VartojimasGamyba!J5754</f>
        <v>2024-04-27-16</v>
      </c>
      <c r="E5758" s="7">
        <f>VartojimasGamyba!G5754</f>
        <v>3.0000000000000001E-3</v>
      </c>
      <c r="F5758" s="11"/>
      <c r="G5758" s="12">
        <f t="shared" si="869"/>
        <v>9.0055555555555529</v>
      </c>
      <c r="H5758" s="12">
        <v>0.32799999999999985</v>
      </c>
      <c r="I5758" s="12">
        <v>0</v>
      </c>
      <c r="J5758" s="12">
        <v>0</v>
      </c>
      <c r="K5758" s="12"/>
      <c r="L5758" s="12">
        <f>VartojimasGamyba!H5754</f>
        <v>0.33100000000000002</v>
      </c>
      <c r="M5758" s="19">
        <f t="shared" si="861"/>
        <v>0</v>
      </c>
      <c r="N5758" s="7">
        <f t="shared" si="862"/>
        <v>0</v>
      </c>
      <c r="O5758" s="7">
        <f t="shared" si="863"/>
        <v>0</v>
      </c>
      <c r="R5758" s="7"/>
      <c r="S5758" s="47">
        <f t="shared" si="864"/>
        <v>0.32800000000000001</v>
      </c>
      <c r="T5758" s="47">
        <f t="shared" si="865"/>
        <v>0.32800000000000001</v>
      </c>
      <c r="U5758" s="47">
        <f t="shared" si="866"/>
        <v>110.35000000000001</v>
      </c>
      <c r="V5758" s="47">
        <f t="shared" si="867"/>
        <v>-1.5199999999999996</v>
      </c>
      <c r="W5758" s="11"/>
    </row>
    <row r="5759" spans="1:23" x14ac:dyDescent="0.45">
      <c r="A5759" t="s">
        <v>5764</v>
      </c>
      <c r="B5759">
        <v>20.93</v>
      </c>
      <c r="D5759" s="1" t="str">
        <f>VartojimasGamyba!J5755</f>
        <v>2024-04-27-17</v>
      </c>
      <c r="E5759" s="7">
        <f>VartojimasGamyba!G5755</f>
        <v>0.51100000000000001</v>
      </c>
      <c r="F5759" s="11"/>
      <c r="G5759" s="12">
        <f t="shared" si="869"/>
        <v>8.4555555555555522</v>
      </c>
      <c r="H5759" s="12">
        <v>0</v>
      </c>
      <c r="I5759" s="12">
        <v>0.55000000000000004</v>
      </c>
      <c r="J5759" s="12">
        <v>0</v>
      </c>
      <c r="K5759" s="12"/>
      <c r="L5759" s="12">
        <f>VartojimasGamyba!H5755</f>
        <v>1.6E-2</v>
      </c>
      <c r="M5759" s="19">
        <f t="shared" si="861"/>
        <v>-4.163336342344337E-17</v>
      </c>
      <c r="N5759" s="7">
        <f t="shared" si="862"/>
        <v>-5.0467963141898049E-15</v>
      </c>
      <c r="O5759" s="7">
        <f t="shared" si="863"/>
        <v>-5.0467963141898049E-15</v>
      </c>
      <c r="R5759" s="7"/>
      <c r="S5759" s="47">
        <f t="shared" si="864"/>
        <v>-4.163336342344337E-17</v>
      </c>
      <c r="T5759" s="47">
        <f t="shared" si="865"/>
        <v>0</v>
      </c>
      <c r="U5759" s="47">
        <f t="shared" si="866"/>
        <v>121.22</v>
      </c>
      <c r="V5759" s="47">
        <f t="shared" si="867"/>
        <v>9.35</v>
      </c>
      <c r="W5759" s="11"/>
    </row>
    <row r="5760" spans="1:23" x14ac:dyDescent="0.45">
      <c r="A5760" t="s">
        <v>5765</v>
      </c>
      <c r="B5760">
        <v>62.36</v>
      </c>
      <c r="D5760" s="1" t="str">
        <f>VartojimasGamyba!J5756</f>
        <v>2024-04-27-18</v>
      </c>
      <c r="E5760" s="7">
        <f>VartojimasGamyba!G5756</f>
        <v>0.36499999999999999</v>
      </c>
      <c r="F5760" s="11"/>
      <c r="G5760" s="12">
        <f t="shared" si="869"/>
        <v>8.0499999999999972</v>
      </c>
      <c r="H5760" s="12">
        <v>0</v>
      </c>
      <c r="I5760" s="12">
        <v>0.40555555555555556</v>
      </c>
      <c r="J5760" s="12">
        <v>0</v>
      </c>
      <c r="K5760" s="12"/>
      <c r="L5760" s="12">
        <f>VartojimasGamyba!H5756</f>
        <v>0</v>
      </c>
      <c r="M5760" s="19">
        <f t="shared" si="861"/>
        <v>0</v>
      </c>
      <c r="N5760" s="7">
        <f t="shared" si="862"/>
        <v>0</v>
      </c>
      <c r="O5760" s="7">
        <f t="shared" si="863"/>
        <v>0</v>
      </c>
      <c r="R5760" s="7"/>
      <c r="S5760" s="47">
        <f t="shared" si="864"/>
        <v>0</v>
      </c>
      <c r="T5760" s="47">
        <f t="shared" si="865"/>
        <v>0</v>
      </c>
      <c r="U5760" s="47">
        <f t="shared" si="866"/>
        <v>162.65</v>
      </c>
      <c r="V5760" s="47">
        <f t="shared" si="867"/>
        <v>50.78</v>
      </c>
      <c r="W5760" s="11"/>
    </row>
    <row r="5761" spans="1:23" x14ac:dyDescent="0.45">
      <c r="A5761" t="s">
        <v>5766</v>
      </c>
      <c r="B5761">
        <v>86</v>
      </c>
      <c r="D5761" s="1" t="str">
        <f>VartojimasGamyba!J5757</f>
        <v>2024-04-27-19</v>
      </c>
      <c r="E5761" s="7">
        <f>VartojimasGamyba!G5757</f>
        <v>0.69299999999999995</v>
      </c>
      <c r="F5761" s="11"/>
      <c r="G5761" s="12">
        <f t="shared" si="869"/>
        <v>7.2799999999999976</v>
      </c>
      <c r="H5761" s="12">
        <v>0</v>
      </c>
      <c r="I5761" s="12">
        <v>0.77</v>
      </c>
      <c r="J5761" s="12">
        <v>0</v>
      </c>
      <c r="K5761" s="12"/>
      <c r="L5761" s="12">
        <f>VartojimasGamyba!H5757</f>
        <v>0</v>
      </c>
      <c r="M5761" s="19">
        <f t="shared" si="861"/>
        <v>-1.1102230246251565E-16</v>
      </c>
      <c r="N5761" s="7">
        <f t="shared" si="862"/>
        <v>-2.0682344725742043E-14</v>
      </c>
      <c r="O5761" s="7">
        <f t="shared" si="863"/>
        <v>-2.0682344725742043E-14</v>
      </c>
      <c r="R5761" s="7"/>
      <c r="S5761" s="47">
        <f t="shared" si="864"/>
        <v>-1.1102230246251565E-16</v>
      </c>
      <c r="T5761" s="47">
        <f t="shared" si="865"/>
        <v>0</v>
      </c>
      <c r="U5761" s="47">
        <f t="shared" si="866"/>
        <v>186.29000000000002</v>
      </c>
      <c r="V5761" s="47">
        <f t="shared" si="867"/>
        <v>74.42</v>
      </c>
      <c r="W5761" s="11"/>
    </row>
    <row r="5762" spans="1:23" x14ac:dyDescent="0.45">
      <c r="A5762" t="s">
        <v>5767</v>
      </c>
      <c r="B5762">
        <v>120.98</v>
      </c>
      <c r="D5762" s="1" t="str">
        <f>VartojimasGamyba!J5758</f>
        <v>2024-04-27-20</v>
      </c>
      <c r="E5762" s="7">
        <f>VartojimasGamyba!G5758</f>
        <v>0.45</v>
      </c>
      <c r="F5762" s="11"/>
      <c r="G5762" s="12">
        <f t="shared" si="869"/>
        <v>6.7799999999999976</v>
      </c>
      <c r="H5762" s="12">
        <v>0</v>
      </c>
      <c r="I5762" s="12">
        <v>0.5</v>
      </c>
      <c r="J5762" s="12">
        <v>0</v>
      </c>
      <c r="K5762" s="12"/>
      <c r="L5762" s="12">
        <f>VartojimasGamyba!H5758</f>
        <v>0</v>
      </c>
      <c r="M5762" s="19">
        <f t="shared" si="861"/>
        <v>0</v>
      </c>
      <c r="N5762" s="7">
        <f t="shared" si="862"/>
        <v>0</v>
      </c>
      <c r="O5762" s="7">
        <f t="shared" si="863"/>
        <v>0</v>
      </c>
      <c r="P5762" s="7" t="s">
        <v>8873</v>
      </c>
      <c r="R5762" s="7"/>
      <c r="S5762" s="47">
        <f t="shared" si="864"/>
        <v>0</v>
      </c>
      <c r="T5762" s="47">
        <f t="shared" si="865"/>
        <v>0</v>
      </c>
      <c r="U5762" s="47">
        <f t="shared" si="866"/>
        <v>221.27</v>
      </c>
      <c r="V5762" s="47">
        <f t="shared" si="867"/>
        <v>109.4</v>
      </c>
      <c r="W5762" s="11"/>
    </row>
    <row r="5763" spans="1:23" x14ac:dyDescent="0.45">
      <c r="A5763" t="s">
        <v>5768</v>
      </c>
      <c r="B5763">
        <v>119.72</v>
      </c>
      <c r="D5763" s="1" t="str">
        <f>VartojimasGamyba!J5759</f>
        <v>2024-04-27-21</v>
      </c>
      <c r="E5763" s="7">
        <f>VartojimasGamyba!G5759</f>
        <v>0.34599999999999997</v>
      </c>
      <c r="F5763" s="11"/>
      <c r="G5763" s="12">
        <f t="shared" si="869"/>
        <v>6.3955555555555534</v>
      </c>
      <c r="H5763" s="12">
        <v>0</v>
      </c>
      <c r="I5763" s="12">
        <v>0.38444444444444442</v>
      </c>
      <c r="J5763" s="12">
        <v>0</v>
      </c>
      <c r="K5763" s="12"/>
      <c r="L5763" s="12">
        <f>VartojimasGamyba!H5759</f>
        <v>0</v>
      </c>
      <c r="M5763" s="19">
        <f t="shared" si="861"/>
        <v>0</v>
      </c>
      <c r="N5763" s="7">
        <f t="shared" si="862"/>
        <v>0</v>
      </c>
      <c r="O5763" s="7">
        <f t="shared" si="863"/>
        <v>0</v>
      </c>
      <c r="P5763" s="7">
        <f>SUM(N5742:N5765)</f>
        <v>-281.21953666666656</v>
      </c>
      <c r="R5763" s="7"/>
      <c r="S5763" s="47">
        <f t="shared" si="864"/>
        <v>0</v>
      </c>
      <c r="T5763" s="47">
        <f t="shared" si="865"/>
        <v>0</v>
      </c>
      <c r="U5763" s="47">
        <f t="shared" si="866"/>
        <v>220.01</v>
      </c>
      <c r="V5763" s="47">
        <f t="shared" si="867"/>
        <v>108.14</v>
      </c>
      <c r="W5763" s="11"/>
    </row>
    <row r="5764" spans="1:23" x14ac:dyDescent="0.45">
      <c r="A5764" t="s">
        <v>5769</v>
      </c>
      <c r="B5764">
        <v>85</v>
      </c>
      <c r="D5764" s="1" t="str">
        <f>VartojimasGamyba!J5760</f>
        <v>2024-04-27-22</v>
      </c>
      <c r="E5764" s="7">
        <f>VartojimasGamyba!G5760</f>
        <v>0.56399999999999995</v>
      </c>
      <c r="F5764" s="11"/>
      <c r="G5764" s="12">
        <f t="shared" si="869"/>
        <v>5.7688888888888865</v>
      </c>
      <c r="H5764" s="12">
        <v>0</v>
      </c>
      <c r="I5764" s="12">
        <v>0.62666666666666659</v>
      </c>
      <c r="J5764" s="12">
        <v>0</v>
      </c>
      <c r="K5764" s="12"/>
      <c r="L5764" s="12">
        <f>VartojimasGamyba!H5760</f>
        <v>0</v>
      </c>
      <c r="M5764" s="19">
        <f t="shared" si="861"/>
        <v>0</v>
      </c>
      <c r="N5764" s="7">
        <f t="shared" si="862"/>
        <v>0</v>
      </c>
      <c r="O5764" s="7">
        <f t="shared" si="863"/>
        <v>0</v>
      </c>
      <c r="P5764" s="7" t="s">
        <v>8872</v>
      </c>
      <c r="R5764" s="7"/>
      <c r="S5764" s="47">
        <f t="shared" si="864"/>
        <v>0</v>
      </c>
      <c r="T5764" s="47">
        <f t="shared" si="865"/>
        <v>0</v>
      </c>
      <c r="U5764" s="47">
        <f t="shared" si="866"/>
        <v>185.29000000000002</v>
      </c>
      <c r="V5764" s="47">
        <f t="shared" si="867"/>
        <v>73.42</v>
      </c>
      <c r="W5764" s="11"/>
    </row>
    <row r="5765" spans="1:23" x14ac:dyDescent="0.45">
      <c r="A5765" t="s">
        <v>5770</v>
      </c>
      <c r="B5765">
        <v>75.900000000000006</v>
      </c>
      <c r="D5765" s="1" t="str">
        <f>VartojimasGamyba!J5761</f>
        <v>2024-04-27-23</v>
      </c>
      <c r="E5765" s="7">
        <f>VartojimasGamyba!G5761</f>
        <v>0.69199999999999995</v>
      </c>
      <c r="F5765" s="11"/>
      <c r="G5765" s="12">
        <f t="shared" si="869"/>
        <v>4.9999999999999973</v>
      </c>
      <c r="H5765" s="12">
        <v>0</v>
      </c>
      <c r="I5765" s="12">
        <v>0.76888888888888884</v>
      </c>
      <c r="J5765" s="12">
        <v>0</v>
      </c>
      <c r="K5765" s="12"/>
      <c r="L5765" s="12">
        <f>VartojimasGamyba!H5761</f>
        <v>0</v>
      </c>
      <c r="M5765" s="19">
        <f t="shared" si="861"/>
        <v>0</v>
      </c>
      <c r="N5765" s="7">
        <f t="shared" si="862"/>
        <v>0</v>
      </c>
      <c r="O5765" s="7">
        <f t="shared" si="863"/>
        <v>0</v>
      </c>
      <c r="P5765" s="7">
        <f>SUM(O5742:O5765)</f>
        <v>-4.4521886177761876E-14</v>
      </c>
      <c r="Q5765" s="7">
        <f>SUMPRODUCT(B5742:B5765,E5742:E5765)+SUM(E5742:E5765)*$Z$21-SUMPRODUCT(B5742:B5765,L5742:L5765)+SUM(L5742:L5765)*ABS($Z$20)</f>
        <v>964.91826000000003</v>
      </c>
      <c r="R5765" s="7"/>
      <c r="S5765" s="47">
        <f t="shared" si="864"/>
        <v>0</v>
      </c>
      <c r="T5765" s="47">
        <f t="shared" si="865"/>
        <v>0</v>
      </c>
      <c r="U5765" s="47">
        <f t="shared" si="866"/>
        <v>176.19</v>
      </c>
      <c r="V5765" s="47">
        <f t="shared" si="867"/>
        <v>64.320000000000007</v>
      </c>
      <c r="W5765" s="11">
        <f>IF(P5765&lt;&gt;Q5765,1,0)</f>
        <v>1</v>
      </c>
    </row>
    <row r="5766" spans="1:23" x14ac:dyDescent="0.45">
      <c r="A5766" t="s">
        <v>5771</v>
      </c>
      <c r="B5766">
        <v>65.23</v>
      </c>
      <c r="D5766" s="9" t="str">
        <f>VartojimasGamyba!J5762</f>
        <v>2024-04-28-00</v>
      </c>
      <c r="E5766" s="8">
        <f>VartojimasGamyba!G5762</f>
        <v>0.57999999999999996</v>
      </c>
      <c r="F5766" s="11"/>
      <c r="G5766" s="7">
        <f>G5765+H5766-I5766</f>
        <v>3.4199999999999982</v>
      </c>
      <c r="H5766" s="7">
        <v>8.4200000000000017</v>
      </c>
      <c r="I5766" s="7">
        <v>10</v>
      </c>
      <c r="J5766" s="7">
        <v>0</v>
      </c>
      <c r="L5766" s="7">
        <f>VartojimasGamyba!H5762</f>
        <v>0</v>
      </c>
      <c r="M5766" s="15">
        <f t="shared" si="861"/>
        <v>1.7763568394002505E-15</v>
      </c>
      <c r="N5766" s="7">
        <f t="shared" si="862"/>
        <v>2.9402258405752948E-13</v>
      </c>
      <c r="O5766" s="7">
        <f t="shared" si="863"/>
        <v>2.9402258405752948E-13</v>
      </c>
      <c r="R5766" s="20" t="s">
        <v>8783</v>
      </c>
      <c r="S5766" s="47">
        <f t="shared" si="864"/>
        <v>1.7763568394002505E-15</v>
      </c>
      <c r="T5766" s="47">
        <f t="shared" si="865"/>
        <v>0</v>
      </c>
      <c r="U5766" s="47">
        <f t="shared" si="866"/>
        <v>165.52</v>
      </c>
      <c r="V5766" s="47">
        <f t="shared" si="867"/>
        <v>53.650000000000006</v>
      </c>
      <c r="W5766" s="11"/>
    </row>
    <row r="5767" spans="1:23" x14ac:dyDescent="0.45">
      <c r="A5767" t="s">
        <v>5772</v>
      </c>
      <c r="B5767">
        <v>56.39</v>
      </c>
      <c r="D5767" s="9" t="str">
        <f>VartojimasGamyba!J5763</f>
        <v>2024-04-28-01</v>
      </c>
      <c r="E5767" s="8">
        <f>VartojimasGamyba!G5763</f>
        <v>0.22700000000000001</v>
      </c>
      <c r="F5767" s="11"/>
      <c r="G5767" s="7">
        <f t="shared" ref="G5767:G5789" si="870">G5766+H5767-I5767</f>
        <v>3.167777777777776</v>
      </c>
      <c r="H5767" s="7">
        <v>0</v>
      </c>
      <c r="I5767" s="7">
        <v>0.25222222222222224</v>
      </c>
      <c r="J5767" s="7">
        <v>0</v>
      </c>
      <c r="L5767" s="7">
        <f>VartojimasGamyba!H5763</f>
        <v>0</v>
      </c>
      <c r="M5767" s="15">
        <f t="shared" ref="M5767:M5830" si="871">E5767+H5767-I5767*$J$2+J5767-L5767</f>
        <v>0</v>
      </c>
      <c r="N5767" s="7">
        <f t="shared" ref="N5767:N5830" si="872">M5767*U5767-J5767*V5767</f>
        <v>0</v>
      </c>
      <c r="O5767" s="7">
        <f t="shared" ref="O5767:O5830" si="873">(M5767)*(B5767+$Z$21)</f>
        <v>0</v>
      </c>
      <c r="R5767" s="7"/>
      <c r="S5767" s="47">
        <f t="shared" ref="S5767:S5830" si="874">M5767+IF((L5767-E5767)&gt;0,(L5767-E5767),0)</f>
        <v>0</v>
      </c>
      <c r="T5767" s="47">
        <f t="shared" ref="T5767:T5830" si="875">IF(L5767-E5767&lt;0,0,L5767-E5767)</f>
        <v>0</v>
      </c>
      <c r="U5767" s="47">
        <f t="shared" ref="U5767:U5830" si="876">B5767+$Z$21</f>
        <v>156.68</v>
      </c>
      <c r="V5767" s="47">
        <f t="shared" ref="V5767:V5830" si="877">B5767+$Z$20</f>
        <v>44.81</v>
      </c>
      <c r="W5767" s="11"/>
    </row>
    <row r="5768" spans="1:23" x14ac:dyDescent="0.45">
      <c r="A5768" t="s">
        <v>5773</v>
      </c>
      <c r="B5768">
        <v>46.14</v>
      </c>
      <c r="D5768" s="9" t="str">
        <f>VartojimasGamyba!J5764</f>
        <v>2024-04-28-02</v>
      </c>
      <c r="E5768" s="8">
        <f>VartojimasGamyba!G5764</f>
        <v>0.622</v>
      </c>
      <c r="F5768" s="11"/>
      <c r="G5768" s="7">
        <f t="shared" si="870"/>
        <v>1.6064444444444472</v>
      </c>
      <c r="H5768" s="7">
        <v>7.8319999999999723</v>
      </c>
      <c r="I5768" s="7">
        <v>9.3933333333333007</v>
      </c>
      <c r="J5768" s="7">
        <v>0</v>
      </c>
      <c r="L5768" s="7">
        <f>VartojimasGamyba!H5764</f>
        <v>0</v>
      </c>
      <c r="M5768" s="15">
        <f t="shared" si="871"/>
        <v>1.7763568394002505E-15</v>
      </c>
      <c r="N5768" s="7">
        <f t="shared" si="872"/>
        <v>2.6011193199337869E-13</v>
      </c>
      <c r="O5768" s="7">
        <f t="shared" si="873"/>
        <v>2.6011193199337869E-13</v>
      </c>
      <c r="R5768" s="7"/>
      <c r="S5768" s="47">
        <f t="shared" si="874"/>
        <v>1.7763568394002505E-15</v>
      </c>
      <c r="T5768" s="47">
        <f t="shared" si="875"/>
        <v>0</v>
      </c>
      <c r="U5768" s="47">
        <f t="shared" si="876"/>
        <v>146.43</v>
      </c>
      <c r="V5768" s="47">
        <f t="shared" si="877"/>
        <v>34.56</v>
      </c>
      <c r="W5768" s="11"/>
    </row>
    <row r="5769" spans="1:23" x14ac:dyDescent="0.45">
      <c r="A5769" t="s">
        <v>5774</v>
      </c>
      <c r="B5769">
        <v>39.6</v>
      </c>
      <c r="D5769" s="9" t="str">
        <f>VartojimasGamyba!J5765</f>
        <v>2024-04-28-03</v>
      </c>
      <c r="E5769" s="8">
        <f>VartojimasGamyba!G5765</f>
        <v>0.44500000000000001</v>
      </c>
      <c r="F5769" s="11"/>
      <c r="G5769" s="7">
        <f t="shared" si="870"/>
        <v>1.1120000000000028</v>
      </c>
      <c r="H5769" s="7">
        <v>0</v>
      </c>
      <c r="I5769" s="7">
        <v>0.49444444444444446</v>
      </c>
      <c r="J5769" s="7">
        <v>0</v>
      </c>
      <c r="L5769" s="7">
        <f>VartojimasGamyba!H5765</f>
        <v>0</v>
      </c>
      <c r="M5769" s="15">
        <f t="shared" si="871"/>
        <v>0</v>
      </c>
      <c r="N5769" s="7">
        <f t="shared" si="872"/>
        <v>0</v>
      </c>
      <c r="O5769" s="7">
        <f t="shared" si="873"/>
        <v>0</v>
      </c>
      <c r="R5769" s="7"/>
      <c r="S5769" s="47">
        <f t="shared" si="874"/>
        <v>0</v>
      </c>
      <c r="T5769" s="47">
        <f t="shared" si="875"/>
        <v>0</v>
      </c>
      <c r="U5769" s="47">
        <f t="shared" si="876"/>
        <v>139.89000000000001</v>
      </c>
      <c r="V5769" s="47">
        <f t="shared" si="877"/>
        <v>28.020000000000003</v>
      </c>
      <c r="W5769" s="11"/>
    </row>
    <row r="5770" spans="1:23" x14ac:dyDescent="0.45">
      <c r="A5770" t="s">
        <v>5775</v>
      </c>
      <c r="B5770">
        <v>32.32</v>
      </c>
      <c r="D5770" s="9" t="str">
        <f>VartojimasGamyba!J5766</f>
        <v>2024-04-28-04</v>
      </c>
      <c r="E5770" s="8">
        <f>VartojimasGamyba!G5766</f>
        <v>0.33600000000000002</v>
      </c>
      <c r="F5770" s="11"/>
      <c r="G5770" s="7">
        <f t="shared" si="870"/>
        <v>0</v>
      </c>
      <c r="H5770" s="7">
        <v>8.8879999999999999</v>
      </c>
      <c r="I5770" s="7">
        <v>10</v>
      </c>
      <c r="J5770" s="7">
        <v>0</v>
      </c>
      <c r="L5770" s="7">
        <f>VartojimasGamyba!H5766</f>
        <v>0.224</v>
      </c>
      <c r="M5770" s="15">
        <f t="shared" si="871"/>
        <v>0</v>
      </c>
      <c r="N5770" s="7">
        <f t="shared" si="872"/>
        <v>0</v>
      </c>
      <c r="O5770" s="7">
        <f t="shared" si="873"/>
        <v>0</v>
      </c>
      <c r="R5770" s="7"/>
      <c r="S5770" s="47">
        <f t="shared" si="874"/>
        <v>0</v>
      </c>
      <c r="T5770" s="47">
        <f t="shared" si="875"/>
        <v>0</v>
      </c>
      <c r="U5770" s="47">
        <f t="shared" si="876"/>
        <v>132.61000000000001</v>
      </c>
      <c r="V5770" s="47">
        <f t="shared" si="877"/>
        <v>20.740000000000002</v>
      </c>
      <c r="W5770" s="11"/>
    </row>
    <row r="5771" spans="1:23" x14ac:dyDescent="0.45">
      <c r="A5771" t="s">
        <v>5776</v>
      </c>
      <c r="B5771">
        <v>28.49</v>
      </c>
      <c r="D5771" s="9" t="str">
        <f>VartojimasGamyba!J5767</f>
        <v>2024-04-28-05</v>
      </c>
      <c r="E5771" s="8">
        <f>VartojimasGamyba!G5767</f>
        <v>6.4000000000000001E-2</v>
      </c>
      <c r="F5771" s="11"/>
      <c r="G5771" s="7">
        <f t="shared" si="870"/>
        <v>0</v>
      </c>
      <c r="H5771" s="7">
        <v>0</v>
      </c>
      <c r="I5771" s="7">
        <v>0</v>
      </c>
      <c r="J5771" s="7">
        <v>0.84800000000000009</v>
      </c>
      <c r="L5771" s="7">
        <f>VartojimasGamyba!H5767</f>
        <v>0.91200000000000003</v>
      </c>
      <c r="M5771" s="15">
        <f t="shared" si="871"/>
        <v>0</v>
      </c>
      <c r="N5771" s="7">
        <f t="shared" si="872"/>
        <v>-14.339679999999998</v>
      </c>
      <c r="O5771" s="7">
        <f t="shared" si="873"/>
        <v>0</v>
      </c>
      <c r="R5771" s="7"/>
      <c r="S5771" s="47">
        <f t="shared" si="874"/>
        <v>0.84800000000000009</v>
      </c>
      <c r="T5771" s="47">
        <f t="shared" si="875"/>
        <v>0.84800000000000009</v>
      </c>
      <c r="U5771" s="47">
        <f t="shared" si="876"/>
        <v>128.78</v>
      </c>
      <c r="V5771" s="47">
        <f t="shared" si="877"/>
        <v>16.909999999999997</v>
      </c>
      <c r="W5771" s="11"/>
    </row>
    <row r="5772" spans="1:23" x14ac:dyDescent="0.45">
      <c r="A5772" t="s">
        <v>5777</v>
      </c>
      <c r="B5772">
        <v>26.69</v>
      </c>
      <c r="D5772" s="9" t="str">
        <f>VartojimasGamyba!J5768</f>
        <v>2024-04-28-06</v>
      </c>
      <c r="E5772" s="8">
        <f>VartojimasGamyba!G5768</f>
        <v>8.0000000000000002E-3</v>
      </c>
      <c r="F5772" s="11"/>
      <c r="G5772" s="7">
        <f t="shared" si="870"/>
        <v>-4.4408920985006262E-16</v>
      </c>
      <c r="H5772" s="7">
        <v>4.4408920985006262E-16</v>
      </c>
      <c r="I5772" s="7">
        <v>8.8817841970012523E-16</v>
      </c>
      <c r="J5772" s="7">
        <v>2.0089999999999999</v>
      </c>
      <c r="L5772" s="7">
        <f>VartojimasGamyba!H5768</f>
        <v>2.0169999999999999</v>
      </c>
      <c r="M5772" s="15">
        <f t="shared" si="871"/>
        <v>0</v>
      </c>
      <c r="N5772" s="7">
        <f t="shared" si="872"/>
        <v>-30.355990000000002</v>
      </c>
      <c r="O5772" s="7">
        <f t="shared" si="873"/>
        <v>0</v>
      </c>
      <c r="R5772" s="7"/>
      <c r="S5772" s="47">
        <f t="shared" si="874"/>
        <v>2.0089999999999999</v>
      </c>
      <c r="T5772" s="47">
        <f t="shared" si="875"/>
        <v>2.0089999999999999</v>
      </c>
      <c r="U5772" s="47">
        <f t="shared" si="876"/>
        <v>126.98</v>
      </c>
      <c r="V5772" s="47">
        <f t="shared" si="877"/>
        <v>15.110000000000001</v>
      </c>
      <c r="W5772" s="11"/>
    </row>
    <row r="5773" spans="1:23" x14ac:dyDescent="0.45">
      <c r="A5773" t="s">
        <v>5778</v>
      </c>
      <c r="B5773">
        <v>9.9499999999999993</v>
      </c>
      <c r="D5773" s="9" t="str">
        <f>VartojimasGamyba!J5769</f>
        <v>2024-04-28-07</v>
      </c>
      <c r="E5773" s="8">
        <f>VartojimasGamyba!G5769</f>
        <v>5.0000000000000001E-3</v>
      </c>
      <c r="F5773" s="11"/>
      <c r="G5773" s="7">
        <f t="shared" si="870"/>
        <v>0</v>
      </c>
      <c r="H5773" s="7">
        <v>10</v>
      </c>
      <c r="I5773" s="7">
        <v>10</v>
      </c>
      <c r="J5773" s="7">
        <v>1.7799999999999996</v>
      </c>
      <c r="L5773" s="7">
        <f>VartojimasGamyba!H5769</f>
        <v>2.7850000000000001</v>
      </c>
      <c r="M5773" s="15">
        <f t="shared" si="871"/>
        <v>0</v>
      </c>
      <c r="N5773" s="7">
        <f t="shared" si="872"/>
        <v>2.9014000000000006</v>
      </c>
      <c r="O5773" s="7">
        <f t="shared" si="873"/>
        <v>0</v>
      </c>
      <c r="R5773" s="7"/>
      <c r="S5773" s="47">
        <f t="shared" si="874"/>
        <v>2.7800000000000002</v>
      </c>
      <c r="T5773" s="47">
        <f t="shared" si="875"/>
        <v>2.7800000000000002</v>
      </c>
      <c r="U5773" s="47">
        <f t="shared" si="876"/>
        <v>110.24000000000001</v>
      </c>
      <c r="V5773" s="47">
        <f t="shared" si="877"/>
        <v>-1.6300000000000008</v>
      </c>
      <c r="W5773" s="11"/>
    </row>
    <row r="5774" spans="1:23" x14ac:dyDescent="0.45">
      <c r="A5774" t="s">
        <v>5779</v>
      </c>
      <c r="B5774">
        <v>0.25</v>
      </c>
      <c r="D5774" s="9" t="str">
        <f>VartojimasGamyba!J5770</f>
        <v>2024-04-28-08</v>
      </c>
      <c r="E5774" s="8">
        <f>VartojimasGamyba!G5770</f>
        <v>0</v>
      </c>
      <c r="F5774" s="11"/>
      <c r="G5774" s="7">
        <f t="shared" si="870"/>
        <v>2.9466666666666583</v>
      </c>
      <c r="H5774" s="7">
        <v>10</v>
      </c>
      <c r="I5774" s="7">
        <v>7.0533333333333417</v>
      </c>
      <c r="J5774" s="7">
        <v>0</v>
      </c>
      <c r="L5774" s="7">
        <f>VartojimasGamyba!H5770</f>
        <v>3.6520000000000001</v>
      </c>
      <c r="M5774" s="15">
        <f t="shared" si="871"/>
        <v>-7.9936057773011271E-15</v>
      </c>
      <c r="N5774" s="7">
        <f t="shared" si="872"/>
        <v>-8.0367712484985533E-13</v>
      </c>
      <c r="O5774" s="7">
        <f t="shared" si="873"/>
        <v>-8.0367712484985533E-13</v>
      </c>
      <c r="R5774" s="7"/>
      <c r="S5774" s="47">
        <f t="shared" si="874"/>
        <v>3.6519999999999921</v>
      </c>
      <c r="T5774" s="47">
        <f t="shared" si="875"/>
        <v>3.6520000000000001</v>
      </c>
      <c r="U5774" s="47">
        <f t="shared" si="876"/>
        <v>100.54</v>
      </c>
      <c r="V5774" s="47">
        <f t="shared" si="877"/>
        <v>-11.33</v>
      </c>
      <c r="W5774" s="11"/>
    </row>
    <row r="5775" spans="1:23" x14ac:dyDescent="0.45">
      <c r="A5775" t="s">
        <v>5780</v>
      </c>
      <c r="B5775">
        <v>0.26</v>
      </c>
      <c r="D5775" s="9" t="str">
        <f>VartojimasGamyba!J5771</f>
        <v>2024-04-28-09</v>
      </c>
      <c r="E5775" s="8">
        <f>VartojimasGamyba!G5771</f>
        <v>0</v>
      </c>
      <c r="F5775" s="11"/>
      <c r="G5775" s="7">
        <f t="shared" si="870"/>
        <v>2.9665555555555549</v>
      </c>
      <c r="H5775" s="7">
        <v>10</v>
      </c>
      <c r="I5775" s="7">
        <v>9.9801111111111034</v>
      </c>
      <c r="J5775" s="7">
        <v>2.852099999999993</v>
      </c>
      <c r="L5775" s="7">
        <f>VartojimasGamyba!H5771</f>
        <v>3.87</v>
      </c>
      <c r="M5775" s="15">
        <f t="shared" si="871"/>
        <v>0</v>
      </c>
      <c r="N5775" s="7">
        <f t="shared" si="872"/>
        <v>32.285771999999923</v>
      </c>
      <c r="O5775" s="7">
        <f t="shared" si="873"/>
        <v>0</v>
      </c>
      <c r="R5775" s="7"/>
      <c r="S5775" s="47">
        <f t="shared" si="874"/>
        <v>3.87</v>
      </c>
      <c r="T5775" s="47">
        <f t="shared" si="875"/>
        <v>3.87</v>
      </c>
      <c r="U5775" s="47">
        <f t="shared" si="876"/>
        <v>100.55000000000001</v>
      </c>
      <c r="V5775" s="47">
        <f t="shared" si="877"/>
        <v>-11.32</v>
      </c>
      <c r="W5775" s="11"/>
    </row>
    <row r="5776" spans="1:23" x14ac:dyDescent="0.45">
      <c r="A5776" t="s">
        <v>5781</v>
      </c>
      <c r="B5776">
        <v>0.22</v>
      </c>
      <c r="D5776" s="9" t="str">
        <f>VartojimasGamyba!J5772</f>
        <v>2024-04-28-10</v>
      </c>
      <c r="E5776" s="8">
        <f>VartojimasGamyba!G5772</f>
        <v>0</v>
      </c>
      <c r="F5776" s="11"/>
      <c r="G5776" s="7">
        <f t="shared" si="870"/>
        <v>6.5710000000000015</v>
      </c>
      <c r="H5776" s="7">
        <v>10</v>
      </c>
      <c r="I5776" s="7">
        <v>6.3955555555555534</v>
      </c>
      <c r="J5776" s="7">
        <v>0</v>
      </c>
      <c r="L5776" s="7">
        <f>VartojimasGamyba!H5772</f>
        <v>4.2439999999999998</v>
      </c>
      <c r="M5776" s="15">
        <f t="shared" si="871"/>
        <v>0</v>
      </c>
      <c r="N5776" s="7">
        <f t="shared" si="872"/>
        <v>0</v>
      </c>
      <c r="O5776" s="7">
        <f t="shared" si="873"/>
        <v>0</v>
      </c>
      <c r="R5776" s="7"/>
      <c r="S5776" s="47">
        <f t="shared" si="874"/>
        <v>4.2439999999999998</v>
      </c>
      <c r="T5776" s="47">
        <f t="shared" si="875"/>
        <v>4.2439999999999998</v>
      </c>
      <c r="U5776" s="47">
        <f t="shared" si="876"/>
        <v>100.51</v>
      </c>
      <c r="V5776" s="47">
        <f t="shared" si="877"/>
        <v>-11.36</v>
      </c>
      <c r="W5776" s="11"/>
    </row>
    <row r="5777" spans="1:23" x14ac:dyDescent="0.45">
      <c r="A5777" t="s">
        <v>5782</v>
      </c>
      <c r="B5777">
        <v>0.24</v>
      </c>
      <c r="D5777" s="9" t="str">
        <f>VartojimasGamyba!J5773</f>
        <v>2024-04-28-11</v>
      </c>
      <c r="E5777" s="8">
        <f>VartojimasGamyba!G5773</f>
        <v>0.12</v>
      </c>
      <c r="F5777" s="11"/>
      <c r="G5777" s="7">
        <f t="shared" si="870"/>
        <v>8.9921111111111109</v>
      </c>
      <c r="H5777" s="7">
        <v>10</v>
      </c>
      <c r="I5777" s="7">
        <v>7.5788888888888897</v>
      </c>
      <c r="J5777" s="7">
        <v>0</v>
      </c>
      <c r="L5777" s="7">
        <f>VartojimasGamyba!H5773</f>
        <v>3.2989999999999999</v>
      </c>
      <c r="M5777" s="15">
        <f t="shared" si="871"/>
        <v>0</v>
      </c>
      <c r="N5777" s="7">
        <f t="shared" si="872"/>
        <v>0</v>
      </c>
      <c r="O5777" s="7">
        <f t="shared" si="873"/>
        <v>0</v>
      </c>
      <c r="R5777" s="7"/>
      <c r="S5777" s="47">
        <f t="shared" si="874"/>
        <v>3.1789999999999998</v>
      </c>
      <c r="T5777" s="47">
        <f t="shared" si="875"/>
        <v>3.1789999999999998</v>
      </c>
      <c r="U5777" s="47">
        <f t="shared" si="876"/>
        <v>100.53</v>
      </c>
      <c r="V5777" s="47">
        <f t="shared" si="877"/>
        <v>-11.34</v>
      </c>
      <c r="W5777" s="11"/>
    </row>
    <row r="5778" spans="1:23" x14ac:dyDescent="0.45">
      <c r="A5778" t="s">
        <v>5783</v>
      </c>
      <c r="B5778">
        <v>0.22</v>
      </c>
      <c r="D5778" s="9" t="str">
        <f>VartojimasGamyba!J5774</f>
        <v>2024-04-28-12</v>
      </c>
      <c r="E5778" s="8">
        <f>VartojimasGamyba!G5774</f>
        <v>1.7000000000000001E-2</v>
      </c>
      <c r="F5778" s="11"/>
      <c r="G5778" s="7">
        <f t="shared" si="870"/>
        <v>11.629888888888892</v>
      </c>
      <c r="H5778" s="7">
        <v>10</v>
      </c>
      <c r="I5778" s="7">
        <v>7.3622222222222184</v>
      </c>
      <c r="J5778" s="7">
        <v>0</v>
      </c>
      <c r="L5778" s="7">
        <f>VartojimasGamyba!H5774</f>
        <v>3.391</v>
      </c>
      <c r="M5778" s="15">
        <f t="shared" si="871"/>
        <v>0</v>
      </c>
      <c r="N5778" s="7">
        <f t="shared" si="872"/>
        <v>0</v>
      </c>
      <c r="O5778" s="7">
        <f t="shared" si="873"/>
        <v>0</v>
      </c>
      <c r="R5778" s="7"/>
      <c r="S5778" s="47">
        <f t="shared" si="874"/>
        <v>3.3740000000000001</v>
      </c>
      <c r="T5778" s="47">
        <f t="shared" si="875"/>
        <v>3.3740000000000001</v>
      </c>
      <c r="U5778" s="47">
        <f t="shared" si="876"/>
        <v>100.51</v>
      </c>
      <c r="V5778" s="47">
        <f t="shared" si="877"/>
        <v>-11.36</v>
      </c>
      <c r="W5778" s="11"/>
    </row>
    <row r="5779" spans="1:23" x14ac:dyDescent="0.45">
      <c r="A5779" t="s">
        <v>5784</v>
      </c>
      <c r="B5779">
        <v>0.21</v>
      </c>
      <c r="D5779" s="9" t="str">
        <f>VartojimasGamyba!J5775</f>
        <v>2024-04-28-13</v>
      </c>
      <c r="E5779" s="8">
        <f>VartojimasGamyba!G5775</f>
        <v>1E-3</v>
      </c>
      <c r="F5779" s="11"/>
      <c r="G5779" s="7">
        <f t="shared" si="870"/>
        <v>13.616555555555559</v>
      </c>
      <c r="H5779" s="7">
        <v>10</v>
      </c>
      <c r="I5779" s="7">
        <v>8.0133333333333336</v>
      </c>
      <c r="J5779" s="7">
        <v>0</v>
      </c>
      <c r="L5779" s="7">
        <f>VartojimasGamyba!H5775</f>
        <v>2.7890000000000001</v>
      </c>
      <c r="M5779" s="15">
        <f t="shared" si="871"/>
        <v>0</v>
      </c>
      <c r="N5779" s="7">
        <f t="shared" si="872"/>
        <v>0</v>
      </c>
      <c r="O5779" s="7">
        <f t="shared" si="873"/>
        <v>0</v>
      </c>
      <c r="R5779" s="7"/>
      <c r="S5779" s="47">
        <f t="shared" si="874"/>
        <v>2.7880000000000003</v>
      </c>
      <c r="T5779" s="47">
        <f t="shared" si="875"/>
        <v>2.7880000000000003</v>
      </c>
      <c r="U5779" s="47">
        <f t="shared" si="876"/>
        <v>100.5</v>
      </c>
      <c r="V5779" s="47">
        <f t="shared" si="877"/>
        <v>-11.37</v>
      </c>
      <c r="W5779" s="11"/>
    </row>
    <row r="5780" spans="1:23" x14ac:dyDescent="0.45">
      <c r="A5780" t="s">
        <v>5785</v>
      </c>
      <c r="B5780">
        <v>0.21</v>
      </c>
      <c r="D5780" s="9" t="str">
        <f>VartojimasGamyba!J5776</f>
        <v>2024-04-28-14</v>
      </c>
      <c r="E5780" s="8">
        <f>VartojimasGamyba!G5776</f>
        <v>4.8000000000000001E-2</v>
      </c>
      <c r="F5780" s="11"/>
      <c r="G5780" s="7">
        <f t="shared" si="870"/>
        <v>14.820999999999986</v>
      </c>
      <c r="H5780" s="7">
        <v>10</v>
      </c>
      <c r="I5780" s="7">
        <v>8.7955555555555716</v>
      </c>
      <c r="J5780" s="7">
        <v>0</v>
      </c>
      <c r="L5780" s="7">
        <f>VartojimasGamyba!H5776</f>
        <v>2.1320000000000001</v>
      </c>
      <c r="M5780" s="15">
        <f t="shared" si="871"/>
        <v>-1.4654943925052066E-14</v>
      </c>
      <c r="N5780" s="7">
        <f t="shared" si="872"/>
        <v>-1.4728218644677327E-12</v>
      </c>
      <c r="O5780" s="7">
        <f t="shared" si="873"/>
        <v>-1.4728218644677327E-12</v>
      </c>
      <c r="R5780" s="7"/>
      <c r="S5780" s="47">
        <f t="shared" si="874"/>
        <v>2.0839999999999854</v>
      </c>
      <c r="T5780" s="47">
        <f t="shared" si="875"/>
        <v>2.0840000000000001</v>
      </c>
      <c r="U5780" s="47">
        <f t="shared" si="876"/>
        <v>100.5</v>
      </c>
      <c r="V5780" s="47">
        <f t="shared" si="877"/>
        <v>-11.37</v>
      </c>
      <c r="W5780" s="11"/>
    </row>
    <row r="5781" spans="1:23" x14ac:dyDescent="0.45">
      <c r="A5781" t="s">
        <v>5786</v>
      </c>
      <c r="B5781">
        <v>0.23</v>
      </c>
      <c r="D5781" s="9" t="str">
        <f>VartojimasGamyba!J5777</f>
        <v>2024-04-28-15</v>
      </c>
      <c r="E5781" s="8">
        <f>VartojimasGamyba!G5777</f>
        <v>5.3999999999999999E-2</v>
      </c>
      <c r="F5781" s="11"/>
      <c r="G5781" s="7">
        <f t="shared" si="870"/>
        <v>14.796999999999983</v>
      </c>
      <c r="H5781" s="7">
        <v>9.9759999999999991</v>
      </c>
      <c r="I5781" s="7">
        <v>10</v>
      </c>
      <c r="J5781" s="7">
        <v>0</v>
      </c>
      <c r="L5781" s="7">
        <f>VartojimasGamyba!H5777</f>
        <v>1.03</v>
      </c>
      <c r="M5781" s="15">
        <f t="shared" si="871"/>
        <v>0</v>
      </c>
      <c r="N5781" s="7">
        <f t="shared" si="872"/>
        <v>0</v>
      </c>
      <c r="O5781" s="7">
        <f t="shared" si="873"/>
        <v>0</v>
      </c>
      <c r="R5781" s="7"/>
      <c r="S5781" s="47">
        <f t="shared" si="874"/>
        <v>0.97599999999999998</v>
      </c>
      <c r="T5781" s="47">
        <f t="shared" si="875"/>
        <v>0.97599999999999998</v>
      </c>
      <c r="U5781" s="47">
        <f t="shared" si="876"/>
        <v>100.52000000000001</v>
      </c>
      <c r="V5781" s="47">
        <f t="shared" si="877"/>
        <v>-11.35</v>
      </c>
      <c r="W5781" s="11"/>
    </row>
    <row r="5782" spans="1:23" x14ac:dyDescent="0.45">
      <c r="A5782" t="s">
        <v>5787</v>
      </c>
      <c r="B5782">
        <v>0.23</v>
      </c>
      <c r="D5782" s="9" t="str">
        <f>VartojimasGamyba!J5778</f>
        <v>2024-04-28-16</v>
      </c>
      <c r="E5782" s="8">
        <f>VartojimasGamyba!G5778</f>
        <v>0.115</v>
      </c>
      <c r="F5782" s="11"/>
      <c r="G5782" s="7">
        <f t="shared" si="870"/>
        <v>13.905999999999981</v>
      </c>
      <c r="H5782" s="7">
        <v>9.1089999999999982</v>
      </c>
      <c r="I5782" s="7">
        <v>10</v>
      </c>
      <c r="J5782" s="7">
        <v>0</v>
      </c>
      <c r="L5782" s="7">
        <f>VartojimasGamyba!H5778</f>
        <v>0.224</v>
      </c>
      <c r="M5782" s="15">
        <f t="shared" si="871"/>
        <v>-1.5820678100908481E-15</v>
      </c>
      <c r="N5782" s="7">
        <f t="shared" si="872"/>
        <v>-1.5902945627033206E-13</v>
      </c>
      <c r="O5782" s="7">
        <f t="shared" si="873"/>
        <v>-1.5902945627033206E-13</v>
      </c>
      <c r="R5782" s="7"/>
      <c r="S5782" s="47">
        <f t="shared" si="874"/>
        <v>0.10899999999999842</v>
      </c>
      <c r="T5782" s="47">
        <f t="shared" si="875"/>
        <v>0.109</v>
      </c>
      <c r="U5782" s="47">
        <f t="shared" si="876"/>
        <v>100.52000000000001</v>
      </c>
      <c r="V5782" s="47">
        <f t="shared" si="877"/>
        <v>-11.35</v>
      </c>
      <c r="W5782" s="11"/>
    </row>
    <row r="5783" spans="1:23" x14ac:dyDescent="0.45">
      <c r="A5783" t="s">
        <v>5788</v>
      </c>
      <c r="B5783">
        <v>0.28000000000000003</v>
      </c>
      <c r="D5783" s="9" t="str">
        <f>VartojimasGamyba!J5779</f>
        <v>2024-04-28-17</v>
      </c>
      <c r="E5783" s="8">
        <f>VartojimasGamyba!G5779</f>
        <v>0.39600000000000002</v>
      </c>
      <c r="F5783" s="11"/>
      <c r="G5783" s="7">
        <f t="shared" si="870"/>
        <v>12.516999999999982</v>
      </c>
      <c r="H5783" s="7">
        <v>8.6110000000000007</v>
      </c>
      <c r="I5783" s="7">
        <v>10</v>
      </c>
      <c r="J5783" s="7">
        <v>0</v>
      </c>
      <c r="L5783" s="7">
        <f>VartojimasGamyba!H5779</f>
        <v>7.0000000000000001E-3</v>
      </c>
      <c r="M5783" s="15">
        <f t="shared" si="871"/>
        <v>1.4493614641786223E-15</v>
      </c>
      <c r="N5783" s="7">
        <f t="shared" si="872"/>
        <v>1.4576228245244405E-13</v>
      </c>
      <c r="O5783" s="7">
        <f t="shared" si="873"/>
        <v>1.4576228245244405E-13</v>
      </c>
      <c r="R5783" s="7"/>
      <c r="S5783" s="47">
        <f t="shared" si="874"/>
        <v>1.4493614641786223E-15</v>
      </c>
      <c r="T5783" s="47">
        <f t="shared" si="875"/>
        <v>0</v>
      </c>
      <c r="U5783" s="47">
        <f t="shared" si="876"/>
        <v>100.57000000000001</v>
      </c>
      <c r="V5783" s="47">
        <f t="shared" si="877"/>
        <v>-11.3</v>
      </c>
      <c r="W5783" s="11"/>
    </row>
    <row r="5784" spans="1:23" x14ac:dyDescent="0.45">
      <c r="A5784" t="s">
        <v>5789</v>
      </c>
      <c r="B5784">
        <v>20.059999999999999</v>
      </c>
      <c r="D5784" s="9" t="str">
        <f>VartojimasGamyba!J5780</f>
        <v>2024-04-28-18</v>
      </c>
      <c r="E5784" s="8">
        <f>VartojimasGamyba!G5780</f>
        <v>0.36899999999999999</v>
      </c>
      <c r="F5784" s="11"/>
      <c r="G5784" s="7">
        <f t="shared" si="870"/>
        <v>11.147999999999982</v>
      </c>
      <c r="H5784" s="7">
        <v>8.6309999999999985</v>
      </c>
      <c r="I5784" s="7">
        <v>10</v>
      </c>
      <c r="J5784" s="7">
        <v>0</v>
      </c>
      <c r="L5784" s="7">
        <f>VartojimasGamyba!H5780</f>
        <v>0</v>
      </c>
      <c r="M5784" s="15">
        <f t="shared" si="871"/>
        <v>-1.7763568394002505E-15</v>
      </c>
      <c r="N5784" s="7">
        <f t="shared" si="872"/>
        <v>-2.1378454562182016E-13</v>
      </c>
      <c r="O5784" s="7">
        <f t="shared" si="873"/>
        <v>-2.1378454562182016E-13</v>
      </c>
      <c r="R5784" s="7"/>
      <c r="S5784" s="47">
        <f t="shared" si="874"/>
        <v>-1.7763568394002505E-15</v>
      </c>
      <c r="T5784" s="47">
        <f t="shared" si="875"/>
        <v>0</v>
      </c>
      <c r="U5784" s="47">
        <f t="shared" si="876"/>
        <v>120.35000000000001</v>
      </c>
      <c r="V5784" s="47">
        <f t="shared" si="877"/>
        <v>8.4799999999999986</v>
      </c>
      <c r="W5784" s="11"/>
    </row>
    <row r="5785" spans="1:23" x14ac:dyDescent="0.45">
      <c r="A5785" t="s">
        <v>5790</v>
      </c>
      <c r="B5785">
        <v>35.44</v>
      </c>
      <c r="D5785" s="9" t="str">
        <f>VartojimasGamyba!J5781</f>
        <v>2024-04-28-19</v>
      </c>
      <c r="E5785" s="8">
        <f>VartojimasGamyba!G5781</f>
        <v>0.38700000000000001</v>
      </c>
      <c r="F5785" s="11"/>
      <c r="G5785" s="7">
        <f t="shared" si="870"/>
        <v>9.7609999999999815</v>
      </c>
      <c r="H5785" s="7">
        <v>8.6129999999999995</v>
      </c>
      <c r="I5785" s="7">
        <v>10</v>
      </c>
      <c r="J5785" s="7">
        <v>0</v>
      </c>
      <c r="L5785" s="7">
        <f>VartojimasGamyba!H5781</f>
        <v>0</v>
      </c>
      <c r="M5785" s="15">
        <f t="shared" si="871"/>
        <v>0</v>
      </c>
      <c r="N5785" s="7">
        <f t="shared" si="872"/>
        <v>0</v>
      </c>
      <c r="O5785" s="7">
        <f t="shared" si="873"/>
        <v>0</v>
      </c>
      <c r="R5785" s="7"/>
      <c r="S5785" s="47">
        <f t="shared" si="874"/>
        <v>0</v>
      </c>
      <c r="T5785" s="47">
        <f t="shared" si="875"/>
        <v>0</v>
      </c>
      <c r="U5785" s="47">
        <f t="shared" si="876"/>
        <v>135.73000000000002</v>
      </c>
      <c r="V5785" s="47">
        <f t="shared" si="877"/>
        <v>23.86</v>
      </c>
      <c r="W5785" s="11"/>
    </row>
    <row r="5786" spans="1:23" x14ac:dyDescent="0.45">
      <c r="A5786" t="s">
        <v>5791</v>
      </c>
      <c r="B5786">
        <v>70.19</v>
      </c>
      <c r="D5786" s="9" t="str">
        <f>VartojimasGamyba!J5782</f>
        <v>2024-04-28-20</v>
      </c>
      <c r="E5786" s="8">
        <f>VartojimasGamyba!G5782</f>
        <v>0.28999999999999998</v>
      </c>
      <c r="F5786" s="11"/>
      <c r="G5786" s="7">
        <f t="shared" si="870"/>
        <v>8.4709999999999823</v>
      </c>
      <c r="H5786" s="7">
        <v>8.7099999999999991</v>
      </c>
      <c r="I5786" s="7">
        <v>10</v>
      </c>
      <c r="J5786" s="7">
        <v>0</v>
      </c>
      <c r="L5786" s="7">
        <f>VartojimasGamyba!H5782</f>
        <v>0</v>
      </c>
      <c r="M5786" s="15">
        <f t="shared" si="871"/>
        <v>-1.7763568394002505E-15</v>
      </c>
      <c r="N5786" s="7">
        <f t="shared" si="872"/>
        <v>-3.0283331398095473E-13</v>
      </c>
      <c r="O5786" s="7">
        <f t="shared" si="873"/>
        <v>-3.0283331398095473E-13</v>
      </c>
      <c r="P5786" s="7" t="s">
        <v>8873</v>
      </c>
      <c r="R5786" s="7"/>
      <c r="S5786" s="47">
        <f t="shared" si="874"/>
        <v>-1.7763568394002505E-15</v>
      </c>
      <c r="T5786" s="47">
        <f t="shared" si="875"/>
        <v>0</v>
      </c>
      <c r="U5786" s="47">
        <f t="shared" si="876"/>
        <v>170.48000000000002</v>
      </c>
      <c r="V5786" s="47">
        <f t="shared" si="877"/>
        <v>58.61</v>
      </c>
      <c r="W5786" s="11"/>
    </row>
    <row r="5787" spans="1:23" x14ac:dyDescent="0.45">
      <c r="A5787" t="s">
        <v>5792</v>
      </c>
      <c r="B5787">
        <v>81.05</v>
      </c>
      <c r="D5787" s="9" t="str">
        <f>VartojimasGamyba!J5783</f>
        <v>2024-04-28-21</v>
      </c>
      <c r="E5787" s="8">
        <f>VartojimasGamyba!G5783</f>
        <v>0.187</v>
      </c>
      <c r="F5787" s="11"/>
      <c r="G5787" s="7">
        <f t="shared" si="870"/>
        <v>7.2839999999999705</v>
      </c>
      <c r="H5787" s="7">
        <v>8.81299999999999</v>
      </c>
      <c r="I5787" s="7">
        <v>10</v>
      </c>
      <c r="J5787" s="7">
        <v>0</v>
      </c>
      <c r="L5787" s="7">
        <f>VartojimasGamyba!H5783</f>
        <v>0</v>
      </c>
      <c r="M5787" s="15">
        <f t="shared" si="871"/>
        <v>-1.0658141036401503E-14</v>
      </c>
      <c r="N5787" s="7">
        <f t="shared" si="872"/>
        <v>-1.9327472955410485E-12</v>
      </c>
      <c r="O5787" s="7">
        <f t="shared" si="873"/>
        <v>-1.9327472955410485E-12</v>
      </c>
      <c r="P5787" s="7">
        <f>SUM(N5766:N5789)</f>
        <v>-9.5084980000042574</v>
      </c>
      <c r="R5787" s="7"/>
      <c r="S5787" s="47">
        <f t="shared" si="874"/>
        <v>-1.0658141036401503E-14</v>
      </c>
      <c r="T5787" s="47">
        <f t="shared" si="875"/>
        <v>0</v>
      </c>
      <c r="U5787" s="47">
        <f t="shared" si="876"/>
        <v>181.34</v>
      </c>
      <c r="V5787" s="47">
        <f t="shared" si="877"/>
        <v>69.47</v>
      </c>
      <c r="W5787" s="11"/>
    </row>
    <row r="5788" spans="1:23" x14ac:dyDescent="0.45">
      <c r="A5788" t="s">
        <v>5793</v>
      </c>
      <c r="B5788">
        <v>76.67</v>
      </c>
      <c r="D5788" s="9" t="str">
        <f>VartojimasGamyba!J5784</f>
        <v>2024-04-28-22</v>
      </c>
      <c r="E5788" s="8">
        <f>VartojimasGamyba!G5784</f>
        <v>0.158</v>
      </c>
      <c r="F5788" s="11"/>
      <c r="G5788" s="7">
        <f t="shared" si="870"/>
        <v>6.1259999999999692</v>
      </c>
      <c r="H5788" s="7">
        <v>8.8420000000000005</v>
      </c>
      <c r="I5788" s="7">
        <v>10</v>
      </c>
      <c r="J5788" s="7">
        <v>0</v>
      </c>
      <c r="L5788" s="7">
        <f>VartojimasGamyba!H5784</f>
        <v>0</v>
      </c>
      <c r="M5788" s="15">
        <f t="shared" si="871"/>
        <v>0</v>
      </c>
      <c r="N5788" s="7">
        <f t="shared" si="872"/>
        <v>0</v>
      </c>
      <c r="O5788" s="7">
        <f t="shared" si="873"/>
        <v>0</v>
      </c>
      <c r="P5788" s="7" t="s">
        <v>8872</v>
      </c>
      <c r="R5788" s="7"/>
      <c r="S5788" s="47">
        <f t="shared" si="874"/>
        <v>0</v>
      </c>
      <c r="T5788" s="47">
        <f t="shared" si="875"/>
        <v>0</v>
      </c>
      <c r="U5788" s="47">
        <f t="shared" si="876"/>
        <v>176.96</v>
      </c>
      <c r="V5788" s="47">
        <f t="shared" si="877"/>
        <v>65.09</v>
      </c>
      <c r="W5788" s="11"/>
    </row>
    <row r="5789" spans="1:23" x14ac:dyDescent="0.45">
      <c r="A5789" t="s">
        <v>5794</v>
      </c>
      <c r="B5789">
        <v>62.76</v>
      </c>
      <c r="D5789" s="9" t="str">
        <f>VartojimasGamyba!J5785</f>
        <v>2024-04-28-23</v>
      </c>
      <c r="E5789" s="8">
        <f>VartojimasGamyba!G5785</f>
        <v>0.126</v>
      </c>
      <c r="F5789" s="11"/>
      <c r="G5789" s="7">
        <f t="shared" si="870"/>
        <v>4.9999999999999698</v>
      </c>
      <c r="H5789" s="7">
        <v>8.8740000000000006</v>
      </c>
      <c r="I5789" s="7">
        <v>10</v>
      </c>
      <c r="J5789" s="7">
        <v>0</v>
      </c>
      <c r="L5789" s="7">
        <f>VartojimasGamyba!H5785</f>
        <v>0</v>
      </c>
      <c r="M5789" s="15">
        <f t="shared" si="871"/>
        <v>0</v>
      </c>
      <c r="N5789" s="7">
        <f t="shared" si="872"/>
        <v>0</v>
      </c>
      <c r="O5789" s="7">
        <f t="shared" si="873"/>
        <v>0</v>
      </c>
      <c r="P5789" s="7">
        <f>SUM(O5766:O5789)</f>
        <v>-4.1849968022283917E-12</v>
      </c>
      <c r="Q5789" s="7">
        <f>SUMPRODUCT(B5766:B5789,E5766:E5789)+SUM(E5766:E5789)*$Z$21-SUMPRODUCT(B5766:B5789,L5766:L5789)+SUM(L5766:L5789)*ABS($Z$20)</f>
        <v>877.15377000000012</v>
      </c>
      <c r="R5789" s="7"/>
      <c r="S5789" s="47">
        <f t="shared" si="874"/>
        <v>0</v>
      </c>
      <c r="T5789" s="47">
        <f t="shared" si="875"/>
        <v>0</v>
      </c>
      <c r="U5789" s="47">
        <f t="shared" si="876"/>
        <v>163.05000000000001</v>
      </c>
      <c r="V5789" s="47">
        <f t="shared" si="877"/>
        <v>51.18</v>
      </c>
      <c r="W5789" s="11">
        <f>IF(P5789&lt;&gt;Q5789,1,0)</f>
        <v>1</v>
      </c>
    </row>
    <row r="5790" spans="1:23" x14ac:dyDescent="0.45">
      <c r="A5790" t="s">
        <v>5795</v>
      </c>
      <c r="B5790">
        <v>46.7</v>
      </c>
      <c r="D5790" s="1" t="str">
        <f>VartojimasGamyba!J5786</f>
        <v>2024-04-29-00</v>
      </c>
      <c r="E5790" s="7">
        <f>VartojimasGamyba!G5786</f>
        <v>0.20300000000000001</v>
      </c>
      <c r="F5790" s="11"/>
      <c r="G5790" s="12">
        <f>G5789+H5790-I5790</f>
        <v>4.7744444444444145</v>
      </c>
      <c r="H5790" s="12">
        <v>0</v>
      </c>
      <c r="I5790" s="12">
        <v>0.22555555555555556</v>
      </c>
      <c r="J5790" s="12">
        <v>0</v>
      </c>
      <c r="K5790" s="12"/>
      <c r="L5790" s="12">
        <f>VartojimasGamyba!H5786</f>
        <v>0</v>
      </c>
      <c r="M5790" s="19">
        <f t="shared" si="871"/>
        <v>0</v>
      </c>
      <c r="N5790" s="7">
        <f t="shared" si="872"/>
        <v>0</v>
      </c>
      <c r="O5790" s="7">
        <f t="shared" si="873"/>
        <v>0</v>
      </c>
      <c r="R5790" s="20" t="s">
        <v>8783</v>
      </c>
      <c r="S5790" s="47">
        <f t="shared" si="874"/>
        <v>0</v>
      </c>
      <c r="T5790" s="47">
        <f t="shared" si="875"/>
        <v>0</v>
      </c>
      <c r="U5790" s="47">
        <f t="shared" si="876"/>
        <v>146.99</v>
      </c>
      <c r="V5790" s="47">
        <f t="shared" si="877"/>
        <v>35.120000000000005</v>
      </c>
      <c r="W5790" s="11"/>
    </row>
    <row r="5791" spans="1:23" x14ac:dyDescent="0.45">
      <c r="A5791" t="s">
        <v>5796</v>
      </c>
      <c r="B5791">
        <v>41.1</v>
      </c>
      <c r="D5791" s="1" t="str">
        <f>VartojimasGamyba!J5787</f>
        <v>2024-04-29-01</v>
      </c>
      <c r="E5791" s="7">
        <f>VartojimasGamyba!G5787</f>
        <v>0.192</v>
      </c>
      <c r="F5791" s="11"/>
      <c r="G5791" s="12">
        <f t="shared" ref="G5791:G5813" si="878">G5790+H5791-I5791</f>
        <v>4.5611111111110816</v>
      </c>
      <c r="H5791" s="12">
        <v>0</v>
      </c>
      <c r="I5791" s="12">
        <v>0.21333333333333335</v>
      </c>
      <c r="J5791" s="12">
        <v>0</v>
      </c>
      <c r="K5791" s="12"/>
      <c r="L5791" s="12">
        <f>VartojimasGamyba!H5787</f>
        <v>0</v>
      </c>
      <c r="M5791" s="19">
        <f t="shared" si="871"/>
        <v>0</v>
      </c>
      <c r="N5791" s="7">
        <f t="shared" si="872"/>
        <v>0</v>
      </c>
      <c r="O5791" s="7">
        <f t="shared" si="873"/>
        <v>0</v>
      </c>
      <c r="R5791" s="7"/>
      <c r="S5791" s="47">
        <f t="shared" si="874"/>
        <v>0</v>
      </c>
      <c r="T5791" s="47">
        <f t="shared" si="875"/>
        <v>0</v>
      </c>
      <c r="U5791" s="47">
        <f t="shared" si="876"/>
        <v>141.39000000000001</v>
      </c>
      <c r="V5791" s="47">
        <f t="shared" si="877"/>
        <v>29.520000000000003</v>
      </c>
      <c r="W5791" s="11"/>
    </row>
    <row r="5792" spans="1:23" x14ac:dyDescent="0.45">
      <c r="A5792" t="s">
        <v>5797</v>
      </c>
      <c r="B5792">
        <v>39.44</v>
      </c>
      <c r="D5792" s="1" t="str">
        <f>VartojimasGamyba!J5788</f>
        <v>2024-04-29-02</v>
      </c>
      <c r="E5792" s="7">
        <f>VartojimasGamyba!G5788</f>
        <v>0.13900000000000001</v>
      </c>
      <c r="F5792" s="11"/>
      <c r="G5792" s="12">
        <f t="shared" si="878"/>
        <v>4.406666666666637</v>
      </c>
      <c r="H5792" s="12">
        <v>0</v>
      </c>
      <c r="I5792" s="12">
        <v>0.15444444444444447</v>
      </c>
      <c r="J5792" s="12">
        <v>0</v>
      </c>
      <c r="K5792" s="12"/>
      <c r="L5792" s="12">
        <f>VartojimasGamyba!H5788</f>
        <v>0</v>
      </c>
      <c r="M5792" s="19">
        <f t="shared" si="871"/>
        <v>0</v>
      </c>
      <c r="N5792" s="7">
        <f t="shared" si="872"/>
        <v>0</v>
      </c>
      <c r="O5792" s="7">
        <f t="shared" si="873"/>
        <v>0</v>
      </c>
      <c r="R5792" s="7"/>
      <c r="S5792" s="47">
        <f t="shared" si="874"/>
        <v>0</v>
      </c>
      <c r="T5792" s="47">
        <f t="shared" si="875"/>
        <v>0</v>
      </c>
      <c r="U5792" s="47">
        <f t="shared" si="876"/>
        <v>139.73000000000002</v>
      </c>
      <c r="V5792" s="47">
        <f t="shared" si="877"/>
        <v>27.86</v>
      </c>
      <c r="W5792" s="11"/>
    </row>
    <row r="5793" spans="1:23" x14ac:dyDescent="0.45">
      <c r="A5793" t="s">
        <v>5798</v>
      </c>
      <c r="B5793">
        <v>38.04</v>
      </c>
      <c r="D5793" s="1" t="str">
        <f>VartojimasGamyba!J5789</f>
        <v>2024-04-29-03</v>
      </c>
      <c r="E5793" s="7">
        <f>VartojimasGamyba!G5789</f>
        <v>0.30599999999999999</v>
      </c>
      <c r="F5793" s="11"/>
      <c r="G5793" s="12">
        <f t="shared" si="878"/>
        <v>4.0755555555555256</v>
      </c>
      <c r="H5793" s="12">
        <v>0</v>
      </c>
      <c r="I5793" s="12">
        <v>0.33111111111111113</v>
      </c>
      <c r="J5793" s="12">
        <v>0</v>
      </c>
      <c r="K5793" s="12"/>
      <c r="L5793" s="12">
        <f>VartojimasGamyba!H5789</f>
        <v>8.0000000000000002E-3</v>
      </c>
      <c r="M5793" s="19">
        <f t="shared" si="871"/>
        <v>-4.8572257327350599E-17</v>
      </c>
      <c r="N5793" s="7">
        <f t="shared" si="872"/>
        <v>-6.7190003560924087E-15</v>
      </c>
      <c r="O5793" s="7">
        <f t="shared" si="873"/>
        <v>-6.7190003560924087E-15</v>
      </c>
      <c r="R5793" s="7"/>
      <c r="S5793" s="47">
        <f t="shared" si="874"/>
        <v>-4.8572257327350599E-17</v>
      </c>
      <c r="T5793" s="47">
        <f t="shared" si="875"/>
        <v>0</v>
      </c>
      <c r="U5793" s="47">
        <f t="shared" si="876"/>
        <v>138.33000000000001</v>
      </c>
      <c r="V5793" s="47">
        <f t="shared" si="877"/>
        <v>26.46</v>
      </c>
      <c r="W5793" s="11"/>
    </row>
    <row r="5794" spans="1:23" x14ac:dyDescent="0.45">
      <c r="A5794" t="s">
        <v>5799</v>
      </c>
      <c r="B5794">
        <v>37.44</v>
      </c>
      <c r="D5794" s="1" t="str">
        <f>VartojimasGamyba!J5790</f>
        <v>2024-04-29-04</v>
      </c>
      <c r="E5794" s="7">
        <f>VartojimasGamyba!G5790</f>
        <v>0.65100000000000002</v>
      </c>
      <c r="F5794" s="11"/>
      <c r="G5794" s="12">
        <f t="shared" si="878"/>
        <v>3.4344444444444147</v>
      </c>
      <c r="H5794" s="12">
        <v>0</v>
      </c>
      <c r="I5794" s="12">
        <v>0.64111111111111119</v>
      </c>
      <c r="J5794" s="12">
        <v>0</v>
      </c>
      <c r="K5794" s="12"/>
      <c r="L5794" s="12">
        <f>VartojimasGamyba!H5790</f>
        <v>7.3999999999999996E-2</v>
      </c>
      <c r="M5794" s="19">
        <f t="shared" si="871"/>
        <v>0</v>
      </c>
      <c r="N5794" s="7">
        <f t="shared" si="872"/>
        <v>0</v>
      </c>
      <c r="O5794" s="7">
        <f t="shared" si="873"/>
        <v>0</v>
      </c>
      <c r="R5794" s="7"/>
      <c r="S5794" s="47">
        <f t="shared" si="874"/>
        <v>0</v>
      </c>
      <c r="T5794" s="47">
        <f t="shared" si="875"/>
        <v>0</v>
      </c>
      <c r="U5794" s="47">
        <f t="shared" si="876"/>
        <v>137.73000000000002</v>
      </c>
      <c r="V5794" s="47">
        <f t="shared" si="877"/>
        <v>25.86</v>
      </c>
      <c r="W5794" s="11"/>
    </row>
    <row r="5795" spans="1:23" x14ac:dyDescent="0.45">
      <c r="A5795" t="s">
        <v>5800</v>
      </c>
      <c r="B5795">
        <v>38.049999999999997</v>
      </c>
      <c r="D5795" s="1" t="str">
        <f>VartojimasGamyba!J5791</f>
        <v>2024-04-29-05</v>
      </c>
      <c r="E5795" s="7">
        <f>VartojimasGamyba!G5791</f>
        <v>0.44600000000000001</v>
      </c>
      <c r="F5795" s="11"/>
      <c r="G5795" s="12">
        <f t="shared" si="878"/>
        <v>3.4344444444444147</v>
      </c>
      <c r="H5795" s="12">
        <v>1.3877787807814457E-17</v>
      </c>
      <c r="I5795" s="12">
        <v>0</v>
      </c>
      <c r="J5795" s="12">
        <v>0.10500000000000004</v>
      </c>
      <c r="K5795" s="12"/>
      <c r="L5795" s="12">
        <f>VartojimasGamyba!H5791</f>
        <v>0.55100000000000005</v>
      </c>
      <c r="M5795" s="19">
        <f t="shared" si="871"/>
        <v>0</v>
      </c>
      <c r="N5795" s="7">
        <f t="shared" si="872"/>
        <v>-2.7793500000000009</v>
      </c>
      <c r="O5795" s="7">
        <f t="shared" si="873"/>
        <v>0</v>
      </c>
      <c r="R5795" s="7"/>
      <c r="S5795" s="47">
        <f t="shared" si="874"/>
        <v>0.10500000000000004</v>
      </c>
      <c r="T5795" s="47">
        <f t="shared" si="875"/>
        <v>0.10500000000000004</v>
      </c>
      <c r="U5795" s="47">
        <f t="shared" si="876"/>
        <v>138.34</v>
      </c>
      <c r="V5795" s="47">
        <f t="shared" si="877"/>
        <v>26.47</v>
      </c>
      <c r="W5795" s="11"/>
    </row>
    <row r="5796" spans="1:23" x14ac:dyDescent="0.45">
      <c r="A5796" t="s">
        <v>5801</v>
      </c>
      <c r="B5796">
        <v>82.13</v>
      </c>
      <c r="D5796" s="1" t="str">
        <f>VartojimasGamyba!J5792</f>
        <v>2024-04-29-06</v>
      </c>
      <c r="E5796" s="7">
        <f>VartojimasGamyba!G5792</f>
        <v>2.8000000000000001E-2</v>
      </c>
      <c r="F5796" s="11"/>
      <c r="G5796" s="12">
        <f t="shared" si="878"/>
        <v>3.4344444444444151</v>
      </c>
      <c r="H5796" s="12">
        <v>0</v>
      </c>
      <c r="I5796" s="12">
        <v>-4.4408920985006262E-16</v>
      </c>
      <c r="J5796" s="12">
        <v>1.514</v>
      </c>
      <c r="K5796" s="12"/>
      <c r="L5796" s="12">
        <f>VartojimasGamyba!H5792</f>
        <v>1.542</v>
      </c>
      <c r="M5796" s="19">
        <f t="shared" si="871"/>
        <v>0</v>
      </c>
      <c r="N5796" s="7">
        <f t="shared" si="872"/>
        <v>-106.81269999999999</v>
      </c>
      <c r="O5796" s="7">
        <f t="shared" si="873"/>
        <v>0</v>
      </c>
      <c r="R5796" s="7"/>
      <c r="S5796" s="47">
        <f t="shared" si="874"/>
        <v>1.514</v>
      </c>
      <c r="T5796" s="47">
        <f t="shared" si="875"/>
        <v>1.514</v>
      </c>
      <c r="U5796" s="47">
        <f t="shared" si="876"/>
        <v>182.42000000000002</v>
      </c>
      <c r="V5796" s="47">
        <f t="shared" si="877"/>
        <v>70.55</v>
      </c>
      <c r="W5796" s="11"/>
    </row>
    <row r="5797" spans="1:23" x14ac:dyDescent="0.45">
      <c r="A5797" t="s">
        <v>5802</v>
      </c>
      <c r="B5797">
        <v>92.71</v>
      </c>
      <c r="D5797" s="1" t="str">
        <f>VartojimasGamyba!J5793</f>
        <v>2024-04-29-07</v>
      </c>
      <c r="E5797" s="7">
        <f>VartojimasGamyba!G5793</f>
        <v>0</v>
      </c>
      <c r="F5797" s="11"/>
      <c r="G5797" s="12">
        <f t="shared" si="878"/>
        <v>3.4344444444444155</v>
      </c>
      <c r="H5797" s="12">
        <v>0</v>
      </c>
      <c r="I5797" s="12">
        <v>-4.4408920985006262E-16</v>
      </c>
      <c r="J5797" s="12">
        <v>2.3260000000000001</v>
      </c>
      <c r="K5797" s="12"/>
      <c r="L5797" s="12">
        <f>VartojimasGamyba!H5793</f>
        <v>2.3260000000000001</v>
      </c>
      <c r="M5797" s="19">
        <f t="shared" si="871"/>
        <v>0</v>
      </c>
      <c r="N5797" s="7">
        <f t="shared" si="872"/>
        <v>-188.70838000000001</v>
      </c>
      <c r="O5797" s="7">
        <f t="shared" si="873"/>
        <v>0</v>
      </c>
      <c r="R5797" s="7"/>
      <c r="S5797" s="47">
        <f t="shared" si="874"/>
        <v>2.3260000000000001</v>
      </c>
      <c r="T5797" s="47">
        <f t="shared" si="875"/>
        <v>2.3260000000000001</v>
      </c>
      <c r="U5797" s="47">
        <f t="shared" si="876"/>
        <v>193</v>
      </c>
      <c r="V5797" s="47">
        <f t="shared" si="877"/>
        <v>81.13</v>
      </c>
      <c r="W5797" s="11"/>
    </row>
    <row r="5798" spans="1:23" x14ac:dyDescent="0.45">
      <c r="A5798" t="s">
        <v>5803</v>
      </c>
      <c r="B5798">
        <v>112.44</v>
      </c>
      <c r="D5798" s="1" t="str">
        <f>VartojimasGamyba!J5794</f>
        <v>2024-04-29-08</v>
      </c>
      <c r="E5798" s="7">
        <f>VartojimasGamyba!G5794</f>
        <v>0</v>
      </c>
      <c r="F5798" s="11"/>
      <c r="G5798" s="12">
        <f t="shared" si="878"/>
        <v>3.4344444444444155</v>
      </c>
      <c r="H5798" s="12">
        <v>0</v>
      </c>
      <c r="I5798" s="12">
        <v>0</v>
      </c>
      <c r="J5798" s="12">
        <v>2.8530000000000002</v>
      </c>
      <c r="K5798" s="12"/>
      <c r="L5798" s="12">
        <f>VartojimasGamyba!H5794</f>
        <v>2.8530000000000002</v>
      </c>
      <c r="M5798" s="19">
        <f t="shared" si="871"/>
        <v>0</v>
      </c>
      <c r="N5798" s="7">
        <f t="shared" si="872"/>
        <v>-287.75358</v>
      </c>
      <c r="O5798" s="7">
        <f t="shared" si="873"/>
        <v>0</v>
      </c>
      <c r="R5798" s="7"/>
      <c r="S5798" s="47">
        <f t="shared" si="874"/>
        <v>2.8530000000000002</v>
      </c>
      <c r="T5798" s="47">
        <f t="shared" si="875"/>
        <v>2.8530000000000002</v>
      </c>
      <c r="U5798" s="47">
        <f t="shared" si="876"/>
        <v>212.73000000000002</v>
      </c>
      <c r="V5798" s="47">
        <f t="shared" si="877"/>
        <v>100.86</v>
      </c>
      <c r="W5798" s="11"/>
    </row>
    <row r="5799" spans="1:23" x14ac:dyDescent="0.45">
      <c r="A5799" t="s">
        <v>5804</v>
      </c>
      <c r="B5799">
        <v>96.95</v>
      </c>
      <c r="D5799" s="1" t="str">
        <f>VartojimasGamyba!J5795</f>
        <v>2024-04-29-09</v>
      </c>
      <c r="E5799" s="7">
        <f>VartojimasGamyba!G5795</f>
        <v>0</v>
      </c>
      <c r="F5799" s="11"/>
      <c r="G5799" s="12">
        <f t="shared" si="878"/>
        <v>3.4344444444444155</v>
      </c>
      <c r="H5799" s="12">
        <v>0</v>
      </c>
      <c r="I5799" s="12">
        <v>0</v>
      </c>
      <c r="J5799" s="12">
        <v>3.266</v>
      </c>
      <c r="K5799" s="12"/>
      <c r="L5799" s="12">
        <f>VartojimasGamyba!H5795</f>
        <v>3.266</v>
      </c>
      <c r="M5799" s="19">
        <f t="shared" si="871"/>
        <v>0</v>
      </c>
      <c r="N5799" s="7">
        <f t="shared" si="872"/>
        <v>-278.81842</v>
      </c>
      <c r="O5799" s="7">
        <f t="shared" si="873"/>
        <v>0</v>
      </c>
      <c r="R5799" s="7"/>
      <c r="S5799" s="47">
        <f t="shared" si="874"/>
        <v>3.266</v>
      </c>
      <c r="T5799" s="47">
        <f t="shared" si="875"/>
        <v>3.266</v>
      </c>
      <c r="U5799" s="47">
        <f t="shared" si="876"/>
        <v>197.24</v>
      </c>
      <c r="V5799" s="47">
        <f t="shared" si="877"/>
        <v>85.37</v>
      </c>
      <c r="W5799" s="11"/>
    </row>
    <row r="5800" spans="1:23" x14ac:dyDescent="0.45">
      <c r="A5800" t="s">
        <v>5805</v>
      </c>
      <c r="B5800">
        <v>65.010000000000005</v>
      </c>
      <c r="D5800" s="1" t="str">
        <f>VartojimasGamyba!J5796</f>
        <v>2024-04-29-10</v>
      </c>
      <c r="E5800" s="7">
        <f>VartojimasGamyba!G5796</f>
        <v>9.5000000000000001E-2</v>
      </c>
      <c r="F5800" s="11"/>
      <c r="G5800" s="12">
        <f t="shared" si="878"/>
        <v>3.434444444444416</v>
      </c>
      <c r="H5800" s="12">
        <v>0</v>
      </c>
      <c r="I5800" s="12">
        <v>-4.4408920985006262E-16</v>
      </c>
      <c r="J5800" s="12">
        <v>2.625</v>
      </c>
      <c r="K5800" s="12"/>
      <c r="L5800" s="12">
        <f>VartojimasGamyba!H5796</f>
        <v>2.72</v>
      </c>
      <c r="M5800" s="19">
        <f t="shared" si="871"/>
        <v>0</v>
      </c>
      <c r="N5800" s="7">
        <f t="shared" si="872"/>
        <v>-140.25375000000003</v>
      </c>
      <c r="O5800" s="7">
        <f t="shared" si="873"/>
        <v>0</v>
      </c>
      <c r="R5800" s="7"/>
      <c r="S5800" s="47">
        <f t="shared" si="874"/>
        <v>2.625</v>
      </c>
      <c r="T5800" s="47">
        <f t="shared" si="875"/>
        <v>2.625</v>
      </c>
      <c r="U5800" s="47">
        <f t="shared" si="876"/>
        <v>165.3</v>
      </c>
      <c r="V5800" s="47">
        <f t="shared" si="877"/>
        <v>53.430000000000007</v>
      </c>
      <c r="W5800" s="11"/>
    </row>
    <row r="5801" spans="1:23" x14ac:dyDescent="0.45">
      <c r="A5801" t="s">
        <v>5806</v>
      </c>
      <c r="B5801">
        <v>51.87</v>
      </c>
      <c r="D5801" s="1" t="str">
        <f>VartojimasGamyba!J5797</f>
        <v>2024-04-29-11</v>
      </c>
      <c r="E5801" s="7">
        <f>VartojimasGamyba!G5797</f>
        <v>0.13700000000000001</v>
      </c>
      <c r="F5801" s="11"/>
      <c r="G5801" s="12">
        <f t="shared" si="878"/>
        <v>3.434444444444416</v>
      </c>
      <c r="H5801" s="12">
        <v>0</v>
      </c>
      <c r="I5801" s="12">
        <v>0</v>
      </c>
      <c r="J5801" s="12">
        <v>3.2930000000000001</v>
      </c>
      <c r="K5801" s="12"/>
      <c r="L5801" s="12">
        <f>VartojimasGamyba!H5797</f>
        <v>3.43</v>
      </c>
      <c r="M5801" s="19">
        <f t="shared" si="871"/>
        <v>0</v>
      </c>
      <c r="N5801" s="7">
        <f t="shared" si="872"/>
        <v>-132.67497</v>
      </c>
      <c r="O5801" s="7">
        <f t="shared" si="873"/>
        <v>0</v>
      </c>
      <c r="R5801" s="7"/>
      <c r="S5801" s="47">
        <f t="shared" si="874"/>
        <v>3.2930000000000001</v>
      </c>
      <c r="T5801" s="47">
        <f t="shared" si="875"/>
        <v>3.2930000000000001</v>
      </c>
      <c r="U5801" s="47">
        <f t="shared" si="876"/>
        <v>152.16</v>
      </c>
      <c r="V5801" s="47">
        <f t="shared" si="877"/>
        <v>40.29</v>
      </c>
      <c r="W5801" s="11"/>
    </row>
    <row r="5802" spans="1:23" x14ac:dyDescent="0.45">
      <c r="A5802" t="s">
        <v>5807</v>
      </c>
      <c r="B5802">
        <v>34.32</v>
      </c>
      <c r="D5802" s="1" t="str">
        <f>VartojimasGamyba!J5798</f>
        <v>2024-04-29-12</v>
      </c>
      <c r="E5802" s="7">
        <f>VartojimasGamyba!G5798</f>
        <v>0</v>
      </c>
      <c r="F5802" s="11"/>
      <c r="G5802" s="12">
        <f t="shared" si="878"/>
        <v>3.434444444444416</v>
      </c>
      <c r="H5802" s="12">
        <v>0</v>
      </c>
      <c r="I5802" s="12">
        <v>0</v>
      </c>
      <c r="J5802" s="12">
        <v>3.1960000000000002</v>
      </c>
      <c r="K5802" s="12"/>
      <c r="L5802" s="12">
        <f>VartojimasGamyba!H5798</f>
        <v>3.1960000000000002</v>
      </c>
      <c r="M5802" s="19">
        <f t="shared" si="871"/>
        <v>0</v>
      </c>
      <c r="N5802" s="7">
        <f t="shared" si="872"/>
        <v>-72.677040000000005</v>
      </c>
      <c r="O5802" s="7">
        <f t="shared" si="873"/>
        <v>0</v>
      </c>
      <c r="R5802" s="7"/>
      <c r="S5802" s="47">
        <f t="shared" si="874"/>
        <v>3.1960000000000002</v>
      </c>
      <c r="T5802" s="47">
        <f t="shared" si="875"/>
        <v>3.1960000000000002</v>
      </c>
      <c r="U5802" s="47">
        <f t="shared" si="876"/>
        <v>134.61000000000001</v>
      </c>
      <c r="V5802" s="47">
        <f t="shared" si="877"/>
        <v>22.740000000000002</v>
      </c>
      <c r="W5802" s="11"/>
    </row>
    <row r="5803" spans="1:23" x14ac:dyDescent="0.45">
      <c r="A5803" t="s">
        <v>5808</v>
      </c>
      <c r="B5803">
        <v>31.39</v>
      </c>
      <c r="D5803" s="1" t="str">
        <f>VartojimasGamyba!J5799</f>
        <v>2024-04-29-13</v>
      </c>
      <c r="E5803" s="7">
        <f>VartojimasGamyba!G5799</f>
        <v>0</v>
      </c>
      <c r="F5803" s="11"/>
      <c r="G5803" s="12">
        <f t="shared" si="878"/>
        <v>5.4030000000000022</v>
      </c>
      <c r="H5803" s="12">
        <v>1.9685555555555858</v>
      </c>
      <c r="I5803" s="12">
        <v>0</v>
      </c>
      <c r="J5803" s="12">
        <v>0.58644444444441435</v>
      </c>
      <c r="K5803" s="12"/>
      <c r="L5803" s="12">
        <f>VartojimasGamyba!H5799</f>
        <v>2.5550000000000002</v>
      </c>
      <c r="M5803" s="19">
        <f t="shared" si="871"/>
        <v>0</v>
      </c>
      <c r="N5803" s="7">
        <f t="shared" si="872"/>
        <v>-11.617464444443849</v>
      </c>
      <c r="O5803" s="7">
        <f t="shared" si="873"/>
        <v>0</v>
      </c>
      <c r="R5803" s="7"/>
      <c r="S5803" s="47">
        <f t="shared" si="874"/>
        <v>2.5550000000000002</v>
      </c>
      <c r="T5803" s="47">
        <f t="shared" si="875"/>
        <v>2.5550000000000002</v>
      </c>
      <c r="U5803" s="47">
        <f t="shared" si="876"/>
        <v>131.68</v>
      </c>
      <c r="V5803" s="47">
        <f t="shared" si="877"/>
        <v>19.810000000000002</v>
      </c>
      <c r="W5803" s="11"/>
    </row>
    <row r="5804" spans="1:23" x14ac:dyDescent="0.45">
      <c r="A5804" t="s">
        <v>5809</v>
      </c>
      <c r="B5804">
        <v>25.32</v>
      </c>
      <c r="D5804" s="1" t="str">
        <f>VartojimasGamyba!J5800</f>
        <v>2024-04-29-14</v>
      </c>
      <c r="E5804" s="7">
        <f>VartojimasGamyba!G5800</f>
        <v>1.4999999999999999E-2</v>
      </c>
      <c r="F5804" s="11"/>
      <c r="G5804" s="12">
        <f t="shared" si="878"/>
        <v>6.5360000000000023</v>
      </c>
      <c r="H5804" s="12">
        <v>1.133</v>
      </c>
      <c r="I5804" s="12">
        <v>0</v>
      </c>
      <c r="J5804" s="12">
        <v>0</v>
      </c>
      <c r="K5804" s="12"/>
      <c r="L5804" s="12">
        <f>VartojimasGamyba!H5800</f>
        <v>1.1479999999999999</v>
      </c>
      <c r="M5804" s="19">
        <f t="shared" si="871"/>
        <v>0</v>
      </c>
      <c r="N5804" s="7">
        <f t="shared" si="872"/>
        <v>0</v>
      </c>
      <c r="O5804" s="7">
        <f t="shared" si="873"/>
        <v>0</v>
      </c>
      <c r="R5804" s="7"/>
      <c r="S5804" s="47">
        <f t="shared" si="874"/>
        <v>1.133</v>
      </c>
      <c r="T5804" s="47">
        <f t="shared" si="875"/>
        <v>1.133</v>
      </c>
      <c r="U5804" s="47">
        <f t="shared" si="876"/>
        <v>125.61000000000001</v>
      </c>
      <c r="V5804" s="47">
        <f t="shared" si="877"/>
        <v>13.74</v>
      </c>
      <c r="W5804" s="11"/>
    </row>
    <row r="5805" spans="1:23" x14ac:dyDescent="0.45">
      <c r="A5805" t="s">
        <v>5810</v>
      </c>
      <c r="B5805">
        <v>25.17</v>
      </c>
      <c r="D5805" s="1" t="str">
        <f>VartojimasGamyba!J5801</f>
        <v>2024-04-29-15</v>
      </c>
      <c r="E5805" s="7">
        <f>VartojimasGamyba!G5801</f>
        <v>0.26800000000000002</v>
      </c>
      <c r="F5805" s="11"/>
      <c r="G5805" s="12">
        <f t="shared" si="878"/>
        <v>7.0200000000000022</v>
      </c>
      <c r="H5805" s="12">
        <v>0.48399999999999999</v>
      </c>
      <c r="I5805" s="12">
        <v>0</v>
      </c>
      <c r="J5805" s="12">
        <v>0</v>
      </c>
      <c r="K5805" s="12"/>
      <c r="L5805" s="12">
        <f>VartojimasGamyba!H5801</f>
        <v>0.752</v>
      </c>
      <c r="M5805" s="19">
        <f t="shared" si="871"/>
        <v>0</v>
      </c>
      <c r="N5805" s="7">
        <f t="shared" si="872"/>
        <v>0</v>
      </c>
      <c r="O5805" s="7">
        <f t="shared" si="873"/>
        <v>0</v>
      </c>
      <c r="R5805" s="7"/>
      <c r="S5805" s="47">
        <f t="shared" si="874"/>
        <v>0.48399999999999999</v>
      </c>
      <c r="T5805" s="47">
        <f t="shared" si="875"/>
        <v>0.48399999999999999</v>
      </c>
      <c r="U5805" s="47">
        <f t="shared" si="876"/>
        <v>125.46000000000001</v>
      </c>
      <c r="V5805" s="47">
        <f t="shared" si="877"/>
        <v>13.590000000000002</v>
      </c>
      <c r="W5805" s="11"/>
    </row>
    <row r="5806" spans="1:23" x14ac:dyDescent="0.45">
      <c r="A5806" t="s">
        <v>5811</v>
      </c>
      <c r="B5806">
        <v>32.65</v>
      </c>
      <c r="D5806" s="1" t="str">
        <f>VartojimasGamyba!J5802</f>
        <v>2024-04-29-16</v>
      </c>
      <c r="E5806" s="7">
        <f>VartojimasGamyba!G5802</f>
        <v>0.13900000000000001</v>
      </c>
      <c r="F5806" s="11"/>
      <c r="G5806" s="12">
        <f t="shared" si="878"/>
        <v>7.0000000000000018</v>
      </c>
      <c r="H5806" s="12">
        <v>0</v>
      </c>
      <c r="I5806" s="12">
        <v>2.0000000000000018E-2</v>
      </c>
      <c r="J5806" s="12">
        <v>0</v>
      </c>
      <c r="K5806" s="12"/>
      <c r="L5806" s="12">
        <f>VartojimasGamyba!H5802</f>
        <v>0.121</v>
      </c>
      <c r="M5806" s="19">
        <f t="shared" si="871"/>
        <v>0</v>
      </c>
      <c r="N5806" s="7">
        <f t="shared" si="872"/>
        <v>0</v>
      </c>
      <c r="O5806" s="7">
        <f t="shared" si="873"/>
        <v>0</v>
      </c>
      <c r="R5806" s="7"/>
      <c r="S5806" s="47">
        <f t="shared" si="874"/>
        <v>0</v>
      </c>
      <c r="T5806" s="47">
        <f t="shared" si="875"/>
        <v>0</v>
      </c>
      <c r="U5806" s="47">
        <f t="shared" si="876"/>
        <v>132.94</v>
      </c>
      <c r="V5806" s="47">
        <f t="shared" si="877"/>
        <v>21.07</v>
      </c>
      <c r="W5806" s="11"/>
    </row>
    <row r="5807" spans="1:23" x14ac:dyDescent="0.45">
      <c r="A5807" t="s">
        <v>5812</v>
      </c>
      <c r="B5807">
        <v>47.68</v>
      </c>
      <c r="D5807" s="1" t="str">
        <f>VartojimasGamyba!J5803</f>
        <v>2024-04-29-17</v>
      </c>
      <c r="E5807" s="7">
        <f>VartojimasGamyba!G5803</f>
        <v>0.28199999999999997</v>
      </c>
      <c r="F5807" s="11"/>
      <c r="G5807" s="12">
        <f t="shared" si="878"/>
        <v>6.6977777777777794</v>
      </c>
      <c r="H5807" s="12">
        <v>0</v>
      </c>
      <c r="I5807" s="12">
        <v>0.30222222222222217</v>
      </c>
      <c r="J5807" s="12">
        <v>0</v>
      </c>
      <c r="K5807" s="12"/>
      <c r="L5807" s="12">
        <f>VartojimasGamyba!H5803</f>
        <v>0.01</v>
      </c>
      <c r="M5807" s="19">
        <f t="shared" si="871"/>
        <v>0</v>
      </c>
      <c r="N5807" s="7">
        <f t="shared" si="872"/>
        <v>0</v>
      </c>
      <c r="O5807" s="7">
        <f t="shared" si="873"/>
        <v>0</v>
      </c>
      <c r="R5807" s="7"/>
      <c r="S5807" s="47">
        <f t="shared" si="874"/>
        <v>0</v>
      </c>
      <c r="T5807" s="47">
        <f t="shared" si="875"/>
        <v>0</v>
      </c>
      <c r="U5807" s="47">
        <f t="shared" si="876"/>
        <v>147.97</v>
      </c>
      <c r="V5807" s="47">
        <f t="shared" si="877"/>
        <v>36.1</v>
      </c>
      <c r="W5807" s="11"/>
    </row>
    <row r="5808" spans="1:23" x14ac:dyDescent="0.45">
      <c r="A5808" t="s">
        <v>5813</v>
      </c>
      <c r="B5808">
        <v>85.74</v>
      </c>
      <c r="D5808" s="1" t="str">
        <f>VartojimasGamyba!J5804</f>
        <v>2024-04-29-18</v>
      </c>
      <c r="E5808" s="7">
        <f>VartojimasGamyba!G5804</f>
        <v>0.32600000000000001</v>
      </c>
      <c r="F5808" s="11"/>
      <c r="G5808" s="12">
        <f t="shared" si="878"/>
        <v>6.3355555555555574</v>
      </c>
      <c r="H5808" s="12">
        <v>0</v>
      </c>
      <c r="I5808" s="12">
        <v>0.36222222222222228</v>
      </c>
      <c r="J5808" s="12">
        <v>0</v>
      </c>
      <c r="K5808" s="12"/>
      <c r="L5808" s="12">
        <f>VartojimasGamyba!H5804</f>
        <v>0</v>
      </c>
      <c r="M5808" s="19">
        <f t="shared" si="871"/>
        <v>-5.5511151231257827E-17</v>
      </c>
      <c r="N5808" s="7">
        <f t="shared" si="872"/>
        <v>-1.0326739463550894E-14</v>
      </c>
      <c r="O5808" s="7">
        <f t="shared" si="873"/>
        <v>-1.0326739463550894E-14</v>
      </c>
      <c r="R5808" s="7"/>
      <c r="S5808" s="47">
        <f t="shared" si="874"/>
        <v>-5.5511151231257827E-17</v>
      </c>
      <c r="T5808" s="47">
        <f t="shared" si="875"/>
        <v>0</v>
      </c>
      <c r="U5808" s="47">
        <f t="shared" si="876"/>
        <v>186.03</v>
      </c>
      <c r="V5808" s="47">
        <f t="shared" si="877"/>
        <v>74.16</v>
      </c>
      <c r="W5808" s="11"/>
    </row>
    <row r="5809" spans="1:23" x14ac:dyDescent="0.45">
      <c r="A5809" t="s">
        <v>5814</v>
      </c>
      <c r="B5809">
        <v>104.73</v>
      </c>
      <c r="D5809" s="1" t="str">
        <f>VartojimasGamyba!J5805</f>
        <v>2024-04-29-19</v>
      </c>
      <c r="E5809" s="7">
        <f>VartojimasGamyba!G5805</f>
        <v>0.28199999999999997</v>
      </c>
      <c r="F5809" s="11"/>
      <c r="G5809" s="12">
        <f t="shared" si="878"/>
        <v>6.0222222222222239</v>
      </c>
      <c r="H5809" s="12">
        <v>0</v>
      </c>
      <c r="I5809" s="12">
        <v>0.3133333333333333</v>
      </c>
      <c r="J5809" s="12">
        <v>0</v>
      </c>
      <c r="K5809" s="12"/>
      <c r="L5809" s="12">
        <f>VartojimasGamyba!H5805</f>
        <v>0</v>
      </c>
      <c r="M5809" s="19">
        <f t="shared" si="871"/>
        <v>0</v>
      </c>
      <c r="N5809" s="7">
        <f t="shared" si="872"/>
        <v>0</v>
      </c>
      <c r="O5809" s="7">
        <f t="shared" si="873"/>
        <v>0</v>
      </c>
      <c r="R5809" s="7"/>
      <c r="S5809" s="47">
        <f t="shared" si="874"/>
        <v>0</v>
      </c>
      <c r="T5809" s="47">
        <f t="shared" si="875"/>
        <v>0</v>
      </c>
      <c r="U5809" s="47">
        <f t="shared" si="876"/>
        <v>205.02</v>
      </c>
      <c r="V5809" s="47">
        <f t="shared" si="877"/>
        <v>93.15</v>
      </c>
      <c r="W5809" s="11"/>
    </row>
    <row r="5810" spans="1:23" x14ac:dyDescent="0.45">
      <c r="A5810" t="s">
        <v>5815</v>
      </c>
      <c r="B5810">
        <v>179.44</v>
      </c>
      <c r="D5810" s="1" t="str">
        <f>VartojimasGamyba!J5806</f>
        <v>2024-04-29-20</v>
      </c>
      <c r="E5810" s="7">
        <f>VartojimasGamyba!G5806</f>
        <v>0.24199999999999999</v>
      </c>
      <c r="F5810" s="11"/>
      <c r="G5810" s="12">
        <f t="shared" si="878"/>
        <v>5.7533333333333347</v>
      </c>
      <c r="H5810" s="12">
        <v>0</v>
      </c>
      <c r="I5810" s="12">
        <v>0.2688888888888889</v>
      </c>
      <c r="J5810" s="12">
        <v>0</v>
      </c>
      <c r="K5810" s="12"/>
      <c r="L5810" s="12">
        <f>VartojimasGamyba!H5806</f>
        <v>0</v>
      </c>
      <c r="M5810" s="19">
        <f t="shared" si="871"/>
        <v>-2.7755575615628914E-17</v>
      </c>
      <c r="N5810" s="7">
        <f t="shared" si="872"/>
        <v>-7.7640671669598765E-15</v>
      </c>
      <c r="O5810" s="7">
        <f t="shared" si="873"/>
        <v>-7.7640671669598765E-15</v>
      </c>
      <c r="P5810" s="7" t="s">
        <v>8873</v>
      </c>
      <c r="R5810" s="7"/>
      <c r="S5810" s="47">
        <f t="shared" si="874"/>
        <v>-2.7755575615628914E-17</v>
      </c>
      <c r="T5810" s="47">
        <f t="shared" si="875"/>
        <v>0</v>
      </c>
      <c r="U5810" s="47">
        <f t="shared" si="876"/>
        <v>279.73</v>
      </c>
      <c r="V5810" s="47">
        <f t="shared" si="877"/>
        <v>167.85999999999999</v>
      </c>
      <c r="W5810" s="11"/>
    </row>
    <row r="5811" spans="1:23" x14ac:dyDescent="0.45">
      <c r="A5811" t="s">
        <v>5816</v>
      </c>
      <c r="B5811">
        <v>204.57</v>
      </c>
      <c r="D5811" s="1" t="str">
        <f>VartojimasGamyba!J5807</f>
        <v>2024-04-29-21</v>
      </c>
      <c r="E5811" s="7">
        <f>VartojimasGamyba!G5807</f>
        <v>0.318</v>
      </c>
      <c r="F5811" s="11"/>
      <c r="G5811" s="12">
        <f t="shared" si="878"/>
        <v>5.4000000000000012</v>
      </c>
      <c r="H5811" s="12">
        <v>0</v>
      </c>
      <c r="I5811" s="12">
        <v>0.35333333333333333</v>
      </c>
      <c r="J5811" s="12">
        <v>0</v>
      </c>
      <c r="K5811" s="12"/>
      <c r="L5811" s="12">
        <f>VartojimasGamyba!H5807</f>
        <v>0</v>
      </c>
      <c r="M5811" s="19">
        <f t="shared" si="871"/>
        <v>0</v>
      </c>
      <c r="N5811" s="7">
        <f t="shared" si="872"/>
        <v>0</v>
      </c>
      <c r="O5811" s="7">
        <f t="shared" si="873"/>
        <v>0</v>
      </c>
      <c r="P5811" s="7">
        <f>SUM(N5790:N5813)</f>
        <v>-1222.0956544444441</v>
      </c>
      <c r="R5811" s="7"/>
      <c r="S5811" s="47">
        <f t="shared" si="874"/>
        <v>0</v>
      </c>
      <c r="T5811" s="47">
        <f t="shared" si="875"/>
        <v>0</v>
      </c>
      <c r="U5811" s="47">
        <f t="shared" si="876"/>
        <v>304.86</v>
      </c>
      <c r="V5811" s="47">
        <f t="shared" si="877"/>
        <v>192.98999999999998</v>
      </c>
      <c r="W5811" s="11"/>
    </row>
    <row r="5812" spans="1:23" x14ac:dyDescent="0.45">
      <c r="A5812" t="s">
        <v>5817</v>
      </c>
      <c r="B5812">
        <v>108.55</v>
      </c>
      <c r="D5812" s="1" t="str">
        <f>VartojimasGamyba!J5808</f>
        <v>2024-04-29-22</v>
      </c>
      <c r="E5812" s="7">
        <f>VartojimasGamyba!G5808</f>
        <v>0.22700000000000001</v>
      </c>
      <c r="F5812" s="11"/>
      <c r="G5812" s="12">
        <f t="shared" si="878"/>
        <v>5.1477777777777787</v>
      </c>
      <c r="H5812" s="12">
        <v>0</v>
      </c>
      <c r="I5812" s="12">
        <v>0.25222222222222224</v>
      </c>
      <c r="J5812" s="12">
        <v>0</v>
      </c>
      <c r="K5812" s="12"/>
      <c r="L5812" s="12">
        <f>VartojimasGamyba!H5808</f>
        <v>0</v>
      </c>
      <c r="M5812" s="19">
        <f t="shared" si="871"/>
        <v>0</v>
      </c>
      <c r="N5812" s="7">
        <f t="shared" si="872"/>
        <v>0</v>
      </c>
      <c r="O5812" s="7">
        <f t="shared" si="873"/>
        <v>0</v>
      </c>
      <c r="P5812" s="7" t="s">
        <v>8872</v>
      </c>
      <c r="R5812" s="7"/>
      <c r="S5812" s="47">
        <f t="shared" si="874"/>
        <v>0</v>
      </c>
      <c r="T5812" s="47">
        <f t="shared" si="875"/>
        <v>0</v>
      </c>
      <c r="U5812" s="47">
        <f t="shared" si="876"/>
        <v>208.84</v>
      </c>
      <c r="V5812" s="47">
        <f t="shared" si="877"/>
        <v>96.97</v>
      </c>
      <c r="W5812" s="11"/>
    </row>
    <row r="5813" spans="1:23" x14ac:dyDescent="0.45">
      <c r="A5813" t="s">
        <v>5818</v>
      </c>
      <c r="B5813">
        <v>87.29</v>
      </c>
      <c r="D5813" s="1" t="str">
        <f>VartojimasGamyba!J5809</f>
        <v>2024-04-29-23</v>
      </c>
      <c r="E5813" s="7">
        <f>VartojimasGamyba!G5809</f>
        <v>0.13300000000000001</v>
      </c>
      <c r="F5813" s="11"/>
      <c r="G5813" s="12">
        <f t="shared" si="878"/>
        <v>5.0000000000000009</v>
      </c>
      <c r="H5813" s="12">
        <v>0</v>
      </c>
      <c r="I5813" s="12">
        <v>0.14777777777777779</v>
      </c>
      <c r="J5813" s="12">
        <v>0</v>
      </c>
      <c r="K5813" s="12"/>
      <c r="L5813" s="12">
        <f>VartojimasGamyba!H5809</f>
        <v>0</v>
      </c>
      <c r="M5813" s="19">
        <f t="shared" si="871"/>
        <v>0</v>
      </c>
      <c r="N5813" s="7">
        <f t="shared" si="872"/>
        <v>0</v>
      </c>
      <c r="O5813" s="7">
        <f t="shared" si="873"/>
        <v>0</v>
      </c>
      <c r="P5813" s="7">
        <f>SUM(O5790:O5813)</f>
        <v>-2.480980698660318E-14</v>
      </c>
      <c r="Q5813" s="7">
        <f>SUMPRODUCT(B5790:B5813,E5790:E5813)+SUM(E5790:E5813)*$Z$21-SUMPRODUCT(B5790:B5813,L5790:L5813)+SUM(L5790:L5813)*ABS($Z$20)</f>
        <v>-553.57196999999974</v>
      </c>
      <c r="R5813" s="7"/>
      <c r="S5813" s="47">
        <f t="shared" si="874"/>
        <v>0</v>
      </c>
      <c r="T5813" s="47">
        <f t="shared" si="875"/>
        <v>0</v>
      </c>
      <c r="U5813" s="47">
        <f t="shared" si="876"/>
        <v>187.58</v>
      </c>
      <c r="V5813" s="47">
        <f t="shared" si="877"/>
        <v>75.710000000000008</v>
      </c>
      <c r="W5813" s="11">
        <f>IF(P5813&lt;&gt;Q5813,1,0)</f>
        <v>1</v>
      </c>
    </row>
    <row r="5814" spans="1:23" x14ac:dyDescent="0.45">
      <c r="A5814" t="s">
        <v>5819</v>
      </c>
      <c r="B5814">
        <v>79.2</v>
      </c>
      <c r="D5814" s="9" t="str">
        <f>VartojimasGamyba!J5810</f>
        <v>2024-04-30-00</v>
      </c>
      <c r="E5814" s="8">
        <f>VartojimasGamyba!G5810</f>
        <v>8.2000000000000003E-2</v>
      </c>
      <c r="F5814" s="11"/>
      <c r="G5814" s="7">
        <f>G5813+H5814-I5814</f>
        <v>4.9088888888888889</v>
      </c>
      <c r="H5814" s="7">
        <v>0</v>
      </c>
      <c r="I5814" s="7">
        <v>9.1111111111112003E-2</v>
      </c>
      <c r="J5814" s="7">
        <v>0</v>
      </c>
      <c r="L5814" s="7">
        <f>VartojimasGamyba!H5810</f>
        <v>0</v>
      </c>
      <c r="M5814" s="15">
        <f t="shared" si="871"/>
        <v>-8.0491169285323849E-16</v>
      </c>
      <c r="N5814" s="7">
        <f t="shared" si="872"/>
        <v>-1.4447359975022778E-13</v>
      </c>
      <c r="O5814" s="7">
        <f t="shared" si="873"/>
        <v>-1.4447359975022778E-13</v>
      </c>
      <c r="R5814" s="20" t="s">
        <v>8783</v>
      </c>
      <c r="S5814" s="47">
        <f t="shared" si="874"/>
        <v>-8.0491169285323849E-16</v>
      </c>
      <c r="T5814" s="47">
        <f t="shared" si="875"/>
        <v>0</v>
      </c>
      <c r="U5814" s="47">
        <f t="shared" si="876"/>
        <v>179.49</v>
      </c>
      <c r="V5814" s="47">
        <f t="shared" si="877"/>
        <v>67.62</v>
      </c>
      <c r="W5814" s="11"/>
    </row>
    <row r="5815" spans="1:23" x14ac:dyDescent="0.45">
      <c r="A5815" t="s">
        <v>5820</v>
      </c>
      <c r="B5815">
        <v>71.989999999999995</v>
      </c>
      <c r="D5815" s="9" t="str">
        <f>VartojimasGamyba!J5811</f>
        <v>2024-04-30-01</v>
      </c>
      <c r="E5815" s="8">
        <f>VartojimasGamyba!G5811</f>
        <v>0.154</v>
      </c>
      <c r="F5815" s="11"/>
      <c r="G5815" s="7">
        <f t="shared" ref="G5815:G5837" si="879">G5814+H5815-I5815</f>
        <v>4.7377777777777776</v>
      </c>
      <c r="H5815" s="7">
        <v>0</v>
      </c>
      <c r="I5815" s="7">
        <v>0.1711111111111111</v>
      </c>
      <c r="J5815" s="7">
        <v>0</v>
      </c>
      <c r="L5815" s="7">
        <f>VartojimasGamyba!H5811</f>
        <v>0</v>
      </c>
      <c r="M5815" s="15">
        <f t="shared" si="871"/>
        <v>0</v>
      </c>
      <c r="N5815" s="7">
        <f t="shared" si="872"/>
        <v>0</v>
      </c>
      <c r="O5815" s="7">
        <f t="shared" si="873"/>
        <v>0</v>
      </c>
      <c r="R5815" s="7"/>
      <c r="S5815" s="47">
        <f t="shared" si="874"/>
        <v>0</v>
      </c>
      <c r="T5815" s="47">
        <f t="shared" si="875"/>
        <v>0</v>
      </c>
      <c r="U5815" s="47">
        <f t="shared" si="876"/>
        <v>172.28</v>
      </c>
      <c r="V5815" s="47">
        <f t="shared" si="877"/>
        <v>60.41</v>
      </c>
      <c r="W5815" s="11"/>
    </row>
    <row r="5816" spans="1:23" x14ac:dyDescent="0.45">
      <c r="A5816" t="s">
        <v>5821</v>
      </c>
      <c r="B5816">
        <v>65.17</v>
      </c>
      <c r="D5816" s="9" t="str">
        <f>VartojimasGamyba!J5812</f>
        <v>2024-04-30-02</v>
      </c>
      <c r="E5816" s="8">
        <f>VartojimasGamyba!G5812</f>
        <v>0.14499999999999999</v>
      </c>
      <c r="F5816" s="11"/>
      <c r="G5816" s="7">
        <f t="shared" si="879"/>
        <v>4.5766666666666662</v>
      </c>
      <c r="H5816" s="7">
        <v>0</v>
      </c>
      <c r="I5816" s="7">
        <v>0.16111111111111109</v>
      </c>
      <c r="J5816" s="7">
        <v>0</v>
      </c>
      <c r="L5816" s="7">
        <f>VartojimasGamyba!H5812</f>
        <v>0</v>
      </c>
      <c r="M5816" s="15">
        <f t="shared" si="871"/>
        <v>0</v>
      </c>
      <c r="N5816" s="7">
        <f t="shared" si="872"/>
        <v>0</v>
      </c>
      <c r="O5816" s="7">
        <f t="shared" si="873"/>
        <v>0</v>
      </c>
      <c r="R5816" s="7"/>
      <c r="S5816" s="47">
        <f t="shared" si="874"/>
        <v>0</v>
      </c>
      <c r="T5816" s="47">
        <f t="shared" si="875"/>
        <v>0</v>
      </c>
      <c r="U5816" s="47">
        <f t="shared" si="876"/>
        <v>165.46</v>
      </c>
      <c r="V5816" s="47">
        <f t="shared" si="877"/>
        <v>53.59</v>
      </c>
      <c r="W5816" s="11"/>
    </row>
    <row r="5817" spans="1:23" x14ac:dyDescent="0.45">
      <c r="A5817" t="s">
        <v>5822</v>
      </c>
      <c r="B5817">
        <v>68.72</v>
      </c>
      <c r="D5817" s="9" t="str">
        <f>VartojimasGamyba!J5813</f>
        <v>2024-04-30-03</v>
      </c>
      <c r="E5817" s="8">
        <f>VartojimasGamyba!G5813</f>
        <v>0.05</v>
      </c>
      <c r="F5817" s="11"/>
      <c r="G5817" s="7">
        <f t="shared" si="879"/>
        <v>4.5766666666666662</v>
      </c>
      <c r="H5817" s="7">
        <v>0</v>
      </c>
      <c r="I5817" s="7">
        <v>0</v>
      </c>
      <c r="J5817" s="7">
        <v>8.9999999999999941E-3</v>
      </c>
      <c r="L5817" s="7">
        <f>VartojimasGamyba!H5813</f>
        <v>5.8999999999999997E-2</v>
      </c>
      <c r="M5817" s="15">
        <f t="shared" si="871"/>
        <v>0</v>
      </c>
      <c r="N5817" s="7">
        <f t="shared" si="872"/>
        <v>-0.51425999999999972</v>
      </c>
      <c r="O5817" s="7">
        <f t="shared" si="873"/>
        <v>0</v>
      </c>
      <c r="R5817" s="7"/>
      <c r="S5817" s="47">
        <f t="shared" si="874"/>
        <v>8.9999999999999941E-3</v>
      </c>
      <c r="T5817" s="47">
        <f t="shared" si="875"/>
        <v>8.9999999999999941E-3</v>
      </c>
      <c r="U5817" s="47">
        <f t="shared" si="876"/>
        <v>169.01</v>
      </c>
      <c r="V5817" s="47">
        <f t="shared" si="877"/>
        <v>57.14</v>
      </c>
      <c r="W5817" s="11"/>
    </row>
    <row r="5818" spans="1:23" x14ac:dyDescent="0.45">
      <c r="A5818" t="s">
        <v>5823</v>
      </c>
      <c r="B5818">
        <v>63.65</v>
      </c>
      <c r="D5818" s="9" t="str">
        <f>VartojimasGamyba!J5814</f>
        <v>2024-04-30-04</v>
      </c>
      <c r="E5818" s="8">
        <f>VartojimasGamyba!G5814</f>
        <v>4.9000000000000002E-2</v>
      </c>
      <c r="F5818" s="11"/>
      <c r="G5818" s="7">
        <f t="shared" si="879"/>
        <v>4.5766666666666662</v>
      </c>
      <c r="H5818" s="7">
        <v>0</v>
      </c>
      <c r="I5818" s="7">
        <v>-2.7755575615628914E-17</v>
      </c>
      <c r="J5818" s="7">
        <v>0.17699999999999999</v>
      </c>
      <c r="L5818" s="7">
        <f>VartojimasGamyba!H5814</f>
        <v>0.22600000000000001</v>
      </c>
      <c r="M5818" s="15">
        <f t="shared" si="871"/>
        <v>0</v>
      </c>
      <c r="N5818" s="7">
        <f t="shared" si="872"/>
        <v>-9.2163899999999988</v>
      </c>
      <c r="O5818" s="7">
        <f t="shared" si="873"/>
        <v>0</v>
      </c>
      <c r="R5818" s="7"/>
      <c r="S5818" s="47">
        <f t="shared" si="874"/>
        <v>0.17699999999999999</v>
      </c>
      <c r="T5818" s="47">
        <f t="shared" si="875"/>
        <v>0.17699999999999999</v>
      </c>
      <c r="U5818" s="47">
        <f t="shared" si="876"/>
        <v>163.94</v>
      </c>
      <c r="V5818" s="47">
        <f t="shared" si="877"/>
        <v>52.07</v>
      </c>
      <c r="W5818" s="11"/>
    </row>
    <row r="5819" spans="1:23" x14ac:dyDescent="0.45">
      <c r="A5819" t="s">
        <v>5824</v>
      </c>
      <c r="B5819">
        <v>52.76</v>
      </c>
      <c r="D5819" s="9" t="str">
        <f>VartojimasGamyba!J5815</f>
        <v>2024-04-30-05</v>
      </c>
      <c r="E5819" s="8">
        <f>VartojimasGamyba!G5815</f>
        <v>6.6000000000000003E-2</v>
      </c>
      <c r="F5819" s="11"/>
      <c r="G5819" s="7">
        <f t="shared" si="879"/>
        <v>4.5766666666666662</v>
      </c>
      <c r="H5819" s="7">
        <v>1.1102230246251565E-16</v>
      </c>
      <c r="I5819" s="7">
        <v>0</v>
      </c>
      <c r="J5819" s="7">
        <v>0.68700000000000006</v>
      </c>
      <c r="L5819" s="7">
        <f>VartojimasGamyba!H5815</f>
        <v>0.753</v>
      </c>
      <c r="M5819" s="15">
        <f t="shared" si="871"/>
        <v>0</v>
      </c>
      <c r="N5819" s="7">
        <f t="shared" si="872"/>
        <v>-28.290660000000003</v>
      </c>
      <c r="O5819" s="7">
        <f t="shared" si="873"/>
        <v>0</v>
      </c>
      <c r="R5819" s="7"/>
      <c r="S5819" s="47">
        <f t="shared" si="874"/>
        <v>0.68700000000000006</v>
      </c>
      <c r="T5819" s="47">
        <f t="shared" si="875"/>
        <v>0.68700000000000006</v>
      </c>
      <c r="U5819" s="47">
        <f t="shared" si="876"/>
        <v>153.05000000000001</v>
      </c>
      <c r="V5819" s="47">
        <f t="shared" si="877"/>
        <v>41.18</v>
      </c>
      <c r="W5819" s="11"/>
    </row>
    <row r="5820" spans="1:23" x14ac:dyDescent="0.45">
      <c r="A5820" t="s">
        <v>5825</v>
      </c>
      <c r="B5820">
        <v>65.040000000000006</v>
      </c>
      <c r="D5820" s="9" t="str">
        <f>VartojimasGamyba!J5816</f>
        <v>2024-04-30-06</v>
      </c>
      <c r="E5820" s="8">
        <f>VartojimasGamyba!G5816</f>
        <v>0</v>
      </c>
      <c r="F5820" s="11"/>
      <c r="G5820" s="7">
        <f t="shared" si="879"/>
        <v>4.5766666666666662</v>
      </c>
      <c r="H5820" s="7">
        <v>0</v>
      </c>
      <c r="I5820" s="7">
        <v>0</v>
      </c>
      <c r="J5820" s="7">
        <v>1.464</v>
      </c>
      <c r="L5820" s="7">
        <f>VartojimasGamyba!H5816</f>
        <v>1.464</v>
      </c>
      <c r="M5820" s="15">
        <f t="shared" si="871"/>
        <v>0</v>
      </c>
      <c r="N5820" s="7">
        <f t="shared" si="872"/>
        <v>-78.265440000000012</v>
      </c>
      <c r="O5820" s="7">
        <f t="shared" si="873"/>
        <v>0</v>
      </c>
      <c r="R5820" s="7"/>
      <c r="S5820" s="47">
        <f t="shared" si="874"/>
        <v>1.464</v>
      </c>
      <c r="T5820" s="47">
        <f t="shared" si="875"/>
        <v>1.464</v>
      </c>
      <c r="U5820" s="47">
        <f t="shared" si="876"/>
        <v>165.33</v>
      </c>
      <c r="V5820" s="47">
        <f t="shared" si="877"/>
        <v>53.460000000000008</v>
      </c>
      <c r="W5820" s="11"/>
    </row>
    <row r="5821" spans="1:23" x14ac:dyDescent="0.45">
      <c r="A5821" t="s">
        <v>5826</v>
      </c>
      <c r="B5821">
        <v>94.95</v>
      </c>
      <c r="D5821" s="9" t="str">
        <f>VartojimasGamyba!J5817</f>
        <v>2024-04-30-07</v>
      </c>
      <c r="E5821" s="8">
        <f>VartojimasGamyba!G5817</f>
        <v>0</v>
      </c>
      <c r="F5821" s="11"/>
      <c r="G5821" s="7">
        <f t="shared" si="879"/>
        <v>4.5766666666666662</v>
      </c>
      <c r="H5821" s="7">
        <v>0</v>
      </c>
      <c r="I5821" s="7">
        <v>0</v>
      </c>
      <c r="J5821" s="7">
        <v>1.411</v>
      </c>
      <c r="L5821" s="7">
        <f>VartojimasGamyba!H5817</f>
        <v>1.411</v>
      </c>
      <c r="M5821" s="15">
        <f t="shared" si="871"/>
        <v>0</v>
      </c>
      <c r="N5821" s="7">
        <f t="shared" si="872"/>
        <v>-117.63507000000001</v>
      </c>
      <c r="O5821" s="7">
        <f t="shared" si="873"/>
        <v>0</v>
      </c>
      <c r="R5821" s="7"/>
      <c r="S5821" s="47">
        <f t="shared" si="874"/>
        <v>1.411</v>
      </c>
      <c r="T5821" s="47">
        <f t="shared" si="875"/>
        <v>1.411</v>
      </c>
      <c r="U5821" s="47">
        <f t="shared" si="876"/>
        <v>195.24</v>
      </c>
      <c r="V5821" s="47">
        <f t="shared" si="877"/>
        <v>83.37</v>
      </c>
      <c r="W5821" s="11"/>
    </row>
    <row r="5822" spans="1:23" x14ac:dyDescent="0.45">
      <c r="A5822" t="s">
        <v>5827</v>
      </c>
      <c r="B5822">
        <v>102.27</v>
      </c>
      <c r="D5822" s="9" t="str">
        <f>VartojimasGamyba!J5818</f>
        <v>2024-04-30-08</v>
      </c>
      <c r="E5822" s="8">
        <f>VartojimasGamyba!G5818</f>
        <v>0</v>
      </c>
      <c r="F5822" s="11"/>
      <c r="G5822" s="7">
        <f t="shared" si="879"/>
        <v>4.5766666666666662</v>
      </c>
      <c r="H5822" s="7">
        <v>0</v>
      </c>
      <c r="I5822" s="7">
        <v>0</v>
      </c>
      <c r="J5822" s="7">
        <v>2.86</v>
      </c>
      <c r="L5822" s="7">
        <f>VartojimasGamyba!H5818</f>
        <v>2.86</v>
      </c>
      <c r="M5822" s="15">
        <f t="shared" si="871"/>
        <v>0</v>
      </c>
      <c r="N5822" s="7">
        <f t="shared" si="872"/>
        <v>-259.3734</v>
      </c>
      <c r="O5822" s="7">
        <f t="shared" si="873"/>
        <v>0</v>
      </c>
      <c r="R5822" s="7"/>
      <c r="S5822" s="47">
        <f t="shared" si="874"/>
        <v>2.86</v>
      </c>
      <c r="T5822" s="47">
        <f t="shared" si="875"/>
        <v>2.86</v>
      </c>
      <c r="U5822" s="47">
        <f t="shared" si="876"/>
        <v>202.56</v>
      </c>
      <c r="V5822" s="47">
        <f t="shared" si="877"/>
        <v>90.69</v>
      </c>
      <c r="W5822" s="11"/>
    </row>
    <row r="5823" spans="1:23" x14ac:dyDescent="0.45">
      <c r="A5823" t="s">
        <v>5828</v>
      </c>
      <c r="B5823">
        <v>84.45</v>
      </c>
      <c r="D5823" s="9" t="str">
        <f>VartojimasGamyba!J5819</f>
        <v>2024-04-30-09</v>
      </c>
      <c r="E5823" s="8">
        <f>VartojimasGamyba!G5819</f>
        <v>0.22600000000000001</v>
      </c>
      <c r="F5823" s="11"/>
      <c r="G5823" s="7">
        <f t="shared" si="879"/>
        <v>4.5766666666666662</v>
      </c>
      <c r="H5823" s="7">
        <v>0</v>
      </c>
      <c r="I5823" s="7">
        <v>0</v>
      </c>
      <c r="J5823" s="7">
        <v>2.72</v>
      </c>
      <c r="L5823" s="7">
        <f>VartojimasGamyba!H5819</f>
        <v>2.9460000000000002</v>
      </c>
      <c r="M5823" s="15">
        <f t="shared" si="871"/>
        <v>0</v>
      </c>
      <c r="N5823" s="7">
        <f t="shared" si="872"/>
        <v>-198.20640000000003</v>
      </c>
      <c r="O5823" s="7">
        <f t="shared" si="873"/>
        <v>0</v>
      </c>
      <c r="R5823" s="7"/>
      <c r="S5823" s="47">
        <f t="shared" si="874"/>
        <v>2.72</v>
      </c>
      <c r="T5823" s="47">
        <f t="shared" si="875"/>
        <v>2.72</v>
      </c>
      <c r="U5823" s="47">
        <f t="shared" si="876"/>
        <v>184.74</v>
      </c>
      <c r="V5823" s="47">
        <f t="shared" si="877"/>
        <v>72.87</v>
      </c>
      <c r="W5823" s="11"/>
    </row>
    <row r="5824" spans="1:23" x14ac:dyDescent="0.45">
      <c r="A5824" t="s">
        <v>5829</v>
      </c>
      <c r="B5824">
        <v>69.22</v>
      </c>
      <c r="D5824" s="9" t="str">
        <f>VartojimasGamyba!J5820</f>
        <v>2024-04-30-10</v>
      </c>
      <c r="E5824" s="8">
        <f>VartojimasGamyba!G5820</f>
        <v>0</v>
      </c>
      <c r="F5824" s="11"/>
      <c r="G5824" s="7">
        <f t="shared" si="879"/>
        <v>4.5766666666666662</v>
      </c>
      <c r="H5824" s="7">
        <v>0</v>
      </c>
      <c r="I5824" s="7">
        <v>0</v>
      </c>
      <c r="J5824" s="7">
        <v>3.43</v>
      </c>
      <c r="L5824" s="7">
        <f>VartojimasGamyba!H5820</f>
        <v>3.43</v>
      </c>
      <c r="M5824" s="15">
        <f t="shared" si="871"/>
        <v>0</v>
      </c>
      <c r="N5824" s="7">
        <f t="shared" si="872"/>
        <v>-197.70520000000002</v>
      </c>
      <c r="O5824" s="7">
        <f t="shared" si="873"/>
        <v>0</v>
      </c>
      <c r="R5824" s="7"/>
      <c r="S5824" s="47">
        <f t="shared" si="874"/>
        <v>3.43</v>
      </c>
      <c r="T5824" s="47">
        <f t="shared" si="875"/>
        <v>3.43</v>
      </c>
      <c r="U5824" s="47">
        <f t="shared" si="876"/>
        <v>169.51</v>
      </c>
      <c r="V5824" s="47">
        <f t="shared" si="877"/>
        <v>57.64</v>
      </c>
      <c r="W5824" s="11"/>
    </row>
    <row r="5825" spans="1:23" x14ac:dyDescent="0.45">
      <c r="A5825" t="s">
        <v>5830</v>
      </c>
      <c r="B5825">
        <v>52.54</v>
      </c>
      <c r="D5825" s="9" t="str">
        <f>VartojimasGamyba!J5821</f>
        <v>2024-04-30-11</v>
      </c>
      <c r="E5825" s="8">
        <f>VartojimasGamyba!G5821</f>
        <v>0</v>
      </c>
      <c r="F5825" s="11"/>
      <c r="G5825" s="7">
        <f t="shared" si="879"/>
        <v>4.5766666666666662</v>
      </c>
      <c r="H5825" s="7">
        <v>0</v>
      </c>
      <c r="I5825" s="7">
        <v>0</v>
      </c>
      <c r="J5825" s="7">
        <v>3.6339999999999999</v>
      </c>
      <c r="L5825" s="7">
        <f>VartojimasGamyba!H5821</f>
        <v>3.6339999999999999</v>
      </c>
      <c r="M5825" s="15">
        <f t="shared" si="871"/>
        <v>0</v>
      </c>
      <c r="N5825" s="7">
        <f t="shared" si="872"/>
        <v>-148.84863999999999</v>
      </c>
      <c r="O5825" s="7">
        <f t="shared" si="873"/>
        <v>0</v>
      </c>
      <c r="R5825" s="7"/>
      <c r="S5825" s="47">
        <f t="shared" si="874"/>
        <v>3.6339999999999999</v>
      </c>
      <c r="T5825" s="47">
        <f t="shared" si="875"/>
        <v>3.6339999999999999</v>
      </c>
      <c r="U5825" s="47">
        <f t="shared" si="876"/>
        <v>152.83000000000001</v>
      </c>
      <c r="V5825" s="47">
        <f t="shared" si="877"/>
        <v>40.96</v>
      </c>
      <c r="W5825" s="11"/>
    </row>
    <row r="5826" spans="1:23" x14ac:dyDescent="0.45">
      <c r="A5826" t="s">
        <v>5831</v>
      </c>
      <c r="B5826">
        <v>43.91</v>
      </c>
      <c r="D5826" s="9" t="str">
        <f>VartojimasGamyba!J5822</f>
        <v>2024-04-30-12</v>
      </c>
      <c r="E5826" s="8">
        <f>VartojimasGamyba!G5822</f>
        <v>0</v>
      </c>
      <c r="F5826" s="11"/>
      <c r="G5826" s="7">
        <f t="shared" si="879"/>
        <v>4.5766666666666662</v>
      </c>
      <c r="H5826" s="7">
        <v>0</v>
      </c>
      <c r="I5826" s="7">
        <v>0</v>
      </c>
      <c r="J5826" s="7">
        <v>3.3559999999999999</v>
      </c>
      <c r="L5826" s="7">
        <f>VartojimasGamyba!H5822</f>
        <v>3.3559999999999999</v>
      </c>
      <c r="M5826" s="15">
        <f t="shared" si="871"/>
        <v>0</v>
      </c>
      <c r="N5826" s="7">
        <f t="shared" si="872"/>
        <v>-108.49947999999999</v>
      </c>
      <c r="O5826" s="7">
        <f t="shared" si="873"/>
        <v>0</v>
      </c>
      <c r="R5826" s="7"/>
      <c r="S5826" s="47">
        <f t="shared" si="874"/>
        <v>3.3559999999999999</v>
      </c>
      <c r="T5826" s="47">
        <f t="shared" si="875"/>
        <v>3.3559999999999999</v>
      </c>
      <c r="U5826" s="47">
        <f t="shared" si="876"/>
        <v>144.19999999999999</v>
      </c>
      <c r="V5826" s="47">
        <f t="shared" si="877"/>
        <v>32.33</v>
      </c>
      <c r="W5826" s="11"/>
    </row>
    <row r="5827" spans="1:23" x14ac:dyDescent="0.45">
      <c r="A5827" t="s">
        <v>5832</v>
      </c>
      <c r="B5827">
        <v>31.25</v>
      </c>
      <c r="D5827" s="9" t="str">
        <f>VartojimasGamyba!J5823</f>
        <v>2024-04-30-13</v>
      </c>
      <c r="E5827" s="8">
        <f>VartojimasGamyba!G5823</f>
        <v>0</v>
      </c>
      <c r="F5827" s="11"/>
      <c r="G5827" s="7">
        <f t="shared" si="879"/>
        <v>4.5766666666666662</v>
      </c>
      <c r="H5827" s="7">
        <v>0</v>
      </c>
      <c r="I5827" s="7">
        <v>0</v>
      </c>
      <c r="J5827" s="7">
        <v>2.83</v>
      </c>
      <c r="L5827" s="7">
        <f>VartojimasGamyba!H5823</f>
        <v>2.83</v>
      </c>
      <c r="M5827" s="15">
        <f t="shared" si="871"/>
        <v>0</v>
      </c>
      <c r="N5827" s="7">
        <f t="shared" si="872"/>
        <v>-55.666100000000007</v>
      </c>
      <c r="O5827" s="7">
        <f t="shared" si="873"/>
        <v>0</v>
      </c>
      <c r="R5827" s="7"/>
      <c r="S5827" s="47">
        <f t="shared" si="874"/>
        <v>2.83</v>
      </c>
      <c r="T5827" s="47">
        <f t="shared" si="875"/>
        <v>2.83</v>
      </c>
      <c r="U5827" s="47">
        <f t="shared" si="876"/>
        <v>131.54000000000002</v>
      </c>
      <c r="V5827" s="47">
        <f t="shared" si="877"/>
        <v>19.670000000000002</v>
      </c>
      <c r="W5827" s="11"/>
    </row>
    <row r="5828" spans="1:23" x14ac:dyDescent="0.45">
      <c r="A5828" t="s">
        <v>5833</v>
      </c>
      <c r="B5828">
        <v>11.3</v>
      </c>
      <c r="D5828" s="9" t="str">
        <f>VartojimasGamyba!J5824</f>
        <v>2024-04-30-14</v>
      </c>
      <c r="E5828" s="8">
        <f>VartojimasGamyba!G5824</f>
        <v>0</v>
      </c>
      <c r="F5828" s="11"/>
      <c r="G5828" s="7">
        <f t="shared" si="879"/>
        <v>6.6236666666666668</v>
      </c>
      <c r="H5828" s="7">
        <v>2.0470000000000006</v>
      </c>
      <c r="I5828" s="7">
        <v>0</v>
      </c>
      <c r="J5828" s="7">
        <v>0</v>
      </c>
      <c r="L5828" s="7">
        <f>VartojimasGamyba!H5824</f>
        <v>2.0470000000000002</v>
      </c>
      <c r="M5828" s="15">
        <f t="shared" si="871"/>
        <v>0</v>
      </c>
      <c r="N5828" s="7">
        <f t="shared" si="872"/>
        <v>0</v>
      </c>
      <c r="O5828" s="7">
        <f t="shared" si="873"/>
        <v>0</v>
      </c>
      <c r="R5828" s="7"/>
      <c r="S5828" s="47">
        <f t="shared" si="874"/>
        <v>2.0470000000000002</v>
      </c>
      <c r="T5828" s="47">
        <f t="shared" si="875"/>
        <v>2.0470000000000002</v>
      </c>
      <c r="U5828" s="47">
        <f t="shared" si="876"/>
        <v>111.59</v>
      </c>
      <c r="V5828" s="47">
        <f t="shared" si="877"/>
        <v>-0.27999999999999936</v>
      </c>
      <c r="W5828" s="11"/>
    </row>
    <row r="5829" spans="1:23" x14ac:dyDescent="0.45">
      <c r="A5829" t="s">
        <v>5834</v>
      </c>
      <c r="B5829">
        <v>10</v>
      </c>
      <c r="D5829" s="9" t="str">
        <f>VartojimasGamyba!J5825</f>
        <v>2024-04-30-15</v>
      </c>
      <c r="E5829" s="8">
        <f>VartojimasGamyba!G5825</f>
        <v>0.40400000000000003</v>
      </c>
      <c r="F5829" s="11"/>
      <c r="G5829" s="7">
        <f t="shared" si="879"/>
        <v>7.3546666666666667</v>
      </c>
      <c r="H5829" s="7">
        <v>0.73100000000000009</v>
      </c>
      <c r="I5829" s="7">
        <v>0</v>
      </c>
      <c r="J5829" s="7">
        <v>0</v>
      </c>
      <c r="L5829" s="7">
        <f>VartojimasGamyba!H5825</f>
        <v>1.135</v>
      </c>
      <c r="M5829" s="15">
        <f t="shared" si="871"/>
        <v>0</v>
      </c>
      <c r="N5829" s="7">
        <f t="shared" si="872"/>
        <v>0</v>
      </c>
      <c r="O5829" s="7">
        <f t="shared" si="873"/>
        <v>0</v>
      </c>
      <c r="R5829" s="7"/>
      <c r="S5829" s="47">
        <f t="shared" si="874"/>
        <v>0.73099999999999998</v>
      </c>
      <c r="T5829" s="47">
        <f t="shared" si="875"/>
        <v>0.73099999999999998</v>
      </c>
      <c r="U5829" s="47">
        <f t="shared" si="876"/>
        <v>110.29</v>
      </c>
      <c r="V5829" s="47">
        <f t="shared" si="877"/>
        <v>-1.58</v>
      </c>
      <c r="W5829" s="11"/>
    </row>
    <row r="5830" spans="1:23" x14ac:dyDescent="0.45">
      <c r="A5830" t="s">
        <v>5835</v>
      </c>
      <c r="B5830">
        <v>19.41</v>
      </c>
      <c r="D5830" s="9" t="str">
        <f>VartojimasGamyba!J5826</f>
        <v>2024-04-30-16</v>
      </c>
      <c r="E5830" s="8">
        <f>VartojimasGamyba!G5826</f>
        <v>5.0999999999999997E-2</v>
      </c>
      <c r="F5830" s="11"/>
      <c r="G5830" s="7">
        <f t="shared" si="879"/>
        <v>7.3546666666666667</v>
      </c>
      <c r="H5830" s="7">
        <v>5.5511151231257827E-17</v>
      </c>
      <c r="I5830" s="7">
        <v>0</v>
      </c>
      <c r="J5830" s="7">
        <v>0.26900000000000002</v>
      </c>
      <c r="L5830" s="7">
        <f>VartojimasGamyba!H5826</f>
        <v>0.32</v>
      </c>
      <c r="M5830" s="15">
        <f t="shared" si="871"/>
        <v>0</v>
      </c>
      <c r="N5830" s="7">
        <f t="shared" si="872"/>
        <v>-2.1062700000000003</v>
      </c>
      <c r="O5830" s="7">
        <f t="shared" si="873"/>
        <v>0</v>
      </c>
      <c r="R5830" s="7"/>
      <c r="S5830" s="47">
        <f t="shared" si="874"/>
        <v>0.26900000000000002</v>
      </c>
      <c r="T5830" s="47">
        <f t="shared" si="875"/>
        <v>0.26900000000000002</v>
      </c>
      <c r="U5830" s="47">
        <f t="shared" si="876"/>
        <v>119.7</v>
      </c>
      <c r="V5830" s="47">
        <f t="shared" si="877"/>
        <v>7.83</v>
      </c>
      <c r="W5830" s="11"/>
    </row>
    <row r="5831" spans="1:23" x14ac:dyDescent="0.45">
      <c r="A5831" t="s">
        <v>5836</v>
      </c>
      <c r="B5831">
        <v>45.58</v>
      </c>
      <c r="D5831" s="9" t="str">
        <f>VartojimasGamyba!J5827</f>
        <v>2024-04-30-17</v>
      </c>
      <c r="E5831" s="8">
        <f>VartojimasGamyba!G5827</f>
        <v>0.21299999999999999</v>
      </c>
      <c r="F5831" s="11"/>
      <c r="G5831" s="7">
        <f t="shared" si="879"/>
        <v>7.1535555555555552</v>
      </c>
      <c r="H5831" s="7">
        <v>0</v>
      </c>
      <c r="I5831" s="7">
        <v>0.2011111111111111</v>
      </c>
      <c r="J5831" s="7">
        <v>0</v>
      </c>
      <c r="L5831" s="7">
        <f>VartojimasGamyba!H5827</f>
        <v>3.2000000000000001E-2</v>
      </c>
      <c r="M5831" s="15">
        <f t="shared" ref="M5831:M5894" si="880">E5831+H5831-I5831*$J$2+J5831-L5831</f>
        <v>0</v>
      </c>
      <c r="N5831" s="7">
        <f t="shared" ref="N5831:N5894" si="881">M5831*U5831-J5831*V5831</f>
        <v>0</v>
      </c>
      <c r="O5831" s="7">
        <f t="shared" ref="O5831:O5894" si="882">(M5831)*(B5831+$Z$21)</f>
        <v>0</v>
      </c>
      <c r="R5831" s="7"/>
      <c r="S5831" s="47">
        <f t="shared" ref="S5831:S5894" si="883">M5831+IF((L5831-E5831)&gt;0,(L5831-E5831),0)</f>
        <v>0</v>
      </c>
      <c r="T5831" s="47">
        <f t="shared" ref="T5831:T5894" si="884">IF(L5831-E5831&lt;0,0,L5831-E5831)</f>
        <v>0</v>
      </c>
      <c r="U5831" s="47">
        <f t="shared" ref="U5831:U5894" si="885">B5831+$Z$21</f>
        <v>145.87</v>
      </c>
      <c r="V5831" s="47">
        <f t="shared" ref="V5831:V5894" si="886">B5831+$Z$20</f>
        <v>34</v>
      </c>
      <c r="W5831" s="11"/>
    </row>
    <row r="5832" spans="1:23" x14ac:dyDescent="0.45">
      <c r="A5832" t="s">
        <v>5837</v>
      </c>
      <c r="B5832">
        <v>66.61</v>
      </c>
      <c r="D5832" s="9" t="str">
        <f>VartojimasGamyba!J5828</f>
        <v>2024-04-30-18</v>
      </c>
      <c r="E5832" s="8">
        <f>VartojimasGamyba!G5828</f>
        <v>0.28299999999999997</v>
      </c>
      <c r="F5832" s="11"/>
      <c r="G5832" s="7">
        <f t="shared" si="879"/>
        <v>6.8391111111111105</v>
      </c>
      <c r="H5832" s="7">
        <v>0</v>
      </c>
      <c r="I5832" s="7">
        <v>0.31444444444444442</v>
      </c>
      <c r="J5832" s="7">
        <v>0</v>
      </c>
      <c r="L5832" s="7">
        <f>VartojimasGamyba!H5828</f>
        <v>0</v>
      </c>
      <c r="M5832" s="15">
        <f t="shared" si="880"/>
        <v>0</v>
      </c>
      <c r="N5832" s="7">
        <f t="shared" si="881"/>
        <v>0</v>
      </c>
      <c r="O5832" s="7">
        <f t="shared" si="882"/>
        <v>0</v>
      </c>
      <c r="R5832" s="7"/>
      <c r="S5832" s="47">
        <f t="shared" si="883"/>
        <v>0</v>
      </c>
      <c r="T5832" s="47">
        <f t="shared" si="884"/>
        <v>0</v>
      </c>
      <c r="U5832" s="47">
        <f t="shared" si="885"/>
        <v>166.9</v>
      </c>
      <c r="V5832" s="47">
        <f t="shared" si="886"/>
        <v>55.03</v>
      </c>
      <c r="W5832" s="11"/>
    </row>
    <row r="5833" spans="1:23" x14ac:dyDescent="0.45">
      <c r="A5833" t="s">
        <v>5838</v>
      </c>
      <c r="B5833">
        <v>86.2</v>
      </c>
      <c r="D5833" s="9" t="str">
        <f>VartojimasGamyba!J5829</f>
        <v>2024-04-30-19</v>
      </c>
      <c r="E5833" s="8">
        <f>VartojimasGamyba!G5829</f>
        <v>0.30099999999999999</v>
      </c>
      <c r="F5833" s="11"/>
      <c r="G5833" s="7">
        <f t="shared" si="879"/>
        <v>6.5046666666666662</v>
      </c>
      <c r="H5833" s="7">
        <v>0</v>
      </c>
      <c r="I5833" s="7">
        <v>0.33444444444444443</v>
      </c>
      <c r="J5833" s="7">
        <v>0</v>
      </c>
      <c r="L5833" s="7">
        <f>VartojimasGamyba!H5829</f>
        <v>0</v>
      </c>
      <c r="M5833" s="15">
        <f t="shared" si="880"/>
        <v>0</v>
      </c>
      <c r="N5833" s="7">
        <f t="shared" si="881"/>
        <v>0</v>
      </c>
      <c r="O5833" s="7">
        <f t="shared" si="882"/>
        <v>0</v>
      </c>
      <c r="R5833" s="7"/>
      <c r="S5833" s="47">
        <f t="shared" si="883"/>
        <v>0</v>
      </c>
      <c r="T5833" s="47">
        <f t="shared" si="884"/>
        <v>0</v>
      </c>
      <c r="U5833" s="47">
        <f t="shared" si="885"/>
        <v>186.49</v>
      </c>
      <c r="V5833" s="47">
        <f t="shared" si="886"/>
        <v>74.62</v>
      </c>
      <c r="W5833" s="11"/>
    </row>
    <row r="5834" spans="1:23" x14ac:dyDescent="0.45">
      <c r="A5834" t="s">
        <v>5839</v>
      </c>
      <c r="B5834">
        <v>121.97</v>
      </c>
      <c r="D5834" s="9" t="str">
        <f>VartojimasGamyba!J5830</f>
        <v>2024-04-30-20</v>
      </c>
      <c r="E5834" s="8">
        <f>VartojimasGamyba!G5830</f>
        <v>0.29299999999999998</v>
      </c>
      <c r="F5834" s="11"/>
      <c r="G5834" s="7">
        <f t="shared" si="879"/>
        <v>6.1791111111111103</v>
      </c>
      <c r="H5834" s="7">
        <v>0</v>
      </c>
      <c r="I5834" s="7">
        <v>0.32555555555555554</v>
      </c>
      <c r="J5834" s="7">
        <v>0</v>
      </c>
      <c r="L5834" s="7">
        <f>VartojimasGamyba!H5830</f>
        <v>0</v>
      </c>
      <c r="M5834" s="15">
        <f t="shared" si="880"/>
        <v>0</v>
      </c>
      <c r="N5834" s="7">
        <f t="shared" si="881"/>
        <v>0</v>
      </c>
      <c r="O5834" s="7">
        <f t="shared" si="882"/>
        <v>0</v>
      </c>
      <c r="P5834" s="7" t="s">
        <v>8873</v>
      </c>
      <c r="R5834" s="7"/>
      <c r="S5834" s="47">
        <f t="shared" si="883"/>
        <v>0</v>
      </c>
      <c r="T5834" s="47">
        <f t="shared" si="884"/>
        <v>0</v>
      </c>
      <c r="U5834" s="47">
        <f t="shared" si="885"/>
        <v>222.26</v>
      </c>
      <c r="V5834" s="47">
        <f t="shared" si="886"/>
        <v>110.39</v>
      </c>
      <c r="W5834" s="11"/>
    </row>
    <row r="5835" spans="1:23" x14ac:dyDescent="0.45">
      <c r="A5835" t="s">
        <v>5840</v>
      </c>
      <c r="B5835">
        <v>131.97999999999999</v>
      </c>
      <c r="D5835" s="9" t="str">
        <f>VartojimasGamyba!J5831</f>
        <v>2024-04-30-21</v>
      </c>
      <c r="E5835" s="8">
        <f>VartojimasGamyba!G5831</f>
        <v>0.192</v>
      </c>
      <c r="F5835" s="11"/>
      <c r="G5835" s="7">
        <f t="shared" si="879"/>
        <v>5.3233333333333333</v>
      </c>
      <c r="H5835" s="7">
        <v>5.7820000000000045</v>
      </c>
      <c r="I5835" s="7">
        <v>6.6377777777777824</v>
      </c>
      <c r="J5835" s="7">
        <v>0</v>
      </c>
      <c r="L5835" s="7">
        <f>VartojimasGamyba!H5831</f>
        <v>0</v>
      </c>
      <c r="M5835" s="15">
        <f t="shared" si="880"/>
        <v>0</v>
      </c>
      <c r="N5835" s="7">
        <f t="shared" si="881"/>
        <v>0</v>
      </c>
      <c r="O5835" s="7">
        <f t="shared" si="882"/>
        <v>0</v>
      </c>
      <c r="P5835" s="7">
        <f>SUM(N5814:N5837)</f>
        <v>-1204.3273100000001</v>
      </c>
      <c r="R5835" s="7"/>
      <c r="S5835" s="47">
        <f t="shared" si="883"/>
        <v>0</v>
      </c>
      <c r="T5835" s="47">
        <f t="shared" si="884"/>
        <v>0</v>
      </c>
      <c r="U5835" s="47">
        <f t="shared" si="885"/>
        <v>232.26999999999998</v>
      </c>
      <c r="V5835" s="47">
        <f t="shared" si="886"/>
        <v>120.39999999999999</v>
      </c>
      <c r="W5835" s="11"/>
    </row>
    <row r="5836" spans="1:23" x14ac:dyDescent="0.45">
      <c r="A5836" t="s">
        <v>5841</v>
      </c>
      <c r="B5836">
        <v>88.36</v>
      </c>
      <c r="D5836" s="9" t="str">
        <f>VartojimasGamyba!J5832</f>
        <v>2024-04-30-22</v>
      </c>
      <c r="E5836" s="8">
        <f>VartojimasGamyba!G5832</f>
        <v>0.14099999999999999</v>
      </c>
      <c r="F5836" s="11"/>
      <c r="G5836" s="7">
        <f t="shared" si="879"/>
        <v>5.166666666666667</v>
      </c>
      <c r="H5836" s="7">
        <v>0</v>
      </c>
      <c r="I5836" s="7">
        <v>0.15666666666666665</v>
      </c>
      <c r="J5836" s="7">
        <v>0</v>
      </c>
      <c r="L5836" s="7">
        <f>VartojimasGamyba!H5832</f>
        <v>0</v>
      </c>
      <c r="M5836" s="15">
        <f t="shared" si="880"/>
        <v>0</v>
      </c>
      <c r="N5836" s="7">
        <f t="shared" si="881"/>
        <v>0</v>
      </c>
      <c r="O5836" s="7">
        <f t="shared" si="882"/>
        <v>0</v>
      </c>
      <c r="P5836" s="7" t="s">
        <v>8872</v>
      </c>
      <c r="R5836" s="7"/>
      <c r="S5836" s="47">
        <f t="shared" si="883"/>
        <v>0</v>
      </c>
      <c r="T5836" s="47">
        <f t="shared" si="884"/>
        <v>0</v>
      </c>
      <c r="U5836" s="47">
        <f t="shared" si="885"/>
        <v>188.65</v>
      </c>
      <c r="V5836" s="47">
        <f t="shared" si="886"/>
        <v>76.78</v>
      </c>
      <c r="W5836" s="11"/>
    </row>
    <row r="5837" spans="1:23" x14ac:dyDescent="0.45">
      <c r="A5837" t="s">
        <v>5842</v>
      </c>
      <c r="B5837">
        <v>78.02</v>
      </c>
      <c r="D5837" s="9" t="str">
        <f>VartojimasGamyba!J5833</f>
        <v>2024-04-30-23</v>
      </c>
      <c r="E5837" s="8">
        <f>VartojimasGamyba!G5833</f>
        <v>0.15</v>
      </c>
      <c r="F5837" s="11"/>
      <c r="G5837" s="7">
        <f t="shared" si="879"/>
        <v>5</v>
      </c>
      <c r="H5837" s="7">
        <v>0</v>
      </c>
      <c r="I5837" s="7">
        <v>0.16666666666666666</v>
      </c>
      <c r="J5837" s="7">
        <v>0</v>
      </c>
      <c r="L5837" s="7">
        <f>VartojimasGamyba!H5833</f>
        <v>0</v>
      </c>
      <c r="M5837" s="15">
        <f t="shared" si="880"/>
        <v>0</v>
      </c>
      <c r="N5837" s="7">
        <f t="shared" si="881"/>
        <v>0</v>
      </c>
      <c r="O5837" s="7">
        <f t="shared" si="882"/>
        <v>0</v>
      </c>
      <c r="P5837" s="7">
        <f>SUM(O5814:O5837)</f>
        <v>-1.4447359975022778E-13</v>
      </c>
      <c r="Q5837" s="7">
        <f>SUMPRODUCT(B5814:B5837,E5814:E5837)+SUM(E5814:E5837)*$Z$21-SUMPRODUCT(B5814:B5837,L5814:L5837)+SUM(L5814:L5837)*ABS($Z$20)</f>
        <v>-746.30348000000004</v>
      </c>
      <c r="R5837" s="7"/>
      <c r="S5837" s="47">
        <f t="shared" si="883"/>
        <v>0</v>
      </c>
      <c r="T5837" s="47">
        <f t="shared" si="884"/>
        <v>0</v>
      </c>
      <c r="U5837" s="47">
        <f t="shared" si="885"/>
        <v>178.31</v>
      </c>
      <c r="V5837" s="47">
        <f t="shared" si="886"/>
        <v>66.44</v>
      </c>
      <c r="W5837" s="11">
        <f>IF(P5837&lt;&gt;Q5837,1,0)</f>
        <v>1</v>
      </c>
    </row>
    <row r="5838" spans="1:23" x14ac:dyDescent="0.45">
      <c r="A5838" t="s">
        <v>5843</v>
      </c>
      <c r="B5838">
        <v>54.93</v>
      </c>
      <c r="D5838" s="1" t="str">
        <f>VartojimasGamyba!J5834</f>
        <v>2024-05-01-00</v>
      </c>
      <c r="E5838" s="7">
        <f>VartojimasGamyba!G5834</f>
        <v>0.125</v>
      </c>
      <c r="F5838" s="11"/>
      <c r="G5838" s="12">
        <f>G5837+H5838-I5838</f>
        <v>3.875</v>
      </c>
      <c r="H5838" s="12">
        <v>8.875</v>
      </c>
      <c r="I5838" s="12">
        <v>10</v>
      </c>
      <c r="J5838" s="12">
        <v>0</v>
      </c>
      <c r="K5838" s="12"/>
      <c r="L5838" s="12">
        <f>VartojimasGamyba!H5834</f>
        <v>0</v>
      </c>
      <c r="M5838" s="19">
        <f t="shared" si="880"/>
        <v>0</v>
      </c>
      <c r="N5838" s="7">
        <f t="shared" si="881"/>
        <v>0</v>
      </c>
      <c r="O5838" s="7">
        <f t="shared" si="882"/>
        <v>0</v>
      </c>
      <c r="R5838" s="20" t="s">
        <v>8783</v>
      </c>
      <c r="S5838" s="47">
        <f t="shared" si="883"/>
        <v>0</v>
      </c>
      <c r="T5838" s="47">
        <f t="shared" si="884"/>
        <v>0</v>
      </c>
      <c r="U5838" s="47">
        <f t="shared" si="885"/>
        <v>155.22</v>
      </c>
      <c r="V5838" s="47">
        <f t="shared" si="886"/>
        <v>43.35</v>
      </c>
      <c r="W5838" s="11"/>
    </row>
    <row r="5839" spans="1:23" x14ac:dyDescent="0.45">
      <c r="A5839" t="s">
        <v>5844</v>
      </c>
      <c r="B5839">
        <v>38</v>
      </c>
      <c r="D5839" s="1" t="str">
        <f>VartojimasGamyba!J5835</f>
        <v>2024-05-01-01</v>
      </c>
      <c r="E5839" s="7">
        <f>VartojimasGamyba!G5835</f>
        <v>9.8000000000000004E-2</v>
      </c>
      <c r="F5839" s="11"/>
      <c r="G5839" s="12">
        <f t="shared" ref="G5839:G5861" si="887">G5838+H5839-I5839</f>
        <v>2.7769999999999992</v>
      </c>
      <c r="H5839" s="12">
        <v>8.9019999999999992</v>
      </c>
      <c r="I5839" s="12">
        <v>10</v>
      </c>
      <c r="J5839" s="12">
        <v>0</v>
      </c>
      <c r="K5839" s="12"/>
      <c r="L5839" s="12">
        <f>VartojimasGamyba!H5835</f>
        <v>0</v>
      </c>
      <c r="M5839" s="19">
        <f t="shared" si="880"/>
        <v>0</v>
      </c>
      <c r="N5839" s="7">
        <f t="shared" si="881"/>
        <v>0</v>
      </c>
      <c r="O5839" s="7">
        <f t="shared" si="882"/>
        <v>0</v>
      </c>
      <c r="R5839" s="7"/>
      <c r="S5839" s="47">
        <f t="shared" si="883"/>
        <v>0</v>
      </c>
      <c r="T5839" s="47">
        <f t="shared" si="884"/>
        <v>0</v>
      </c>
      <c r="U5839" s="47">
        <f t="shared" si="885"/>
        <v>138.29000000000002</v>
      </c>
      <c r="V5839" s="47">
        <f t="shared" si="886"/>
        <v>26.42</v>
      </c>
      <c r="W5839" s="11"/>
    </row>
    <row r="5840" spans="1:23" x14ac:dyDescent="0.45">
      <c r="A5840" t="s">
        <v>5845</v>
      </c>
      <c r="B5840">
        <v>36.61</v>
      </c>
      <c r="D5840" s="1" t="str">
        <f>VartojimasGamyba!J5836</f>
        <v>2024-05-01-02</v>
      </c>
      <c r="E5840" s="7">
        <f>VartojimasGamyba!G5836</f>
        <v>0.10299999999999999</v>
      </c>
      <c r="F5840" s="11"/>
      <c r="G5840" s="12">
        <f t="shared" si="887"/>
        <v>1.6739999999999977</v>
      </c>
      <c r="H5840" s="12">
        <v>8.8969999999999985</v>
      </c>
      <c r="I5840" s="12">
        <v>10</v>
      </c>
      <c r="J5840" s="12">
        <v>0</v>
      </c>
      <c r="K5840" s="12"/>
      <c r="L5840" s="12">
        <f>VartojimasGamyba!H5836</f>
        <v>0</v>
      </c>
      <c r="M5840" s="19">
        <f t="shared" si="880"/>
        <v>-1.7763568394002505E-15</v>
      </c>
      <c r="N5840" s="7">
        <f t="shared" si="881"/>
        <v>-2.431832513138943E-13</v>
      </c>
      <c r="O5840" s="7">
        <f t="shared" si="882"/>
        <v>-2.431832513138943E-13</v>
      </c>
      <c r="R5840" s="7"/>
      <c r="S5840" s="47">
        <f t="shared" si="883"/>
        <v>-1.7763568394002505E-15</v>
      </c>
      <c r="T5840" s="47">
        <f t="shared" si="884"/>
        <v>0</v>
      </c>
      <c r="U5840" s="47">
        <f t="shared" si="885"/>
        <v>136.9</v>
      </c>
      <c r="V5840" s="47">
        <f t="shared" si="886"/>
        <v>25.03</v>
      </c>
      <c r="W5840" s="11"/>
    </row>
    <row r="5841" spans="1:23" x14ac:dyDescent="0.45">
      <c r="A5841" t="s">
        <v>5846</v>
      </c>
      <c r="B5841">
        <v>35.82</v>
      </c>
      <c r="D5841" s="1" t="str">
        <f>VartojimasGamyba!J5837</f>
        <v>2024-05-01-03</v>
      </c>
      <c r="E5841" s="7">
        <f>VartojimasGamyba!G5837</f>
        <v>0.30399999999999999</v>
      </c>
      <c r="F5841" s="11"/>
      <c r="G5841" s="12">
        <f t="shared" si="887"/>
        <v>0.39199999999999768</v>
      </c>
      <c r="H5841" s="12">
        <v>8.718</v>
      </c>
      <c r="I5841" s="12">
        <v>10</v>
      </c>
      <c r="J5841" s="12">
        <v>0</v>
      </c>
      <c r="K5841" s="12"/>
      <c r="L5841" s="12">
        <f>VartojimasGamyba!H5837</f>
        <v>2.1999999999999999E-2</v>
      </c>
      <c r="M5841" s="19">
        <f t="shared" si="880"/>
        <v>2.4286128663675299E-16</v>
      </c>
      <c r="N5841" s="7">
        <f t="shared" si="881"/>
        <v>3.3055849724128452E-14</v>
      </c>
      <c r="O5841" s="7">
        <f t="shared" si="882"/>
        <v>3.3055849724128452E-14</v>
      </c>
      <c r="R5841" s="7"/>
      <c r="S5841" s="47">
        <f t="shared" si="883"/>
        <v>2.4286128663675299E-16</v>
      </c>
      <c r="T5841" s="47">
        <f t="shared" si="884"/>
        <v>0</v>
      </c>
      <c r="U5841" s="47">
        <f t="shared" si="885"/>
        <v>136.11000000000001</v>
      </c>
      <c r="V5841" s="47">
        <f t="shared" si="886"/>
        <v>24.240000000000002</v>
      </c>
      <c r="W5841" s="11"/>
    </row>
    <row r="5842" spans="1:23" x14ac:dyDescent="0.45">
      <c r="A5842" t="s">
        <v>5847</v>
      </c>
      <c r="B5842">
        <v>35.1</v>
      </c>
      <c r="D5842" s="1" t="str">
        <f>VartojimasGamyba!J5838</f>
        <v>2024-05-01-04</v>
      </c>
      <c r="E5842" s="7">
        <f>VartojimasGamyba!G5838</f>
        <v>1.4999999999999999E-2</v>
      </c>
      <c r="F5842" s="11"/>
      <c r="G5842" s="12">
        <f t="shared" si="887"/>
        <v>0.39199999999999768</v>
      </c>
      <c r="H5842" s="12">
        <v>0</v>
      </c>
      <c r="I5842" s="12">
        <v>0</v>
      </c>
      <c r="J5842" s="12">
        <v>0.314</v>
      </c>
      <c r="K5842" s="12"/>
      <c r="L5842" s="12">
        <f>VartojimasGamyba!H5838</f>
        <v>0.32900000000000001</v>
      </c>
      <c r="M5842" s="19">
        <f t="shared" si="880"/>
        <v>0</v>
      </c>
      <c r="N5842" s="7">
        <f t="shared" si="881"/>
        <v>-7.3852800000000007</v>
      </c>
      <c r="O5842" s="7">
        <f t="shared" si="882"/>
        <v>0</v>
      </c>
      <c r="R5842" s="7"/>
      <c r="S5842" s="47">
        <f t="shared" si="883"/>
        <v>0.314</v>
      </c>
      <c r="T5842" s="47">
        <f t="shared" si="884"/>
        <v>0.314</v>
      </c>
      <c r="U5842" s="47">
        <f t="shared" si="885"/>
        <v>135.39000000000001</v>
      </c>
      <c r="V5842" s="47">
        <f t="shared" si="886"/>
        <v>23.520000000000003</v>
      </c>
      <c r="W5842" s="11"/>
    </row>
    <row r="5843" spans="1:23" x14ac:dyDescent="0.45">
      <c r="A5843" t="s">
        <v>5848</v>
      </c>
      <c r="B5843">
        <v>35.590000000000003</v>
      </c>
      <c r="D5843" s="1" t="str">
        <f>VartojimasGamyba!J5839</f>
        <v>2024-05-01-05</v>
      </c>
      <c r="E5843" s="7">
        <f>VartojimasGamyba!G5839</f>
        <v>0</v>
      </c>
      <c r="F5843" s="11"/>
      <c r="G5843" s="12">
        <f t="shared" si="887"/>
        <v>0.39199999999999768</v>
      </c>
      <c r="H5843" s="12">
        <v>0</v>
      </c>
      <c r="I5843" s="12">
        <v>0</v>
      </c>
      <c r="J5843" s="12">
        <v>1.254</v>
      </c>
      <c r="K5843" s="12"/>
      <c r="L5843" s="12">
        <f>VartojimasGamyba!H5839</f>
        <v>1.254</v>
      </c>
      <c r="M5843" s="19">
        <f t="shared" si="880"/>
        <v>0</v>
      </c>
      <c r="N5843" s="7">
        <f t="shared" si="881"/>
        <v>-30.108540000000005</v>
      </c>
      <c r="O5843" s="7">
        <f t="shared" si="882"/>
        <v>0</v>
      </c>
      <c r="R5843" s="7"/>
      <c r="S5843" s="47">
        <f t="shared" si="883"/>
        <v>1.254</v>
      </c>
      <c r="T5843" s="47">
        <f t="shared" si="884"/>
        <v>1.254</v>
      </c>
      <c r="U5843" s="47">
        <f t="shared" si="885"/>
        <v>135.88</v>
      </c>
      <c r="V5843" s="47">
        <f t="shared" si="886"/>
        <v>24.010000000000005</v>
      </c>
      <c r="W5843" s="11"/>
    </row>
    <row r="5844" spans="1:23" x14ac:dyDescent="0.45">
      <c r="A5844" t="s">
        <v>5849</v>
      </c>
      <c r="B5844">
        <v>35.549999999999997</v>
      </c>
      <c r="D5844" s="1" t="str">
        <f>VartojimasGamyba!J5840</f>
        <v>2024-05-01-06</v>
      </c>
      <c r="E5844" s="7">
        <f>VartojimasGamyba!G5840</f>
        <v>0</v>
      </c>
      <c r="F5844" s="11"/>
      <c r="G5844" s="12">
        <f t="shared" si="887"/>
        <v>0.39199999999999768</v>
      </c>
      <c r="H5844" s="12">
        <v>0</v>
      </c>
      <c r="I5844" s="12">
        <v>0</v>
      </c>
      <c r="J5844" s="12">
        <v>2.1869999999999998</v>
      </c>
      <c r="K5844" s="12"/>
      <c r="L5844" s="12">
        <f>VartojimasGamyba!H5840</f>
        <v>2.1869999999999998</v>
      </c>
      <c r="M5844" s="19">
        <f t="shared" si="880"/>
        <v>0</v>
      </c>
      <c r="N5844" s="7">
        <f t="shared" si="881"/>
        <v>-52.422389999999993</v>
      </c>
      <c r="O5844" s="7">
        <f t="shared" si="882"/>
        <v>0</v>
      </c>
      <c r="R5844" s="7"/>
      <c r="S5844" s="47">
        <f t="shared" si="883"/>
        <v>2.1869999999999998</v>
      </c>
      <c r="T5844" s="47">
        <f t="shared" si="884"/>
        <v>2.1869999999999998</v>
      </c>
      <c r="U5844" s="47">
        <f t="shared" si="885"/>
        <v>135.84</v>
      </c>
      <c r="V5844" s="47">
        <f t="shared" si="886"/>
        <v>23.97</v>
      </c>
      <c r="W5844" s="11"/>
    </row>
    <row r="5845" spans="1:23" x14ac:dyDescent="0.45">
      <c r="A5845" t="s">
        <v>5850</v>
      </c>
      <c r="B5845">
        <v>38.29</v>
      </c>
      <c r="D5845" s="1" t="str">
        <f>VartojimasGamyba!J5841</f>
        <v>2024-05-01-07</v>
      </c>
      <c r="E5845" s="7">
        <f>VartojimasGamyba!G5841</f>
        <v>0</v>
      </c>
      <c r="F5845" s="11"/>
      <c r="G5845" s="12">
        <f t="shared" si="887"/>
        <v>0</v>
      </c>
      <c r="H5845" s="12">
        <v>3.5279999999999867</v>
      </c>
      <c r="I5845" s="12">
        <v>3.9199999999999857</v>
      </c>
      <c r="J5845" s="12">
        <v>3.04</v>
      </c>
      <c r="K5845" s="12"/>
      <c r="L5845" s="12">
        <f>VartojimasGamyba!H5841</f>
        <v>3.04</v>
      </c>
      <c r="M5845" s="19">
        <f t="shared" si="880"/>
        <v>0</v>
      </c>
      <c r="N5845" s="7">
        <f t="shared" si="881"/>
        <v>-81.198400000000007</v>
      </c>
      <c r="O5845" s="7">
        <f t="shared" si="882"/>
        <v>0</v>
      </c>
      <c r="R5845" s="7"/>
      <c r="S5845" s="47">
        <f t="shared" si="883"/>
        <v>3.04</v>
      </c>
      <c r="T5845" s="47">
        <f t="shared" si="884"/>
        <v>3.04</v>
      </c>
      <c r="U5845" s="47">
        <f t="shared" si="885"/>
        <v>138.58000000000001</v>
      </c>
      <c r="V5845" s="47">
        <f t="shared" si="886"/>
        <v>26.71</v>
      </c>
      <c r="W5845" s="11"/>
    </row>
    <row r="5846" spans="1:23" x14ac:dyDescent="0.45">
      <c r="A5846" t="s">
        <v>5851</v>
      </c>
      <c r="B5846">
        <v>28.08</v>
      </c>
      <c r="D5846" s="1" t="str">
        <f>VartojimasGamyba!J5842</f>
        <v>2024-05-01-08</v>
      </c>
      <c r="E5846" s="7">
        <f>VartojimasGamyba!G5842</f>
        <v>0</v>
      </c>
      <c r="F5846" s="11"/>
      <c r="G5846" s="12">
        <f t="shared" si="887"/>
        <v>0</v>
      </c>
      <c r="H5846" s="12">
        <v>0</v>
      </c>
      <c r="I5846" s="12">
        <v>0</v>
      </c>
      <c r="J5846" s="12">
        <v>3.4169999999999998</v>
      </c>
      <c r="K5846" s="12"/>
      <c r="L5846" s="12">
        <f>VartojimasGamyba!H5842</f>
        <v>3.4169999999999998</v>
      </c>
      <c r="M5846" s="19">
        <f t="shared" si="880"/>
        <v>0</v>
      </c>
      <c r="N5846" s="7">
        <f t="shared" si="881"/>
        <v>-56.380499999999998</v>
      </c>
      <c r="O5846" s="7">
        <f t="shared" si="882"/>
        <v>0</v>
      </c>
      <c r="R5846" s="7"/>
      <c r="S5846" s="47">
        <f t="shared" si="883"/>
        <v>3.4169999999999998</v>
      </c>
      <c r="T5846" s="47">
        <f t="shared" si="884"/>
        <v>3.4169999999999998</v>
      </c>
      <c r="U5846" s="47">
        <f t="shared" si="885"/>
        <v>128.37</v>
      </c>
      <c r="V5846" s="47">
        <f t="shared" si="886"/>
        <v>16.5</v>
      </c>
      <c r="W5846" s="11"/>
    </row>
    <row r="5847" spans="1:23" x14ac:dyDescent="0.45">
      <c r="A5847" t="s">
        <v>5852</v>
      </c>
      <c r="B5847">
        <v>8.68</v>
      </c>
      <c r="D5847" s="1" t="str">
        <f>VartojimasGamyba!J5843</f>
        <v>2024-05-01-09</v>
      </c>
      <c r="E5847" s="7">
        <f>VartojimasGamyba!G5843</f>
        <v>0</v>
      </c>
      <c r="F5847" s="11"/>
      <c r="G5847" s="12">
        <f t="shared" si="887"/>
        <v>1.3171111111111173</v>
      </c>
      <c r="H5847" s="12">
        <v>10</v>
      </c>
      <c r="I5847" s="12">
        <v>8.6828888888888827</v>
      </c>
      <c r="J5847" s="12">
        <v>1.0605999999999913</v>
      </c>
      <c r="K5847" s="12"/>
      <c r="L5847" s="12">
        <f>VartojimasGamyba!H5843</f>
        <v>3.246</v>
      </c>
      <c r="M5847" s="19">
        <f t="shared" si="880"/>
        <v>0</v>
      </c>
      <c r="N5847" s="7">
        <f t="shared" si="881"/>
        <v>3.0757399999999753</v>
      </c>
      <c r="O5847" s="7">
        <f t="shared" si="882"/>
        <v>0</v>
      </c>
      <c r="R5847" s="7"/>
      <c r="S5847" s="47">
        <f t="shared" si="883"/>
        <v>3.246</v>
      </c>
      <c r="T5847" s="47">
        <f t="shared" si="884"/>
        <v>3.246</v>
      </c>
      <c r="U5847" s="47">
        <f t="shared" si="885"/>
        <v>108.97</v>
      </c>
      <c r="V5847" s="47">
        <f t="shared" si="886"/>
        <v>-2.9000000000000004</v>
      </c>
      <c r="W5847" s="11"/>
    </row>
    <row r="5848" spans="1:23" x14ac:dyDescent="0.45">
      <c r="A5848" t="s">
        <v>5853</v>
      </c>
      <c r="B5848">
        <v>0.01</v>
      </c>
      <c r="D5848" s="1" t="str">
        <f>VartojimasGamyba!J5844</f>
        <v>2024-05-01-10</v>
      </c>
      <c r="E5848" s="7">
        <f>VartojimasGamyba!G5844</f>
        <v>0</v>
      </c>
      <c r="F5848" s="11"/>
      <c r="G5848" s="12">
        <f t="shared" si="887"/>
        <v>4.5004444444444527</v>
      </c>
      <c r="H5848" s="12">
        <v>10</v>
      </c>
      <c r="I5848" s="12">
        <v>6.8166666666666647</v>
      </c>
      <c r="J5848" s="12">
        <v>0</v>
      </c>
      <c r="K5848" s="12"/>
      <c r="L5848" s="12">
        <f>VartojimasGamyba!H5844</f>
        <v>3.8650000000000002</v>
      </c>
      <c r="M5848" s="19">
        <f t="shared" si="880"/>
        <v>0</v>
      </c>
      <c r="N5848" s="7">
        <f t="shared" si="881"/>
        <v>0</v>
      </c>
      <c r="O5848" s="7">
        <f t="shared" si="882"/>
        <v>0</v>
      </c>
      <c r="R5848" s="7"/>
      <c r="S5848" s="47">
        <f t="shared" si="883"/>
        <v>3.8650000000000002</v>
      </c>
      <c r="T5848" s="47">
        <f t="shared" si="884"/>
        <v>3.8650000000000002</v>
      </c>
      <c r="U5848" s="47">
        <f t="shared" si="885"/>
        <v>100.30000000000001</v>
      </c>
      <c r="V5848" s="47">
        <f t="shared" si="886"/>
        <v>-11.57</v>
      </c>
      <c r="W5848" s="11"/>
    </row>
    <row r="5849" spans="1:23" x14ac:dyDescent="0.45">
      <c r="A5849" t="s">
        <v>5854</v>
      </c>
      <c r="B5849">
        <v>-0.97</v>
      </c>
      <c r="D5849" s="1" t="str">
        <f>VartojimasGamyba!J5845</f>
        <v>2024-05-01-11</v>
      </c>
      <c r="E5849" s="7">
        <f>VartojimasGamyba!G5845</f>
        <v>0</v>
      </c>
      <c r="F5849" s="11"/>
      <c r="G5849" s="12">
        <f t="shared" si="887"/>
        <v>7.8548888888888966</v>
      </c>
      <c r="H5849" s="12">
        <v>10</v>
      </c>
      <c r="I5849" s="12">
        <v>6.6455555555555561</v>
      </c>
      <c r="J5849" s="12">
        <v>0</v>
      </c>
      <c r="K5849" s="12"/>
      <c r="L5849" s="12">
        <f>VartojimasGamyba!H5845</f>
        <v>4.0190000000000001</v>
      </c>
      <c r="M5849" s="19">
        <f t="shared" si="880"/>
        <v>0</v>
      </c>
      <c r="N5849" s="7">
        <f t="shared" si="881"/>
        <v>0</v>
      </c>
      <c r="O5849" s="7">
        <f t="shared" si="882"/>
        <v>0</v>
      </c>
      <c r="R5849" s="7"/>
      <c r="S5849" s="47">
        <f t="shared" si="883"/>
        <v>4.0190000000000001</v>
      </c>
      <c r="T5849" s="47">
        <f t="shared" si="884"/>
        <v>4.0190000000000001</v>
      </c>
      <c r="U5849" s="47">
        <f t="shared" si="885"/>
        <v>99.320000000000007</v>
      </c>
      <c r="V5849" s="47">
        <f t="shared" si="886"/>
        <v>-12.55</v>
      </c>
      <c r="W5849" s="11"/>
    </row>
    <row r="5850" spans="1:23" x14ac:dyDescent="0.45">
      <c r="A5850" t="s">
        <v>5855</v>
      </c>
      <c r="B5850">
        <v>-2.42</v>
      </c>
      <c r="D5850" s="1" t="str">
        <f>VartojimasGamyba!J5846</f>
        <v>2024-05-01-12</v>
      </c>
      <c r="E5850" s="7">
        <f>VartojimasGamyba!G5846</f>
        <v>0</v>
      </c>
      <c r="F5850" s="11"/>
      <c r="G5850" s="12">
        <f t="shared" si="887"/>
        <v>10.989333333333342</v>
      </c>
      <c r="H5850" s="12">
        <v>10</v>
      </c>
      <c r="I5850" s="12">
        <v>6.8655555555555559</v>
      </c>
      <c r="J5850" s="12">
        <v>0</v>
      </c>
      <c r="K5850" s="12"/>
      <c r="L5850" s="12">
        <f>VartojimasGamyba!H5846</f>
        <v>3.8210000000000002</v>
      </c>
      <c r="M5850" s="19">
        <f t="shared" si="880"/>
        <v>0</v>
      </c>
      <c r="N5850" s="7">
        <f t="shared" si="881"/>
        <v>0</v>
      </c>
      <c r="O5850" s="7">
        <f t="shared" si="882"/>
        <v>0</v>
      </c>
      <c r="R5850" s="7"/>
      <c r="S5850" s="47">
        <f t="shared" si="883"/>
        <v>3.8210000000000002</v>
      </c>
      <c r="T5850" s="47">
        <f t="shared" si="884"/>
        <v>3.8210000000000002</v>
      </c>
      <c r="U5850" s="47">
        <f t="shared" si="885"/>
        <v>97.87</v>
      </c>
      <c r="V5850" s="47">
        <f t="shared" si="886"/>
        <v>-14</v>
      </c>
      <c r="W5850" s="11"/>
    </row>
    <row r="5851" spans="1:23" x14ac:dyDescent="0.45">
      <c r="A5851" t="s">
        <v>5856</v>
      </c>
      <c r="B5851">
        <v>-2.4500000000000002</v>
      </c>
      <c r="D5851" s="1" t="str">
        <f>VartojimasGamyba!J5847</f>
        <v>2024-05-01-13</v>
      </c>
      <c r="E5851" s="7">
        <f>VartojimasGamyba!G5847</f>
        <v>6.4000000000000001E-2</v>
      </c>
      <c r="F5851" s="11"/>
      <c r="G5851" s="12">
        <f t="shared" si="887"/>
        <v>13.223777777777784</v>
      </c>
      <c r="H5851" s="12">
        <v>10</v>
      </c>
      <c r="I5851" s="12">
        <v>7.7655555555555571</v>
      </c>
      <c r="J5851" s="12">
        <v>0</v>
      </c>
      <c r="K5851" s="12"/>
      <c r="L5851" s="12">
        <f>VartojimasGamyba!H5847</f>
        <v>3.0750000000000002</v>
      </c>
      <c r="M5851" s="19">
        <f t="shared" si="880"/>
        <v>0</v>
      </c>
      <c r="N5851" s="7">
        <f t="shared" si="881"/>
        <v>0</v>
      </c>
      <c r="O5851" s="7">
        <f t="shared" si="882"/>
        <v>0</v>
      </c>
      <c r="R5851" s="7"/>
      <c r="S5851" s="47">
        <f t="shared" si="883"/>
        <v>3.0110000000000001</v>
      </c>
      <c r="T5851" s="47">
        <f t="shared" si="884"/>
        <v>3.0110000000000001</v>
      </c>
      <c r="U5851" s="47">
        <f t="shared" si="885"/>
        <v>97.84</v>
      </c>
      <c r="V5851" s="47">
        <f t="shared" si="886"/>
        <v>-14.030000000000001</v>
      </c>
      <c r="W5851" s="11"/>
    </row>
    <row r="5852" spans="1:23" x14ac:dyDescent="0.45">
      <c r="A5852" t="s">
        <v>5857</v>
      </c>
      <c r="B5852">
        <v>-2.09</v>
      </c>
      <c r="D5852" s="1" t="str">
        <f>VartojimasGamyba!J5848</f>
        <v>2024-05-01-14</v>
      </c>
      <c r="E5852" s="7">
        <f>VartojimasGamyba!G5848</f>
        <v>0</v>
      </c>
      <c r="F5852" s="11"/>
      <c r="G5852" s="12">
        <f t="shared" si="887"/>
        <v>14.479333333333338</v>
      </c>
      <c r="H5852" s="12">
        <v>10</v>
      </c>
      <c r="I5852" s="12">
        <v>8.7444444444444454</v>
      </c>
      <c r="J5852" s="12">
        <v>0</v>
      </c>
      <c r="K5852" s="12"/>
      <c r="L5852" s="12">
        <f>VartojimasGamyba!H5848</f>
        <v>2.13</v>
      </c>
      <c r="M5852" s="19">
        <f t="shared" si="880"/>
        <v>0</v>
      </c>
      <c r="N5852" s="7">
        <f t="shared" si="881"/>
        <v>0</v>
      </c>
      <c r="O5852" s="7">
        <f t="shared" si="882"/>
        <v>0</v>
      </c>
      <c r="R5852" s="7"/>
      <c r="S5852" s="47">
        <f t="shared" si="883"/>
        <v>2.13</v>
      </c>
      <c r="T5852" s="47">
        <f t="shared" si="884"/>
        <v>2.13</v>
      </c>
      <c r="U5852" s="47">
        <f t="shared" si="885"/>
        <v>98.2</v>
      </c>
      <c r="V5852" s="47">
        <f t="shared" si="886"/>
        <v>-13.67</v>
      </c>
      <c r="W5852" s="11"/>
    </row>
    <row r="5853" spans="1:23" x14ac:dyDescent="0.45">
      <c r="A5853" t="s">
        <v>5858</v>
      </c>
      <c r="B5853">
        <v>-2.06</v>
      </c>
      <c r="D5853" s="1" t="str">
        <f>VartojimasGamyba!J5849</f>
        <v>2024-05-01-15</v>
      </c>
      <c r="E5853" s="7">
        <f>VartojimasGamyba!G5849</f>
        <v>0</v>
      </c>
      <c r="F5853" s="11"/>
      <c r="G5853" s="12">
        <f t="shared" si="887"/>
        <v>14.686000000000003</v>
      </c>
      <c r="H5853" s="12">
        <v>10</v>
      </c>
      <c r="I5853" s="12">
        <v>9.793333333333333</v>
      </c>
      <c r="J5853" s="12">
        <v>0</v>
      </c>
      <c r="K5853" s="12"/>
      <c r="L5853" s="12">
        <f>VartojimasGamyba!H5849</f>
        <v>1.1859999999999999</v>
      </c>
      <c r="M5853" s="19">
        <f t="shared" si="880"/>
        <v>0</v>
      </c>
      <c r="N5853" s="7">
        <f t="shared" si="881"/>
        <v>0</v>
      </c>
      <c r="O5853" s="7">
        <f t="shared" si="882"/>
        <v>0</v>
      </c>
      <c r="R5853" s="7"/>
      <c r="S5853" s="47">
        <f t="shared" si="883"/>
        <v>1.1859999999999999</v>
      </c>
      <c r="T5853" s="47">
        <f t="shared" si="884"/>
        <v>1.1859999999999999</v>
      </c>
      <c r="U5853" s="47">
        <f t="shared" si="885"/>
        <v>98.23</v>
      </c>
      <c r="V5853" s="47">
        <f t="shared" si="886"/>
        <v>-13.64</v>
      </c>
      <c r="W5853" s="11"/>
    </row>
    <row r="5854" spans="1:23" x14ac:dyDescent="0.45">
      <c r="A5854" t="s">
        <v>5859</v>
      </c>
      <c r="B5854">
        <v>-2.4500000000000002</v>
      </c>
      <c r="D5854" s="1" t="str">
        <f>VartojimasGamyba!J5850</f>
        <v>2024-05-01-16</v>
      </c>
      <c r="E5854" s="7">
        <f>VartojimasGamyba!G5850</f>
        <v>0.216</v>
      </c>
      <c r="F5854" s="11"/>
      <c r="G5854" s="12">
        <f t="shared" si="887"/>
        <v>13.821000000000002</v>
      </c>
      <c r="H5854" s="12">
        <v>9.134999999999998</v>
      </c>
      <c r="I5854" s="12">
        <v>10</v>
      </c>
      <c r="J5854" s="12">
        <v>0</v>
      </c>
      <c r="K5854" s="12"/>
      <c r="L5854" s="12">
        <f>VartojimasGamyba!H5850</f>
        <v>0.35099999999999998</v>
      </c>
      <c r="M5854" s="19">
        <f t="shared" si="880"/>
        <v>-2.6645352591003757E-15</v>
      </c>
      <c r="N5854" s="7">
        <f t="shared" si="881"/>
        <v>-2.6069812975038074E-13</v>
      </c>
      <c r="O5854" s="7">
        <f t="shared" si="882"/>
        <v>-2.6069812975038074E-13</v>
      </c>
      <c r="R5854" s="7"/>
      <c r="S5854" s="47">
        <f t="shared" si="883"/>
        <v>0.13499999999999732</v>
      </c>
      <c r="T5854" s="47">
        <f t="shared" si="884"/>
        <v>0.13499999999999998</v>
      </c>
      <c r="U5854" s="47">
        <f t="shared" si="885"/>
        <v>97.84</v>
      </c>
      <c r="V5854" s="47">
        <f t="shared" si="886"/>
        <v>-14.030000000000001</v>
      </c>
      <c r="W5854" s="11"/>
    </row>
    <row r="5855" spans="1:23" x14ac:dyDescent="0.45">
      <c r="A5855" t="s">
        <v>5860</v>
      </c>
      <c r="B5855">
        <v>-0.98</v>
      </c>
      <c r="D5855" s="1" t="str">
        <f>VartojimasGamyba!J5851</f>
        <v>2024-05-01-17</v>
      </c>
      <c r="E5855" s="7">
        <f>VartojimasGamyba!G5851</f>
        <v>0.46800000000000003</v>
      </c>
      <c r="F5855" s="11"/>
      <c r="G5855" s="12">
        <f t="shared" si="887"/>
        <v>12.384000000000004</v>
      </c>
      <c r="H5855" s="12">
        <v>8.5630000000000024</v>
      </c>
      <c r="I5855" s="12">
        <v>10</v>
      </c>
      <c r="J5855" s="12">
        <v>0</v>
      </c>
      <c r="K5855" s="12"/>
      <c r="L5855" s="12">
        <f>VartojimasGamyba!H5851</f>
        <v>3.1E-2</v>
      </c>
      <c r="M5855" s="19">
        <f t="shared" si="880"/>
        <v>2.3592239273284576E-15</v>
      </c>
      <c r="N5855" s="7">
        <f t="shared" si="881"/>
        <v>2.3429452822298914E-13</v>
      </c>
      <c r="O5855" s="7">
        <f t="shared" si="882"/>
        <v>2.3429452822298914E-13</v>
      </c>
      <c r="R5855" s="7"/>
      <c r="S5855" s="47">
        <f t="shared" si="883"/>
        <v>2.3592239273284576E-15</v>
      </c>
      <c r="T5855" s="47">
        <f t="shared" si="884"/>
        <v>0</v>
      </c>
      <c r="U5855" s="47">
        <f t="shared" si="885"/>
        <v>99.31</v>
      </c>
      <c r="V5855" s="47">
        <f t="shared" si="886"/>
        <v>-12.56</v>
      </c>
      <c r="W5855" s="11"/>
    </row>
    <row r="5856" spans="1:23" x14ac:dyDescent="0.45">
      <c r="A5856" t="s">
        <v>5861</v>
      </c>
      <c r="B5856">
        <v>0.23</v>
      </c>
      <c r="D5856" s="1" t="str">
        <f>VartojimasGamyba!J5852</f>
        <v>2024-05-01-18</v>
      </c>
      <c r="E5856" s="7">
        <f>VartojimasGamyba!G5852</f>
        <v>0.34899999999999998</v>
      </c>
      <c r="F5856" s="11"/>
      <c r="G5856" s="12">
        <f t="shared" si="887"/>
        <v>11.035000000000004</v>
      </c>
      <c r="H5856" s="12">
        <v>8.6509999999999998</v>
      </c>
      <c r="I5856" s="12">
        <v>10</v>
      </c>
      <c r="J5856" s="12">
        <v>0</v>
      </c>
      <c r="K5856" s="12"/>
      <c r="L5856" s="12">
        <f>VartojimasGamyba!H5852</f>
        <v>0</v>
      </c>
      <c r="M5856" s="19">
        <f t="shared" si="880"/>
        <v>0</v>
      </c>
      <c r="N5856" s="7">
        <f t="shared" si="881"/>
        <v>0</v>
      </c>
      <c r="O5856" s="7">
        <f t="shared" si="882"/>
        <v>0</v>
      </c>
      <c r="R5856" s="7"/>
      <c r="S5856" s="47">
        <f t="shared" si="883"/>
        <v>0</v>
      </c>
      <c r="T5856" s="47">
        <f t="shared" si="884"/>
        <v>0</v>
      </c>
      <c r="U5856" s="47">
        <f t="shared" si="885"/>
        <v>100.52000000000001</v>
      </c>
      <c r="V5856" s="47">
        <f t="shared" si="886"/>
        <v>-11.35</v>
      </c>
      <c r="W5856" s="11"/>
    </row>
    <row r="5857" spans="1:23" x14ac:dyDescent="0.45">
      <c r="A5857" t="s">
        <v>5862</v>
      </c>
      <c r="B5857">
        <v>23.25</v>
      </c>
      <c r="D5857" s="1" t="str">
        <f>VartojimasGamyba!J5853</f>
        <v>2024-05-01-19</v>
      </c>
      <c r="E5857" s="7">
        <f>VartojimasGamyba!G5853</f>
        <v>0.29199999999999998</v>
      </c>
      <c r="F5857" s="11"/>
      <c r="G5857" s="12">
        <f t="shared" si="887"/>
        <v>9.7430000000000163</v>
      </c>
      <c r="H5857" s="12">
        <v>8.7080000000000126</v>
      </c>
      <c r="I5857" s="12">
        <v>10</v>
      </c>
      <c r="J5857" s="12">
        <v>0</v>
      </c>
      <c r="K5857" s="12"/>
      <c r="L5857" s="12">
        <f>VartojimasGamyba!H5853</f>
        <v>0</v>
      </c>
      <c r="M5857" s="19">
        <f t="shared" si="880"/>
        <v>1.2434497875801753E-14</v>
      </c>
      <c r="N5857" s="7">
        <f t="shared" si="881"/>
        <v>1.5361578675765488E-12</v>
      </c>
      <c r="O5857" s="7">
        <f t="shared" si="882"/>
        <v>1.5361578675765488E-12</v>
      </c>
      <c r="R5857" s="7"/>
      <c r="S5857" s="47">
        <f t="shared" si="883"/>
        <v>1.2434497875801753E-14</v>
      </c>
      <c r="T5857" s="47">
        <f t="shared" si="884"/>
        <v>0</v>
      </c>
      <c r="U5857" s="47">
        <f t="shared" si="885"/>
        <v>123.54</v>
      </c>
      <c r="V5857" s="47">
        <f t="shared" si="886"/>
        <v>11.67</v>
      </c>
      <c r="W5857" s="11"/>
    </row>
    <row r="5858" spans="1:23" x14ac:dyDescent="0.45">
      <c r="A5858" t="s">
        <v>5863</v>
      </c>
      <c r="B5858">
        <v>53.71</v>
      </c>
      <c r="D5858" s="1" t="str">
        <f>VartojimasGamyba!J5854</f>
        <v>2024-05-01-20</v>
      </c>
      <c r="E5858" s="7">
        <f>VartojimasGamyba!G5854</f>
        <v>0.29399999999999998</v>
      </c>
      <c r="F5858" s="11"/>
      <c r="G5858" s="12">
        <f t="shared" si="887"/>
        <v>8.4490000000000158</v>
      </c>
      <c r="H5858" s="12">
        <v>8.7059999999999995</v>
      </c>
      <c r="I5858" s="12">
        <v>10</v>
      </c>
      <c r="J5858" s="12">
        <v>0</v>
      </c>
      <c r="K5858" s="12"/>
      <c r="L5858" s="12">
        <f>VartojimasGamyba!H5854</f>
        <v>0</v>
      </c>
      <c r="M5858" s="19">
        <f t="shared" si="880"/>
        <v>0</v>
      </c>
      <c r="N5858" s="7">
        <f t="shared" si="881"/>
        <v>0</v>
      </c>
      <c r="O5858" s="7">
        <f t="shared" si="882"/>
        <v>0</v>
      </c>
      <c r="P5858" s="7" t="s">
        <v>8873</v>
      </c>
      <c r="R5858" s="7"/>
      <c r="S5858" s="47">
        <f t="shared" si="883"/>
        <v>0</v>
      </c>
      <c r="T5858" s="47">
        <f t="shared" si="884"/>
        <v>0</v>
      </c>
      <c r="U5858" s="47">
        <f t="shared" si="885"/>
        <v>154</v>
      </c>
      <c r="V5858" s="47">
        <f t="shared" si="886"/>
        <v>42.13</v>
      </c>
      <c r="W5858" s="11"/>
    </row>
    <row r="5859" spans="1:23" x14ac:dyDescent="0.45">
      <c r="A5859" t="s">
        <v>5864</v>
      </c>
      <c r="B5859">
        <v>66.03</v>
      </c>
      <c r="D5859" s="1" t="str">
        <f>VartojimasGamyba!J5855</f>
        <v>2024-05-01-21</v>
      </c>
      <c r="E5859" s="7">
        <f>VartojimasGamyba!G5855</f>
        <v>0.218</v>
      </c>
      <c r="F5859" s="11"/>
      <c r="G5859" s="12">
        <f t="shared" si="887"/>
        <v>7.2310000000000194</v>
      </c>
      <c r="H5859" s="12">
        <v>8.7820000000000036</v>
      </c>
      <c r="I5859" s="12">
        <v>10</v>
      </c>
      <c r="J5859" s="12">
        <v>0</v>
      </c>
      <c r="K5859" s="12"/>
      <c r="L5859" s="12">
        <f>VartojimasGamyba!H5855</f>
        <v>0</v>
      </c>
      <c r="M5859" s="19">
        <f t="shared" si="880"/>
        <v>3.5527136788005009E-15</v>
      </c>
      <c r="N5859" s="7">
        <f t="shared" si="881"/>
        <v>5.9088733905809929E-13</v>
      </c>
      <c r="O5859" s="7">
        <f t="shared" si="882"/>
        <v>5.9088733905809929E-13</v>
      </c>
      <c r="P5859" s="7">
        <f>SUM(N5838:N5861)</f>
        <v>-224.41936999999834</v>
      </c>
      <c r="R5859" s="7"/>
      <c r="S5859" s="47">
        <f t="shared" si="883"/>
        <v>3.5527136788005009E-15</v>
      </c>
      <c r="T5859" s="47">
        <f t="shared" si="884"/>
        <v>0</v>
      </c>
      <c r="U5859" s="47">
        <f t="shared" si="885"/>
        <v>166.32</v>
      </c>
      <c r="V5859" s="47">
        <f t="shared" si="886"/>
        <v>54.45</v>
      </c>
      <c r="W5859" s="11"/>
    </row>
    <row r="5860" spans="1:23" x14ac:dyDescent="0.45">
      <c r="A5860" t="s">
        <v>5865</v>
      </c>
      <c r="B5860">
        <v>40.01</v>
      </c>
      <c r="D5860" s="1" t="str">
        <f>VartojimasGamyba!J5856</f>
        <v>2024-05-01-22</v>
      </c>
      <c r="E5860" s="7">
        <f>VartojimasGamyba!G5856</f>
        <v>0.121</v>
      </c>
      <c r="F5860" s="11"/>
      <c r="G5860" s="12">
        <f t="shared" si="887"/>
        <v>6.1100000000000207</v>
      </c>
      <c r="H5860" s="12">
        <v>8.8789999999999996</v>
      </c>
      <c r="I5860" s="12">
        <v>10</v>
      </c>
      <c r="J5860" s="12">
        <v>0</v>
      </c>
      <c r="K5860" s="12"/>
      <c r="L5860" s="12">
        <f>VartojimasGamyba!H5856</f>
        <v>0</v>
      </c>
      <c r="M5860" s="19">
        <f t="shared" si="880"/>
        <v>0</v>
      </c>
      <c r="N5860" s="7">
        <f t="shared" si="881"/>
        <v>0</v>
      </c>
      <c r="O5860" s="7">
        <f t="shared" si="882"/>
        <v>0</v>
      </c>
      <c r="P5860" s="7" t="s">
        <v>8872</v>
      </c>
      <c r="R5860" s="7"/>
      <c r="S5860" s="47">
        <f t="shared" si="883"/>
        <v>0</v>
      </c>
      <c r="T5860" s="47">
        <f t="shared" si="884"/>
        <v>0</v>
      </c>
      <c r="U5860" s="47">
        <f t="shared" si="885"/>
        <v>140.30000000000001</v>
      </c>
      <c r="V5860" s="47">
        <f t="shared" si="886"/>
        <v>28.43</v>
      </c>
      <c r="W5860" s="11"/>
    </row>
    <row r="5861" spans="1:23" x14ac:dyDescent="0.45">
      <c r="A5861" t="s">
        <v>5866</v>
      </c>
      <c r="B5861">
        <v>31.47</v>
      </c>
      <c r="D5861" s="1" t="str">
        <f>VartojimasGamyba!J5857</f>
        <v>2024-05-01-23</v>
      </c>
      <c r="E5861" s="7">
        <f>VartojimasGamyba!G5857</f>
        <v>0.11</v>
      </c>
      <c r="F5861" s="11"/>
      <c r="G5861" s="12">
        <f t="shared" si="887"/>
        <v>5.0000000000000195</v>
      </c>
      <c r="H5861" s="12">
        <v>8.8899999999999988</v>
      </c>
      <c r="I5861" s="12">
        <v>10</v>
      </c>
      <c r="J5861" s="12">
        <v>0</v>
      </c>
      <c r="K5861" s="12"/>
      <c r="L5861" s="12">
        <f>VartojimasGamyba!H5857</f>
        <v>0</v>
      </c>
      <c r="M5861" s="19">
        <f t="shared" si="880"/>
        <v>-1.7763568394002505E-15</v>
      </c>
      <c r="N5861" s="7">
        <f t="shared" si="881"/>
        <v>-2.3405277715937699E-13</v>
      </c>
      <c r="O5861" s="7">
        <f t="shared" si="882"/>
        <v>-2.3405277715937699E-13</v>
      </c>
      <c r="P5861" s="7">
        <f>SUM(O5838:O5861)</f>
        <v>1.6564614263581138E-12</v>
      </c>
      <c r="Q5861" s="7">
        <f>SUMPRODUCT(B5838:B5861,E5838:E5861)+SUM(E5838:E5861)*$Z$21-SUMPRODUCT(B5838:B5861,L5838:L5861)+SUM(L5838:L5861)*ABS($Z$20)</f>
        <v>371.92799999999994</v>
      </c>
      <c r="R5861" s="7"/>
      <c r="S5861" s="47">
        <f t="shared" si="883"/>
        <v>-1.7763568394002505E-15</v>
      </c>
      <c r="T5861" s="47">
        <f t="shared" si="884"/>
        <v>0</v>
      </c>
      <c r="U5861" s="47">
        <f t="shared" si="885"/>
        <v>131.76</v>
      </c>
      <c r="V5861" s="47">
        <f t="shared" si="886"/>
        <v>19.89</v>
      </c>
      <c r="W5861" s="11">
        <f>IF(P5861&lt;&gt;Q5861,1,0)</f>
        <v>1</v>
      </c>
    </row>
    <row r="5862" spans="1:23" x14ac:dyDescent="0.45">
      <c r="A5862" t="s">
        <v>5867</v>
      </c>
      <c r="B5862">
        <v>22</v>
      </c>
      <c r="D5862" s="9" t="str">
        <f>VartojimasGamyba!J5858</f>
        <v>2024-05-02-00</v>
      </c>
      <c r="E5862" s="8">
        <f>VartojimasGamyba!G5858</f>
        <v>0.11899999999999999</v>
      </c>
      <c r="F5862" s="11"/>
      <c r="G5862" s="7">
        <f>G5861+H5862-I5862</f>
        <v>3.8810000000000198</v>
      </c>
      <c r="H5862" s="7">
        <v>8.8810000000000002</v>
      </c>
      <c r="I5862" s="7">
        <v>10</v>
      </c>
      <c r="J5862" s="7">
        <v>0</v>
      </c>
      <c r="L5862" s="7">
        <f>VartojimasGamyba!H5858</f>
        <v>0</v>
      </c>
      <c r="M5862" s="15">
        <f t="shared" si="880"/>
        <v>0</v>
      </c>
      <c r="N5862" s="7">
        <f t="shared" si="881"/>
        <v>0</v>
      </c>
      <c r="O5862" s="7">
        <f t="shared" si="882"/>
        <v>0</v>
      </c>
      <c r="R5862" s="20" t="s">
        <v>8783</v>
      </c>
      <c r="S5862" s="47">
        <f t="shared" si="883"/>
        <v>0</v>
      </c>
      <c r="T5862" s="47">
        <f t="shared" si="884"/>
        <v>0</v>
      </c>
      <c r="U5862" s="47">
        <f t="shared" si="885"/>
        <v>122.29</v>
      </c>
      <c r="V5862" s="47">
        <f t="shared" si="886"/>
        <v>10.42</v>
      </c>
      <c r="W5862" s="11"/>
    </row>
    <row r="5863" spans="1:23" x14ac:dyDescent="0.45">
      <c r="A5863" t="s">
        <v>5868</v>
      </c>
      <c r="B5863">
        <v>13.86</v>
      </c>
      <c r="D5863" s="9" t="str">
        <f>VartojimasGamyba!J5859</f>
        <v>2024-05-02-01</v>
      </c>
      <c r="E5863" s="8">
        <f>VartojimasGamyba!G5859</f>
        <v>0.125</v>
      </c>
      <c r="F5863" s="11"/>
      <c r="G5863" s="7">
        <f t="shared" ref="G5863:G5885" si="888">G5862+H5863-I5863</f>
        <v>2.756000000000018</v>
      </c>
      <c r="H5863" s="7">
        <v>8.8749999999999982</v>
      </c>
      <c r="I5863" s="7">
        <v>10</v>
      </c>
      <c r="J5863" s="7">
        <v>0</v>
      </c>
      <c r="L5863" s="7">
        <f>VartojimasGamyba!H5859</f>
        <v>0</v>
      </c>
      <c r="M5863" s="15">
        <f t="shared" si="880"/>
        <v>-1.7763568394002505E-15</v>
      </c>
      <c r="N5863" s="7">
        <f t="shared" si="881"/>
        <v>-2.027711332175386E-13</v>
      </c>
      <c r="O5863" s="7">
        <f t="shared" si="882"/>
        <v>-2.027711332175386E-13</v>
      </c>
      <c r="R5863" s="7"/>
      <c r="S5863" s="47">
        <f t="shared" si="883"/>
        <v>-1.7763568394002505E-15</v>
      </c>
      <c r="T5863" s="47">
        <f t="shared" si="884"/>
        <v>0</v>
      </c>
      <c r="U5863" s="47">
        <f t="shared" si="885"/>
        <v>114.15</v>
      </c>
      <c r="V5863" s="47">
        <f t="shared" si="886"/>
        <v>2.2799999999999994</v>
      </c>
      <c r="W5863" s="11"/>
    </row>
    <row r="5864" spans="1:23" x14ac:dyDescent="0.45">
      <c r="A5864" t="s">
        <v>5869</v>
      </c>
      <c r="B5864">
        <v>10.94</v>
      </c>
      <c r="D5864" s="9" t="str">
        <f>VartojimasGamyba!J5860</f>
        <v>2024-05-02-02</v>
      </c>
      <c r="E5864" s="8">
        <f>VartojimasGamyba!G5860</f>
        <v>0.13400000000000001</v>
      </c>
      <c r="F5864" s="11"/>
      <c r="G5864" s="7">
        <f t="shared" si="888"/>
        <v>1.6220000000000212</v>
      </c>
      <c r="H5864" s="7">
        <v>8.8660000000000032</v>
      </c>
      <c r="I5864" s="7">
        <v>10</v>
      </c>
      <c r="J5864" s="7">
        <v>0</v>
      </c>
      <c r="L5864" s="7">
        <f>VartojimasGamyba!H5860</f>
        <v>0</v>
      </c>
      <c r="M5864" s="15">
        <f t="shared" si="880"/>
        <v>3.5527136788005009E-15</v>
      </c>
      <c r="N5864" s="7">
        <f t="shared" si="881"/>
        <v>3.9516834249297973E-13</v>
      </c>
      <c r="O5864" s="7">
        <f t="shared" si="882"/>
        <v>3.9516834249297973E-13</v>
      </c>
      <c r="R5864" s="7"/>
      <c r="S5864" s="47">
        <f t="shared" si="883"/>
        <v>3.5527136788005009E-15</v>
      </c>
      <c r="T5864" s="47">
        <f t="shared" si="884"/>
        <v>0</v>
      </c>
      <c r="U5864" s="47">
        <f t="shared" si="885"/>
        <v>111.23</v>
      </c>
      <c r="V5864" s="47">
        <f t="shared" si="886"/>
        <v>-0.64000000000000057</v>
      </c>
      <c r="W5864" s="11"/>
    </row>
    <row r="5865" spans="1:23" x14ac:dyDescent="0.45">
      <c r="A5865" t="s">
        <v>5870</v>
      </c>
      <c r="B5865">
        <v>10</v>
      </c>
      <c r="D5865" s="9" t="str">
        <f>VartojimasGamyba!J5861</f>
        <v>2024-05-02-03</v>
      </c>
      <c r="E5865" s="8">
        <f>VartojimasGamyba!G5861</f>
        <v>0.24299999999999999</v>
      </c>
      <c r="F5865" s="11"/>
      <c r="G5865" s="7">
        <f t="shared" si="888"/>
        <v>0.40000000000002345</v>
      </c>
      <c r="H5865" s="7">
        <v>8.7780000000000022</v>
      </c>
      <c r="I5865" s="7">
        <v>10</v>
      </c>
      <c r="J5865" s="7">
        <v>0</v>
      </c>
      <c r="L5865" s="7">
        <f>VartojimasGamyba!H5861</f>
        <v>2.1000000000000001E-2</v>
      </c>
      <c r="M5865" s="15">
        <f t="shared" si="880"/>
        <v>2.5708601913976281E-15</v>
      </c>
      <c r="N5865" s="7">
        <f t="shared" si="881"/>
        <v>2.835401705092444E-13</v>
      </c>
      <c r="O5865" s="7">
        <f t="shared" si="882"/>
        <v>2.835401705092444E-13</v>
      </c>
      <c r="R5865" s="7"/>
      <c r="S5865" s="47">
        <f t="shared" si="883"/>
        <v>2.5708601913976281E-15</v>
      </c>
      <c r="T5865" s="47">
        <f t="shared" si="884"/>
        <v>0</v>
      </c>
      <c r="U5865" s="47">
        <f t="shared" si="885"/>
        <v>110.29</v>
      </c>
      <c r="V5865" s="47">
        <f t="shared" si="886"/>
        <v>-1.58</v>
      </c>
      <c r="W5865" s="11"/>
    </row>
    <row r="5866" spans="1:23" x14ac:dyDescent="0.45">
      <c r="A5866" t="s">
        <v>5871</v>
      </c>
      <c r="B5866">
        <v>7.8</v>
      </c>
      <c r="D5866" s="9" t="str">
        <f>VartojimasGamyba!J5862</f>
        <v>2024-05-02-04</v>
      </c>
      <c r="E5866" s="8">
        <f>VartojimasGamyba!G5862</f>
        <v>6.9000000000000006E-2</v>
      </c>
      <c r="F5866" s="11"/>
      <c r="G5866" s="7">
        <f t="shared" si="888"/>
        <v>0</v>
      </c>
      <c r="H5866" s="7">
        <v>5.5700000000001983</v>
      </c>
      <c r="I5866" s="7">
        <v>5.9700000000002209</v>
      </c>
      <c r="J5866" s="7">
        <v>0</v>
      </c>
      <c r="L5866" s="7">
        <f>VartojimasGamyba!H5862</f>
        <v>0.26600000000000001</v>
      </c>
      <c r="M5866" s="15">
        <f t="shared" si="880"/>
        <v>-8.8817841970012523E-16</v>
      </c>
      <c r="N5866" s="7">
        <f t="shared" si="881"/>
        <v>-9.6003205385386539E-14</v>
      </c>
      <c r="O5866" s="7">
        <f t="shared" si="882"/>
        <v>-9.6003205385386539E-14</v>
      </c>
      <c r="R5866" s="7"/>
      <c r="S5866" s="47">
        <f t="shared" si="883"/>
        <v>0.19699999999999912</v>
      </c>
      <c r="T5866" s="47">
        <f t="shared" si="884"/>
        <v>0.19700000000000001</v>
      </c>
      <c r="U5866" s="47">
        <f t="shared" si="885"/>
        <v>108.09</v>
      </c>
      <c r="V5866" s="47">
        <f t="shared" si="886"/>
        <v>-3.7800000000000002</v>
      </c>
      <c r="W5866" s="11"/>
    </row>
    <row r="5867" spans="1:23" x14ac:dyDescent="0.45">
      <c r="A5867" t="s">
        <v>5872</v>
      </c>
      <c r="B5867">
        <v>10.94</v>
      </c>
      <c r="D5867" s="9" t="str">
        <f>VartojimasGamyba!J5863</f>
        <v>2024-05-02-05</v>
      </c>
      <c r="E5867" s="8">
        <f>VartojimasGamyba!G5863</f>
        <v>0.19900000000000001</v>
      </c>
      <c r="F5867" s="11"/>
      <c r="G5867" s="7">
        <f t="shared" si="888"/>
        <v>0.83699999999999997</v>
      </c>
      <c r="H5867" s="7">
        <v>0.83699999999999997</v>
      </c>
      <c r="I5867" s="7">
        <v>0</v>
      </c>
      <c r="J5867" s="7">
        <v>0</v>
      </c>
      <c r="L5867" s="7">
        <f>VartojimasGamyba!H5863</f>
        <v>1.036</v>
      </c>
      <c r="M5867" s="15">
        <f t="shared" si="880"/>
        <v>0</v>
      </c>
      <c r="N5867" s="7">
        <f t="shared" si="881"/>
        <v>0</v>
      </c>
      <c r="O5867" s="7">
        <f t="shared" si="882"/>
        <v>0</v>
      </c>
      <c r="R5867" s="7"/>
      <c r="S5867" s="47">
        <f t="shared" si="883"/>
        <v>0.83699999999999997</v>
      </c>
      <c r="T5867" s="47">
        <f t="shared" si="884"/>
        <v>0.83699999999999997</v>
      </c>
      <c r="U5867" s="47">
        <f t="shared" si="885"/>
        <v>111.23</v>
      </c>
      <c r="V5867" s="47">
        <f t="shared" si="886"/>
        <v>-0.64000000000000057</v>
      </c>
      <c r="W5867" s="11"/>
    </row>
    <row r="5868" spans="1:23" x14ac:dyDescent="0.45">
      <c r="A5868" t="s">
        <v>5873</v>
      </c>
      <c r="B5868">
        <v>30.42</v>
      </c>
      <c r="D5868" s="9" t="str">
        <f>VartojimasGamyba!J5864</f>
        <v>2024-05-02-06</v>
      </c>
      <c r="E5868" s="8">
        <f>VartojimasGamyba!G5864</f>
        <v>0</v>
      </c>
      <c r="F5868" s="11"/>
      <c r="G5868" s="7">
        <f t="shared" si="888"/>
        <v>0.83699999999999997</v>
      </c>
      <c r="H5868" s="7">
        <v>0</v>
      </c>
      <c r="I5868" s="7">
        <v>0</v>
      </c>
      <c r="J5868" s="7">
        <v>2.1640000000000001</v>
      </c>
      <c r="L5868" s="7">
        <f>VartojimasGamyba!H5864</f>
        <v>2.1640000000000001</v>
      </c>
      <c r="M5868" s="15">
        <f t="shared" si="880"/>
        <v>0</v>
      </c>
      <c r="N5868" s="7">
        <f t="shared" si="881"/>
        <v>-40.769760000000012</v>
      </c>
      <c r="O5868" s="7">
        <f t="shared" si="882"/>
        <v>0</v>
      </c>
      <c r="R5868" s="7"/>
      <c r="S5868" s="47">
        <f t="shared" si="883"/>
        <v>2.1640000000000001</v>
      </c>
      <c r="T5868" s="47">
        <f t="shared" si="884"/>
        <v>2.1640000000000001</v>
      </c>
      <c r="U5868" s="47">
        <f t="shared" si="885"/>
        <v>130.71</v>
      </c>
      <c r="V5868" s="47">
        <f t="shared" si="886"/>
        <v>18.840000000000003</v>
      </c>
      <c r="W5868" s="11"/>
    </row>
    <row r="5869" spans="1:23" x14ac:dyDescent="0.45">
      <c r="A5869" t="s">
        <v>5874</v>
      </c>
      <c r="B5869">
        <v>57.25</v>
      </c>
      <c r="D5869" s="9" t="str">
        <f>VartojimasGamyba!J5865</f>
        <v>2024-05-02-07</v>
      </c>
      <c r="E5869" s="8">
        <f>VartojimasGamyba!G5865</f>
        <v>0</v>
      </c>
      <c r="F5869" s="11"/>
      <c r="G5869" s="7">
        <f t="shared" si="888"/>
        <v>0</v>
      </c>
      <c r="H5869" s="7">
        <v>7.532999999999995</v>
      </c>
      <c r="I5869" s="7">
        <v>8.3699999999999957</v>
      </c>
      <c r="J5869" s="7">
        <v>3.044</v>
      </c>
      <c r="L5869" s="7">
        <f>VartojimasGamyba!H5865</f>
        <v>3.044</v>
      </c>
      <c r="M5869" s="15">
        <f t="shared" si="880"/>
        <v>0</v>
      </c>
      <c r="N5869" s="7">
        <f t="shared" si="881"/>
        <v>-139.01948000000002</v>
      </c>
      <c r="O5869" s="7">
        <f t="shared" si="882"/>
        <v>0</v>
      </c>
      <c r="R5869" s="7"/>
      <c r="S5869" s="47">
        <f t="shared" si="883"/>
        <v>3.044</v>
      </c>
      <c r="T5869" s="47">
        <f t="shared" si="884"/>
        <v>3.044</v>
      </c>
      <c r="U5869" s="47">
        <f t="shared" si="885"/>
        <v>157.54000000000002</v>
      </c>
      <c r="V5869" s="47">
        <f t="shared" si="886"/>
        <v>45.67</v>
      </c>
      <c r="W5869" s="11"/>
    </row>
    <row r="5870" spans="1:23" x14ac:dyDescent="0.45">
      <c r="A5870" t="s">
        <v>5875</v>
      </c>
      <c r="B5870">
        <v>67.989999999999995</v>
      </c>
      <c r="D5870" s="9" t="str">
        <f>VartojimasGamyba!J5866</f>
        <v>2024-05-02-08</v>
      </c>
      <c r="E5870" s="8">
        <f>VartojimasGamyba!G5866</f>
        <v>0</v>
      </c>
      <c r="F5870" s="11"/>
      <c r="G5870" s="7">
        <f t="shared" si="888"/>
        <v>0</v>
      </c>
      <c r="H5870" s="7">
        <v>0</v>
      </c>
      <c r="I5870" s="7">
        <v>0</v>
      </c>
      <c r="J5870" s="7">
        <v>3.6739999999999999</v>
      </c>
      <c r="L5870" s="7">
        <f>VartojimasGamyba!H5866</f>
        <v>3.6739999999999999</v>
      </c>
      <c r="M5870" s="15">
        <f t="shared" si="880"/>
        <v>0</v>
      </c>
      <c r="N5870" s="7">
        <f t="shared" si="881"/>
        <v>-207.25033999999999</v>
      </c>
      <c r="O5870" s="7">
        <f t="shared" si="882"/>
        <v>0</v>
      </c>
      <c r="R5870" s="7"/>
      <c r="S5870" s="47">
        <f t="shared" si="883"/>
        <v>3.6739999999999999</v>
      </c>
      <c r="T5870" s="47">
        <f t="shared" si="884"/>
        <v>3.6739999999999999</v>
      </c>
      <c r="U5870" s="47">
        <f t="shared" si="885"/>
        <v>168.28</v>
      </c>
      <c r="V5870" s="47">
        <f t="shared" si="886"/>
        <v>56.41</v>
      </c>
      <c r="W5870" s="11"/>
    </row>
    <row r="5871" spans="1:23" x14ac:dyDescent="0.45">
      <c r="A5871" t="s">
        <v>5876</v>
      </c>
      <c r="B5871">
        <v>58.63</v>
      </c>
      <c r="D5871" s="9" t="str">
        <f>VartojimasGamyba!J5867</f>
        <v>2024-05-02-09</v>
      </c>
      <c r="E5871" s="8">
        <f>VartojimasGamyba!G5867</f>
        <v>0.159</v>
      </c>
      <c r="F5871" s="11"/>
      <c r="G5871" s="7">
        <f t="shared" si="888"/>
        <v>0</v>
      </c>
      <c r="H5871" s="7">
        <v>0</v>
      </c>
      <c r="I5871" s="7">
        <v>0</v>
      </c>
      <c r="J5871" s="7">
        <v>3.4370000000000003</v>
      </c>
      <c r="L5871" s="7">
        <f>VartojimasGamyba!H5867</f>
        <v>3.5960000000000001</v>
      </c>
      <c r="M5871" s="15">
        <f t="shared" si="880"/>
        <v>0</v>
      </c>
      <c r="N5871" s="7">
        <f t="shared" si="881"/>
        <v>-161.71085000000002</v>
      </c>
      <c r="O5871" s="7">
        <f t="shared" si="882"/>
        <v>0</v>
      </c>
      <c r="R5871" s="7"/>
      <c r="S5871" s="47">
        <f t="shared" si="883"/>
        <v>3.4370000000000003</v>
      </c>
      <c r="T5871" s="47">
        <f t="shared" si="884"/>
        <v>3.4370000000000003</v>
      </c>
      <c r="U5871" s="47">
        <f t="shared" si="885"/>
        <v>158.92000000000002</v>
      </c>
      <c r="V5871" s="47">
        <f t="shared" si="886"/>
        <v>47.050000000000004</v>
      </c>
      <c r="W5871" s="11"/>
    </row>
    <row r="5872" spans="1:23" x14ac:dyDescent="0.45">
      <c r="A5872" t="s">
        <v>5877</v>
      </c>
      <c r="B5872">
        <v>31.45</v>
      </c>
      <c r="D5872" s="9" t="str">
        <f>VartojimasGamyba!J5868</f>
        <v>2024-05-02-10</v>
      </c>
      <c r="E5872" s="8">
        <f>VartojimasGamyba!G5868</f>
        <v>0.51900000000000002</v>
      </c>
      <c r="F5872" s="11"/>
      <c r="G5872" s="7">
        <f t="shared" si="888"/>
        <v>0</v>
      </c>
      <c r="H5872" s="7">
        <v>0</v>
      </c>
      <c r="I5872" s="7">
        <v>0</v>
      </c>
      <c r="J5872" s="7">
        <v>2.5859999999999999</v>
      </c>
      <c r="L5872" s="7">
        <f>VartojimasGamyba!H5868</f>
        <v>3.105</v>
      </c>
      <c r="M5872" s="15">
        <f t="shared" si="880"/>
        <v>0</v>
      </c>
      <c r="N5872" s="7">
        <f t="shared" si="881"/>
        <v>-51.383819999999993</v>
      </c>
      <c r="O5872" s="7">
        <f t="shared" si="882"/>
        <v>0</v>
      </c>
      <c r="R5872" s="7"/>
      <c r="S5872" s="47">
        <f t="shared" si="883"/>
        <v>2.5859999999999999</v>
      </c>
      <c r="T5872" s="47">
        <f t="shared" si="884"/>
        <v>2.5859999999999999</v>
      </c>
      <c r="U5872" s="47">
        <f t="shared" si="885"/>
        <v>131.74</v>
      </c>
      <c r="V5872" s="47">
        <f t="shared" si="886"/>
        <v>19.869999999999997</v>
      </c>
      <c r="W5872" s="11"/>
    </row>
    <row r="5873" spans="1:23" x14ac:dyDescent="0.45">
      <c r="A5873" t="s">
        <v>5878</v>
      </c>
      <c r="B5873">
        <v>5.22</v>
      </c>
      <c r="D5873" s="9" t="str">
        <f>VartojimasGamyba!J5869</f>
        <v>2024-05-02-11</v>
      </c>
      <c r="E5873" s="8">
        <f>VartojimasGamyba!G5869</f>
        <v>0</v>
      </c>
      <c r="F5873" s="11"/>
      <c r="G5873" s="7">
        <f t="shared" si="888"/>
        <v>4.0659999999999998</v>
      </c>
      <c r="H5873" s="7">
        <v>4.0659999999999998</v>
      </c>
      <c r="I5873" s="7">
        <v>0</v>
      </c>
      <c r="J5873" s="7">
        <v>0</v>
      </c>
      <c r="L5873" s="7">
        <f>VartojimasGamyba!H5869</f>
        <v>4.0659999999999998</v>
      </c>
      <c r="M5873" s="15">
        <f t="shared" si="880"/>
        <v>0</v>
      </c>
      <c r="N5873" s="7">
        <f t="shared" si="881"/>
        <v>0</v>
      </c>
      <c r="O5873" s="7">
        <f t="shared" si="882"/>
        <v>0</v>
      </c>
      <c r="R5873" s="7"/>
      <c r="S5873" s="47">
        <f t="shared" si="883"/>
        <v>4.0659999999999998</v>
      </c>
      <c r="T5873" s="47">
        <f t="shared" si="884"/>
        <v>4.0659999999999998</v>
      </c>
      <c r="U5873" s="47">
        <f t="shared" si="885"/>
        <v>105.51</v>
      </c>
      <c r="V5873" s="47">
        <f t="shared" si="886"/>
        <v>-6.36</v>
      </c>
      <c r="W5873" s="11"/>
    </row>
    <row r="5874" spans="1:23" x14ac:dyDescent="0.45">
      <c r="A5874" t="s">
        <v>5879</v>
      </c>
      <c r="B5874">
        <v>-0.08</v>
      </c>
      <c r="D5874" s="9" t="str">
        <f>VartojimasGamyba!J5870</f>
        <v>2024-05-02-12</v>
      </c>
      <c r="E5874" s="8">
        <f>VartojimasGamyba!G5870</f>
        <v>0</v>
      </c>
      <c r="F5874" s="11"/>
      <c r="G5874" s="7">
        <f t="shared" si="888"/>
        <v>7.7709999999999999</v>
      </c>
      <c r="H5874" s="7">
        <v>3.7050000000000001</v>
      </c>
      <c r="I5874" s="7">
        <v>0</v>
      </c>
      <c r="J5874" s="7">
        <v>0</v>
      </c>
      <c r="L5874" s="7">
        <f>VartojimasGamyba!H5870</f>
        <v>3.7050000000000001</v>
      </c>
      <c r="M5874" s="15">
        <f t="shared" si="880"/>
        <v>0</v>
      </c>
      <c r="N5874" s="7">
        <f t="shared" si="881"/>
        <v>0</v>
      </c>
      <c r="O5874" s="7">
        <f t="shared" si="882"/>
        <v>0</v>
      </c>
      <c r="R5874" s="7"/>
      <c r="S5874" s="47">
        <f t="shared" si="883"/>
        <v>3.7050000000000001</v>
      </c>
      <c r="T5874" s="47">
        <f t="shared" si="884"/>
        <v>3.7050000000000001</v>
      </c>
      <c r="U5874" s="47">
        <f t="shared" si="885"/>
        <v>100.21000000000001</v>
      </c>
      <c r="V5874" s="47">
        <f t="shared" si="886"/>
        <v>-11.66</v>
      </c>
      <c r="W5874" s="11"/>
    </row>
    <row r="5875" spans="1:23" x14ac:dyDescent="0.45">
      <c r="A5875" t="s">
        <v>5880</v>
      </c>
      <c r="B5875">
        <v>-1.04</v>
      </c>
      <c r="D5875" s="9" t="str">
        <f>VartojimasGamyba!J5871</f>
        <v>2024-05-02-13</v>
      </c>
      <c r="E5875" s="8">
        <f>VartojimasGamyba!G5871</f>
        <v>1.0999999999999999E-2</v>
      </c>
      <c r="F5875" s="11"/>
      <c r="G5875" s="7">
        <f t="shared" si="888"/>
        <v>10.905999999999999</v>
      </c>
      <c r="H5875" s="7">
        <v>3.1349999999999998</v>
      </c>
      <c r="I5875" s="7">
        <v>0</v>
      </c>
      <c r="J5875" s="7">
        <v>0</v>
      </c>
      <c r="L5875" s="7">
        <f>VartojimasGamyba!H5871</f>
        <v>3.1459999999999999</v>
      </c>
      <c r="M5875" s="15">
        <f t="shared" si="880"/>
        <v>0</v>
      </c>
      <c r="N5875" s="7">
        <f t="shared" si="881"/>
        <v>0</v>
      </c>
      <c r="O5875" s="7">
        <f t="shared" si="882"/>
        <v>0</v>
      </c>
      <c r="R5875" s="7"/>
      <c r="S5875" s="47">
        <f t="shared" si="883"/>
        <v>3.1349999999999998</v>
      </c>
      <c r="T5875" s="47">
        <f t="shared" si="884"/>
        <v>3.1349999999999998</v>
      </c>
      <c r="U5875" s="47">
        <f t="shared" si="885"/>
        <v>99.25</v>
      </c>
      <c r="V5875" s="47">
        <f t="shared" si="886"/>
        <v>-12.620000000000001</v>
      </c>
      <c r="W5875" s="11"/>
    </row>
    <row r="5876" spans="1:23" x14ac:dyDescent="0.45">
      <c r="A5876" t="s">
        <v>5881</v>
      </c>
      <c r="B5876">
        <v>-2.7</v>
      </c>
      <c r="D5876" s="9" t="str">
        <f>VartojimasGamyba!J5872</f>
        <v>2024-05-02-14</v>
      </c>
      <c r="E5876" s="8">
        <f>VartojimasGamyba!G5872</f>
        <v>0</v>
      </c>
      <c r="F5876" s="11"/>
      <c r="G5876" s="7">
        <f t="shared" si="888"/>
        <v>13.195999999999998</v>
      </c>
      <c r="H5876" s="7">
        <v>2.29</v>
      </c>
      <c r="I5876" s="7">
        <v>0</v>
      </c>
      <c r="J5876" s="7">
        <v>0</v>
      </c>
      <c r="L5876" s="7">
        <f>VartojimasGamyba!H5872</f>
        <v>2.29</v>
      </c>
      <c r="M5876" s="15">
        <f t="shared" si="880"/>
        <v>0</v>
      </c>
      <c r="N5876" s="7">
        <f t="shared" si="881"/>
        <v>0</v>
      </c>
      <c r="O5876" s="7">
        <f t="shared" si="882"/>
        <v>0</v>
      </c>
      <c r="R5876" s="7"/>
      <c r="S5876" s="47">
        <f t="shared" si="883"/>
        <v>2.29</v>
      </c>
      <c r="T5876" s="47">
        <f t="shared" si="884"/>
        <v>2.29</v>
      </c>
      <c r="U5876" s="47">
        <f t="shared" si="885"/>
        <v>97.59</v>
      </c>
      <c r="V5876" s="47">
        <f t="shared" si="886"/>
        <v>-14.280000000000001</v>
      </c>
      <c r="W5876" s="11"/>
    </row>
    <row r="5877" spans="1:23" x14ac:dyDescent="0.45">
      <c r="A5877" t="s">
        <v>5882</v>
      </c>
      <c r="B5877">
        <v>-0.05</v>
      </c>
      <c r="D5877" s="9" t="str">
        <f>VartojimasGamyba!J5873</f>
        <v>2024-05-02-15</v>
      </c>
      <c r="E5877" s="8">
        <f>VartojimasGamyba!G5873</f>
        <v>0.77400000000000002</v>
      </c>
      <c r="F5877" s="11"/>
      <c r="G5877" s="7">
        <f t="shared" si="888"/>
        <v>13.384999999999998</v>
      </c>
      <c r="H5877" s="7">
        <v>0.18899999999999995</v>
      </c>
      <c r="I5877" s="7">
        <v>0</v>
      </c>
      <c r="J5877" s="7">
        <v>0</v>
      </c>
      <c r="L5877" s="7">
        <f>VartojimasGamyba!H5873</f>
        <v>0.96299999999999997</v>
      </c>
      <c r="M5877" s="15">
        <f t="shared" si="880"/>
        <v>0</v>
      </c>
      <c r="N5877" s="7">
        <f t="shared" si="881"/>
        <v>0</v>
      </c>
      <c r="O5877" s="7">
        <f t="shared" si="882"/>
        <v>0</v>
      </c>
      <c r="R5877" s="7"/>
      <c r="S5877" s="47">
        <f t="shared" si="883"/>
        <v>0.18899999999999995</v>
      </c>
      <c r="T5877" s="47">
        <f t="shared" si="884"/>
        <v>0.18899999999999995</v>
      </c>
      <c r="U5877" s="47">
        <f t="shared" si="885"/>
        <v>100.24000000000001</v>
      </c>
      <c r="V5877" s="47">
        <f t="shared" si="886"/>
        <v>-11.63</v>
      </c>
      <c r="W5877" s="11"/>
    </row>
    <row r="5878" spans="1:23" x14ac:dyDescent="0.45">
      <c r="A5878" t="s">
        <v>5883</v>
      </c>
      <c r="B5878">
        <v>0</v>
      </c>
      <c r="D5878" s="9" t="str">
        <f>VartojimasGamyba!J5874</f>
        <v>2024-05-02-16</v>
      </c>
      <c r="E5878" s="8">
        <f>VartojimasGamyba!G5874</f>
        <v>3.5000000000000003E-2</v>
      </c>
      <c r="F5878" s="11"/>
      <c r="G5878" s="7">
        <f t="shared" si="888"/>
        <v>12.777000000000001</v>
      </c>
      <c r="H5878" s="7">
        <v>9.3920000000000012</v>
      </c>
      <c r="I5878" s="7">
        <v>10</v>
      </c>
      <c r="J5878" s="7">
        <v>0</v>
      </c>
      <c r="L5878" s="7">
        <f>VartojimasGamyba!H5874</f>
        <v>0.42699999999999999</v>
      </c>
      <c r="M5878" s="15">
        <f t="shared" si="880"/>
        <v>1.3877787807814457E-15</v>
      </c>
      <c r="N5878" s="7">
        <f t="shared" si="881"/>
        <v>1.3918033392457119E-13</v>
      </c>
      <c r="O5878" s="7">
        <f t="shared" si="882"/>
        <v>1.3918033392457119E-13</v>
      </c>
      <c r="R5878" s="7"/>
      <c r="S5878" s="47">
        <f t="shared" si="883"/>
        <v>0.3920000000000014</v>
      </c>
      <c r="T5878" s="47">
        <f t="shared" si="884"/>
        <v>0.39200000000000002</v>
      </c>
      <c r="U5878" s="47">
        <f t="shared" si="885"/>
        <v>100.29</v>
      </c>
      <c r="V5878" s="47">
        <f t="shared" si="886"/>
        <v>-11.58</v>
      </c>
      <c r="W5878" s="11"/>
    </row>
    <row r="5879" spans="1:23" x14ac:dyDescent="0.45">
      <c r="A5879" t="s">
        <v>5884</v>
      </c>
      <c r="B5879">
        <v>4.09</v>
      </c>
      <c r="D5879" s="9" t="str">
        <f>VartojimasGamyba!J5875</f>
        <v>2024-05-02-17</v>
      </c>
      <c r="E5879" s="8">
        <f>VartojimasGamyba!G5875</f>
        <v>0.191</v>
      </c>
      <c r="F5879" s="11"/>
      <c r="G5879" s="7">
        <f t="shared" si="888"/>
        <v>11.629000000000001</v>
      </c>
      <c r="H5879" s="7">
        <v>8.8520000000000003</v>
      </c>
      <c r="I5879" s="7">
        <v>10</v>
      </c>
      <c r="J5879" s="7">
        <v>0</v>
      </c>
      <c r="L5879" s="7">
        <f>VartojimasGamyba!H5875</f>
        <v>4.2999999999999997E-2</v>
      </c>
      <c r="M5879" s="15">
        <f t="shared" si="880"/>
        <v>1.0408340855860843E-15</v>
      </c>
      <c r="N5879" s="7">
        <f t="shared" si="881"/>
        <v>1.0864226185347549E-13</v>
      </c>
      <c r="O5879" s="7">
        <f t="shared" si="882"/>
        <v>1.0864226185347549E-13</v>
      </c>
      <c r="R5879" s="7"/>
      <c r="S5879" s="47">
        <f t="shared" si="883"/>
        <v>1.0408340855860843E-15</v>
      </c>
      <c r="T5879" s="47">
        <f t="shared" si="884"/>
        <v>0</v>
      </c>
      <c r="U5879" s="47">
        <f t="shared" si="885"/>
        <v>104.38000000000001</v>
      </c>
      <c r="V5879" s="47">
        <f t="shared" si="886"/>
        <v>-7.49</v>
      </c>
      <c r="W5879" s="11"/>
    </row>
    <row r="5880" spans="1:23" x14ac:dyDescent="0.45">
      <c r="A5880" t="s">
        <v>5885</v>
      </c>
      <c r="B5880">
        <v>34.92</v>
      </c>
      <c r="D5880" s="9" t="str">
        <f>VartojimasGamyba!J5876</f>
        <v>2024-05-02-18</v>
      </c>
      <c r="E5880" s="8">
        <f>VartojimasGamyba!G5876</f>
        <v>0.215</v>
      </c>
      <c r="F5880" s="11"/>
      <c r="G5880" s="7">
        <f t="shared" si="888"/>
        <v>10.414000000000001</v>
      </c>
      <c r="H5880" s="7">
        <v>8.7849999999999984</v>
      </c>
      <c r="I5880" s="7">
        <v>10</v>
      </c>
      <c r="J5880" s="7">
        <v>0</v>
      </c>
      <c r="L5880" s="7">
        <f>VartojimasGamyba!H5876</f>
        <v>0</v>
      </c>
      <c r="M5880" s="15">
        <f t="shared" si="880"/>
        <v>-1.7763568394002505E-15</v>
      </c>
      <c r="N5880" s="7">
        <f t="shared" si="881"/>
        <v>-2.4018120825530788E-13</v>
      </c>
      <c r="O5880" s="7">
        <f t="shared" si="882"/>
        <v>-2.4018120825530788E-13</v>
      </c>
      <c r="R5880" s="7"/>
      <c r="S5880" s="47">
        <f t="shared" si="883"/>
        <v>-1.7763568394002505E-15</v>
      </c>
      <c r="T5880" s="47">
        <f t="shared" si="884"/>
        <v>0</v>
      </c>
      <c r="U5880" s="47">
        <f t="shared" si="885"/>
        <v>135.21</v>
      </c>
      <c r="V5880" s="47">
        <f t="shared" si="886"/>
        <v>23.340000000000003</v>
      </c>
      <c r="W5880" s="11"/>
    </row>
    <row r="5881" spans="1:23" x14ac:dyDescent="0.45">
      <c r="A5881" t="s">
        <v>5886</v>
      </c>
      <c r="B5881">
        <v>75.03</v>
      </c>
      <c r="D5881" s="9" t="str">
        <f>VartojimasGamyba!J5877</f>
        <v>2024-05-02-19</v>
      </c>
      <c r="E5881" s="8">
        <f>VartojimasGamyba!G5877</f>
        <v>0.27300000000000002</v>
      </c>
      <c r="F5881" s="11"/>
      <c r="G5881" s="7">
        <f t="shared" si="888"/>
        <v>9.1410000000000018</v>
      </c>
      <c r="H5881" s="7">
        <v>8.7270000000000003</v>
      </c>
      <c r="I5881" s="7">
        <v>10</v>
      </c>
      <c r="J5881" s="7">
        <v>0</v>
      </c>
      <c r="L5881" s="7">
        <f>VartojimasGamyba!H5877</f>
        <v>0</v>
      </c>
      <c r="M5881" s="15">
        <f t="shared" si="880"/>
        <v>0</v>
      </c>
      <c r="N5881" s="7">
        <f t="shared" si="881"/>
        <v>0</v>
      </c>
      <c r="O5881" s="7">
        <f t="shared" si="882"/>
        <v>0</v>
      </c>
      <c r="R5881" s="7"/>
      <c r="S5881" s="47">
        <f t="shared" si="883"/>
        <v>0</v>
      </c>
      <c r="T5881" s="47">
        <f t="shared" si="884"/>
        <v>0</v>
      </c>
      <c r="U5881" s="47">
        <f t="shared" si="885"/>
        <v>175.32</v>
      </c>
      <c r="V5881" s="47">
        <f t="shared" si="886"/>
        <v>63.45</v>
      </c>
      <c r="W5881" s="11"/>
    </row>
    <row r="5882" spans="1:23" x14ac:dyDescent="0.45">
      <c r="A5882" t="s">
        <v>5887</v>
      </c>
      <c r="B5882">
        <v>86.29</v>
      </c>
      <c r="D5882" s="9" t="str">
        <f>VartojimasGamyba!J5878</f>
        <v>2024-05-02-20</v>
      </c>
      <c r="E5882" s="8">
        <f>VartojimasGamyba!G5878</f>
        <v>0.36899999999999999</v>
      </c>
      <c r="F5882" s="11"/>
      <c r="G5882" s="7">
        <f t="shared" si="888"/>
        <v>7.772000000000002</v>
      </c>
      <c r="H5882" s="7">
        <v>8.6310000000000002</v>
      </c>
      <c r="I5882" s="7">
        <v>10</v>
      </c>
      <c r="J5882" s="7">
        <v>0</v>
      </c>
      <c r="L5882" s="7">
        <f>VartojimasGamyba!H5878</f>
        <v>0</v>
      </c>
      <c r="M5882" s="15">
        <f t="shared" si="880"/>
        <v>0</v>
      </c>
      <c r="N5882" s="7">
        <f t="shared" si="881"/>
        <v>0</v>
      </c>
      <c r="O5882" s="7">
        <f t="shared" si="882"/>
        <v>0</v>
      </c>
      <c r="P5882" s="7" t="s">
        <v>8873</v>
      </c>
      <c r="R5882" s="7"/>
      <c r="S5882" s="47">
        <f t="shared" si="883"/>
        <v>0</v>
      </c>
      <c r="T5882" s="47">
        <f t="shared" si="884"/>
        <v>0</v>
      </c>
      <c r="U5882" s="47">
        <f t="shared" si="885"/>
        <v>186.58</v>
      </c>
      <c r="V5882" s="47">
        <f t="shared" si="886"/>
        <v>74.710000000000008</v>
      </c>
      <c r="W5882" s="11"/>
    </row>
    <row r="5883" spans="1:23" x14ac:dyDescent="0.45">
      <c r="A5883" t="s">
        <v>5888</v>
      </c>
      <c r="B5883">
        <v>85.51</v>
      </c>
      <c r="D5883" s="9" t="str">
        <f>VartojimasGamyba!J5879</f>
        <v>2024-05-02-21</v>
      </c>
      <c r="E5883" s="8">
        <f>VartojimasGamyba!G5879</f>
        <v>0.27100000000000002</v>
      </c>
      <c r="F5883" s="11"/>
      <c r="G5883" s="7">
        <f t="shared" si="888"/>
        <v>6.5010000000000048</v>
      </c>
      <c r="H5883" s="7">
        <v>8.729000000000001</v>
      </c>
      <c r="I5883" s="7">
        <v>10</v>
      </c>
      <c r="J5883" s="7">
        <v>0</v>
      </c>
      <c r="L5883" s="7">
        <f>VartojimasGamyba!H5879</f>
        <v>0</v>
      </c>
      <c r="M5883" s="15">
        <f t="shared" si="880"/>
        <v>1.7763568394002505E-15</v>
      </c>
      <c r="N5883" s="7">
        <f t="shared" si="881"/>
        <v>3.3004710076056656E-13</v>
      </c>
      <c r="O5883" s="7">
        <f t="shared" si="882"/>
        <v>3.3004710076056656E-13</v>
      </c>
      <c r="P5883" s="7">
        <f>SUM(N5862:N5885)</f>
        <v>-600.13424999999972</v>
      </c>
      <c r="R5883" s="7"/>
      <c r="S5883" s="47">
        <f t="shared" si="883"/>
        <v>1.7763568394002505E-15</v>
      </c>
      <c r="T5883" s="47">
        <f t="shared" si="884"/>
        <v>0</v>
      </c>
      <c r="U5883" s="47">
        <f t="shared" si="885"/>
        <v>185.8</v>
      </c>
      <c r="V5883" s="47">
        <f t="shared" si="886"/>
        <v>73.930000000000007</v>
      </c>
      <c r="W5883" s="11"/>
    </row>
    <row r="5884" spans="1:23" x14ac:dyDescent="0.45">
      <c r="A5884" t="s">
        <v>5889</v>
      </c>
      <c r="B5884">
        <v>81.040000000000006</v>
      </c>
      <c r="D5884" s="9" t="str">
        <f>VartojimasGamyba!J5880</f>
        <v>2024-05-02-22</v>
      </c>
      <c r="E5884" s="8">
        <f>VartojimasGamyba!G5880</f>
        <v>0.16900000000000001</v>
      </c>
      <c r="F5884" s="11"/>
      <c r="G5884" s="7">
        <f t="shared" si="888"/>
        <v>6.0930000000000035</v>
      </c>
      <c r="H5884" s="7">
        <v>1.982000000000012</v>
      </c>
      <c r="I5884" s="7">
        <v>2.3900000000000134</v>
      </c>
      <c r="J5884" s="7">
        <v>0</v>
      </c>
      <c r="L5884" s="7">
        <f>VartojimasGamyba!H5880</f>
        <v>0</v>
      </c>
      <c r="M5884" s="15">
        <f t="shared" si="880"/>
        <v>-4.4408920985006262E-16</v>
      </c>
      <c r="N5884" s="7">
        <f t="shared" si="881"/>
        <v>-8.052669642211186E-14</v>
      </c>
      <c r="O5884" s="7">
        <f t="shared" si="882"/>
        <v>-8.052669642211186E-14</v>
      </c>
      <c r="P5884" s="7" t="s">
        <v>8872</v>
      </c>
      <c r="R5884" s="7"/>
      <c r="S5884" s="47">
        <f t="shared" si="883"/>
        <v>-4.4408920985006262E-16</v>
      </c>
      <c r="T5884" s="47">
        <f t="shared" si="884"/>
        <v>0</v>
      </c>
      <c r="U5884" s="47">
        <f t="shared" si="885"/>
        <v>181.33</v>
      </c>
      <c r="V5884" s="47">
        <f t="shared" si="886"/>
        <v>69.460000000000008</v>
      </c>
      <c r="W5884" s="11"/>
    </row>
    <row r="5885" spans="1:23" x14ac:dyDescent="0.45">
      <c r="A5885" t="s">
        <v>5890</v>
      </c>
      <c r="B5885">
        <v>37.869999999999997</v>
      </c>
      <c r="D5885" s="9" t="str">
        <f>VartojimasGamyba!J5881</f>
        <v>2024-05-02-23</v>
      </c>
      <c r="E5885" s="8">
        <f>VartojimasGamyba!G5881</f>
        <v>9.2999999999999999E-2</v>
      </c>
      <c r="F5885" s="11"/>
      <c r="G5885" s="7">
        <f t="shared" si="888"/>
        <v>5.0000000000000018</v>
      </c>
      <c r="H5885" s="7">
        <v>8.9069999999999983</v>
      </c>
      <c r="I5885" s="7">
        <v>10</v>
      </c>
      <c r="J5885" s="7">
        <v>0</v>
      </c>
      <c r="L5885" s="7">
        <f>VartojimasGamyba!H5881</f>
        <v>0</v>
      </c>
      <c r="M5885" s="15">
        <f t="shared" si="880"/>
        <v>-1.7763568394002505E-15</v>
      </c>
      <c r="N5885" s="7">
        <f t="shared" si="881"/>
        <v>-2.454214609315386E-13</v>
      </c>
      <c r="O5885" s="7">
        <f t="shared" si="882"/>
        <v>-2.454214609315386E-13</v>
      </c>
      <c r="P5885" s="7">
        <f>SUM(O5862:O5885)</f>
        <v>3.9167450532895379E-13</v>
      </c>
      <c r="Q5885" s="7">
        <f>SUMPRODUCT(B5862:B5885,E5862:E5885)+SUM(E5862:E5885)*$Z$21-SUMPRODUCT(B5862:B5885,L5862:L5885)+SUM(L5862:L5885)*ABS($Z$20)</f>
        <v>77.215259999999944</v>
      </c>
      <c r="R5885" s="7"/>
      <c r="S5885" s="47">
        <f t="shared" si="883"/>
        <v>-1.7763568394002505E-15</v>
      </c>
      <c r="T5885" s="47">
        <f t="shared" si="884"/>
        <v>0</v>
      </c>
      <c r="U5885" s="47">
        <f t="shared" si="885"/>
        <v>138.16</v>
      </c>
      <c r="V5885" s="47">
        <f t="shared" si="886"/>
        <v>26.29</v>
      </c>
      <c r="W5885" s="11">
        <f>IF(P5885&lt;&gt;Q5885,1,0)</f>
        <v>1</v>
      </c>
    </row>
    <row r="5886" spans="1:23" x14ac:dyDescent="0.45">
      <c r="A5886" t="s">
        <v>5891</v>
      </c>
      <c r="B5886">
        <v>33.93</v>
      </c>
      <c r="D5886" s="1" t="str">
        <f>VartojimasGamyba!J5882</f>
        <v>2024-05-03-00</v>
      </c>
      <c r="E5886" s="7">
        <f>VartojimasGamyba!G5882</f>
        <v>0.25</v>
      </c>
      <c r="F5886" s="11"/>
      <c r="G5886" s="12">
        <f>G5885+H5886-I5886</f>
        <v>4.7222222222222241</v>
      </c>
      <c r="H5886" s="12">
        <v>0</v>
      </c>
      <c r="I5886" s="12">
        <v>0.27777777777777773</v>
      </c>
      <c r="J5886" s="12">
        <v>0</v>
      </c>
      <c r="K5886" s="12"/>
      <c r="L5886" s="12">
        <f>VartojimasGamyba!H5882</f>
        <v>0</v>
      </c>
      <c r="M5886" s="19">
        <f t="shared" si="880"/>
        <v>2.7755575615628914E-17</v>
      </c>
      <c r="N5886" s="7">
        <f t="shared" si="881"/>
        <v>3.7253533591297127E-15</v>
      </c>
      <c r="O5886" s="7">
        <f t="shared" si="882"/>
        <v>3.7253533591297127E-15</v>
      </c>
      <c r="R5886" s="20" t="s">
        <v>8783</v>
      </c>
      <c r="S5886" s="47">
        <f t="shared" si="883"/>
        <v>2.7755575615628914E-17</v>
      </c>
      <c r="T5886" s="47">
        <f t="shared" si="884"/>
        <v>0</v>
      </c>
      <c r="U5886" s="47">
        <f t="shared" si="885"/>
        <v>134.22</v>
      </c>
      <c r="V5886" s="47">
        <f t="shared" si="886"/>
        <v>22.35</v>
      </c>
      <c r="W5886" s="11"/>
    </row>
    <row r="5887" spans="1:23" x14ac:dyDescent="0.45">
      <c r="A5887" t="s">
        <v>5892</v>
      </c>
      <c r="B5887">
        <v>29.78</v>
      </c>
      <c r="D5887" s="1" t="str">
        <f>VartojimasGamyba!J5883</f>
        <v>2024-05-03-01</v>
      </c>
      <c r="E5887" s="7">
        <f>VartojimasGamyba!G5883</f>
        <v>0.13400000000000001</v>
      </c>
      <c r="F5887" s="11"/>
      <c r="G5887" s="12">
        <f t="shared" ref="G5887:G5909" si="889">G5886+H5887-I5887</f>
        <v>4.573333333333335</v>
      </c>
      <c r="H5887" s="12">
        <v>0</v>
      </c>
      <c r="I5887" s="12">
        <v>0.1488888888888889</v>
      </c>
      <c r="J5887" s="12">
        <v>0</v>
      </c>
      <c r="K5887" s="12"/>
      <c r="L5887" s="12">
        <f>VartojimasGamyba!H5883</f>
        <v>0</v>
      </c>
      <c r="M5887" s="19">
        <f t="shared" si="880"/>
        <v>0</v>
      </c>
      <c r="N5887" s="7">
        <f t="shared" si="881"/>
        <v>0</v>
      </c>
      <c r="O5887" s="7">
        <f t="shared" si="882"/>
        <v>0</v>
      </c>
      <c r="R5887" s="7"/>
      <c r="S5887" s="47">
        <f t="shared" si="883"/>
        <v>0</v>
      </c>
      <c r="T5887" s="47">
        <f t="shared" si="884"/>
        <v>0</v>
      </c>
      <c r="U5887" s="47">
        <f t="shared" si="885"/>
        <v>130.07</v>
      </c>
      <c r="V5887" s="47">
        <f t="shared" si="886"/>
        <v>18.200000000000003</v>
      </c>
      <c r="W5887" s="11"/>
    </row>
    <row r="5888" spans="1:23" x14ac:dyDescent="0.45">
      <c r="A5888" t="s">
        <v>5893</v>
      </c>
      <c r="B5888">
        <v>29.35</v>
      </c>
      <c r="D5888" s="1" t="str">
        <f>VartojimasGamyba!J5884</f>
        <v>2024-05-03-02</v>
      </c>
      <c r="E5888" s="7">
        <f>VartojimasGamyba!G5884</f>
        <v>0.13800000000000001</v>
      </c>
      <c r="F5888" s="11"/>
      <c r="G5888" s="12">
        <f t="shared" si="889"/>
        <v>4.4200000000000017</v>
      </c>
      <c r="H5888" s="12">
        <v>0</v>
      </c>
      <c r="I5888" s="12">
        <v>0.15333333333333377</v>
      </c>
      <c r="J5888" s="12">
        <v>0</v>
      </c>
      <c r="K5888" s="12"/>
      <c r="L5888" s="12">
        <f>VartojimasGamyba!H5884</f>
        <v>0</v>
      </c>
      <c r="M5888" s="19">
        <f t="shared" si="880"/>
        <v>-3.8857805861880479E-16</v>
      </c>
      <c r="N5888" s="7">
        <f t="shared" si="881"/>
        <v>-5.037525951934186E-14</v>
      </c>
      <c r="O5888" s="7">
        <f t="shared" si="882"/>
        <v>-5.037525951934186E-14</v>
      </c>
      <c r="R5888" s="7"/>
      <c r="S5888" s="47">
        <f t="shared" si="883"/>
        <v>-3.8857805861880479E-16</v>
      </c>
      <c r="T5888" s="47">
        <f t="shared" si="884"/>
        <v>0</v>
      </c>
      <c r="U5888" s="47">
        <f t="shared" si="885"/>
        <v>129.64000000000001</v>
      </c>
      <c r="V5888" s="47">
        <f t="shared" si="886"/>
        <v>17.770000000000003</v>
      </c>
      <c r="W5888" s="11"/>
    </row>
    <row r="5889" spans="1:23" x14ac:dyDescent="0.45">
      <c r="A5889" t="s">
        <v>5894</v>
      </c>
      <c r="B5889">
        <v>29.96</v>
      </c>
      <c r="D5889" s="1" t="str">
        <f>VartojimasGamyba!J5885</f>
        <v>2024-05-03-03</v>
      </c>
      <c r="E5889" s="7">
        <f>VartojimasGamyba!G5885</f>
        <v>0.158</v>
      </c>
      <c r="F5889" s="11"/>
      <c r="G5889" s="12">
        <f t="shared" si="889"/>
        <v>4.2700000000000014</v>
      </c>
      <c r="H5889" s="12">
        <v>0</v>
      </c>
      <c r="I5889" s="12">
        <v>0.15</v>
      </c>
      <c r="J5889" s="12">
        <v>0</v>
      </c>
      <c r="K5889" s="12"/>
      <c r="L5889" s="12">
        <f>VartojimasGamyba!H5885</f>
        <v>2.3E-2</v>
      </c>
      <c r="M5889" s="19">
        <f t="shared" si="880"/>
        <v>0</v>
      </c>
      <c r="N5889" s="7">
        <f t="shared" si="881"/>
        <v>0</v>
      </c>
      <c r="O5889" s="7">
        <f t="shared" si="882"/>
        <v>0</v>
      </c>
      <c r="R5889" s="7"/>
      <c r="S5889" s="47">
        <f t="shared" si="883"/>
        <v>0</v>
      </c>
      <c r="T5889" s="47">
        <f t="shared" si="884"/>
        <v>0</v>
      </c>
      <c r="U5889" s="47">
        <f t="shared" si="885"/>
        <v>130.25</v>
      </c>
      <c r="V5889" s="47">
        <f t="shared" si="886"/>
        <v>18.380000000000003</v>
      </c>
      <c r="W5889" s="11"/>
    </row>
    <row r="5890" spans="1:23" x14ac:dyDescent="0.45">
      <c r="A5890" t="s">
        <v>5895</v>
      </c>
      <c r="B5890">
        <v>30.01</v>
      </c>
      <c r="D5890" s="1" t="str">
        <f>VartojimasGamyba!J5886</f>
        <v>2024-05-03-04</v>
      </c>
      <c r="E5890" s="7">
        <f>VartojimasGamyba!G5886</f>
        <v>2.5999999999999999E-2</v>
      </c>
      <c r="F5890" s="11"/>
      <c r="G5890" s="12">
        <f t="shared" si="889"/>
        <v>4.5320000000000009</v>
      </c>
      <c r="H5890" s="12">
        <v>0.26199999999999996</v>
      </c>
      <c r="I5890" s="12">
        <v>0</v>
      </c>
      <c r="J5890" s="12">
        <v>0</v>
      </c>
      <c r="K5890" s="12"/>
      <c r="L5890" s="12">
        <f>VartojimasGamyba!H5886</f>
        <v>0.28799999999999998</v>
      </c>
      <c r="M5890" s="19">
        <f t="shared" si="880"/>
        <v>0</v>
      </c>
      <c r="N5890" s="7">
        <f t="shared" si="881"/>
        <v>0</v>
      </c>
      <c r="O5890" s="7">
        <f t="shared" si="882"/>
        <v>0</v>
      </c>
      <c r="R5890" s="7"/>
      <c r="S5890" s="47">
        <f t="shared" si="883"/>
        <v>0.26199999999999996</v>
      </c>
      <c r="T5890" s="47">
        <f t="shared" si="884"/>
        <v>0.26199999999999996</v>
      </c>
      <c r="U5890" s="47">
        <f t="shared" si="885"/>
        <v>130.30000000000001</v>
      </c>
      <c r="V5890" s="47">
        <f t="shared" si="886"/>
        <v>18.43</v>
      </c>
      <c r="W5890" s="11"/>
    </row>
    <row r="5891" spans="1:23" x14ac:dyDescent="0.45">
      <c r="A5891" t="s">
        <v>5896</v>
      </c>
      <c r="B5891">
        <v>30.44</v>
      </c>
      <c r="D5891" s="1" t="str">
        <f>VartojimasGamyba!J5887</f>
        <v>2024-05-03-05</v>
      </c>
      <c r="E5891" s="7">
        <f>VartojimasGamyba!G5887</f>
        <v>6.4000000000000001E-2</v>
      </c>
      <c r="F5891" s="11"/>
      <c r="G5891" s="12">
        <f t="shared" si="889"/>
        <v>5.668000000000001</v>
      </c>
      <c r="H5891" s="12">
        <v>1.1359999999999999</v>
      </c>
      <c r="I5891" s="12">
        <v>0</v>
      </c>
      <c r="J5891" s="12">
        <v>0</v>
      </c>
      <c r="K5891" s="12"/>
      <c r="L5891" s="12">
        <f>VartojimasGamyba!H5887</f>
        <v>1.2</v>
      </c>
      <c r="M5891" s="19">
        <f t="shared" si="880"/>
        <v>0</v>
      </c>
      <c r="N5891" s="7">
        <f t="shared" si="881"/>
        <v>0</v>
      </c>
      <c r="O5891" s="7">
        <f t="shared" si="882"/>
        <v>0</v>
      </c>
      <c r="R5891" s="7"/>
      <c r="S5891" s="47">
        <f t="shared" si="883"/>
        <v>1.1359999999999999</v>
      </c>
      <c r="T5891" s="47">
        <f t="shared" si="884"/>
        <v>1.1359999999999999</v>
      </c>
      <c r="U5891" s="47">
        <f t="shared" si="885"/>
        <v>130.73000000000002</v>
      </c>
      <c r="V5891" s="47">
        <f t="shared" si="886"/>
        <v>18.86</v>
      </c>
      <c r="W5891" s="11"/>
    </row>
    <row r="5892" spans="1:23" x14ac:dyDescent="0.45">
      <c r="A5892" t="s">
        <v>5897</v>
      </c>
      <c r="B5892">
        <v>38.020000000000003</v>
      </c>
      <c r="D5892" s="1" t="str">
        <f>VartojimasGamyba!J5888</f>
        <v>2024-05-03-06</v>
      </c>
      <c r="E5892" s="7">
        <f>VartojimasGamyba!G5888</f>
        <v>0</v>
      </c>
      <c r="F5892" s="11"/>
      <c r="G5892" s="12">
        <f t="shared" si="889"/>
        <v>5.668000000000001</v>
      </c>
      <c r="H5892" s="12">
        <v>1.1102230246251565E-16</v>
      </c>
      <c r="I5892" s="12">
        <v>0</v>
      </c>
      <c r="J5892" s="12">
        <v>2.282</v>
      </c>
      <c r="K5892" s="12"/>
      <c r="L5892" s="12">
        <f>VartojimasGamyba!H5888</f>
        <v>2.282</v>
      </c>
      <c r="M5892" s="19">
        <f t="shared" si="880"/>
        <v>0</v>
      </c>
      <c r="N5892" s="7">
        <f t="shared" si="881"/>
        <v>-60.33608000000001</v>
      </c>
      <c r="O5892" s="7">
        <f t="shared" si="882"/>
        <v>0</v>
      </c>
      <c r="R5892" s="7"/>
      <c r="S5892" s="47">
        <f t="shared" si="883"/>
        <v>2.282</v>
      </c>
      <c r="T5892" s="47">
        <f t="shared" si="884"/>
        <v>2.282</v>
      </c>
      <c r="U5892" s="47">
        <f t="shared" si="885"/>
        <v>138.31</v>
      </c>
      <c r="V5892" s="47">
        <f t="shared" si="886"/>
        <v>26.440000000000005</v>
      </c>
      <c r="W5892" s="11"/>
    </row>
    <row r="5893" spans="1:23" x14ac:dyDescent="0.45">
      <c r="A5893" t="s">
        <v>5898</v>
      </c>
      <c r="B5893">
        <v>68.010000000000005</v>
      </c>
      <c r="D5893" s="1" t="str">
        <f>VartojimasGamyba!J5889</f>
        <v>2024-05-03-07</v>
      </c>
      <c r="E5893" s="7">
        <f>VartojimasGamyba!G5889</f>
        <v>0</v>
      </c>
      <c r="F5893" s="11"/>
      <c r="G5893" s="12">
        <f t="shared" si="889"/>
        <v>5.668000000000001</v>
      </c>
      <c r="H5893" s="12">
        <v>0</v>
      </c>
      <c r="I5893" s="12">
        <v>0</v>
      </c>
      <c r="J5893" s="12">
        <v>3.2069999999999999</v>
      </c>
      <c r="K5893" s="12"/>
      <c r="L5893" s="12">
        <f>VartojimasGamyba!H5889</f>
        <v>3.2069999999999999</v>
      </c>
      <c r="M5893" s="19">
        <f t="shared" si="880"/>
        <v>0</v>
      </c>
      <c r="N5893" s="7">
        <f t="shared" si="881"/>
        <v>-180.97101000000001</v>
      </c>
      <c r="O5893" s="7">
        <f t="shared" si="882"/>
        <v>0</v>
      </c>
      <c r="R5893" s="7"/>
      <c r="S5893" s="47">
        <f t="shared" si="883"/>
        <v>3.2069999999999999</v>
      </c>
      <c r="T5893" s="47">
        <f t="shared" si="884"/>
        <v>3.2069999999999999</v>
      </c>
      <c r="U5893" s="47">
        <f t="shared" si="885"/>
        <v>168.3</v>
      </c>
      <c r="V5893" s="47">
        <f t="shared" si="886"/>
        <v>56.430000000000007</v>
      </c>
      <c r="W5893" s="11"/>
    </row>
    <row r="5894" spans="1:23" x14ac:dyDescent="0.45">
      <c r="A5894" t="s">
        <v>5899</v>
      </c>
      <c r="B5894">
        <v>78.48</v>
      </c>
      <c r="D5894" s="1" t="str">
        <f>VartojimasGamyba!J5890</f>
        <v>2024-05-03-08</v>
      </c>
      <c r="E5894" s="7">
        <f>VartojimasGamyba!G5890</f>
        <v>0</v>
      </c>
      <c r="F5894" s="11"/>
      <c r="G5894" s="12">
        <f t="shared" si="889"/>
        <v>5.668000000000001</v>
      </c>
      <c r="H5894" s="12">
        <v>0</v>
      </c>
      <c r="I5894" s="12">
        <v>0</v>
      </c>
      <c r="J5894" s="12">
        <v>3.883</v>
      </c>
      <c r="K5894" s="12"/>
      <c r="L5894" s="12">
        <f>VartojimasGamyba!H5890</f>
        <v>3.883</v>
      </c>
      <c r="M5894" s="19">
        <f t="shared" si="880"/>
        <v>0</v>
      </c>
      <c r="N5894" s="7">
        <f t="shared" si="881"/>
        <v>-259.77270000000004</v>
      </c>
      <c r="O5894" s="7">
        <f t="shared" si="882"/>
        <v>0</v>
      </c>
      <c r="R5894" s="7"/>
      <c r="S5894" s="47">
        <f t="shared" si="883"/>
        <v>3.883</v>
      </c>
      <c r="T5894" s="47">
        <f t="shared" si="884"/>
        <v>3.883</v>
      </c>
      <c r="U5894" s="47">
        <f t="shared" si="885"/>
        <v>178.77</v>
      </c>
      <c r="V5894" s="47">
        <f t="shared" si="886"/>
        <v>66.900000000000006</v>
      </c>
      <c r="W5894" s="11"/>
    </row>
    <row r="5895" spans="1:23" x14ac:dyDescent="0.45">
      <c r="A5895" t="s">
        <v>5900</v>
      </c>
      <c r="B5895">
        <v>42.74</v>
      </c>
      <c r="D5895" s="1" t="str">
        <f>VartojimasGamyba!J5891</f>
        <v>2024-05-03-09</v>
      </c>
      <c r="E5895" s="7">
        <f>VartojimasGamyba!G5891</f>
        <v>0</v>
      </c>
      <c r="F5895" s="11"/>
      <c r="G5895" s="12">
        <f t="shared" si="889"/>
        <v>5.668000000000001</v>
      </c>
      <c r="H5895" s="12">
        <v>0</v>
      </c>
      <c r="I5895" s="12">
        <v>0</v>
      </c>
      <c r="J5895" s="12">
        <v>3.5960000000000001</v>
      </c>
      <c r="K5895" s="12"/>
      <c r="L5895" s="12">
        <f>VartojimasGamyba!H5891</f>
        <v>3.5960000000000001</v>
      </c>
      <c r="M5895" s="19">
        <f t="shared" ref="M5895:M5958" si="890">E5895+H5895-I5895*$J$2+J5895-L5895</f>
        <v>0</v>
      </c>
      <c r="N5895" s="7">
        <f t="shared" ref="N5895:N5958" si="891">M5895*U5895-J5895*V5895</f>
        <v>-112.05136000000002</v>
      </c>
      <c r="O5895" s="7">
        <f t="shared" ref="O5895:O5958" si="892">(M5895)*(B5895+$Z$21)</f>
        <v>0</v>
      </c>
      <c r="R5895" s="7"/>
      <c r="S5895" s="47">
        <f t="shared" ref="S5895:S5958" si="893">M5895+IF((L5895-E5895)&gt;0,(L5895-E5895),0)</f>
        <v>3.5960000000000001</v>
      </c>
      <c r="T5895" s="47">
        <f t="shared" ref="T5895:T5958" si="894">IF(L5895-E5895&lt;0,0,L5895-E5895)</f>
        <v>3.5960000000000001</v>
      </c>
      <c r="U5895" s="47">
        <f t="shared" ref="U5895:U5958" si="895">B5895+$Z$21</f>
        <v>143.03</v>
      </c>
      <c r="V5895" s="47">
        <f t="shared" ref="V5895:V5958" si="896">B5895+$Z$20</f>
        <v>31.160000000000004</v>
      </c>
      <c r="W5895" s="11"/>
    </row>
    <row r="5896" spans="1:23" x14ac:dyDescent="0.45">
      <c r="A5896" t="s">
        <v>5901</v>
      </c>
      <c r="B5896">
        <v>38.69</v>
      </c>
      <c r="D5896" s="1" t="str">
        <f>VartojimasGamyba!J5892</f>
        <v>2024-05-03-10</v>
      </c>
      <c r="E5896" s="7">
        <f>VartojimasGamyba!G5892</f>
        <v>0</v>
      </c>
      <c r="F5896" s="11"/>
      <c r="G5896" s="12">
        <f t="shared" si="889"/>
        <v>5.668000000000001</v>
      </c>
      <c r="H5896" s="12">
        <v>0</v>
      </c>
      <c r="I5896" s="12">
        <v>0</v>
      </c>
      <c r="J5896" s="12">
        <v>4.0670000000000002</v>
      </c>
      <c r="K5896" s="12"/>
      <c r="L5896" s="12">
        <f>VartojimasGamyba!H5892</f>
        <v>4.0670000000000002</v>
      </c>
      <c r="M5896" s="19">
        <f t="shared" si="890"/>
        <v>0</v>
      </c>
      <c r="N5896" s="7">
        <f t="shared" si="891"/>
        <v>-110.25637</v>
      </c>
      <c r="O5896" s="7">
        <f t="shared" si="892"/>
        <v>0</v>
      </c>
      <c r="R5896" s="7"/>
      <c r="S5896" s="47">
        <f t="shared" si="893"/>
        <v>4.0670000000000002</v>
      </c>
      <c r="T5896" s="47">
        <f t="shared" si="894"/>
        <v>4.0670000000000002</v>
      </c>
      <c r="U5896" s="47">
        <f t="shared" si="895"/>
        <v>138.98000000000002</v>
      </c>
      <c r="V5896" s="47">
        <f t="shared" si="896"/>
        <v>27.11</v>
      </c>
      <c r="W5896" s="11"/>
    </row>
    <row r="5897" spans="1:23" x14ac:dyDescent="0.45">
      <c r="A5897" t="s">
        <v>5902</v>
      </c>
      <c r="B5897">
        <v>38.090000000000003</v>
      </c>
      <c r="D5897" s="1" t="str">
        <f>VartojimasGamyba!J5893</f>
        <v>2024-05-03-11</v>
      </c>
      <c r="E5897" s="7">
        <f>VartojimasGamyba!G5893</f>
        <v>0.191</v>
      </c>
      <c r="F5897" s="11"/>
      <c r="G5897" s="12">
        <f t="shared" si="889"/>
        <v>5.668000000000001</v>
      </c>
      <c r="H5897" s="12">
        <v>0</v>
      </c>
      <c r="I5897" s="12">
        <v>0</v>
      </c>
      <c r="J5897" s="12">
        <v>3.4210000000000003</v>
      </c>
      <c r="K5897" s="12"/>
      <c r="L5897" s="12">
        <f>VartojimasGamyba!H5893</f>
        <v>3.6120000000000001</v>
      </c>
      <c r="M5897" s="19">
        <f t="shared" si="890"/>
        <v>0</v>
      </c>
      <c r="N5897" s="7">
        <f t="shared" si="891"/>
        <v>-90.690710000000024</v>
      </c>
      <c r="O5897" s="7">
        <f t="shared" si="892"/>
        <v>0</v>
      </c>
      <c r="R5897" s="7"/>
      <c r="S5897" s="47">
        <f t="shared" si="893"/>
        <v>3.4210000000000003</v>
      </c>
      <c r="T5897" s="47">
        <f t="shared" si="894"/>
        <v>3.4210000000000003</v>
      </c>
      <c r="U5897" s="47">
        <f t="shared" si="895"/>
        <v>138.38</v>
      </c>
      <c r="V5897" s="47">
        <f t="shared" si="896"/>
        <v>26.510000000000005</v>
      </c>
      <c r="W5897" s="11"/>
    </row>
    <row r="5898" spans="1:23" x14ac:dyDescent="0.45">
      <c r="A5898" t="s">
        <v>5903</v>
      </c>
      <c r="B5898">
        <v>34.979999999999997</v>
      </c>
      <c r="D5898" s="1" t="str">
        <f>VartojimasGamyba!J5894</f>
        <v>2024-05-03-12</v>
      </c>
      <c r="E5898" s="7">
        <f>VartojimasGamyba!G5894</f>
        <v>0</v>
      </c>
      <c r="F5898" s="11"/>
      <c r="G5898" s="12">
        <f t="shared" si="889"/>
        <v>5.668000000000001</v>
      </c>
      <c r="H5898" s="12">
        <v>0</v>
      </c>
      <c r="I5898" s="12">
        <v>0</v>
      </c>
      <c r="J5898" s="12">
        <v>3.6429999999999998</v>
      </c>
      <c r="K5898" s="12"/>
      <c r="L5898" s="12">
        <f>VartojimasGamyba!H5894</f>
        <v>3.6429999999999998</v>
      </c>
      <c r="M5898" s="19">
        <f t="shared" si="890"/>
        <v>0</v>
      </c>
      <c r="N5898" s="7">
        <f t="shared" si="891"/>
        <v>-85.246199999999988</v>
      </c>
      <c r="O5898" s="7">
        <f t="shared" si="892"/>
        <v>0</v>
      </c>
      <c r="R5898" s="7"/>
      <c r="S5898" s="47">
        <f t="shared" si="893"/>
        <v>3.6429999999999998</v>
      </c>
      <c r="T5898" s="47">
        <f t="shared" si="894"/>
        <v>3.6429999999999998</v>
      </c>
      <c r="U5898" s="47">
        <f t="shared" si="895"/>
        <v>135.27000000000001</v>
      </c>
      <c r="V5898" s="47">
        <f t="shared" si="896"/>
        <v>23.4</v>
      </c>
      <c r="W5898" s="11"/>
    </row>
    <row r="5899" spans="1:23" x14ac:dyDescent="0.45">
      <c r="A5899" t="s">
        <v>5904</v>
      </c>
      <c r="B5899">
        <v>34.17</v>
      </c>
      <c r="D5899" s="1" t="str">
        <f>VartojimasGamyba!J5895</f>
        <v>2024-05-03-13</v>
      </c>
      <c r="E5899" s="7">
        <f>VartojimasGamyba!G5895</f>
        <v>0</v>
      </c>
      <c r="F5899" s="11"/>
      <c r="G5899" s="12">
        <f t="shared" si="889"/>
        <v>5.668000000000001</v>
      </c>
      <c r="H5899" s="12">
        <v>0</v>
      </c>
      <c r="I5899" s="12">
        <v>0</v>
      </c>
      <c r="J5899" s="12">
        <v>2.698</v>
      </c>
      <c r="K5899" s="12"/>
      <c r="L5899" s="12">
        <f>VartojimasGamyba!H5895</f>
        <v>2.698</v>
      </c>
      <c r="M5899" s="19">
        <f t="shared" si="890"/>
        <v>0</v>
      </c>
      <c r="N5899" s="7">
        <f t="shared" si="891"/>
        <v>-60.947820000000007</v>
      </c>
      <c r="O5899" s="7">
        <f t="shared" si="892"/>
        <v>0</v>
      </c>
      <c r="R5899" s="7"/>
      <c r="S5899" s="47">
        <f t="shared" si="893"/>
        <v>2.698</v>
      </c>
      <c r="T5899" s="47">
        <f t="shared" si="894"/>
        <v>2.698</v>
      </c>
      <c r="U5899" s="47">
        <f t="shared" si="895"/>
        <v>134.46</v>
      </c>
      <c r="V5899" s="47">
        <f t="shared" si="896"/>
        <v>22.590000000000003</v>
      </c>
      <c r="W5899" s="11"/>
    </row>
    <row r="5900" spans="1:23" x14ac:dyDescent="0.45">
      <c r="A5900" t="s">
        <v>5905</v>
      </c>
      <c r="B5900">
        <v>32.61</v>
      </c>
      <c r="D5900" s="1" t="str">
        <f>VartojimasGamyba!J5896</f>
        <v>2024-05-03-14</v>
      </c>
      <c r="E5900" s="7">
        <f>VartojimasGamyba!G5896</f>
        <v>0</v>
      </c>
      <c r="F5900" s="11"/>
      <c r="G5900" s="12">
        <f t="shared" si="889"/>
        <v>5.9826666666666659</v>
      </c>
      <c r="H5900" s="12">
        <v>0.31466666666666504</v>
      </c>
      <c r="I5900" s="12">
        <v>0</v>
      </c>
      <c r="J5900" s="12">
        <v>2.0243333333333351</v>
      </c>
      <c r="K5900" s="12"/>
      <c r="L5900" s="12">
        <f>VartojimasGamyba!H5896</f>
        <v>2.339</v>
      </c>
      <c r="M5900" s="19">
        <f t="shared" si="890"/>
        <v>0</v>
      </c>
      <c r="N5900" s="7">
        <f t="shared" si="891"/>
        <v>-42.571730000000038</v>
      </c>
      <c r="O5900" s="7">
        <f t="shared" si="892"/>
        <v>0</v>
      </c>
      <c r="R5900" s="7"/>
      <c r="S5900" s="47">
        <f t="shared" si="893"/>
        <v>2.339</v>
      </c>
      <c r="T5900" s="47">
        <f t="shared" si="894"/>
        <v>2.339</v>
      </c>
      <c r="U5900" s="47">
        <f t="shared" si="895"/>
        <v>132.9</v>
      </c>
      <c r="V5900" s="47">
        <f t="shared" si="896"/>
        <v>21.03</v>
      </c>
      <c r="W5900" s="11"/>
    </row>
    <row r="5901" spans="1:23" x14ac:dyDescent="0.45">
      <c r="A5901" t="s">
        <v>5906</v>
      </c>
      <c r="B5901">
        <v>31.77</v>
      </c>
      <c r="D5901" s="1" t="str">
        <f>VartojimasGamyba!J5897</f>
        <v>2024-05-03-15</v>
      </c>
      <c r="E5901" s="7">
        <f>VartojimasGamyba!G5897</f>
        <v>8.4000000000000005E-2</v>
      </c>
      <c r="F5901" s="11"/>
      <c r="G5901" s="12">
        <f t="shared" si="889"/>
        <v>6.7066666666666661</v>
      </c>
      <c r="H5901" s="12">
        <v>0.72400000000000009</v>
      </c>
      <c r="I5901" s="12">
        <v>0</v>
      </c>
      <c r="J5901" s="12">
        <v>0</v>
      </c>
      <c r="K5901" s="12"/>
      <c r="L5901" s="12">
        <f>VartojimasGamyba!H5897</f>
        <v>0.80800000000000005</v>
      </c>
      <c r="M5901" s="19">
        <f t="shared" si="890"/>
        <v>0</v>
      </c>
      <c r="N5901" s="7">
        <f t="shared" si="891"/>
        <v>0</v>
      </c>
      <c r="O5901" s="7">
        <f t="shared" si="892"/>
        <v>0</v>
      </c>
      <c r="R5901" s="7"/>
      <c r="S5901" s="47">
        <f t="shared" si="893"/>
        <v>0.72400000000000009</v>
      </c>
      <c r="T5901" s="47">
        <f t="shared" si="894"/>
        <v>0.72400000000000009</v>
      </c>
      <c r="U5901" s="47">
        <f t="shared" si="895"/>
        <v>132.06</v>
      </c>
      <c r="V5901" s="47">
        <f t="shared" si="896"/>
        <v>20.189999999999998</v>
      </c>
      <c r="W5901" s="11"/>
    </row>
    <row r="5902" spans="1:23" x14ac:dyDescent="0.45">
      <c r="A5902" t="s">
        <v>5907</v>
      </c>
      <c r="B5902">
        <v>38.43</v>
      </c>
      <c r="D5902" s="1" t="str">
        <f>VartojimasGamyba!J5898</f>
        <v>2024-05-03-16</v>
      </c>
      <c r="E5902" s="7">
        <f>VartojimasGamyba!G5898</f>
        <v>7.4999999999999997E-2</v>
      </c>
      <c r="F5902" s="11"/>
      <c r="G5902" s="12">
        <f t="shared" si="889"/>
        <v>6.7066666666666661</v>
      </c>
      <c r="H5902" s="12">
        <v>2.7755575615628914E-17</v>
      </c>
      <c r="I5902" s="12">
        <v>0</v>
      </c>
      <c r="J5902" s="12">
        <v>0.19900000000000001</v>
      </c>
      <c r="K5902" s="12"/>
      <c r="L5902" s="12">
        <f>VartojimasGamyba!H5898</f>
        <v>0.27400000000000002</v>
      </c>
      <c r="M5902" s="19">
        <f t="shared" si="890"/>
        <v>0</v>
      </c>
      <c r="N5902" s="7">
        <f t="shared" si="891"/>
        <v>-5.3431500000000005</v>
      </c>
      <c r="O5902" s="7">
        <f t="shared" si="892"/>
        <v>0</v>
      </c>
      <c r="R5902" s="7"/>
      <c r="S5902" s="47">
        <f t="shared" si="893"/>
        <v>0.19900000000000001</v>
      </c>
      <c r="T5902" s="47">
        <f t="shared" si="894"/>
        <v>0.19900000000000001</v>
      </c>
      <c r="U5902" s="47">
        <f t="shared" si="895"/>
        <v>138.72</v>
      </c>
      <c r="V5902" s="47">
        <f t="shared" si="896"/>
        <v>26.85</v>
      </c>
      <c r="W5902" s="11"/>
    </row>
    <row r="5903" spans="1:23" x14ac:dyDescent="0.45">
      <c r="A5903" t="s">
        <v>5908</v>
      </c>
      <c r="B5903">
        <v>42</v>
      </c>
      <c r="D5903" s="1" t="str">
        <f>VartojimasGamyba!J5899</f>
        <v>2024-05-03-17</v>
      </c>
      <c r="E5903" s="7">
        <f>VartojimasGamyba!G5899</f>
        <v>0.31</v>
      </c>
      <c r="F5903" s="11"/>
      <c r="G5903" s="12">
        <f t="shared" si="889"/>
        <v>6.3966666666666665</v>
      </c>
      <c r="H5903" s="12">
        <v>0</v>
      </c>
      <c r="I5903" s="12">
        <v>0.31</v>
      </c>
      <c r="J5903" s="12">
        <v>0</v>
      </c>
      <c r="K5903" s="12"/>
      <c r="L5903" s="12">
        <f>VartojimasGamyba!H5899</f>
        <v>3.1E-2</v>
      </c>
      <c r="M5903" s="19">
        <f t="shared" si="890"/>
        <v>-2.7755575615628914E-17</v>
      </c>
      <c r="N5903" s="7">
        <f t="shared" si="891"/>
        <v>-3.9493408543478387E-15</v>
      </c>
      <c r="O5903" s="7">
        <f t="shared" si="892"/>
        <v>-3.9493408543478387E-15</v>
      </c>
      <c r="R5903" s="7"/>
      <c r="S5903" s="47">
        <f t="shared" si="893"/>
        <v>-2.7755575615628914E-17</v>
      </c>
      <c r="T5903" s="47">
        <f t="shared" si="894"/>
        <v>0</v>
      </c>
      <c r="U5903" s="47">
        <f t="shared" si="895"/>
        <v>142.29000000000002</v>
      </c>
      <c r="V5903" s="47">
        <f t="shared" si="896"/>
        <v>30.42</v>
      </c>
      <c r="W5903" s="11"/>
    </row>
    <row r="5904" spans="1:23" x14ac:dyDescent="0.45">
      <c r="A5904" t="s">
        <v>5909</v>
      </c>
      <c r="B5904">
        <v>42.07</v>
      </c>
      <c r="D5904" s="1" t="str">
        <f>VartojimasGamyba!J5900</f>
        <v>2024-05-03-18</v>
      </c>
      <c r="E5904" s="7">
        <f>VartojimasGamyba!G5900</f>
        <v>0.27200000000000002</v>
      </c>
      <c r="F5904" s="11"/>
      <c r="G5904" s="12">
        <f t="shared" si="889"/>
        <v>6.0944444444444441</v>
      </c>
      <c r="H5904" s="12">
        <v>0</v>
      </c>
      <c r="I5904" s="12">
        <v>0.30222222222222228</v>
      </c>
      <c r="J5904" s="12">
        <v>0</v>
      </c>
      <c r="K5904" s="12"/>
      <c r="L5904" s="12">
        <f>VartojimasGamyba!H5900</f>
        <v>0</v>
      </c>
      <c r="M5904" s="19">
        <f t="shared" si="890"/>
        <v>-5.5511151231257827E-17</v>
      </c>
      <c r="N5904" s="7">
        <f t="shared" si="891"/>
        <v>-7.902567489281865E-15</v>
      </c>
      <c r="O5904" s="7">
        <f t="shared" si="892"/>
        <v>-7.902567489281865E-15</v>
      </c>
      <c r="R5904" s="7"/>
      <c r="S5904" s="47">
        <f t="shared" si="893"/>
        <v>-5.5511151231257827E-17</v>
      </c>
      <c r="T5904" s="47">
        <f t="shared" si="894"/>
        <v>0</v>
      </c>
      <c r="U5904" s="47">
        <f t="shared" si="895"/>
        <v>142.36000000000001</v>
      </c>
      <c r="V5904" s="47">
        <f t="shared" si="896"/>
        <v>30.490000000000002</v>
      </c>
      <c r="W5904" s="11"/>
    </row>
    <row r="5905" spans="1:23" x14ac:dyDescent="0.45">
      <c r="A5905" t="s">
        <v>5910</v>
      </c>
      <c r="B5905">
        <v>80.45</v>
      </c>
      <c r="D5905" s="1" t="str">
        <f>VartojimasGamyba!J5901</f>
        <v>2024-05-03-19</v>
      </c>
      <c r="E5905" s="7">
        <f>VartojimasGamyba!G5901</f>
        <v>0.28599999999999998</v>
      </c>
      <c r="F5905" s="11"/>
      <c r="G5905" s="12">
        <f t="shared" si="889"/>
        <v>5.7766666666666664</v>
      </c>
      <c r="H5905" s="12">
        <v>0</v>
      </c>
      <c r="I5905" s="12">
        <v>0.31777777777777777</v>
      </c>
      <c r="J5905" s="12">
        <v>0</v>
      </c>
      <c r="K5905" s="12"/>
      <c r="L5905" s="12">
        <f>VartojimasGamyba!H5901</f>
        <v>0</v>
      </c>
      <c r="M5905" s="19">
        <f t="shared" si="890"/>
        <v>0</v>
      </c>
      <c r="N5905" s="7">
        <f t="shared" si="891"/>
        <v>0</v>
      </c>
      <c r="O5905" s="7">
        <f t="shared" si="892"/>
        <v>0</v>
      </c>
      <c r="R5905" s="7"/>
      <c r="S5905" s="47">
        <f t="shared" si="893"/>
        <v>0</v>
      </c>
      <c r="T5905" s="47">
        <f t="shared" si="894"/>
        <v>0</v>
      </c>
      <c r="U5905" s="47">
        <f t="shared" si="895"/>
        <v>180.74</v>
      </c>
      <c r="V5905" s="47">
        <f t="shared" si="896"/>
        <v>68.87</v>
      </c>
      <c r="W5905" s="11"/>
    </row>
    <row r="5906" spans="1:23" x14ac:dyDescent="0.45">
      <c r="A5906" t="s">
        <v>5911</v>
      </c>
      <c r="B5906">
        <v>97</v>
      </c>
      <c r="D5906" s="1" t="str">
        <f>VartojimasGamyba!J5902</f>
        <v>2024-05-03-20</v>
      </c>
      <c r="E5906" s="7">
        <f>VartojimasGamyba!G5902</f>
        <v>0.26</v>
      </c>
      <c r="F5906" s="11"/>
      <c r="G5906" s="12">
        <f t="shared" si="889"/>
        <v>5.4877777777777776</v>
      </c>
      <c r="H5906" s="12">
        <v>0</v>
      </c>
      <c r="I5906" s="12">
        <v>0.28888888888888892</v>
      </c>
      <c r="J5906" s="12">
        <v>0</v>
      </c>
      <c r="K5906" s="12"/>
      <c r="L5906" s="12">
        <f>VartojimasGamyba!H5902</f>
        <v>0</v>
      </c>
      <c r="M5906" s="19">
        <f t="shared" si="890"/>
        <v>0</v>
      </c>
      <c r="N5906" s="7">
        <f t="shared" si="891"/>
        <v>0</v>
      </c>
      <c r="O5906" s="7">
        <f t="shared" si="892"/>
        <v>0</v>
      </c>
      <c r="P5906" s="7" t="s">
        <v>8873</v>
      </c>
      <c r="R5906" s="7"/>
      <c r="S5906" s="47">
        <f t="shared" si="893"/>
        <v>0</v>
      </c>
      <c r="T5906" s="47">
        <f t="shared" si="894"/>
        <v>0</v>
      </c>
      <c r="U5906" s="47">
        <f t="shared" si="895"/>
        <v>197.29000000000002</v>
      </c>
      <c r="V5906" s="47">
        <f t="shared" si="896"/>
        <v>85.42</v>
      </c>
      <c r="W5906" s="11"/>
    </row>
    <row r="5907" spans="1:23" x14ac:dyDescent="0.45">
      <c r="A5907" t="s">
        <v>5912</v>
      </c>
      <c r="B5907">
        <v>107.63</v>
      </c>
      <c r="D5907" s="1" t="str">
        <f>VartojimasGamyba!J5903</f>
        <v>2024-05-03-21</v>
      </c>
      <c r="E5907" s="7">
        <f>VartojimasGamyba!G5903</f>
        <v>0.16300000000000001</v>
      </c>
      <c r="F5907" s="11"/>
      <c r="G5907" s="12">
        <f t="shared" si="889"/>
        <v>5.3066666666666666</v>
      </c>
      <c r="H5907" s="12">
        <v>0</v>
      </c>
      <c r="I5907" s="12">
        <v>0.18111111111111114</v>
      </c>
      <c r="J5907" s="12">
        <v>0</v>
      </c>
      <c r="K5907" s="12"/>
      <c r="L5907" s="12">
        <f>VartojimasGamyba!H5903</f>
        <v>0</v>
      </c>
      <c r="M5907" s="19">
        <f t="shared" si="890"/>
        <v>-2.7755575615628914E-17</v>
      </c>
      <c r="N5907" s="7">
        <f t="shared" si="891"/>
        <v>-5.7709392820015641E-15</v>
      </c>
      <c r="O5907" s="7">
        <f t="shared" si="892"/>
        <v>-5.7709392820015641E-15</v>
      </c>
      <c r="P5907" s="7">
        <f>SUM(N5886:N5909)</f>
        <v>-1008.1871300000004</v>
      </c>
      <c r="R5907" s="7"/>
      <c r="S5907" s="47">
        <f t="shared" si="893"/>
        <v>-2.7755575615628914E-17</v>
      </c>
      <c r="T5907" s="47">
        <f t="shared" si="894"/>
        <v>0</v>
      </c>
      <c r="U5907" s="47">
        <f t="shared" si="895"/>
        <v>207.92000000000002</v>
      </c>
      <c r="V5907" s="47">
        <f t="shared" si="896"/>
        <v>96.05</v>
      </c>
      <c r="W5907" s="11"/>
    </row>
    <row r="5908" spans="1:23" x14ac:dyDescent="0.45">
      <c r="A5908" t="s">
        <v>5913</v>
      </c>
      <c r="B5908">
        <v>105.27</v>
      </c>
      <c r="D5908" s="1" t="str">
        <f>VartojimasGamyba!J5904</f>
        <v>2024-05-03-22</v>
      </c>
      <c r="E5908" s="7">
        <f>VartojimasGamyba!G5904</f>
        <v>0.20499999999999999</v>
      </c>
      <c r="F5908" s="11"/>
      <c r="G5908" s="12">
        <f t="shared" si="889"/>
        <v>5.0788888888888888</v>
      </c>
      <c r="H5908" s="12">
        <v>0</v>
      </c>
      <c r="I5908" s="12">
        <v>0.22777777777777777</v>
      </c>
      <c r="J5908" s="12">
        <v>0</v>
      </c>
      <c r="K5908" s="12"/>
      <c r="L5908" s="12">
        <f>VartojimasGamyba!H5904</f>
        <v>0</v>
      </c>
      <c r="M5908" s="19">
        <f t="shared" si="890"/>
        <v>0</v>
      </c>
      <c r="N5908" s="7">
        <f t="shared" si="891"/>
        <v>0</v>
      </c>
      <c r="O5908" s="7">
        <f t="shared" si="892"/>
        <v>0</v>
      </c>
      <c r="P5908" s="7" t="s">
        <v>8872</v>
      </c>
      <c r="R5908" s="7"/>
      <c r="S5908" s="47">
        <f t="shared" si="893"/>
        <v>0</v>
      </c>
      <c r="T5908" s="47">
        <f t="shared" si="894"/>
        <v>0</v>
      </c>
      <c r="U5908" s="47">
        <f t="shared" si="895"/>
        <v>205.56</v>
      </c>
      <c r="V5908" s="47">
        <f t="shared" si="896"/>
        <v>93.69</v>
      </c>
      <c r="W5908" s="11"/>
    </row>
    <row r="5909" spans="1:23" x14ac:dyDescent="0.45">
      <c r="A5909" t="s">
        <v>5914</v>
      </c>
      <c r="B5909">
        <v>60.05</v>
      </c>
      <c r="D5909" s="1" t="str">
        <f>VartojimasGamyba!J5905</f>
        <v>2024-05-03-23</v>
      </c>
      <c r="E5909" s="7">
        <f>VartojimasGamyba!G5905</f>
        <v>7.0999999999999994E-2</v>
      </c>
      <c r="F5909" s="11"/>
      <c r="G5909" s="12">
        <f t="shared" si="889"/>
        <v>5</v>
      </c>
      <c r="H5909" s="12">
        <v>0</v>
      </c>
      <c r="I5909" s="12">
        <v>7.8888888888888953E-2</v>
      </c>
      <c r="J5909" s="12">
        <v>0</v>
      </c>
      <c r="K5909" s="12"/>
      <c r="L5909" s="12">
        <f>VartojimasGamyba!H5905</f>
        <v>0</v>
      </c>
      <c r="M5909" s="19">
        <f t="shared" si="890"/>
        <v>-6.9388939039072284E-17</v>
      </c>
      <c r="N5909" s="7">
        <f t="shared" si="891"/>
        <v>-1.1125822485524851E-14</v>
      </c>
      <c r="O5909" s="7">
        <f t="shared" si="892"/>
        <v>-1.1125822485524851E-14</v>
      </c>
      <c r="P5909" s="7">
        <f>SUM(O5886:O5909)</f>
        <v>-7.5398576271368256E-14</v>
      </c>
      <c r="Q5909" s="7">
        <f>SUMPRODUCT(B5886:B5909,E5886:E5909)+SUM(E5886:E5909)*$Z$21-SUMPRODUCT(B5886:B5909,L5886:L5909)+SUM(L5886:L5909)*ABS($Z$20)</f>
        <v>-645.13074999999935</v>
      </c>
      <c r="R5909" s="7"/>
      <c r="S5909" s="47">
        <f t="shared" si="893"/>
        <v>-6.9388939039072284E-17</v>
      </c>
      <c r="T5909" s="47">
        <f t="shared" si="894"/>
        <v>0</v>
      </c>
      <c r="U5909" s="47">
        <f t="shared" si="895"/>
        <v>160.34</v>
      </c>
      <c r="V5909" s="47">
        <f t="shared" si="896"/>
        <v>48.47</v>
      </c>
      <c r="W5909" s="11">
        <f>IF(P5909&lt;&gt;Q5909,1,0)</f>
        <v>1</v>
      </c>
    </row>
    <row r="5910" spans="1:23" x14ac:dyDescent="0.45">
      <c r="A5910" t="s">
        <v>5915</v>
      </c>
      <c r="B5910">
        <v>25.74</v>
      </c>
      <c r="D5910" s="9" t="str">
        <f>VartojimasGamyba!J5906</f>
        <v>2024-05-04-00</v>
      </c>
      <c r="E5910" s="8">
        <f>VartojimasGamyba!G5906</f>
        <v>0.115</v>
      </c>
      <c r="F5910" s="11"/>
      <c r="G5910" s="7">
        <f>G5909+H5910-I5910</f>
        <v>4.8722222222222218</v>
      </c>
      <c r="H5910" s="7">
        <v>0</v>
      </c>
      <c r="I5910" s="7">
        <v>0.1277777777777778</v>
      </c>
      <c r="J5910" s="7">
        <v>0</v>
      </c>
      <c r="L5910" s="7">
        <f>VartojimasGamyba!H5906</f>
        <v>0</v>
      </c>
      <c r="M5910" s="15">
        <f t="shared" si="890"/>
        <v>-1.3877787807814457E-17</v>
      </c>
      <c r="N5910" s="7">
        <f t="shared" si="891"/>
        <v>-1.749017597418856E-15</v>
      </c>
      <c r="O5910" s="7">
        <f t="shared" si="892"/>
        <v>-1.749017597418856E-15</v>
      </c>
      <c r="R5910" s="20" t="s">
        <v>8783</v>
      </c>
      <c r="S5910" s="47">
        <f t="shared" si="893"/>
        <v>-1.3877787807814457E-17</v>
      </c>
      <c r="T5910" s="47">
        <f t="shared" si="894"/>
        <v>0</v>
      </c>
      <c r="U5910" s="47">
        <f t="shared" si="895"/>
        <v>126.03</v>
      </c>
      <c r="V5910" s="47">
        <f t="shared" si="896"/>
        <v>14.159999999999998</v>
      </c>
      <c r="W5910" s="11"/>
    </row>
    <row r="5911" spans="1:23" x14ac:dyDescent="0.45">
      <c r="A5911" t="s">
        <v>5916</v>
      </c>
      <c r="B5911">
        <v>19.57</v>
      </c>
      <c r="D5911" s="9" t="str">
        <f>VartojimasGamyba!J5907</f>
        <v>2024-05-04-01</v>
      </c>
      <c r="E5911" s="8">
        <f>VartojimasGamyba!G5907</f>
        <v>0.183</v>
      </c>
      <c r="F5911" s="11"/>
      <c r="G5911" s="7">
        <f t="shared" ref="G5911:G5933" si="897">G5910+H5911-I5911</f>
        <v>4.6688888888888886</v>
      </c>
      <c r="H5911" s="7">
        <v>0</v>
      </c>
      <c r="I5911" s="7">
        <v>0.20333333333333334</v>
      </c>
      <c r="J5911" s="7">
        <v>0</v>
      </c>
      <c r="L5911" s="7">
        <f>VartojimasGamyba!H5907</f>
        <v>0</v>
      </c>
      <c r="M5911" s="15">
        <f t="shared" si="890"/>
        <v>0</v>
      </c>
      <c r="N5911" s="7">
        <f t="shared" si="891"/>
        <v>0</v>
      </c>
      <c r="O5911" s="7">
        <f t="shared" si="892"/>
        <v>0</v>
      </c>
      <c r="R5911" s="7"/>
      <c r="S5911" s="47">
        <f t="shared" si="893"/>
        <v>0</v>
      </c>
      <c r="T5911" s="47">
        <f t="shared" si="894"/>
        <v>0</v>
      </c>
      <c r="U5911" s="47">
        <f t="shared" si="895"/>
        <v>119.86000000000001</v>
      </c>
      <c r="V5911" s="47">
        <f t="shared" si="896"/>
        <v>7.99</v>
      </c>
      <c r="W5911" s="11"/>
    </row>
    <row r="5912" spans="1:23" x14ac:dyDescent="0.45">
      <c r="A5912" t="s">
        <v>5917</v>
      </c>
      <c r="B5912">
        <v>17.149999999999999</v>
      </c>
      <c r="D5912" s="9" t="str">
        <f>VartojimasGamyba!J5908</f>
        <v>2024-05-04-02</v>
      </c>
      <c r="E5912" s="8">
        <f>VartojimasGamyba!G5908</f>
        <v>0.17199999999999999</v>
      </c>
      <c r="F5912" s="11"/>
      <c r="G5912" s="7">
        <f t="shared" si="897"/>
        <v>4.4777777777777779</v>
      </c>
      <c r="H5912" s="7">
        <v>0</v>
      </c>
      <c r="I5912" s="7">
        <v>0.19111111111111112</v>
      </c>
      <c r="J5912" s="7">
        <v>0</v>
      </c>
      <c r="L5912" s="7">
        <f>VartojimasGamyba!H5908</f>
        <v>0</v>
      </c>
      <c r="M5912" s="15">
        <f t="shared" si="890"/>
        <v>-2.7755575615628914E-17</v>
      </c>
      <c r="N5912" s="7">
        <f t="shared" si="891"/>
        <v>-3.2596148002994595E-15</v>
      </c>
      <c r="O5912" s="7">
        <f t="shared" si="892"/>
        <v>-3.2596148002994595E-15</v>
      </c>
      <c r="R5912" s="7"/>
      <c r="S5912" s="47">
        <f t="shared" si="893"/>
        <v>-2.7755575615628914E-17</v>
      </c>
      <c r="T5912" s="47">
        <f t="shared" si="894"/>
        <v>0</v>
      </c>
      <c r="U5912" s="47">
        <f t="shared" si="895"/>
        <v>117.44</v>
      </c>
      <c r="V5912" s="47">
        <f t="shared" si="896"/>
        <v>5.5699999999999985</v>
      </c>
      <c r="W5912" s="11"/>
    </row>
    <row r="5913" spans="1:23" x14ac:dyDescent="0.45">
      <c r="A5913" t="s">
        <v>5918</v>
      </c>
      <c r="B5913">
        <v>16.18</v>
      </c>
      <c r="D5913" s="9" t="str">
        <f>VartojimasGamyba!J5909</f>
        <v>2024-05-04-03</v>
      </c>
      <c r="E5913" s="8">
        <f>VartojimasGamyba!G5909</f>
        <v>6.0999999999999999E-2</v>
      </c>
      <c r="F5913" s="11"/>
      <c r="G5913" s="7">
        <f t="shared" si="897"/>
        <v>4.4777777777777779</v>
      </c>
      <c r="H5913" s="7">
        <v>0</v>
      </c>
      <c r="I5913" s="7">
        <v>0</v>
      </c>
      <c r="J5913" s="7">
        <v>1.4999999999999999E-2</v>
      </c>
      <c r="L5913" s="7">
        <f>VartojimasGamyba!H5909</f>
        <v>7.5999999999999998E-2</v>
      </c>
      <c r="M5913" s="15">
        <f t="shared" si="890"/>
        <v>0</v>
      </c>
      <c r="N5913" s="7">
        <f t="shared" si="891"/>
        <v>-6.8999999999999992E-2</v>
      </c>
      <c r="O5913" s="7">
        <f t="shared" si="892"/>
        <v>0</v>
      </c>
      <c r="R5913" s="7"/>
      <c r="S5913" s="47">
        <f t="shared" si="893"/>
        <v>1.4999999999999999E-2</v>
      </c>
      <c r="T5913" s="47">
        <f t="shared" si="894"/>
        <v>1.4999999999999999E-2</v>
      </c>
      <c r="U5913" s="47">
        <f t="shared" si="895"/>
        <v>116.47</v>
      </c>
      <c r="V5913" s="47">
        <f t="shared" si="896"/>
        <v>4.5999999999999996</v>
      </c>
      <c r="W5913" s="11"/>
    </row>
    <row r="5914" spans="1:23" x14ac:dyDescent="0.45">
      <c r="A5914" t="s">
        <v>5919</v>
      </c>
      <c r="B5914">
        <v>26.07</v>
      </c>
      <c r="D5914" s="9" t="str">
        <f>VartojimasGamyba!J5910</f>
        <v>2024-05-04-04</v>
      </c>
      <c r="E5914" s="8">
        <f>VartojimasGamyba!G5910</f>
        <v>7.0000000000000001E-3</v>
      </c>
      <c r="F5914" s="11"/>
      <c r="G5914" s="7">
        <f t="shared" si="897"/>
        <v>4.4777777777777779</v>
      </c>
      <c r="H5914" s="7">
        <v>5.5511151231257827E-17</v>
      </c>
      <c r="I5914" s="7">
        <v>0</v>
      </c>
      <c r="J5914" s="7">
        <v>0.38200000000000001</v>
      </c>
      <c r="L5914" s="7">
        <f>VartojimasGamyba!H5910</f>
        <v>0.38900000000000001</v>
      </c>
      <c r="M5914" s="15">
        <f t="shared" si="890"/>
        <v>0</v>
      </c>
      <c r="N5914" s="7">
        <f t="shared" si="891"/>
        <v>-5.5351800000000004</v>
      </c>
      <c r="O5914" s="7">
        <f t="shared" si="892"/>
        <v>0</v>
      </c>
      <c r="R5914" s="7"/>
      <c r="S5914" s="47">
        <f t="shared" si="893"/>
        <v>0.38200000000000001</v>
      </c>
      <c r="T5914" s="47">
        <f t="shared" si="894"/>
        <v>0.38200000000000001</v>
      </c>
      <c r="U5914" s="47">
        <f t="shared" si="895"/>
        <v>126.36000000000001</v>
      </c>
      <c r="V5914" s="47">
        <f t="shared" si="896"/>
        <v>14.49</v>
      </c>
      <c r="W5914" s="11"/>
    </row>
    <row r="5915" spans="1:23" x14ac:dyDescent="0.45">
      <c r="A5915" t="s">
        <v>5920</v>
      </c>
      <c r="B5915">
        <v>59.98</v>
      </c>
      <c r="D5915" s="9" t="str">
        <f>VartojimasGamyba!J5911</f>
        <v>2024-05-04-05</v>
      </c>
      <c r="E5915" s="8">
        <f>VartojimasGamyba!G5911</f>
        <v>7.0999999999999994E-2</v>
      </c>
      <c r="F5915" s="11"/>
      <c r="G5915" s="7">
        <f t="shared" si="897"/>
        <v>4.4777777777777779</v>
      </c>
      <c r="H5915" s="7">
        <v>3.3306690738754696E-16</v>
      </c>
      <c r="I5915" s="7">
        <v>0</v>
      </c>
      <c r="J5915" s="7">
        <v>1.1120000000000001</v>
      </c>
      <c r="L5915" s="7">
        <f>VartojimasGamyba!H5911</f>
        <v>1.1830000000000001</v>
      </c>
      <c r="M5915" s="15">
        <f t="shared" si="890"/>
        <v>0</v>
      </c>
      <c r="N5915" s="7">
        <f t="shared" si="891"/>
        <v>-53.820800000000006</v>
      </c>
      <c r="O5915" s="7">
        <f t="shared" si="892"/>
        <v>0</v>
      </c>
      <c r="R5915" s="7"/>
      <c r="S5915" s="47">
        <f t="shared" si="893"/>
        <v>1.1120000000000001</v>
      </c>
      <c r="T5915" s="47">
        <f t="shared" si="894"/>
        <v>1.1120000000000001</v>
      </c>
      <c r="U5915" s="47">
        <f t="shared" si="895"/>
        <v>160.27000000000001</v>
      </c>
      <c r="V5915" s="47">
        <f t="shared" si="896"/>
        <v>48.4</v>
      </c>
      <c r="W5915" s="11"/>
    </row>
    <row r="5916" spans="1:23" x14ac:dyDescent="0.45">
      <c r="A5916" t="s">
        <v>5921</v>
      </c>
      <c r="B5916">
        <v>80.02</v>
      </c>
      <c r="D5916" s="9" t="str">
        <f>VartojimasGamyba!J5912</f>
        <v>2024-05-04-06</v>
      </c>
      <c r="E5916" s="8">
        <f>VartojimasGamyba!G5912</f>
        <v>0</v>
      </c>
      <c r="F5916" s="11"/>
      <c r="G5916" s="7">
        <f t="shared" si="897"/>
        <v>4.4777777777777779</v>
      </c>
      <c r="H5916" s="7">
        <v>0</v>
      </c>
      <c r="I5916" s="7">
        <v>0</v>
      </c>
      <c r="J5916" s="7">
        <v>2.2490000000000001</v>
      </c>
      <c r="L5916" s="7">
        <f>VartojimasGamyba!H5912</f>
        <v>2.2490000000000001</v>
      </c>
      <c r="M5916" s="15">
        <f t="shared" si="890"/>
        <v>0</v>
      </c>
      <c r="N5916" s="7">
        <f t="shared" si="891"/>
        <v>-153.92156</v>
      </c>
      <c r="O5916" s="7">
        <f t="shared" si="892"/>
        <v>0</v>
      </c>
      <c r="R5916" s="7"/>
      <c r="S5916" s="47">
        <f t="shared" si="893"/>
        <v>2.2490000000000001</v>
      </c>
      <c r="T5916" s="47">
        <f t="shared" si="894"/>
        <v>2.2490000000000001</v>
      </c>
      <c r="U5916" s="47">
        <f t="shared" si="895"/>
        <v>180.31</v>
      </c>
      <c r="V5916" s="47">
        <f t="shared" si="896"/>
        <v>68.44</v>
      </c>
      <c r="W5916" s="11"/>
    </row>
    <row r="5917" spans="1:23" x14ac:dyDescent="0.45">
      <c r="A5917" t="s">
        <v>5922</v>
      </c>
      <c r="B5917">
        <v>70.010000000000005</v>
      </c>
      <c r="D5917" s="9" t="str">
        <f>VartojimasGamyba!J5913</f>
        <v>2024-05-04-07</v>
      </c>
      <c r="E5917" s="8">
        <f>VartojimasGamyba!G5913</f>
        <v>0.58299999999999996</v>
      </c>
      <c r="F5917" s="11"/>
      <c r="G5917" s="7">
        <f t="shared" si="897"/>
        <v>4.4777777777777779</v>
      </c>
      <c r="H5917" s="7">
        <v>0</v>
      </c>
      <c r="I5917" s="7">
        <v>0</v>
      </c>
      <c r="J5917" s="7">
        <v>1.8139999999999998</v>
      </c>
      <c r="L5917" s="7">
        <f>VartojimasGamyba!H5913</f>
        <v>2.3969999999999998</v>
      </c>
      <c r="M5917" s="15">
        <f t="shared" si="890"/>
        <v>0</v>
      </c>
      <c r="N5917" s="7">
        <f t="shared" si="891"/>
        <v>-105.99202</v>
      </c>
      <c r="O5917" s="7">
        <f t="shared" si="892"/>
        <v>0</v>
      </c>
      <c r="R5917" s="7"/>
      <c r="S5917" s="47">
        <f t="shared" si="893"/>
        <v>1.8139999999999998</v>
      </c>
      <c r="T5917" s="47">
        <f t="shared" si="894"/>
        <v>1.8139999999999998</v>
      </c>
      <c r="U5917" s="47">
        <f t="shared" si="895"/>
        <v>170.3</v>
      </c>
      <c r="V5917" s="47">
        <f t="shared" si="896"/>
        <v>58.430000000000007</v>
      </c>
      <c r="W5917" s="11"/>
    </row>
    <row r="5918" spans="1:23" x14ac:dyDescent="0.45">
      <c r="A5918" t="s">
        <v>5923</v>
      </c>
      <c r="B5918">
        <v>70.02</v>
      </c>
      <c r="D5918" s="9" t="str">
        <f>VartojimasGamyba!J5914</f>
        <v>2024-05-04-08</v>
      </c>
      <c r="E5918" s="8">
        <f>VartojimasGamyba!G5914</f>
        <v>1.2609999999999999</v>
      </c>
      <c r="F5918" s="11"/>
      <c r="G5918" s="7">
        <f t="shared" si="897"/>
        <v>4.4777777777777779</v>
      </c>
      <c r="H5918" s="7">
        <v>0</v>
      </c>
      <c r="I5918" s="7">
        <v>0</v>
      </c>
      <c r="J5918" s="7">
        <v>0.93600000000000017</v>
      </c>
      <c r="L5918" s="7">
        <f>VartojimasGamyba!H5914</f>
        <v>2.1970000000000001</v>
      </c>
      <c r="M5918" s="15">
        <f t="shared" si="890"/>
        <v>0</v>
      </c>
      <c r="N5918" s="7">
        <f t="shared" si="891"/>
        <v>-54.699840000000009</v>
      </c>
      <c r="O5918" s="7">
        <f t="shared" si="892"/>
        <v>0</v>
      </c>
      <c r="R5918" s="7"/>
      <c r="S5918" s="47">
        <f t="shared" si="893"/>
        <v>0.93600000000000017</v>
      </c>
      <c r="T5918" s="47">
        <f t="shared" si="894"/>
        <v>0.93600000000000017</v>
      </c>
      <c r="U5918" s="47">
        <f t="shared" si="895"/>
        <v>170.31</v>
      </c>
      <c r="V5918" s="47">
        <f t="shared" si="896"/>
        <v>58.44</v>
      </c>
      <c r="W5918" s="11"/>
    </row>
    <row r="5919" spans="1:23" x14ac:dyDescent="0.45">
      <c r="A5919" t="s">
        <v>5924</v>
      </c>
      <c r="B5919">
        <v>59.92</v>
      </c>
      <c r="D5919" s="9" t="str">
        <f>VartojimasGamyba!J5915</f>
        <v>2024-05-04-09</v>
      </c>
      <c r="E5919" s="8">
        <f>VartojimasGamyba!G5915</f>
        <v>0.46500000000000002</v>
      </c>
      <c r="F5919" s="11"/>
      <c r="G5919" s="7">
        <f t="shared" si="897"/>
        <v>4.4777777777777779</v>
      </c>
      <c r="H5919" s="7">
        <v>0</v>
      </c>
      <c r="I5919" s="7">
        <v>0</v>
      </c>
      <c r="J5919" s="7">
        <v>2.5630000000000002</v>
      </c>
      <c r="L5919" s="7">
        <f>VartojimasGamyba!H5915</f>
        <v>3.028</v>
      </c>
      <c r="M5919" s="15">
        <f t="shared" si="890"/>
        <v>0</v>
      </c>
      <c r="N5919" s="7">
        <f t="shared" si="891"/>
        <v>-123.89542000000002</v>
      </c>
      <c r="O5919" s="7">
        <f t="shared" si="892"/>
        <v>0</v>
      </c>
      <c r="R5919" s="7"/>
      <c r="S5919" s="47">
        <f t="shared" si="893"/>
        <v>2.5630000000000002</v>
      </c>
      <c r="T5919" s="47">
        <f t="shared" si="894"/>
        <v>2.5630000000000002</v>
      </c>
      <c r="U5919" s="47">
        <f t="shared" si="895"/>
        <v>160.21</v>
      </c>
      <c r="V5919" s="47">
        <f t="shared" si="896"/>
        <v>48.34</v>
      </c>
      <c r="W5919" s="11"/>
    </row>
    <row r="5920" spans="1:23" x14ac:dyDescent="0.45">
      <c r="A5920" t="s">
        <v>5925</v>
      </c>
      <c r="B5920">
        <v>58.07</v>
      </c>
      <c r="D5920" s="9" t="str">
        <f>VartojimasGamyba!J5916</f>
        <v>2024-05-04-10</v>
      </c>
      <c r="E5920" s="8">
        <f>VartojimasGamyba!G5916</f>
        <v>5.3999999999999999E-2</v>
      </c>
      <c r="F5920" s="11"/>
      <c r="G5920" s="7">
        <f t="shared" si="897"/>
        <v>4.4777777777777779</v>
      </c>
      <c r="H5920" s="7">
        <v>0</v>
      </c>
      <c r="I5920" s="7">
        <v>0</v>
      </c>
      <c r="J5920" s="7">
        <v>2.6070000000000002</v>
      </c>
      <c r="L5920" s="7">
        <f>VartojimasGamyba!H5916</f>
        <v>2.661</v>
      </c>
      <c r="M5920" s="15">
        <f t="shared" si="890"/>
        <v>0</v>
      </c>
      <c r="N5920" s="7">
        <f t="shared" si="891"/>
        <v>-121.19943000000002</v>
      </c>
      <c r="O5920" s="7">
        <f t="shared" si="892"/>
        <v>0</v>
      </c>
      <c r="R5920" s="7"/>
      <c r="S5920" s="47">
        <f t="shared" si="893"/>
        <v>2.6070000000000002</v>
      </c>
      <c r="T5920" s="47">
        <f t="shared" si="894"/>
        <v>2.6070000000000002</v>
      </c>
      <c r="U5920" s="47">
        <f t="shared" si="895"/>
        <v>158.36000000000001</v>
      </c>
      <c r="V5920" s="47">
        <f t="shared" si="896"/>
        <v>46.49</v>
      </c>
      <c r="W5920" s="11"/>
    </row>
    <row r="5921" spans="1:23" x14ac:dyDescent="0.45">
      <c r="A5921" t="s">
        <v>5926</v>
      </c>
      <c r="B5921">
        <v>36.5</v>
      </c>
      <c r="D5921" s="9" t="str">
        <f>VartojimasGamyba!J5917</f>
        <v>2024-05-04-11</v>
      </c>
      <c r="E5921" s="8">
        <f>VartojimasGamyba!G5917</f>
        <v>0</v>
      </c>
      <c r="F5921" s="11"/>
      <c r="G5921" s="7">
        <f t="shared" si="897"/>
        <v>4.4777777777777779</v>
      </c>
      <c r="H5921" s="7">
        <v>0</v>
      </c>
      <c r="I5921" s="7">
        <v>0</v>
      </c>
      <c r="J5921" s="7">
        <v>3.734</v>
      </c>
      <c r="L5921" s="7">
        <f>VartojimasGamyba!H5917</f>
        <v>3.734</v>
      </c>
      <c r="M5921" s="15">
        <f t="shared" si="890"/>
        <v>0</v>
      </c>
      <c r="N5921" s="7">
        <f t="shared" si="891"/>
        <v>-93.051280000000006</v>
      </c>
      <c r="O5921" s="7">
        <f t="shared" si="892"/>
        <v>0</v>
      </c>
      <c r="R5921" s="7"/>
      <c r="S5921" s="47">
        <f t="shared" si="893"/>
        <v>3.734</v>
      </c>
      <c r="T5921" s="47">
        <f t="shared" si="894"/>
        <v>3.734</v>
      </c>
      <c r="U5921" s="47">
        <f t="shared" si="895"/>
        <v>136.79000000000002</v>
      </c>
      <c r="V5921" s="47">
        <f t="shared" si="896"/>
        <v>24.92</v>
      </c>
      <c r="W5921" s="11"/>
    </row>
    <row r="5922" spans="1:23" x14ac:dyDescent="0.45">
      <c r="A5922" t="s">
        <v>5927</v>
      </c>
      <c r="B5922">
        <v>30.2</v>
      </c>
      <c r="D5922" s="9" t="str">
        <f>VartojimasGamyba!J5918</f>
        <v>2024-05-04-12</v>
      </c>
      <c r="E5922" s="8">
        <f>VartojimasGamyba!G5918</f>
        <v>0.14199999999999999</v>
      </c>
      <c r="F5922" s="11"/>
      <c r="G5922" s="7">
        <f t="shared" si="897"/>
        <v>4.4777777777777779</v>
      </c>
      <c r="H5922" s="7">
        <v>0</v>
      </c>
      <c r="I5922" s="7">
        <v>0</v>
      </c>
      <c r="J5922" s="7">
        <v>3.0460000000000003</v>
      </c>
      <c r="L5922" s="7">
        <f>VartojimasGamyba!H5918</f>
        <v>3.1880000000000002</v>
      </c>
      <c r="M5922" s="15">
        <f t="shared" si="890"/>
        <v>0</v>
      </c>
      <c r="N5922" s="7">
        <f t="shared" si="891"/>
        <v>-56.716519999999996</v>
      </c>
      <c r="O5922" s="7">
        <f t="shared" si="892"/>
        <v>0</v>
      </c>
      <c r="R5922" s="7"/>
      <c r="S5922" s="47">
        <f t="shared" si="893"/>
        <v>3.0460000000000003</v>
      </c>
      <c r="T5922" s="47">
        <f t="shared" si="894"/>
        <v>3.0460000000000003</v>
      </c>
      <c r="U5922" s="47">
        <f t="shared" si="895"/>
        <v>130.49</v>
      </c>
      <c r="V5922" s="47">
        <f t="shared" si="896"/>
        <v>18.619999999999997</v>
      </c>
      <c r="W5922" s="11"/>
    </row>
    <row r="5923" spans="1:23" x14ac:dyDescent="0.45">
      <c r="A5923" t="s">
        <v>5928</v>
      </c>
      <c r="B5923">
        <v>24.33</v>
      </c>
      <c r="D5923" s="9" t="str">
        <f>VartojimasGamyba!J5919</f>
        <v>2024-05-04-13</v>
      </c>
      <c r="E5923" s="8">
        <f>VartojimasGamyba!G5919</f>
        <v>0.125</v>
      </c>
      <c r="F5923" s="11"/>
      <c r="G5923" s="7">
        <f t="shared" si="897"/>
        <v>4.4777777777777779</v>
      </c>
      <c r="H5923" s="7">
        <v>0</v>
      </c>
      <c r="I5923" s="7">
        <v>0</v>
      </c>
      <c r="J5923" s="7">
        <v>2.3940000000000001</v>
      </c>
      <c r="L5923" s="7">
        <f>VartojimasGamyba!H5919</f>
        <v>2.5190000000000001</v>
      </c>
      <c r="M5923" s="15">
        <f t="shared" si="890"/>
        <v>0</v>
      </c>
      <c r="N5923" s="7">
        <f t="shared" si="891"/>
        <v>-30.523499999999999</v>
      </c>
      <c r="O5923" s="7">
        <f t="shared" si="892"/>
        <v>0</v>
      </c>
      <c r="R5923" s="7"/>
      <c r="S5923" s="47">
        <f t="shared" si="893"/>
        <v>2.3940000000000001</v>
      </c>
      <c r="T5923" s="47">
        <f t="shared" si="894"/>
        <v>2.3940000000000001</v>
      </c>
      <c r="U5923" s="47">
        <f t="shared" si="895"/>
        <v>124.62</v>
      </c>
      <c r="V5923" s="47">
        <f t="shared" si="896"/>
        <v>12.749999999999998</v>
      </c>
      <c r="W5923" s="11"/>
    </row>
    <row r="5924" spans="1:23" x14ac:dyDescent="0.45">
      <c r="A5924" t="s">
        <v>5929</v>
      </c>
      <c r="B5924">
        <v>14.53</v>
      </c>
      <c r="D5924" s="9" t="str">
        <f>VartojimasGamyba!J5920</f>
        <v>2024-05-04-14</v>
      </c>
      <c r="E5924" s="8">
        <f>VartojimasGamyba!G5920</f>
        <v>1E-3</v>
      </c>
      <c r="F5924" s="11"/>
      <c r="G5924" s="7">
        <f t="shared" si="897"/>
        <v>5.2921111111111108</v>
      </c>
      <c r="H5924" s="7">
        <v>0.81433333333333291</v>
      </c>
      <c r="I5924" s="7">
        <v>0</v>
      </c>
      <c r="J5924" s="7">
        <v>1.3016666666666672</v>
      </c>
      <c r="L5924" s="7">
        <f>VartojimasGamyba!H5920</f>
        <v>2.117</v>
      </c>
      <c r="M5924" s="15">
        <f t="shared" si="890"/>
        <v>0</v>
      </c>
      <c r="N5924" s="7">
        <f t="shared" si="891"/>
        <v>-3.8399166666666673</v>
      </c>
      <c r="O5924" s="7">
        <f t="shared" si="892"/>
        <v>0</v>
      </c>
      <c r="R5924" s="7"/>
      <c r="S5924" s="47">
        <f t="shared" si="893"/>
        <v>2.1160000000000001</v>
      </c>
      <c r="T5924" s="47">
        <f t="shared" si="894"/>
        <v>2.1160000000000001</v>
      </c>
      <c r="U5924" s="47">
        <f t="shared" si="895"/>
        <v>114.82000000000001</v>
      </c>
      <c r="V5924" s="47">
        <f t="shared" si="896"/>
        <v>2.9499999999999993</v>
      </c>
      <c r="W5924" s="11"/>
    </row>
    <row r="5925" spans="1:23" x14ac:dyDescent="0.45">
      <c r="A5925" t="s">
        <v>5930</v>
      </c>
      <c r="B5925">
        <v>13.34</v>
      </c>
      <c r="D5925" s="9" t="str">
        <f>VartojimasGamyba!J5921</f>
        <v>2024-05-04-15</v>
      </c>
      <c r="E5925" s="8">
        <f>VartojimasGamyba!G5921</f>
        <v>8.6999999999999994E-2</v>
      </c>
      <c r="F5925" s="11"/>
      <c r="G5925" s="7">
        <f t="shared" si="897"/>
        <v>6.4011111111111108</v>
      </c>
      <c r="H5925" s="7">
        <v>1.109</v>
      </c>
      <c r="I5925" s="7">
        <v>0</v>
      </c>
      <c r="J5925" s="7">
        <v>0</v>
      </c>
      <c r="L5925" s="7">
        <f>VartojimasGamyba!H5921</f>
        <v>1.196</v>
      </c>
      <c r="M5925" s="15">
        <f t="shared" si="890"/>
        <v>0</v>
      </c>
      <c r="N5925" s="7">
        <f t="shared" si="891"/>
        <v>0</v>
      </c>
      <c r="O5925" s="7">
        <f t="shared" si="892"/>
        <v>0</v>
      </c>
      <c r="R5925" s="7"/>
      <c r="S5925" s="47">
        <f t="shared" si="893"/>
        <v>1.109</v>
      </c>
      <c r="T5925" s="47">
        <f t="shared" si="894"/>
        <v>1.109</v>
      </c>
      <c r="U5925" s="47">
        <f t="shared" si="895"/>
        <v>113.63000000000001</v>
      </c>
      <c r="V5925" s="47">
        <f t="shared" si="896"/>
        <v>1.7599999999999998</v>
      </c>
      <c r="W5925" s="11"/>
    </row>
    <row r="5926" spans="1:23" x14ac:dyDescent="0.45">
      <c r="A5926" t="s">
        <v>5931</v>
      </c>
      <c r="B5926">
        <v>25.4</v>
      </c>
      <c r="D5926" s="9" t="str">
        <f>VartojimasGamyba!J5922</f>
        <v>2024-05-04-16</v>
      </c>
      <c r="E5926" s="8">
        <f>VartojimasGamyba!G5922</f>
        <v>0</v>
      </c>
      <c r="F5926" s="11"/>
      <c r="G5926" s="7">
        <f t="shared" si="897"/>
        <v>6.4011111111111108</v>
      </c>
      <c r="H5926" s="7">
        <v>0</v>
      </c>
      <c r="I5926" s="7">
        <v>0</v>
      </c>
      <c r="J5926" s="7">
        <v>0.51</v>
      </c>
      <c r="L5926" s="7">
        <f>VartojimasGamyba!H5922</f>
        <v>0.51</v>
      </c>
      <c r="M5926" s="15">
        <f t="shared" si="890"/>
        <v>0</v>
      </c>
      <c r="N5926" s="7">
        <f t="shared" si="891"/>
        <v>-7.0481999999999996</v>
      </c>
      <c r="O5926" s="7">
        <f t="shared" si="892"/>
        <v>0</v>
      </c>
      <c r="R5926" s="7"/>
      <c r="S5926" s="47">
        <f t="shared" si="893"/>
        <v>0.51</v>
      </c>
      <c r="T5926" s="47">
        <f t="shared" si="894"/>
        <v>0.51</v>
      </c>
      <c r="U5926" s="47">
        <f t="shared" si="895"/>
        <v>125.69</v>
      </c>
      <c r="V5926" s="47">
        <f t="shared" si="896"/>
        <v>13.819999999999999</v>
      </c>
      <c r="W5926" s="11"/>
    </row>
    <row r="5927" spans="1:23" x14ac:dyDescent="0.45">
      <c r="A5927" t="s">
        <v>5932</v>
      </c>
      <c r="B5927">
        <v>30.01</v>
      </c>
      <c r="D5927" s="9" t="str">
        <f>VartojimasGamyba!J5923</f>
        <v>2024-05-04-17</v>
      </c>
      <c r="E5927" s="8">
        <f>VartojimasGamyba!G5923</f>
        <v>0.13</v>
      </c>
      <c r="F5927" s="11"/>
      <c r="G5927" s="7">
        <f t="shared" si="897"/>
        <v>6.35</v>
      </c>
      <c r="H5927" s="7">
        <v>0</v>
      </c>
      <c r="I5927" s="7">
        <v>5.1111111111111114E-2</v>
      </c>
      <c r="J5927" s="7">
        <v>0</v>
      </c>
      <c r="L5927" s="7">
        <f>VartojimasGamyba!H5923</f>
        <v>8.4000000000000005E-2</v>
      </c>
      <c r="M5927" s="15">
        <f t="shared" si="890"/>
        <v>0</v>
      </c>
      <c r="N5927" s="7">
        <f t="shared" si="891"/>
        <v>0</v>
      </c>
      <c r="O5927" s="7">
        <f t="shared" si="892"/>
        <v>0</v>
      </c>
      <c r="R5927" s="7"/>
      <c r="S5927" s="47">
        <f t="shared" si="893"/>
        <v>0</v>
      </c>
      <c r="T5927" s="47">
        <f t="shared" si="894"/>
        <v>0</v>
      </c>
      <c r="U5927" s="47">
        <f t="shared" si="895"/>
        <v>130.30000000000001</v>
      </c>
      <c r="V5927" s="47">
        <f t="shared" si="896"/>
        <v>18.43</v>
      </c>
      <c r="W5927" s="11"/>
    </row>
    <row r="5928" spans="1:23" x14ac:dyDescent="0.45">
      <c r="A5928" t="s">
        <v>5933</v>
      </c>
      <c r="B5928">
        <v>77.459999999999994</v>
      </c>
      <c r="D5928" s="9" t="str">
        <f>VartojimasGamyba!J5924</f>
        <v>2024-05-04-18</v>
      </c>
      <c r="E5928" s="8">
        <f>VartojimasGamyba!G5924</f>
        <v>0.216</v>
      </c>
      <c r="F5928" s="11"/>
      <c r="G5928" s="7">
        <f t="shared" si="897"/>
        <v>6.1099999999999994</v>
      </c>
      <c r="H5928" s="7">
        <v>0</v>
      </c>
      <c r="I5928" s="7">
        <v>0.24000000000000002</v>
      </c>
      <c r="J5928" s="7">
        <v>0</v>
      </c>
      <c r="L5928" s="7">
        <f>VartojimasGamyba!H5924</f>
        <v>0</v>
      </c>
      <c r="M5928" s="15">
        <f t="shared" si="890"/>
        <v>-2.7755575615628914E-17</v>
      </c>
      <c r="N5928" s="7">
        <f t="shared" si="891"/>
        <v>-4.9335535656780394E-15</v>
      </c>
      <c r="O5928" s="7">
        <f t="shared" si="892"/>
        <v>-4.9335535656780394E-15</v>
      </c>
      <c r="R5928" s="7"/>
      <c r="S5928" s="47">
        <f t="shared" si="893"/>
        <v>-2.7755575615628914E-17</v>
      </c>
      <c r="T5928" s="47">
        <f t="shared" si="894"/>
        <v>0</v>
      </c>
      <c r="U5928" s="47">
        <f t="shared" si="895"/>
        <v>177.75</v>
      </c>
      <c r="V5928" s="47">
        <f t="shared" si="896"/>
        <v>65.88</v>
      </c>
      <c r="W5928" s="11"/>
    </row>
    <row r="5929" spans="1:23" x14ac:dyDescent="0.45">
      <c r="A5929" t="s">
        <v>5934</v>
      </c>
      <c r="B5929">
        <v>95.65</v>
      </c>
      <c r="D5929" s="9" t="str">
        <f>VartojimasGamyba!J5925</f>
        <v>2024-05-04-19</v>
      </c>
      <c r="E5929" s="8">
        <f>VartojimasGamyba!G5925</f>
        <v>0.20799999999999999</v>
      </c>
      <c r="F5929" s="11"/>
      <c r="G5929" s="7">
        <f t="shared" si="897"/>
        <v>5.8788888888888886</v>
      </c>
      <c r="H5929" s="7">
        <v>0</v>
      </c>
      <c r="I5929" s="7">
        <v>0.2311111111111111</v>
      </c>
      <c r="J5929" s="7">
        <v>0</v>
      </c>
      <c r="L5929" s="7">
        <f>VartojimasGamyba!H5925</f>
        <v>0</v>
      </c>
      <c r="M5929" s="15">
        <f t="shared" si="890"/>
        <v>0</v>
      </c>
      <c r="N5929" s="7">
        <f t="shared" si="891"/>
        <v>0</v>
      </c>
      <c r="O5929" s="7">
        <f t="shared" si="892"/>
        <v>0</v>
      </c>
      <c r="R5929" s="7"/>
      <c r="S5929" s="47">
        <f t="shared" si="893"/>
        <v>0</v>
      </c>
      <c r="T5929" s="47">
        <f t="shared" si="894"/>
        <v>0</v>
      </c>
      <c r="U5929" s="47">
        <f t="shared" si="895"/>
        <v>195.94</v>
      </c>
      <c r="V5929" s="47">
        <f t="shared" si="896"/>
        <v>84.070000000000007</v>
      </c>
      <c r="W5929" s="11"/>
    </row>
    <row r="5930" spans="1:23" x14ac:dyDescent="0.45">
      <c r="A5930" t="s">
        <v>5935</v>
      </c>
      <c r="B5930">
        <v>121.92</v>
      </c>
      <c r="D5930" s="9" t="str">
        <f>VartojimasGamyba!J5926</f>
        <v>2024-05-04-20</v>
      </c>
      <c r="E5930" s="8">
        <f>VartojimasGamyba!G5926</f>
        <v>0.186</v>
      </c>
      <c r="F5930" s="11"/>
      <c r="G5930" s="7">
        <f t="shared" si="897"/>
        <v>5.6722222222222216</v>
      </c>
      <c r="H5930" s="7">
        <v>0</v>
      </c>
      <c r="I5930" s="7">
        <v>0.20666666666666667</v>
      </c>
      <c r="J5930" s="7">
        <v>0</v>
      </c>
      <c r="L5930" s="7">
        <f>VartojimasGamyba!H5926</f>
        <v>0</v>
      </c>
      <c r="M5930" s="15">
        <f t="shared" si="890"/>
        <v>0</v>
      </c>
      <c r="N5930" s="7">
        <f t="shared" si="891"/>
        <v>0</v>
      </c>
      <c r="O5930" s="7">
        <f t="shared" si="892"/>
        <v>0</v>
      </c>
      <c r="P5930" s="7" t="s">
        <v>8873</v>
      </c>
      <c r="R5930" s="7"/>
      <c r="S5930" s="47">
        <f t="shared" si="893"/>
        <v>0</v>
      </c>
      <c r="T5930" s="47">
        <f t="shared" si="894"/>
        <v>0</v>
      </c>
      <c r="U5930" s="47">
        <f t="shared" si="895"/>
        <v>222.21</v>
      </c>
      <c r="V5930" s="47">
        <f t="shared" si="896"/>
        <v>110.34</v>
      </c>
      <c r="W5930" s="11"/>
    </row>
    <row r="5931" spans="1:23" x14ac:dyDescent="0.45">
      <c r="A5931" t="s">
        <v>5936</v>
      </c>
      <c r="B5931">
        <v>132.15</v>
      </c>
      <c r="D5931" s="9" t="str">
        <f>VartojimasGamyba!J5927</f>
        <v>2024-05-04-21</v>
      </c>
      <c r="E5931" s="8">
        <f>VartojimasGamyba!G5927</f>
        <v>0.28199999999999997</v>
      </c>
      <c r="F5931" s="11"/>
      <c r="G5931" s="7">
        <f t="shared" si="897"/>
        <v>5.3588888888888881</v>
      </c>
      <c r="H5931" s="7">
        <v>0</v>
      </c>
      <c r="I5931" s="7">
        <v>0.3133333333333333</v>
      </c>
      <c r="J5931" s="7">
        <v>0</v>
      </c>
      <c r="L5931" s="7">
        <f>VartojimasGamyba!H5927</f>
        <v>0</v>
      </c>
      <c r="M5931" s="15">
        <f t="shared" si="890"/>
        <v>0</v>
      </c>
      <c r="N5931" s="7">
        <f t="shared" si="891"/>
        <v>0</v>
      </c>
      <c r="O5931" s="7">
        <f t="shared" si="892"/>
        <v>0</v>
      </c>
      <c r="P5931" s="7">
        <f>SUM(N5910:N5933)</f>
        <v>-810.3126666666667</v>
      </c>
      <c r="R5931" s="7"/>
      <c r="S5931" s="47">
        <f t="shared" si="893"/>
        <v>0</v>
      </c>
      <c r="T5931" s="47">
        <f t="shared" si="894"/>
        <v>0</v>
      </c>
      <c r="U5931" s="47">
        <f t="shared" si="895"/>
        <v>232.44</v>
      </c>
      <c r="V5931" s="47">
        <f t="shared" si="896"/>
        <v>120.57000000000001</v>
      </c>
      <c r="W5931" s="11"/>
    </row>
    <row r="5932" spans="1:23" x14ac:dyDescent="0.45">
      <c r="A5932" t="s">
        <v>5937</v>
      </c>
      <c r="B5932">
        <v>110.83</v>
      </c>
      <c r="D5932" s="9" t="str">
        <f>VartojimasGamyba!J5928</f>
        <v>2024-05-04-22</v>
      </c>
      <c r="E5932" s="8">
        <f>VartojimasGamyba!G5928</f>
        <v>0.16800000000000001</v>
      </c>
      <c r="F5932" s="11"/>
      <c r="G5932" s="7">
        <f t="shared" si="897"/>
        <v>5.1722222222222216</v>
      </c>
      <c r="H5932" s="7">
        <v>0</v>
      </c>
      <c r="I5932" s="7">
        <v>0.18666666666666668</v>
      </c>
      <c r="J5932" s="7">
        <v>0</v>
      </c>
      <c r="L5932" s="7">
        <f>VartojimasGamyba!H5928</f>
        <v>0</v>
      </c>
      <c r="M5932" s="15">
        <f t="shared" si="890"/>
        <v>0</v>
      </c>
      <c r="N5932" s="7">
        <f t="shared" si="891"/>
        <v>0</v>
      </c>
      <c r="O5932" s="7">
        <f t="shared" si="892"/>
        <v>0</v>
      </c>
      <c r="P5932" s="7" t="s">
        <v>8872</v>
      </c>
      <c r="R5932" s="7"/>
      <c r="S5932" s="47">
        <f t="shared" si="893"/>
        <v>0</v>
      </c>
      <c r="T5932" s="47">
        <f t="shared" si="894"/>
        <v>0</v>
      </c>
      <c r="U5932" s="47">
        <f t="shared" si="895"/>
        <v>211.12</v>
      </c>
      <c r="V5932" s="47">
        <f t="shared" si="896"/>
        <v>99.25</v>
      </c>
      <c r="W5932" s="11"/>
    </row>
    <row r="5933" spans="1:23" x14ac:dyDescent="0.45">
      <c r="A5933" t="s">
        <v>5938</v>
      </c>
      <c r="B5933">
        <v>88.09</v>
      </c>
      <c r="D5933" s="9" t="str">
        <f>VartojimasGamyba!J5929</f>
        <v>2024-05-04-23</v>
      </c>
      <c r="E5933" s="8">
        <f>VartojimasGamyba!G5929</f>
        <v>0.155</v>
      </c>
      <c r="F5933" s="11"/>
      <c r="G5933" s="7">
        <f t="shared" si="897"/>
        <v>4.9999999999999991</v>
      </c>
      <c r="H5933" s="7">
        <v>0</v>
      </c>
      <c r="I5933" s="7">
        <v>0.17222222222222222</v>
      </c>
      <c r="J5933" s="7">
        <v>0</v>
      </c>
      <c r="L5933" s="7">
        <f>VartojimasGamyba!H5929</f>
        <v>0</v>
      </c>
      <c r="M5933" s="15">
        <f t="shared" si="890"/>
        <v>0</v>
      </c>
      <c r="N5933" s="7">
        <f t="shared" si="891"/>
        <v>0</v>
      </c>
      <c r="O5933" s="7">
        <f t="shared" si="892"/>
        <v>0</v>
      </c>
      <c r="P5933" s="7">
        <f>SUM(O5910:O5933)</f>
        <v>-9.9421859633963545E-15</v>
      </c>
      <c r="Q5933" s="7">
        <f>SUMPRODUCT(B5910:B5933,E5910:E5933)+SUM(E5910:E5933)*$Z$21-SUMPRODUCT(B5910:B5933,L5910:L5933)+SUM(L5910:L5933)*ABS($Z$20)</f>
        <v>-172.34008999999958</v>
      </c>
      <c r="R5933" s="7"/>
      <c r="S5933" s="47">
        <f t="shared" si="893"/>
        <v>0</v>
      </c>
      <c r="T5933" s="47">
        <f t="shared" si="894"/>
        <v>0</v>
      </c>
      <c r="U5933" s="47">
        <f t="shared" si="895"/>
        <v>188.38</v>
      </c>
      <c r="V5933" s="47">
        <f t="shared" si="896"/>
        <v>76.510000000000005</v>
      </c>
      <c r="W5933" s="11">
        <f>IF(P5933&lt;&gt;Q5933,1,0)</f>
        <v>1</v>
      </c>
    </row>
    <row r="5934" spans="1:23" x14ac:dyDescent="0.45">
      <c r="A5934" t="s">
        <v>5939</v>
      </c>
      <c r="B5934">
        <v>81.59</v>
      </c>
      <c r="D5934" s="1" t="str">
        <f>VartojimasGamyba!J5930</f>
        <v>2024-05-05-00</v>
      </c>
      <c r="E5934" s="7">
        <f>VartojimasGamyba!G5930</f>
        <v>7.2999999999999995E-2</v>
      </c>
      <c r="F5934" s="11"/>
      <c r="G5934" s="12">
        <f>G5933+H5934-I5934</f>
        <v>4.9188888888888878</v>
      </c>
      <c r="H5934" s="12">
        <v>0</v>
      </c>
      <c r="I5934" s="12">
        <v>8.1111111111111106E-2</v>
      </c>
      <c r="J5934" s="12">
        <v>0</v>
      </c>
      <c r="K5934" s="12"/>
      <c r="L5934" s="12">
        <f>VartojimasGamyba!H5930</f>
        <v>0</v>
      </c>
      <c r="M5934" s="19">
        <f t="shared" si="890"/>
        <v>0</v>
      </c>
      <c r="N5934" s="7">
        <f t="shared" si="891"/>
        <v>0</v>
      </c>
      <c r="O5934" s="7">
        <f t="shared" si="892"/>
        <v>0</v>
      </c>
      <c r="R5934" s="20" t="s">
        <v>8783</v>
      </c>
      <c r="S5934" s="47">
        <f t="shared" si="893"/>
        <v>0</v>
      </c>
      <c r="T5934" s="47">
        <f t="shared" si="894"/>
        <v>0</v>
      </c>
      <c r="U5934" s="47">
        <f t="shared" si="895"/>
        <v>181.88</v>
      </c>
      <c r="V5934" s="47">
        <f t="shared" si="896"/>
        <v>70.010000000000005</v>
      </c>
      <c r="W5934" s="11"/>
    </row>
    <row r="5935" spans="1:23" x14ac:dyDescent="0.45">
      <c r="A5935" t="s">
        <v>5940</v>
      </c>
      <c r="B5935">
        <v>90.58</v>
      </c>
      <c r="D5935" s="1" t="str">
        <f>VartojimasGamyba!J5931</f>
        <v>2024-05-05-01</v>
      </c>
      <c r="E5935" s="7">
        <f>VartojimasGamyba!G5931</f>
        <v>0.13100000000000001</v>
      </c>
      <c r="F5935" s="11"/>
      <c r="G5935" s="12">
        <f t="shared" ref="G5935:G5957" si="898">G5934+H5935-I5935</f>
        <v>3.7878888888888866</v>
      </c>
      <c r="H5935" s="12">
        <v>8.8689999999999998</v>
      </c>
      <c r="I5935" s="12">
        <v>10</v>
      </c>
      <c r="J5935" s="12">
        <v>0</v>
      </c>
      <c r="K5935" s="12"/>
      <c r="L5935" s="12">
        <f>VartojimasGamyba!H5931</f>
        <v>0</v>
      </c>
      <c r="M5935" s="19">
        <f t="shared" si="890"/>
        <v>0</v>
      </c>
      <c r="N5935" s="7">
        <f t="shared" si="891"/>
        <v>0</v>
      </c>
      <c r="O5935" s="7">
        <f t="shared" si="892"/>
        <v>0</v>
      </c>
      <c r="R5935" s="7"/>
      <c r="S5935" s="47">
        <f t="shared" si="893"/>
        <v>0</v>
      </c>
      <c r="T5935" s="47">
        <f t="shared" si="894"/>
        <v>0</v>
      </c>
      <c r="U5935" s="47">
        <f t="shared" si="895"/>
        <v>190.87</v>
      </c>
      <c r="V5935" s="47">
        <f t="shared" si="896"/>
        <v>79</v>
      </c>
      <c r="W5935" s="11"/>
    </row>
    <row r="5936" spans="1:23" x14ac:dyDescent="0.45">
      <c r="A5936" t="s">
        <v>5941</v>
      </c>
      <c r="B5936">
        <v>84.82</v>
      </c>
      <c r="D5936" s="1" t="str">
        <f>VartojimasGamyba!J5932</f>
        <v>2024-05-05-02</v>
      </c>
      <c r="E5936" s="7">
        <f>VartojimasGamyba!G5932</f>
        <v>0.20799999999999999</v>
      </c>
      <c r="F5936" s="11"/>
      <c r="G5936" s="12">
        <f t="shared" si="898"/>
        <v>3.0638888888888847</v>
      </c>
      <c r="H5936" s="12">
        <v>4.4360000000000115</v>
      </c>
      <c r="I5936" s="12">
        <v>5.1600000000000126</v>
      </c>
      <c r="J5936" s="12">
        <v>0</v>
      </c>
      <c r="K5936" s="12"/>
      <c r="L5936" s="12">
        <f>VartojimasGamyba!H5932</f>
        <v>0</v>
      </c>
      <c r="M5936" s="19">
        <f t="shared" si="890"/>
        <v>0</v>
      </c>
      <c r="N5936" s="7">
        <f t="shared" si="891"/>
        <v>0</v>
      </c>
      <c r="O5936" s="7">
        <f t="shared" si="892"/>
        <v>0</v>
      </c>
      <c r="R5936" s="7"/>
      <c r="S5936" s="47">
        <f t="shared" si="893"/>
        <v>0</v>
      </c>
      <c r="T5936" s="47">
        <f t="shared" si="894"/>
        <v>0</v>
      </c>
      <c r="U5936" s="47">
        <f t="shared" si="895"/>
        <v>185.11</v>
      </c>
      <c r="V5936" s="47">
        <f t="shared" si="896"/>
        <v>73.239999999999995</v>
      </c>
      <c r="W5936" s="11"/>
    </row>
    <row r="5937" spans="1:23" x14ac:dyDescent="0.45">
      <c r="A5937" t="s">
        <v>5942</v>
      </c>
      <c r="B5937">
        <v>83.52</v>
      </c>
      <c r="D5937" s="1" t="str">
        <f>VartojimasGamyba!J5933</f>
        <v>2024-05-05-03</v>
      </c>
      <c r="E5937" s="7">
        <f>VartojimasGamyba!G5933</f>
        <v>0.17299999999999999</v>
      </c>
      <c r="F5937" s="11"/>
      <c r="G5937" s="12">
        <f t="shared" si="898"/>
        <v>1.9628888888888927</v>
      </c>
      <c r="H5937" s="12">
        <v>8.899000000000008</v>
      </c>
      <c r="I5937" s="12">
        <v>10</v>
      </c>
      <c r="J5937" s="12">
        <v>0</v>
      </c>
      <c r="K5937" s="12"/>
      <c r="L5937" s="12">
        <f>VartojimasGamyba!H5933</f>
        <v>7.1999999999999995E-2</v>
      </c>
      <c r="M5937" s="19">
        <f t="shared" si="890"/>
        <v>8.0629947163401994E-15</v>
      </c>
      <c r="N5937" s="7">
        <f t="shared" si="891"/>
        <v>1.4820590588104921E-12</v>
      </c>
      <c r="O5937" s="7">
        <f t="shared" si="892"/>
        <v>1.4820590588104921E-12</v>
      </c>
      <c r="R5937" s="7"/>
      <c r="S5937" s="47">
        <f t="shared" si="893"/>
        <v>8.0629947163401994E-15</v>
      </c>
      <c r="T5937" s="47">
        <f t="shared" si="894"/>
        <v>0</v>
      </c>
      <c r="U5937" s="47">
        <f t="shared" si="895"/>
        <v>183.81</v>
      </c>
      <c r="V5937" s="47">
        <f t="shared" si="896"/>
        <v>71.94</v>
      </c>
      <c r="W5937" s="11"/>
    </row>
    <row r="5938" spans="1:23" x14ac:dyDescent="0.45">
      <c r="A5938" t="s">
        <v>5943</v>
      </c>
      <c r="B5938">
        <v>80.489999999999995</v>
      </c>
      <c r="D5938" s="1" t="str">
        <f>VartojimasGamyba!J5934</f>
        <v>2024-05-05-04</v>
      </c>
      <c r="E5938" s="7">
        <f>VartojimasGamyba!G5934</f>
        <v>2E-3</v>
      </c>
      <c r="F5938" s="11"/>
      <c r="G5938" s="12">
        <f t="shared" si="898"/>
        <v>1.9628888888888936</v>
      </c>
      <c r="H5938" s="12">
        <v>9.4368957093138306E-16</v>
      </c>
      <c r="I5938" s="12">
        <v>0</v>
      </c>
      <c r="J5938" s="12">
        <v>0.47199999999999998</v>
      </c>
      <c r="K5938" s="12"/>
      <c r="L5938" s="12">
        <f>VartojimasGamyba!H5934</f>
        <v>0.47399999999999998</v>
      </c>
      <c r="M5938" s="19">
        <f t="shared" si="890"/>
        <v>9.4368957093138306E-16</v>
      </c>
      <c r="N5938" s="7">
        <f t="shared" si="891"/>
        <v>-32.52551999999983</v>
      </c>
      <c r="O5938" s="7">
        <f t="shared" si="892"/>
        <v>1.7060020063297544E-13</v>
      </c>
      <c r="R5938" s="7"/>
      <c r="S5938" s="47">
        <f t="shared" si="893"/>
        <v>0.47200000000000092</v>
      </c>
      <c r="T5938" s="47">
        <f t="shared" si="894"/>
        <v>0.47199999999999998</v>
      </c>
      <c r="U5938" s="47">
        <f t="shared" si="895"/>
        <v>180.78</v>
      </c>
      <c r="V5938" s="47">
        <f t="shared" si="896"/>
        <v>68.91</v>
      </c>
      <c r="W5938" s="11"/>
    </row>
    <row r="5939" spans="1:23" x14ac:dyDescent="0.45">
      <c r="A5939" t="s">
        <v>5944</v>
      </c>
      <c r="B5939">
        <v>74.739999999999995</v>
      </c>
      <c r="D5939" s="1" t="str">
        <f>VartojimasGamyba!J5935</f>
        <v>2024-05-05-05</v>
      </c>
      <c r="E5939" s="7">
        <f>VartojimasGamyba!G5935</f>
        <v>0</v>
      </c>
      <c r="F5939" s="11"/>
      <c r="G5939" s="12">
        <f t="shared" si="898"/>
        <v>1.9628888888888936</v>
      </c>
      <c r="H5939" s="12">
        <v>0</v>
      </c>
      <c r="I5939" s="12">
        <v>0</v>
      </c>
      <c r="J5939" s="12">
        <v>0.90200000000000002</v>
      </c>
      <c r="K5939" s="12"/>
      <c r="L5939" s="12">
        <f>VartojimasGamyba!H5935</f>
        <v>0.90200000000000002</v>
      </c>
      <c r="M5939" s="19">
        <f t="shared" si="890"/>
        <v>0</v>
      </c>
      <c r="N5939" s="7">
        <f t="shared" si="891"/>
        <v>-56.970320000000001</v>
      </c>
      <c r="O5939" s="7">
        <f t="shared" si="892"/>
        <v>0</v>
      </c>
      <c r="R5939" s="7"/>
      <c r="S5939" s="47">
        <f t="shared" si="893"/>
        <v>0.90200000000000002</v>
      </c>
      <c r="T5939" s="47">
        <f t="shared" si="894"/>
        <v>0.90200000000000002</v>
      </c>
      <c r="U5939" s="47">
        <f t="shared" si="895"/>
        <v>175.03</v>
      </c>
      <c r="V5939" s="47">
        <f t="shared" si="896"/>
        <v>63.16</v>
      </c>
      <c r="W5939" s="11"/>
    </row>
    <row r="5940" spans="1:23" x14ac:dyDescent="0.45">
      <c r="A5940" t="s">
        <v>5945</v>
      </c>
      <c r="B5940">
        <v>71.13</v>
      </c>
      <c r="D5940" s="1" t="str">
        <f>VartojimasGamyba!J5936</f>
        <v>2024-05-05-06</v>
      </c>
      <c r="E5940" s="7">
        <f>VartojimasGamyba!G5936</f>
        <v>0</v>
      </c>
      <c r="F5940" s="11"/>
      <c r="G5940" s="12">
        <f t="shared" si="898"/>
        <v>0.96288888888889446</v>
      </c>
      <c r="H5940" s="12">
        <v>9.0000000000000018</v>
      </c>
      <c r="I5940" s="12">
        <v>10</v>
      </c>
      <c r="J5940" s="12">
        <v>1.9410000000000001</v>
      </c>
      <c r="K5940" s="12"/>
      <c r="L5940" s="12">
        <f>VartojimasGamyba!H5936</f>
        <v>1.9410000000000001</v>
      </c>
      <c r="M5940" s="19">
        <f t="shared" si="890"/>
        <v>1.7763568394002505E-15</v>
      </c>
      <c r="N5940" s="7">
        <f t="shared" si="891"/>
        <v>-115.5865499999997</v>
      </c>
      <c r="O5940" s="7">
        <f t="shared" si="892"/>
        <v>3.0450308940999096E-13</v>
      </c>
      <c r="R5940" s="7"/>
      <c r="S5940" s="47">
        <f t="shared" si="893"/>
        <v>1.9410000000000018</v>
      </c>
      <c r="T5940" s="47">
        <f t="shared" si="894"/>
        <v>1.9410000000000001</v>
      </c>
      <c r="U5940" s="47">
        <f t="shared" si="895"/>
        <v>171.42000000000002</v>
      </c>
      <c r="V5940" s="47">
        <f t="shared" si="896"/>
        <v>59.55</v>
      </c>
      <c r="W5940" s="11"/>
    </row>
    <row r="5941" spans="1:23" x14ac:dyDescent="0.45">
      <c r="A5941" t="s">
        <v>5946</v>
      </c>
      <c r="B5941">
        <v>61.75</v>
      </c>
      <c r="D5941" s="1" t="str">
        <f>VartojimasGamyba!J5937</f>
        <v>2024-05-05-07</v>
      </c>
      <c r="E5941" s="7">
        <f>VartojimasGamyba!G5937</f>
        <v>0</v>
      </c>
      <c r="F5941" s="11"/>
      <c r="G5941" s="12">
        <f t="shared" si="898"/>
        <v>0.96288888888889468</v>
      </c>
      <c r="H5941" s="12">
        <v>1.8041124150158794E-16</v>
      </c>
      <c r="I5941" s="12">
        <v>0</v>
      </c>
      <c r="J5941" s="12">
        <v>2.9809999999999999</v>
      </c>
      <c r="K5941" s="12"/>
      <c r="L5941" s="12">
        <f>VartojimasGamyba!H5937</f>
        <v>2.9809999999999999</v>
      </c>
      <c r="M5941" s="19">
        <f t="shared" si="890"/>
        <v>0</v>
      </c>
      <c r="N5941" s="7">
        <f t="shared" si="891"/>
        <v>-149.55677</v>
      </c>
      <c r="O5941" s="7">
        <f t="shared" si="892"/>
        <v>0</v>
      </c>
      <c r="R5941" s="7"/>
      <c r="S5941" s="47">
        <f t="shared" si="893"/>
        <v>2.9809999999999999</v>
      </c>
      <c r="T5941" s="47">
        <f t="shared" si="894"/>
        <v>2.9809999999999999</v>
      </c>
      <c r="U5941" s="47">
        <f t="shared" si="895"/>
        <v>162.04000000000002</v>
      </c>
      <c r="V5941" s="47">
        <f t="shared" si="896"/>
        <v>50.17</v>
      </c>
      <c r="W5941" s="11"/>
    </row>
    <row r="5942" spans="1:23" x14ac:dyDescent="0.45">
      <c r="A5942" t="s">
        <v>5947</v>
      </c>
      <c r="B5942">
        <v>51.74</v>
      </c>
      <c r="D5942" s="1" t="str">
        <f>VartojimasGamyba!J5938</f>
        <v>2024-05-05-08</v>
      </c>
      <c r="E5942" s="7">
        <f>VartojimasGamyba!G5938</f>
        <v>0</v>
      </c>
      <c r="F5942" s="11"/>
      <c r="G5942" s="12">
        <f t="shared" si="898"/>
        <v>0.96288888888889468</v>
      </c>
      <c r="H5942" s="12">
        <v>0</v>
      </c>
      <c r="I5942" s="12">
        <v>0</v>
      </c>
      <c r="J5942" s="12">
        <v>3.444</v>
      </c>
      <c r="K5942" s="12"/>
      <c r="L5942" s="12">
        <f>VartojimasGamyba!H5938</f>
        <v>3.444</v>
      </c>
      <c r="M5942" s="19">
        <f t="shared" si="890"/>
        <v>0</v>
      </c>
      <c r="N5942" s="7">
        <f t="shared" si="891"/>
        <v>-138.31104000000002</v>
      </c>
      <c r="O5942" s="7">
        <f t="shared" si="892"/>
        <v>0</v>
      </c>
      <c r="R5942" s="7"/>
      <c r="S5942" s="47">
        <f t="shared" si="893"/>
        <v>3.444</v>
      </c>
      <c r="T5942" s="47">
        <f t="shared" si="894"/>
        <v>3.444</v>
      </c>
      <c r="U5942" s="47">
        <f t="shared" si="895"/>
        <v>152.03</v>
      </c>
      <c r="V5942" s="47">
        <f t="shared" si="896"/>
        <v>40.160000000000004</v>
      </c>
      <c r="W5942" s="11"/>
    </row>
    <row r="5943" spans="1:23" x14ac:dyDescent="0.45">
      <c r="A5943" t="s">
        <v>5948</v>
      </c>
      <c r="B5943">
        <v>37.18</v>
      </c>
      <c r="D5943" s="1" t="str">
        <f>VartojimasGamyba!J5939</f>
        <v>2024-05-05-09</v>
      </c>
      <c r="E5943" s="7">
        <f>VartojimasGamyba!G5939</f>
        <v>0</v>
      </c>
      <c r="F5943" s="11"/>
      <c r="G5943" s="12">
        <f t="shared" si="898"/>
        <v>0.96288888888889468</v>
      </c>
      <c r="H5943" s="12">
        <v>0</v>
      </c>
      <c r="I5943" s="12">
        <v>0</v>
      </c>
      <c r="J5943" s="12">
        <v>3.92</v>
      </c>
      <c r="K5943" s="12"/>
      <c r="L5943" s="12">
        <f>VartojimasGamyba!H5939</f>
        <v>3.92</v>
      </c>
      <c r="M5943" s="19">
        <f t="shared" si="890"/>
        <v>0</v>
      </c>
      <c r="N5943" s="7">
        <f t="shared" si="891"/>
        <v>-100.352</v>
      </c>
      <c r="O5943" s="7">
        <f t="shared" si="892"/>
        <v>0</v>
      </c>
      <c r="R5943" s="7"/>
      <c r="S5943" s="47">
        <f t="shared" si="893"/>
        <v>3.92</v>
      </c>
      <c r="T5943" s="47">
        <f t="shared" si="894"/>
        <v>3.92</v>
      </c>
      <c r="U5943" s="47">
        <f t="shared" si="895"/>
        <v>137.47</v>
      </c>
      <c r="V5943" s="47">
        <f t="shared" si="896"/>
        <v>25.6</v>
      </c>
      <c r="W5943" s="11"/>
    </row>
    <row r="5944" spans="1:23" x14ac:dyDescent="0.45">
      <c r="A5944" t="s">
        <v>5949</v>
      </c>
      <c r="B5944">
        <v>25.63</v>
      </c>
      <c r="D5944" s="1" t="str">
        <f>VartojimasGamyba!J5940</f>
        <v>2024-05-05-10</v>
      </c>
      <c r="E5944" s="7">
        <f>VartojimasGamyba!G5940</f>
        <v>0</v>
      </c>
      <c r="F5944" s="11"/>
      <c r="G5944" s="12">
        <f t="shared" si="898"/>
        <v>0.96288888888889468</v>
      </c>
      <c r="H5944" s="12">
        <v>0</v>
      </c>
      <c r="I5944" s="12">
        <v>0</v>
      </c>
      <c r="J5944" s="12">
        <v>4.0839999999999996</v>
      </c>
      <c r="K5944" s="12"/>
      <c r="L5944" s="12">
        <f>VartojimasGamyba!H5940</f>
        <v>4.0839999999999996</v>
      </c>
      <c r="M5944" s="19">
        <f t="shared" si="890"/>
        <v>0</v>
      </c>
      <c r="N5944" s="7">
        <f t="shared" si="891"/>
        <v>-57.380199999999988</v>
      </c>
      <c r="O5944" s="7">
        <f t="shared" si="892"/>
        <v>0</v>
      </c>
      <c r="R5944" s="7"/>
      <c r="S5944" s="47">
        <f t="shared" si="893"/>
        <v>4.0839999999999996</v>
      </c>
      <c r="T5944" s="47">
        <f t="shared" si="894"/>
        <v>4.0839999999999996</v>
      </c>
      <c r="U5944" s="47">
        <f t="shared" si="895"/>
        <v>125.92</v>
      </c>
      <c r="V5944" s="47">
        <f t="shared" si="896"/>
        <v>14.049999999999999</v>
      </c>
      <c r="W5944" s="11"/>
    </row>
    <row r="5945" spans="1:23" x14ac:dyDescent="0.45">
      <c r="A5945" t="s">
        <v>5950</v>
      </c>
      <c r="B5945">
        <v>9.33</v>
      </c>
      <c r="D5945" s="1" t="str">
        <f>VartojimasGamyba!J5941</f>
        <v>2024-05-05-11</v>
      </c>
      <c r="E5945" s="7">
        <f>VartojimasGamyba!G5941</f>
        <v>3.9E-2</v>
      </c>
      <c r="F5945" s="11"/>
      <c r="G5945" s="12">
        <f t="shared" si="898"/>
        <v>4.2588888888888965</v>
      </c>
      <c r="H5945" s="12">
        <v>3.296000000000002</v>
      </c>
      <c r="I5945" s="12">
        <v>0</v>
      </c>
      <c r="J5945" s="12">
        <v>0</v>
      </c>
      <c r="K5945" s="12"/>
      <c r="L5945" s="12">
        <f>VartojimasGamyba!H5941</f>
        <v>3.335</v>
      </c>
      <c r="M5945" s="19">
        <f t="shared" si="890"/>
        <v>0</v>
      </c>
      <c r="N5945" s="7">
        <f t="shared" si="891"/>
        <v>0</v>
      </c>
      <c r="O5945" s="7">
        <f t="shared" si="892"/>
        <v>0</v>
      </c>
      <c r="R5945" s="7"/>
      <c r="S5945" s="47">
        <f t="shared" si="893"/>
        <v>3.2959999999999998</v>
      </c>
      <c r="T5945" s="47">
        <f t="shared" si="894"/>
        <v>3.2959999999999998</v>
      </c>
      <c r="U5945" s="47">
        <f t="shared" si="895"/>
        <v>109.62</v>
      </c>
      <c r="V5945" s="47">
        <f t="shared" si="896"/>
        <v>-2.25</v>
      </c>
      <c r="W5945" s="11"/>
    </row>
    <row r="5946" spans="1:23" x14ac:dyDescent="0.45">
      <c r="A5946" t="s">
        <v>5951</v>
      </c>
      <c r="B5946">
        <v>3.59</v>
      </c>
      <c r="D5946" s="1" t="str">
        <f>VartojimasGamyba!J5942</f>
        <v>2024-05-05-12</v>
      </c>
      <c r="E5946" s="7">
        <f>VartojimasGamyba!G5942</f>
        <v>0.439</v>
      </c>
      <c r="F5946" s="11"/>
      <c r="G5946" s="12">
        <f t="shared" si="898"/>
        <v>6.472888888888896</v>
      </c>
      <c r="H5946" s="12">
        <v>2.214</v>
      </c>
      <c r="I5946" s="12">
        <v>0</v>
      </c>
      <c r="J5946" s="12">
        <v>0</v>
      </c>
      <c r="K5946" s="12"/>
      <c r="L5946" s="12">
        <f>VartojimasGamyba!H5942</f>
        <v>2.653</v>
      </c>
      <c r="M5946" s="19">
        <f t="shared" si="890"/>
        <v>0</v>
      </c>
      <c r="N5946" s="7">
        <f t="shared" si="891"/>
        <v>0</v>
      </c>
      <c r="O5946" s="7">
        <f t="shared" si="892"/>
        <v>0</v>
      </c>
      <c r="R5946" s="7"/>
      <c r="S5946" s="47">
        <f t="shared" si="893"/>
        <v>2.214</v>
      </c>
      <c r="T5946" s="47">
        <f t="shared" si="894"/>
        <v>2.214</v>
      </c>
      <c r="U5946" s="47">
        <f t="shared" si="895"/>
        <v>103.88000000000001</v>
      </c>
      <c r="V5946" s="47">
        <f t="shared" si="896"/>
        <v>-7.99</v>
      </c>
      <c r="W5946" s="11"/>
    </row>
    <row r="5947" spans="1:23" x14ac:dyDescent="0.45">
      <c r="A5947" t="s">
        <v>5952</v>
      </c>
      <c r="B5947">
        <v>3.18</v>
      </c>
      <c r="D5947" s="1" t="str">
        <f>VartojimasGamyba!J5943</f>
        <v>2024-05-05-13</v>
      </c>
      <c r="E5947" s="7">
        <f>VartojimasGamyba!G5943</f>
        <v>0.251</v>
      </c>
      <c r="F5947" s="11"/>
      <c r="G5947" s="12">
        <f t="shared" si="898"/>
        <v>7.8068888888888957</v>
      </c>
      <c r="H5947" s="12">
        <v>1.3340000000000001</v>
      </c>
      <c r="I5947" s="12">
        <v>0</v>
      </c>
      <c r="J5947" s="12">
        <v>0</v>
      </c>
      <c r="K5947" s="12"/>
      <c r="L5947" s="12">
        <f>VartojimasGamyba!H5943</f>
        <v>1.585</v>
      </c>
      <c r="M5947" s="19">
        <f t="shared" si="890"/>
        <v>0</v>
      </c>
      <c r="N5947" s="7">
        <f t="shared" si="891"/>
        <v>0</v>
      </c>
      <c r="O5947" s="7">
        <f t="shared" si="892"/>
        <v>0</v>
      </c>
      <c r="R5947" s="7"/>
      <c r="S5947" s="47">
        <f t="shared" si="893"/>
        <v>1.3340000000000001</v>
      </c>
      <c r="T5947" s="47">
        <f t="shared" si="894"/>
        <v>1.3340000000000001</v>
      </c>
      <c r="U5947" s="47">
        <f t="shared" si="895"/>
        <v>103.47000000000001</v>
      </c>
      <c r="V5947" s="47">
        <f t="shared" si="896"/>
        <v>-8.4</v>
      </c>
      <c r="W5947" s="11"/>
    </row>
    <row r="5948" spans="1:23" x14ac:dyDescent="0.45">
      <c r="A5948" t="s">
        <v>5953</v>
      </c>
      <c r="B5948">
        <v>1.94</v>
      </c>
      <c r="D5948" s="1" t="str">
        <f>VartojimasGamyba!J5944</f>
        <v>2024-05-05-14</v>
      </c>
      <c r="E5948" s="7">
        <f>VartojimasGamyba!G5944</f>
        <v>0</v>
      </c>
      <c r="F5948" s="11"/>
      <c r="G5948" s="12">
        <f t="shared" si="898"/>
        <v>9.9768888888888956</v>
      </c>
      <c r="H5948" s="12">
        <v>2.17</v>
      </c>
      <c r="I5948" s="12">
        <v>0</v>
      </c>
      <c r="J5948" s="12">
        <v>0</v>
      </c>
      <c r="K5948" s="12"/>
      <c r="L5948" s="12">
        <f>VartojimasGamyba!H5944</f>
        <v>2.17</v>
      </c>
      <c r="M5948" s="19">
        <f t="shared" si="890"/>
        <v>0</v>
      </c>
      <c r="N5948" s="7">
        <f t="shared" si="891"/>
        <v>0</v>
      </c>
      <c r="O5948" s="7">
        <f t="shared" si="892"/>
        <v>0</v>
      </c>
      <c r="R5948" s="7"/>
      <c r="S5948" s="47">
        <f t="shared" si="893"/>
        <v>2.17</v>
      </c>
      <c r="T5948" s="47">
        <f t="shared" si="894"/>
        <v>2.17</v>
      </c>
      <c r="U5948" s="47">
        <f t="shared" si="895"/>
        <v>102.23</v>
      </c>
      <c r="V5948" s="47">
        <f t="shared" si="896"/>
        <v>-9.64</v>
      </c>
      <c r="W5948" s="11"/>
    </row>
    <row r="5949" spans="1:23" x14ac:dyDescent="0.45">
      <c r="A5949" t="s">
        <v>5954</v>
      </c>
      <c r="B5949">
        <v>1.9</v>
      </c>
      <c r="D5949" s="1" t="str">
        <f>VartojimasGamyba!J5945</f>
        <v>2024-05-05-15</v>
      </c>
      <c r="E5949" s="7">
        <f>VartojimasGamyba!G5945</f>
        <v>4.0000000000000001E-3</v>
      </c>
      <c r="F5949" s="11"/>
      <c r="G5949" s="12">
        <f t="shared" si="898"/>
        <v>10.693888888888896</v>
      </c>
      <c r="H5949" s="12">
        <v>0.71700000000000008</v>
      </c>
      <c r="I5949" s="12">
        <v>0</v>
      </c>
      <c r="J5949" s="12">
        <v>0</v>
      </c>
      <c r="K5949" s="12"/>
      <c r="L5949" s="12">
        <f>VartojimasGamyba!H5945</f>
        <v>0.72099999999999997</v>
      </c>
      <c r="M5949" s="19">
        <f t="shared" si="890"/>
        <v>0</v>
      </c>
      <c r="N5949" s="7">
        <f t="shared" si="891"/>
        <v>0</v>
      </c>
      <c r="O5949" s="7">
        <f t="shared" si="892"/>
        <v>0</v>
      </c>
      <c r="R5949" s="7"/>
      <c r="S5949" s="47">
        <f t="shared" si="893"/>
        <v>0.71699999999999997</v>
      </c>
      <c r="T5949" s="47">
        <f t="shared" si="894"/>
        <v>0.71699999999999997</v>
      </c>
      <c r="U5949" s="47">
        <f t="shared" si="895"/>
        <v>102.19000000000001</v>
      </c>
      <c r="V5949" s="47">
        <f t="shared" si="896"/>
        <v>-9.68</v>
      </c>
      <c r="W5949" s="11"/>
    </row>
    <row r="5950" spans="1:23" x14ac:dyDescent="0.45">
      <c r="A5950" t="s">
        <v>5955</v>
      </c>
      <c r="B5950">
        <v>4.2699999999999996</v>
      </c>
      <c r="D5950" s="1" t="str">
        <f>VartojimasGamyba!J5946</f>
        <v>2024-05-05-16</v>
      </c>
      <c r="E5950" s="7">
        <f>VartojimasGamyba!G5946</f>
        <v>0.13</v>
      </c>
      <c r="F5950" s="11"/>
      <c r="G5950" s="12">
        <f t="shared" si="898"/>
        <v>10.697888888888896</v>
      </c>
      <c r="H5950" s="12">
        <v>4.0000000000000044E-3</v>
      </c>
      <c r="I5950" s="12">
        <v>0</v>
      </c>
      <c r="J5950" s="12">
        <v>0</v>
      </c>
      <c r="K5950" s="12"/>
      <c r="L5950" s="12">
        <f>VartojimasGamyba!H5946</f>
        <v>0.13400000000000001</v>
      </c>
      <c r="M5950" s="19">
        <f t="shared" si="890"/>
        <v>0</v>
      </c>
      <c r="N5950" s="7">
        <f t="shared" si="891"/>
        <v>0</v>
      </c>
      <c r="O5950" s="7">
        <f t="shared" si="892"/>
        <v>0</v>
      </c>
      <c r="R5950" s="7"/>
      <c r="S5950" s="47">
        <f t="shared" si="893"/>
        <v>4.0000000000000036E-3</v>
      </c>
      <c r="T5950" s="47">
        <f t="shared" si="894"/>
        <v>4.0000000000000036E-3</v>
      </c>
      <c r="U5950" s="47">
        <f t="shared" si="895"/>
        <v>104.56</v>
      </c>
      <c r="V5950" s="47">
        <f t="shared" si="896"/>
        <v>-7.3100000000000005</v>
      </c>
      <c r="W5950" s="11"/>
    </row>
    <row r="5951" spans="1:23" x14ac:dyDescent="0.45">
      <c r="A5951" t="s">
        <v>5956</v>
      </c>
      <c r="B5951">
        <v>4.9000000000000004</v>
      </c>
      <c r="D5951" s="1" t="str">
        <f>VartojimasGamyba!J5947</f>
        <v>2024-05-05-17</v>
      </c>
      <c r="E5951" s="7">
        <f>VartojimasGamyba!G5947</f>
        <v>0.32100000000000001</v>
      </c>
      <c r="F5951" s="11"/>
      <c r="G5951" s="12">
        <f t="shared" si="898"/>
        <v>10.345666666666673</v>
      </c>
      <c r="H5951" s="12">
        <v>0</v>
      </c>
      <c r="I5951" s="12">
        <v>0.35222222222222227</v>
      </c>
      <c r="J5951" s="12">
        <v>0</v>
      </c>
      <c r="K5951" s="12"/>
      <c r="L5951" s="12">
        <f>VartojimasGamyba!H5947</f>
        <v>4.0000000000000001E-3</v>
      </c>
      <c r="M5951" s="19">
        <f t="shared" si="890"/>
        <v>-5.2041704279304213E-17</v>
      </c>
      <c r="N5951" s="7">
        <f t="shared" si="891"/>
        <v>-5.4742668731400106E-15</v>
      </c>
      <c r="O5951" s="7">
        <f t="shared" si="892"/>
        <v>-5.4742668731400106E-15</v>
      </c>
      <c r="R5951" s="7"/>
      <c r="S5951" s="47">
        <f t="shared" si="893"/>
        <v>-5.2041704279304213E-17</v>
      </c>
      <c r="T5951" s="47">
        <f t="shared" si="894"/>
        <v>0</v>
      </c>
      <c r="U5951" s="47">
        <f t="shared" si="895"/>
        <v>105.19000000000001</v>
      </c>
      <c r="V5951" s="47">
        <f t="shared" si="896"/>
        <v>-6.68</v>
      </c>
      <c r="W5951" s="11"/>
    </row>
    <row r="5952" spans="1:23" x14ac:dyDescent="0.45">
      <c r="A5952" t="s">
        <v>5957</v>
      </c>
      <c r="B5952">
        <v>32</v>
      </c>
      <c r="D5952" s="1" t="str">
        <f>VartojimasGamyba!J5948</f>
        <v>2024-05-05-18</v>
      </c>
      <c r="E5952" s="7">
        <f>VartojimasGamyba!G5948</f>
        <v>0.29799999999999999</v>
      </c>
      <c r="F5952" s="11"/>
      <c r="G5952" s="12">
        <f t="shared" si="898"/>
        <v>10.014555555555562</v>
      </c>
      <c r="H5952" s="12">
        <v>0</v>
      </c>
      <c r="I5952" s="12">
        <v>0.33111111111111113</v>
      </c>
      <c r="J5952" s="12">
        <v>0</v>
      </c>
      <c r="K5952" s="12"/>
      <c r="L5952" s="12">
        <f>VartojimasGamyba!H5948</f>
        <v>0</v>
      </c>
      <c r="M5952" s="19">
        <f t="shared" si="890"/>
        <v>-5.5511151231257827E-17</v>
      </c>
      <c r="N5952" s="7">
        <f t="shared" si="891"/>
        <v>-7.3435701963830991E-15</v>
      </c>
      <c r="O5952" s="7">
        <f t="shared" si="892"/>
        <v>-7.3435701963830991E-15</v>
      </c>
      <c r="R5952" s="7"/>
      <c r="S5952" s="47">
        <f t="shared" si="893"/>
        <v>-5.5511151231257827E-17</v>
      </c>
      <c r="T5952" s="47">
        <f t="shared" si="894"/>
        <v>0</v>
      </c>
      <c r="U5952" s="47">
        <f t="shared" si="895"/>
        <v>132.29000000000002</v>
      </c>
      <c r="V5952" s="47">
        <f t="shared" si="896"/>
        <v>20.420000000000002</v>
      </c>
      <c r="W5952" s="11"/>
    </row>
    <row r="5953" spans="1:23" x14ac:dyDescent="0.45">
      <c r="A5953" t="s">
        <v>5958</v>
      </c>
      <c r="B5953">
        <v>86.9</v>
      </c>
      <c r="D5953" s="1" t="str">
        <f>VartojimasGamyba!J5949</f>
        <v>2024-05-05-19</v>
      </c>
      <c r="E5953" s="7">
        <f>VartojimasGamyba!G5949</f>
        <v>0.315</v>
      </c>
      <c r="F5953" s="11"/>
      <c r="G5953" s="12">
        <f t="shared" si="898"/>
        <v>8.6995555555555626</v>
      </c>
      <c r="H5953" s="12">
        <v>8.6850000000000023</v>
      </c>
      <c r="I5953" s="12">
        <v>10</v>
      </c>
      <c r="J5953" s="12">
        <v>0</v>
      </c>
      <c r="K5953" s="12"/>
      <c r="L5953" s="12">
        <f>VartojimasGamyba!H5949</f>
        <v>0</v>
      </c>
      <c r="M5953" s="19">
        <f t="shared" si="890"/>
        <v>1.7763568394002505E-15</v>
      </c>
      <c r="N5953" s="7">
        <f t="shared" si="891"/>
        <v>3.3251623676733288E-13</v>
      </c>
      <c r="O5953" s="7">
        <f t="shared" si="892"/>
        <v>3.3251623676733288E-13</v>
      </c>
      <c r="R5953" s="7"/>
      <c r="S5953" s="47">
        <f t="shared" si="893"/>
        <v>1.7763568394002505E-15</v>
      </c>
      <c r="T5953" s="47">
        <f t="shared" si="894"/>
        <v>0</v>
      </c>
      <c r="U5953" s="47">
        <f t="shared" si="895"/>
        <v>187.19</v>
      </c>
      <c r="V5953" s="47">
        <f t="shared" si="896"/>
        <v>75.320000000000007</v>
      </c>
      <c r="W5953" s="11"/>
    </row>
    <row r="5954" spans="1:23" x14ac:dyDescent="0.45">
      <c r="A5954" t="s">
        <v>5959</v>
      </c>
      <c r="B5954">
        <v>96.65</v>
      </c>
      <c r="D5954" s="1" t="str">
        <f>VartojimasGamyba!J5950</f>
        <v>2024-05-05-20</v>
      </c>
      <c r="E5954" s="7">
        <f>VartojimasGamyba!G5950</f>
        <v>0.214</v>
      </c>
      <c r="F5954" s="11"/>
      <c r="G5954" s="12">
        <f t="shared" si="898"/>
        <v>7.4855555555555604</v>
      </c>
      <c r="H5954" s="12">
        <v>8.7859999999999978</v>
      </c>
      <c r="I5954" s="12">
        <v>10</v>
      </c>
      <c r="J5954" s="12">
        <v>0</v>
      </c>
      <c r="K5954" s="12"/>
      <c r="L5954" s="12">
        <f>VartojimasGamyba!H5950</f>
        <v>0</v>
      </c>
      <c r="M5954" s="19">
        <f t="shared" si="890"/>
        <v>-1.7763568394002505E-15</v>
      </c>
      <c r="N5954" s="7">
        <f t="shared" si="891"/>
        <v>-3.4983571595148532E-13</v>
      </c>
      <c r="O5954" s="7">
        <f t="shared" si="892"/>
        <v>-3.4983571595148532E-13</v>
      </c>
      <c r="P5954" s="7" t="s">
        <v>8873</v>
      </c>
      <c r="R5954" s="7"/>
      <c r="S5954" s="47">
        <f t="shared" si="893"/>
        <v>-1.7763568394002505E-15</v>
      </c>
      <c r="T5954" s="47">
        <f t="shared" si="894"/>
        <v>0</v>
      </c>
      <c r="U5954" s="47">
        <f t="shared" si="895"/>
        <v>196.94</v>
      </c>
      <c r="V5954" s="47">
        <f t="shared" si="896"/>
        <v>85.070000000000007</v>
      </c>
      <c r="W5954" s="11"/>
    </row>
    <row r="5955" spans="1:23" x14ac:dyDescent="0.45">
      <c r="A5955" t="s">
        <v>5960</v>
      </c>
      <c r="B5955">
        <v>113.17</v>
      </c>
      <c r="D5955" s="1" t="str">
        <f>VartojimasGamyba!J5951</f>
        <v>2024-05-05-21</v>
      </c>
      <c r="E5955" s="7">
        <f>VartojimasGamyba!G5951</f>
        <v>8.7999999999999995E-2</v>
      </c>
      <c r="F5955" s="11"/>
      <c r="G5955" s="12">
        <f t="shared" si="898"/>
        <v>6.3975555555555594</v>
      </c>
      <c r="H5955" s="12">
        <v>8.911999999999999</v>
      </c>
      <c r="I5955" s="12">
        <v>10</v>
      </c>
      <c r="J5955" s="12">
        <v>0</v>
      </c>
      <c r="K5955" s="12"/>
      <c r="L5955" s="12">
        <f>VartojimasGamyba!H5951</f>
        <v>0</v>
      </c>
      <c r="M5955" s="19">
        <f t="shared" si="890"/>
        <v>-1.7763568394002505E-15</v>
      </c>
      <c r="N5955" s="7">
        <f t="shared" si="891"/>
        <v>-3.7918113093837748E-13</v>
      </c>
      <c r="O5955" s="7">
        <f t="shared" si="892"/>
        <v>-3.7918113093837748E-13</v>
      </c>
      <c r="P5955" s="7">
        <f>SUM(N5934:N5957)</f>
        <v>-650.68239999999832</v>
      </c>
      <c r="R5955" s="7"/>
      <c r="S5955" s="47">
        <f t="shared" si="893"/>
        <v>-1.7763568394002505E-15</v>
      </c>
      <c r="T5955" s="47">
        <f t="shared" si="894"/>
        <v>0</v>
      </c>
      <c r="U5955" s="47">
        <f t="shared" si="895"/>
        <v>213.46</v>
      </c>
      <c r="V5955" s="47">
        <f t="shared" si="896"/>
        <v>101.59</v>
      </c>
      <c r="W5955" s="11"/>
    </row>
    <row r="5956" spans="1:23" x14ac:dyDescent="0.45">
      <c r="A5956" t="s">
        <v>5961</v>
      </c>
      <c r="B5956">
        <v>108.08</v>
      </c>
      <c r="D5956" s="1" t="str">
        <f>VartojimasGamyba!J5952</f>
        <v>2024-05-05-22</v>
      </c>
      <c r="E5956" s="7">
        <f>VartojimasGamyba!G5952</f>
        <v>0.20200000000000001</v>
      </c>
      <c r="F5956" s="11"/>
      <c r="G5956" s="12">
        <f t="shared" si="898"/>
        <v>5.1955555555555595</v>
      </c>
      <c r="H5956" s="12">
        <v>8.798</v>
      </c>
      <c r="I5956" s="12">
        <v>10</v>
      </c>
      <c r="J5956" s="12">
        <v>0</v>
      </c>
      <c r="K5956" s="12"/>
      <c r="L5956" s="12">
        <f>VartojimasGamyba!H5952</f>
        <v>0</v>
      </c>
      <c r="M5956" s="19">
        <f t="shared" si="890"/>
        <v>0</v>
      </c>
      <c r="N5956" s="7">
        <f t="shared" si="891"/>
        <v>0</v>
      </c>
      <c r="O5956" s="7">
        <f t="shared" si="892"/>
        <v>0</v>
      </c>
      <c r="P5956" s="7" t="s">
        <v>8872</v>
      </c>
      <c r="R5956" s="7"/>
      <c r="S5956" s="47">
        <f t="shared" si="893"/>
        <v>0</v>
      </c>
      <c r="T5956" s="47">
        <f t="shared" si="894"/>
        <v>0</v>
      </c>
      <c r="U5956" s="47">
        <f t="shared" si="895"/>
        <v>208.37</v>
      </c>
      <c r="V5956" s="47">
        <f t="shared" si="896"/>
        <v>96.5</v>
      </c>
      <c r="W5956" s="11"/>
    </row>
    <row r="5957" spans="1:23" x14ac:dyDescent="0.45">
      <c r="A5957" t="s">
        <v>5962</v>
      </c>
      <c r="B5957">
        <v>86</v>
      </c>
      <c r="D5957" s="1" t="str">
        <f>VartojimasGamyba!J5953</f>
        <v>2024-05-05-23</v>
      </c>
      <c r="E5957" s="7">
        <f>VartojimasGamyba!G5953</f>
        <v>0.17599999999999999</v>
      </c>
      <c r="F5957" s="11"/>
      <c r="G5957" s="12">
        <f t="shared" si="898"/>
        <v>5.0000000000000036</v>
      </c>
      <c r="H5957" s="12">
        <v>0</v>
      </c>
      <c r="I5957" s="12">
        <v>0.19555555555555557</v>
      </c>
      <c r="J5957" s="12">
        <v>0</v>
      </c>
      <c r="K5957" s="12"/>
      <c r="L5957" s="12">
        <f>VartojimasGamyba!H5953</f>
        <v>0</v>
      </c>
      <c r="M5957" s="19">
        <f t="shared" si="890"/>
        <v>-2.7755575615628914E-17</v>
      </c>
      <c r="N5957" s="7">
        <f t="shared" si="891"/>
        <v>-5.1705861814355109E-15</v>
      </c>
      <c r="O5957" s="7">
        <f t="shared" si="892"/>
        <v>-5.1705861814355109E-15</v>
      </c>
      <c r="P5957" s="7">
        <f>SUM(O5934:O5957)</f>
        <v>1.5426733154799699E-12</v>
      </c>
      <c r="Q5957" s="7">
        <f>SUMPRODUCT(B5934:B5957,E5934:E5957)+SUM(E5934:E5957)*$Z$21-SUMPRODUCT(B5934:B5957,L5934:L5957)+SUM(L5934:L5957)*ABS($Z$20)</f>
        <v>-118.32384999999988</v>
      </c>
      <c r="R5957" s="7"/>
      <c r="S5957" s="47">
        <f t="shared" si="893"/>
        <v>-2.7755575615628914E-17</v>
      </c>
      <c r="T5957" s="47">
        <f t="shared" si="894"/>
        <v>0</v>
      </c>
      <c r="U5957" s="47">
        <f t="shared" si="895"/>
        <v>186.29000000000002</v>
      </c>
      <c r="V5957" s="47">
        <f t="shared" si="896"/>
        <v>74.42</v>
      </c>
      <c r="W5957" s="11">
        <f>IF(P5957&lt;&gt;Q5957,1,0)</f>
        <v>1</v>
      </c>
    </row>
    <row r="5958" spans="1:23" x14ac:dyDescent="0.45">
      <c r="A5958" t="s">
        <v>5963</v>
      </c>
      <c r="B5958">
        <v>85.73</v>
      </c>
      <c r="D5958" s="9" t="str">
        <f>VartojimasGamyba!J5954</f>
        <v>2024-05-06-00</v>
      </c>
      <c r="E5958" s="8">
        <f>VartojimasGamyba!G5954</f>
        <v>0.152</v>
      </c>
      <c r="F5958" s="11"/>
      <c r="G5958" s="7">
        <f>G5957+H5958-I5958</f>
        <v>4.8311111111111149</v>
      </c>
      <c r="H5958" s="7">
        <v>0</v>
      </c>
      <c r="I5958" s="7">
        <v>0.16888888888888892</v>
      </c>
      <c r="J5958" s="7">
        <v>0</v>
      </c>
      <c r="L5958" s="7">
        <f>VartojimasGamyba!H5954</f>
        <v>0</v>
      </c>
      <c r="M5958" s="15">
        <f t="shared" si="890"/>
        <v>-2.7755575615628914E-17</v>
      </c>
      <c r="N5958" s="7">
        <f t="shared" si="891"/>
        <v>-5.1630921760192908E-15</v>
      </c>
      <c r="O5958" s="7">
        <f t="shared" si="892"/>
        <v>-5.1630921760192908E-15</v>
      </c>
      <c r="R5958" s="20" t="s">
        <v>8783</v>
      </c>
      <c r="S5958" s="47">
        <f t="shared" si="893"/>
        <v>-2.7755575615628914E-17</v>
      </c>
      <c r="T5958" s="47">
        <f t="shared" si="894"/>
        <v>0</v>
      </c>
      <c r="U5958" s="47">
        <f t="shared" si="895"/>
        <v>186.02</v>
      </c>
      <c r="V5958" s="47">
        <f t="shared" si="896"/>
        <v>74.150000000000006</v>
      </c>
      <c r="W5958" s="11"/>
    </row>
    <row r="5959" spans="1:23" x14ac:dyDescent="0.45">
      <c r="A5959" t="s">
        <v>5964</v>
      </c>
      <c r="B5959">
        <v>26.92</v>
      </c>
      <c r="D5959" s="9" t="str">
        <f>VartojimasGamyba!J5955</f>
        <v>2024-05-06-01</v>
      </c>
      <c r="E5959" s="8">
        <f>VartojimasGamyba!G5955</f>
        <v>0.17799999999999999</v>
      </c>
      <c r="F5959" s="11"/>
      <c r="G5959" s="7">
        <f t="shared" ref="G5959:G5981" si="899">G5958+H5959-I5959</f>
        <v>4.6333333333333373</v>
      </c>
      <c r="H5959" s="7">
        <v>0</v>
      </c>
      <c r="I5959" s="7">
        <v>0.19777777777777783</v>
      </c>
      <c r="J5959" s="7">
        <v>0</v>
      </c>
      <c r="L5959" s="7">
        <f>VartojimasGamyba!H5955</f>
        <v>0</v>
      </c>
      <c r="M5959" s="15">
        <f t="shared" ref="M5959:M6022" si="900">E5959+H5959-I5959*$J$2+J5959-L5959</f>
        <v>-5.5511151231257827E-17</v>
      </c>
      <c r="N5959" s="7">
        <f t="shared" ref="N5959:N6022" si="901">M5959*U5959-J5959*V5959</f>
        <v>-7.0615735481283086E-15</v>
      </c>
      <c r="O5959" s="7">
        <f t="shared" ref="O5959:O6022" si="902">(M5959)*(B5959+$Z$21)</f>
        <v>-7.0615735481283086E-15</v>
      </c>
      <c r="R5959" s="7"/>
      <c r="S5959" s="47">
        <f t="shared" ref="S5959:S6022" si="903">M5959+IF((L5959-E5959)&gt;0,(L5959-E5959),0)</f>
        <v>-5.5511151231257827E-17</v>
      </c>
      <c r="T5959" s="47">
        <f t="shared" ref="T5959:T6022" si="904">IF(L5959-E5959&lt;0,0,L5959-E5959)</f>
        <v>0</v>
      </c>
      <c r="U5959" s="47">
        <f t="shared" ref="U5959:U6022" si="905">B5959+$Z$21</f>
        <v>127.21000000000001</v>
      </c>
      <c r="V5959" s="47">
        <f t="shared" ref="V5959:V6022" si="906">B5959+$Z$20</f>
        <v>15.340000000000002</v>
      </c>
      <c r="W5959" s="11"/>
    </row>
    <row r="5960" spans="1:23" x14ac:dyDescent="0.45">
      <c r="A5960" t="s">
        <v>5965</v>
      </c>
      <c r="B5960">
        <v>25.74</v>
      </c>
      <c r="D5960" s="9" t="str">
        <f>VartojimasGamyba!J5956</f>
        <v>2024-05-06-02</v>
      </c>
      <c r="E5960" s="8">
        <f>VartojimasGamyba!G5956</f>
        <v>0.22600000000000001</v>
      </c>
      <c r="F5960" s="11"/>
      <c r="G5960" s="7">
        <f t="shared" si="899"/>
        <v>4.382222222222226</v>
      </c>
      <c r="H5960" s="7">
        <v>0</v>
      </c>
      <c r="I5960" s="7">
        <v>0.25111111111111112</v>
      </c>
      <c r="J5960" s="7">
        <v>0</v>
      </c>
      <c r="L5960" s="7">
        <f>VartojimasGamyba!H5956</f>
        <v>0</v>
      </c>
      <c r="M5960" s="15">
        <f t="shared" si="900"/>
        <v>0</v>
      </c>
      <c r="N5960" s="7">
        <f t="shared" si="901"/>
        <v>0</v>
      </c>
      <c r="O5960" s="7">
        <f t="shared" si="902"/>
        <v>0</v>
      </c>
      <c r="R5960" s="7"/>
      <c r="S5960" s="47">
        <f t="shared" si="903"/>
        <v>0</v>
      </c>
      <c r="T5960" s="47">
        <f t="shared" si="904"/>
        <v>0</v>
      </c>
      <c r="U5960" s="47">
        <f t="shared" si="905"/>
        <v>126.03</v>
      </c>
      <c r="V5960" s="47">
        <f t="shared" si="906"/>
        <v>14.159999999999998</v>
      </c>
      <c r="W5960" s="11"/>
    </row>
    <row r="5961" spans="1:23" x14ac:dyDescent="0.45">
      <c r="A5961" t="s">
        <v>5966</v>
      </c>
      <c r="B5961">
        <v>25.16</v>
      </c>
      <c r="D5961" s="9" t="str">
        <f>VartojimasGamyba!J5957</f>
        <v>2024-05-06-03</v>
      </c>
      <c r="E5961" s="8">
        <f>VartojimasGamyba!G5957</f>
        <v>0.13400000000000001</v>
      </c>
      <c r="F5961" s="11"/>
      <c r="G5961" s="7">
        <f t="shared" si="899"/>
        <v>4.2433333333333367</v>
      </c>
      <c r="H5961" s="7">
        <v>0</v>
      </c>
      <c r="I5961" s="7">
        <v>0.13888888888888887</v>
      </c>
      <c r="J5961" s="7">
        <v>0</v>
      </c>
      <c r="L5961" s="7">
        <f>VartojimasGamyba!H5957</f>
        <v>8.9999999999999993E-3</v>
      </c>
      <c r="M5961" s="15">
        <f t="shared" si="900"/>
        <v>2.2551405187698492E-17</v>
      </c>
      <c r="N5961" s="7">
        <f t="shared" si="901"/>
        <v>2.8290737807967761E-15</v>
      </c>
      <c r="O5961" s="7">
        <f t="shared" si="902"/>
        <v>2.8290737807967761E-15</v>
      </c>
      <c r="R5961" s="7"/>
      <c r="S5961" s="47">
        <f t="shared" si="903"/>
        <v>2.2551405187698492E-17</v>
      </c>
      <c r="T5961" s="47">
        <f t="shared" si="904"/>
        <v>0</v>
      </c>
      <c r="U5961" s="47">
        <f t="shared" si="905"/>
        <v>125.45</v>
      </c>
      <c r="V5961" s="47">
        <f t="shared" si="906"/>
        <v>13.58</v>
      </c>
      <c r="W5961" s="11"/>
    </row>
    <row r="5962" spans="1:23" x14ac:dyDescent="0.45">
      <c r="A5962" t="s">
        <v>5967</v>
      </c>
      <c r="B5962">
        <v>24.95</v>
      </c>
      <c r="D5962" s="9" t="str">
        <f>VartojimasGamyba!J5958</f>
        <v>2024-05-06-04</v>
      </c>
      <c r="E5962" s="8">
        <f>VartojimasGamyba!G5958</f>
        <v>0.30099999999999999</v>
      </c>
      <c r="F5962" s="11"/>
      <c r="G5962" s="7">
        <f t="shared" si="899"/>
        <v>3.9344444444444475</v>
      </c>
      <c r="H5962" s="7">
        <v>0</v>
      </c>
      <c r="I5962" s="7">
        <v>0.30888888888888899</v>
      </c>
      <c r="J5962" s="7">
        <v>0</v>
      </c>
      <c r="L5962" s="7">
        <f>VartojimasGamyba!H5958</f>
        <v>2.3E-2</v>
      </c>
      <c r="M5962" s="15">
        <f t="shared" si="900"/>
        <v>-9.0205620750793969E-17</v>
      </c>
      <c r="N5962" s="7">
        <f t="shared" si="901"/>
        <v>-1.1297351942829437E-14</v>
      </c>
      <c r="O5962" s="7">
        <f t="shared" si="902"/>
        <v>-1.1297351942829437E-14</v>
      </c>
      <c r="R5962" s="7"/>
      <c r="S5962" s="47">
        <f t="shared" si="903"/>
        <v>-9.0205620750793969E-17</v>
      </c>
      <c r="T5962" s="47">
        <f t="shared" si="904"/>
        <v>0</v>
      </c>
      <c r="U5962" s="47">
        <f t="shared" si="905"/>
        <v>125.24000000000001</v>
      </c>
      <c r="V5962" s="47">
        <f t="shared" si="906"/>
        <v>13.37</v>
      </c>
      <c r="W5962" s="11"/>
    </row>
    <row r="5963" spans="1:23" x14ac:dyDescent="0.45">
      <c r="A5963" t="s">
        <v>5968</v>
      </c>
      <c r="B5963">
        <v>27.89</v>
      </c>
      <c r="D5963" s="9" t="str">
        <f>VartojimasGamyba!J5959</f>
        <v>2024-05-06-05</v>
      </c>
      <c r="E5963" s="8">
        <f>VartojimasGamyba!G5959</f>
        <v>8.5999999999999993E-2</v>
      </c>
      <c r="F5963" s="11"/>
      <c r="G5963" s="7">
        <f t="shared" si="899"/>
        <v>3.9584444444444475</v>
      </c>
      <c r="H5963" s="7">
        <v>2.4000000000000007E-2</v>
      </c>
      <c r="I5963" s="7">
        <v>0</v>
      </c>
      <c r="J5963" s="7">
        <v>0</v>
      </c>
      <c r="L5963" s="7">
        <f>VartojimasGamyba!H5959</f>
        <v>0.11</v>
      </c>
      <c r="M5963" s="15">
        <f t="shared" si="900"/>
        <v>0</v>
      </c>
      <c r="N5963" s="7">
        <f t="shared" si="901"/>
        <v>0</v>
      </c>
      <c r="O5963" s="7">
        <f t="shared" si="902"/>
        <v>0</v>
      </c>
      <c r="R5963" s="7"/>
      <c r="S5963" s="47">
        <f t="shared" si="903"/>
        <v>2.4000000000000007E-2</v>
      </c>
      <c r="T5963" s="47">
        <f t="shared" si="904"/>
        <v>2.4000000000000007E-2</v>
      </c>
      <c r="U5963" s="47">
        <f t="shared" si="905"/>
        <v>128.18</v>
      </c>
      <c r="V5963" s="47">
        <f t="shared" si="906"/>
        <v>16.310000000000002</v>
      </c>
      <c r="W5963" s="11"/>
    </row>
    <row r="5964" spans="1:23" x14ac:dyDescent="0.45">
      <c r="A5964" t="s">
        <v>5969</v>
      </c>
      <c r="B5964">
        <v>74.02</v>
      </c>
      <c r="D5964" s="9" t="str">
        <f>VartojimasGamyba!J5960</f>
        <v>2024-05-06-06</v>
      </c>
      <c r="E5964" s="8">
        <f>VartojimasGamyba!G5960</f>
        <v>0</v>
      </c>
      <c r="F5964" s="11"/>
      <c r="G5964" s="7">
        <f t="shared" si="899"/>
        <v>3.9584444444444475</v>
      </c>
      <c r="H5964" s="7">
        <v>0</v>
      </c>
      <c r="I5964" s="7">
        <v>0</v>
      </c>
      <c r="J5964" s="7">
        <v>1.1459999999999999</v>
      </c>
      <c r="L5964" s="7">
        <f>VartojimasGamyba!H5960</f>
        <v>1.1459999999999999</v>
      </c>
      <c r="M5964" s="15">
        <f t="shared" si="900"/>
        <v>0</v>
      </c>
      <c r="N5964" s="7">
        <f t="shared" si="901"/>
        <v>-71.556239999999988</v>
      </c>
      <c r="O5964" s="7">
        <f t="shared" si="902"/>
        <v>0</v>
      </c>
      <c r="R5964" s="7"/>
      <c r="S5964" s="47">
        <f t="shared" si="903"/>
        <v>1.1459999999999999</v>
      </c>
      <c r="T5964" s="47">
        <f t="shared" si="904"/>
        <v>1.1459999999999999</v>
      </c>
      <c r="U5964" s="47">
        <f t="shared" si="905"/>
        <v>174.31</v>
      </c>
      <c r="V5964" s="47">
        <f t="shared" si="906"/>
        <v>62.44</v>
      </c>
      <c r="W5964" s="11"/>
    </row>
    <row r="5965" spans="1:23" x14ac:dyDescent="0.45">
      <c r="A5965" t="s">
        <v>5970</v>
      </c>
      <c r="B5965">
        <v>104.52</v>
      </c>
      <c r="D5965" s="9" t="str">
        <f>VartojimasGamyba!J5961</f>
        <v>2024-05-06-07</v>
      </c>
      <c r="E5965" s="8">
        <f>VartojimasGamyba!G5961</f>
        <v>1.7999999999999999E-2</v>
      </c>
      <c r="F5965" s="11"/>
      <c r="G5965" s="7">
        <f t="shared" si="899"/>
        <v>3.9584444444444475</v>
      </c>
      <c r="H5965" s="7">
        <v>2.2204460492503131E-16</v>
      </c>
      <c r="I5965" s="7">
        <v>0</v>
      </c>
      <c r="J5965" s="7">
        <v>1.018</v>
      </c>
      <c r="L5965" s="7">
        <f>VartojimasGamyba!H5961</f>
        <v>1.036</v>
      </c>
      <c r="M5965" s="15">
        <f t="shared" si="900"/>
        <v>0</v>
      </c>
      <c r="N5965" s="7">
        <f t="shared" si="901"/>
        <v>-94.612920000000003</v>
      </c>
      <c r="O5965" s="7">
        <f t="shared" si="902"/>
        <v>0</v>
      </c>
      <c r="R5965" s="7"/>
      <c r="S5965" s="47">
        <f t="shared" si="903"/>
        <v>1.018</v>
      </c>
      <c r="T5965" s="47">
        <f t="shared" si="904"/>
        <v>1.018</v>
      </c>
      <c r="U5965" s="47">
        <f t="shared" si="905"/>
        <v>204.81</v>
      </c>
      <c r="V5965" s="47">
        <f t="shared" si="906"/>
        <v>92.94</v>
      </c>
      <c r="W5965" s="11"/>
    </row>
    <row r="5966" spans="1:23" x14ac:dyDescent="0.45">
      <c r="A5966" t="s">
        <v>5971</v>
      </c>
      <c r="B5966">
        <v>130.26</v>
      </c>
      <c r="D5966" s="9" t="str">
        <f>VartojimasGamyba!J5962</f>
        <v>2024-05-06-08</v>
      </c>
      <c r="E5966" s="8">
        <f>VartojimasGamyba!G5962</f>
        <v>4.0000000000000001E-3</v>
      </c>
      <c r="F5966" s="11"/>
      <c r="G5966" s="7">
        <f t="shared" si="899"/>
        <v>3.9584444444444475</v>
      </c>
      <c r="H5966" s="7">
        <v>0</v>
      </c>
      <c r="I5966" s="7">
        <v>0</v>
      </c>
      <c r="J5966" s="7">
        <v>0.873</v>
      </c>
      <c r="L5966" s="7">
        <f>VartojimasGamyba!H5962</f>
        <v>0.877</v>
      </c>
      <c r="M5966" s="15">
        <f t="shared" si="900"/>
        <v>0</v>
      </c>
      <c r="N5966" s="7">
        <f t="shared" si="901"/>
        <v>-103.60763999999999</v>
      </c>
      <c r="O5966" s="7">
        <f t="shared" si="902"/>
        <v>0</v>
      </c>
      <c r="R5966" s="7"/>
      <c r="S5966" s="47">
        <f t="shared" si="903"/>
        <v>0.873</v>
      </c>
      <c r="T5966" s="47">
        <f t="shared" si="904"/>
        <v>0.873</v>
      </c>
      <c r="U5966" s="47">
        <f t="shared" si="905"/>
        <v>230.55</v>
      </c>
      <c r="V5966" s="47">
        <f t="shared" si="906"/>
        <v>118.67999999999999</v>
      </c>
      <c r="W5966" s="11"/>
    </row>
    <row r="5967" spans="1:23" x14ac:dyDescent="0.45">
      <c r="A5967" t="s">
        <v>5972</v>
      </c>
      <c r="B5967">
        <v>100.46</v>
      </c>
      <c r="D5967" s="9" t="str">
        <f>VartojimasGamyba!J5963</f>
        <v>2024-05-06-09</v>
      </c>
      <c r="E5967" s="8">
        <f>VartojimasGamyba!G5963</f>
        <v>0.16400000000000001</v>
      </c>
      <c r="F5967" s="11"/>
      <c r="G5967" s="7">
        <f t="shared" si="899"/>
        <v>3.9584444444444475</v>
      </c>
      <c r="H5967" s="7">
        <v>0</v>
      </c>
      <c r="I5967" s="7">
        <v>0</v>
      </c>
      <c r="J5967" s="7">
        <v>1.53</v>
      </c>
      <c r="L5967" s="7">
        <f>VartojimasGamyba!H5963</f>
        <v>1.694</v>
      </c>
      <c r="M5967" s="15">
        <f t="shared" si="900"/>
        <v>0</v>
      </c>
      <c r="N5967" s="7">
        <f t="shared" si="901"/>
        <v>-135.9864</v>
      </c>
      <c r="O5967" s="7">
        <f t="shared" si="902"/>
        <v>0</v>
      </c>
      <c r="R5967" s="7"/>
      <c r="S5967" s="47">
        <f t="shared" si="903"/>
        <v>1.53</v>
      </c>
      <c r="T5967" s="47">
        <f t="shared" si="904"/>
        <v>1.53</v>
      </c>
      <c r="U5967" s="47">
        <f t="shared" si="905"/>
        <v>200.75</v>
      </c>
      <c r="V5967" s="47">
        <f t="shared" si="906"/>
        <v>88.88</v>
      </c>
      <c r="W5967" s="11"/>
    </row>
    <row r="5968" spans="1:23" x14ac:dyDescent="0.45">
      <c r="A5968" t="s">
        <v>5973</v>
      </c>
      <c r="B5968">
        <v>85.67</v>
      </c>
      <c r="D5968" s="9" t="str">
        <f>VartojimasGamyba!J5964</f>
        <v>2024-05-06-10</v>
      </c>
      <c r="E5968" s="8">
        <f>VartojimasGamyba!G5964</f>
        <v>0</v>
      </c>
      <c r="F5968" s="11"/>
      <c r="G5968" s="7">
        <f t="shared" si="899"/>
        <v>3.9584444444444475</v>
      </c>
      <c r="H5968" s="7">
        <v>0</v>
      </c>
      <c r="I5968" s="7">
        <v>0</v>
      </c>
      <c r="J5968" s="7">
        <v>0.89500000000000002</v>
      </c>
      <c r="L5968" s="7">
        <f>VartojimasGamyba!H5964</f>
        <v>0.89500000000000002</v>
      </c>
      <c r="M5968" s="15">
        <f t="shared" si="900"/>
        <v>0</v>
      </c>
      <c r="N5968" s="7">
        <f t="shared" si="901"/>
        <v>-66.310550000000006</v>
      </c>
      <c r="O5968" s="7">
        <f t="shared" si="902"/>
        <v>0</v>
      </c>
      <c r="R5968" s="7"/>
      <c r="S5968" s="47">
        <f t="shared" si="903"/>
        <v>0.89500000000000002</v>
      </c>
      <c r="T5968" s="47">
        <f t="shared" si="904"/>
        <v>0.89500000000000002</v>
      </c>
      <c r="U5968" s="47">
        <f t="shared" si="905"/>
        <v>185.96</v>
      </c>
      <c r="V5968" s="47">
        <f t="shared" si="906"/>
        <v>74.09</v>
      </c>
      <c r="W5968" s="11"/>
    </row>
    <row r="5969" spans="1:23" x14ac:dyDescent="0.45">
      <c r="A5969" t="s">
        <v>5974</v>
      </c>
      <c r="B5969">
        <v>71.92</v>
      </c>
      <c r="D5969" s="9" t="str">
        <f>VartojimasGamyba!J5965</f>
        <v>2024-05-06-11</v>
      </c>
      <c r="E5969" s="8">
        <f>VartojimasGamyba!G5965</f>
        <v>0</v>
      </c>
      <c r="F5969" s="11"/>
      <c r="G5969" s="7">
        <f t="shared" si="899"/>
        <v>3.9584444444444475</v>
      </c>
      <c r="H5969" s="7">
        <v>0</v>
      </c>
      <c r="I5969" s="7">
        <v>0</v>
      </c>
      <c r="J5969" s="7">
        <v>0.61399999999999999</v>
      </c>
      <c r="L5969" s="7">
        <f>VartojimasGamyba!H5965</f>
        <v>0.61399999999999999</v>
      </c>
      <c r="M5969" s="15">
        <f t="shared" si="900"/>
        <v>0</v>
      </c>
      <c r="N5969" s="7">
        <f t="shared" si="901"/>
        <v>-37.048760000000001</v>
      </c>
      <c r="O5969" s="7">
        <f t="shared" si="902"/>
        <v>0</v>
      </c>
      <c r="R5969" s="7"/>
      <c r="S5969" s="47">
        <f t="shared" si="903"/>
        <v>0.61399999999999999</v>
      </c>
      <c r="T5969" s="47">
        <f t="shared" si="904"/>
        <v>0.61399999999999999</v>
      </c>
      <c r="U5969" s="47">
        <f t="shared" si="905"/>
        <v>172.21</v>
      </c>
      <c r="V5969" s="47">
        <f t="shared" si="906"/>
        <v>60.34</v>
      </c>
      <c r="W5969" s="11"/>
    </row>
    <row r="5970" spans="1:23" x14ac:dyDescent="0.45">
      <c r="A5970" t="s">
        <v>5975</v>
      </c>
      <c r="B5970">
        <v>64.27</v>
      </c>
      <c r="D5970" s="9" t="str">
        <f>VartojimasGamyba!J5966</f>
        <v>2024-05-06-12</v>
      </c>
      <c r="E5970" s="8">
        <f>VartojimasGamyba!G5966</f>
        <v>1.9E-2</v>
      </c>
      <c r="F5970" s="11"/>
      <c r="G5970" s="7">
        <f t="shared" si="899"/>
        <v>4.0253333333333323</v>
      </c>
      <c r="H5970" s="7">
        <v>6.6888888888885056E-2</v>
      </c>
      <c r="I5970" s="7">
        <v>0</v>
      </c>
      <c r="J5970" s="7">
        <v>0.26611111111111496</v>
      </c>
      <c r="L5970" s="7">
        <f>VartojimasGamyba!H5966</f>
        <v>0.35199999999999998</v>
      </c>
      <c r="M5970" s="15">
        <f t="shared" si="900"/>
        <v>0</v>
      </c>
      <c r="N5970" s="7">
        <f t="shared" si="901"/>
        <v>-14.021394444444647</v>
      </c>
      <c r="O5970" s="7">
        <f t="shared" si="902"/>
        <v>0</v>
      </c>
      <c r="R5970" s="7"/>
      <c r="S5970" s="47">
        <f t="shared" si="903"/>
        <v>0.33299999999999996</v>
      </c>
      <c r="T5970" s="47">
        <f t="shared" si="904"/>
        <v>0.33299999999999996</v>
      </c>
      <c r="U5970" s="47">
        <f t="shared" si="905"/>
        <v>164.56</v>
      </c>
      <c r="V5970" s="47">
        <f t="shared" si="906"/>
        <v>52.69</v>
      </c>
      <c r="W5970" s="11"/>
    </row>
    <row r="5971" spans="1:23" x14ac:dyDescent="0.45">
      <c r="A5971" t="s">
        <v>5976</v>
      </c>
      <c r="B5971">
        <v>64.17</v>
      </c>
      <c r="D5971" s="9" t="str">
        <f>VartojimasGamyba!J5967</f>
        <v>2024-05-06-13</v>
      </c>
      <c r="E5971" s="8">
        <f>VartojimasGamyba!G5967</f>
        <v>5.1999999999999998E-2</v>
      </c>
      <c r="F5971" s="11"/>
      <c r="G5971" s="7">
        <f t="shared" si="899"/>
        <v>4.3283333333333323</v>
      </c>
      <c r="H5971" s="7">
        <v>0.30299999999999999</v>
      </c>
      <c r="I5971" s="7">
        <v>0</v>
      </c>
      <c r="J5971" s="7">
        <v>0</v>
      </c>
      <c r="L5971" s="7">
        <f>VartojimasGamyba!H5967</f>
        <v>0.35499999999999998</v>
      </c>
      <c r="M5971" s="15">
        <f t="shared" si="900"/>
        <v>0</v>
      </c>
      <c r="N5971" s="7">
        <f t="shared" si="901"/>
        <v>0</v>
      </c>
      <c r="O5971" s="7">
        <f t="shared" si="902"/>
        <v>0</v>
      </c>
      <c r="R5971" s="7"/>
      <c r="S5971" s="47">
        <f t="shared" si="903"/>
        <v>0.30299999999999999</v>
      </c>
      <c r="T5971" s="47">
        <f t="shared" si="904"/>
        <v>0.30299999999999999</v>
      </c>
      <c r="U5971" s="47">
        <f t="shared" si="905"/>
        <v>164.46</v>
      </c>
      <c r="V5971" s="47">
        <f t="shared" si="906"/>
        <v>52.59</v>
      </c>
      <c r="W5971" s="11"/>
    </row>
    <row r="5972" spans="1:23" x14ac:dyDescent="0.45">
      <c r="A5972" t="s">
        <v>5977</v>
      </c>
      <c r="B5972">
        <v>60.87</v>
      </c>
      <c r="D5972" s="9" t="str">
        <f>VartojimasGamyba!J5968</f>
        <v>2024-05-06-14</v>
      </c>
      <c r="E5972" s="8">
        <f>VartojimasGamyba!G5968</f>
        <v>0</v>
      </c>
      <c r="F5972" s="11"/>
      <c r="G5972" s="7">
        <f t="shared" si="899"/>
        <v>5.6443333333333321</v>
      </c>
      <c r="H5972" s="7">
        <v>1.3160000000000003</v>
      </c>
      <c r="I5972" s="7">
        <v>0</v>
      </c>
      <c r="J5972" s="7">
        <v>0</v>
      </c>
      <c r="L5972" s="7">
        <f>VartojimasGamyba!H5968</f>
        <v>1.3160000000000001</v>
      </c>
      <c r="M5972" s="15">
        <f t="shared" si="900"/>
        <v>0</v>
      </c>
      <c r="N5972" s="7">
        <f t="shared" si="901"/>
        <v>0</v>
      </c>
      <c r="O5972" s="7">
        <f t="shared" si="902"/>
        <v>0</v>
      </c>
      <c r="R5972" s="7"/>
      <c r="S5972" s="47">
        <f t="shared" si="903"/>
        <v>1.3160000000000001</v>
      </c>
      <c r="T5972" s="47">
        <f t="shared" si="904"/>
        <v>1.3160000000000001</v>
      </c>
      <c r="U5972" s="47">
        <f t="shared" si="905"/>
        <v>161.16</v>
      </c>
      <c r="V5972" s="47">
        <f t="shared" si="906"/>
        <v>49.29</v>
      </c>
      <c r="W5972" s="11"/>
    </row>
    <row r="5973" spans="1:23" x14ac:dyDescent="0.45">
      <c r="A5973" t="s">
        <v>5978</v>
      </c>
      <c r="B5973">
        <v>59.91</v>
      </c>
      <c r="D5973" s="9" t="str">
        <f>VartojimasGamyba!J5969</f>
        <v>2024-05-06-15</v>
      </c>
      <c r="E5973" s="8">
        <f>VartojimasGamyba!G5969</f>
        <v>0.111</v>
      </c>
      <c r="F5973" s="11"/>
      <c r="G5973" s="7">
        <f t="shared" si="899"/>
        <v>6.8633333333333324</v>
      </c>
      <c r="H5973" s="7">
        <v>1.2190000000000001</v>
      </c>
      <c r="I5973" s="7">
        <v>0</v>
      </c>
      <c r="J5973" s="7">
        <v>0</v>
      </c>
      <c r="L5973" s="7">
        <f>VartojimasGamyba!H5969</f>
        <v>1.33</v>
      </c>
      <c r="M5973" s="15">
        <f t="shared" si="900"/>
        <v>0</v>
      </c>
      <c r="N5973" s="7">
        <f t="shared" si="901"/>
        <v>0</v>
      </c>
      <c r="O5973" s="7">
        <f t="shared" si="902"/>
        <v>0</v>
      </c>
      <c r="R5973" s="7"/>
      <c r="S5973" s="47">
        <f t="shared" si="903"/>
        <v>1.2190000000000001</v>
      </c>
      <c r="T5973" s="47">
        <f t="shared" si="904"/>
        <v>1.2190000000000001</v>
      </c>
      <c r="U5973" s="47">
        <f t="shared" si="905"/>
        <v>160.19999999999999</v>
      </c>
      <c r="V5973" s="47">
        <f t="shared" si="906"/>
        <v>48.33</v>
      </c>
      <c r="W5973" s="11"/>
    </row>
    <row r="5974" spans="1:23" x14ac:dyDescent="0.45">
      <c r="A5974" t="s">
        <v>5979</v>
      </c>
      <c r="B5974">
        <v>68.19</v>
      </c>
      <c r="D5974" s="9" t="str">
        <f>VartojimasGamyba!J5970</f>
        <v>2024-05-06-16</v>
      </c>
      <c r="E5974" s="8">
        <f>VartojimasGamyba!G5970</f>
        <v>0.10299999999999999</v>
      </c>
      <c r="F5974" s="11"/>
      <c r="G5974" s="7">
        <f t="shared" si="899"/>
        <v>6.8633333333333324</v>
      </c>
      <c r="H5974" s="7">
        <v>5.5511151231257827E-17</v>
      </c>
      <c r="I5974" s="7">
        <v>0</v>
      </c>
      <c r="J5974" s="7">
        <v>0.17400000000000004</v>
      </c>
      <c r="L5974" s="7">
        <f>VartojimasGamyba!H5970</f>
        <v>0.27700000000000002</v>
      </c>
      <c r="M5974" s="15">
        <f t="shared" si="900"/>
        <v>0</v>
      </c>
      <c r="N5974" s="7">
        <f t="shared" si="901"/>
        <v>-9.8501400000000032</v>
      </c>
      <c r="O5974" s="7">
        <f t="shared" si="902"/>
        <v>0</v>
      </c>
      <c r="R5974" s="7"/>
      <c r="S5974" s="47">
        <f t="shared" si="903"/>
        <v>0.17400000000000004</v>
      </c>
      <c r="T5974" s="47">
        <f t="shared" si="904"/>
        <v>0.17400000000000004</v>
      </c>
      <c r="U5974" s="47">
        <f t="shared" si="905"/>
        <v>168.48000000000002</v>
      </c>
      <c r="V5974" s="47">
        <f t="shared" si="906"/>
        <v>56.61</v>
      </c>
      <c r="W5974" s="11"/>
    </row>
    <row r="5975" spans="1:23" x14ac:dyDescent="0.45">
      <c r="A5975" t="s">
        <v>5980</v>
      </c>
      <c r="B5975">
        <v>81.92</v>
      </c>
      <c r="D5975" s="9" t="str">
        <f>VartojimasGamyba!J5971</f>
        <v>2024-05-06-17</v>
      </c>
      <c r="E5975" s="8">
        <f>VartojimasGamyba!G5971</f>
        <v>0.22500000000000001</v>
      </c>
      <c r="F5975" s="11"/>
      <c r="G5975" s="7">
        <f t="shared" si="899"/>
        <v>6.6277777777777764</v>
      </c>
      <c r="H5975" s="7">
        <v>0</v>
      </c>
      <c r="I5975" s="7">
        <v>0.23555555555555552</v>
      </c>
      <c r="J5975" s="7">
        <v>0</v>
      </c>
      <c r="L5975" s="7">
        <f>VartojimasGamyba!H5971</f>
        <v>1.2999999999999999E-2</v>
      </c>
      <c r="M5975" s="15">
        <f t="shared" si="900"/>
        <v>3.9898639947466563E-17</v>
      </c>
      <c r="N5975" s="7">
        <f t="shared" si="901"/>
        <v>7.2699311848278823E-15</v>
      </c>
      <c r="O5975" s="7">
        <f t="shared" si="902"/>
        <v>7.2699311848278823E-15</v>
      </c>
      <c r="R5975" s="7"/>
      <c r="S5975" s="47">
        <f t="shared" si="903"/>
        <v>3.9898639947466563E-17</v>
      </c>
      <c r="T5975" s="47">
        <f t="shared" si="904"/>
        <v>0</v>
      </c>
      <c r="U5975" s="47">
        <f t="shared" si="905"/>
        <v>182.21</v>
      </c>
      <c r="V5975" s="47">
        <f t="shared" si="906"/>
        <v>70.34</v>
      </c>
      <c r="W5975" s="11"/>
    </row>
    <row r="5976" spans="1:23" x14ac:dyDescent="0.45">
      <c r="A5976" t="s">
        <v>5981</v>
      </c>
      <c r="B5976">
        <v>91.12</v>
      </c>
      <c r="D5976" s="9" t="str">
        <f>VartojimasGamyba!J5972</f>
        <v>2024-05-06-18</v>
      </c>
      <c r="E5976" s="8">
        <f>VartojimasGamyba!G5972</f>
        <v>0.29199999999999998</v>
      </c>
      <c r="F5976" s="11"/>
      <c r="G5976" s="7">
        <f t="shared" si="899"/>
        <v>6.3033333333333319</v>
      </c>
      <c r="H5976" s="7">
        <v>0</v>
      </c>
      <c r="I5976" s="7">
        <v>0.32444444444444442</v>
      </c>
      <c r="J5976" s="7">
        <v>0</v>
      </c>
      <c r="L5976" s="7">
        <f>VartojimasGamyba!H5972</f>
        <v>0</v>
      </c>
      <c r="M5976" s="15">
        <f t="shared" si="900"/>
        <v>0</v>
      </c>
      <c r="N5976" s="7">
        <f t="shared" si="901"/>
        <v>0</v>
      </c>
      <c r="O5976" s="7">
        <f t="shared" si="902"/>
        <v>0</v>
      </c>
      <c r="R5976" s="7"/>
      <c r="S5976" s="47">
        <f t="shared" si="903"/>
        <v>0</v>
      </c>
      <c r="T5976" s="47">
        <f t="shared" si="904"/>
        <v>0</v>
      </c>
      <c r="U5976" s="47">
        <f t="shared" si="905"/>
        <v>191.41000000000003</v>
      </c>
      <c r="V5976" s="47">
        <f t="shared" si="906"/>
        <v>79.540000000000006</v>
      </c>
      <c r="W5976" s="11"/>
    </row>
    <row r="5977" spans="1:23" x14ac:dyDescent="0.45">
      <c r="A5977" t="s">
        <v>5982</v>
      </c>
      <c r="B5977">
        <v>90.1</v>
      </c>
      <c r="D5977" s="9" t="str">
        <f>VartojimasGamyba!J5973</f>
        <v>2024-05-06-19</v>
      </c>
      <c r="E5977" s="8">
        <f>VartojimasGamyba!G5973</f>
        <v>0.22500000000000001</v>
      </c>
      <c r="F5977" s="11"/>
      <c r="G5977" s="7">
        <f t="shared" si="899"/>
        <v>6.0533333333333319</v>
      </c>
      <c r="H5977" s="7">
        <v>0</v>
      </c>
      <c r="I5977" s="7">
        <v>0.25</v>
      </c>
      <c r="J5977" s="7">
        <v>0</v>
      </c>
      <c r="L5977" s="7">
        <f>VartojimasGamyba!H5973</f>
        <v>0</v>
      </c>
      <c r="M5977" s="15">
        <f t="shared" si="900"/>
        <v>0</v>
      </c>
      <c r="N5977" s="7">
        <f t="shared" si="901"/>
        <v>0</v>
      </c>
      <c r="O5977" s="7">
        <f t="shared" si="902"/>
        <v>0</v>
      </c>
      <c r="R5977" s="7"/>
      <c r="S5977" s="47">
        <f t="shared" si="903"/>
        <v>0</v>
      </c>
      <c r="T5977" s="47">
        <f t="shared" si="904"/>
        <v>0</v>
      </c>
      <c r="U5977" s="47">
        <f t="shared" si="905"/>
        <v>190.39</v>
      </c>
      <c r="V5977" s="47">
        <f t="shared" si="906"/>
        <v>78.52</v>
      </c>
      <c r="W5977" s="11"/>
    </row>
    <row r="5978" spans="1:23" x14ac:dyDescent="0.45">
      <c r="A5978" t="s">
        <v>5983</v>
      </c>
      <c r="B5978">
        <v>127.28</v>
      </c>
      <c r="D5978" s="9" t="str">
        <f>VartojimasGamyba!J5974</f>
        <v>2024-05-06-20</v>
      </c>
      <c r="E5978" s="8">
        <f>VartojimasGamyba!G5974</f>
        <v>0.30399999999999999</v>
      </c>
      <c r="F5978" s="11"/>
      <c r="G5978" s="7">
        <f t="shared" si="899"/>
        <v>5.7155555555555537</v>
      </c>
      <c r="H5978" s="7">
        <v>0</v>
      </c>
      <c r="I5978" s="7">
        <v>0.33777777777777773</v>
      </c>
      <c r="J5978" s="7">
        <v>0</v>
      </c>
      <c r="L5978" s="7">
        <f>VartojimasGamyba!H5974</f>
        <v>0</v>
      </c>
      <c r="M5978" s="15">
        <f t="shared" si="900"/>
        <v>0</v>
      </c>
      <c r="N5978" s="7">
        <f t="shared" si="901"/>
        <v>0</v>
      </c>
      <c r="O5978" s="7">
        <f t="shared" si="902"/>
        <v>0</v>
      </c>
      <c r="P5978" s="7" t="s">
        <v>8873</v>
      </c>
      <c r="R5978" s="7"/>
      <c r="S5978" s="47">
        <f t="shared" si="903"/>
        <v>0</v>
      </c>
      <c r="T5978" s="47">
        <f t="shared" si="904"/>
        <v>0</v>
      </c>
      <c r="U5978" s="47">
        <f t="shared" si="905"/>
        <v>227.57</v>
      </c>
      <c r="V5978" s="47">
        <f t="shared" si="906"/>
        <v>115.7</v>
      </c>
      <c r="W5978" s="11"/>
    </row>
    <row r="5979" spans="1:23" x14ac:dyDescent="0.45">
      <c r="A5979" t="s">
        <v>5984</v>
      </c>
      <c r="B5979">
        <v>132.05000000000001</v>
      </c>
      <c r="D5979" s="9" t="str">
        <f>VartojimasGamyba!J5975</f>
        <v>2024-05-06-21</v>
      </c>
      <c r="E5979" s="8">
        <f>VartojimasGamyba!G5975</f>
        <v>0.28499999999999998</v>
      </c>
      <c r="F5979" s="11"/>
      <c r="G5979" s="7">
        <f t="shared" si="899"/>
        <v>5.3988888888888873</v>
      </c>
      <c r="H5979" s="7">
        <v>0</v>
      </c>
      <c r="I5979" s="7">
        <v>0.31666666666666665</v>
      </c>
      <c r="J5979" s="7">
        <v>0</v>
      </c>
      <c r="L5979" s="7">
        <f>VartojimasGamyba!H5975</f>
        <v>0</v>
      </c>
      <c r="M5979" s="15">
        <f t="shared" si="900"/>
        <v>0</v>
      </c>
      <c r="N5979" s="7">
        <f t="shared" si="901"/>
        <v>0</v>
      </c>
      <c r="O5979" s="7">
        <f t="shared" si="902"/>
        <v>0</v>
      </c>
      <c r="P5979" s="7">
        <f>SUM(N5958:N5981)</f>
        <v>-532.99404444444474</v>
      </c>
      <c r="R5979" s="7"/>
      <c r="S5979" s="47">
        <f t="shared" si="903"/>
        <v>0</v>
      </c>
      <c r="T5979" s="47">
        <f t="shared" si="904"/>
        <v>0</v>
      </c>
      <c r="U5979" s="47">
        <f t="shared" si="905"/>
        <v>232.34000000000003</v>
      </c>
      <c r="V5979" s="47">
        <f t="shared" si="906"/>
        <v>120.47000000000001</v>
      </c>
      <c r="W5979" s="11"/>
    </row>
    <row r="5980" spans="1:23" x14ac:dyDescent="0.45">
      <c r="A5980" t="s">
        <v>5985</v>
      </c>
      <c r="B5980">
        <v>100.89</v>
      </c>
      <c r="D5980" s="9" t="str">
        <f>VartojimasGamyba!J5976</f>
        <v>2024-05-06-22</v>
      </c>
      <c r="E5980" s="8">
        <f>VartojimasGamyba!G5976</f>
        <v>0.157</v>
      </c>
      <c r="F5980" s="11"/>
      <c r="G5980" s="7">
        <f t="shared" si="899"/>
        <v>5.2244444444444431</v>
      </c>
      <c r="H5980" s="7">
        <v>0</v>
      </c>
      <c r="I5980" s="7">
        <v>0.17444444444444446</v>
      </c>
      <c r="J5980" s="7">
        <v>0</v>
      </c>
      <c r="L5980" s="7">
        <f>VartojimasGamyba!H5976</f>
        <v>0</v>
      </c>
      <c r="M5980" s="15">
        <f t="shared" si="900"/>
        <v>-2.7755575615628914E-17</v>
      </c>
      <c r="N5980" s="7">
        <f t="shared" si="901"/>
        <v>-5.583866702352225E-15</v>
      </c>
      <c r="O5980" s="7">
        <f t="shared" si="902"/>
        <v>-5.583866702352225E-15</v>
      </c>
      <c r="P5980" s="7" t="s">
        <v>8872</v>
      </c>
      <c r="R5980" s="7"/>
      <c r="S5980" s="47">
        <f t="shared" si="903"/>
        <v>-2.7755575615628914E-17</v>
      </c>
      <c r="T5980" s="47">
        <f t="shared" si="904"/>
        <v>0</v>
      </c>
      <c r="U5980" s="47">
        <f t="shared" si="905"/>
        <v>201.18</v>
      </c>
      <c r="V5980" s="47">
        <f t="shared" si="906"/>
        <v>89.31</v>
      </c>
      <c r="W5980" s="11"/>
    </row>
    <row r="5981" spans="1:23" x14ac:dyDescent="0.45">
      <c r="A5981" t="s">
        <v>5986</v>
      </c>
      <c r="B5981">
        <v>49.99</v>
      </c>
      <c r="D5981" s="9" t="str">
        <f>VartojimasGamyba!J5977</f>
        <v>2024-05-06-23</v>
      </c>
      <c r="E5981" s="8">
        <f>VartojimasGamyba!G5977</f>
        <v>0.20200000000000001</v>
      </c>
      <c r="F5981" s="11"/>
      <c r="G5981" s="7">
        <f t="shared" si="899"/>
        <v>4.9999999999999982</v>
      </c>
      <c r="H5981" s="7">
        <v>0</v>
      </c>
      <c r="I5981" s="7">
        <v>0.22444444444444447</v>
      </c>
      <c r="J5981" s="7">
        <v>0</v>
      </c>
      <c r="L5981" s="7">
        <f>VartojimasGamyba!H5977</f>
        <v>0</v>
      </c>
      <c r="M5981" s="15">
        <f t="shared" si="900"/>
        <v>-2.7755575615628914E-17</v>
      </c>
      <c r="N5981" s="7">
        <f t="shared" si="901"/>
        <v>-4.1711079035167132E-15</v>
      </c>
      <c r="O5981" s="7">
        <f t="shared" si="902"/>
        <v>-4.1711079035167132E-15</v>
      </c>
      <c r="P5981" s="7">
        <f>SUM(O5958:O5981)</f>
        <v>-2.3177987307221316E-14</v>
      </c>
      <c r="Q5981" s="7">
        <f>SUMPRODUCT(B5958:B5981,E5958:E5981)+SUM(E5958:E5981)*$Z$21-SUMPRODUCT(B5958:B5981,L5958:L5981)+SUM(L5958:L5981)*ABS($Z$20)</f>
        <v>-144.68163999999999</v>
      </c>
      <c r="R5981" s="7"/>
      <c r="S5981" s="47">
        <f t="shared" si="903"/>
        <v>-2.7755575615628914E-17</v>
      </c>
      <c r="T5981" s="47">
        <f t="shared" si="904"/>
        <v>0</v>
      </c>
      <c r="U5981" s="47">
        <f t="shared" si="905"/>
        <v>150.28</v>
      </c>
      <c r="V5981" s="47">
        <f t="shared" si="906"/>
        <v>38.410000000000004</v>
      </c>
      <c r="W5981" s="11">
        <f>IF(P5981&lt;&gt;Q5981,1,0)</f>
        <v>1</v>
      </c>
    </row>
    <row r="5982" spans="1:23" x14ac:dyDescent="0.45">
      <c r="A5982" t="s">
        <v>5987</v>
      </c>
      <c r="B5982">
        <v>35.15</v>
      </c>
      <c r="D5982" s="1" t="str">
        <f>VartojimasGamyba!J5978</f>
        <v>2024-05-07-00</v>
      </c>
      <c r="E5982" s="7">
        <f>VartojimasGamyba!G5978</f>
        <v>0.19</v>
      </c>
      <c r="F5982" s="11"/>
      <c r="G5982" s="12">
        <f>G5981+H5982-I5982</f>
        <v>4.788888888888887</v>
      </c>
      <c r="H5982" s="12">
        <v>0</v>
      </c>
      <c r="I5982" s="12">
        <v>0.21111111111111111</v>
      </c>
      <c r="J5982" s="12">
        <v>0</v>
      </c>
      <c r="K5982" s="12"/>
      <c r="L5982" s="12">
        <f>VartojimasGamyba!H5978</f>
        <v>0</v>
      </c>
      <c r="M5982" s="19">
        <f t="shared" si="900"/>
        <v>0</v>
      </c>
      <c r="N5982" s="7">
        <f t="shared" si="901"/>
        <v>0</v>
      </c>
      <c r="O5982" s="7">
        <f t="shared" si="902"/>
        <v>0</v>
      </c>
      <c r="R5982" s="20" t="s">
        <v>8783</v>
      </c>
      <c r="S5982" s="47">
        <f t="shared" si="903"/>
        <v>0</v>
      </c>
      <c r="T5982" s="47">
        <f t="shared" si="904"/>
        <v>0</v>
      </c>
      <c r="U5982" s="47">
        <f t="shared" si="905"/>
        <v>135.44</v>
      </c>
      <c r="V5982" s="47">
        <f t="shared" si="906"/>
        <v>23.57</v>
      </c>
      <c r="W5982" s="11"/>
    </row>
    <row r="5983" spans="1:23" x14ac:dyDescent="0.45">
      <c r="A5983" t="s">
        <v>5988</v>
      </c>
      <c r="B5983">
        <v>132.03</v>
      </c>
      <c r="D5983" s="1" t="str">
        <f>VartojimasGamyba!J5979</f>
        <v>2024-05-07-01</v>
      </c>
      <c r="E5983" s="7">
        <f>VartojimasGamyba!G5979</f>
        <v>0.186</v>
      </c>
      <c r="F5983" s="11"/>
      <c r="G5983" s="12">
        <f t="shared" ref="G5983:G6005" si="907">G5982+H5983-I5983</f>
        <v>4.58222222222222</v>
      </c>
      <c r="H5983" s="12">
        <v>0</v>
      </c>
      <c r="I5983" s="12">
        <v>0.20666666666666667</v>
      </c>
      <c r="J5983" s="12">
        <v>0</v>
      </c>
      <c r="K5983" s="12"/>
      <c r="L5983" s="12">
        <f>VartojimasGamyba!H5979</f>
        <v>0</v>
      </c>
      <c r="M5983" s="19">
        <f t="shared" si="900"/>
        <v>0</v>
      </c>
      <c r="N5983" s="7">
        <f t="shared" si="901"/>
        <v>0</v>
      </c>
      <c r="O5983" s="7">
        <f t="shared" si="902"/>
        <v>0</v>
      </c>
      <c r="R5983" s="7"/>
      <c r="S5983" s="47">
        <f t="shared" si="903"/>
        <v>0</v>
      </c>
      <c r="T5983" s="47">
        <f t="shared" si="904"/>
        <v>0</v>
      </c>
      <c r="U5983" s="47">
        <f t="shared" si="905"/>
        <v>232.32</v>
      </c>
      <c r="V5983" s="47">
        <f t="shared" si="906"/>
        <v>120.45</v>
      </c>
      <c r="W5983" s="11"/>
    </row>
    <row r="5984" spans="1:23" x14ac:dyDescent="0.45">
      <c r="A5984" t="s">
        <v>5989</v>
      </c>
      <c r="B5984">
        <v>79.16</v>
      </c>
      <c r="D5984" s="1" t="str">
        <f>VartojimasGamyba!J5980</f>
        <v>2024-05-07-02</v>
      </c>
      <c r="E5984" s="7">
        <f>VartojimasGamyba!G5980</f>
        <v>0.127</v>
      </c>
      <c r="F5984" s="11"/>
      <c r="G5984" s="12">
        <f t="shared" si="907"/>
        <v>4.441111111111109</v>
      </c>
      <c r="H5984" s="12">
        <v>0</v>
      </c>
      <c r="I5984" s="12">
        <v>0.14111111111111113</v>
      </c>
      <c r="J5984" s="12">
        <v>0</v>
      </c>
      <c r="K5984" s="12"/>
      <c r="L5984" s="12">
        <f>VartojimasGamyba!H5980</f>
        <v>0</v>
      </c>
      <c r="M5984" s="19">
        <f t="shared" si="900"/>
        <v>-2.7755575615628914E-17</v>
      </c>
      <c r="N5984" s="7">
        <f t="shared" si="901"/>
        <v>-4.9807380442246082E-15</v>
      </c>
      <c r="O5984" s="7">
        <f t="shared" si="902"/>
        <v>-4.9807380442246082E-15</v>
      </c>
      <c r="R5984" s="7"/>
      <c r="S5984" s="47">
        <f t="shared" si="903"/>
        <v>-2.7755575615628914E-17</v>
      </c>
      <c r="T5984" s="47">
        <f t="shared" si="904"/>
        <v>0</v>
      </c>
      <c r="U5984" s="47">
        <f t="shared" si="905"/>
        <v>179.45</v>
      </c>
      <c r="V5984" s="47">
        <f t="shared" si="906"/>
        <v>67.58</v>
      </c>
      <c r="W5984" s="11"/>
    </row>
    <row r="5985" spans="1:23" x14ac:dyDescent="0.45">
      <c r="A5985" t="s">
        <v>5990</v>
      </c>
      <c r="B5985">
        <v>77.23</v>
      </c>
      <c r="D5985" s="1" t="str">
        <f>VartojimasGamyba!J5981</f>
        <v>2024-05-07-03</v>
      </c>
      <c r="E5985" s="7">
        <f>VartojimasGamyba!G5981</f>
        <v>7.8E-2</v>
      </c>
      <c r="F5985" s="11"/>
      <c r="G5985" s="12">
        <f t="shared" si="907"/>
        <v>4.4099999999999975</v>
      </c>
      <c r="H5985" s="12">
        <v>0</v>
      </c>
      <c r="I5985" s="12">
        <v>3.111111111111111E-2</v>
      </c>
      <c r="J5985" s="12">
        <v>0</v>
      </c>
      <c r="K5985" s="12"/>
      <c r="L5985" s="12">
        <f>VartojimasGamyba!H5981</f>
        <v>0.05</v>
      </c>
      <c r="M5985" s="19">
        <f t="shared" si="900"/>
        <v>0</v>
      </c>
      <c r="N5985" s="7">
        <f t="shared" si="901"/>
        <v>0</v>
      </c>
      <c r="O5985" s="7">
        <f t="shared" si="902"/>
        <v>0</v>
      </c>
      <c r="R5985" s="7"/>
      <c r="S5985" s="47">
        <f t="shared" si="903"/>
        <v>0</v>
      </c>
      <c r="T5985" s="47">
        <f t="shared" si="904"/>
        <v>0</v>
      </c>
      <c r="U5985" s="47">
        <f t="shared" si="905"/>
        <v>177.52</v>
      </c>
      <c r="V5985" s="47">
        <f t="shared" si="906"/>
        <v>65.650000000000006</v>
      </c>
      <c r="W5985" s="11"/>
    </row>
    <row r="5986" spans="1:23" x14ac:dyDescent="0.45">
      <c r="A5986" t="s">
        <v>5991</v>
      </c>
      <c r="B5986">
        <v>79.91</v>
      </c>
      <c r="D5986" s="1" t="str">
        <f>VartojimasGamyba!J5982</f>
        <v>2024-05-07-04</v>
      </c>
      <c r="E5986" s="7">
        <f>VartojimasGamyba!G5982</f>
        <v>8.9999999999999993E-3</v>
      </c>
      <c r="F5986" s="11"/>
      <c r="G5986" s="12">
        <f t="shared" si="907"/>
        <v>4.4099999999999975</v>
      </c>
      <c r="H5986" s="12">
        <v>0</v>
      </c>
      <c r="I5986" s="12">
        <v>-1.1102230246251565E-16</v>
      </c>
      <c r="J5986" s="12">
        <v>0.441</v>
      </c>
      <c r="K5986" s="12"/>
      <c r="L5986" s="12">
        <f>VartojimasGamyba!H5982</f>
        <v>0.45</v>
      </c>
      <c r="M5986" s="19">
        <f t="shared" si="900"/>
        <v>0</v>
      </c>
      <c r="N5986" s="7">
        <f t="shared" si="901"/>
        <v>-30.13353</v>
      </c>
      <c r="O5986" s="7">
        <f t="shared" si="902"/>
        <v>0</v>
      </c>
      <c r="R5986" s="7"/>
      <c r="S5986" s="47">
        <f t="shared" si="903"/>
        <v>0.441</v>
      </c>
      <c r="T5986" s="47">
        <f t="shared" si="904"/>
        <v>0.441</v>
      </c>
      <c r="U5986" s="47">
        <f t="shared" si="905"/>
        <v>180.2</v>
      </c>
      <c r="V5986" s="47">
        <f t="shared" si="906"/>
        <v>68.33</v>
      </c>
      <c r="W5986" s="11"/>
    </row>
    <row r="5987" spans="1:23" x14ac:dyDescent="0.45">
      <c r="A5987" t="s">
        <v>5992</v>
      </c>
      <c r="B5987">
        <v>86</v>
      </c>
      <c r="D5987" s="1" t="str">
        <f>VartojimasGamyba!J5983</f>
        <v>2024-05-07-05</v>
      </c>
      <c r="E5987" s="7">
        <f>VartojimasGamyba!G5983</f>
        <v>5.8999999999999997E-2</v>
      </c>
      <c r="F5987" s="11"/>
      <c r="G5987" s="12">
        <f t="shared" si="907"/>
        <v>4.4099999999999975</v>
      </c>
      <c r="H5987" s="12">
        <v>2.2204460492503131E-16</v>
      </c>
      <c r="I5987" s="12">
        <v>0</v>
      </c>
      <c r="J5987" s="12">
        <v>1.2350000000000001</v>
      </c>
      <c r="K5987" s="12"/>
      <c r="L5987" s="12">
        <f>VartojimasGamyba!H5983</f>
        <v>1.294</v>
      </c>
      <c r="M5987" s="19">
        <f t="shared" si="900"/>
        <v>0</v>
      </c>
      <c r="N5987" s="7">
        <f t="shared" si="901"/>
        <v>-91.90870000000001</v>
      </c>
      <c r="O5987" s="7">
        <f t="shared" si="902"/>
        <v>0</v>
      </c>
      <c r="R5987" s="7"/>
      <c r="S5987" s="47">
        <f t="shared" si="903"/>
        <v>1.2350000000000001</v>
      </c>
      <c r="T5987" s="47">
        <f t="shared" si="904"/>
        <v>1.2350000000000001</v>
      </c>
      <c r="U5987" s="47">
        <f t="shared" si="905"/>
        <v>186.29000000000002</v>
      </c>
      <c r="V5987" s="47">
        <f t="shared" si="906"/>
        <v>74.42</v>
      </c>
      <c r="W5987" s="11"/>
    </row>
    <row r="5988" spans="1:23" x14ac:dyDescent="0.45">
      <c r="A5988" t="s">
        <v>5993</v>
      </c>
      <c r="B5988">
        <v>85.99</v>
      </c>
      <c r="D5988" s="1" t="str">
        <f>VartojimasGamyba!J5984</f>
        <v>2024-05-07-06</v>
      </c>
      <c r="E5988" s="7">
        <f>VartojimasGamyba!G5984</f>
        <v>0</v>
      </c>
      <c r="F5988" s="11"/>
      <c r="G5988" s="12">
        <f t="shared" si="907"/>
        <v>4.4099999999999975</v>
      </c>
      <c r="H5988" s="12">
        <v>0</v>
      </c>
      <c r="I5988" s="12">
        <v>0</v>
      </c>
      <c r="J5988" s="12">
        <v>2.5329999999999999</v>
      </c>
      <c r="K5988" s="12"/>
      <c r="L5988" s="12">
        <f>VartojimasGamyba!H5984</f>
        <v>2.5329999999999999</v>
      </c>
      <c r="M5988" s="19">
        <f t="shared" si="900"/>
        <v>0</v>
      </c>
      <c r="N5988" s="7">
        <f t="shared" si="901"/>
        <v>-188.48052999999999</v>
      </c>
      <c r="O5988" s="7">
        <f t="shared" si="902"/>
        <v>0</v>
      </c>
      <c r="R5988" s="7"/>
      <c r="S5988" s="47">
        <f t="shared" si="903"/>
        <v>2.5329999999999999</v>
      </c>
      <c r="T5988" s="47">
        <f t="shared" si="904"/>
        <v>2.5329999999999999</v>
      </c>
      <c r="U5988" s="47">
        <f t="shared" si="905"/>
        <v>186.28</v>
      </c>
      <c r="V5988" s="47">
        <f t="shared" si="906"/>
        <v>74.41</v>
      </c>
      <c r="W5988" s="11"/>
    </row>
    <row r="5989" spans="1:23" x14ac:dyDescent="0.45">
      <c r="A5989" t="s">
        <v>5994</v>
      </c>
      <c r="B5989">
        <v>114.24</v>
      </c>
      <c r="D5989" s="1" t="str">
        <f>VartojimasGamyba!J5985</f>
        <v>2024-05-07-07</v>
      </c>
      <c r="E5989" s="7">
        <f>VartojimasGamyba!G5985</f>
        <v>0.65900000000000003</v>
      </c>
      <c r="F5989" s="11"/>
      <c r="G5989" s="12">
        <f t="shared" si="907"/>
        <v>4.4099999999999975</v>
      </c>
      <c r="H5989" s="12">
        <v>0</v>
      </c>
      <c r="I5989" s="12">
        <v>0</v>
      </c>
      <c r="J5989" s="12">
        <v>1.994</v>
      </c>
      <c r="K5989" s="12"/>
      <c r="L5989" s="12">
        <f>VartojimasGamyba!H5985</f>
        <v>2.653</v>
      </c>
      <c r="M5989" s="19">
        <f t="shared" si="900"/>
        <v>0</v>
      </c>
      <c r="N5989" s="7">
        <f t="shared" si="901"/>
        <v>-204.70403999999999</v>
      </c>
      <c r="O5989" s="7">
        <f t="shared" si="902"/>
        <v>0</v>
      </c>
      <c r="R5989" s="7"/>
      <c r="S5989" s="47">
        <f t="shared" si="903"/>
        <v>1.994</v>
      </c>
      <c r="T5989" s="47">
        <f t="shared" si="904"/>
        <v>1.994</v>
      </c>
      <c r="U5989" s="47">
        <f t="shared" si="905"/>
        <v>214.53</v>
      </c>
      <c r="V5989" s="47">
        <f t="shared" si="906"/>
        <v>102.66</v>
      </c>
      <c r="W5989" s="11"/>
    </row>
    <row r="5990" spans="1:23" x14ac:dyDescent="0.45">
      <c r="A5990" t="s">
        <v>5995</v>
      </c>
      <c r="B5990">
        <v>209.05</v>
      </c>
      <c r="D5990" s="1" t="str">
        <f>VartojimasGamyba!J5986</f>
        <v>2024-05-07-08</v>
      </c>
      <c r="E5990" s="7">
        <f>VartojimasGamyba!G5986</f>
        <v>0</v>
      </c>
      <c r="F5990" s="11"/>
      <c r="G5990" s="12">
        <f t="shared" si="907"/>
        <v>4.4099999999999957</v>
      </c>
      <c r="H5990" s="12">
        <v>0</v>
      </c>
      <c r="I5990" s="12">
        <v>1.9737298215558339E-15</v>
      </c>
      <c r="J5990" s="12">
        <v>4.17</v>
      </c>
      <c r="K5990" s="12"/>
      <c r="L5990" s="12">
        <f>VartojimasGamyba!H5986</f>
        <v>4.17</v>
      </c>
      <c r="M5990" s="19">
        <f t="shared" si="900"/>
        <v>0</v>
      </c>
      <c r="N5990" s="7">
        <f t="shared" si="901"/>
        <v>-823.44989999999996</v>
      </c>
      <c r="O5990" s="7">
        <f t="shared" si="902"/>
        <v>0</v>
      </c>
      <c r="R5990" s="7"/>
      <c r="S5990" s="47">
        <f t="shared" si="903"/>
        <v>4.17</v>
      </c>
      <c r="T5990" s="47">
        <f t="shared" si="904"/>
        <v>4.17</v>
      </c>
      <c r="U5990" s="47">
        <f t="shared" si="905"/>
        <v>309.34000000000003</v>
      </c>
      <c r="V5990" s="47">
        <f t="shared" si="906"/>
        <v>197.47</v>
      </c>
      <c r="W5990" s="11"/>
    </row>
    <row r="5991" spans="1:23" x14ac:dyDescent="0.45">
      <c r="A5991" t="s">
        <v>5996</v>
      </c>
      <c r="B5991">
        <v>112.66</v>
      </c>
      <c r="D5991" s="1" t="str">
        <f>VartojimasGamyba!J5987</f>
        <v>2024-05-07-09</v>
      </c>
      <c r="E5991" s="7">
        <f>VartojimasGamyba!G5987</f>
        <v>0</v>
      </c>
      <c r="F5991" s="11"/>
      <c r="G5991" s="12">
        <f t="shared" si="907"/>
        <v>4.4099999999999939</v>
      </c>
      <c r="H5991" s="12">
        <v>0</v>
      </c>
      <c r="I5991" s="12">
        <v>1.9737298215558339E-15</v>
      </c>
      <c r="J5991" s="12">
        <v>4.5220000000000002</v>
      </c>
      <c r="K5991" s="12"/>
      <c r="L5991" s="12">
        <f>VartojimasGamyba!H5987</f>
        <v>4.5220000000000002</v>
      </c>
      <c r="M5991" s="19">
        <f t="shared" si="900"/>
        <v>0</v>
      </c>
      <c r="N5991" s="7">
        <f t="shared" si="901"/>
        <v>-457.08376000000004</v>
      </c>
      <c r="O5991" s="7">
        <f t="shared" si="902"/>
        <v>0</v>
      </c>
      <c r="R5991" s="7"/>
      <c r="S5991" s="47">
        <f t="shared" si="903"/>
        <v>4.5220000000000002</v>
      </c>
      <c r="T5991" s="47">
        <f t="shared" si="904"/>
        <v>4.5220000000000002</v>
      </c>
      <c r="U5991" s="47">
        <f t="shared" si="905"/>
        <v>212.95</v>
      </c>
      <c r="V5991" s="47">
        <f t="shared" si="906"/>
        <v>101.08</v>
      </c>
      <c r="W5991" s="11"/>
    </row>
    <row r="5992" spans="1:23" x14ac:dyDescent="0.45">
      <c r="A5992" t="s">
        <v>5997</v>
      </c>
      <c r="B5992">
        <v>91.75</v>
      </c>
      <c r="D5992" s="1" t="str">
        <f>VartojimasGamyba!J5988</f>
        <v>2024-05-07-10</v>
      </c>
      <c r="E5992" s="7">
        <f>VartojimasGamyba!G5988</f>
        <v>0.158</v>
      </c>
      <c r="F5992" s="11"/>
      <c r="G5992" s="12">
        <f t="shared" si="907"/>
        <v>4.4099999999999939</v>
      </c>
      <c r="H5992" s="12">
        <v>0</v>
      </c>
      <c r="I5992" s="12">
        <v>0</v>
      </c>
      <c r="J5992" s="12">
        <v>4.3779999999999992</v>
      </c>
      <c r="K5992" s="12"/>
      <c r="L5992" s="12">
        <f>VartojimasGamyba!H5988</f>
        <v>4.5359999999999996</v>
      </c>
      <c r="M5992" s="19">
        <f t="shared" si="900"/>
        <v>0</v>
      </c>
      <c r="N5992" s="7">
        <f t="shared" si="901"/>
        <v>-350.98425999999995</v>
      </c>
      <c r="O5992" s="7">
        <f t="shared" si="902"/>
        <v>0</v>
      </c>
      <c r="R5992" s="7"/>
      <c r="S5992" s="47">
        <f t="shared" si="903"/>
        <v>4.3779999999999992</v>
      </c>
      <c r="T5992" s="47">
        <f t="shared" si="904"/>
        <v>4.3779999999999992</v>
      </c>
      <c r="U5992" s="47">
        <f t="shared" si="905"/>
        <v>192.04000000000002</v>
      </c>
      <c r="V5992" s="47">
        <f t="shared" si="906"/>
        <v>80.17</v>
      </c>
      <c r="W5992" s="11"/>
    </row>
    <row r="5993" spans="1:23" x14ac:dyDescent="0.45">
      <c r="A5993" t="s">
        <v>5998</v>
      </c>
      <c r="B5993">
        <v>82.62</v>
      </c>
      <c r="D5993" s="1" t="str">
        <f>VartojimasGamyba!J5989</f>
        <v>2024-05-07-11</v>
      </c>
      <c r="E5993" s="7">
        <f>VartojimasGamyba!G5989</f>
        <v>2.39</v>
      </c>
      <c r="F5993" s="11"/>
      <c r="G5993" s="12">
        <f t="shared" si="907"/>
        <v>4.4099999999999939</v>
      </c>
      <c r="H5993" s="12">
        <v>0</v>
      </c>
      <c r="I5993" s="12">
        <v>0</v>
      </c>
      <c r="J5993" s="12">
        <v>0.61399999999999988</v>
      </c>
      <c r="K5993" s="12"/>
      <c r="L5993" s="12">
        <f>VartojimasGamyba!H5989</f>
        <v>3.004</v>
      </c>
      <c r="M5993" s="19">
        <f t="shared" si="900"/>
        <v>0</v>
      </c>
      <c r="N5993" s="7">
        <f t="shared" si="901"/>
        <v>-43.618559999999995</v>
      </c>
      <c r="O5993" s="7">
        <f t="shared" si="902"/>
        <v>0</v>
      </c>
      <c r="R5993" s="7"/>
      <c r="S5993" s="47">
        <f t="shared" si="903"/>
        <v>0.61399999999999988</v>
      </c>
      <c r="T5993" s="47">
        <f t="shared" si="904"/>
        <v>0.61399999999999988</v>
      </c>
      <c r="U5993" s="47">
        <f t="shared" si="905"/>
        <v>182.91000000000003</v>
      </c>
      <c r="V5993" s="47">
        <f t="shared" si="906"/>
        <v>71.040000000000006</v>
      </c>
      <c r="W5993" s="11"/>
    </row>
    <row r="5994" spans="1:23" x14ac:dyDescent="0.45">
      <c r="A5994" t="s">
        <v>5999</v>
      </c>
      <c r="B5994">
        <v>69.91</v>
      </c>
      <c r="D5994" s="1" t="str">
        <f>VartojimasGamyba!J5990</f>
        <v>2024-05-07-12</v>
      </c>
      <c r="E5994" s="7">
        <f>VartojimasGamyba!G5990</f>
        <v>1.609</v>
      </c>
      <c r="F5994" s="11"/>
      <c r="G5994" s="12">
        <f t="shared" si="907"/>
        <v>4.4099999999999939</v>
      </c>
      <c r="H5994" s="12">
        <v>0</v>
      </c>
      <c r="I5994" s="12">
        <v>0</v>
      </c>
      <c r="J5994" s="12">
        <v>1.4119999999999999</v>
      </c>
      <c r="K5994" s="12"/>
      <c r="L5994" s="12">
        <f>VartojimasGamyba!H5990</f>
        <v>3.0209999999999999</v>
      </c>
      <c r="M5994" s="19">
        <f t="shared" si="900"/>
        <v>0</v>
      </c>
      <c r="N5994" s="7">
        <f t="shared" si="901"/>
        <v>-82.361959999999996</v>
      </c>
      <c r="O5994" s="7">
        <f t="shared" si="902"/>
        <v>0</v>
      </c>
      <c r="R5994" s="7"/>
      <c r="S5994" s="47">
        <f t="shared" si="903"/>
        <v>1.4119999999999999</v>
      </c>
      <c r="T5994" s="47">
        <f t="shared" si="904"/>
        <v>1.4119999999999999</v>
      </c>
      <c r="U5994" s="47">
        <f t="shared" si="905"/>
        <v>170.2</v>
      </c>
      <c r="V5994" s="47">
        <f t="shared" si="906"/>
        <v>58.33</v>
      </c>
      <c r="W5994" s="11"/>
    </row>
    <row r="5995" spans="1:23" x14ac:dyDescent="0.45">
      <c r="A5995" t="s">
        <v>6000</v>
      </c>
      <c r="B5995">
        <v>55.31</v>
      </c>
      <c r="D5995" s="1" t="str">
        <f>VartojimasGamyba!J5991</f>
        <v>2024-05-07-13</v>
      </c>
      <c r="E5995" s="7">
        <f>VartojimasGamyba!G5991</f>
        <v>0.185</v>
      </c>
      <c r="F5995" s="11"/>
      <c r="G5995" s="12">
        <f t="shared" si="907"/>
        <v>6.3555555555555552</v>
      </c>
      <c r="H5995" s="12">
        <v>1.9455555555555613</v>
      </c>
      <c r="I5995" s="12">
        <v>0</v>
      </c>
      <c r="J5995" s="12">
        <v>0.84244444444443867</v>
      </c>
      <c r="K5995" s="12"/>
      <c r="L5995" s="12">
        <f>VartojimasGamyba!H5991</f>
        <v>2.9729999999999999</v>
      </c>
      <c r="M5995" s="19">
        <f t="shared" si="900"/>
        <v>0</v>
      </c>
      <c r="N5995" s="7">
        <f t="shared" si="901"/>
        <v>-36.840095555555308</v>
      </c>
      <c r="O5995" s="7">
        <f t="shared" si="902"/>
        <v>0</v>
      </c>
      <c r="R5995" s="7"/>
      <c r="S5995" s="47">
        <f t="shared" si="903"/>
        <v>2.7879999999999998</v>
      </c>
      <c r="T5995" s="47">
        <f t="shared" si="904"/>
        <v>2.7879999999999998</v>
      </c>
      <c r="U5995" s="47">
        <f t="shared" si="905"/>
        <v>155.60000000000002</v>
      </c>
      <c r="V5995" s="47">
        <f t="shared" si="906"/>
        <v>43.730000000000004</v>
      </c>
      <c r="W5995" s="11"/>
    </row>
    <row r="5996" spans="1:23" x14ac:dyDescent="0.45">
      <c r="A5996" t="s">
        <v>6001</v>
      </c>
      <c r="B5996">
        <v>70.790000000000006</v>
      </c>
      <c r="D5996" s="1" t="str">
        <f>VartojimasGamyba!J5992</f>
        <v>2024-05-07-14</v>
      </c>
      <c r="E5996" s="7">
        <f>VartojimasGamyba!G5992</f>
        <v>0</v>
      </c>
      <c r="F5996" s="11"/>
      <c r="G5996" s="12">
        <f t="shared" si="907"/>
        <v>6.3555555555555552</v>
      </c>
      <c r="H5996" s="12">
        <v>0</v>
      </c>
      <c r="I5996" s="12">
        <v>0</v>
      </c>
      <c r="J5996" s="12">
        <v>2.6160000000000001</v>
      </c>
      <c r="K5996" s="12"/>
      <c r="L5996" s="12">
        <f>VartojimasGamyba!H5992</f>
        <v>2.6160000000000001</v>
      </c>
      <c r="M5996" s="19">
        <f t="shared" si="900"/>
        <v>0</v>
      </c>
      <c r="N5996" s="7">
        <f t="shared" si="901"/>
        <v>-154.89336000000003</v>
      </c>
      <c r="O5996" s="7">
        <f t="shared" si="902"/>
        <v>0</v>
      </c>
      <c r="R5996" s="7"/>
      <c r="S5996" s="47">
        <f t="shared" si="903"/>
        <v>2.6160000000000001</v>
      </c>
      <c r="T5996" s="47">
        <f t="shared" si="904"/>
        <v>2.6160000000000001</v>
      </c>
      <c r="U5996" s="47">
        <f t="shared" si="905"/>
        <v>171.08</v>
      </c>
      <c r="V5996" s="47">
        <f t="shared" si="906"/>
        <v>59.210000000000008</v>
      </c>
      <c r="W5996" s="11"/>
    </row>
    <row r="5997" spans="1:23" x14ac:dyDescent="0.45">
      <c r="A5997" t="s">
        <v>6002</v>
      </c>
      <c r="B5997">
        <v>66.06</v>
      </c>
      <c r="D5997" s="1" t="str">
        <f>VartojimasGamyba!J5993</f>
        <v>2024-05-07-15</v>
      </c>
      <c r="E5997" s="7">
        <f>VartojimasGamyba!G5993</f>
        <v>0</v>
      </c>
      <c r="F5997" s="11"/>
      <c r="G5997" s="12">
        <f t="shared" si="907"/>
        <v>6.3555555555555561</v>
      </c>
      <c r="H5997" s="12">
        <v>0</v>
      </c>
      <c r="I5997" s="12">
        <v>-4.4408920985006262E-16</v>
      </c>
      <c r="J5997" s="12">
        <v>1.61</v>
      </c>
      <c r="K5997" s="12"/>
      <c r="L5997" s="12">
        <f>VartojimasGamyba!H5993</f>
        <v>1.61</v>
      </c>
      <c r="M5997" s="19">
        <f t="shared" si="900"/>
        <v>0</v>
      </c>
      <c r="N5997" s="7">
        <f t="shared" si="901"/>
        <v>-87.712800000000016</v>
      </c>
      <c r="O5997" s="7">
        <f t="shared" si="902"/>
        <v>0</v>
      </c>
      <c r="R5997" s="7"/>
      <c r="S5997" s="47">
        <f t="shared" si="903"/>
        <v>1.61</v>
      </c>
      <c r="T5997" s="47">
        <f t="shared" si="904"/>
        <v>1.61</v>
      </c>
      <c r="U5997" s="47">
        <f t="shared" si="905"/>
        <v>166.35000000000002</v>
      </c>
      <c r="V5997" s="47">
        <f t="shared" si="906"/>
        <v>54.480000000000004</v>
      </c>
      <c r="W5997" s="11"/>
    </row>
    <row r="5998" spans="1:23" x14ac:dyDescent="0.45">
      <c r="A5998" t="s">
        <v>6003</v>
      </c>
      <c r="B5998">
        <v>74.66</v>
      </c>
      <c r="D5998" s="1" t="str">
        <f>VartojimasGamyba!J5994</f>
        <v>2024-05-07-16</v>
      </c>
      <c r="E5998" s="7">
        <f>VartojimasGamyba!G5994</f>
        <v>4.0000000000000001E-3</v>
      </c>
      <c r="F5998" s="11"/>
      <c r="G5998" s="12">
        <f t="shared" si="907"/>
        <v>6.3555555555555561</v>
      </c>
      <c r="H5998" s="12">
        <v>0</v>
      </c>
      <c r="I5998" s="12">
        <v>0</v>
      </c>
      <c r="J5998" s="12">
        <v>0.47099999999999997</v>
      </c>
      <c r="K5998" s="12"/>
      <c r="L5998" s="12">
        <f>VartojimasGamyba!H5994</f>
        <v>0.47499999999999998</v>
      </c>
      <c r="M5998" s="19">
        <f t="shared" si="900"/>
        <v>0</v>
      </c>
      <c r="N5998" s="7">
        <f t="shared" si="901"/>
        <v>-29.710679999999996</v>
      </c>
      <c r="O5998" s="7">
        <f t="shared" si="902"/>
        <v>0</v>
      </c>
      <c r="R5998" s="7"/>
      <c r="S5998" s="47">
        <f t="shared" si="903"/>
        <v>0.47099999999999997</v>
      </c>
      <c r="T5998" s="47">
        <f t="shared" si="904"/>
        <v>0.47099999999999997</v>
      </c>
      <c r="U5998" s="47">
        <f t="shared" si="905"/>
        <v>174.95</v>
      </c>
      <c r="V5998" s="47">
        <f t="shared" si="906"/>
        <v>63.08</v>
      </c>
      <c r="W5998" s="11"/>
    </row>
    <row r="5999" spans="1:23" x14ac:dyDescent="0.45">
      <c r="A5999" t="s">
        <v>6004</v>
      </c>
      <c r="B5999">
        <v>83.9</v>
      </c>
      <c r="D5999" s="1" t="str">
        <f>VartojimasGamyba!J5995</f>
        <v>2024-05-07-17</v>
      </c>
      <c r="E5999" s="7">
        <f>VartojimasGamyba!G5995</f>
        <v>0.3</v>
      </c>
      <c r="F5999" s="11"/>
      <c r="G5999" s="12">
        <f t="shared" si="907"/>
        <v>6.0877777777777782</v>
      </c>
      <c r="H5999" s="12">
        <v>0</v>
      </c>
      <c r="I5999" s="12">
        <v>0.26777777777777773</v>
      </c>
      <c r="J5999" s="12">
        <v>0</v>
      </c>
      <c r="K5999" s="12"/>
      <c r="L5999" s="12">
        <f>VartojimasGamyba!H5995</f>
        <v>5.8999999999999997E-2</v>
      </c>
      <c r="M5999" s="19">
        <f t="shared" si="900"/>
        <v>0</v>
      </c>
      <c r="N5999" s="7">
        <f t="shared" si="901"/>
        <v>0</v>
      </c>
      <c r="O5999" s="7">
        <f t="shared" si="902"/>
        <v>0</v>
      </c>
      <c r="R5999" s="7"/>
      <c r="S5999" s="47">
        <f t="shared" si="903"/>
        <v>0</v>
      </c>
      <c r="T5999" s="47">
        <f t="shared" si="904"/>
        <v>0</v>
      </c>
      <c r="U5999" s="47">
        <f t="shared" si="905"/>
        <v>184.19</v>
      </c>
      <c r="V5999" s="47">
        <f t="shared" si="906"/>
        <v>72.320000000000007</v>
      </c>
      <c r="W5999" s="11"/>
    </row>
    <row r="6000" spans="1:23" x14ac:dyDescent="0.45">
      <c r="A6000" t="s">
        <v>6005</v>
      </c>
      <c r="B6000">
        <v>91.15</v>
      </c>
      <c r="D6000" s="1" t="str">
        <f>VartojimasGamyba!J5996</f>
        <v>2024-05-07-18</v>
      </c>
      <c r="E6000" s="7">
        <f>VartojimasGamyba!G5996</f>
        <v>0.129</v>
      </c>
      <c r="F6000" s="11"/>
      <c r="G6000" s="12">
        <f t="shared" si="907"/>
        <v>5.9444444444444446</v>
      </c>
      <c r="H6000" s="12">
        <v>0</v>
      </c>
      <c r="I6000" s="12">
        <v>0.14333333333333334</v>
      </c>
      <c r="J6000" s="12">
        <v>0</v>
      </c>
      <c r="K6000" s="12"/>
      <c r="L6000" s="12">
        <f>VartojimasGamyba!H5996</f>
        <v>0</v>
      </c>
      <c r="M6000" s="19">
        <f t="shared" si="900"/>
        <v>0</v>
      </c>
      <c r="N6000" s="7">
        <f t="shared" si="901"/>
        <v>0</v>
      </c>
      <c r="O6000" s="7">
        <f t="shared" si="902"/>
        <v>0</v>
      </c>
      <c r="R6000" s="7"/>
      <c r="S6000" s="47">
        <f t="shared" si="903"/>
        <v>0</v>
      </c>
      <c r="T6000" s="47">
        <f t="shared" si="904"/>
        <v>0</v>
      </c>
      <c r="U6000" s="47">
        <f t="shared" si="905"/>
        <v>191.44</v>
      </c>
      <c r="V6000" s="47">
        <f t="shared" si="906"/>
        <v>79.570000000000007</v>
      </c>
      <c r="W6000" s="11"/>
    </row>
    <row r="6001" spans="1:23" x14ac:dyDescent="0.45">
      <c r="A6001" t="s">
        <v>6006</v>
      </c>
      <c r="B6001">
        <v>106.14</v>
      </c>
      <c r="D6001" s="1" t="str">
        <f>VartojimasGamyba!J5997</f>
        <v>2024-05-07-19</v>
      </c>
      <c r="E6001" s="7">
        <f>VartojimasGamyba!G5997</f>
        <v>0.28399999999999997</v>
      </c>
      <c r="F6001" s="11"/>
      <c r="G6001" s="12">
        <f t="shared" si="907"/>
        <v>5.6288888888888895</v>
      </c>
      <c r="H6001" s="12">
        <v>0</v>
      </c>
      <c r="I6001" s="12">
        <v>0.31555555555555553</v>
      </c>
      <c r="J6001" s="12">
        <v>0</v>
      </c>
      <c r="K6001" s="12"/>
      <c r="L6001" s="12">
        <f>VartojimasGamyba!H5997</f>
        <v>0</v>
      </c>
      <c r="M6001" s="19">
        <f t="shared" si="900"/>
        <v>0</v>
      </c>
      <c r="N6001" s="7">
        <f t="shared" si="901"/>
        <v>0</v>
      </c>
      <c r="O6001" s="7">
        <f t="shared" si="902"/>
        <v>0</v>
      </c>
      <c r="R6001" s="7"/>
      <c r="S6001" s="47">
        <f t="shared" si="903"/>
        <v>0</v>
      </c>
      <c r="T6001" s="47">
        <f t="shared" si="904"/>
        <v>0</v>
      </c>
      <c r="U6001" s="47">
        <f t="shared" si="905"/>
        <v>206.43</v>
      </c>
      <c r="V6001" s="47">
        <f t="shared" si="906"/>
        <v>94.56</v>
      </c>
      <c r="W6001" s="11"/>
    </row>
    <row r="6002" spans="1:23" x14ac:dyDescent="0.45">
      <c r="A6002" t="s">
        <v>6007</v>
      </c>
      <c r="B6002">
        <v>136.01</v>
      </c>
      <c r="D6002" s="1" t="str">
        <f>VartojimasGamyba!J5998</f>
        <v>2024-05-07-20</v>
      </c>
      <c r="E6002" s="7">
        <f>VartojimasGamyba!G5998</f>
        <v>0.153</v>
      </c>
      <c r="F6002" s="11"/>
      <c r="G6002" s="12">
        <f t="shared" si="907"/>
        <v>5.4588888888888896</v>
      </c>
      <c r="H6002" s="12">
        <v>0</v>
      </c>
      <c r="I6002" s="12">
        <v>0.17</v>
      </c>
      <c r="J6002" s="12">
        <v>0</v>
      </c>
      <c r="K6002" s="12"/>
      <c r="L6002" s="12">
        <f>VartojimasGamyba!H5998</f>
        <v>0</v>
      </c>
      <c r="M6002" s="19">
        <f t="shared" si="900"/>
        <v>-2.7755575615628914E-17</v>
      </c>
      <c r="N6002" s="7">
        <f t="shared" si="901"/>
        <v>-6.5586425179731126E-15</v>
      </c>
      <c r="O6002" s="7">
        <f t="shared" si="902"/>
        <v>-6.5586425179731126E-15</v>
      </c>
      <c r="P6002" s="7" t="s">
        <v>8873</v>
      </c>
      <c r="R6002" s="7"/>
      <c r="S6002" s="47">
        <f t="shared" si="903"/>
        <v>-2.7755575615628914E-17</v>
      </c>
      <c r="T6002" s="47">
        <f t="shared" si="904"/>
        <v>0</v>
      </c>
      <c r="U6002" s="47">
        <f t="shared" si="905"/>
        <v>236.3</v>
      </c>
      <c r="V6002" s="47">
        <f t="shared" si="906"/>
        <v>124.42999999999999</v>
      </c>
      <c r="W6002" s="11"/>
    </row>
    <row r="6003" spans="1:23" x14ac:dyDescent="0.45">
      <c r="A6003" t="s">
        <v>6008</v>
      </c>
      <c r="B6003">
        <v>151.84</v>
      </c>
      <c r="D6003" s="1" t="str">
        <f>VartojimasGamyba!J5999</f>
        <v>2024-05-07-21</v>
      </c>
      <c r="E6003" s="7">
        <f>VartojimasGamyba!G5999</f>
        <v>0.11799999999999999</v>
      </c>
      <c r="F6003" s="11"/>
      <c r="G6003" s="12">
        <f t="shared" si="907"/>
        <v>5.3277777777777784</v>
      </c>
      <c r="H6003" s="12">
        <v>0</v>
      </c>
      <c r="I6003" s="12">
        <v>0.13111111111111112</v>
      </c>
      <c r="J6003" s="12">
        <v>0</v>
      </c>
      <c r="K6003" s="12"/>
      <c r="L6003" s="12">
        <f>VartojimasGamyba!H5999</f>
        <v>0</v>
      </c>
      <c r="M6003" s="19">
        <f t="shared" si="900"/>
        <v>-1.3877787807814457E-17</v>
      </c>
      <c r="N6003" s="7">
        <f t="shared" si="901"/>
        <v>-3.4990066399842589E-15</v>
      </c>
      <c r="O6003" s="7">
        <f t="shared" si="902"/>
        <v>-3.4990066399842589E-15</v>
      </c>
      <c r="P6003" s="7">
        <f>SUM(N5982:N6005)</f>
        <v>-2581.8821755555555</v>
      </c>
      <c r="R6003" s="7"/>
      <c r="S6003" s="47">
        <f t="shared" si="903"/>
        <v>-1.3877787807814457E-17</v>
      </c>
      <c r="T6003" s="47">
        <f t="shared" si="904"/>
        <v>0</v>
      </c>
      <c r="U6003" s="47">
        <f t="shared" si="905"/>
        <v>252.13</v>
      </c>
      <c r="V6003" s="47">
        <f t="shared" si="906"/>
        <v>140.26</v>
      </c>
      <c r="W6003" s="11"/>
    </row>
    <row r="6004" spans="1:23" x14ac:dyDescent="0.45">
      <c r="A6004" t="s">
        <v>6009</v>
      </c>
      <c r="B6004">
        <v>121.66</v>
      </c>
      <c r="D6004" s="1" t="str">
        <f>VartojimasGamyba!J6000</f>
        <v>2024-05-07-22</v>
      </c>
      <c r="E6004" s="7">
        <f>VartojimasGamyba!G6000</f>
        <v>0.14899999999999999</v>
      </c>
      <c r="F6004" s="11"/>
      <c r="G6004" s="12">
        <f t="shared" si="907"/>
        <v>5.1622222222222227</v>
      </c>
      <c r="H6004" s="12">
        <v>0</v>
      </c>
      <c r="I6004" s="12">
        <v>0.16555555555555557</v>
      </c>
      <c r="J6004" s="12">
        <v>0</v>
      </c>
      <c r="K6004" s="12"/>
      <c r="L6004" s="12">
        <f>VartojimasGamyba!H6000</f>
        <v>0</v>
      </c>
      <c r="M6004" s="19">
        <f t="shared" si="900"/>
        <v>-2.7755575615628914E-17</v>
      </c>
      <c r="N6004" s="7">
        <f t="shared" si="901"/>
        <v>-6.160350007888837E-15</v>
      </c>
      <c r="O6004" s="7">
        <f t="shared" si="902"/>
        <v>-6.160350007888837E-15</v>
      </c>
      <c r="P6004" s="7" t="s">
        <v>8872</v>
      </c>
      <c r="R6004" s="7"/>
      <c r="S6004" s="47">
        <f t="shared" si="903"/>
        <v>-2.7755575615628914E-17</v>
      </c>
      <c r="T6004" s="47">
        <f t="shared" si="904"/>
        <v>0</v>
      </c>
      <c r="U6004" s="47">
        <f t="shared" si="905"/>
        <v>221.95</v>
      </c>
      <c r="V6004" s="47">
        <f t="shared" si="906"/>
        <v>110.08</v>
      </c>
      <c r="W6004" s="11"/>
    </row>
    <row r="6005" spans="1:23" x14ac:dyDescent="0.45">
      <c r="A6005" t="s">
        <v>6010</v>
      </c>
      <c r="B6005">
        <v>101.53</v>
      </c>
      <c r="D6005" s="1" t="str">
        <f>VartojimasGamyba!J6001</f>
        <v>2024-05-07-23</v>
      </c>
      <c r="E6005" s="7">
        <f>VartojimasGamyba!G6001</f>
        <v>0.14599999999999999</v>
      </c>
      <c r="F6005" s="11"/>
      <c r="G6005" s="12">
        <f t="shared" si="907"/>
        <v>5.0000000000000009</v>
      </c>
      <c r="H6005" s="12">
        <v>0</v>
      </c>
      <c r="I6005" s="12">
        <v>0.16222222222222221</v>
      </c>
      <c r="J6005" s="12">
        <v>0</v>
      </c>
      <c r="K6005" s="12"/>
      <c r="L6005" s="12">
        <f>VartojimasGamyba!H6001</f>
        <v>0</v>
      </c>
      <c r="M6005" s="19">
        <f t="shared" si="900"/>
        <v>0</v>
      </c>
      <c r="N6005" s="7">
        <f t="shared" si="901"/>
        <v>0</v>
      </c>
      <c r="O6005" s="7">
        <f t="shared" si="902"/>
        <v>0</v>
      </c>
      <c r="P6005" s="7">
        <f>SUM(O5982:O6005)</f>
        <v>-2.119873721007082E-14</v>
      </c>
      <c r="Q6005" s="7">
        <f>SUMPRODUCT(B5982:B6005,E5982:E6005)+SUM(E5982:E6005)*$Z$21-SUMPRODUCT(B5982:B6005,L5982:L6005)+SUM(L5982:L6005)*ABS($Z$20)</f>
        <v>-1734.3919699999999</v>
      </c>
      <c r="R6005" s="7"/>
      <c r="S6005" s="47">
        <f t="shared" si="903"/>
        <v>0</v>
      </c>
      <c r="T6005" s="47">
        <f t="shared" si="904"/>
        <v>0</v>
      </c>
      <c r="U6005" s="47">
        <f t="shared" si="905"/>
        <v>201.82</v>
      </c>
      <c r="V6005" s="47">
        <f t="shared" si="906"/>
        <v>89.95</v>
      </c>
      <c r="W6005" s="11">
        <f>IF(P6005&lt;&gt;Q6005,1,0)</f>
        <v>1</v>
      </c>
    </row>
    <row r="6006" spans="1:23" x14ac:dyDescent="0.45">
      <c r="A6006" t="s">
        <v>6011</v>
      </c>
      <c r="B6006">
        <v>86.69</v>
      </c>
      <c r="D6006" s="9" t="str">
        <f>VartojimasGamyba!J6002</f>
        <v>2024-05-08-00</v>
      </c>
      <c r="E6006" s="8">
        <f>VartojimasGamyba!G6002</f>
        <v>5.0999999999999997E-2</v>
      </c>
      <c r="F6006" s="11"/>
      <c r="G6006" s="7">
        <f>G6005+H6006-I6006</f>
        <v>4.9433333333333334</v>
      </c>
      <c r="H6006" s="7">
        <v>0</v>
      </c>
      <c r="I6006" s="7">
        <v>5.6666666666667552E-2</v>
      </c>
      <c r="J6006" s="7">
        <v>0</v>
      </c>
      <c r="L6006" s="7">
        <f>VartojimasGamyba!H6002</f>
        <v>0</v>
      </c>
      <c r="M6006" s="15">
        <f t="shared" si="900"/>
        <v>-7.9797279894933126E-16</v>
      </c>
      <c r="N6006" s="7">
        <f t="shared" si="901"/>
        <v>-1.4920495394754596E-13</v>
      </c>
      <c r="O6006" s="7">
        <f t="shared" si="902"/>
        <v>-1.4920495394754596E-13</v>
      </c>
      <c r="R6006" s="20" t="s">
        <v>8783</v>
      </c>
      <c r="S6006" s="47">
        <f t="shared" si="903"/>
        <v>-7.9797279894933126E-16</v>
      </c>
      <c r="T6006" s="47">
        <f t="shared" si="904"/>
        <v>0</v>
      </c>
      <c r="U6006" s="47">
        <f t="shared" si="905"/>
        <v>186.98000000000002</v>
      </c>
      <c r="V6006" s="47">
        <f t="shared" si="906"/>
        <v>75.11</v>
      </c>
      <c r="W6006" s="11"/>
    </row>
    <row r="6007" spans="1:23" x14ac:dyDescent="0.45">
      <c r="A6007" t="s">
        <v>6012</v>
      </c>
      <c r="B6007">
        <v>86.8</v>
      </c>
      <c r="D6007" s="9" t="str">
        <f>VartojimasGamyba!J6003</f>
        <v>2024-05-08-01</v>
      </c>
      <c r="E6007" s="8">
        <f>VartojimasGamyba!G6003</f>
        <v>0.111</v>
      </c>
      <c r="F6007" s="11"/>
      <c r="G6007" s="7">
        <f t="shared" ref="G6007:G6029" si="908">G6006+H6007-I6007</f>
        <v>4.82</v>
      </c>
      <c r="H6007" s="7">
        <v>0</v>
      </c>
      <c r="I6007" s="7">
        <v>0.12333333333333334</v>
      </c>
      <c r="J6007" s="7">
        <v>0</v>
      </c>
      <c r="L6007" s="7">
        <f>VartojimasGamyba!H6003</f>
        <v>0</v>
      </c>
      <c r="M6007" s="15">
        <f t="shared" si="900"/>
        <v>0</v>
      </c>
      <c r="N6007" s="7">
        <f t="shared" si="901"/>
        <v>0</v>
      </c>
      <c r="O6007" s="7">
        <f t="shared" si="902"/>
        <v>0</v>
      </c>
      <c r="R6007" s="7"/>
      <c r="S6007" s="47">
        <f t="shared" si="903"/>
        <v>0</v>
      </c>
      <c r="T6007" s="47">
        <f t="shared" si="904"/>
        <v>0</v>
      </c>
      <c r="U6007" s="47">
        <f t="shared" si="905"/>
        <v>187.09</v>
      </c>
      <c r="V6007" s="47">
        <f t="shared" si="906"/>
        <v>75.22</v>
      </c>
      <c r="W6007" s="11"/>
    </row>
    <row r="6008" spans="1:23" x14ac:dyDescent="0.45">
      <c r="A6008" t="s">
        <v>6013</v>
      </c>
      <c r="B6008">
        <v>86.79</v>
      </c>
      <c r="D6008" s="9" t="str">
        <f>VartojimasGamyba!J6004</f>
        <v>2024-05-08-02</v>
      </c>
      <c r="E6008" s="8">
        <f>VartojimasGamyba!G6004</f>
        <v>0.187</v>
      </c>
      <c r="F6008" s="11"/>
      <c r="G6008" s="7">
        <f t="shared" si="908"/>
        <v>4.6122222222222229</v>
      </c>
      <c r="H6008" s="7">
        <v>0</v>
      </c>
      <c r="I6008" s="7">
        <v>0.20777777777777778</v>
      </c>
      <c r="J6008" s="7">
        <v>0</v>
      </c>
      <c r="L6008" s="7">
        <f>VartojimasGamyba!H6004</f>
        <v>0</v>
      </c>
      <c r="M6008" s="15">
        <f t="shared" si="900"/>
        <v>0</v>
      </c>
      <c r="N6008" s="7">
        <f t="shared" si="901"/>
        <v>0</v>
      </c>
      <c r="O6008" s="7">
        <f t="shared" si="902"/>
        <v>0</v>
      </c>
      <c r="R6008" s="7"/>
      <c r="S6008" s="47">
        <f t="shared" si="903"/>
        <v>0</v>
      </c>
      <c r="T6008" s="47">
        <f t="shared" si="904"/>
        <v>0</v>
      </c>
      <c r="U6008" s="47">
        <f t="shared" si="905"/>
        <v>187.08</v>
      </c>
      <c r="V6008" s="47">
        <f t="shared" si="906"/>
        <v>75.210000000000008</v>
      </c>
      <c r="W6008" s="11"/>
    </row>
    <row r="6009" spans="1:23" x14ac:dyDescent="0.45">
      <c r="A6009" t="s">
        <v>6014</v>
      </c>
      <c r="B6009">
        <v>79.63</v>
      </c>
      <c r="D6009" s="9" t="str">
        <f>VartojimasGamyba!J6005</f>
        <v>2024-05-08-03</v>
      </c>
      <c r="E6009" s="8">
        <f>VartojimasGamyba!G6005</f>
        <v>0.16</v>
      </c>
      <c r="F6009" s="11"/>
      <c r="G6009" s="7">
        <f t="shared" si="908"/>
        <v>4.4955555555555566</v>
      </c>
      <c r="H6009" s="7">
        <v>0</v>
      </c>
      <c r="I6009" s="7">
        <v>0.11666666666666665</v>
      </c>
      <c r="J6009" s="7">
        <v>0</v>
      </c>
      <c r="L6009" s="7">
        <f>VartojimasGamyba!H6005</f>
        <v>5.5E-2</v>
      </c>
      <c r="M6009" s="15">
        <f t="shared" si="900"/>
        <v>0</v>
      </c>
      <c r="N6009" s="7">
        <f t="shared" si="901"/>
        <v>0</v>
      </c>
      <c r="O6009" s="7">
        <f t="shared" si="902"/>
        <v>0</v>
      </c>
      <c r="R6009" s="7"/>
      <c r="S6009" s="47">
        <f t="shared" si="903"/>
        <v>0</v>
      </c>
      <c r="T6009" s="47">
        <f t="shared" si="904"/>
        <v>0</v>
      </c>
      <c r="U6009" s="47">
        <f t="shared" si="905"/>
        <v>179.92000000000002</v>
      </c>
      <c r="V6009" s="47">
        <f t="shared" si="906"/>
        <v>68.05</v>
      </c>
      <c r="W6009" s="11"/>
    </row>
    <row r="6010" spans="1:23" x14ac:dyDescent="0.45">
      <c r="A6010" t="s">
        <v>6015</v>
      </c>
      <c r="B6010">
        <v>81.459999999999994</v>
      </c>
      <c r="D6010" s="9" t="str">
        <f>VartojimasGamyba!J6006</f>
        <v>2024-05-08-04</v>
      </c>
      <c r="E6010" s="8">
        <f>VartojimasGamyba!G6006</f>
        <v>8.0000000000000002E-3</v>
      </c>
      <c r="F6010" s="11"/>
      <c r="G6010" s="7">
        <f t="shared" si="908"/>
        <v>4.5110000000000063</v>
      </c>
      <c r="H6010" s="7">
        <v>1.5444444444450145E-2</v>
      </c>
      <c r="I6010" s="7">
        <v>0</v>
      </c>
      <c r="J6010" s="7">
        <v>0.44255555555554998</v>
      </c>
      <c r="L6010" s="7">
        <f>VartojimasGamyba!H6006</f>
        <v>0.46600000000000003</v>
      </c>
      <c r="M6010" s="15">
        <f t="shared" si="900"/>
        <v>0</v>
      </c>
      <c r="N6010" s="7">
        <f t="shared" si="901"/>
        <v>-30.92578222222183</v>
      </c>
      <c r="O6010" s="7">
        <f t="shared" si="902"/>
        <v>0</v>
      </c>
      <c r="R6010" s="7"/>
      <c r="S6010" s="47">
        <f t="shared" si="903"/>
        <v>0.45800000000000002</v>
      </c>
      <c r="T6010" s="47">
        <f t="shared" si="904"/>
        <v>0.45800000000000002</v>
      </c>
      <c r="U6010" s="47">
        <f t="shared" si="905"/>
        <v>181.75</v>
      </c>
      <c r="V6010" s="47">
        <f t="shared" si="906"/>
        <v>69.88</v>
      </c>
      <c r="W6010" s="11"/>
    </row>
    <row r="6011" spans="1:23" x14ac:dyDescent="0.45">
      <c r="A6011" t="s">
        <v>6016</v>
      </c>
      <c r="B6011">
        <v>81.97</v>
      </c>
      <c r="D6011" s="9" t="str">
        <f>VartojimasGamyba!J6007</f>
        <v>2024-05-08-05</v>
      </c>
      <c r="E6011" s="8">
        <f>VartojimasGamyba!G6007</f>
        <v>0</v>
      </c>
      <c r="F6011" s="11"/>
      <c r="G6011" s="7">
        <f t="shared" si="908"/>
        <v>4.5110000000000063</v>
      </c>
      <c r="H6011" s="7">
        <v>0</v>
      </c>
      <c r="I6011" s="7">
        <v>0</v>
      </c>
      <c r="J6011" s="7">
        <v>1.472</v>
      </c>
      <c r="L6011" s="7">
        <f>VartojimasGamyba!H6007</f>
        <v>1.472</v>
      </c>
      <c r="M6011" s="15">
        <f t="shared" si="900"/>
        <v>0</v>
      </c>
      <c r="N6011" s="7">
        <f t="shared" si="901"/>
        <v>-103.61408</v>
      </c>
      <c r="O6011" s="7">
        <f t="shared" si="902"/>
        <v>0</v>
      </c>
      <c r="R6011" s="7"/>
      <c r="S6011" s="47">
        <f t="shared" si="903"/>
        <v>1.472</v>
      </c>
      <c r="T6011" s="47">
        <f t="shared" si="904"/>
        <v>1.472</v>
      </c>
      <c r="U6011" s="47">
        <f t="shared" si="905"/>
        <v>182.26</v>
      </c>
      <c r="V6011" s="47">
        <f t="shared" si="906"/>
        <v>70.39</v>
      </c>
      <c r="W6011" s="11"/>
    </row>
    <row r="6012" spans="1:23" x14ac:dyDescent="0.45">
      <c r="A6012" t="s">
        <v>6017</v>
      </c>
      <c r="B6012">
        <v>89.63</v>
      </c>
      <c r="D6012" s="9" t="str">
        <f>VartojimasGamyba!J6008</f>
        <v>2024-05-08-06</v>
      </c>
      <c r="E6012" s="8">
        <f>VartojimasGamyba!G6008</f>
        <v>0</v>
      </c>
      <c r="F6012" s="11"/>
      <c r="G6012" s="7">
        <f t="shared" si="908"/>
        <v>4.5110000000000063</v>
      </c>
      <c r="H6012" s="7">
        <v>0</v>
      </c>
      <c r="I6012" s="7">
        <v>-4.4408920985006262E-16</v>
      </c>
      <c r="J6012" s="7">
        <v>2.5920000000000001</v>
      </c>
      <c r="L6012" s="7">
        <f>VartojimasGamyba!H6008</f>
        <v>2.5920000000000001</v>
      </c>
      <c r="M6012" s="15">
        <f t="shared" si="900"/>
        <v>0</v>
      </c>
      <c r="N6012" s="7">
        <f t="shared" si="901"/>
        <v>-202.3056</v>
      </c>
      <c r="O6012" s="7">
        <f t="shared" si="902"/>
        <v>0</v>
      </c>
      <c r="R6012" s="7"/>
      <c r="S6012" s="47">
        <f t="shared" si="903"/>
        <v>2.5920000000000001</v>
      </c>
      <c r="T6012" s="47">
        <f t="shared" si="904"/>
        <v>2.5920000000000001</v>
      </c>
      <c r="U6012" s="47">
        <f t="shared" si="905"/>
        <v>189.92000000000002</v>
      </c>
      <c r="V6012" s="47">
        <f t="shared" si="906"/>
        <v>78.05</v>
      </c>
      <c r="W6012" s="11"/>
    </row>
    <row r="6013" spans="1:23" x14ac:dyDescent="0.45">
      <c r="A6013" t="s">
        <v>6018</v>
      </c>
      <c r="B6013">
        <v>223.01</v>
      </c>
      <c r="D6013" s="9" t="str">
        <f>VartojimasGamyba!J6009</f>
        <v>2024-05-08-07</v>
      </c>
      <c r="E6013" s="8">
        <f>VartojimasGamyba!G6009</f>
        <v>0</v>
      </c>
      <c r="F6013" s="11"/>
      <c r="G6013" s="7">
        <f t="shared" si="908"/>
        <v>4.5110000000000063</v>
      </c>
      <c r="H6013" s="7">
        <v>0</v>
      </c>
      <c r="I6013" s="7">
        <v>-4.4408920985006262E-16</v>
      </c>
      <c r="J6013" s="7">
        <v>3.4540000000000002</v>
      </c>
      <c r="L6013" s="7">
        <f>VartojimasGamyba!H6009</f>
        <v>3.4540000000000002</v>
      </c>
      <c r="M6013" s="15">
        <f t="shared" si="900"/>
        <v>0</v>
      </c>
      <c r="N6013" s="7">
        <f t="shared" si="901"/>
        <v>-730.27922000000001</v>
      </c>
      <c r="O6013" s="7">
        <f t="shared" si="902"/>
        <v>0</v>
      </c>
      <c r="R6013" s="7"/>
      <c r="S6013" s="47">
        <f t="shared" si="903"/>
        <v>3.4540000000000002</v>
      </c>
      <c r="T6013" s="47">
        <f t="shared" si="904"/>
        <v>3.4540000000000002</v>
      </c>
      <c r="U6013" s="47">
        <f t="shared" si="905"/>
        <v>323.3</v>
      </c>
      <c r="V6013" s="47">
        <f t="shared" si="906"/>
        <v>211.42999999999998</v>
      </c>
      <c r="W6013" s="11"/>
    </row>
    <row r="6014" spans="1:23" x14ac:dyDescent="0.45">
      <c r="A6014" t="s">
        <v>6019</v>
      </c>
      <c r="B6014">
        <v>298.55</v>
      </c>
      <c r="D6014" s="9" t="str">
        <f>VartojimasGamyba!J6010</f>
        <v>2024-05-08-08</v>
      </c>
      <c r="E6014" s="8">
        <f>VartojimasGamyba!G6010</f>
        <v>0</v>
      </c>
      <c r="F6014" s="11"/>
      <c r="G6014" s="7">
        <f t="shared" si="908"/>
        <v>4.5110000000000046</v>
      </c>
      <c r="H6014" s="7">
        <v>0</v>
      </c>
      <c r="I6014" s="7">
        <v>1.9737298215558339E-15</v>
      </c>
      <c r="J6014" s="7">
        <v>4.1379999999999999</v>
      </c>
      <c r="L6014" s="7">
        <f>VartojimasGamyba!H6010</f>
        <v>4.1379999999999999</v>
      </c>
      <c r="M6014" s="15">
        <f t="shared" si="900"/>
        <v>0</v>
      </c>
      <c r="N6014" s="7">
        <f t="shared" si="901"/>
        <v>-1187.4818600000001</v>
      </c>
      <c r="O6014" s="7">
        <f t="shared" si="902"/>
        <v>0</v>
      </c>
      <c r="R6014" s="7"/>
      <c r="S6014" s="47">
        <f t="shared" si="903"/>
        <v>4.1379999999999999</v>
      </c>
      <c r="T6014" s="47">
        <f t="shared" si="904"/>
        <v>4.1379999999999999</v>
      </c>
      <c r="U6014" s="47">
        <f t="shared" si="905"/>
        <v>398.84000000000003</v>
      </c>
      <c r="V6014" s="47">
        <f t="shared" si="906"/>
        <v>286.97000000000003</v>
      </c>
      <c r="W6014" s="11"/>
    </row>
    <row r="6015" spans="1:23" x14ac:dyDescent="0.45">
      <c r="A6015" t="s">
        <v>6020</v>
      </c>
      <c r="B6015">
        <v>105.93</v>
      </c>
      <c r="D6015" s="9" t="str">
        <f>VartojimasGamyba!J6011</f>
        <v>2024-05-08-09</v>
      </c>
      <c r="E6015" s="8">
        <f>VartojimasGamyba!G6011</f>
        <v>0</v>
      </c>
      <c r="F6015" s="11"/>
      <c r="G6015" s="7">
        <f t="shared" si="908"/>
        <v>4.5110000000000028</v>
      </c>
      <c r="H6015" s="7">
        <v>0</v>
      </c>
      <c r="I6015" s="7">
        <v>1.9737298215558339E-15</v>
      </c>
      <c r="J6015" s="7">
        <v>4.5110000000000001</v>
      </c>
      <c r="L6015" s="7">
        <f>VartojimasGamyba!H6011</f>
        <v>4.5110000000000001</v>
      </c>
      <c r="M6015" s="15">
        <f t="shared" si="900"/>
        <v>0</v>
      </c>
      <c r="N6015" s="7">
        <f t="shared" si="901"/>
        <v>-425.61285000000004</v>
      </c>
      <c r="O6015" s="7">
        <f t="shared" si="902"/>
        <v>0</v>
      </c>
      <c r="R6015" s="7"/>
      <c r="S6015" s="47">
        <f t="shared" si="903"/>
        <v>4.5110000000000001</v>
      </c>
      <c r="T6015" s="47">
        <f t="shared" si="904"/>
        <v>4.5110000000000001</v>
      </c>
      <c r="U6015" s="47">
        <f t="shared" si="905"/>
        <v>206.22000000000003</v>
      </c>
      <c r="V6015" s="47">
        <f t="shared" si="906"/>
        <v>94.350000000000009</v>
      </c>
      <c r="W6015" s="11"/>
    </row>
    <row r="6016" spans="1:23" x14ac:dyDescent="0.45">
      <c r="A6016" t="s">
        <v>6021</v>
      </c>
      <c r="B6016">
        <v>90.52</v>
      </c>
      <c r="D6016" s="9" t="str">
        <f>VartojimasGamyba!J6012</f>
        <v>2024-05-08-10</v>
      </c>
      <c r="E6016" s="8">
        <f>VartojimasGamyba!G6012</f>
        <v>0</v>
      </c>
      <c r="F6016" s="11"/>
      <c r="G6016" s="7">
        <f t="shared" si="908"/>
        <v>4.511000000000001</v>
      </c>
      <c r="H6016" s="7">
        <v>0</v>
      </c>
      <c r="I6016" s="7">
        <v>1.9737298215558339E-15</v>
      </c>
      <c r="J6016" s="7">
        <v>4.2240000000000002</v>
      </c>
      <c r="L6016" s="7">
        <f>VartojimasGamyba!H6012</f>
        <v>4.2240000000000002</v>
      </c>
      <c r="M6016" s="15">
        <f t="shared" si="900"/>
        <v>0</v>
      </c>
      <c r="N6016" s="7">
        <f t="shared" si="901"/>
        <v>-333.44256000000001</v>
      </c>
      <c r="O6016" s="7">
        <f t="shared" si="902"/>
        <v>0</v>
      </c>
      <c r="R6016" s="7"/>
      <c r="S6016" s="47">
        <f t="shared" si="903"/>
        <v>4.2240000000000002</v>
      </c>
      <c r="T6016" s="47">
        <f t="shared" si="904"/>
        <v>4.2240000000000002</v>
      </c>
      <c r="U6016" s="47">
        <f t="shared" si="905"/>
        <v>190.81</v>
      </c>
      <c r="V6016" s="47">
        <f t="shared" si="906"/>
        <v>78.94</v>
      </c>
      <c r="W6016" s="11"/>
    </row>
    <row r="6017" spans="1:23" x14ac:dyDescent="0.45">
      <c r="A6017" t="s">
        <v>6022</v>
      </c>
      <c r="B6017">
        <v>83.66</v>
      </c>
      <c r="D6017" s="9" t="str">
        <f>VartojimasGamyba!J6013</f>
        <v>2024-05-08-11</v>
      </c>
      <c r="E6017" s="8">
        <f>VartojimasGamyba!G6013</f>
        <v>0</v>
      </c>
      <c r="F6017" s="11"/>
      <c r="G6017" s="7">
        <f t="shared" si="908"/>
        <v>4.511000000000001</v>
      </c>
      <c r="H6017" s="7">
        <v>0</v>
      </c>
      <c r="I6017" s="7">
        <v>0</v>
      </c>
      <c r="J6017" s="7">
        <v>4.2459999999999987</v>
      </c>
      <c r="L6017" s="7">
        <f>VartojimasGamyba!H6013</f>
        <v>4.2460000000000004</v>
      </c>
      <c r="M6017" s="15">
        <f t="shared" si="900"/>
        <v>0</v>
      </c>
      <c r="N6017" s="7">
        <f t="shared" si="901"/>
        <v>-306.05167999999992</v>
      </c>
      <c r="O6017" s="7">
        <f t="shared" si="902"/>
        <v>0</v>
      </c>
      <c r="R6017" s="7"/>
      <c r="S6017" s="47">
        <f t="shared" si="903"/>
        <v>4.2460000000000004</v>
      </c>
      <c r="T6017" s="47">
        <f t="shared" si="904"/>
        <v>4.2460000000000004</v>
      </c>
      <c r="U6017" s="47">
        <f t="shared" si="905"/>
        <v>183.95</v>
      </c>
      <c r="V6017" s="47">
        <f t="shared" si="906"/>
        <v>72.08</v>
      </c>
      <c r="W6017" s="11"/>
    </row>
    <row r="6018" spans="1:23" x14ac:dyDescent="0.45">
      <c r="A6018" t="s">
        <v>6023</v>
      </c>
      <c r="B6018">
        <v>149.09</v>
      </c>
      <c r="D6018" s="9" t="str">
        <f>VartojimasGamyba!J6014</f>
        <v>2024-05-08-12</v>
      </c>
      <c r="E6018" s="8">
        <f>VartojimasGamyba!G6014</f>
        <v>0</v>
      </c>
      <c r="F6018" s="11"/>
      <c r="G6018" s="7">
        <f t="shared" si="908"/>
        <v>4.5110000000000019</v>
      </c>
      <c r="H6018" s="7">
        <v>6.6613381477509392E-16</v>
      </c>
      <c r="I6018" s="7">
        <v>0</v>
      </c>
      <c r="J6018" s="7">
        <v>3.927</v>
      </c>
      <c r="L6018" s="7">
        <f>VartojimasGamyba!H6014</f>
        <v>3.927</v>
      </c>
      <c r="M6018" s="15">
        <f t="shared" si="900"/>
        <v>0</v>
      </c>
      <c r="N6018" s="7">
        <f t="shared" si="901"/>
        <v>-540.00176999999996</v>
      </c>
      <c r="O6018" s="7">
        <f t="shared" si="902"/>
        <v>0</v>
      </c>
      <c r="R6018" s="7"/>
      <c r="S6018" s="47">
        <f t="shared" si="903"/>
        <v>3.927</v>
      </c>
      <c r="T6018" s="47">
        <f t="shared" si="904"/>
        <v>3.927</v>
      </c>
      <c r="U6018" s="47">
        <f t="shared" si="905"/>
        <v>249.38</v>
      </c>
      <c r="V6018" s="47">
        <f t="shared" si="906"/>
        <v>137.51</v>
      </c>
      <c r="W6018" s="11"/>
    </row>
    <row r="6019" spans="1:23" x14ac:dyDescent="0.45">
      <c r="A6019" t="s">
        <v>6024</v>
      </c>
      <c r="B6019">
        <v>91.71</v>
      </c>
      <c r="D6019" s="9" t="str">
        <f>VartojimasGamyba!J6015</f>
        <v>2024-05-08-13</v>
      </c>
      <c r="E6019" s="8">
        <f>VartojimasGamyba!G6015</f>
        <v>8.4000000000000005E-2</v>
      </c>
      <c r="F6019" s="11"/>
      <c r="G6019" s="7">
        <f t="shared" si="908"/>
        <v>4.5110000000000019</v>
      </c>
      <c r="H6019" s="7">
        <v>0</v>
      </c>
      <c r="I6019" s="7">
        <v>0</v>
      </c>
      <c r="J6019" s="7">
        <v>2.9569999999999999</v>
      </c>
      <c r="L6019" s="7">
        <f>VartojimasGamyba!H6015</f>
        <v>3.0409999999999999</v>
      </c>
      <c r="M6019" s="15">
        <f t="shared" si="900"/>
        <v>0</v>
      </c>
      <c r="N6019" s="7">
        <f t="shared" si="901"/>
        <v>-236.94440999999998</v>
      </c>
      <c r="O6019" s="7">
        <f t="shared" si="902"/>
        <v>0</v>
      </c>
      <c r="R6019" s="7"/>
      <c r="S6019" s="47">
        <f t="shared" si="903"/>
        <v>2.9569999999999999</v>
      </c>
      <c r="T6019" s="47">
        <f t="shared" si="904"/>
        <v>2.9569999999999999</v>
      </c>
      <c r="U6019" s="47">
        <f t="shared" si="905"/>
        <v>192</v>
      </c>
      <c r="V6019" s="47">
        <f t="shared" si="906"/>
        <v>80.13</v>
      </c>
      <c r="W6019" s="11"/>
    </row>
    <row r="6020" spans="1:23" x14ac:dyDescent="0.45">
      <c r="A6020" t="s">
        <v>6025</v>
      </c>
      <c r="B6020">
        <v>86.79</v>
      </c>
      <c r="D6020" s="9" t="str">
        <f>VartojimasGamyba!J6016</f>
        <v>2024-05-08-14</v>
      </c>
      <c r="E6020" s="8">
        <f>VartojimasGamyba!G6016</f>
        <v>0</v>
      </c>
      <c r="F6020" s="11"/>
      <c r="G6020" s="7">
        <f t="shared" si="908"/>
        <v>4.5110000000000028</v>
      </c>
      <c r="H6020" s="7">
        <v>4.4408920985006262E-16</v>
      </c>
      <c r="I6020" s="7">
        <v>0</v>
      </c>
      <c r="J6020" s="7">
        <v>2.3130000000000002</v>
      </c>
      <c r="L6020" s="7">
        <f>VartojimasGamyba!H6016</f>
        <v>2.3130000000000002</v>
      </c>
      <c r="M6020" s="15">
        <f t="shared" si="900"/>
        <v>0</v>
      </c>
      <c r="N6020" s="7">
        <f t="shared" si="901"/>
        <v>-173.96073000000004</v>
      </c>
      <c r="O6020" s="7">
        <f t="shared" si="902"/>
        <v>0</v>
      </c>
      <c r="R6020" s="7"/>
      <c r="S6020" s="47">
        <f t="shared" si="903"/>
        <v>2.3130000000000002</v>
      </c>
      <c r="T6020" s="47">
        <f t="shared" si="904"/>
        <v>2.3130000000000002</v>
      </c>
      <c r="U6020" s="47">
        <f t="shared" si="905"/>
        <v>187.08</v>
      </c>
      <c r="V6020" s="47">
        <f t="shared" si="906"/>
        <v>75.210000000000008</v>
      </c>
      <c r="W6020" s="11"/>
    </row>
    <row r="6021" spans="1:23" x14ac:dyDescent="0.45">
      <c r="A6021" t="s">
        <v>6026</v>
      </c>
      <c r="B6021">
        <v>66.36</v>
      </c>
      <c r="D6021" s="9" t="str">
        <f>VartojimasGamyba!J6017</f>
        <v>2024-05-08-15</v>
      </c>
      <c r="E6021" s="8">
        <f>VartojimasGamyba!G6017</f>
        <v>0</v>
      </c>
      <c r="F6021" s="11"/>
      <c r="G6021" s="7">
        <f t="shared" si="908"/>
        <v>5.9050000000000029</v>
      </c>
      <c r="H6021" s="7">
        <v>1.3939999999999999</v>
      </c>
      <c r="I6021" s="7">
        <v>0</v>
      </c>
      <c r="J6021" s="7">
        <v>0</v>
      </c>
      <c r="L6021" s="7">
        <f>VartojimasGamyba!H6017</f>
        <v>1.3939999999999999</v>
      </c>
      <c r="M6021" s="15">
        <f t="shared" si="900"/>
        <v>0</v>
      </c>
      <c r="N6021" s="7">
        <f t="shared" si="901"/>
        <v>0</v>
      </c>
      <c r="O6021" s="7">
        <f t="shared" si="902"/>
        <v>0</v>
      </c>
      <c r="R6021" s="7"/>
      <c r="S6021" s="47">
        <f t="shared" si="903"/>
        <v>1.3939999999999999</v>
      </c>
      <c r="T6021" s="47">
        <f t="shared" si="904"/>
        <v>1.3939999999999999</v>
      </c>
      <c r="U6021" s="47">
        <f t="shared" si="905"/>
        <v>166.65</v>
      </c>
      <c r="V6021" s="47">
        <f t="shared" si="906"/>
        <v>54.78</v>
      </c>
      <c r="W6021" s="11"/>
    </row>
    <row r="6022" spans="1:23" x14ac:dyDescent="0.45">
      <c r="A6022" t="s">
        <v>6027</v>
      </c>
      <c r="B6022">
        <v>68.53</v>
      </c>
      <c r="D6022" s="9" t="str">
        <f>VartojimasGamyba!J6018</f>
        <v>2024-05-08-16</v>
      </c>
      <c r="E6022" s="8">
        <f>VartojimasGamyba!G6018</f>
        <v>0.30499999999999999</v>
      </c>
      <c r="F6022" s="11"/>
      <c r="G6022" s="7">
        <f t="shared" si="908"/>
        <v>6.1600000000000028</v>
      </c>
      <c r="H6022" s="7">
        <v>0.25500000000000006</v>
      </c>
      <c r="I6022" s="7">
        <v>0</v>
      </c>
      <c r="J6022" s="7">
        <v>0</v>
      </c>
      <c r="L6022" s="7">
        <f>VartojimasGamyba!H6018</f>
        <v>0.56000000000000005</v>
      </c>
      <c r="M6022" s="15">
        <f t="shared" si="900"/>
        <v>0</v>
      </c>
      <c r="N6022" s="7">
        <f t="shared" si="901"/>
        <v>0</v>
      </c>
      <c r="O6022" s="7">
        <f t="shared" si="902"/>
        <v>0</v>
      </c>
      <c r="R6022" s="7"/>
      <c r="S6022" s="47">
        <f t="shared" si="903"/>
        <v>0.25500000000000006</v>
      </c>
      <c r="T6022" s="47">
        <f t="shared" si="904"/>
        <v>0.25500000000000006</v>
      </c>
      <c r="U6022" s="47">
        <f t="shared" si="905"/>
        <v>168.82</v>
      </c>
      <c r="V6022" s="47">
        <f t="shared" si="906"/>
        <v>56.95</v>
      </c>
      <c r="W6022" s="11"/>
    </row>
    <row r="6023" spans="1:23" x14ac:dyDescent="0.45">
      <c r="A6023" t="s">
        <v>6028</v>
      </c>
      <c r="B6023">
        <v>122.27</v>
      </c>
      <c r="D6023" s="9" t="str">
        <f>VartojimasGamyba!J6019</f>
        <v>2024-05-08-17</v>
      </c>
      <c r="E6023" s="8">
        <f>VartojimasGamyba!G6019</f>
        <v>0.104</v>
      </c>
      <c r="F6023" s="11"/>
      <c r="G6023" s="7">
        <f t="shared" si="908"/>
        <v>6.1600000000000028</v>
      </c>
      <c r="H6023" s="7">
        <v>0</v>
      </c>
      <c r="I6023" s="7">
        <v>0</v>
      </c>
      <c r="J6023" s="7">
        <v>4.0000000000000036E-3</v>
      </c>
      <c r="L6023" s="7">
        <f>VartojimasGamyba!H6019</f>
        <v>0.108</v>
      </c>
      <c r="M6023" s="15">
        <f t="shared" ref="M6023:M6086" si="909">E6023+H6023-I6023*$J$2+J6023-L6023</f>
        <v>0</v>
      </c>
      <c r="N6023" s="7">
        <f t="shared" ref="N6023:N6086" si="910">M6023*U6023-J6023*V6023</f>
        <v>-0.44276000000000038</v>
      </c>
      <c r="O6023" s="7">
        <f t="shared" ref="O6023:O6086" si="911">(M6023)*(B6023+$Z$21)</f>
        <v>0</v>
      </c>
      <c r="R6023" s="7"/>
      <c r="S6023" s="47">
        <f t="shared" ref="S6023:S6086" si="912">M6023+IF((L6023-E6023)&gt;0,(L6023-E6023),0)</f>
        <v>4.0000000000000036E-3</v>
      </c>
      <c r="T6023" s="47">
        <f t="shared" ref="T6023:T6086" si="913">IF(L6023-E6023&lt;0,0,L6023-E6023)</f>
        <v>4.0000000000000036E-3</v>
      </c>
      <c r="U6023" s="47">
        <f t="shared" ref="U6023:U6086" si="914">B6023+$Z$21</f>
        <v>222.56</v>
      </c>
      <c r="V6023" s="47">
        <f t="shared" ref="V6023:V6086" si="915">B6023+$Z$20</f>
        <v>110.69</v>
      </c>
      <c r="W6023" s="11"/>
    </row>
    <row r="6024" spans="1:23" x14ac:dyDescent="0.45">
      <c r="A6024" t="s">
        <v>6029</v>
      </c>
      <c r="B6024">
        <v>143.78</v>
      </c>
      <c r="D6024" s="9" t="str">
        <f>VartojimasGamyba!J6020</f>
        <v>2024-05-08-18</v>
      </c>
      <c r="E6024" s="8">
        <f>VartojimasGamyba!G6020</f>
        <v>0.18099999999999999</v>
      </c>
      <c r="F6024" s="11"/>
      <c r="G6024" s="7">
        <f t="shared" si="908"/>
        <v>5.9600000000000026</v>
      </c>
      <c r="H6024" s="7">
        <v>0</v>
      </c>
      <c r="I6024" s="7">
        <v>0.19999999999999996</v>
      </c>
      <c r="J6024" s="7">
        <v>0</v>
      </c>
      <c r="L6024" s="7">
        <f>VartojimasGamyba!H6020</f>
        <v>1E-3</v>
      </c>
      <c r="M6024" s="15">
        <f t="shared" si="909"/>
        <v>2.8622937353617317E-17</v>
      </c>
      <c r="N6024" s="7">
        <f t="shared" si="910"/>
        <v>6.9860003198973781E-15</v>
      </c>
      <c r="O6024" s="7">
        <f t="shared" si="911"/>
        <v>6.9860003198973781E-15</v>
      </c>
      <c r="R6024" s="7"/>
      <c r="S6024" s="47">
        <f t="shared" si="912"/>
        <v>2.8622937353617317E-17</v>
      </c>
      <c r="T6024" s="47">
        <f t="shared" si="913"/>
        <v>0</v>
      </c>
      <c r="U6024" s="47">
        <f t="shared" si="914"/>
        <v>244.07</v>
      </c>
      <c r="V6024" s="47">
        <f t="shared" si="915"/>
        <v>132.19999999999999</v>
      </c>
      <c r="W6024" s="11"/>
    </row>
    <row r="6025" spans="1:23" x14ac:dyDescent="0.45">
      <c r="A6025" t="s">
        <v>6030</v>
      </c>
      <c r="B6025">
        <v>224.78</v>
      </c>
      <c r="D6025" s="9" t="str">
        <f>VartojimasGamyba!J6021</f>
        <v>2024-05-08-19</v>
      </c>
      <c r="E6025" s="8">
        <f>VartojimasGamyba!G6021</f>
        <v>0.22700000000000001</v>
      </c>
      <c r="F6025" s="11"/>
      <c r="G6025" s="7">
        <f t="shared" si="908"/>
        <v>5.7077777777777801</v>
      </c>
      <c r="H6025" s="7">
        <v>0</v>
      </c>
      <c r="I6025" s="7">
        <v>0.25222222222222224</v>
      </c>
      <c r="J6025" s="7">
        <v>0</v>
      </c>
      <c r="L6025" s="7">
        <f>VartojimasGamyba!H6021</f>
        <v>0</v>
      </c>
      <c r="M6025" s="15">
        <f t="shared" si="909"/>
        <v>0</v>
      </c>
      <c r="N6025" s="7">
        <f t="shared" si="910"/>
        <v>0</v>
      </c>
      <c r="O6025" s="7">
        <f t="shared" si="911"/>
        <v>0</v>
      </c>
      <c r="R6025" s="7"/>
      <c r="S6025" s="47">
        <f t="shared" si="912"/>
        <v>0</v>
      </c>
      <c r="T6025" s="47">
        <f t="shared" si="913"/>
        <v>0</v>
      </c>
      <c r="U6025" s="47">
        <f t="shared" si="914"/>
        <v>325.07</v>
      </c>
      <c r="V6025" s="47">
        <f t="shared" si="915"/>
        <v>213.2</v>
      </c>
      <c r="W6025" s="11"/>
    </row>
    <row r="6026" spans="1:23" x14ac:dyDescent="0.45">
      <c r="A6026" t="s">
        <v>6031</v>
      </c>
      <c r="B6026">
        <v>187.7</v>
      </c>
      <c r="D6026" s="9" t="str">
        <f>VartojimasGamyba!J6022</f>
        <v>2024-05-08-20</v>
      </c>
      <c r="E6026" s="8">
        <f>VartojimasGamyba!G6022</f>
        <v>0.156</v>
      </c>
      <c r="F6026" s="11"/>
      <c r="G6026" s="7">
        <f t="shared" si="908"/>
        <v>5.5344444444444463</v>
      </c>
      <c r="H6026" s="7">
        <v>0</v>
      </c>
      <c r="I6026" s="7">
        <v>0.17333333333333334</v>
      </c>
      <c r="J6026" s="7">
        <v>0</v>
      </c>
      <c r="L6026" s="7">
        <f>VartojimasGamyba!H6022</f>
        <v>0</v>
      </c>
      <c r="M6026" s="15">
        <f t="shared" si="909"/>
        <v>0</v>
      </c>
      <c r="N6026" s="7">
        <f t="shared" si="910"/>
        <v>0</v>
      </c>
      <c r="O6026" s="7">
        <f t="shared" si="911"/>
        <v>0</v>
      </c>
      <c r="P6026" s="7" t="s">
        <v>8873</v>
      </c>
      <c r="R6026" s="7"/>
      <c r="S6026" s="47">
        <f t="shared" si="912"/>
        <v>0</v>
      </c>
      <c r="T6026" s="47">
        <f t="shared" si="913"/>
        <v>0</v>
      </c>
      <c r="U6026" s="47">
        <f t="shared" si="914"/>
        <v>287.99</v>
      </c>
      <c r="V6026" s="47">
        <f t="shared" si="915"/>
        <v>176.11999999999998</v>
      </c>
      <c r="W6026" s="11"/>
    </row>
    <row r="6027" spans="1:23" x14ac:dyDescent="0.45">
      <c r="A6027" t="s">
        <v>6032</v>
      </c>
      <c r="B6027">
        <v>179.92</v>
      </c>
      <c r="D6027" s="9" t="str">
        <f>VartojimasGamyba!J6023</f>
        <v>2024-05-08-21</v>
      </c>
      <c r="E6027" s="8">
        <f>VartojimasGamyba!G6023</f>
        <v>0.22600000000000001</v>
      </c>
      <c r="F6027" s="11"/>
      <c r="G6027" s="7">
        <f t="shared" si="908"/>
        <v>5.283333333333335</v>
      </c>
      <c r="H6027" s="7">
        <v>0</v>
      </c>
      <c r="I6027" s="7">
        <v>0.25111111111111112</v>
      </c>
      <c r="J6027" s="7">
        <v>0</v>
      </c>
      <c r="L6027" s="7">
        <f>VartojimasGamyba!H6023</f>
        <v>0</v>
      </c>
      <c r="M6027" s="15">
        <f t="shared" si="909"/>
        <v>0</v>
      </c>
      <c r="N6027" s="7">
        <f t="shared" si="910"/>
        <v>0</v>
      </c>
      <c r="O6027" s="7">
        <f t="shared" si="911"/>
        <v>0</v>
      </c>
      <c r="P6027" s="7">
        <f>SUM(N6006:N6029)</f>
        <v>-4271.063302222221</v>
      </c>
      <c r="R6027" s="7"/>
      <c r="S6027" s="47">
        <f t="shared" si="912"/>
        <v>0</v>
      </c>
      <c r="T6027" s="47">
        <f t="shared" si="913"/>
        <v>0</v>
      </c>
      <c r="U6027" s="47">
        <f t="shared" si="914"/>
        <v>280.20999999999998</v>
      </c>
      <c r="V6027" s="47">
        <f t="shared" si="915"/>
        <v>168.33999999999997</v>
      </c>
      <c r="W6027" s="11"/>
    </row>
    <row r="6028" spans="1:23" x14ac:dyDescent="0.45">
      <c r="A6028" t="s">
        <v>6033</v>
      </c>
      <c r="B6028">
        <v>190</v>
      </c>
      <c r="D6028" s="9" t="str">
        <f>VartojimasGamyba!J6024</f>
        <v>2024-05-08-22</v>
      </c>
      <c r="E6028" s="8">
        <f>VartojimasGamyba!G6024</f>
        <v>9.4E-2</v>
      </c>
      <c r="F6028" s="11"/>
      <c r="G6028" s="7">
        <f t="shared" si="908"/>
        <v>5.1788888888888902</v>
      </c>
      <c r="H6028" s="7">
        <v>0</v>
      </c>
      <c r="I6028" s="7">
        <v>0.10444444444444445</v>
      </c>
      <c r="J6028" s="7">
        <v>0</v>
      </c>
      <c r="L6028" s="7">
        <f>VartojimasGamyba!H6024</f>
        <v>0</v>
      </c>
      <c r="M6028" s="15">
        <f t="shared" si="909"/>
        <v>-1.3877787807814457E-17</v>
      </c>
      <c r="N6028" s="7">
        <f t="shared" si="910"/>
        <v>-4.0285830227304589E-15</v>
      </c>
      <c r="O6028" s="7">
        <f t="shared" si="911"/>
        <v>-4.0285830227304589E-15</v>
      </c>
      <c r="P6028" s="7" t="s">
        <v>8872</v>
      </c>
      <c r="R6028" s="7"/>
      <c r="S6028" s="47">
        <f t="shared" si="912"/>
        <v>-1.3877787807814457E-17</v>
      </c>
      <c r="T6028" s="47">
        <f t="shared" si="913"/>
        <v>0</v>
      </c>
      <c r="U6028" s="47">
        <f t="shared" si="914"/>
        <v>290.29000000000002</v>
      </c>
      <c r="V6028" s="47">
        <f t="shared" si="915"/>
        <v>178.42</v>
      </c>
      <c r="W6028" s="11"/>
    </row>
    <row r="6029" spans="1:23" x14ac:dyDescent="0.45">
      <c r="A6029" t="s">
        <v>6034</v>
      </c>
      <c r="B6029">
        <v>232.34</v>
      </c>
      <c r="D6029" s="9" t="str">
        <f>VartojimasGamyba!J6025</f>
        <v>2024-05-08-23</v>
      </c>
      <c r="E6029" s="8">
        <f>VartojimasGamyba!G6025</f>
        <v>0.161</v>
      </c>
      <c r="F6029" s="11"/>
      <c r="G6029" s="7">
        <f t="shared" si="908"/>
        <v>5.0000000000000009</v>
      </c>
      <c r="H6029" s="7">
        <v>0</v>
      </c>
      <c r="I6029" s="7">
        <v>0.1788888888888889</v>
      </c>
      <c r="J6029" s="7">
        <v>0</v>
      </c>
      <c r="L6029" s="7">
        <f>VartojimasGamyba!H6025</f>
        <v>0</v>
      </c>
      <c r="M6029" s="15">
        <f t="shared" si="909"/>
        <v>0</v>
      </c>
      <c r="N6029" s="7">
        <f t="shared" si="910"/>
        <v>0</v>
      </c>
      <c r="O6029" s="7">
        <f t="shared" si="911"/>
        <v>0</v>
      </c>
      <c r="P6029" s="7">
        <f>SUM(O6006:O6029)</f>
        <v>-1.4624753665037906E-13</v>
      </c>
      <c r="Q6029" s="7">
        <f>SUMPRODUCT(B6006:B6029,E6006:E6029)+SUM(E6006:E6029)*$Z$21-SUMPRODUCT(B6006:B6029,L6006:L6029)+SUM(L6006:L6029)*ABS($Z$20)</f>
        <v>-3909.7199300000011</v>
      </c>
      <c r="R6029" s="7"/>
      <c r="S6029" s="47">
        <f t="shared" si="912"/>
        <v>0</v>
      </c>
      <c r="T6029" s="47">
        <f t="shared" si="913"/>
        <v>0</v>
      </c>
      <c r="U6029" s="47">
        <f t="shared" si="914"/>
        <v>332.63</v>
      </c>
      <c r="V6029" s="47">
        <f t="shared" si="915"/>
        <v>220.76</v>
      </c>
      <c r="W6029" s="11">
        <f>IF(P6029&lt;&gt;Q6029,1,0)</f>
        <v>1</v>
      </c>
    </row>
    <row r="6030" spans="1:23" x14ac:dyDescent="0.45">
      <c r="A6030" t="s">
        <v>6035</v>
      </c>
      <c r="B6030">
        <v>168.02</v>
      </c>
      <c r="D6030" s="1" t="str">
        <f>VartojimasGamyba!J6026</f>
        <v>2024-05-09-00</v>
      </c>
      <c r="E6030" s="7">
        <f>VartojimasGamyba!G6026</f>
        <v>9.9000000000000005E-2</v>
      </c>
      <c r="F6030" s="11"/>
      <c r="G6030" s="12">
        <f>G6029+H6030-I6030</f>
        <v>4.8899999999999997</v>
      </c>
      <c r="H6030" s="12">
        <v>0</v>
      </c>
      <c r="I6030" s="12">
        <v>0.1100000000000009</v>
      </c>
      <c r="J6030" s="12">
        <v>0</v>
      </c>
      <c r="K6030" s="12"/>
      <c r="L6030" s="12">
        <f>VartojimasGamyba!H6026</f>
        <v>0</v>
      </c>
      <c r="M6030" s="19">
        <f t="shared" si="909"/>
        <v>-8.0491169285323849E-16</v>
      </c>
      <c r="N6030" s="7">
        <f t="shared" si="910"/>
        <v>-2.1596585630945241E-13</v>
      </c>
      <c r="O6030" s="7">
        <f t="shared" si="911"/>
        <v>-2.1596585630945241E-13</v>
      </c>
      <c r="R6030" s="20" t="s">
        <v>8783</v>
      </c>
      <c r="S6030" s="47">
        <f t="shared" si="912"/>
        <v>-8.0491169285323849E-16</v>
      </c>
      <c r="T6030" s="47">
        <f t="shared" si="913"/>
        <v>0</v>
      </c>
      <c r="U6030" s="47">
        <f t="shared" si="914"/>
        <v>268.31</v>
      </c>
      <c r="V6030" s="47">
        <f t="shared" si="915"/>
        <v>156.44</v>
      </c>
      <c r="W6030" s="11"/>
    </row>
    <row r="6031" spans="1:23" x14ac:dyDescent="0.45">
      <c r="A6031" t="s">
        <v>6036</v>
      </c>
      <c r="B6031">
        <v>89.44</v>
      </c>
      <c r="D6031" s="1" t="str">
        <f>VartojimasGamyba!J6027</f>
        <v>2024-05-09-01</v>
      </c>
      <c r="E6031" s="7">
        <f>VartojimasGamyba!G6027</f>
        <v>0.115</v>
      </c>
      <c r="F6031" s="11"/>
      <c r="G6031" s="12">
        <f t="shared" ref="G6031:G6053" si="916">G6030+H6031-I6031</f>
        <v>4.7622222222222215</v>
      </c>
      <c r="H6031" s="12">
        <v>0</v>
      </c>
      <c r="I6031" s="12">
        <v>0.1277777777777778</v>
      </c>
      <c r="J6031" s="12">
        <v>0</v>
      </c>
      <c r="K6031" s="12"/>
      <c r="L6031" s="12">
        <f>VartojimasGamyba!H6027</f>
        <v>0</v>
      </c>
      <c r="M6031" s="19">
        <f t="shared" si="909"/>
        <v>-1.3877787807814457E-17</v>
      </c>
      <c r="N6031" s="7">
        <f t="shared" si="910"/>
        <v>-2.6330326807766371E-15</v>
      </c>
      <c r="O6031" s="7">
        <f t="shared" si="911"/>
        <v>-2.6330326807766371E-15</v>
      </c>
      <c r="R6031" s="7"/>
      <c r="S6031" s="47">
        <f t="shared" si="912"/>
        <v>-1.3877787807814457E-17</v>
      </c>
      <c r="T6031" s="47">
        <f t="shared" si="913"/>
        <v>0</v>
      </c>
      <c r="U6031" s="47">
        <f t="shared" si="914"/>
        <v>189.73000000000002</v>
      </c>
      <c r="V6031" s="47">
        <f t="shared" si="915"/>
        <v>77.86</v>
      </c>
      <c r="W6031" s="11"/>
    </row>
    <row r="6032" spans="1:23" x14ac:dyDescent="0.45">
      <c r="A6032" t="s">
        <v>6037</v>
      </c>
      <c r="B6032">
        <v>90.05</v>
      </c>
      <c r="D6032" s="1" t="str">
        <f>VartojimasGamyba!J6028</f>
        <v>2024-05-09-02</v>
      </c>
      <c r="E6032" s="7">
        <f>VartojimasGamyba!G6028</f>
        <v>8.4000000000000005E-2</v>
      </c>
      <c r="F6032" s="11"/>
      <c r="G6032" s="12">
        <f t="shared" si="916"/>
        <v>4.6688888888888878</v>
      </c>
      <c r="H6032" s="12">
        <v>0</v>
      </c>
      <c r="I6032" s="12">
        <v>9.3333333333333338E-2</v>
      </c>
      <c r="J6032" s="12">
        <v>0</v>
      </c>
      <c r="K6032" s="12"/>
      <c r="L6032" s="12">
        <f>VartojimasGamyba!H6028</f>
        <v>0</v>
      </c>
      <c r="M6032" s="19">
        <f t="shared" si="909"/>
        <v>0</v>
      </c>
      <c r="N6032" s="7">
        <f t="shared" si="910"/>
        <v>0</v>
      </c>
      <c r="O6032" s="7">
        <f t="shared" si="911"/>
        <v>0</v>
      </c>
      <c r="R6032" s="7"/>
      <c r="S6032" s="47">
        <f t="shared" si="912"/>
        <v>0</v>
      </c>
      <c r="T6032" s="47">
        <f t="shared" si="913"/>
        <v>0</v>
      </c>
      <c r="U6032" s="47">
        <f t="shared" si="914"/>
        <v>190.34</v>
      </c>
      <c r="V6032" s="47">
        <f t="shared" si="915"/>
        <v>78.47</v>
      </c>
      <c r="W6032" s="11"/>
    </row>
    <row r="6033" spans="1:23" x14ac:dyDescent="0.45">
      <c r="A6033" t="s">
        <v>6038</v>
      </c>
      <c r="B6033">
        <v>84.73</v>
      </c>
      <c r="D6033" s="1" t="str">
        <f>VartojimasGamyba!J6029</f>
        <v>2024-05-09-03</v>
      </c>
      <c r="E6033" s="7">
        <f>VartojimasGamyba!G6029</f>
        <v>0.19400000000000001</v>
      </c>
      <c r="F6033" s="11"/>
      <c r="G6033" s="12">
        <f t="shared" si="916"/>
        <v>4.4588888888888878</v>
      </c>
      <c r="H6033" s="12">
        <v>0</v>
      </c>
      <c r="I6033" s="12">
        <v>0.20999999999999996</v>
      </c>
      <c r="J6033" s="12">
        <v>0</v>
      </c>
      <c r="K6033" s="12"/>
      <c r="L6033" s="12">
        <f>VartojimasGamyba!H6029</f>
        <v>5.0000000000000001E-3</v>
      </c>
      <c r="M6033" s="19">
        <f t="shared" si="909"/>
        <v>3.2092384305570931E-17</v>
      </c>
      <c r="N6033" s="7">
        <f t="shared" si="910"/>
        <v>5.9377329442167343E-15</v>
      </c>
      <c r="O6033" s="7">
        <f t="shared" si="911"/>
        <v>5.9377329442167343E-15</v>
      </c>
      <c r="R6033" s="7"/>
      <c r="S6033" s="47">
        <f t="shared" si="912"/>
        <v>3.2092384305570931E-17</v>
      </c>
      <c r="T6033" s="47">
        <f t="shared" si="913"/>
        <v>0</v>
      </c>
      <c r="U6033" s="47">
        <f t="shared" si="914"/>
        <v>185.02</v>
      </c>
      <c r="V6033" s="47">
        <f t="shared" si="915"/>
        <v>73.150000000000006</v>
      </c>
      <c r="W6033" s="11"/>
    </row>
    <row r="6034" spans="1:23" x14ac:dyDescent="0.45">
      <c r="A6034" t="s">
        <v>6039</v>
      </c>
      <c r="B6034">
        <v>84.93</v>
      </c>
      <c r="D6034" s="1" t="str">
        <f>VartojimasGamyba!J6030</f>
        <v>2024-05-09-04</v>
      </c>
      <c r="E6034" s="7">
        <f>VartojimasGamyba!G6030</f>
        <v>3.6999999999999998E-2</v>
      </c>
      <c r="F6034" s="11"/>
      <c r="G6034" s="12">
        <f t="shared" si="916"/>
        <v>4.4588888888888878</v>
      </c>
      <c r="H6034" s="12">
        <v>0</v>
      </c>
      <c r="I6034" s="12">
        <v>-1.3877787807814457E-17</v>
      </c>
      <c r="J6034" s="12">
        <v>7.400000000000001E-2</v>
      </c>
      <c r="K6034" s="12"/>
      <c r="L6034" s="12">
        <f>VartojimasGamyba!H6030</f>
        <v>0.111</v>
      </c>
      <c r="M6034" s="19">
        <f t="shared" si="909"/>
        <v>0</v>
      </c>
      <c r="N6034" s="7">
        <f t="shared" si="910"/>
        <v>-5.4279000000000011</v>
      </c>
      <c r="O6034" s="7">
        <f t="shared" si="911"/>
        <v>0</v>
      </c>
      <c r="R6034" s="7"/>
      <c r="S6034" s="47">
        <f t="shared" si="912"/>
        <v>7.400000000000001E-2</v>
      </c>
      <c r="T6034" s="47">
        <f t="shared" si="913"/>
        <v>7.400000000000001E-2</v>
      </c>
      <c r="U6034" s="47">
        <f t="shared" si="914"/>
        <v>185.22000000000003</v>
      </c>
      <c r="V6034" s="47">
        <f t="shared" si="915"/>
        <v>73.350000000000009</v>
      </c>
      <c r="W6034" s="11"/>
    </row>
    <row r="6035" spans="1:23" x14ac:dyDescent="0.45">
      <c r="A6035" t="s">
        <v>6040</v>
      </c>
      <c r="B6035">
        <v>91.53</v>
      </c>
      <c r="D6035" s="1" t="str">
        <f>VartojimasGamyba!J6031</f>
        <v>2024-05-09-05</v>
      </c>
      <c r="E6035" s="7">
        <f>VartojimasGamyba!G6031</f>
        <v>0.121</v>
      </c>
      <c r="F6035" s="11"/>
      <c r="G6035" s="12">
        <f t="shared" si="916"/>
        <v>4.4588888888888878</v>
      </c>
      <c r="H6035" s="12">
        <v>0</v>
      </c>
      <c r="I6035" s="12">
        <v>0</v>
      </c>
      <c r="J6035" s="12">
        <v>0.45499999999999996</v>
      </c>
      <c r="K6035" s="12"/>
      <c r="L6035" s="12">
        <f>VartojimasGamyba!H6031</f>
        <v>0.57599999999999996</v>
      </c>
      <c r="M6035" s="19">
        <f t="shared" si="909"/>
        <v>0</v>
      </c>
      <c r="N6035" s="7">
        <f t="shared" si="910"/>
        <v>-36.377249999999997</v>
      </c>
      <c r="O6035" s="7">
        <f t="shared" si="911"/>
        <v>0</v>
      </c>
      <c r="R6035" s="7"/>
      <c r="S6035" s="47">
        <f t="shared" si="912"/>
        <v>0.45499999999999996</v>
      </c>
      <c r="T6035" s="47">
        <f t="shared" si="913"/>
        <v>0.45499999999999996</v>
      </c>
      <c r="U6035" s="47">
        <f t="shared" si="914"/>
        <v>191.82</v>
      </c>
      <c r="V6035" s="47">
        <f t="shared" si="915"/>
        <v>79.95</v>
      </c>
      <c r="W6035" s="11"/>
    </row>
    <row r="6036" spans="1:23" x14ac:dyDescent="0.45">
      <c r="A6036" t="s">
        <v>6041</v>
      </c>
      <c r="B6036">
        <v>93.07</v>
      </c>
      <c r="D6036" s="1" t="str">
        <f>VartojimasGamyba!J6032</f>
        <v>2024-05-09-06</v>
      </c>
      <c r="E6036" s="7">
        <f>VartojimasGamyba!G6032</f>
        <v>0</v>
      </c>
      <c r="F6036" s="11"/>
      <c r="G6036" s="12">
        <f t="shared" si="916"/>
        <v>4.4588888888888878</v>
      </c>
      <c r="H6036" s="12">
        <v>0</v>
      </c>
      <c r="I6036" s="12">
        <v>-2.2204460492503131E-16</v>
      </c>
      <c r="J6036" s="12">
        <v>1.2809999999999999</v>
      </c>
      <c r="K6036" s="12"/>
      <c r="L6036" s="12">
        <f>VartojimasGamyba!H6032</f>
        <v>1.2809999999999999</v>
      </c>
      <c r="M6036" s="19">
        <f t="shared" si="909"/>
        <v>0</v>
      </c>
      <c r="N6036" s="7">
        <f t="shared" si="910"/>
        <v>-104.38868999999998</v>
      </c>
      <c r="O6036" s="7">
        <f t="shared" si="911"/>
        <v>0</v>
      </c>
      <c r="R6036" s="7"/>
      <c r="S6036" s="47">
        <f t="shared" si="912"/>
        <v>1.2809999999999999</v>
      </c>
      <c r="T6036" s="47">
        <f t="shared" si="913"/>
        <v>1.2809999999999999</v>
      </c>
      <c r="U6036" s="47">
        <f t="shared" si="914"/>
        <v>193.36</v>
      </c>
      <c r="V6036" s="47">
        <f t="shared" si="915"/>
        <v>81.489999999999995</v>
      </c>
      <c r="W6036" s="11"/>
    </row>
    <row r="6037" spans="1:23" x14ac:dyDescent="0.45">
      <c r="A6037" t="s">
        <v>6042</v>
      </c>
      <c r="B6037">
        <v>91.91</v>
      </c>
      <c r="D6037" s="1" t="str">
        <f>VartojimasGamyba!J6033</f>
        <v>2024-05-09-07</v>
      </c>
      <c r="E6037" s="7">
        <f>VartojimasGamyba!G6033</f>
        <v>0.20699999999999999</v>
      </c>
      <c r="F6037" s="11"/>
      <c r="G6037" s="12">
        <f t="shared" si="916"/>
        <v>4.4588888888888878</v>
      </c>
      <c r="H6037" s="12">
        <v>2.2204460492503131E-16</v>
      </c>
      <c r="I6037" s="12">
        <v>0</v>
      </c>
      <c r="J6037" s="12">
        <v>0.93899999999999995</v>
      </c>
      <c r="K6037" s="12"/>
      <c r="L6037" s="12">
        <f>VartojimasGamyba!H6033</f>
        <v>1.1459999999999999</v>
      </c>
      <c r="M6037" s="19">
        <f t="shared" si="909"/>
        <v>0</v>
      </c>
      <c r="N6037" s="7">
        <f t="shared" si="910"/>
        <v>-75.429869999999994</v>
      </c>
      <c r="O6037" s="7">
        <f t="shared" si="911"/>
        <v>0</v>
      </c>
      <c r="R6037" s="7"/>
      <c r="S6037" s="47">
        <f t="shared" si="912"/>
        <v>0.93899999999999995</v>
      </c>
      <c r="T6037" s="47">
        <f t="shared" si="913"/>
        <v>0.93899999999999995</v>
      </c>
      <c r="U6037" s="47">
        <f t="shared" si="914"/>
        <v>192.2</v>
      </c>
      <c r="V6037" s="47">
        <f t="shared" si="915"/>
        <v>80.33</v>
      </c>
      <c r="W6037" s="11"/>
    </row>
    <row r="6038" spans="1:23" x14ac:dyDescent="0.45">
      <c r="A6038" t="s">
        <v>6043</v>
      </c>
      <c r="B6038">
        <v>180.03</v>
      </c>
      <c r="D6038" s="1" t="str">
        <f>VartojimasGamyba!J6034</f>
        <v>2024-05-09-08</v>
      </c>
      <c r="E6038" s="7">
        <f>VartojimasGamyba!G6034</f>
        <v>2.9000000000000001E-2</v>
      </c>
      <c r="F6038" s="11"/>
      <c r="G6038" s="12">
        <f t="shared" si="916"/>
        <v>4.4588888888888878</v>
      </c>
      <c r="H6038" s="12">
        <v>0</v>
      </c>
      <c r="I6038" s="12">
        <v>0</v>
      </c>
      <c r="J6038" s="12">
        <v>1.2490000000000001</v>
      </c>
      <c r="K6038" s="12"/>
      <c r="L6038" s="12">
        <f>VartojimasGamyba!H6034</f>
        <v>1.278</v>
      </c>
      <c r="M6038" s="19">
        <f t="shared" si="909"/>
        <v>0</v>
      </c>
      <c r="N6038" s="7">
        <f t="shared" si="910"/>
        <v>-210.39404999999999</v>
      </c>
      <c r="O6038" s="7">
        <f t="shared" si="911"/>
        <v>0</v>
      </c>
      <c r="R6038" s="7"/>
      <c r="S6038" s="47">
        <f t="shared" si="912"/>
        <v>1.2490000000000001</v>
      </c>
      <c r="T6038" s="47">
        <f t="shared" si="913"/>
        <v>1.2490000000000001</v>
      </c>
      <c r="U6038" s="47">
        <f t="shared" si="914"/>
        <v>280.32</v>
      </c>
      <c r="V6038" s="47">
        <f t="shared" si="915"/>
        <v>168.45</v>
      </c>
      <c r="W6038" s="11"/>
    </row>
    <row r="6039" spans="1:23" x14ac:dyDescent="0.45">
      <c r="A6039" t="s">
        <v>6044</v>
      </c>
      <c r="B6039">
        <v>85.4</v>
      </c>
      <c r="D6039" s="1" t="str">
        <f>VartojimasGamyba!J6035</f>
        <v>2024-05-09-09</v>
      </c>
      <c r="E6039" s="7">
        <f>VartojimasGamyba!G6035</f>
        <v>0.114</v>
      </c>
      <c r="F6039" s="11"/>
      <c r="G6039" s="12">
        <f t="shared" si="916"/>
        <v>4.4588888888888878</v>
      </c>
      <c r="H6039" s="12">
        <v>2.7755575615628914E-16</v>
      </c>
      <c r="I6039" s="12">
        <v>0</v>
      </c>
      <c r="J6039" s="12">
        <v>1.1629999999999998</v>
      </c>
      <c r="K6039" s="12"/>
      <c r="L6039" s="12">
        <f>VartojimasGamyba!H6035</f>
        <v>1.2769999999999999</v>
      </c>
      <c r="M6039" s="19">
        <f t="shared" si="909"/>
        <v>0</v>
      </c>
      <c r="N6039" s="7">
        <f t="shared" si="910"/>
        <v>-85.85266</v>
      </c>
      <c r="O6039" s="7">
        <f t="shared" si="911"/>
        <v>0</v>
      </c>
      <c r="R6039" s="7"/>
      <c r="S6039" s="47">
        <f t="shared" si="912"/>
        <v>1.1629999999999998</v>
      </c>
      <c r="T6039" s="47">
        <f t="shared" si="913"/>
        <v>1.1629999999999998</v>
      </c>
      <c r="U6039" s="47">
        <f t="shared" si="914"/>
        <v>185.69</v>
      </c>
      <c r="V6039" s="47">
        <f t="shared" si="915"/>
        <v>73.820000000000007</v>
      </c>
      <c r="W6039" s="11"/>
    </row>
    <row r="6040" spans="1:23" x14ac:dyDescent="0.45">
      <c r="A6040" t="s">
        <v>6045</v>
      </c>
      <c r="B6040">
        <v>85.39</v>
      </c>
      <c r="D6040" s="1" t="str">
        <f>VartojimasGamyba!J6036</f>
        <v>2024-05-09-10</v>
      </c>
      <c r="E6040" s="7">
        <f>VartojimasGamyba!G6036</f>
        <v>1.36</v>
      </c>
      <c r="F6040" s="11"/>
      <c r="G6040" s="12">
        <f t="shared" si="916"/>
        <v>3.9133333333333322</v>
      </c>
      <c r="H6040" s="12">
        <v>0</v>
      </c>
      <c r="I6040" s="12">
        <v>0.54555555555555579</v>
      </c>
      <c r="J6040" s="12">
        <v>0</v>
      </c>
      <c r="K6040" s="12"/>
      <c r="L6040" s="12">
        <f>VartojimasGamyba!H6036</f>
        <v>0.86899999999999999</v>
      </c>
      <c r="M6040" s="19">
        <f t="shared" si="909"/>
        <v>0</v>
      </c>
      <c r="N6040" s="7">
        <f t="shared" si="910"/>
        <v>0</v>
      </c>
      <c r="O6040" s="7">
        <f t="shared" si="911"/>
        <v>0</v>
      </c>
      <c r="R6040" s="7"/>
      <c r="S6040" s="47">
        <f t="shared" si="912"/>
        <v>0</v>
      </c>
      <c r="T6040" s="47">
        <f t="shared" si="913"/>
        <v>0</v>
      </c>
      <c r="U6040" s="47">
        <f t="shared" si="914"/>
        <v>185.68</v>
      </c>
      <c r="V6040" s="47">
        <f t="shared" si="915"/>
        <v>73.81</v>
      </c>
      <c r="W6040" s="11"/>
    </row>
    <row r="6041" spans="1:23" x14ac:dyDescent="0.45">
      <c r="A6041" t="s">
        <v>6046</v>
      </c>
      <c r="B6041">
        <v>20.010000000000002</v>
      </c>
      <c r="D6041" s="1" t="str">
        <f>VartojimasGamyba!J6037</f>
        <v>2024-05-09-11</v>
      </c>
      <c r="E6041" s="7">
        <f>VartojimasGamyba!G6037</f>
        <v>7.1999999999999995E-2</v>
      </c>
      <c r="F6041" s="11"/>
      <c r="G6041" s="12">
        <f t="shared" si="916"/>
        <v>4.2673333333333314</v>
      </c>
      <c r="H6041" s="12">
        <v>0.35399999999999965</v>
      </c>
      <c r="I6041" s="12">
        <v>0</v>
      </c>
      <c r="J6041" s="12">
        <v>1.0060000000000002</v>
      </c>
      <c r="K6041" s="12"/>
      <c r="L6041" s="12">
        <f>VartojimasGamyba!H6037</f>
        <v>1.4319999999999999</v>
      </c>
      <c r="M6041" s="19">
        <f t="shared" si="909"/>
        <v>0</v>
      </c>
      <c r="N6041" s="7">
        <f t="shared" si="910"/>
        <v>-8.4805800000000033</v>
      </c>
      <c r="O6041" s="7">
        <f t="shared" si="911"/>
        <v>0</v>
      </c>
      <c r="R6041" s="7"/>
      <c r="S6041" s="47">
        <f t="shared" si="912"/>
        <v>1.3599999999999999</v>
      </c>
      <c r="T6041" s="47">
        <f t="shared" si="913"/>
        <v>1.3599999999999999</v>
      </c>
      <c r="U6041" s="47">
        <f t="shared" si="914"/>
        <v>120.30000000000001</v>
      </c>
      <c r="V6041" s="47">
        <f t="shared" si="915"/>
        <v>8.4300000000000015</v>
      </c>
      <c r="W6041" s="11"/>
    </row>
    <row r="6042" spans="1:23" x14ac:dyDescent="0.45">
      <c r="A6042" t="s">
        <v>6047</v>
      </c>
      <c r="B6042">
        <v>84.77</v>
      </c>
      <c r="D6042" s="1" t="str">
        <f>VartojimasGamyba!J6038</f>
        <v>2024-05-09-12</v>
      </c>
      <c r="E6042" s="7">
        <f>VartojimasGamyba!G6038</f>
        <v>0</v>
      </c>
      <c r="F6042" s="11"/>
      <c r="G6042" s="12">
        <f t="shared" si="916"/>
        <v>4.2673333333333314</v>
      </c>
      <c r="H6042" s="12">
        <v>0</v>
      </c>
      <c r="I6042" s="12">
        <v>-2.2204460492503131E-16</v>
      </c>
      <c r="J6042" s="12">
        <v>1.3720000000000001</v>
      </c>
      <c r="K6042" s="12"/>
      <c r="L6042" s="12">
        <f>VartojimasGamyba!H6038</f>
        <v>1.3720000000000001</v>
      </c>
      <c r="M6042" s="19">
        <f t="shared" si="909"/>
        <v>0</v>
      </c>
      <c r="N6042" s="7">
        <f t="shared" si="910"/>
        <v>-100.41668</v>
      </c>
      <c r="O6042" s="7">
        <f t="shared" si="911"/>
        <v>0</v>
      </c>
      <c r="R6042" s="7"/>
      <c r="S6042" s="47">
        <f t="shared" si="912"/>
        <v>1.3720000000000001</v>
      </c>
      <c r="T6042" s="47">
        <f t="shared" si="913"/>
        <v>1.3720000000000001</v>
      </c>
      <c r="U6042" s="47">
        <f t="shared" si="914"/>
        <v>185.06</v>
      </c>
      <c r="V6042" s="47">
        <f t="shared" si="915"/>
        <v>73.19</v>
      </c>
      <c r="W6042" s="11"/>
    </row>
    <row r="6043" spans="1:23" x14ac:dyDescent="0.45">
      <c r="A6043" t="s">
        <v>6048</v>
      </c>
      <c r="B6043">
        <v>26.23</v>
      </c>
      <c r="D6043" s="1" t="str">
        <f>VartojimasGamyba!J6039</f>
        <v>2024-05-09-13</v>
      </c>
      <c r="E6043" s="7">
        <f>VartojimasGamyba!G6039</f>
        <v>0</v>
      </c>
      <c r="F6043" s="11"/>
      <c r="G6043" s="12">
        <f t="shared" si="916"/>
        <v>4.2673333333333314</v>
      </c>
      <c r="H6043" s="12">
        <v>5.5511151231257827E-17</v>
      </c>
      <c r="I6043" s="12">
        <v>0</v>
      </c>
      <c r="J6043" s="12">
        <v>1.8879999999999999</v>
      </c>
      <c r="K6043" s="12"/>
      <c r="L6043" s="12">
        <f>VartojimasGamyba!H6039</f>
        <v>1.8879999999999999</v>
      </c>
      <c r="M6043" s="19">
        <f t="shared" si="909"/>
        <v>0</v>
      </c>
      <c r="N6043" s="7">
        <f t="shared" si="910"/>
        <v>-27.659199999999998</v>
      </c>
      <c r="O6043" s="7">
        <f t="shared" si="911"/>
        <v>0</v>
      </c>
      <c r="R6043" s="7"/>
      <c r="S6043" s="47">
        <f t="shared" si="912"/>
        <v>1.8879999999999999</v>
      </c>
      <c r="T6043" s="47">
        <f t="shared" si="913"/>
        <v>1.8879999999999999</v>
      </c>
      <c r="U6043" s="47">
        <f t="shared" si="914"/>
        <v>126.52000000000001</v>
      </c>
      <c r="V6043" s="47">
        <f t="shared" si="915"/>
        <v>14.65</v>
      </c>
      <c r="W6043" s="11"/>
    </row>
    <row r="6044" spans="1:23" x14ac:dyDescent="0.45">
      <c r="A6044" t="s">
        <v>6049</v>
      </c>
      <c r="B6044">
        <v>19.149999999999999</v>
      </c>
      <c r="D6044" s="1" t="str">
        <f>VartojimasGamyba!J6040</f>
        <v>2024-05-09-14</v>
      </c>
      <c r="E6044" s="7">
        <f>VartojimasGamyba!G6040</f>
        <v>0</v>
      </c>
      <c r="F6044" s="11"/>
      <c r="G6044" s="12">
        <f t="shared" si="916"/>
        <v>5.8723333333333319</v>
      </c>
      <c r="H6044" s="12">
        <v>1.605</v>
      </c>
      <c r="I6044" s="12">
        <v>0</v>
      </c>
      <c r="J6044" s="12">
        <v>0</v>
      </c>
      <c r="K6044" s="12"/>
      <c r="L6044" s="12">
        <f>VartojimasGamyba!H6040</f>
        <v>1.605</v>
      </c>
      <c r="M6044" s="19">
        <f t="shared" si="909"/>
        <v>0</v>
      </c>
      <c r="N6044" s="7">
        <f t="shared" si="910"/>
        <v>0</v>
      </c>
      <c r="O6044" s="7">
        <f t="shared" si="911"/>
        <v>0</v>
      </c>
      <c r="R6044" s="7"/>
      <c r="S6044" s="47">
        <f t="shared" si="912"/>
        <v>1.605</v>
      </c>
      <c r="T6044" s="47">
        <f t="shared" si="913"/>
        <v>1.605</v>
      </c>
      <c r="U6044" s="47">
        <f t="shared" si="914"/>
        <v>119.44</v>
      </c>
      <c r="V6044" s="47">
        <f t="shared" si="915"/>
        <v>7.5699999999999985</v>
      </c>
      <c r="W6044" s="11"/>
    </row>
    <row r="6045" spans="1:23" x14ac:dyDescent="0.45">
      <c r="A6045" t="s">
        <v>6050</v>
      </c>
      <c r="B6045">
        <v>4.5999999999999996</v>
      </c>
      <c r="D6045" s="1" t="str">
        <f>VartojimasGamyba!J6041</f>
        <v>2024-05-09-15</v>
      </c>
      <c r="E6045" s="7">
        <f>VartojimasGamyba!G6041</f>
        <v>0.84599999999999997</v>
      </c>
      <c r="F6045" s="11"/>
      <c r="G6045" s="12">
        <f t="shared" si="916"/>
        <v>6.2303333333333315</v>
      </c>
      <c r="H6045" s="12">
        <v>0.35799999999999998</v>
      </c>
      <c r="I6045" s="12">
        <v>0</v>
      </c>
      <c r="J6045" s="12">
        <v>0</v>
      </c>
      <c r="K6045" s="12"/>
      <c r="L6045" s="12">
        <f>VartojimasGamyba!H6041</f>
        <v>1.204</v>
      </c>
      <c r="M6045" s="19">
        <f t="shared" si="909"/>
        <v>0</v>
      </c>
      <c r="N6045" s="7">
        <f t="shared" si="910"/>
        <v>0</v>
      </c>
      <c r="O6045" s="7">
        <f t="shared" si="911"/>
        <v>0</v>
      </c>
      <c r="R6045" s="7"/>
      <c r="S6045" s="47">
        <f t="shared" si="912"/>
        <v>0.35799999999999998</v>
      </c>
      <c r="T6045" s="47">
        <f t="shared" si="913"/>
        <v>0.35799999999999998</v>
      </c>
      <c r="U6045" s="47">
        <f t="shared" si="914"/>
        <v>104.89</v>
      </c>
      <c r="V6045" s="47">
        <f t="shared" si="915"/>
        <v>-6.98</v>
      </c>
      <c r="W6045" s="11"/>
    </row>
    <row r="6046" spans="1:23" x14ac:dyDescent="0.45">
      <c r="A6046" t="s">
        <v>6051</v>
      </c>
      <c r="B6046">
        <v>50.1</v>
      </c>
      <c r="D6046" s="1" t="str">
        <f>VartojimasGamyba!J6042</f>
        <v>2024-05-09-16</v>
      </c>
      <c r="E6046" s="7">
        <f>VartojimasGamyba!G6042</f>
        <v>4.4999999999999998E-2</v>
      </c>
      <c r="F6046" s="11"/>
      <c r="G6046" s="12">
        <f t="shared" si="916"/>
        <v>6.2303333333333315</v>
      </c>
      <c r="H6046" s="12">
        <v>0</v>
      </c>
      <c r="I6046" s="12">
        <v>0</v>
      </c>
      <c r="J6046" s="12">
        <v>0.38200000000000001</v>
      </c>
      <c r="K6046" s="12"/>
      <c r="L6046" s="12">
        <f>VartojimasGamyba!H6042</f>
        <v>0.42699999999999999</v>
      </c>
      <c r="M6046" s="19">
        <f t="shared" si="909"/>
        <v>0</v>
      </c>
      <c r="N6046" s="7">
        <f t="shared" si="910"/>
        <v>-14.714640000000001</v>
      </c>
      <c r="O6046" s="7">
        <f t="shared" si="911"/>
        <v>0</v>
      </c>
      <c r="R6046" s="7"/>
      <c r="S6046" s="47">
        <f t="shared" si="912"/>
        <v>0.38200000000000001</v>
      </c>
      <c r="T6046" s="47">
        <f t="shared" si="913"/>
        <v>0.38200000000000001</v>
      </c>
      <c r="U6046" s="47">
        <f t="shared" si="914"/>
        <v>150.39000000000001</v>
      </c>
      <c r="V6046" s="47">
        <f t="shared" si="915"/>
        <v>38.520000000000003</v>
      </c>
      <c r="W6046" s="11"/>
    </row>
    <row r="6047" spans="1:23" x14ac:dyDescent="0.45">
      <c r="A6047" t="s">
        <v>6052</v>
      </c>
      <c r="B6047">
        <v>3.08</v>
      </c>
      <c r="D6047" s="1" t="str">
        <f>VartojimasGamyba!J6043</f>
        <v>2024-05-09-17</v>
      </c>
      <c r="E6047" s="7">
        <f>VartojimasGamyba!G6043</f>
        <v>8.2000000000000003E-2</v>
      </c>
      <c r="F6047" s="11"/>
      <c r="G6047" s="12">
        <f t="shared" si="916"/>
        <v>6.2433333333333314</v>
      </c>
      <c r="H6047" s="12">
        <v>1.2999999999999998E-2</v>
      </c>
      <c r="I6047" s="12">
        <v>0</v>
      </c>
      <c r="J6047" s="12">
        <v>0</v>
      </c>
      <c r="K6047" s="12"/>
      <c r="L6047" s="12">
        <f>VartojimasGamyba!H6043</f>
        <v>9.5000000000000001E-2</v>
      </c>
      <c r="M6047" s="19">
        <f t="shared" si="909"/>
        <v>0</v>
      </c>
      <c r="N6047" s="7">
        <f t="shared" si="910"/>
        <v>0</v>
      </c>
      <c r="O6047" s="7">
        <f t="shared" si="911"/>
        <v>0</v>
      </c>
      <c r="R6047" s="7"/>
      <c r="S6047" s="47">
        <f t="shared" si="912"/>
        <v>1.2999999999999998E-2</v>
      </c>
      <c r="T6047" s="47">
        <f t="shared" si="913"/>
        <v>1.2999999999999998E-2</v>
      </c>
      <c r="U6047" s="47">
        <f t="shared" si="914"/>
        <v>103.37</v>
      </c>
      <c r="V6047" s="47">
        <f t="shared" si="915"/>
        <v>-8.5</v>
      </c>
      <c r="W6047" s="11"/>
    </row>
    <row r="6048" spans="1:23" x14ac:dyDescent="0.45">
      <c r="A6048" t="s">
        <v>6053</v>
      </c>
      <c r="B6048">
        <v>66.42</v>
      </c>
      <c r="D6048" s="1" t="str">
        <f>VartojimasGamyba!J6044</f>
        <v>2024-05-09-18</v>
      </c>
      <c r="E6048" s="7">
        <f>VartojimasGamyba!G6044</f>
        <v>0.30499999999999999</v>
      </c>
      <c r="F6048" s="11"/>
      <c r="G6048" s="12">
        <f t="shared" si="916"/>
        <v>5.9044444444444428</v>
      </c>
      <c r="H6048" s="12">
        <v>0</v>
      </c>
      <c r="I6048" s="12">
        <v>0.33888888888888891</v>
      </c>
      <c r="J6048" s="12">
        <v>0</v>
      </c>
      <c r="K6048" s="12"/>
      <c r="L6048" s="12">
        <f>VartojimasGamyba!H6044</f>
        <v>0</v>
      </c>
      <c r="M6048" s="19">
        <f t="shared" si="909"/>
        <v>-5.5511151231257827E-17</v>
      </c>
      <c r="N6048" s="7">
        <f t="shared" si="910"/>
        <v>-9.2542640217629928E-15</v>
      </c>
      <c r="O6048" s="7">
        <f t="shared" si="911"/>
        <v>-9.2542640217629928E-15</v>
      </c>
      <c r="R6048" s="7"/>
      <c r="S6048" s="47">
        <f t="shared" si="912"/>
        <v>-5.5511151231257827E-17</v>
      </c>
      <c r="T6048" s="47">
        <f t="shared" si="913"/>
        <v>0</v>
      </c>
      <c r="U6048" s="47">
        <f t="shared" si="914"/>
        <v>166.71</v>
      </c>
      <c r="V6048" s="47">
        <f t="shared" si="915"/>
        <v>54.84</v>
      </c>
      <c r="W6048" s="11"/>
    </row>
    <row r="6049" spans="1:23" x14ac:dyDescent="0.45">
      <c r="A6049" t="s">
        <v>6054</v>
      </c>
      <c r="B6049">
        <v>92.35</v>
      </c>
      <c r="D6049" s="1" t="str">
        <f>VartojimasGamyba!J6045</f>
        <v>2024-05-09-19</v>
      </c>
      <c r="E6049" s="7">
        <f>VartojimasGamyba!G6045</f>
        <v>0.19900000000000001</v>
      </c>
      <c r="F6049" s="11"/>
      <c r="G6049" s="12">
        <f t="shared" si="916"/>
        <v>5.6833333333333318</v>
      </c>
      <c r="H6049" s="12">
        <v>0</v>
      </c>
      <c r="I6049" s="12">
        <v>0.22111111111111112</v>
      </c>
      <c r="J6049" s="12">
        <v>0</v>
      </c>
      <c r="K6049" s="12"/>
      <c r="L6049" s="12">
        <f>VartojimasGamyba!H6045</f>
        <v>0</v>
      </c>
      <c r="M6049" s="19">
        <f t="shared" si="909"/>
        <v>0</v>
      </c>
      <c r="N6049" s="7">
        <f t="shared" si="910"/>
        <v>0</v>
      </c>
      <c r="O6049" s="7">
        <f t="shared" si="911"/>
        <v>0</v>
      </c>
      <c r="R6049" s="7"/>
      <c r="S6049" s="47">
        <f t="shared" si="912"/>
        <v>0</v>
      </c>
      <c r="T6049" s="47">
        <f t="shared" si="913"/>
        <v>0</v>
      </c>
      <c r="U6049" s="47">
        <f t="shared" si="914"/>
        <v>192.64</v>
      </c>
      <c r="V6049" s="47">
        <f t="shared" si="915"/>
        <v>80.77</v>
      </c>
      <c r="W6049" s="11"/>
    </row>
    <row r="6050" spans="1:23" x14ac:dyDescent="0.45">
      <c r="A6050" t="s">
        <v>6055</v>
      </c>
      <c r="B6050">
        <v>120.68</v>
      </c>
      <c r="D6050" s="1" t="str">
        <f>VartojimasGamyba!J6046</f>
        <v>2024-05-09-20</v>
      </c>
      <c r="E6050" s="7">
        <f>VartojimasGamyba!G6046</f>
        <v>0.16200000000000001</v>
      </c>
      <c r="F6050" s="11"/>
      <c r="G6050" s="12">
        <f t="shared" si="916"/>
        <v>5.5033333333333321</v>
      </c>
      <c r="H6050" s="12">
        <v>0</v>
      </c>
      <c r="I6050" s="12">
        <v>0.18000000000000002</v>
      </c>
      <c r="J6050" s="12">
        <v>0</v>
      </c>
      <c r="K6050" s="12"/>
      <c r="L6050" s="12">
        <f>VartojimasGamyba!H6046</f>
        <v>0</v>
      </c>
      <c r="M6050" s="19">
        <f t="shared" si="909"/>
        <v>-2.7755575615628914E-17</v>
      </c>
      <c r="N6050" s="7">
        <f t="shared" si="910"/>
        <v>-6.1331495437855218E-15</v>
      </c>
      <c r="O6050" s="7">
        <f t="shared" si="911"/>
        <v>-6.1331495437855218E-15</v>
      </c>
      <c r="P6050" s="7" t="s">
        <v>8873</v>
      </c>
      <c r="R6050" s="7"/>
      <c r="S6050" s="47">
        <f t="shared" si="912"/>
        <v>-2.7755575615628914E-17</v>
      </c>
      <c r="T6050" s="47">
        <f t="shared" si="913"/>
        <v>0</v>
      </c>
      <c r="U6050" s="47">
        <f t="shared" si="914"/>
        <v>220.97000000000003</v>
      </c>
      <c r="V6050" s="47">
        <f t="shared" si="915"/>
        <v>109.10000000000001</v>
      </c>
      <c r="W6050" s="11"/>
    </row>
    <row r="6051" spans="1:23" x14ac:dyDescent="0.45">
      <c r="A6051" t="s">
        <v>6056</v>
      </c>
      <c r="B6051">
        <v>138.94</v>
      </c>
      <c r="D6051" s="1" t="str">
        <f>VartojimasGamyba!J6047</f>
        <v>2024-05-09-21</v>
      </c>
      <c r="E6051" s="7">
        <f>VartojimasGamyba!G6047</f>
        <v>0.17199999999999999</v>
      </c>
      <c r="F6051" s="11"/>
      <c r="G6051" s="12">
        <f t="shared" si="916"/>
        <v>5.3122222222222213</v>
      </c>
      <c r="H6051" s="12">
        <v>0</v>
      </c>
      <c r="I6051" s="12">
        <v>0.19111111111111109</v>
      </c>
      <c r="J6051" s="12">
        <v>0</v>
      </c>
      <c r="K6051" s="12"/>
      <c r="L6051" s="12">
        <f>VartojimasGamyba!H6047</f>
        <v>0</v>
      </c>
      <c r="M6051" s="19">
        <f t="shared" si="909"/>
        <v>0</v>
      </c>
      <c r="N6051" s="7">
        <f t="shared" si="910"/>
        <v>0</v>
      </c>
      <c r="O6051" s="7">
        <f t="shared" si="911"/>
        <v>0</v>
      </c>
      <c r="P6051" s="7">
        <f>SUM(N6030:N6053)</f>
        <v>-669.14152000000024</v>
      </c>
      <c r="R6051" s="7"/>
      <c r="S6051" s="47">
        <f t="shared" si="912"/>
        <v>0</v>
      </c>
      <c r="T6051" s="47">
        <f t="shared" si="913"/>
        <v>0</v>
      </c>
      <c r="U6051" s="47">
        <f t="shared" si="914"/>
        <v>239.23000000000002</v>
      </c>
      <c r="V6051" s="47">
        <f t="shared" si="915"/>
        <v>127.36</v>
      </c>
      <c r="W6051" s="11"/>
    </row>
    <row r="6052" spans="1:23" x14ac:dyDescent="0.45">
      <c r="A6052" t="s">
        <v>6057</v>
      </c>
      <c r="B6052">
        <v>126.55</v>
      </c>
      <c r="D6052" s="1" t="str">
        <f>VartojimasGamyba!J6048</f>
        <v>2024-05-09-22</v>
      </c>
      <c r="E6052" s="7">
        <f>VartojimasGamyba!G6048</f>
        <v>0.12</v>
      </c>
      <c r="F6052" s="11"/>
      <c r="G6052" s="12">
        <f t="shared" si="916"/>
        <v>5.1788888888888875</v>
      </c>
      <c r="H6052" s="12">
        <v>0</v>
      </c>
      <c r="I6052" s="12">
        <v>0.13333333333333333</v>
      </c>
      <c r="J6052" s="12">
        <v>0</v>
      </c>
      <c r="K6052" s="12"/>
      <c r="L6052" s="12">
        <f>VartojimasGamyba!H6048</f>
        <v>0</v>
      </c>
      <c r="M6052" s="19">
        <f t="shared" si="909"/>
        <v>0</v>
      </c>
      <c r="N6052" s="7">
        <f t="shared" si="910"/>
        <v>0</v>
      </c>
      <c r="O6052" s="7">
        <f t="shared" si="911"/>
        <v>0</v>
      </c>
      <c r="P6052" s="7" t="s">
        <v>8872</v>
      </c>
      <c r="R6052" s="7"/>
      <c r="S6052" s="47">
        <f t="shared" si="912"/>
        <v>0</v>
      </c>
      <c r="T6052" s="47">
        <f t="shared" si="913"/>
        <v>0</v>
      </c>
      <c r="U6052" s="47">
        <f t="shared" si="914"/>
        <v>226.84</v>
      </c>
      <c r="V6052" s="47">
        <f t="shared" si="915"/>
        <v>114.97</v>
      </c>
      <c r="W6052" s="11"/>
    </row>
    <row r="6053" spans="1:23" x14ac:dyDescent="0.45">
      <c r="A6053" t="s">
        <v>6058</v>
      </c>
      <c r="B6053">
        <v>102.21</v>
      </c>
      <c r="D6053" s="1" t="str">
        <f>VartojimasGamyba!J6049</f>
        <v>2024-05-09-23</v>
      </c>
      <c r="E6053" s="7">
        <f>VartojimasGamyba!G6049</f>
        <v>0.161</v>
      </c>
      <c r="F6053" s="11"/>
      <c r="G6053" s="12">
        <f t="shared" si="916"/>
        <v>4.9999999999999982</v>
      </c>
      <c r="H6053" s="12">
        <v>0</v>
      </c>
      <c r="I6053" s="12">
        <v>0.1788888888888889</v>
      </c>
      <c r="J6053" s="12">
        <v>0</v>
      </c>
      <c r="K6053" s="12"/>
      <c r="L6053" s="12">
        <f>VartojimasGamyba!H6049</f>
        <v>0</v>
      </c>
      <c r="M6053" s="19">
        <f t="shared" si="909"/>
        <v>0</v>
      </c>
      <c r="N6053" s="7">
        <f t="shared" si="910"/>
        <v>0</v>
      </c>
      <c r="O6053" s="7">
        <f t="shared" si="911"/>
        <v>0</v>
      </c>
      <c r="P6053" s="7">
        <f>SUM(O6030:O6053)</f>
        <v>-2.2804856961156082E-13</v>
      </c>
      <c r="Q6053" s="7">
        <f>SUMPRODUCT(B6030:B6053,E6030:E6053)+SUM(E6030:E6053)*$Z$21-SUMPRODUCT(B6030:B6053,L6030:L6053)+SUM(L6030:L6053)*ABS($Z$20)</f>
        <v>6.3000099999999861</v>
      </c>
      <c r="R6053" s="7"/>
      <c r="S6053" s="47">
        <f t="shared" si="912"/>
        <v>0</v>
      </c>
      <c r="T6053" s="47">
        <f t="shared" si="913"/>
        <v>0</v>
      </c>
      <c r="U6053" s="47">
        <f t="shared" si="914"/>
        <v>202.5</v>
      </c>
      <c r="V6053" s="47">
        <f t="shared" si="915"/>
        <v>90.63</v>
      </c>
      <c r="W6053" s="11">
        <f>IF(P6053&lt;&gt;Q6053,1,0)</f>
        <v>1</v>
      </c>
    </row>
    <row r="6054" spans="1:23" x14ac:dyDescent="0.45">
      <c r="A6054" t="s">
        <v>6059</v>
      </c>
      <c r="B6054">
        <v>85.4</v>
      </c>
      <c r="D6054" s="9" t="str">
        <f>VartojimasGamyba!J6050</f>
        <v>2024-05-10-00</v>
      </c>
      <c r="E6054" s="8">
        <f>VartojimasGamyba!G6050</f>
        <v>0.154</v>
      </c>
      <c r="F6054" s="11"/>
      <c r="G6054" s="7">
        <f>G6053+H6054-I6054</f>
        <v>4.828888888888887</v>
      </c>
      <c r="H6054" s="7">
        <v>0</v>
      </c>
      <c r="I6054" s="7">
        <v>0.1711111111111111</v>
      </c>
      <c r="J6054" s="7">
        <v>0</v>
      </c>
      <c r="L6054" s="7">
        <f>VartojimasGamyba!H6050</f>
        <v>0</v>
      </c>
      <c r="M6054" s="15">
        <f t="shared" si="909"/>
        <v>0</v>
      </c>
      <c r="N6054" s="7">
        <f t="shared" si="910"/>
        <v>0</v>
      </c>
      <c r="O6054" s="7">
        <f t="shared" si="911"/>
        <v>0</v>
      </c>
      <c r="R6054" s="20" t="s">
        <v>8783</v>
      </c>
      <c r="S6054" s="47">
        <f t="shared" si="912"/>
        <v>0</v>
      </c>
      <c r="T6054" s="47">
        <f t="shared" si="913"/>
        <v>0</v>
      </c>
      <c r="U6054" s="47">
        <f t="shared" si="914"/>
        <v>185.69</v>
      </c>
      <c r="V6054" s="47">
        <f t="shared" si="915"/>
        <v>73.820000000000007</v>
      </c>
      <c r="W6054" s="11"/>
    </row>
    <row r="6055" spans="1:23" x14ac:dyDescent="0.45">
      <c r="A6055" t="s">
        <v>6060</v>
      </c>
      <c r="B6055">
        <v>91.54</v>
      </c>
      <c r="D6055" s="9" t="str">
        <f>VartojimasGamyba!J6051</f>
        <v>2024-05-10-01</v>
      </c>
      <c r="E6055" s="8">
        <f>VartojimasGamyba!G6051</f>
        <v>0.14000000000000001</v>
      </c>
      <c r="F6055" s="11"/>
      <c r="G6055" s="7">
        <f t="shared" ref="G6055:G6077" si="917">G6054+H6055-I6055</f>
        <v>4.6733333333333311</v>
      </c>
      <c r="H6055" s="7">
        <v>0</v>
      </c>
      <c r="I6055" s="7">
        <v>0.15555555555555559</v>
      </c>
      <c r="J6055" s="7">
        <v>0</v>
      </c>
      <c r="L6055" s="7">
        <f>VartojimasGamyba!H6051</f>
        <v>0</v>
      </c>
      <c r="M6055" s="15">
        <f t="shared" si="909"/>
        <v>-2.7755575615628914E-17</v>
      </c>
      <c r="N6055" s="7">
        <f t="shared" si="910"/>
        <v>-5.3243520703460948E-15</v>
      </c>
      <c r="O6055" s="7">
        <f t="shared" si="911"/>
        <v>-5.3243520703460948E-15</v>
      </c>
      <c r="R6055" s="7"/>
      <c r="S6055" s="47">
        <f t="shared" si="912"/>
        <v>-2.7755575615628914E-17</v>
      </c>
      <c r="T6055" s="47">
        <f t="shared" si="913"/>
        <v>0</v>
      </c>
      <c r="U6055" s="47">
        <f t="shared" si="914"/>
        <v>191.83</v>
      </c>
      <c r="V6055" s="47">
        <f t="shared" si="915"/>
        <v>79.960000000000008</v>
      </c>
      <c r="W6055" s="11"/>
    </row>
    <row r="6056" spans="1:23" x14ac:dyDescent="0.45">
      <c r="A6056" t="s">
        <v>6061</v>
      </c>
      <c r="B6056">
        <v>84.29</v>
      </c>
      <c r="D6056" s="9" t="str">
        <f>VartojimasGamyba!J6052</f>
        <v>2024-05-10-02</v>
      </c>
      <c r="E6056" s="8">
        <f>VartojimasGamyba!G6052</f>
        <v>8.4000000000000005E-2</v>
      </c>
      <c r="F6056" s="11"/>
      <c r="G6056" s="7">
        <f t="shared" si="917"/>
        <v>4.5799999999999974</v>
      </c>
      <c r="H6056" s="7">
        <v>0</v>
      </c>
      <c r="I6056" s="7">
        <v>9.3333333333333338E-2</v>
      </c>
      <c r="J6056" s="7">
        <v>0</v>
      </c>
      <c r="L6056" s="7">
        <f>VartojimasGamyba!H6052</f>
        <v>0</v>
      </c>
      <c r="M6056" s="15">
        <f t="shared" si="909"/>
        <v>0</v>
      </c>
      <c r="N6056" s="7">
        <f t="shared" si="910"/>
        <v>0</v>
      </c>
      <c r="O6056" s="7">
        <f t="shared" si="911"/>
        <v>0</v>
      </c>
      <c r="R6056" s="7"/>
      <c r="S6056" s="47">
        <f t="shared" si="912"/>
        <v>0</v>
      </c>
      <c r="T6056" s="47">
        <f t="shared" si="913"/>
        <v>0</v>
      </c>
      <c r="U6056" s="47">
        <f t="shared" si="914"/>
        <v>184.58</v>
      </c>
      <c r="V6056" s="47">
        <f t="shared" si="915"/>
        <v>72.710000000000008</v>
      </c>
      <c r="W6056" s="11"/>
    </row>
    <row r="6057" spans="1:23" x14ac:dyDescent="0.45">
      <c r="A6057" t="s">
        <v>6062</v>
      </c>
      <c r="B6057">
        <v>76.28</v>
      </c>
      <c r="D6057" s="9" t="str">
        <f>VartojimasGamyba!J6053</f>
        <v>2024-05-10-03</v>
      </c>
      <c r="E6057" s="8">
        <f>VartojimasGamyba!G6053</f>
        <v>0.125</v>
      </c>
      <c r="F6057" s="11"/>
      <c r="G6057" s="7">
        <f t="shared" si="917"/>
        <v>4.4466666666666637</v>
      </c>
      <c r="H6057" s="7">
        <v>0</v>
      </c>
      <c r="I6057" s="7">
        <v>0.1333333333333333</v>
      </c>
      <c r="J6057" s="7">
        <v>0</v>
      </c>
      <c r="L6057" s="7">
        <f>VartojimasGamyba!H6053</f>
        <v>5.0000000000000001E-3</v>
      </c>
      <c r="M6057" s="15">
        <f t="shared" si="909"/>
        <v>1.8214596497756474E-17</v>
      </c>
      <c r="N6057" s="7">
        <f t="shared" si="910"/>
        <v>3.2161513036088605E-15</v>
      </c>
      <c r="O6057" s="7">
        <f t="shared" si="911"/>
        <v>3.2161513036088605E-15</v>
      </c>
      <c r="R6057" s="7"/>
      <c r="S6057" s="47">
        <f t="shared" si="912"/>
        <v>1.8214596497756474E-17</v>
      </c>
      <c r="T6057" s="47">
        <f t="shared" si="913"/>
        <v>0</v>
      </c>
      <c r="U6057" s="47">
        <f t="shared" si="914"/>
        <v>176.57</v>
      </c>
      <c r="V6057" s="47">
        <f t="shared" si="915"/>
        <v>64.7</v>
      </c>
      <c r="W6057" s="11"/>
    </row>
    <row r="6058" spans="1:23" x14ac:dyDescent="0.45">
      <c r="A6058" t="s">
        <v>6063</v>
      </c>
      <c r="B6058">
        <v>73.72</v>
      </c>
      <c r="D6058" s="9" t="str">
        <f>VartojimasGamyba!J6054</f>
        <v>2024-05-10-04</v>
      </c>
      <c r="E6058" s="8">
        <f>VartojimasGamyba!G6054</f>
        <v>0.14000000000000001</v>
      </c>
      <c r="F6058" s="11"/>
      <c r="G6058" s="7">
        <f t="shared" si="917"/>
        <v>4.3344444444444417</v>
      </c>
      <c r="H6058" s="7">
        <v>0</v>
      </c>
      <c r="I6058" s="7">
        <v>0.11222222222222221</v>
      </c>
      <c r="J6058" s="7">
        <v>0</v>
      </c>
      <c r="L6058" s="7">
        <f>VartojimasGamyba!H6054</f>
        <v>3.9E-2</v>
      </c>
      <c r="M6058" s="15">
        <f t="shared" si="909"/>
        <v>0</v>
      </c>
      <c r="N6058" s="7">
        <f t="shared" si="910"/>
        <v>0</v>
      </c>
      <c r="O6058" s="7">
        <f t="shared" si="911"/>
        <v>0</v>
      </c>
      <c r="R6058" s="7"/>
      <c r="S6058" s="47">
        <f t="shared" si="912"/>
        <v>0</v>
      </c>
      <c r="T6058" s="47">
        <f t="shared" si="913"/>
        <v>0</v>
      </c>
      <c r="U6058" s="47">
        <f t="shared" si="914"/>
        <v>174.01</v>
      </c>
      <c r="V6058" s="47">
        <f t="shared" si="915"/>
        <v>62.14</v>
      </c>
      <c r="W6058" s="11"/>
    </row>
    <row r="6059" spans="1:23" x14ac:dyDescent="0.45">
      <c r="A6059" t="s">
        <v>6064</v>
      </c>
      <c r="B6059">
        <v>74.09</v>
      </c>
      <c r="D6059" s="9" t="str">
        <f>VartojimasGamyba!J6055</f>
        <v>2024-05-10-05</v>
      </c>
      <c r="E6059" s="8">
        <f>VartojimasGamyba!G6055</f>
        <v>0.312</v>
      </c>
      <c r="F6059" s="11"/>
      <c r="G6059" s="7">
        <f t="shared" si="917"/>
        <v>4.0544444444444414</v>
      </c>
      <c r="H6059" s="7">
        <v>0</v>
      </c>
      <c r="I6059" s="7">
        <v>0.28000000000000003</v>
      </c>
      <c r="J6059" s="7">
        <v>0</v>
      </c>
      <c r="L6059" s="7">
        <f>VartojimasGamyba!H6055</f>
        <v>0.06</v>
      </c>
      <c r="M6059" s="15">
        <f t="shared" si="909"/>
        <v>-5.5511151231257827E-17</v>
      </c>
      <c r="N6059" s="7">
        <f t="shared" si="910"/>
        <v>-9.6800345517067396E-15</v>
      </c>
      <c r="O6059" s="7">
        <f t="shared" si="911"/>
        <v>-9.6800345517067396E-15</v>
      </c>
      <c r="R6059" s="7"/>
      <c r="S6059" s="47">
        <f t="shared" si="912"/>
        <v>-5.5511151231257827E-17</v>
      </c>
      <c r="T6059" s="47">
        <f t="shared" si="913"/>
        <v>0</v>
      </c>
      <c r="U6059" s="47">
        <f t="shared" si="914"/>
        <v>174.38</v>
      </c>
      <c r="V6059" s="47">
        <f t="shared" si="915"/>
        <v>62.510000000000005</v>
      </c>
      <c r="W6059" s="11"/>
    </row>
    <row r="6060" spans="1:23" x14ac:dyDescent="0.45">
      <c r="A6060" t="s">
        <v>6065</v>
      </c>
      <c r="B6060">
        <v>90.52</v>
      </c>
      <c r="D6060" s="9" t="str">
        <f>VartojimasGamyba!J6056</f>
        <v>2024-05-10-06</v>
      </c>
      <c r="E6060" s="8">
        <f>VartojimasGamyba!G6056</f>
        <v>0.622</v>
      </c>
      <c r="F6060" s="11"/>
      <c r="G6060" s="7">
        <f t="shared" si="917"/>
        <v>3.4688888888888858</v>
      </c>
      <c r="H6060" s="7">
        <v>0</v>
      </c>
      <c r="I6060" s="7">
        <v>0.58555555555555561</v>
      </c>
      <c r="J6060" s="7">
        <v>0</v>
      </c>
      <c r="L6060" s="7">
        <f>VartojimasGamyba!H6056</f>
        <v>9.5000000000000001E-2</v>
      </c>
      <c r="M6060" s="15">
        <f t="shared" si="909"/>
        <v>0</v>
      </c>
      <c r="N6060" s="7">
        <f t="shared" si="910"/>
        <v>0</v>
      </c>
      <c r="O6060" s="7">
        <f t="shared" si="911"/>
        <v>0</v>
      </c>
      <c r="R6060" s="7"/>
      <c r="S6060" s="47">
        <f t="shared" si="912"/>
        <v>0</v>
      </c>
      <c r="T6060" s="47">
        <f t="shared" si="913"/>
        <v>0</v>
      </c>
      <c r="U6060" s="47">
        <f t="shared" si="914"/>
        <v>190.81</v>
      </c>
      <c r="V6060" s="47">
        <f t="shared" si="915"/>
        <v>78.94</v>
      </c>
      <c r="W6060" s="11"/>
    </row>
    <row r="6061" spans="1:23" x14ac:dyDescent="0.45">
      <c r="A6061" t="s">
        <v>6066</v>
      </c>
      <c r="B6061">
        <v>115.26</v>
      </c>
      <c r="D6061" s="9" t="str">
        <f>VartojimasGamyba!J6057</f>
        <v>2024-05-10-07</v>
      </c>
      <c r="E6061" s="8">
        <f>VartojimasGamyba!G6057</f>
        <v>3.0000000000000001E-3</v>
      </c>
      <c r="F6061" s="11"/>
      <c r="G6061" s="7">
        <f t="shared" si="917"/>
        <v>3.4688888888888858</v>
      </c>
      <c r="H6061" s="7">
        <v>0</v>
      </c>
      <c r="I6061" s="7">
        <v>-5.5511151231257827E-17</v>
      </c>
      <c r="J6061" s="7">
        <v>0.44500000000000001</v>
      </c>
      <c r="L6061" s="7">
        <f>VartojimasGamyba!H6057</f>
        <v>0.44800000000000001</v>
      </c>
      <c r="M6061" s="15">
        <f t="shared" si="909"/>
        <v>0</v>
      </c>
      <c r="N6061" s="7">
        <f t="shared" si="910"/>
        <v>-46.137600000000006</v>
      </c>
      <c r="O6061" s="7">
        <f t="shared" si="911"/>
        <v>0</v>
      </c>
      <c r="R6061" s="7"/>
      <c r="S6061" s="47">
        <f t="shared" si="912"/>
        <v>0.44500000000000001</v>
      </c>
      <c r="T6061" s="47">
        <f t="shared" si="913"/>
        <v>0.44500000000000001</v>
      </c>
      <c r="U6061" s="47">
        <f t="shared" si="914"/>
        <v>215.55</v>
      </c>
      <c r="V6061" s="47">
        <f t="shared" si="915"/>
        <v>103.68</v>
      </c>
      <c r="W6061" s="11"/>
    </row>
    <row r="6062" spans="1:23" x14ac:dyDescent="0.45">
      <c r="A6062" t="s">
        <v>6067</v>
      </c>
      <c r="B6062">
        <v>127.95</v>
      </c>
      <c r="D6062" s="9" t="str">
        <f>VartojimasGamyba!J6058</f>
        <v>2024-05-10-08</v>
      </c>
      <c r="E6062" s="8">
        <f>VartojimasGamyba!G6058</f>
        <v>0</v>
      </c>
      <c r="F6062" s="11"/>
      <c r="G6062" s="7">
        <f t="shared" si="917"/>
        <v>3.4688888888888858</v>
      </c>
      <c r="H6062" s="7">
        <v>0</v>
      </c>
      <c r="I6062" s="7">
        <v>-2.2204460492503131E-16</v>
      </c>
      <c r="J6062" s="7">
        <v>1.1359999999999999</v>
      </c>
      <c r="L6062" s="7">
        <f>VartojimasGamyba!H6058</f>
        <v>1.1359999999999999</v>
      </c>
      <c r="M6062" s="15">
        <f t="shared" si="909"/>
        <v>0</v>
      </c>
      <c r="N6062" s="7">
        <f t="shared" si="910"/>
        <v>-132.19631999999999</v>
      </c>
      <c r="O6062" s="7">
        <f t="shared" si="911"/>
        <v>0</v>
      </c>
      <c r="R6062" s="7"/>
      <c r="S6062" s="47">
        <f t="shared" si="912"/>
        <v>1.1359999999999999</v>
      </c>
      <c r="T6062" s="47">
        <f t="shared" si="913"/>
        <v>1.1359999999999999</v>
      </c>
      <c r="U6062" s="47">
        <f t="shared" si="914"/>
        <v>228.24</v>
      </c>
      <c r="V6062" s="47">
        <f t="shared" si="915"/>
        <v>116.37</v>
      </c>
      <c r="W6062" s="11"/>
    </row>
    <row r="6063" spans="1:23" x14ac:dyDescent="0.45">
      <c r="A6063" t="s">
        <v>6068</v>
      </c>
      <c r="B6063">
        <v>113.52</v>
      </c>
      <c r="D6063" s="9" t="str">
        <f>VartojimasGamyba!J6059</f>
        <v>2024-05-10-09</v>
      </c>
      <c r="E6063" s="8">
        <f>VartojimasGamyba!G6059</f>
        <v>0</v>
      </c>
      <c r="F6063" s="11"/>
      <c r="G6063" s="7">
        <f t="shared" si="917"/>
        <v>3.4688888888888858</v>
      </c>
      <c r="H6063" s="7">
        <v>0</v>
      </c>
      <c r="I6063" s="7">
        <v>-2.2204460492503131E-16</v>
      </c>
      <c r="J6063" s="7">
        <v>1.409</v>
      </c>
      <c r="L6063" s="7">
        <f>VartojimasGamyba!H6059</f>
        <v>1.409</v>
      </c>
      <c r="M6063" s="15">
        <f t="shared" si="909"/>
        <v>0</v>
      </c>
      <c r="N6063" s="7">
        <f t="shared" si="910"/>
        <v>-143.63346000000001</v>
      </c>
      <c r="O6063" s="7">
        <f t="shared" si="911"/>
        <v>0</v>
      </c>
      <c r="R6063" s="7"/>
      <c r="S6063" s="47">
        <f t="shared" si="912"/>
        <v>1.409</v>
      </c>
      <c r="T6063" s="47">
        <f t="shared" si="913"/>
        <v>1.409</v>
      </c>
      <c r="U6063" s="47">
        <f t="shared" si="914"/>
        <v>213.81</v>
      </c>
      <c r="V6063" s="47">
        <f t="shared" si="915"/>
        <v>101.94</v>
      </c>
      <c r="W6063" s="11"/>
    </row>
    <row r="6064" spans="1:23" x14ac:dyDescent="0.45">
      <c r="A6064" t="s">
        <v>6069</v>
      </c>
      <c r="B6064">
        <v>68.510000000000005</v>
      </c>
      <c r="D6064" s="9" t="str">
        <f>VartojimasGamyba!J6060</f>
        <v>2024-05-10-10</v>
      </c>
      <c r="E6064" s="8">
        <f>VartojimasGamyba!G6060</f>
        <v>0.27800000000000002</v>
      </c>
      <c r="F6064" s="11"/>
      <c r="G6064" s="7">
        <f t="shared" si="917"/>
        <v>3.4688888888888858</v>
      </c>
      <c r="H6064" s="7">
        <v>0</v>
      </c>
      <c r="I6064" s="7">
        <v>0</v>
      </c>
      <c r="J6064" s="7">
        <v>1.847</v>
      </c>
      <c r="L6064" s="7">
        <f>VartojimasGamyba!H6060</f>
        <v>2.125</v>
      </c>
      <c r="M6064" s="15">
        <f t="shared" si="909"/>
        <v>0</v>
      </c>
      <c r="N6064" s="7">
        <f t="shared" si="910"/>
        <v>-105.14971000000001</v>
      </c>
      <c r="O6064" s="7">
        <f t="shared" si="911"/>
        <v>0</v>
      </c>
      <c r="R6064" s="7"/>
      <c r="S6064" s="47">
        <f t="shared" si="912"/>
        <v>1.847</v>
      </c>
      <c r="T6064" s="47">
        <f t="shared" si="913"/>
        <v>1.847</v>
      </c>
      <c r="U6064" s="47">
        <f t="shared" si="914"/>
        <v>168.8</v>
      </c>
      <c r="V6064" s="47">
        <f t="shared" si="915"/>
        <v>56.930000000000007</v>
      </c>
      <c r="W6064" s="11"/>
    </row>
    <row r="6065" spans="1:23" x14ac:dyDescent="0.45">
      <c r="A6065" t="s">
        <v>6070</v>
      </c>
      <c r="B6065">
        <v>189.99</v>
      </c>
      <c r="D6065" s="9" t="str">
        <f>VartojimasGamyba!J6061</f>
        <v>2024-05-10-11</v>
      </c>
      <c r="E6065" s="8">
        <f>VartojimasGamyba!G6061</f>
        <v>0.11</v>
      </c>
      <c r="F6065" s="11"/>
      <c r="G6065" s="7">
        <f t="shared" si="917"/>
        <v>3.4688888888888858</v>
      </c>
      <c r="H6065" s="7">
        <v>0</v>
      </c>
      <c r="I6065" s="7">
        <v>0</v>
      </c>
      <c r="J6065" s="7">
        <v>2.7290000000000001</v>
      </c>
      <c r="L6065" s="7">
        <f>VartojimasGamyba!H6061</f>
        <v>2.839</v>
      </c>
      <c r="M6065" s="15">
        <f t="shared" si="909"/>
        <v>0</v>
      </c>
      <c r="N6065" s="7">
        <f t="shared" si="910"/>
        <v>-486.88089000000002</v>
      </c>
      <c r="O6065" s="7">
        <f t="shared" si="911"/>
        <v>0</v>
      </c>
      <c r="R6065" s="7"/>
      <c r="S6065" s="47">
        <f t="shared" si="912"/>
        <v>2.7290000000000001</v>
      </c>
      <c r="T6065" s="47">
        <f t="shared" si="913"/>
        <v>2.7290000000000001</v>
      </c>
      <c r="U6065" s="47">
        <f t="shared" si="914"/>
        <v>290.28000000000003</v>
      </c>
      <c r="V6065" s="47">
        <f t="shared" si="915"/>
        <v>178.41</v>
      </c>
      <c r="W6065" s="11"/>
    </row>
    <row r="6066" spans="1:23" x14ac:dyDescent="0.45">
      <c r="A6066" t="s">
        <v>6071</v>
      </c>
      <c r="B6066">
        <v>95.89</v>
      </c>
      <c r="D6066" s="9" t="str">
        <f>VartojimasGamyba!J6062</f>
        <v>2024-05-10-12</v>
      </c>
      <c r="E6066" s="8">
        <f>VartojimasGamyba!G6062</f>
        <v>7.0999999999999994E-2</v>
      </c>
      <c r="F6066" s="11"/>
      <c r="G6066" s="7">
        <f t="shared" si="917"/>
        <v>3.4688888888888858</v>
      </c>
      <c r="H6066" s="7">
        <v>0</v>
      </c>
      <c r="I6066" s="7">
        <v>0</v>
      </c>
      <c r="J6066" s="7">
        <v>3.3459999999999996</v>
      </c>
      <c r="L6066" s="7">
        <f>VartojimasGamyba!H6062</f>
        <v>3.4169999999999998</v>
      </c>
      <c r="M6066" s="15">
        <f t="shared" si="909"/>
        <v>0</v>
      </c>
      <c r="N6066" s="7">
        <f t="shared" si="910"/>
        <v>-282.10125999999997</v>
      </c>
      <c r="O6066" s="7">
        <f t="shared" si="911"/>
        <v>0</v>
      </c>
      <c r="R6066" s="7"/>
      <c r="S6066" s="47">
        <f t="shared" si="912"/>
        <v>3.3459999999999996</v>
      </c>
      <c r="T6066" s="47">
        <f t="shared" si="913"/>
        <v>3.3459999999999996</v>
      </c>
      <c r="U6066" s="47">
        <f t="shared" si="914"/>
        <v>196.18</v>
      </c>
      <c r="V6066" s="47">
        <f t="shared" si="915"/>
        <v>84.31</v>
      </c>
      <c r="W6066" s="11"/>
    </row>
    <row r="6067" spans="1:23" x14ac:dyDescent="0.45">
      <c r="A6067" t="s">
        <v>6072</v>
      </c>
      <c r="B6067">
        <v>52.08</v>
      </c>
      <c r="D6067" s="9" t="str">
        <f>VartojimasGamyba!J6063</f>
        <v>2024-05-10-13</v>
      </c>
      <c r="E6067" s="8">
        <f>VartojimasGamyba!G6063</f>
        <v>0.40699999999999997</v>
      </c>
      <c r="F6067" s="11"/>
      <c r="G6067" s="7">
        <f t="shared" si="917"/>
        <v>3.4688888888888858</v>
      </c>
      <c r="H6067" s="7">
        <v>0</v>
      </c>
      <c r="I6067" s="7">
        <v>0</v>
      </c>
      <c r="J6067" s="7">
        <v>1.8889999999999998</v>
      </c>
      <c r="L6067" s="7">
        <f>VartojimasGamyba!H6063</f>
        <v>2.2959999999999998</v>
      </c>
      <c r="M6067" s="15">
        <f t="shared" si="909"/>
        <v>0</v>
      </c>
      <c r="N6067" s="7">
        <f t="shared" si="910"/>
        <v>-76.504499999999993</v>
      </c>
      <c r="O6067" s="7">
        <f t="shared" si="911"/>
        <v>0</v>
      </c>
      <c r="R6067" s="7"/>
      <c r="S6067" s="47">
        <f t="shared" si="912"/>
        <v>1.8889999999999998</v>
      </c>
      <c r="T6067" s="47">
        <f t="shared" si="913"/>
        <v>1.8889999999999998</v>
      </c>
      <c r="U6067" s="47">
        <f t="shared" si="914"/>
        <v>152.37</v>
      </c>
      <c r="V6067" s="47">
        <f t="shared" si="915"/>
        <v>40.5</v>
      </c>
      <c r="W6067" s="11"/>
    </row>
    <row r="6068" spans="1:23" x14ac:dyDescent="0.45">
      <c r="A6068" t="s">
        <v>6073</v>
      </c>
      <c r="B6068">
        <v>3.01</v>
      </c>
      <c r="D6068" s="9" t="str">
        <f>VartojimasGamyba!J6064</f>
        <v>2024-05-10-14</v>
      </c>
      <c r="E6068" s="8">
        <f>VartojimasGamyba!G6064</f>
        <v>0.41899999999999998</v>
      </c>
      <c r="F6068" s="11"/>
      <c r="G6068" s="7">
        <f t="shared" si="917"/>
        <v>4.7658888888888864</v>
      </c>
      <c r="H6068" s="7">
        <v>1.2970000000000004</v>
      </c>
      <c r="I6068" s="7">
        <v>0</v>
      </c>
      <c r="J6068" s="7">
        <v>0</v>
      </c>
      <c r="L6068" s="7">
        <f>VartojimasGamyba!H6064</f>
        <v>1.716</v>
      </c>
      <c r="M6068" s="15">
        <f t="shared" si="909"/>
        <v>0</v>
      </c>
      <c r="N6068" s="7">
        <f t="shared" si="910"/>
        <v>0</v>
      </c>
      <c r="O6068" s="7">
        <f t="shared" si="911"/>
        <v>0</v>
      </c>
      <c r="R6068" s="7"/>
      <c r="S6068" s="47">
        <f t="shared" si="912"/>
        <v>1.2969999999999999</v>
      </c>
      <c r="T6068" s="47">
        <f t="shared" si="913"/>
        <v>1.2969999999999999</v>
      </c>
      <c r="U6068" s="47">
        <f t="shared" si="914"/>
        <v>103.30000000000001</v>
      </c>
      <c r="V6068" s="47">
        <f t="shared" si="915"/>
        <v>-8.57</v>
      </c>
      <c r="W6068" s="11"/>
    </row>
    <row r="6069" spans="1:23" x14ac:dyDescent="0.45">
      <c r="A6069" t="s">
        <v>6074</v>
      </c>
      <c r="B6069">
        <v>0.02</v>
      </c>
      <c r="D6069" s="9" t="str">
        <f>VartojimasGamyba!J6065</f>
        <v>2024-05-10-15</v>
      </c>
      <c r="E6069" s="8">
        <f>VartojimasGamyba!G6065</f>
        <v>0.23200000000000001</v>
      </c>
      <c r="F6069" s="11"/>
      <c r="G6069" s="7">
        <f t="shared" si="917"/>
        <v>5.9558888888888859</v>
      </c>
      <c r="H6069" s="7">
        <v>1.19</v>
      </c>
      <c r="I6069" s="7">
        <v>0</v>
      </c>
      <c r="J6069" s="7">
        <v>0</v>
      </c>
      <c r="L6069" s="7">
        <f>VartojimasGamyba!H6065</f>
        <v>1.4219999999999999</v>
      </c>
      <c r="M6069" s="15">
        <f t="shared" si="909"/>
        <v>0</v>
      </c>
      <c r="N6069" s="7">
        <f t="shared" si="910"/>
        <v>0</v>
      </c>
      <c r="O6069" s="7">
        <f t="shared" si="911"/>
        <v>0</v>
      </c>
      <c r="R6069" s="7"/>
      <c r="S6069" s="47">
        <f t="shared" si="912"/>
        <v>1.19</v>
      </c>
      <c r="T6069" s="47">
        <f t="shared" si="913"/>
        <v>1.19</v>
      </c>
      <c r="U6069" s="47">
        <f t="shared" si="914"/>
        <v>100.31</v>
      </c>
      <c r="V6069" s="47">
        <f t="shared" si="915"/>
        <v>-11.56</v>
      </c>
      <c r="W6069" s="11"/>
    </row>
    <row r="6070" spans="1:23" x14ac:dyDescent="0.45">
      <c r="A6070" t="s">
        <v>6075</v>
      </c>
      <c r="B6070">
        <v>20.170000000000002</v>
      </c>
      <c r="D6070" s="9" t="str">
        <f>VartojimasGamyba!J6066</f>
        <v>2024-05-10-16</v>
      </c>
      <c r="E6070" s="8">
        <f>VartojimasGamyba!G6066</f>
        <v>0.01</v>
      </c>
      <c r="F6070" s="11"/>
      <c r="G6070" s="7">
        <f t="shared" si="917"/>
        <v>6.0477777777777764</v>
      </c>
      <c r="H6070" s="7">
        <v>9.1888888888890519E-2</v>
      </c>
      <c r="I6070" s="7">
        <v>0</v>
      </c>
      <c r="J6070" s="7">
        <v>0.45111111111110958</v>
      </c>
      <c r="L6070" s="7">
        <f>VartojimasGamyba!H6066</f>
        <v>0.55300000000000005</v>
      </c>
      <c r="M6070" s="15">
        <f t="shared" si="909"/>
        <v>0</v>
      </c>
      <c r="N6070" s="7">
        <f t="shared" si="910"/>
        <v>-3.8750444444444319</v>
      </c>
      <c r="O6070" s="7">
        <f t="shared" si="911"/>
        <v>0</v>
      </c>
      <c r="R6070" s="7"/>
      <c r="S6070" s="47">
        <f t="shared" si="912"/>
        <v>0.54300000000000004</v>
      </c>
      <c r="T6070" s="47">
        <f t="shared" si="913"/>
        <v>0.54300000000000004</v>
      </c>
      <c r="U6070" s="47">
        <f t="shared" si="914"/>
        <v>120.46000000000001</v>
      </c>
      <c r="V6070" s="47">
        <f t="shared" si="915"/>
        <v>8.5900000000000016</v>
      </c>
      <c r="W6070" s="11"/>
    </row>
    <row r="6071" spans="1:23" x14ac:dyDescent="0.45">
      <c r="A6071" t="s">
        <v>6076</v>
      </c>
      <c r="B6071">
        <v>66.84</v>
      </c>
      <c r="D6071" s="9" t="str">
        <f>VartojimasGamyba!J6067</f>
        <v>2024-05-10-17</v>
      </c>
      <c r="E6071" s="8">
        <f>VartojimasGamyba!G6067</f>
        <v>0.14000000000000001</v>
      </c>
      <c r="F6071" s="11"/>
      <c r="G6071" s="7">
        <f t="shared" si="917"/>
        <v>5.963333333333332</v>
      </c>
      <c r="H6071" s="7">
        <v>0</v>
      </c>
      <c r="I6071" s="7">
        <v>8.4444444444444461E-2</v>
      </c>
      <c r="J6071" s="7">
        <v>0</v>
      </c>
      <c r="L6071" s="7">
        <f>VartojimasGamyba!H6067</f>
        <v>6.4000000000000001E-2</v>
      </c>
      <c r="M6071" s="15">
        <f t="shared" si="909"/>
        <v>0</v>
      </c>
      <c r="N6071" s="7">
        <f t="shared" si="910"/>
        <v>0</v>
      </c>
      <c r="O6071" s="7">
        <f t="shared" si="911"/>
        <v>0</v>
      </c>
      <c r="R6071" s="7"/>
      <c r="S6071" s="47">
        <f t="shared" si="912"/>
        <v>0</v>
      </c>
      <c r="T6071" s="47">
        <f t="shared" si="913"/>
        <v>0</v>
      </c>
      <c r="U6071" s="47">
        <f t="shared" si="914"/>
        <v>167.13</v>
      </c>
      <c r="V6071" s="47">
        <f t="shared" si="915"/>
        <v>55.260000000000005</v>
      </c>
      <c r="W6071" s="11"/>
    </row>
    <row r="6072" spans="1:23" x14ac:dyDescent="0.45">
      <c r="A6072" t="s">
        <v>6077</v>
      </c>
      <c r="B6072">
        <v>83.82</v>
      </c>
      <c r="D6072" s="9" t="str">
        <f>VartojimasGamyba!J6068</f>
        <v>2024-05-10-18</v>
      </c>
      <c r="E6072" s="8">
        <f>VartojimasGamyba!G6068</f>
        <v>0.19900000000000001</v>
      </c>
      <c r="F6072" s="11"/>
      <c r="G6072" s="7">
        <f t="shared" si="917"/>
        <v>5.7444444444444427</v>
      </c>
      <c r="H6072" s="7">
        <v>0</v>
      </c>
      <c r="I6072" s="7">
        <v>0.21888888888888902</v>
      </c>
      <c r="J6072" s="7">
        <v>0</v>
      </c>
      <c r="L6072" s="7">
        <f>VartojimasGamyba!H6068</f>
        <v>2E-3</v>
      </c>
      <c r="M6072" s="15">
        <f t="shared" si="909"/>
        <v>-1.0928757898653885E-16</v>
      </c>
      <c r="N6072" s="7">
        <f t="shared" si="910"/>
        <v>-2.0120936167211668E-14</v>
      </c>
      <c r="O6072" s="7">
        <f t="shared" si="911"/>
        <v>-2.0120936167211668E-14</v>
      </c>
      <c r="R6072" s="7"/>
      <c r="S6072" s="47">
        <f t="shared" si="912"/>
        <v>-1.0928757898653885E-16</v>
      </c>
      <c r="T6072" s="47">
        <f t="shared" si="913"/>
        <v>0</v>
      </c>
      <c r="U6072" s="47">
        <f t="shared" si="914"/>
        <v>184.11</v>
      </c>
      <c r="V6072" s="47">
        <f t="shared" si="915"/>
        <v>72.239999999999995</v>
      </c>
      <c r="W6072" s="11"/>
    </row>
    <row r="6073" spans="1:23" x14ac:dyDescent="0.45">
      <c r="A6073" t="s">
        <v>6078</v>
      </c>
      <c r="B6073">
        <v>103.37</v>
      </c>
      <c r="D6073" s="9" t="str">
        <f>VartojimasGamyba!J6069</f>
        <v>2024-05-10-19</v>
      </c>
      <c r="E6073" s="8">
        <f>VartojimasGamyba!G6069</f>
        <v>0.20699999999999999</v>
      </c>
      <c r="F6073" s="11"/>
      <c r="G6073" s="7">
        <f t="shared" si="917"/>
        <v>5.5144444444444423</v>
      </c>
      <c r="H6073" s="7">
        <v>0</v>
      </c>
      <c r="I6073" s="7">
        <v>0.23</v>
      </c>
      <c r="J6073" s="7">
        <v>0</v>
      </c>
      <c r="L6073" s="7">
        <f>VartojimasGamyba!H6069</f>
        <v>0</v>
      </c>
      <c r="M6073" s="15">
        <f t="shared" si="909"/>
        <v>-2.7755575615628914E-17</v>
      </c>
      <c r="N6073" s="7">
        <f t="shared" si="910"/>
        <v>-5.6527005298789852E-15</v>
      </c>
      <c r="O6073" s="7">
        <f t="shared" si="911"/>
        <v>-5.6527005298789852E-15</v>
      </c>
      <c r="R6073" s="7"/>
      <c r="S6073" s="47">
        <f t="shared" si="912"/>
        <v>-2.7755575615628914E-17</v>
      </c>
      <c r="T6073" s="47">
        <f t="shared" si="913"/>
        <v>0</v>
      </c>
      <c r="U6073" s="47">
        <f t="shared" si="914"/>
        <v>203.66000000000003</v>
      </c>
      <c r="V6073" s="47">
        <f t="shared" si="915"/>
        <v>91.79</v>
      </c>
      <c r="W6073" s="11"/>
    </row>
    <row r="6074" spans="1:23" x14ac:dyDescent="0.45">
      <c r="A6074" t="s">
        <v>6079</v>
      </c>
      <c r="B6074">
        <v>132.99</v>
      </c>
      <c r="D6074" s="9" t="str">
        <f>VartojimasGamyba!J6070</f>
        <v>2024-05-10-20</v>
      </c>
      <c r="E6074" s="8">
        <f>VartojimasGamyba!G6070</f>
        <v>7.8E-2</v>
      </c>
      <c r="F6074" s="11"/>
      <c r="G6074" s="7">
        <f t="shared" si="917"/>
        <v>5.4277777777777754</v>
      </c>
      <c r="H6074" s="7">
        <v>0</v>
      </c>
      <c r="I6074" s="7">
        <v>8.666666666666667E-2</v>
      </c>
      <c r="J6074" s="7">
        <v>0</v>
      </c>
      <c r="L6074" s="7">
        <f>VartojimasGamyba!H6070</f>
        <v>0</v>
      </c>
      <c r="M6074" s="15">
        <f t="shared" si="909"/>
        <v>0</v>
      </c>
      <c r="N6074" s="7">
        <f t="shared" si="910"/>
        <v>0</v>
      </c>
      <c r="O6074" s="7">
        <f t="shared" si="911"/>
        <v>0</v>
      </c>
      <c r="P6074" s="7" t="s">
        <v>8873</v>
      </c>
      <c r="R6074" s="7"/>
      <c r="S6074" s="47">
        <f t="shared" si="912"/>
        <v>0</v>
      </c>
      <c r="T6074" s="47">
        <f t="shared" si="913"/>
        <v>0</v>
      </c>
      <c r="U6074" s="47">
        <f t="shared" si="914"/>
        <v>233.28000000000003</v>
      </c>
      <c r="V6074" s="47">
        <f t="shared" si="915"/>
        <v>121.41000000000001</v>
      </c>
      <c r="W6074" s="11"/>
    </row>
    <row r="6075" spans="1:23" x14ac:dyDescent="0.45">
      <c r="A6075" t="s">
        <v>6080</v>
      </c>
      <c r="B6075">
        <v>166.63</v>
      </c>
      <c r="D6075" s="9" t="str">
        <f>VartojimasGamyba!J6071</f>
        <v>2024-05-10-21</v>
      </c>
      <c r="E6075" s="8">
        <f>VartojimasGamyba!G6071</f>
        <v>0.108</v>
      </c>
      <c r="F6075" s="11"/>
      <c r="G6075" s="7">
        <f t="shared" si="917"/>
        <v>5.3077777777777753</v>
      </c>
      <c r="H6075" s="7">
        <v>0</v>
      </c>
      <c r="I6075" s="7">
        <v>0.12000000000000001</v>
      </c>
      <c r="J6075" s="7">
        <v>0</v>
      </c>
      <c r="L6075" s="7">
        <f>VartojimasGamyba!H6071</f>
        <v>0</v>
      </c>
      <c r="M6075" s="15">
        <f t="shared" si="909"/>
        <v>-1.3877787807814457E-17</v>
      </c>
      <c r="N6075" s="7">
        <f t="shared" si="910"/>
        <v>-3.704259121661835E-15</v>
      </c>
      <c r="O6075" s="7">
        <f t="shared" si="911"/>
        <v>-3.704259121661835E-15</v>
      </c>
      <c r="P6075" s="7">
        <f>SUM(N6054:N6077)</f>
        <v>-1276.4787844444445</v>
      </c>
      <c r="R6075" s="7"/>
      <c r="S6075" s="47">
        <f t="shared" si="912"/>
        <v>-1.3877787807814457E-17</v>
      </c>
      <c r="T6075" s="47">
        <f t="shared" si="913"/>
        <v>0</v>
      </c>
      <c r="U6075" s="47">
        <f t="shared" si="914"/>
        <v>266.92</v>
      </c>
      <c r="V6075" s="47">
        <f t="shared" si="915"/>
        <v>155.04999999999998</v>
      </c>
      <c r="W6075" s="11"/>
    </row>
    <row r="6076" spans="1:23" x14ac:dyDescent="0.45">
      <c r="A6076" t="s">
        <v>6081</v>
      </c>
      <c r="B6076">
        <v>133.04</v>
      </c>
      <c r="D6076" s="9" t="str">
        <f>VartojimasGamyba!J6072</f>
        <v>2024-05-10-22</v>
      </c>
      <c r="E6076" s="8">
        <f>VartojimasGamyba!G6072</f>
        <v>0.105</v>
      </c>
      <c r="F6076" s="11"/>
      <c r="G6076" s="7">
        <f t="shared" si="917"/>
        <v>5.191111111111109</v>
      </c>
      <c r="H6076" s="7">
        <v>0</v>
      </c>
      <c r="I6076" s="7">
        <v>0.11666666666666667</v>
      </c>
      <c r="J6076" s="7">
        <v>0</v>
      </c>
      <c r="L6076" s="7">
        <f>VartojimasGamyba!H6072</f>
        <v>0</v>
      </c>
      <c r="M6076" s="15">
        <f t="shared" si="909"/>
        <v>-1.3877787807814457E-17</v>
      </c>
      <c r="N6076" s="7">
        <f t="shared" si="910"/>
        <v>-3.238104229197347E-15</v>
      </c>
      <c r="O6076" s="7">
        <f t="shared" si="911"/>
        <v>-3.238104229197347E-15</v>
      </c>
      <c r="P6076" s="7" t="s">
        <v>8872</v>
      </c>
      <c r="R6076" s="7"/>
      <c r="S6076" s="47">
        <f t="shared" si="912"/>
        <v>-1.3877787807814457E-17</v>
      </c>
      <c r="T6076" s="47">
        <f t="shared" si="913"/>
        <v>0</v>
      </c>
      <c r="U6076" s="47">
        <f t="shared" si="914"/>
        <v>233.32999999999998</v>
      </c>
      <c r="V6076" s="47">
        <f t="shared" si="915"/>
        <v>121.46</v>
      </c>
      <c r="W6076" s="11"/>
    </row>
    <row r="6077" spans="1:23" x14ac:dyDescent="0.45">
      <c r="A6077" t="s">
        <v>6082</v>
      </c>
      <c r="B6077">
        <v>85.8</v>
      </c>
      <c r="D6077" s="9" t="str">
        <f>VartojimasGamyba!J6073</f>
        <v>2024-05-10-23</v>
      </c>
      <c r="E6077" s="8">
        <f>VartojimasGamyba!G6073</f>
        <v>0.17199999999999999</v>
      </c>
      <c r="F6077" s="11"/>
      <c r="G6077" s="7">
        <f t="shared" si="917"/>
        <v>4.9999999999999982</v>
      </c>
      <c r="H6077" s="7">
        <v>0</v>
      </c>
      <c r="I6077" s="7">
        <v>0.19111111111111109</v>
      </c>
      <c r="J6077" s="7">
        <v>0</v>
      </c>
      <c r="L6077" s="7">
        <f>VartojimasGamyba!H6073</f>
        <v>0</v>
      </c>
      <c r="M6077" s="15">
        <f t="shared" si="909"/>
        <v>0</v>
      </c>
      <c r="N6077" s="7">
        <f t="shared" si="910"/>
        <v>0</v>
      </c>
      <c r="O6077" s="7">
        <f t="shared" si="911"/>
        <v>0</v>
      </c>
      <c r="P6077" s="7">
        <f>SUM(O6054:O6077)</f>
        <v>-4.4504235366393813E-14</v>
      </c>
      <c r="Q6077" s="7">
        <f>SUMPRODUCT(B6054:B6077,E6054:E6077)+SUM(E6054:E6077)*$Z$21-SUMPRODUCT(B6054:B6077,L6054:L6077)+SUM(L6054:L6077)*ABS($Z$20)</f>
        <v>-602.70904999999993</v>
      </c>
      <c r="R6077" s="7"/>
      <c r="S6077" s="47">
        <f t="shared" si="912"/>
        <v>0</v>
      </c>
      <c r="T6077" s="47">
        <f t="shared" si="913"/>
        <v>0</v>
      </c>
      <c r="U6077" s="47">
        <f t="shared" si="914"/>
        <v>186.09</v>
      </c>
      <c r="V6077" s="47">
        <f t="shared" si="915"/>
        <v>74.22</v>
      </c>
      <c r="W6077" s="11">
        <f>IF(P6077&lt;&gt;Q6077,1,0)</f>
        <v>1</v>
      </c>
    </row>
    <row r="6078" spans="1:23" x14ac:dyDescent="0.45">
      <c r="A6078" t="s">
        <v>6083</v>
      </c>
      <c r="B6078">
        <v>69.819999999999993</v>
      </c>
      <c r="D6078" s="1" t="str">
        <f>VartojimasGamyba!J6074</f>
        <v>2024-05-11-00</v>
      </c>
      <c r="E6078" s="7">
        <f>VartojimasGamyba!G6074</f>
        <v>0.192</v>
      </c>
      <c r="F6078" s="11"/>
      <c r="G6078" s="12">
        <f>G6077+H6078-I6078</f>
        <v>3.8079999999999981</v>
      </c>
      <c r="H6078" s="12">
        <v>8.8079999999999998</v>
      </c>
      <c r="I6078" s="12">
        <v>10</v>
      </c>
      <c r="J6078" s="12">
        <v>0</v>
      </c>
      <c r="K6078" s="12"/>
      <c r="L6078" s="12">
        <f>VartojimasGamyba!H6074</f>
        <v>0</v>
      </c>
      <c r="M6078" s="19">
        <f t="shared" si="909"/>
        <v>0</v>
      </c>
      <c r="N6078" s="7">
        <f t="shared" si="910"/>
        <v>0</v>
      </c>
      <c r="O6078" s="7">
        <f t="shared" si="911"/>
        <v>0</v>
      </c>
      <c r="R6078" s="20" t="s">
        <v>8783</v>
      </c>
      <c r="S6078" s="47">
        <f t="shared" si="912"/>
        <v>0</v>
      </c>
      <c r="T6078" s="47">
        <f t="shared" si="913"/>
        <v>0</v>
      </c>
      <c r="U6078" s="47">
        <f t="shared" si="914"/>
        <v>170.11</v>
      </c>
      <c r="V6078" s="47">
        <f t="shared" si="915"/>
        <v>58.239999999999995</v>
      </c>
      <c r="W6078" s="11"/>
    </row>
    <row r="6079" spans="1:23" x14ac:dyDescent="0.45">
      <c r="A6079" t="s">
        <v>6084</v>
      </c>
      <c r="B6079">
        <v>85.09</v>
      </c>
      <c r="D6079" s="1" t="str">
        <f>VartojimasGamyba!J6075</f>
        <v>2024-05-11-01</v>
      </c>
      <c r="E6079" s="7">
        <f>VartojimasGamyba!G6075</f>
        <v>0.18099999999999999</v>
      </c>
      <c r="F6079" s="11"/>
      <c r="G6079" s="12">
        <f t="shared" ref="G6079:G6101" si="918">G6078+H6079-I6079</f>
        <v>2.6269999999999936</v>
      </c>
      <c r="H6079" s="12">
        <v>8.8189999999999955</v>
      </c>
      <c r="I6079" s="12">
        <v>10</v>
      </c>
      <c r="J6079" s="12">
        <v>0</v>
      </c>
      <c r="K6079" s="12"/>
      <c r="L6079" s="12">
        <f>VartojimasGamyba!H6075</f>
        <v>0</v>
      </c>
      <c r="M6079" s="19">
        <f t="shared" si="909"/>
        <v>-5.3290705182007514E-15</v>
      </c>
      <c r="N6079" s="7">
        <f t="shared" si="910"/>
        <v>-9.8790309266405527E-13</v>
      </c>
      <c r="O6079" s="7">
        <f t="shared" si="911"/>
        <v>-9.8790309266405527E-13</v>
      </c>
      <c r="R6079" s="7"/>
      <c r="S6079" s="47">
        <f t="shared" si="912"/>
        <v>-5.3290705182007514E-15</v>
      </c>
      <c r="T6079" s="47">
        <f t="shared" si="913"/>
        <v>0</v>
      </c>
      <c r="U6079" s="47">
        <f t="shared" si="914"/>
        <v>185.38</v>
      </c>
      <c r="V6079" s="47">
        <f t="shared" si="915"/>
        <v>73.510000000000005</v>
      </c>
      <c r="W6079" s="11"/>
    </row>
    <row r="6080" spans="1:23" x14ac:dyDescent="0.45">
      <c r="A6080" t="s">
        <v>6085</v>
      </c>
      <c r="B6080">
        <v>85.02</v>
      </c>
      <c r="D6080" s="1" t="str">
        <f>VartojimasGamyba!J6076</f>
        <v>2024-05-11-02</v>
      </c>
      <c r="E6080" s="7">
        <f>VartojimasGamyba!G6076</f>
        <v>0.13500000000000001</v>
      </c>
      <c r="F6080" s="11"/>
      <c r="G6080" s="12">
        <f t="shared" si="918"/>
        <v>1.491999999999992</v>
      </c>
      <c r="H6080" s="12">
        <v>8.8649999999999984</v>
      </c>
      <c r="I6080" s="12">
        <v>10</v>
      </c>
      <c r="J6080" s="12">
        <v>0</v>
      </c>
      <c r="K6080" s="12"/>
      <c r="L6080" s="12">
        <f>VartojimasGamyba!H6076</f>
        <v>0</v>
      </c>
      <c r="M6080" s="19">
        <f t="shared" si="909"/>
        <v>-1.7763568394002505E-15</v>
      </c>
      <c r="N6080" s="7">
        <f t="shared" si="910"/>
        <v>-3.2917668590926042E-13</v>
      </c>
      <c r="O6080" s="7">
        <f t="shared" si="911"/>
        <v>-3.2917668590926042E-13</v>
      </c>
      <c r="R6080" s="7"/>
      <c r="S6080" s="47">
        <f t="shared" si="912"/>
        <v>-1.7763568394002505E-15</v>
      </c>
      <c r="T6080" s="47">
        <f t="shared" si="913"/>
        <v>0</v>
      </c>
      <c r="U6080" s="47">
        <f t="shared" si="914"/>
        <v>185.31</v>
      </c>
      <c r="V6080" s="47">
        <f t="shared" si="915"/>
        <v>73.44</v>
      </c>
      <c r="W6080" s="11"/>
    </row>
    <row r="6081" spans="1:23" x14ac:dyDescent="0.45">
      <c r="A6081" t="s">
        <v>6086</v>
      </c>
      <c r="B6081">
        <v>85.01</v>
      </c>
      <c r="D6081" s="1" t="str">
        <f>VartojimasGamyba!J6077</f>
        <v>2024-05-11-03</v>
      </c>
      <c r="E6081" s="7">
        <f>VartojimasGamyba!G6077</f>
        <v>6.9000000000000006E-2</v>
      </c>
      <c r="F6081" s="11"/>
      <c r="G6081" s="12">
        <f t="shared" si="918"/>
        <v>1.491999999999992</v>
      </c>
      <c r="H6081" s="12">
        <v>0</v>
      </c>
      <c r="I6081" s="12">
        <v>0</v>
      </c>
      <c r="J6081" s="12">
        <v>5.8999999999999997E-2</v>
      </c>
      <c r="K6081" s="12"/>
      <c r="L6081" s="12">
        <f>VartojimasGamyba!H6077</f>
        <v>0.128</v>
      </c>
      <c r="M6081" s="19">
        <f t="shared" si="909"/>
        <v>0</v>
      </c>
      <c r="N6081" s="7">
        <f t="shared" si="910"/>
        <v>-4.3323700000000001</v>
      </c>
      <c r="O6081" s="7">
        <f t="shared" si="911"/>
        <v>0</v>
      </c>
      <c r="R6081" s="7"/>
      <c r="S6081" s="47">
        <f t="shared" si="912"/>
        <v>5.8999999999999997E-2</v>
      </c>
      <c r="T6081" s="47">
        <f t="shared" si="913"/>
        <v>5.8999999999999997E-2</v>
      </c>
      <c r="U6081" s="47">
        <f t="shared" si="914"/>
        <v>185.3</v>
      </c>
      <c r="V6081" s="47">
        <f t="shared" si="915"/>
        <v>73.430000000000007</v>
      </c>
      <c r="W6081" s="11"/>
    </row>
    <row r="6082" spans="1:23" x14ac:dyDescent="0.45">
      <c r="A6082" t="s">
        <v>6087</v>
      </c>
      <c r="B6082">
        <v>79.099999999999994</v>
      </c>
      <c r="D6082" s="1" t="str">
        <f>VartojimasGamyba!J6078</f>
        <v>2024-05-11-04</v>
      </c>
      <c r="E6082" s="7">
        <f>VartojimasGamyba!G6078</f>
        <v>8.0000000000000002E-3</v>
      </c>
      <c r="F6082" s="11"/>
      <c r="G6082" s="12">
        <f t="shared" si="918"/>
        <v>0.99999999999999467</v>
      </c>
      <c r="H6082" s="12">
        <v>4.4279999999999742</v>
      </c>
      <c r="I6082" s="12">
        <v>4.9199999999999715</v>
      </c>
      <c r="J6082" s="12">
        <v>0.35199999999999998</v>
      </c>
      <c r="K6082" s="12"/>
      <c r="L6082" s="12">
        <f>VartojimasGamyba!H6078</f>
        <v>0.36</v>
      </c>
      <c r="M6082" s="19">
        <f t="shared" si="909"/>
        <v>0</v>
      </c>
      <c r="N6082" s="7">
        <f t="shared" si="910"/>
        <v>-23.767039999999998</v>
      </c>
      <c r="O6082" s="7">
        <f t="shared" si="911"/>
        <v>0</v>
      </c>
      <c r="R6082" s="7"/>
      <c r="S6082" s="47">
        <f t="shared" si="912"/>
        <v>0.35199999999999998</v>
      </c>
      <c r="T6082" s="47">
        <f t="shared" si="913"/>
        <v>0.35199999999999998</v>
      </c>
      <c r="U6082" s="47">
        <f t="shared" si="914"/>
        <v>179.39</v>
      </c>
      <c r="V6082" s="47">
        <f t="shared" si="915"/>
        <v>67.52</v>
      </c>
      <c r="W6082" s="11"/>
    </row>
    <row r="6083" spans="1:23" x14ac:dyDescent="0.45">
      <c r="A6083" t="s">
        <v>6088</v>
      </c>
      <c r="B6083">
        <v>79.08</v>
      </c>
      <c r="D6083" s="1" t="str">
        <f>VartojimasGamyba!J6079</f>
        <v>2024-05-11-05</v>
      </c>
      <c r="E6083" s="7">
        <f>VartojimasGamyba!G6079</f>
        <v>0.51900000000000002</v>
      </c>
      <c r="F6083" s="11"/>
      <c r="G6083" s="12">
        <f t="shared" si="918"/>
        <v>0</v>
      </c>
      <c r="H6083" s="12">
        <v>9</v>
      </c>
      <c r="I6083" s="12">
        <v>10</v>
      </c>
      <c r="J6083" s="12">
        <v>0.35499999999999998</v>
      </c>
      <c r="K6083" s="12"/>
      <c r="L6083" s="12">
        <f>VartojimasGamyba!H6079</f>
        <v>0.874</v>
      </c>
      <c r="M6083" s="19">
        <f t="shared" si="909"/>
        <v>0</v>
      </c>
      <c r="N6083" s="7">
        <f t="shared" si="910"/>
        <v>-23.962499999999999</v>
      </c>
      <c r="O6083" s="7">
        <f t="shared" si="911"/>
        <v>0</v>
      </c>
      <c r="R6083" s="7"/>
      <c r="S6083" s="47">
        <f t="shared" si="912"/>
        <v>0.35499999999999998</v>
      </c>
      <c r="T6083" s="47">
        <f t="shared" si="913"/>
        <v>0.35499999999999998</v>
      </c>
      <c r="U6083" s="47">
        <f t="shared" si="914"/>
        <v>179.37</v>
      </c>
      <c r="V6083" s="47">
        <f t="shared" si="915"/>
        <v>67.5</v>
      </c>
      <c r="W6083" s="11"/>
    </row>
    <row r="6084" spans="1:23" x14ac:dyDescent="0.45">
      <c r="A6084" t="s">
        <v>6089</v>
      </c>
      <c r="B6084">
        <v>85.01</v>
      </c>
      <c r="D6084" s="1" t="str">
        <f>VartojimasGamyba!J6080</f>
        <v>2024-05-11-06</v>
      </c>
      <c r="E6084" s="7">
        <f>VartojimasGamyba!G6080</f>
        <v>0</v>
      </c>
      <c r="F6084" s="11"/>
      <c r="G6084" s="12">
        <f t="shared" si="918"/>
        <v>2.2204460492503131E-16</v>
      </c>
      <c r="H6084" s="12">
        <v>2.2204460492503131E-16</v>
      </c>
      <c r="I6084" s="12">
        <v>0</v>
      </c>
      <c r="J6084" s="12">
        <v>2.2850000000000001</v>
      </c>
      <c r="K6084" s="12"/>
      <c r="L6084" s="12">
        <f>VartojimasGamyba!H6080</f>
        <v>2.2850000000000001</v>
      </c>
      <c r="M6084" s="19">
        <f t="shared" si="909"/>
        <v>0</v>
      </c>
      <c r="N6084" s="7">
        <f t="shared" si="910"/>
        <v>-167.78755000000004</v>
      </c>
      <c r="O6084" s="7">
        <f t="shared" si="911"/>
        <v>0</v>
      </c>
      <c r="R6084" s="7"/>
      <c r="S6084" s="47">
        <f t="shared" si="912"/>
        <v>2.2850000000000001</v>
      </c>
      <c r="T6084" s="47">
        <f t="shared" si="913"/>
        <v>2.2850000000000001</v>
      </c>
      <c r="U6084" s="47">
        <f t="shared" si="914"/>
        <v>185.3</v>
      </c>
      <c r="V6084" s="47">
        <f t="shared" si="915"/>
        <v>73.430000000000007</v>
      </c>
      <c r="W6084" s="11"/>
    </row>
    <row r="6085" spans="1:23" x14ac:dyDescent="0.45">
      <c r="A6085" t="s">
        <v>6090</v>
      </c>
      <c r="B6085">
        <v>85</v>
      </c>
      <c r="D6085" s="1" t="str">
        <f>VartojimasGamyba!J6081</f>
        <v>2024-05-11-07</v>
      </c>
      <c r="E6085" s="7">
        <f>VartojimasGamyba!G6081</f>
        <v>0</v>
      </c>
      <c r="F6085" s="11"/>
      <c r="G6085" s="12">
        <f t="shared" si="918"/>
        <v>2.2204460492503131E-16</v>
      </c>
      <c r="H6085" s="12">
        <v>0</v>
      </c>
      <c r="I6085" s="12">
        <v>0</v>
      </c>
      <c r="J6085" s="12">
        <v>2.9289999999999998</v>
      </c>
      <c r="K6085" s="12"/>
      <c r="L6085" s="12">
        <f>VartojimasGamyba!H6081</f>
        <v>2.9289999999999998</v>
      </c>
      <c r="M6085" s="19">
        <f t="shared" si="909"/>
        <v>0</v>
      </c>
      <c r="N6085" s="7">
        <f t="shared" si="910"/>
        <v>-215.04718</v>
      </c>
      <c r="O6085" s="7">
        <f t="shared" si="911"/>
        <v>0</v>
      </c>
      <c r="R6085" s="7"/>
      <c r="S6085" s="47">
        <f t="shared" si="912"/>
        <v>2.9289999999999998</v>
      </c>
      <c r="T6085" s="47">
        <f t="shared" si="913"/>
        <v>2.9289999999999998</v>
      </c>
      <c r="U6085" s="47">
        <f t="shared" si="914"/>
        <v>185.29000000000002</v>
      </c>
      <c r="V6085" s="47">
        <f t="shared" si="915"/>
        <v>73.42</v>
      </c>
      <c r="W6085" s="11"/>
    </row>
    <row r="6086" spans="1:23" x14ac:dyDescent="0.45">
      <c r="A6086" t="s">
        <v>6091</v>
      </c>
      <c r="B6086">
        <v>80.83</v>
      </c>
      <c r="D6086" s="1" t="str">
        <f>VartojimasGamyba!J6082</f>
        <v>2024-05-11-08</v>
      </c>
      <c r="E6086" s="7">
        <f>VartojimasGamyba!G6082</f>
        <v>0</v>
      </c>
      <c r="F6086" s="11"/>
      <c r="G6086" s="12">
        <f t="shared" si="918"/>
        <v>2.2204460492503131E-16</v>
      </c>
      <c r="H6086" s="12">
        <v>0</v>
      </c>
      <c r="I6086" s="12">
        <v>0</v>
      </c>
      <c r="J6086" s="12">
        <v>3.7690000000000001</v>
      </c>
      <c r="K6086" s="12"/>
      <c r="L6086" s="12">
        <f>VartojimasGamyba!H6082</f>
        <v>3.7690000000000001</v>
      </c>
      <c r="M6086" s="19">
        <f t="shared" si="909"/>
        <v>0</v>
      </c>
      <c r="N6086" s="7">
        <f t="shared" si="910"/>
        <v>-261.00325000000004</v>
      </c>
      <c r="O6086" s="7">
        <f t="shared" si="911"/>
        <v>0</v>
      </c>
      <c r="R6086" s="7"/>
      <c r="S6086" s="47">
        <f t="shared" si="912"/>
        <v>3.7690000000000001</v>
      </c>
      <c r="T6086" s="47">
        <f t="shared" si="913"/>
        <v>3.7690000000000001</v>
      </c>
      <c r="U6086" s="47">
        <f t="shared" si="914"/>
        <v>181.12</v>
      </c>
      <c r="V6086" s="47">
        <f t="shared" si="915"/>
        <v>69.25</v>
      </c>
      <c r="W6086" s="11"/>
    </row>
    <row r="6087" spans="1:23" x14ac:dyDescent="0.45">
      <c r="A6087" t="s">
        <v>6092</v>
      </c>
      <c r="B6087">
        <v>55.12</v>
      </c>
      <c r="D6087" s="1" t="str">
        <f>VartojimasGamyba!J6083</f>
        <v>2024-05-11-09</v>
      </c>
      <c r="E6087" s="7">
        <f>VartojimasGamyba!G6083</f>
        <v>4.9000000000000002E-2</v>
      </c>
      <c r="F6087" s="11"/>
      <c r="G6087" s="12">
        <f t="shared" si="918"/>
        <v>2.2204460492503131E-16</v>
      </c>
      <c r="H6087" s="12">
        <v>0</v>
      </c>
      <c r="I6087" s="12">
        <v>0</v>
      </c>
      <c r="J6087" s="12">
        <v>3.746</v>
      </c>
      <c r="K6087" s="12"/>
      <c r="L6087" s="12">
        <f>VartojimasGamyba!H6083</f>
        <v>3.7949999999999999</v>
      </c>
      <c r="M6087" s="19">
        <f t="shared" ref="M6087:M6150" si="919">E6087+H6087-I6087*$J$2+J6087-L6087</f>
        <v>0</v>
      </c>
      <c r="N6087" s="7">
        <f t="shared" ref="N6087:N6150" si="920">M6087*U6087-J6087*V6087</f>
        <v>-163.10084000000001</v>
      </c>
      <c r="O6087" s="7">
        <f t="shared" ref="O6087:O6150" si="921">(M6087)*(B6087+$Z$21)</f>
        <v>0</v>
      </c>
      <c r="R6087" s="7"/>
      <c r="S6087" s="47">
        <f t="shared" ref="S6087:S6150" si="922">M6087+IF((L6087-E6087)&gt;0,(L6087-E6087),0)</f>
        <v>3.746</v>
      </c>
      <c r="T6087" s="47">
        <f t="shared" ref="T6087:T6150" si="923">IF(L6087-E6087&lt;0,0,L6087-E6087)</f>
        <v>3.746</v>
      </c>
      <c r="U6087" s="47">
        <f t="shared" ref="U6087:U6150" si="924">B6087+$Z$21</f>
        <v>155.41</v>
      </c>
      <c r="V6087" s="47">
        <f t="shared" ref="V6087:V6150" si="925">B6087+$Z$20</f>
        <v>43.54</v>
      </c>
      <c r="W6087" s="11"/>
    </row>
    <row r="6088" spans="1:23" x14ac:dyDescent="0.45">
      <c r="A6088" t="s">
        <v>6093</v>
      </c>
      <c r="B6088">
        <v>6.97</v>
      </c>
      <c r="D6088" s="1" t="str">
        <f>VartojimasGamyba!J6084</f>
        <v>2024-05-11-10</v>
      </c>
      <c r="E6088" s="7">
        <f>VartojimasGamyba!G6084</f>
        <v>0.27400000000000002</v>
      </c>
      <c r="F6088" s="11"/>
      <c r="G6088" s="12">
        <f t="shared" si="918"/>
        <v>1.8783333333333285</v>
      </c>
      <c r="H6088" s="12">
        <v>10</v>
      </c>
      <c r="I6088" s="12">
        <v>8.1216666666666715</v>
      </c>
      <c r="J6088" s="12">
        <v>0.60350000000000226</v>
      </c>
      <c r="K6088" s="12"/>
      <c r="L6088" s="12">
        <f>VartojimasGamyba!H6084</f>
        <v>3.5680000000000001</v>
      </c>
      <c r="M6088" s="19">
        <f t="shared" si="919"/>
        <v>0</v>
      </c>
      <c r="N6088" s="7">
        <f t="shared" si="920"/>
        <v>2.7821350000000105</v>
      </c>
      <c r="O6088" s="7">
        <f t="shared" si="921"/>
        <v>0</v>
      </c>
      <c r="R6088" s="7"/>
      <c r="S6088" s="47">
        <f t="shared" si="922"/>
        <v>3.294</v>
      </c>
      <c r="T6088" s="47">
        <f t="shared" si="923"/>
        <v>3.294</v>
      </c>
      <c r="U6088" s="47">
        <f t="shared" si="924"/>
        <v>107.26</v>
      </c>
      <c r="V6088" s="47">
        <f t="shared" si="925"/>
        <v>-4.6100000000000003</v>
      </c>
      <c r="W6088" s="11"/>
    </row>
    <row r="6089" spans="1:23" x14ac:dyDescent="0.45">
      <c r="A6089" t="s">
        <v>6094</v>
      </c>
      <c r="B6089">
        <v>0.79</v>
      </c>
      <c r="D6089" s="1" t="str">
        <f>VartojimasGamyba!J6085</f>
        <v>2024-05-11-11</v>
      </c>
      <c r="E6089" s="7">
        <f>VartojimasGamyba!G6085</f>
        <v>0.11600000000000001</v>
      </c>
      <c r="F6089" s="11"/>
      <c r="G6089" s="12">
        <f t="shared" si="918"/>
        <v>4.8483333333333274</v>
      </c>
      <c r="H6089" s="12">
        <v>10</v>
      </c>
      <c r="I6089" s="12">
        <v>7.0300000000000011</v>
      </c>
      <c r="J6089" s="12">
        <v>0</v>
      </c>
      <c r="K6089" s="12"/>
      <c r="L6089" s="12">
        <f>VartojimasGamyba!H6085</f>
        <v>3.7890000000000001</v>
      </c>
      <c r="M6089" s="19">
        <f t="shared" si="919"/>
        <v>0</v>
      </c>
      <c r="N6089" s="7">
        <f t="shared" si="920"/>
        <v>0</v>
      </c>
      <c r="O6089" s="7">
        <f t="shared" si="921"/>
        <v>0</v>
      </c>
      <c r="R6089" s="7"/>
      <c r="S6089" s="47">
        <f t="shared" si="922"/>
        <v>3.673</v>
      </c>
      <c r="T6089" s="47">
        <f t="shared" si="923"/>
        <v>3.673</v>
      </c>
      <c r="U6089" s="47">
        <f t="shared" si="924"/>
        <v>101.08000000000001</v>
      </c>
      <c r="V6089" s="47">
        <f t="shared" si="925"/>
        <v>-10.79</v>
      </c>
      <c r="W6089" s="11"/>
    </row>
    <row r="6090" spans="1:23" x14ac:dyDescent="0.45">
      <c r="A6090" t="s">
        <v>6095</v>
      </c>
      <c r="B6090">
        <v>0</v>
      </c>
      <c r="D6090" s="1" t="str">
        <f>VartojimasGamyba!J6086</f>
        <v>2024-05-11-12</v>
      </c>
      <c r="E6090" s="7">
        <f>VartojimasGamyba!G6086</f>
        <v>0</v>
      </c>
      <c r="F6090" s="11"/>
      <c r="G6090" s="12">
        <f t="shared" si="918"/>
        <v>8.303888888888892</v>
      </c>
      <c r="H6090" s="12">
        <v>10</v>
      </c>
      <c r="I6090" s="12">
        <v>6.5444444444444354</v>
      </c>
      <c r="J6090" s="12">
        <v>0</v>
      </c>
      <c r="K6090" s="12"/>
      <c r="L6090" s="12">
        <f>VartojimasGamyba!H6086</f>
        <v>4.1100000000000003</v>
      </c>
      <c r="M6090" s="19">
        <f t="shared" si="919"/>
        <v>7.9936057773011271E-15</v>
      </c>
      <c r="N6090" s="7">
        <f t="shared" si="920"/>
        <v>8.0167872340553005E-13</v>
      </c>
      <c r="O6090" s="7">
        <f t="shared" si="921"/>
        <v>8.0167872340553005E-13</v>
      </c>
      <c r="R6090" s="7"/>
      <c r="S6090" s="47">
        <f t="shared" si="922"/>
        <v>4.1100000000000083</v>
      </c>
      <c r="T6090" s="47">
        <f t="shared" si="923"/>
        <v>4.1100000000000003</v>
      </c>
      <c r="U6090" s="47">
        <f t="shared" si="924"/>
        <v>100.29</v>
      </c>
      <c r="V6090" s="47">
        <f t="shared" si="925"/>
        <v>-11.58</v>
      </c>
      <c r="W6090" s="11"/>
    </row>
    <row r="6091" spans="1:23" x14ac:dyDescent="0.45">
      <c r="A6091" t="s">
        <v>6096</v>
      </c>
      <c r="B6091">
        <v>-0.57999999999999996</v>
      </c>
      <c r="D6091" s="1" t="str">
        <f>VartojimasGamyba!J6087</f>
        <v>2024-05-11-13</v>
      </c>
      <c r="E6091" s="7">
        <f>VartojimasGamyba!G6087</f>
        <v>0</v>
      </c>
      <c r="F6091" s="11"/>
      <c r="G6091" s="12">
        <f t="shared" si="918"/>
        <v>11.24388888888889</v>
      </c>
      <c r="H6091" s="12">
        <v>10</v>
      </c>
      <c r="I6091" s="12">
        <v>7.0600000000000014</v>
      </c>
      <c r="J6091" s="12">
        <v>0</v>
      </c>
      <c r="K6091" s="12"/>
      <c r="L6091" s="12">
        <f>VartojimasGamyba!H6087</f>
        <v>3.6459999999999999</v>
      </c>
      <c r="M6091" s="19">
        <f t="shared" si="919"/>
        <v>0</v>
      </c>
      <c r="N6091" s="7">
        <f t="shared" si="920"/>
        <v>0</v>
      </c>
      <c r="O6091" s="7">
        <f t="shared" si="921"/>
        <v>0</v>
      </c>
      <c r="R6091" s="7"/>
      <c r="S6091" s="47">
        <f t="shared" si="922"/>
        <v>3.6459999999999999</v>
      </c>
      <c r="T6091" s="47">
        <f t="shared" si="923"/>
        <v>3.6459999999999999</v>
      </c>
      <c r="U6091" s="47">
        <f t="shared" si="924"/>
        <v>99.710000000000008</v>
      </c>
      <c r="V6091" s="47">
        <f t="shared" si="925"/>
        <v>-12.16</v>
      </c>
      <c r="W6091" s="11"/>
    </row>
    <row r="6092" spans="1:23" x14ac:dyDescent="0.45">
      <c r="A6092" t="s">
        <v>6097</v>
      </c>
      <c r="B6092">
        <v>-0.88</v>
      </c>
      <c r="D6092" s="1" t="str">
        <f>VartojimasGamyba!J6088</f>
        <v>2024-05-11-14</v>
      </c>
      <c r="E6092" s="7">
        <f>VartojimasGamyba!G6088</f>
        <v>0.113</v>
      </c>
      <c r="F6092" s="11"/>
      <c r="G6092" s="12">
        <f t="shared" si="918"/>
        <v>12.890555555555558</v>
      </c>
      <c r="H6092" s="12">
        <v>10</v>
      </c>
      <c r="I6092" s="12">
        <v>8.3533333333333317</v>
      </c>
      <c r="J6092" s="12">
        <v>0</v>
      </c>
      <c r="K6092" s="12"/>
      <c r="L6092" s="12">
        <f>VartojimasGamyba!H6088</f>
        <v>2.5950000000000002</v>
      </c>
      <c r="M6092" s="19">
        <f t="shared" si="919"/>
        <v>0</v>
      </c>
      <c r="N6092" s="7">
        <f t="shared" si="920"/>
        <v>0</v>
      </c>
      <c r="O6092" s="7">
        <f t="shared" si="921"/>
        <v>0</v>
      </c>
      <c r="R6092" s="7"/>
      <c r="S6092" s="47">
        <f t="shared" si="922"/>
        <v>2.4820000000000002</v>
      </c>
      <c r="T6092" s="47">
        <f t="shared" si="923"/>
        <v>2.4820000000000002</v>
      </c>
      <c r="U6092" s="47">
        <f t="shared" si="924"/>
        <v>99.410000000000011</v>
      </c>
      <c r="V6092" s="47">
        <f t="shared" si="925"/>
        <v>-12.46</v>
      </c>
      <c r="W6092" s="11"/>
    </row>
    <row r="6093" spans="1:23" x14ac:dyDescent="0.45">
      <c r="A6093" t="s">
        <v>6098</v>
      </c>
      <c r="B6093">
        <v>-0.91</v>
      </c>
      <c r="D6093" s="1" t="str">
        <f>VartojimasGamyba!J6089</f>
        <v>2024-05-11-15</v>
      </c>
      <c r="E6093" s="7">
        <f>VartojimasGamyba!G6089</f>
        <v>0</v>
      </c>
      <c r="F6093" s="11"/>
      <c r="G6093" s="12">
        <f t="shared" si="918"/>
        <v>13.615000000000006</v>
      </c>
      <c r="H6093" s="12">
        <v>10</v>
      </c>
      <c r="I6093" s="12">
        <v>9.2755555555555524</v>
      </c>
      <c r="J6093" s="12">
        <v>0</v>
      </c>
      <c r="K6093" s="12"/>
      <c r="L6093" s="12">
        <f>VartojimasGamyba!H6089</f>
        <v>1.6519999999999999</v>
      </c>
      <c r="M6093" s="19">
        <f t="shared" si="919"/>
        <v>2.886579864025407E-15</v>
      </c>
      <c r="N6093" s="7">
        <f t="shared" si="920"/>
        <v>2.8686830688684496E-13</v>
      </c>
      <c r="O6093" s="7">
        <f t="shared" si="921"/>
        <v>2.8686830688684496E-13</v>
      </c>
      <c r="R6093" s="7"/>
      <c r="S6093" s="47">
        <f t="shared" si="922"/>
        <v>1.6520000000000028</v>
      </c>
      <c r="T6093" s="47">
        <f t="shared" si="923"/>
        <v>1.6519999999999999</v>
      </c>
      <c r="U6093" s="47">
        <f t="shared" si="924"/>
        <v>99.38000000000001</v>
      </c>
      <c r="V6093" s="47">
        <f t="shared" si="925"/>
        <v>-12.49</v>
      </c>
      <c r="W6093" s="11"/>
    </row>
    <row r="6094" spans="1:23" x14ac:dyDescent="0.45">
      <c r="A6094" t="s">
        <v>6099</v>
      </c>
      <c r="B6094">
        <v>-7.0000000000000007E-2</v>
      </c>
      <c r="D6094" s="1" t="str">
        <f>VartojimasGamyba!J6090</f>
        <v>2024-05-11-16</v>
      </c>
      <c r="E6094" s="7">
        <f>VartojimasGamyba!G6090</f>
        <v>2.5999999999999999E-2</v>
      </c>
      <c r="F6094" s="11"/>
      <c r="G6094" s="12">
        <f t="shared" si="918"/>
        <v>13.179000000000006</v>
      </c>
      <c r="H6094" s="12">
        <v>9.5640000000000001</v>
      </c>
      <c r="I6094" s="12">
        <v>10</v>
      </c>
      <c r="J6094" s="12">
        <v>0</v>
      </c>
      <c r="K6094" s="12"/>
      <c r="L6094" s="12">
        <f>VartojimasGamyba!H6090</f>
        <v>0.59</v>
      </c>
      <c r="M6094" s="19">
        <f t="shared" si="919"/>
        <v>0</v>
      </c>
      <c r="N6094" s="7">
        <f t="shared" si="920"/>
        <v>0</v>
      </c>
      <c r="O6094" s="7">
        <f t="shared" si="921"/>
        <v>0</v>
      </c>
      <c r="R6094" s="7"/>
      <c r="S6094" s="47">
        <f t="shared" si="922"/>
        <v>0.56399999999999995</v>
      </c>
      <c r="T6094" s="47">
        <f t="shared" si="923"/>
        <v>0.56399999999999995</v>
      </c>
      <c r="U6094" s="47">
        <f t="shared" si="924"/>
        <v>100.22000000000001</v>
      </c>
      <c r="V6094" s="47">
        <f t="shared" si="925"/>
        <v>-11.65</v>
      </c>
      <c r="W6094" s="11"/>
    </row>
    <row r="6095" spans="1:23" x14ac:dyDescent="0.45">
      <c r="A6095" t="s">
        <v>6100</v>
      </c>
      <c r="B6095">
        <v>2.98</v>
      </c>
      <c r="D6095" s="1" t="str">
        <f>VartojimasGamyba!J6091</f>
        <v>2024-05-11-17</v>
      </c>
      <c r="E6095" s="7">
        <f>VartojimasGamyba!G6091</f>
        <v>0.124</v>
      </c>
      <c r="F6095" s="11"/>
      <c r="G6095" s="12">
        <f t="shared" si="918"/>
        <v>12.125000000000004</v>
      </c>
      <c r="H6095" s="12">
        <v>8.945999999999998</v>
      </c>
      <c r="I6095" s="12">
        <v>10</v>
      </c>
      <c r="J6095" s="12">
        <v>0</v>
      </c>
      <c r="K6095" s="12"/>
      <c r="L6095" s="12">
        <f>VartojimasGamyba!H6091</f>
        <v>7.0000000000000007E-2</v>
      </c>
      <c r="M6095" s="19">
        <f t="shared" si="919"/>
        <v>-1.4988010832439613E-15</v>
      </c>
      <c r="N6095" s="7">
        <f t="shared" si="920"/>
        <v>-1.5478118786660391E-13</v>
      </c>
      <c r="O6095" s="7">
        <f t="shared" si="921"/>
        <v>-1.5478118786660391E-13</v>
      </c>
      <c r="R6095" s="7"/>
      <c r="S6095" s="47">
        <f t="shared" si="922"/>
        <v>-1.4988010832439613E-15</v>
      </c>
      <c r="T6095" s="47">
        <f t="shared" si="923"/>
        <v>0</v>
      </c>
      <c r="U6095" s="47">
        <f t="shared" si="924"/>
        <v>103.27000000000001</v>
      </c>
      <c r="V6095" s="47">
        <f t="shared" si="925"/>
        <v>-8.6</v>
      </c>
      <c r="W6095" s="11"/>
    </row>
    <row r="6096" spans="1:23" x14ac:dyDescent="0.45">
      <c r="A6096" t="s">
        <v>6101</v>
      </c>
      <c r="B6096">
        <v>30.92</v>
      </c>
      <c r="D6096" s="1" t="str">
        <f>VartojimasGamyba!J6092</f>
        <v>2024-05-11-18</v>
      </c>
      <c r="E6096" s="7">
        <f>VartojimasGamyba!G6092</f>
        <v>0.22800000000000001</v>
      </c>
      <c r="F6096" s="11"/>
      <c r="G6096" s="12">
        <f t="shared" si="918"/>
        <v>10.898000000000003</v>
      </c>
      <c r="H6096" s="12">
        <v>8.7730000000000015</v>
      </c>
      <c r="I6096" s="12">
        <v>10</v>
      </c>
      <c r="J6096" s="12">
        <v>0</v>
      </c>
      <c r="K6096" s="12"/>
      <c r="L6096" s="12">
        <f>VartojimasGamyba!H6092</f>
        <v>1E-3</v>
      </c>
      <c r="M6096" s="19">
        <f t="shared" si="919"/>
        <v>1.2221126888256606E-15</v>
      </c>
      <c r="N6096" s="7">
        <f t="shared" si="920"/>
        <v>1.6035340590081494E-13</v>
      </c>
      <c r="O6096" s="7">
        <f t="shared" si="921"/>
        <v>1.6035340590081494E-13</v>
      </c>
      <c r="R6096" s="7"/>
      <c r="S6096" s="47">
        <f t="shared" si="922"/>
        <v>1.2221126888256606E-15</v>
      </c>
      <c r="T6096" s="47">
        <f t="shared" si="923"/>
        <v>0</v>
      </c>
      <c r="U6096" s="47">
        <f t="shared" si="924"/>
        <v>131.21</v>
      </c>
      <c r="V6096" s="47">
        <f t="shared" si="925"/>
        <v>19.340000000000003</v>
      </c>
      <c r="W6096" s="11"/>
    </row>
    <row r="6097" spans="1:23" x14ac:dyDescent="0.45">
      <c r="A6097" t="s">
        <v>6102</v>
      </c>
      <c r="B6097">
        <v>99.03</v>
      </c>
      <c r="D6097" s="1" t="str">
        <f>VartojimasGamyba!J6093</f>
        <v>2024-05-11-19</v>
      </c>
      <c r="E6097" s="7">
        <f>VartojimasGamyba!G6093</f>
        <v>0.156</v>
      </c>
      <c r="F6097" s="11"/>
      <c r="G6097" s="12">
        <f t="shared" si="918"/>
        <v>9.7420000000000009</v>
      </c>
      <c r="H6097" s="12">
        <v>8.8439999999999976</v>
      </c>
      <c r="I6097" s="12">
        <v>10</v>
      </c>
      <c r="J6097" s="12">
        <v>0</v>
      </c>
      <c r="K6097" s="12"/>
      <c r="L6097" s="12">
        <f>VartojimasGamyba!H6093</f>
        <v>0</v>
      </c>
      <c r="M6097" s="19">
        <f t="shared" si="919"/>
        <v>-1.7763568394002505E-15</v>
      </c>
      <c r="N6097" s="7">
        <f t="shared" si="920"/>
        <v>-3.5406344522925791E-13</v>
      </c>
      <c r="O6097" s="7">
        <f t="shared" si="921"/>
        <v>-3.5406344522925791E-13</v>
      </c>
      <c r="R6097" s="7"/>
      <c r="S6097" s="47">
        <f t="shared" si="922"/>
        <v>-1.7763568394002505E-15</v>
      </c>
      <c r="T6097" s="47">
        <f t="shared" si="923"/>
        <v>0</v>
      </c>
      <c r="U6097" s="47">
        <f t="shared" si="924"/>
        <v>199.32</v>
      </c>
      <c r="V6097" s="47">
        <f t="shared" si="925"/>
        <v>87.45</v>
      </c>
      <c r="W6097" s="11"/>
    </row>
    <row r="6098" spans="1:23" x14ac:dyDescent="0.45">
      <c r="A6098" t="s">
        <v>6103</v>
      </c>
      <c r="B6098">
        <v>117.46</v>
      </c>
      <c r="D6098" s="1" t="str">
        <f>VartojimasGamyba!J6094</f>
        <v>2024-05-11-20</v>
      </c>
      <c r="E6098" s="7">
        <f>VartojimasGamyba!G6094</f>
        <v>0.34200000000000003</v>
      </c>
      <c r="F6098" s="11"/>
      <c r="G6098" s="12">
        <f t="shared" si="918"/>
        <v>8.3999999999999986</v>
      </c>
      <c r="H6098" s="12">
        <v>8.6579999999999977</v>
      </c>
      <c r="I6098" s="12">
        <v>10</v>
      </c>
      <c r="J6098" s="12">
        <v>0</v>
      </c>
      <c r="K6098" s="12"/>
      <c r="L6098" s="12">
        <f>VartojimasGamyba!H6094</f>
        <v>0</v>
      </c>
      <c r="M6098" s="19">
        <f t="shared" si="919"/>
        <v>-1.7763568394002505E-15</v>
      </c>
      <c r="N6098" s="7">
        <f t="shared" si="920"/>
        <v>-3.8680170177940454E-13</v>
      </c>
      <c r="O6098" s="7">
        <f t="shared" si="921"/>
        <v>-3.8680170177940454E-13</v>
      </c>
      <c r="P6098" s="7" t="s">
        <v>8873</v>
      </c>
      <c r="R6098" s="7"/>
      <c r="S6098" s="47">
        <f t="shared" si="922"/>
        <v>-1.7763568394002505E-15</v>
      </c>
      <c r="T6098" s="47">
        <f t="shared" si="923"/>
        <v>0</v>
      </c>
      <c r="U6098" s="47">
        <f t="shared" si="924"/>
        <v>217.75</v>
      </c>
      <c r="V6098" s="47">
        <f t="shared" si="925"/>
        <v>105.88</v>
      </c>
      <c r="W6098" s="11"/>
    </row>
    <row r="6099" spans="1:23" x14ac:dyDescent="0.45">
      <c r="A6099" t="s">
        <v>6104</v>
      </c>
      <c r="B6099">
        <v>127.49</v>
      </c>
      <c r="D6099" s="1" t="str">
        <f>VartojimasGamyba!J6095</f>
        <v>2024-05-11-21</v>
      </c>
      <c r="E6099" s="7">
        <f>VartojimasGamyba!G6095</f>
        <v>0.16900000000000001</v>
      </c>
      <c r="F6099" s="11"/>
      <c r="G6099" s="12">
        <f t="shared" si="918"/>
        <v>7.2309999999999981</v>
      </c>
      <c r="H6099" s="12">
        <v>8.8309999999999995</v>
      </c>
      <c r="I6099" s="12">
        <v>10</v>
      </c>
      <c r="J6099" s="12">
        <v>0</v>
      </c>
      <c r="K6099" s="12"/>
      <c r="L6099" s="12">
        <f>VartojimasGamyba!H6095</f>
        <v>0</v>
      </c>
      <c r="M6099" s="19">
        <f t="shared" si="919"/>
        <v>0</v>
      </c>
      <c r="N6099" s="7">
        <f t="shared" si="920"/>
        <v>0</v>
      </c>
      <c r="O6099" s="7">
        <f t="shared" si="921"/>
        <v>0</v>
      </c>
      <c r="P6099" s="7">
        <f>SUM(N6078:N6101)</f>
        <v>-856.21859500000119</v>
      </c>
      <c r="R6099" s="7"/>
      <c r="S6099" s="47">
        <f t="shared" si="922"/>
        <v>0</v>
      </c>
      <c r="T6099" s="47">
        <f t="shared" si="923"/>
        <v>0</v>
      </c>
      <c r="U6099" s="47">
        <f t="shared" si="924"/>
        <v>227.78</v>
      </c>
      <c r="V6099" s="47">
        <f t="shared" si="925"/>
        <v>115.91</v>
      </c>
      <c r="W6099" s="11"/>
    </row>
    <row r="6100" spans="1:23" x14ac:dyDescent="0.45">
      <c r="A6100" t="s">
        <v>6105</v>
      </c>
      <c r="B6100">
        <v>114.89</v>
      </c>
      <c r="D6100" s="1" t="str">
        <f>VartojimasGamyba!J6096</f>
        <v>2024-05-11-22</v>
      </c>
      <c r="E6100" s="7">
        <f>VartojimasGamyba!G6096</f>
        <v>0.14899999999999999</v>
      </c>
      <c r="F6100" s="11"/>
      <c r="G6100" s="12">
        <f t="shared" si="918"/>
        <v>6.0819999999999972</v>
      </c>
      <c r="H6100" s="12">
        <v>8.8509999999999991</v>
      </c>
      <c r="I6100" s="12">
        <v>10</v>
      </c>
      <c r="J6100" s="12">
        <v>0</v>
      </c>
      <c r="K6100" s="12"/>
      <c r="L6100" s="12">
        <f>VartojimasGamyba!H6096</f>
        <v>0</v>
      </c>
      <c r="M6100" s="19">
        <f t="shared" si="919"/>
        <v>-1.7763568394002505E-15</v>
      </c>
      <c r="N6100" s="7">
        <f t="shared" si="920"/>
        <v>-3.8223646470214591E-13</v>
      </c>
      <c r="O6100" s="7">
        <f t="shared" si="921"/>
        <v>-3.8223646470214591E-13</v>
      </c>
      <c r="P6100" s="7" t="s">
        <v>8872</v>
      </c>
      <c r="R6100" s="7"/>
      <c r="S6100" s="47">
        <f t="shared" si="922"/>
        <v>-1.7763568394002505E-15</v>
      </c>
      <c r="T6100" s="47">
        <f t="shared" si="923"/>
        <v>0</v>
      </c>
      <c r="U6100" s="47">
        <f t="shared" si="924"/>
        <v>215.18</v>
      </c>
      <c r="V6100" s="47">
        <f t="shared" si="925"/>
        <v>103.31</v>
      </c>
      <c r="W6100" s="11"/>
    </row>
    <row r="6101" spans="1:23" x14ac:dyDescent="0.45">
      <c r="A6101" t="s">
        <v>6106</v>
      </c>
      <c r="B6101">
        <v>88.94</v>
      </c>
      <c r="D6101" s="1" t="str">
        <f>VartojimasGamyba!J6097</f>
        <v>2024-05-11-23</v>
      </c>
      <c r="E6101" s="7">
        <f>VartojimasGamyba!G6097</f>
        <v>8.2000000000000003E-2</v>
      </c>
      <c r="F6101" s="11"/>
      <c r="G6101" s="12">
        <f t="shared" si="918"/>
        <v>4.9999999999999964</v>
      </c>
      <c r="H6101" s="12">
        <v>8.9179999999999993</v>
      </c>
      <c r="I6101" s="12">
        <v>10</v>
      </c>
      <c r="J6101" s="12">
        <v>0</v>
      </c>
      <c r="K6101" s="12"/>
      <c r="L6101" s="12">
        <f>VartojimasGamyba!H6097</f>
        <v>0</v>
      </c>
      <c r="M6101" s="19">
        <f t="shared" si="919"/>
        <v>0</v>
      </c>
      <c r="N6101" s="7">
        <f t="shared" si="920"/>
        <v>0</v>
      </c>
      <c r="O6101" s="7">
        <f t="shared" si="921"/>
        <v>0</v>
      </c>
      <c r="P6101" s="7">
        <f>SUM(O6078:O6101)</f>
        <v>-1.3460621419575382E-12</v>
      </c>
      <c r="Q6101" s="7">
        <f>SUMPRODUCT(B6078:B6101,E6078:E6101)+SUM(E6078:E6101)*$Z$21-SUMPRODUCT(B6078:B6101,L6078:L6101)+SUM(L6078:L6101)*ABS($Z$20)</f>
        <v>-196.61568999999997</v>
      </c>
      <c r="R6101" s="7"/>
      <c r="S6101" s="47">
        <f t="shared" si="922"/>
        <v>0</v>
      </c>
      <c r="T6101" s="47">
        <f t="shared" si="923"/>
        <v>0</v>
      </c>
      <c r="U6101" s="47">
        <f t="shared" si="924"/>
        <v>189.23000000000002</v>
      </c>
      <c r="V6101" s="47">
        <f t="shared" si="925"/>
        <v>77.36</v>
      </c>
      <c r="W6101" s="11">
        <f>IF(P6101&lt;&gt;Q6101,1,0)</f>
        <v>1</v>
      </c>
    </row>
    <row r="6102" spans="1:23" x14ac:dyDescent="0.45">
      <c r="A6102" t="s">
        <v>6107</v>
      </c>
      <c r="B6102">
        <v>70.959999999999994</v>
      </c>
      <c r="D6102" s="9" t="str">
        <f>VartojimasGamyba!J6098</f>
        <v>2024-05-12-00</v>
      </c>
      <c r="E6102" s="8">
        <f>VartojimasGamyba!G6098</f>
        <v>0.08</v>
      </c>
      <c r="F6102" s="11"/>
      <c r="G6102" s="7">
        <f>G6101+H6102-I6102</f>
        <v>3.92</v>
      </c>
      <c r="H6102" s="7">
        <v>8.9200000000000035</v>
      </c>
      <c r="I6102" s="7">
        <v>10</v>
      </c>
      <c r="J6102" s="7">
        <v>0</v>
      </c>
      <c r="L6102" s="7">
        <f>VartojimasGamyba!H6098</f>
        <v>0</v>
      </c>
      <c r="M6102" s="15">
        <f t="shared" si="919"/>
        <v>3.5527136788005009E-15</v>
      </c>
      <c r="N6102" s="7">
        <f t="shared" si="920"/>
        <v>6.0840221749458578E-13</v>
      </c>
      <c r="O6102" s="7">
        <f t="shared" si="921"/>
        <v>6.0840221749458578E-13</v>
      </c>
      <c r="R6102" s="20" t="s">
        <v>8783</v>
      </c>
      <c r="S6102" s="47">
        <f t="shared" si="922"/>
        <v>3.5527136788005009E-15</v>
      </c>
      <c r="T6102" s="47">
        <f t="shared" si="923"/>
        <v>0</v>
      </c>
      <c r="U6102" s="47">
        <f t="shared" si="924"/>
        <v>171.25</v>
      </c>
      <c r="V6102" s="47">
        <f t="shared" si="925"/>
        <v>59.379999999999995</v>
      </c>
      <c r="W6102" s="11"/>
    </row>
    <row r="6103" spans="1:23" x14ac:dyDescent="0.45">
      <c r="A6103" t="s">
        <v>6108</v>
      </c>
      <c r="B6103">
        <v>66.239999999999995</v>
      </c>
      <c r="D6103" s="9" t="str">
        <f>VartojimasGamyba!J6099</f>
        <v>2024-05-12-01</v>
      </c>
      <c r="E6103" s="8">
        <f>VartojimasGamyba!G6099</f>
        <v>0.10100000000000001</v>
      </c>
      <c r="F6103" s="11"/>
      <c r="G6103" s="7">
        <f t="shared" ref="G6103:G6125" si="926">G6102+H6103-I6103</f>
        <v>3.3277777777777784</v>
      </c>
      <c r="H6103" s="7">
        <v>4.319999999999995</v>
      </c>
      <c r="I6103" s="7">
        <v>4.9122222222222165</v>
      </c>
      <c r="J6103" s="7">
        <v>0</v>
      </c>
      <c r="L6103" s="7">
        <f>VartojimasGamyba!H6099</f>
        <v>0</v>
      </c>
      <c r="M6103" s="15">
        <f t="shared" si="919"/>
        <v>0</v>
      </c>
      <c r="N6103" s="7">
        <f t="shared" si="920"/>
        <v>0</v>
      </c>
      <c r="O6103" s="7">
        <f t="shared" si="921"/>
        <v>0</v>
      </c>
      <c r="R6103" s="7"/>
      <c r="S6103" s="47">
        <f t="shared" si="922"/>
        <v>0</v>
      </c>
      <c r="T6103" s="47">
        <f t="shared" si="923"/>
        <v>0</v>
      </c>
      <c r="U6103" s="47">
        <f t="shared" si="924"/>
        <v>166.53</v>
      </c>
      <c r="V6103" s="47">
        <f t="shared" si="925"/>
        <v>54.66</v>
      </c>
      <c r="W6103" s="11"/>
    </row>
    <row r="6104" spans="1:23" x14ac:dyDescent="0.45">
      <c r="A6104" t="s">
        <v>6109</v>
      </c>
      <c r="B6104">
        <v>55.42</v>
      </c>
      <c r="D6104" s="9" t="str">
        <f>VartojimasGamyba!J6100</f>
        <v>2024-05-12-02</v>
      </c>
      <c r="E6104" s="8">
        <f>VartojimasGamyba!G6100</f>
        <v>0.18099999999999999</v>
      </c>
      <c r="F6104" s="11"/>
      <c r="G6104" s="7">
        <f t="shared" si="926"/>
        <v>2.1477777777777654</v>
      </c>
      <c r="H6104" s="7">
        <v>8.8199999999999861</v>
      </c>
      <c r="I6104" s="7">
        <v>10</v>
      </c>
      <c r="J6104" s="7">
        <v>0</v>
      </c>
      <c r="L6104" s="7">
        <f>VartojimasGamyba!H6100</f>
        <v>1E-3</v>
      </c>
      <c r="M6104" s="15">
        <f t="shared" si="919"/>
        <v>-1.4765098865776594E-14</v>
      </c>
      <c r="N6104" s="7">
        <f t="shared" si="920"/>
        <v>-2.2990735443900735E-12</v>
      </c>
      <c r="O6104" s="7">
        <f t="shared" si="921"/>
        <v>-2.2990735443900735E-12</v>
      </c>
      <c r="R6104" s="7"/>
      <c r="S6104" s="47">
        <f t="shared" si="922"/>
        <v>-1.4765098865776594E-14</v>
      </c>
      <c r="T6104" s="47">
        <f t="shared" si="923"/>
        <v>0</v>
      </c>
      <c r="U6104" s="47">
        <f t="shared" si="924"/>
        <v>155.71</v>
      </c>
      <c r="V6104" s="47">
        <f t="shared" si="925"/>
        <v>43.84</v>
      </c>
      <c r="W6104" s="11"/>
    </row>
    <row r="6105" spans="1:23" x14ac:dyDescent="0.45">
      <c r="A6105" t="s">
        <v>6110</v>
      </c>
      <c r="B6105">
        <v>45.04</v>
      </c>
      <c r="D6105" s="9" t="str">
        <f>VartojimasGamyba!J6101</f>
        <v>2024-05-12-03</v>
      </c>
      <c r="E6105" s="8">
        <f>VartojimasGamyba!G6101</f>
        <v>0.19700000000000001</v>
      </c>
      <c r="F6105" s="11"/>
      <c r="G6105" s="7">
        <f t="shared" si="926"/>
        <v>1.9999999999999876</v>
      </c>
      <c r="H6105" s="7">
        <v>0</v>
      </c>
      <c r="I6105" s="7">
        <v>0.14777777777777779</v>
      </c>
      <c r="J6105" s="7">
        <v>0</v>
      </c>
      <c r="L6105" s="7">
        <f>VartojimasGamyba!H6101</f>
        <v>6.4000000000000001E-2</v>
      </c>
      <c r="M6105" s="15">
        <f t="shared" si="919"/>
        <v>0</v>
      </c>
      <c r="N6105" s="7">
        <f t="shared" si="920"/>
        <v>0</v>
      </c>
      <c r="O6105" s="7">
        <f t="shared" si="921"/>
        <v>0</v>
      </c>
      <c r="R6105" s="7"/>
      <c r="S6105" s="47">
        <f t="shared" si="922"/>
        <v>0</v>
      </c>
      <c r="T6105" s="47">
        <f t="shared" si="923"/>
        <v>0</v>
      </c>
      <c r="U6105" s="47">
        <f t="shared" si="924"/>
        <v>145.33000000000001</v>
      </c>
      <c r="V6105" s="47">
        <f t="shared" si="925"/>
        <v>33.46</v>
      </c>
      <c r="W6105" s="11"/>
    </row>
    <row r="6106" spans="1:23" x14ac:dyDescent="0.45">
      <c r="A6106" t="s">
        <v>6111</v>
      </c>
      <c r="B6106">
        <v>41.83</v>
      </c>
      <c r="D6106" s="9" t="str">
        <f>VartojimasGamyba!J6102</f>
        <v>2024-05-12-04</v>
      </c>
      <c r="E6106" s="8">
        <f>VartojimasGamyba!G6102</f>
        <v>1E-3</v>
      </c>
      <c r="F6106" s="11"/>
      <c r="G6106" s="7">
        <f t="shared" si="926"/>
        <v>0.99999999999998579</v>
      </c>
      <c r="H6106" s="7">
        <v>8.9999999999999982</v>
      </c>
      <c r="I6106" s="7">
        <v>10</v>
      </c>
      <c r="J6106" s="7">
        <v>0.51</v>
      </c>
      <c r="L6106" s="7">
        <f>VartojimasGamyba!H6102</f>
        <v>0.51100000000000001</v>
      </c>
      <c r="M6106" s="15">
        <f t="shared" si="919"/>
        <v>-2.3314683517128287E-15</v>
      </c>
      <c r="N6106" s="7">
        <f t="shared" si="920"/>
        <v>-15.427500000000332</v>
      </c>
      <c r="O6106" s="7">
        <f t="shared" si="921"/>
        <v>-3.3134828214542722E-13</v>
      </c>
      <c r="R6106" s="7"/>
      <c r="S6106" s="47">
        <f t="shared" si="922"/>
        <v>0.50999999999999768</v>
      </c>
      <c r="T6106" s="47">
        <f t="shared" si="923"/>
        <v>0.51</v>
      </c>
      <c r="U6106" s="47">
        <f t="shared" si="924"/>
        <v>142.12</v>
      </c>
      <c r="V6106" s="47">
        <f t="shared" si="925"/>
        <v>30.25</v>
      </c>
      <c r="W6106" s="11"/>
    </row>
    <row r="6107" spans="1:23" x14ac:dyDescent="0.45">
      <c r="A6107" t="s">
        <v>6112</v>
      </c>
      <c r="B6107">
        <v>47.22</v>
      </c>
      <c r="D6107" s="9" t="str">
        <f>VartojimasGamyba!J6103</f>
        <v>2024-05-12-05</v>
      </c>
      <c r="E6107" s="8">
        <f>VartojimasGamyba!G6103</f>
        <v>0</v>
      </c>
      <c r="F6107" s="11"/>
      <c r="G6107" s="7">
        <f t="shared" si="926"/>
        <v>-1.4210854715202004E-14</v>
      </c>
      <c r="H6107" s="7">
        <v>9</v>
      </c>
      <c r="I6107" s="7">
        <v>10</v>
      </c>
      <c r="J6107" s="7">
        <v>1.49</v>
      </c>
      <c r="L6107" s="7">
        <f>VartojimasGamyba!H6103</f>
        <v>1.49</v>
      </c>
      <c r="M6107" s="15">
        <f t="shared" si="919"/>
        <v>0</v>
      </c>
      <c r="N6107" s="7">
        <f t="shared" si="920"/>
        <v>-53.1036</v>
      </c>
      <c r="O6107" s="7">
        <f t="shared" si="921"/>
        <v>0</v>
      </c>
      <c r="R6107" s="7"/>
      <c r="S6107" s="47">
        <f t="shared" si="922"/>
        <v>1.49</v>
      </c>
      <c r="T6107" s="47">
        <f t="shared" si="923"/>
        <v>1.49</v>
      </c>
      <c r="U6107" s="47">
        <f t="shared" si="924"/>
        <v>147.51</v>
      </c>
      <c r="V6107" s="47">
        <f t="shared" si="925"/>
        <v>35.64</v>
      </c>
      <c r="W6107" s="11"/>
    </row>
    <row r="6108" spans="1:23" x14ac:dyDescent="0.45">
      <c r="A6108" t="s">
        <v>6113</v>
      </c>
      <c r="B6108">
        <v>44.51</v>
      </c>
      <c r="D6108" s="9" t="str">
        <f>VartojimasGamyba!J6104</f>
        <v>2024-05-12-06</v>
      </c>
      <c r="E6108" s="8">
        <f>VartojimasGamyba!G6104</f>
        <v>0</v>
      </c>
      <c r="F6108" s="11"/>
      <c r="G6108" s="7">
        <f t="shared" si="926"/>
        <v>-1.4099832412739488E-14</v>
      </c>
      <c r="H6108" s="7">
        <v>1.1102230246251565E-16</v>
      </c>
      <c r="I6108" s="7">
        <v>0</v>
      </c>
      <c r="J6108" s="7">
        <v>2.5259999999999998</v>
      </c>
      <c r="L6108" s="7">
        <f>VartojimasGamyba!H6104</f>
        <v>2.5259999999999998</v>
      </c>
      <c r="M6108" s="15">
        <f t="shared" si="919"/>
        <v>0</v>
      </c>
      <c r="N6108" s="7">
        <f t="shared" si="920"/>
        <v>-83.181179999999998</v>
      </c>
      <c r="O6108" s="7">
        <f t="shared" si="921"/>
        <v>0</v>
      </c>
      <c r="R6108" s="7"/>
      <c r="S6108" s="47">
        <f t="shared" si="922"/>
        <v>2.5259999999999998</v>
      </c>
      <c r="T6108" s="47">
        <f t="shared" si="923"/>
        <v>2.5259999999999998</v>
      </c>
      <c r="U6108" s="47">
        <f t="shared" si="924"/>
        <v>144.80000000000001</v>
      </c>
      <c r="V6108" s="47">
        <f t="shared" si="925"/>
        <v>32.93</v>
      </c>
      <c r="W6108" s="11"/>
    </row>
    <row r="6109" spans="1:23" x14ac:dyDescent="0.45">
      <c r="A6109" t="s">
        <v>6114</v>
      </c>
      <c r="B6109">
        <v>17.61</v>
      </c>
      <c r="D6109" s="9" t="str">
        <f>VartojimasGamyba!J6105</f>
        <v>2024-05-12-07</v>
      </c>
      <c r="E6109" s="8">
        <f>VartojimasGamyba!G6105</f>
        <v>0</v>
      </c>
      <c r="F6109" s="11"/>
      <c r="G6109" s="7">
        <f t="shared" si="926"/>
        <v>-1.3877787807814457E-14</v>
      </c>
      <c r="H6109" s="7">
        <v>2.2204460492503131E-16</v>
      </c>
      <c r="I6109" s="7">
        <v>0</v>
      </c>
      <c r="J6109" s="7">
        <v>3.4420000000000002</v>
      </c>
      <c r="L6109" s="7">
        <f>VartojimasGamyba!H6105</f>
        <v>3.4420000000000002</v>
      </c>
      <c r="M6109" s="15">
        <f t="shared" si="919"/>
        <v>0</v>
      </c>
      <c r="N6109" s="7">
        <f t="shared" si="920"/>
        <v>-20.75526</v>
      </c>
      <c r="O6109" s="7">
        <f t="shared" si="921"/>
        <v>0</v>
      </c>
      <c r="R6109" s="7"/>
      <c r="S6109" s="47">
        <f t="shared" si="922"/>
        <v>3.4420000000000002</v>
      </c>
      <c r="T6109" s="47">
        <f t="shared" si="923"/>
        <v>3.4420000000000002</v>
      </c>
      <c r="U6109" s="47">
        <f t="shared" si="924"/>
        <v>117.9</v>
      </c>
      <c r="V6109" s="47">
        <f t="shared" si="925"/>
        <v>6.0299999999999994</v>
      </c>
      <c r="W6109" s="11"/>
    </row>
    <row r="6110" spans="1:23" x14ac:dyDescent="0.45">
      <c r="A6110" t="s">
        <v>6115</v>
      </c>
      <c r="B6110">
        <v>4.79</v>
      </c>
      <c r="D6110" s="9" t="str">
        <f>VartojimasGamyba!J6106</f>
        <v>2024-05-12-08</v>
      </c>
      <c r="E6110" s="8">
        <f>VartojimasGamyba!G6106</f>
        <v>0</v>
      </c>
      <c r="F6110" s="11"/>
      <c r="G6110" s="7">
        <f t="shared" si="926"/>
        <v>-1.4210854715202004E-14</v>
      </c>
      <c r="H6110" s="7">
        <v>10</v>
      </c>
      <c r="I6110" s="7">
        <v>10</v>
      </c>
      <c r="J6110" s="7">
        <v>3.0609999999999982</v>
      </c>
      <c r="L6110" s="7">
        <f>VartojimasGamyba!H6106</f>
        <v>4.0609999999999999</v>
      </c>
      <c r="M6110" s="15">
        <f t="shared" si="919"/>
        <v>0</v>
      </c>
      <c r="N6110" s="7">
        <f t="shared" si="920"/>
        <v>20.784189999999988</v>
      </c>
      <c r="O6110" s="7">
        <f t="shared" si="921"/>
        <v>0</v>
      </c>
      <c r="R6110" s="7"/>
      <c r="S6110" s="47">
        <f t="shared" si="922"/>
        <v>4.0609999999999999</v>
      </c>
      <c r="T6110" s="47">
        <f t="shared" si="923"/>
        <v>4.0609999999999999</v>
      </c>
      <c r="U6110" s="47">
        <f t="shared" si="924"/>
        <v>105.08000000000001</v>
      </c>
      <c r="V6110" s="47">
        <f t="shared" si="925"/>
        <v>-6.79</v>
      </c>
      <c r="W6110" s="11"/>
    </row>
    <row r="6111" spans="1:23" x14ac:dyDescent="0.45">
      <c r="A6111" t="s">
        <v>6116</v>
      </c>
      <c r="B6111">
        <v>1.48</v>
      </c>
      <c r="D6111" s="9" t="str">
        <f>VartojimasGamyba!J6107</f>
        <v>2024-05-12-09</v>
      </c>
      <c r="E6111" s="8">
        <f>VartojimasGamyba!G6107</f>
        <v>0</v>
      </c>
      <c r="F6111" s="11"/>
      <c r="G6111" s="7">
        <f t="shared" si="926"/>
        <v>0.75022222222220414</v>
      </c>
      <c r="H6111" s="7">
        <v>10</v>
      </c>
      <c r="I6111" s="7">
        <v>9.2497777777777817</v>
      </c>
      <c r="J6111" s="7">
        <v>2.7988000000000044</v>
      </c>
      <c r="L6111" s="7">
        <f>VartojimasGamyba!H6107</f>
        <v>4.4740000000000002</v>
      </c>
      <c r="M6111" s="15">
        <f t="shared" si="919"/>
        <v>0</v>
      </c>
      <c r="N6111" s="7">
        <f t="shared" si="920"/>
        <v>28.267880000000044</v>
      </c>
      <c r="O6111" s="7">
        <f t="shared" si="921"/>
        <v>0</v>
      </c>
      <c r="R6111" s="7"/>
      <c r="S6111" s="47">
        <f t="shared" si="922"/>
        <v>4.4740000000000002</v>
      </c>
      <c r="T6111" s="47">
        <f t="shared" si="923"/>
        <v>4.4740000000000002</v>
      </c>
      <c r="U6111" s="47">
        <f t="shared" si="924"/>
        <v>101.77000000000001</v>
      </c>
      <c r="V6111" s="47">
        <f t="shared" si="925"/>
        <v>-10.1</v>
      </c>
      <c r="W6111" s="11"/>
    </row>
    <row r="6112" spans="1:23" x14ac:dyDescent="0.45">
      <c r="A6112" t="s">
        <v>6117</v>
      </c>
      <c r="B6112">
        <v>-1.23</v>
      </c>
      <c r="D6112" s="9" t="str">
        <f>VartojimasGamyba!J6108</f>
        <v>2024-05-12-10</v>
      </c>
      <c r="E6112" s="8">
        <f>VartojimasGamyba!G6108</f>
        <v>0</v>
      </c>
      <c r="F6112" s="11"/>
      <c r="G6112" s="7">
        <f t="shared" si="926"/>
        <v>4.8257777777777635</v>
      </c>
      <c r="H6112" s="7">
        <v>10</v>
      </c>
      <c r="I6112" s="7">
        <v>5.9244444444444406</v>
      </c>
      <c r="J6112" s="7">
        <v>0</v>
      </c>
      <c r="L6112" s="7">
        <f>VartojimasGamyba!H6108</f>
        <v>4.6680000000000001</v>
      </c>
      <c r="M6112" s="15">
        <f t="shared" si="919"/>
        <v>0</v>
      </c>
      <c r="N6112" s="7">
        <f t="shared" si="920"/>
        <v>0</v>
      </c>
      <c r="O6112" s="7">
        <f t="shared" si="921"/>
        <v>0</v>
      </c>
      <c r="R6112" s="7"/>
      <c r="S6112" s="47">
        <f t="shared" si="922"/>
        <v>4.6680000000000001</v>
      </c>
      <c r="T6112" s="47">
        <f t="shared" si="923"/>
        <v>4.6680000000000001</v>
      </c>
      <c r="U6112" s="47">
        <f t="shared" si="924"/>
        <v>99.06</v>
      </c>
      <c r="V6112" s="47">
        <f t="shared" si="925"/>
        <v>-12.81</v>
      </c>
      <c r="W6112" s="11"/>
    </row>
    <row r="6113" spans="1:23" x14ac:dyDescent="0.45">
      <c r="A6113" t="s">
        <v>6118</v>
      </c>
      <c r="B6113">
        <v>-2.57</v>
      </c>
      <c r="D6113" s="9" t="str">
        <f>VartojimasGamyba!J6109</f>
        <v>2024-05-12-11</v>
      </c>
      <c r="E6113" s="8">
        <f>VartojimasGamyba!G6109</f>
        <v>0</v>
      </c>
      <c r="F6113" s="11"/>
      <c r="G6113" s="7">
        <f t="shared" si="926"/>
        <v>8.792444444444433</v>
      </c>
      <c r="H6113" s="7">
        <v>10</v>
      </c>
      <c r="I6113" s="7">
        <v>6.0333333333333297</v>
      </c>
      <c r="J6113" s="7">
        <v>0</v>
      </c>
      <c r="L6113" s="7">
        <f>VartojimasGamyba!H6109</f>
        <v>4.57</v>
      </c>
      <c r="M6113" s="15">
        <f t="shared" si="919"/>
        <v>0</v>
      </c>
      <c r="N6113" s="7">
        <f t="shared" si="920"/>
        <v>0</v>
      </c>
      <c r="O6113" s="7">
        <f t="shared" si="921"/>
        <v>0</v>
      </c>
      <c r="R6113" s="7"/>
      <c r="S6113" s="47">
        <f t="shared" si="922"/>
        <v>4.57</v>
      </c>
      <c r="T6113" s="47">
        <f t="shared" si="923"/>
        <v>4.57</v>
      </c>
      <c r="U6113" s="47">
        <f t="shared" si="924"/>
        <v>97.720000000000013</v>
      </c>
      <c r="V6113" s="47">
        <f t="shared" si="925"/>
        <v>-14.15</v>
      </c>
      <c r="W6113" s="11"/>
    </row>
    <row r="6114" spans="1:23" x14ac:dyDescent="0.45">
      <c r="A6114" t="s">
        <v>6119</v>
      </c>
      <c r="B6114">
        <v>-4.07</v>
      </c>
      <c r="D6114" s="9" t="str">
        <f>VartojimasGamyba!J6110</f>
        <v>2024-05-12-12</v>
      </c>
      <c r="E6114" s="8">
        <f>VartojimasGamyba!G6110</f>
        <v>0.66800000000000004</v>
      </c>
      <c r="F6114" s="11"/>
      <c r="G6114" s="7">
        <f t="shared" si="926"/>
        <v>10.132444444444435</v>
      </c>
      <c r="H6114" s="7">
        <v>10</v>
      </c>
      <c r="I6114" s="7">
        <v>8.66</v>
      </c>
      <c r="J6114" s="7">
        <v>0</v>
      </c>
      <c r="L6114" s="7">
        <f>VartojimasGamyba!H6110</f>
        <v>2.8740000000000001</v>
      </c>
      <c r="M6114" s="15">
        <f t="shared" si="919"/>
        <v>0</v>
      </c>
      <c r="N6114" s="7">
        <f t="shared" si="920"/>
        <v>0</v>
      </c>
      <c r="O6114" s="7">
        <f t="shared" si="921"/>
        <v>0</v>
      </c>
      <c r="R6114" s="7"/>
      <c r="S6114" s="47">
        <f t="shared" si="922"/>
        <v>2.206</v>
      </c>
      <c r="T6114" s="47">
        <f t="shared" si="923"/>
        <v>2.206</v>
      </c>
      <c r="U6114" s="47">
        <f t="shared" si="924"/>
        <v>96.22</v>
      </c>
      <c r="V6114" s="47">
        <f t="shared" si="925"/>
        <v>-15.65</v>
      </c>
      <c r="W6114" s="11"/>
    </row>
    <row r="6115" spans="1:23" x14ac:dyDescent="0.45">
      <c r="A6115" t="s">
        <v>6120</v>
      </c>
      <c r="B6115">
        <v>-5.09</v>
      </c>
      <c r="D6115" s="9" t="str">
        <f>VartojimasGamyba!J6111</f>
        <v>2024-05-12-13</v>
      </c>
      <c r="E6115" s="8">
        <f>VartojimasGamyba!G6111</f>
        <v>0.32</v>
      </c>
      <c r="F6115" s="11"/>
      <c r="G6115" s="7">
        <f t="shared" si="926"/>
        <v>11.752444444444434</v>
      </c>
      <c r="H6115" s="7">
        <v>10</v>
      </c>
      <c r="I6115" s="7">
        <v>8.3800000000000008</v>
      </c>
      <c r="J6115" s="7">
        <v>0</v>
      </c>
      <c r="L6115" s="7">
        <f>VartojimasGamyba!H6111</f>
        <v>2.778</v>
      </c>
      <c r="M6115" s="15">
        <f t="shared" si="919"/>
        <v>0</v>
      </c>
      <c r="N6115" s="7">
        <f t="shared" si="920"/>
        <v>0</v>
      </c>
      <c r="O6115" s="7">
        <f t="shared" si="921"/>
        <v>0</v>
      </c>
      <c r="R6115" s="7"/>
      <c r="S6115" s="47">
        <f t="shared" si="922"/>
        <v>2.4580000000000002</v>
      </c>
      <c r="T6115" s="47">
        <f t="shared" si="923"/>
        <v>2.4580000000000002</v>
      </c>
      <c r="U6115" s="47">
        <f t="shared" si="924"/>
        <v>95.2</v>
      </c>
      <c r="V6115" s="47">
        <f t="shared" si="925"/>
        <v>-16.670000000000002</v>
      </c>
      <c r="W6115" s="11"/>
    </row>
    <row r="6116" spans="1:23" x14ac:dyDescent="0.45">
      <c r="A6116" t="s">
        <v>6121</v>
      </c>
      <c r="B6116">
        <v>-6.58</v>
      </c>
      <c r="D6116" s="9" t="str">
        <f>VartojimasGamyba!J6112</f>
        <v>2024-05-12-14</v>
      </c>
      <c r="E6116" s="8">
        <f>VartojimasGamyba!G6112</f>
        <v>0</v>
      </c>
      <c r="F6116" s="11"/>
      <c r="G6116" s="7">
        <f t="shared" si="926"/>
        <v>13.313555555555546</v>
      </c>
      <c r="H6116" s="7">
        <v>10</v>
      </c>
      <c r="I6116" s="7">
        <v>8.43888888888889</v>
      </c>
      <c r="J6116" s="7">
        <v>0</v>
      </c>
      <c r="L6116" s="7">
        <f>VartojimasGamyba!H6112</f>
        <v>2.4049999999999998</v>
      </c>
      <c r="M6116" s="15">
        <f t="shared" si="919"/>
        <v>0</v>
      </c>
      <c r="N6116" s="7">
        <f t="shared" si="920"/>
        <v>0</v>
      </c>
      <c r="O6116" s="7">
        <f t="shared" si="921"/>
        <v>0</v>
      </c>
      <c r="R6116" s="7"/>
      <c r="S6116" s="47">
        <f t="shared" si="922"/>
        <v>2.4049999999999998</v>
      </c>
      <c r="T6116" s="47">
        <f t="shared" si="923"/>
        <v>2.4049999999999998</v>
      </c>
      <c r="U6116" s="47">
        <f t="shared" si="924"/>
        <v>93.710000000000008</v>
      </c>
      <c r="V6116" s="47">
        <f t="shared" si="925"/>
        <v>-18.16</v>
      </c>
      <c r="W6116" s="11"/>
    </row>
    <row r="6117" spans="1:23" x14ac:dyDescent="0.45">
      <c r="A6117" t="s">
        <v>6122</v>
      </c>
      <c r="B6117">
        <v>-5.16</v>
      </c>
      <c r="D6117" s="9" t="str">
        <f>VartojimasGamyba!J6113</f>
        <v>2024-05-12-15</v>
      </c>
      <c r="E6117" s="8">
        <f>VartojimasGamyba!G6113</f>
        <v>0</v>
      </c>
      <c r="F6117" s="11"/>
      <c r="G6117" s="7">
        <f t="shared" si="926"/>
        <v>13.987999999999992</v>
      </c>
      <c r="H6117" s="7">
        <v>10</v>
      </c>
      <c r="I6117" s="7">
        <v>9.3255555555555532</v>
      </c>
      <c r="J6117" s="7">
        <v>0</v>
      </c>
      <c r="L6117" s="7">
        <f>VartojimasGamyba!H6113</f>
        <v>1.607</v>
      </c>
      <c r="M6117" s="15">
        <f t="shared" si="919"/>
        <v>0</v>
      </c>
      <c r="N6117" s="7">
        <f t="shared" si="920"/>
        <v>0</v>
      </c>
      <c r="O6117" s="7">
        <f t="shared" si="921"/>
        <v>0</v>
      </c>
      <c r="R6117" s="7"/>
      <c r="S6117" s="47">
        <f t="shared" si="922"/>
        <v>1.607</v>
      </c>
      <c r="T6117" s="47">
        <f t="shared" si="923"/>
        <v>1.607</v>
      </c>
      <c r="U6117" s="47">
        <f t="shared" si="924"/>
        <v>95.13000000000001</v>
      </c>
      <c r="V6117" s="47">
        <f t="shared" si="925"/>
        <v>-16.740000000000002</v>
      </c>
      <c r="W6117" s="11"/>
    </row>
    <row r="6118" spans="1:23" x14ac:dyDescent="0.45">
      <c r="A6118" t="s">
        <v>6123</v>
      </c>
      <c r="B6118">
        <v>-2.09</v>
      </c>
      <c r="D6118" s="9" t="str">
        <f>VartojimasGamyba!J6114</f>
        <v>2024-05-12-16</v>
      </c>
      <c r="E6118" s="8">
        <f>VartojimasGamyba!G6114</f>
        <v>0.14499999999999999</v>
      </c>
      <c r="F6118" s="11"/>
      <c r="G6118" s="7">
        <f t="shared" si="926"/>
        <v>13.326999999999991</v>
      </c>
      <c r="H6118" s="7">
        <v>9.3390000000000004</v>
      </c>
      <c r="I6118" s="7">
        <v>10</v>
      </c>
      <c r="J6118" s="7">
        <v>0</v>
      </c>
      <c r="L6118" s="7">
        <f>VartojimasGamyba!H6114</f>
        <v>0.48399999999999999</v>
      </c>
      <c r="M6118" s="15">
        <f t="shared" si="919"/>
        <v>0</v>
      </c>
      <c r="N6118" s="7">
        <f t="shared" si="920"/>
        <v>0</v>
      </c>
      <c r="O6118" s="7">
        <f t="shared" si="921"/>
        <v>0</v>
      </c>
      <c r="R6118" s="7"/>
      <c r="S6118" s="47">
        <f t="shared" si="922"/>
        <v>0.33899999999999997</v>
      </c>
      <c r="T6118" s="47">
        <f t="shared" si="923"/>
        <v>0.33899999999999997</v>
      </c>
      <c r="U6118" s="47">
        <f t="shared" si="924"/>
        <v>98.2</v>
      </c>
      <c r="V6118" s="47">
        <f t="shared" si="925"/>
        <v>-13.67</v>
      </c>
      <c r="W6118" s="11"/>
    </row>
    <row r="6119" spans="1:23" x14ac:dyDescent="0.45">
      <c r="A6119" t="s">
        <v>6124</v>
      </c>
      <c r="B6119">
        <v>0.24</v>
      </c>
      <c r="D6119" s="9" t="str">
        <f>VartojimasGamyba!J6115</f>
        <v>2024-05-12-17</v>
      </c>
      <c r="E6119" s="8">
        <f>VartojimasGamyba!G6115</f>
        <v>0.25700000000000001</v>
      </c>
      <c r="F6119" s="11"/>
      <c r="G6119" s="7">
        <f t="shared" si="926"/>
        <v>12.135999999999989</v>
      </c>
      <c r="H6119" s="7">
        <v>8.8089999999999993</v>
      </c>
      <c r="I6119" s="7">
        <v>10</v>
      </c>
      <c r="J6119" s="7">
        <v>0</v>
      </c>
      <c r="L6119" s="7">
        <f>VartojimasGamyba!H6115</f>
        <v>6.6000000000000003E-2</v>
      </c>
      <c r="M6119" s="15">
        <f t="shared" si="919"/>
        <v>-1.0547118733938987E-15</v>
      </c>
      <c r="N6119" s="7">
        <f t="shared" si="920"/>
        <v>-1.0603018463228863E-13</v>
      </c>
      <c r="O6119" s="7">
        <f t="shared" si="921"/>
        <v>-1.0603018463228863E-13</v>
      </c>
      <c r="R6119" s="7"/>
      <c r="S6119" s="47">
        <f t="shared" si="922"/>
        <v>-1.0547118733938987E-15</v>
      </c>
      <c r="T6119" s="47">
        <f t="shared" si="923"/>
        <v>0</v>
      </c>
      <c r="U6119" s="47">
        <f t="shared" si="924"/>
        <v>100.53</v>
      </c>
      <c r="V6119" s="47">
        <f t="shared" si="925"/>
        <v>-11.34</v>
      </c>
      <c r="W6119" s="11"/>
    </row>
    <row r="6120" spans="1:23" x14ac:dyDescent="0.45">
      <c r="A6120" t="s">
        <v>6125</v>
      </c>
      <c r="B6120">
        <v>10.41</v>
      </c>
      <c r="D6120" s="9" t="str">
        <f>VartojimasGamyba!J6116</f>
        <v>2024-05-12-18</v>
      </c>
      <c r="E6120" s="8">
        <f>VartojimasGamyba!G6116</f>
        <v>0.27800000000000002</v>
      </c>
      <c r="F6120" s="11"/>
      <c r="G6120" s="7">
        <f t="shared" si="926"/>
        <v>10.867999999999988</v>
      </c>
      <c r="H6120" s="7">
        <v>8.7319999999999993</v>
      </c>
      <c r="I6120" s="7">
        <v>10</v>
      </c>
      <c r="J6120" s="7">
        <v>0</v>
      </c>
      <c r="L6120" s="7">
        <f>VartojimasGamyba!H6116</f>
        <v>0.01</v>
      </c>
      <c r="M6120" s="15">
        <f t="shared" si="919"/>
        <v>-2.1337098754514727E-16</v>
      </c>
      <c r="N6120" s="7">
        <f t="shared" si="920"/>
        <v>-2.3620168321247804E-14</v>
      </c>
      <c r="O6120" s="7">
        <f t="shared" si="921"/>
        <v>-2.3620168321247804E-14</v>
      </c>
      <c r="R6120" s="7"/>
      <c r="S6120" s="47">
        <f t="shared" si="922"/>
        <v>-2.1337098754514727E-16</v>
      </c>
      <c r="T6120" s="47">
        <f t="shared" si="923"/>
        <v>0</v>
      </c>
      <c r="U6120" s="47">
        <f t="shared" si="924"/>
        <v>110.7</v>
      </c>
      <c r="V6120" s="47">
        <f t="shared" si="925"/>
        <v>-1.17</v>
      </c>
      <c r="W6120" s="11"/>
    </row>
    <row r="6121" spans="1:23" x14ac:dyDescent="0.45">
      <c r="A6121" t="s">
        <v>6126</v>
      </c>
      <c r="B6121">
        <v>94.1</v>
      </c>
      <c r="D6121" s="9" t="str">
        <f>VartojimasGamyba!J6117</f>
        <v>2024-05-12-19</v>
      </c>
      <c r="E6121" s="8">
        <f>VartojimasGamyba!G6117</f>
        <v>0.29099999999999998</v>
      </c>
      <c r="F6121" s="11"/>
      <c r="G6121" s="7">
        <f t="shared" si="926"/>
        <v>9.576999999999984</v>
      </c>
      <c r="H6121" s="7">
        <v>8.7089999999999979</v>
      </c>
      <c r="I6121" s="7">
        <v>10</v>
      </c>
      <c r="J6121" s="7">
        <v>0</v>
      </c>
      <c r="L6121" s="7">
        <f>VartojimasGamyba!H6117</f>
        <v>0</v>
      </c>
      <c r="M6121" s="15">
        <f t="shared" si="919"/>
        <v>-1.7763568394002505E-15</v>
      </c>
      <c r="N6121" s="7">
        <f t="shared" si="920"/>
        <v>-3.4530600601101466E-13</v>
      </c>
      <c r="O6121" s="7">
        <f t="shared" si="921"/>
        <v>-3.4530600601101466E-13</v>
      </c>
      <c r="R6121" s="7"/>
      <c r="S6121" s="47">
        <f t="shared" si="922"/>
        <v>-1.7763568394002505E-15</v>
      </c>
      <c r="T6121" s="47">
        <f t="shared" si="923"/>
        <v>0</v>
      </c>
      <c r="U6121" s="47">
        <f t="shared" si="924"/>
        <v>194.39</v>
      </c>
      <c r="V6121" s="47">
        <f t="shared" si="925"/>
        <v>82.52</v>
      </c>
      <c r="W6121" s="11"/>
    </row>
    <row r="6122" spans="1:23" x14ac:dyDescent="0.45">
      <c r="A6122" t="s">
        <v>6127</v>
      </c>
      <c r="B6122">
        <v>115.4</v>
      </c>
      <c r="D6122" s="9" t="str">
        <f>VartojimasGamyba!J6118</f>
        <v>2024-05-12-20</v>
      </c>
      <c r="E6122" s="8">
        <f>VartojimasGamyba!G6118</f>
        <v>0.23</v>
      </c>
      <c r="F6122" s="11"/>
      <c r="G6122" s="7">
        <f t="shared" si="926"/>
        <v>8.3469999999999871</v>
      </c>
      <c r="H6122" s="7">
        <v>8.7700000000000031</v>
      </c>
      <c r="I6122" s="7">
        <v>10</v>
      </c>
      <c r="J6122" s="7">
        <v>0</v>
      </c>
      <c r="L6122" s="7">
        <f>VartojimasGamyba!H6118</f>
        <v>0</v>
      </c>
      <c r="M6122" s="15">
        <f t="shared" si="919"/>
        <v>3.5527136788005009E-15</v>
      </c>
      <c r="N6122" s="7">
        <f t="shared" si="920"/>
        <v>7.6628481338048004E-13</v>
      </c>
      <c r="O6122" s="7">
        <f t="shared" si="921"/>
        <v>7.6628481338048004E-13</v>
      </c>
      <c r="P6122" s="7" t="s">
        <v>8873</v>
      </c>
      <c r="R6122" s="7"/>
      <c r="S6122" s="47">
        <f t="shared" si="922"/>
        <v>3.5527136788005009E-15</v>
      </c>
      <c r="T6122" s="47">
        <f t="shared" si="923"/>
        <v>0</v>
      </c>
      <c r="U6122" s="47">
        <f t="shared" si="924"/>
        <v>215.69</v>
      </c>
      <c r="V6122" s="47">
        <f t="shared" si="925"/>
        <v>103.82000000000001</v>
      </c>
      <c r="W6122" s="11"/>
    </row>
    <row r="6123" spans="1:23" x14ac:dyDescent="0.45">
      <c r="A6123" t="s">
        <v>6128</v>
      </c>
      <c r="B6123">
        <v>125.02</v>
      </c>
      <c r="D6123" s="9" t="str">
        <f>VartojimasGamyba!J6119</f>
        <v>2024-05-12-21</v>
      </c>
      <c r="E6123" s="8">
        <f>VartojimasGamyba!G6119</f>
        <v>0.122</v>
      </c>
      <c r="F6123" s="11"/>
      <c r="G6123" s="7">
        <f t="shared" si="926"/>
        <v>7.2249999999999872</v>
      </c>
      <c r="H6123" s="7">
        <v>8.8780000000000001</v>
      </c>
      <c r="I6123" s="7">
        <v>10</v>
      </c>
      <c r="J6123" s="7">
        <v>0</v>
      </c>
      <c r="L6123" s="7">
        <f>VartojimasGamyba!H6119</f>
        <v>0</v>
      </c>
      <c r="M6123" s="15">
        <f t="shared" si="919"/>
        <v>0</v>
      </c>
      <c r="N6123" s="7">
        <f t="shared" si="920"/>
        <v>0</v>
      </c>
      <c r="O6123" s="7">
        <f t="shared" si="921"/>
        <v>0</v>
      </c>
      <c r="P6123" s="7">
        <f>SUM(N6102:N6125)</f>
        <v>-123.41547000000088</v>
      </c>
      <c r="R6123" s="7"/>
      <c r="S6123" s="47">
        <f t="shared" si="922"/>
        <v>0</v>
      </c>
      <c r="T6123" s="47">
        <f t="shared" si="923"/>
        <v>0</v>
      </c>
      <c r="U6123" s="47">
        <f t="shared" si="924"/>
        <v>225.31</v>
      </c>
      <c r="V6123" s="47">
        <f t="shared" si="925"/>
        <v>113.44</v>
      </c>
      <c r="W6123" s="11"/>
    </row>
    <row r="6124" spans="1:23" x14ac:dyDescent="0.45">
      <c r="A6124" t="s">
        <v>6129</v>
      </c>
      <c r="B6124">
        <v>116.45</v>
      </c>
      <c r="D6124" s="9" t="str">
        <f>VartojimasGamyba!J6120</f>
        <v>2024-05-12-22</v>
      </c>
      <c r="E6124" s="8">
        <f>VartojimasGamyba!G6120</f>
        <v>0.109</v>
      </c>
      <c r="F6124" s="11"/>
      <c r="G6124" s="7">
        <f t="shared" si="926"/>
        <v>6.1159999999999926</v>
      </c>
      <c r="H6124" s="7">
        <v>8.8910000000000053</v>
      </c>
      <c r="I6124" s="7">
        <v>10</v>
      </c>
      <c r="J6124" s="7">
        <v>0</v>
      </c>
      <c r="L6124" s="7">
        <f>VartojimasGamyba!H6120</f>
        <v>0</v>
      </c>
      <c r="M6124" s="15">
        <f t="shared" si="919"/>
        <v>5.3290705182007514E-15</v>
      </c>
      <c r="N6124" s="7">
        <f t="shared" si="920"/>
        <v>1.1550227441148309E-12</v>
      </c>
      <c r="O6124" s="7">
        <f t="shared" si="921"/>
        <v>1.1550227441148309E-12</v>
      </c>
      <c r="P6124" s="7" t="s">
        <v>8872</v>
      </c>
      <c r="R6124" s="7"/>
      <c r="S6124" s="47">
        <f t="shared" si="922"/>
        <v>5.3290705182007514E-15</v>
      </c>
      <c r="T6124" s="47">
        <f t="shared" si="923"/>
        <v>0</v>
      </c>
      <c r="U6124" s="47">
        <f t="shared" si="924"/>
        <v>216.74</v>
      </c>
      <c r="V6124" s="47">
        <f t="shared" si="925"/>
        <v>104.87</v>
      </c>
      <c r="W6124" s="11"/>
    </row>
    <row r="6125" spans="1:23" x14ac:dyDescent="0.45">
      <c r="A6125" t="s">
        <v>6130</v>
      </c>
      <c r="B6125">
        <v>107.98</v>
      </c>
      <c r="D6125" s="9" t="str">
        <f>VartojimasGamyba!J6121</f>
        <v>2024-05-12-23</v>
      </c>
      <c r="E6125" s="8">
        <f>VartojimasGamyba!G6121</f>
        <v>0.11600000000000001</v>
      </c>
      <c r="F6125" s="11"/>
      <c r="G6125" s="7">
        <f t="shared" si="926"/>
        <v>4.9999999999999911</v>
      </c>
      <c r="H6125" s="7">
        <v>8.8839999999999986</v>
      </c>
      <c r="I6125" s="7">
        <v>10</v>
      </c>
      <c r="J6125" s="7">
        <v>0</v>
      </c>
      <c r="L6125" s="7">
        <f>VartojimasGamyba!H6121</f>
        <v>0</v>
      </c>
      <c r="M6125" s="15">
        <f t="shared" si="919"/>
        <v>-1.7763568394002505E-15</v>
      </c>
      <c r="N6125" s="7">
        <f t="shared" si="920"/>
        <v>-3.6996183894189018E-13</v>
      </c>
      <c r="O6125" s="7">
        <f t="shared" si="921"/>
        <v>-3.6996183894189018E-13</v>
      </c>
      <c r="P6125" s="7">
        <f>SUM(O6102:O6125)</f>
        <v>-9.4563024945204517E-13</v>
      </c>
      <c r="Q6125" s="7">
        <f>SUMPRODUCT(B6102:B6125,E6102:E6125)+SUM(E6102:E6125)*$Z$21-SUMPRODUCT(B6102:B6125,L6102:L6125)+SUM(L6102:L6125)*ABS($Z$20)</f>
        <v>626.29279000000008</v>
      </c>
      <c r="R6125" s="7"/>
      <c r="S6125" s="47">
        <f t="shared" si="922"/>
        <v>-1.7763568394002505E-15</v>
      </c>
      <c r="T6125" s="47">
        <f t="shared" si="923"/>
        <v>0</v>
      </c>
      <c r="U6125" s="47">
        <f t="shared" si="924"/>
        <v>208.27</v>
      </c>
      <c r="V6125" s="47">
        <f t="shared" si="925"/>
        <v>96.4</v>
      </c>
      <c r="W6125" s="11">
        <f>IF(P6125&lt;&gt;Q6125,1,0)</f>
        <v>1</v>
      </c>
    </row>
    <row r="6126" spans="1:23" x14ac:dyDescent="0.45">
      <c r="A6126" t="s">
        <v>6131</v>
      </c>
      <c r="B6126">
        <v>93.82</v>
      </c>
      <c r="D6126" s="1" t="str">
        <f>VartojimasGamyba!J6122</f>
        <v>2024-05-13-00</v>
      </c>
      <c r="E6126" s="7">
        <f>VartojimasGamyba!G6122</f>
        <v>0.06</v>
      </c>
      <c r="F6126" s="11"/>
      <c r="G6126" s="12">
        <f>G6125+H6126-I6126</f>
        <v>4.9333333333333247</v>
      </c>
      <c r="H6126" s="12">
        <v>0</v>
      </c>
      <c r="I6126" s="12">
        <v>6.6666666666666666E-2</v>
      </c>
      <c r="J6126" s="12">
        <v>0</v>
      </c>
      <c r="K6126" s="12"/>
      <c r="L6126" s="12">
        <f>VartojimasGamyba!H6122</f>
        <v>0</v>
      </c>
      <c r="M6126" s="19">
        <f t="shared" si="919"/>
        <v>0</v>
      </c>
      <c r="N6126" s="7">
        <f t="shared" si="920"/>
        <v>0</v>
      </c>
      <c r="O6126" s="7">
        <f t="shared" si="921"/>
        <v>0</v>
      </c>
      <c r="R6126" s="20" t="s">
        <v>8783</v>
      </c>
      <c r="S6126" s="47">
        <f t="shared" si="922"/>
        <v>0</v>
      </c>
      <c r="T6126" s="47">
        <f t="shared" si="923"/>
        <v>0</v>
      </c>
      <c r="U6126" s="47">
        <f t="shared" si="924"/>
        <v>194.11</v>
      </c>
      <c r="V6126" s="47">
        <f t="shared" si="925"/>
        <v>82.24</v>
      </c>
      <c r="W6126" s="11"/>
    </row>
    <row r="6127" spans="1:23" x14ac:dyDescent="0.45">
      <c r="A6127" t="s">
        <v>6132</v>
      </c>
      <c r="B6127">
        <v>28.97</v>
      </c>
      <c r="D6127" s="1" t="str">
        <f>VartojimasGamyba!J6123</f>
        <v>2024-05-13-01</v>
      </c>
      <c r="E6127" s="7">
        <f>VartojimasGamyba!G6123</f>
        <v>0.13</v>
      </c>
      <c r="F6127" s="11"/>
      <c r="G6127" s="12">
        <f t="shared" ref="G6127:G6149" si="927">G6126+H6127-I6127</f>
        <v>4.7888888888888799</v>
      </c>
      <c r="H6127" s="12">
        <v>0</v>
      </c>
      <c r="I6127" s="12">
        <v>0.14444444444444446</v>
      </c>
      <c r="J6127" s="12">
        <v>0</v>
      </c>
      <c r="K6127" s="12"/>
      <c r="L6127" s="12">
        <f>VartojimasGamyba!H6123</f>
        <v>0</v>
      </c>
      <c r="M6127" s="19">
        <f t="shared" si="919"/>
        <v>0</v>
      </c>
      <c r="N6127" s="7">
        <f t="shared" si="920"/>
        <v>0</v>
      </c>
      <c r="O6127" s="7">
        <f t="shared" si="921"/>
        <v>0</v>
      </c>
      <c r="R6127" s="7"/>
      <c r="S6127" s="47">
        <f t="shared" si="922"/>
        <v>0</v>
      </c>
      <c r="T6127" s="47">
        <f t="shared" si="923"/>
        <v>0</v>
      </c>
      <c r="U6127" s="47">
        <f t="shared" si="924"/>
        <v>129.26</v>
      </c>
      <c r="V6127" s="47">
        <f t="shared" si="925"/>
        <v>17.39</v>
      </c>
      <c r="W6127" s="11"/>
    </row>
    <row r="6128" spans="1:23" x14ac:dyDescent="0.45">
      <c r="A6128" t="s">
        <v>6133</v>
      </c>
      <c r="B6128">
        <v>27.7</v>
      </c>
      <c r="D6128" s="1" t="str">
        <f>VartojimasGamyba!J6124</f>
        <v>2024-05-13-02</v>
      </c>
      <c r="E6128" s="7">
        <f>VartojimasGamyba!G6124</f>
        <v>7.0000000000000007E-2</v>
      </c>
      <c r="F6128" s="11"/>
      <c r="G6128" s="12">
        <f t="shared" si="927"/>
        <v>4.7111111111111024</v>
      </c>
      <c r="H6128" s="12">
        <v>0</v>
      </c>
      <c r="I6128" s="12">
        <v>7.7777777777777793E-2</v>
      </c>
      <c r="J6128" s="12">
        <v>0</v>
      </c>
      <c r="K6128" s="12"/>
      <c r="L6128" s="12">
        <f>VartojimasGamyba!H6124</f>
        <v>0</v>
      </c>
      <c r="M6128" s="19">
        <f t="shared" si="919"/>
        <v>-1.3877787807814457E-17</v>
      </c>
      <c r="N6128" s="7">
        <f t="shared" si="920"/>
        <v>-1.7762180615221724E-15</v>
      </c>
      <c r="O6128" s="7">
        <f t="shared" si="921"/>
        <v>-1.7762180615221724E-15</v>
      </c>
      <c r="R6128" s="7"/>
      <c r="S6128" s="47">
        <f t="shared" si="922"/>
        <v>-1.3877787807814457E-17</v>
      </c>
      <c r="T6128" s="47">
        <f t="shared" si="923"/>
        <v>0</v>
      </c>
      <c r="U6128" s="47">
        <f t="shared" si="924"/>
        <v>127.99000000000001</v>
      </c>
      <c r="V6128" s="47">
        <f t="shared" si="925"/>
        <v>16.119999999999997</v>
      </c>
      <c r="W6128" s="11"/>
    </row>
    <row r="6129" spans="1:23" x14ac:dyDescent="0.45">
      <c r="A6129" t="s">
        <v>6134</v>
      </c>
      <c r="B6129">
        <v>26.91</v>
      </c>
      <c r="D6129" s="1" t="str">
        <f>VartojimasGamyba!J6125</f>
        <v>2024-05-13-03</v>
      </c>
      <c r="E6129" s="7">
        <f>VartojimasGamyba!G6125</f>
        <v>7.6999999999999999E-2</v>
      </c>
      <c r="F6129" s="11"/>
      <c r="G6129" s="12">
        <f t="shared" si="927"/>
        <v>4.6633333333333242</v>
      </c>
      <c r="H6129" s="12">
        <v>0</v>
      </c>
      <c r="I6129" s="12">
        <v>4.7777777777777773E-2</v>
      </c>
      <c r="J6129" s="12">
        <v>0</v>
      </c>
      <c r="K6129" s="12"/>
      <c r="L6129" s="12">
        <f>VartojimasGamyba!H6125</f>
        <v>3.4000000000000002E-2</v>
      </c>
      <c r="M6129" s="19">
        <f t="shared" si="919"/>
        <v>0</v>
      </c>
      <c r="N6129" s="7">
        <f t="shared" si="920"/>
        <v>0</v>
      </c>
      <c r="O6129" s="7">
        <f t="shared" si="921"/>
        <v>0</v>
      </c>
      <c r="R6129" s="7"/>
      <c r="S6129" s="47">
        <f t="shared" si="922"/>
        <v>0</v>
      </c>
      <c r="T6129" s="47">
        <f t="shared" si="923"/>
        <v>0</v>
      </c>
      <c r="U6129" s="47">
        <f t="shared" si="924"/>
        <v>127.2</v>
      </c>
      <c r="V6129" s="47">
        <f t="shared" si="925"/>
        <v>15.33</v>
      </c>
      <c r="W6129" s="11"/>
    </row>
    <row r="6130" spans="1:23" x14ac:dyDescent="0.45">
      <c r="A6130" t="s">
        <v>6135</v>
      </c>
      <c r="B6130">
        <v>25.96</v>
      </c>
      <c r="D6130" s="1" t="str">
        <f>VartojimasGamyba!J6126</f>
        <v>2024-05-13-04</v>
      </c>
      <c r="E6130" s="7">
        <f>VartojimasGamyba!G6126</f>
        <v>1.9E-2</v>
      </c>
      <c r="F6130" s="11"/>
      <c r="G6130" s="12">
        <f t="shared" si="927"/>
        <v>4.9803333333333244</v>
      </c>
      <c r="H6130" s="12">
        <v>0.31700000000000006</v>
      </c>
      <c r="I6130" s="12">
        <v>0</v>
      </c>
      <c r="J6130" s="12">
        <v>0</v>
      </c>
      <c r="K6130" s="12"/>
      <c r="L6130" s="12">
        <f>VartojimasGamyba!H6126</f>
        <v>0.33600000000000002</v>
      </c>
      <c r="M6130" s="19">
        <f t="shared" si="919"/>
        <v>0</v>
      </c>
      <c r="N6130" s="7">
        <f t="shared" si="920"/>
        <v>0</v>
      </c>
      <c r="O6130" s="7">
        <f t="shared" si="921"/>
        <v>0</v>
      </c>
      <c r="R6130" s="7"/>
      <c r="S6130" s="47">
        <f t="shared" si="922"/>
        <v>0.317</v>
      </c>
      <c r="T6130" s="47">
        <f t="shared" si="923"/>
        <v>0.317</v>
      </c>
      <c r="U6130" s="47">
        <f t="shared" si="924"/>
        <v>126.25</v>
      </c>
      <c r="V6130" s="47">
        <f t="shared" si="925"/>
        <v>14.38</v>
      </c>
      <c r="W6130" s="11"/>
    </row>
    <row r="6131" spans="1:23" x14ac:dyDescent="0.45">
      <c r="A6131" t="s">
        <v>6136</v>
      </c>
      <c r="B6131">
        <v>28.85</v>
      </c>
      <c r="D6131" s="1" t="str">
        <f>VartojimasGamyba!J6127</f>
        <v>2024-05-13-05</v>
      </c>
      <c r="E6131" s="7">
        <f>VartojimasGamyba!G6127</f>
        <v>6.5000000000000002E-2</v>
      </c>
      <c r="F6131" s="11"/>
      <c r="G6131" s="12">
        <f t="shared" si="927"/>
        <v>6.1453333333333244</v>
      </c>
      <c r="H6131" s="12">
        <v>1.165</v>
      </c>
      <c r="I6131" s="12">
        <v>0</v>
      </c>
      <c r="J6131" s="12">
        <v>0</v>
      </c>
      <c r="K6131" s="12"/>
      <c r="L6131" s="12">
        <f>VartojimasGamyba!H6127</f>
        <v>1.23</v>
      </c>
      <c r="M6131" s="19">
        <f t="shared" si="919"/>
        <v>0</v>
      </c>
      <c r="N6131" s="7">
        <f t="shared" si="920"/>
        <v>0</v>
      </c>
      <c r="O6131" s="7">
        <f t="shared" si="921"/>
        <v>0</v>
      </c>
      <c r="R6131" s="7"/>
      <c r="S6131" s="47">
        <f t="shared" si="922"/>
        <v>1.165</v>
      </c>
      <c r="T6131" s="47">
        <f t="shared" si="923"/>
        <v>1.165</v>
      </c>
      <c r="U6131" s="47">
        <f t="shared" si="924"/>
        <v>129.14000000000001</v>
      </c>
      <c r="V6131" s="47">
        <f t="shared" si="925"/>
        <v>17.270000000000003</v>
      </c>
      <c r="W6131" s="11"/>
    </row>
    <row r="6132" spans="1:23" x14ac:dyDescent="0.45">
      <c r="A6132" t="s">
        <v>6137</v>
      </c>
      <c r="B6132">
        <v>92.22</v>
      </c>
      <c r="D6132" s="1" t="str">
        <f>VartojimasGamyba!J6128</f>
        <v>2024-05-13-06</v>
      </c>
      <c r="E6132" s="7">
        <f>VartojimasGamyba!G6128</f>
        <v>0</v>
      </c>
      <c r="F6132" s="11"/>
      <c r="G6132" s="12">
        <f t="shared" si="927"/>
        <v>6.1453333333333244</v>
      </c>
      <c r="H6132" s="12">
        <v>0</v>
      </c>
      <c r="I6132" s="12">
        <v>-4.4408920985006262E-16</v>
      </c>
      <c r="J6132" s="12">
        <v>1.772</v>
      </c>
      <c r="K6132" s="12"/>
      <c r="L6132" s="12">
        <f>VartojimasGamyba!H6128</f>
        <v>1.772</v>
      </c>
      <c r="M6132" s="19">
        <f t="shared" si="919"/>
        <v>0</v>
      </c>
      <c r="N6132" s="7">
        <f t="shared" si="920"/>
        <v>-142.89408</v>
      </c>
      <c r="O6132" s="7">
        <f t="shared" si="921"/>
        <v>0</v>
      </c>
      <c r="R6132" s="7"/>
      <c r="S6132" s="47">
        <f t="shared" si="922"/>
        <v>1.772</v>
      </c>
      <c r="T6132" s="47">
        <f t="shared" si="923"/>
        <v>1.772</v>
      </c>
      <c r="U6132" s="47">
        <f t="shared" si="924"/>
        <v>192.51</v>
      </c>
      <c r="V6132" s="47">
        <f t="shared" si="925"/>
        <v>80.64</v>
      </c>
      <c r="W6132" s="11"/>
    </row>
    <row r="6133" spans="1:23" x14ac:dyDescent="0.45">
      <c r="A6133" t="s">
        <v>6138</v>
      </c>
      <c r="B6133">
        <v>250.01</v>
      </c>
      <c r="D6133" s="1" t="str">
        <f>VartojimasGamyba!J6129</f>
        <v>2024-05-13-07</v>
      </c>
      <c r="E6133" s="7">
        <f>VartojimasGamyba!G6129</f>
        <v>0</v>
      </c>
      <c r="F6133" s="11"/>
      <c r="G6133" s="12">
        <f t="shared" si="927"/>
        <v>6.1453333333333244</v>
      </c>
      <c r="H6133" s="12">
        <v>0</v>
      </c>
      <c r="I6133" s="12">
        <v>0</v>
      </c>
      <c r="J6133" s="12">
        <v>1.996</v>
      </c>
      <c r="K6133" s="12"/>
      <c r="L6133" s="12">
        <f>VartojimasGamyba!H6129</f>
        <v>1.996</v>
      </c>
      <c r="M6133" s="19">
        <f t="shared" si="919"/>
        <v>0</v>
      </c>
      <c r="N6133" s="7">
        <f t="shared" si="920"/>
        <v>-475.90627999999998</v>
      </c>
      <c r="O6133" s="7">
        <f t="shared" si="921"/>
        <v>0</v>
      </c>
      <c r="R6133" s="7"/>
      <c r="S6133" s="47">
        <f t="shared" si="922"/>
        <v>1.996</v>
      </c>
      <c r="T6133" s="47">
        <f t="shared" si="923"/>
        <v>1.996</v>
      </c>
      <c r="U6133" s="47">
        <f t="shared" si="924"/>
        <v>350.3</v>
      </c>
      <c r="V6133" s="47">
        <f t="shared" si="925"/>
        <v>238.42999999999998</v>
      </c>
      <c r="W6133" s="11"/>
    </row>
    <row r="6134" spans="1:23" x14ac:dyDescent="0.45">
      <c r="A6134" t="s">
        <v>6139</v>
      </c>
      <c r="B6134">
        <v>397.98</v>
      </c>
      <c r="D6134" s="1" t="str">
        <f>VartojimasGamyba!J6130</f>
        <v>2024-05-13-08</v>
      </c>
      <c r="E6134" s="7">
        <f>VartojimasGamyba!G6130</f>
        <v>0</v>
      </c>
      <c r="F6134" s="11"/>
      <c r="G6134" s="12">
        <f t="shared" si="927"/>
        <v>6.1453333333333244</v>
      </c>
      <c r="H6134" s="12">
        <v>2.2204460492503131E-16</v>
      </c>
      <c r="I6134" s="12">
        <v>0</v>
      </c>
      <c r="J6134" s="12">
        <v>3.0489999999999999</v>
      </c>
      <c r="K6134" s="12"/>
      <c r="L6134" s="12">
        <f>VartojimasGamyba!H6130</f>
        <v>3.0489999999999999</v>
      </c>
      <c r="M6134" s="19">
        <f t="shared" si="919"/>
        <v>0</v>
      </c>
      <c r="N6134" s="7">
        <f t="shared" si="920"/>
        <v>-1178.1336000000001</v>
      </c>
      <c r="O6134" s="7">
        <f t="shared" si="921"/>
        <v>0</v>
      </c>
      <c r="R6134" s="7"/>
      <c r="S6134" s="47">
        <f t="shared" si="922"/>
        <v>3.0489999999999999</v>
      </c>
      <c r="T6134" s="47">
        <f t="shared" si="923"/>
        <v>3.0489999999999999</v>
      </c>
      <c r="U6134" s="47">
        <f t="shared" si="924"/>
        <v>498.27000000000004</v>
      </c>
      <c r="V6134" s="47">
        <f t="shared" si="925"/>
        <v>386.40000000000003</v>
      </c>
      <c r="W6134" s="11"/>
    </row>
    <row r="6135" spans="1:23" x14ac:dyDescent="0.45">
      <c r="A6135" t="s">
        <v>6140</v>
      </c>
      <c r="B6135">
        <v>208.78</v>
      </c>
      <c r="D6135" s="1" t="str">
        <f>VartojimasGamyba!J6131</f>
        <v>2024-05-13-09</v>
      </c>
      <c r="E6135" s="7">
        <f>VartojimasGamyba!G6131</f>
        <v>0</v>
      </c>
      <c r="F6135" s="11"/>
      <c r="G6135" s="12">
        <f t="shared" si="927"/>
        <v>6.1453333333333227</v>
      </c>
      <c r="H6135" s="12">
        <v>0</v>
      </c>
      <c r="I6135" s="12">
        <v>1.9737298215558339E-15</v>
      </c>
      <c r="J6135" s="12">
        <v>4.2389999999999999</v>
      </c>
      <c r="K6135" s="12"/>
      <c r="L6135" s="12">
        <f>VartojimasGamyba!H6131</f>
        <v>4.2389999999999999</v>
      </c>
      <c r="M6135" s="19">
        <f t="shared" si="919"/>
        <v>0</v>
      </c>
      <c r="N6135" s="7">
        <f t="shared" si="920"/>
        <v>-835.93079999999998</v>
      </c>
      <c r="O6135" s="7">
        <f t="shared" si="921"/>
        <v>0</v>
      </c>
      <c r="R6135" s="7"/>
      <c r="S6135" s="47">
        <f t="shared" si="922"/>
        <v>4.2389999999999999</v>
      </c>
      <c r="T6135" s="47">
        <f t="shared" si="923"/>
        <v>4.2389999999999999</v>
      </c>
      <c r="U6135" s="47">
        <f t="shared" si="924"/>
        <v>309.07</v>
      </c>
      <c r="V6135" s="47">
        <f t="shared" si="925"/>
        <v>197.2</v>
      </c>
      <c r="W6135" s="11"/>
    </row>
    <row r="6136" spans="1:23" x14ac:dyDescent="0.45">
      <c r="A6136" t="s">
        <v>6141</v>
      </c>
      <c r="B6136">
        <v>172.89</v>
      </c>
      <c r="D6136" s="1" t="str">
        <f>VartojimasGamyba!J6132</f>
        <v>2024-05-13-10</v>
      </c>
      <c r="E6136" s="7">
        <f>VartojimasGamyba!G6132</f>
        <v>0.105</v>
      </c>
      <c r="F6136" s="11"/>
      <c r="G6136" s="12">
        <f t="shared" si="927"/>
        <v>6.1453333333333227</v>
      </c>
      <c r="H6136" s="12">
        <v>0</v>
      </c>
      <c r="I6136" s="12">
        <v>0</v>
      </c>
      <c r="J6136" s="12">
        <v>4.0649999999999995</v>
      </c>
      <c r="K6136" s="12"/>
      <c r="L6136" s="12">
        <f>VartojimasGamyba!H6132</f>
        <v>4.17</v>
      </c>
      <c r="M6136" s="19">
        <f t="shared" si="919"/>
        <v>0</v>
      </c>
      <c r="N6136" s="7">
        <f t="shared" si="920"/>
        <v>-655.72514999999976</v>
      </c>
      <c r="O6136" s="7">
        <f t="shared" si="921"/>
        <v>0</v>
      </c>
      <c r="R6136" s="7"/>
      <c r="S6136" s="47">
        <f t="shared" si="922"/>
        <v>4.0649999999999995</v>
      </c>
      <c r="T6136" s="47">
        <f t="shared" si="923"/>
        <v>4.0649999999999995</v>
      </c>
      <c r="U6136" s="47">
        <f t="shared" si="924"/>
        <v>273.18</v>
      </c>
      <c r="V6136" s="47">
        <f t="shared" si="925"/>
        <v>161.30999999999997</v>
      </c>
      <c r="W6136" s="11"/>
    </row>
    <row r="6137" spans="1:23" x14ac:dyDescent="0.45">
      <c r="A6137" t="s">
        <v>6142</v>
      </c>
      <c r="B6137">
        <v>100.07</v>
      </c>
      <c r="D6137" s="1" t="str">
        <f>VartojimasGamyba!J6133</f>
        <v>2024-05-13-11</v>
      </c>
      <c r="E6137" s="7">
        <f>VartojimasGamyba!G6133</f>
        <v>2.7E-2</v>
      </c>
      <c r="F6137" s="11"/>
      <c r="G6137" s="12">
        <f t="shared" si="927"/>
        <v>6.1453333333333227</v>
      </c>
      <c r="H6137" s="12">
        <v>0</v>
      </c>
      <c r="I6137" s="12">
        <v>0</v>
      </c>
      <c r="J6137" s="12">
        <v>3.2449999999999997</v>
      </c>
      <c r="K6137" s="12"/>
      <c r="L6137" s="12">
        <f>VartojimasGamyba!H6133</f>
        <v>3.2719999999999998</v>
      </c>
      <c r="M6137" s="19">
        <f t="shared" si="919"/>
        <v>0</v>
      </c>
      <c r="N6137" s="7">
        <f t="shared" si="920"/>
        <v>-287.15004999999996</v>
      </c>
      <c r="O6137" s="7">
        <f t="shared" si="921"/>
        <v>0</v>
      </c>
      <c r="R6137" s="7"/>
      <c r="S6137" s="47">
        <f t="shared" si="922"/>
        <v>3.2449999999999997</v>
      </c>
      <c r="T6137" s="47">
        <f t="shared" si="923"/>
        <v>3.2449999999999997</v>
      </c>
      <c r="U6137" s="47">
        <f t="shared" si="924"/>
        <v>200.36</v>
      </c>
      <c r="V6137" s="47">
        <f t="shared" si="925"/>
        <v>88.49</v>
      </c>
      <c r="W6137" s="11"/>
    </row>
    <row r="6138" spans="1:23" x14ac:dyDescent="0.45">
      <c r="A6138" t="s">
        <v>6143</v>
      </c>
      <c r="B6138">
        <v>45.06</v>
      </c>
      <c r="D6138" s="1" t="str">
        <f>VartojimasGamyba!J6134</f>
        <v>2024-05-13-12</v>
      </c>
      <c r="E6138" s="7">
        <f>VartojimasGamyba!G6134</f>
        <v>0</v>
      </c>
      <c r="F6138" s="11"/>
      <c r="G6138" s="12">
        <f t="shared" si="927"/>
        <v>6.5155555555555553</v>
      </c>
      <c r="H6138" s="12">
        <v>0.37022222222223267</v>
      </c>
      <c r="I6138" s="12">
        <v>0</v>
      </c>
      <c r="J6138" s="12">
        <v>3.4497777777777676</v>
      </c>
      <c r="K6138" s="12"/>
      <c r="L6138" s="12">
        <f>VartojimasGamyba!H6134</f>
        <v>3.82</v>
      </c>
      <c r="M6138" s="19">
        <f t="shared" si="919"/>
        <v>0</v>
      </c>
      <c r="N6138" s="7">
        <f t="shared" si="920"/>
        <v>-115.49855999999967</v>
      </c>
      <c r="O6138" s="7">
        <f t="shared" si="921"/>
        <v>0</v>
      </c>
      <c r="R6138" s="7"/>
      <c r="S6138" s="47">
        <f t="shared" si="922"/>
        <v>3.82</v>
      </c>
      <c r="T6138" s="47">
        <f t="shared" si="923"/>
        <v>3.82</v>
      </c>
      <c r="U6138" s="47">
        <f t="shared" si="924"/>
        <v>145.35000000000002</v>
      </c>
      <c r="V6138" s="47">
        <f t="shared" si="925"/>
        <v>33.480000000000004</v>
      </c>
      <c r="W6138" s="11"/>
    </row>
    <row r="6139" spans="1:23" x14ac:dyDescent="0.45">
      <c r="A6139" t="s">
        <v>6144</v>
      </c>
      <c r="B6139">
        <v>50</v>
      </c>
      <c r="D6139" s="1" t="str">
        <f>VartojimasGamyba!J6135</f>
        <v>2024-05-13-13</v>
      </c>
      <c r="E6139" s="7">
        <f>VartojimasGamyba!G6135</f>
        <v>0</v>
      </c>
      <c r="F6139" s="11"/>
      <c r="G6139" s="12">
        <f t="shared" si="927"/>
        <v>6.5155555555555553</v>
      </c>
      <c r="H6139" s="12">
        <v>0</v>
      </c>
      <c r="I6139" s="12">
        <v>0</v>
      </c>
      <c r="J6139" s="12">
        <v>3.2170000000000001</v>
      </c>
      <c r="K6139" s="12"/>
      <c r="L6139" s="12">
        <f>VartojimasGamyba!H6135</f>
        <v>3.2170000000000001</v>
      </c>
      <c r="M6139" s="19">
        <f t="shared" si="919"/>
        <v>0</v>
      </c>
      <c r="N6139" s="7">
        <f t="shared" si="920"/>
        <v>-123.59714000000001</v>
      </c>
      <c r="O6139" s="7">
        <f t="shared" si="921"/>
        <v>0</v>
      </c>
      <c r="R6139" s="7"/>
      <c r="S6139" s="47">
        <f t="shared" si="922"/>
        <v>3.2170000000000001</v>
      </c>
      <c r="T6139" s="47">
        <f t="shared" si="923"/>
        <v>3.2170000000000001</v>
      </c>
      <c r="U6139" s="47">
        <f t="shared" si="924"/>
        <v>150.29000000000002</v>
      </c>
      <c r="V6139" s="47">
        <f t="shared" si="925"/>
        <v>38.42</v>
      </c>
      <c r="W6139" s="11"/>
    </row>
    <row r="6140" spans="1:23" x14ac:dyDescent="0.45">
      <c r="A6140" t="s">
        <v>6145</v>
      </c>
      <c r="B6140">
        <v>50</v>
      </c>
      <c r="D6140" s="1" t="str">
        <f>VartojimasGamyba!J6136</f>
        <v>2024-05-13-14</v>
      </c>
      <c r="E6140" s="7">
        <f>VartojimasGamyba!G6136</f>
        <v>0</v>
      </c>
      <c r="F6140" s="11"/>
      <c r="G6140" s="12">
        <f t="shared" si="927"/>
        <v>6.5155555555555553</v>
      </c>
      <c r="H6140" s="12">
        <v>0</v>
      </c>
      <c r="I6140" s="12">
        <v>0</v>
      </c>
      <c r="J6140" s="12">
        <v>2.3780000000000001</v>
      </c>
      <c r="K6140" s="12"/>
      <c r="L6140" s="12">
        <f>VartojimasGamyba!H6136</f>
        <v>2.3780000000000001</v>
      </c>
      <c r="M6140" s="19">
        <f t="shared" si="919"/>
        <v>0</v>
      </c>
      <c r="N6140" s="7">
        <f t="shared" si="920"/>
        <v>-91.362760000000009</v>
      </c>
      <c r="O6140" s="7">
        <f t="shared" si="921"/>
        <v>0</v>
      </c>
      <c r="R6140" s="7"/>
      <c r="S6140" s="47">
        <f t="shared" si="922"/>
        <v>2.3780000000000001</v>
      </c>
      <c r="T6140" s="47">
        <f t="shared" si="923"/>
        <v>2.3780000000000001</v>
      </c>
      <c r="U6140" s="47">
        <f t="shared" si="924"/>
        <v>150.29000000000002</v>
      </c>
      <c r="V6140" s="47">
        <f t="shared" si="925"/>
        <v>38.42</v>
      </c>
      <c r="W6140" s="11"/>
    </row>
    <row r="6141" spans="1:23" x14ac:dyDescent="0.45">
      <c r="A6141" t="s">
        <v>6146</v>
      </c>
      <c r="B6141">
        <v>65.510000000000005</v>
      </c>
      <c r="D6141" s="1" t="str">
        <f>VartojimasGamyba!J6137</f>
        <v>2024-05-13-15</v>
      </c>
      <c r="E6141" s="7">
        <f>VartojimasGamyba!G6137</f>
        <v>6.2E-2</v>
      </c>
      <c r="F6141" s="11"/>
      <c r="G6141" s="12">
        <f t="shared" si="927"/>
        <v>6.5155555555555553</v>
      </c>
      <c r="H6141" s="12">
        <v>0</v>
      </c>
      <c r="I6141" s="12">
        <v>0</v>
      </c>
      <c r="J6141" s="12">
        <v>1.5679999999999998</v>
      </c>
      <c r="K6141" s="12"/>
      <c r="L6141" s="12">
        <f>VartojimasGamyba!H6137</f>
        <v>1.63</v>
      </c>
      <c r="M6141" s="19">
        <f t="shared" si="919"/>
        <v>0</v>
      </c>
      <c r="N6141" s="7">
        <f t="shared" si="920"/>
        <v>-84.562240000000003</v>
      </c>
      <c r="O6141" s="7">
        <f t="shared" si="921"/>
        <v>0</v>
      </c>
      <c r="R6141" s="7"/>
      <c r="S6141" s="47">
        <f t="shared" si="922"/>
        <v>1.5679999999999998</v>
      </c>
      <c r="T6141" s="47">
        <f t="shared" si="923"/>
        <v>1.5679999999999998</v>
      </c>
      <c r="U6141" s="47">
        <f t="shared" si="924"/>
        <v>165.8</v>
      </c>
      <c r="V6141" s="47">
        <f t="shared" si="925"/>
        <v>53.930000000000007</v>
      </c>
      <c r="W6141" s="11"/>
    </row>
    <row r="6142" spans="1:23" x14ac:dyDescent="0.45">
      <c r="A6142" t="s">
        <v>6147</v>
      </c>
      <c r="B6142">
        <v>130.1</v>
      </c>
      <c r="D6142" s="1" t="str">
        <f>VartojimasGamyba!J6138</f>
        <v>2024-05-13-16</v>
      </c>
      <c r="E6142" s="7">
        <f>VartojimasGamyba!G6138</f>
        <v>1.7999999999999999E-2</v>
      </c>
      <c r="F6142" s="11"/>
      <c r="G6142" s="12">
        <f t="shared" si="927"/>
        <v>6.5155555555555562</v>
      </c>
      <c r="H6142" s="12">
        <v>4.4408920985006262E-16</v>
      </c>
      <c r="I6142" s="12">
        <v>0</v>
      </c>
      <c r="J6142" s="12">
        <v>0.64900000000000002</v>
      </c>
      <c r="K6142" s="12"/>
      <c r="L6142" s="12">
        <f>VartojimasGamyba!H6138</f>
        <v>0.66700000000000004</v>
      </c>
      <c r="M6142" s="19">
        <f t="shared" si="919"/>
        <v>0</v>
      </c>
      <c r="N6142" s="7">
        <f t="shared" si="920"/>
        <v>-76.919479999999993</v>
      </c>
      <c r="O6142" s="7">
        <f t="shared" si="921"/>
        <v>0</v>
      </c>
      <c r="R6142" s="7"/>
      <c r="S6142" s="47">
        <f t="shared" si="922"/>
        <v>0.64900000000000002</v>
      </c>
      <c r="T6142" s="47">
        <f t="shared" si="923"/>
        <v>0.64900000000000002</v>
      </c>
      <c r="U6142" s="47">
        <f t="shared" si="924"/>
        <v>230.39</v>
      </c>
      <c r="V6142" s="47">
        <f t="shared" si="925"/>
        <v>118.52</v>
      </c>
      <c r="W6142" s="11"/>
    </row>
    <row r="6143" spans="1:23" x14ac:dyDescent="0.45">
      <c r="A6143" t="s">
        <v>6148</v>
      </c>
      <c r="B6143">
        <v>126.1</v>
      </c>
      <c r="D6143" s="1" t="str">
        <f>VartojimasGamyba!J6139</f>
        <v>2024-05-13-17</v>
      </c>
      <c r="E6143" s="7">
        <f>VartojimasGamyba!G6139</f>
        <v>9.7000000000000003E-2</v>
      </c>
      <c r="F6143" s="11"/>
      <c r="G6143" s="12">
        <f t="shared" si="927"/>
        <v>6.5133333333333336</v>
      </c>
      <c r="H6143" s="12">
        <v>0</v>
      </c>
      <c r="I6143" s="12">
        <v>2.2222222222222244E-3</v>
      </c>
      <c r="J6143" s="12">
        <v>0</v>
      </c>
      <c r="K6143" s="12"/>
      <c r="L6143" s="12">
        <f>VartojimasGamyba!H6139</f>
        <v>9.5000000000000001E-2</v>
      </c>
      <c r="M6143" s="19">
        <f t="shared" si="919"/>
        <v>0</v>
      </c>
      <c r="N6143" s="7">
        <f t="shared" si="920"/>
        <v>0</v>
      </c>
      <c r="O6143" s="7">
        <f t="shared" si="921"/>
        <v>0</v>
      </c>
      <c r="R6143" s="7"/>
      <c r="S6143" s="47">
        <f t="shared" si="922"/>
        <v>0</v>
      </c>
      <c r="T6143" s="47">
        <f t="shared" si="923"/>
        <v>0</v>
      </c>
      <c r="U6143" s="47">
        <f t="shared" si="924"/>
        <v>226.39</v>
      </c>
      <c r="V6143" s="47">
        <f t="shared" si="925"/>
        <v>114.52</v>
      </c>
      <c r="W6143" s="11"/>
    </row>
    <row r="6144" spans="1:23" x14ac:dyDescent="0.45">
      <c r="A6144" t="s">
        <v>6149</v>
      </c>
      <c r="B6144">
        <v>156.33000000000001</v>
      </c>
      <c r="D6144" s="1" t="str">
        <f>VartojimasGamyba!J6140</f>
        <v>2024-05-13-18</v>
      </c>
      <c r="E6144" s="7">
        <f>VartojimasGamyba!G6140</f>
        <v>0.31</v>
      </c>
      <c r="F6144" s="11"/>
      <c r="G6144" s="12">
        <f t="shared" si="927"/>
        <v>6.1711111111111112</v>
      </c>
      <c r="H6144" s="12">
        <v>0</v>
      </c>
      <c r="I6144" s="12">
        <v>0.34222222222222221</v>
      </c>
      <c r="J6144" s="12">
        <v>0</v>
      </c>
      <c r="K6144" s="12"/>
      <c r="L6144" s="12">
        <f>VartojimasGamyba!H6140</f>
        <v>2E-3</v>
      </c>
      <c r="M6144" s="19">
        <f t="shared" si="919"/>
        <v>0</v>
      </c>
      <c r="N6144" s="7">
        <f t="shared" si="920"/>
        <v>0</v>
      </c>
      <c r="O6144" s="7">
        <f t="shared" si="921"/>
        <v>0</v>
      </c>
      <c r="R6144" s="7"/>
      <c r="S6144" s="47">
        <f t="shared" si="922"/>
        <v>0</v>
      </c>
      <c r="T6144" s="47">
        <f t="shared" si="923"/>
        <v>0</v>
      </c>
      <c r="U6144" s="47">
        <f t="shared" si="924"/>
        <v>256.62</v>
      </c>
      <c r="V6144" s="47">
        <f t="shared" si="925"/>
        <v>144.75</v>
      </c>
      <c r="W6144" s="11"/>
    </row>
    <row r="6145" spans="1:23" x14ac:dyDescent="0.45">
      <c r="A6145" t="s">
        <v>6150</v>
      </c>
      <c r="B6145">
        <v>200.3</v>
      </c>
      <c r="D6145" s="1" t="str">
        <f>VartojimasGamyba!J6141</f>
        <v>2024-05-13-19</v>
      </c>
      <c r="E6145" s="7">
        <f>VartojimasGamyba!G6141</f>
        <v>0.255</v>
      </c>
      <c r="F6145" s="11"/>
      <c r="G6145" s="12">
        <f t="shared" si="927"/>
        <v>5.887777777777778</v>
      </c>
      <c r="H6145" s="12">
        <v>0</v>
      </c>
      <c r="I6145" s="12">
        <v>0.28333333333333333</v>
      </c>
      <c r="J6145" s="12">
        <v>0</v>
      </c>
      <c r="K6145" s="12"/>
      <c r="L6145" s="12">
        <f>VartojimasGamyba!H6141</f>
        <v>0</v>
      </c>
      <c r="M6145" s="19">
        <f t="shared" si="919"/>
        <v>0</v>
      </c>
      <c r="N6145" s="7">
        <f t="shared" si="920"/>
        <v>0</v>
      </c>
      <c r="O6145" s="7">
        <f t="shared" si="921"/>
        <v>0</v>
      </c>
      <c r="R6145" s="7"/>
      <c r="S6145" s="47">
        <f t="shared" si="922"/>
        <v>0</v>
      </c>
      <c r="T6145" s="47">
        <f t="shared" si="923"/>
        <v>0</v>
      </c>
      <c r="U6145" s="47">
        <f t="shared" si="924"/>
        <v>300.59000000000003</v>
      </c>
      <c r="V6145" s="47">
        <f t="shared" si="925"/>
        <v>188.72</v>
      </c>
      <c r="W6145" s="11"/>
    </row>
    <row r="6146" spans="1:23" x14ac:dyDescent="0.45">
      <c r="A6146" t="s">
        <v>6151</v>
      </c>
      <c r="B6146">
        <v>239.99</v>
      </c>
      <c r="D6146" s="1" t="str">
        <f>VartojimasGamyba!J6142</f>
        <v>2024-05-13-20</v>
      </c>
      <c r="E6146" s="7">
        <f>VartojimasGamyba!G6142</f>
        <v>0.27300000000000002</v>
      </c>
      <c r="F6146" s="11"/>
      <c r="G6146" s="12">
        <f t="shared" si="927"/>
        <v>5.5844444444444443</v>
      </c>
      <c r="H6146" s="12">
        <v>0</v>
      </c>
      <c r="I6146" s="12">
        <v>0.30333333333333334</v>
      </c>
      <c r="J6146" s="12">
        <v>0</v>
      </c>
      <c r="K6146" s="12"/>
      <c r="L6146" s="12">
        <f>VartojimasGamyba!H6142</f>
        <v>0</v>
      </c>
      <c r="M6146" s="19">
        <f t="shared" si="919"/>
        <v>0</v>
      </c>
      <c r="N6146" s="7">
        <f t="shared" si="920"/>
        <v>0</v>
      </c>
      <c r="O6146" s="7">
        <f t="shared" si="921"/>
        <v>0</v>
      </c>
      <c r="P6146" s="7" t="s">
        <v>8873</v>
      </c>
      <c r="R6146" s="7"/>
      <c r="S6146" s="47">
        <f t="shared" si="922"/>
        <v>0</v>
      </c>
      <c r="T6146" s="47">
        <f t="shared" si="923"/>
        <v>0</v>
      </c>
      <c r="U6146" s="47">
        <f t="shared" si="924"/>
        <v>340.28000000000003</v>
      </c>
      <c r="V6146" s="47">
        <f t="shared" si="925"/>
        <v>228.41</v>
      </c>
      <c r="W6146" s="11"/>
    </row>
    <row r="6147" spans="1:23" x14ac:dyDescent="0.45">
      <c r="A6147" t="s">
        <v>6152</v>
      </c>
      <c r="B6147">
        <v>149.99</v>
      </c>
      <c r="D6147" s="1" t="str">
        <f>VartojimasGamyba!J6143</f>
        <v>2024-05-13-21</v>
      </c>
      <c r="E6147" s="7">
        <f>VartojimasGamyba!G6143</f>
        <v>0.161</v>
      </c>
      <c r="F6147" s="11"/>
      <c r="G6147" s="12">
        <f t="shared" si="927"/>
        <v>5.405555555555555</v>
      </c>
      <c r="H6147" s="12">
        <v>0</v>
      </c>
      <c r="I6147" s="12">
        <v>0.17888888888888888</v>
      </c>
      <c r="J6147" s="12">
        <v>0</v>
      </c>
      <c r="K6147" s="12"/>
      <c r="L6147" s="12">
        <f>VartojimasGamyba!H6143</f>
        <v>0</v>
      </c>
      <c r="M6147" s="19">
        <f t="shared" si="919"/>
        <v>0</v>
      </c>
      <c r="N6147" s="7">
        <f t="shared" si="920"/>
        <v>0</v>
      </c>
      <c r="O6147" s="7">
        <f t="shared" si="921"/>
        <v>0</v>
      </c>
      <c r="P6147" s="7">
        <f>SUM(N6126:N6149)</f>
        <v>-4067.6801399999995</v>
      </c>
      <c r="R6147" s="7"/>
      <c r="S6147" s="47">
        <f t="shared" si="922"/>
        <v>0</v>
      </c>
      <c r="T6147" s="47">
        <f t="shared" si="923"/>
        <v>0</v>
      </c>
      <c r="U6147" s="47">
        <f t="shared" si="924"/>
        <v>250.28000000000003</v>
      </c>
      <c r="V6147" s="47">
        <f t="shared" si="925"/>
        <v>138.41</v>
      </c>
      <c r="W6147" s="11"/>
    </row>
    <row r="6148" spans="1:23" x14ac:dyDescent="0.45">
      <c r="A6148" t="s">
        <v>6153</v>
      </c>
      <c r="B6148">
        <v>143.4</v>
      </c>
      <c r="D6148" s="1" t="str">
        <f>VartojimasGamyba!J6144</f>
        <v>2024-05-13-22</v>
      </c>
      <c r="E6148" s="7">
        <f>VartojimasGamyba!G6144</f>
        <v>0.224</v>
      </c>
      <c r="F6148" s="11"/>
      <c r="G6148" s="12">
        <f t="shared" si="927"/>
        <v>5.1566666666666663</v>
      </c>
      <c r="H6148" s="12">
        <v>0</v>
      </c>
      <c r="I6148" s="12">
        <v>0.24888888888888891</v>
      </c>
      <c r="J6148" s="12">
        <v>0</v>
      </c>
      <c r="K6148" s="12"/>
      <c r="L6148" s="12">
        <f>VartojimasGamyba!H6144</f>
        <v>0</v>
      </c>
      <c r="M6148" s="19">
        <f t="shared" si="919"/>
        <v>-2.7755575615628914E-17</v>
      </c>
      <c r="N6148" s="7">
        <f t="shared" si="920"/>
        <v>-6.7637562217726099E-15</v>
      </c>
      <c r="O6148" s="7">
        <f t="shared" si="921"/>
        <v>-6.7637562217726099E-15</v>
      </c>
      <c r="P6148" s="7" t="s">
        <v>8872</v>
      </c>
      <c r="R6148" s="7"/>
      <c r="S6148" s="47">
        <f t="shared" si="922"/>
        <v>-2.7755575615628914E-17</v>
      </c>
      <c r="T6148" s="47">
        <f t="shared" si="923"/>
        <v>0</v>
      </c>
      <c r="U6148" s="47">
        <f t="shared" si="924"/>
        <v>243.69</v>
      </c>
      <c r="V6148" s="47">
        <f t="shared" si="925"/>
        <v>131.82</v>
      </c>
      <c r="W6148" s="11"/>
    </row>
    <row r="6149" spans="1:23" x14ac:dyDescent="0.45">
      <c r="A6149" t="s">
        <v>6154</v>
      </c>
      <c r="B6149">
        <v>115.44</v>
      </c>
      <c r="D6149" s="1" t="str">
        <f>VartojimasGamyba!J6145</f>
        <v>2024-05-13-23</v>
      </c>
      <c r="E6149" s="7">
        <f>VartojimasGamyba!G6145</f>
        <v>0.14099999999999999</v>
      </c>
      <c r="F6149" s="11"/>
      <c r="G6149" s="12">
        <f t="shared" si="927"/>
        <v>5</v>
      </c>
      <c r="H6149" s="12">
        <v>0</v>
      </c>
      <c r="I6149" s="12">
        <v>0.15666666666666665</v>
      </c>
      <c r="J6149" s="12">
        <v>0</v>
      </c>
      <c r="K6149" s="12"/>
      <c r="L6149" s="12">
        <f>VartojimasGamyba!H6145</f>
        <v>0</v>
      </c>
      <c r="M6149" s="19">
        <f t="shared" si="919"/>
        <v>0</v>
      </c>
      <c r="N6149" s="7">
        <f t="shared" si="920"/>
        <v>0</v>
      </c>
      <c r="O6149" s="7">
        <f t="shared" si="921"/>
        <v>0</v>
      </c>
      <c r="P6149" s="7">
        <f>SUM(O6126:O6149)</f>
        <v>-8.5399742832947823E-15</v>
      </c>
      <c r="Q6149" s="7">
        <f>SUMPRODUCT(B6126:B6149,E6126:E6149)+SUM(E6126:E6149)*$Z$21-SUMPRODUCT(B6126:B6149,L6126:L6149)+SUM(L6126:L6149)*ABS($Z$20)</f>
        <v>-3639.7671999999989</v>
      </c>
      <c r="R6149" s="7"/>
      <c r="S6149" s="47">
        <f t="shared" si="922"/>
        <v>0</v>
      </c>
      <c r="T6149" s="47">
        <f t="shared" si="923"/>
        <v>0</v>
      </c>
      <c r="U6149" s="47">
        <f t="shared" si="924"/>
        <v>215.73000000000002</v>
      </c>
      <c r="V6149" s="47">
        <f t="shared" si="925"/>
        <v>103.86</v>
      </c>
      <c r="W6149" s="11">
        <f>IF(P6149&lt;&gt;Q6149,1,0)</f>
        <v>1</v>
      </c>
    </row>
    <row r="6150" spans="1:23" x14ac:dyDescent="0.45">
      <c r="A6150" t="s">
        <v>6155</v>
      </c>
      <c r="B6150">
        <v>110.02</v>
      </c>
      <c r="D6150" s="9" t="str">
        <f>VartojimasGamyba!J6146</f>
        <v>2024-05-14-00</v>
      </c>
      <c r="E6150" s="8">
        <f>VartojimasGamyba!G6146</f>
        <v>0.186</v>
      </c>
      <c r="F6150" s="11"/>
      <c r="G6150" s="7">
        <f>G6149+H6150-I6150</f>
        <v>4.793333333333333</v>
      </c>
      <c r="H6150" s="7">
        <v>0</v>
      </c>
      <c r="I6150" s="7">
        <v>0.20666666666666667</v>
      </c>
      <c r="J6150" s="7">
        <v>0</v>
      </c>
      <c r="L6150" s="7">
        <f>VartojimasGamyba!H6146</f>
        <v>0</v>
      </c>
      <c r="M6150" s="15">
        <f t="shared" si="919"/>
        <v>0</v>
      </c>
      <c r="N6150" s="7">
        <f t="shared" si="920"/>
        <v>0</v>
      </c>
      <c r="O6150" s="7">
        <f t="shared" si="921"/>
        <v>0</v>
      </c>
      <c r="R6150" s="20" t="s">
        <v>8783</v>
      </c>
      <c r="S6150" s="47">
        <f t="shared" si="922"/>
        <v>0</v>
      </c>
      <c r="T6150" s="47">
        <f t="shared" si="923"/>
        <v>0</v>
      </c>
      <c r="U6150" s="47">
        <f t="shared" si="924"/>
        <v>210.31</v>
      </c>
      <c r="V6150" s="47">
        <f t="shared" si="925"/>
        <v>98.44</v>
      </c>
      <c r="W6150" s="11"/>
    </row>
    <row r="6151" spans="1:23" x14ac:dyDescent="0.45">
      <c r="A6151" t="s">
        <v>6156</v>
      </c>
      <c r="B6151">
        <v>127.09</v>
      </c>
      <c r="D6151" s="9" t="str">
        <f>VartojimasGamyba!J6147</f>
        <v>2024-05-14-01</v>
      </c>
      <c r="E6151" s="8">
        <f>VartojimasGamyba!G6147</f>
        <v>0.184</v>
      </c>
      <c r="F6151" s="11"/>
      <c r="G6151" s="7">
        <f t="shared" ref="G6151:G6173" si="928">G6150+H6151-I6151</f>
        <v>4.5888888888888886</v>
      </c>
      <c r="H6151" s="7">
        <v>0</v>
      </c>
      <c r="I6151" s="7">
        <v>0.20444444444444446</v>
      </c>
      <c r="J6151" s="7">
        <v>0</v>
      </c>
      <c r="L6151" s="7">
        <f>VartojimasGamyba!H6147</f>
        <v>0</v>
      </c>
      <c r="M6151" s="15">
        <f t="shared" ref="M6151:M6214" si="929">E6151+H6151-I6151*$J$2+J6151-L6151</f>
        <v>-2.7755575615628914E-17</v>
      </c>
      <c r="N6151" s="7">
        <f t="shared" ref="N6151:N6214" si="930">M6151*U6151-J6151*V6151</f>
        <v>-6.3110627834817022E-15</v>
      </c>
      <c r="O6151" s="7">
        <f t="shared" ref="O6151:O6214" si="931">(M6151)*(B6151+$Z$21)</f>
        <v>-6.3110627834817022E-15</v>
      </c>
      <c r="R6151" s="7"/>
      <c r="S6151" s="47">
        <f t="shared" ref="S6151:S6214" si="932">M6151+IF((L6151-E6151)&gt;0,(L6151-E6151),0)</f>
        <v>-2.7755575615628914E-17</v>
      </c>
      <c r="T6151" s="47">
        <f t="shared" ref="T6151:T6214" si="933">IF(L6151-E6151&lt;0,0,L6151-E6151)</f>
        <v>0</v>
      </c>
      <c r="U6151" s="47">
        <f t="shared" ref="U6151:U6214" si="934">B6151+$Z$21</f>
        <v>227.38</v>
      </c>
      <c r="V6151" s="47">
        <f t="shared" ref="V6151:V6214" si="935">B6151+$Z$20</f>
        <v>115.51</v>
      </c>
      <c r="W6151" s="11"/>
    </row>
    <row r="6152" spans="1:23" x14ac:dyDescent="0.45">
      <c r="A6152" t="s">
        <v>6157</v>
      </c>
      <c r="B6152">
        <v>60.04</v>
      </c>
      <c r="D6152" s="9" t="str">
        <f>VartojimasGamyba!J6148</f>
        <v>2024-05-14-02</v>
      </c>
      <c r="E6152" s="8">
        <f>VartojimasGamyba!G6148</f>
        <v>0.183</v>
      </c>
      <c r="F6152" s="11"/>
      <c r="G6152" s="7">
        <f t="shared" si="928"/>
        <v>4.3888888888888884</v>
      </c>
      <c r="H6152" s="7">
        <v>0</v>
      </c>
      <c r="I6152" s="7">
        <v>0.19999999999999996</v>
      </c>
      <c r="J6152" s="7">
        <v>0</v>
      </c>
      <c r="L6152" s="7">
        <f>VartojimasGamyba!H6148</f>
        <v>3.0000000000000001E-3</v>
      </c>
      <c r="M6152" s="15">
        <f t="shared" si="929"/>
        <v>3.0357660829594124E-17</v>
      </c>
      <c r="N6152" s="7">
        <f t="shared" si="930"/>
        <v>4.8672437608088261E-15</v>
      </c>
      <c r="O6152" s="7">
        <f t="shared" si="931"/>
        <v>4.8672437608088261E-15</v>
      </c>
      <c r="R6152" s="7"/>
      <c r="S6152" s="47">
        <f t="shared" si="932"/>
        <v>3.0357660829594124E-17</v>
      </c>
      <c r="T6152" s="47">
        <f t="shared" si="933"/>
        <v>0</v>
      </c>
      <c r="U6152" s="47">
        <f t="shared" si="934"/>
        <v>160.33000000000001</v>
      </c>
      <c r="V6152" s="47">
        <f t="shared" si="935"/>
        <v>48.46</v>
      </c>
      <c r="W6152" s="11"/>
    </row>
    <row r="6153" spans="1:23" x14ac:dyDescent="0.45">
      <c r="A6153" t="s">
        <v>6158</v>
      </c>
      <c r="B6153">
        <v>60.03</v>
      </c>
      <c r="D6153" s="9" t="str">
        <f>VartojimasGamyba!J6149</f>
        <v>2024-05-14-03</v>
      </c>
      <c r="E6153" s="8">
        <f>VartojimasGamyba!G6149</f>
        <v>0.09</v>
      </c>
      <c r="F6153" s="11"/>
      <c r="G6153" s="7">
        <f t="shared" si="928"/>
        <v>4.3488888888888884</v>
      </c>
      <c r="H6153" s="7">
        <v>0</v>
      </c>
      <c r="I6153" s="7">
        <v>0.04</v>
      </c>
      <c r="J6153" s="7">
        <v>0</v>
      </c>
      <c r="L6153" s="7">
        <f>VartojimasGamyba!H6149</f>
        <v>5.3999999999999999E-2</v>
      </c>
      <c r="M6153" s="15">
        <f t="shared" si="929"/>
        <v>0</v>
      </c>
      <c r="N6153" s="7">
        <f t="shared" si="930"/>
        <v>0</v>
      </c>
      <c r="O6153" s="7">
        <f t="shared" si="931"/>
        <v>0</v>
      </c>
      <c r="R6153" s="7"/>
      <c r="S6153" s="47">
        <f t="shared" si="932"/>
        <v>0</v>
      </c>
      <c r="T6153" s="47">
        <f t="shared" si="933"/>
        <v>0</v>
      </c>
      <c r="U6153" s="47">
        <f t="shared" si="934"/>
        <v>160.32</v>
      </c>
      <c r="V6153" s="47">
        <f t="shared" si="935"/>
        <v>48.45</v>
      </c>
      <c r="W6153" s="11"/>
    </row>
    <row r="6154" spans="1:23" x14ac:dyDescent="0.45">
      <c r="A6154" t="s">
        <v>6159</v>
      </c>
      <c r="B6154">
        <v>60.04</v>
      </c>
      <c r="D6154" s="9" t="str">
        <f>VartojimasGamyba!J6150</f>
        <v>2024-05-14-04</v>
      </c>
      <c r="E6154" s="8">
        <f>VartojimasGamyba!G6150</f>
        <v>0.25900000000000001</v>
      </c>
      <c r="F6154" s="11"/>
      <c r="G6154" s="7">
        <f t="shared" si="928"/>
        <v>4.3488888888888884</v>
      </c>
      <c r="H6154" s="7">
        <v>0</v>
      </c>
      <c r="I6154" s="7">
        <v>0</v>
      </c>
      <c r="J6154" s="7">
        <v>0.14500000000000002</v>
      </c>
      <c r="L6154" s="7">
        <f>VartojimasGamyba!H6150</f>
        <v>0.40400000000000003</v>
      </c>
      <c r="M6154" s="15">
        <f t="shared" si="929"/>
        <v>0</v>
      </c>
      <c r="N6154" s="7">
        <f t="shared" si="930"/>
        <v>-7.0267000000000008</v>
      </c>
      <c r="O6154" s="7">
        <f t="shared" si="931"/>
        <v>0</v>
      </c>
      <c r="R6154" s="7"/>
      <c r="S6154" s="47">
        <f t="shared" si="932"/>
        <v>0.14500000000000002</v>
      </c>
      <c r="T6154" s="47">
        <f t="shared" si="933"/>
        <v>0.14500000000000002</v>
      </c>
      <c r="U6154" s="47">
        <f t="shared" si="934"/>
        <v>160.33000000000001</v>
      </c>
      <c r="V6154" s="47">
        <f t="shared" si="935"/>
        <v>48.46</v>
      </c>
      <c r="W6154" s="11"/>
    </row>
    <row r="6155" spans="1:23" x14ac:dyDescent="0.45">
      <c r="A6155" t="s">
        <v>6160</v>
      </c>
      <c r="B6155">
        <v>77.67</v>
      </c>
      <c r="D6155" s="9" t="str">
        <f>VartojimasGamyba!J6151</f>
        <v>2024-05-14-05</v>
      </c>
      <c r="E6155" s="8">
        <f>VartojimasGamyba!G6151</f>
        <v>0.28299999999999997</v>
      </c>
      <c r="F6155" s="11"/>
      <c r="G6155" s="7">
        <f t="shared" si="928"/>
        <v>4.3488888888888884</v>
      </c>
      <c r="H6155" s="7">
        <v>0</v>
      </c>
      <c r="I6155" s="7">
        <v>0</v>
      </c>
      <c r="J6155" s="7">
        <v>0.55600000000000005</v>
      </c>
      <c r="L6155" s="7">
        <f>VartojimasGamyba!H6151</f>
        <v>0.83899999999999997</v>
      </c>
      <c r="M6155" s="15">
        <f t="shared" si="929"/>
        <v>0</v>
      </c>
      <c r="N6155" s="7">
        <f t="shared" si="930"/>
        <v>-36.746040000000008</v>
      </c>
      <c r="O6155" s="7">
        <f t="shared" si="931"/>
        <v>0</v>
      </c>
      <c r="R6155" s="7"/>
      <c r="S6155" s="47">
        <f t="shared" si="932"/>
        <v>0.55600000000000005</v>
      </c>
      <c r="T6155" s="47">
        <f t="shared" si="933"/>
        <v>0.55600000000000005</v>
      </c>
      <c r="U6155" s="47">
        <f t="shared" si="934"/>
        <v>177.96</v>
      </c>
      <c r="V6155" s="47">
        <f t="shared" si="935"/>
        <v>66.09</v>
      </c>
      <c r="W6155" s="11"/>
    </row>
    <row r="6156" spans="1:23" x14ac:dyDescent="0.45">
      <c r="A6156" t="s">
        <v>6161</v>
      </c>
      <c r="B6156">
        <v>120.04</v>
      </c>
      <c r="D6156" s="9" t="str">
        <f>VartojimasGamyba!J6152</f>
        <v>2024-05-14-06</v>
      </c>
      <c r="E6156" s="8">
        <f>VartojimasGamyba!G6152</f>
        <v>4.0000000000000001E-3</v>
      </c>
      <c r="F6156" s="11"/>
      <c r="G6156" s="7">
        <f t="shared" si="928"/>
        <v>4.3488888888888884</v>
      </c>
      <c r="H6156" s="7">
        <v>0</v>
      </c>
      <c r="I6156" s="7">
        <v>0</v>
      </c>
      <c r="J6156" s="7">
        <v>1.9590000000000001</v>
      </c>
      <c r="L6156" s="7">
        <f>VartojimasGamyba!H6152</f>
        <v>1.9630000000000001</v>
      </c>
      <c r="M6156" s="15">
        <f t="shared" si="929"/>
        <v>0</v>
      </c>
      <c r="N6156" s="7">
        <f t="shared" si="930"/>
        <v>-212.47314000000003</v>
      </c>
      <c r="O6156" s="7">
        <f t="shared" si="931"/>
        <v>0</v>
      </c>
      <c r="R6156" s="7"/>
      <c r="S6156" s="47">
        <f t="shared" si="932"/>
        <v>1.9590000000000001</v>
      </c>
      <c r="T6156" s="47">
        <f t="shared" si="933"/>
        <v>1.9590000000000001</v>
      </c>
      <c r="U6156" s="47">
        <f t="shared" si="934"/>
        <v>220.33</v>
      </c>
      <c r="V6156" s="47">
        <f t="shared" si="935"/>
        <v>108.46000000000001</v>
      </c>
      <c r="W6156" s="11"/>
    </row>
    <row r="6157" spans="1:23" x14ac:dyDescent="0.45">
      <c r="A6157" t="s">
        <v>6162</v>
      </c>
      <c r="B6157">
        <v>189.24</v>
      </c>
      <c r="D6157" s="9" t="str">
        <f>VartojimasGamyba!J6153</f>
        <v>2024-05-14-07</v>
      </c>
      <c r="E6157" s="8">
        <f>VartojimasGamyba!G6153</f>
        <v>0.73</v>
      </c>
      <c r="F6157" s="11"/>
      <c r="G6157" s="7">
        <f t="shared" si="928"/>
        <v>4.3488888888888884</v>
      </c>
      <c r="H6157" s="7">
        <v>0</v>
      </c>
      <c r="I6157" s="7">
        <v>0</v>
      </c>
      <c r="J6157" s="7">
        <v>2.17</v>
      </c>
      <c r="L6157" s="7">
        <f>VartojimasGamyba!H6153</f>
        <v>2.9</v>
      </c>
      <c r="M6157" s="15">
        <f t="shared" si="929"/>
        <v>0</v>
      </c>
      <c r="N6157" s="7">
        <f t="shared" si="930"/>
        <v>-385.5222</v>
      </c>
      <c r="O6157" s="7">
        <f t="shared" si="931"/>
        <v>0</v>
      </c>
      <c r="R6157" s="7"/>
      <c r="S6157" s="47">
        <f t="shared" si="932"/>
        <v>2.17</v>
      </c>
      <c r="T6157" s="47">
        <f t="shared" si="933"/>
        <v>2.17</v>
      </c>
      <c r="U6157" s="47">
        <f t="shared" si="934"/>
        <v>289.53000000000003</v>
      </c>
      <c r="V6157" s="47">
        <f t="shared" si="935"/>
        <v>177.66</v>
      </c>
      <c r="W6157" s="11"/>
    </row>
    <row r="6158" spans="1:23" x14ac:dyDescent="0.45">
      <c r="A6158" t="s">
        <v>6163</v>
      </c>
      <c r="B6158">
        <v>130.09</v>
      </c>
      <c r="D6158" s="9" t="str">
        <f>VartojimasGamyba!J6154</f>
        <v>2024-05-14-08</v>
      </c>
      <c r="E6158" s="8">
        <f>VartojimasGamyba!G6154</f>
        <v>2.5289999999999999</v>
      </c>
      <c r="F6158" s="11"/>
      <c r="G6158" s="7">
        <f t="shared" si="928"/>
        <v>4.3488888888888884</v>
      </c>
      <c r="H6158" s="7">
        <v>0</v>
      </c>
      <c r="I6158" s="7">
        <v>0</v>
      </c>
      <c r="J6158" s="7">
        <v>6.7000000000000171E-2</v>
      </c>
      <c r="L6158" s="7">
        <f>VartojimasGamyba!H6154</f>
        <v>2.5960000000000001</v>
      </c>
      <c r="M6158" s="15">
        <f t="shared" si="929"/>
        <v>0</v>
      </c>
      <c r="N6158" s="7">
        <f t="shared" si="930"/>
        <v>-7.9401700000000206</v>
      </c>
      <c r="O6158" s="7">
        <f t="shared" si="931"/>
        <v>0</v>
      </c>
      <c r="R6158" s="7"/>
      <c r="S6158" s="47">
        <f t="shared" si="932"/>
        <v>6.7000000000000171E-2</v>
      </c>
      <c r="T6158" s="47">
        <f t="shared" si="933"/>
        <v>6.7000000000000171E-2</v>
      </c>
      <c r="U6158" s="47">
        <f t="shared" si="934"/>
        <v>230.38</v>
      </c>
      <c r="V6158" s="47">
        <f t="shared" si="935"/>
        <v>118.51</v>
      </c>
      <c r="W6158" s="11"/>
    </row>
    <row r="6159" spans="1:23" x14ac:dyDescent="0.45">
      <c r="A6159" t="s">
        <v>6164</v>
      </c>
      <c r="B6159">
        <v>80.099999999999994</v>
      </c>
      <c r="D6159" s="9" t="str">
        <f>VartojimasGamyba!J6155</f>
        <v>2024-05-14-09</v>
      </c>
      <c r="E6159" s="8">
        <f>VartojimasGamyba!G6155</f>
        <v>0.51700000000000002</v>
      </c>
      <c r="F6159" s="11"/>
      <c r="G6159" s="7">
        <f t="shared" si="928"/>
        <v>4.3488888888888884</v>
      </c>
      <c r="H6159" s="7">
        <v>0</v>
      </c>
      <c r="I6159" s="7">
        <v>0</v>
      </c>
      <c r="J6159" s="7">
        <v>3.0129999999999999</v>
      </c>
      <c r="L6159" s="7">
        <f>VartojimasGamyba!H6155</f>
        <v>3.53</v>
      </c>
      <c r="M6159" s="15">
        <f t="shared" si="929"/>
        <v>0</v>
      </c>
      <c r="N6159" s="7">
        <f t="shared" si="930"/>
        <v>-206.45075999999997</v>
      </c>
      <c r="O6159" s="7">
        <f t="shared" si="931"/>
        <v>0</v>
      </c>
      <c r="R6159" s="7"/>
      <c r="S6159" s="47">
        <f t="shared" si="932"/>
        <v>3.0129999999999999</v>
      </c>
      <c r="T6159" s="47">
        <f t="shared" si="933"/>
        <v>3.0129999999999999</v>
      </c>
      <c r="U6159" s="47">
        <f t="shared" si="934"/>
        <v>180.39</v>
      </c>
      <c r="V6159" s="47">
        <f t="shared" si="935"/>
        <v>68.52</v>
      </c>
      <c r="W6159" s="11"/>
    </row>
    <row r="6160" spans="1:23" x14ac:dyDescent="0.45">
      <c r="A6160" t="s">
        <v>6165</v>
      </c>
      <c r="B6160">
        <v>90.09</v>
      </c>
      <c r="D6160" s="9" t="str">
        <f>VartojimasGamyba!J6156</f>
        <v>2024-05-14-10</v>
      </c>
      <c r="E6160" s="8">
        <f>VartojimasGamyba!G6156</f>
        <v>0.23100000000000001</v>
      </c>
      <c r="F6160" s="11"/>
      <c r="G6160" s="7">
        <f t="shared" si="928"/>
        <v>4.3488888888888884</v>
      </c>
      <c r="H6160" s="7">
        <v>0</v>
      </c>
      <c r="I6160" s="7">
        <v>0</v>
      </c>
      <c r="J6160" s="7">
        <v>1.8259999999999998</v>
      </c>
      <c r="L6160" s="7">
        <f>VartojimasGamyba!H6156</f>
        <v>2.0569999999999999</v>
      </c>
      <c r="M6160" s="15">
        <f t="shared" si="929"/>
        <v>0</v>
      </c>
      <c r="N6160" s="7">
        <f t="shared" si="930"/>
        <v>-143.35926000000001</v>
      </c>
      <c r="O6160" s="7">
        <f t="shared" si="931"/>
        <v>0</v>
      </c>
      <c r="R6160" s="7"/>
      <c r="S6160" s="47">
        <f t="shared" si="932"/>
        <v>1.8259999999999998</v>
      </c>
      <c r="T6160" s="47">
        <f t="shared" si="933"/>
        <v>1.8259999999999998</v>
      </c>
      <c r="U6160" s="47">
        <f t="shared" si="934"/>
        <v>190.38</v>
      </c>
      <c r="V6160" s="47">
        <f t="shared" si="935"/>
        <v>78.510000000000005</v>
      </c>
      <c r="W6160" s="11"/>
    </row>
    <row r="6161" spans="1:23" x14ac:dyDescent="0.45">
      <c r="A6161" t="s">
        <v>6166</v>
      </c>
      <c r="B6161">
        <v>56.03</v>
      </c>
      <c r="D6161" s="9" t="str">
        <f>VartojimasGamyba!J6157</f>
        <v>2024-05-14-11</v>
      </c>
      <c r="E6161" s="8">
        <f>VartojimasGamyba!G6157</f>
        <v>0</v>
      </c>
      <c r="F6161" s="11"/>
      <c r="G6161" s="7">
        <f t="shared" si="928"/>
        <v>4.3488888888888884</v>
      </c>
      <c r="H6161" s="7">
        <v>-2.2204460492503131E-16</v>
      </c>
      <c r="I6161" s="7">
        <v>0</v>
      </c>
      <c r="J6161" s="7">
        <v>3.8719999999999999</v>
      </c>
      <c r="L6161" s="7">
        <f>VartojimasGamyba!H6157</f>
        <v>3.8719999999999999</v>
      </c>
      <c r="M6161" s="15">
        <f t="shared" si="929"/>
        <v>0</v>
      </c>
      <c r="N6161" s="7">
        <f t="shared" si="930"/>
        <v>-172.1104</v>
      </c>
      <c r="O6161" s="7">
        <f t="shared" si="931"/>
        <v>0</v>
      </c>
      <c r="R6161" s="7"/>
      <c r="S6161" s="47">
        <f t="shared" si="932"/>
        <v>3.8719999999999999</v>
      </c>
      <c r="T6161" s="47">
        <f t="shared" si="933"/>
        <v>3.8719999999999999</v>
      </c>
      <c r="U6161" s="47">
        <f t="shared" si="934"/>
        <v>156.32</v>
      </c>
      <c r="V6161" s="47">
        <f t="shared" si="935"/>
        <v>44.45</v>
      </c>
      <c r="W6161" s="11"/>
    </row>
    <row r="6162" spans="1:23" x14ac:dyDescent="0.45">
      <c r="A6162" t="s">
        <v>6167</v>
      </c>
      <c r="B6162">
        <v>25.09</v>
      </c>
      <c r="D6162" s="9" t="str">
        <f>VartojimasGamyba!J6158</f>
        <v>2024-05-14-12</v>
      </c>
      <c r="E6162" s="8">
        <f>VartojimasGamyba!G6158</f>
        <v>0.54600000000000004</v>
      </c>
      <c r="F6162" s="11"/>
      <c r="G6162" s="7">
        <f t="shared" si="928"/>
        <v>5.5398888888888882</v>
      </c>
      <c r="H6162" s="7">
        <v>1.1909999999999998</v>
      </c>
      <c r="I6162" s="7">
        <v>0</v>
      </c>
      <c r="J6162" s="7">
        <v>0.44899999999999984</v>
      </c>
      <c r="L6162" s="7">
        <f>VartojimasGamyba!H6158</f>
        <v>2.1859999999999999</v>
      </c>
      <c r="M6162" s="15">
        <f t="shared" si="929"/>
        <v>0</v>
      </c>
      <c r="N6162" s="7">
        <f t="shared" si="930"/>
        <v>-6.0659899999999976</v>
      </c>
      <c r="O6162" s="7">
        <f t="shared" si="931"/>
        <v>0</v>
      </c>
      <c r="R6162" s="7"/>
      <c r="S6162" s="47">
        <f t="shared" si="932"/>
        <v>1.64</v>
      </c>
      <c r="T6162" s="47">
        <f t="shared" si="933"/>
        <v>1.64</v>
      </c>
      <c r="U6162" s="47">
        <f t="shared" si="934"/>
        <v>125.38000000000001</v>
      </c>
      <c r="V6162" s="47">
        <f t="shared" si="935"/>
        <v>13.51</v>
      </c>
      <c r="W6162" s="11"/>
    </row>
    <row r="6163" spans="1:23" x14ac:dyDescent="0.45">
      <c r="A6163" t="s">
        <v>6168</v>
      </c>
      <c r="B6163">
        <v>7.09</v>
      </c>
      <c r="D6163" s="9" t="str">
        <f>VartojimasGamyba!J6159</f>
        <v>2024-05-14-13</v>
      </c>
      <c r="E6163" s="8">
        <f>VartojimasGamyba!G6159</f>
        <v>1.175</v>
      </c>
      <c r="F6163" s="11"/>
      <c r="G6163" s="7">
        <f t="shared" si="928"/>
        <v>5.815888888888888</v>
      </c>
      <c r="H6163" s="7">
        <v>0.27600000000000008</v>
      </c>
      <c r="I6163" s="7">
        <v>0</v>
      </c>
      <c r="J6163" s="7">
        <v>0</v>
      </c>
      <c r="L6163" s="7">
        <f>VartojimasGamyba!H6159</f>
        <v>1.4510000000000001</v>
      </c>
      <c r="M6163" s="15">
        <f t="shared" si="929"/>
        <v>0</v>
      </c>
      <c r="N6163" s="7">
        <f t="shared" si="930"/>
        <v>0</v>
      </c>
      <c r="O6163" s="7">
        <f t="shared" si="931"/>
        <v>0</v>
      </c>
      <c r="R6163" s="7"/>
      <c r="S6163" s="47">
        <f t="shared" si="932"/>
        <v>0.27600000000000002</v>
      </c>
      <c r="T6163" s="47">
        <f t="shared" si="933"/>
        <v>0.27600000000000002</v>
      </c>
      <c r="U6163" s="47">
        <f t="shared" si="934"/>
        <v>107.38000000000001</v>
      </c>
      <c r="V6163" s="47">
        <f t="shared" si="935"/>
        <v>-4.49</v>
      </c>
      <c r="W6163" s="11"/>
    </row>
    <row r="6164" spans="1:23" x14ac:dyDescent="0.45">
      <c r="A6164" t="s">
        <v>6169</v>
      </c>
      <c r="B6164">
        <v>80.78</v>
      </c>
      <c r="D6164" s="9" t="str">
        <f>VartojimasGamyba!J6160</f>
        <v>2024-05-14-14</v>
      </c>
      <c r="E6164" s="8">
        <f>VartojimasGamyba!G6160</f>
        <v>2.9000000000000001E-2</v>
      </c>
      <c r="F6164" s="11"/>
      <c r="G6164" s="7">
        <f t="shared" si="928"/>
        <v>5.815888888888888</v>
      </c>
      <c r="H6164" s="7">
        <v>0</v>
      </c>
      <c r="I6164" s="7">
        <v>-2.2204460492503131E-16</v>
      </c>
      <c r="J6164" s="7">
        <v>1.304</v>
      </c>
      <c r="L6164" s="7">
        <f>VartojimasGamyba!H6160</f>
        <v>1.333</v>
      </c>
      <c r="M6164" s="15">
        <f t="shared" si="929"/>
        <v>0</v>
      </c>
      <c r="N6164" s="7">
        <f t="shared" si="930"/>
        <v>-90.236800000000002</v>
      </c>
      <c r="O6164" s="7">
        <f t="shared" si="931"/>
        <v>0</v>
      </c>
      <c r="R6164" s="7"/>
      <c r="S6164" s="47">
        <f t="shared" si="932"/>
        <v>1.304</v>
      </c>
      <c r="T6164" s="47">
        <f t="shared" si="933"/>
        <v>1.304</v>
      </c>
      <c r="U6164" s="47">
        <f t="shared" si="934"/>
        <v>181.07</v>
      </c>
      <c r="V6164" s="47">
        <f t="shared" si="935"/>
        <v>69.2</v>
      </c>
      <c r="W6164" s="11"/>
    </row>
    <row r="6165" spans="1:23" x14ac:dyDescent="0.45">
      <c r="A6165" t="s">
        <v>6170</v>
      </c>
      <c r="B6165">
        <v>88.7</v>
      </c>
      <c r="D6165" s="9" t="str">
        <f>VartojimasGamyba!J6161</f>
        <v>2024-05-14-15</v>
      </c>
      <c r="E6165" s="8">
        <f>VartojimasGamyba!G6161</f>
        <v>0.14499999999999999</v>
      </c>
      <c r="F6165" s="11"/>
      <c r="G6165" s="7">
        <f t="shared" si="928"/>
        <v>5.815888888888888</v>
      </c>
      <c r="H6165" s="7">
        <v>0</v>
      </c>
      <c r="I6165" s="7">
        <v>0</v>
      </c>
      <c r="J6165" s="7">
        <v>0.74199999999999999</v>
      </c>
      <c r="L6165" s="7">
        <f>VartojimasGamyba!H6161</f>
        <v>0.88700000000000001</v>
      </c>
      <c r="M6165" s="15">
        <f t="shared" si="929"/>
        <v>0</v>
      </c>
      <c r="N6165" s="7">
        <f t="shared" si="930"/>
        <v>-57.223040000000005</v>
      </c>
      <c r="O6165" s="7">
        <f t="shared" si="931"/>
        <v>0</v>
      </c>
      <c r="R6165" s="7"/>
      <c r="S6165" s="47">
        <f t="shared" si="932"/>
        <v>0.74199999999999999</v>
      </c>
      <c r="T6165" s="47">
        <f t="shared" si="933"/>
        <v>0.74199999999999999</v>
      </c>
      <c r="U6165" s="47">
        <f t="shared" si="934"/>
        <v>188.99</v>
      </c>
      <c r="V6165" s="47">
        <f t="shared" si="935"/>
        <v>77.12</v>
      </c>
      <c r="W6165" s="11"/>
    </row>
    <row r="6166" spans="1:23" x14ac:dyDescent="0.45">
      <c r="A6166" t="s">
        <v>6171</v>
      </c>
      <c r="B6166">
        <v>20.03</v>
      </c>
      <c r="D6166" s="9" t="str">
        <f>VartojimasGamyba!J6162</f>
        <v>2024-05-14-16</v>
      </c>
      <c r="E6166" s="8">
        <f>VartojimasGamyba!G6162</f>
        <v>2E-3</v>
      </c>
      <c r="F6166" s="11"/>
      <c r="G6166" s="7">
        <f t="shared" si="928"/>
        <v>6.5488888888888876</v>
      </c>
      <c r="H6166" s="7">
        <v>0.73299999999999998</v>
      </c>
      <c r="I6166" s="7">
        <v>0</v>
      </c>
      <c r="J6166" s="7">
        <v>0</v>
      </c>
      <c r="L6166" s="7">
        <f>VartojimasGamyba!H6162</f>
        <v>0.73499999999999999</v>
      </c>
      <c r="M6166" s="15">
        <f t="shared" si="929"/>
        <v>0</v>
      </c>
      <c r="N6166" s="7">
        <f t="shared" si="930"/>
        <v>0</v>
      </c>
      <c r="O6166" s="7">
        <f t="shared" si="931"/>
        <v>0</v>
      </c>
      <c r="R6166" s="7"/>
      <c r="S6166" s="47">
        <f t="shared" si="932"/>
        <v>0.73299999999999998</v>
      </c>
      <c r="T6166" s="47">
        <f t="shared" si="933"/>
        <v>0.73299999999999998</v>
      </c>
      <c r="U6166" s="47">
        <f t="shared" si="934"/>
        <v>120.32000000000001</v>
      </c>
      <c r="V6166" s="47">
        <f t="shared" si="935"/>
        <v>8.4500000000000011</v>
      </c>
      <c r="W6166" s="11"/>
    </row>
    <row r="6167" spans="1:23" x14ac:dyDescent="0.45">
      <c r="A6167" t="s">
        <v>6172</v>
      </c>
      <c r="B6167">
        <v>93.94</v>
      </c>
      <c r="D6167" s="9" t="str">
        <f>VartojimasGamyba!J6163</f>
        <v>2024-05-14-17</v>
      </c>
      <c r="E6167" s="8">
        <f>VartojimasGamyba!G6163</f>
        <v>0.16</v>
      </c>
      <c r="F6167" s="11"/>
      <c r="G6167" s="7">
        <f t="shared" si="928"/>
        <v>6.4388888888888873</v>
      </c>
      <c r="H6167" s="7">
        <v>0</v>
      </c>
      <c r="I6167" s="7">
        <v>0.10999999999999999</v>
      </c>
      <c r="J6167" s="7">
        <v>0</v>
      </c>
      <c r="L6167" s="7">
        <f>VartojimasGamyba!H6163</f>
        <v>6.0999999999999999E-2</v>
      </c>
      <c r="M6167" s="15">
        <f t="shared" si="929"/>
        <v>0</v>
      </c>
      <c r="N6167" s="7">
        <f t="shared" si="930"/>
        <v>0</v>
      </c>
      <c r="O6167" s="7">
        <f t="shared" si="931"/>
        <v>0</v>
      </c>
      <c r="R6167" s="7"/>
      <c r="S6167" s="47">
        <f t="shared" si="932"/>
        <v>0</v>
      </c>
      <c r="T6167" s="47">
        <f t="shared" si="933"/>
        <v>0</v>
      </c>
      <c r="U6167" s="47">
        <f t="shared" si="934"/>
        <v>194.23000000000002</v>
      </c>
      <c r="V6167" s="47">
        <f t="shared" si="935"/>
        <v>82.36</v>
      </c>
      <c r="W6167" s="11"/>
    </row>
    <row r="6168" spans="1:23" x14ac:dyDescent="0.45">
      <c r="A6168" t="s">
        <v>6173</v>
      </c>
      <c r="B6168">
        <v>83.43</v>
      </c>
      <c r="D6168" s="9" t="str">
        <f>VartojimasGamyba!J6164</f>
        <v>2024-05-14-18</v>
      </c>
      <c r="E6168" s="8">
        <f>VartojimasGamyba!G6164</f>
        <v>0.42</v>
      </c>
      <c r="F6168" s="11"/>
      <c r="G6168" s="7">
        <f t="shared" si="928"/>
        <v>5.9755555555555544</v>
      </c>
      <c r="H6168" s="7">
        <v>0</v>
      </c>
      <c r="I6168" s="7">
        <v>0.46333333333333326</v>
      </c>
      <c r="J6168" s="7">
        <v>0</v>
      </c>
      <c r="L6168" s="7">
        <f>VartojimasGamyba!H6164</f>
        <v>3.0000000000000001E-3</v>
      </c>
      <c r="M6168" s="15">
        <f t="shared" si="929"/>
        <v>5.8113236445223038E-17</v>
      </c>
      <c r="N6168" s="7">
        <f t="shared" si="930"/>
        <v>1.0676563799716378E-14</v>
      </c>
      <c r="O6168" s="7">
        <f t="shared" si="931"/>
        <v>1.0676563799716378E-14</v>
      </c>
      <c r="R6168" s="7"/>
      <c r="S6168" s="47">
        <f t="shared" si="932"/>
        <v>5.8113236445223038E-17</v>
      </c>
      <c r="T6168" s="47">
        <f t="shared" si="933"/>
        <v>0</v>
      </c>
      <c r="U6168" s="47">
        <f t="shared" si="934"/>
        <v>183.72000000000003</v>
      </c>
      <c r="V6168" s="47">
        <f t="shared" si="935"/>
        <v>71.850000000000009</v>
      </c>
      <c r="W6168" s="11"/>
    </row>
    <row r="6169" spans="1:23" x14ac:dyDescent="0.45">
      <c r="A6169" t="s">
        <v>6174</v>
      </c>
      <c r="B6169">
        <v>117.37</v>
      </c>
      <c r="D6169" s="9" t="str">
        <f>VartojimasGamyba!J6165</f>
        <v>2024-05-14-19</v>
      </c>
      <c r="E6169" s="8">
        <f>VartojimasGamyba!G6165</f>
        <v>0.28699999999999998</v>
      </c>
      <c r="F6169" s="11"/>
      <c r="G6169" s="7">
        <f t="shared" si="928"/>
        <v>5.6566666666666654</v>
      </c>
      <c r="H6169" s="7">
        <v>0</v>
      </c>
      <c r="I6169" s="7">
        <v>0.31888888888888889</v>
      </c>
      <c r="J6169" s="7">
        <v>0</v>
      </c>
      <c r="L6169" s="7">
        <f>VartojimasGamyba!H6165</f>
        <v>0</v>
      </c>
      <c r="M6169" s="15">
        <f t="shared" si="929"/>
        <v>-5.5511151231257827E-17</v>
      </c>
      <c r="N6169" s="7">
        <f t="shared" si="930"/>
        <v>-1.208255717699558E-14</v>
      </c>
      <c r="O6169" s="7">
        <f t="shared" si="931"/>
        <v>-1.208255717699558E-14</v>
      </c>
      <c r="R6169" s="7"/>
      <c r="S6169" s="47">
        <f t="shared" si="932"/>
        <v>-5.5511151231257827E-17</v>
      </c>
      <c r="T6169" s="47">
        <f t="shared" si="933"/>
        <v>0</v>
      </c>
      <c r="U6169" s="47">
        <f t="shared" si="934"/>
        <v>217.66000000000003</v>
      </c>
      <c r="V6169" s="47">
        <f t="shared" si="935"/>
        <v>105.79</v>
      </c>
      <c r="W6169" s="11"/>
    </row>
    <row r="6170" spans="1:23" x14ac:dyDescent="0.45">
      <c r="A6170" t="s">
        <v>6175</v>
      </c>
      <c r="B6170">
        <v>195.42</v>
      </c>
      <c r="D6170" s="9" t="str">
        <f>VartojimasGamyba!J6166</f>
        <v>2024-05-14-20</v>
      </c>
      <c r="E6170" s="8">
        <f>VartojimasGamyba!G6166</f>
        <v>0.28599999999999998</v>
      </c>
      <c r="F6170" s="11"/>
      <c r="G6170" s="7">
        <f t="shared" si="928"/>
        <v>5.3388888888888877</v>
      </c>
      <c r="H6170" s="7">
        <v>0</v>
      </c>
      <c r="I6170" s="7">
        <v>0.31777777777777777</v>
      </c>
      <c r="J6170" s="7">
        <v>0</v>
      </c>
      <c r="L6170" s="7">
        <f>VartojimasGamyba!H6166</f>
        <v>0</v>
      </c>
      <c r="M6170" s="15">
        <f t="shared" si="929"/>
        <v>0</v>
      </c>
      <c r="N6170" s="7">
        <f t="shared" si="930"/>
        <v>0</v>
      </c>
      <c r="O6170" s="7">
        <f t="shared" si="931"/>
        <v>0</v>
      </c>
      <c r="P6170" s="7" t="s">
        <v>8873</v>
      </c>
      <c r="R6170" s="7"/>
      <c r="S6170" s="47">
        <f t="shared" si="932"/>
        <v>0</v>
      </c>
      <c r="T6170" s="47">
        <f t="shared" si="933"/>
        <v>0</v>
      </c>
      <c r="U6170" s="47">
        <f t="shared" si="934"/>
        <v>295.70999999999998</v>
      </c>
      <c r="V6170" s="47">
        <f t="shared" si="935"/>
        <v>183.83999999999997</v>
      </c>
      <c r="W6170" s="11"/>
    </row>
    <row r="6171" spans="1:23" x14ac:dyDescent="0.45">
      <c r="A6171" t="s">
        <v>6176</v>
      </c>
      <c r="B6171">
        <v>190.07</v>
      </c>
      <c r="D6171" s="9" t="str">
        <f>VartojimasGamyba!J6167</f>
        <v>2024-05-14-21</v>
      </c>
      <c r="E6171" s="8">
        <f>VartojimasGamyba!G6167</f>
        <v>0.115</v>
      </c>
      <c r="F6171" s="11"/>
      <c r="G6171" s="7">
        <f t="shared" si="928"/>
        <v>5.2111111111111095</v>
      </c>
      <c r="H6171" s="7">
        <v>0</v>
      </c>
      <c r="I6171" s="7">
        <v>0.1277777777777778</v>
      </c>
      <c r="J6171" s="7">
        <v>0</v>
      </c>
      <c r="L6171" s="7">
        <f>VartojimasGamyba!H6167</f>
        <v>0</v>
      </c>
      <c r="M6171" s="15">
        <f t="shared" si="929"/>
        <v>-1.3877787807814457E-17</v>
      </c>
      <c r="N6171" s="7">
        <f t="shared" si="930"/>
        <v>-4.0295544678770059E-15</v>
      </c>
      <c r="O6171" s="7">
        <f t="shared" si="931"/>
        <v>-4.0295544678770059E-15</v>
      </c>
      <c r="P6171" s="7">
        <f>SUM(N6150:N6173)</f>
        <v>-1325.1545000000001</v>
      </c>
      <c r="R6171" s="7"/>
      <c r="S6171" s="47">
        <f t="shared" si="932"/>
        <v>-1.3877787807814457E-17</v>
      </c>
      <c r="T6171" s="47">
        <f t="shared" si="933"/>
        <v>0</v>
      </c>
      <c r="U6171" s="47">
        <f t="shared" si="934"/>
        <v>290.36</v>
      </c>
      <c r="V6171" s="47">
        <f t="shared" si="935"/>
        <v>178.48999999999998</v>
      </c>
      <c r="W6171" s="11"/>
    </row>
    <row r="6172" spans="1:23" x14ac:dyDescent="0.45">
      <c r="A6172" t="s">
        <v>6177</v>
      </c>
      <c r="B6172">
        <v>117.57</v>
      </c>
      <c r="D6172" s="9" t="str">
        <f>VartojimasGamyba!J6168</f>
        <v>2024-05-14-22</v>
      </c>
      <c r="E6172" s="8">
        <f>VartojimasGamyba!G6168</f>
        <v>0.104</v>
      </c>
      <c r="F6172" s="11"/>
      <c r="G6172" s="7">
        <f t="shared" si="928"/>
        <v>5.0955555555555536</v>
      </c>
      <c r="H6172" s="7">
        <v>0</v>
      </c>
      <c r="I6172" s="7">
        <v>0.11555555555555555</v>
      </c>
      <c r="J6172" s="7">
        <v>0</v>
      </c>
      <c r="L6172" s="7">
        <f>VartojimasGamyba!H6168</f>
        <v>0</v>
      </c>
      <c r="M6172" s="15">
        <f t="shared" si="929"/>
        <v>0</v>
      </c>
      <c r="N6172" s="7">
        <f t="shared" si="930"/>
        <v>0</v>
      </c>
      <c r="O6172" s="7">
        <f t="shared" si="931"/>
        <v>0</v>
      </c>
      <c r="P6172" s="7" t="s">
        <v>8872</v>
      </c>
      <c r="R6172" s="7"/>
      <c r="S6172" s="47">
        <f t="shared" si="932"/>
        <v>0</v>
      </c>
      <c r="T6172" s="47">
        <f t="shared" si="933"/>
        <v>0</v>
      </c>
      <c r="U6172" s="47">
        <f t="shared" si="934"/>
        <v>217.86</v>
      </c>
      <c r="V6172" s="47">
        <f t="shared" si="935"/>
        <v>105.99</v>
      </c>
      <c r="W6172" s="11"/>
    </row>
    <row r="6173" spans="1:23" x14ac:dyDescent="0.45">
      <c r="A6173" t="s">
        <v>6178</v>
      </c>
      <c r="B6173">
        <v>88.69</v>
      </c>
      <c r="D6173" s="9" t="str">
        <f>VartojimasGamyba!J6169</f>
        <v>2024-05-14-23</v>
      </c>
      <c r="E6173" s="8">
        <f>VartojimasGamyba!G6169</f>
        <v>8.5999999999999993E-2</v>
      </c>
      <c r="F6173" s="11"/>
      <c r="G6173" s="7">
        <f t="shared" si="928"/>
        <v>4.9999999999999982</v>
      </c>
      <c r="H6173" s="7">
        <v>0</v>
      </c>
      <c r="I6173" s="7">
        <v>9.5555555555555546E-2</v>
      </c>
      <c r="J6173" s="7">
        <v>0</v>
      </c>
      <c r="L6173" s="7">
        <f>VartojimasGamyba!H6169</f>
        <v>0</v>
      </c>
      <c r="M6173" s="15">
        <f t="shared" si="929"/>
        <v>0</v>
      </c>
      <c r="N6173" s="7">
        <f t="shared" si="930"/>
        <v>0</v>
      </c>
      <c r="O6173" s="7">
        <f t="shared" si="931"/>
        <v>0</v>
      </c>
      <c r="P6173" s="7">
        <f>SUM(O6150:O6173)</f>
        <v>-6.8793668678290849E-15</v>
      </c>
      <c r="Q6173" s="7">
        <f>SUMPRODUCT(B6150:B6173,E6150:E6173)+SUM(E6150:E6173)*$Z$21-SUMPRODUCT(B6150:B6173,L6150:L6173)+SUM(L6150:L6173)*ABS($Z$20)</f>
        <v>-180.33263999999957</v>
      </c>
      <c r="R6173" s="7"/>
      <c r="S6173" s="47">
        <f t="shared" si="932"/>
        <v>0</v>
      </c>
      <c r="T6173" s="47">
        <f t="shared" si="933"/>
        <v>0</v>
      </c>
      <c r="U6173" s="47">
        <f t="shared" si="934"/>
        <v>188.98000000000002</v>
      </c>
      <c r="V6173" s="47">
        <f t="shared" si="935"/>
        <v>77.11</v>
      </c>
      <c r="W6173" s="11">
        <f>IF(P6173&lt;&gt;Q6173,1,0)</f>
        <v>1</v>
      </c>
    </row>
    <row r="6174" spans="1:23" x14ac:dyDescent="0.45">
      <c r="A6174" t="s">
        <v>6179</v>
      </c>
      <c r="B6174">
        <v>10.01</v>
      </c>
      <c r="D6174" s="1" t="str">
        <f>VartojimasGamyba!J6170</f>
        <v>2024-05-15-00</v>
      </c>
      <c r="E6174" s="7">
        <f>VartojimasGamyba!G6170</f>
        <v>0.13</v>
      </c>
      <c r="F6174" s="11"/>
      <c r="G6174" s="12">
        <f>G6173+H6174-I6174</f>
        <v>3.8699999999999992</v>
      </c>
      <c r="H6174" s="12">
        <v>8.870000000000001</v>
      </c>
      <c r="I6174" s="12">
        <v>10</v>
      </c>
      <c r="J6174" s="12">
        <v>0</v>
      </c>
      <c r="K6174" s="12"/>
      <c r="L6174" s="12">
        <f>VartojimasGamyba!H6170</f>
        <v>0</v>
      </c>
      <c r="M6174" s="19">
        <f t="shared" si="929"/>
        <v>1.7763568394002505E-15</v>
      </c>
      <c r="N6174" s="7">
        <f t="shared" si="930"/>
        <v>1.9593215938584765E-13</v>
      </c>
      <c r="O6174" s="7">
        <f t="shared" si="931"/>
        <v>1.9593215938584765E-13</v>
      </c>
      <c r="R6174" s="20" t="s">
        <v>8783</v>
      </c>
      <c r="S6174" s="47">
        <f t="shared" si="932"/>
        <v>1.7763568394002505E-15</v>
      </c>
      <c r="T6174" s="47">
        <f t="shared" si="933"/>
        <v>0</v>
      </c>
      <c r="U6174" s="47">
        <f t="shared" si="934"/>
        <v>110.30000000000001</v>
      </c>
      <c r="V6174" s="47">
        <f t="shared" si="935"/>
        <v>-1.5700000000000003</v>
      </c>
      <c r="W6174" s="11"/>
    </row>
    <row r="6175" spans="1:23" x14ac:dyDescent="0.45">
      <c r="A6175" t="s">
        <v>6180</v>
      </c>
      <c r="B6175">
        <v>0.86</v>
      </c>
      <c r="D6175" s="1" t="str">
        <f>VartojimasGamyba!J6171</f>
        <v>2024-05-15-01</v>
      </c>
      <c r="E6175" s="7">
        <f>VartojimasGamyba!G6171</f>
        <v>7.8E-2</v>
      </c>
      <c r="F6175" s="11"/>
      <c r="G6175" s="12">
        <f t="shared" ref="G6175:G6197" si="936">G6174+H6175-I6175</f>
        <v>2.7920000000000034</v>
      </c>
      <c r="H6175" s="12">
        <v>8.9220000000000041</v>
      </c>
      <c r="I6175" s="12">
        <v>10</v>
      </c>
      <c r="J6175" s="12">
        <v>0</v>
      </c>
      <c r="K6175" s="12"/>
      <c r="L6175" s="12">
        <f>VartojimasGamyba!H6171</f>
        <v>0</v>
      </c>
      <c r="M6175" s="19">
        <f t="shared" si="929"/>
        <v>3.5527136788005009E-15</v>
      </c>
      <c r="N6175" s="7">
        <f t="shared" si="930"/>
        <v>3.5935698861067069E-13</v>
      </c>
      <c r="O6175" s="7">
        <f t="shared" si="931"/>
        <v>3.5935698861067069E-13</v>
      </c>
      <c r="R6175" s="7"/>
      <c r="S6175" s="47">
        <f t="shared" si="932"/>
        <v>3.5527136788005009E-15</v>
      </c>
      <c r="T6175" s="47">
        <f t="shared" si="933"/>
        <v>0</v>
      </c>
      <c r="U6175" s="47">
        <f t="shared" si="934"/>
        <v>101.15</v>
      </c>
      <c r="V6175" s="47">
        <f t="shared" si="935"/>
        <v>-10.72</v>
      </c>
      <c r="W6175" s="11"/>
    </row>
    <row r="6176" spans="1:23" x14ac:dyDescent="0.45">
      <c r="A6176" t="s">
        <v>6181</v>
      </c>
      <c r="B6176">
        <v>1.84</v>
      </c>
      <c r="D6176" s="1" t="str">
        <f>VartojimasGamyba!J6172</f>
        <v>2024-05-15-02</v>
      </c>
      <c r="E6176" s="7">
        <f>VartojimasGamyba!G6172</f>
        <v>0.12</v>
      </c>
      <c r="F6176" s="11"/>
      <c r="G6176" s="12">
        <f t="shared" si="936"/>
        <v>1.6850000000000023</v>
      </c>
      <c r="H6176" s="12">
        <v>8.8929999999999989</v>
      </c>
      <c r="I6176" s="12">
        <v>10</v>
      </c>
      <c r="J6176" s="12">
        <v>0</v>
      </c>
      <c r="K6176" s="12"/>
      <c r="L6176" s="12">
        <f>VartojimasGamyba!H6172</f>
        <v>1.2999999999999999E-2</v>
      </c>
      <c r="M6176" s="19">
        <f t="shared" si="929"/>
        <v>-1.8752360775309285E-15</v>
      </c>
      <c r="N6176" s="7">
        <f t="shared" si="930"/>
        <v>-1.9151786059823375E-13</v>
      </c>
      <c r="O6176" s="7">
        <f t="shared" si="931"/>
        <v>-1.9151786059823375E-13</v>
      </c>
      <c r="R6176" s="7"/>
      <c r="S6176" s="47">
        <f t="shared" si="932"/>
        <v>-1.8752360775309285E-15</v>
      </c>
      <c r="T6176" s="47">
        <f t="shared" si="933"/>
        <v>0</v>
      </c>
      <c r="U6176" s="47">
        <f t="shared" si="934"/>
        <v>102.13000000000001</v>
      </c>
      <c r="V6176" s="47">
        <f t="shared" si="935"/>
        <v>-9.74</v>
      </c>
      <c r="W6176" s="11"/>
    </row>
    <row r="6177" spans="1:23" x14ac:dyDescent="0.45">
      <c r="A6177" t="s">
        <v>6182</v>
      </c>
      <c r="B6177">
        <v>27.78</v>
      </c>
      <c r="D6177" s="1" t="str">
        <f>VartojimasGamyba!J6173</f>
        <v>2024-05-15-03</v>
      </c>
      <c r="E6177" s="7">
        <f>VartojimasGamyba!G6173</f>
        <v>0.11</v>
      </c>
      <c r="F6177" s="11"/>
      <c r="G6177" s="12">
        <f t="shared" si="936"/>
        <v>1.6850000000000023</v>
      </c>
      <c r="H6177" s="12">
        <v>0</v>
      </c>
      <c r="I6177" s="12">
        <v>0</v>
      </c>
      <c r="J6177" s="12">
        <v>3.9999999999999994E-2</v>
      </c>
      <c r="K6177" s="12"/>
      <c r="L6177" s="12">
        <f>VartojimasGamyba!H6173</f>
        <v>0.15</v>
      </c>
      <c r="M6177" s="19">
        <f t="shared" si="929"/>
        <v>0</v>
      </c>
      <c r="N6177" s="7">
        <f t="shared" si="930"/>
        <v>-0.64800000000000002</v>
      </c>
      <c r="O6177" s="7">
        <f t="shared" si="931"/>
        <v>0</v>
      </c>
      <c r="R6177" s="7"/>
      <c r="S6177" s="47">
        <f t="shared" si="932"/>
        <v>3.9999999999999994E-2</v>
      </c>
      <c r="T6177" s="47">
        <f t="shared" si="933"/>
        <v>3.9999999999999994E-2</v>
      </c>
      <c r="U6177" s="47">
        <f t="shared" si="934"/>
        <v>128.07</v>
      </c>
      <c r="V6177" s="47">
        <f t="shared" si="935"/>
        <v>16.200000000000003</v>
      </c>
      <c r="W6177" s="11"/>
    </row>
    <row r="6178" spans="1:23" x14ac:dyDescent="0.45">
      <c r="A6178" t="s">
        <v>6183</v>
      </c>
      <c r="B6178">
        <v>42.84</v>
      </c>
      <c r="D6178" s="1" t="str">
        <f>VartojimasGamyba!J6174</f>
        <v>2024-05-15-04</v>
      </c>
      <c r="E6178" s="7">
        <f>VartojimasGamyba!G6174</f>
        <v>0</v>
      </c>
      <c r="F6178" s="11"/>
      <c r="G6178" s="12">
        <f t="shared" si="936"/>
        <v>1</v>
      </c>
      <c r="H6178" s="12">
        <v>6.1650000000000196</v>
      </c>
      <c r="I6178" s="12">
        <v>6.8500000000000218</v>
      </c>
      <c r="J6178" s="12">
        <v>0.80100000000000005</v>
      </c>
      <c r="K6178" s="12"/>
      <c r="L6178" s="12">
        <f>VartojimasGamyba!H6174</f>
        <v>0.80100000000000005</v>
      </c>
      <c r="M6178" s="19">
        <f t="shared" si="929"/>
        <v>0</v>
      </c>
      <c r="N6178" s="7">
        <f t="shared" si="930"/>
        <v>-25.039260000000006</v>
      </c>
      <c r="O6178" s="7">
        <f t="shared" si="931"/>
        <v>0</v>
      </c>
      <c r="R6178" s="7"/>
      <c r="S6178" s="47">
        <f t="shared" si="932"/>
        <v>0.80100000000000005</v>
      </c>
      <c r="T6178" s="47">
        <f t="shared" si="933"/>
        <v>0.80100000000000005</v>
      </c>
      <c r="U6178" s="47">
        <f t="shared" si="934"/>
        <v>143.13</v>
      </c>
      <c r="V6178" s="47">
        <f t="shared" si="935"/>
        <v>31.260000000000005</v>
      </c>
      <c r="W6178" s="11"/>
    </row>
    <row r="6179" spans="1:23" x14ac:dyDescent="0.45">
      <c r="A6179" t="s">
        <v>6184</v>
      </c>
      <c r="B6179">
        <v>15.12</v>
      </c>
      <c r="D6179" s="1" t="str">
        <f>VartojimasGamyba!J6175</f>
        <v>2024-05-15-05</v>
      </c>
      <c r="E6179" s="7">
        <f>VartojimasGamyba!G6175</f>
        <v>0</v>
      </c>
      <c r="F6179" s="11"/>
      <c r="G6179" s="12">
        <f t="shared" si="936"/>
        <v>1</v>
      </c>
      <c r="H6179" s="12">
        <v>0</v>
      </c>
      <c r="I6179" s="12">
        <v>0</v>
      </c>
      <c r="J6179" s="12">
        <v>1.5680000000000001</v>
      </c>
      <c r="K6179" s="12"/>
      <c r="L6179" s="12">
        <f>VartojimasGamyba!H6175</f>
        <v>1.5680000000000001</v>
      </c>
      <c r="M6179" s="19">
        <f t="shared" si="929"/>
        <v>0</v>
      </c>
      <c r="N6179" s="7">
        <f t="shared" si="930"/>
        <v>-5.5507199999999992</v>
      </c>
      <c r="O6179" s="7">
        <f t="shared" si="931"/>
        <v>0</v>
      </c>
      <c r="R6179" s="7"/>
      <c r="S6179" s="47">
        <f t="shared" si="932"/>
        <v>1.5680000000000001</v>
      </c>
      <c r="T6179" s="47">
        <f t="shared" si="933"/>
        <v>1.5680000000000001</v>
      </c>
      <c r="U6179" s="47">
        <f t="shared" si="934"/>
        <v>115.41000000000001</v>
      </c>
      <c r="V6179" s="47">
        <f t="shared" si="935"/>
        <v>3.5399999999999991</v>
      </c>
      <c r="W6179" s="11"/>
    </row>
    <row r="6180" spans="1:23" x14ac:dyDescent="0.45">
      <c r="A6180" t="s">
        <v>6185</v>
      </c>
      <c r="B6180">
        <v>55.07</v>
      </c>
      <c r="D6180" s="1" t="str">
        <f>VartojimasGamyba!J6176</f>
        <v>2024-05-15-06</v>
      </c>
      <c r="E6180" s="7">
        <f>VartojimasGamyba!G6176</f>
        <v>0</v>
      </c>
      <c r="F6180" s="11"/>
      <c r="G6180" s="12">
        <f t="shared" si="936"/>
        <v>1</v>
      </c>
      <c r="H6180" s="12">
        <v>0</v>
      </c>
      <c r="I6180" s="12">
        <v>0</v>
      </c>
      <c r="J6180" s="12">
        <v>2.38</v>
      </c>
      <c r="K6180" s="12"/>
      <c r="L6180" s="12">
        <f>VartojimasGamyba!H6176</f>
        <v>2.38</v>
      </c>
      <c r="M6180" s="19">
        <f t="shared" si="929"/>
        <v>0</v>
      </c>
      <c r="N6180" s="7">
        <f t="shared" si="930"/>
        <v>-103.50620000000001</v>
      </c>
      <c r="O6180" s="7">
        <f t="shared" si="931"/>
        <v>0</v>
      </c>
      <c r="R6180" s="7"/>
      <c r="S6180" s="47">
        <f t="shared" si="932"/>
        <v>2.38</v>
      </c>
      <c r="T6180" s="47">
        <f t="shared" si="933"/>
        <v>2.38</v>
      </c>
      <c r="U6180" s="47">
        <f t="shared" si="934"/>
        <v>155.36000000000001</v>
      </c>
      <c r="V6180" s="47">
        <f t="shared" si="935"/>
        <v>43.49</v>
      </c>
      <c r="W6180" s="11"/>
    </row>
    <row r="6181" spans="1:23" x14ac:dyDescent="0.45">
      <c r="A6181" t="s">
        <v>6186</v>
      </c>
      <c r="B6181">
        <v>89.37</v>
      </c>
      <c r="D6181" s="1" t="str">
        <f>VartojimasGamyba!J6177</f>
        <v>2024-05-15-07</v>
      </c>
      <c r="E6181" s="7">
        <f>VartojimasGamyba!G6177</f>
        <v>0</v>
      </c>
      <c r="F6181" s="11"/>
      <c r="G6181" s="12">
        <f t="shared" si="936"/>
        <v>1</v>
      </c>
      <c r="H6181" s="12">
        <v>0</v>
      </c>
      <c r="I6181" s="12">
        <v>0</v>
      </c>
      <c r="J6181" s="12">
        <v>3.113</v>
      </c>
      <c r="K6181" s="12"/>
      <c r="L6181" s="12">
        <f>VartojimasGamyba!H6177</f>
        <v>3.113</v>
      </c>
      <c r="M6181" s="19">
        <f t="shared" si="929"/>
        <v>0</v>
      </c>
      <c r="N6181" s="7">
        <f t="shared" si="930"/>
        <v>-242.16027000000003</v>
      </c>
      <c r="O6181" s="7">
        <f t="shared" si="931"/>
        <v>0</v>
      </c>
      <c r="R6181" s="7"/>
      <c r="S6181" s="47">
        <f t="shared" si="932"/>
        <v>3.113</v>
      </c>
      <c r="T6181" s="47">
        <f t="shared" si="933"/>
        <v>3.113</v>
      </c>
      <c r="U6181" s="47">
        <f t="shared" si="934"/>
        <v>189.66000000000003</v>
      </c>
      <c r="V6181" s="47">
        <f t="shared" si="935"/>
        <v>77.790000000000006</v>
      </c>
      <c r="W6181" s="11"/>
    </row>
    <row r="6182" spans="1:23" x14ac:dyDescent="0.45">
      <c r="A6182" t="s">
        <v>6187</v>
      </c>
      <c r="B6182">
        <v>82.45</v>
      </c>
      <c r="D6182" s="1" t="str">
        <f>VartojimasGamyba!J6178</f>
        <v>2024-05-15-08</v>
      </c>
      <c r="E6182" s="7">
        <f>VartojimasGamyba!G6178</f>
        <v>0</v>
      </c>
      <c r="F6182" s="11"/>
      <c r="G6182" s="12">
        <f t="shared" si="936"/>
        <v>1</v>
      </c>
      <c r="H6182" s="12">
        <v>0</v>
      </c>
      <c r="I6182" s="12">
        <v>0</v>
      </c>
      <c r="J6182" s="12">
        <v>3.7410000000000001</v>
      </c>
      <c r="K6182" s="12"/>
      <c r="L6182" s="12">
        <f>VartojimasGamyba!H6178</f>
        <v>3.7410000000000001</v>
      </c>
      <c r="M6182" s="19">
        <f t="shared" si="929"/>
        <v>0</v>
      </c>
      <c r="N6182" s="7">
        <f t="shared" si="930"/>
        <v>-265.12467000000004</v>
      </c>
      <c r="O6182" s="7">
        <f t="shared" si="931"/>
        <v>0</v>
      </c>
      <c r="R6182" s="7"/>
      <c r="S6182" s="47">
        <f t="shared" si="932"/>
        <v>3.7410000000000001</v>
      </c>
      <c r="T6182" s="47">
        <f t="shared" si="933"/>
        <v>3.7410000000000001</v>
      </c>
      <c r="U6182" s="47">
        <f t="shared" si="934"/>
        <v>182.74</v>
      </c>
      <c r="V6182" s="47">
        <f t="shared" si="935"/>
        <v>70.87</v>
      </c>
      <c r="W6182" s="11"/>
    </row>
    <row r="6183" spans="1:23" x14ac:dyDescent="0.45">
      <c r="A6183" t="s">
        <v>6188</v>
      </c>
      <c r="B6183">
        <v>84.31</v>
      </c>
      <c r="D6183" s="1" t="str">
        <f>VartojimasGamyba!J6179</f>
        <v>2024-05-15-09</v>
      </c>
      <c r="E6183" s="7">
        <f>VartojimasGamyba!G6179</f>
        <v>0</v>
      </c>
      <c r="F6183" s="11"/>
      <c r="G6183" s="12">
        <f t="shared" si="936"/>
        <v>0</v>
      </c>
      <c r="H6183" s="12">
        <v>9.0000000000000018</v>
      </c>
      <c r="I6183" s="12">
        <v>10</v>
      </c>
      <c r="J6183" s="12">
        <v>4.1989999999999998</v>
      </c>
      <c r="K6183" s="12"/>
      <c r="L6183" s="12">
        <f>VartojimasGamyba!H6179</f>
        <v>4.1989999999999998</v>
      </c>
      <c r="M6183" s="19">
        <f t="shared" si="929"/>
        <v>0</v>
      </c>
      <c r="N6183" s="7">
        <f t="shared" si="930"/>
        <v>-305.39327000000003</v>
      </c>
      <c r="O6183" s="7">
        <f t="shared" si="931"/>
        <v>0</v>
      </c>
      <c r="R6183" s="7"/>
      <c r="S6183" s="47">
        <f t="shared" si="932"/>
        <v>4.1989999999999998</v>
      </c>
      <c r="T6183" s="47">
        <f t="shared" si="933"/>
        <v>4.1989999999999998</v>
      </c>
      <c r="U6183" s="47">
        <f t="shared" si="934"/>
        <v>184.60000000000002</v>
      </c>
      <c r="V6183" s="47">
        <f t="shared" si="935"/>
        <v>72.73</v>
      </c>
      <c r="W6183" s="11"/>
    </row>
    <row r="6184" spans="1:23" x14ac:dyDescent="0.45">
      <c r="A6184" t="s">
        <v>6189</v>
      </c>
      <c r="B6184">
        <v>45.36</v>
      </c>
      <c r="D6184" s="1" t="str">
        <f>VartojimasGamyba!J6180</f>
        <v>2024-05-15-10</v>
      </c>
      <c r="E6184" s="7">
        <f>VartojimasGamyba!G6180</f>
        <v>0</v>
      </c>
      <c r="F6184" s="11"/>
      <c r="G6184" s="12">
        <f t="shared" si="936"/>
        <v>1.1102230246251565E-16</v>
      </c>
      <c r="H6184" s="12">
        <v>1.1102230246251565E-16</v>
      </c>
      <c r="I6184" s="12">
        <v>0</v>
      </c>
      <c r="J6184" s="12">
        <v>4.0839999999999996</v>
      </c>
      <c r="K6184" s="12"/>
      <c r="L6184" s="12">
        <f>VartojimasGamyba!H6180</f>
        <v>4.0839999999999996</v>
      </c>
      <c r="M6184" s="19">
        <f t="shared" si="929"/>
        <v>0</v>
      </c>
      <c r="N6184" s="7">
        <f t="shared" si="930"/>
        <v>-137.95751999999999</v>
      </c>
      <c r="O6184" s="7">
        <f t="shared" si="931"/>
        <v>0</v>
      </c>
      <c r="R6184" s="7"/>
      <c r="S6184" s="47">
        <f t="shared" si="932"/>
        <v>4.0839999999999996</v>
      </c>
      <c r="T6184" s="47">
        <f t="shared" si="933"/>
        <v>4.0839999999999996</v>
      </c>
      <c r="U6184" s="47">
        <f t="shared" si="934"/>
        <v>145.65</v>
      </c>
      <c r="V6184" s="47">
        <f t="shared" si="935"/>
        <v>33.78</v>
      </c>
      <c r="W6184" s="11"/>
    </row>
    <row r="6185" spans="1:23" x14ac:dyDescent="0.45">
      <c r="A6185" t="s">
        <v>6190</v>
      </c>
      <c r="B6185">
        <v>7.06</v>
      </c>
      <c r="D6185" s="1" t="str">
        <f>VartojimasGamyba!J6181</f>
        <v>2024-05-15-11</v>
      </c>
      <c r="E6185" s="7">
        <f>VartojimasGamyba!G6181</f>
        <v>0</v>
      </c>
      <c r="F6185" s="11"/>
      <c r="G6185" s="12">
        <f t="shared" si="936"/>
        <v>4.3570000000000002</v>
      </c>
      <c r="H6185" s="12">
        <v>4.3570000000000002</v>
      </c>
      <c r="I6185" s="12">
        <v>0</v>
      </c>
      <c r="J6185" s="12">
        <v>0</v>
      </c>
      <c r="K6185" s="12"/>
      <c r="L6185" s="12">
        <f>VartojimasGamyba!H6181</f>
        <v>4.3570000000000002</v>
      </c>
      <c r="M6185" s="19">
        <f t="shared" si="929"/>
        <v>0</v>
      </c>
      <c r="N6185" s="7">
        <f t="shared" si="930"/>
        <v>0</v>
      </c>
      <c r="O6185" s="7">
        <f t="shared" si="931"/>
        <v>0</v>
      </c>
      <c r="R6185" s="7"/>
      <c r="S6185" s="47">
        <f t="shared" si="932"/>
        <v>4.3570000000000002</v>
      </c>
      <c r="T6185" s="47">
        <f t="shared" si="933"/>
        <v>4.3570000000000002</v>
      </c>
      <c r="U6185" s="47">
        <f t="shared" si="934"/>
        <v>107.35000000000001</v>
      </c>
      <c r="V6185" s="47">
        <f t="shared" si="935"/>
        <v>-4.5200000000000005</v>
      </c>
      <c r="W6185" s="11"/>
    </row>
    <row r="6186" spans="1:23" x14ac:dyDescent="0.45">
      <c r="A6186" t="s">
        <v>6191</v>
      </c>
      <c r="B6186">
        <v>15</v>
      </c>
      <c r="D6186" s="1" t="str">
        <f>VartojimasGamyba!J6182</f>
        <v>2024-05-15-12</v>
      </c>
      <c r="E6186" s="7">
        <f>VartojimasGamyba!G6182</f>
        <v>0</v>
      </c>
      <c r="F6186" s="11"/>
      <c r="G6186" s="12">
        <f t="shared" si="936"/>
        <v>3.3569999999999993</v>
      </c>
      <c r="H6186" s="12">
        <v>9</v>
      </c>
      <c r="I6186" s="12">
        <v>10</v>
      </c>
      <c r="J6186" s="12">
        <v>3.9750000000000001</v>
      </c>
      <c r="K6186" s="12"/>
      <c r="L6186" s="12">
        <f>VartojimasGamyba!H6182</f>
        <v>3.9750000000000001</v>
      </c>
      <c r="M6186" s="19">
        <f t="shared" si="929"/>
        <v>0</v>
      </c>
      <c r="N6186" s="7">
        <f t="shared" si="930"/>
        <v>-13.5945</v>
      </c>
      <c r="O6186" s="7">
        <f t="shared" si="931"/>
        <v>0</v>
      </c>
      <c r="R6186" s="7"/>
      <c r="S6186" s="47">
        <f t="shared" si="932"/>
        <v>3.9750000000000001</v>
      </c>
      <c r="T6186" s="47">
        <f t="shared" si="933"/>
        <v>3.9750000000000001</v>
      </c>
      <c r="U6186" s="47">
        <f t="shared" si="934"/>
        <v>115.29</v>
      </c>
      <c r="V6186" s="47">
        <f t="shared" si="935"/>
        <v>3.42</v>
      </c>
      <c r="W6186" s="11"/>
    </row>
    <row r="6187" spans="1:23" x14ac:dyDescent="0.45">
      <c r="A6187" t="s">
        <v>6192</v>
      </c>
      <c r="B6187">
        <v>5</v>
      </c>
      <c r="D6187" s="1" t="str">
        <f>VartojimasGamyba!J6183</f>
        <v>2024-05-15-13</v>
      </c>
      <c r="E6187" s="7">
        <f>VartojimasGamyba!G6183</f>
        <v>3.2000000000000001E-2</v>
      </c>
      <c r="F6187" s="11"/>
      <c r="G6187" s="12">
        <f t="shared" si="936"/>
        <v>6.0448888888888899</v>
      </c>
      <c r="H6187" s="12">
        <v>5.4389999999999823</v>
      </c>
      <c r="I6187" s="12">
        <v>2.7511111111110913</v>
      </c>
      <c r="J6187" s="12">
        <v>0</v>
      </c>
      <c r="K6187" s="12"/>
      <c r="L6187" s="12">
        <f>VartojimasGamyba!H6183</f>
        <v>2.9950000000000001</v>
      </c>
      <c r="M6187" s="19">
        <f t="shared" si="929"/>
        <v>0</v>
      </c>
      <c r="N6187" s="7">
        <f t="shared" si="930"/>
        <v>0</v>
      </c>
      <c r="O6187" s="7">
        <f t="shared" si="931"/>
        <v>0</v>
      </c>
      <c r="R6187" s="7"/>
      <c r="S6187" s="47">
        <f t="shared" si="932"/>
        <v>2.9630000000000001</v>
      </c>
      <c r="T6187" s="47">
        <f t="shared" si="933"/>
        <v>2.9630000000000001</v>
      </c>
      <c r="U6187" s="47">
        <f t="shared" si="934"/>
        <v>105.29</v>
      </c>
      <c r="V6187" s="47">
        <f t="shared" si="935"/>
        <v>-6.58</v>
      </c>
      <c r="W6187" s="11"/>
    </row>
    <row r="6188" spans="1:23" x14ac:dyDescent="0.45">
      <c r="A6188" t="s">
        <v>6193</v>
      </c>
      <c r="B6188">
        <v>5</v>
      </c>
      <c r="D6188" s="1" t="str">
        <f>VartojimasGamyba!J6184</f>
        <v>2024-05-15-14</v>
      </c>
      <c r="E6188" s="7">
        <f>VartojimasGamyba!G6184</f>
        <v>0</v>
      </c>
      <c r="F6188" s="11"/>
      <c r="G6188" s="12">
        <f t="shared" si="936"/>
        <v>8.22088888888889</v>
      </c>
      <c r="H6188" s="12">
        <v>2.1760000000000002</v>
      </c>
      <c r="I6188" s="12">
        <v>0</v>
      </c>
      <c r="J6188" s="12">
        <v>0</v>
      </c>
      <c r="K6188" s="12"/>
      <c r="L6188" s="12">
        <f>VartojimasGamyba!H6184</f>
        <v>2.1760000000000002</v>
      </c>
      <c r="M6188" s="19">
        <f t="shared" si="929"/>
        <v>0</v>
      </c>
      <c r="N6188" s="7">
        <f t="shared" si="930"/>
        <v>0</v>
      </c>
      <c r="O6188" s="7">
        <f t="shared" si="931"/>
        <v>0</v>
      </c>
      <c r="R6188" s="7"/>
      <c r="S6188" s="47">
        <f t="shared" si="932"/>
        <v>2.1760000000000002</v>
      </c>
      <c r="T6188" s="47">
        <f t="shared" si="933"/>
        <v>2.1760000000000002</v>
      </c>
      <c r="U6188" s="47">
        <f t="shared" si="934"/>
        <v>105.29</v>
      </c>
      <c r="V6188" s="47">
        <f t="shared" si="935"/>
        <v>-6.58</v>
      </c>
      <c r="W6188" s="11"/>
    </row>
    <row r="6189" spans="1:23" x14ac:dyDescent="0.45">
      <c r="A6189" t="s">
        <v>6194</v>
      </c>
      <c r="B6189">
        <v>3</v>
      </c>
      <c r="D6189" s="1" t="str">
        <f>VartojimasGamyba!J6185</f>
        <v>2024-05-15-15</v>
      </c>
      <c r="E6189" s="7">
        <f>VartojimasGamyba!G6185</f>
        <v>0.112</v>
      </c>
      <c r="F6189" s="11"/>
      <c r="G6189" s="12">
        <f t="shared" si="936"/>
        <v>9.4848888888888894</v>
      </c>
      <c r="H6189" s="12">
        <v>1.2639999999999998</v>
      </c>
      <c r="I6189" s="12">
        <v>0</v>
      </c>
      <c r="J6189" s="12">
        <v>0</v>
      </c>
      <c r="K6189" s="12"/>
      <c r="L6189" s="12">
        <f>VartojimasGamyba!H6185</f>
        <v>1.3759999999999999</v>
      </c>
      <c r="M6189" s="19">
        <f t="shared" si="929"/>
        <v>0</v>
      </c>
      <c r="N6189" s="7">
        <f t="shared" si="930"/>
        <v>0</v>
      </c>
      <c r="O6189" s="7">
        <f t="shared" si="931"/>
        <v>0</v>
      </c>
      <c r="R6189" s="7"/>
      <c r="S6189" s="47">
        <f t="shared" si="932"/>
        <v>1.2639999999999998</v>
      </c>
      <c r="T6189" s="47">
        <f t="shared" si="933"/>
        <v>1.2639999999999998</v>
      </c>
      <c r="U6189" s="47">
        <f t="shared" si="934"/>
        <v>103.29</v>
      </c>
      <c r="V6189" s="47">
        <f t="shared" si="935"/>
        <v>-8.58</v>
      </c>
      <c r="W6189" s="11"/>
    </row>
    <row r="6190" spans="1:23" x14ac:dyDescent="0.45">
      <c r="A6190" t="s">
        <v>6195</v>
      </c>
      <c r="B6190">
        <v>50.02</v>
      </c>
      <c r="D6190" s="1" t="str">
        <f>VartojimasGamyba!J6186</f>
        <v>2024-05-15-16</v>
      </c>
      <c r="E6190" s="7">
        <f>VartojimasGamyba!G6186</f>
        <v>6.0000000000000001E-3</v>
      </c>
      <c r="F6190" s="11"/>
      <c r="G6190" s="12">
        <f t="shared" si="936"/>
        <v>8.4848888888888894</v>
      </c>
      <c r="H6190" s="12">
        <v>9</v>
      </c>
      <c r="I6190" s="12">
        <v>10</v>
      </c>
      <c r="J6190" s="12">
        <v>0.503</v>
      </c>
      <c r="K6190" s="12"/>
      <c r="L6190" s="12">
        <f>VartojimasGamyba!H6186</f>
        <v>0.50900000000000001</v>
      </c>
      <c r="M6190" s="19">
        <f t="shared" si="929"/>
        <v>0</v>
      </c>
      <c r="N6190" s="7">
        <f t="shared" si="930"/>
        <v>-19.335320000000003</v>
      </c>
      <c r="O6190" s="7">
        <f t="shared" si="931"/>
        <v>0</v>
      </c>
      <c r="R6190" s="7"/>
      <c r="S6190" s="47">
        <f t="shared" si="932"/>
        <v>0.503</v>
      </c>
      <c r="T6190" s="47">
        <f t="shared" si="933"/>
        <v>0.503</v>
      </c>
      <c r="U6190" s="47">
        <f t="shared" si="934"/>
        <v>150.31</v>
      </c>
      <c r="V6190" s="47">
        <f t="shared" si="935"/>
        <v>38.440000000000005</v>
      </c>
      <c r="W6190" s="11"/>
    </row>
    <row r="6191" spans="1:23" x14ac:dyDescent="0.45">
      <c r="A6191" t="s">
        <v>6196</v>
      </c>
      <c r="B6191">
        <v>10.050000000000001</v>
      </c>
      <c r="D6191" s="1" t="str">
        <f>VartojimasGamyba!J6187</f>
        <v>2024-05-15-17</v>
      </c>
      <c r="E6191" s="7">
        <f>VartojimasGamyba!G6187</f>
        <v>0.188</v>
      </c>
      <c r="F6191" s="11"/>
      <c r="G6191" s="12">
        <f t="shared" si="936"/>
        <v>7.3808888888888902</v>
      </c>
      <c r="H6191" s="12">
        <v>8.8960000000000008</v>
      </c>
      <c r="I6191" s="12">
        <v>10</v>
      </c>
      <c r="J6191" s="12">
        <v>0</v>
      </c>
      <c r="K6191" s="12"/>
      <c r="L6191" s="12">
        <f>VartojimasGamyba!H6187</f>
        <v>8.4000000000000005E-2</v>
      </c>
      <c r="M6191" s="19">
        <f t="shared" si="929"/>
        <v>1.4016565685892601E-15</v>
      </c>
      <c r="N6191" s="7">
        <f t="shared" si="930"/>
        <v>1.5465878577813897E-13</v>
      </c>
      <c r="O6191" s="7">
        <f t="shared" si="931"/>
        <v>1.5465878577813897E-13</v>
      </c>
      <c r="R6191" s="7"/>
      <c r="S6191" s="47">
        <f t="shared" si="932"/>
        <v>1.4016565685892601E-15</v>
      </c>
      <c r="T6191" s="47">
        <f t="shared" si="933"/>
        <v>0</v>
      </c>
      <c r="U6191" s="47">
        <f t="shared" si="934"/>
        <v>110.34</v>
      </c>
      <c r="V6191" s="47">
        <f t="shared" si="935"/>
        <v>-1.5299999999999994</v>
      </c>
      <c r="W6191" s="11"/>
    </row>
    <row r="6192" spans="1:23" x14ac:dyDescent="0.45">
      <c r="A6192" t="s">
        <v>6197</v>
      </c>
      <c r="B6192">
        <v>15</v>
      </c>
      <c r="D6192" s="1" t="str">
        <f>VartojimasGamyba!J6188</f>
        <v>2024-05-15-18</v>
      </c>
      <c r="E6192" s="7">
        <f>VartojimasGamyba!G6188</f>
        <v>0.32800000000000001</v>
      </c>
      <c r="F6192" s="11"/>
      <c r="G6192" s="12">
        <f t="shared" si="936"/>
        <v>6.058888888888891</v>
      </c>
      <c r="H6192" s="12">
        <v>8.6780000000000008</v>
      </c>
      <c r="I6192" s="12">
        <v>10</v>
      </c>
      <c r="J6192" s="12">
        <v>0</v>
      </c>
      <c r="K6192" s="12"/>
      <c r="L6192" s="12">
        <f>VartojimasGamyba!H6188</f>
        <v>6.0000000000000001E-3</v>
      </c>
      <c r="M6192" s="19">
        <f t="shared" si="929"/>
        <v>2.2724877535296173E-16</v>
      </c>
      <c r="N6192" s="7">
        <f t="shared" si="930"/>
        <v>2.6199511310442961E-14</v>
      </c>
      <c r="O6192" s="7">
        <f t="shared" si="931"/>
        <v>2.6199511310442961E-14</v>
      </c>
      <c r="R6192" s="7"/>
      <c r="S6192" s="47">
        <f t="shared" si="932"/>
        <v>2.2724877535296173E-16</v>
      </c>
      <c r="T6192" s="47">
        <f t="shared" si="933"/>
        <v>0</v>
      </c>
      <c r="U6192" s="47">
        <f t="shared" si="934"/>
        <v>115.29</v>
      </c>
      <c r="V6192" s="47">
        <f t="shared" si="935"/>
        <v>3.42</v>
      </c>
      <c r="W6192" s="11"/>
    </row>
    <row r="6193" spans="1:23" x14ac:dyDescent="0.45">
      <c r="A6193" t="s">
        <v>6198</v>
      </c>
      <c r="B6193">
        <v>89.3</v>
      </c>
      <c r="D6193" s="1" t="str">
        <f>VartojimasGamyba!J6189</f>
        <v>2024-05-15-19</v>
      </c>
      <c r="E6193" s="7">
        <f>VartojimasGamyba!G6189</f>
        <v>0.253</v>
      </c>
      <c r="F6193" s="11"/>
      <c r="G6193" s="12">
        <f t="shared" si="936"/>
        <v>5.7777777777777803</v>
      </c>
      <c r="H6193" s="12">
        <v>0</v>
      </c>
      <c r="I6193" s="12">
        <v>0.28111111111111109</v>
      </c>
      <c r="J6193" s="12">
        <v>0</v>
      </c>
      <c r="K6193" s="12"/>
      <c r="L6193" s="12">
        <f>VartojimasGamyba!H6189</f>
        <v>0</v>
      </c>
      <c r="M6193" s="19">
        <f t="shared" si="929"/>
        <v>0</v>
      </c>
      <c r="N6193" s="7">
        <f t="shared" si="930"/>
        <v>0</v>
      </c>
      <c r="O6193" s="7">
        <f t="shared" si="931"/>
        <v>0</v>
      </c>
      <c r="R6193" s="7"/>
      <c r="S6193" s="47">
        <f t="shared" si="932"/>
        <v>0</v>
      </c>
      <c r="T6193" s="47">
        <f t="shared" si="933"/>
        <v>0</v>
      </c>
      <c r="U6193" s="47">
        <f t="shared" si="934"/>
        <v>189.59</v>
      </c>
      <c r="V6193" s="47">
        <f t="shared" si="935"/>
        <v>77.72</v>
      </c>
      <c r="W6193" s="11"/>
    </row>
    <row r="6194" spans="1:23" x14ac:dyDescent="0.45">
      <c r="A6194" t="s">
        <v>6199</v>
      </c>
      <c r="B6194">
        <v>108.77</v>
      </c>
      <c r="D6194" s="1" t="str">
        <f>VartojimasGamyba!J6190</f>
        <v>2024-05-15-20</v>
      </c>
      <c r="E6194" s="7">
        <f>VartojimasGamyba!G6190</f>
        <v>0.25800000000000001</v>
      </c>
      <c r="F6194" s="11"/>
      <c r="G6194" s="12">
        <f t="shared" si="936"/>
        <v>5.4911111111111133</v>
      </c>
      <c r="H6194" s="12">
        <v>0</v>
      </c>
      <c r="I6194" s="12">
        <v>0.28666666666666668</v>
      </c>
      <c r="J6194" s="12">
        <v>0</v>
      </c>
      <c r="K6194" s="12"/>
      <c r="L6194" s="12">
        <f>VartojimasGamyba!H6190</f>
        <v>0</v>
      </c>
      <c r="M6194" s="19">
        <f t="shared" si="929"/>
        <v>0</v>
      </c>
      <c r="N6194" s="7">
        <f t="shared" si="930"/>
        <v>0</v>
      </c>
      <c r="O6194" s="7">
        <f t="shared" si="931"/>
        <v>0</v>
      </c>
      <c r="P6194" s="7" t="s">
        <v>8873</v>
      </c>
      <c r="R6194" s="7"/>
      <c r="S6194" s="47">
        <f t="shared" si="932"/>
        <v>0</v>
      </c>
      <c r="T6194" s="47">
        <f t="shared" si="933"/>
        <v>0</v>
      </c>
      <c r="U6194" s="47">
        <f t="shared" si="934"/>
        <v>209.06</v>
      </c>
      <c r="V6194" s="47">
        <f t="shared" si="935"/>
        <v>97.19</v>
      </c>
      <c r="W6194" s="11"/>
    </row>
    <row r="6195" spans="1:23" x14ac:dyDescent="0.45">
      <c r="A6195" t="s">
        <v>6200</v>
      </c>
      <c r="B6195">
        <v>119.22</v>
      </c>
      <c r="D6195" s="1" t="str">
        <f>VartojimasGamyba!J6191</f>
        <v>2024-05-15-21</v>
      </c>
      <c r="E6195" s="7">
        <f>VartojimasGamyba!G6191</f>
        <v>0.184</v>
      </c>
      <c r="F6195" s="11"/>
      <c r="G6195" s="12">
        <f t="shared" si="936"/>
        <v>5.2866666666666688</v>
      </c>
      <c r="H6195" s="12">
        <v>0</v>
      </c>
      <c r="I6195" s="12">
        <v>0.20444444444444446</v>
      </c>
      <c r="J6195" s="12">
        <v>0</v>
      </c>
      <c r="K6195" s="12"/>
      <c r="L6195" s="12">
        <f>VartojimasGamyba!H6191</f>
        <v>0</v>
      </c>
      <c r="M6195" s="19">
        <f t="shared" si="929"/>
        <v>-2.7755575615628914E-17</v>
      </c>
      <c r="N6195" s="7">
        <f t="shared" si="930"/>
        <v>-6.0926264033867026E-15</v>
      </c>
      <c r="O6195" s="7">
        <f t="shared" si="931"/>
        <v>-6.0926264033867026E-15</v>
      </c>
      <c r="P6195" s="7">
        <f>SUM(N6174:N6197)</f>
        <v>-1118.3097299999993</v>
      </c>
      <c r="R6195" s="7"/>
      <c r="S6195" s="47">
        <f t="shared" si="932"/>
        <v>-2.7755575615628914E-17</v>
      </c>
      <c r="T6195" s="47">
        <f t="shared" si="933"/>
        <v>0</v>
      </c>
      <c r="U6195" s="47">
        <f t="shared" si="934"/>
        <v>219.51</v>
      </c>
      <c r="V6195" s="47">
        <f t="shared" si="935"/>
        <v>107.64</v>
      </c>
      <c r="W6195" s="11"/>
    </row>
    <row r="6196" spans="1:23" x14ac:dyDescent="0.45">
      <c r="A6196" t="s">
        <v>6201</v>
      </c>
      <c r="B6196">
        <v>99.49</v>
      </c>
      <c r="D6196" s="1" t="str">
        <f>VartojimasGamyba!J6192</f>
        <v>2024-05-15-22</v>
      </c>
      <c r="E6196" s="7">
        <f>VartojimasGamyba!G6192</f>
        <v>0.16</v>
      </c>
      <c r="F6196" s="11"/>
      <c r="G6196" s="12">
        <f t="shared" si="936"/>
        <v>5.1088888888888908</v>
      </c>
      <c r="H6196" s="12">
        <v>0</v>
      </c>
      <c r="I6196" s="12">
        <v>0.17777777777777778</v>
      </c>
      <c r="J6196" s="12">
        <v>0</v>
      </c>
      <c r="K6196" s="12"/>
      <c r="L6196" s="12">
        <f>VartojimasGamyba!H6192</f>
        <v>0</v>
      </c>
      <c r="M6196" s="19">
        <f t="shared" si="929"/>
        <v>0</v>
      </c>
      <c r="N6196" s="7">
        <f t="shared" si="930"/>
        <v>0</v>
      </c>
      <c r="O6196" s="7">
        <f t="shared" si="931"/>
        <v>0</v>
      </c>
      <c r="P6196" s="7" t="s">
        <v>8872</v>
      </c>
      <c r="R6196" s="7"/>
      <c r="S6196" s="47">
        <f t="shared" si="932"/>
        <v>0</v>
      </c>
      <c r="T6196" s="47">
        <f t="shared" si="933"/>
        <v>0</v>
      </c>
      <c r="U6196" s="47">
        <f t="shared" si="934"/>
        <v>199.78</v>
      </c>
      <c r="V6196" s="47">
        <f t="shared" si="935"/>
        <v>87.91</v>
      </c>
      <c r="W6196" s="11"/>
    </row>
    <row r="6197" spans="1:23" x14ac:dyDescent="0.45">
      <c r="A6197" t="s">
        <v>6202</v>
      </c>
      <c r="B6197">
        <v>68.069999999999993</v>
      </c>
      <c r="D6197" s="1" t="str">
        <f>VartojimasGamyba!J6193</f>
        <v>2024-05-15-23</v>
      </c>
      <c r="E6197" s="7">
        <f>VartojimasGamyba!G6193</f>
        <v>9.8000000000000004E-2</v>
      </c>
      <c r="F6197" s="11"/>
      <c r="G6197" s="12">
        <f t="shared" si="936"/>
        <v>5.0000000000000018</v>
      </c>
      <c r="H6197" s="12">
        <v>0</v>
      </c>
      <c r="I6197" s="12">
        <v>0.1088888888888889</v>
      </c>
      <c r="J6197" s="12">
        <v>0</v>
      </c>
      <c r="K6197" s="12"/>
      <c r="L6197" s="12">
        <f>VartojimasGamyba!H6193</f>
        <v>0</v>
      </c>
      <c r="M6197" s="19">
        <f t="shared" si="929"/>
        <v>0</v>
      </c>
      <c r="N6197" s="7">
        <f t="shared" si="930"/>
        <v>0</v>
      </c>
      <c r="O6197" s="7">
        <f t="shared" si="931"/>
        <v>0</v>
      </c>
      <c r="P6197" s="7">
        <f>SUM(O6174:O6197)</f>
        <v>5.3853695808347976E-13</v>
      </c>
      <c r="Q6197" s="7">
        <f>SUMPRODUCT(B6174:B6197,E6174:E6197)+SUM(E6174:E6197)*$Z$21-SUMPRODUCT(B6174:B6197,L6174:L6197)+SUM(L6174:L6197)*ABS($Z$20)</f>
        <v>-740.83452000000011</v>
      </c>
      <c r="R6197" s="7"/>
      <c r="S6197" s="47">
        <f t="shared" si="932"/>
        <v>0</v>
      </c>
      <c r="T6197" s="47">
        <f t="shared" si="933"/>
        <v>0</v>
      </c>
      <c r="U6197" s="47">
        <f t="shared" si="934"/>
        <v>168.36</v>
      </c>
      <c r="V6197" s="47">
        <f t="shared" si="935"/>
        <v>56.489999999999995</v>
      </c>
      <c r="W6197" s="11">
        <f>IF(P6197&lt;&gt;Q6197,1,0)</f>
        <v>1</v>
      </c>
    </row>
    <row r="6198" spans="1:23" x14ac:dyDescent="0.45">
      <c r="A6198" t="s">
        <v>6203</v>
      </c>
      <c r="B6198">
        <v>37.46</v>
      </c>
      <c r="D6198" s="9" t="str">
        <f>VartojimasGamyba!J6194</f>
        <v>2024-05-16-00</v>
      </c>
      <c r="E6198" s="8">
        <f>VartojimasGamyba!G6194</f>
        <v>0.13</v>
      </c>
      <c r="F6198" s="11"/>
      <c r="G6198" s="7">
        <f>G6197+H6198-I6198</f>
        <v>4.5095555555555604</v>
      </c>
      <c r="H6198" s="7">
        <v>3.1139999999999839</v>
      </c>
      <c r="I6198" s="7">
        <v>3.6044444444444261</v>
      </c>
      <c r="J6198" s="7">
        <v>0</v>
      </c>
      <c r="L6198" s="7">
        <f>VartojimasGamyba!H6194</f>
        <v>0</v>
      </c>
      <c r="M6198" s="15">
        <f t="shared" si="929"/>
        <v>0</v>
      </c>
      <c r="N6198" s="7">
        <f t="shared" si="930"/>
        <v>0</v>
      </c>
      <c r="O6198" s="7">
        <f t="shared" si="931"/>
        <v>0</v>
      </c>
      <c r="R6198" s="20" t="s">
        <v>8783</v>
      </c>
      <c r="S6198" s="47">
        <f t="shared" si="932"/>
        <v>0</v>
      </c>
      <c r="T6198" s="47">
        <f t="shared" si="933"/>
        <v>0</v>
      </c>
      <c r="U6198" s="47">
        <f t="shared" si="934"/>
        <v>137.75</v>
      </c>
      <c r="V6198" s="47">
        <f t="shared" si="935"/>
        <v>25.880000000000003</v>
      </c>
      <c r="W6198" s="11"/>
    </row>
    <row r="6199" spans="1:23" x14ac:dyDescent="0.45">
      <c r="A6199" t="s">
        <v>6204</v>
      </c>
      <c r="B6199">
        <v>55.91</v>
      </c>
      <c r="D6199" s="9" t="str">
        <f>VartojimasGamyba!J6195</f>
        <v>2024-05-16-01</v>
      </c>
      <c r="E6199" s="8">
        <f>VartojimasGamyba!G6195</f>
        <v>4.8000000000000001E-2</v>
      </c>
      <c r="F6199" s="11"/>
      <c r="G6199" s="7">
        <f t="shared" ref="G6199:G6221" si="937">G6198+H6199-I6199</f>
        <v>4.4562222222222267</v>
      </c>
      <c r="H6199" s="7">
        <v>0</v>
      </c>
      <c r="I6199" s="7">
        <v>5.3333333333333337E-2</v>
      </c>
      <c r="J6199" s="7">
        <v>0</v>
      </c>
      <c r="L6199" s="7">
        <f>VartojimasGamyba!H6195</f>
        <v>0</v>
      </c>
      <c r="M6199" s="15">
        <f t="shared" si="929"/>
        <v>0</v>
      </c>
      <c r="N6199" s="7">
        <f t="shared" si="930"/>
        <v>0</v>
      </c>
      <c r="O6199" s="7">
        <f t="shared" si="931"/>
        <v>0</v>
      </c>
      <c r="R6199" s="7"/>
      <c r="S6199" s="47">
        <f t="shared" si="932"/>
        <v>0</v>
      </c>
      <c r="T6199" s="47">
        <f t="shared" si="933"/>
        <v>0</v>
      </c>
      <c r="U6199" s="47">
        <f t="shared" si="934"/>
        <v>156.19999999999999</v>
      </c>
      <c r="V6199" s="47">
        <f t="shared" si="935"/>
        <v>44.33</v>
      </c>
      <c r="W6199" s="11"/>
    </row>
    <row r="6200" spans="1:23" x14ac:dyDescent="0.45">
      <c r="A6200" t="s">
        <v>6205</v>
      </c>
      <c r="B6200">
        <v>51.52</v>
      </c>
      <c r="D6200" s="9" t="str">
        <f>VartojimasGamyba!J6196</f>
        <v>2024-05-16-02</v>
      </c>
      <c r="E6200" s="8">
        <f>VartojimasGamyba!G6196</f>
        <v>0.16300000000000001</v>
      </c>
      <c r="F6200" s="11"/>
      <c r="G6200" s="7">
        <f t="shared" si="937"/>
        <v>4.276222222222227</v>
      </c>
      <c r="H6200" s="7">
        <v>0</v>
      </c>
      <c r="I6200" s="7">
        <v>0.17999999999999997</v>
      </c>
      <c r="J6200" s="7">
        <v>0</v>
      </c>
      <c r="L6200" s="7">
        <f>VartojimasGamyba!H6196</f>
        <v>1E-3</v>
      </c>
      <c r="M6200" s="15">
        <f t="shared" si="929"/>
        <v>2.8622937353617317E-17</v>
      </c>
      <c r="N6200" s="7">
        <f t="shared" si="930"/>
        <v>4.3452481196526453E-15</v>
      </c>
      <c r="O6200" s="7">
        <f t="shared" si="931"/>
        <v>4.3452481196526453E-15</v>
      </c>
      <c r="R6200" s="7"/>
      <c r="S6200" s="47">
        <f t="shared" si="932"/>
        <v>2.8622937353617317E-17</v>
      </c>
      <c r="T6200" s="47">
        <f t="shared" si="933"/>
        <v>0</v>
      </c>
      <c r="U6200" s="47">
        <f t="shared" si="934"/>
        <v>151.81</v>
      </c>
      <c r="V6200" s="47">
        <f t="shared" si="935"/>
        <v>39.940000000000005</v>
      </c>
      <c r="W6200" s="11"/>
    </row>
    <row r="6201" spans="1:23" x14ac:dyDescent="0.45">
      <c r="A6201" t="s">
        <v>6206</v>
      </c>
      <c r="B6201">
        <v>41.91</v>
      </c>
      <c r="D6201" s="9" t="str">
        <f>VartojimasGamyba!J6197</f>
        <v>2024-05-16-03</v>
      </c>
      <c r="E6201" s="8">
        <f>VartojimasGamyba!G6197</f>
        <v>0.108</v>
      </c>
      <c r="F6201" s="11"/>
      <c r="G6201" s="7">
        <f t="shared" si="937"/>
        <v>4.2140000000000049</v>
      </c>
      <c r="H6201" s="7">
        <v>0</v>
      </c>
      <c r="I6201" s="7">
        <v>6.2222222222222227E-2</v>
      </c>
      <c r="J6201" s="7">
        <v>0</v>
      </c>
      <c r="L6201" s="7">
        <f>VartojimasGamyba!H6197</f>
        <v>5.1999999999999998E-2</v>
      </c>
      <c r="M6201" s="15">
        <f t="shared" si="929"/>
        <v>0</v>
      </c>
      <c r="N6201" s="7">
        <f t="shared" si="930"/>
        <v>0</v>
      </c>
      <c r="O6201" s="7">
        <f t="shared" si="931"/>
        <v>0</v>
      </c>
      <c r="R6201" s="7"/>
      <c r="S6201" s="47">
        <f t="shared" si="932"/>
        <v>0</v>
      </c>
      <c r="T6201" s="47">
        <f t="shared" si="933"/>
        <v>0</v>
      </c>
      <c r="U6201" s="47">
        <f t="shared" si="934"/>
        <v>142.19999999999999</v>
      </c>
      <c r="V6201" s="47">
        <f t="shared" si="935"/>
        <v>30.33</v>
      </c>
      <c r="W6201" s="11"/>
    </row>
    <row r="6202" spans="1:23" x14ac:dyDescent="0.45">
      <c r="A6202" t="s">
        <v>6207</v>
      </c>
      <c r="B6202">
        <v>51.17</v>
      </c>
      <c r="D6202" s="9" t="str">
        <f>VartojimasGamyba!J6198</f>
        <v>2024-05-16-04</v>
      </c>
      <c r="E6202" s="8">
        <f>VartojimasGamyba!G6198</f>
        <v>5.0000000000000001E-3</v>
      </c>
      <c r="F6202" s="11"/>
      <c r="G6202" s="7">
        <f t="shared" si="937"/>
        <v>4.2140000000000049</v>
      </c>
      <c r="H6202" s="7">
        <v>0</v>
      </c>
      <c r="I6202" s="7">
        <v>0</v>
      </c>
      <c r="J6202" s="7">
        <v>0.35499999999999998</v>
      </c>
      <c r="L6202" s="7">
        <f>VartojimasGamyba!H6198</f>
        <v>0.36</v>
      </c>
      <c r="M6202" s="15">
        <f t="shared" si="929"/>
        <v>0</v>
      </c>
      <c r="N6202" s="7">
        <f t="shared" si="930"/>
        <v>-14.054450000000001</v>
      </c>
      <c r="O6202" s="7">
        <f t="shared" si="931"/>
        <v>0</v>
      </c>
      <c r="R6202" s="7"/>
      <c r="S6202" s="47">
        <f t="shared" si="932"/>
        <v>0.35499999999999998</v>
      </c>
      <c r="T6202" s="47">
        <f t="shared" si="933"/>
        <v>0.35499999999999998</v>
      </c>
      <c r="U6202" s="47">
        <f t="shared" si="934"/>
        <v>151.46</v>
      </c>
      <c r="V6202" s="47">
        <f t="shared" si="935"/>
        <v>39.590000000000003</v>
      </c>
      <c r="W6202" s="11"/>
    </row>
    <row r="6203" spans="1:23" x14ac:dyDescent="0.45">
      <c r="A6203" t="s">
        <v>6208</v>
      </c>
      <c r="B6203">
        <v>43.19</v>
      </c>
      <c r="D6203" s="9" t="str">
        <f>VartojimasGamyba!J6199</f>
        <v>2024-05-16-05</v>
      </c>
      <c r="E6203" s="8">
        <f>VartojimasGamyba!G6199</f>
        <v>0.16500000000000001</v>
      </c>
      <c r="F6203" s="11"/>
      <c r="G6203" s="7">
        <f t="shared" si="937"/>
        <v>4.2140000000000049</v>
      </c>
      <c r="H6203" s="7">
        <v>2.7755575615628914E-17</v>
      </c>
      <c r="I6203" s="7">
        <v>0</v>
      </c>
      <c r="J6203" s="7">
        <v>0.99399999999999999</v>
      </c>
      <c r="L6203" s="7">
        <f>VartojimasGamyba!H6199</f>
        <v>1.159</v>
      </c>
      <c r="M6203" s="15">
        <f t="shared" si="929"/>
        <v>0</v>
      </c>
      <c r="N6203" s="7">
        <f t="shared" si="930"/>
        <v>-31.420339999999999</v>
      </c>
      <c r="O6203" s="7">
        <f t="shared" si="931"/>
        <v>0</v>
      </c>
      <c r="R6203" s="7"/>
      <c r="S6203" s="47">
        <f t="shared" si="932"/>
        <v>0.99399999999999999</v>
      </c>
      <c r="T6203" s="47">
        <f t="shared" si="933"/>
        <v>0.99399999999999999</v>
      </c>
      <c r="U6203" s="47">
        <f t="shared" si="934"/>
        <v>143.48000000000002</v>
      </c>
      <c r="V6203" s="47">
        <f t="shared" si="935"/>
        <v>31.61</v>
      </c>
      <c r="W6203" s="11"/>
    </row>
    <row r="6204" spans="1:23" x14ac:dyDescent="0.45">
      <c r="A6204" t="s">
        <v>6209</v>
      </c>
      <c r="B6204">
        <v>59.49</v>
      </c>
      <c r="D6204" s="9" t="str">
        <f>VartojimasGamyba!J6200</f>
        <v>2024-05-16-06</v>
      </c>
      <c r="E6204" s="8">
        <f>VartojimasGamyba!G6200</f>
        <v>0</v>
      </c>
      <c r="F6204" s="11"/>
      <c r="G6204" s="7">
        <f t="shared" si="937"/>
        <v>4.2140000000000049</v>
      </c>
      <c r="H6204" s="7">
        <v>0</v>
      </c>
      <c r="I6204" s="7">
        <v>0</v>
      </c>
      <c r="J6204" s="7">
        <v>2.1970000000000001</v>
      </c>
      <c r="L6204" s="7">
        <f>VartojimasGamyba!H6200</f>
        <v>2.1970000000000001</v>
      </c>
      <c r="M6204" s="15">
        <f t="shared" si="929"/>
        <v>0</v>
      </c>
      <c r="N6204" s="7">
        <f t="shared" si="930"/>
        <v>-105.25827000000001</v>
      </c>
      <c r="O6204" s="7">
        <f t="shared" si="931"/>
        <v>0</v>
      </c>
      <c r="R6204" s="7"/>
      <c r="S6204" s="47">
        <f t="shared" si="932"/>
        <v>2.1970000000000001</v>
      </c>
      <c r="T6204" s="47">
        <f t="shared" si="933"/>
        <v>2.1970000000000001</v>
      </c>
      <c r="U6204" s="47">
        <f t="shared" si="934"/>
        <v>159.78</v>
      </c>
      <c r="V6204" s="47">
        <f t="shared" si="935"/>
        <v>47.910000000000004</v>
      </c>
      <c r="W6204" s="11"/>
    </row>
    <row r="6205" spans="1:23" x14ac:dyDescent="0.45">
      <c r="A6205" t="s">
        <v>6210</v>
      </c>
      <c r="B6205">
        <v>83.95</v>
      </c>
      <c r="D6205" s="9" t="str">
        <f>VartojimasGamyba!J6201</f>
        <v>2024-05-16-07</v>
      </c>
      <c r="E6205" s="8">
        <f>VartojimasGamyba!G6201</f>
        <v>0</v>
      </c>
      <c r="F6205" s="11"/>
      <c r="G6205" s="7">
        <f t="shared" si="937"/>
        <v>4.2140000000000049</v>
      </c>
      <c r="H6205" s="7">
        <v>0</v>
      </c>
      <c r="I6205" s="7">
        <v>0</v>
      </c>
      <c r="J6205" s="7">
        <v>3.1419999999999999</v>
      </c>
      <c r="L6205" s="7">
        <f>VartojimasGamyba!H6201</f>
        <v>3.1419999999999999</v>
      </c>
      <c r="M6205" s="15">
        <f t="shared" si="929"/>
        <v>0</v>
      </c>
      <c r="N6205" s="7">
        <f t="shared" si="930"/>
        <v>-227.38654</v>
      </c>
      <c r="O6205" s="7">
        <f t="shared" si="931"/>
        <v>0</v>
      </c>
      <c r="R6205" s="7"/>
      <c r="S6205" s="47">
        <f t="shared" si="932"/>
        <v>3.1419999999999999</v>
      </c>
      <c r="T6205" s="47">
        <f t="shared" si="933"/>
        <v>3.1419999999999999</v>
      </c>
      <c r="U6205" s="47">
        <f t="shared" si="934"/>
        <v>184.24</v>
      </c>
      <c r="V6205" s="47">
        <f t="shared" si="935"/>
        <v>72.37</v>
      </c>
      <c r="W6205" s="11"/>
    </row>
    <row r="6206" spans="1:23" x14ac:dyDescent="0.45">
      <c r="A6206" t="s">
        <v>6211</v>
      </c>
      <c r="B6206">
        <v>149.99</v>
      </c>
      <c r="D6206" s="9" t="str">
        <f>VartojimasGamyba!J6202</f>
        <v>2024-05-16-08</v>
      </c>
      <c r="E6206" s="8">
        <f>VartojimasGamyba!G6202</f>
        <v>0</v>
      </c>
      <c r="F6206" s="11"/>
      <c r="G6206" s="7">
        <f t="shared" si="937"/>
        <v>4.2140000000000049</v>
      </c>
      <c r="H6206" s="7">
        <v>0</v>
      </c>
      <c r="I6206" s="7">
        <v>0</v>
      </c>
      <c r="J6206" s="7">
        <v>3.8210000000000002</v>
      </c>
      <c r="L6206" s="7">
        <f>VartojimasGamyba!H6202</f>
        <v>3.8210000000000002</v>
      </c>
      <c r="M6206" s="15">
        <f t="shared" si="929"/>
        <v>0</v>
      </c>
      <c r="N6206" s="7">
        <f t="shared" si="930"/>
        <v>-528.86460999999997</v>
      </c>
      <c r="O6206" s="7">
        <f t="shared" si="931"/>
        <v>0</v>
      </c>
      <c r="R6206" s="7"/>
      <c r="S6206" s="47">
        <f t="shared" si="932"/>
        <v>3.8210000000000002</v>
      </c>
      <c r="T6206" s="47">
        <f t="shared" si="933"/>
        <v>3.8210000000000002</v>
      </c>
      <c r="U6206" s="47">
        <f t="shared" si="934"/>
        <v>250.28000000000003</v>
      </c>
      <c r="V6206" s="47">
        <f t="shared" si="935"/>
        <v>138.41</v>
      </c>
      <c r="W6206" s="11"/>
    </row>
    <row r="6207" spans="1:23" x14ac:dyDescent="0.45">
      <c r="A6207" t="s">
        <v>6212</v>
      </c>
      <c r="B6207">
        <v>90.04</v>
      </c>
      <c r="D6207" s="9" t="str">
        <f>VartojimasGamyba!J6203</f>
        <v>2024-05-16-09</v>
      </c>
      <c r="E6207" s="8">
        <f>VartojimasGamyba!G6203</f>
        <v>0</v>
      </c>
      <c r="F6207" s="11"/>
      <c r="G6207" s="7">
        <f t="shared" si="937"/>
        <v>4.2140000000000031</v>
      </c>
      <c r="H6207" s="7">
        <v>0</v>
      </c>
      <c r="I6207" s="7">
        <v>1.9737298215558339E-15</v>
      </c>
      <c r="J6207" s="7">
        <v>4.2619999999999996</v>
      </c>
      <c r="L6207" s="7">
        <f>VartojimasGamyba!H6203</f>
        <v>4.2619999999999996</v>
      </c>
      <c r="M6207" s="15">
        <f t="shared" si="929"/>
        <v>0</v>
      </c>
      <c r="N6207" s="7">
        <f t="shared" si="930"/>
        <v>-334.39652000000001</v>
      </c>
      <c r="O6207" s="7">
        <f t="shared" si="931"/>
        <v>0</v>
      </c>
      <c r="R6207" s="7"/>
      <c r="S6207" s="47">
        <f t="shared" si="932"/>
        <v>4.2619999999999996</v>
      </c>
      <c r="T6207" s="47">
        <f t="shared" si="933"/>
        <v>4.2619999999999996</v>
      </c>
      <c r="U6207" s="47">
        <f t="shared" si="934"/>
        <v>190.33</v>
      </c>
      <c r="V6207" s="47">
        <f t="shared" si="935"/>
        <v>78.460000000000008</v>
      </c>
      <c r="W6207" s="11"/>
    </row>
    <row r="6208" spans="1:23" x14ac:dyDescent="0.45">
      <c r="A6208" t="s">
        <v>6213</v>
      </c>
      <c r="B6208">
        <v>76.19</v>
      </c>
      <c r="D6208" s="9" t="str">
        <f>VartojimasGamyba!J6204</f>
        <v>2024-05-16-10</v>
      </c>
      <c r="E6208" s="8">
        <f>VartojimasGamyba!G6204</f>
        <v>0</v>
      </c>
      <c r="F6208" s="11"/>
      <c r="G6208" s="7">
        <f t="shared" si="937"/>
        <v>4.2140000000000013</v>
      </c>
      <c r="H6208" s="7">
        <v>0</v>
      </c>
      <c r="I6208" s="7">
        <v>1.9737298215558339E-15</v>
      </c>
      <c r="J6208" s="7">
        <v>4.3719999999999999</v>
      </c>
      <c r="L6208" s="7">
        <f>VartojimasGamyba!H6204</f>
        <v>4.3719999999999999</v>
      </c>
      <c r="M6208" s="15">
        <f t="shared" si="929"/>
        <v>0</v>
      </c>
      <c r="N6208" s="7">
        <f t="shared" si="930"/>
        <v>-282.47492</v>
      </c>
      <c r="O6208" s="7">
        <f t="shared" si="931"/>
        <v>0</v>
      </c>
      <c r="R6208" s="7"/>
      <c r="S6208" s="47">
        <f t="shared" si="932"/>
        <v>4.3719999999999999</v>
      </c>
      <c r="T6208" s="47">
        <f t="shared" si="933"/>
        <v>4.3719999999999999</v>
      </c>
      <c r="U6208" s="47">
        <f t="shared" si="934"/>
        <v>176.48000000000002</v>
      </c>
      <c r="V6208" s="47">
        <f t="shared" si="935"/>
        <v>64.61</v>
      </c>
      <c r="W6208" s="11"/>
    </row>
    <row r="6209" spans="1:23" x14ac:dyDescent="0.45">
      <c r="A6209" t="s">
        <v>6214</v>
      </c>
      <c r="B6209">
        <v>15</v>
      </c>
      <c r="D6209" s="9" t="str">
        <f>VartojimasGamyba!J6205</f>
        <v>2024-05-16-11</v>
      </c>
      <c r="E6209" s="8">
        <f>VartojimasGamyba!G6205</f>
        <v>1.0649999999999999</v>
      </c>
      <c r="F6209" s="11"/>
      <c r="G6209" s="7">
        <f t="shared" si="937"/>
        <v>4.2140000000000013</v>
      </c>
      <c r="H6209" s="7">
        <v>0</v>
      </c>
      <c r="I6209" s="7">
        <v>0</v>
      </c>
      <c r="J6209" s="7">
        <v>1.484</v>
      </c>
      <c r="L6209" s="7">
        <f>VartojimasGamyba!H6205</f>
        <v>2.5489999999999999</v>
      </c>
      <c r="M6209" s="15">
        <f t="shared" si="929"/>
        <v>0</v>
      </c>
      <c r="N6209" s="7">
        <f t="shared" si="930"/>
        <v>-5.0752800000000002</v>
      </c>
      <c r="O6209" s="7">
        <f t="shared" si="931"/>
        <v>0</v>
      </c>
      <c r="R6209" s="7"/>
      <c r="S6209" s="47">
        <f t="shared" si="932"/>
        <v>1.484</v>
      </c>
      <c r="T6209" s="47">
        <f t="shared" si="933"/>
        <v>1.484</v>
      </c>
      <c r="U6209" s="47">
        <f t="shared" si="934"/>
        <v>115.29</v>
      </c>
      <c r="V6209" s="47">
        <f t="shared" si="935"/>
        <v>3.42</v>
      </c>
      <c r="W6209" s="11"/>
    </row>
    <row r="6210" spans="1:23" x14ac:dyDescent="0.45">
      <c r="A6210" t="s">
        <v>6215</v>
      </c>
      <c r="B6210">
        <v>36.94</v>
      </c>
      <c r="D6210" s="9" t="str">
        <f>VartojimasGamyba!J6206</f>
        <v>2024-05-16-12</v>
      </c>
      <c r="E6210" s="8">
        <f>VartojimasGamyba!G6206</f>
        <v>1.139</v>
      </c>
      <c r="F6210" s="11"/>
      <c r="G6210" s="7">
        <f t="shared" si="937"/>
        <v>4.2140000000000013</v>
      </c>
      <c r="H6210" s="7">
        <v>2.7755575615628914E-16</v>
      </c>
      <c r="I6210" s="7">
        <v>0</v>
      </c>
      <c r="J6210" s="7">
        <v>1.5429999999999999</v>
      </c>
      <c r="L6210" s="7">
        <f>VartojimasGamyba!H6206</f>
        <v>2.6819999999999999</v>
      </c>
      <c r="M6210" s="15">
        <f t="shared" si="929"/>
        <v>0</v>
      </c>
      <c r="N6210" s="7">
        <f t="shared" si="930"/>
        <v>-39.130479999999999</v>
      </c>
      <c r="O6210" s="7">
        <f t="shared" si="931"/>
        <v>0</v>
      </c>
      <c r="R6210" s="7"/>
      <c r="S6210" s="47">
        <f t="shared" si="932"/>
        <v>1.5429999999999999</v>
      </c>
      <c r="T6210" s="47">
        <f t="shared" si="933"/>
        <v>1.5429999999999999</v>
      </c>
      <c r="U6210" s="47">
        <f t="shared" si="934"/>
        <v>137.23000000000002</v>
      </c>
      <c r="V6210" s="47">
        <f t="shared" si="935"/>
        <v>25.36</v>
      </c>
      <c r="W6210" s="11"/>
    </row>
    <row r="6211" spans="1:23" x14ac:dyDescent="0.45">
      <c r="A6211" t="s">
        <v>6216</v>
      </c>
      <c r="B6211">
        <v>42.02</v>
      </c>
      <c r="D6211" s="9" t="str">
        <f>VartojimasGamyba!J6207</f>
        <v>2024-05-16-13</v>
      </c>
      <c r="E6211" s="8">
        <f>VartojimasGamyba!G6207</f>
        <v>1.359</v>
      </c>
      <c r="F6211" s="11"/>
      <c r="G6211" s="7">
        <f t="shared" si="937"/>
        <v>4.2140000000000013</v>
      </c>
      <c r="H6211" s="7">
        <v>0</v>
      </c>
      <c r="I6211" s="7">
        <v>0</v>
      </c>
      <c r="J6211" s="7">
        <v>0.97699999999999987</v>
      </c>
      <c r="L6211" s="7">
        <f>VartojimasGamyba!H6207</f>
        <v>2.3359999999999999</v>
      </c>
      <c r="M6211" s="15">
        <f t="shared" si="929"/>
        <v>0</v>
      </c>
      <c r="N6211" s="7">
        <f t="shared" si="930"/>
        <v>-29.739879999999999</v>
      </c>
      <c r="O6211" s="7">
        <f t="shared" si="931"/>
        <v>0</v>
      </c>
      <c r="R6211" s="7"/>
      <c r="S6211" s="47">
        <f t="shared" si="932"/>
        <v>0.97699999999999987</v>
      </c>
      <c r="T6211" s="47">
        <f t="shared" si="933"/>
        <v>0.97699999999999987</v>
      </c>
      <c r="U6211" s="47">
        <f t="shared" si="934"/>
        <v>142.31</v>
      </c>
      <c r="V6211" s="47">
        <f t="shared" si="935"/>
        <v>30.440000000000005</v>
      </c>
      <c r="W6211" s="11"/>
    </row>
    <row r="6212" spans="1:23" x14ac:dyDescent="0.45">
      <c r="A6212" t="s">
        <v>6217</v>
      </c>
      <c r="B6212">
        <v>6.57</v>
      </c>
      <c r="D6212" s="9" t="str">
        <f>VartojimasGamyba!J6208</f>
        <v>2024-05-16-14</v>
      </c>
      <c r="E6212" s="8">
        <f>VartojimasGamyba!G6208</f>
        <v>1.617</v>
      </c>
      <c r="F6212" s="11"/>
      <c r="G6212" s="7">
        <f t="shared" si="937"/>
        <v>4.3190000000000008</v>
      </c>
      <c r="H6212" s="7">
        <v>0.10499999999999998</v>
      </c>
      <c r="I6212" s="7">
        <v>0</v>
      </c>
      <c r="J6212" s="7">
        <v>0</v>
      </c>
      <c r="L6212" s="7">
        <f>VartojimasGamyba!H6208</f>
        <v>1.722</v>
      </c>
      <c r="M6212" s="15">
        <f t="shared" si="929"/>
        <v>0</v>
      </c>
      <c r="N6212" s="7">
        <f t="shared" si="930"/>
        <v>0</v>
      </c>
      <c r="O6212" s="7">
        <f t="shared" si="931"/>
        <v>0</v>
      </c>
      <c r="R6212" s="7"/>
      <c r="S6212" s="47">
        <f t="shared" si="932"/>
        <v>0.10499999999999998</v>
      </c>
      <c r="T6212" s="47">
        <f t="shared" si="933"/>
        <v>0.10499999999999998</v>
      </c>
      <c r="U6212" s="47">
        <f t="shared" si="934"/>
        <v>106.86000000000001</v>
      </c>
      <c r="V6212" s="47">
        <f t="shared" si="935"/>
        <v>-5.01</v>
      </c>
      <c r="W6212" s="11"/>
    </row>
    <row r="6213" spans="1:23" x14ac:dyDescent="0.45">
      <c r="A6213" t="s">
        <v>6218</v>
      </c>
      <c r="B6213">
        <v>9.07</v>
      </c>
      <c r="D6213" s="9" t="str">
        <f>VartojimasGamyba!J6209</f>
        <v>2024-05-16-15</v>
      </c>
      <c r="E6213" s="8">
        <f>VartojimasGamyba!G6209</f>
        <v>7.0999999999999994E-2</v>
      </c>
      <c r="F6213" s="11"/>
      <c r="G6213" s="7">
        <f t="shared" si="937"/>
        <v>5.827</v>
      </c>
      <c r="H6213" s="7">
        <v>1.5079999999999996</v>
      </c>
      <c r="I6213" s="7">
        <v>0</v>
      </c>
      <c r="J6213" s="7">
        <v>0</v>
      </c>
      <c r="L6213" s="7">
        <f>VartojimasGamyba!H6209</f>
        <v>1.579</v>
      </c>
      <c r="M6213" s="15">
        <f t="shared" si="929"/>
        <v>0</v>
      </c>
      <c r="N6213" s="7">
        <f t="shared" si="930"/>
        <v>0</v>
      </c>
      <c r="O6213" s="7">
        <f t="shared" si="931"/>
        <v>0</v>
      </c>
      <c r="R6213" s="7"/>
      <c r="S6213" s="47">
        <f t="shared" si="932"/>
        <v>1.508</v>
      </c>
      <c r="T6213" s="47">
        <f t="shared" si="933"/>
        <v>1.508</v>
      </c>
      <c r="U6213" s="47">
        <f t="shared" si="934"/>
        <v>109.36000000000001</v>
      </c>
      <c r="V6213" s="47">
        <f t="shared" si="935"/>
        <v>-2.5099999999999998</v>
      </c>
      <c r="W6213" s="11"/>
    </row>
    <row r="6214" spans="1:23" x14ac:dyDescent="0.45">
      <c r="A6214" t="s">
        <v>6219</v>
      </c>
      <c r="B6214">
        <v>4.66</v>
      </c>
      <c r="D6214" s="9" t="str">
        <f>VartojimasGamyba!J6210</f>
        <v>2024-05-16-16</v>
      </c>
      <c r="E6214" s="8">
        <f>VartojimasGamyba!G6210</f>
        <v>0.104</v>
      </c>
      <c r="F6214" s="11"/>
      <c r="G6214" s="7">
        <f t="shared" si="937"/>
        <v>6.38</v>
      </c>
      <c r="H6214" s="7">
        <v>0.55300000000000005</v>
      </c>
      <c r="I6214" s="7">
        <v>0</v>
      </c>
      <c r="J6214" s="7">
        <v>0</v>
      </c>
      <c r="L6214" s="7">
        <f>VartojimasGamyba!H6210</f>
        <v>0.65700000000000003</v>
      </c>
      <c r="M6214" s="15">
        <f t="shared" si="929"/>
        <v>0</v>
      </c>
      <c r="N6214" s="7">
        <f t="shared" si="930"/>
        <v>0</v>
      </c>
      <c r="O6214" s="7">
        <f t="shared" si="931"/>
        <v>0</v>
      </c>
      <c r="R6214" s="7"/>
      <c r="S6214" s="47">
        <f t="shared" si="932"/>
        <v>0.55300000000000005</v>
      </c>
      <c r="T6214" s="47">
        <f t="shared" si="933"/>
        <v>0.55300000000000005</v>
      </c>
      <c r="U6214" s="47">
        <f t="shared" si="934"/>
        <v>104.95</v>
      </c>
      <c r="V6214" s="47">
        <f t="shared" si="935"/>
        <v>-6.92</v>
      </c>
      <c r="W6214" s="11"/>
    </row>
    <row r="6215" spans="1:23" x14ac:dyDescent="0.45">
      <c r="A6215" t="s">
        <v>6220</v>
      </c>
      <c r="B6215">
        <v>38.770000000000003</v>
      </c>
      <c r="D6215" s="9" t="str">
        <f>VartojimasGamyba!J6211</f>
        <v>2024-05-16-17</v>
      </c>
      <c r="E6215" s="8">
        <f>VartojimasGamyba!G6211</f>
        <v>0.19900000000000001</v>
      </c>
      <c r="F6215" s="11"/>
      <c r="G6215" s="7">
        <f t="shared" si="937"/>
        <v>6.2366666666666664</v>
      </c>
      <c r="H6215" s="7">
        <v>0</v>
      </c>
      <c r="I6215" s="7">
        <v>0.14333333333333334</v>
      </c>
      <c r="J6215" s="7">
        <v>0</v>
      </c>
      <c r="L6215" s="7">
        <f>VartojimasGamyba!H6211</f>
        <v>7.0000000000000007E-2</v>
      </c>
      <c r="M6215" s="15">
        <f t="shared" ref="M6215:M6278" si="938">E6215+H6215-I6215*$J$2+J6215-L6215</f>
        <v>0</v>
      </c>
      <c r="N6215" s="7">
        <f t="shared" ref="N6215:N6278" si="939">M6215*U6215-J6215*V6215</f>
        <v>0</v>
      </c>
      <c r="O6215" s="7">
        <f t="shared" ref="O6215:O6278" si="940">(M6215)*(B6215+$Z$21)</f>
        <v>0</v>
      </c>
      <c r="R6215" s="7"/>
      <c r="S6215" s="47">
        <f t="shared" ref="S6215:S6278" si="941">M6215+IF((L6215-E6215)&gt;0,(L6215-E6215),0)</f>
        <v>0</v>
      </c>
      <c r="T6215" s="47">
        <f t="shared" ref="T6215:T6278" si="942">IF(L6215-E6215&lt;0,0,L6215-E6215)</f>
        <v>0</v>
      </c>
      <c r="U6215" s="47">
        <f t="shared" ref="U6215:U6278" si="943">B6215+$Z$21</f>
        <v>139.06</v>
      </c>
      <c r="V6215" s="47">
        <f t="shared" ref="V6215:V6278" si="944">B6215+$Z$20</f>
        <v>27.190000000000005</v>
      </c>
      <c r="W6215" s="11"/>
    </row>
    <row r="6216" spans="1:23" x14ac:dyDescent="0.45">
      <c r="A6216" t="s">
        <v>6221</v>
      </c>
      <c r="B6216">
        <v>80.02</v>
      </c>
      <c r="D6216" s="9" t="str">
        <f>VartojimasGamyba!J6212</f>
        <v>2024-05-16-18</v>
      </c>
      <c r="E6216" s="8">
        <f>VartojimasGamyba!G6212</f>
        <v>0.192</v>
      </c>
      <c r="F6216" s="11"/>
      <c r="G6216" s="7">
        <f t="shared" si="937"/>
        <v>6.0277777777777777</v>
      </c>
      <c r="H6216" s="7">
        <v>0</v>
      </c>
      <c r="I6216" s="7">
        <v>0.2088888888888889</v>
      </c>
      <c r="J6216" s="7">
        <v>0</v>
      </c>
      <c r="L6216" s="7">
        <f>VartojimasGamyba!H6212</f>
        <v>4.0000000000000001E-3</v>
      </c>
      <c r="M6216" s="15">
        <f t="shared" si="938"/>
        <v>-2.4286128663675299E-17</v>
      </c>
      <c r="N6216" s="7">
        <f t="shared" si="939"/>
        <v>-4.3790318593472935E-15</v>
      </c>
      <c r="O6216" s="7">
        <f t="shared" si="940"/>
        <v>-4.3790318593472935E-15</v>
      </c>
      <c r="R6216" s="7"/>
      <c r="S6216" s="47">
        <f t="shared" si="941"/>
        <v>-2.4286128663675299E-17</v>
      </c>
      <c r="T6216" s="47">
        <f t="shared" si="942"/>
        <v>0</v>
      </c>
      <c r="U6216" s="47">
        <f t="shared" si="943"/>
        <v>180.31</v>
      </c>
      <c r="V6216" s="47">
        <f t="shared" si="944"/>
        <v>68.44</v>
      </c>
      <c r="W6216" s="11"/>
    </row>
    <row r="6217" spans="1:23" x14ac:dyDescent="0.45">
      <c r="A6217" t="s">
        <v>6222</v>
      </c>
      <c r="B6217">
        <v>130.05000000000001</v>
      </c>
      <c r="D6217" s="9" t="str">
        <f>VartojimasGamyba!J6213</f>
        <v>2024-05-16-19</v>
      </c>
      <c r="E6217" s="8">
        <f>VartojimasGamyba!G6213</f>
        <v>0.28399999999999997</v>
      </c>
      <c r="F6217" s="11"/>
      <c r="G6217" s="7">
        <f t="shared" si="937"/>
        <v>5.7122222222222225</v>
      </c>
      <c r="H6217" s="7">
        <v>0</v>
      </c>
      <c r="I6217" s="7">
        <v>0.31555555555555553</v>
      </c>
      <c r="J6217" s="7">
        <v>0</v>
      </c>
      <c r="L6217" s="7">
        <f>VartojimasGamyba!H6213</f>
        <v>0</v>
      </c>
      <c r="M6217" s="15">
        <f t="shared" si="938"/>
        <v>0</v>
      </c>
      <c r="N6217" s="7">
        <f t="shared" si="939"/>
        <v>0</v>
      </c>
      <c r="O6217" s="7">
        <f t="shared" si="940"/>
        <v>0</v>
      </c>
      <c r="R6217" s="7"/>
      <c r="S6217" s="47">
        <f t="shared" si="941"/>
        <v>0</v>
      </c>
      <c r="T6217" s="47">
        <f t="shared" si="942"/>
        <v>0</v>
      </c>
      <c r="U6217" s="47">
        <f t="shared" si="943"/>
        <v>230.34000000000003</v>
      </c>
      <c r="V6217" s="47">
        <f t="shared" si="944"/>
        <v>118.47000000000001</v>
      </c>
      <c r="W6217" s="11"/>
    </row>
    <row r="6218" spans="1:23" x14ac:dyDescent="0.45">
      <c r="A6218" t="s">
        <v>6223</v>
      </c>
      <c r="B6218">
        <v>150</v>
      </c>
      <c r="D6218" s="9" t="str">
        <f>VartojimasGamyba!J6214</f>
        <v>2024-05-16-20</v>
      </c>
      <c r="E6218" s="8">
        <f>VartojimasGamyba!G6214</f>
        <v>0.17799999999999999</v>
      </c>
      <c r="F6218" s="11"/>
      <c r="G6218" s="7">
        <f t="shared" si="937"/>
        <v>5.5144444444444449</v>
      </c>
      <c r="H6218" s="7">
        <v>0</v>
      </c>
      <c r="I6218" s="7">
        <v>0.19777777777777777</v>
      </c>
      <c r="J6218" s="7">
        <v>0</v>
      </c>
      <c r="L6218" s="7">
        <f>VartojimasGamyba!H6214</f>
        <v>0</v>
      </c>
      <c r="M6218" s="15">
        <f t="shared" si="938"/>
        <v>0</v>
      </c>
      <c r="N6218" s="7">
        <f t="shared" si="939"/>
        <v>0</v>
      </c>
      <c r="O6218" s="7">
        <f t="shared" si="940"/>
        <v>0</v>
      </c>
      <c r="P6218" s="7" t="s">
        <v>8873</v>
      </c>
      <c r="R6218" s="7"/>
      <c r="S6218" s="47">
        <f t="shared" si="941"/>
        <v>0</v>
      </c>
      <c r="T6218" s="47">
        <f t="shared" si="942"/>
        <v>0</v>
      </c>
      <c r="U6218" s="47">
        <f t="shared" si="943"/>
        <v>250.29000000000002</v>
      </c>
      <c r="V6218" s="47">
        <f t="shared" si="944"/>
        <v>138.41999999999999</v>
      </c>
      <c r="W6218" s="11"/>
    </row>
    <row r="6219" spans="1:23" x14ac:dyDescent="0.45">
      <c r="A6219" t="s">
        <v>6224</v>
      </c>
      <c r="B6219">
        <v>130.01</v>
      </c>
      <c r="D6219" s="9" t="str">
        <f>VartojimasGamyba!J6215</f>
        <v>2024-05-16-21</v>
      </c>
      <c r="E6219" s="8">
        <f>VartojimasGamyba!G6215</f>
        <v>0.20599999999999999</v>
      </c>
      <c r="F6219" s="11"/>
      <c r="G6219" s="7">
        <f t="shared" si="937"/>
        <v>5.2855555555555558</v>
      </c>
      <c r="H6219" s="7">
        <v>0</v>
      </c>
      <c r="I6219" s="7">
        <v>0.22888888888888889</v>
      </c>
      <c r="J6219" s="7">
        <v>0</v>
      </c>
      <c r="L6219" s="7">
        <f>VartojimasGamyba!H6215</f>
        <v>0</v>
      </c>
      <c r="M6219" s="15">
        <f t="shared" si="938"/>
        <v>-2.7755575615628914E-17</v>
      </c>
      <c r="N6219" s="7">
        <f t="shared" si="939"/>
        <v>-6.3921090642793391E-15</v>
      </c>
      <c r="O6219" s="7">
        <f t="shared" si="940"/>
        <v>-6.3921090642793391E-15</v>
      </c>
      <c r="P6219" s="7">
        <f>SUM(N6198:N6221)</f>
        <v>-1597.8012900000001</v>
      </c>
      <c r="R6219" s="7"/>
      <c r="S6219" s="47">
        <f t="shared" si="941"/>
        <v>-2.7755575615628914E-17</v>
      </c>
      <c r="T6219" s="47">
        <f t="shared" si="942"/>
        <v>0</v>
      </c>
      <c r="U6219" s="47">
        <f t="shared" si="943"/>
        <v>230.3</v>
      </c>
      <c r="V6219" s="47">
        <f t="shared" si="944"/>
        <v>118.42999999999999</v>
      </c>
      <c r="W6219" s="11"/>
    </row>
    <row r="6220" spans="1:23" x14ac:dyDescent="0.45">
      <c r="A6220" t="s">
        <v>6225</v>
      </c>
      <c r="B6220">
        <v>114.48</v>
      </c>
      <c r="D6220" s="9" t="str">
        <f>VartojimasGamyba!J6216</f>
        <v>2024-05-16-22</v>
      </c>
      <c r="E6220" s="8">
        <f>VartojimasGamyba!G6216</f>
        <v>0.158</v>
      </c>
      <c r="F6220" s="11"/>
      <c r="G6220" s="7">
        <f t="shared" si="937"/>
        <v>5.1100000000000003</v>
      </c>
      <c r="H6220" s="7">
        <v>0</v>
      </c>
      <c r="I6220" s="7">
        <v>0.17555555555555558</v>
      </c>
      <c r="J6220" s="7">
        <v>0</v>
      </c>
      <c r="L6220" s="7">
        <f>VartojimasGamyba!H6216</f>
        <v>0</v>
      </c>
      <c r="M6220" s="15">
        <f t="shared" si="938"/>
        <v>-2.7755575615628914E-17</v>
      </c>
      <c r="N6220" s="7">
        <f t="shared" si="939"/>
        <v>-5.961064974968622E-15</v>
      </c>
      <c r="O6220" s="7">
        <f t="shared" si="940"/>
        <v>-5.961064974968622E-15</v>
      </c>
      <c r="P6220" s="7" t="s">
        <v>8872</v>
      </c>
      <c r="R6220" s="7"/>
      <c r="S6220" s="47">
        <f t="shared" si="941"/>
        <v>-2.7755575615628914E-17</v>
      </c>
      <c r="T6220" s="47">
        <f t="shared" si="942"/>
        <v>0</v>
      </c>
      <c r="U6220" s="47">
        <f t="shared" si="943"/>
        <v>214.77</v>
      </c>
      <c r="V6220" s="47">
        <f t="shared" si="944"/>
        <v>102.9</v>
      </c>
      <c r="W6220" s="11"/>
    </row>
    <row r="6221" spans="1:23" x14ac:dyDescent="0.45">
      <c r="A6221" t="s">
        <v>6226</v>
      </c>
      <c r="B6221">
        <v>84.27</v>
      </c>
      <c r="D6221" s="9" t="str">
        <f>VartojimasGamyba!J6217</f>
        <v>2024-05-16-23</v>
      </c>
      <c r="E6221" s="8">
        <f>VartojimasGamyba!G6217</f>
        <v>9.9000000000000005E-2</v>
      </c>
      <c r="F6221" s="11"/>
      <c r="G6221" s="7">
        <f t="shared" si="937"/>
        <v>5</v>
      </c>
      <c r="H6221" s="7">
        <v>0</v>
      </c>
      <c r="I6221" s="7">
        <v>0.11000000000000001</v>
      </c>
      <c r="J6221" s="7">
        <v>0</v>
      </c>
      <c r="L6221" s="7">
        <f>VartojimasGamyba!H6217</f>
        <v>0</v>
      </c>
      <c r="M6221" s="15">
        <f t="shared" si="938"/>
        <v>-1.3877787807814457E-17</v>
      </c>
      <c r="N6221" s="7">
        <f t="shared" si="939"/>
        <v>-2.5612845178102362E-15</v>
      </c>
      <c r="O6221" s="7">
        <f t="shared" si="940"/>
        <v>-2.5612845178102362E-15</v>
      </c>
      <c r="P6221" s="7">
        <f>SUM(O6198:O6221)</f>
        <v>-1.4948242296752846E-14</v>
      </c>
      <c r="Q6221" s="7">
        <f>SUMPRODUCT(B6198:B6221,E6198:E6221)+SUM(E6198:E6221)*$Z$21-SUMPRODUCT(B6198:B6221,L6198:L6221)+SUM(L6198:L6221)*ABS($Z$20)</f>
        <v>-637.96053999999947</v>
      </c>
      <c r="R6221" s="7"/>
      <c r="S6221" s="47">
        <f t="shared" si="941"/>
        <v>-1.3877787807814457E-17</v>
      </c>
      <c r="T6221" s="47">
        <f t="shared" si="942"/>
        <v>0</v>
      </c>
      <c r="U6221" s="47">
        <f t="shared" si="943"/>
        <v>184.56</v>
      </c>
      <c r="V6221" s="47">
        <f t="shared" si="944"/>
        <v>72.69</v>
      </c>
      <c r="W6221" s="11">
        <f>IF(P6221&lt;&gt;Q6221,1,0)</f>
        <v>1</v>
      </c>
    </row>
    <row r="6222" spans="1:23" x14ac:dyDescent="0.45">
      <c r="A6222" t="s">
        <v>6227</v>
      </c>
      <c r="B6222">
        <v>72.31</v>
      </c>
      <c r="D6222" s="1" t="str">
        <f>VartojimasGamyba!J6218</f>
        <v>2024-05-17-00</v>
      </c>
      <c r="E6222" s="7">
        <f>VartojimasGamyba!G6218</f>
        <v>9.7000000000000003E-2</v>
      </c>
      <c r="F6222" s="11"/>
      <c r="G6222" s="12">
        <f>G6221+H6222-I6222</f>
        <v>4.5289999999999999</v>
      </c>
      <c r="H6222" s="12">
        <v>3.2690000000000117</v>
      </c>
      <c r="I6222" s="12">
        <v>3.7400000000000131</v>
      </c>
      <c r="J6222" s="12">
        <v>0</v>
      </c>
      <c r="K6222" s="12"/>
      <c r="L6222" s="12">
        <f>VartojimasGamyba!H6218</f>
        <v>0</v>
      </c>
      <c r="M6222" s="19">
        <f t="shared" si="938"/>
        <v>0</v>
      </c>
      <c r="N6222" s="7">
        <f t="shared" si="939"/>
        <v>0</v>
      </c>
      <c r="O6222" s="7">
        <f t="shared" si="940"/>
        <v>0</v>
      </c>
      <c r="R6222" s="20" t="s">
        <v>8783</v>
      </c>
      <c r="S6222" s="47">
        <f t="shared" si="941"/>
        <v>0</v>
      </c>
      <c r="T6222" s="47">
        <f t="shared" si="942"/>
        <v>0</v>
      </c>
      <c r="U6222" s="47">
        <f t="shared" si="943"/>
        <v>172.60000000000002</v>
      </c>
      <c r="V6222" s="47">
        <f t="shared" si="944"/>
        <v>60.730000000000004</v>
      </c>
      <c r="W6222" s="11"/>
    </row>
    <row r="6223" spans="1:23" x14ac:dyDescent="0.45">
      <c r="A6223" t="s">
        <v>6228</v>
      </c>
      <c r="B6223">
        <v>70.67</v>
      </c>
      <c r="D6223" s="1" t="str">
        <f>VartojimasGamyba!J6219</f>
        <v>2024-05-17-01</v>
      </c>
      <c r="E6223" s="7">
        <f>VartojimasGamyba!G6219</f>
        <v>0.28100000000000003</v>
      </c>
      <c r="F6223" s="11"/>
      <c r="G6223" s="12">
        <f t="shared" ref="G6223:G6245" si="945">G6222+H6223-I6223</f>
        <v>3.2479999999999976</v>
      </c>
      <c r="H6223" s="12">
        <v>8.7189999999999976</v>
      </c>
      <c r="I6223" s="12">
        <v>10</v>
      </c>
      <c r="J6223" s="12">
        <v>0</v>
      </c>
      <c r="K6223" s="12"/>
      <c r="L6223" s="12">
        <f>VartojimasGamyba!H6219</f>
        <v>0</v>
      </c>
      <c r="M6223" s="19">
        <f t="shared" si="938"/>
        <v>-1.7763568394002505E-15</v>
      </c>
      <c r="N6223" s="7">
        <f t="shared" si="939"/>
        <v>-3.0368596526386683E-13</v>
      </c>
      <c r="O6223" s="7">
        <f t="shared" si="940"/>
        <v>-3.0368596526386683E-13</v>
      </c>
      <c r="R6223" s="7"/>
      <c r="S6223" s="47">
        <f t="shared" si="941"/>
        <v>-1.7763568394002505E-15</v>
      </c>
      <c r="T6223" s="47">
        <f t="shared" si="942"/>
        <v>0</v>
      </c>
      <c r="U6223" s="47">
        <f t="shared" si="943"/>
        <v>170.96</v>
      </c>
      <c r="V6223" s="47">
        <f t="shared" si="944"/>
        <v>59.09</v>
      </c>
      <c r="W6223" s="11"/>
    </row>
    <row r="6224" spans="1:23" x14ac:dyDescent="0.45">
      <c r="A6224" t="s">
        <v>6229</v>
      </c>
      <c r="B6224">
        <v>65.14</v>
      </c>
      <c r="D6224" s="1" t="str">
        <f>VartojimasGamyba!J6220</f>
        <v>2024-05-17-02</v>
      </c>
      <c r="E6224" s="7">
        <f>VartojimasGamyba!G6220</f>
        <v>0.248</v>
      </c>
      <c r="F6224" s="11"/>
      <c r="G6224" s="12">
        <f t="shared" si="945"/>
        <v>2.0029999999999983</v>
      </c>
      <c r="H6224" s="12">
        <v>8.7550000000000008</v>
      </c>
      <c r="I6224" s="12">
        <v>10</v>
      </c>
      <c r="J6224" s="12">
        <v>0</v>
      </c>
      <c r="K6224" s="12"/>
      <c r="L6224" s="12">
        <f>VartojimasGamyba!H6220</f>
        <v>3.0000000000000001E-3</v>
      </c>
      <c r="M6224" s="19">
        <f t="shared" si="938"/>
        <v>1.1362438767648086E-16</v>
      </c>
      <c r="N6224" s="7">
        <f t="shared" si="939"/>
        <v>1.8796882453320231E-14</v>
      </c>
      <c r="O6224" s="7">
        <f t="shared" si="940"/>
        <v>1.8796882453320231E-14</v>
      </c>
      <c r="R6224" s="7"/>
      <c r="S6224" s="47">
        <f t="shared" si="941"/>
        <v>1.1362438767648086E-16</v>
      </c>
      <c r="T6224" s="47">
        <f t="shared" si="942"/>
        <v>0</v>
      </c>
      <c r="U6224" s="47">
        <f t="shared" si="943"/>
        <v>165.43</v>
      </c>
      <c r="V6224" s="47">
        <f t="shared" si="944"/>
        <v>53.56</v>
      </c>
      <c r="W6224" s="11"/>
    </row>
    <row r="6225" spans="1:23" x14ac:dyDescent="0.45">
      <c r="A6225" t="s">
        <v>6230</v>
      </c>
      <c r="B6225">
        <v>65.06</v>
      </c>
      <c r="D6225" s="1" t="str">
        <f>VartojimasGamyba!J6221</f>
        <v>2024-05-17-03</v>
      </c>
      <c r="E6225" s="7">
        <f>VartojimasGamyba!G6221</f>
        <v>7.0999999999999994E-2</v>
      </c>
      <c r="F6225" s="11"/>
      <c r="G6225" s="12">
        <f t="shared" si="945"/>
        <v>1</v>
      </c>
      <c r="H6225" s="12">
        <v>8.9970000000000017</v>
      </c>
      <c r="I6225" s="12">
        <v>10</v>
      </c>
      <c r="J6225" s="12">
        <v>0</v>
      </c>
      <c r="K6225" s="12"/>
      <c r="L6225" s="12">
        <f>VartojimasGamyba!H6221</f>
        <v>6.8000000000000005E-2</v>
      </c>
      <c r="M6225" s="19">
        <f t="shared" si="938"/>
        <v>1.3877787807814457E-15</v>
      </c>
      <c r="N6225" s="7">
        <f t="shared" si="939"/>
        <v>2.2946922140221209E-13</v>
      </c>
      <c r="O6225" s="7">
        <f t="shared" si="940"/>
        <v>2.2946922140221209E-13</v>
      </c>
      <c r="R6225" s="7"/>
      <c r="S6225" s="47">
        <f t="shared" si="941"/>
        <v>1.3877787807814457E-15</v>
      </c>
      <c r="T6225" s="47">
        <f t="shared" si="942"/>
        <v>0</v>
      </c>
      <c r="U6225" s="47">
        <f t="shared" si="943"/>
        <v>165.35000000000002</v>
      </c>
      <c r="V6225" s="47">
        <f t="shared" si="944"/>
        <v>53.480000000000004</v>
      </c>
      <c r="W6225" s="11"/>
    </row>
    <row r="6226" spans="1:23" x14ac:dyDescent="0.45">
      <c r="A6226" t="s">
        <v>6231</v>
      </c>
      <c r="B6226">
        <v>64.11</v>
      </c>
      <c r="D6226" s="1" t="str">
        <f>VartojimasGamyba!J6222</f>
        <v>2024-05-17-04</v>
      </c>
      <c r="E6226" s="7">
        <f>VartojimasGamyba!G6222</f>
        <v>0</v>
      </c>
      <c r="F6226" s="11"/>
      <c r="G6226" s="12">
        <f t="shared" si="945"/>
        <v>1</v>
      </c>
      <c r="H6226" s="12">
        <v>0</v>
      </c>
      <c r="I6226" s="12">
        <v>0</v>
      </c>
      <c r="J6226" s="12">
        <v>0.44500000000000001</v>
      </c>
      <c r="K6226" s="12"/>
      <c r="L6226" s="12">
        <f>VartojimasGamyba!H6222</f>
        <v>0.44500000000000001</v>
      </c>
      <c r="M6226" s="19">
        <f t="shared" si="938"/>
        <v>0</v>
      </c>
      <c r="N6226" s="7">
        <f t="shared" si="939"/>
        <v>-23.37585</v>
      </c>
      <c r="O6226" s="7">
        <f t="shared" si="940"/>
        <v>0</v>
      </c>
      <c r="R6226" s="7"/>
      <c r="S6226" s="47">
        <f t="shared" si="941"/>
        <v>0.44500000000000001</v>
      </c>
      <c r="T6226" s="47">
        <f t="shared" si="942"/>
        <v>0.44500000000000001</v>
      </c>
      <c r="U6226" s="47">
        <f t="shared" si="943"/>
        <v>164.4</v>
      </c>
      <c r="V6226" s="47">
        <f t="shared" si="944"/>
        <v>52.53</v>
      </c>
      <c r="W6226" s="11"/>
    </row>
    <row r="6227" spans="1:23" x14ac:dyDescent="0.45">
      <c r="A6227" t="s">
        <v>6232</v>
      </c>
      <c r="B6227">
        <v>65.69</v>
      </c>
      <c r="D6227" s="1" t="str">
        <f>VartojimasGamyba!J6223</f>
        <v>2024-05-17-05</v>
      </c>
      <c r="E6227" s="7">
        <f>VartojimasGamyba!G6223</f>
        <v>5.1999999999999998E-2</v>
      </c>
      <c r="F6227" s="11"/>
      <c r="G6227" s="12">
        <f t="shared" si="945"/>
        <v>0</v>
      </c>
      <c r="H6227" s="12">
        <v>9</v>
      </c>
      <c r="I6227" s="12">
        <v>10</v>
      </c>
      <c r="J6227" s="12">
        <v>1.427</v>
      </c>
      <c r="K6227" s="12"/>
      <c r="L6227" s="12">
        <f>VartojimasGamyba!H6223</f>
        <v>1.4790000000000001</v>
      </c>
      <c r="M6227" s="19">
        <f t="shared" si="938"/>
        <v>0</v>
      </c>
      <c r="N6227" s="7">
        <f t="shared" si="939"/>
        <v>-77.214970000000008</v>
      </c>
      <c r="O6227" s="7">
        <f t="shared" si="940"/>
        <v>0</v>
      </c>
      <c r="R6227" s="7"/>
      <c r="S6227" s="47">
        <f t="shared" si="941"/>
        <v>1.427</v>
      </c>
      <c r="T6227" s="47">
        <f t="shared" si="942"/>
        <v>1.427</v>
      </c>
      <c r="U6227" s="47">
        <f t="shared" si="943"/>
        <v>165.98000000000002</v>
      </c>
      <c r="V6227" s="47">
        <f t="shared" si="944"/>
        <v>54.11</v>
      </c>
      <c r="W6227" s="11"/>
    </row>
    <row r="6228" spans="1:23" x14ac:dyDescent="0.45">
      <c r="A6228" t="s">
        <v>6233</v>
      </c>
      <c r="B6228">
        <v>65.28</v>
      </c>
      <c r="D6228" s="1" t="str">
        <f>VartojimasGamyba!J6224</f>
        <v>2024-05-17-06</v>
      </c>
      <c r="E6228" s="7">
        <f>VartojimasGamyba!G6224</f>
        <v>0</v>
      </c>
      <c r="F6228" s="11"/>
      <c r="G6228" s="12">
        <f t="shared" si="945"/>
        <v>1.1102230246251565E-16</v>
      </c>
      <c r="H6228" s="12">
        <v>1.1102230246251565E-16</v>
      </c>
      <c r="I6228" s="12">
        <v>0</v>
      </c>
      <c r="J6228" s="12">
        <v>2.323</v>
      </c>
      <c r="K6228" s="12"/>
      <c r="L6228" s="12">
        <f>VartojimasGamyba!H6224</f>
        <v>2.323</v>
      </c>
      <c r="M6228" s="19">
        <f t="shared" si="938"/>
        <v>0</v>
      </c>
      <c r="N6228" s="7">
        <f t="shared" si="939"/>
        <v>-124.74510000000001</v>
      </c>
      <c r="O6228" s="7">
        <f t="shared" si="940"/>
        <v>0</v>
      </c>
      <c r="R6228" s="7"/>
      <c r="S6228" s="47">
        <f t="shared" si="941"/>
        <v>2.323</v>
      </c>
      <c r="T6228" s="47">
        <f t="shared" si="942"/>
        <v>2.323</v>
      </c>
      <c r="U6228" s="47">
        <f t="shared" si="943"/>
        <v>165.57</v>
      </c>
      <c r="V6228" s="47">
        <f t="shared" si="944"/>
        <v>53.7</v>
      </c>
      <c r="W6228" s="11"/>
    </row>
    <row r="6229" spans="1:23" x14ac:dyDescent="0.45">
      <c r="A6229" t="s">
        <v>6234</v>
      </c>
      <c r="B6229">
        <v>85.6</v>
      </c>
      <c r="D6229" s="1" t="str">
        <f>VartojimasGamyba!J6225</f>
        <v>2024-05-17-07</v>
      </c>
      <c r="E6229" s="7">
        <f>VartojimasGamyba!G6225</f>
        <v>0.41599999999999998</v>
      </c>
      <c r="F6229" s="11"/>
      <c r="G6229" s="12">
        <f t="shared" si="945"/>
        <v>1.1102230246251565E-16</v>
      </c>
      <c r="H6229" s="12">
        <v>0</v>
      </c>
      <c r="I6229" s="12">
        <v>0</v>
      </c>
      <c r="J6229" s="12">
        <v>2.3860000000000001</v>
      </c>
      <c r="K6229" s="12"/>
      <c r="L6229" s="12">
        <f>VartojimasGamyba!H6225</f>
        <v>2.802</v>
      </c>
      <c r="M6229" s="19">
        <f t="shared" si="938"/>
        <v>0</v>
      </c>
      <c r="N6229" s="7">
        <f t="shared" si="939"/>
        <v>-176.61171999999999</v>
      </c>
      <c r="O6229" s="7">
        <f t="shared" si="940"/>
        <v>0</v>
      </c>
      <c r="R6229" s="7"/>
      <c r="S6229" s="47">
        <f t="shared" si="941"/>
        <v>2.3860000000000001</v>
      </c>
      <c r="T6229" s="47">
        <f t="shared" si="942"/>
        <v>2.3860000000000001</v>
      </c>
      <c r="U6229" s="47">
        <f t="shared" si="943"/>
        <v>185.89</v>
      </c>
      <c r="V6229" s="47">
        <f t="shared" si="944"/>
        <v>74.02</v>
      </c>
      <c r="W6229" s="11"/>
    </row>
    <row r="6230" spans="1:23" x14ac:dyDescent="0.45">
      <c r="A6230" t="s">
        <v>6235</v>
      </c>
      <c r="B6230">
        <v>77.13</v>
      </c>
      <c r="D6230" s="1" t="str">
        <f>VartojimasGamyba!J6226</f>
        <v>2024-05-17-08</v>
      </c>
      <c r="E6230" s="7">
        <f>VartojimasGamyba!G6226</f>
        <v>1.087</v>
      </c>
      <c r="F6230" s="11"/>
      <c r="G6230" s="12">
        <f t="shared" si="945"/>
        <v>1.1102230246251565E-16</v>
      </c>
      <c r="H6230" s="12">
        <v>0</v>
      </c>
      <c r="I6230" s="12">
        <v>0</v>
      </c>
      <c r="J6230" s="12">
        <v>1.5250000000000001</v>
      </c>
      <c r="K6230" s="12"/>
      <c r="L6230" s="12">
        <f>VartojimasGamyba!H6226</f>
        <v>2.6120000000000001</v>
      </c>
      <c r="M6230" s="19">
        <f t="shared" si="938"/>
        <v>0</v>
      </c>
      <c r="N6230" s="7">
        <f t="shared" si="939"/>
        <v>-99.963750000000005</v>
      </c>
      <c r="O6230" s="7">
        <f t="shared" si="940"/>
        <v>0</v>
      </c>
      <c r="R6230" s="7"/>
      <c r="S6230" s="47">
        <f t="shared" si="941"/>
        <v>1.5250000000000001</v>
      </c>
      <c r="T6230" s="47">
        <f t="shared" si="942"/>
        <v>1.5250000000000001</v>
      </c>
      <c r="U6230" s="47">
        <f t="shared" si="943"/>
        <v>177.42000000000002</v>
      </c>
      <c r="V6230" s="47">
        <f t="shared" si="944"/>
        <v>65.55</v>
      </c>
      <c r="W6230" s="11"/>
    </row>
    <row r="6231" spans="1:23" x14ac:dyDescent="0.45">
      <c r="A6231" t="s">
        <v>6236</v>
      </c>
      <c r="B6231">
        <v>69.650000000000006</v>
      </c>
      <c r="D6231" s="1" t="str">
        <f>VartojimasGamyba!J6227</f>
        <v>2024-05-17-09</v>
      </c>
      <c r="E6231" s="7">
        <f>VartojimasGamyba!G6227</f>
        <v>0.91600000000000004</v>
      </c>
      <c r="F6231" s="11"/>
      <c r="G6231" s="12">
        <f t="shared" si="945"/>
        <v>1.1102230246251565E-16</v>
      </c>
      <c r="H6231" s="12">
        <v>0</v>
      </c>
      <c r="I6231" s="12">
        <v>0</v>
      </c>
      <c r="J6231" s="12">
        <v>1.5409999999999999</v>
      </c>
      <c r="K6231" s="12"/>
      <c r="L6231" s="12">
        <f>VartojimasGamyba!H6227</f>
        <v>2.4569999999999999</v>
      </c>
      <c r="M6231" s="19">
        <f t="shared" si="938"/>
        <v>0</v>
      </c>
      <c r="N6231" s="7">
        <f t="shared" si="939"/>
        <v>-89.485870000000006</v>
      </c>
      <c r="O6231" s="7">
        <f t="shared" si="940"/>
        <v>0</v>
      </c>
      <c r="R6231" s="7"/>
      <c r="S6231" s="47">
        <f t="shared" si="941"/>
        <v>1.5409999999999999</v>
      </c>
      <c r="T6231" s="47">
        <f t="shared" si="942"/>
        <v>1.5409999999999999</v>
      </c>
      <c r="U6231" s="47">
        <f t="shared" si="943"/>
        <v>169.94</v>
      </c>
      <c r="V6231" s="47">
        <f t="shared" si="944"/>
        <v>58.070000000000007</v>
      </c>
      <c r="W6231" s="11"/>
    </row>
    <row r="6232" spans="1:23" x14ac:dyDescent="0.45">
      <c r="A6232" t="s">
        <v>6237</v>
      </c>
      <c r="B6232">
        <v>35.950000000000003</v>
      </c>
      <c r="D6232" s="1" t="str">
        <f>VartojimasGamyba!J6228</f>
        <v>2024-05-17-10</v>
      </c>
      <c r="E6232" s="7">
        <f>VartojimasGamyba!G6228</f>
        <v>0.54500000000000004</v>
      </c>
      <c r="F6232" s="11"/>
      <c r="G6232" s="12">
        <f t="shared" si="945"/>
        <v>1.1102230246251565E-16</v>
      </c>
      <c r="H6232" s="12">
        <v>0</v>
      </c>
      <c r="I6232" s="12">
        <v>0</v>
      </c>
      <c r="J6232" s="12">
        <v>3.089</v>
      </c>
      <c r="K6232" s="12"/>
      <c r="L6232" s="12">
        <f>VartojimasGamyba!H6228</f>
        <v>3.6339999999999999</v>
      </c>
      <c r="M6232" s="19">
        <f t="shared" si="938"/>
        <v>0</v>
      </c>
      <c r="N6232" s="7">
        <f t="shared" si="939"/>
        <v>-75.278930000000017</v>
      </c>
      <c r="O6232" s="7">
        <f t="shared" si="940"/>
        <v>0</v>
      </c>
      <c r="R6232" s="7"/>
      <c r="S6232" s="47">
        <f t="shared" si="941"/>
        <v>3.089</v>
      </c>
      <c r="T6232" s="47">
        <f t="shared" si="942"/>
        <v>3.089</v>
      </c>
      <c r="U6232" s="47">
        <f t="shared" si="943"/>
        <v>136.24</v>
      </c>
      <c r="V6232" s="47">
        <f t="shared" si="944"/>
        <v>24.370000000000005</v>
      </c>
      <c r="W6232" s="11"/>
    </row>
    <row r="6233" spans="1:23" x14ac:dyDescent="0.45">
      <c r="A6233" t="s">
        <v>6238</v>
      </c>
      <c r="B6233">
        <v>11.18</v>
      </c>
      <c r="D6233" s="1" t="str">
        <f>VartojimasGamyba!J6229</f>
        <v>2024-05-17-11</v>
      </c>
      <c r="E6233" s="7">
        <f>VartojimasGamyba!G6229</f>
        <v>2.1999999999999999E-2</v>
      </c>
      <c r="F6233" s="11"/>
      <c r="G6233" s="12">
        <f t="shared" si="945"/>
        <v>3.56633333333333</v>
      </c>
      <c r="H6233" s="12">
        <v>7.9530000000000438</v>
      </c>
      <c r="I6233" s="12">
        <v>4.3866666666667138</v>
      </c>
      <c r="J6233" s="12">
        <v>0</v>
      </c>
      <c r="K6233" s="12"/>
      <c r="L6233" s="12">
        <f>VartojimasGamyba!H6229</f>
        <v>4.0270000000000001</v>
      </c>
      <c r="M6233" s="19">
        <f t="shared" si="938"/>
        <v>0</v>
      </c>
      <c r="N6233" s="7">
        <f t="shared" si="939"/>
        <v>0</v>
      </c>
      <c r="O6233" s="7">
        <f t="shared" si="940"/>
        <v>0</v>
      </c>
      <c r="R6233" s="7"/>
      <c r="S6233" s="47">
        <f t="shared" si="941"/>
        <v>4.0049999999999999</v>
      </c>
      <c r="T6233" s="47">
        <f t="shared" si="942"/>
        <v>4.0049999999999999</v>
      </c>
      <c r="U6233" s="47">
        <f t="shared" si="943"/>
        <v>111.47</v>
      </c>
      <c r="V6233" s="47">
        <f t="shared" si="944"/>
        <v>-0.40000000000000036</v>
      </c>
      <c r="W6233" s="11"/>
    </row>
    <row r="6234" spans="1:23" x14ac:dyDescent="0.45">
      <c r="A6234" t="s">
        <v>6239</v>
      </c>
      <c r="B6234">
        <v>4.21</v>
      </c>
      <c r="D6234" s="1" t="str">
        <f>VartojimasGamyba!J6230</f>
        <v>2024-05-17-12</v>
      </c>
      <c r="E6234" s="7">
        <f>VartojimasGamyba!G6230</f>
        <v>0</v>
      </c>
      <c r="F6234" s="11"/>
      <c r="G6234" s="12">
        <f t="shared" si="945"/>
        <v>6.7929999999999957</v>
      </c>
      <c r="H6234" s="12">
        <v>10</v>
      </c>
      <c r="I6234" s="12">
        <v>6.7733333333333334</v>
      </c>
      <c r="J6234" s="12">
        <v>0</v>
      </c>
      <c r="K6234" s="12"/>
      <c r="L6234" s="12">
        <f>VartojimasGamyba!H6230</f>
        <v>3.9039999999999999</v>
      </c>
      <c r="M6234" s="19">
        <f t="shared" si="938"/>
        <v>0</v>
      </c>
      <c r="N6234" s="7">
        <f t="shared" si="939"/>
        <v>0</v>
      </c>
      <c r="O6234" s="7">
        <f t="shared" si="940"/>
        <v>0</v>
      </c>
      <c r="R6234" s="7"/>
      <c r="S6234" s="47">
        <f t="shared" si="941"/>
        <v>3.9039999999999999</v>
      </c>
      <c r="T6234" s="47">
        <f t="shared" si="942"/>
        <v>3.9039999999999999</v>
      </c>
      <c r="U6234" s="47">
        <f t="shared" si="943"/>
        <v>104.5</v>
      </c>
      <c r="V6234" s="47">
        <f t="shared" si="944"/>
        <v>-7.37</v>
      </c>
      <c r="W6234" s="11"/>
    </row>
    <row r="6235" spans="1:23" x14ac:dyDescent="0.45">
      <c r="A6235" t="s">
        <v>6240</v>
      </c>
      <c r="B6235">
        <v>2.95</v>
      </c>
      <c r="D6235" s="1" t="str">
        <f>VartojimasGamyba!J6231</f>
        <v>2024-05-17-13</v>
      </c>
      <c r="E6235" s="7">
        <f>VartojimasGamyba!G6231</f>
        <v>0</v>
      </c>
      <c r="F6235" s="11"/>
      <c r="G6235" s="12">
        <f t="shared" si="945"/>
        <v>9.9669999999999952</v>
      </c>
      <c r="H6235" s="12">
        <v>3.1739999999999999</v>
      </c>
      <c r="I6235" s="12">
        <v>0</v>
      </c>
      <c r="J6235" s="12">
        <v>0</v>
      </c>
      <c r="K6235" s="12"/>
      <c r="L6235" s="12">
        <f>VartojimasGamyba!H6231</f>
        <v>3.1739999999999999</v>
      </c>
      <c r="M6235" s="19">
        <f t="shared" si="938"/>
        <v>0</v>
      </c>
      <c r="N6235" s="7">
        <f t="shared" si="939"/>
        <v>0</v>
      </c>
      <c r="O6235" s="7">
        <f t="shared" si="940"/>
        <v>0</v>
      </c>
      <c r="R6235" s="7"/>
      <c r="S6235" s="47">
        <f t="shared" si="941"/>
        <v>3.1739999999999999</v>
      </c>
      <c r="T6235" s="47">
        <f t="shared" si="942"/>
        <v>3.1739999999999999</v>
      </c>
      <c r="U6235" s="47">
        <f t="shared" si="943"/>
        <v>103.24000000000001</v>
      </c>
      <c r="V6235" s="47">
        <f t="shared" si="944"/>
        <v>-8.629999999999999</v>
      </c>
      <c r="W6235" s="11"/>
    </row>
    <row r="6236" spans="1:23" x14ac:dyDescent="0.45">
      <c r="A6236" t="s">
        <v>6241</v>
      </c>
      <c r="B6236">
        <v>1.93</v>
      </c>
      <c r="D6236" s="1" t="str">
        <f>VartojimasGamyba!J6232</f>
        <v>2024-05-17-14</v>
      </c>
      <c r="E6236" s="7">
        <f>VartojimasGamyba!G6232</f>
        <v>0</v>
      </c>
      <c r="F6236" s="11"/>
      <c r="G6236" s="12">
        <f t="shared" si="945"/>
        <v>12.373999999999995</v>
      </c>
      <c r="H6236" s="12">
        <v>2.407</v>
      </c>
      <c r="I6236" s="12">
        <v>0</v>
      </c>
      <c r="J6236" s="12">
        <v>0</v>
      </c>
      <c r="K6236" s="12"/>
      <c r="L6236" s="12">
        <f>VartojimasGamyba!H6232</f>
        <v>2.407</v>
      </c>
      <c r="M6236" s="19">
        <f t="shared" si="938"/>
        <v>0</v>
      </c>
      <c r="N6236" s="7">
        <f t="shared" si="939"/>
        <v>0</v>
      </c>
      <c r="O6236" s="7">
        <f t="shared" si="940"/>
        <v>0</v>
      </c>
      <c r="R6236" s="7"/>
      <c r="S6236" s="47">
        <f t="shared" si="941"/>
        <v>2.407</v>
      </c>
      <c r="T6236" s="47">
        <f t="shared" si="942"/>
        <v>2.407</v>
      </c>
      <c r="U6236" s="47">
        <f t="shared" si="943"/>
        <v>102.22000000000001</v>
      </c>
      <c r="V6236" s="47">
        <f t="shared" si="944"/>
        <v>-9.65</v>
      </c>
      <c r="W6236" s="11"/>
    </row>
    <row r="6237" spans="1:23" x14ac:dyDescent="0.45">
      <c r="A6237" t="s">
        <v>6242</v>
      </c>
      <c r="B6237">
        <v>1.25</v>
      </c>
      <c r="D6237" s="1" t="str">
        <f>VartojimasGamyba!J6233</f>
        <v>2024-05-17-15</v>
      </c>
      <c r="E6237" s="7">
        <f>VartojimasGamyba!G6233</f>
        <v>0</v>
      </c>
      <c r="F6237" s="11"/>
      <c r="G6237" s="12">
        <f t="shared" si="945"/>
        <v>14.021999999999995</v>
      </c>
      <c r="H6237" s="12">
        <v>1.6480000000000001</v>
      </c>
      <c r="I6237" s="12">
        <v>0</v>
      </c>
      <c r="J6237" s="12">
        <v>0</v>
      </c>
      <c r="K6237" s="12"/>
      <c r="L6237" s="12">
        <f>VartojimasGamyba!H6233</f>
        <v>1.6479999999999999</v>
      </c>
      <c r="M6237" s="19">
        <f t="shared" si="938"/>
        <v>0</v>
      </c>
      <c r="N6237" s="7">
        <f t="shared" si="939"/>
        <v>0</v>
      </c>
      <c r="O6237" s="7">
        <f t="shared" si="940"/>
        <v>0</v>
      </c>
      <c r="R6237" s="7"/>
      <c r="S6237" s="47">
        <f t="shared" si="941"/>
        <v>1.6479999999999999</v>
      </c>
      <c r="T6237" s="47">
        <f t="shared" si="942"/>
        <v>1.6479999999999999</v>
      </c>
      <c r="U6237" s="47">
        <f t="shared" si="943"/>
        <v>101.54</v>
      </c>
      <c r="V6237" s="47">
        <f t="shared" si="944"/>
        <v>-10.33</v>
      </c>
      <c r="W6237" s="11"/>
    </row>
    <row r="6238" spans="1:23" x14ac:dyDescent="0.45">
      <c r="A6238" t="s">
        <v>6243</v>
      </c>
      <c r="B6238">
        <v>4.99</v>
      </c>
      <c r="D6238" s="1" t="str">
        <f>VartojimasGamyba!J6234</f>
        <v>2024-05-17-16</v>
      </c>
      <c r="E6238" s="7">
        <f>VartojimasGamyba!G6234</f>
        <v>0</v>
      </c>
      <c r="F6238" s="11"/>
      <c r="G6238" s="12">
        <f t="shared" si="945"/>
        <v>13.654999999999994</v>
      </c>
      <c r="H6238" s="12">
        <v>9.6329999999999991</v>
      </c>
      <c r="I6238" s="12">
        <v>10</v>
      </c>
      <c r="J6238" s="12">
        <v>0</v>
      </c>
      <c r="K6238" s="12"/>
      <c r="L6238" s="12">
        <f>VartojimasGamyba!H6234</f>
        <v>0.63300000000000001</v>
      </c>
      <c r="M6238" s="19">
        <f t="shared" si="938"/>
        <v>-8.8817841970012523E-16</v>
      </c>
      <c r="N6238" s="7">
        <f t="shared" si="939"/>
        <v>-9.3507424026029185E-14</v>
      </c>
      <c r="O6238" s="7">
        <f t="shared" si="940"/>
        <v>-9.3507424026029185E-14</v>
      </c>
      <c r="R6238" s="7"/>
      <c r="S6238" s="47">
        <f t="shared" si="941"/>
        <v>0.63299999999999912</v>
      </c>
      <c r="T6238" s="47">
        <f t="shared" si="942"/>
        <v>0.63300000000000001</v>
      </c>
      <c r="U6238" s="47">
        <f t="shared" si="943"/>
        <v>105.28</v>
      </c>
      <c r="V6238" s="47">
        <f t="shared" si="944"/>
        <v>-6.59</v>
      </c>
      <c r="W6238" s="11"/>
    </row>
    <row r="6239" spans="1:23" x14ac:dyDescent="0.45">
      <c r="A6239" t="s">
        <v>6244</v>
      </c>
      <c r="B6239">
        <v>45.37</v>
      </c>
      <c r="D6239" s="1" t="str">
        <f>VartojimasGamyba!J6235</f>
        <v>2024-05-17-17</v>
      </c>
      <c r="E6239" s="7">
        <f>VartojimasGamyba!G6235</f>
        <v>0.125</v>
      </c>
      <c r="F6239" s="11"/>
      <c r="G6239" s="12">
        <f t="shared" si="945"/>
        <v>12.599</v>
      </c>
      <c r="H6239" s="12">
        <v>8.9440000000000062</v>
      </c>
      <c r="I6239" s="12">
        <v>10</v>
      </c>
      <c r="J6239" s="12">
        <v>0</v>
      </c>
      <c r="K6239" s="12"/>
      <c r="L6239" s="12">
        <f>VartojimasGamyba!H6235</f>
        <v>6.9000000000000006E-2</v>
      </c>
      <c r="M6239" s="19">
        <f t="shared" si="938"/>
        <v>6.1617377866696188E-15</v>
      </c>
      <c r="N6239" s="7">
        <f t="shared" si="939"/>
        <v>8.9751872600629669E-13</v>
      </c>
      <c r="O6239" s="7">
        <f t="shared" si="940"/>
        <v>8.9751872600629669E-13</v>
      </c>
      <c r="R6239" s="7"/>
      <c r="S6239" s="47">
        <f t="shared" si="941"/>
        <v>6.1617377866696188E-15</v>
      </c>
      <c r="T6239" s="47">
        <f t="shared" si="942"/>
        <v>0</v>
      </c>
      <c r="U6239" s="47">
        <f t="shared" si="943"/>
        <v>145.66</v>
      </c>
      <c r="V6239" s="47">
        <f t="shared" si="944"/>
        <v>33.79</v>
      </c>
      <c r="W6239" s="11"/>
    </row>
    <row r="6240" spans="1:23" x14ac:dyDescent="0.45">
      <c r="A6240" t="s">
        <v>6245</v>
      </c>
      <c r="B6240">
        <v>70.03</v>
      </c>
      <c r="D6240" s="1" t="str">
        <f>VartojimasGamyba!J6236</f>
        <v>2024-05-17-18</v>
      </c>
      <c r="E6240" s="7">
        <f>VartojimasGamyba!G6236</f>
        <v>0.19600000000000001</v>
      </c>
      <c r="F6240" s="11"/>
      <c r="G6240" s="12">
        <f t="shared" si="945"/>
        <v>11.408000000000001</v>
      </c>
      <c r="H6240" s="12">
        <v>8.8090000000000011</v>
      </c>
      <c r="I6240" s="12">
        <v>10</v>
      </c>
      <c r="J6240" s="12">
        <v>0</v>
      </c>
      <c r="K6240" s="12"/>
      <c r="L6240" s="12">
        <f>VartojimasGamyba!H6236</f>
        <v>5.0000000000000001E-3</v>
      </c>
      <c r="M6240" s="19">
        <f t="shared" si="938"/>
        <v>7.814929259275516E-16</v>
      </c>
      <c r="N6240" s="7">
        <f t="shared" si="939"/>
        <v>1.3310387514398059E-13</v>
      </c>
      <c r="O6240" s="7">
        <f t="shared" si="940"/>
        <v>1.3310387514398059E-13</v>
      </c>
      <c r="R6240" s="7"/>
      <c r="S6240" s="47">
        <f t="shared" si="941"/>
        <v>7.814929259275516E-16</v>
      </c>
      <c r="T6240" s="47">
        <f t="shared" si="942"/>
        <v>0</v>
      </c>
      <c r="U6240" s="47">
        <f t="shared" si="943"/>
        <v>170.32</v>
      </c>
      <c r="V6240" s="47">
        <f t="shared" si="944"/>
        <v>58.45</v>
      </c>
      <c r="W6240" s="11"/>
    </row>
    <row r="6241" spans="1:23" x14ac:dyDescent="0.45">
      <c r="A6241" t="s">
        <v>6246</v>
      </c>
      <c r="B6241">
        <v>81.61</v>
      </c>
      <c r="D6241" s="1" t="str">
        <f>VartojimasGamyba!J6237</f>
        <v>2024-05-17-19</v>
      </c>
      <c r="E6241" s="7">
        <f>VartojimasGamyba!G6237</f>
        <v>0.30599999999999999</v>
      </c>
      <c r="F6241" s="11"/>
      <c r="G6241" s="12">
        <f t="shared" si="945"/>
        <v>10.102</v>
      </c>
      <c r="H6241" s="12">
        <v>8.6939999999999991</v>
      </c>
      <c r="I6241" s="12">
        <v>10</v>
      </c>
      <c r="J6241" s="12">
        <v>0</v>
      </c>
      <c r="K6241" s="12"/>
      <c r="L6241" s="12">
        <f>VartojimasGamyba!H6237</f>
        <v>0</v>
      </c>
      <c r="M6241" s="19">
        <f t="shared" si="938"/>
        <v>-1.7763568394002505E-15</v>
      </c>
      <c r="N6241" s="7">
        <f t="shared" si="939"/>
        <v>-3.2311930908690557E-13</v>
      </c>
      <c r="O6241" s="7">
        <f t="shared" si="940"/>
        <v>-3.2311930908690557E-13</v>
      </c>
      <c r="R6241" s="7"/>
      <c r="S6241" s="47">
        <f t="shared" si="941"/>
        <v>-1.7763568394002505E-15</v>
      </c>
      <c r="T6241" s="47">
        <f t="shared" si="942"/>
        <v>0</v>
      </c>
      <c r="U6241" s="47">
        <f t="shared" si="943"/>
        <v>181.9</v>
      </c>
      <c r="V6241" s="47">
        <f t="shared" si="944"/>
        <v>70.03</v>
      </c>
      <c r="W6241" s="11"/>
    </row>
    <row r="6242" spans="1:23" x14ac:dyDescent="0.45">
      <c r="A6242" t="s">
        <v>6247</v>
      </c>
      <c r="B6242">
        <v>92.84</v>
      </c>
      <c r="D6242" s="1" t="str">
        <f>VartojimasGamyba!J6238</f>
        <v>2024-05-17-20</v>
      </c>
      <c r="E6242" s="7">
        <f>VartojimasGamyba!G6238</f>
        <v>0.42</v>
      </c>
      <c r="F6242" s="11"/>
      <c r="G6242" s="12">
        <f t="shared" si="945"/>
        <v>8.6819999999999986</v>
      </c>
      <c r="H6242" s="12">
        <v>8.5799999999999983</v>
      </c>
      <c r="I6242" s="12">
        <v>10</v>
      </c>
      <c r="J6242" s="12">
        <v>0</v>
      </c>
      <c r="K6242" s="12"/>
      <c r="L6242" s="12">
        <f>VartojimasGamyba!H6238</f>
        <v>0</v>
      </c>
      <c r="M6242" s="19">
        <f t="shared" si="938"/>
        <v>-1.7763568394002505E-15</v>
      </c>
      <c r="N6242" s="7">
        <f t="shared" si="939"/>
        <v>-3.4306779639337036E-13</v>
      </c>
      <c r="O6242" s="7">
        <f t="shared" si="940"/>
        <v>-3.4306779639337036E-13</v>
      </c>
      <c r="P6242" s="7" t="s">
        <v>8873</v>
      </c>
      <c r="R6242" s="7"/>
      <c r="S6242" s="47">
        <f t="shared" si="941"/>
        <v>-1.7763568394002505E-15</v>
      </c>
      <c r="T6242" s="47">
        <f t="shared" si="942"/>
        <v>0</v>
      </c>
      <c r="U6242" s="47">
        <f t="shared" si="943"/>
        <v>193.13</v>
      </c>
      <c r="V6242" s="47">
        <f t="shared" si="944"/>
        <v>81.260000000000005</v>
      </c>
      <c r="W6242" s="11"/>
    </row>
    <row r="6243" spans="1:23" x14ac:dyDescent="0.45">
      <c r="A6243" t="s">
        <v>6248</v>
      </c>
      <c r="B6243">
        <v>110.86</v>
      </c>
      <c r="D6243" s="1" t="str">
        <f>VartojimasGamyba!J6239</f>
        <v>2024-05-17-21</v>
      </c>
      <c r="E6243" s="7">
        <f>VartojimasGamyba!G6239</f>
        <v>0.245</v>
      </c>
      <c r="F6243" s="11"/>
      <c r="G6243" s="12">
        <f t="shared" si="945"/>
        <v>7.4369999999999976</v>
      </c>
      <c r="H6243" s="12">
        <v>8.754999999999999</v>
      </c>
      <c r="I6243" s="12">
        <v>10</v>
      </c>
      <c r="J6243" s="12">
        <v>0</v>
      </c>
      <c r="K6243" s="12"/>
      <c r="L6243" s="12">
        <f>VartojimasGamyba!H6239</f>
        <v>0</v>
      </c>
      <c r="M6243" s="19">
        <f t="shared" si="938"/>
        <v>-1.7763568394002505E-15</v>
      </c>
      <c r="N6243" s="7">
        <f t="shared" si="939"/>
        <v>-3.750777466393629E-13</v>
      </c>
      <c r="O6243" s="7">
        <f t="shared" si="940"/>
        <v>-3.750777466393629E-13</v>
      </c>
      <c r="P6243" s="7">
        <f>SUM(N6222:N6245)</f>
        <v>-666.67619000000093</v>
      </c>
      <c r="R6243" s="7"/>
      <c r="S6243" s="47">
        <f t="shared" si="941"/>
        <v>-1.7763568394002505E-15</v>
      </c>
      <c r="T6243" s="47">
        <f t="shared" si="942"/>
        <v>0</v>
      </c>
      <c r="U6243" s="47">
        <f t="shared" si="943"/>
        <v>211.15</v>
      </c>
      <c r="V6243" s="47">
        <f t="shared" si="944"/>
        <v>99.28</v>
      </c>
      <c r="W6243" s="11"/>
    </row>
    <row r="6244" spans="1:23" x14ac:dyDescent="0.45">
      <c r="A6244" t="s">
        <v>6249</v>
      </c>
      <c r="B6244">
        <v>100.6</v>
      </c>
      <c r="D6244" s="1" t="str">
        <f>VartojimasGamyba!J6240</f>
        <v>2024-05-17-22</v>
      </c>
      <c r="E6244" s="7">
        <f>VartojimasGamyba!G6240</f>
        <v>0.23100000000000001</v>
      </c>
      <c r="F6244" s="11"/>
      <c r="G6244" s="12">
        <f t="shared" si="945"/>
        <v>6.205999999999996</v>
      </c>
      <c r="H6244" s="12">
        <v>8.7689999999999984</v>
      </c>
      <c r="I6244" s="12">
        <v>10</v>
      </c>
      <c r="J6244" s="12">
        <v>0</v>
      </c>
      <c r="K6244" s="12"/>
      <c r="L6244" s="12">
        <f>VartojimasGamyba!H6240</f>
        <v>0</v>
      </c>
      <c r="M6244" s="19">
        <f t="shared" si="938"/>
        <v>-1.7763568394002505E-15</v>
      </c>
      <c r="N6244" s="7">
        <f t="shared" si="939"/>
        <v>-3.5685232546711629E-13</v>
      </c>
      <c r="O6244" s="7">
        <f t="shared" si="940"/>
        <v>-3.5685232546711629E-13</v>
      </c>
      <c r="P6244" s="7" t="s">
        <v>8872</v>
      </c>
      <c r="R6244" s="7"/>
      <c r="S6244" s="47">
        <f t="shared" si="941"/>
        <v>-1.7763568394002505E-15</v>
      </c>
      <c r="T6244" s="47">
        <f t="shared" si="942"/>
        <v>0</v>
      </c>
      <c r="U6244" s="47">
        <f t="shared" si="943"/>
        <v>200.89</v>
      </c>
      <c r="V6244" s="47">
        <f t="shared" si="944"/>
        <v>89.02</v>
      </c>
      <c r="W6244" s="11"/>
    </row>
    <row r="6245" spans="1:23" x14ac:dyDescent="0.45">
      <c r="A6245" t="s">
        <v>6250</v>
      </c>
      <c r="B6245">
        <v>89.41</v>
      </c>
      <c r="D6245" s="1" t="str">
        <f>VartojimasGamyba!J6241</f>
        <v>2024-05-17-23</v>
      </c>
      <c r="E6245" s="7">
        <f>VartojimasGamyba!G6241</f>
        <v>0.20599999999999999</v>
      </c>
      <c r="F6245" s="11"/>
      <c r="G6245" s="12">
        <f t="shared" si="945"/>
        <v>4.9999999999999947</v>
      </c>
      <c r="H6245" s="12">
        <v>8.7939999999999987</v>
      </c>
      <c r="I6245" s="12">
        <v>10</v>
      </c>
      <c r="J6245" s="12">
        <v>0</v>
      </c>
      <c r="K6245" s="12"/>
      <c r="L6245" s="12">
        <f>VartojimasGamyba!H6241</f>
        <v>0</v>
      </c>
      <c r="M6245" s="19">
        <f t="shared" si="938"/>
        <v>-1.7763568394002505E-15</v>
      </c>
      <c r="N6245" s="7">
        <f t="shared" si="939"/>
        <v>-3.3697489243422749E-13</v>
      </c>
      <c r="O6245" s="7">
        <f t="shared" si="940"/>
        <v>-3.3697489243422749E-13</v>
      </c>
      <c r="P6245" s="7">
        <f>SUM(O6222:O6245)</f>
        <v>-8.5339675430506899E-13</v>
      </c>
      <c r="Q6245" s="7">
        <f>SUMPRODUCT(B6222:B6245,E6222:E6245)+SUM(E6222:E6245)*$Z$21-SUMPRODUCT(B6222:B6245,L6222:L6245)+SUM(L6222:L6245)*ABS($Z$20)</f>
        <v>212.08295999999973</v>
      </c>
      <c r="R6245" s="7"/>
      <c r="S6245" s="47">
        <f t="shared" si="941"/>
        <v>-1.7763568394002505E-15</v>
      </c>
      <c r="T6245" s="47">
        <f t="shared" si="942"/>
        <v>0</v>
      </c>
      <c r="U6245" s="47">
        <f t="shared" si="943"/>
        <v>189.7</v>
      </c>
      <c r="V6245" s="47">
        <f t="shared" si="944"/>
        <v>77.83</v>
      </c>
      <c r="W6245" s="11">
        <f>IF(P6245&lt;&gt;Q6245,1,0)</f>
        <v>1</v>
      </c>
    </row>
    <row r="6246" spans="1:23" x14ac:dyDescent="0.45">
      <c r="A6246" t="s">
        <v>6251</v>
      </c>
      <c r="B6246">
        <v>83.24</v>
      </c>
      <c r="D6246" s="9" t="str">
        <f>VartojimasGamyba!J6242</f>
        <v>2024-05-18-00</v>
      </c>
      <c r="E6246" s="8">
        <f>VartojimasGamyba!G6242</f>
        <v>0.17699999999999999</v>
      </c>
      <c r="F6246" s="11"/>
      <c r="G6246" s="7">
        <f>G6245+H6246-I6246</f>
        <v>3.8229999999999933</v>
      </c>
      <c r="H6246" s="7">
        <v>8.8229999999999986</v>
      </c>
      <c r="I6246" s="7">
        <v>10</v>
      </c>
      <c r="J6246" s="7">
        <v>0</v>
      </c>
      <c r="L6246" s="7">
        <f>VartojimasGamyba!H6242</f>
        <v>0</v>
      </c>
      <c r="M6246" s="15">
        <f t="shared" si="938"/>
        <v>-1.7763568394002505E-15</v>
      </c>
      <c r="N6246" s="7">
        <f t="shared" si="939"/>
        <v>-3.2601477073512797E-13</v>
      </c>
      <c r="O6246" s="7">
        <f t="shared" si="940"/>
        <v>-3.2601477073512797E-13</v>
      </c>
      <c r="R6246" s="20" t="s">
        <v>8783</v>
      </c>
      <c r="S6246" s="47">
        <f t="shared" si="941"/>
        <v>-1.7763568394002505E-15</v>
      </c>
      <c r="T6246" s="47">
        <f t="shared" si="942"/>
        <v>0</v>
      </c>
      <c r="U6246" s="47">
        <f t="shared" si="943"/>
        <v>183.53</v>
      </c>
      <c r="V6246" s="47">
        <f t="shared" si="944"/>
        <v>71.66</v>
      </c>
      <c r="W6246" s="11"/>
    </row>
    <row r="6247" spans="1:23" x14ac:dyDescent="0.45">
      <c r="A6247" t="s">
        <v>6252</v>
      </c>
      <c r="B6247">
        <v>75.56</v>
      </c>
      <c r="D6247" s="9" t="str">
        <f>VartojimasGamyba!J6243</f>
        <v>2024-05-18-01</v>
      </c>
      <c r="E6247" s="8">
        <f>VartojimasGamyba!G6243</f>
        <v>0.245</v>
      </c>
      <c r="F6247" s="11"/>
      <c r="G6247" s="7">
        <f t="shared" ref="G6247:G6269" si="946">G6246+H6247-I6247</f>
        <v>2.5779999999999923</v>
      </c>
      <c r="H6247" s="7">
        <v>8.754999999999999</v>
      </c>
      <c r="I6247" s="7">
        <v>10</v>
      </c>
      <c r="J6247" s="7">
        <v>0</v>
      </c>
      <c r="L6247" s="7">
        <f>VartojimasGamyba!H6243</f>
        <v>0</v>
      </c>
      <c r="M6247" s="15">
        <f t="shared" si="938"/>
        <v>-1.7763568394002505E-15</v>
      </c>
      <c r="N6247" s="7">
        <f t="shared" si="939"/>
        <v>-3.1237235020853408E-13</v>
      </c>
      <c r="O6247" s="7">
        <f t="shared" si="940"/>
        <v>-3.1237235020853408E-13</v>
      </c>
      <c r="R6247" s="7"/>
      <c r="S6247" s="47">
        <f t="shared" si="941"/>
        <v>-1.7763568394002505E-15</v>
      </c>
      <c r="T6247" s="47">
        <f t="shared" si="942"/>
        <v>0</v>
      </c>
      <c r="U6247" s="47">
        <f t="shared" si="943"/>
        <v>175.85000000000002</v>
      </c>
      <c r="V6247" s="47">
        <f t="shared" si="944"/>
        <v>63.980000000000004</v>
      </c>
      <c r="W6247" s="11"/>
    </row>
    <row r="6248" spans="1:23" x14ac:dyDescent="0.45">
      <c r="A6248" t="s">
        <v>6253</v>
      </c>
      <c r="B6248">
        <v>64.06</v>
      </c>
      <c r="D6248" s="9" t="str">
        <f>VartojimasGamyba!J6244</f>
        <v>2024-05-18-02</v>
      </c>
      <c r="E6248" s="8">
        <f>VartojimasGamyba!G6244</f>
        <v>0.16</v>
      </c>
      <c r="F6248" s="11"/>
      <c r="G6248" s="7">
        <f t="shared" si="946"/>
        <v>1.4219999999999935</v>
      </c>
      <c r="H6248" s="7">
        <v>8.8440000000000012</v>
      </c>
      <c r="I6248" s="7">
        <v>10</v>
      </c>
      <c r="J6248" s="7">
        <v>0</v>
      </c>
      <c r="L6248" s="7">
        <f>VartojimasGamyba!H6244</f>
        <v>4.0000000000000001E-3</v>
      </c>
      <c r="M6248" s="15">
        <f t="shared" si="938"/>
        <v>1.3357370765021415E-15</v>
      </c>
      <c r="N6248" s="7">
        <f t="shared" si="939"/>
        <v>2.1952838852312697E-13</v>
      </c>
      <c r="O6248" s="7">
        <f t="shared" si="940"/>
        <v>2.1952838852312697E-13</v>
      </c>
      <c r="R6248" s="7"/>
      <c r="S6248" s="47">
        <f t="shared" si="941"/>
        <v>1.3357370765021415E-15</v>
      </c>
      <c r="T6248" s="47">
        <f t="shared" si="942"/>
        <v>0</v>
      </c>
      <c r="U6248" s="47">
        <f t="shared" si="943"/>
        <v>164.35000000000002</v>
      </c>
      <c r="V6248" s="47">
        <f t="shared" si="944"/>
        <v>52.480000000000004</v>
      </c>
      <c r="W6248" s="11"/>
    </row>
    <row r="6249" spans="1:23" x14ac:dyDescent="0.45">
      <c r="A6249" t="s">
        <v>6254</v>
      </c>
      <c r="B6249">
        <v>64.02</v>
      </c>
      <c r="D6249" s="9" t="str">
        <f>VartojimasGamyba!J6245</f>
        <v>2024-05-18-03</v>
      </c>
      <c r="E6249" s="8">
        <f>VartojimasGamyba!G6245</f>
        <v>0.13300000000000001</v>
      </c>
      <c r="F6249" s="11"/>
      <c r="G6249" s="7">
        <f t="shared" si="946"/>
        <v>0.35099999999999199</v>
      </c>
      <c r="H6249" s="7">
        <v>8.9289999999999985</v>
      </c>
      <c r="I6249" s="7">
        <v>10</v>
      </c>
      <c r="J6249" s="7">
        <v>0</v>
      </c>
      <c r="L6249" s="7">
        <f>VartojimasGamyba!H6245</f>
        <v>6.2E-2</v>
      </c>
      <c r="M6249" s="15">
        <f t="shared" si="938"/>
        <v>-2.3869795029440866E-15</v>
      </c>
      <c r="N6249" s="7">
        <f t="shared" si="939"/>
        <v>-3.9220460212874286E-13</v>
      </c>
      <c r="O6249" s="7">
        <f t="shared" si="940"/>
        <v>-3.9220460212874286E-13</v>
      </c>
      <c r="R6249" s="7"/>
      <c r="S6249" s="47">
        <f t="shared" si="941"/>
        <v>-2.3869795029440866E-15</v>
      </c>
      <c r="T6249" s="47">
        <f t="shared" si="942"/>
        <v>0</v>
      </c>
      <c r="U6249" s="47">
        <f t="shared" si="943"/>
        <v>164.31</v>
      </c>
      <c r="V6249" s="47">
        <f t="shared" si="944"/>
        <v>52.44</v>
      </c>
      <c r="W6249" s="11"/>
    </row>
    <row r="6250" spans="1:23" x14ac:dyDescent="0.45">
      <c r="A6250" t="s">
        <v>6255</v>
      </c>
      <c r="B6250">
        <v>65.7</v>
      </c>
      <c r="D6250" s="9" t="str">
        <f>VartojimasGamyba!J6246</f>
        <v>2024-05-18-04</v>
      </c>
      <c r="E6250" s="8">
        <f>VartojimasGamyba!G6246</f>
        <v>2.8000000000000001E-2</v>
      </c>
      <c r="F6250" s="11"/>
      <c r="G6250" s="7">
        <f t="shared" si="946"/>
        <v>0</v>
      </c>
      <c r="H6250" s="7">
        <v>3.1589999999999345</v>
      </c>
      <c r="I6250" s="7">
        <v>3.5099999999999252</v>
      </c>
      <c r="J6250" s="7">
        <v>0.48199999999999998</v>
      </c>
      <c r="L6250" s="7">
        <f>VartojimasGamyba!H6246</f>
        <v>0.51</v>
      </c>
      <c r="M6250" s="15">
        <f t="shared" si="938"/>
        <v>1.7763568394002505E-15</v>
      </c>
      <c r="N6250" s="7">
        <f t="shared" si="939"/>
        <v>-26.085839999999706</v>
      </c>
      <c r="O6250" s="7">
        <f t="shared" si="940"/>
        <v>2.9485747177204759E-13</v>
      </c>
      <c r="R6250" s="7"/>
      <c r="S6250" s="47">
        <f t="shared" si="941"/>
        <v>0.48200000000000176</v>
      </c>
      <c r="T6250" s="47">
        <f t="shared" si="942"/>
        <v>0.48199999999999998</v>
      </c>
      <c r="U6250" s="47">
        <f t="shared" si="943"/>
        <v>165.99</v>
      </c>
      <c r="V6250" s="47">
        <f t="shared" si="944"/>
        <v>54.120000000000005</v>
      </c>
      <c r="W6250" s="11"/>
    </row>
    <row r="6251" spans="1:23" x14ac:dyDescent="0.45">
      <c r="A6251" t="s">
        <v>6256</v>
      </c>
      <c r="B6251">
        <v>69.67</v>
      </c>
      <c r="D6251" s="9" t="str">
        <f>VartojimasGamyba!J6247</f>
        <v>2024-05-18-05</v>
      </c>
      <c r="E6251" s="8">
        <f>VartojimasGamyba!G6247</f>
        <v>8.2000000000000003E-2</v>
      </c>
      <c r="F6251" s="11"/>
      <c r="G6251" s="7">
        <f t="shared" si="946"/>
        <v>2.7755575615628914E-17</v>
      </c>
      <c r="H6251" s="7">
        <v>2.7755575615628914E-17</v>
      </c>
      <c r="I6251" s="7">
        <v>0</v>
      </c>
      <c r="J6251" s="7">
        <v>1.2949999999999999</v>
      </c>
      <c r="L6251" s="7">
        <f>VartojimasGamyba!H6247</f>
        <v>1.377</v>
      </c>
      <c r="M6251" s="15">
        <f t="shared" si="938"/>
        <v>0</v>
      </c>
      <c r="N6251" s="7">
        <f t="shared" si="939"/>
        <v>-75.226550000000003</v>
      </c>
      <c r="O6251" s="7">
        <f t="shared" si="940"/>
        <v>0</v>
      </c>
      <c r="R6251" s="7"/>
      <c r="S6251" s="47">
        <f t="shared" si="941"/>
        <v>1.2949999999999999</v>
      </c>
      <c r="T6251" s="47">
        <f t="shared" si="942"/>
        <v>1.2949999999999999</v>
      </c>
      <c r="U6251" s="47">
        <f t="shared" si="943"/>
        <v>169.96</v>
      </c>
      <c r="V6251" s="47">
        <f t="shared" si="944"/>
        <v>58.09</v>
      </c>
      <c r="W6251" s="11"/>
    </row>
    <row r="6252" spans="1:23" x14ac:dyDescent="0.45">
      <c r="A6252" t="s">
        <v>6257</v>
      </c>
      <c r="B6252">
        <v>73.22</v>
      </c>
      <c r="D6252" s="9" t="str">
        <f>VartojimasGamyba!J6248</f>
        <v>2024-05-18-06</v>
      </c>
      <c r="E6252" s="8">
        <f>VartojimasGamyba!G6248</f>
        <v>0</v>
      </c>
      <c r="F6252" s="11"/>
      <c r="G6252" s="7">
        <f t="shared" si="946"/>
        <v>2.7755575615628914E-17</v>
      </c>
      <c r="H6252" s="7">
        <v>0</v>
      </c>
      <c r="I6252" s="7">
        <v>0</v>
      </c>
      <c r="J6252" s="7">
        <v>2.3140000000000001</v>
      </c>
      <c r="L6252" s="7">
        <f>VartojimasGamyba!H6248</f>
        <v>2.3140000000000001</v>
      </c>
      <c r="M6252" s="15">
        <f t="shared" si="938"/>
        <v>0</v>
      </c>
      <c r="N6252" s="7">
        <f t="shared" si="939"/>
        <v>-142.63496000000001</v>
      </c>
      <c r="O6252" s="7">
        <f t="shared" si="940"/>
        <v>0</v>
      </c>
      <c r="R6252" s="7"/>
      <c r="S6252" s="47">
        <f t="shared" si="941"/>
        <v>2.3140000000000001</v>
      </c>
      <c r="T6252" s="47">
        <f t="shared" si="942"/>
        <v>2.3140000000000001</v>
      </c>
      <c r="U6252" s="47">
        <f t="shared" si="943"/>
        <v>173.51</v>
      </c>
      <c r="V6252" s="47">
        <f t="shared" si="944"/>
        <v>61.64</v>
      </c>
      <c r="W6252" s="11"/>
    </row>
    <row r="6253" spans="1:23" x14ac:dyDescent="0.45">
      <c r="A6253" t="s">
        <v>6258</v>
      </c>
      <c r="B6253">
        <v>72.64</v>
      </c>
      <c r="D6253" s="9" t="str">
        <f>VartojimasGamyba!J6249</f>
        <v>2024-05-18-07</v>
      </c>
      <c r="E6253" s="8">
        <f>VartojimasGamyba!G6249</f>
        <v>0</v>
      </c>
      <c r="F6253" s="11"/>
      <c r="G6253" s="7">
        <f t="shared" si="946"/>
        <v>2.7755575615628914E-17</v>
      </c>
      <c r="H6253" s="7">
        <v>0</v>
      </c>
      <c r="I6253" s="7">
        <v>0</v>
      </c>
      <c r="J6253" s="7">
        <v>3.1909999999999998</v>
      </c>
      <c r="L6253" s="7">
        <f>VartojimasGamyba!H6249</f>
        <v>3.1909999999999998</v>
      </c>
      <c r="M6253" s="15">
        <f t="shared" si="938"/>
        <v>0</v>
      </c>
      <c r="N6253" s="7">
        <f t="shared" si="939"/>
        <v>-194.84245999999999</v>
      </c>
      <c r="O6253" s="7">
        <f t="shared" si="940"/>
        <v>0</v>
      </c>
      <c r="R6253" s="7"/>
      <c r="S6253" s="47">
        <f t="shared" si="941"/>
        <v>3.1909999999999998</v>
      </c>
      <c r="T6253" s="47">
        <f t="shared" si="942"/>
        <v>3.1909999999999998</v>
      </c>
      <c r="U6253" s="47">
        <f t="shared" si="943"/>
        <v>172.93</v>
      </c>
      <c r="V6253" s="47">
        <f t="shared" si="944"/>
        <v>61.06</v>
      </c>
      <c r="W6253" s="11"/>
    </row>
    <row r="6254" spans="1:23" x14ac:dyDescent="0.45">
      <c r="A6254" t="s">
        <v>6259</v>
      </c>
      <c r="B6254">
        <v>70.989999999999995</v>
      </c>
      <c r="D6254" s="9" t="str">
        <f>VartojimasGamyba!J6250</f>
        <v>2024-05-18-08</v>
      </c>
      <c r="E6254" s="8">
        <f>VartojimasGamyba!G6250</f>
        <v>0</v>
      </c>
      <c r="F6254" s="11"/>
      <c r="G6254" s="7">
        <f t="shared" si="946"/>
        <v>2.7755575615628914E-17</v>
      </c>
      <c r="H6254" s="7">
        <v>0</v>
      </c>
      <c r="I6254" s="7">
        <v>0</v>
      </c>
      <c r="J6254" s="7">
        <v>3.681</v>
      </c>
      <c r="L6254" s="7">
        <f>VartojimasGamyba!H6250</f>
        <v>3.681</v>
      </c>
      <c r="M6254" s="15">
        <f t="shared" si="938"/>
        <v>0</v>
      </c>
      <c r="N6254" s="7">
        <f t="shared" si="939"/>
        <v>-218.68821</v>
      </c>
      <c r="O6254" s="7">
        <f t="shared" si="940"/>
        <v>0</v>
      </c>
      <c r="R6254" s="7"/>
      <c r="S6254" s="47">
        <f t="shared" si="941"/>
        <v>3.681</v>
      </c>
      <c r="T6254" s="47">
        <f t="shared" si="942"/>
        <v>3.681</v>
      </c>
      <c r="U6254" s="47">
        <f t="shared" si="943"/>
        <v>171.28</v>
      </c>
      <c r="V6254" s="47">
        <f t="shared" si="944"/>
        <v>59.41</v>
      </c>
      <c r="W6254" s="11"/>
    </row>
    <row r="6255" spans="1:23" x14ac:dyDescent="0.45">
      <c r="A6255" t="s">
        <v>6260</v>
      </c>
      <c r="B6255">
        <v>7.97</v>
      </c>
      <c r="D6255" s="9" t="str">
        <f>VartojimasGamyba!J6251</f>
        <v>2024-05-18-09</v>
      </c>
      <c r="E6255" s="8">
        <f>VartojimasGamyba!G6251</f>
        <v>0.13700000000000001</v>
      </c>
      <c r="F6255" s="11"/>
      <c r="G6255" s="7">
        <f t="shared" si="946"/>
        <v>3.22</v>
      </c>
      <c r="H6255" s="7">
        <v>3.22</v>
      </c>
      <c r="I6255" s="7">
        <v>0</v>
      </c>
      <c r="J6255" s="7">
        <v>0</v>
      </c>
      <c r="L6255" s="7">
        <f>VartojimasGamyba!H6251</f>
        <v>3.3570000000000002</v>
      </c>
      <c r="M6255" s="15">
        <f t="shared" si="938"/>
        <v>0</v>
      </c>
      <c r="N6255" s="7">
        <f t="shared" si="939"/>
        <v>0</v>
      </c>
      <c r="O6255" s="7">
        <f t="shared" si="940"/>
        <v>0</v>
      </c>
      <c r="R6255" s="7"/>
      <c r="S6255" s="47">
        <f t="shared" si="941"/>
        <v>3.22</v>
      </c>
      <c r="T6255" s="47">
        <f t="shared" si="942"/>
        <v>3.22</v>
      </c>
      <c r="U6255" s="47">
        <f t="shared" si="943"/>
        <v>108.26</v>
      </c>
      <c r="V6255" s="47">
        <f t="shared" si="944"/>
        <v>-3.6100000000000003</v>
      </c>
      <c r="W6255" s="11"/>
    </row>
    <row r="6256" spans="1:23" x14ac:dyDescent="0.45">
      <c r="A6256" t="s">
        <v>6261</v>
      </c>
      <c r="B6256">
        <v>7.43</v>
      </c>
      <c r="D6256" s="9" t="str">
        <f>VartojimasGamyba!J6252</f>
        <v>2024-05-18-10</v>
      </c>
      <c r="E6256" s="8">
        <f>VartojimasGamyba!G6252</f>
        <v>4.2999999999999997E-2</v>
      </c>
      <c r="F6256" s="11"/>
      <c r="G6256" s="7">
        <f t="shared" si="946"/>
        <v>7.1910000000000007</v>
      </c>
      <c r="H6256" s="7">
        <v>3.9710000000000005</v>
      </c>
      <c r="I6256" s="7">
        <v>0</v>
      </c>
      <c r="J6256" s="7">
        <v>0</v>
      </c>
      <c r="L6256" s="7">
        <f>VartojimasGamyba!H6252</f>
        <v>4.0140000000000002</v>
      </c>
      <c r="M6256" s="15">
        <f t="shared" si="938"/>
        <v>0</v>
      </c>
      <c r="N6256" s="7">
        <f t="shared" si="939"/>
        <v>0</v>
      </c>
      <c r="O6256" s="7">
        <f t="shared" si="940"/>
        <v>0</v>
      </c>
      <c r="R6256" s="7"/>
      <c r="S6256" s="47">
        <f t="shared" si="941"/>
        <v>3.9710000000000001</v>
      </c>
      <c r="T6256" s="47">
        <f t="shared" si="942"/>
        <v>3.9710000000000001</v>
      </c>
      <c r="U6256" s="47">
        <f t="shared" si="943"/>
        <v>107.72</v>
      </c>
      <c r="V6256" s="47">
        <f t="shared" si="944"/>
        <v>-4.1500000000000004</v>
      </c>
      <c r="W6256" s="11"/>
    </row>
    <row r="6257" spans="1:23" x14ac:dyDescent="0.45">
      <c r="A6257" t="s">
        <v>6262</v>
      </c>
      <c r="B6257">
        <v>4.95</v>
      </c>
      <c r="D6257" s="9" t="str">
        <f>VartojimasGamyba!J6253</f>
        <v>2024-05-18-11</v>
      </c>
      <c r="E6257" s="8">
        <f>VartojimasGamyba!G6253</f>
        <v>3.9E-2</v>
      </c>
      <c r="F6257" s="11"/>
      <c r="G6257" s="7">
        <f t="shared" si="946"/>
        <v>9.6170000000000009</v>
      </c>
      <c r="H6257" s="7">
        <v>2.4260000000000006</v>
      </c>
      <c r="I6257" s="7">
        <v>0</v>
      </c>
      <c r="J6257" s="7">
        <v>0</v>
      </c>
      <c r="L6257" s="7">
        <f>VartojimasGamyba!H6253</f>
        <v>2.4649999999999999</v>
      </c>
      <c r="M6257" s="15">
        <f t="shared" si="938"/>
        <v>0</v>
      </c>
      <c r="N6257" s="7">
        <f t="shared" si="939"/>
        <v>0</v>
      </c>
      <c r="O6257" s="7">
        <f t="shared" si="940"/>
        <v>0</v>
      </c>
      <c r="R6257" s="7"/>
      <c r="S6257" s="47">
        <f t="shared" si="941"/>
        <v>2.4259999999999997</v>
      </c>
      <c r="T6257" s="47">
        <f t="shared" si="942"/>
        <v>2.4259999999999997</v>
      </c>
      <c r="U6257" s="47">
        <f t="shared" si="943"/>
        <v>105.24000000000001</v>
      </c>
      <c r="V6257" s="47">
        <f t="shared" si="944"/>
        <v>-6.63</v>
      </c>
      <c r="W6257" s="11"/>
    </row>
    <row r="6258" spans="1:23" x14ac:dyDescent="0.45">
      <c r="A6258" t="s">
        <v>6263</v>
      </c>
      <c r="B6258">
        <v>0.71</v>
      </c>
      <c r="D6258" s="9" t="str">
        <f>VartojimasGamyba!J6254</f>
        <v>2024-05-18-12</v>
      </c>
      <c r="E6258" s="8">
        <f>VartojimasGamyba!G6254</f>
        <v>7.0000000000000001E-3</v>
      </c>
      <c r="F6258" s="11"/>
      <c r="G6258" s="7">
        <f t="shared" si="946"/>
        <v>12.848111111111109</v>
      </c>
      <c r="H6258" s="7">
        <v>5.4400000000000466</v>
      </c>
      <c r="I6258" s="7">
        <v>2.2088888888889393</v>
      </c>
      <c r="J6258" s="7">
        <v>0</v>
      </c>
      <c r="L6258" s="7">
        <f>VartojimasGamyba!H6254</f>
        <v>3.4590000000000001</v>
      </c>
      <c r="M6258" s="15">
        <f t="shared" si="938"/>
        <v>0</v>
      </c>
      <c r="N6258" s="7">
        <f t="shared" si="939"/>
        <v>0</v>
      </c>
      <c r="O6258" s="7">
        <f t="shared" si="940"/>
        <v>0</v>
      </c>
      <c r="R6258" s="7"/>
      <c r="S6258" s="47">
        <f t="shared" si="941"/>
        <v>3.452</v>
      </c>
      <c r="T6258" s="47">
        <f t="shared" si="942"/>
        <v>3.452</v>
      </c>
      <c r="U6258" s="47">
        <f t="shared" si="943"/>
        <v>101</v>
      </c>
      <c r="V6258" s="47">
        <f t="shared" si="944"/>
        <v>-10.870000000000001</v>
      </c>
      <c r="W6258" s="11"/>
    </row>
    <row r="6259" spans="1:23" x14ac:dyDescent="0.45">
      <c r="A6259" t="s">
        <v>6264</v>
      </c>
      <c r="B6259">
        <v>-0.02</v>
      </c>
      <c r="D6259" s="9" t="str">
        <f>VartojimasGamyba!J6255</f>
        <v>2024-05-18-13</v>
      </c>
      <c r="E6259" s="8">
        <f>VartojimasGamyba!G6255</f>
        <v>0</v>
      </c>
      <c r="F6259" s="11"/>
      <c r="G6259" s="7">
        <f t="shared" si="946"/>
        <v>14.165888888888887</v>
      </c>
      <c r="H6259" s="7">
        <v>10</v>
      </c>
      <c r="I6259" s="7">
        <v>8.6822222222222223</v>
      </c>
      <c r="J6259" s="7">
        <v>0</v>
      </c>
      <c r="L6259" s="7">
        <f>VartojimasGamyba!H6255</f>
        <v>2.1859999999999999</v>
      </c>
      <c r="M6259" s="15">
        <f t="shared" si="938"/>
        <v>0</v>
      </c>
      <c r="N6259" s="7">
        <f t="shared" si="939"/>
        <v>0</v>
      </c>
      <c r="O6259" s="7">
        <f t="shared" si="940"/>
        <v>0</v>
      </c>
      <c r="R6259" s="7"/>
      <c r="S6259" s="47">
        <f t="shared" si="941"/>
        <v>2.1859999999999999</v>
      </c>
      <c r="T6259" s="47">
        <f t="shared" si="942"/>
        <v>2.1859999999999999</v>
      </c>
      <c r="U6259" s="47">
        <f t="shared" si="943"/>
        <v>100.27000000000001</v>
      </c>
      <c r="V6259" s="47">
        <f t="shared" si="944"/>
        <v>-11.6</v>
      </c>
      <c r="W6259" s="11"/>
    </row>
    <row r="6260" spans="1:23" x14ac:dyDescent="0.45">
      <c r="A6260" t="s">
        <v>6265</v>
      </c>
      <c r="B6260">
        <v>-1.3</v>
      </c>
      <c r="D6260" s="9" t="str">
        <f>VartojimasGamyba!J6256</f>
        <v>2024-05-18-14</v>
      </c>
      <c r="E6260" s="8">
        <f>VartojimasGamyba!G6256</f>
        <v>1E-3</v>
      </c>
      <c r="F6260" s="11"/>
      <c r="G6260" s="7">
        <f t="shared" si="946"/>
        <v>15.406999999999998</v>
      </c>
      <c r="H6260" s="7">
        <v>10</v>
      </c>
      <c r="I6260" s="7">
        <v>8.7588888888888885</v>
      </c>
      <c r="J6260" s="7">
        <v>0</v>
      </c>
      <c r="L6260" s="7">
        <f>VartojimasGamyba!H6256</f>
        <v>2.1179999999999999</v>
      </c>
      <c r="M6260" s="15">
        <f t="shared" si="938"/>
        <v>0</v>
      </c>
      <c r="N6260" s="7">
        <f t="shared" si="939"/>
        <v>0</v>
      </c>
      <c r="O6260" s="7">
        <f t="shared" si="940"/>
        <v>0</v>
      </c>
      <c r="R6260" s="7"/>
      <c r="S6260" s="47">
        <f t="shared" si="941"/>
        <v>2.117</v>
      </c>
      <c r="T6260" s="47">
        <f t="shared" si="942"/>
        <v>2.117</v>
      </c>
      <c r="U6260" s="47">
        <f t="shared" si="943"/>
        <v>98.990000000000009</v>
      </c>
      <c r="V6260" s="47">
        <f t="shared" si="944"/>
        <v>-12.88</v>
      </c>
      <c r="W6260" s="11"/>
    </row>
    <row r="6261" spans="1:23" x14ac:dyDescent="0.45">
      <c r="A6261" t="s">
        <v>6266</v>
      </c>
      <c r="B6261">
        <v>-2.79</v>
      </c>
      <c r="D6261" s="9" t="str">
        <f>VartojimasGamyba!J6257</f>
        <v>2024-05-18-15</v>
      </c>
      <c r="E6261" s="8">
        <f>VartojimasGamyba!G6257</f>
        <v>0.17199999999999999</v>
      </c>
      <c r="F6261" s="11"/>
      <c r="G6261" s="7">
        <f t="shared" si="946"/>
        <v>14.399000000000001</v>
      </c>
      <c r="H6261" s="7">
        <v>8.9920000000000009</v>
      </c>
      <c r="I6261" s="7">
        <v>10</v>
      </c>
      <c r="J6261" s="7">
        <v>0</v>
      </c>
      <c r="L6261" s="7">
        <f>VartojimasGamyba!H6257</f>
        <v>0.16400000000000001</v>
      </c>
      <c r="M6261" s="15">
        <f t="shared" si="938"/>
        <v>1.4710455076283324E-15</v>
      </c>
      <c r="N6261" s="7">
        <f t="shared" si="939"/>
        <v>1.4342693699376241E-13</v>
      </c>
      <c r="O6261" s="7">
        <f t="shared" si="940"/>
        <v>1.4342693699376241E-13</v>
      </c>
      <c r="R6261" s="7"/>
      <c r="S6261" s="47">
        <f t="shared" si="941"/>
        <v>1.4710455076283324E-15</v>
      </c>
      <c r="T6261" s="47">
        <f t="shared" si="942"/>
        <v>0</v>
      </c>
      <c r="U6261" s="47">
        <f t="shared" si="943"/>
        <v>97.5</v>
      </c>
      <c r="V6261" s="47">
        <f t="shared" si="944"/>
        <v>-14.370000000000001</v>
      </c>
      <c r="W6261" s="11"/>
    </row>
    <row r="6262" spans="1:23" x14ac:dyDescent="0.45">
      <c r="A6262" t="s">
        <v>6267</v>
      </c>
      <c r="B6262">
        <v>-1.5</v>
      </c>
      <c r="D6262" s="9" t="str">
        <f>VartojimasGamyba!J6258</f>
        <v>2024-05-18-16</v>
      </c>
      <c r="E6262" s="8">
        <f>VartojimasGamyba!G6258</f>
        <v>0.185</v>
      </c>
      <c r="F6262" s="11"/>
      <c r="G6262" s="7">
        <f t="shared" si="946"/>
        <v>13.294</v>
      </c>
      <c r="H6262" s="7">
        <v>8.8949999999999996</v>
      </c>
      <c r="I6262" s="7">
        <v>10</v>
      </c>
      <c r="J6262" s="7">
        <v>0</v>
      </c>
      <c r="L6262" s="7">
        <f>VartojimasGamyba!H6258</f>
        <v>0.08</v>
      </c>
      <c r="M6262" s="15">
        <f t="shared" si="938"/>
        <v>0</v>
      </c>
      <c r="N6262" s="7">
        <f t="shared" si="939"/>
        <v>0</v>
      </c>
      <c r="O6262" s="7">
        <f t="shared" si="940"/>
        <v>0</v>
      </c>
      <c r="R6262" s="7"/>
      <c r="S6262" s="47">
        <f t="shared" si="941"/>
        <v>0</v>
      </c>
      <c r="T6262" s="47">
        <f t="shared" si="942"/>
        <v>0</v>
      </c>
      <c r="U6262" s="47">
        <f t="shared" si="943"/>
        <v>98.79</v>
      </c>
      <c r="V6262" s="47">
        <f t="shared" si="944"/>
        <v>-13.08</v>
      </c>
      <c r="W6262" s="11"/>
    </row>
    <row r="6263" spans="1:23" x14ac:dyDescent="0.45">
      <c r="A6263" t="s">
        <v>6268</v>
      </c>
      <c r="B6263">
        <v>2.99</v>
      </c>
      <c r="D6263" s="9" t="str">
        <f>VartojimasGamyba!J6259</f>
        <v>2024-05-18-17</v>
      </c>
      <c r="E6263" s="8">
        <f>VartojimasGamyba!G6259</f>
        <v>0.25900000000000001</v>
      </c>
      <c r="F6263" s="11"/>
      <c r="G6263" s="7">
        <f t="shared" si="946"/>
        <v>12.080000000000002</v>
      </c>
      <c r="H6263" s="7">
        <v>8.7860000000000014</v>
      </c>
      <c r="I6263" s="7">
        <v>10</v>
      </c>
      <c r="J6263" s="7">
        <v>0</v>
      </c>
      <c r="L6263" s="7">
        <f>VartojimasGamyba!H6259</f>
        <v>4.4999999999999998E-2</v>
      </c>
      <c r="M6263" s="15">
        <f t="shared" si="938"/>
        <v>1.7069679003611782E-15</v>
      </c>
      <c r="N6263" s="7">
        <f t="shared" si="939"/>
        <v>1.7629564474930249E-13</v>
      </c>
      <c r="O6263" s="7">
        <f t="shared" si="940"/>
        <v>1.7629564474930249E-13</v>
      </c>
      <c r="R6263" s="7"/>
      <c r="S6263" s="47">
        <f t="shared" si="941"/>
        <v>1.7069679003611782E-15</v>
      </c>
      <c r="T6263" s="47">
        <f t="shared" si="942"/>
        <v>0</v>
      </c>
      <c r="U6263" s="47">
        <f t="shared" si="943"/>
        <v>103.28</v>
      </c>
      <c r="V6263" s="47">
        <f t="shared" si="944"/>
        <v>-8.59</v>
      </c>
      <c r="W6263" s="11"/>
    </row>
    <row r="6264" spans="1:23" x14ac:dyDescent="0.45">
      <c r="A6264" t="s">
        <v>6269</v>
      </c>
      <c r="B6264">
        <v>51.47</v>
      </c>
      <c r="D6264" s="9" t="str">
        <f>VartojimasGamyba!J6260</f>
        <v>2024-05-18-18</v>
      </c>
      <c r="E6264" s="8">
        <f>VartojimasGamyba!G6260</f>
        <v>0.23499999999999999</v>
      </c>
      <c r="F6264" s="11"/>
      <c r="G6264" s="7">
        <f t="shared" si="946"/>
        <v>10.849000000000004</v>
      </c>
      <c r="H6264" s="7">
        <v>8.7690000000000019</v>
      </c>
      <c r="I6264" s="7">
        <v>10</v>
      </c>
      <c r="J6264" s="7">
        <v>0</v>
      </c>
      <c r="L6264" s="7">
        <f>VartojimasGamyba!H6260</f>
        <v>4.0000000000000001E-3</v>
      </c>
      <c r="M6264" s="15">
        <f t="shared" si="938"/>
        <v>1.3357370765021415E-15</v>
      </c>
      <c r="N6264" s="7">
        <f t="shared" si="939"/>
        <v>2.0271145872996498E-13</v>
      </c>
      <c r="O6264" s="7">
        <f t="shared" si="940"/>
        <v>2.0271145872996498E-13</v>
      </c>
      <c r="R6264" s="7"/>
      <c r="S6264" s="47">
        <f t="shared" si="941"/>
        <v>1.3357370765021415E-15</v>
      </c>
      <c r="T6264" s="47">
        <f t="shared" si="942"/>
        <v>0</v>
      </c>
      <c r="U6264" s="47">
        <f t="shared" si="943"/>
        <v>151.76</v>
      </c>
      <c r="V6264" s="47">
        <f t="shared" si="944"/>
        <v>39.89</v>
      </c>
      <c r="W6264" s="11"/>
    </row>
    <row r="6265" spans="1:23" x14ac:dyDescent="0.45">
      <c r="A6265" t="s">
        <v>6270</v>
      </c>
      <c r="B6265">
        <v>88.48</v>
      </c>
      <c r="D6265" s="9" t="str">
        <f>VartojimasGamyba!J6261</f>
        <v>2024-05-18-19</v>
      </c>
      <c r="E6265" s="8">
        <f>VartojimasGamyba!G6261</f>
        <v>0.24099999999999999</v>
      </c>
      <c r="F6265" s="11"/>
      <c r="G6265" s="7">
        <f t="shared" si="946"/>
        <v>9.6080000000000041</v>
      </c>
      <c r="H6265" s="7">
        <v>8.7590000000000003</v>
      </c>
      <c r="I6265" s="7">
        <v>10</v>
      </c>
      <c r="J6265" s="7">
        <v>0</v>
      </c>
      <c r="L6265" s="7">
        <f>VartojimasGamyba!H6261</f>
        <v>0</v>
      </c>
      <c r="M6265" s="15">
        <f t="shared" si="938"/>
        <v>0</v>
      </c>
      <c r="N6265" s="7">
        <f t="shared" si="939"/>
        <v>0</v>
      </c>
      <c r="O6265" s="7">
        <f t="shared" si="940"/>
        <v>0</v>
      </c>
      <c r="R6265" s="7"/>
      <c r="S6265" s="47">
        <f t="shared" si="941"/>
        <v>0</v>
      </c>
      <c r="T6265" s="47">
        <f t="shared" si="942"/>
        <v>0</v>
      </c>
      <c r="U6265" s="47">
        <f t="shared" si="943"/>
        <v>188.77</v>
      </c>
      <c r="V6265" s="47">
        <f t="shared" si="944"/>
        <v>76.900000000000006</v>
      </c>
      <c r="W6265" s="11"/>
    </row>
    <row r="6266" spans="1:23" x14ac:dyDescent="0.45">
      <c r="A6266" t="s">
        <v>6271</v>
      </c>
      <c r="B6266">
        <v>113.84</v>
      </c>
      <c r="D6266" s="9" t="str">
        <f>VartojimasGamyba!J6262</f>
        <v>2024-05-18-20</v>
      </c>
      <c r="E6266" s="8">
        <f>VartojimasGamyba!G6262</f>
        <v>0.11</v>
      </c>
      <c r="F6266" s="11"/>
      <c r="G6266" s="7">
        <f t="shared" si="946"/>
        <v>8.4980000000000047</v>
      </c>
      <c r="H6266" s="7">
        <v>8.8899999999999988</v>
      </c>
      <c r="I6266" s="7">
        <v>10</v>
      </c>
      <c r="J6266" s="7">
        <v>0</v>
      </c>
      <c r="L6266" s="7">
        <f>VartojimasGamyba!H6262</f>
        <v>0</v>
      </c>
      <c r="M6266" s="15">
        <f t="shared" si="938"/>
        <v>-1.7763568394002505E-15</v>
      </c>
      <c r="N6266" s="7">
        <f t="shared" si="939"/>
        <v>-3.8037129002077562E-13</v>
      </c>
      <c r="O6266" s="7">
        <f t="shared" si="940"/>
        <v>-3.8037129002077562E-13</v>
      </c>
      <c r="P6266" s="7" t="s">
        <v>8873</v>
      </c>
      <c r="R6266" s="7"/>
      <c r="S6266" s="47">
        <f t="shared" si="941"/>
        <v>-1.7763568394002505E-15</v>
      </c>
      <c r="T6266" s="47">
        <f t="shared" si="942"/>
        <v>0</v>
      </c>
      <c r="U6266" s="47">
        <f t="shared" si="943"/>
        <v>214.13</v>
      </c>
      <c r="V6266" s="47">
        <f t="shared" si="944"/>
        <v>102.26</v>
      </c>
      <c r="W6266" s="11"/>
    </row>
    <row r="6267" spans="1:23" x14ac:dyDescent="0.45">
      <c r="A6267" t="s">
        <v>6272</v>
      </c>
      <c r="B6267">
        <v>138.01</v>
      </c>
      <c r="D6267" s="9" t="str">
        <f>VartojimasGamyba!J6263</f>
        <v>2024-05-18-21</v>
      </c>
      <c r="E6267" s="8">
        <f>VartojimasGamyba!G6263</f>
        <v>0.23200000000000001</v>
      </c>
      <c r="F6267" s="11"/>
      <c r="G6267" s="7">
        <f t="shared" si="946"/>
        <v>7.2660000000000053</v>
      </c>
      <c r="H6267" s="7">
        <v>8.7679999999999989</v>
      </c>
      <c r="I6267" s="7">
        <v>10</v>
      </c>
      <c r="J6267" s="7">
        <v>0</v>
      </c>
      <c r="L6267" s="7">
        <f>VartojimasGamyba!H6263</f>
        <v>0</v>
      </c>
      <c r="M6267" s="15">
        <f t="shared" si="938"/>
        <v>-1.7763568394002505E-15</v>
      </c>
      <c r="N6267" s="7">
        <f t="shared" si="939"/>
        <v>-4.2330583482907971E-13</v>
      </c>
      <c r="O6267" s="7">
        <f t="shared" si="940"/>
        <v>-4.2330583482907971E-13</v>
      </c>
      <c r="P6267" s="7">
        <f>SUM(N6246:N6269)</f>
        <v>-657.47802000000001</v>
      </c>
      <c r="R6267" s="7"/>
      <c r="S6267" s="47">
        <f t="shared" si="941"/>
        <v>-1.7763568394002505E-15</v>
      </c>
      <c r="T6267" s="47">
        <f t="shared" si="942"/>
        <v>0</v>
      </c>
      <c r="U6267" s="47">
        <f t="shared" si="943"/>
        <v>238.3</v>
      </c>
      <c r="V6267" s="47">
        <f t="shared" si="944"/>
        <v>126.42999999999999</v>
      </c>
      <c r="W6267" s="11"/>
    </row>
    <row r="6268" spans="1:23" x14ac:dyDescent="0.45">
      <c r="A6268" t="s">
        <v>6273</v>
      </c>
      <c r="B6268">
        <v>126.25</v>
      </c>
      <c r="D6268" s="9" t="str">
        <f>VartojimasGamyba!J6264</f>
        <v>2024-05-18-22</v>
      </c>
      <c r="E6268" s="8">
        <f>VartojimasGamyba!G6264</f>
        <v>0.14399999999999999</v>
      </c>
      <c r="F6268" s="11"/>
      <c r="G6268" s="7">
        <f t="shared" si="946"/>
        <v>6.122000000000007</v>
      </c>
      <c r="H6268" s="7">
        <v>8.8560000000000016</v>
      </c>
      <c r="I6268" s="7">
        <v>10</v>
      </c>
      <c r="J6268" s="7">
        <v>0</v>
      </c>
      <c r="L6268" s="7">
        <f>VartojimasGamyba!H6264</f>
        <v>0</v>
      </c>
      <c r="M6268" s="15">
        <f t="shared" si="938"/>
        <v>1.7763568394002505E-15</v>
      </c>
      <c r="N6268" s="7">
        <f t="shared" si="939"/>
        <v>4.0241587839773278E-13</v>
      </c>
      <c r="O6268" s="7">
        <f t="shared" si="940"/>
        <v>4.0241587839773278E-13</v>
      </c>
      <c r="P6268" s="7" t="s">
        <v>8872</v>
      </c>
      <c r="R6268" s="7"/>
      <c r="S6268" s="47">
        <f t="shared" si="941"/>
        <v>1.7763568394002505E-15</v>
      </c>
      <c r="T6268" s="47">
        <f t="shared" si="942"/>
        <v>0</v>
      </c>
      <c r="U6268" s="47">
        <f t="shared" si="943"/>
        <v>226.54000000000002</v>
      </c>
      <c r="V6268" s="47">
        <f t="shared" si="944"/>
        <v>114.67</v>
      </c>
      <c r="W6268" s="11"/>
    </row>
    <row r="6269" spans="1:23" x14ac:dyDescent="0.45">
      <c r="A6269" t="s">
        <v>6274</v>
      </c>
      <c r="B6269">
        <v>99.3</v>
      </c>
      <c r="D6269" s="9" t="str">
        <f>VartojimasGamyba!J6265</f>
        <v>2024-05-18-23</v>
      </c>
      <c r="E6269" s="8">
        <f>VartojimasGamyba!G6265</f>
        <v>0.122</v>
      </c>
      <c r="F6269" s="11"/>
      <c r="G6269" s="7">
        <f t="shared" si="946"/>
        <v>5.0000000000000089</v>
      </c>
      <c r="H6269" s="7">
        <v>8.8780000000000019</v>
      </c>
      <c r="I6269" s="7">
        <v>10</v>
      </c>
      <c r="J6269" s="7">
        <v>0</v>
      </c>
      <c r="L6269" s="7">
        <f>VartojimasGamyba!H6265</f>
        <v>0</v>
      </c>
      <c r="M6269" s="15">
        <f t="shared" si="938"/>
        <v>1.7763568394002505E-15</v>
      </c>
      <c r="N6269" s="7">
        <f t="shared" si="939"/>
        <v>3.54543061575896E-13</v>
      </c>
      <c r="O6269" s="7">
        <f t="shared" si="940"/>
        <v>3.54543061575896E-13</v>
      </c>
      <c r="P6269" s="7">
        <f>SUM(O6246:O6269)</f>
        <v>-4.0490007180427047E-14</v>
      </c>
      <c r="Q6269" s="7">
        <f>SUMPRODUCT(B6246:B6269,E6246:E6269)+SUM(E6246:E6269)*$Z$21-SUMPRODUCT(B6246:B6269,L6246:L6269)+SUM(L6246:L6269)*ABS($Z$20)</f>
        <v>-82.791159999999934</v>
      </c>
      <c r="R6269" s="7"/>
      <c r="S6269" s="47">
        <f t="shared" si="941"/>
        <v>1.7763568394002505E-15</v>
      </c>
      <c r="T6269" s="47">
        <f t="shared" si="942"/>
        <v>0</v>
      </c>
      <c r="U6269" s="47">
        <f t="shared" si="943"/>
        <v>199.59</v>
      </c>
      <c r="V6269" s="47">
        <f t="shared" si="944"/>
        <v>87.72</v>
      </c>
      <c r="W6269" s="11">
        <f>IF(P6269&lt;&gt;Q6269,1,0)</f>
        <v>1</v>
      </c>
    </row>
    <row r="6270" spans="1:23" x14ac:dyDescent="0.45">
      <c r="A6270" t="s">
        <v>6275</v>
      </c>
      <c r="B6270">
        <v>90.19</v>
      </c>
      <c r="D6270" s="1" t="str">
        <f>VartojimasGamyba!J6266</f>
        <v>2024-05-19-00</v>
      </c>
      <c r="E6270" s="7">
        <f>VartojimasGamyba!G6266</f>
        <v>8.6999999999999994E-2</v>
      </c>
      <c r="F6270" s="11"/>
      <c r="G6270" s="12">
        <f>G6269+H6270-I6270</f>
        <v>3.9130000000000091</v>
      </c>
      <c r="H6270" s="12">
        <v>8.9130000000000003</v>
      </c>
      <c r="I6270" s="12">
        <v>10</v>
      </c>
      <c r="J6270" s="12">
        <v>0</v>
      </c>
      <c r="K6270" s="12"/>
      <c r="L6270" s="12">
        <f>VartojimasGamyba!H6266</f>
        <v>0</v>
      </c>
      <c r="M6270" s="19">
        <f t="shared" si="938"/>
        <v>0</v>
      </c>
      <c r="N6270" s="7">
        <f t="shared" si="939"/>
        <v>0</v>
      </c>
      <c r="O6270" s="7">
        <f t="shared" si="940"/>
        <v>0</v>
      </c>
      <c r="R6270" s="20" t="s">
        <v>8783</v>
      </c>
      <c r="S6270" s="47">
        <f t="shared" si="941"/>
        <v>0</v>
      </c>
      <c r="T6270" s="47">
        <f t="shared" si="942"/>
        <v>0</v>
      </c>
      <c r="U6270" s="47">
        <f t="shared" si="943"/>
        <v>190.48000000000002</v>
      </c>
      <c r="V6270" s="47">
        <f t="shared" si="944"/>
        <v>78.61</v>
      </c>
      <c r="W6270" s="11"/>
    </row>
    <row r="6271" spans="1:23" x14ac:dyDescent="0.45">
      <c r="A6271" t="s">
        <v>6276</v>
      </c>
      <c r="B6271">
        <v>91.82</v>
      </c>
      <c r="D6271" s="1" t="str">
        <f>VartojimasGamyba!J6267</f>
        <v>2024-05-19-01</v>
      </c>
      <c r="E6271" s="7">
        <f>VartojimasGamyba!G6267</f>
        <v>0.121</v>
      </c>
      <c r="F6271" s="11"/>
      <c r="G6271" s="12">
        <f t="shared" ref="G6271:G6293" si="947">G6270+H6271-I6271</f>
        <v>2.7920000000000069</v>
      </c>
      <c r="H6271" s="12">
        <v>8.8789999999999978</v>
      </c>
      <c r="I6271" s="12">
        <v>10</v>
      </c>
      <c r="J6271" s="12">
        <v>0</v>
      </c>
      <c r="K6271" s="12"/>
      <c r="L6271" s="12">
        <f>VartojimasGamyba!H6267</f>
        <v>0</v>
      </c>
      <c r="M6271" s="19">
        <f t="shared" si="938"/>
        <v>-1.7763568394002505E-15</v>
      </c>
      <c r="N6271" s="7">
        <f t="shared" si="939"/>
        <v>-3.4125591241718214E-13</v>
      </c>
      <c r="O6271" s="7">
        <f t="shared" si="940"/>
        <v>-3.4125591241718214E-13</v>
      </c>
      <c r="R6271" s="7"/>
      <c r="S6271" s="47">
        <f t="shared" si="941"/>
        <v>-1.7763568394002505E-15</v>
      </c>
      <c r="T6271" s="47">
        <f t="shared" si="942"/>
        <v>0</v>
      </c>
      <c r="U6271" s="47">
        <f t="shared" si="943"/>
        <v>192.11</v>
      </c>
      <c r="V6271" s="47">
        <f t="shared" si="944"/>
        <v>80.239999999999995</v>
      </c>
      <c r="W6271" s="11"/>
    </row>
    <row r="6272" spans="1:23" x14ac:dyDescent="0.45">
      <c r="A6272" t="s">
        <v>6277</v>
      </c>
      <c r="B6272">
        <v>91.88</v>
      </c>
      <c r="D6272" s="1" t="str">
        <f>VartojimasGamyba!J6268</f>
        <v>2024-05-19-02</v>
      </c>
      <c r="E6272" s="7">
        <f>VartojimasGamyba!G6268</f>
        <v>0.123</v>
      </c>
      <c r="F6272" s="11"/>
      <c r="G6272" s="12">
        <f t="shared" si="947"/>
        <v>2.1419999999999968</v>
      </c>
      <c r="H6272" s="12">
        <v>4.6400000000000921</v>
      </c>
      <c r="I6272" s="12">
        <v>5.2900000000001022</v>
      </c>
      <c r="J6272" s="12">
        <v>0</v>
      </c>
      <c r="K6272" s="12"/>
      <c r="L6272" s="12">
        <f>VartojimasGamyba!H6268</f>
        <v>2E-3</v>
      </c>
      <c r="M6272" s="19">
        <f t="shared" si="938"/>
        <v>-2.203098814490545E-16</v>
      </c>
      <c r="N6272" s="7">
        <f t="shared" si="939"/>
        <v>-4.233694991806481E-14</v>
      </c>
      <c r="O6272" s="7">
        <f t="shared" si="940"/>
        <v>-4.233694991806481E-14</v>
      </c>
      <c r="R6272" s="7"/>
      <c r="S6272" s="47">
        <f t="shared" si="941"/>
        <v>-2.203098814490545E-16</v>
      </c>
      <c r="T6272" s="47">
        <f t="shared" si="942"/>
        <v>0</v>
      </c>
      <c r="U6272" s="47">
        <f t="shared" si="943"/>
        <v>192.17000000000002</v>
      </c>
      <c r="V6272" s="47">
        <f t="shared" si="944"/>
        <v>80.3</v>
      </c>
      <c r="W6272" s="11"/>
    </row>
    <row r="6273" spans="1:23" x14ac:dyDescent="0.45">
      <c r="A6273" t="s">
        <v>6278</v>
      </c>
      <c r="B6273">
        <v>91</v>
      </c>
      <c r="D6273" s="1" t="str">
        <f>VartojimasGamyba!J6269</f>
        <v>2024-05-19-03</v>
      </c>
      <c r="E6273" s="7">
        <f>VartojimasGamyba!G6269</f>
        <v>0.218</v>
      </c>
      <c r="F6273" s="11"/>
      <c r="G6273" s="12">
        <f t="shared" si="947"/>
        <v>1</v>
      </c>
      <c r="H6273" s="12">
        <v>8.8580000000000023</v>
      </c>
      <c r="I6273" s="12">
        <v>10</v>
      </c>
      <c r="J6273" s="12">
        <v>0</v>
      </c>
      <c r="K6273" s="12"/>
      <c r="L6273" s="12">
        <f>VartojimasGamyba!H6269</f>
        <v>7.5999999999999998E-2</v>
      </c>
      <c r="M6273" s="19">
        <f t="shared" si="938"/>
        <v>2.2898349882893854E-15</v>
      </c>
      <c r="N6273" s="7">
        <f t="shared" si="939"/>
        <v>4.3802253490987656E-13</v>
      </c>
      <c r="O6273" s="7">
        <f t="shared" si="940"/>
        <v>4.3802253490987656E-13</v>
      </c>
      <c r="R6273" s="7"/>
      <c r="S6273" s="47">
        <f t="shared" si="941"/>
        <v>2.2898349882893854E-15</v>
      </c>
      <c r="T6273" s="47">
        <f t="shared" si="942"/>
        <v>0</v>
      </c>
      <c r="U6273" s="47">
        <f t="shared" si="943"/>
        <v>191.29000000000002</v>
      </c>
      <c r="V6273" s="47">
        <f t="shared" si="944"/>
        <v>79.42</v>
      </c>
      <c r="W6273" s="11"/>
    </row>
    <row r="6274" spans="1:23" x14ac:dyDescent="0.45">
      <c r="A6274" t="s">
        <v>6279</v>
      </c>
      <c r="B6274">
        <v>89.67</v>
      </c>
      <c r="D6274" s="1" t="str">
        <f>VartojimasGamyba!J6270</f>
        <v>2024-05-19-04</v>
      </c>
      <c r="E6274" s="7">
        <f>VartojimasGamyba!G6270</f>
        <v>7.0000000000000001E-3</v>
      </c>
      <c r="F6274" s="11"/>
      <c r="G6274" s="12">
        <f t="shared" si="947"/>
        <v>1</v>
      </c>
      <c r="H6274" s="12">
        <v>2.7755575615628914E-17</v>
      </c>
      <c r="I6274" s="12">
        <v>0</v>
      </c>
      <c r="J6274" s="12">
        <v>0.21</v>
      </c>
      <c r="K6274" s="12"/>
      <c r="L6274" s="12">
        <f>VartojimasGamyba!H6270</f>
        <v>0.217</v>
      </c>
      <c r="M6274" s="19">
        <f t="shared" si="938"/>
        <v>0</v>
      </c>
      <c r="N6274" s="7">
        <f t="shared" si="939"/>
        <v>-16.398900000000001</v>
      </c>
      <c r="O6274" s="7">
        <f t="shared" si="940"/>
        <v>0</v>
      </c>
      <c r="R6274" s="7"/>
      <c r="S6274" s="47">
        <f t="shared" si="941"/>
        <v>0.21</v>
      </c>
      <c r="T6274" s="47">
        <f t="shared" si="942"/>
        <v>0.21</v>
      </c>
      <c r="U6274" s="47">
        <f t="shared" si="943"/>
        <v>189.96</v>
      </c>
      <c r="V6274" s="47">
        <f t="shared" si="944"/>
        <v>78.09</v>
      </c>
      <c r="W6274" s="11"/>
    </row>
    <row r="6275" spans="1:23" x14ac:dyDescent="0.45">
      <c r="A6275" t="s">
        <v>6280</v>
      </c>
      <c r="B6275">
        <v>88.79</v>
      </c>
      <c r="D6275" s="1" t="str">
        <f>VartojimasGamyba!J6271</f>
        <v>2024-05-19-05</v>
      </c>
      <c r="E6275" s="7">
        <f>VartojimasGamyba!G6271</f>
        <v>4.0000000000000001E-3</v>
      </c>
      <c r="F6275" s="11"/>
      <c r="G6275" s="12">
        <f t="shared" si="947"/>
        <v>1</v>
      </c>
      <c r="H6275" s="12">
        <v>0</v>
      </c>
      <c r="I6275" s="12">
        <v>0</v>
      </c>
      <c r="J6275" s="12">
        <v>1.1379999999999999</v>
      </c>
      <c r="K6275" s="12"/>
      <c r="L6275" s="12">
        <f>VartojimasGamyba!H6271</f>
        <v>1.1419999999999999</v>
      </c>
      <c r="M6275" s="19">
        <f t="shared" si="938"/>
        <v>0</v>
      </c>
      <c r="N6275" s="7">
        <f t="shared" si="939"/>
        <v>-87.864980000000003</v>
      </c>
      <c r="O6275" s="7">
        <f t="shared" si="940"/>
        <v>0</v>
      </c>
      <c r="R6275" s="7"/>
      <c r="S6275" s="47">
        <f t="shared" si="941"/>
        <v>1.1379999999999999</v>
      </c>
      <c r="T6275" s="47">
        <f t="shared" si="942"/>
        <v>1.1379999999999999</v>
      </c>
      <c r="U6275" s="47">
        <f t="shared" si="943"/>
        <v>189.08</v>
      </c>
      <c r="V6275" s="47">
        <f t="shared" si="944"/>
        <v>77.210000000000008</v>
      </c>
      <c r="W6275" s="11"/>
    </row>
    <row r="6276" spans="1:23" x14ac:dyDescent="0.45">
      <c r="A6276" t="s">
        <v>6281</v>
      </c>
      <c r="B6276">
        <v>82.96</v>
      </c>
      <c r="D6276" s="1" t="str">
        <f>VartojimasGamyba!J6272</f>
        <v>2024-05-19-06</v>
      </c>
      <c r="E6276" s="7">
        <f>VartojimasGamyba!G6272</f>
        <v>0</v>
      </c>
      <c r="F6276" s="11"/>
      <c r="G6276" s="12">
        <f t="shared" si="947"/>
        <v>1</v>
      </c>
      <c r="H6276" s="12">
        <v>0</v>
      </c>
      <c r="I6276" s="12">
        <v>0</v>
      </c>
      <c r="J6276" s="12">
        <v>2.38</v>
      </c>
      <c r="K6276" s="12"/>
      <c r="L6276" s="12">
        <f>VartojimasGamyba!H6272</f>
        <v>2.38</v>
      </c>
      <c r="M6276" s="19">
        <f t="shared" si="938"/>
        <v>0</v>
      </c>
      <c r="N6276" s="7">
        <f t="shared" si="939"/>
        <v>-169.88439999999997</v>
      </c>
      <c r="O6276" s="7">
        <f t="shared" si="940"/>
        <v>0</v>
      </c>
      <c r="R6276" s="7"/>
      <c r="S6276" s="47">
        <f t="shared" si="941"/>
        <v>2.38</v>
      </c>
      <c r="T6276" s="47">
        <f t="shared" si="942"/>
        <v>2.38</v>
      </c>
      <c r="U6276" s="47">
        <f t="shared" si="943"/>
        <v>183.25</v>
      </c>
      <c r="V6276" s="47">
        <f t="shared" si="944"/>
        <v>71.38</v>
      </c>
      <c r="W6276" s="11"/>
    </row>
    <row r="6277" spans="1:23" x14ac:dyDescent="0.45">
      <c r="A6277" t="s">
        <v>6282</v>
      </c>
      <c r="B6277">
        <v>76.989999999999995</v>
      </c>
      <c r="D6277" s="1" t="str">
        <f>VartojimasGamyba!J6273</f>
        <v>2024-05-19-07</v>
      </c>
      <c r="E6277" s="7">
        <f>VartojimasGamyba!G6273</f>
        <v>0</v>
      </c>
      <c r="F6277" s="11"/>
      <c r="G6277" s="12">
        <f t="shared" si="947"/>
        <v>1</v>
      </c>
      <c r="H6277" s="12">
        <v>0</v>
      </c>
      <c r="I6277" s="12">
        <v>0</v>
      </c>
      <c r="J6277" s="12">
        <v>3.1819999999999999</v>
      </c>
      <c r="K6277" s="12"/>
      <c r="L6277" s="12">
        <f>VartojimasGamyba!H6273</f>
        <v>3.1819999999999999</v>
      </c>
      <c r="M6277" s="19">
        <f t="shared" si="938"/>
        <v>0</v>
      </c>
      <c r="N6277" s="7">
        <f t="shared" si="939"/>
        <v>-208.13461999999998</v>
      </c>
      <c r="O6277" s="7">
        <f t="shared" si="940"/>
        <v>0</v>
      </c>
      <c r="R6277" s="7"/>
      <c r="S6277" s="47">
        <f t="shared" si="941"/>
        <v>3.1819999999999999</v>
      </c>
      <c r="T6277" s="47">
        <f t="shared" si="942"/>
        <v>3.1819999999999999</v>
      </c>
      <c r="U6277" s="47">
        <f t="shared" si="943"/>
        <v>177.28</v>
      </c>
      <c r="V6277" s="47">
        <f t="shared" si="944"/>
        <v>65.41</v>
      </c>
      <c r="W6277" s="11"/>
    </row>
    <row r="6278" spans="1:23" x14ac:dyDescent="0.45">
      <c r="A6278" t="s">
        <v>6283</v>
      </c>
      <c r="B6278">
        <v>71.02</v>
      </c>
      <c r="D6278" s="1" t="str">
        <f>VartojimasGamyba!J6274</f>
        <v>2024-05-19-08</v>
      </c>
      <c r="E6278" s="7">
        <f>VartojimasGamyba!G6274</f>
        <v>0</v>
      </c>
      <c r="F6278" s="11"/>
      <c r="G6278" s="12">
        <f t="shared" si="947"/>
        <v>1</v>
      </c>
      <c r="H6278" s="12">
        <v>0</v>
      </c>
      <c r="I6278" s="12">
        <v>0</v>
      </c>
      <c r="J6278" s="12">
        <v>3.8130000000000002</v>
      </c>
      <c r="K6278" s="12"/>
      <c r="L6278" s="12">
        <f>VartojimasGamyba!H6274</f>
        <v>3.8130000000000002</v>
      </c>
      <c r="M6278" s="19">
        <f t="shared" si="938"/>
        <v>0</v>
      </c>
      <c r="N6278" s="7">
        <f t="shared" si="939"/>
        <v>-226.64472000000001</v>
      </c>
      <c r="O6278" s="7">
        <f t="shared" si="940"/>
        <v>0</v>
      </c>
      <c r="R6278" s="7"/>
      <c r="S6278" s="47">
        <f t="shared" si="941"/>
        <v>3.8130000000000002</v>
      </c>
      <c r="T6278" s="47">
        <f t="shared" si="942"/>
        <v>3.8130000000000002</v>
      </c>
      <c r="U6278" s="47">
        <f t="shared" si="943"/>
        <v>171.31</v>
      </c>
      <c r="V6278" s="47">
        <f t="shared" si="944"/>
        <v>59.44</v>
      </c>
      <c r="W6278" s="11"/>
    </row>
    <row r="6279" spans="1:23" x14ac:dyDescent="0.45">
      <c r="A6279" t="s">
        <v>6284</v>
      </c>
      <c r="B6279">
        <v>45.8</v>
      </c>
      <c r="D6279" s="1" t="str">
        <f>VartojimasGamyba!J6275</f>
        <v>2024-05-19-09</v>
      </c>
      <c r="E6279" s="7">
        <f>VartojimasGamyba!G6275</f>
        <v>0</v>
      </c>
      <c r="F6279" s="11"/>
      <c r="G6279" s="12">
        <f t="shared" si="947"/>
        <v>0</v>
      </c>
      <c r="H6279" s="12">
        <v>9.0000000000000018</v>
      </c>
      <c r="I6279" s="12">
        <v>10</v>
      </c>
      <c r="J6279" s="12">
        <v>4.202</v>
      </c>
      <c r="K6279" s="12"/>
      <c r="L6279" s="12">
        <f>VartojimasGamyba!H6275</f>
        <v>4.202</v>
      </c>
      <c r="M6279" s="19">
        <f t="shared" ref="M6279:M6342" si="948">E6279+H6279-I6279*$J$2+J6279-L6279</f>
        <v>0</v>
      </c>
      <c r="N6279" s="7">
        <f t="shared" ref="N6279:N6342" si="949">M6279*U6279-J6279*V6279</f>
        <v>-143.79244</v>
      </c>
      <c r="O6279" s="7">
        <f t="shared" ref="O6279:O6342" si="950">(M6279)*(B6279+$Z$21)</f>
        <v>0</v>
      </c>
      <c r="R6279" s="7"/>
      <c r="S6279" s="47">
        <f t="shared" ref="S6279:S6342" si="951">M6279+IF((L6279-E6279)&gt;0,(L6279-E6279),0)</f>
        <v>4.202</v>
      </c>
      <c r="T6279" s="47">
        <f t="shared" ref="T6279:T6342" si="952">IF(L6279-E6279&lt;0,0,L6279-E6279)</f>
        <v>4.202</v>
      </c>
      <c r="U6279" s="47">
        <f t="shared" ref="U6279:U6342" si="953">B6279+$Z$21</f>
        <v>146.09</v>
      </c>
      <c r="V6279" s="47">
        <f t="shared" ref="V6279:V6342" si="954">B6279+$Z$20</f>
        <v>34.22</v>
      </c>
      <c r="W6279" s="11"/>
    </row>
    <row r="6280" spans="1:23" x14ac:dyDescent="0.45">
      <c r="A6280" t="s">
        <v>6285</v>
      </c>
      <c r="B6280">
        <v>2.91</v>
      </c>
      <c r="D6280" s="1" t="str">
        <f>VartojimasGamyba!J6276</f>
        <v>2024-05-19-10</v>
      </c>
      <c r="E6280" s="7">
        <f>VartojimasGamyba!G6276</f>
        <v>0</v>
      </c>
      <c r="F6280" s="11"/>
      <c r="G6280" s="12">
        <f t="shared" si="947"/>
        <v>3.6555555555555577</v>
      </c>
      <c r="H6280" s="12">
        <v>10</v>
      </c>
      <c r="I6280" s="12">
        <v>6.3444444444444423</v>
      </c>
      <c r="J6280" s="12">
        <v>0</v>
      </c>
      <c r="K6280" s="12"/>
      <c r="L6280" s="12">
        <f>VartojimasGamyba!H6276</f>
        <v>4.29</v>
      </c>
      <c r="M6280" s="19">
        <f t="shared" si="948"/>
        <v>0</v>
      </c>
      <c r="N6280" s="7">
        <f t="shared" si="949"/>
        <v>0</v>
      </c>
      <c r="O6280" s="7">
        <f t="shared" si="950"/>
        <v>0</v>
      </c>
      <c r="R6280" s="7"/>
      <c r="S6280" s="47">
        <f t="shared" si="951"/>
        <v>4.29</v>
      </c>
      <c r="T6280" s="47">
        <f t="shared" si="952"/>
        <v>4.29</v>
      </c>
      <c r="U6280" s="47">
        <f t="shared" si="953"/>
        <v>103.2</v>
      </c>
      <c r="V6280" s="47">
        <f t="shared" si="954"/>
        <v>-8.67</v>
      </c>
      <c r="W6280" s="11"/>
    </row>
    <row r="6281" spans="1:23" x14ac:dyDescent="0.45">
      <c r="A6281" t="s">
        <v>6286</v>
      </c>
      <c r="B6281">
        <v>-0.03</v>
      </c>
      <c r="D6281" s="1" t="str">
        <f>VartojimasGamyba!J6277</f>
        <v>2024-05-19-11</v>
      </c>
      <c r="E6281" s="7">
        <f>VartojimasGamyba!G6277</f>
        <v>0.16500000000000001</v>
      </c>
      <c r="F6281" s="11"/>
      <c r="G6281" s="12">
        <f t="shared" si="947"/>
        <v>6.8011111111111191</v>
      </c>
      <c r="H6281" s="12">
        <v>10</v>
      </c>
      <c r="I6281" s="12">
        <v>6.8544444444444395</v>
      </c>
      <c r="J6281" s="12">
        <v>0</v>
      </c>
      <c r="K6281" s="12"/>
      <c r="L6281" s="12">
        <f>VartojimasGamyba!H6277</f>
        <v>3.996</v>
      </c>
      <c r="M6281" s="19">
        <f t="shared" si="948"/>
        <v>0</v>
      </c>
      <c r="N6281" s="7">
        <f t="shared" si="949"/>
        <v>0</v>
      </c>
      <c r="O6281" s="7">
        <f t="shared" si="950"/>
        <v>0</v>
      </c>
      <c r="R6281" s="7"/>
      <c r="S6281" s="47">
        <f t="shared" si="951"/>
        <v>3.831</v>
      </c>
      <c r="T6281" s="47">
        <f t="shared" si="952"/>
        <v>3.831</v>
      </c>
      <c r="U6281" s="47">
        <f t="shared" si="953"/>
        <v>100.26</v>
      </c>
      <c r="V6281" s="47">
        <f t="shared" si="954"/>
        <v>-11.61</v>
      </c>
      <c r="W6281" s="11"/>
    </row>
    <row r="6282" spans="1:23" x14ac:dyDescent="0.45">
      <c r="A6282" t="s">
        <v>6287</v>
      </c>
      <c r="B6282">
        <v>-0.18</v>
      </c>
      <c r="D6282" s="1" t="str">
        <f>VartojimasGamyba!J6278</f>
        <v>2024-05-19-12</v>
      </c>
      <c r="E6282" s="7">
        <f>VartojimasGamyba!G6278</f>
        <v>0.192</v>
      </c>
      <c r="F6282" s="11"/>
      <c r="G6282" s="12">
        <f t="shared" si="947"/>
        <v>9.3831111111111198</v>
      </c>
      <c r="H6282" s="12">
        <v>2.5820000000000007</v>
      </c>
      <c r="I6282" s="12">
        <v>0</v>
      </c>
      <c r="J6282" s="12">
        <v>0</v>
      </c>
      <c r="K6282" s="12"/>
      <c r="L6282" s="12">
        <f>VartojimasGamyba!H6278</f>
        <v>2.774</v>
      </c>
      <c r="M6282" s="19">
        <f t="shared" si="948"/>
        <v>0</v>
      </c>
      <c r="N6282" s="7">
        <f t="shared" si="949"/>
        <v>0</v>
      </c>
      <c r="O6282" s="7">
        <f t="shared" si="950"/>
        <v>0</v>
      </c>
      <c r="R6282" s="7"/>
      <c r="S6282" s="47">
        <f t="shared" si="951"/>
        <v>2.5819999999999999</v>
      </c>
      <c r="T6282" s="47">
        <f t="shared" si="952"/>
        <v>2.5819999999999999</v>
      </c>
      <c r="U6282" s="47">
        <f t="shared" si="953"/>
        <v>100.11</v>
      </c>
      <c r="V6282" s="47">
        <f t="shared" si="954"/>
        <v>-11.76</v>
      </c>
      <c r="W6282" s="11"/>
    </row>
    <row r="6283" spans="1:23" x14ac:dyDescent="0.45">
      <c r="A6283" t="s">
        <v>6288</v>
      </c>
      <c r="B6283">
        <v>-2.06</v>
      </c>
      <c r="D6283" s="1" t="str">
        <f>VartojimasGamyba!J6279</f>
        <v>2024-05-19-13</v>
      </c>
      <c r="E6283" s="7">
        <f>VartojimasGamyba!G6279</f>
        <v>0.38100000000000001</v>
      </c>
      <c r="F6283" s="11"/>
      <c r="G6283" s="12">
        <f t="shared" si="947"/>
        <v>10.153111111111121</v>
      </c>
      <c r="H6283" s="12">
        <v>10</v>
      </c>
      <c r="I6283" s="12">
        <v>9.2299999999999986</v>
      </c>
      <c r="J6283" s="12">
        <v>0</v>
      </c>
      <c r="K6283" s="12"/>
      <c r="L6283" s="12">
        <f>VartojimasGamyba!H6279</f>
        <v>2.0739999999999998</v>
      </c>
      <c r="M6283" s="19">
        <f t="shared" si="948"/>
        <v>0</v>
      </c>
      <c r="N6283" s="7">
        <f t="shared" si="949"/>
        <v>0</v>
      </c>
      <c r="O6283" s="7">
        <f t="shared" si="950"/>
        <v>0</v>
      </c>
      <c r="R6283" s="7"/>
      <c r="S6283" s="47">
        <f t="shared" si="951"/>
        <v>1.6929999999999998</v>
      </c>
      <c r="T6283" s="47">
        <f t="shared" si="952"/>
        <v>1.6929999999999998</v>
      </c>
      <c r="U6283" s="47">
        <f t="shared" si="953"/>
        <v>98.23</v>
      </c>
      <c r="V6283" s="47">
        <f t="shared" si="954"/>
        <v>-13.64</v>
      </c>
      <c r="W6283" s="11"/>
    </row>
    <row r="6284" spans="1:23" x14ac:dyDescent="0.45">
      <c r="A6284" t="s">
        <v>6289</v>
      </c>
      <c r="B6284">
        <v>-7.41</v>
      </c>
      <c r="D6284" s="1" t="str">
        <f>VartojimasGamyba!J6280</f>
        <v>2024-05-19-14</v>
      </c>
      <c r="E6284" s="7">
        <f>VartojimasGamyba!G6280</f>
        <v>0.50900000000000001</v>
      </c>
      <c r="F6284" s="11"/>
      <c r="G6284" s="12">
        <f t="shared" si="947"/>
        <v>10.272000000000006</v>
      </c>
      <c r="H6284" s="12">
        <v>10</v>
      </c>
      <c r="I6284" s="12">
        <v>9.8811111111111174</v>
      </c>
      <c r="J6284" s="12">
        <v>0</v>
      </c>
      <c r="K6284" s="12"/>
      <c r="L6284" s="12">
        <f>VartojimasGamyba!H6280</f>
        <v>1.6160000000000001</v>
      </c>
      <c r="M6284" s="19">
        <f t="shared" si="948"/>
        <v>-5.773159728050814E-15</v>
      </c>
      <c r="N6284" s="7">
        <f t="shared" si="949"/>
        <v>-5.3621107554135963E-13</v>
      </c>
      <c r="O6284" s="7">
        <f t="shared" si="950"/>
        <v>-5.3621107554135963E-13</v>
      </c>
      <c r="R6284" s="7"/>
      <c r="S6284" s="47">
        <f t="shared" si="951"/>
        <v>1.1069999999999944</v>
      </c>
      <c r="T6284" s="47">
        <f t="shared" si="952"/>
        <v>1.1070000000000002</v>
      </c>
      <c r="U6284" s="47">
        <f t="shared" si="953"/>
        <v>92.88000000000001</v>
      </c>
      <c r="V6284" s="47">
        <f t="shared" si="954"/>
        <v>-18.990000000000002</v>
      </c>
      <c r="W6284" s="11"/>
    </row>
    <row r="6285" spans="1:23" x14ac:dyDescent="0.45">
      <c r="A6285" t="s">
        <v>6290</v>
      </c>
      <c r="B6285">
        <v>-6.78</v>
      </c>
      <c r="D6285" s="1" t="str">
        <f>VartojimasGamyba!J6281</f>
        <v>2024-05-19-15</v>
      </c>
      <c r="E6285" s="7">
        <f>VartojimasGamyba!G6281</f>
        <v>0.248</v>
      </c>
      <c r="F6285" s="11"/>
      <c r="G6285" s="12">
        <f t="shared" si="947"/>
        <v>10.413111111111119</v>
      </c>
      <c r="H6285" s="12">
        <v>10</v>
      </c>
      <c r="I6285" s="12">
        <v>9.8588888888888864</v>
      </c>
      <c r="J6285" s="12">
        <v>0</v>
      </c>
      <c r="K6285" s="12"/>
      <c r="L6285" s="12">
        <f>VartojimasGamyba!H6281</f>
        <v>1.375</v>
      </c>
      <c r="M6285" s="19">
        <f t="shared" si="948"/>
        <v>1.7763568394002505E-15</v>
      </c>
      <c r="N6285" s="7">
        <f t="shared" si="949"/>
        <v>1.6610712805231743E-13</v>
      </c>
      <c r="O6285" s="7">
        <f t="shared" si="950"/>
        <v>1.6610712805231743E-13</v>
      </c>
      <c r="R6285" s="7"/>
      <c r="S6285" s="47">
        <f t="shared" si="951"/>
        <v>1.1270000000000018</v>
      </c>
      <c r="T6285" s="47">
        <f t="shared" si="952"/>
        <v>1.127</v>
      </c>
      <c r="U6285" s="47">
        <f t="shared" si="953"/>
        <v>93.51</v>
      </c>
      <c r="V6285" s="47">
        <f t="shared" si="954"/>
        <v>-18.36</v>
      </c>
      <c r="W6285" s="11"/>
    </row>
    <row r="6286" spans="1:23" x14ac:dyDescent="0.45">
      <c r="A6286" t="s">
        <v>6291</v>
      </c>
      <c r="B6286">
        <v>2.99</v>
      </c>
      <c r="D6286" s="1" t="str">
        <f>VartojimasGamyba!J6282</f>
        <v>2024-05-19-16</v>
      </c>
      <c r="E6286" s="7">
        <f>VartojimasGamyba!G6282</f>
        <v>2.3E-2</v>
      </c>
      <c r="F6286" s="11"/>
      <c r="G6286" s="12">
        <f t="shared" si="947"/>
        <v>9.8121111111111219</v>
      </c>
      <c r="H6286" s="12">
        <v>9.3990000000000009</v>
      </c>
      <c r="I6286" s="12">
        <v>10</v>
      </c>
      <c r="J6286" s="12">
        <v>0</v>
      </c>
      <c r="K6286" s="12"/>
      <c r="L6286" s="12">
        <f>VartojimasGamyba!H6282</f>
        <v>0.42199999999999999</v>
      </c>
      <c r="M6286" s="19">
        <f t="shared" si="948"/>
        <v>6.106226635438361E-16</v>
      </c>
      <c r="N6286" s="7">
        <f t="shared" si="949"/>
        <v>6.3065108690807388E-14</v>
      </c>
      <c r="O6286" s="7">
        <f t="shared" si="950"/>
        <v>6.3065108690807388E-14</v>
      </c>
      <c r="R6286" s="7"/>
      <c r="S6286" s="47">
        <f t="shared" si="951"/>
        <v>0.39900000000000058</v>
      </c>
      <c r="T6286" s="47">
        <f t="shared" si="952"/>
        <v>0.39899999999999997</v>
      </c>
      <c r="U6286" s="47">
        <f t="shared" si="953"/>
        <v>103.28</v>
      </c>
      <c r="V6286" s="47">
        <f t="shared" si="954"/>
        <v>-8.59</v>
      </c>
      <c r="W6286" s="11"/>
    </row>
    <row r="6287" spans="1:23" x14ac:dyDescent="0.45">
      <c r="A6287" t="s">
        <v>6292</v>
      </c>
      <c r="B6287">
        <v>-2.5299999999999998</v>
      </c>
      <c r="D6287" s="1" t="str">
        <f>VartojimasGamyba!J6283</f>
        <v>2024-05-19-17</v>
      </c>
      <c r="E6287" s="7">
        <f>VartojimasGamyba!G6283</f>
        <v>0.20799999999999999</v>
      </c>
      <c r="F6287" s="11"/>
      <c r="G6287" s="12">
        <f t="shared" si="947"/>
        <v>8.6741111111111238</v>
      </c>
      <c r="H6287" s="12">
        <v>8.8620000000000019</v>
      </c>
      <c r="I6287" s="12">
        <v>10</v>
      </c>
      <c r="J6287" s="12">
        <v>0</v>
      </c>
      <c r="K6287" s="12"/>
      <c r="L6287" s="12">
        <f>VartojimasGamyba!H6283</f>
        <v>7.0000000000000007E-2</v>
      </c>
      <c r="M6287" s="19">
        <f t="shared" si="948"/>
        <v>2.0539125955565396E-15</v>
      </c>
      <c r="N6287" s="7">
        <f t="shared" si="949"/>
        <v>2.0079049534160733E-13</v>
      </c>
      <c r="O6287" s="7">
        <f t="shared" si="950"/>
        <v>2.0079049534160733E-13</v>
      </c>
      <c r="R6287" s="7"/>
      <c r="S6287" s="47">
        <f t="shared" si="951"/>
        <v>2.0539125955565396E-15</v>
      </c>
      <c r="T6287" s="47">
        <f t="shared" si="952"/>
        <v>0</v>
      </c>
      <c r="U6287" s="47">
        <f t="shared" si="953"/>
        <v>97.76</v>
      </c>
      <c r="V6287" s="47">
        <f t="shared" si="954"/>
        <v>-14.11</v>
      </c>
      <c r="W6287" s="11"/>
    </row>
    <row r="6288" spans="1:23" x14ac:dyDescent="0.45">
      <c r="A6288" t="s">
        <v>6293</v>
      </c>
      <c r="B6288">
        <v>2.83</v>
      </c>
      <c r="D6288" s="1" t="str">
        <f>VartojimasGamyba!J6284</f>
        <v>2024-05-19-18</v>
      </c>
      <c r="E6288" s="7">
        <f>VartojimasGamyba!G6284</f>
        <v>0.33500000000000002</v>
      </c>
      <c r="F6288" s="11"/>
      <c r="G6288" s="12">
        <f t="shared" si="947"/>
        <v>7.3461111111111244</v>
      </c>
      <c r="H6288" s="12">
        <v>8.6720000000000006</v>
      </c>
      <c r="I6288" s="12">
        <v>10</v>
      </c>
      <c r="J6288" s="12">
        <v>0</v>
      </c>
      <c r="K6288" s="12"/>
      <c r="L6288" s="12">
        <f>VartojimasGamyba!H6284</f>
        <v>7.0000000000000001E-3</v>
      </c>
      <c r="M6288" s="19">
        <f t="shared" si="948"/>
        <v>1.4493614641786223E-15</v>
      </c>
      <c r="N6288" s="7">
        <f t="shared" si="949"/>
        <v>1.4945815418609955E-13</v>
      </c>
      <c r="O6288" s="7">
        <f t="shared" si="950"/>
        <v>1.4945815418609955E-13</v>
      </c>
      <c r="R6288" s="7"/>
      <c r="S6288" s="47">
        <f t="shared" si="951"/>
        <v>1.4493614641786223E-15</v>
      </c>
      <c r="T6288" s="47">
        <f t="shared" si="952"/>
        <v>0</v>
      </c>
      <c r="U6288" s="47">
        <f t="shared" si="953"/>
        <v>103.12</v>
      </c>
      <c r="V6288" s="47">
        <f t="shared" si="954"/>
        <v>-8.75</v>
      </c>
      <c r="W6288" s="11"/>
    </row>
    <row r="6289" spans="1:23" x14ac:dyDescent="0.45">
      <c r="A6289" t="s">
        <v>6294</v>
      </c>
      <c r="B6289">
        <v>88.58</v>
      </c>
      <c r="D6289" s="1" t="str">
        <f>VartojimasGamyba!J6285</f>
        <v>2024-05-19-19</v>
      </c>
      <c r="E6289" s="7">
        <f>VartojimasGamyba!G6285</f>
        <v>0.23799999999999999</v>
      </c>
      <c r="F6289" s="11"/>
      <c r="G6289" s="12">
        <f t="shared" si="947"/>
        <v>6.5562222222222291</v>
      </c>
      <c r="H6289" s="12">
        <v>4.7290000000000543</v>
      </c>
      <c r="I6289" s="12">
        <v>5.5188888888889496</v>
      </c>
      <c r="J6289" s="12">
        <v>0</v>
      </c>
      <c r="K6289" s="12"/>
      <c r="L6289" s="12">
        <f>VartojimasGamyba!H6285</f>
        <v>0</v>
      </c>
      <c r="M6289" s="19">
        <f t="shared" si="948"/>
        <v>-8.8817841970012523E-16</v>
      </c>
      <c r="N6289" s="7">
        <f t="shared" si="949"/>
        <v>-1.6775025812876266E-13</v>
      </c>
      <c r="O6289" s="7">
        <f t="shared" si="950"/>
        <v>-1.6775025812876266E-13</v>
      </c>
      <c r="R6289" s="7"/>
      <c r="S6289" s="47">
        <f t="shared" si="951"/>
        <v>-8.8817841970012523E-16</v>
      </c>
      <c r="T6289" s="47">
        <f t="shared" si="952"/>
        <v>0</v>
      </c>
      <c r="U6289" s="47">
        <f t="shared" si="953"/>
        <v>188.87</v>
      </c>
      <c r="V6289" s="47">
        <f t="shared" si="954"/>
        <v>77</v>
      </c>
      <c r="W6289" s="11"/>
    </row>
    <row r="6290" spans="1:23" x14ac:dyDescent="0.45">
      <c r="A6290" t="s">
        <v>6295</v>
      </c>
      <c r="B6290">
        <v>93.32</v>
      </c>
      <c r="D6290" s="1" t="str">
        <f>VartojimasGamyba!J6286</f>
        <v>2024-05-19-20</v>
      </c>
      <c r="E6290" s="7">
        <f>VartojimasGamyba!G6286</f>
        <v>0.13300000000000001</v>
      </c>
      <c r="F6290" s="11"/>
      <c r="G6290" s="12">
        <f t="shared" si="947"/>
        <v>6.4084444444444513</v>
      </c>
      <c r="H6290" s="12">
        <v>0</v>
      </c>
      <c r="I6290" s="12">
        <v>0.14777777777777779</v>
      </c>
      <c r="J6290" s="12">
        <v>0</v>
      </c>
      <c r="K6290" s="12"/>
      <c r="L6290" s="12">
        <f>VartojimasGamyba!H6286</f>
        <v>0</v>
      </c>
      <c r="M6290" s="19">
        <f t="shared" si="948"/>
        <v>0</v>
      </c>
      <c r="N6290" s="7">
        <f t="shared" si="949"/>
        <v>0</v>
      </c>
      <c r="O6290" s="7">
        <f t="shared" si="950"/>
        <v>0</v>
      </c>
      <c r="P6290" s="7" t="s">
        <v>8873</v>
      </c>
      <c r="R6290" s="7"/>
      <c r="S6290" s="47">
        <f t="shared" si="951"/>
        <v>0</v>
      </c>
      <c r="T6290" s="47">
        <f t="shared" si="952"/>
        <v>0</v>
      </c>
      <c r="U6290" s="47">
        <f t="shared" si="953"/>
        <v>193.61</v>
      </c>
      <c r="V6290" s="47">
        <f t="shared" si="954"/>
        <v>81.739999999999995</v>
      </c>
      <c r="W6290" s="11"/>
    </row>
    <row r="6291" spans="1:23" x14ac:dyDescent="0.45">
      <c r="A6291" t="s">
        <v>6296</v>
      </c>
      <c r="B6291">
        <v>119.09</v>
      </c>
      <c r="D6291" s="1" t="str">
        <f>VartojimasGamyba!J6287</f>
        <v>2024-05-19-21</v>
      </c>
      <c r="E6291" s="7">
        <f>VartojimasGamyba!G6287</f>
        <v>0.14099999999999999</v>
      </c>
      <c r="F6291" s="11"/>
      <c r="G6291" s="12">
        <f t="shared" si="947"/>
        <v>6.251777777777785</v>
      </c>
      <c r="H6291" s="12">
        <v>0</v>
      </c>
      <c r="I6291" s="12">
        <v>0.15666666666666665</v>
      </c>
      <c r="J6291" s="12">
        <v>0</v>
      </c>
      <c r="K6291" s="12"/>
      <c r="L6291" s="12">
        <f>VartojimasGamyba!H6287</f>
        <v>0</v>
      </c>
      <c r="M6291" s="19">
        <f t="shared" si="948"/>
        <v>0</v>
      </c>
      <c r="N6291" s="7">
        <f t="shared" si="949"/>
        <v>0</v>
      </c>
      <c r="O6291" s="7">
        <f t="shared" si="950"/>
        <v>0</v>
      </c>
      <c r="P6291" s="7">
        <f>SUM(N6270:N6293)</f>
        <v>-852.72005999999999</v>
      </c>
      <c r="R6291" s="7"/>
      <c r="S6291" s="47">
        <f t="shared" si="951"/>
        <v>0</v>
      </c>
      <c r="T6291" s="47">
        <f t="shared" si="952"/>
        <v>0</v>
      </c>
      <c r="U6291" s="47">
        <f t="shared" si="953"/>
        <v>219.38</v>
      </c>
      <c r="V6291" s="47">
        <f t="shared" si="954"/>
        <v>107.51</v>
      </c>
      <c r="W6291" s="11"/>
    </row>
    <row r="6292" spans="1:23" x14ac:dyDescent="0.45">
      <c r="A6292" t="s">
        <v>6297</v>
      </c>
      <c r="B6292">
        <v>126.68</v>
      </c>
      <c r="D6292" s="1" t="str">
        <f>VartojimasGamyba!J6288</f>
        <v>2024-05-19-22</v>
      </c>
      <c r="E6292" s="7">
        <f>VartojimasGamyba!G6288</f>
        <v>0.124</v>
      </c>
      <c r="F6292" s="11"/>
      <c r="G6292" s="12">
        <f t="shared" si="947"/>
        <v>5.1277777777777835</v>
      </c>
      <c r="H6292" s="12">
        <v>8.8759999999999994</v>
      </c>
      <c r="I6292" s="12">
        <v>10</v>
      </c>
      <c r="J6292" s="12">
        <v>0</v>
      </c>
      <c r="K6292" s="12"/>
      <c r="L6292" s="12">
        <f>VartojimasGamyba!H6288</f>
        <v>0</v>
      </c>
      <c r="M6292" s="19">
        <f t="shared" si="948"/>
        <v>0</v>
      </c>
      <c r="N6292" s="7">
        <f t="shared" si="949"/>
        <v>0</v>
      </c>
      <c r="O6292" s="7">
        <f t="shared" si="950"/>
        <v>0</v>
      </c>
      <c r="P6292" s="7" t="s">
        <v>8872</v>
      </c>
      <c r="R6292" s="7"/>
      <c r="S6292" s="47">
        <f t="shared" si="951"/>
        <v>0</v>
      </c>
      <c r="T6292" s="47">
        <f t="shared" si="952"/>
        <v>0</v>
      </c>
      <c r="U6292" s="47">
        <f t="shared" si="953"/>
        <v>226.97000000000003</v>
      </c>
      <c r="V6292" s="47">
        <f t="shared" si="954"/>
        <v>115.10000000000001</v>
      </c>
      <c r="W6292" s="11"/>
    </row>
    <row r="6293" spans="1:23" x14ac:dyDescent="0.45">
      <c r="A6293" t="s">
        <v>6298</v>
      </c>
      <c r="B6293">
        <v>105.02</v>
      </c>
      <c r="D6293" s="1" t="str">
        <f>VartojimasGamyba!J6289</f>
        <v>2024-05-19-23</v>
      </c>
      <c r="E6293" s="7">
        <f>VartojimasGamyba!G6289</f>
        <v>0.115</v>
      </c>
      <c r="F6293" s="11"/>
      <c r="G6293" s="12">
        <f t="shared" si="947"/>
        <v>5.0000000000000053</v>
      </c>
      <c r="H6293" s="12">
        <v>0</v>
      </c>
      <c r="I6293" s="12">
        <v>0.1277777777777778</v>
      </c>
      <c r="J6293" s="12">
        <v>0</v>
      </c>
      <c r="K6293" s="12"/>
      <c r="L6293" s="12">
        <f>VartojimasGamyba!H6289</f>
        <v>0</v>
      </c>
      <c r="M6293" s="19">
        <f t="shared" si="948"/>
        <v>-1.3877787807814457E-17</v>
      </c>
      <c r="N6293" s="7">
        <f t="shared" si="949"/>
        <v>-2.8492486148223861E-15</v>
      </c>
      <c r="O6293" s="7">
        <f t="shared" si="950"/>
        <v>-2.8492486148223861E-15</v>
      </c>
      <c r="P6293" s="7">
        <f>SUM(O6270:O6293)</f>
        <v>-7.2960023439483386E-14</v>
      </c>
      <c r="Q6293" s="7">
        <f>SUMPRODUCT(B6270:B6293,E6270:E6293)+SUM(E6270:E6293)*$Z$21-SUMPRODUCT(B6270:B6293,L6270:L6293)+SUM(L6270:L6293)*ABS($Z$20)</f>
        <v>-193.12510999999978</v>
      </c>
      <c r="R6293" s="7"/>
      <c r="S6293" s="47">
        <f t="shared" si="951"/>
        <v>-1.3877787807814457E-17</v>
      </c>
      <c r="T6293" s="47">
        <f t="shared" si="952"/>
        <v>0</v>
      </c>
      <c r="U6293" s="47">
        <f t="shared" si="953"/>
        <v>205.31</v>
      </c>
      <c r="V6293" s="47">
        <f t="shared" si="954"/>
        <v>93.44</v>
      </c>
      <c r="W6293" s="11">
        <f>IF(P6293&lt;&gt;Q6293,1,0)</f>
        <v>1</v>
      </c>
    </row>
    <row r="6294" spans="1:23" x14ac:dyDescent="0.45">
      <c r="A6294" t="s">
        <v>6299</v>
      </c>
      <c r="B6294">
        <v>88.15</v>
      </c>
      <c r="D6294" s="9" t="str">
        <f>VartojimasGamyba!J6290</f>
        <v>2024-05-20-00</v>
      </c>
      <c r="E6294" s="8">
        <f>VartojimasGamyba!G6290</f>
        <v>0.193</v>
      </c>
      <c r="F6294" s="11"/>
      <c r="G6294" s="7">
        <f>G6293+H6294-I6294</f>
        <v>4.7855555555555611</v>
      </c>
      <c r="H6294" s="7">
        <v>0</v>
      </c>
      <c r="I6294" s="7">
        <v>0.21444444444444447</v>
      </c>
      <c r="J6294" s="7">
        <v>0</v>
      </c>
      <c r="L6294" s="7">
        <f>VartojimasGamyba!H6290</f>
        <v>0</v>
      </c>
      <c r="M6294" s="15">
        <f t="shared" si="948"/>
        <v>-2.7755575615628914E-17</v>
      </c>
      <c r="N6294" s="7">
        <f t="shared" si="949"/>
        <v>-5.2302606690091124E-15</v>
      </c>
      <c r="O6294" s="7">
        <f t="shared" si="950"/>
        <v>-5.2302606690091124E-15</v>
      </c>
      <c r="R6294" s="20" t="s">
        <v>8783</v>
      </c>
      <c r="S6294" s="47">
        <f t="shared" si="951"/>
        <v>-2.7755575615628914E-17</v>
      </c>
      <c r="T6294" s="47">
        <f t="shared" si="952"/>
        <v>0</v>
      </c>
      <c r="U6294" s="47">
        <f t="shared" si="953"/>
        <v>188.44</v>
      </c>
      <c r="V6294" s="47">
        <f t="shared" si="954"/>
        <v>76.570000000000007</v>
      </c>
      <c r="W6294" s="11"/>
    </row>
    <row r="6295" spans="1:23" x14ac:dyDescent="0.45">
      <c r="A6295" t="s">
        <v>6300</v>
      </c>
      <c r="B6295">
        <v>92.04</v>
      </c>
      <c r="D6295" s="9" t="str">
        <f>VartojimasGamyba!J6291</f>
        <v>2024-05-20-01</v>
      </c>
      <c r="E6295" s="8">
        <f>VartojimasGamyba!G6291</f>
        <v>0.19400000000000001</v>
      </c>
      <c r="F6295" s="11"/>
      <c r="G6295" s="7">
        <f t="shared" ref="G6295:G6317" si="955">G6294+H6295-I6295</f>
        <v>4.5700000000000056</v>
      </c>
      <c r="H6295" s="7">
        <v>0</v>
      </c>
      <c r="I6295" s="7">
        <v>0.21555555555555558</v>
      </c>
      <c r="J6295" s="7">
        <v>0</v>
      </c>
      <c r="L6295" s="7">
        <f>VartojimasGamyba!H6291</f>
        <v>0</v>
      </c>
      <c r="M6295" s="15">
        <f t="shared" si="948"/>
        <v>-2.7755575615628914E-17</v>
      </c>
      <c r="N6295" s="7">
        <f t="shared" si="949"/>
        <v>-5.3382298581539093E-15</v>
      </c>
      <c r="O6295" s="7">
        <f t="shared" si="950"/>
        <v>-5.3382298581539093E-15</v>
      </c>
      <c r="R6295" s="7"/>
      <c r="S6295" s="47">
        <f t="shared" si="951"/>
        <v>-2.7755575615628914E-17</v>
      </c>
      <c r="T6295" s="47">
        <f t="shared" si="952"/>
        <v>0</v>
      </c>
      <c r="U6295" s="47">
        <f t="shared" si="953"/>
        <v>192.33</v>
      </c>
      <c r="V6295" s="47">
        <f t="shared" si="954"/>
        <v>80.460000000000008</v>
      </c>
      <c r="W6295" s="11"/>
    </row>
    <row r="6296" spans="1:23" x14ac:dyDescent="0.45">
      <c r="A6296" t="s">
        <v>6301</v>
      </c>
      <c r="B6296">
        <v>82.47</v>
      </c>
      <c r="D6296" s="9" t="str">
        <f>VartojimasGamyba!J6292</f>
        <v>2024-05-20-02</v>
      </c>
      <c r="E6296" s="8">
        <f>VartojimasGamyba!G6292</f>
        <v>0.23599999999999999</v>
      </c>
      <c r="F6296" s="11"/>
      <c r="G6296" s="7">
        <f t="shared" si="955"/>
        <v>4.3133333333333388</v>
      </c>
      <c r="H6296" s="7">
        <v>0</v>
      </c>
      <c r="I6296" s="7">
        <v>0.2566666666666666</v>
      </c>
      <c r="J6296" s="7">
        <v>0</v>
      </c>
      <c r="L6296" s="7">
        <f>VartojimasGamyba!H6292</f>
        <v>5.0000000000000001E-3</v>
      </c>
      <c r="M6296" s="15">
        <f t="shared" si="948"/>
        <v>3.2092384305570931E-17</v>
      </c>
      <c r="N6296" s="7">
        <f t="shared" si="949"/>
        <v>5.8652041556861433E-15</v>
      </c>
      <c r="O6296" s="7">
        <f t="shared" si="950"/>
        <v>5.8652041556861433E-15</v>
      </c>
      <c r="R6296" s="7"/>
      <c r="S6296" s="47">
        <f t="shared" si="951"/>
        <v>3.2092384305570931E-17</v>
      </c>
      <c r="T6296" s="47">
        <f t="shared" si="952"/>
        <v>0</v>
      </c>
      <c r="U6296" s="47">
        <f t="shared" si="953"/>
        <v>182.76</v>
      </c>
      <c r="V6296" s="47">
        <f t="shared" si="954"/>
        <v>70.89</v>
      </c>
      <c r="W6296" s="11"/>
    </row>
    <row r="6297" spans="1:23" x14ac:dyDescent="0.45">
      <c r="A6297" t="s">
        <v>6302</v>
      </c>
      <c r="B6297">
        <v>89.35</v>
      </c>
      <c r="D6297" s="9" t="str">
        <f>VartojimasGamyba!J6293</f>
        <v>2024-05-20-03</v>
      </c>
      <c r="E6297" s="8">
        <f>VartojimasGamyba!G6293</f>
        <v>5.5E-2</v>
      </c>
      <c r="F6297" s="11"/>
      <c r="G6297" s="7">
        <f t="shared" si="955"/>
        <v>4.3133333333333388</v>
      </c>
      <c r="H6297" s="7">
        <v>6.9388939039072284E-18</v>
      </c>
      <c r="I6297" s="7">
        <v>0</v>
      </c>
      <c r="J6297" s="7">
        <v>4.4000000000000004E-2</v>
      </c>
      <c r="L6297" s="7">
        <f>VartojimasGamyba!H6293</f>
        <v>9.9000000000000005E-2</v>
      </c>
      <c r="M6297" s="15">
        <f t="shared" si="948"/>
        <v>0</v>
      </c>
      <c r="N6297" s="7">
        <f t="shared" si="949"/>
        <v>-3.4218800000000003</v>
      </c>
      <c r="O6297" s="7">
        <f t="shared" si="950"/>
        <v>0</v>
      </c>
      <c r="R6297" s="7"/>
      <c r="S6297" s="47">
        <f t="shared" si="951"/>
        <v>4.4000000000000004E-2</v>
      </c>
      <c r="T6297" s="47">
        <f t="shared" si="952"/>
        <v>4.4000000000000004E-2</v>
      </c>
      <c r="U6297" s="47">
        <f t="shared" si="953"/>
        <v>189.64</v>
      </c>
      <c r="V6297" s="47">
        <f t="shared" si="954"/>
        <v>77.77</v>
      </c>
      <c r="W6297" s="11"/>
    </row>
    <row r="6298" spans="1:23" x14ac:dyDescent="0.45">
      <c r="A6298" t="s">
        <v>6303</v>
      </c>
      <c r="B6298">
        <v>88.88</v>
      </c>
      <c r="D6298" s="9" t="str">
        <f>VartojimasGamyba!J6294</f>
        <v>2024-05-20-04</v>
      </c>
      <c r="E6298" s="8">
        <f>VartojimasGamyba!G6294</f>
        <v>0.20499999999999999</v>
      </c>
      <c r="F6298" s="11"/>
      <c r="G6298" s="7">
        <f t="shared" si="955"/>
        <v>4.1966666666666725</v>
      </c>
      <c r="H6298" s="7">
        <v>0</v>
      </c>
      <c r="I6298" s="7">
        <v>0.11666666666666665</v>
      </c>
      <c r="J6298" s="7">
        <v>0</v>
      </c>
      <c r="L6298" s="7">
        <f>VartojimasGamyba!H6294</f>
        <v>0.1</v>
      </c>
      <c r="M6298" s="15">
        <f t="shared" si="948"/>
        <v>0</v>
      </c>
      <c r="N6298" s="7">
        <f t="shared" si="949"/>
        <v>0</v>
      </c>
      <c r="O6298" s="7">
        <f t="shared" si="950"/>
        <v>0</v>
      </c>
      <c r="R6298" s="7"/>
      <c r="S6298" s="47">
        <f t="shared" si="951"/>
        <v>0</v>
      </c>
      <c r="T6298" s="47">
        <f t="shared" si="952"/>
        <v>0</v>
      </c>
      <c r="U6298" s="47">
        <f t="shared" si="953"/>
        <v>189.17000000000002</v>
      </c>
      <c r="V6298" s="47">
        <f t="shared" si="954"/>
        <v>77.3</v>
      </c>
      <c r="W6298" s="11"/>
    </row>
    <row r="6299" spans="1:23" x14ac:dyDescent="0.45">
      <c r="A6299" t="s">
        <v>6304</v>
      </c>
      <c r="B6299">
        <v>91.1</v>
      </c>
      <c r="D6299" s="9" t="str">
        <f>VartojimasGamyba!J6295</f>
        <v>2024-05-20-05</v>
      </c>
      <c r="E6299" s="8">
        <f>VartojimasGamyba!G6295</f>
        <v>1.6E-2</v>
      </c>
      <c r="F6299" s="11"/>
      <c r="G6299" s="7">
        <f t="shared" si="955"/>
        <v>4.1966666666666725</v>
      </c>
      <c r="H6299" s="7">
        <v>0</v>
      </c>
      <c r="I6299" s="7">
        <v>0</v>
      </c>
      <c r="J6299" s="7">
        <v>0.46899999999999997</v>
      </c>
      <c r="L6299" s="7">
        <f>VartojimasGamyba!H6295</f>
        <v>0.48499999999999999</v>
      </c>
      <c r="M6299" s="15">
        <f t="shared" si="948"/>
        <v>0</v>
      </c>
      <c r="N6299" s="7">
        <f t="shared" si="949"/>
        <v>-37.294879999999999</v>
      </c>
      <c r="O6299" s="7">
        <f t="shared" si="950"/>
        <v>0</v>
      </c>
      <c r="R6299" s="7"/>
      <c r="S6299" s="47">
        <f t="shared" si="951"/>
        <v>0.46899999999999997</v>
      </c>
      <c r="T6299" s="47">
        <f t="shared" si="952"/>
        <v>0.46899999999999997</v>
      </c>
      <c r="U6299" s="47">
        <f t="shared" si="953"/>
        <v>191.39</v>
      </c>
      <c r="V6299" s="47">
        <f t="shared" si="954"/>
        <v>79.52</v>
      </c>
      <c r="W6299" s="11"/>
    </row>
    <row r="6300" spans="1:23" x14ac:dyDescent="0.45">
      <c r="A6300" t="s">
        <v>6305</v>
      </c>
      <c r="B6300">
        <v>94.99</v>
      </c>
      <c r="D6300" s="9" t="str">
        <f>VartojimasGamyba!J6296</f>
        <v>2024-05-20-06</v>
      </c>
      <c r="E6300" s="8">
        <f>VartojimasGamyba!G6296</f>
        <v>0</v>
      </c>
      <c r="F6300" s="11"/>
      <c r="G6300" s="7">
        <f t="shared" si="955"/>
        <v>4.1966666666666725</v>
      </c>
      <c r="H6300" s="7">
        <v>0</v>
      </c>
      <c r="I6300" s="7">
        <v>0</v>
      </c>
      <c r="J6300" s="7">
        <v>0.55600000000000005</v>
      </c>
      <c r="L6300" s="7">
        <f>VartojimasGamyba!H6296</f>
        <v>0.55600000000000005</v>
      </c>
      <c r="M6300" s="15">
        <f t="shared" si="948"/>
        <v>0</v>
      </c>
      <c r="N6300" s="7">
        <f t="shared" si="949"/>
        <v>-46.375959999999999</v>
      </c>
      <c r="O6300" s="7">
        <f t="shared" si="950"/>
        <v>0</v>
      </c>
      <c r="R6300" s="7"/>
      <c r="S6300" s="47">
        <f t="shared" si="951"/>
        <v>0.55600000000000005</v>
      </c>
      <c r="T6300" s="47">
        <f t="shared" si="952"/>
        <v>0.55600000000000005</v>
      </c>
      <c r="U6300" s="47">
        <f t="shared" si="953"/>
        <v>195.28</v>
      </c>
      <c r="V6300" s="47">
        <f t="shared" si="954"/>
        <v>83.41</v>
      </c>
      <c r="W6300" s="11"/>
    </row>
    <row r="6301" spans="1:23" x14ac:dyDescent="0.45">
      <c r="A6301" t="s">
        <v>6306</v>
      </c>
      <c r="B6301">
        <v>108.32</v>
      </c>
      <c r="D6301" s="9" t="str">
        <f>VartojimasGamyba!J6297</f>
        <v>2024-05-20-07</v>
      </c>
      <c r="E6301" s="8">
        <f>VartojimasGamyba!G6297</f>
        <v>0</v>
      </c>
      <c r="F6301" s="11"/>
      <c r="G6301" s="7">
        <f t="shared" si="955"/>
        <v>4.1966666666666725</v>
      </c>
      <c r="H6301" s="7">
        <v>0</v>
      </c>
      <c r="I6301" s="7">
        <v>0</v>
      </c>
      <c r="J6301" s="7">
        <v>2.2189999999999999</v>
      </c>
      <c r="L6301" s="7">
        <f>VartojimasGamyba!H6297</f>
        <v>2.2189999999999999</v>
      </c>
      <c r="M6301" s="15">
        <f t="shared" si="948"/>
        <v>0</v>
      </c>
      <c r="N6301" s="7">
        <f t="shared" si="949"/>
        <v>-214.66605999999999</v>
      </c>
      <c r="O6301" s="7">
        <f t="shared" si="950"/>
        <v>0</v>
      </c>
      <c r="R6301" s="7"/>
      <c r="S6301" s="47">
        <f t="shared" si="951"/>
        <v>2.2189999999999999</v>
      </c>
      <c r="T6301" s="47">
        <f t="shared" si="952"/>
        <v>2.2189999999999999</v>
      </c>
      <c r="U6301" s="47">
        <f t="shared" si="953"/>
        <v>208.61</v>
      </c>
      <c r="V6301" s="47">
        <f t="shared" si="954"/>
        <v>96.74</v>
      </c>
      <c r="W6301" s="11"/>
    </row>
    <row r="6302" spans="1:23" x14ac:dyDescent="0.45">
      <c r="A6302" t="s">
        <v>6307</v>
      </c>
      <c r="B6302">
        <v>108.63</v>
      </c>
      <c r="D6302" s="9" t="str">
        <f>VartojimasGamyba!J6298</f>
        <v>2024-05-20-08</v>
      </c>
      <c r="E6302" s="8">
        <f>VartojimasGamyba!G6298</f>
        <v>0</v>
      </c>
      <c r="F6302" s="11"/>
      <c r="G6302" s="7">
        <f t="shared" si="955"/>
        <v>4.1966666666666725</v>
      </c>
      <c r="H6302" s="7">
        <v>0</v>
      </c>
      <c r="I6302" s="7">
        <v>0</v>
      </c>
      <c r="J6302" s="7">
        <v>3.4980000000000002</v>
      </c>
      <c r="L6302" s="7">
        <f>VartojimasGamyba!H6298</f>
        <v>3.4980000000000002</v>
      </c>
      <c r="M6302" s="15">
        <f t="shared" si="948"/>
        <v>0</v>
      </c>
      <c r="N6302" s="7">
        <f t="shared" si="949"/>
        <v>-339.48090000000002</v>
      </c>
      <c r="O6302" s="7">
        <f t="shared" si="950"/>
        <v>0</v>
      </c>
      <c r="R6302" s="7"/>
      <c r="S6302" s="47">
        <f t="shared" si="951"/>
        <v>3.4980000000000002</v>
      </c>
      <c r="T6302" s="47">
        <f t="shared" si="952"/>
        <v>3.4980000000000002</v>
      </c>
      <c r="U6302" s="47">
        <f t="shared" si="953"/>
        <v>208.92000000000002</v>
      </c>
      <c r="V6302" s="47">
        <f t="shared" si="954"/>
        <v>97.05</v>
      </c>
      <c r="W6302" s="11"/>
    </row>
    <row r="6303" spans="1:23" x14ac:dyDescent="0.45">
      <c r="A6303" t="s">
        <v>6308</v>
      </c>
      <c r="B6303">
        <v>92.01</v>
      </c>
      <c r="D6303" s="9" t="str">
        <f>VartojimasGamyba!J6299</f>
        <v>2024-05-20-09</v>
      </c>
      <c r="E6303" s="8">
        <f>VartojimasGamyba!G6299</f>
        <v>0</v>
      </c>
      <c r="F6303" s="11"/>
      <c r="G6303" s="7">
        <f t="shared" si="955"/>
        <v>4.1966666666666725</v>
      </c>
      <c r="H6303" s="7">
        <v>0</v>
      </c>
      <c r="I6303" s="7">
        <v>0</v>
      </c>
      <c r="J6303" s="7">
        <v>4.0350000000000001</v>
      </c>
      <c r="L6303" s="7">
        <f>VartojimasGamyba!H6299</f>
        <v>4.0350000000000001</v>
      </c>
      <c r="M6303" s="15">
        <f t="shared" si="948"/>
        <v>0</v>
      </c>
      <c r="N6303" s="7">
        <f t="shared" si="949"/>
        <v>-324.53505000000001</v>
      </c>
      <c r="O6303" s="7">
        <f t="shared" si="950"/>
        <v>0</v>
      </c>
      <c r="R6303" s="7"/>
      <c r="S6303" s="47">
        <f t="shared" si="951"/>
        <v>4.0350000000000001</v>
      </c>
      <c r="T6303" s="47">
        <f t="shared" si="952"/>
        <v>4.0350000000000001</v>
      </c>
      <c r="U6303" s="47">
        <f t="shared" si="953"/>
        <v>192.3</v>
      </c>
      <c r="V6303" s="47">
        <f t="shared" si="954"/>
        <v>80.430000000000007</v>
      </c>
      <c r="W6303" s="11"/>
    </row>
    <row r="6304" spans="1:23" x14ac:dyDescent="0.45">
      <c r="A6304" t="s">
        <v>6309</v>
      </c>
      <c r="B6304">
        <v>29.38</v>
      </c>
      <c r="D6304" s="9" t="str">
        <f>VartojimasGamyba!J6300</f>
        <v>2024-05-20-10</v>
      </c>
      <c r="E6304" s="8">
        <f>VartojimasGamyba!G6300</f>
        <v>0</v>
      </c>
      <c r="F6304" s="11"/>
      <c r="G6304" s="7">
        <f t="shared" si="955"/>
        <v>4.1966666666666708</v>
      </c>
      <c r="H6304" s="7">
        <v>0</v>
      </c>
      <c r="I6304" s="7">
        <v>1.9737298215558339E-15</v>
      </c>
      <c r="J6304" s="7">
        <v>4.1219999999999999</v>
      </c>
      <c r="L6304" s="7">
        <f>VartojimasGamyba!H6300</f>
        <v>4.1219999999999999</v>
      </c>
      <c r="M6304" s="15">
        <f t="shared" si="948"/>
        <v>0</v>
      </c>
      <c r="N6304" s="7">
        <f t="shared" si="949"/>
        <v>-73.371599999999987</v>
      </c>
      <c r="O6304" s="7">
        <f t="shared" si="950"/>
        <v>0</v>
      </c>
      <c r="R6304" s="7"/>
      <c r="S6304" s="47">
        <f t="shared" si="951"/>
        <v>4.1219999999999999</v>
      </c>
      <c r="T6304" s="47">
        <f t="shared" si="952"/>
        <v>4.1219999999999999</v>
      </c>
      <c r="U6304" s="47">
        <f t="shared" si="953"/>
        <v>129.67000000000002</v>
      </c>
      <c r="V6304" s="47">
        <f t="shared" si="954"/>
        <v>17.799999999999997</v>
      </c>
      <c r="W6304" s="11"/>
    </row>
    <row r="6305" spans="1:23" x14ac:dyDescent="0.45">
      <c r="A6305" t="s">
        <v>6310</v>
      </c>
      <c r="B6305">
        <v>12.41</v>
      </c>
      <c r="D6305" s="9" t="str">
        <f>VartojimasGamyba!J6301</f>
        <v>2024-05-20-11</v>
      </c>
      <c r="E6305" s="8">
        <f>VartojimasGamyba!G6301</f>
        <v>0</v>
      </c>
      <c r="F6305" s="11"/>
      <c r="G6305" s="7">
        <f t="shared" si="955"/>
        <v>4.1966666666666708</v>
      </c>
      <c r="H6305" s="7">
        <v>0</v>
      </c>
      <c r="I6305" s="7">
        <v>0</v>
      </c>
      <c r="J6305" s="7">
        <v>3.1819999999999999</v>
      </c>
      <c r="L6305" s="7">
        <f>VartojimasGamyba!H6301</f>
        <v>3.1819999999999999</v>
      </c>
      <c r="M6305" s="15">
        <f t="shared" si="948"/>
        <v>0</v>
      </c>
      <c r="N6305" s="7">
        <f t="shared" si="949"/>
        <v>-2.64106</v>
      </c>
      <c r="O6305" s="7">
        <f t="shared" si="950"/>
        <v>0</v>
      </c>
      <c r="R6305" s="7"/>
      <c r="S6305" s="47">
        <f t="shared" si="951"/>
        <v>3.1819999999999999</v>
      </c>
      <c r="T6305" s="47">
        <f t="shared" si="952"/>
        <v>3.1819999999999999</v>
      </c>
      <c r="U6305" s="47">
        <f t="shared" si="953"/>
        <v>112.7</v>
      </c>
      <c r="V6305" s="47">
        <f t="shared" si="954"/>
        <v>0.83000000000000007</v>
      </c>
      <c r="W6305" s="11"/>
    </row>
    <row r="6306" spans="1:23" x14ac:dyDescent="0.45">
      <c r="A6306" t="s">
        <v>6311</v>
      </c>
      <c r="B6306">
        <v>6.06</v>
      </c>
      <c r="D6306" s="9" t="str">
        <f>VartojimasGamyba!J6302</f>
        <v>2024-05-20-12</v>
      </c>
      <c r="E6306" s="8">
        <f>VartojimasGamyba!G6302</f>
        <v>0.27400000000000002</v>
      </c>
      <c r="F6306" s="11"/>
      <c r="G6306" s="7">
        <f t="shared" si="955"/>
        <v>4.7226666666666706</v>
      </c>
      <c r="H6306" s="7">
        <v>0.52600000000000002</v>
      </c>
      <c r="I6306" s="7">
        <v>0</v>
      </c>
      <c r="J6306" s="7">
        <v>0</v>
      </c>
      <c r="L6306" s="7">
        <f>VartojimasGamyba!H6302</f>
        <v>0.8</v>
      </c>
      <c r="M6306" s="15">
        <f t="shared" si="948"/>
        <v>0</v>
      </c>
      <c r="N6306" s="7">
        <f t="shared" si="949"/>
        <v>0</v>
      </c>
      <c r="O6306" s="7">
        <f t="shared" si="950"/>
        <v>0</v>
      </c>
      <c r="R6306" s="7"/>
      <c r="S6306" s="47">
        <f t="shared" si="951"/>
        <v>0.52600000000000002</v>
      </c>
      <c r="T6306" s="47">
        <f t="shared" si="952"/>
        <v>0.52600000000000002</v>
      </c>
      <c r="U6306" s="47">
        <f t="shared" si="953"/>
        <v>106.35000000000001</v>
      </c>
      <c r="V6306" s="47">
        <f t="shared" si="954"/>
        <v>-5.5200000000000005</v>
      </c>
      <c r="W6306" s="11"/>
    </row>
    <row r="6307" spans="1:23" x14ac:dyDescent="0.45">
      <c r="A6307" t="s">
        <v>6312</v>
      </c>
      <c r="B6307">
        <v>5</v>
      </c>
      <c r="D6307" s="9" t="str">
        <f>VartojimasGamyba!J6303</f>
        <v>2024-05-20-13</v>
      </c>
      <c r="E6307" s="8">
        <f>VartojimasGamyba!G6303</f>
        <v>0</v>
      </c>
      <c r="F6307" s="11"/>
      <c r="G6307" s="7">
        <f t="shared" si="955"/>
        <v>6.7446666666666708</v>
      </c>
      <c r="H6307" s="7">
        <v>2.0219999999999998</v>
      </c>
      <c r="I6307" s="7">
        <v>0</v>
      </c>
      <c r="J6307" s="7">
        <v>0</v>
      </c>
      <c r="L6307" s="7">
        <f>VartojimasGamyba!H6303</f>
        <v>2.0219999999999998</v>
      </c>
      <c r="M6307" s="15">
        <f t="shared" si="948"/>
        <v>0</v>
      </c>
      <c r="N6307" s="7">
        <f t="shared" si="949"/>
        <v>0</v>
      </c>
      <c r="O6307" s="7">
        <f t="shared" si="950"/>
        <v>0</v>
      </c>
      <c r="R6307" s="7"/>
      <c r="S6307" s="47">
        <f t="shared" si="951"/>
        <v>2.0219999999999998</v>
      </c>
      <c r="T6307" s="47">
        <f t="shared" si="952"/>
        <v>2.0219999999999998</v>
      </c>
      <c r="U6307" s="47">
        <f t="shared" si="953"/>
        <v>105.29</v>
      </c>
      <c r="V6307" s="47">
        <f t="shared" si="954"/>
        <v>-6.58</v>
      </c>
      <c r="W6307" s="11"/>
    </row>
    <row r="6308" spans="1:23" x14ac:dyDescent="0.45">
      <c r="A6308" t="s">
        <v>6313</v>
      </c>
      <c r="B6308">
        <v>20.010000000000002</v>
      </c>
      <c r="D6308" s="9" t="str">
        <f>VartojimasGamyba!J6304</f>
        <v>2024-05-20-14</v>
      </c>
      <c r="E6308" s="8">
        <f>VartojimasGamyba!G6304</f>
        <v>3.2000000000000001E-2</v>
      </c>
      <c r="F6308" s="11"/>
      <c r="G6308" s="7">
        <f t="shared" si="955"/>
        <v>6.7446666666666708</v>
      </c>
      <c r="H6308" s="7">
        <v>0</v>
      </c>
      <c r="I6308" s="7">
        <v>0</v>
      </c>
      <c r="J6308" s="7">
        <v>0.58299999999999996</v>
      </c>
      <c r="L6308" s="7">
        <f>VartojimasGamyba!H6304</f>
        <v>0.61499999999999999</v>
      </c>
      <c r="M6308" s="15">
        <f t="shared" si="948"/>
        <v>0</v>
      </c>
      <c r="N6308" s="7">
        <f t="shared" si="949"/>
        <v>-4.9146900000000002</v>
      </c>
      <c r="O6308" s="7">
        <f t="shared" si="950"/>
        <v>0</v>
      </c>
      <c r="R6308" s="7"/>
      <c r="S6308" s="47">
        <f t="shared" si="951"/>
        <v>0.58299999999999996</v>
      </c>
      <c r="T6308" s="47">
        <f t="shared" si="952"/>
        <v>0.58299999999999996</v>
      </c>
      <c r="U6308" s="47">
        <f t="shared" si="953"/>
        <v>120.30000000000001</v>
      </c>
      <c r="V6308" s="47">
        <f t="shared" si="954"/>
        <v>8.4300000000000015</v>
      </c>
      <c r="W6308" s="11"/>
    </row>
    <row r="6309" spans="1:23" x14ac:dyDescent="0.45">
      <c r="A6309" t="s">
        <v>6314</v>
      </c>
      <c r="B6309">
        <v>4.99</v>
      </c>
      <c r="D6309" s="9" t="str">
        <f>VartojimasGamyba!J6305</f>
        <v>2024-05-20-15</v>
      </c>
      <c r="E6309" s="8">
        <f>VartojimasGamyba!G6305</f>
        <v>8.4000000000000005E-2</v>
      </c>
      <c r="F6309" s="11"/>
      <c r="G6309" s="7">
        <f t="shared" si="955"/>
        <v>6.8286666666666704</v>
      </c>
      <c r="H6309" s="7">
        <v>8.4000000000000005E-2</v>
      </c>
      <c r="I6309" s="7">
        <v>0</v>
      </c>
      <c r="J6309" s="7">
        <v>0</v>
      </c>
      <c r="L6309" s="7">
        <f>VartojimasGamyba!H6305</f>
        <v>0.16800000000000001</v>
      </c>
      <c r="M6309" s="15">
        <f t="shared" si="948"/>
        <v>0</v>
      </c>
      <c r="N6309" s="7">
        <f t="shared" si="949"/>
        <v>0</v>
      </c>
      <c r="O6309" s="7">
        <f t="shared" si="950"/>
        <v>0</v>
      </c>
      <c r="R6309" s="7"/>
      <c r="S6309" s="47">
        <f t="shared" si="951"/>
        <v>8.4000000000000005E-2</v>
      </c>
      <c r="T6309" s="47">
        <f t="shared" si="952"/>
        <v>8.4000000000000005E-2</v>
      </c>
      <c r="U6309" s="47">
        <f t="shared" si="953"/>
        <v>105.28</v>
      </c>
      <c r="V6309" s="47">
        <f t="shared" si="954"/>
        <v>-6.59</v>
      </c>
      <c r="W6309" s="11"/>
    </row>
    <row r="6310" spans="1:23" x14ac:dyDescent="0.45">
      <c r="A6310" t="s">
        <v>6315</v>
      </c>
      <c r="B6310">
        <v>15.01</v>
      </c>
      <c r="D6310" s="9" t="str">
        <f>VartojimasGamyba!J6306</f>
        <v>2024-05-20-16</v>
      </c>
      <c r="E6310" s="8">
        <f>VartojimasGamyba!G6306</f>
        <v>8.1000000000000003E-2</v>
      </c>
      <c r="F6310" s="11"/>
      <c r="G6310" s="7">
        <f t="shared" si="955"/>
        <v>6.8286666666666704</v>
      </c>
      <c r="H6310" s="7">
        <v>0</v>
      </c>
      <c r="I6310" s="7">
        <v>0</v>
      </c>
      <c r="J6310" s="7">
        <v>0.251</v>
      </c>
      <c r="L6310" s="7">
        <f>VartojimasGamyba!H6306</f>
        <v>0.33200000000000002</v>
      </c>
      <c r="M6310" s="15">
        <f t="shared" si="948"/>
        <v>0</v>
      </c>
      <c r="N6310" s="7">
        <f t="shared" si="949"/>
        <v>-0.86092999999999997</v>
      </c>
      <c r="O6310" s="7">
        <f t="shared" si="950"/>
        <v>0</v>
      </c>
      <c r="R6310" s="7"/>
      <c r="S6310" s="47">
        <f t="shared" si="951"/>
        <v>0.251</v>
      </c>
      <c r="T6310" s="47">
        <f t="shared" si="952"/>
        <v>0.251</v>
      </c>
      <c r="U6310" s="47">
        <f t="shared" si="953"/>
        <v>115.30000000000001</v>
      </c>
      <c r="V6310" s="47">
        <f t="shared" si="954"/>
        <v>3.4299999999999997</v>
      </c>
      <c r="W6310" s="11"/>
    </row>
    <row r="6311" spans="1:23" x14ac:dyDescent="0.45">
      <c r="A6311" t="s">
        <v>6316</v>
      </c>
      <c r="B6311">
        <v>82.79</v>
      </c>
      <c r="D6311" s="9" t="str">
        <f>VartojimasGamyba!J6307</f>
        <v>2024-05-20-17</v>
      </c>
      <c r="E6311" s="8">
        <f>VartojimasGamyba!G6307</f>
        <v>0.193</v>
      </c>
      <c r="F6311" s="11"/>
      <c r="G6311" s="7">
        <f t="shared" si="955"/>
        <v>6.6875555555555595</v>
      </c>
      <c r="H6311" s="7">
        <v>0</v>
      </c>
      <c r="I6311" s="7">
        <v>0.14111111111111113</v>
      </c>
      <c r="J6311" s="7">
        <v>0</v>
      </c>
      <c r="L6311" s="7">
        <f>VartojimasGamyba!H6307</f>
        <v>6.6000000000000003E-2</v>
      </c>
      <c r="M6311" s="15">
        <f t="shared" si="948"/>
        <v>0</v>
      </c>
      <c r="N6311" s="7">
        <f t="shared" si="949"/>
        <v>0</v>
      </c>
      <c r="O6311" s="7">
        <f t="shared" si="950"/>
        <v>0</v>
      </c>
      <c r="R6311" s="7"/>
      <c r="S6311" s="47">
        <f t="shared" si="951"/>
        <v>0</v>
      </c>
      <c r="T6311" s="47">
        <f t="shared" si="952"/>
        <v>0</v>
      </c>
      <c r="U6311" s="47">
        <f t="shared" si="953"/>
        <v>183.08</v>
      </c>
      <c r="V6311" s="47">
        <f t="shared" si="954"/>
        <v>71.210000000000008</v>
      </c>
      <c r="W6311" s="11"/>
    </row>
    <row r="6312" spans="1:23" x14ac:dyDescent="0.45">
      <c r="A6312" t="s">
        <v>6317</v>
      </c>
      <c r="B6312">
        <v>107.97</v>
      </c>
      <c r="D6312" s="9" t="str">
        <f>VartojimasGamyba!J6308</f>
        <v>2024-05-20-18</v>
      </c>
      <c r="E6312" s="8">
        <f>VartojimasGamyba!G6308</f>
        <v>0.33900000000000002</v>
      </c>
      <c r="F6312" s="11"/>
      <c r="G6312" s="7">
        <f t="shared" si="955"/>
        <v>6.3108888888888925</v>
      </c>
      <c r="H6312" s="7">
        <v>0</v>
      </c>
      <c r="I6312" s="7">
        <v>0.37666666666666671</v>
      </c>
      <c r="J6312" s="7">
        <v>0</v>
      </c>
      <c r="L6312" s="7">
        <f>VartojimasGamyba!H6308</f>
        <v>0</v>
      </c>
      <c r="M6312" s="15">
        <f t="shared" si="948"/>
        <v>0</v>
      </c>
      <c r="N6312" s="7">
        <f t="shared" si="949"/>
        <v>0</v>
      </c>
      <c r="O6312" s="7">
        <f t="shared" si="950"/>
        <v>0</v>
      </c>
      <c r="R6312" s="7"/>
      <c r="S6312" s="47">
        <f t="shared" si="951"/>
        <v>0</v>
      </c>
      <c r="T6312" s="47">
        <f t="shared" si="952"/>
        <v>0</v>
      </c>
      <c r="U6312" s="47">
        <f t="shared" si="953"/>
        <v>208.26</v>
      </c>
      <c r="V6312" s="47">
        <f t="shared" si="954"/>
        <v>96.39</v>
      </c>
      <c r="W6312" s="11"/>
    </row>
    <row r="6313" spans="1:23" x14ac:dyDescent="0.45">
      <c r="A6313" t="s">
        <v>6318</v>
      </c>
      <c r="B6313">
        <v>131.80000000000001</v>
      </c>
      <c r="D6313" s="9" t="str">
        <f>VartojimasGamyba!J6309</f>
        <v>2024-05-20-19</v>
      </c>
      <c r="E6313" s="8">
        <f>VartojimasGamyba!G6309</f>
        <v>0.23599999999999999</v>
      </c>
      <c r="F6313" s="11"/>
      <c r="G6313" s="7">
        <f t="shared" si="955"/>
        <v>6.0486666666666702</v>
      </c>
      <c r="H6313" s="7">
        <v>0</v>
      </c>
      <c r="I6313" s="7">
        <v>0.26222222222222225</v>
      </c>
      <c r="J6313" s="7">
        <v>0</v>
      </c>
      <c r="L6313" s="7">
        <f>VartojimasGamyba!H6309</f>
        <v>0</v>
      </c>
      <c r="M6313" s="15">
        <f t="shared" si="948"/>
        <v>-2.7755575615628914E-17</v>
      </c>
      <c r="N6313" s="7">
        <f t="shared" si="949"/>
        <v>-6.4417915446313154E-15</v>
      </c>
      <c r="O6313" s="7">
        <f t="shared" si="950"/>
        <v>-6.4417915446313154E-15</v>
      </c>
      <c r="R6313" s="7"/>
      <c r="S6313" s="47">
        <f t="shared" si="951"/>
        <v>-2.7755575615628914E-17</v>
      </c>
      <c r="T6313" s="47">
        <f t="shared" si="952"/>
        <v>0</v>
      </c>
      <c r="U6313" s="47">
        <f t="shared" si="953"/>
        <v>232.09000000000003</v>
      </c>
      <c r="V6313" s="47">
        <f t="shared" si="954"/>
        <v>120.22000000000001</v>
      </c>
      <c r="W6313" s="11"/>
    </row>
    <row r="6314" spans="1:23" x14ac:dyDescent="0.45">
      <c r="A6314" t="s">
        <v>6319</v>
      </c>
      <c r="B6314">
        <v>140.78</v>
      </c>
      <c r="D6314" s="9" t="str">
        <f>VartojimasGamyba!J6310</f>
        <v>2024-05-20-20</v>
      </c>
      <c r="E6314" s="8">
        <f>VartojimasGamyba!G6310</f>
        <v>0.28199999999999997</v>
      </c>
      <c r="F6314" s="11"/>
      <c r="G6314" s="7">
        <f t="shared" si="955"/>
        <v>5.7353333333333367</v>
      </c>
      <c r="H6314" s="7">
        <v>0</v>
      </c>
      <c r="I6314" s="7">
        <v>0.3133333333333333</v>
      </c>
      <c r="J6314" s="7">
        <v>0</v>
      </c>
      <c r="L6314" s="7">
        <f>VartojimasGamyba!H6310</f>
        <v>0</v>
      </c>
      <c r="M6314" s="15">
        <f t="shared" si="948"/>
        <v>0</v>
      </c>
      <c r="N6314" s="7">
        <f t="shared" si="949"/>
        <v>0</v>
      </c>
      <c r="O6314" s="7">
        <f t="shared" si="950"/>
        <v>0</v>
      </c>
      <c r="P6314" s="7" t="s">
        <v>8873</v>
      </c>
      <c r="R6314" s="7"/>
      <c r="S6314" s="47">
        <f t="shared" si="951"/>
        <v>0</v>
      </c>
      <c r="T6314" s="47">
        <f t="shared" si="952"/>
        <v>0</v>
      </c>
      <c r="U6314" s="47">
        <f t="shared" si="953"/>
        <v>241.07</v>
      </c>
      <c r="V6314" s="47">
        <f t="shared" si="954"/>
        <v>129.19999999999999</v>
      </c>
      <c r="W6314" s="11"/>
    </row>
    <row r="6315" spans="1:23" x14ac:dyDescent="0.45">
      <c r="A6315" t="s">
        <v>6320</v>
      </c>
      <c r="B6315">
        <v>146.47</v>
      </c>
      <c r="D6315" s="9" t="str">
        <f>VartojimasGamyba!J6311</f>
        <v>2024-05-20-21</v>
      </c>
      <c r="E6315" s="8">
        <f>VartojimasGamyba!G6311</f>
        <v>0.186</v>
      </c>
      <c r="F6315" s="11"/>
      <c r="G6315" s="7">
        <f t="shared" si="955"/>
        <v>5.5286666666666697</v>
      </c>
      <c r="H6315" s="7">
        <v>0</v>
      </c>
      <c r="I6315" s="7">
        <v>0.20666666666666667</v>
      </c>
      <c r="J6315" s="7">
        <v>0</v>
      </c>
      <c r="L6315" s="7">
        <f>VartojimasGamyba!H6311</f>
        <v>0</v>
      </c>
      <c r="M6315" s="15">
        <f t="shared" si="948"/>
        <v>0</v>
      </c>
      <c r="N6315" s="7">
        <f t="shared" si="949"/>
        <v>0</v>
      </c>
      <c r="O6315" s="7">
        <f t="shared" si="950"/>
        <v>0</v>
      </c>
      <c r="P6315" s="7">
        <f>SUM(N6294:N6317)</f>
        <v>-1047.5630100000001</v>
      </c>
      <c r="R6315" s="7"/>
      <c r="S6315" s="47">
        <f t="shared" si="951"/>
        <v>0</v>
      </c>
      <c r="T6315" s="47">
        <f t="shared" si="952"/>
        <v>0</v>
      </c>
      <c r="U6315" s="47">
        <f t="shared" si="953"/>
        <v>246.76</v>
      </c>
      <c r="V6315" s="47">
        <f t="shared" si="954"/>
        <v>134.88999999999999</v>
      </c>
      <c r="W6315" s="11"/>
    </row>
    <row r="6316" spans="1:23" x14ac:dyDescent="0.45">
      <c r="A6316" t="s">
        <v>6321</v>
      </c>
      <c r="B6316">
        <v>134.80000000000001</v>
      </c>
      <c r="D6316" s="9" t="str">
        <f>VartojimasGamyba!J6312</f>
        <v>2024-05-20-22</v>
      </c>
      <c r="E6316" s="8">
        <f>VartojimasGamyba!G6312</f>
        <v>0.193</v>
      </c>
      <c r="F6316" s="11"/>
      <c r="G6316" s="7">
        <f t="shared" si="955"/>
        <v>5.1244444444444444</v>
      </c>
      <c r="H6316" s="7">
        <v>1.7080000000000297</v>
      </c>
      <c r="I6316" s="7">
        <v>2.1122222222222553</v>
      </c>
      <c r="J6316" s="7">
        <v>0</v>
      </c>
      <c r="L6316" s="7">
        <f>VartojimasGamyba!H6312</f>
        <v>0</v>
      </c>
      <c r="M6316" s="15">
        <f t="shared" si="948"/>
        <v>0</v>
      </c>
      <c r="N6316" s="7">
        <f t="shared" si="949"/>
        <v>0</v>
      </c>
      <c r="O6316" s="7">
        <f t="shared" si="950"/>
        <v>0</v>
      </c>
      <c r="P6316" s="7" t="s">
        <v>8872</v>
      </c>
      <c r="R6316" s="7"/>
      <c r="S6316" s="47">
        <f t="shared" si="951"/>
        <v>0</v>
      </c>
      <c r="T6316" s="47">
        <f t="shared" si="952"/>
        <v>0</v>
      </c>
      <c r="U6316" s="47">
        <f t="shared" si="953"/>
        <v>235.09000000000003</v>
      </c>
      <c r="V6316" s="47">
        <f t="shared" si="954"/>
        <v>123.22000000000001</v>
      </c>
      <c r="W6316" s="11"/>
    </row>
    <row r="6317" spans="1:23" x14ac:dyDescent="0.45">
      <c r="A6317" t="s">
        <v>6322</v>
      </c>
      <c r="B6317">
        <v>120.63</v>
      </c>
      <c r="D6317" s="9" t="str">
        <f>VartojimasGamyba!J6313</f>
        <v>2024-05-20-23</v>
      </c>
      <c r="E6317" s="8">
        <f>VartojimasGamyba!G6313</f>
        <v>0.112</v>
      </c>
      <c r="F6317" s="11"/>
      <c r="G6317" s="7">
        <f t="shared" si="955"/>
        <v>5</v>
      </c>
      <c r="H6317" s="7">
        <v>0</v>
      </c>
      <c r="I6317" s="7">
        <v>0.12444444444444445</v>
      </c>
      <c r="J6317" s="7">
        <v>0</v>
      </c>
      <c r="L6317" s="7">
        <f>VartojimasGamyba!H6313</f>
        <v>0</v>
      </c>
      <c r="M6317" s="15">
        <f t="shared" si="948"/>
        <v>-1.3877787807814457E-17</v>
      </c>
      <c r="N6317" s="7">
        <f t="shared" si="949"/>
        <v>-3.06588088250237E-15</v>
      </c>
      <c r="O6317" s="7">
        <f t="shared" si="950"/>
        <v>-3.06588088250237E-15</v>
      </c>
      <c r="P6317" s="7">
        <f>SUM(O6294:O6317)</f>
        <v>-1.4210958798610565E-14</v>
      </c>
      <c r="Q6317" s="7">
        <f>SUMPRODUCT(B6294:B6317,E6294:E6317)+SUM(E6294:E6317)*$Z$21-SUMPRODUCT(B6294:B6317,L6294:L6317)+SUM(L6294:L6317)*ABS($Z$20)</f>
        <v>-482.65746000000001</v>
      </c>
      <c r="R6317" s="7"/>
      <c r="S6317" s="47">
        <f t="shared" si="951"/>
        <v>-1.3877787807814457E-17</v>
      </c>
      <c r="T6317" s="47">
        <f t="shared" si="952"/>
        <v>0</v>
      </c>
      <c r="U6317" s="47">
        <f t="shared" si="953"/>
        <v>220.92000000000002</v>
      </c>
      <c r="V6317" s="47">
        <f t="shared" si="954"/>
        <v>109.05</v>
      </c>
      <c r="W6317" s="11">
        <f>IF(P6317&lt;&gt;Q6317,1,0)</f>
        <v>1</v>
      </c>
    </row>
    <row r="6318" spans="1:23" x14ac:dyDescent="0.45">
      <c r="A6318" t="s">
        <v>6323</v>
      </c>
      <c r="B6318">
        <v>107.06</v>
      </c>
      <c r="D6318" s="1" t="str">
        <f>VartojimasGamyba!J6314</f>
        <v>2024-05-21-00</v>
      </c>
      <c r="E6318" s="7">
        <f>VartojimasGamyba!G6314</f>
        <v>0.126</v>
      </c>
      <c r="F6318" s="11"/>
      <c r="G6318" s="12">
        <f>G6317+H6318-I6318</f>
        <v>4.8600000000000003</v>
      </c>
      <c r="H6318" s="12">
        <v>0</v>
      </c>
      <c r="I6318" s="12">
        <v>0.14000000000000001</v>
      </c>
      <c r="J6318" s="12">
        <v>0</v>
      </c>
      <c r="K6318" s="12"/>
      <c r="L6318" s="12">
        <f>VartojimasGamyba!H6314</f>
        <v>0</v>
      </c>
      <c r="M6318" s="19">
        <f t="shared" si="948"/>
        <v>-2.7755575615628914E-17</v>
      </c>
      <c r="N6318" s="7">
        <f t="shared" si="949"/>
        <v>-5.7551186039006558E-15</v>
      </c>
      <c r="O6318" s="7">
        <f t="shared" si="950"/>
        <v>-5.7551186039006558E-15</v>
      </c>
      <c r="R6318" s="20" t="s">
        <v>8783</v>
      </c>
      <c r="S6318" s="47">
        <f t="shared" si="951"/>
        <v>-2.7755575615628914E-17</v>
      </c>
      <c r="T6318" s="47">
        <f t="shared" si="952"/>
        <v>0</v>
      </c>
      <c r="U6318" s="47">
        <f t="shared" si="953"/>
        <v>207.35000000000002</v>
      </c>
      <c r="V6318" s="47">
        <f t="shared" si="954"/>
        <v>95.48</v>
      </c>
      <c r="W6318" s="11"/>
    </row>
    <row r="6319" spans="1:23" x14ac:dyDescent="0.45">
      <c r="A6319" t="s">
        <v>6324</v>
      </c>
      <c r="B6319">
        <v>99.79</v>
      </c>
      <c r="D6319" s="1" t="str">
        <f>VartojimasGamyba!J6315</f>
        <v>2024-05-21-01</v>
      </c>
      <c r="E6319" s="7">
        <f>VartojimasGamyba!G6315</f>
        <v>0.23100000000000001</v>
      </c>
      <c r="F6319" s="11"/>
      <c r="G6319" s="12">
        <f t="shared" ref="G6319:G6341" si="956">G6318+H6319-I6319</f>
        <v>4.6033333333333335</v>
      </c>
      <c r="H6319" s="12">
        <v>0</v>
      </c>
      <c r="I6319" s="12">
        <v>0.25666666666666671</v>
      </c>
      <c r="J6319" s="12">
        <v>0</v>
      </c>
      <c r="K6319" s="12"/>
      <c r="L6319" s="12">
        <f>VartojimasGamyba!H6315</f>
        <v>0</v>
      </c>
      <c r="M6319" s="19">
        <f t="shared" si="948"/>
        <v>-2.7755575615628914E-17</v>
      </c>
      <c r="N6319" s="7">
        <f t="shared" si="949"/>
        <v>-5.5533355691750334E-15</v>
      </c>
      <c r="O6319" s="7">
        <f t="shared" si="950"/>
        <v>-5.5533355691750334E-15</v>
      </c>
      <c r="R6319" s="7"/>
      <c r="S6319" s="47">
        <f t="shared" si="951"/>
        <v>-2.7755575615628914E-17</v>
      </c>
      <c r="T6319" s="47">
        <f t="shared" si="952"/>
        <v>0</v>
      </c>
      <c r="U6319" s="47">
        <f t="shared" si="953"/>
        <v>200.08</v>
      </c>
      <c r="V6319" s="47">
        <f t="shared" si="954"/>
        <v>88.210000000000008</v>
      </c>
      <c r="W6319" s="11"/>
    </row>
    <row r="6320" spans="1:23" x14ac:dyDescent="0.45">
      <c r="A6320" t="s">
        <v>6325</v>
      </c>
      <c r="B6320">
        <v>86.13</v>
      </c>
      <c r="D6320" s="1" t="str">
        <f>VartojimasGamyba!J6316</f>
        <v>2024-05-21-02</v>
      </c>
      <c r="E6320" s="7">
        <f>VartojimasGamyba!G6316</f>
        <v>0.13400000000000001</v>
      </c>
      <c r="F6320" s="11"/>
      <c r="G6320" s="12">
        <f t="shared" si="956"/>
        <v>4.456666666666667</v>
      </c>
      <c r="H6320" s="12">
        <v>0</v>
      </c>
      <c r="I6320" s="12">
        <v>0.14666666666666667</v>
      </c>
      <c r="J6320" s="12">
        <v>0</v>
      </c>
      <c r="K6320" s="12"/>
      <c r="L6320" s="12">
        <f>VartojimasGamyba!H6316</f>
        <v>2E-3</v>
      </c>
      <c r="M6320" s="19">
        <f t="shared" si="948"/>
        <v>0</v>
      </c>
      <c r="N6320" s="7">
        <f t="shared" si="949"/>
        <v>0</v>
      </c>
      <c r="O6320" s="7">
        <f t="shared" si="950"/>
        <v>0</v>
      </c>
      <c r="R6320" s="7"/>
      <c r="S6320" s="47">
        <f t="shared" si="951"/>
        <v>0</v>
      </c>
      <c r="T6320" s="47">
        <f t="shared" si="952"/>
        <v>0</v>
      </c>
      <c r="U6320" s="47">
        <f t="shared" si="953"/>
        <v>186.42000000000002</v>
      </c>
      <c r="V6320" s="47">
        <f t="shared" si="954"/>
        <v>74.55</v>
      </c>
      <c r="W6320" s="11"/>
    </row>
    <row r="6321" spans="1:23" x14ac:dyDescent="0.45">
      <c r="A6321" t="s">
        <v>6326</v>
      </c>
      <c r="B6321">
        <v>76.099999999999994</v>
      </c>
      <c r="D6321" s="1" t="str">
        <f>VartojimasGamyba!J6317</f>
        <v>2024-05-21-03</v>
      </c>
      <c r="E6321" s="7">
        <f>VartojimasGamyba!G6317</f>
        <v>9.9000000000000005E-2</v>
      </c>
      <c r="F6321" s="11"/>
      <c r="G6321" s="12">
        <f t="shared" si="956"/>
        <v>4.4344444444444449</v>
      </c>
      <c r="H6321" s="12">
        <v>0</v>
      </c>
      <c r="I6321" s="12">
        <v>2.2222222222222227E-2</v>
      </c>
      <c r="J6321" s="12">
        <v>0</v>
      </c>
      <c r="K6321" s="12"/>
      <c r="L6321" s="12">
        <f>VartojimasGamyba!H6317</f>
        <v>7.9000000000000001E-2</v>
      </c>
      <c r="M6321" s="19">
        <f t="shared" si="948"/>
        <v>0</v>
      </c>
      <c r="N6321" s="7">
        <f t="shared" si="949"/>
        <v>0</v>
      </c>
      <c r="O6321" s="7">
        <f t="shared" si="950"/>
        <v>0</v>
      </c>
      <c r="R6321" s="7"/>
      <c r="S6321" s="47">
        <f t="shared" si="951"/>
        <v>0</v>
      </c>
      <c r="T6321" s="47">
        <f t="shared" si="952"/>
        <v>0</v>
      </c>
      <c r="U6321" s="47">
        <f t="shared" si="953"/>
        <v>176.39</v>
      </c>
      <c r="V6321" s="47">
        <f t="shared" si="954"/>
        <v>64.52</v>
      </c>
      <c r="W6321" s="11"/>
    </row>
    <row r="6322" spans="1:23" x14ac:dyDescent="0.45">
      <c r="A6322" t="s">
        <v>6327</v>
      </c>
      <c r="B6322">
        <v>78.010000000000005</v>
      </c>
      <c r="D6322" s="1" t="str">
        <f>VartojimasGamyba!J6318</f>
        <v>2024-05-21-04</v>
      </c>
      <c r="E6322" s="7">
        <f>VartojimasGamyba!G6318</f>
        <v>4.2999999999999997E-2</v>
      </c>
      <c r="F6322" s="11"/>
      <c r="G6322" s="12">
        <f t="shared" si="956"/>
        <v>4.4344444444444449</v>
      </c>
      <c r="H6322" s="12">
        <v>5.5511151231257827E-17</v>
      </c>
      <c r="I6322" s="12">
        <v>0</v>
      </c>
      <c r="J6322" s="12">
        <v>0.47300000000000003</v>
      </c>
      <c r="K6322" s="12"/>
      <c r="L6322" s="12">
        <f>VartojimasGamyba!H6318</f>
        <v>0.51600000000000001</v>
      </c>
      <c r="M6322" s="19">
        <f t="shared" si="948"/>
        <v>0</v>
      </c>
      <c r="N6322" s="7">
        <f t="shared" si="949"/>
        <v>-31.421390000000006</v>
      </c>
      <c r="O6322" s="7">
        <f t="shared" si="950"/>
        <v>0</v>
      </c>
      <c r="R6322" s="7"/>
      <c r="S6322" s="47">
        <f t="shared" si="951"/>
        <v>0.47300000000000003</v>
      </c>
      <c r="T6322" s="47">
        <f t="shared" si="952"/>
        <v>0.47300000000000003</v>
      </c>
      <c r="U6322" s="47">
        <f t="shared" si="953"/>
        <v>178.3</v>
      </c>
      <c r="V6322" s="47">
        <f t="shared" si="954"/>
        <v>66.430000000000007</v>
      </c>
      <c r="W6322" s="11"/>
    </row>
    <row r="6323" spans="1:23" x14ac:dyDescent="0.45">
      <c r="A6323" t="s">
        <v>6328</v>
      </c>
      <c r="B6323">
        <v>74.33</v>
      </c>
      <c r="D6323" s="1" t="str">
        <f>VartojimasGamyba!J6319</f>
        <v>2024-05-21-05</v>
      </c>
      <c r="E6323" s="7">
        <f>VartojimasGamyba!G6319</f>
        <v>8.5000000000000006E-2</v>
      </c>
      <c r="F6323" s="11"/>
      <c r="G6323" s="12">
        <f t="shared" si="956"/>
        <v>4.4344444444444449</v>
      </c>
      <c r="H6323" s="12">
        <v>0</v>
      </c>
      <c r="I6323" s="12">
        <v>0</v>
      </c>
      <c r="J6323" s="12">
        <v>1.0090000000000001</v>
      </c>
      <c r="K6323" s="12"/>
      <c r="L6323" s="12">
        <f>VartojimasGamyba!H6319</f>
        <v>1.0940000000000001</v>
      </c>
      <c r="M6323" s="19">
        <f t="shared" si="948"/>
        <v>0</v>
      </c>
      <c r="N6323" s="7">
        <f t="shared" si="949"/>
        <v>-63.314750000000011</v>
      </c>
      <c r="O6323" s="7">
        <f t="shared" si="950"/>
        <v>0</v>
      </c>
      <c r="R6323" s="7"/>
      <c r="S6323" s="47">
        <f t="shared" si="951"/>
        <v>1.0090000000000001</v>
      </c>
      <c r="T6323" s="47">
        <f t="shared" si="952"/>
        <v>1.0090000000000001</v>
      </c>
      <c r="U6323" s="47">
        <f t="shared" si="953"/>
        <v>174.62</v>
      </c>
      <c r="V6323" s="47">
        <f t="shared" si="954"/>
        <v>62.75</v>
      </c>
      <c r="W6323" s="11"/>
    </row>
    <row r="6324" spans="1:23" x14ac:dyDescent="0.45">
      <c r="A6324" t="s">
        <v>6329</v>
      </c>
      <c r="B6324">
        <v>85.94</v>
      </c>
      <c r="D6324" s="1" t="str">
        <f>VartojimasGamyba!J6320</f>
        <v>2024-05-21-06</v>
      </c>
      <c r="E6324" s="7">
        <f>VartojimasGamyba!G6320</f>
        <v>0</v>
      </c>
      <c r="F6324" s="11"/>
      <c r="G6324" s="12">
        <f t="shared" si="956"/>
        <v>4.4344444444444449</v>
      </c>
      <c r="H6324" s="12">
        <v>0</v>
      </c>
      <c r="I6324" s="12">
        <v>-4.4408920985006262E-16</v>
      </c>
      <c r="J6324" s="12">
        <v>1.679</v>
      </c>
      <c r="K6324" s="12"/>
      <c r="L6324" s="12">
        <f>VartojimasGamyba!H6320</f>
        <v>1.679</v>
      </c>
      <c r="M6324" s="19">
        <f t="shared" si="948"/>
        <v>0</v>
      </c>
      <c r="N6324" s="7">
        <f t="shared" si="949"/>
        <v>-124.85044000000001</v>
      </c>
      <c r="O6324" s="7">
        <f t="shared" si="950"/>
        <v>0</v>
      </c>
      <c r="R6324" s="7"/>
      <c r="S6324" s="47">
        <f t="shared" si="951"/>
        <v>1.679</v>
      </c>
      <c r="T6324" s="47">
        <f t="shared" si="952"/>
        <v>1.679</v>
      </c>
      <c r="U6324" s="47">
        <f t="shared" si="953"/>
        <v>186.23000000000002</v>
      </c>
      <c r="V6324" s="47">
        <f t="shared" si="954"/>
        <v>74.36</v>
      </c>
      <c r="W6324" s="11"/>
    </row>
    <row r="6325" spans="1:23" x14ac:dyDescent="0.45">
      <c r="A6325" t="s">
        <v>6330</v>
      </c>
      <c r="B6325">
        <v>113.29</v>
      </c>
      <c r="D6325" s="1" t="str">
        <f>VartojimasGamyba!J6321</f>
        <v>2024-05-21-07</v>
      </c>
      <c r="E6325" s="7">
        <f>VartojimasGamyba!G6321</f>
        <v>0</v>
      </c>
      <c r="F6325" s="11"/>
      <c r="G6325" s="12">
        <f t="shared" si="956"/>
        <v>4.4344444444444449</v>
      </c>
      <c r="H6325" s="12">
        <v>0</v>
      </c>
      <c r="I6325" s="12">
        <v>0</v>
      </c>
      <c r="J6325" s="12">
        <v>3.1219999999999999</v>
      </c>
      <c r="K6325" s="12"/>
      <c r="L6325" s="12">
        <f>VartojimasGamyba!H6321</f>
        <v>3.1219999999999999</v>
      </c>
      <c r="M6325" s="19">
        <f t="shared" si="948"/>
        <v>0</v>
      </c>
      <c r="N6325" s="7">
        <f t="shared" si="949"/>
        <v>-317.53862000000004</v>
      </c>
      <c r="O6325" s="7">
        <f t="shared" si="950"/>
        <v>0</v>
      </c>
      <c r="R6325" s="7"/>
      <c r="S6325" s="47">
        <f t="shared" si="951"/>
        <v>3.1219999999999999</v>
      </c>
      <c r="T6325" s="47">
        <f t="shared" si="952"/>
        <v>3.1219999999999999</v>
      </c>
      <c r="U6325" s="47">
        <f t="shared" si="953"/>
        <v>213.58</v>
      </c>
      <c r="V6325" s="47">
        <f t="shared" si="954"/>
        <v>101.71000000000001</v>
      </c>
      <c r="W6325" s="11"/>
    </row>
    <row r="6326" spans="1:23" x14ac:dyDescent="0.45">
      <c r="A6326" t="s">
        <v>6331</v>
      </c>
      <c r="B6326">
        <v>124.15</v>
      </c>
      <c r="D6326" s="1" t="str">
        <f>VartojimasGamyba!J6322</f>
        <v>2024-05-21-08</v>
      </c>
      <c r="E6326" s="7">
        <f>VartojimasGamyba!G6322</f>
        <v>0</v>
      </c>
      <c r="F6326" s="11"/>
      <c r="G6326" s="12">
        <f t="shared" si="956"/>
        <v>4.4344444444444449</v>
      </c>
      <c r="H6326" s="12">
        <v>0</v>
      </c>
      <c r="I6326" s="12">
        <v>0</v>
      </c>
      <c r="J6326" s="12">
        <v>3.766</v>
      </c>
      <c r="K6326" s="12"/>
      <c r="L6326" s="12">
        <f>VartojimasGamyba!H6322</f>
        <v>3.766</v>
      </c>
      <c r="M6326" s="19">
        <f t="shared" si="948"/>
        <v>0</v>
      </c>
      <c r="N6326" s="7">
        <f t="shared" si="949"/>
        <v>-423.93862000000001</v>
      </c>
      <c r="O6326" s="7">
        <f t="shared" si="950"/>
        <v>0</v>
      </c>
      <c r="R6326" s="7"/>
      <c r="S6326" s="47">
        <f t="shared" si="951"/>
        <v>3.766</v>
      </c>
      <c r="T6326" s="47">
        <f t="shared" si="952"/>
        <v>3.766</v>
      </c>
      <c r="U6326" s="47">
        <f t="shared" si="953"/>
        <v>224.44</v>
      </c>
      <c r="V6326" s="47">
        <f t="shared" si="954"/>
        <v>112.57000000000001</v>
      </c>
      <c r="W6326" s="11"/>
    </row>
    <row r="6327" spans="1:23" x14ac:dyDescent="0.45">
      <c r="A6327" t="s">
        <v>6332</v>
      </c>
      <c r="B6327">
        <v>97.59</v>
      </c>
      <c r="D6327" s="1" t="str">
        <f>VartojimasGamyba!J6323</f>
        <v>2024-05-21-09</v>
      </c>
      <c r="E6327" s="7">
        <f>VartojimasGamyba!G6323</f>
        <v>0.34599999999999997</v>
      </c>
      <c r="F6327" s="11"/>
      <c r="G6327" s="12">
        <f t="shared" si="956"/>
        <v>4.4344444444444449</v>
      </c>
      <c r="H6327" s="12">
        <v>0</v>
      </c>
      <c r="I6327" s="12">
        <v>0</v>
      </c>
      <c r="J6327" s="12">
        <v>3.0680000000000001</v>
      </c>
      <c r="K6327" s="12"/>
      <c r="L6327" s="12">
        <f>VartojimasGamyba!H6323</f>
        <v>3.4140000000000001</v>
      </c>
      <c r="M6327" s="19">
        <f t="shared" si="948"/>
        <v>0</v>
      </c>
      <c r="N6327" s="7">
        <f t="shared" si="949"/>
        <v>-263.87868000000003</v>
      </c>
      <c r="O6327" s="7">
        <f t="shared" si="950"/>
        <v>0</v>
      </c>
      <c r="R6327" s="7"/>
      <c r="S6327" s="47">
        <f t="shared" si="951"/>
        <v>3.0680000000000001</v>
      </c>
      <c r="T6327" s="47">
        <f t="shared" si="952"/>
        <v>3.0680000000000001</v>
      </c>
      <c r="U6327" s="47">
        <f t="shared" si="953"/>
        <v>197.88</v>
      </c>
      <c r="V6327" s="47">
        <f t="shared" si="954"/>
        <v>86.01</v>
      </c>
      <c r="W6327" s="11"/>
    </row>
    <row r="6328" spans="1:23" x14ac:dyDescent="0.45">
      <c r="A6328" t="s">
        <v>6333</v>
      </c>
      <c r="B6328">
        <v>82.45</v>
      </c>
      <c r="D6328" s="1" t="str">
        <f>VartojimasGamyba!J6324</f>
        <v>2024-05-21-10</v>
      </c>
      <c r="E6328" s="7">
        <f>VartojimasGamyba!G6324</f>
        <v>0.73899999999999999</v>
      </c>
      <c r="F6328" s="11"/>
      <c r="G6328" s="12">
        <f t="shared" si="956"/>
        <v>4.4344444444444449</v>
      </c>
      <c r="H6328" s="12">
        <v>0</v>
      </c>
      <c r="I6328" s="12">
        <v>0</v>
      </c>
      <c r="J6328" s="12">
        <v>2.14</v>
      </c>
      <c r="K6328" s="12"/>
      <c r="L6328" s="12">
        <f>VartojimasGamyba!H6324</f>
        <v>2.879</v>
      </c>
      <c r="M6328" s="19">
        <f t="shared" si="948"/>
        <v>0</v>
      </c>
      <c r="N6328" s="7">
        <f t="shared" si="949"/>
        <v>-151.66180000000003</v>
      </c>
      <c r="O6328" s="7">
        <f t="shared" si="950"/>
        <v>0</v>
      </c>
      <c r="R6328" s="7"/>
      <c r="S6328" s="47">
        <f t="shared" si="951"/>
        <v>2.14</v>
      </c>
      <c r="T6328" s="47">
        <f t="shared" si="952"/>
        <v>2.14</v>
      </c>
      <c r="U6328" s="47">
        <f t="shared" si="953"/>
        <v>182.74</v>
      </c>
      <c r="V6328" s="47">
        <f t="shared" si="954"/>
        <v>70.87</v>
      </c>
      <c r="W6328" s="11"/>
    </row>
    <row r="6329" spans="1:23" x14ac:dyDescent="0.45">
      <c r="A6329" t="s">
        <v>6334</v>
      </c>
      <c r="B6329">
        <v>67.52</v>
      </c>
      <c r="D6329" s="1" t="str">
        <f>VartojimasGamyba!J6325</f>
        <v>2024-05-21-11</v>
      </c>
      <c r="E6329" s="7">
        <f>VartojimasGamyba!G6325</f>
        <v>0.253</v>
      </c>
      <c r="F6329" s="11"/>
      <c r="G6329" s="12">
        <f t="shared" si="956"/>
        <v>4.4344444444444449</v>
      </c>
      <c r="H6329" s="12">
        <v>0</v>
      </c>
      <c r="I6329" s="12">
        <v>0</v>
      </c>
      <c r="J6329" s="12">
        <v>2.673</v>
      </c>
      <c r="K6329" s="12"/>
      <c r="L6329" s="12">
        <f>VartojimasGamyba!H6325</f>
        <v>2.9260000000000002</v>
      </c>
      <c r="M6329" s="19">
        <f t="shared" si="948"/>
        <v>0</v>
      </c>
      <c r="N6329" s="7">
        <f t="shared" si="949"/>
        <v>-149.52761999999998</v>
      </c>
      <c r="O6329" s="7">
        <f t="shared" si="950"/>
        <v>0</v>
      </c>
      <c r="R6329" s="7"/>
      <c r="S6329" s="47">
        <f t="shared" si="951"/>
        <v>2.673</v>
      </c>
      <c r="T6329" s="47">
        <f t="shared" si="952"/>
        <v>2.673</v>
      </c>
      <c r="U6329" s="47">
        <f t="shared" si="953"/>
        <v>167.81</v>
      </c>
      <c r="V6329" s="47">
        <f t="shared" si="954"/>
        <v>55.94</v>
      </c>
      <c r="W6329" s="11"/>
    </row>
    <row r="6330" spans="1:23" x14ac:dyDescent="0.45">
      <c r="A6330" t="s">
        <v>6335</v>
      </c>
      <c r="B6330">
        <v>55.14</v>
      </c>
      <c r="D6330" s="1" t="str">
        <f>VartojimasGamyba!J6326</f>
        <v>2024-05-21-12</v>
      </c>
      <c r="E6330" s="7">
        <f>VartojimasGamyba!G6326</f>
        <v>0</v>
      </c>
      <c r="F6330" s="11"/>
      <c r="G6330" s="12">
        <f t="shared" si="956"/>
        <v>4.4344444444444449</v>
      </c>
      <c r="H6330" s="12">
        <v>0</v>
      </c>
      <c r="I6330" s="12">
        <v>0</v>
      </c>
      <c r="J6330" s="12">
        <v>2.27</v>
      </c>
      <c r="K6330" s="12"/>
      <c r="L6330" s="12">
        <f>VartojimasGamyba!H6326</f>
        <v>2.27</v>
      </c>
      <c r="M6330" s="19">
        <f t="shared" si="948"/>
        <v>0</v>
      </c>
      <c r="N6330" s="7">
        <f t="shared" si="949"/>
        <v>-98.881200000000007</v>
      </c>
      <c r="O6330" s="7">
        <f t="shared" si="950"/>
        <v>0</v>
      </c>
      <c r="R6330" s="7"/>
      <c r="S6330" s="47">
        <f t="shared" si="951"/>
        <v>2.27</v>
      </c>
      <c r="T6330" s="47">
        <f t="shared" si="952"/>
        <v>2.27</v>
      </c>
      <c r="U6330" s="47">
        <f t="shared" si="953"/>
        <v>155.43</v>
      </c>
      <c r="V6330" s="47">
        <f t="shared" si="954"/>
        <v>43.56</v>
      </c>
      <c r="W6330" s="11"/>
    </row>
    <row r="6331" spans="1:23" x14ac:dyDescent="0.45">
      <c r="A6331" t="s">
        <v>6336</v>
      </c>
      <c r="B6331">
        <v>31.56</v>
      </c>
      <c r="D6331" s="1" t="str">
        <f>VartojimasGamyba!J6327</f>
        <v>2024-05-21-13</v>
      </c>
      <c r="E6331" s="7">
        <f>VartojimasGamyba!G6327</f>
        <v>0</v>
      </c>
      <c r="F6331" s="11"/>
      <c r="G6331" s="12">
        <f t="shared" si="956"/>
        <v>5.8354444444444455</v>
      </c>
      <c r="H6331" s="12">
        <v>1.4010000000000007</v>
      </c>
      <c r="I6331" s="12">
        <v>0</v>
      </c>
      <c r="J6331" s="12">
        <v>0</v>
      </c>
      <c r="K6331" s="12"/>
      <c r="L6331" s="12">
        <f>VartojimasGamyba!H6327</f>
        <v>1.401</v>
      </c>
      <c r="M6331" s="19">
        <f t="shared" si="948"/>
        <v>0</v>
      </c>
      <c r="N6331" s="7">
        <f t="shared" si="949"/>
        <v>0</v>
      </c>
      <c r="O6331" s="7">
        <f t="shared" si="950"/>
        <v>0</v>
      </c>
      <c r="R6331" s="7"/>
      <c r="S6331" s="47">
        <f t="shared" si="951"/>
        <v>1.401</v>
      </c>
      <c r="T6331" s="47">
        <f t="shared" si="952"/>
        <v>1.401</v>
      </c>
      <c r="U6331" s="47">
        <f t="shared" si="953"/>
        <v>131.85</v>
      </c>
      <c r="V6331" s="47">
        <f t="shared" si="954"/>
        <v>19.979999999999997</v>
      </c>
      <c r="W6331" s="11"/>
    </row>
    <row r="6332" spans="1:23" x14ac:dyDescent="0.45">
      <c r="A6332" t="s">
        <v>6337</v>
      </c>
      <c r="B6332">
        <v>38.76</v>
      </c>
      <c r="D6332" s="1" t="str">
        <f>VartojimasGamyba!J6328</f>
        <v>2024-05-21-14</v>
      </c>
      <c r="E6332" s="7">
        <f>VartojimasGamyba!G6328</f>
        <v>0</v>
      </c>
      <c r="F6332" s="11"/>
      <c r="G6332" s="12">
        <f t="shared" si="956"/>
        <v>6.8255555555555567</v>
      </c>
      <c r="H6332" s="12">
        <v>0.99011111111111072</v>
      </c>
      <c r="I6332" s="12">
        <v>0</v>
      </c>
      <c r="J6332" s="12">
        <v>0.12688888888888927</v>
      </c>
      <c r="K6332" s="12"/>
      <c r="L6332" s="12">
        <f>VartojimasGamyba!H6328</f>
        <v>1.117</v>
      </c>
      <c r="M6332" s="19">
        <f t="shared" si="948"/>
        <v>0</v>
      </c>
      <c r="N6332" s="7">
        <f t="shared" si="949"/>
        <v>-3.4488400000000103</v>
      </c>
      <c r="O6332" s="7">
        <f t="shared" si="950"/>
        <v>0</v>
      </c>
      <c r="R6332" s="7"/>
      <c r="S6332" s="47">
        <f t="shared" si="951"/>
        <v>1.117</v>
      </c>
      <c r="T6332" s="47">
        <f t="shared" si="952"/>
        <v>1.117</v>
      </c>
      <c r="U6332" s="47">
        <f t="shared" si="953"/>
        <v>139.05000000000001</v>
      </c>
      <c r="V6332" s="47">
        <f t="shared" si="954"/>
        <v>27.18</v>
      </c>
      <c r="W6332" s="11"/>
    </row>
    <row r="6333" spans="1:23" x14ac:dyDescent="0.45">
      <c r="A6333" t="s">
        <v>6338</v>
      </c>
      <c r="B6333">
        <v>55.37</v>
      </c>
      <c r="D6333" s="1" t="str">
        <f>VartojimasGamyba!J6329</f>
        <v>2024-05-21-15</v>
      </c>
      <c r="E6333" s="7">
        <f>VartojimasGamyba!G6329</f>
        <v>0.94399999999999995</v>
      </c>
      <c r="F6333" s="11"/>
      <c r="G6333" s="12">
        <f t="shared" si="956"/>
        <v>6.8255555555555567</v>
      </c>
      <c r="H6333" s="12">
        <v>0</v>
      </c>
      <c r="I6333" s="12">
        <v>0</v>
      </c>
      <c r="J6333" s="12">
        <v>0.14000000000000012</v>
      </c>
      <c r="K6333" s="12"/>
      <c r="L6333" s="12">
        <f>VartojimasGamyba!H6329</f>
        <v>1.0840000000000001</v>
      </c>
      <c r="M6333" s="19">
        <f t="shared" si="948"/>
        <v>0</v>
      </c>
      <c r="N6333" s="7">
        <f t="shared" si="949"/>
        <v>-6.1306000000000056</v>
      </c>
      <c r="O6333" s="7">
        <f t="shared" si="950"/>
        <v>0</v>
      </c>
      <c r="R6333" s="7"/>
      <c r="S6333" s="47">
        <f t="shared" si="951"/>
        <v>0.14000000000000012</v>
      </c>
      <c r="T6333" s="47">
        <f t="shared" si="952"/>
        <v>0.14000000000000012</v>
      </c>
      <c r="U6333" s="47">
        <f t="shared" si="953"/>
        <v>155.66</v>
      </c>
      <c r="V6333" s="47">
        <f t="shared" si="954"/>
        <v>43.79</v>
      </c>
      <c r="W6333" s="11"/>
    </row>
    <row r="6334" spans="1:23" x14ac:dyDescent="0.45">
      <c r="A6334" t="s">
        <v>6339</v>
      </c>
      <c r="B6334">
        <v>70.55</v>
      </c>
      <c r="D6334" s="1" t="str">
        <f>VartojimasGamyba!J6330</f>
        <v>2024-05-21-16</v>
      </c>
      <c r="E6334" s="7">
        <f>VartojimasGamyba!G6330</f>
        <v>0.28399999999999997</v>
      </c>
      <c r="F6334" s="11"/>
      <c r="G6334" s="12">
        <f t="shared" si="956"/>
        <v>6.8255555555555567</v>
      </c>
      <c r="H6334" s="12">
        <v>5.5511151231257827E-17</v>
      </c>
      <c r="I6334" s="12">
        <v>0</v>
      </c>
      <c r="J6334" s="12">
        <v>0.42099999999999999</v>
      </c>
      <c r="K6334" s="12"/>
      <c r="L6334" s="12">
        <f>VartojimasGamyba!H6330</f>
        <v>0.70499999999999996</v>
      </c>
      <c r="M6334" s="19">
        <f t="shared" si="948"/>
        <v>0</v>
      </c>
      <c r="N6334" s="7">
        <f t="shared" si="949"/>
        <v>-24.826369999999997</v>
      </c>
      <c r="O6334" s="7">
        <f t="shared" si="950"/>
        <v>0</v>
      </c>
      <c r="R6334" s="7"/>
      <c r="S6334" s="47">
        <f t="shared" si="951"/>
        <v>0.42099999999999999</v>
      </c>
      <c r="T6334" s="47">
        <f t="shared" si="952"/>
        <v>0.42099999999999999</v>
      </c>
      <c r="U6334" s="47">
        <f t="shared" si="953"/>
        <v>170.84</v>
      </c>
      <c r="V6334" s="47">
        <f t="shared" si="954"/>
        <v>58.97</v>
      </c>
      <c r="W6334" s="11"/>
    </row>
    <row r="6335" spans="1:23" x14ac:dyDescent="0.45">
      <c r="A6335" t="s">
        <v>6340</v>
      </c>
      <c r="B6335">
        <v>80.67</v>
      </c>
      <c r="D6335" s="1" t="str">
        <f>VartojimasGamyba!J6331</f>
        <v>2024-05-21-17</v>
      </c>
      <c r="E6335" s="7">
        <f>VartojimasGamyba!G6331</f>
        <v>0.17399999999999999</v>
      </c>
      <c r="F6335" s="11"/>
      <c r="G6335" s="12">
        <f t="shared" si="956"/>
        <v>6.7377777777777785</v>
      </c>
      <c r="H6335" s="12">
        <v>0</v>
      </c>
      <c r="I6335" s="12">
        <v>8.7777777777777774E-2</v>
      </c>
      <c r="J6335" s="12">
        <v>0</v>
      </c>
      <c r="K6335" s="12"/>
      <c r="L6335" s="12">
        <f>VartojimasGamyba!H6331</f>
        <v>9.5000000000000001E-2</v>
      </c>
      <c r="M6335" s="19">
        <f t="shared" si="948"/>
        <v>0</v>
      </c>
      <c r="N6335" s="7">
        <f t="shared" si="949"/>
        <v>0</v>
      </c>
      <c r="O6335" s="7">
        <f t="shared" si="950"/>
        <v>0</v>
      </c>
      <c r="R6335" s="7"/>
      <c r="S6335" s="47">
        <f t="shared" si="951"/>
        <v>0</v>
      </c>
      <c r="T6335" s="47">
        <f t="shared" si="952"/>
        <v>0</v>
      </c>
      <c r="U6335" s="47">
        <f t="shared" si="953"/>
        <v>180.96</v>
      </c>
      <c r="V6335" s="47">
        <f t="shared" si="954"/>
        <v>69.09</v>
      </c>
      <c r="W6335" s="11"/>
    </row>
    <row r="6336" spans="1:23" x14ac:dyDescent="0.45">
      <c r="A6336" t="s">
        <v>6341</v>
      </c>
      <c r="B6336">
        <v>89.06</v>
      </c>
      <c r="D6336" s="1" t="str">
        <f>VartojimasGamyba!J6332</f>
        <v>2024-05-21-18</v>
      </c>
      <c r="E6336" s="7">
        <f>VartojimasGamyba!G6332</f>
        <v>0.38300000000000001</v>
      </c>
      <c r="F6336" s="11"/>
      <c r="G6336" s="12">
        <f t="shared" si="956"/>
        <v>6.3277777777777784</v>
      </c>
      <c r="H6336" s="12">
        <v>0</v>
      </c>
      <c r="I6336" s="12">
        <v>0.41000000000000003</v>
      </c>
      <c r="J6336" s="12">
        <v>0</v>
      </c>
      <c r="K6336" s="12"/>
      <c r="L6336" s="12">
        <f>VartojimasGamyba!H6332</f>
        <v>1.4E-2</v>
      </c>
      <c r="M6336" s="19">
        <f t="shared" si="948"/>
        <v>-4.3368086899420177E-17</v>
      </c>
      <c r="N6336" s="7">
        <f t="shared" si="949"/>
        <v>-8.2117472544052122E-15</v>
      </c>
      <c r="O6336" s="7">
        <f t="shared" si="950"/>
        <v>-8.2117472544052122E-15</v>
      </c>
      <c r="R6336" s="7"/>
      <c r="S6336" s="47">
        <f t="shared" si="951"/>
        <v>-4.3368086899420177E-17</v>
      </c>
      <c r="T6336" s="47">
        <f t="shared" si="952"/>
        <v>0</v>
      </c>
      <c r="U6336" s="47">
        <f t="shared" si="953"/>
        <v>189.35000000000002</v>
      </c>
      <c r="V6336" s="47">
        <f t="shared" si="954"/>
        <v>77.48</v>
      </c>
      <c r="W6336" s="11"/>
    </row>
    <row r="6337" spans="1:23" x14ac:dyDescent="0.45">
      <c r="A6337" t="s">
        <v>6342</v>
      </c>
      <c r="B6337">
        <v>105.14</v>
      </c>
      <c r="D6337" s="1" t="str">
        <f>VartojimasGamyba!J6333</f>
        <v>2024-05-21-19</v>
      </c>
      <c r="E6337" s="7">
        <f>VartojimasGamyba!G6333</f>
        <v>0.33500000000000002</v>
      </c>
      <c r="F6337" s="11"/>
      <c r="G6337" s="12">
        <f t="shared" si="956"/>
        <v>5.9555555555555557</v>
      </c>
      <c r="H6337" s="12">
        <v>0</v>
      </c>
      <c r="I6337" s="12">
        <v>0.37222222222222229</v>
      </c>
      <c r="J6337" s="12">
        <v>0</v>
      </c>
      <c r="K6337" s="12"/>
      <c r="L6337" s="12">
        <f>VartojimasGamyba!H6333</f>
        <v>0</v>
      </c>
      <c r="M6337" s="19">
        <f t="shared" si="948"/>
        <v>-5.5511151231257827E-17</v>
      </c>
      <c r="N6337" s="7">
        <f t="shared" si="949"/>
        <v>-1.1403655797437296E-14</v>
      </c>
      <c r="O6337" s="7">
        <f t="shared" si="950"/>
        <v>-1.1403655797437296E-14</v>
      </c>
      <c r="R6337" s="7"/>
      <c r="S6337" s="47">
        <f t="shared" si="951"/>
        <v>-5.5511151231257827E-17</v>
      </c>
      <c r="T6337" s="47">
        <f t="shared" si="952"/>
        <v>0</v>
      </c>
      <c r="U6337" s="47">
        <f t="shared" si="953"/>
        <v>205.43</v>
      </c>
      <c r="V6337" s="47">
        <f t="shared" si="954"/>
        <v>93.56</v>
      </c>
      <c r="W6337" s="11"/>
    </row>
    <row r="6338" spans="1:23" x14ac:dyDescent="0.45">
      <c r="A6338" t="s">
        <v>6343</v>
      </c>
      <c r="B6338">
        <v>130.24</v>
      </c>
      <c r="D6338" s="1" t="str">
        <f>VartojimasGamyba!J6334</f>
        <v>2024-05-21-20</v>
      </c>
      <c r="E6338" s="7">
        <f>VartojimasGamyba!G6334</f>
        <v>0.254</v>
      </c>
      <c r="F6338" s="11"/>
      <c r="G6338" s="12">
        <f t="shared" si="956"/>
        <v>5.6733333333333338</v>
      </c>
      <c r="H6338" s="12">
        <v>0</v>
      </c>
      <c r="I6338" s="12">
        <v>0.28222222222222226</v>
      </c>
      <c r="J6338" s="12">
        <v>0</v>
      </c>
      <c r="K6338" s="12"/>
      <c r="L6338" s="12">
        <f>VartojimasGamyba!H6334</f>
        <v>0</v>
      </c>
      <c r="M6338" s="19">
        <f t="shared" si="948"/>
        <v>-5.5511151231257827E-17</v>
      </c>
      <c r="N6338" s="7">
        <f t="shared" si="949"/>
        <v>-1.2796985693341869E-14</v>
      </c>
      <c r="O6338" s="7">
        <f t="shared" si="950"/>
        <v>-1.2796985693341869E-14</v>
      </c>
      <c r="P6338" s="7" t="s">
        <v>8873</v>
      </c>
      <c r="R6338" s="7"/>
      <c r="S6338" s="47">
        <f t="shared" si="951"/>
        <v>-5.5511151231257827E-17</v>
      </c>
      <c r="T6338" s="47">
        <f t="shared" si="952"/>
        <v>0</v>
      </c>
      <c r="U6338" s="47">
        <f t="shared" si="953"/>
        <v>230.53000000000003</v>
      </c>
      <c r="V6338" s="47">
        <f t="shared" si="954"/>
        <v>118.66000000000001</v>
      </c>
      <c r="W6338" s="11"/>
    </row>
    <row r="6339" spans="1:23" x14ac:dyDescent="0.45">
      <c r="A6339" t="s">
        <v>6344</v>
      </c>
      <c r="B6339">
        <v>129.30000000000001</v>
      </c>
      <c r="D6339" s="1" t="str">
        <f>VartojimasGamyba!J6335</f>
        <v>2024-05-21-21</v>
      </c>
      <c r="E6339" s="7">
        <f>VartojimasGamyba!G6335</f>
        <v>0.221</v>
      </c>
      <c r="F6339" s="11"/>
      <c r="G6339" s="12">
        <f t="shared" si="956"/>
        <v>5.427777777777778</v>
      </c>
      <c r="H6339" s="12">
        <v>0</v>
      </c>
      <c r="I6339" s="12">
        <v>0.24555555555555558</v>
      </c>
      <c r="J6339" s="12">
        <v>0</v>
      </c>
      <c r="K6339" s="12"/>
      <c r="L6339" s="12">
        <f>VartojimasGamyba!H6335</f>
        <v>0</v>
      </c>
      <c r="M6339" s="19">
        <f t="shared" si="948"/>
        <v>-2.7755575615628914E-17</v>
      </c>
      <c r="N6339" s="7">
        <f t="shared" si="949"/>
        <v>-6.3724026055922431E-15</v>
      </c>
      <c r="O6339" s="7">
        <f t="shared" si="950"/>
        <v>-6.3724026055922431E-15</v>
      </c>
      <c r="P6339" s="7">
        <f>SUM(N6318:N6341)</f>
        <v>-1659.4189300000003</v>
      </c>
      <c r="R6339" s="7"/>
      <c r="S6339" s="47">
        <f t="shared" si="951"/>
        <v>-2.7755575615628914E-17</v>
      </c>
      <c r="T6339" s="47">
        <f t="shared" si="952"/>
        <v>0</v>
      </c>
      <c r="U6339" s="47">
        <f t="shared" si="953"/>
        <v>229.59000000000003</v>
      </c>
      <c r="V6339" s="47">
        <f t="shared" si="954"/>
        <v>117.72000000000001</v>
      </c>
      <c r="W6339" s="11"/>
    </row>
    <row r="6340" spans="1:23" x14ac:dyDescent="0.45">
      <c r="A6340" t="s">
        <v>6345</v>
      </c>
      <c r="B6340">
        <v>118.32</v>
      </c>
      <c r="D6340" s="1" t="str">
        <f>VartojimasGamyba!J6336</f>
        <v>2024-05-21-22</v>
      </c>
      <c r="E6340" s="7">
        <f>VartojimasGamyba!G6336</f>
        <v>0.19</v>
      </c>
      <c r="F6340" s="11"/>
      <c r="G6340" s="12">
        <f t="shared" si="956"/>
        <v>5.2166666666666668</v>
      </c>
      <c r="H6340" s="12">
        <v>0</v>
      </c>
      <c r="I6340" s="12">
        <v>0.21111111111111111</v>
      </c>
      <c r="J6340" s="12">
        <v>0</v>
      </c>
      <c r="K6340" s="12"/>
      <c r="L6340" s="12">
        <f>VartojimasGamyba!H6336</f>
        <v>0</v>
      </c>
      <c r="M6340" s="19">
        <f t="shared" si="948"/>
        <v>0</v>
      </c>
      <c r="N6340" s="7">
        <f t="shared" si="949"/>
        <v>0</v>
      </c>
      <c r="O6340" s="7">
        <f t="shared" si="950"/>
        <v>0</v>
      </c>
      <c r="P6340" s="7" t="s">
        <v>8872</v>
      </c>
      <c r="R6340" s="7"/>
      <c r="S6340" s="47">
        <f t="shared" si="951"/>
        <v>0</v>
      </c>
      <c r="T6340" s="47">
        <f t="shared" si="952"/>
        <v>0</v>
      </c>
      <c r="U6340" s="47">
        <f t="shared" si="953"/>
        <v>218.61</v>
      </c>
      <c r="V6340" s="47">
        <f t="shared" si="954"/>
        <v>106.74</v>
      </c>
      <c r="W6340" s="11"/>
    </row>
    <row r="6341" spans="1:23" x14ac:dyDescent="0.45">
      <c r="A6341" t="s">
        <v>6346</v>
      </c>
      <c r="B6341">
        <v>89.08</v>
      </c>
      <c r="D6341" s="1" t="str">
        <f>VartojimasGamyba!J6337</f>
        <v>2024-05-21-23</v>
      </c>
      <c r="E6341" s="7">
        <f>VartojimasGamyba!G6337</f>
        <v>0.19500000000000001</v>
      </c>
      <c r="F6341" s="11"/>
      <c r="G6341" s="12">
        <f t="shared" si="956"/>
        <v>5</v>
      </c>
      <c r="H6341" s="12">
        <v>0</v>
      </c>
      <c r="I6341" s="12">
        <v>0.21666666666666667</v>
      </c>
      <c r="J6341" s="12">
        <v>0</v>
      </c>
      <c r="K6341" s="12"/>
      <c r="L6341" s="12">
        <f>VartojimasGamyba!H6337</f>
        <v>0</v>
      </c>
      <c r="M6341" s="19">
        <f t="shared" si="948"/>
        <v>0</v>
      </c>
      <c r="N6341" s="7">
        <f t="shared" si="949"/>
        <v>0</v>
      </c>
      <c r="O6341" s="7">
        <f t="shared" si="950"/>
        <v>0</v>
      </c>
      <c r="P6341" s="7">
        <f>SUM(O6318:O6341)</f>
        <v>-5.0093245523852305E-14</v>
      </c>
      <c r="Q6341" s="7">
        <f>SUMPRODUCT(B6318:B6341,E6318:E6341)+SUM(E6318:E6341)*$Z$21-SUMPRODUCT(B6318:B6341,L6318:L6341)+SUM(L6318:L6341)*ABS($Z$20)</f>
        <v>-950.46712999999932</v>
      </c>
      <c r="R6341" s="7"/>
      <c r="S6341" s="47">
        <f t="shared" si="951"/>
        <v>0</v>
      </c>
      <c r="T6341" s="47">
        <f t="shared" si="952"/>
        <v>0</v>
      </c>
      <c r="U6341" s="47">
        <f t="shared" si="953"/>
        <v>189.37</v>
      </c>
      <c r="V6341" s="47">
        <f t="shared" si="954"/>
        <v>77.5</v>
      </c>
      <c r="W6341" s="11">
        <f>IF(P6341&lt;&gt;Q6341,1,0)</f>
        <v>1</v>
      </c>
    </row>
    <row r="6342" spans="1:23" x14ac:dyDescent="0.45">
      <c r="A6342" t="s">
        <v>6347</v>
      </c>
      <c r="B6342">
        <v>34.869999999999997</v>
      </c>
      <c r="D6342" s="9" t="str">
        <f>VartojimasGamyba!J6338</f>
        <v>2024-05-22-00</v>
      </c>
      <c r="E6342" s="8">
        <f>VartojimasGamyba!G6338</f>
        <v>0.21299999999999999</v>
      </c>
      <c r="F6342" s="11"/>
      <c r="G6342" s="7">
        <f>G6341+H6342-I6342</f>
        <v>4.7633333333333336</v>
      </c>
      <c r="H6342" s="7">
        <v>0</v>
      </c>
      <c r="I6342" s="7">
        <v>0.23666666666666666</v>
      </c>
      <c r="J6342" s="7">
        <v>0</v>
      </c>
      <c r="L6342" s="7">
        <f>VartojimasGamyba!H6338</f>
        <v>0</v>
      </c>
      <c r="M6342" s="15">
        <f t="shared" si="948"/>
        <v>0</v>
      </c>
      <c r="N6342" s="7">
        <f t="shared" si="949"/>
        <v>0</v>
      </c>
      <c r="O6342" s="7">
        <f t="shared" si="950"/>
        <v>0</v>
      </c>
      <c r="R6342" s="20" t="s">
        <v>8783</v>
      </c>
      <c r="S6342" s="47">
        <f t="shared" si="951"/>
        <v>0</v>
      </c>
      <c r="T6342" s="47">
        <f t="shared" si="952"/>
        <v>0</v>
      </c>
      <c r="U6342" s="47">
        <f t="shared" si="953"/>
        <v>135.16</v>
      </c>
      <c r="V6342" s="47">
        <f t="shared" si="954"/>
        <v>23.29</v>
      </c>
      <c r="W6342" s="11"/>
    </row>
    <row r="6343" spans="1:23" x14ac:dyDescent="0.45">
      <c r="A6343" t="s">
        <v>6348</v>
      </c>
      <c r="B6343">
        <v>67.37</v>
      </c>
      <c r="D6343" s="9" t="str">
        <f>VartojimasGamyba!J6339</f>
        <v>2024-05-22-01</v>
      </c>
      <c r="E6343" s="8">
        <f>VartojimasGamyba!G6339</f>
        <v>0.17799999999999999</v>
      </c>
      <c r="F6343" s="11"/>
      <c r="G6343" s="7">
        <f t="shared" ref="G6343:G6365" si="957">G6342+H6343-I6343</f>
        <v>4.565555555555556</v>
      </c>
      <c r="H6343" s="7">
        <v>0</v>
      </c>
      <c r="I6343" s="7">
        <v>0.19777777777777777</v>
      </c>
      <c r="J6343" s="7">
        <v>0</v>
      </c>
      <c r="L6343" s="7">
        <f>VartojimasGamyba!H6339</f>
        <v>0</v>
      </c>
      <c r="M6343" s="15">
        <f t="shared" ref="M6343:M6406" si="958">E6343+H6343-I6343*$J$2+J6343-L6343</f>
        <v>0</v>
      </c>
      <c r="N6343" s="7">
        <f t="shared" ref="N6343:N6406" si="959">M6343*U6343-J6343*V6343</f>
        <v>0</v>
      </c>
      <c r="O6343" s="7">
        <f t="shared" ref="O6343:O6406" si="960">(M6343)*(B6343+$Z$21)</f>
        <v>0</v>
      </c>
      <c r="R6343" s="7"/>
      <c r="S6343" s="47">
        <f t="shared" ref="S6343:S6406" si="961">M6343+IF((L6343-E6343)&gt;0,(L6343-E6343),0)</f>
        <v>0</v>
      </c>
      <c r="T6343" s="47">
        <f t="shared" ref="T6343:T6406" si="962">IF(L6343-E6343&lt;0,0,L6343-E6343)</f>
        <v>0</v>
      </c>
      <c r="U6343" s="47">
        <f t="shared" ref="U6343:U6406" si="963">B6343+$Z$21</f>
        <v>167.66000000000003</v>
      </c>
      <c r="V6343" s="47">
        <f t="shared" ref="V6343:V6406" si="964">B6343+$Z$20</f>
        <v>55.790000000000006</v>
      </c>
      <c r="W6343" s="11"/>
    </row>
    <row r="6344" spans="1:23" x14ac:dyDescent="0.45">
      <c r="A6344" t="s">
        <v>6349</v>
      </c>
      <c r="B6344">
        <v>56.32</v>
      </c>
      <c r="D6344" s="9" t="str">
        <f>VartojimasGamyba!J6340</f>
        <v>2024-05-22-02</v>
      </c>
      <c r="E6344" s="8">
        <f>VartojimasGamyba!G6340</f>
        <v>9.5000000000000001E-2</v>
      </c>
      <c r="F6344" s="11"/>
      <c r="G6344" s="7">
        <f t="shared" si="957"/>
        <v>4.4644444444444451</v>
      </c>
      <c r="H6344" s="7">
        <v>0</v>
      </c>
      <c r="I6344" s="7">
        <v>0.10111111111111111</v>
      </c>
      <c r="J6344" s="7">
        <v>0</v>
      </c>
      <c r="L6344" s="7">
        <f>VartojimasGamyba!H6340</f>
        <v>4.0000000000000001E-3</v>
      </c>
      <c r="M6344" s="15">
        <f t="shared" si="958"/>
        <v>0</v>
      </c>
      <c r="N6344" s="7">
        <f t="shared" si="959"/>
        <v>0</v>
      </c>
      <c r="O6344" s="7">
        <f t="shared" si="960"/>
        <v>0</v>
      </c>
      <c r="R6344" s="7"/>
      <c r="S6344" s="47">
        <f t="shared" si="961"/>
        <v>0</v>
      </c>
      <c r="T6344" s="47">
        <f t="shared" si="962"/>
        <v>0</v>
      </c>
      <c r="U6344" s="47">
        <f t="shared" si="963"/>
        <v>156.61000000000001</v>
      </c>
      <c r="V6344" s="47">
        <f t="shared" si="964"/>
        <v>44.74</v>
      </c>
      <c r="W6344" s="11"/>
    </row>
    <row r="6345" spans="1:23" x14ac:dyDescent="0.45">
      <c r="A6345" t="s">
        <v>6350</v>
      </c>
      <c r="B6345">
        <v>58.08</v>
      </c>
      <c r="D6345" s="9" t="str">
        <f>VartojimasGamyba!J6341</f>
        <v>2024-05-22-03</v>
      </c>
      <c r="E6345" s="8">
        <f>VartojimasGamyba!G6341</f>
        <v>0.159</v>
      </c>
      <c r="F6345" s="11"/>
      <c r="G6345" s="7">
        <f t="shared" si="957"/>
        <v>4.3677777777777784</v>
      </c>
      <c r="H6345" s="7">
        <v>0</v>
      </c>
      <c r="I6345" s="7">
        <v>9.6666666666666679E-2</v>
      </c>
      <c r="J6345" s="7">
        <v>0</v>
      </c>
      <c r="L6345" s="7">
        <f>VartojimasGamyba!H6341</f>
        <v>7.1999999999999995E-2</v>
      </c>
      <c r="M6345" s="15">
        <f t="shared" si="958"/>
        <v>0</v>
      </c>
      <c r="N6345" s="7">
        <f t="shared" si="959"/>
        <v>0</v>
      </c>
      <c r="O6345" s="7">
        <f t="shared" si="960"/>
        <v>0</v>
      </c>
      <c r="R6345" s="7"/>
      <c r="S6345" s="47">
        <f t="shared" si="961"/>
        <v>0</v>
      </c>
      <c r="T6345" s="47">
        <f t="shared" si="962"/>
        <v>0</v>
      </c>
      <c r="U6345" s="47">
        <f t="shared" si="963"/>
        <v>158.37</v>
      </c>
      <c r="V6345" s="47">
        <f t="shared" si="964"/>
        <v>46.5</v>
      </c>
      <c r="W6345" s="11"/>
    </row>
    <row r="6346" spans="1:23" x14ac:dyDescent="0.45">
      <c r="A6346" t="s">
        <v>6351</v>
      </c>
      <c r="B6346">
        <v>38.24</v>
      </c>
      <c r="D6346" s="9" t="str">
        <f>VartojimasGamyba!J6342</f>
        <v>2024-05-22-04</v>
      </c>
      <c r="E6346" s="8">
        <f>VartojimasGamyba!G6342</f>
        <v>1E-3</v>
      </c>
      <c r="F6346" s="11"/>
      <c r="G6346" s="7">
        <f t="shared" si="957"/>
        <v>4.3677777777777784</v>
      </c>
      <c r="H6346" s="7">
        <v>0</v>
      </c>
      <c r="I6346" s="7">
        <v>0</v>
      </c>
      <c r="J6346" s="7">
        <v>0.54600000000000004</v>
      </c>
      <c r="L6346" s="7">
        <f>VartojimasGamyba!H6342</f>
        <v>0.54700000000000004</v>
      </c>
      <c r="M6346" s="15">
        <f t="shared" si="958"/>
        <v>0</v>
      </c>
      <c r="N6346" s="7">
        <f t="shared" si="959"/>
        <v>-14.556360000000003</v>
      </c>
      <c r="O6346" s="7">
        <f t="shared" si="960"/>
        <v>0</v>
      </c>
      <c r="R6346" s="7"/>
      <c r="S6346" s="47">
        <f t="shared" si="961"/>
        <v>0.54600000000000004</v>
      </c>
      <c r="T6346" s="47">
        <f t="shared" si="962"/>
        <v>0.54600000000000004</v>
      </c>
      <c r="U6346" s="47">
        <f t="shared" si="963"/>
        <v>138.53</v>
      </c>
      <c r="V6346" s="47">
        <f t="shared" si="964"/>
        <v>26.660000000000004</v>
      </c>
      <c r="W6346" s="11"/>
    </row>
    <row r="6347" spans="1:23" x14ac:dyDescent="0.45">
      <c r="A6347" t="s">
        <v>6352</v>
      </c>
      <c r="B6347">
        <v>58.06</v>
      </c>
      <c r="D6347" s="9" t="str">
        <f>VartojimasGamyba!J6343</f>
        <v>2024-05-22-05</v>
      </c>
      <c r="E6347" s="8">
        <f>VartojimasGamyba!G6343</f>
        <v>0</v>
      </c>
      <c r="F6347" s="11"/>
      <c r="G6347" s="7">
        <f t="shared" si="957"/>
        <v>4.3677777777777784</v>
      </c>
      <c r="H6347" s="7">
        <v>0</v>
      </c>
      <c r="I6347" s="7">
        <v>-2.2204460492503131E-16</v>
      </c>
      <c r="J6347" s="7">
        <v>1.4610000000000001</v>
      </c>
      <c r="L6347" s="7">
        <f>VartojimasGamyba!H6343</f>
        <v>1.4610000000000001</v>
      </c>
      <c r="M6347" s="15">
        <f t="shared" si="958"/>
        <v>0</v>
      </c>
      <c r="N6347" s="7">
        <f t="shared" si="959"/>
        <v>-67.907280000000014</v>
      </c>
      <c r="O6347" s="7">
        <f t="shared" si="960"/>
        <v>0</v>
      </c>
      <c r="R6347" s="7"/>
      <c r="S6347" s="47">
        <f t="shared" si="961"/>
        <v>1.4610000000000001</v>
      </c>
      <c r="T6347" s="47">
        <f t="shared" si="962"/>
        <v>1.4610000000000001</v>
      </c>
      <c r="U6347" s="47">
        <f t="shared" si="963"/>
        <v>158.35000000000002</v>
      </c>
      <c r="V6347" s="47">
        <f t="shared" si="964"/>
        <v>46.480000000000004</v>
      </c>
      <c r="W6347" s="11"/>
    </row>
    <row r="6348" spans="1:23" x14ac:dyDescent="0.45">
      <c r="A6348" t="s">
        <v>6353</v>
      </c>
      <c r="B6348">
        <v>69.14</v>
      </c>
      <c r="D6348" s="9" t="str">
        <f>VartojimasGamyba!J6344</f>
        <v>2024-05-22-06</v>
      </c>
      <c r="E6348" s="8">
        <f>VartojimasGamyba!G6344</f>
        <v>0</v>
      </c>
      <c r="F6348" s="11"/>
      <c r="G6348" s="7">
        <f t="shared" si="957"/>
        <v>4.3677777777777784</v>
      </c>
      <c r="H6348" s="7">
        <v>0</v>
      </c>
      <c r="I6348" s="7">
        <v>0</v>
      </c>
      <c r="J6348" s="7">
        <v>2.359</v>
      </c>
      <c r="L6348" s="7">
        <f>VartojimasGamyba!H6344</f>
        <v>2.359</v>
      </c>
      <c r="M6348" s="15">
        <f t="shared" si="958"/>
        <v>0</v>
      </c>
      <c r="N6348" s="7">
        <f t="shared" si="959"/>
        <v>-135.78404</v>
      </c>
      <c r="O6348" s="7">
        <f t="shared" si="960"/>
        <v>0</v>
      </c>
      <c r="R6348" s="7"/>
      <c r="S6348" s="47">
        <f t="shared" si="961"/>
        <v>2.359</v>
      </c>
      <c r="T6348" s="47">
        <f t="shared" si="962"/>
        <v>2.359</v>
      </c>
      <c r="U6348" s="47">
        <f t="shared" si="963"/>
        <v>169.43</v>
      </c>
      <c r="V6348" s="47">
        <f t="shared" si="964"/>
        <v>57.56</v>
      </c>
      <c r="W6348" s="11"/>
    </row>
    <row r="6349" spans="1:23" x14ac:dyDescent="0.45">
      <c r="A6349" t="s">
        <v>6354</v>
      </c>
      <c r="B6349">
        <v>99.8</v>
      </c>
      <c r="D6349" s="9" t="str">
        <f>VartojimasGamyba!J6345</f>
        <v>2024-05-22-07</v>
      </c>
      <c r="E6349" s="8">
        <f>VartojimasGamyba!G6345</f>
        <v>0</v>
      </c>
      <c r="F6349" s="11"/>
      <c r="G6349" s="7">
        <f t="shared" si="957"/>
        <v>4.3677777777777784</v>
      </c>
      <c r="H6349" s="7">
        <v>2.2204460492503131E-16</v>
      </c>
      <c r="I6349" s="7">
        <v>0</v>
      </c>
      <c r="J6349" s="7">
        <v>3.1739999999999999</v>
      </c>
      <c r="L6349" s="7">
        <f>VartojimasGamyba!H6345</f>
        <v>3.1739999999999999</v>
      </c>
      <c r="M6349" s="15">
        <f t="shared" si="958"/>
        <v>0</v>
      </c>
      <c r="N6349" s="7">
        <f t="shared" si="959"/>
        <v>-280.01027999999997</v>
      </c>
      <c r="O6349" s="7">
        <f t="shared" si="960"/>
        <v>0</v>
      </c>
      <c r="R6349" s="7"/>
      <c r="S6349" s="47">
        <f t="shared" si="961"/>
        <v>3.1739999999999999</v>
      </c>
      <c r="T6349" s="47">
        <f t="shared" si="962"/>
        <v>3.1739999999999999</v>
      </c>
      <c r="U6349" s="47">
        <f t="shared" si="963"/>
        <v>200.09</v>
      </c>
      <c r="V6349" s="47">
        <f t="shared" si="964"/>
        <v>88.22</v>
      </c>
      <c r="W6349" s="11"/>
    </row>
    <row r="6350" spans="1:23" x14ac:dyDescent="0.45">
      <c r="A6350" t="s">
        <v>6355</v>
      </c>
      <c r="B6350">
        <v>104.92</v>
      </c>
      <c r="D6350" s="9" t="str">
        <f>VartojimasGamyba!J6346</f>
        <v>2024-05-22-08</v>
      </c>
      <c r="E6350" s="8">
        <f>VartojimasGamyba!G6346</f>
        <v>0</v>
      </c>
      <c r="F6350" s="11"/>
      <c r="G6350" s="7">
        <f t="shared" si="957"/>
        <v>4.3677777777777784</v>
      </c>
      <c r="H6350" s="7">
        <v>0</v>
      </c>
      <c r="I6350" s="7">
        <v>0</v>
      </c>
      <c r="J6350" s="7">
        <v>3.7789999999999999</v>
      </c>
      <c r="L6350" s="7">
        <f>VartojimasGamyba!H6346</f>
        <v>3.7789999999999999</v>
      </c>
      <c r="M6350" s="15">
        <f t="shared" si="958"/>
        <v>0</v>
      </c>
      <c r="N6350" s="7">
        <f t="shared" si="959"/>
        <v>-352.73185999999998</v>
      </c>
      <c r="O6350" s="7">
        <f t="shared" si="960"/>
        <v>0</v>
      </c>
      <c r="R6350" s="7"/>
      <c r="S6350" s="47">
        <f t="shared" si="961"/>
        <v>3.7789999999999999</v>
      </c>
      <c r="T6350" s="47">
        <f t="shared" si="962"/>
        <v>3.7789999999999999</v>
      </c>
      <c r="U6350" s="47">
        <f t="shared" si="963"/>
        <v>205.21</v>
      </c>
      <c r="V6350" s="47">
        <f t="shared" si="964"/>
        <v>93.34</v>
      </c>
      <c r="W6350" s="11"/>
    </row>
    <row r="6351" spans="1:23" x14ac:dyDescent="0.45">
      <c r="A6351" t="s">
        <v>6356</v>
      </c>
      <c r="B6351">
        <v>89.06</v>
      </c>
      <c r="D6351" s="9" t="str">
        <f>VartojimasGamyba!J6347</f>
        <v>2024-05-22-09</v>
      </c>
      <c r="E6351" s="8">
        <f>VartojimasGamyba!G6347</f>
        <v>0</v>
      </c>
      <c r="F6351" s="11"/>
      <c r="G6351" s="7">
        <f t="shared" si="957"/>
        <v>4.3677777777777784</v>
      </c>
      <c r="H6351" s="7">
        <v>0</v>
      </c>
      <c r="I6351" s="7">
        <v>0</v>
      </c>
      <c r="J6351" s="7">
        <v>4.0999999999999996</v>
      </c>
      <c r="L6351" s="7">
        <f>VartojimasGamyba!H6347</f>
        <v>4.0999999999999996</v>
      </c>
      <c r="M6351" s="15">
        <f t="shared" si="958"/>
        <v>0</v>
      </c>
      <c r="N6351" s="7">
        <f t="shared" si="959"/>
        <v>-317.66800000000001</v>
      </c>
      <c r="O6351" s="7">
        <f t="shared" si="960"/>
        <v>0</v>
      </c>
      <c r="R6351" s="7"/>
      <c r="S6351" s="47">
        <f t="shared" si="961"/>
        <v>4.0999999999999996</v>
      </c>
      <c r="T6351" s="47">
        <f t="shared" si="962"/>
        <v>4.0999999999999996</v>
      </c>
      <c r="U6351" s="47">
        <f t="shared" si="963"/>
        <v>189.35000000000002</v>
      </c>
      <c r="V6351" s="47">
        <f t="shared" si="964"/>
        <v>77.48</v>
      </c>
      <c r="W6351" s="11"/>
    </row>
    <row r="6352" spans="1:23" x14ac:dyDescent="0.45">
      <c r="A6352" t="s">
        <v>6357</v>
      </c>
      <c r="B6352">
        <v>39.04</v>
      </c>
      <c r="D6352" s="9" t="str">
        <f>VartojimasGamyba!J6348</f>
        <v>2024-05-22-10</v>
      </c>
      <c r="E6352" s="8">
        <f>VartojimasGamyba!G6348</f>
        <v>0</v>
      </c>
      <c r="F6352" s="11"/>
      <c r="G6352" s="7">
        <f t="shared" si="957"/>
        <v>4.3677777777777784</v>
      </c>
      <c r="H6352" s="7">
        <v>0</v>
      </c>
      <c r="I6352" s="7">
        <v>0</v>
      </c>
      <c r="J6352" s="7">
        <v>3.0609999999999999</v>
      </c>
      <c r="L6352" s="7">
        <f>VartojimasGamyba!H6348</f>
        <v>3.0609999999999999</v>
      </c>
      <c r="M6352" s="15">
        <f t="shared" si="958"/>
        <v>0</v>
      </c>
      <c r="N6352" s="7">
        <f t="shared" si="959"/>
        <v>-84.055059999999997</v>
      </c>
      <c r="O6352" s="7">
        <f t="shared" si="960"/>
        <v>0</v>
      </c>
      <c r="R6352" s="7"/>
      <c r="S6352" s="47">
        <f t="shared" si="961"/>
        <v>3.0609999999999999</v>
      </c>
      <c r="T6352" s="47">
        <f t="shared" si="962"/>
        <v>3.0609999999999999</v>
      </c>
      <c r="U6352" s="47">
        <f t="shared" si="963"/>
        <v>139.33000000000001</v>
      </c>
      <c r="V6352" s="47">
        <f t="shared" si="964"/>
        <v>27.46</v>
      </c>
      <c r="W6352" s="11"/>
    </row>
    <row r="6353" spans="1:23" x14ac:dyDescent="0.45">
      <c r="A6353" t="s">
        <v>6358</v>
      </c>
      <c r="B6353">
        <v>23.13</v>
      </c>
      <c r="D6353" s="9" t="str">
        <f>VartojimasGamyba!J6349</f>
        <v>2024-05-22-11</v>
      </c>
      <c r="E6353" s="8">
        <f>VartojimasGamyba!G6349</f>
        <v>0</v>
      </c>
      <c r="F6353" s="11"/>
      <c r="G6353" s="7">
        <f t="shared" si="957"/>
        <v>6.5842222222222224</v>
      </c>
      <c r="H6353" s="7">
        <v>2.216444444444444</v>
      </c>
      <c r="I6353" s="7">
        <v>0</v>
      </c>
      <c r="J6353" s="7">
        <v>1.4075555555555559</v>
      </c>
      <c r="L6353" s="7">
        <f>VartojimasGamyba!H6349</f>
        <v>3.6240000000000001</v>
      </c>
      <c r="M6353" s="15">
        <f t="shared" si="958"/>
        <v>0</v>
      </c>
      <c r="N6353" s="7">
        <f t="shared" si="959"/>
        <v>-16.25726666666667</v>
      </c>
      <c r="O6353" s="7">
        <f t="shared" si="960"/>
        <v>0</v>
      </c>
      <c r="R6353" s="7"/>
      <c r="S6353" s="47">
        <f t="shared" si="961"/>
        <v>3.6240000000000001</v>
      </c>
      <c r="T6353" s="47">
        <f t="shared" si="962"/>
        <v>3.6240000000000001</v>
      </c>
      <c r="U6353" s="47">
        <f t="shared" si="963"/>
        <v>123.42</v>
      </c>
      <c r="V6353" s="47">
        <f t="shared" si="964"/>
        <v>11.549999999999999</v>
      </c>
      <c r="W6353" s="11"/>
    </row>
    <row r="6354" spans="1:23" x14ac:dyDescent="0.45">
      <c r="A6354" t="s">
        <v>6359</v>
      </c>
      <c r="B6354">
        <v>24.63</v>
      </c>
      <c r="D6354" s="9" t="str">
        <f>VartojimasGamyba!J6350</f>
        <v>2024-05-22-12</v>
      </c>
      <c r="E6354" s="8">
        <f>VartojimasGamyba!G6350</f>
        <v>0</v>
      </c>
      <c r="F6354" s="11"/>
      <c r="G6354" s="7">
        <f t="shared" si="957"/>
        <v>6.5842222222222224</v>
      </c>
      <c r="H6354" s="7">
        <v>0</v>
      </c>
      <c r="I6354" s="7">
        <v>0</v>
      </c>
      <c r="J6354" s="7">
        <v>3.3029999999999999</v>
      </c>
      <c r="L6354" s="7">
        <f>VartojimasGamyba!H6350</f>
        <v>3.3029999999999999</v>
      </c>
      <c r="M6354" s="15">
        <f t="shared" si="958"/>
        <v>0</v>
      </c>
      <c r="N6354" s="7">
        <f t="shared" si="959"/>
        <v>-43.104149999999997</v>
      </c>
      <c r="O6354" s="7">
        <f t="shared" si="960"/>
        <v>0</v>
      </c>
      <c r="R6354" s="7"/>
      <c r="S6354" s="47">
        <f t="shared" si="961"/>
        <v>3.3029999999999999</v>
      </c>
      <c r="T6354" s="47">
        <f t="shared" si="962"/>
        <v>3.3029999999999999</v>
      </c>
      <c r="U6354" s="47">
        <f t="shared" si="963"/>
        <v>124.92</v>
      </c>
      <c r="V6354" s="47">
        <f t="shared" si="964"/>
        <v>13.049999999999999</v>
      </c>
      <c r="W6354" s="11"/>
    </row>
    <row r="6355" spans="1:23" x14ac:dyDescent="0.45">
      <c r="A6355" t="s">
        <v>6360</v>
      </c>
      <c r="B6355">
        <v>24.93</v>
      </c>
      <c r="D6355" s="9" t="str">
        <f>VartojimasGamyba!J6351</f>
        <v>2024-05-22-13</v>
      </c>
      <c r="E6355" s="8">
        <f>VartojimasGamyba!G6351</f>
        <v>0.11899999999999999</v>
      </c>
      <c r="F6355" s="11"/>
      <c r="G6355" s="7">
        <f t="shared" si="957"/>
        <v>6.5842222222222224</v>
      </c>
      <c r="H6355" s="7">
        <v>-2.2204460492503131E-16</v>
      </c>
      <c r="I6355" s="7">
        <v>0</v>
      </c>
      <c r="J6355" s="7">
        <v>2.492</v>
      </c>
      <c r="L6355" s="7">
        <f>VartojimasGamyba!H6351</f>
        <v>2.6110000000000002</v>
      </c>
      <c r="M6355" s="15">
        <f t="shared" si="958"/>
        <v>0</v>
      </c>
      <c r="N6355" s="7">
        <f t="shared" si="959"/>
        <v>-33.2682</v>
      </c>
      <c r="O6355" s="7">
        <f t="shared" si="960"/>
        <v>0</v>
      </c>
      <c r="R6355" s="7"/>
      <c r="S6355" s="47">
        <f t="shared" si="961"/>
        <v>2.492</v>
      </c>
      <c r="T6355" s="47">
        <f t="shared" si="962"/>
        <v>2.492</v>
      </c>
      <c r="U6355" s="47">
        <f t="shared" si="963"/>
        <v>125.22</v>
      </c>
      <c r="V6355" s="47">
        <f t="shared" si="964"/>
        <v>13.35</v>
      </c>
      <c r="W6355" s="11"/>
    </row>
    <row r="6356" spans="1:23" x14ac:dyDescent="0.45">
      <c r="A6356" t="s">
        <v>6361</v>
      </c>
      <c r="B6356">
        <v>5</v>
      </c>
      <c r="D6356" s="9" t="str">
        <f>VartojimasGamyba!J6352</f>
        <v>2024-05-22-14</v>
      </c>
      <c r="E6356" s="8">
        <f>VartojimasGamyba!G6352</f>
        <v>0.73899999999999999</v>
      </c>
      <c r="F6356" s="11"/>
      <c r="G6356" s="7">
        <f t="shared" si="957"/>
        <v>7.2722222222222221</v>
      </c>
      <c r="H6356" s="7">
        <v>0.68800000000000017</v>
      </c>
      <c r="I6356" s="7">
        <v>0</v>
      </c>
      <c r="J6356" s="7">
        <v>0</v>
      </c>
      <c r="L6356" s="7">
        <f>VartojimasGamyba!H6352</f>
        <v>1.427</v>
      </c>
      <c r="M6356" s="15">
        <f t="shared" si="958"/>
        <v>0</v>
      </c>
      <c r="N6356" s="7">
        <f t="shared" si="959"/>
        <v>0</v>
      </c>
      <c r="O6356" s="7">
        <f t="shared" si="960"/>
        <v>0</v>
      </c>
      <c r="R6356" s="7"/>
      <c r="S6356" s="47">
        <f t="shared" si="961"/>
        <v>0.68800000000000006</v>
      </c>
      <c r="T6356" s="47">
        <f t="shared" si="962"/>
        <v>0.68800000000000006</v>
      </c>
      <c r="U6356" s="47">
        <f t="shared" si="963"/>
        <v>105.29</v>
      </c>
      <c r="V6356" s="47">
        <f t="shared" si="964"/>
        <v>-6.58</v>
      </c>
      <c r="W6356" s="11"/>
    </row>
    <row r="6357" spans="1:23" x14ac:dyDescent="0.45">
      <c r="A6357" t="s">
        <v>6362</v>
      </c>
      <c r="B6357">
        <v>58.02</v>
      </c>
      <c r="D6357" s="9" t="str">
        <f>VartojimasGamyba!J6353</f>
        <v>2024-05-22-15</v>
      </c>
      <c r="E6357" s="8">
        <f>VartojimasGamyba!G6353</f>
        <v>1.117</v>
      </c>
      <c r="F6357" s="11"/>
      <c r="G6357" s="7">
        <f t="shared" si="957"/>
        <v>7.0511111111111111</v>
      </c>
      <c r="H6357" s="7">
        <v>0</v>
      </c>
      <c r="I6357" s="7">
        <v>0.22111111111111112</v>
      </c>
      <c r="J6357" s="7">
        <v>0</v>
      </c>
      <c r="L6357" s="7">
        <f>VartojimasGamyba!H6353</f>
        <v>0.91800000000000004</v>
      </c>
      <c r="M6357" s="15">
        <f t="shared" si="958"/>
        <v>0</v>
      </c>
      <c r="N6357" s="7">
        <f t="shared" si="959"/>
        <v>0</v>
      </c>
      <c r="O6357" s="7">
        <f t="shared" si="960"/>
        <v>0</v>
      </c>
      <c r="R6357" s="7"/>
      <c r="S6357" s="47">
        <f t="shared" si="961"/>
        <v>0</v>
      </c>
      <c r="T6357" s="47">
        <f t="shared" si="962"/>
        <v>0</v>
      </c>
      <c r="U6357" s="47">
        <f t="shared" si="963"/>
        <v>158.31</v>
      </c>
      <c r="V6357" s="47">
        <f t="shared" si="964"/>
        <v>46.440000000000005</v>
      </c>
      <c r="W6357" s="11"/>
    </row>
    <row r="6358" spans="1:23" x14ac:dyDescent="0.45">
      <c r="A6358" t="s">
        <v>6363</v>
      </c>
      <c r="B6358">
        <v>24.97</v>
      </c>
      <c r="D6358" s="9" t="str">
        <f>VartojimasGamyba!J6354</f>
        <v>2024-05-22-16</v>
      </c>
      <c r="E6358" s="8">
        <f>VartojimasGamyba!G6354</f>
        <v>0.79700000000000004</v>
      </c>
      <c r="F6358" s="11"/>
      <c r="G6358" s="7">
        <f t="shared" si="957"/>
        <v>6.6022222222222222</v>
      </c>
      <c r="H6358" s="7">
        <v>0</v>
      </c>
      <c r="I6358" s="7">
        <v>0.44888888888888895</v>
      </c>
      <c r="J6358" s="7">
        <v>0</v>
      </c>
      <c r="L6358" s="7">
        <f>VartojimasGamyba!H6354</f>
        <v>0.39300000000000002</v>
      </c>
      <c r="M6358" s="15">
        <f t="shared" si="958"/>
        <v>0</v>
      </c>
      <c r="N6358" s="7">
        <f t="shared" si="959"/>
        <v>0</v>
      </c>
      <c r="O6358" s="7">
        <f t="shared" si="960"/>
        <v>0</v>
      </c>
      <c r="R6358" s="7"/>
      <c r="S6358" s="47">
        <f t="shared" si="961"/>
        <v>0</v>
      </c>
      <c r="T6358" s="47">
        <f t="shared" si="962"/>
        <v>0</v>
      </c>
      <c r="U6358" s="47">
        <f t="shared" si="963"/>
        <v>125.26</v>
      </c>
      <c r="V6358" s="47">
        <f t="shared" si="964"/>
        <v>13.389999999999999</v>
      </c>
      <c r="W6358" s="11"/>
    </row>
    <row r="6359" spans="1:23" x14ac:dyDescent="0.45">
      <c r="A6359" t="s">
        <v>6364</v>
      </c>
      <c r="B6359">
        <v>39</v>
      </c>
      <c r="D6359" s="9" t="str">
        <f>VartojimasGamyba!J6355</f>
        <v>2024-05-22-17</v>
      </c>
      <c r="E6359" s="8">
        <f>VartojimasGamyba!G6355</f>
        <v>0.19400000000000001</v>
      </c>
      <c r="F6359" s="11"/>
      <c r="G6359" s="7">
        <f t="shared" si="957"/>
        <v>6.485555555555556</v>
      </c>
      <c r="H6359" s="7">
        <v>0</v>
      </c>
      <c r="I6359" s="7">
        <v>0.11666666666666668</v>
      </c>
      <c r="J6359" s="7">
        <v>0</v>
      </c>
      <c r="L6359" s="7">
        <f>VartojimasGamyba!H6355</f>
        <v>8.8999999999999996E-2</v>
      </c>
      <c r="M6359" s="15">
        <f t="shared" si="958"/>
        <v>0</v>
      </c>
      <c r="N6359" s="7">
        <f t="shared" si="959"/>
        <v>0</v>
      </c>
      <c r="O6359" s="7">
        <f t="shared" si="960"/>
        <v>0</v>
      </c>
      <c r="R6359" s="7"/>
      <c r="S6359" s="47">
        <f t="shared" si="961"/>
        <v>0</v>
      </c>
      <c r="T6359" s="47">
        <f t="shared" si="962"/>
        <v>0</v>
      </c>
      <c r="U6359" s="47">
        <f t="shared" si="963"/>
        <v>139.29000000000002</v>
      </c>
      <c r="V6359" s="47">
        <f t="shared" si="964"/>
        <v>27.42</v>
      </c>
      <c r="W6359" s="11"/>
    </row>
    <row r="6360" spans="1:23" x14ac:dyDescent="0.45">
      <c r="A6360" t="s">
        <v>6365</v>
      </c>
      <c r="B6360">
        <v>7.84</v>
      </c>
      <c r="D6360" s="9" t="str">
        <f>VartojimasGamyba!J6356</f>
        <v>2024-05-22-18</v>
      </c>
      <c r="E6360" s="8">
        <f>VartojimasGamyba!G6356</f>
        <v>0.35099999999999998</v>
      </c>
      <c r="F6360" s="11"/>
      <c r="G6360" s="7">
        <f t="shared" si="957"/>
        <v>6.1055555555555561</v>
      </c>
      <c r="H6360" s="7">
        <v>0</v>
      </c>
      <c r="I6360" s="7">
        <v>0.37999999999999989</v>
      </c>
      <c r="J6360" s="7">
        <v>0</v>
      </c>
      <c r="L6360" s="7">
        <f>VartojimasGamyba!H6356</f>
        <v>8.9999999999999993E-3</v>
      </c>
      <c r="M6360" s="15">
        <f t="shared" si="958"/>
        <v>6.4184768611141862E-17</v>
      </c>
      <c r="N6360" s="7">
        <f t="shared" si="959"/>
        <v>6.9402990299227703E-15</v>
      </c>
      <c r="O6360" s="7">
        <f t="shared" si="960"/>
        <v>6.9402990299227703E-15</v>
      </c>
      <c r="R6360" s="7"/>
      <c r="S6360" s="47">
        <f t="shared" si="961"/>
        <v>6.4184768611141862E-17</v>
      </c>
      <c r="T6360" s="47">
        <f t="shared" si="962"/>
        <v>0</v>
      </c>
      <c r="U6360" s="47">
        <f t="shared" si="963"/>
        <v>108.13000000000001</v>
      </c>
      <c r="V6360" s="47">
        <f t="shared" si="964"/>
        <v>-3.74</v>
      </c>
      <c r="W6360" s="11"/>
    </row>
    <row r="6361" spans="1:23" x14ac:dyDescent="0.45">
      <c r="A6361" t="s">
        <v>6366</v>
      </c>
      <c r="B6361">
        <v>89.06</v>
      </c>
      <c r="D6361" s="9" t="str">
        <f>VartojimasGamyba!J6357</f>
        <v>2024-05-22-19</v>
      </c>
      <c r="E6361" s="8">
        <f>VartojimasGamyba!G6357</f>
        <v>0.30399999999999999</v>
      </c>
      <c r="F6361" s="11"/>
      <c r="G6361" s="7">
        <f t="shared" si="957"/>
        <v>5.7677777777777779</v>
      </c>
      <c r="H6361" s="7">
        <v>0</v>
      </c>
      <c r="I6361" s="7">
        <v>0.33777777777777779</v>
      </c>
      <c r="J6361" s="7">
        <v>0</v>
      </c>
      <c r="L6361" s="7">
        <f>VartojimasGamyba!H6357</f>
        <v>0</v>
      </c>
      <c r="M6361" s="15">
        <f t="shared" si="958"/>
        <v>0</v>
      </c>
      <c r="N6361" s="7">
        <f t="shared" si="959"/>
        <v>0</v>
      </c>
      <c r="O6361" s="7">
        <f t="shared" si="960"/>
        <v>0</v>
      </c>
      <c r="R6361" s="7"/>
      <c r="S6361" s="47">
        <f t="shared" si="961"/>
        <v>0</v>
      </c>
      <c r="T6361" s="47">
        <f t="shared" si="962"/>
        <v>0</v>
      </c>
      <c r="U6361" s="47">
        <f t="shared" si="963"/>
        <v>189.35000000000002</v>
      </c>
      <c r="V6361" s="47">
        <f t="shared" si="964"/>
        <v>77.48</v>
      </c>
      <c r="W6361" s="11"/>
    </row>
    <row r="6362" spans="1:23" x14ac:dyDescent="0.45">
      <c r="A6362" t="s">
        <v>6367</v>
      </c>
      <c r="B6362">
        <v>149.13</v>
      </c>
      <c r="D6362" s="9" t="str">
        <f>VartojimasGamyba!J6358</f>
        <v>2024-05-22-20</v>
      </c>
      <c r="E6362" s="8">
        <f>VartojimasGamyba!G6358</f>
        <v>0.22</v>
      </c>
      <c r="F6362" s="11"/>
      <c r="G6362" s="7">
        <f t="shared" si="957"/>
        <v>5.5233333333333334</v>
      </c>
      <c r="H6362" s="7">
        <v>0</v>
      </c>
      <c r="I6362" s="7">
        <v>0.24444444444444446</v>
      </c>
      <c r="J6362" s="7">
        <v>0</v>
      </c>
      <c r="L6362" s="7">
        <f>VartojimasGamyba!H6358</f>
        <v>0</v>
      </c>
      <c r="M6362" s="15">
        <f t="shared" si="958"/>
        <v>-2.7755575615628914E-17</v>
      </c>
      <c r="N6362" s="7">
        <f t="shared" si="959"/>
        <v>-6.922795670050164E-15</v>
      </c>
      <c r="O6362" s="7">
        <f t="shared" si="960"/>
        <v>-6.922795670050164E-15</v>
      </c>
      <c r="P6362" s="7" t="s">
        <v>8873</v>
      </c>
      <c r="R6362" s="7"/>
      <c r="S6362" s="47">
        <f t="shared" si="961"/>
        <v>-2.7755575615628914E-17</v>
      </c>
      <c r="T6362" s="47">
        <f t="shared" si="962"/>
        <v>0</v>
      </c>
      <c r="U6362" s="47">
        <f t="shared" si="963"/>
        <v>249.42000000000002</v>
      </c>
      <c r="V6362" s="47">
        <f t="shared" si="964"/>
        <v>137.54999999999998</v>
      </c>
      <c r="W6362" s="11"/>
    </row>
    <row r="6363" spans="1:23" x14ac:dyDescent="0.45">
      <c r="A6363" t="s">
        <v>6368</v>
      </c>
      <c r="B6363">
        <v>157.37</v>
      </c>
      <c r="D6363" s="9" t="str">
        <f>VartojimasGamyba!J6359</f>
        <v>2024-05-22-21</v>
      </c>
      <c r="E6363" s="8">
        <f>VartojimasGamyba!G6359</f>
        <v>0.218</v>
      </c>
      <c r="F6363" s="11"/>
      <c r="G6363" s="7">
        <f t="shared" si="957"/>
        <v>5.2811111111111115</v>
      </c>
      <c r="H6363" s="7">
        <v>0</v>
      </c>
      <c r="I6363" s="7">
        <v>0.24222222222222223</v>
      </c>
      <c r="J6363" s="7">
        <v>0</v>
      </c>
      <c r="L6363" s="7">
        <f>VartojimasGamyba!H6359</f>
        <v>0</v>
      </c>
      <c r="M6363" s="15">
        <f t="shared" si="958"/>
        <v>0</v>
      </c>
      <c r="N6363" s="7">
        <f t="shared" si="959"/>
        <v>0</v>
      </c>
      <c r="O6363" s="7">
        <f t="shared" si="960"/>
        <v>0</v>
      </c>
      <c r="P6363" s="7">
        <f>SUM(N6342:N6365)</f>
        <v>-1345.3424966666664</v>
      </c>
      <c r="R6363" s="7"/>
      <c r="S6363" s="47">
        <f t="shared" si="961"/>
        <v>0</v>
      </c>
      <c r="T6363" s="47">
        <f t="shared" si="962"/>
        <v>0</v>
      </c>
      <c r="U6363" s="47">
        <f t="shared" si="963"/>
        <v>257.66000000000003</v>
      </c>
      <c r="V6363" s="47">
        <f t="shared" si="964"/>
        <v>145.79</v>
      </c>
      <c r="W6363" s="11"/>
    </row>
    <row r="6364" spans="1:23" x14ac:dyDescent="0.45">
      <c r="A6364" t="s">
        <v>6369</v>
      </c>
      <c r="B6364">
        <v>89.09</v>
      </c>
      <c r="D6364" s="9" t="str">
        <f>VartojimasGamyba!J6360</f>
        <v>2024-05-22-22</v>
      </c>
      <c r="E6364" s="8">
        <f>VartojimasGamyba!G6360</f>
        <v>0.109</v>
      </c>
      <c r="F6364" s="11"/>
      <c r="G6364" s="7">
        <f t="shared" si="957"/>
        <v>5.16</v>
      </c>
      <c r="H6364" s="7">
        <v>0</v>
      </c>
      <c r="I6364" s="7">
        <v>0.12111111111111111</v>
      </c>
      <c r="J6364" s="7">
        <v>0</v>
      </c>
      <c r="L6364" s="7">
        <f>VartojimasGamyba!H6360</f>
        <v>0</v>
      </c>
      <c r="M6364" s="15">
        <f t="shared" si="958"/>
        <v>0</v>
      </c>
      <c r="N6364" s="7">
        <f t="shared" si="959"/>
        <v>0</v>
      </c>
      <c r="O6364" s="7">
        <f t="shared" si="960"/>
        <v>0</v>
      </c>
      <c r="P6364" s="7" t="s">
        <v>8872</v>
      </c>
      <c r="R6364" s="7"/>
      <c r="S6364" s="47">
        <f t="shared" si="961"/>
        <v>0</v>
      </c>
      <c r="T6364" s="47">
        <f t="shared" si="962"/>
        <v>0</v>
      </c>
      <c r="U6364" s="47">
        <f t="shared" si="963"/>
        <v>189.38</v>
      </c>
      <c r="V6364" s="47">
        <f t="shared" si="964"/>
        <v>77.510000000000005</v>
      </c>
      <c r="W6364" s="11"/>
    </row>
    <row r="6365" spans="1:23" x14ac:dyDescent="0.45">
      <c r="A6365" t="s">
        <v>6370</v>
      </c>
      <c r="B6365">
        <v>20.03</v>
      </c>
      <c r="D6365" s="9" t="str">
        <f>VartojimasGamyba!J6361</f>
        <v>2024-05-22-23</v>
      </c>
      <c r="E6365" s="8">
        <f>VartojimasGamyba!G6361</f>
        <v>0.14399999999999999</v>
      </c>
      <c r="F6365" s="11"/>
      <c r="G6365" s="7">
        <f t="shared" si="957"/>
        <v>5</v>
      </c>
      <c r="H6365" s="7">
        <v>0</v>
      </c>
      <c r="I6365" s="7">
        <v>0.16</v>
      </c>
      <c r="J6365" s="7">
        <v>0</v>
      </c>
      <c r="L6365" s="7">
        <f>VartojimasGamyba!H6361</f>
        <v>0</v>
      </c>
      <c r="M6365" s="15">
        <f t="shared" si="958"/>
        <v>-2.7755575615628914E-17</v>
      </c>
      <c r="N6365" s="7">
        <f t="shared" si="959"/>
        <v>-3.3395508580724711E-15</v>
      </c>
      <c r="O6365" s="7">
        <f t="shared" si="960"/>
        <v>-3.3395508580724711E-15</v>
      </c>
      <c r="P6365" s="7">
        <f>SUM(O6342:O6365)</f>
        <v>-3.3220474981998648E-15</v>
      </c>
      <c r="Q6365" s="7">
        <f>SUMPRODUCT(B6342:B6365,E6342:E6365)+SUM(E6342:E6365)*$Z$21-SUMPRODUCT(B6342:B6365,L6342:L6365)+SUM(L6342:L6365)*ABS($Z$20)</f>
        <v>-677.24202999999977</v>
      </c>
      <c r="R6365" s="7"/>
      <c r="S6365" s="47">
        <f t="shared" si="961"/>
        <v>-2.7755575615628914E-17</v>
      </c>
      <c r="T6365" s="47">
        <f t="shared" si="962"/>
        <v>0</v>
      </c>
      <c r="U6365" s="47">
        <f t="shared" si="963"/>
        <v>120.32000000000001</v>
      </c>
      <c r="V6365" s="47">
        <f t="shared" si="964"/>
        <v>8.4500000000000011</v>
      </c>
      <c r="W6365" s="11">
        <f>IF(P6365&lt;&gt;Q6365,1,0)</f>
        <v>1</v>
      </c>
    </row>
    <row r="6366" spans="1:23" x14ac:dyDescent="0.45">
      <c r="A6366" t="s">
        <v>6371</v>
      </c>
      <c r="B6366">
        <v>0.87</v>
      </c>
      <c r="D6366" s="1" t="str">
        <f>VartojimasGamyba!J6362</f>
        <v>2024-05-23-00</v>
      </c>
      <c r="E6366" s="7">
        <f>VartojimasGamyba!G6362</f>
        <v>9.5000000000000001E-2</v>
      </c>
      <c r="F6366" s="11"/>
      <c r="G6366" s="12">
        <f>G6365+H6366-I6366</f>
        <v>4.8944444444444448</v>
      </c>
      <c r="H6366" s="12">
        <v>0</v>
      </c>
      <c r="I6366" s="12">
        <v>0.10555555555555557</v>
      </c>
      <c r="J6366" s="12">
        <v>0</v>
      </c>
      <c r="K6366" s="12"/>
      <c r="L6366" s="12">
        <f>VartojimasGamyba!H6362</f>
        <v>0</v>
      </c>
      <c r="M6366" s="19">
        <f t="shared" si="958"/>
        <v>-1.3877787807814457E-17</v>
      </c>
      <c r="N6366" s="7">
        <f t="shared" si="959"/>
        <v>-1.4038770146385106E-15</v>
      </c>
      <c r="O6366" s="7">
        <f t="shared" si="960"/>
        <v>-1.4038770146385106E-15</v>
      </c>
      <c r="R6366" s="20" t="s">
        <v>8783</v>
      </c>
      <c r="S6366" s="47">
        <f t="shared" si="961"/>
        <v>-1.3877787807814457E-17</v>
      </c>
      <c r="T6366" s="47">
        <f t="shared" si="962"/>
        <v>0</v>
      </c>
      <c r="U6366" s="47">
        <f t="shared" si="963"/>
        <v>101.16000000000001</v>
      </c>
      <c r="V6366" s="47">
        <f t="shared" si="964"/>
        <v>-10.71</v>
      </c>
      <c r="W6366" s="11"/>
    </row>
    <row r="6367" spans="1:23" x14ac:dyDescent="0.45">
      <c r="A6367" t="s">
        <v>6372</v>
      </c>
      <c r="B6367">
        <v>1.5</v>
      </c>
      <c r="D6367" s="1" t="str">
        <f>VartojimasGamyba!J6363</f>
        <v>2024-05-23-01</v>
      </c>
      <c r="E6367" s="7">
        <f>VartojimasGamyba!G6363</f>
        <v>0.109</v>
      </c>
      <c r="F6367" s="11"/>
      <c r="G6367" s="12">
        <f t="shared" ref="G6367:G6389" si="965">G6366+H6367-I6367</f>
        <v>4.7733333333333334</v>
      </c>
      <c r="H6367" s="12">
        <v>0</v>
      </c>
      <c r="I6367" s="12">
        <v>0.12111111111111111</v>
      </c>
      <c r="J6367" s="12">
        <v>0</v>
      </c>
      <c r="K6367" s="12"/>
      <c r="L6367" s="12">
        <f>VartojimasGamyba!H6363</f>
        <v>0</v>
      </c>
      <c r="M6367" s="19">
        <f t="shared" si="958"/>
        <v>0</v>
      </c>
      <c r="N6367" s="7">
        <f t="shared" si="959"/>
        <v>0</v>
      </c>
      <c r="O6367" s="7">
        <f t="shared" si="960"/>
        <v>0</v>
      </c>
      <c r="R6367" s="7"/>
      <c r="S6367" s="47">
        <f t="shared" si="961"/>
        <v>0</v>
      </c>
      <c r="T6367" s="47">
        <f t="shared" si="962"/>
        <v>0</v>
      </c>
      <c r="U6367" s="47">
        <f t="shared" si="963"/>
        <v>101.79</v>
      </c>
      <c r="V6367" s="47">
        <f t="shared" si="964"/>
        <v>-10.08</v>
      </c>
      <c r="W6367" s="11"/>
    </row>
    <row r="6368" spans="1:23" x14ac:dyDescent="0.45">
      <c r="A6368" t="s">
        <v>6373</v>
      </c>
      <c r="B6368">
        <v>4.0999999999999996</v>
      </c>
      <c r="D6368" s="1" t="str">
        <f>VartojimasGamyba!J6364</f>
        <v>2024-05-23-02</v>
      </c>
      <c r="E6368" s="7">
        <f>VartojimasGamyba!G6364</f>
        <v>0.23</v>
      </c>
      <c r="F6368" s="11"/>
      <c r="G6368" s="12">
        <f t="shared" si="965"/>
        <v>4.5200000000000005</v>
      </c>
      <c r="H6368" s="12">
        <v>0</v>
      </c>
      <c r="I6368" s="12">
        <v>0.25333333333333335</v>
      </c>
      <c r="J6368" s="12">
        <v>0</v>
      </c>
      <c r="K6368" s="12"/>
      <c r="L6368" s="12">
        <f>VartojimasGamyba!H6364</f>
        <v>2E-3</v>
      </c>
      <c r="M6368" s="19">
        <f t="shared" si="958"/>
        <v>-2.6020852139652106E-17</v>
      </c>
      <c r="N6368" s="7">
        <f t="shared" si="959"/>
        <v>-2.7163167548582832E-15</v>
      </c>
      <c r="O6368" s="7">
        <f t="shared" si="960"/>
        <v>-2.7163167548582832E-15</v>
      </c>
      <c r="R6368" s="7"/>
      <c r="S6368" s="47">
        <f t="shared" si="961"/>
        <v>-2.6020852139652106E-17</v>
      </c>
      <c r="T6368" s="47">
        <f t="shared" si="962"/>
        <v>0</v>
      </c>
      <c r="U6368" s="47">
        <f t="shared" si="963"/>
        <v>104.39</v>
      </c>
      <c r="V6368" s="47">
        <f t="shared" si="964"/>
        <v>-7.48</v>
      </c>
      <c r="W6368" s="11"/>
    </row>
    <row r="6369" spans="1:23" x14ac:dyDescent="0.45">
      <c r="A6369" t="s">
        <v>6374</v>
      </c>
      <c r="B6369">
        <v>15.01</v>
      </c>
      <c r="D6369" s="1" t="str">
        <f>VartojimasGamyba!J6365</f>
        <v>2024-05-23-03</v>
      </c>
      <c r="E6369" s="7">
        <f>VartojimasGamyba!G6365</f>
        <v>7.2999999999999995E-2</v>
      </c>
      <c r="F6369" s="11"/>
      <c r="G6369" s="12">
        <f t="shared" si="965"/>
        <v>4.5940000000000003</v>
      </c>
      <c r="H6369" s="12">
        <v>7.400000000000001E-2</v>
      </c>
      <c r="I6369" s="12">
        <v>0</v>
      </c>
      <c r="J6369" s="12">
        <v>0</v>
      </c>
      <c r="K6369" s="12"/>
      <c r="L6369" s="12">
        <f>VartojimasGamyba!H6365</f>
        <v>0.14699999999999999</v>
      </c>
      <c r="M6369" s="19">
        <f t="shared" si="958"/>
        <v>0</v>
      </c>
      <c r="N6369" s="7">
        <f t="shared" si="959"/>
        <v>0</v>
      </c>
      <c r="O6369" s="7">
        <f t="shared" si="960"/>
        <v>0</v>
      </c>
      <c r="R6369" s="7"/>
      <c r="S6369" s="47">
        <f t="shared" si="961"/>
        <v>7.3999999999999996E-2</v>
      </c>
      <c r="T6369" s="47">
        <f t="shared" si="962"/>
        <v>7.3999999999999996E-2</v>
      </c>
      <c r="U6369" s="47">
        <f t="shared" si="963"/>
        <v>115.30000000000001</v>
      </c>
      <c r="V6369" s="47">
        <f t="shared" si="964"/>
        <v>3.4299999999999997</v>
      </c>
      <c r="W6369" s="11"/>
    </row>
    <row r="6370" spans="1:23" x14ac:dyDescent="0.45">
      <c r="A6370" t="s">
        <v>6375</v>
      </c>
      <c r="B6370">
        <v>0.3</v>
      </c>
      <c r="D6370" s="1" t="str">
        <f>VartojimasGamyba!J6366</f>
        <v>2024-05-23-04</v>
      </c>
      <c r="E6370" s="7">
        <f>VartojimasGamyba!G6366</f>
        <v>0.04</v>
      </c>
      <c r="F6370" s="11"/>
      <c r="G6370" s="12">
        <f t="shared" si="965"/>
        <v>4.9160000000000004</v>
      </c>
      <c r="H6370" s="12">
        <v>0.32200000000000001</v>
      </c>
      <c r="I6370" s="12">
        <v>0</v>
      </c>
      <c r="J6370" s="12">
        <v>0</v>
      </c>
      <c r="K6370" s="12"/>
      <c r="L6370" s="12">
        <f>VartojimasGamyba!H6366</f>
        <v>0.36199999999999999</v>
      </c>
      <c r="M6370" s="19">
        <f t="shared" si="958"/>
        <v>0</v>
      </c>
      <c r="N6370" s="7">
        <f t="shared" si="959"/>
        <v>0</v>
      </c>
      <c r="O6370" s="7">
        <f t="shared" si="960"/>
        <v>0</v>
      </c>
      <c r="R6370" s="7"/>
      <c r="S6370" s="47">
        <f t="shared" si="961"/>
        <v>0.32200000000000001</v>
      </c>
      <c r="T6370" s="47">
        <f t="shared" si="962"/>
        <v>0.32200000000000001</v>
      </c>
      <c r="U6370" s="47">
        <f t="shared" si="963"/>
        <v>100.59</v>
      </c>
      <c r="V6370" s="47">
        <f t="shared" si="964"/>
        <v>-11.28</v>
      </c>
      <c r="W6370" s="11"/>
    </row>
    <row r="6371" spans="1:23" x14ac:dyDescent="0.45">
      <c r="A6371" t="s">
        <v>6376</v>
      </c>
      <c r="B6371">
        <v>4.0999999999999996</v>
      </c>
      <c r="D6371" s="1" t="str">
        <f>VartojimasGamyba!J6367</f>
        <v>2024-05-23-05</v>
      </c>
      <c r="E6371" s="7">
        <f>VartojimasGamyba!G6367</f>
        <v>0.21099999999999999</v>
      </c>
      <c r="F6371" s="11"/>
      <c r="G6371" s="12">
        <f t="shared" si="965"/>
        <v>5.5100000000000007</v>
      </c>
      <c r="H6371" s="12">
        <v>0.59400000000000008</v>
      </c>
      <c r="I6371" s="12">
        <v>0</v>
      </c>
      <c r="J6371" s="12">
        <v>0</v>
      </c>
      <c r="K6371" s="12"/>
      <c r="L6371" s="12">
        <f>VartojimasGamyba!H6367</f>
        <v>0.80500000000000005</v>
      </c>
      <c r="M6371" s="19">
        <f t="shared" si="958"/>
        <v>0</v>
      </c>
      <c r="N6371" s="7">
        <f t="shared" si="959"/>
        <v>0</v>
      </c>
      <c r="O6371" s="7">
        <f t="shared" si="960"/>
        <v>0</v>
      </c>
      <c r="R6371" s="7"/>
      <c r="S6371" s="47">
        <f t="shared" si="961"/>
        <v>0.59400000000000008</v>
      </c>
      <c r="T6371" s="47">
        <f t="shared" si="962"/>
        <v>0.59400000000000008</v>
      </c>
      <c r="U6371" s="47">
        <f t="shared" si="963"/>
        <v>104.39</v>
      </c>
      <c r="V6371" s="47">
        <f t="shared" si="964"/>
        <v>-7.48</v>
      </c>
      <c r="W6371" s="11"/>
    </row>
    <row r="6372" spans="1:23" x14ac:dyDescent="0.45">
      <c r="A6372" t="s">
        <v>6377</v>
      </c>
      <c r="B6372">
        <v>57.76</v>
      </c>
      <c r="D6372" s="1" t="str">
        <f>VartojimasGamyba!J6368</f>
        <v>2024-05-23-06</v>
      </c>
      <c r="E6372" s="7">
        <f>VartojimasGamyba!G6368</f>
        <v>0</v>
      </c>
      <c r="F6372" s="11"/>
      <c r="G6372" s="12">
        <f t="shared" si="965"/>
        <v>7.0930000000000009</v>
      </c>
      <c r="H6372" s="12">
        <v>1.5830000000000004</v>
      </c>
      <c r="I6372" s="12">
        <v>0</v>
      </c>
      <c r="J6372" s="12">
        <v>0</v>
      </c>
      <c r="K6372" s="12"/>
      <c r="L6372" s="12">
        <f>VartojimasGamyba!H6368</f>
        <v>1.583</v>
      </c>
      <c r="M6372" s="19">
        <f t="shared" si="958"/>
        <v>0</v>
      </c>
      <c r="N6372" s="7">
        <f t="shared" si="959"/>
        <v>0</v>
      </c>
      <c r="O6372" s="7">
        <f t="shared" si="960"/>
        <v>0</v>
      </c>
      <c r="R6372" s="7"/>
      <c r="S6372" s="47">
        <f t="shared" si="961"/>
        <v>1.583</v>
      </c>
      <c r="T6372" s="47">
        <f t="shared" si="962"/>
        <v>1.583</v>
      </c>
      <c r="U6372" s="47">
        <f t="shared" si="963"/>
        <v>158.05000000000001</v>
      </c>
      <c r="V6372" s="47">
        <f t="shared" si="964"/>
        <v>46.18</v>
      </c>
      <c r="W6372" s="11"/>
    </row>
    <row r="6373" spans="1:23" x14ac:dyDescent="0.45">
      <c r="A6373" t="s">
        <v>6378</v>
      </c>
      <c r="B6373">
        <v>106.96</v>
      </c>
      <c r="D6373" s="1" t="str">
        <f>VartojimasGamyba!J6369</f>
        <v>2024-05-23-07</v>
      </c>
      <c r="E6373" s="7">
        <f>VartojimasGamyba!G6369</f>
        <v>0</v>
      </c>
      <c r="F6373" s="11"/>
      <c r="G6373" s="12">
        <f t="shared" si="965"/>
        <v>7.0930000000000009</v>
      </c>
      <c r="H6373" s="12">
        <v>0</v>
      </c>
      <c r="I6373" s="12">
        <v>0</v>
      </c>
      <c r="J6373" s="12">
        <v>2.88</v>
      </c>
      <c r="K6373" s="12"/>
      <c r="L6373" s="12">
        <f>VartojimasGamyba!H6369</f>
        <v>2.88</v>
      </c>
      <c r="M6373" s="19">
        <f t="shared" si="958"/>
        <v>0</v>
      </c>
      <c r="N6373" s="7">
        <f t="shared" si="959"/>
        <v>-274.69439999999997</v>
      </c>
      <c r="O6373" s="7">
        <f t="shared" si="960"/>
        <v>0</v>
      </c>
      <c r="R6373" s="7"/>
      <c r="S6373" s="47">
        <f t="shared" si="961"/>
        <v>2.88</v>
      </c>
      <c r="T6373" s="47">
        <f t="shared" si="962"/>
        <v>2.88</v>
      </c>
      <c r="U6373" s="47">
        <f t="shared" si="963"/>
        <v>207.25</v>
      </c>
      <c r="V6373" s="47">
        <f t="shared" si="964"/>
        <v>95.38</v>
      </c>
      <c r="W6373" s="11"/>
    </row>
    <row r="6374" spans="1:23" x14ac:dyDescent="0.45">
      <c r="A6374" t="s">
        <v>6379</v>
      </c>
      <c r="B6374">
        <v>117.71</v>
      </c>
      <c r="D6374" s="1" t="str">
        <f>VartojimasGamyba!J6370</f>
        <v>2024-05-23-08</v>
      </c>
      <c r="E6374" s="7">
        <f>VartojimasGamyba!G6370</f>
        <v>0.86499999999999999</v>
      </c>
      <c r="F6374" s="11"/>
      <c r="G6374" s="12">
        <f t="shared" si="965"/>
        <v>7.0930000000000009</v>
      </c>
      <c r="H6374" s="12">
        <v>5.5511151231257827E-17</v>
      </c>
      <c r="I6374" s="12">
        <v>0</v>
      </c>
      <c r="J6374" s="12">
        <v>0.4930000000000001</v>
      </c>
      <c r="K6374" s="12"/>
      <c r="L6374" s="12">
        <f>VartojimasGamyba!H6370</f>
        <v>1.3580000000000001</v>
      </c>
      <c r="M6374" s="19">
        <f t="shared" si="958"/>
        <v>0</v>
      </c>
      <c r="N6374" s="7">
        <f t="shared" si="959"/>
        <v>-52.32209000000001</v>
      </c>
      <c r="O6374" s="7">
        <f t="shared" si="960"/>
        <v>0</v>
      </c>
      <c r="R6374" s="7"/>
      <c r="S6374" s="47">
        <f t="shared" si="961"/>
        <v>0.4930000000000001</v>
      </c>
      <c r="T6374" s="47">
        <f t="shared" si="962"/>
        <v>0.4930000000000001</v>
      </c>
      <c r="U6374" s="47">
        <f t="shared" si="963"/>
        <v>218</v>
      </c>
      <c r="V6374" s="47">
        <f t="shared" si="964"/>
        <v>106.13</v>
      </c>
      <c r="W6374" s="11"/>
    </row>
    <row r="6375" spans="1:23" x14ac:dyDescent="0.45">
      <c r="A6375" t="s">
        <v>6380</v>
      </c>
      <c r="B6375">
        <v>79.03</v>
      </c>
      <c r="D6375" s="1" t="str">
        <f>VartojimasGamyba!J6371</f>
        <v>2024-05-23-09</v>
      </c>
      <c r="E6375" s="7">
        <f>VartojimasGamyba!G6371</f>
        <v>0</v>
      </c>
      <c r="F6375" s="11"/>
      <c r="G6375" s="12">
        <f t="shared" si="965"/>
        <v>7.2471111111111117</v>
      </c>
      <c r="H6375" s="12">
        <v>0.15411111111111128</v>
      </c>
      <c r="I6375" s="12">
        <v>0</v>
      </c>
      <c r="J6375" s="12">
        <v>1.4758888888888886</v>
      </c>
      <c r="K6375" s="12"/>
      <c r="L6375" s="12">
        <f>VartojimasGamyba!H6371</f>
        <v>1.63</v>
      </c>
      <c r="M6375" s="19">
        <f t="shared" si="958"/>
        <v>0</v>
      </c>
      <c r="N6375" s="7">
        <f t="shared" si="959"/>
        <v>-99.548705555555543</v>
      </c>
      <c r="O6375" s="7">
        <f t="shared" si="960"/>
        <v>0</v>
      </c>
      <c r="R6375" s="7"/>
      <c r="S6375" s="47">
        <f t="shared" si="961"/>
        <v>1.63</v>
      </c>
      <c r="T6375" s="47">
        <f t="shared" si="962"/>
        <v>1.63</v>
      </c>
      <c r="U6375" s="47">
        <f t="shared" si="963"/>
        <v>179.32</v>
      </c>
      <c r="V6375" s="47">
        <f t="shared" si="964"/>
        <v>67.45</v>
      </c>
      <c r="W6375" s="11"/>
    </row>
    <row r="6376" spans="1:23" x14ac:dyDescent="0.45">
      <c r="A6376" t="s">
        <v>6381</v>
      </c>
      <c r="B6376">
        <v>75.599999999999994</v>
      </c>
      <c r="D6376" s="1" t="str">
        <f>VartojimasGamyba!J6372</f>
        <v>2024-05-23-10</v>
      </c>
      <c r="E6376" s="7">
        <f>VartojimasGamyba!G6372</f>
        <v>0.70899999999999996</v>
      </c>
      <c r="F6376" s="11"/>
      <c r="G6376" s="12">
        <f t="shared" si="965"/>
        <v>7.277111111111112</v>
      </c>
      <c r="H6376" s="12">
        <v>3.0000000000000044E-2</v>
      </c>
      <c r="I6376" s="12">
        <v>0</v>
      </c>
      <c r="J6376" s="12">
        <v>0</v>
      </c>
      <c r="K6376" s="12"/>
      <c r="L6376" s="12">
        <f>VartojimasGamyba!H6372</f>
        <v>0.73899999999999999</v>
      </c>
      <c r="M6376" s="19">
        <f t="shared" si="958"/>
        <v>0</v>
      </c>
      <c r="N6376" s="7">
        <f t="shared" si="959"/>
        <v>0</v>
      </c>
      <c r="O6376" s="7">
        <f t="shared" si="960"/>
        <v>0</v>
      </c>
      <c r="R6376" s="7"/>
      <c r="S6376" s="47">
        <f t="shared" si="961"/>
        <v>3.0000000000000027E-2</v>
      </c>
      <c r="T6376" s="47">
        <f t="shared" si="962"/>
        <v>3.0000000000000027E-2</v>
      </c>
      <c r="U6376" s="47">
        <f t="shared" si="963"/>
        <v>175.89</v>
      </c>
      <c r="V6376" s="47">
        <f t="shared" si="964"/>
        <v>64.02</v>
      </c>
      <c r="W6376" s="11"/>
    </row>
    <row r="6377" spans="1:23" x14ac:dyDescent="0.45">
      <c r="A6377" t="s">
        <v>6382</v>
      </c>
      <c r="B6377">
        <v>6.98</v>
      </c>
      <c r="D6377" s="1" t="str">
        <f>VartojimasGamyba!J6373</f>
        <v>2024-05-23-11</v>
      </c>
      <c r="E6377" s="7">
        <f>VartojimasGamyba!G6373</f>
        <v>0.52700000000000002</v>
      </c>
      <c r="F6377" s="11"/>
      <c r="G6377" s="12">
        <f t="shared" si="965"/>
        <v>7.6951111111111121</v>
      </c>
      <c r="H6377" s="12">
        <v>0.41799999999999982</v>
      </c>
      <c r="I6377" s="12">
        <v>0</v>
      </c>
      <c r="J6377" s="12">
        <v>0</v>
      </c>
      <c r="K6377" s="12"/>
      <c r="L6377" s="12">
        <f>VartojimasGamyba!H6373</f>
        <v>0.94499999999999995</v>
      </c>
      <c r="M6377" s="19">
        <f t="shared" si="958"/>
        <v>0</v>
      </c>
      <c r="N6377" s="7">
        <f t="shared" si="959"/>
        <v>0</v>
      </c>
      <c r="O6377" s="7">
        <f t="shared" si="960"/>
        <v>0</v>
      </c>
      <c r="R6377" s="7"/>
      <c r="S6377" s="47">
        <f t="shared" si="961"/>
        <v>0.41799999999999993</v>
      </c>
      <c r="T6377" s="47">
        <f t="shared" si="962"/>
        <v>0.41799999999999993</v>
      </c>
      <c r="U6377" s="47">
        <f t="shared" si="963"/>
        <v>107.27000000000001</v>
      </c>
      <c r="V6377" s="47">
        <f t="shared" si="964"/>
        <v>-4.5999999999999996</v>
      </c>
      <c r="W6377" s="11"/>
    </row>
    <row r="6378" spans="1:23" x14ac:dyDescent="0.45">
      <c r="A6378" t="s">
        <v>6383</v>
      </c>
      <c r="B6378">
        <v>4.32</v>
      </c>
      <c r="D6378" s="1" t="str">
        <f>VartojimasGamyba!J6374</f>
        <v>2024-05-23-12</v>
      </c>
      <c r="E6378" s="7">
        <f>VartojimasGamyba!G6374</f>
        <v>1.079</v>
      </c>
      <c r="F6378" s="11"/>
      <c r="G6378" s="12">
        <f t="shared" si="965"/>
        <v>7.0184444444444454</v>
      </c>
      <c r="H6378" s="12">
        <v>0</v>
      </c>
      <c r="I6378" s="12">
        <v>0.67666666666666675</v>
      </c>
      <c r="J6378" s="12">
        <v>0</v>
      </c>
      <c r="K6378" s="12"/>
      <c r="L6378" s="12">
        <f>VartojimasGamyba!H6374</f>
        <v>0.47</v>
      </c>
      <c r="M6378" s="19">
        <f t="shared" si="958"/>
        <v>0</v>
      </c>
      <c r="N6378" s="7">
        <f t="shared" si="959"/>
        <v>0</v>
      </c>
      <c r="O6378" s="7">
        <f t="shared" si="960"/>
        <v>0</v>
      </c>
      <c r="R6378" s="7"/>
      <c r="S6378" s="47">
        <f t="shared" si="961"/>
        <v>0</v>
      </c>
      <c r="T6378" s="47">
        <f t="shared" si="962"/>
        <v>0</v>
      </c>
      <c r="U6378" s="47">
        <f t="shared" si="963"/>
        <v>104.61000000000001</v>
      </c>
      <c r="V6378" s="47">
        <f t="shared" si="964"/>
        <v>-7.26</v>
      </c>
      <c r="W6378" s="11"/>
    </row>
    <row r="6379" spans="1:23" x14ac:dyDescent="0.45">
      <c r="A6379" t="s">
        <v>6384</v>
      </c>
      <c r="B6379">
        <v>5</v>
      </c>
      <c r="D6379" s="1" t="str">
        <f>VartojimasGamyba!J6375</f>
        <v>2024-05-23-13</v>
      </c>
      <c r="E6379" s="7">
        <f>VartojimasGamyba!G6375</f>
        <v>0.95299999999999996</v>
      </c>
      <c r="F6379" s="11"/>
      <c r="G6379" s="12">
        <f t="shared" si="965"/>
        <v>6.3417777777777786</v>
      </c>
      <c r="H6379" s="12">
        <v>0</v>
      </c>
      <c r="I6379" s="12">
        <v>0.67666666666666697</v>
      </c>
      <c r="J6379" s="12">
        <v>0</v>
      </c>
      <c r="K6379" s="12"/>
      <c r="L6379" s="12">
        <f>VartojimasGamyba!H6375</f>
        <v>0.34399999999999997</v>
      </c>
      <c r="M6379" s="19">
        <f t="shared" si="958"/>
        <v>0</v>
      </c>
      <c r="N6379" s="7">
        <f t="shared" si="959"/>
        <v>0</v>
      </c>
      <c r="O6379" s="7">
        <f t="shared" si="960"/>
        <v>0</v>
      </c>
      <c r="R6379" s="7"/>
      <c r="S6379" s="47">
        <f t="shared" si="961"/>
        <v>0</v>
      </c>
      <c r="T6379" s="47">
        <f t="shared" si="962"/>
        <v>0</v>
      </c>
      <c r="U6379" s="47">
        <f t="shared" si="963"/>
        <v>105.29</v>
      </c>
      <c r="V6379" s="47">
        <f t="shared" si="964"/>
        <v>-6.58</v>
      </c>
      <c r="W6379" s="11"/>
    </row>
    <row r="6380" spans="1:23" x14ac:dyDescent="0.45">
      <c r="A6380" t="s">
        <v>6385</v>
      </c>
      <c r="B6380">
        <v>44.65</v>
      </c>
      <c r="D6380" s="1" t="str">
        <f>VartojimasGamyba!J6376</f>
        <v>2024-05-23-14</v>
      </c>
      <c r="E6380" s="7">
        <f>VartojimasGamyba!G6376</f>
        <v>6.3E-2</v>
      </c>
      <c r="F6380" s="11"/>
      <c r="G6380" s="12">
        <f t="shared" si="965"/>
        <v>6.5537777777777784</v>
      </c>
      <c r="H6380" s="12">
        <v>0.21200000000000002</v>
      </c>
      <c r="I6380" s="12">
        <v>0</v>
      </c>
      <c r="J6380" s="12">
        <v>0</v>
      </c>
      <c r="K6380" s="12"/>
      <c r="L6380" s="12">
        <f>VartojimasGamyba!H6376</f>
        <v>0.27500000000000002</v>
      </c>
      <c r="M6380" s="19">
        <f t="shared" si="958"/>
        <v>0</v>
      </c>
      <c r="N6380" s="7">
        <f t="shared" si="959"/>
        <v>0</v>
      </c>
      <c r="O6380" s="7">
        <f t="shared" si="960"/>
        <v>0</v>
      </c>
      <c r="R6380" s="7"/>
      <c r="S6380" s="47">
        <f t="shared" si="961"/>
        <v>0.21200000000000002</v>
      </c>
      <c r="T6380" s="47">
        <f t="shared" si="962"/>
        <v>0.21200000000000002</v>
      </c>
      <c r="U6380" s="47">
        <f t="shared" si="963"/>
        <v>144.94</v>
      </c>
      <c r="V6380" s="47">
        <f t="shared" si="964"/>
        <v>33.07</v>
      </c>
      <c r="W6380" s="11"/>
    </row>
    <row r="6381" spans="1:23" x14ac:dyDescent="0.45">
      <c r="A6381" t="s">
        <v>6386</v>
      </c>
      <c r="B6381">
        <v>57.46</v>
      </c>
      <c r="D6381" s="1" t="str">
        <f>VartojimasGamyba!J6377</f>
        <v>2024-05-23-15</v>
      </c>
      <c r="E6381" s="7">
        <f>VartojimasGamyba!G6377</f>
        <v>0.13700000000000001</v>
      </c>
      <c r="F6381" s="11"/>
      <c r="G6381" s="12">
        <f t="shared" si="965"/>
        <v>6.5907777777777783</v>
      </c>
      <c r="H6381" s="12">
        <v>3.6999999999999977E-2</v>
      </c>
      <c r="I6381" s="12">
        <v>0</v>
      </c>
      <c r="J6381" s="12">
        <v>0</v>
      </c>
      <c r="K6381" s="12"/>
      <c r="L6381" s="12">
        <f>VartojimasGamyba!H6377</f>
        <v>0.17399999999999999</v>
      </c>
      <c r="M6381" s="19">
        <f t="shared" si="958"/>
        <v>0</v>
      </c>
      <c r="N6381" s="7">
        <f t="shared" si="959"/>
        <v>0</v>
      </c>
      <c r="O6381" s="7">
        <f t="shared" si="960"/>
        <v>0</v>
      </c>
      <c r="R6381" s="7"/>
      <c r="S6381" s="47">
        <f t="shared" si="961"/>
        <v>3.6999999999999977E-2</v>
      </c>
      <c r="T6381" s="47">
        <f t="shared" si="962"/>
        <v>3.6999999999999977E-2</v>
      </c>
      <c r="U6381" s="47">
        <f t="shared" si="963"/>
        <v>157.75</v>
      </c>
      <c r="V6381" s="47">
        <f t="shared" si="964"/>
        <v>45.88</v>
      </c>
      <c r="W6381" s="11"/>
    </row>
    <row r="6382" spans="1:23" x14ac:dyDescent="0.45">
      <c r="A6382" t="s">
        <v>6387</v>
      </c>
      <c r="B6382">
        <v>72.7</v>
      </c>
      <c r="D6382" s="1" t="str">
        <f>VartojimasGamyba!J6378</f>
        <v>2024-05-23-16</v>
      </c>
      <c r="E6382" s="7">
        <f>VartojimasGamyba!G6378</f>
        <v>3.1E-2</v>
      </c>
      <c r="F6382" s="11"/>
      <c r="G6382" s="12">
        <f t="shared" si="965"/>
        <v>6.7877777777777784</v>
      </c>
      <c r="H6382" s="12">
        <v>0.19700000000000001</v>
      </c>
      <c r="I6382" s="12">
        <v>0</v>
      </c>
      <c r="J6382" s="12">
        <v>0</v>
      </c>
      <c r="K6382" s="12"/>
      <c r="L6382" s="12">
        <f>VartojimasGamyba!H6378</f>
        <v>0.22800000000000001</v>
      </c>
      <c r="M6382" s="19">
        <f t="shared" si="958"/>
        <v>0</v>
      </c>
      <c r="N6382" s="7">
        <f t="shared" si="959"/>
        <v>0</v>
      </c>
      <c r="O6382" s="7">
        <f t="shared" si="960"/>
        <v>0</v>
      </c>
      <c r="R6382" s="7"/>
      <c r="S6382" s="47">
        <f t="shared" si="961"/>
        <v>0.19700000000000001</v>
      </c>
      <c r="T6382" s="47">
        <f t="shared" si="962"/>
        <v>0.19700000000000001</v>
      </c>
      <c r="U6382" s="47">
        <f t="shared" si="963"/>
        <v>172.99</v>
      </c>
      <c r="V6382" s="47">
        <f t="shared" si="964"/>
        <v>61.120000000000005</v>
      </c>
      <c r="W6382" s="11"/>
    </row>
    <row r="6383" spans="1:23" x14ac:dyDescent="0.45">
      <c r="A6383" t="s">
        <v>6388</v>
      </c>
      <c r="B6383">
        <v>84.45</v>
      </c>
      <c r="D6383" s="1" t="str">
        <f>VartojimasGamyba!J6379</f>
        <v>2024-05-23-17</v>
      </c>
      <c r="E6383" s="7">
        <f>VartojimasGamyba!G6379</f>
        <v>0.33400000000000002</v>
      </c>
      <c r="F6383" s="11"/>
      <c r="G6383" s="12">
        <f t="shared" si="965"/>
        <v>6.5188888888888892</v>
      </c>
      <c r="H6383" s="12">
        <v>0</v>
      </c>
      <c r="I6383" s="12">
        <v>0.2688888888888889</v>
      </c>
      <c r="J6383" s="12">
        <v>0</v>
      </c>
      <c r="K6383" s="12"/>
      <c r="L6383" s="12">
        <f>VartojimasGamyba!H6379</f>
        <v>9.1999999999999998E-2</v>
      </c>
      <c r="M6383" s="19">
        <f t="shared" si="958"/>
        <v>0</v>
      </c>
      <c r="N6383" s="7">
        <f t="shared" si="959"/>
        <v>0</v>
      </c>
      <c r="O6383" s="7">
        <f t="shared" si="960"/>
        <v>0</v>
      </c>
      <c r="R6383" s="7"/>
      <c r="S6383" s="47">
        <f t="shared" si="961"/>
        <v>0</v>
      </c>
      <c r="T6383" s="47">
        <f t="shared" si="962"/>
        <v>0</v>
      </c>
      <c r="U6383" s="47">
        <f t="shared" si="963"/>
        <v>184.74</v>
      </c>
      <c r="V6383" s="47">
        <f t="shared" si="964"/>
        <v>72.87</v>
      </c>
      <c r="W6383" s="11"/>
    </row>
    <row r="6384" spans="1:23" x14ac:dyDescent="0.45">
      <c r="A6384" t="s">
        <v>6389</v>
      </c>
      <c r="B6384">
        <v>89</v>
      </c>
      <c r="D6384" s="1" t="str">
        <f>VartojimasGamyba!J6380</f>
        <v>2024-05-23-18</v>
      </c>
      <c r="E6384" s="7">
        <f>VartojimasGamyba!G6380</f>
        <v>0.191</v>
      </c>
      <c r="F6384" s="11"/>
      <c r="G6384" s="12">
        <f t="shared" si="965"/>
        <v>6.3333333333333339</v>
      </c>
      <c r="H6384" s="12">
        <v>0</v>
      </c>
      <c r="I6384" s="12">
        <v>0.18555555555555558</v>
      </c>
      <c r="J6384" s="12">
        <v>0</v>
      </c>
      <c r="K6384" s="12"/>
      <c r="L6384" s="12">
        <f>VartojimasGamyba!H6380</f>
        <v>2.4E-2</v>
      </c>
      <c r="M6384" s="19">
        <f t="shared" si="958"/>
        <v>-3.4694469519536142E-17</v>
      </c>
      <c r="N6384" s="7">
        <f t="shared" si="959"/>
        <v>-6.5673161353529966E-15</v>
      </c>
      <c r="O6384" s="7">
        <f t="shared" si="960"/>
        <v>-6.5673161353529966E-15</v>
      </c>
      <c r="R6384" s="7"/>
      <c r="S6384" s="47">
        <f t="shared" si="961"/>
        <v>-3.4694469519536142E-17</v>
      </c>
      <c r="T6384" s="47">
        <f t="shared" si="962"/>
        <v>0</v>
      </c>
      <c r="U6384" s="47">
        <f t="shared" si="963"/>
        <v>189.29000000000002</v>
      </c>
      <c r="V6384" s="47">
        <f t="shared" si="964"/>
        <v>77.42</v>
      </c>
      <c r="W6384" s="11"/>
    </row>
    <row r="6385" spans="1:23" x14ac:dyDescent="0.45">
      <c r="A6385" t="s">
        <v>6390</v>
      </c>
      <c r="B6385">
        <v>121.11</v>
      </c>
      <c r="D6385" s="1" t="str">
        <f>VartojimasGamyba!J6381</f>
        <v>2024-05-23-19</v>
      </c>
      <c r="E6385" s="7">
        <f>VartojimasGamyba!G6381</f>
        <v>0.27500000000000002</v>
      </c>
      <c r="F6385" s="11"/>
      <c r="G6385" s="12">
        <f t="shared" si="965"/>
        <v>6.0277777777777786</v>
      </c>
      <c r="H6385" s="12">
        <v>0</v>
      </c>
      <c r="I6385" s="12">
        <v>0.30555555555555558</v>
      </c>
      <c r="J6385" s="12">
        <v>0</v>
      </c>
      <c r="K6385" s="12"/>
      <c r="L6385" s="12">
        <f>VartojimasGamyba!H6381</f>
        <v>0</v>
      </c>
      <c r="M6385" s="19">
        <f t="shared" si="958"/>
        <v>0</v>
      </c>
      <c r="N6385" s="7">
        <f t="shared" si="959"/>
        <v>0</v>
      </c>
      <c r="O6385" s="7">
        <f t="shared" si="960"/>
        <v>0</v>
      </c>
      <c r="R6385" s="7"/>
      <c r="S6385" s="47">
        <f t="shared" si="961"/>
        <v>0</v>
      </c>
      <c r="T6385" s="47">
        <f t="shared" si="962"/>
        <v>0</v>
      </c>
      <c r="U6385" s="47">
        <f t="shared" si="963"/>
        <v>221.4</v>
      </c>
      <c r="V6385" s="47">
        <f t="shared" si="964"/>
        <v>109.53</v>
      </c>
      <c r="W6385" s="11"/>
    </row>
    <row r="6386" spans="1:23" x14ac:dyDescent="0.45">
      <c r="A6386" t="s">
        <v>6391</v>
      </c>
      <c r="B6386">
        <v>155.66999999999999</v>
      </c>
      <c r="D6386" s="1" t="str">
        <f>VartojimasGamyba!J6382</f>
        <v>2024-05-23-20</v>
      </c>
      <c r="E6386" s="7">
        <f>VartojimasGamyba!G6382</f>
        <v>0.15</v>
      </c>
      <c r="F6386" s="11"/>
      <c r="G6386" s="12">
        <f t="shared" si="965"/>
        <v>5.8611111111111116</v>
      </c>
      <c r="H6386" s="12">
        <v>0</v>
      </c>
      <c r="I6386" s="12">
        <v>0.16666666666666666</v>
      </c>
      <c r="J6386" s="12">
        <v>0</v>
      </c>
      <c r="K6386" s="12"/>
      <c r="L6386" s="12">
        <f>VartojimasGamyba!H6382</f>
        <v>0</v>
      </c>
      <c r="M6386" s="19">
        <f t="shared" si="958"/>
        <v>0</v>
      </c>
      <c r="N6386" s="7">
        <f t="shared" si="959"/>
        <v>0</v>
      </c>
      <c r="O6386" s="7">
        <f t="shared" si="960"/>
        <v>0</v>
      </c>
      <c r="P6386" s="7" t="s">
        <v>8873</v>
      </c>
      <c r="R6386" s="7"/>
      <c r="S6386" s="47">
        <f t="shared" si="961"/>
        <v>0</v>
      </c>
      <c r="T6386" s="47">
        <f t="shared" si="962"/>
        <v>0</v>
      </c>
      <c r="U6386" s="47">
        <f t="shared" si="963"/>
        <v>255.95999999999998</v>
      </c>
      <c r="V6386" s="47">
        <f t="shared" si="964"/>
        <v>144.08999999999997</v>
      </c>
      <c r="W6386" s="11"/>
    </row>
    <row r="6387" spans="1:23" x14ac:dyDescent="0.45">
      <c r="A6387" t="s">
        <v>6392</v>
      </c>
      <c r="B6387">
        <v>180.37</v>
      </c>
      <c r="D6387" s="1" t="str">
        <f>VartojimasGamyba!J6383</f>
        <v>2024-05-23-21</v>
      </c>
      <c r="E6387" s="7">
        <f>VartojimasGamyba!G6383</f>
        <v>0.28799999999999998</v>
      </c>
      <c r="F6387" s="11"/>
      <c r="G6387" s="12">
        <f t="shared" si="965"/>
        <v>5.5411111111111113</v>
      </c>
      <c r="H6387" s="12">
        <v>0</v>
      </c>
      <c r="I6387" s="12">
        <v>0.32</v>
      </c>
      <c r="J6387" s="12">
        <v>0</v>
      </c>
      <c r="K6387" s="12"/>
      <c r="L6387" s="12">
        <f>VartojimasGamyba!H6383</f>
        <v>0</v>
      </c>
      <c r="M6387" s="19">
        <f t="shared" si="958"/>
        <v>-5.5511151231257827E-17</v>
      </c>
      <c r="N6387" s="7">
        <f t="shared" si="959"/>
        <v>-1.5579759704564823E-14</v>
      </c>
      <c r="O6387" s="7">
        <f t="shared" si="960"/>
        <v>-1.5579759704564823E-14</v>
      </c>
      <c r="P6387" s="7">
        <f>SUM(N6366:N6389)</f>
        <v>-426.56519555555553</v>
      </c>
      <c r="R6387" s="7"/>
      <c r="S6387" s="47">
        <f t="shared" si="961"/>
        <v>-5.5511151231257827E-17</v>
      </c>
      <c r="T6387" s="47">
        <f t="shared" si="962"/>
        <v>0</v>
      </c>
      <c r="U6387" s="47">
        <f t="shared" si="963"/>
        <v>280.66000000000003</v>
      </c>
      <c r="V6387" s="47">
        <f t="shared" si="964"/>
        <v>168.79</v>
      </c>
      <c r="W6387" s="11"/>
    </row>
    <row r="6388" spans="1:23" x14ac:dyDescent="0.45">
      <c r="A6388" t="s">
        <v>6393</v>
      </c>
      <c r="B6388">
        <v>155.79</v>
      </c>
      <c r="D6388" s="1" t="str">
        <f>VartojimasGamyba!J6384</f>
        <v>2024-05-23-22</v>
      </c>
      <c r="E6388" s="7">
        <f>VartojimasGamyba!G6384</f>
        <v>0.22900000000000001</v>
      </c>
      <c r="F6388" s="11"/>
      <c r="G6388" s="12">
        <f t="shared" si="965"/>
        <v>5.2866666666666671</v>
      </c>
      <c r="H6388" s="12">
        <v>0</v>
      </c>
      <c r="I6388" s="12">
        <v>0.25444444444444447</v>
      </c>
      <c r="J6388" s="12">
        <v>0</v>
      </c>
      <c r="K6388" s="12"/>
      <c r="L6388" s="12">
        <f>VartojimasGamyba!H6384</f>
        <v>0</v>
      </c>
      <c r="M6388" s="19">
        <f t="shared" si="958"/>
        <v>-2.7755575615628914E-17</v>
      </c>
      <c r="N6388" s="7">
        <f t="shared" si="959"/>
        <v>-7.1076478036502517E-15</v>
      </c>
      <c r="O6388" s="7">
        <f t="shared" si="960"/>
        <v>-7.1076478036502517E-15</v>
      </c>
      <c r="P6388" s="7" t="s">
        <v>8872</v>
      </c>
      <c r="R6388" s="7"/>
      <c r="S6388" s="47">
        <f t="shared" si="961"/>
        <v>-2.7755575615628914E-17</v>
      </c>
      <c r="T6388" s="47">
        <f t="shared" si="962"/>
        <v>0</v>
      </c>
      <c r="U6388" s="47">
        <f t="shared" si="963"/>
        <v>256.08</v>
      </c>
      <c r="V6388" s="47">
        <f t="shared" si="964"/>
        <v>144.20999999999998</v>
      </c>
      <c r="W6388" s="11"/>
    </row>
    <row r="6389" spans="1:23" x14ac:dyDescent="0.45">
      <c r="A6389" t="s">
        <v>6394</v>
      </c>
      <c r="B6389">
        <v>123.13</v>
      </c>
      <c r="D6389" s="1" t="str">
        <f>VartojimasGamyba!J6385</f>
        <v>2024-05-23-23</v>
      </c>
      <c r="E6389" s="7">
        <f>VartojimasGamyba!G6385</f>
        <v>0.25800000000000001</v>
      </c>
      <c r="F6389" s="11"/>
      <c r="G6389" s="12">
        <f t="shared" si="965"/>
        <v>5</v>
      </c>
      <c r="H6389" s="12">
        <v>0</v>
      </c>
      <c r="I6389" s="12">
        <v>0.28666666666666674</v>
      </c>
      <c r="J6389" s="12">
        <v>0</v>
      </c>
      <c r="K6389" s="12"/>
      <c r="L6389" s="12">
        <f>VartojimasGamyba!H6385</f>
        <v>0</v>
      </c>
      <c r="M6389" s="19">
        <f t="shared" si="958"/>
        <v>-5.5511151231257827E-17</v>
      </c>
      <c r="N6389" s="7">
        <f t="shared" si="959"/>
        <v>-1.2402301408087625E-14</v>
      </c>
      <c r="O6389" s="7">
        <f t="shared" si="960"/>
        <v>-1.2402301408087625E-14</v>
      </c>
      <c r="P6389" s="7">
        <f>SUM(O6366:O6389)</f>
        <v>-4.5777218821152495E-14</v>
      </c>
      <c r="Q6389" s="7">
        <f>SUMPRODUCT(B6366:B6389,E6366:E6389)+SUM(E6366:E6389)*$Z$21-SUMPRODUCT(B6366:B6389,L6366:L6389)+SUM(L6366:L6389)*ABS($Z$20)</f>
        <v>423.44885000000016</v>
      </c>
      <c r="R6389" s="7"/>
      <c r="S6389" s="47">
        <f t="shared" si="961"/>
        <v>-5.5511151231257827E-17</v>
      </c>
      <c r="T6389" s="47">
        <f t="shared" si="962"/>
        <v>0</v>
      </c>
      <c r="U6389" s="47">
        <f t="shared" si="963"/>
        <v>223.42000000000002</v>
      </c>
      <c r="V6389" s="47">
        <f t="shared" si="964"/>
        <v>111.55</v>
      </c>
      <c r="W6389" s="11">
        <f>IF(P6389&lt;&gt;Q6389,1,0)</f>
        <v>1</v>
      </c>
    </row>
    <row r="6390" spans="1:23" x14ac:dyDescent="0.45">
      <c r="A6390" t="s">
        <v>6395</v>
      </c>
      <c r="B6390">
        <v>102.51</v>
      </c>
      <c r="D6390" s="9" t="str">
        <f>VartojimasGamyba!J6386</f>
        <v>2024-05-24-00</v>
      </c>
      <c r="E6390" s="8">
        <f>VartojimasGamyba!G6386</f>
        <v>0.18099999999999999</v>
      </c>
      <c r="F6390" s="11"/>
      <c r="G6390" s="7">
        <f>G6389+H6390-I6390</f>
        <v>4.7988888888888885</v>
      </c>
      <c r="H6390" s="7">
        <v>0</v>
      </c>
      <c r="I6390" s="7">
        <v>0.2011111111111111</v>
      </c>
      <c r="J6390" s="7">
        <v>0</v>
      </c>
      <c r="L6390" s="7">
        <f>VartojimasGamyba!H6386</f>
        <v>0</v>
      </c>
      <c r="M6390" s="15">
        <f t="shared" si="958"/>
        <v>0</v>
      </c>
      <c r="N6390" s="7">
        <f t="shared" si="959"/>
        <v>0</v>
      </c>
      <c r="O6390" s="7">
        <f t="shared" si="960"/>
        <v>0</v>
      </c>
      <c r="R6390" s="20" t="s">
        <v>8783</v>
      </c>
      <c r="S6390" s="47">
        <f t="shared" si="961"/>
        <v>0</v>
      </c>
      <c r="T6390" s="47">
        <f t="shared" si="962"/>
        <v>0</v>
      </c>
      <c r="U6390" s="47">
        <f t="shared" si="963"/>
        <v>202.8</v>
      </c>
      <c r="V6390" s="47">
        <f t="shared" si="964"/>
        <v>90.93</v>
      </c>
      <c r="W6390" s="11"/>
    </row>
    <row r="6391" spans="1:23" x14ac:dyDescent="0.45">
      <c r="A6391" t="s">
        <v>6396</v>
      </c>
      <c r="B6391">
        <v>80.06</v>
      </c>
      <c r="D6391" s="9" t="str">
        <f>VartojimasGamyba!J6387</f>
        <v>2024-05-24-01</v>
      </c>
      <c r="E6391" s="8">
        <f>VartojimasGamyba!G6387</f>
        <v>0.22600000000000001</v>
      </c>
      <c r="F6391" s="11"/>
      <c r="G6391" s="7">
        <f t="shared" ref="G6391:G6413" si="966">G6390+H6391-I6391</f>
        <v>4.5477777777777773</v>
      </c>
      <c r="H6391" s="7">
        <v>0</v>
      </c>
      <c r="I6391" s="7">
        <v>0.25111111111111112</v>
      </c>
      <c r="J6391" s="7">
        <v>0</v>
      </c>
      <c r="L6391" s="7">
        <f>VartojimasGamyba!H6387</f>
        <v>0</v>
      </c>
      <c r="M6391" s="15">
        <f t="shared" si="958"/>
        <v>0</v>
      </c>
      <c r="N6391" s="7">
        <f t="shared" si="959"/>
        <v>0</v>
      </c>
      <c r="O6391" s="7">
        <f t="shared" si="960"/>
        <v>0</v>
      </c>
      <c r="R6391" s="7"/>
      <c r="S6391" s="47">
        <f t="shared" si="961"/>
        <v>0</v>
      </c>
      <c r="T6391" s="47">
        <f t="shared" si="962"/>
        <v>0</v>
      </c>
      <c r="U6391" s="47">
        <f t="shared" si="963"/>
        <v>180.35000000000002</v>
      </c>
      <c r="V6391" s="47">
        <f t="shared" si="964"/>
        <v>68.48</v>
      </c>
      <c r="W6391" s="11"/>
    </row>
    <row r="6392" spans="1:23" x14ac:dyDescent="0.45">
      <c r="A6392" t="s">
        <v>6397</v>
      </c>
      <c r="B6392">
        <v>80.010000000000005</v>
      </c>
      <c r="D6392" s="9" t="str">
        <f>VartojimasGamyba!J6388</f>
        <v>2024-05-24-02</v>
      </c>
      <c r="E6392" s="8">
        <f>VartojimasGamyba!G6388</f>
        <v>0.16400000000000001</v>
      </c>
      <c r="F6392" s="11"/>
      <c r="G6392" s="7">
        <f t="shared" si="966"/>
        <v>4.3699999999999992</v>
      </c>
      <c r="H6392" s="7">
        <v>0</v>
      </c>
      <c r="I6392" s="7">
        <v>0.17777777777777776</v>
      </c>
      <c r="J6392" s="7">
        <v>0</v>
      </c>
      <c r="L6392" s="7">
        <f>VartojimasGamyba!H6388</f>
        <v>4.0000000000000001E-3</v>
      </c>
      <c r="M6392" s="15">
        <f t="shared" si="958"/>
        <v>3.1225022567582528E-17</v>
      </c>
      <c r="N6392" s="7">
        <f t="shared" si="959"/>
        <v>5.6298715689351299E-15</v>
      </c>
      <c r="O6392" s="7">
        <f t="shared" si="960"/>
        <v>5.6298715689351299E-15</v>
      </c>
      <c r="R6392" s="7"/>
      <c r="S6392" s="47">
        <f t="shared" si="961"/>
        <v>3.1225022567582528E-17</v>
      </c>
      <c r="T6392" s="47">
        <f t="shared" si="962"/>
        <v>0</v>
      </c>
      <c r="U6392" s="47">
        <f t="shared" si="963"/>
        <v>180.3</v>
      </c>
      <c r="V6392" s="47">
        <f t="shared" si="964"/>
        <v>68.430000000000007</v>
      </c>
      <c r="W6392" s="11"/>
    </row>
    <row r="6393" spans="1:23" x14ac:dyDescent="0.45">
      <c r="A6393" t="s">
        <v>6398</v>
      </c>
      <c r="B6393">
        <v>83.78</v>
      </c>
      <c r="D6393" s="9" t="str">
        <f>VartojimasGamyba!J6389</f>
        <v>2024-05-24-03</v>
      </c>
      <c r="E6393" s="8">
        <f>VartojimasGamyba!G6389</f>
        <v>2.9000000000000001E-2</v>
      </c>
      <c r="F6393" s="11"/>
      <c r="G6393" s="7">
        <f t="shared" si="966"/>
        <v>4.3699999999999992</v>
      </c>
      <c r="H6393" s="7">
        <v>0</v>
      </c>
      <c r="I6393" s="7">
        <v>0</v>
      </c>
      <c r="J6393" s="7">
        <v>0.125</v>
      </c>
      <c r="L6393" s="7">
        <f>VartojimasGamyba!H6389</f>
        <v>0.154</v>
      </c>
      <c r="M6393" s="15">
        <f t="shared" si="958"/>
        <v>0</v>
      </c>
      <c r="N6393" s="7">
        <f t="shared" si="959"/>
        <v>-9.0250000000000004</v>
      </c>
      <c r="O6393" s="7">
        <f t="shared" si="960"/>
        <v>0</v>
      </c>
      <c r="R6393" s="7"/>
      <c r="S6393" s="47">
        <f t="shared" si="961"/>
        <v>0.125</v>
      </c>
      <c r="T6393" s="47">
        <f t="shared" si="962"/>
        <v>0.125</v>
      </c>
      <c r="U6393" s="47">
        <f t="shared" si="963"/>
        <v>184.07</v>
      </c>
      <c r="V6393" s="47">
        <f t="shared" si="964"/>
        <v>72.2</v>
      </c>
      <c r="W6393" s="11"/>
    </row>
    <row r="6394" spans="1:23" x14ac:dyDescent="0.45">
      <c r="A6394" t="s">
        <v>6399</v>
      </c>
      <c r="B6394">
        <v>24.16</v>
      </c>
      <c r="D6394" s="9" t="str">
        <f>VartojimasGamyba!J6390</f>
        <v>2024-05-24-04</v>
      </c>
      <c r="E6394" s="8">
        <f>VartojimasGamyba!G6390</f>
        <v>8.0000000000000002E-3</v>
      </c>
      <c r="F6394" s="11"/>
      <c r="G6394" s="7">
        <f t="shared" si="966"/>
        <v>4.8439999999999994</v>
      </c>
      <c r="H6394" s="7">
        <v>0.47399999999999998</v>
      </c>
      <c r="I6394" s="7">
        <v>0</v>
      </c>
      <c r="J6394" s="7">
        <v>0</v>
      </c>
      <c r="L6394" s="7">
        <f>VartojimasGamyba!H6390</f>
        <v>0.48199999999999998</v>
      </c>
      <c r="M6394" s="15">
        <f t="shared" si="958"/>
        <v>0</v>
      </c>
      <c r="N6394" s="7">
        <f t="shared" si="959"/>
        <v>0</v>
      </c>
      <c r="O6394" s="7">
        <f t="shared" si="960"/>
        <v>0</v>
      </c>
      <c r="R6394" s="7"/>
      <c r="S6394" s="47">
        <f t="shared" si="961"/>
        <v>0.47399999999999998</v>
      </c>
      <c r="T6394" s="47">
        <f t="shared" si="962"/>
        <v>0.47399999999999998</v>
      </c>
      <c r="U6394" s="47">
        <f t="shared" si="963"/>
        <v>124.45</v>
      </c>
      <c r="V6394" s="47">
        <f t="shared" si="964"/>
        <v>12.58</v>
      </c>
      <c r="W6394" s="11"/>
    </row>
    <row r="6395" spans="1:23" x14ac:dyDescent="0.45">
      <c r="A6395" t="s">
        <v>6400</v>
      </c>
      <c r="B6395">
        <v>79.989999999999995</v>
      </c>
      <c r="D6395" s="9" t="str">
        <f>VartojimasGamyba!J6391</f>
        <v>2024-05-24-05</v>
      </c>
      <c r="E6395" s="8">
        <f>VartojimasGamyba!G6391</f>
        <v>8.7999999999999995E-2</v>
      </c>
      <c r="F6395" s="11"/>
      <c r="G6395" s="7">
        <f t="shared" si="966"/>
        <v>4.8439999999999994</v>
      </c>
      <c r="H6395" s="7">
        <v>0</v>
      </c>
      <c r="I6395" s="7">
        <v>0</v>
      </c>
      <c r="J6395" s="7">
        <v>0.51900000000000002</v>
      </c>
      <c r="L6395" s="7">
        <f>VartojimasGamyba!H6391</f>
        <v>0.60699999999999998</v>
      </c>
      <c r="M6395" s="15">
        <f t="shared" si="958"/>
        <v>0</v>
      </c>
      <c r="N6395" s="7">
        <f t="shared" si="959"/>
        <v>-35.50479</v>
      </c>
      <c r="O6395" s="7">
        <f t="shared" si="960"/>
        <v>0</v>
      </c>
      <c r="R6395" s="7"/>
      <c r="S6395" s="47">
        <f t="shared" si="961"/>
        <v>0.51900000000000002</v>
      </c>
      <c r="T6395" s="47">
        <f t="shared" si="962"/>
        <v>0.51900000000000002</v>
      </c>
      <c r="U6395" s="47">
        <f t="shared" si="963"/>
        <v>180.28</v>
      </c>
      <c r="V6395" s="47">
        <f t="shared" si="964"/>
        <v>68.41</v>
      </c>
      <c r="W6395" s="11"/>
    </row>
    <row r="6396" spans="1:23" x14ac:dyDescent="0.45">
      <c r="A6396" t="s">
        <v>6401</v>
      </c>
      <c r="B6396">
        <v>100.76</v>
      </c>
      <c r="D6396" s="9" t="str">
        <f>VartojimasGamyba!J6392</f>
        <v>2024-05-24-06</v>
      </c>
      <c r="E6396" s="8">
        <f>VartojimasGamyba!G6392</f>
        <v>0</v>
      </c>
      <c r="F6396" s="11"/>
      <c r="G6396" s="7">
        <f t="shared" si="966"/>
        <v>4.8439999999999994</v>
      </c>
      <c r="H6396" s="7">
        <v>0</v>
      </c>
      <c r="I6396" s="7">
        <v>-2.2204460492503131E-16</v>
      </c>
      <c r="J6396" s="7">
        <v>1.2110000000000001</v>
      </c>
      <c r="L6396" s="7">
        <f>VartojimasGamyba!H6392</f>
        <v>1.2110000000000001</v>
      </c>
      <c r="M6396" s="15">
        <f t="shared" si="958"/>
        <v>0</v>
      </c>
      <c r="N6396" s="7">
        <f t="shared" si="959"/>
        <v>-107.99698000000002</v>
      </c>
      <c r="O6396" s="7">
        <f t="shared" si="960"/>
        <v>0</v>
      </c>
      <c r="R6396" s="7"/>
      <c r="S6396" s="47">
        <f t="shared" si="961"/>
        <v>1.2110000000000001</v>
      </c>
      <c r="T6396" s="47">
        <f t="shared" si="962"/>
        <v>1.2110000000000001</v>
      </c>
      <c r="U6396" s="47">
        <f t="shared" si="963"/>
        <v>201.05</v>
      </c>
      <c r="V6396" s="47">
        <f t="shared" si="964"/>
        <v>89.18</v>
      </c>
      <c r="W6396" s="11"/>
    </row>
    <row r="6397" spans="1:23" x14ac:dyDescent="0.45">
      <c r="A6397" t="s">
        <v>6402</v>
      </c>
      <c r="B6397">
        <v>120.87</v>
      </c>
      <c r="D6397" s="9" t="str">
        <f>VartojimasGamyba!J6393</f>
        <v>2024-05-24-07</v>
      </c>
      <c r="E6397" s="8">
        <f>VartojimasGamyba!G6393</f>
        <v>0</v>
      </c>
      <c r="F6397" s="11"/>
      <c r="G6397" s="7">
        <f t="shared" si="966"/>
        <v>4.8439999999999994</v>
      </c>
      <c r="H6397" s="7">
        <v>1.1102230246251565E-16</v>
      </c>
      <c r="I6397" s="7">
        <v>0</v>
      </c>
      <c r="J6397" s="7">
        <v>2.1349999999999998</v>
      </c>
      <c r="L6397" s="7">
        <f>VartojimasGamyba!H6393</f>
        <v>2.1349999999999998</v>
      </c>
      <c r="M6397" s="15">
        <f t="shared" si="958"/>
        <v>0</v>
      </c>
      <c r="N6397" s="7">
        <f t="shared" si="959"/>
        <v>-233.33414999999999</v>
      </c>
      <c r="O6397" s="7">
        <f t="shared" si="960"/>
        <v>0</v>
      </c>
      <c r="R6397" s="7"/>
      <c r="S6397" s="47">
        <f t="shared" si="961"/>
        <v>2.1349999999999998</v>
      </c>
      <c r="T6397" s="47">
        <f t="shared" si="962"/>
        <v>2.1349999999999998</v>
      </c>
      <c r="U6397" s="47">
        <f t="shared" si="963"/>
        <v>221.16000000000003</v>
      </c>
      <c r="V6397" s="47">
        <f t="shared" si="964"/>
        <v>109.29</v>
      </c>
      <c r="W6397" s="11"/>
    </row>
    <row r="6398" spans="1:23" x14ac:dyDescent="0.45">
      <c r="A6398" t="s">
        <v>6403</v>
      </c>
      <c r="B6398">
        <v>119.14</v>
      </c>
      <c r="D6398" s="9" t="str">
        <f>VartojimasGamyba!J6394</f>
        <v>2024-05-24-08</v>
      </c>
      <c r="E6398" s="8">
        <f>VartojimasGamyba!G6394</f>
        <v>0</v>
      </c>
      <c r="F6398" s="11"/>
      <c r="G6398" s="7">
        <f t="shared" si="966"/>
        <v>4.8439999999999994</v>
      </c>
      <c r="H6398" s="7">
        <v>0</v>
      </c>
      <c r="I6398" s="7">
        <v>0</v>
      </c>
      <c r="J6398" s="7">
        <v>3.2450000000000001</v>
      </c>
      <c r="L6398" s="7">
        <f>VartojimasGamyba!H6394</f>
        <v>3.2450000000000001</v>
      </c>
      <c r="M6398" s="15">
        <f t="shared" si="958"/>
        <v>0</v>
      </c>
      <c r="N6398" s="7">
        <f t="shared" si="959"/>
        <v>-349.03220000000005</v>
      </c>
      <c r="O6398" s="7">
        <f t="shared" si="960"/>
        <v>0</v>
      </c>
      <c r="R6398" s="7"/>
      <c r="S6398" s="47">
        <f t="shared" si="961"/>
        <v>3.2450000000000001</v>
      </c>
      <c r="T6398" s="47">
        <f t="shared" si="962"/>
        <v>3.2450000000000001</v>
      </c>
      <c r="U6398" s="47">
        <f t="shared" si="963"/>
        <v>219.43</v>
      </c>
      <c r="V6398" s="47">
        <f t="shared" si="964"/>
        <v>107.56</v>
      </c>
      <c r="W6398" s="11"/>
    </row>
    <row r="6399" spans="1:23" x14ac:dyDescent="0.45">
      <c r="A6399" t="s">
        <v>6404</v>
      </c>
      <c r="B6399">
        <v>107.56</v>
      </c>
      <c r="D6399" s="9" t="str">
        <f>VartojimasGamyba!J6395</f>
        <v>2024-05-24-09</v>
      </c>
      <c r="E6399" s="8">
        <f>VartojimasGamyba!G6395</f>
        <v>0</v>
      </c>
      <c r="F6399" s="11"/>
      <c r="G6399" s="7">
        <f t="shared" si="966"/>
        <v>4.8439999999999994</v>
      </c>
      <c r="H6399" s="7">
        <v>0</v>
      </c>
      <c r="I6399" s="7">
        <v>0</v>
      </c>
      <c r="J6399" s="7">
        <v>3.6859999999999999</v>
      </c>
      <c r="L6399" s="7">
        <f>VartojimasGamyba!H6395</f>
        <v>3.6859999999999999</v>
      </c>
      <c r="M6399" s="15">
        <f t="shared" si="958"/>
        <v>0</v>
      </c>
      <c r="N6399" s="7">
        <f t="shared" si="959"/>
        <v>-353.78228000000001</v>
      </c>
      <c r="O6399" s="7">
        <f t="shared" si="960"/>
        <v>0</v>
      </c>
      <c r="R6399" s="7"/>
      <c r="S6399" s="47">
        <f t="shared" si="961"/>
        <v>3.6859999999999999</v>
      </c>
      <c r="T6399" s="47">
        <f t="shared" si="962"/>
        <v>3.6859999999999999</v>
      </c>
      <c r="U6399" s="47">
        <f t="shared" si="963"/>
        <v>207.85000000000002</v>
      </c>
      <c r="V6399" s="47">
        <f t="shared" si="964"/>
        <v>95.98</v>
      </c>
      <c r="W6399" s="11"/>
    </row>
    <row r="6400" spans="1:23" x14ac:dyDescent="0.45">
      <c r="A6400" t="s">
        <v>6405</v>
      </c>
      <c r="B6400">
        <v>100.61</v>
      </c>
      <c r="D6400" s="9" t="str">
        <f>VartojimasGamyba!J6396</f>
        <v>2024-05-24-10</v>
      </c>
      <c r="E6400" s="8">
        <f>VartojimasGamyba!G6396</f>
        <v>1.0189999999999999</v>
      </c>
      <c r="F6400" s="11"/>
      <c r="G6400" s="7">
        <f t="shared" si="966"/>
        <v>4.8439999999999994</v>
      </c>
      <c r="H6400" s="7">
        <v>0</v>
      </c>
      <c r="I6400" s="7">
        <v>0</v>
      </c>
      <c r="J6400" s="7">
        <v>1.5010000000000001</v>
      </c>
      <c r="L6400" s="7">
        <f>VartojimasGamyba!H6396</f>
        <v>2.52</v>
      </c>
      <c r="M6400" s="15">
        <f t="shared" si="958"/>
        <v>0</v>
      </c>
      <c r="N6400" s="7">
        <f t="shared" si="959"/>
        <v>-133.63403000000002</v>
      </c>
      <c r="O6400" s="7">
        <f t="shared" si="960"/>
        <v>0</v>
      </c>
      <c r="R6400" s="7"/>
      <c r="S6400" s="47">
        <f t="shared" si="961"/>
        <v>1.5010000000000001</v>
      </c>
      <c r="T6400" s="47">
        <f t="shared" si="962"/>
        <v>1.5010000000000001</v>
      </c>
      <c r="U6400" s="47">
        <f t="shared" si="963"/>
        <v>200.9</v>
      </c>
      <c r="V6400" s="47">
        <f t="shared" si="964"/>
        <v>89.03</v>
      </c>
      <c r="W6400" s="11"/>
    </row>
    <row r="6401" spans="1:23" x14ac:dyDescent="0.45">
      <c r="A6401" t="s">
        <v>6406</v>
      </c>
      <c r="B6401">
        <v>90.55</v>
      </c>
      <c r="D6401" s="9" t="str">
        <f>VartojimasGamyba!J6397</f>
        <v>2024-05-24-11</v>
      </c>
      <c r="E6401" s="8">
        <f>VartojimasGamyba!G6397</f>
        <v>2.4900000000000002</v>
      </c>
      <c r="F6401" s="11"/>
      <c r="G6401" s="7">
        <f t="shared" si="966"/>
        <v>4.8439999999999994</v>
      </c>
      <c r="H6401" s="7">
        <v>0</v>
      </c>
      <c r="I6401" s="7">
        <v>0</v>
      </c>
      <c r="J6401" s="7">
        <v>3.2999999999999918E-2</v>
      </c>
      <c r="L6401" s="7">
        <f>VartojimasGamyba!H6397</f>
        <v>2.5230000000000001</v>
      </c>
      <c r="M6401" s="15">
        <f t="shared" si="958"/>
        <v>0</v>
      </c>
      <c r="N6401" s="7">
        <f t="shared" si="959"/>
        <v>-2.6060099999999937</v>
      </c>
      <c r="O6401" s="7">
        <f t="shared" si="960"/>
        <v>0</v>
      </c>
      <c r="R6401" s="7"/>
      <c r="S6401" s="47">
        <f t="shared" si="961"/>
        <v>3.2999999999999918E-2</v>
      </c>
      <c r="T6401" s="47">
        <f t="shared" si="962"/>
        <v>3.2999999999999918E-2</v>
      </c>
      <c r="U6401" s="47">
        <f t="shared" si="963"/>
        <v>190.84</v>
      </c>
      <c r="V6401" s="47">
        <f t="shared" si="964"/>
        <v>78.97</v>
      </c>
      <c r="W6401" s="11"/>
    </row>
    <row r="6402" spans="1:23" x14ac:dyDescent="0.45">
      <c r="A6402" t="s">
        <v>6407</v>
      </c>
      <c r="B6402">
        <v>50.79</v>
      </c>
      <c r="D6402" s="9" t="str">
        <f>VartojimasGamyba!J6398</f>
        <v>2024-05-24-12</v>
      </c>
      <c r="E6402" s="8">
        <f>VartojimasGamyba!G6398</f>
        <v>0.874</v>
      </c>
      <c r="F6402" s="11"/>
      <c r="G6402" s="7">
        <f t="shared" si="966"/>
        <v>4.8439999999999994</v>
      </c>
      <c r="H6402" s="7">
        <v>0</v>
      </c>
      <c r="I6402" s="7">
        <v>0</v>
      </c>
      <c r="J6402" s="7">
        <v>2.129</v>
      </c>
      <c r="L6402" s="7">
        <f>VartojimasGamyba!H6398</f>
        <v>3.0030000000000001</v>
      </c>
      <c r="M6402" s="15">
        <f t="shared" si="958"/>
        <v>0</v>
      </c>
      <c r="N6402" s="7">
        <f t="shared" si="959"/>
        <v>-83.478090000000009</v>
      </c>
      <c r="O6402" s="7">
        <f t="shared" si="960"/>
        <v>0</v>
      </c>
      <c r="R6402" s="7"/>
      <c r="S6402" s="47">
        <f t="shared" si="961"/>
        <v>2.129</v>
      </c>
      <c r="T6402" s="47">
        <f t="shared" si="962"/>
        <v>2.129</v>
      </c>
      <c r="U6402" s="47">
        <f t="shared" si="963"/>
        <v>151.08000000000001</v>
      </c>
      <c r="V6402" s="47">
        <f t="shared" si="964"/>
        <v>39.21</v>
      </c>
      <c r="W6402" s="11"/>
    </row>
    <row r="6403" spans="1:23" x14ac:dyDescent="0.45">
      <c r="A6403" t="s">
        <v>6408</v>
      </c>
      <c r="B6403">
        <v>34.450000000000003</v>
      </c>
      <c r="D6403" s="9" t="str">
        <f>VartojimasGamyba!J6399</f>
        <v>2024-05-24-13</v>
      </c>
      <c r="E6403" s="8">
        <f>VartojimasGamyba!G6399</f>
        <v>0</v>
      </c>
      <c r="F6403" s="11"/>
      <c r="G6403" s="7">
        <f t="shared" si="966"/>
        <v>4.8439999999999994</v>
      </c>
      <c r="H6403" s="7">
        <v>0</v>
      </c>
      <c r="I6403" s="7">
        <v>0</v>
      </c>
      <c r="J6403" s="7">
        <v>2.9460000000000002</v>
      </c>
      <c r="L6403" s="7">
        <f>VartojimasGamyba!H6399</f>
        <v>2.9460000000000002</v>
      </c>
      <c r="M6403" s="15">
        <f t="shared" si="958"/>
        <v>0</v>
      </c>
      <c r="N6403" s="7">
        <f t="shared" si="959"/>
        <v>-67.375020000000021</v>
      </c>
      <c r="O6403" s="7">
        <f t="shared" si="960"/>
        <v>0</v>
      </c>
      <c r="R6403" s="7"/>
      <c r="S6403" s="47">
        <f t="shared" si="961"/>
        <v>2.9460000000000002</v>
      </c>
      <c r="T6403" s="47">
        <f t="shared" si="962"/>
        <v>2.9460000000000002</v>
      </c>
      <c r="U6403" s="47">
        <f t="shared" si="963"/>
        <v>134.74</v>
      </c>
      <c r="V6403" s="47">
        <f t="shared" si="964"/>
        <v>22.870000000000005</v>
      </c>
      <c r="W6403" s="11"/>
    </row>
    <row r="6404" spans="1:23" x14ac:dyDescent="0.45">
      <c r="A6404" t="s">
        <v>6409</v>
      </c>
      <c r="B6404">
        <v>20.97</v>
      </c>
      <c r="D6404" s="9" t="str">
        <f>VartojimasGamyba!J6400</f>
        <v>2024-05-24-14</v>
      </c>
      <c r="E6404" s="8">
        <f>VartojimasGamyba!G6400</f>
        <v>0</v>
      </c>
      <c r="F6404" s="11"/>
      <c r="G6404" s="7">
        <f t="shared" si="966"/>
        <v>6.5859999999999994</v>
      </c>
      <c r="H6404" s="7">
        <v>1.742</v>
      </c>
      <c r="I6404" s="7">
        <v>0</v>
      </c>
      <c r="J6404" s="7">
        <v>0</v>
      </c>
      <c r="L6404" s="7">
        <f>VartojimasGamyba!H6400</f>
        <v>1.742</v>
      </c>
      <c r="M6404" s="15">
        <f t="shared" si="958"/>
        <v>0</v>
      </c>
      <c r="N6404" s="7">
        <f t="shared" si="959"/>
        <v>0</v>
      </c>
      <c r="O6404" s="7">
        <f t="shared" si="960"/>
        <v>0</v>
      </c>
      <c r="R6404" s="7"/>
      <c r="S6404" s="47">
        <f t="shared" si="961"/>
        <v>1.742</v>
      </c>
      <c r="T6404" s="47">
        <f t="shared" si="962"/>
        <v>1.742</v>
      </c>
      <c r="U6404" s="47">
        <f t="shared" si="963"/>
        <v>121.26</v>
      </c>
      <c r="V6404" s="47">
        <f t="shared" si="964"/>
        <v>9.3899999999999988</v>
      </c>
      <c r="W6404" s="11"/>
    </row>
    <row r="6405" spans="1:23" x14ac:dyDescent="0.45">
      <c r="A6405" t="s">
        <v>6410</v>
      </c>
      <c r="B6405">
        <v>25.46</v>
      </c>
      <c r="D6405" s="9" t="str">
        <f>VartojimasGamyba!J6401</f>
        <v>2024-05-24-15</v>
      </c>
      <c r="E6405" s="8">
        <f>VartojimasGamyba!G6401</f>
        <v>0.183</v>
      </c>
      <c r="F6405" s="11"/>
      <c r="G6405" s="7">
        <f t="shared" si="966"/>
        <v>6.5966666666666658</v>
      </c>
      <c r="H6405" s="7">
        <v>1.066666666666638E-2</v>
      </c>
      <c r="I6405" s="7">
        <v>0</v>
      </c>
      <c r="J6405" s="7">
        <v>0.85333333333333361</v>
      </c>
      <c r="L6405" s="7">
        <f>VartojimasGamyba!H6401</f>
        <v>1.0469999999999999</v>
      </c>
      <c r="M6405" s="15">
        <f t="shared" si="958"/>
        <v>0</v>
      </c>
      <c r="N6405" s="7">
        <f t="shared" si="959"/>
        <v>-11.844266666666671</v>
      </c>
      <c r="O6405" s="7">
        <f t="shared" si="960"/>
        <v>0</v>
      </c>
      <c r="R6405" s="7"/>
      <c r="S6405" s="47">
        <f t="shared" si="961"/>
        <v>0.86399999999999988</v>
      </c>
      <c r="T6405" s="47">
        <f t="shared" si="962"/>
        <v>0.86399999999999988</v>
      </c>
      <c r="U6405" s="47">
        <f t="shared" si="963"/>
        <v>125.75</v>
      </c>
      <c r="V6405" s="47">
        <f t="shared" si="964"/>
        <v>13.88</v>
      </c>
      <c r="W6405" s="11"/>
    </row>
    <row r="6406" spans="1:23" x14ac:dyDescent="0.45">
      <c r="A6406" t="s">
        <v>6411</v>
      </c>
      <c r="B6406">
        <v>83.78</v>
      </c>
      <c r="D6406" s="9" t="str">
        <f>VartojimasGamyba!J6402</f>
        <v>2024-05-24-16</v>
      </c>
      <c r="E6406" s="8">
        <f>VartojimasGamyba!G6402</f>
        <v>0</v>
      </c>
      <c r="F6406" s="11"/>
      <c r="G6406" s="7">
        <f t="shared" si="966"/>
        <v>6.5966666666666658</v>
      </c>
      <c r="H6406" s="7">
        <v>0</v>
      </c>
      <c r="I6406" s="7">
        <v>0</v>
      </c>
      <c r="J6406" s="7">
        <v>0.93600000000000005</v>
      </c>
      <c r="L6406" s="7">
        <f>VartojimasGamyba!H6402</f>
        <v>0.93600000000000005</v>
      </c>
      <c r="M6406" s="15">
        <f t="shared" si="958"/>
        <v>0</v>
      </c>
      <c r="N6406" s="7">
        <f t="shared" si="959"/>
        <v>-67.5792</v>
      </c>
      <c r="O6406" s="7">
        <f t="shared" si="960"/>
        <v>0</v>
      </c>
      <c r="R6406" s="7"/>
      <c r="S6406" s="47">
        <f t="shared" si="961"/>
        <v>0.93600000000000005</v>
      </c>
      <c r="T6406" s="47">
        <f t="shared" si="962"/>
        <v>0.93600000000000005</v>
      </c>
      <c r="U6406" s="47">
        <f t="shared" si="963"/>
        <v>184.07</v>
      </c>
      <c r="V6406" s="47">
        <f t="shared" si="964"/>
        <v>72.2</v>
      </c>
      <c r="W6406" s="11"/>
    </row>
    <row r="6407" spans="1:23" x14ac:dyDescent="0.45">
      <c r="A6407" t="s">
        <v>6412</v>
      </c>
      <c r="B6407">
        <v>84.21</v>
      </c>
      <c r="D6407" s="9" t="str">
        <f>VartojimasGamyba!J6403</f>
        <v>2024-05-24-17</v>
      </c>
      <c r="E6407" s="8">
        <f>VartojimasGamyba!G6403</f>
        <v>8.0000000000000002E-3</v>
      </c>
      <c r="F6407" s="11"/>
      <c r="G6407" s="7">
        <f t="shared" si="966"/>
        <v>6.5966666666666658</v>
      </c>
      <c r="H6407" s="7">
        <v>0</v>
      </c>
      <c r="I6407" s="7">
        <v>0</v>
      </c>
      <c r="J6407" s="7">
        <v>0.45700000000000002</v>
      </c>
      <c r="L6407" s="7">
        <f>VartojimasGamyba!H6403</f>
        <v>0.46500000000000002</v>
      </c>
      <c r="M6407" s="15">
        <f t="shared" ref="M6407:M6470" si="967">E6407+H6407-I6407*$J$2+J6407-L6407</f>
        <v>0</v>
      </c>
      <c r="N6407" s="7">
        <f t="shared" ref="N6407:N6470" si="968">M6407*U6407-J6407*V6407</f>
        <v>-33.19191</v>
      </c>
      <c r="O6407" s="7">
        <f t="shared" ref="O6407:O6470" si="969">(M6407)*(B6407+$Z$21)</f>
        <v>0</v>
      </c>
      <c r="R6407" s="7"/>
      <c r="S6407" s="47">
        <f t="shared" ref="S6407:S6470" si="970">M6407+IF((L6407-E6407)&gt;0,(L6407-E6407),0)</f>
        <v>0.45700000000000002</v>
      </c>
      <c r="T6407" s="47">
        <f t="shared" ref="T6407:T6470" si="971">IF(L6407-E6407&lt;0,0,L6407-E6407)</f>
        <v>0.45700000000000002</v>
      </c>
      <c r="U6407" s="47">
        <f t="shared" ref="U6407:U6470" si="972">B6407+$Z$21</f>
        <v>184.5</v>
      </c>
      <c r="V6407" s="47">
        <f t="shared" ref="V6407:V6470" si="973">B6407+$Z$20</f>
        <v>72.63</v>
      </c>
      <c r="W6407" s="11"/>
    </row>
    <row r="6408" spans="1:23" x14ac:dyDescent="0.45">
      <c r="A6408" t="s">
        <v>6413</v>
      </c>
      <c r="B6408">
        <v>96.42</v>
      </c>
      <c r="D6408" s="9" t="str">
        <f>VartojimasGamyba!J6404</f>
        <v>2024-05-24-18</v>
      </c>
      <c r="E6408" s="8">
        <f>VartojimasGamyba!G6404</f>
        <v>0.17699999999999999</v>
      </c>
      <c r="F6408" s="11"/>
      <c r="G6408" s="7">
        <f t="shared" si="966"/>
        <v>6.4722222222222214</v>
      </c>
      <c r="H6408" s="7">
        <v>0</v>
      </c>
      <c r="I6408" s="7">
        <v>0.12444444444444441</v>
      </c>
      <c r="J6408" s="7">
        <v>0</v>
      </c>
      <c r="L6408" s="7">
        <f>VartojimasGamyba!H6404</f>
        <v>6.5000000000000002E-2</v>
      </c>
      <c r="M6408" s="15">
        <f t="shared" si="967"/>
        <v>0</v>
      </c>
      <c r="N6408" s="7">
        <f t="shared" si="968"/>
        <v>0</v>
      </c>
      <c r="O6408" s="7">
        <f t="shared" si="969"/>
        <v>0</v>
      </c>
      <c r="R6408" s="7"/>
      <c r="S6408" s="47">
        <f t="shared" si="970"/>
        <v>0</v>
      </c>
      <c r="T6408" s="47">
        <f t="shared" si="971"/>
        <v>0</v>
      </c>
      <c r="U6408" s="47">
        <f t="shared" si="972"/>
        <v>196.71</v>
      </c>
      <c r="V6408" s="47">
        <f t="shared" si="973"/>
        <v>84.84</v>
      </c>
      <c r="W6408" s="11"/>
    </row>
    <row r="6409" spans="1:23" x14ac:dyDescent="0.45">
      <c r="A6409" t="s">
        <v>6414</v>
      </c>
      <c r="B6409">
        <v>111.73</v>
      </c>
      <c r="D6409" s="9" t="str">
        <f>VartojimasGamyba!J6405</f>
        <v>2024-05-24-19</v>
      </c>
      <c r="E6409" s="8">
        <f>VartojimasGamyba!G6405</f>
        <v>0.35</v>
      </c>
      <c r="F6409" s="11"/>
      <c r="G6409" s="7">
        <f t="shared" si="966"/>
        <v>6.083333333333333</v>
      </c>
      <c r="H6409" s="7">
        <v>0</v>
      </c>
      <c r="I6409" s="7">
        <v>0.38888888888888862</v>
      </c>
      <c r="J6409" s="7">
        <v>0</v>
      </c>
      <c r="L6409" s="7">
        <f>VartojimasGamyba!H6405</f>
        <v>0</v>
      </c>
      <c r="M6409" s="15">
        <f t="shared" si="967"/>
        <v>2.2204460492503131E-16</v>
      </c>
      <c r="N6409" s="7">
        <f t="shared" si="968"/>
        <v>4.707789713620514E-14</v>
      </c>
      <c r="O6409" s="7">
        <f t="shared" si="969"/>
        <v>4.707789713620514E-14</v>
      </c>
      <c r="R6409" s="7"/>
      <c r="S6409" s="47">
        <f t="shared" si="970"/>
        <v>2.2204460492503131E-16</v>
      </c>
      <c r="T6409" s="47">
        <f t="shared" si="971"/>
        <v>0</v>
      </c>
      <c r="U6409" s="47">
        <f t="shared" si="972"/>
        <v>212.02</v>
      </c>
      <c r="V6409" s="47">
        <f t="shared" si="973"/>
        <v>100.15</v>
      </c>
      <c r="W6409" s="11"/>
    </row>
    <row r="6410" spans="1:23" x14ac:dyDescent="0.45">
      <c r="A6410" t="s">
        <v>6415</v>
      </c>
      <c r="B6410">
        <v>130.58000000000001</v>
      </c>
      <c r="D6410" s="9" t="str">
        <f>VartojimasGamyba!J6406</f>
        <v>2024-05-24-20</v>
      </c>
      <c r="E6410" s="8">
        <f>VartojimasGamyba!G6406</f>
        <v>0.26400000000000001</v>
      </c>
      <c r="F6410" s="11"/>
      <c r="G6410" s="7">
        <f t="shared" si="966"/>
        <v>5.79</v>
      </c>
      <c r="H6410" s="7">
        <v>0</v>
      </c>
      <c r="I6410" s="7">
        <v>0.29333333333333333</v>
      </c>
      <c r="J6410" s="7">
        <v>0</v>
      </c>
      <c r="L6410" s="7">
        <f>VartojimasGamyba!H6406</f>
        <v>0</v>
      </c>
      <c r="M6410" s="15">
        <f t="shared" si="967"/>
        <v>0</v>
      </c>
      <c r="N6410" s="7">
        <f t="shared" si="968"/>
        <v>0</v>
      </c>
      <c r="O6410" s="7">
        <f t="shared" si="969"/>
        <v>0</v>
      </c>
      <c r="P6410" s="7" t="s">
        <v>8873</v>
      </c>
      <c r="R6410" s="7"/>
      <c r="S6410" s="47">
        <f t="shared" si="970"/>
        <v>0</v>
      </c>
      <c r="T6410" s="47">
        <f t="shared" si="971"/>
        <v>0</v>
      </c>
      <c r="U6410" s="47">
        <f t="shared" si="972"/>
        <v>230.87</v>
      </c>
      <c r="V6410" s="47">
        <f t="shared" si="973"/>
        <v>119.00000000000001</v>
      </c>
      <c r="W6410" s="11"/>
    </row>
    <row r="6411" spans="1:23" x14ac:dyDescent="0.45">
      <c r="A6411" t="s">
        <v>6416</v>
      </c>
      <c r="B6411">
        <v>132.43</v>
      </c>
      <c r="D6411" s="9" t="str">
        <f>VartojimasGamyba!J6407</f>
        <v>2024-05-24-21</v>
      </c>
      <c r="E6411" s="8">
        <f>VartojimasGamyba!G6407</f>
        <v>0.247</v>
      </c>
      <c r="F6411" s="11"/>
      <c r="G6411" s="7">
        <f t="shared" si="966"/>
        <v>5.5155555555555553</v>
      </c>
      <c r="H6411" s="7">
        <v>0</v>
      </c>
      <c r="I6411" s="7">
        <v>0.27444444444444444</v>
      </c>
      <c r="J6411" s="7">
        <v>0</v>
      </c>
      <c r="L6411" s="7">
        <f>VartojimasGamyba!H6407</f>
        <v>0</v>
      </c>
      <c r="M6411" s="15">
        <f t="shared" si="967"/>
        <v>0</v>
      </c>
      <c r="N6411" s="7">
        <f t="shared" si="968"/>
        <v>0</v>
      </c>
      <c r="O6411" s="7">
        <f t="shared" si="969"/>
        <v>0</v>
      </c>
      <c r="P6411" s="7">
        <f>SUM(N6390:N6413)</f>
        <v>-1488.3839266666666</v>
      </c>
      <c r="R6411" s="7"/>
      <c r="S6411" s="47">
        <f t="shared" si="970"/>
        <v>0</v>
      </c>
      <c r="T6411" s="47">
        <f t="shared" si="971"/>
        <v>0</v>
      </c>
      <c r="U6411" s="47">
        <f t="shared" si="972"/>
        <v>232.72000000000003</v>
      </c>
      <c r="V6411" s="47">
        <f t="shared" si="973"/>
        <v>120.85000000000001</v>
      </c>
      <c r="W6411" s="11"/>
    </row>
    <row r="6412" spans="1:23" x14ac:dyDescent="0.45">
      <c r="A6412" t="s">
        <v>6417</v>
      </c>
      <c r="B6412">
        <v>117.44</v>
      </c>
      <c r="D6412" s="9" t="str">
        <f>VartojimasGamyba!J6408</f>
        <v>2024-05-24-22</v>
      </c>
      <c r="E6412" s="8">
        <f>VartojimasGamyba!G6408</f>
        <v>0.21199999999999999</v>
      </c>
      <c r="F6412" s="11"/>
      <c r="G6412" s="7">
        <f t="shared" si="966"/>
        <v>5.2799999999999994</v>
      </c>
      <c r="H6412" s="7">
        <v>0</v>
      </c>
      <c r="I6412" s="7">
        <v>0.23555555555555555</v>
      </c>
      <c r="J6412" s="7">
        <v>0</v>
      </c>
      <c r="L6412" s="7">
        <f>VartojimasGamyba!H6408</f>
        <v>0</v>
      </c>
      <c r="M6412" s="15">
        <f t="shared" si="967"/>
        <v>0</v>
      </c>
      <c r="N6412" s="7">
        <f t="shared" si="968"/>
        <v>0</v>
      </c>
      <c r="O6412" s="7">
        <f t="shared" si="969"/>
        <v>0</v>
      </c>
      <c r="P6412" s="7" t="s">
        <v>8872</v>
      </c>
      <c r="R6412" s="7"/>
      <c r="S6412" s="47">
        <f t="shared" si="970"/>
        <v>0</v>
      </c>
      <c r="T6412" s="47">
        <f t="shared" si="971"/>
        <v>0</v>
      </c>
      <c r="U6412" s="47">
        <f t="shared" si="972"/>
        <v>217.73000000000002</v>
      </c>
      <c r="V6412" s="47">
        <f t="shared" si="973"/>
        <v>105.86</v>
      </c>
      <c r="W6412" s="11"/>
    </row>
    <row r="6413" spans="1:23" x14ac:dyDescent="0.45">
      <c r="A6413" t="s">
        <v>6418</v>
      </c>
      <c r="B6413">
        <v>107.04</v>
      </c>
      <c r="D6413" s="9" t="str">
        <f>VartojimasGamyba!J6409</f>
        <v>2024-05-24-23</v>
      </c>
      <c r="E6413" s="8">
        <f>VartojimasGamyba!G6409</f>
        <v>0.252</v>
      </c>
      <c r="F6413" s="11"/>
      <c r="G6413" s="7">
        <f t="shared" si="966"/>
        <v>4.9999999999999991</v>
      </c>
      <c r="H6413" s="7">
        <v>0</v>
      </c>
      <c r="I6413" s="7">
        <v>0.28000000000000003</v>
      </c>
      <c r="J6413" s="7">
        <v>0</v>
      </c>
      <c r="L6413" s="7">
        <f>VartojimasGamyba!H6409</f>
        <v>0</v>
      </c>
      <c r="M6413" s="15">
        <f t="shared" si="967"/>
        <v>-5.5511151231257827E-17</v>
      </c>
      <c r="N6413" s="7">
        <f t="shared" si="968"/>
        <v>-1.1509126984776686E-14</v>
      </c>
      <c r="O6413" s="7">
        <f t="shared" si="969"/>
        <v>-1.1509126984776686E-14</v>
      </c>
      <c r="P6413" s="7">
        <f>SUM(O6390:O6413)</f>
        <v>4.1198641720363585E-14</v>
      </c>
      <c r="Q6413" s="7">
        <f>SUMPRODUCT(B6390:B6413,E6390:E6413)+SUM(E6390:E6413)*$Z$21-SUMPRODUCT(B6390:B6413,L6390:L6413)+SUM(L6390:L6413)*ABS($Z$20)</f>
        <v>-558.06626000000028</v>
      </c>
      <c r="R6413" s="7"/>
      <c r="S6413" s="47">
        <f t="shared" si="970"/>
        <v>-5.5511151231257827E-17</v>
      </c>
      <c r="T6413" s="47">
        <f t="shared" si="971"/>
        <v>0</v>
      </c>
      <c r="U6413" s="47">
        <f t="shared" si="972"/>
        <v>207.33</v>
      </c>
      <c r="V6413" s="47">
        <f t="shared" si="973"/>
        <v>95.460000000000008</v>
      </c>
      <c r="W6413" s="11">
        <f>IF(P6413&lt;&gt;Q6413,1,0)</f>
        <v>1</v>
      </c>
    </row>
    <row r="6414" spans="1:23" x14ac:dyDescent="0.45">
      <c r="A6414" t="s">
        <v>6419</v>
      </c>
      <c r="B6414">
        <v>97.44</v>
      </c>
      <c r="D6414" s="1" t="str">
        <f>VartojimasGamyba!J6410</f>
        <v>2024-05-25-00</v>
      </c>
      <c r="E6414" s="7">
        <f>VartojimasGamyba!G6410</f>
        <v>0.14199999999999999</v>
      </c>
      <c r="F6414" s="11"/>
      <c r="G6414" s="12">
        <f>G6413+H6414-I6414</f>
        <v>4.8422222222222215</v>
      </c>
      <c r="H6414" s="12">
        <v>0</v>
      </c>
      <c r="I6414" s="12">
        <v>0.15777777777777777</v>
      </c>
      <c r="J6414" s="12">
        <v>0</v>
      </c>
      <c r="K6414" s="12"/>
      <c r="L6414" s="12">
        <f>VartojimasGamyba!H6410</f>
        <v>0</v>
      </c>
      <c r="M6414" s="19">
        <f t="shared" si="967"/>
        <v>0</v>
      </c>
      <c r="N6414" s="7">
        <f t="shared" si="968"/>
        <v>0</v>
      </c>
      <c r="O6414" s="7">
        <f t="shared" si="969"/>
        <v>0</v>
      </c>
      <c r="R6414" s="20" t="s">
        <v>8783</v>
      </c>
      <c r="S6414" s="47">
        <f t="shared" si="970"/>
        <v>0</v>
      </c>
      <c r="T6414" s="47">
        <f t="shared" si="971"/>
        <v>0</v>
      </c>
      <c r="U6414" s="47">
        <f t="shared" si="972"/>
        <v>197.73000000000002</v>
      </c>
      <c r="V6414" s="47">
        <f t="shared" si="973"/>
        <v>85.86</v>
      </c>
      <c r="W6414" s="11"/>
    </row>
    <row r="6415" spans="1:23" x14ac:dyDescent="0.45">
      <c r="A6415" t="s">
        <v>6420</v>
      </c>
      <c r="B6415">
        <v>92.6</v>
      </c>
      <c r="D6415" s="1" t="str">
        <f>VartojimasGamyba!J6411</f>
        <v>2024-05-25-01</v>
      </c>
      <c r="E6415" s="7">
        <f>VartojimasGamyba!G6411</f>
        <v>0.16</v>
      </c>
      <c r="F6415" s="11"/>
      <c r="G6415" s="12">
        <f t="shared" ref="G6415:G6437" si="974">G6414+H6415-I6415</f>
        <v>4.6644444444444435</v>
      </c>
      <c r="H6415" s="12">
        <v>0</v>
      </c>
      <c r="I6415" s="12">
        <v>0.17777777777777778</v>
      </c>
      <c r="J6415" s="12">
        <v>0</v>
      </c>
      <c r="K6415" s="12"/>
      <c r="L6415" s="12">
        <f>VartojimasGamyba!H6411</f>
        <v>0</v>
      </c>
      <c r="M6415" s="19">
        <f t="shared" si="967"/>
        <v>0</v>
      </c>
      <c r="N6415" s="7">
        <f t="shared" si="968"/>
        <v>0</v>
      </c>
      <c r="O6415" s="7">
        <f t="shared" si="969"/>
        <v>0</v>
      </c>
      <c r="R6415" s="7"/>
      <c r="S6415" s="47">
        <f t="shared" si="970"/>
        <v>0</v>
      </c>
      <c r="T6415" s="47">
        <f t="shared" si="971"/>
        <v>0</v>
      </c>
      <c r="U6415" s="47">
        <f t="shared" si="972"/>
        <v>192.89</v>
      </c>
      <c r="V6415" s="47">
        <f t="shared" si="973"/>
        <v>81.02</v>
      </c>
      <c r="W6415" s="11"/>
    </row>
    <row r="6416" spans="1:23" x14ac:dyDescent="0.45">
      <c r="A6416" t="s">
        <v>6421</v>
      </c>
      <c r="B6416">
        <v>89.63</v>
      </c>
      <c r="D6416" s="1" t="str">
        <f>VartojimasGamyba!J6412</f>
        <v>2024-05-25-02</v>
      </c>
      <c r="E6416" s="7">
        <f>VartojimasGamyba!G6412</f>
        <v>0.111</v>
      </c>
      <c r="F6416" s="11"/>
      <c r="G6416" s="12">
        <f t="shared" si="974"/>
        <v>4.5533333333333328</v>
      </c>
      <c r="H6416" s="12">
        <v>0</v>
      </c>
      <c r="I6416" s="12">
        <v>0.1111111111111111</v>
      </c>
      <c r="J6416" s="12">
        <v>0</v>
      </c>
      <c r="K6416" s="12"/>
      <c r="L6416" s="12">
        <f>VartojimasGamyba!H6412</f>
        <v>1.0999999999999999E-2</v>
      </c>
      <c r="M6416" s="19">
        <f t="shared" si="967"/>
        <v>0</v>
      </c>
      <c r="N6416" s="7">
        <f t="shared" si="968"/>
        <v>0</v>
      </c>
      <c r="O6416" s="7">
        <f t="shared" si="969"/>
        <v>0</v>
      </c>
      <c r="R6416" s="7"/>
      <c r="S6416" s="47">
        <f t="shared" si="970"/>
        <v>0</v>
      </c>
      <c r="T6416" s="47">
        <f t="shared" si="971"/>
        <v>0</v>
      </c>
      <c r="U6416" s="47">
        <f t="shared" si="972"/>
        <v>189.92000000000002</v>
      </c>
      <c r="V6416" s="47">
        <f t="shared" si="973"/>
        <v>78.05</v>
      </c>
      <c r="W6416" s="11"/>
    </row>
    <row r="6417" spans="1:23" x14ac:dyDescent="0.45">
      <c r="A6417" t="s">
        <v>6422</v>
      </c>
      <c r="B6417">
        <v>88.26</v>
      </c>
      <c r="D6417" s="1" t="str">
        <f>VartojimasGamyba!J6413</f>
        <v>2024-05-25-03</v>
      </c>
      <c r="E6417" s="7">
        <f>VartojimasGamyba!G6413</f>
        <v>4.8000000000000001E-2</v>
      </c>
      <c r="F6417" s="11"/>
      <c r="G6417" s="12">
        <f t="shared" si="974"/>
        <v>4.5533333333333337</v>
      </c>
      <c r="H6417" s="12">
        <v>8.8817841970012523E-16</v>
      </c>
      <c r="I6417" s="12">
        <v>0</v>
      </c>
      <c r="J6417" s="12">
        <v>5.3000000000000005E-2</v>
      </c>
      <c r="K6417" s="12"/>
      <c r="L6417" s="12">
        <f>VartojimasGamyba!H6413</f>
        <v>0.10100000000000001</v>
      </c>
      <c r="M6417" s="19">
        <f t="shared" si="967"/>
        <v>8.8817841970012523E-16</v>
      </c>
      <c r="N6417" s="7">
        <f t="shared" si="968"/>
        <v>-4.0640399999998333</v>
      </c>
      <c r="O6417" s="7">
        <f t="shared" si="969"/>
        <v>1.6746604103445862E-13</v>
      </c>
      <c r="R6417" s="7"/>
      <c r="S6417" s="47">
        <f t="shared" si="970"/>
        <v>5.3000000000000894E-2</v>
      </c>
      <c r="T6417" s="47">
        <f t="shared" si="971"/>
        <v>5.3000000000000005E-2</v>
      </c>
      <c r="U6417" s="47">
        <f t="shared" si="972"/>
        <v>188.55</v>
      </c>
      <c r="V6417" s="47">
        <f t="shared" si="973"/>
        <v>76.680000000000007</v>
      </c>
      <c r="W6417" s="11"/>
    </row>
    <row r="6418" spans="1:23" x14ac:dyDescent="0.45">
      <c r="A6418" t="s">
        <v>6423</v>
      </c>
      <c r="B6418">
        <v>86.89</v>
      </c>
      <c r="D6418" s="1" t="str">
        <f>VartojimasGamyba!J6414</f>
        <v>2024-05-25-04</v>
      </c>
      <c r="E6418" s="7">
        <f>VartojimasGamyba!G6414</f>
        <v>0</v>
      </c>
      <c r="F6418" s="11"/>
      <c r="G6418" s="12">
        <f t="shared" si="974"/>
        <v>4.5533333333333337</v>
      </c>
      <c r="H6418" s="12">
        <v>0</v>
      </c>
      <c r="I6418" s="12">
        <v>-1.1102230246251565E-16</v>
      </c>
      <c r="J6418" s="12">
        <v>0.53100000000000003</v>
      </c>
      <c r="K6418" s="12"/>
      <c r="L6418" s="12">
        <f>VartojimasGamyba!H6414</f>
        <v>0.53100000000000003</v>
      </c>
      <c r="M6418" s="19">
        <f t="shared" si="967"/>
        <v>0</v>
      </c>
      <c r="N6418" s="7">
        <f t="shared" si="968"/>
        <v>-39.989610000000006</v>
      </c>
      <c r="O6418" s="7">
        <f t="shared" si="969"/>
        <v>0</v>
      </c>
      <c r="R6418" s="7"/>
      <c r="S6418" s="47">
        <f t="shared" si="970"/>
        <v>0.53100000000000003</v>
      </c>
      <c r="T6418" s="47">
        <f t="shared" si="971"/>
        <v>0.53100000000000003</v>
      </c>
      <c r="U6418" s="47">
        <f t="shared" si="972"/>
        <v>187.18</v>
      </c>
      <c r="V6418" s="47">
        <f t="shared" si="973"/>
        <v>75.31</v>
      </c>
      <c r="W6418" s="11"/>
    </row>
    <row r="6419" spans="1:23" x14ac:dyDescent="0.45">
      <c r="A6419" t="s">
        <v>6424</v>
      </c>
      <c r="B6419">
        <v>86.89</v>
      </c>
      <c r="D6419" s="1" t="str">
        <f>VartojimasGamyba!J6415</f>
        <v>2024-05-25-05</v>
      </c>
      <c r="E6419" s="7">
        <f>VartojimasGamyba!G6415</f>
        <v>0.122</v>
      </c>
      <c r="F6419" s="11"/>
      <c r="G6419" s="12">
        <f t="shared" si="974"/>
        <v>4.5533333333333337</v>
      </c>
      <c r="H6419" s="12">
        <v>0</v>
      </c>
      <c r="I6419" s="12">
        <v>-2.2204460492503131E-16</v>
      </c>
      <c r="J6419" s="12">
        <v>1.1549999999999998</v>
      </c>
      <c r="K6419" s="12"/>
      <c r="L6419" s="12">
        <f>VartojimasGamyba!H6415</f>
        <v>1.2769999999999999</v>
      </c>
      <c r="M6419" s="19">
        <f t="shared" si="967"/>
        <v>0</v>
      </c>
      <c r="N6419" s="7">
        <f t="shared" si="968"/>
        <v>-86.983049999999992</v>
      </c>
      <c r="O6419" s="7">
        <f t="shared" si="969"/>
        <v>0</v>
      </c>
      <c r="R6419" s="7"/>
      <c r="S6419" s="47">
        <f t="shared" si="970"/>
        <v>1.1549999999999998</v>
      </c>
      <c r="T6419" s="47">
        <f t="shared" si="971"/>
        <v>1.1549999999999998</v>
      </c>
      <c r="U6419" s="47">
        <f t="shared" si="972"/>
        <v>187.18</v>
      </c>
      <c r="V6419" s="47">
        <f t="shared" si="973"/>
        <v>75.31</v>
      </c>
      <c r="W6419" s="11"/>
    </row>
    <row r="6420" spans="1:23" x14ac:dyDescent="0.45">
      <c r="A6420" t="s">
        <v>6425</v>
      </c>
      <c r="B6420">
        <v>85.04</v>
      </c>
      <c r="D6420" s="1" t="str">
        <f>VartojimasGamyba!J6416</f>
        <v>2024-05-25-06</v>
      </c>
      <c r="E6420" s="7">
        <f>VartojimasGamyba!G6416</f>
        <v>0</v>
      </c>
      <c r="F6420" s="11"/>
      <c r="G6420" s="12">
        <f t="shared" si="974"/>
        <v>4.5533333333333337</v>
      </c>
      <c r="H6420" s="12">
        <v>5.5511151231257827E-17</v>
      </c>
      <c r="I6420" s="12">
        <v>0</v>
      </c>
      <c r="J6420" s="12">
        <v>2.2360000000000002</v>
      </c>
      <c r="K6420" s="12"/>
      <c r="L6420" s="12">
        <f>VartojimasGamyba!H6416</f>
        <v>2.2360000000000002</v>
      </c>
      <c r="M6420" s="19">
        <f t="shared" si="967"/>
        <v>0</v>
      </c>
      <c r="N6420" s="7">
        <f t="shared" si="968"/>
        <v>-164.25656000000004</v>
      </c>
      <c r="O6420" s="7">
        <f t="shared" si="969"/>
        <v>0</v>
      </c>
      <c r="R6420" s="7"/>
      <c r="S6420" s="47">
        <f t="shared" si="970"/>
        <v>2.2360000000000002</v>
      </c>
      <c r="T6420" s="47">
        <f t="shared" si="971"/>
        <v>2.2360000000000002</v>
      </c>
      <c r="U6420" s="47">
        <f t="shared" si="972"/>
        <v>185.33</v>
      </c>
      <c r="V6420" s="47">
        <f t="shared" si="973"/>
        <v>73.460000000000008</v>
      </c>
      <c r="W6420" s="11"/>
    </row>
    <row r="6421" spans="1:23" x14ac:dyDescent="0.45">
      <c r="A6421" t="s">
        <v>6426</v>
      </c>
      <c r="B6421">
        <v>88.33</v>
      </c>
      <c r="D6421" s="1" t="str">
        <f>VartojimasGamyba!J6417</f>
        <v>2024-05-25-07</v>
      </c>
      <c r="E6421" s="7">
        <f>VartojimasGamyba!G6417</f>
        <v>0</v>
      </c>
      <c r="F6421" s="11"/>
      <c r="G6421" s="12">
        <f t="shared" si="974"/>
        <v>4.5533333333333337</v>
      </c>
      <c r="H6421" s="12">
        <v>2.2204460492503131E-16</v>
      </c>
      <c r="I6421" s="12">
        <v>0</v>
      </c>
      <c r="J6421" s="12">
        <v>2.9820000000000002</v>
      </c>
      <c r="K6421" s="12"/>
      <c r="L6421" s="12">
        <f>VartojimasGamyba!H6417</f>
        <v>2.9820000000000002</v>
      </c>
      <c r="M6421" s="19">
        <f t="shared" si="967"/>
        <v>0</v>
      </c>
      <c r="N6421" s="7">
        <f t="shared" si="968"/>
        <v>-228.86850000000001</v>
      </c>
      <c r="O6421" s="7">
        <f t="shared" si="969"/>
        <v>0</v>
      </c>
      <c r="R6421" s="7"/>
      <c r="S6421" s="47">
        <f t="shared" si="970"/>
        <v>2.9820000000000002</v>
      </c>
      <c r="T6421" s="47">
        <f t="shared" si="971"/>
        <v>2.9820000000000002</v>
      </c>
      <c r="U6421" s="47">
        <f t="shared" si="972"/>
        <v>188.62</v>
      </c>
      <c r="V6421" s="47">
        <f t="shared" si="973"/>
        <v>76.75</v>
      </c>
      <c r="W6421" s="11"/>
    </row>
    <row r="6422" spans="1:23" x14ac:dyDescent="0.45">
      <c r="A6422" t="s">
        <v>6427</v>
      </c>
      <c r="B6422">
        <v>84.16</v>
      </c>
      <c r="D6422" s="1" t="str">
        <f>VartojimasGamyba!J6418</f>
        <v>2024-05-25-08</v>
      </c>
      <c r="E6422" s="7">
        <f>VartojimasGamyba!G6418</f>
        <v>0.71399999999999997</v>
      </c>
      <c r="F6422" s="11"/>
      <c r="G6422" s="12">
        <f t="shared" si="974"/>
        <v>4.5533333333333337</v>
      </c>
      <c r="H6422" s="12">
        <v>0</v>
      </c>
      <c r="I6422" s="12">
        <v>0</v>
      </c>
      <c r="J6422" s="12">
        <v>2.5270000000000001</v>
      </c>
      <c r="K6422" s="12"/>
      <c r="L6422" s="12">
        <f>VartojimasGamyba!H6418</f>
        <v>3.2410000000000001</v>
      </c>
      <c r="M6422" s="19">
        <f t="shared" si="967"/>
        <v>0</v>
      </c>
      <c r="N6422" s="7">
        <f t="shared" si="968"/>
        <v>-183.40966</v>
      </c>
      <c r="O6422" s="7">
        <f t="shared" si="969"/>
        <v>0</v>
      </c>
      <c r="R6422" s="7"/>
      <c r="S6422" s="47">
        <f t="shared" si="970"/>
        <v>2.5270000000000001</v>
      </c>
      <c r="T6422" s="47">
        <f t="shared" si="971"/>
        <v>2.5270000000000001</v>
      </c>
      <c r="U6422" s="47">
        <f t="shared" si="972"/>
        <v>184.45</v>
      </c>
      <c r="V6422" s="47">
        <f t="shared" si="973"/>
        <v>72.58</v>
      </c>
      <c r="W6422" s="11"/>
    </row>
    <row r="6423" spans="1:23" x14ac:dyDescent="0.45">
      <c r="A6423" t="s">
        <v>6428</v>
      </c>
      <c r="B6423">
        <v>76</v>
      </c>
      <c r="D6423" s="1" t="str">
        <f>VartojimasGamyba!J6419</f>
        <v>2024-05-25-09</v>
      </c>
      <c r="E6423" s="7">
        <f>VartojimasGamyba!G6419</f>
        <v>0</v>
      </c>
      <c r="F6423" s="11"/>
      <c r="G6423" s="12">
        <f t="shared" si="974"/>
        <v>4.5533333333333337</v>
      </c>
      <c r="H6423" s="12">
        <v>0</v>
      </c>
      <c r="I6423" s="12">
        <v>0</v>
      </c>
      <c r="J6423" s="12">
        <v>3.9969999999999999</v>
      </c>
      <c r="K6423" s="12"/>
      <c r="L6423" s="12">
        <f>VartojimasGamyba!H6419</f>
        <v>3.9969999999999999</v>
      </c>
      <c r="M6423" s="19">
        <f t="shared" si="967"/>
        <v>0</v>
      </c>
      <c r="N6423" s="7">
        <f t="shared" si="968"/>
        <v>-257.48674</v>
      </c>
      <c r="O6423" s="7">
        <f t="shared" si="969"/>
        <v>0</v>
      </c>
      <c r="R6423" s="7"/>
      <c r="S6423" s="47">
        <f t="shared" si="970"/>
        <v>3.9969999999999999</v>
      </c>
      <c r="T6423" s="47">
        <f t="shared" si="971"/>
        <v>3.9969999999999999</v>
      </c>
      <c r="U6423" s="47">
        <f t="shared" si="972"/>
        <v>176.29000000000002</v>
      </c>
      <c r="V6423" s="47">
        <f t="shared" si="973"/>
        <v>64.42</v>
      </c>
      <c r="W6423" s="11"/>
    </row>
    <row r="6424" spans="1:23" x14ac:dyDescent="0.45">
      <c r="A6424" t="s">
        <v>6429</v>
      </c>
      <c r="B6424">
        <v>66.39</v>
      </c>
      <c r="D6424" s="1" t="str">
        <f>VartojimasGamyba!J6420</f>
        <v>2024-05-25-10</v>
      </c>
      <c r="E6424" s="7">
        <f>VartojimasGamyba!G6420</f>
        <v>0</v>
      </c>
      <c r="F6424" s="11"/>
      <c r="G6424" s="12">
        <f t="shared" si="974"/>
        <v>4.5533333333333337</v>
      </c>
      <c r="H6424" s="12">
        <v>0</v>
      </c>
      <c r="I6424" s="12">
        <v>0</v>
      </c>
      <c r="J6424" s="12">
        <v>3.96</v>
      </c>
      <c r="K6424" s="12"/>
      <c r="L6424" s="12">
        <f>VartojimasGamyba!H6420</f>
        <v>3.96</v>
      </c>
      <c r="M6424" s="19">
        <f t="shared" si="967"/>
        <v>0</v>
      </c>
      <c r="N6424" s="7">
        <f t="shared" si="968"/>
        <v>-217.04760000000002</v>
      </c>
      <c r="O6424" s="7">
        <f t="shared" si="969"/>
        <v>0</v>
      </c>
      <c r="R6424" s="7"/>
      <c r="S6424" s="47">
        <f t="shared" si="970"/>
        <v>3.96</v>
      </c>
      <c r="T6424" s="47">
        <f t="shared" si="971"/>
        <v>3.96</v>
      </c>
      <c r="U6424" s="47">
        <f t="shared" si="972"/>
        <v>166.68</v>
      </c>
      <c r="V6424" s="47">
        <f t="shared" si="973"/>
        <v>54.81</v>
      </c>
      <c r="W6424" s="11"/>
    </row>
    <row r="6425" spans="1:23" x14ac:dyDescent="0.45">
      <c r="A6425" t="s">
        <v>6430</v>
      </c>
      <c r="B6425">
        <v>15.16</v>
      </c>
      <c r="D6425" s="1" t="str">
        <f>VartojimasGamyba!J6421</f>
        <v>2024-05-25-11</v>
      </c>
      <c r="E6425" s="7">
        <f>VartojimasGamyba!G6421</f>
        <v>0</v>
      </c>
      <c r="F6425" s="11"/>
      <c r="G6425" s="12">
        <f t="shared" si="974"/>
        <v>4.5533333333333337</v>
      </c>
      <c r="H6425" s="12">
        <v>0</v>
      </c>
      <c r="I6425" s="12">
        <v>-2.2204460492503131E-16</v>
      </c>
      <c r="J6425" s="12">
        <v>1.2350000000000001</v>
      </c>
      <c r="K6425" s="12"/>
      <c r="L6425" s="12">
        <f>VartojimasGamyba!H6421</f>
        <v>1.2350000000000001</v>
      </c>
      <c r="M6425" s="19">
        <f t="shared" si="967"/>
        <v>0</v>
      </c>
      <c r="N6425" s="7">
        <f t="shared" si="968"/>
        <v>-4.4213000000000005</v>
      </c>
      <c r="O6425" s="7">
        <f t="shared" si="969"/>
        <v>0</v>
      </c>
      <c r="R6425" s="7"/>
      <c r="S6425" s="47">
        <f t="shared" si="970"/>
        <v>1.2350000000000001</v>
      </c>
      <c r="T6425" s="47">
        <f t="shared" si="971"/>
        <v>1.2350000000000001</v>
      </c>
      <c r="U6425" s="47">
        <f t="shared" si="972"/>
        <v>115.45</v>
      </c>
      <c r="V6425" s="47">
        <f t="shared" si="973"/>
        <v>3.58</v>
      </c>
      <c r="W6425" s="11"/>
    </row>
    <row r="6426" spans="1:23" x14ac:dyDescent="0.45">
      <c r="A6426" t="s">
        <v>6431</v>
      </c>
      <c r="B6426">
        <v>9.27</v>
      </c>
      <c r="D6426" s="1" t="str">
        <f>VartojimasGamyba!J6422</f>
        <v>2024-05-25-12</v>
      </c>
      <c r="E6426" s="7">
        <f>VartojimasGamyba!G6422</f>
        <v>0</v>
      </c>
      <c r="F6426" s="11"/>
      <c r="G6426" s="12">
        <f t="shared" si="974"/>
        <v>7.0163333333333338</v>
      </c>
      <c r="H6426" s="12">
        <v>2.4630000000000001</v>
      </c>
      <c r="I6426" s="12">
        <v>0</v>
      </c>
      <c r="J6426" s="12">
        <v>0</v>
      </c>
      <c r="K6426" s="12"/>
      <c r="L6426" s="12">
        <f>VartojimasGamyba!H6422</f>
        <v>2.4630000000000001</v>
      </c>
      <c r="M6426" s="19">
        <f t="shared" si="967"/>
        <v>0</v>
      </c>
      <c r="N6426" s="7">
        <f t="shared" si="968"/>
        <v>0</v>
      </c>
      <c r="O6426" s="7">
        <f t="shared" si="969"/>
        <v>0</v>
      </c>
      <c r="R6426" s="7"/>
      <c r="S6426" s="47">
        <f t="shared" si="970"/>
        <v>2.4630000000000001</v>
      </c>
      <c r="T6426" s="47">
        <f t="shared" si="971"/>
        <v>2.4630000000000001</v>
      </c>
      <c r="U6426" s="47">
        <f t="shared" si="972"/>
        <v>109.56</v>
      </c>
      <c r="V6426" s="47">
        <f t="shared" si="973"/>
        <v>-2.3100000000000005</v>
      </c>
      <c r="W6426" s="11"/>
    </row>
    <row r="6427" spans="1:23" x14ac:dyDescent="0.45">
      <c r="A6427" t="s">
        <v>6432</v>
      </c>
      <c r="B6427">
        <v>3.24</v>
      </c>
      <c r="D6427" s="1" t="str">
        <f>VartojimasGamyba!J6423</f>
        <v>2024-05-25-13</v>
      </c>
      <c r="E6427" s="7">
        <f>VartojimasGamyba!G6423</f>
        <v>0.51700000000000002</v>
      </c>
      <c r="F6427" s="11"/>
      <c r="G6427" s="12">
        <f t="shared" si="974"/>
        <v>9.1283333333333339</v>
      </c>
      <c r="H6427" s="12">
        <v>2.1120000000000001</v>
      </c>
      <c r="I6427" s="12">
        <v>0</v>
      </c>
      <c r="J6427" s="12">
        <v>0</v>
      </c>
      <c r="K6427" s="12"/>
      <c r="L6427" s="12">
        <f>VartojimasGamyba!H6423</f>
        <v>2.629</v>
      </c>
      <c r="M6427" s="19">
        <f t="shared" si="967"/>
        <v>0</v>
      </c>
      <c r="N6427" s="7">
        <f t="shared" si="968"/>
        <v>0</v>
      </c>
      <c r="O6427" s="7">
        <f t="shared" si="969"/>
        <v>0</v>
      </c>
      <c r="R6427" s="7"/>
      <c r="S6427" s="47">
        <f t="shared" si="970"/>
        <v>2.1120000000000001</v>
      </c>
      <c r="T6427" s="47">
        <f t="shared" si="971"/>
        <v>2.1120000000000001</v>
      </c>
      <c r="U6427" s="47">
        <f t="shared" si="972"/>
        <v>103.53</v>
      </c>
      <c r="V6427" s="47">
        <f t="shared" si="973"/>
        <v>-8.34</v>
      </c>
      <c r="W6427" s="11"/>
    </row>
    <row r="6428" spans="1:23" x14ac:dyDescent="0.45">
      <c r="A6428" t="s">
        <v>6433</v>
      </c>
      <c r="B6428">
        <v>0.04</v>
      </c>
      <c r="D6428" s="1" t="str">
        <f>VartojimasGamyba!J6424</f>
        <v>2024-05-25-14</v>
      </c>
      <c r="E6428" s="7">
        <f>VartojimasGamyba!G6424</f>
        <v>1.4810000000000001</v>
      </c>
      <c r="F6428" s="11"/>
      <c r="G6428" s="12">
        <f t="shared" si="974"/>
        <v>9.3133333333333344</v>
      </c>
      <c r="H6428" s="12">
        <v>0.18499999999999986</v>
      </c>
      <c r="I6428" s="12">
        <v>0</v>
      </c>
      <c r="J6428" s="12">
        <v>0</v>
      </c>
      <c r="K6428" s="12"/>
      <c r="L6428" s="12">
        <f>VartojimasGamyba!H6424</f>
        <v>1.6659999999999999</v>
      </c>
      <c r="M6428" s="19">
        <f t="shared" si="967"/>
        <v>0</v>
      </c>
      <c r="N6428" s="7">
        <f t="shared" si="968"/>
        <v>0</v>
      </c>
      <c r="O6428" s="7">
        <f t="shared" si="969"/>
        <v>0</v>
      </c>
      <c r="R6428" s="7"/>
      <c r="S6428" s="47">
        <f t="shared" si="970"/>
        <v>0.18499999999999983</v>
      </c>
      <c r="T6428" s="47">
        <f t="shared" si="971"/>
        <v>0.18499999999999983</v>
      </c>
      <c r="U6428" s="47">
        <f t="shared" si="972"/>
        <v>100.33000000000001</v>
      </c>
      <c r="V6428" s="47">
        <f t="shared" si="973"/>
        <v>-11.540000000000001</v>
      </c>
      <c r="W6428" s="11"/>
    </row>
    <row r="6429" spans="1:23" x14ac:dyDescent="0.45">
      <c r="A6429" t="s">
        <v>6434</v>
      </c>
      <c r="B6429">
        <v>0.01</v>
      </c>
      <c r="D6429" s="1" t="str">
        <f>VartojimasGamyba!J6425</f>
        <v>2024-05-25-15</v>
      </c>
      <c r="E6429" s="7">
        <f>VartojimasGamyba!G6425</f>
        <v>1.7450000000000001</v>
      </c>
      <c r="F6429" s="11"/>
      <c r="G6429" s="12">
        <f t="shared" si="974"/>
        <v>8.6111111111111125</v>
      </c>
      <c r="H6429" s="12">
        <v>0</v>
      </c>
      <c r="I6429" s="12">
        <v>0.70222222222222241</v>
      </c>
      <c r="J6429" s="12">
        <v>0</v>
      </c>
      <c r="K6429" s="12"/>
      <c r="L6429" s="12">
        <f>VartojimasGamyba!H6425</f>
        <v>1.113</v>
      </c>
      <c r="M6429" s="19">
        <f t="shared" si="967"/>
        <v>0</v>
      </c>
      <c r="N6429" s="7">
        <f t="shared" si="968"/>
        <v>0</v>
      </c>
      <c r="O6429" s="7">
        <f t="shared" si="969"/>
        <v>0</v>
      </c>
      <c r="R6429" s="7"/>
      <c r="S6429" s="47">
        <f t="shared" si="970"/>
        <v>0</v>
      </c>
      <c r="T6429" s="47">
        <f t="shared" si="971"/>
        <v>0</v>
      </c>
      <c r="U6429" s="47">
        <f t="shared" si="972"/>
        <v>100.30000000000001</v>
      </c>
      <c r="V6429" s="47">
        <f t="shared" si="973"/>
        <v>-11.57</v>
      </c>
      <c r="W6429" s="11"/>
    </row>
    <row r="6430" spans="1:23" x14ac:dyDescent="0.45">
      <c r="A6430" t="s">
        <v>6435</v>
      </c>
      <c r="B6430">
        <v>4.0999999999999996</v>
      </c>
      <c r="D6430" s="1" t="str">
        <f>VartojimasGamyba!J6426</f>
        <v>2024-05-25-16</v>
      </c>
      <c r="E6430" s="7">
        <f>VartojimasGamyba!G6426</f>
        <v>1.62</v>
      </c>
      <c r="F6430" s="11"/>
      <c r="G6430" s="12">
        <f t="shared" si="974"/>
        <v>7.1222222222222236</v>
      </c>
      <c r="H6430" s="12">
        <v>0</v>
      </c>
      <c r="I6430" s="12">
        <v>1.4888888888888894</v>
      </c>
      <c r="J6430" s="12">
        <v>0</v>
      </c>
      <c r="K6430" s="12"/>
      <c r="L6430" s="12">
        <f>VartojimasGamyba!H6426</f>
        <v>0.28000000000000003</v>
      </c>
      <c r="M6430" s="19">
        <f t="shared" si="967"/>
        <v>-4.4408920985006262E-16</v>
      </c>
      <c r="N6430" s="7">
        <f t="shared" si="968"/>
        <v>-4.6358472616248037E-14</v>
      </c>
      <c r="O6430" s="7">
        <f t="shared" si="969"/>
        <v>-4.6358472616248037E-14</v>
      </c>
      <c r="R6430" s="7"/>
      <c r="S6430" s="47">
        <f t="shared" si="970"/>
        <v>-4.4408920985006262E-16</v>
      </c>
      <c r="T6430" s="47">
        <f t="shared" si="971"/>
        <v>0</v>
      </c>
      <c r="U6430" s="47">
        <f t="shared" si="972"/>
        <v>104.39</v>
      </c>
      <c r="V6430" s="47">
        <f t="shared" si="973"/>
        <v>-7.48</v>
      </c>
      <c r="W6430" s="11"/>
    </row>
    <row r="6431" spans="1:23" x14ac:dyDescent="0.45">
      <c r="A6431" t="s">
        <v>6436</v>
      </c>
      <c r="B6431">
        <v>14.13</v>
      </c>
      <c r="D6431" s="1" t="str">
        <f>VartojimasGamyba!J6427</f>
        <v>2024-05-25-17</v>
      </c>
      <c r="E6431" s="7">
        <f>VartojimasGamyba!G6427</f>
        <v>0.224</v>
      </c>
      <c r="F6431" s="11"/>
      <c r="G6431" s="12">
        <f t="shared" si="974"/>
        <v>6.910000000000001</v>
      </c>
      <c r="H6431" s="12">
        <v>0</v>
      </c>
      <c r="I6431" s="12">
        <v>0.2122222222222222</v>
      </c>
      <c r="J6431" s="12">
        <v>0</v>
      </c>
      <c r="K6431" s="12"/>
      <c r="L6431" s="12">
        <f>VartojimasGamyba!H6427</f>
        <v>3.3000000000000002E-2</v>
      </c>
      <c r="M6431" s="19">
        <f t="shared" si="967"/>
        <v>0</v>
      </c>
      <c r="N6431" s="7">
        <f t="shared" si="968"/>
        <v>0</v>
      </c>
      <c r="O6431" s="7">
        <f t="shared" si="969"/>
        <v>0</v>
      </c>
      <c r="R6431" s="7"/>
      <c r="S6431" s="47">
        <f t="shared" si="970"/>
        <v>0</v>
      </c>
      <c r="T6431" s="47">
        <f t="shared" si="971"/>
        <v>0</v>
      </c>
      <c r="U6431" s="47">
        <f t="shared" si="972"/>
        <v>114.42</v>
      </c>
      <c r="V6431" s="47">
        <f t="shared" si="973"/>
        <v>2.5500000000000007</v>
      </c>
      <c r="W6431" s="11"/>
    </row>
    <row r="6432" spans="1:23" x14ac:dyDescent="0.45">
      <c r="A6432" t="s">
        <v>6437</v>
      </c>
      <c r="B6432">
        <v>75.17</v>
      </c>
      <c r="D6432" s="1" t="str">
        <f>VartojimasGamyba!J6428</f>
        <v>2024-05-25-18</v>
      </c>
      <c r="E6432" s="7">
        <f>VartojimasGamyba!G6428</f>
        <v>0.219</v>
      </c>
      <c r="F6432" s="11"/>
      <c r="G6432" s="12">
        <f t="shared" si="974"/>
        <v>6.6677777777777791</v>
      </c>
      <c r="H6432" s="12">
        <v>0</v>
      </c>
      <c r="I6432" s="12">
        <v>0.24222222222222217</v>
      </c>
      <c r="J6432" s="12">
        <v>0</v>
      </c>
      <c r="K6432" s="12"/>
      <c r="L6432" s="12">
        <f>VartojimasGamyba!H6428</f>
        <v>1E-3</v>
      </c>
      <c r="M6432" s="19">
        <f t="shared" si="967"/>
        <v>2.8622937353617317E-17</v>
      </c>
      <c r="N6432" s="7">
        <f t="shared" si="968"/>
        <v>5.0221805880656947E-15</v>
      </c>
      <c r="O6432" s="7">
        <f t="shared" si="969"/>
        <v>5.0221805880656947E-15</v>
      </c>
      <c r="R6432" s="7"/>
      <c r="S6432" s="47">
        <f t="shared" si="970"/>
        <v>2.8622937353617317E-17</v>
      </c>
      <c r="T6432" s="47">
        <f t="shared" si="971"/>
        <v>0</v>
      </c>
      <c r="U6432" s="47">
        <f t="shared" si="972"/>
        <v>175.46</v>
      </c>
      <c r="V6432" s="47">
        <f t="shared" si="973"/>
        <v>63.59</v>
      </c>
      <c r="W6432" s="11"/>
    </row>
    <row r="6433" spans="1:23" x14ac:dyDescent="0.45">
      <c r="A6433" t="s">
        <v>6438</v>
      </c>
      <c r="B6433">
        <v>95.42</v>
      </c>
      <c r="D6433" s="1" t="str">
        <f>VartojimasGamyba!J6429</f>
        <v>2024-05-25-19</v>
      </c>
      <c r="E6433" s="7">
        <f>VartojimasGamyba!G6429</f>
        <v>0.19800000000000001</v>
      </c>
      <c r="F6433" s="11"/>
      <c r="G6433" s="12">
        <f t="shared" si="974"/>
        <v>6.4477777777777794</v>
      </c>
      <c r="H6433" s="12">
        <v>0</v>
      </c>
      <c r="I6433" s="12">
        <v>0.22000000000000003</v>
      </c>
      <c r="J6433" s="12">
        <v>0</v>
      </c>
      <c r="K6433" s="12"/>
      <c r="L6433" s="12">
        <f>VartojimasGamyba!H6429</f>
        <v>0</v>
      </c>
      <c r="M6433" s="19">
        <f t="shared" si="967"/>
        <v>-2.7755575615628914E-17</v>
      </c>
      <c r="N6433" s="7">
        <f t="shared" si="968"/>
        <v>-5.4320437037347349E-15</v>
      </c>
      <c r="O6433" s="7">
        <f t="shared" si="969"/>
        <v>-5.4320437037347349E-15</v>
      </c>
      <c r="R6433" s="7"/>
      <c r="S6433" s="47">
        <f t="shared" si="970"/>
        <v>-2.7755575615628914E-17</v>
      </c>
      <c r="T6433" s="47">
        <f t="shared" si="971"/>
        <v>0</v>
      </c>
      <c r="U6433" s="47">
        <f t="shared" si="972"/>
        <v>195.71</v>
      </c>
      <c r="V6433" s="47">
        <f t="shared" si="973"/>
        <v>83.84</v>
      </c>
      <c r="W6433" s="11"/>
    </row>
    <row r="6434" spans="1:23" x14ac:dyDescent="0.45">
      <c r="A6434" t="s">
        <v>6439</v>
      </c>
      <c r="B6434">
        <v>115.3</v>
      </c>
      <c r="D6434" s="1" t="str">
        <f>VartojimasGamyba!J6430</f>
        <v>2024-05-25-20</v>
      </c>
      <c r="E6434" s="7">
        <f>VartojimasGamyba!G6430</f>
        <v>0.26600000000000001</v>
      </c>
      <c r="F6434" s="11"/>
      <c r="G6434" s="12">
        <f t="shared" si="974"/>
        <v>5.8466666666666676</v>
      </c>
      <c r="H6434" s="12">
        <v>2.749999999999996</v>
      </c>
      <c r="I6434" s="12">
        <v>3.3511111111111069</v>
      </c>
      <c r="J6434" s="12">
        <v>0</v>
      </c>
      <c r="K6434" s="12"/>
      <c r="L6434" s="12">
        <f>VartojimasGamyba!H6430</f>
        <v>0</v>
      </c>
      <c r="M6434" s="19">
        <f t="shared" si="967"/>
        <v>-4.4408920985006262E-16</v>
      </c>
      <c r="N6434" s="7">
        <f t="shared" si="968"/>
        <v>-9.5741192751575001E-14</v>
      </c>
      <c r="O6434" s="7">
        <f t="shared" si="969"/>
        <v>-9.5741192751575001E-14</v>
      </c>
      <c r="P6434" s="7" t="s">
        <v>8873</v>
      </c>
      <c r="R6434" s="7"/>
      <c r="S6434" s="47">
        <f t="shared" si="970"/>
        <v>-4.4408920985006262E-16</v>
      </c>
      <c r="T6434" s="47">
        <f t="shared" si="971"/>
        <v>0</v>
      </c>
      <c r="U6434" s="47">
        <f t="shared" si="972"/>
        <v>215.59</v>
      </c>
      <c r="V6434" s="47">
        <f t="shared" si="973"/>
        <v>103.72</v>
      </c>
      <c r="W6434" s="11"/>
    </row>
    <row r="6435" spans="1:23" x14ac:dyDescent="0.45">
      <c r="A6435" t="s">
        <v>6440</v>
      </c>
      <c r="B6435">
        <v>134.84</v>
      </c>
      <c r="D6435" s="1" t="str">
        <f>VartojimasGamyba!J6431</f>
        <v>2024-05-25-21</v>
      </c>
      <c r="E6435" s="7">
        <f>VartojimasGamyba!G6431</f>
        <v>0.223</v>
      </c>
      <c r="F6435" s="11"/>
      <c r="G6435" s="12">
        <f t="shared" si="974"/>
        <v>5.5988888888888901</v>
      </c>
      <c r="H6435" s="12">
        <v>0</v>
      </c>
      <c r="I6435" s="12">
        <v>0.24777777777777779</v>
      </c>
      <c r="J6435" s="12">
        <v>0</v>
      </c>
      <c r="K6435" s="12"/>
      <c r="L6435" s="12">
        <f>VartojimasGamyba!H6431</f>
        <v>0</v>
      </c>
      <c r="M6435" s="19">
        <f t="shared" si="967"/>
        <v>0</v>
      </c>
      <c r="N6435" s="7">
        <f t="shared" si="968"/>
        <v>0</v>
      </c>
      <c r="O6435" s="7">
        <f t="shared" si="969"/>
        <v>0</v>
      </c>
      <c r="P6435" s="7">
        <f>SUM(N6414:N6437)</f>
        <v>-1186.5270599999999</v>
      </c>
      <c r="R6435" s="7"/>
      <c r="S6435" s="47">
        <f t="shared" si="970"/>
        <v>0</v>
      </c>
      <c r="T6435" s="47">
        <f t="shared" si="971"/>
        <v>0</v>
      </c>
      <c r="U6435" s="47">
        <f t="shared" si="972"/>
        <v>235.13</v>
      </c>
      <c r="V6435" s="47">
        <f t="shared" si="973"/>
        <v>123.26</v>
      </c>
      <c r="W6435" s="11"/>
    </row>
    <row r="6436" spans="1:23" x14ac:dyDescent="0.45">
      <c r="A6436" t="s">
        <v>6441</v>
      </c>
      <c r="B6436">
        <v>139.37</v>
      </c>
      <c r="D6436" s="1" t="str">
        <f>VartojimasGamyba!J6432</f>
        <v>2024-05-25-22</v>
      </c>
      <c r="E6436" s="7">
        <f>VartojimasGamyba!G6432</f>
        <v>0.32500000000000001</v>
      </c>
      <c r="F6436" s="11"/>
      <c r="G6436" s="12">
        <f t="shared" si="974"/>
        <v>5.2377777777777794</v>
      </c>
      <c r="H6436" s="12">
        <v>0</v>
      </c>
      <c r="I6436" s="12">
        <v>0.36111111111111116</v>
      </c>
      <c r="J6436" s="12">
        <v>0</v>
      </c>
      <c r="K6436" s="12"/>
      <c r="L6436" s="12">
        <f>VartojimasGamyba!H6432</f>
        <v>0</v>
      </c>
      <c r="M6436" s="19">
        <f t="shared" si="967"/>
        <v>-5.5511151231257827E-17</v>
      </c>
      <c r="N6436" s="7">
        <f t="shared" si="968"/>
        <v>-1.3303802504083252E-14</v>
      </c>
      <c r="O6436" s="7">
        <f t="shared" si="969"/>
        <v>-1.3303802504083252E-14</v>
      </c>
      <c r="P6436" s="7" t="s">
        <v>8872</v>
      </c>
      <c r="R6436" s="7"/>
      <c r="S6436" s="47">
        <f t="shared" si="970"/>
        <v>-5.5511151231257827E-17</v>
      </c>
      <c r="T6436" s="47">
        <f t="shared" si="971"/>
        <v>0</v>
      </c>
      <c r="U6436" s="47">
        <f t="shared" si="972"/>
        <v>239.66000000000003</v>
      </c>
      <c r="V6436" s="47">
        <f t="shared" si="973"/>
        <v>127.79</v>
      </c>
      <c r="W6436" s="11"/>
    </row>
    <row r="6437" spans="1:23" x14ac:dyDescent="0.45">
      <c r="A6437" t="s">
        <v>6442</v>
      </c>
      <c r="B6437">
        <v>117.38</v>
      </c>
      <c r="D6437" s="1" t="str">
        <f>VartojimasGamyba!J6433</f>
        <v>2024-05-25-23</v>
      </c>
      <c r="E6437" s="7">
        <f>VartojimasGamyba!G6433</f>
        <v>0.214</v>
      </c>
      <c r="F6437" s="11"/>
      <c r="G6437" s="12">
        <f t="shared" si="974"/>
        <v>5.0000000000000018</v>
      </c>
      <c r="H6437" s="12">
        <v>0</v>
      </c>
      <c r="I6437" s="12">
        <v>0.23777777777777778</v>
      </c>
      <c r="J6437" s="12">
        <v>0</v>
      </c>
      <c r="K6437" s="12"/>
      <c r="L6437" s="12">
        <f>VartojimasGamyba!H6433</f>
        <v>0</v>
      </c>
      <c r="M6437" s="19">
        <f t="shared" si="967"/>
        <v>0</v>
      </c>
      <c r="N6437" s="7">
        <f t="shared" si="968"/>
        <v>0</v>
      </c>
      <c r="O6437" s="7">
        <f t="shared" si="969"/>
        <v>0</v>
      </c>
      <c r="P6437" s="7">
        <f>SUM(O6414:O6437)</f>
        <v>1.1652710046883292E-14</v>
      </c>
      <c r="Q6437" s="7">
        <f>SUMPRODUCT(B6414:B6437,E6414:E6437)+SUM(E6414:E6437)*$Z$21-SUMPRODUCT(B6414:B6437,L6414:L6437)+SUM(L6414:L6437)*ABS($Z$20)</f>
        <v>-63.49900000000008</v>
      </c>
      <c r="R6437" s="7"/>
      <c r="S6437" s="47">
        <f t="shared" si="970"/>
        <v>0</v>
      </c>
      <c r="T6437" s="47">
        <f t="shared" si="971"/>
        <v>0</v>
      </c>
      <c r="U6437" s="47">
        <f t="shared" si="972"/>
        <v>217.67000000000002</v>
      </c>
      <c r="V6437" s="47">
        <f t="shared" si="973"/>
        <v>105.8</v>
      </c>
      <c r="W6437" s="11">
        <f>IF(P6437&lt;&gt;Q6437,1,0)</f>
        <v>1</v>
      </c>
    </row>
    <row r="6438" spans="1:23" x14ac:dyDescent="0.45">
      <c r="A6438" t="s">
        <v>6443</v>
      </c>
      <c r="B6438">
        <v>105.67</v>
      </c>
      <c r="D6438" s="9" t="str">
        <f>VartojimasGamyba!J6434</f>
        <v>2024-05-26-00</v>
      </c>
      <c r="E6438" s="8">
        <f>VartojimasGamyba!G6434</f>
        <v>0.23100000000000001</v>
      </c>
      <c r="F6438" s="11"/>
      <c r="G6438" s="7">
        <f>G6437+H6438-I6438</f>
        <v>4.743333333333335</v>
      </c>
      <c r="H6438" s="7">
        <v>0</v>
      </c>
      <c r="I6438" s="7">
        <v>0.25666666666666665</v>
      </c>
      <c r="J6438" s="7">
        <v>0</v>
      </c>
      <c r="L6438" s="7">
        <f>VartojimasGamyba!H6434</f>
        <v>0</v>
      </c>
      <c r="M6438" s="15">
        <f t="shared" si="967"/>
        <v>2.7755575615628914E-17</v>
      </c>
      <c r="N6438" s="7">
        <f t="shared" si="968"/>
        <v>5.7165383537949312E-15</v>
      </c>
      <c r="O6438" s="7">
        <f t="shared" si="969"/>
        <v>5.7165383537949312E-15</v>
      </c>
      <c r="R6438" s="20" t="s">
        <v>8783</v>
      </c>
      <c r="S6438" s="47">
        <f t="shared" si="970"/>
        <v>2.7755575615628914E-17</v>
      </c>
      <c r="T6438" s="47">
        <f t="shared" si="971"/>
        <v>0</v>
      </c>
      <c r="U6438" s="47">
        <f t="shared" si="972"/>
        <v>205.96</v>
      </c>
      <c r="V6438" s="47">
        <f t="shared" si="973"/>
        <v>94.09</v>
      </c>
      <c r="W6438" s="11"/>
    </row>
    <row r="6439" spans="1:23" x14ac:dyDescent="0.45">
      <c r="A6439" t="s">
        <v>6444</v>
      </c>
      <c r="B6439">
        <v>111.03</v>
      </c>
      <c r="D6439" s="9" t="str">
        <f>VartojimasGamyba!J6435</f>
        <v>2024-05-26-01</v>
      </c>
      <c r="E6439" s="8">
        <f>VartojimasGamyba!G6435</f>
        <v>0.21</v>
      </c>
      <c r="F6439" s="11"/>
      <c r="G6439" s="7">
        <f t="shared" ref="G6439:G6461" si="975">G6438+H6439-I6439</f>
        <v>4.2439999999999927</v>
      </c>
      <c r="H6439" s="7">
        <v>2.3940000000000845</v>
      </c>
      <c r="I6439" s="7">
        <v>2.8933333333334272</v>
      </c>
      <c r="J6439" s="7">
        <v>0</v>
      </c>
      <c r="L6439" s="7">
        <f>VartojimasGamyba!H6435</f>
        <v>0</v>
      </c>
      <c r="M6439" s="15">
        <f t="shared" si="967"/>
        <v>0</v>
      </c>
      <c r="N6439" s="7">
        <f t="shared" si="968"/>
        <v>0</v>
      </c>
      <c r="O6439" s="7">
        <f t="shared" si="969"/>
        <v>0</v>
      </c>
      <c r="R6439" s="7"/>
      <c r="S6439" s="47">
        <f t="shared" si="970"/>
        <v>0</v>
      </c>
      <c r="T6439" s="47">
        <f t="shared" si="971"/>
        <v>0</v>
      </c>
      <c r="U6439" s="47">
        <f t="shared" si="972"/>
        <v>211.32</v>
      </c>
      <c r="V6439" s="47">
        <f t="shared" si="973"/>
        <v>99.45</v>
      </c>
      <c r="W6439" s="11"/>
    </row>
    <row r="6440" spans="1:23" x14ac:dyDescent="0.45">
      <c r="A6440" t="s">
        <v>6445</v>
      </c>
      <c r="B6440">
        <v>103.19</v>
      </c>
      <c r="D6440" s="9" t="str">
        <f>VartojimasGamyba!J6436</f>
        <v>2024-05-26-02</v>
      </c>
      <c r="E6440" s="8">
        <f>VartojimasGamyba!G6436</f>
        <v>0.19800000000000001</v>
      </c>
      <c r="F6440" s="11"/>
      <c r="G6440" s="7">
        <f t="shared" si="975"/>
        <v>3.061999999999987</v>
      </c>
      <c r="H6440" s="7">
        <v>8.8179999999999943</v>
      </c>
      <c r="I6440" s="7">
        <v>10</v>
      </c>
      <c r="J6440" s="7">
        <v>0</v>
      </c>
      <c r="L6440" s="7">
        <f>VartojimasGamyba!H6436</f>
        <v>1.6E-2</v>
      </c>
      <c r="M6440" s="15">
        <f t="shared" si="967"/>
        <v>-5.3151927303929369E-15</v>
      </c>
      <c r="N6440" s="7">
        <f t="shared" si="968"/>
        <v>-1.081535416780355E-12</v>
      </c>
      <c r="O6440" s="7">
        <f t="shared" si="969"/>
        <v>-1.081535416780355E-12</v>
      </c>
      <c r="R6440" s="7"/>
      <c r="S6440" s="47">
        <f t="shared" si="970"/>
        <v>-5.3151927303929369E-15</v>
      </c>
      <c r="T6440" s="47">
        <f t="shared" si="971"/>
        <v>0</v>
      </c>
      <c r="U6440" s="47">
        <f t="shared" si="972"/>
        <v>203.48000000000002</v>
      </c>
      <c r="V6440" s="47">
        <f t="shared" si="973"/>
        <v>91.61</v>
      </c>
      <c r="W6440" s="11"/>
    </row>
    <row r="6441" spans="1:23" x14ac:dyDescent="0.45">
      <c r="A6441" t="s">
        <v>6446</v>
      </c>
      <c r="B6441">
        <v>95.09</v>
      </c>
      <c r="D6441" s="9" t="str">
        <f>VartojimasGamyba!J6437</f>
        <v>2024-05-26-03</v>
      </c>
      <c r="E6441" s="8">
        <f>VartojimasGamyba!G6437</f>
        <v>0.156</v>
      </c>
      <c r="F6441" s="11"/>
      <c r="G6441" s="7">
        <f t="shared" si="975"/>
        <v>1.9999999999999876</v>
      </c>
      <c r="H6441" s="7">
        <v>8.9380000000000006</v>
      </c>
      <c r="I6441" s="7">
        <v>10</v>
      </c>
      <c r="J6441" s="7">
        <v>0</v>
      </c>
      <c r="L6441" s="7">
        <f>VartojimasGamyba!H6437</f>
        <v>9.4E-2</v>
      </c>
      <c r="M6441" s="15">
        <f t="shared" si="967"/>
        <v>1.1934897514720433E-15</v>
      </c>
      <c r="N6441" s="7">
        <f t="shared" si="968"/>
        <v>2.3318402764260782E-13</v>
      </c>
      <c r="O6441" s="7">
        <f t="shared" si="969"/>
        <v>2.3318402764260782E-13</v>
      </c>
      <c r="R6441" s="7"/>
      <c r="S6441" s="47">
        <f t="shared" si="970"/>
        <v>1.1934897514720433E-15</v>
      </c>
      <c r="T6441" s="47">
        <f t="shared" si="971"/>
        <v>0</v>
      </c>
      <c r="U6441" s="47">
        <f t="shared" si="972"/>
        <v>195.38</v>
      </c>
      <c r="V6441" s="47">
        <f t="shared" si="973"/>
        <v>83.51</v>
      </c>
      <c r="W6441" s="11"/>
    </row>
    <row r="6442" spans="1:23" x14ac:dyDescent="0.45">
      <c r="A6442" t="s">
        <v>6447</v>
      </c>
      <c r="B6442">
        <v>95.24</v>
      </c>
      <c r="D6442" s="9" t="str">
        <f>VartojimasGamyba!J6438</f>
        <v>2024-05-26-04</v>
      </c>
      <c r="E6442" s="8">
        <f>VartojimasGamyba!G6438</f>
        <v>8.5000000000000006E-2</v>
      </c>
      <c r="F6442" s="11"/>
      <c r="G6442" s="7">
        <f t="shared" si="975"/>
        <v>1.9999999999999876</v>
      </c>
      <c r="H6442" s="7">
        <v>0</v>
      </c>
      <c r="I6442" s="7">
        <v>0</v>
      </c>
      <c r="J6442" s="7">
        <v>9.9999999999998701E-4</v>
      </c>
      <c r="L6442" s="7">
        <f>VartojimasGamyba!H6438</f>
        <v>8.5999999999999993E-2</v>
      </c>
      <c r="M6442" s="15">
        <f t="shared" si="967"/>
        <v>0</v>
      </c>
      <c r="N6442" s="7">
        <f t="shared" si="968"/>
        <v>-8.3659999999998916E-2</v>
      </c>
      <c r="O6442" s="7">
        <f t="shared" si="969"/>
        <v>0</v>
      </c>
      <c r="R6442" s="7"/>
      <c r="S6442" s="47">
        <f t="shared" si="970"/>
        <v>9.9999999999998701E-4</v>
      </c>
      <c r="T6442" s="47">
        <f t="shared" si="971"/>
        <v>9.9999999999998701E-4</v>
      </c>
      <c r="U6442" s="47">
        <f t="shared" si="972"/>
        <v>195.53</v>
      </c>
      <c r="V6442" s="47">
        <f t="shared" si="973"/>
        <v>83.66</v>
      </c>
      <c r="W6442" s="11"/>
    </row>
    <row r="6443" spans="1:23" x14ac:dyDescent="0.45">
      <c r="A6443" t="s">
        <v>6448</v>
      </c>
      <c r="B6443">
        <v>96.59</v>
      </c>
      <c r="D6443" s="9" t="str">
        <f>VartojimasGamyba!J6439</f>
        <v>2024-05-26-05</v>
      </c>
      <c r="E6443" s="8">
        <f>VartojimasGamyba!G6439</f>
        <v>3.6999999999999998E-2</v>
      </c>
      <c r="F6443" s="11"/>
      <c r="G6443" s="7">
        <f t="shared" si="975"/>
        <v>0.99999999999998934</v>
      </c>
      <c r="H6443" s="7">
        <v>9.0000000000000018</v>
      </c>
      <c r="I6443" s="7">
        <v>10</v>
      </c>
      <c r="J6443" s="7">
        <v>0.159</v>
      </c>
      <c r="L6443" s="7">
        <f>VartojimasGamyba!H6439</f>
        <v>0.19600000000000001</v>
      </c>
      <c r="M6443" s="15">
        <f t="shared" si="967"/>
        <v>2.581268532253489E-15</v>
      </c>
      <c r="N6443" s="7">
        <f t="shared" si="968"/>
        <v>-13.516589999999493</v>
      </c>
      <c r="O6443" s="7">
        <f t="shared" si="969"/>
        <v>5.0820014863006691E-13</v>
      </c>
      <c r="R6443" s="7"/>
      <c r="S6443" s="47">
        <f t="shared" si="970"/>
        <v>0.15900000000000258</v>
      </c>
      <c r="T6443" s="47">
        <f t="shared" si="971"/>
        <v>0.159</v>
      </c>
      <c r="U6443" s="47">
        <f t="shared" si="972"/>
        <v>196.88</v>
      </c>
      <c r="V6443" s="47">
        <f t="shared" si="973"/>
        <v>85.01</v>
      </c>
      <c r="W6443" s="11"/>
    </row>
    <row r="6444" spans="1:23" x14ac:dyDescent="0.45">
      <c r="A6444" t="s">
        <v>6449</v>
      </c>
      <c r="B6444">
        <v>90.05</v>
      </c>
      <c r="D6444" s="9" t="str">
        <f>VartojimasGamyba!J6440</f>
        <v>2024-05-26-06</v>
      </c>
      <c r="E6444" s="8">
        <f>VartojimasGamyba!G6440</f>
        <v>3.0000000000000001E-3</v>
      </c>
      <c r="F6444" s="11"/>
      <c r="G6444" s="7">
        <f t="shared" si="975"/>
        <v>0.99999999999998934</v>
      </c>
      <c r="H6444" s="7">
        <v>5.5511151231257827E-17</v>
      </c>
      <c r="I6444" s="7">
        <v>0</v>
      </c>
      <c r="J6444" s="7">
        <v>0.32900000000000001</v>
      </c>
      <c r="L6444" s="7">
        <f>VartojimasGamyba!H6440</f>
        <v>0.33200000000000002</v>
      </c>
      <c r="M6444" s="15">
        <f t="shared" si="967"/>
        <v>0</v>
      </c>
      <c r="N6444" s="7">
        <f t="shared" si="968"/>
        <v>-25.81663</v>
      </c>
      <c r="O6444" s="7">
        <f t="shared" si="969"/>
        <v>0</v>
      </c>
      <c r="R6444" s="7"/>
      <c r="S6444" s="47">
        <f t="shared" si="970"/>
        <v>0.32900000000000001</v>
      </c>
      <c r="T6444" s="47">
        <f t="shared" si="971"/>
        <v>0.32900000000000001</v>
      </c>
      <c r="U6444" s="47">
        <f t="shared" si="972"/>
        <v>190.34</v>
      </c>
      <c r="V6444" s="47">
        <f t="shared" si="973"/>
        <v>78.47</v>
      </c>
      <c r="W6444" s="11"/>
    </row>
    <row r="6445" spans="1:23" x14ac:dyDescent="0.45">
      <c r="A6445" t="s">
        <v>6450</v>
      </c>
      <c r="B6445">
        <v>88.34</v>
      </c>
      <c r="D6445" s="9" t="str">
        <f>VartojimasGamyba!J6441</f>
        <v>2024-05-26-07</v>
      </c>
      <c r="E6445" s="8">
        <f>VartojimasGamyba!G6441</f>
        <v>1.0999999999999999E-2</v>
      </c>
      <c r="F6445" s="11"/>
      <c r="G6445" s="7">
        <f t="shared" si="975"/>
        <v>0.99999999999999001</v>
      </c>
      <c r="H6445" s="7">
        <v>7.2164496600635175E-16</v>
      </c>
      <c r="I6445" s="7">
        <v>0</v>
      </c>
      <c r="J6445" s="7">
        <v>1.0900000000000001</v>
      </c>
      <c r="L6445" s="7">
        <f>VartojimasGamyba!H6441</f>
        <v>1.101</v>
      </c>
      <c r="M6445" s="15">
        <f t="shared" si="967"/>
        <v>0</v>
      </c>
      <c r="N6445" s="7">
        <f t="shared" si="968"/>
        <v>-83.668400000000005</v>
      </c>
      <c r="O6445" s="7">
        <f t="shared" si="969"/>
        <v>0</v>
      </c>
      <c r="R6445" s="7"/>
      <c r="S6445" s="47">
        <f t="shared" si="970"/>
        <v>1.0900000000000001</v>
      </c>
      <c r="T6445" s="47">
        <f t="shared" si="971"/>
        <v>1.0900000000000001</v>
      </c>
      <c r="U6445" s="47">
        <f t="shared" si="972"/>
        <v>188.63</v>
      </c>
      <c r="V6445" s="47">
        <f t="shared" si="973"/>
        <v>76.760000000000005</v>
      </c>
      <c r="W6445" s="11"/>
    </row>
    <row r="6446" spans="1:23" x14ac:dyDescent="0.45">
      <c r="A6446" t="s">
        <v>6451</v>
      </c>
      <c r="B6446">
        <v>75.989999999999995</v>
      </c>
      <c r="D6446" s="9" t="str">
        <f>VartojimasGamyba!J6442</f>
        <v>2024-05-26-08</v>
      </c>
      <c r="E6446" s="8">
        <f>VartojimasGamyba!G6442</f>
        <v>0</v>
      </c>
      <c r="F6446" s="11"/>
      <c r="G6446" s="7">
        <f t="shared" si="975"/>
        <v>0.99999999999999001</v>
      </c>
      <c r="H6446" s="7">
        <v>0</v>
      </c>
      <c r="I6446" s="7">
        <v>0</v>
      </c>
      <c r="J6446" s="7">
        <v>3.9510000000000001</v>
      </c>
      <c r="L6446" s="7">
        <f>VartojimasGamyba!H6442</f>
        <v>3.9510000000000001</v>
      </c>
      <c r="M6446" s="15">
        <f t="shared" si="967"/>
        <v>0</v>
      </c>
      <c r="N6446" s="7">
        <f t="shared" si="968"/>
        <v>-254.48390999999998</v>
      </c>
      <c r="O6446" s="7">
        <f t="shared" si="969"/>
        <v>0</v>
      </c>
      <c r="R6446" s="7"/>
      <c r="S6446" s="47">
        <f t="shared" si="970"/>
        <v>3.9510000000000001</v>
      </c>
      <c r="T6446" s="47">
        <f t="shared" si="971"/>
        <v>3.9510000000000001</v>
      </c>
      <c r="U6446" s="47">
        <f t="shared" si="972"/>
        <v>176.28</v>
      </c>
      <c r="V6446" s="47">
        <f t="shared" si="973"/>
        <v>64.41</v>
      </c>
      <c r="W6446" s="11"/>
    </row>
    <row r="6447" spans="1:23" x14ac:dyDescent="0.45">
      <c r="A6447" t="s">
        <v>6452</v>
      </c>
      <c r="B6447">
        <v>12.02</v>
      </c>
      <c r="D6447" s="9" t="str">
        <f>VartojimasGamyba!J6443</f>
        <v>2024-05-26-09</v>
      </c>
      <c r="E6447" s="8">
        <f>VartojimasGamyba!G6443</f>
        <v>0</v>
      </c>
      <c r="F6447" s="11"/>
      <c r="G6447" s="7">
        <f t="shared" si="975"/>
        <v>0</v>
      </c>
      <c r="H6447" s="7">
        <v>9.0000000000000018</v>
      </c>
      <c r="I6447" s="7">
        <v>10</v>
      </c>
      <c r="J6447" s="7">
        <v>4.1500000000000004</v>
      </c>
      <c r="L6447" s="7">
        <f>VartojimasGamyba!H6443</f>
        <v>4.1500000000000004</v>
      </c>
      <c r="M6447" s="15">
        <f t="shared" si="967"/>
        <v>0</v>
      </c>
      <c r="N6447" s="7">
        <f t="shared" si="968"/>
        <v>-1.8259999999999981</v>
      </c>
      <c r="O6447" s="7">
        <f t="shared" si="969"/>
        <v>0</v>
      </c>
      <c r="R6447" s="7"/>
      <c r="S6447" s="47">
        <f t="shared" si="970"/>
        <v>4.1500000000000004</v>
      </c>
      <c r="T6447" s="47">
        <f t="shared" si="971"/>
        <v>4.1500000000000004</v>
      </c>
      <c r="U6447" s="47">
        <f t="shared" si="972"/>
        <v>112.31</v>
      </c>
      <c r="V6447" s="47">
        <f t="shared" si="973"/>
        <v>0.4399999999999995</v>
      </c>
      <c r="W6447" s="11"/>
    </row>
    <row r="6448" spans="1:23" x14ac:dyDescent="0.45">
      <c r="A6448" t="s">
        <v>6453</v>
      </c>
      <c r="B6448">
        <v>1.25</v>
      </c>
      <c r="D6448" s="9" t="str">
        <f>VartojimasGamyba!J6444</f>
        <v>2024-05-26-10</v>
      </c>
      <c r="E6448" s="8">
        <f>VartojimasGamyba!G6444</f>
        <v>0</v>
      </c>
      <c r="F6448" s="11"/>
      <c r="G6448" s="7">
        <f t="shared" si="975"/>
        <v>4.3079999999999998</v>
      </c>
      <c r="H6448" s="7">
        <v>4.3079999999999998</v>
      </c>
      <c r="I6448" s="7">
        <v>0</v>
      </c>
      <c r="J6448" s="7">
        <v>0</v>
      </c>
      <c r="L6448" s="7">
        <f>VartojimasGamyba!H6444</f>
        <v>4.3079999999999998</v>
      </c>
      <c r="M6448" s="15">
        <f t="shared" si="967"/>
        <v>0</v>
      </c>
      <c r="N6448" s="7">
        <f t="shared" si="968"/>
        <v>0</v>
      </c>
      <c r="O6448" s="7">
        <f t="shared" si="969"/>
        <v>0</v>
      </c>
      <c r="R6448" s="7"/>
      <c r="S6448" s="47">
        <f t="shared" si="970"/>
        <v>4.3079999999999998</v>
      </c>
      <c r="T6448" s="47">
        <f t="shared" si="971"/>
        <v>4.3079999999999998</v>
      </c>
      <c r="U6448" s="47">
        <f t="shared" si="972"/>
        <v>101.54</v>
      </c>
      <c r="V6448" s="47">
        <f t="shared" si="973"/>
        <v>-10.33</v>
      </c>
      <c r="W6448" s="11"/>
    </row>
    <row r="6449" spans="1:23" x14ac:dyDescent="0.45">
      <c r="A6449" t="s">
        <v>6454</v>
      </c>
      <c r="B6449">
        <v>0</v>
      </c>
      <c r="D6449" s="9" t="str">
        <f>VartojimasGamyba!J6445</f>
        <v>2024-05-26-11</v>
      </c>
      <c r="E6449" s="8">
        <f>VartojimasGamyba!G6445</f>
        <v>5.0000000000000001E-3</v>
      </c>
      <c r="F6449" s="11"/>
      <c r="G6449" s="7">
        <f t="shared" si="975"/>
        <v>8.418000000000001</v>
      </c>
      <c r="H6449" s="7">
        <v>4.1100000000000012</v>
      </c>
      <c r="I6449" s="7">
        <v>0</v>
      </c>
      <c r="J6449" s="7">
        <v>0</v>
      </c>
      <c r="L6449" s="7">
        <f>VartojimasGamyba!H6445</f>
        <v>4.1150000000000002</v>
      </c>
      <c r="M6449" s="15">
        <f t="shared" si="967"/>
        <v>0</v>
      </c>
      <c r="N6449" s="7">
        <f t="shared" si="968"/>
        <v>0</v>
      </c>
      <c r="O6449" s="7">
        <f t="shared" si="969"/>
        <v>0</v>
      </c>
      <c r="R6449" s="7"/>
      <c r="S6449" s="47">
        <f t="shared" si="970"/>
        <v>4.1100000000000003</v>
      </c>
      <c r="T6449" s="47">
        <f t="shared" si="971"/>
        <v>4.1100000000000003</v>
      </c>
      <c r="U6449" s="47">
        <f t="shared" si="972"/>
        <v>100.29</v>
      </c>
      <c r="V6449" s="47">
        <f t="shared" si="973"/>
        <v>-11.58</v>
      </c>
      <c r="W6449" s="11"/>
    </row>
    <row r="6450" spans="1:23" x14ac:dyDescent="0.45">
      <c r="A6450" t="s">
        <v>6455</v>
      </c>
      <c r="B6450">
        <v>-0.09</v>
      </c>
      <c r="D6450" s="9" t="str">
        <f>VartojimasGamyba!J6446</f>
        <v>2024-05-26-12</v>
      </c>
      <c r="E6450" s="8">
        <f>VartojimasGamyba!G6446</f>
        <v>1.7350000000000001</v>
      </c>
      <c r="F6450" s="11"/>
      <c r="G6450" s="7">
        <f t="shared" si="975"/>
        <v>9.4120000000000008</v>
      </c>
      <c r="H6450" s="7">
        <v>0.99399999999999999</v>
      </c>
      <c r="I6450" s="7">
        <v>0</v>
      </c>
      <c r="J6450" s="7">
        <v>0</v>
      </c>
      <c r="L6450" s="7">
        <f>VartojimasGamyba!H6446</f>
        <v>2.7290000000000001</v>
      </c>
      <c r="M6450" s="15">
        <f t="shared" si="967"/>
        <v>0</v>
      </c>
      <c r="N6450" s="7">
        <f t="shared" si="968"/>
        <v>0</v>
      </c>
      <c r="O6450" s="7">
        <f t="shared" si="969"/>
        <v>0</v>
      </c>
      <c r="R6450" s="7"/>
      <c r="S6450" s="47">
        <f t="shared" si="970"/>
        <v>0.99399999999999999</v>
      </c>
      <c r="T6450" s="47">
        <f t="shared" si="971"/>
        <v>0.99399999999999999</v>
      </c>
      <c r="U6450" s="47">
        <f t="shared" si="972"/>
        <v>100.2</v>
      </c>
      <c r="V6450" s="47">
        <f t="shared" si="973"/>
        <v>-11.67</v>
      </c>
      <c r="W6450" s="11"/>
    </row>
    <row r="6451" spans="1:23" x14ac:dyDescent="0.45">
      <c r="A6451" t="s">
        <v>6456</v>
      </c>
      <c r="B6451">
        <v>-2.12</v>
      </c>
      <c r="D6451" s="9" t="str">
        <f>VartojimasGamyba!J6447</f>
        <v>2024-05-26-13</v>
      </c>
      <c r="E6451" s="8">
        <f>VartojimasGamyba!G6447</f>
        <v>1.7210000000000001</v>
      </c>
      <c r="F6451" s="11"/>
      <c r="G6451" s="7">
        <f t="shared" si="975"/>
        <v>10.258000000000001</v>
      </c>
      <c r="H6451" s="7">
        <v>0.84600000000000009</v>
      </c>
      <c r="I6451" s="7">
        <v>0</v>
      </c>
      <c r="J6451" s="7">
        <v>0</v>
      </c>
      <c r="L6451" s="7">
        <f>VartojimasGamyba!H6447</f>
        <v>2.5670000000000002</v>
      </c>
      <c r="M6451" s="15">
        <f t="shared" si="967"/>
        <v>0</v>
      </c>
      <c r="N6451" s="7">
        <f t="shared" si="968"/>
        <v>0</v>
      </c>
      <c r="O6451" s="7">
        <f t="shared" si="969"/>
        <v>0</v>
      </c>
      <c r="R6451" s="7"/>
      <c r="S6451" s="47">
        <f t="shared" si="970"/>
        <v>0.84600000000000009</v>
      </c>
      <c r="T6451" s="47">
        <f t="shared" si="971"/>
        <v>0.84600000000000009</v>
      </c>
      <c r="U6451" s="47">
        <f t="shared" si="972"/>
        <v>98.17</v>
      </c>
      <c r="V6451" s="47">
        <f t="shared" si="973"/>
        <v>-13.7</v>
      </c>
      <c r="W6451" s="11"/>
    </row>
    <row r="6452" spans="1:23" x14ac:dyDescent="0.45">
      <c r="A6452" t="s">
        <v>6457</v>
      </c>
      <c r="B6452">
        <v>-6.05</v>
      </c>
      <c r="D6452" s="9" t="str">
        <f>VartojimasGamyba!J6448</f>
        <v>2024-05-26-14</v>
      </c>
      <c r="E6452" s="8">
        <f>VartojimasGamyba!G6448</f>
        <v>0.85499999999999998</v>
      </c>
      <c r="F6452" s="11"/>
      <c r="G6452" s="7">
        <f t="shared" si="975"/>
        <v>11.398000000000001</v>
      </c>
      <c r="H6452" s="7">
        <v>1.1400000000000001</v>
      </c>
      <c r="I6452" s="7">
        <v>0</v>
      </c>
      <c r="J6452" s="7">
        <v>0</v>
      </c>
      <c r="L6452" s="7">
        <f>VartojimasGamyba!H6448</f>
        <v>1.9950000000000001</v>
      </c>
      <c r="M6452" s="15">
        <f t="shared" si="967"/>
        <v>0</v>
      </c>
      <c r="N6452" s="7">
        <f t="shared" si="968"/>
        <v>0</v>
      </c>
      <c r="O6452" s="7">
        <f t="shared" si="969"/>
        <v>0</v>
      </c>
      <c r="R6452" s="7"/>
      <c r="S6452" s="47">
        <f t="shared" si="970"/>
        <v>1.1400000000000001</v>
      </c>
      <c r="T6452" s="47">
        <f t="shared" si="971"/>
        <v>1.1400000000000001</v>
      </c>
      <c r="U6452" s="47">
        <f t="shared" si="972"/>
        <v>94.240000000000009</v>
      </c>
      <c r="V6452" s="47">
        <f t="shared" si="973"/>
        <v>-17.63</v>
      </c>
      <c r="W6452" s="11"/>
    </row>
    <row r="6453" spans="1:23" x14ac:dyDescent="0.45">
      <c r="A6453" t="s">
        <v>6458</v>
      </c>
      <c r="B6453">
        <v>-5.0999999999999996</v>
      </c>
      <c r="D6453" s="9" t="str">
        <f>VartojimasGamyba!J6449</f>
        <v>2024-05-26-15</v>
      </c>
      <c r="E6453" s="8">
        <f>VartojimasGamyba!G6449</f>
        <v>0</v>
      </c>
      <c r="F6453" s="11"/>
      <c r="G6453" s="7">
        <f t="shared" si="975"/>
        <v>12.784000000000002</v>
      </c>
      <c r="H6453" s="7">
        <v>1.3860000000000003</v>
      </c>
      <c r="I6453" s="7">
        <v>0</v>
      </c>
      <c r="J6453" s="7">
        <v>0</v>
      </c>
      <c r="L6453" s="7">
        <f>VartojimasGamyba!H6449</f>
        <v>1.3859999999999999</v>
      </c>
      <c r="M6453" s="15">
        <f t="shared" si="967"/>
        <v>0</v>
      </c>
      <c r="N6453" s="7">
        <f t="shared" si="968"/>
        <v>0</v>
      </c>
      <c r="O6453" s="7">
        <f t="shared" si="969"/>
        <v>0</v>
      </c>
      <c r="R6453" s="7"/>
      <c r="S6453" s="47">
        <f t="shared" si="970"/>
        <v>1.3859999999999999</v>
      </c>
      <c r="T6453" s="47">
        <f t="shared" si="971"/>
        <v>1.3859999999999999</v>
      </c>
      <c r="U6453" s="47">
        <f t="shared" si="972"/>
        <v>95.190000000000012</v>
      </c>
      <c r="V6453" s="47">
        <f t="shared" si="973"/>
        <v>-16.68</v>
      </c>
      <c r="W6453" s="11"/>
    </row>
    <row r="6454" spans="1:23" x14ac:dyDescent="0.45">
      <c r="A6454" t="s">
        <v>6459</v>
      </c>
      <c r="B6454">
        <v>0.04</v>
      </c>
      <c r="D6454" s="9" t="str">
        <f>VartojimasGamyba!J6450</f>
        <v>2024-05-26-16</v>
      </c>
      <c r="E6454" s="8">
        <f>VartojimasGamyba!G6450</f>
        <v>3.4000000000000002E-2</v>
      </c>
      <c r="F6454" s="11"/>
      <c r="G6454" s="7">
        <f t="shared" si="975"/>
        <v>12.37744444444445</v>
      </c>
      <c r="H6454" s="7">
        <v>9.0589999999999762</v>
      </c>
      <c r="I6454" s="7">
        <v>9.4655555555555289</v>
      </c>
      <c r="J6454" s="7">
        <v>0</v>
      </c>
      <c r="L6454" s="7">
        <f>VartojimasGamyba!H6450</f>
        <v>0.57399999999999995</v>
      </c>
      <c r="M6454" s="15">
        <f t="shared" si="967"/>
        <v>0</v>
      </c>
      <c r="N6454" s="7">
        <f t="shared" si="968"/>
        <v>0</v>
      </c>
      <c r="O6454" s="7">
        <f t="shared" si="969"/>
        <v>0</v>
      </c>
      <c r="R6454" s="7"/>
      <c r="S6454" s="47">
        <f t="shared" si="970"/>
        <v>0.53999999999999992</v>
      </c>
      <c r="T6454" s="47">
        <f t="shared" si="971"/>
        <v>0.53999999999999992</v>
      </c>
      <c r="U6454" s="47">
        <f t="shared" si="972"/>
        <v>100.33000000000001</v>
      </c>
      <c r="V6454" s="47">
        <f t="shared" si="973"/>
        <v>-11.540000000000001</v>
      </c>
      <c r="W6454" s="11"/>
    </row>
    <row r="6455" spans="1:23" x14ac:dyDescent="0.45">
      <c r="A6455" t="s">
        <v>6460</v>
      </c>
      <c r="B6455">
        <v>1.18</v>
      </c>
      <c r="D6455" s="9" t="str">
        <f>VartojimasGamyba!J6451</f>
        <v>2024-05-26-17</v>
      </c>
      <c r="E6455" s="8">
        <f>VartojimasGamyba!G6451</f>
        <v>0.17799999999999999</v>
      </c>
      <c r="F6455" s="11"/>
      <c r="G6455" s="7">
        <f t="shared" si="975"/>
        <v>11.278444444444453</v>
      </c>
      <c r="H6455" s="7">
        <v>8.9010000000000016</v>
      </c>
      <c r="I6455" s="7">
        <v>10</v>
      </c>
      <c r="J6455" s="7">
        <v>0</v>
      </c>
      <c r="L6455" s="7">
        <f>VartojimasGamyba!H6451</f>
        <v>7.9000000000000001E-2</v>
      </c>
      <c r="M6455" s="15">
        <f t="shared" si="967"/>
        <v>2.400857290751901E-15</v>
      </c>
      <c r="N6455" s="7">
        <f t="shared" si="968"/>
        <v>2.4361498929259541E-13</v>
      </c>
      <c r="O6455" s="7">
        <f t="shared" si="969"/>
        <v>2.4361498929259541E-13</v>
      </c>
      <c r="R6455" s="7"/>
      <c r="S6455" s="47">
        <f t="shared" si="970"/>
        <v>2.400857290751901E-15</v>
      </c>
      <c r="T6455" s="47">
        <f t="shared" si="971"/>
        <v>0</v>
      </c>
      <c r="U6455" s="47">
        <f t="shared" si="972"/>
        <v>101.47000000000001</v>
      </c>
      <c r="V6455" s="47">
        <f t="shared" si="973"/>
        <v>-10.4</v>
      </c>
      <c r="W6455" s="11"/>
    </row>
    <row r="6456" spans="1:23" x14ac:dyDescent="0.45">
      <c r="A6456" t="s">
        <v>6461</v>
      </c>
      <c r="B6456">
        <v>58.67</v>
      </c>
      <c r="D6456" s="9" t="str">
        <f>VartojimasGamyba!J6452</f>
        <v>2024-05-26-18</v>
      </c>
      <c r="E6456" s="8">
        <f>VartojimasGamyba!G6452</f>
        <v>0.36</v>
      </c>
      <c r="F6456" s="11"/>
      <c r="G6456" s="7">
        <f t="shared" si="975"/>
        <v>9.9304444444444542</v>
      </c>
      <c r="H6456" s="7">
        <v>8.652000000000001</v>
      </c>
      <c r="I6456" s="7">
        <v>10</v>
      </c>
      <c r="J6456" s="7">
        <v>0</v>
      </c>
      <c r="L6456" s="7">
        <f>VartojimasGamyba!H6452</f>
        <v>1.2E-2</v>
      </c>
      <c r="M6456" s="15">
        <f t="shared" si="967"/>
        <v>4.5449755070592346E-16</v>
      </c>
      <c r="N6456" s="7">
        <f t="shared" si="968"/>
        <v>7.22469306602136E-14</v>
      </c>
      <c r="O6456" s="7">
        <f t="shared" si="969"/>
        <v>7.22469306602136E-14</v>
      </c>
      <c r="R6456" s="7"/>
      <c r="S6456" s="47">
        <f t="shared" si="970"/>
        <v>4.5449755070592346E-16</v>
      </c>
      <c r="T6456" s="47">
        <f t="shared" si="971"/>
        <v>0</v>
      </c>
      <c r="U6456" s="47">
        <f t="shared" si="972"/>
        <v>158.96</v>
      </c>
      <c r="V6456" s="47">
        <f t="shared" si="973"/>
        <v>47.09</v>
      </c>
      <c r="W6456" s="11"/>
    </row>
    <row r="6457" spans="1:23" x14ac:dyDescent="0.45">
      <c r="A6457" t="s">
        <v>6462</v>
      </c>
      <c r="B6457">
        <v>96.39</v>
      </c>
      <c r="D6457" s="9" t="str">
        <f>VartojimasGamyba!J6453</f>
        <v>2024-05-26-19</v>
      </c>
      <c r="E6457" s="8">
        <f>VartojimasGamyba!G6453</f>
        <v>0.32600000000000001</v>
      </c>
      <c r="F6457" s="11"/>
      <c r="G6457" s="7">
        <f t="shared" si="975"/>
        <v>8.6044444444444537</v>
      </c>
      <c r="H6457" s="7">
        <v>8.6739999999999995</v>
      </c>
      <c r="I6457" s="7">
        <v>10</v>
      </c>
      <c r="J6457" s="7">
        <v>0</v>
      </c>
      <c r="L6457" s="7">
        <f>VartojimasGamyba!H6453</f>
        <v>0</v>
      </c>
      <c r="M6457" s="15">
        <f t="shared" si="967"/>
        <v>0</v>
      </c>
      <c r="N6457" s="7">
        <f t="shared" si="968"/>
        <v>0</v>
      </c>
      <c r="O6457" s="7">
        <f t="shared" si="969"/>
        <v>0</v>
      </c>
      <c r="R6457" s="7"/>
      <c r="S6457" s="47">
        <f t="shared" si="970"/>
        <v>0</v>
      </c>
      <c r="T6457" s="47">
        <f t="shared" si="971"/>
        <v>0</v>
      </c>
      <c r="U6457" s="47">
        <f t="shared" si="972"/>
        <v>196.68</v>
      </c>
      <c r="V6457" s="47">
        <f t="shared" si="973"/>
        <v>84.81</v>
      </c>
      <c r="W6457" s="11"/>
    </row>
    <row r="6458" spans="1:23" x14ac:dyDescent="0.45">
      <c r="A6458" t="s">
        <v>6463</v>
      </c>
      <c r="B6458">
        <v>112.54</v>
      </c>
      <c r="D6458" s="9" t="str">
        <f>VartojimasGamyba!J6454</f>
        <v>2024-05-26-20</v>
      </c>
      <c r="E6458" s="8">
        <f>VartojimasGamyba!G6454</f>
        <v>0.14000000000000001</v>
      </c>
      <c r="F6458" s="11"/>
      <c r="G6458" s="7">
        <f t="shared" si="975"/>
        <v>7.4644444444444531</v>
      </c>
      <c r="H6458" s="7">
        <v>8.86</v>
      </c>
      <c r="I6458" s="7">
        <v>10</v>
      </c>
      <c r="J6458" s="7">
        <v>0</v>
      </c>
      <c r="L6458" s="7">
        <f>VartojimasGamyba!H6454</f>
        <v>0</v>
      </c>
      <c r="M6458" s="15">
        <f t="shared" si="967"/>
        <v>0</v>
      </c>
      <c r="N6458" s="7">
        <f t="shared" si="968"/>
        <v>0</v>
      </c>
      <c r="O6458" s="7">
        <f t="shared" si="969"/>
        <v>0</v>
      </c>
      <c r="P6458" s="7" t="s">
        <v>8873</v>
      </c>
      <c r="R6458" s="7"/>
      <c r="S6458" s="47">
        <f t="shared" si="970"/>
        <v>0</v>
      </c>
      <c r="T6458" s="47">
        <f t="shared" si="971"/>
        <v>0</v>
      </c>
      <c r="U6458" s="47">
        <f t="shared" si="972"/>
        <v>212.83</v>
      </c>
      <c r="V6458" s="47">
        <f t="shared" si="973"/>
        <v>100.96000000000001</v>
      </c>
      <c r="W6458" s="11"/>
    </row>
    <row r="6459" spans="1:23" x14ac:dyDescent="0.45">
      <c r="A6459" t="s">
        <v>6464</v>
      </c>
      <c r="B6459">
        <v>121.43</v>
      </c>
      <c r="D6459" s="9" t="str">
        <f>VartojimasGamyba!J6455</f>
        <v>2024-05-26-21</v>
      </c>
      <c r="E6459" s="8">
        <f>VartojimasGamyba!G6455</f>
        <v>0.187</v>
      </c>
      <c r="F6459" s="11"/>
      <c r="G6459" s="7">
        <f t="shared" si="975"/>
        <v>6.2774444444444555</v>
      </c>
      <c r="H6459" s="7">
        <v>8.8130000000000006</v>
      </c>
      <c r="I6459" s="7">
        <v>10</v>
      </c>
      <c r="J6459" s="7">
        <v>0</v>
      </c>
      <c r="L6459" s="7">
        <f>VartojimasGamyba!H6455</f>
        <v>0</v>
      </c>
      <c r="M6459" s="15">
        <f t="shared" si="967"/>
        <v>0</v>
      </c>
      <c r="N6459" s="7">
        <f t="shared" si="968"/>
        <v>0</v>
      </c>
      <c r="O6459" s="7">
        <f t="shared" si="969"/>
        <v>0</v>
      </c>
      <c r="P6459" s="7">
        <f>SUM(N6438:N6461)</f>
        <v>-379.39519000000007</v>
      </c>
      <c r="R6459" s="7"/>
      <c r="S6459" s="47">
        <f t="shared" si="970"/>
        <v>0</v>
      </c>
      <c r="T6459" s="47">
        <f t="shared" si="971"/>
        <v>0</v>
      </c>
      <c r="U6459" s="47">
        <f t="shared" si="972"/>
        <v>221.72000000000003</v>
      </c>
      <c r="V6459" s="47">
        <f t="shared" si="973"/>
        <v>109.85000000000001</v>
      </c>
      <c r="W6459" s="11"/>
    </row>
    <row r="6460" spans="1:23" x14ac:dyDescent="0.45">
      <c r="A6460" t="s">
        <v>6465</v>
      </c>
      <c r="B6460">
        <v>117.07</v>
      </c>
      <c r="D6460" s="9" t="str">
        <f>VartojimasGamyba!J6456</f>
        <v>2024-05-26-22</v>
      </c>
      <c r="E6460" s="8">
        <f>VartojimasGamyba!G6456</f>
        <v>9.2999999999999999E-2</v>
      </c>
      <c r="F6460" s="11"/>
      <c r="G6460" s="7">
        <f t="shared" si="975"/>
        <v>5.1844444444444555</v>
      </c>
      <c r="H6460" s="7">
        <v>8.907</v>
      </c>
      <c r="I6460" s="7">
        <v>10</v>
      </c>
      <c r="J6460" s="7">
        <v>0</v>
      </c>
      <c r="L6460" s="7">
        <f>VartojimasGamyba!H6456</f>
        <v>0</v>
      </c>
      <c r="M6460" s="15">
        <f t="shared" si="967"/>
        <v>0</v>
      </c>
      <c r="N6460" s="7">
        <f t="shared" si="968"/>
        <v>0</v>
      </c>
      <c r="O6460" s="7">
        <f t="shared" si="969"/>
        <v>0</v>
      </c>
      <c r="P6460" s="7" t="s">
        <v>8872</v>
      </c>
      <c r="R6460" s="7"/>
      <c r="S6460" s="47">
        <f t="shared" si="970"/>
        <v>0</v>
      </c>
      <c r="T6460" s="47">
        <f t="shared" si="971"/>
        <v>0</v>
      </c>
      <c r="U6460" s="47">
        <f t="shared" si="972"/>
        <v>217.36</v>
      </c>
      <c r="V6460" s="47">
        <f t="shared" si="973"/>
        <v>105.49</v>
      </c>
      <c r="W6460" s="11"/>
    </row>
    <row r="6461" spans="1:23" x14ac:dyDescent="0.45">
      <c r="A6461" t="s">
        <v>6466</v>
      </c>
      <c r="B6461">
        <v>103.95</v>
      </c>
      <c r="D6461" s="9" t="str">
        <f>VartojimasGamyba!J6457</f>
        <v>2024-05-26-23</v>
      </c>
      <c r="E6461" s="8">
        <f>VartojimasGamyba!G6457</f>
        <v>0.16600000000000001</v>
      </c>
      <c r="F6461" s="11"/>
      <c r="G6461" s="7">
        <f t="shared" si="975"/>
        <v>5.0000000000000107</v>
      </c>
      <c r="H6461" s="7">
        <v>0</v>
      </c>
      <c r="I6461" s="7">
        <v>0.18444444444444447</v>
      </c>
      <c r="J6461" s="7">
        <v>0</v>
      </c>
      <c r="L6461" s="7">
        <f>VartojimasGamyba!H6457</f>
        <v>0</v>
      </c>
      <c r="M6461" s="15">
        <f t="shared" si="967"/>
        <v>-2.7755575615628914E-17</v>
      </c>
      <c r="N6461" s="7">
        <f t="shared" si="968"/>
        <v>-5.6687987637360495E-15</v>
      </c>
      <c r="O6461" s="7">
        <f t="shared" si="969"/>
        <v>-5.6687987637360495E-15</v>
      </c>
      <c r="P6461" s="7">
        <f>SUM(O6438:O6461)</f>
        <v>-2.424158096481236E-14</v>
      </c>
      <c r="Q6461" s="7">
        <f>SUMPRODUCT(B6438:B6461,E6438:E6461)+SUM(E6438:E6461)*$Z$21-SUMPRODUCT(B6438:B6461,L6438:L6461)+SUM(L6438:L6461)*ABS($Z$20)</f>
        <v>705.63173000000018</v>
      </c>
      <c r="R6461" s="7"/>
      <c r="S6461" s="47">
        <f t="shared" si="970"/>
        <v>-2.7755575615628914E-17</v>
      </c>
      <c r="T6461" s="47">
        <f t="shared" si="971"/>
        <v>0</v>
      </c>
      <c r="U6461" s="47">
        <f t="shared" si="972"/>
        <v>204.24</v>
      </c>
      <c r="V6461" s="47">
        <f t="shared" si="973"/>
        <v>92.37</v>
      </c>
      <c r="W6461" s="11">
        <f>IF(P6461&lt;&gt;Q6461,1,0)</f>
        <v>1</v>
      </c>
    </row>
    <row r="6462" spans="1:23" x14ac:dyDescent="0.45">
      <c r="A6462" t="s">
        <v>6467</v>
      </c>
      <c r="B6462">
        <v>94.16</v>
      </c>
      <c r="D6462" s="1" t="str">
        <f>VartojimasGamyba!J6458</f>
        <v>2024-05-27-00</v>
      </c>
      <c r="E6462" s="7">
        <f>VartojimasGamyba!G6458</f>
        <v>0.109</v>
      </c>
      <c r="F6462" s="11"/>
      <c r="G6462" s="12">
        <f>G6461+H6462-I6462</f>
        <v>4.8788888888888993</v>
      </c>
      <c r="H6462" s="12">
        <v>0</v>
      </c>
      <c r="I6462" s="12">
        <v>0.12111111111111111</v>
      </c>
      <c r="J6462" s="12">
        <v>0</v>
      </c>
      <c r="K6462" s="12"/>
      <c r="L6462" s="12">
        <f>VartojimasGamyba!H6458</f>
        <v>0</v>
      </c>
      <c r="M6462" s="19">
        <f t="shared" si="967"/>
        <v>0</v>
      </c>
      <c r="N6462" s="7">
        <f t="shared" si="968"/>
        <v>0</v>
      </c>
      <c r="O6462" s="7">
        <f t="shared" si="969"/>
        <v>0</v>
      </c>
      <c r="R6462" s="20" t="s">
        <v>8783</v>
      </c>
      <c r="S6462" s="47">
        <f t="shared" si="970"/>
        <v>0</v>
      </c>
      <c r="T6462" s="47">
        <f t="shared" si="971"/>
        <v>0</v>
      </c>
      <c r="U6462" s="47">
        <f t="shared" si="972"/>
        <v>194.45</v>
      </c>
      <c r="V6462" s="47">
        <f t="shared" si="973"/>
        <v>82.58</v>
      </c>
      <c r="W6462" s="11"/>
    </row>
    <row r="6463" spans="1:23" x14ac:dyDescent="0.45">
      <c r="A6463" t="s">
        <v>6468</v>
      </c>
      <c r="B6463">
        <v>77.2</v>
      </c>
      <c r="D6463" s="1" t="str">
        <f>VartojimasGamyba!J6459</f>
        <v>2024-05-27-01</v>
      </c>
      <c r="E6463" s="7">
        <f>VartojimasGamyba!G6459</f>
        <v>0.24299999999999999</v>
      </c>
      <c r="F6463" s="11"/>
      <c r="G6463" s="12">
        <f t="shared" ref="G6463:G6485" si="976">G6462+H6463-I6463</f>
        <v>4.6088888888888997</v>
      </c>
      <c r="H6463" s="12">
        <v>0</v>
      </c>
      <c r="I6463" s="12">
        <v>0.26999999999999996</v>
      </c>
      <c r="J6463" s="12">
        <v>0</v>
      </c>
      <c r="K6463" s="12"/>
      <c r="L6463" s="12">
        <f>VartojimasGamyba!H6459</f>
        <v>0</v>
      </c>
      <c r="M6463" s="19">
        <f t="shared" si="967"/>
        <v>2.7755575615628914E-17</v>
      </c>
      <c r="N6463" s="7">
        <f t="shared" si="968"/>
        <v>4.9263371160179761E-15</v>
      </c>
      <c r="O6463" s="7">
        <f t="shared" si="969"/>
        <v>4.9263371160179761E-15</v>
      </c>
      <c r="R6463" s="7"/>
      <c r="S6463" s="47">
        <f t="shared" si="970"/>
        <v>2.7755575615628914E-17</v>
      </c>
      <c r="T6463" s="47">
        <f t="shared" si="971"/>
        <v>0</v>
      </c>
      <c r="U6463" s="47">
        <f t="shared" si="972"/>
        <v>177.49</v>
      </c>
      <c r="V6463" s="47">
        <f t="shared" si="973"/>
        <v>65.62</v>
      </c>
      <c r="W6463" s="11"/>
    </row>
    <row r="6464" spans="1:23" x14ac:dyDescent="0.45">
      <c r="A6464" t="s">
        <v>6469</v>
      </c>
      <c r="B6464">
        <v>75.400000000000006</v>
      </c>
      <c r="D6464" s="1" t="str">
        <f>VartojimasGamyba!J6460</f>
        <v>2024-05-27-02</v>
      </c>
      <c r="E6464" s="7">
        <f>VartojimasGamyba!G6460</f>
        <v>0.187</v>
      </c>
      <c r="F6464" s="11"/>
      <c r="G6464" s="12">
        <f t="shared" si="976"/>
        <v>4.4111111111111221</v>
      </c>
      <c r="H6464" s="12">
        <v>0</v>
      </c>
      <c r="I6464" s="12">
        <v>0.19777777777777775</v>
      </c>
      <c r="J6464" s="12">
        <v>0</v>
      </c>
      <c r="K6464" s="12"/>
      <c r="L6464" s="12">
        <f>VartojimasGamyba!H6460</f>
        <v>8.9999999999999993E-3</v>
      </c>
      <c r="M6464" s="19">
        <f t="shared" si="967"/>
        <v>3.6429192995512949E-17</v>
      </c>
      <c r="N6464" s="7">
        <f t="shared" si="968"/>
        <v>6.4002449173816696E-15</v>
      </c>
      <c r="O6464" s="7">
        <f t="shared" si="969"/>
        <v>6.4002449173816696E-15</v>
      </c>
      <c r="R6464" s="7"/>
      <c r="S6464" s="47">
        <f t="shared" si="970"/>
        <v>3.6429192995512949E-17</v>
      </c>
      <c r="T6464" s="47">
        <f t="shared" si="971"/>
        <v>0</v>
      </c>
      <c r="U6464" s="47">
        <f t="shared" si="972"/>
        <v>175.69</v>
      </c>
      <c r="V6464" s="47">
        <f t="shared" si="973"/>
        <v>63.820000000000007</v>
      </c>
      <c r="W6464" s="11"/>
    </row>
    <row r="6465" spans="1:23" x14ac:dyDescent="0.45">
      <c r="A6465" t="s">
        <v>6470</v>
      </c>
      <c r="B6465">
        <v>74.790000000000006</v>
      </c>
      <c r="D6465" s="1" t="str">
        <f>VartojimasGamyba!J6461</f>
        <v>2024-05-27-03</v>
      </c>
      <c r="E6465" s="7">
        <f>VartojimasGamyba!G6461</f>
        <v>0.13900000000000001</v>
      </c>
      <c r="F6465" s="11"/>
      <c r="G6465" s="12">
        <f t="shared" si="976"/>
        <v>4.327777777777789</v>
      </c>
      <c r="H6465" s="12">
        <v>0</v>
      </c>
      <c r="I6465" s="12">
        <v>8.3333333333333343E-2</v>
      </c>
      <c r="J6465" s="12">
        <v>0</v>
      </c>
      <c r="K6465" s="12"/>
      <c r="L6465" s="12">
        <f>VartojimasGamyba!H6461</f>
        <v>6.4000000000000001E-2</v>
      </c>
      <c r="M6465" s="19">
        <f t="shared" si="967"/>
        <v>0</v>
      </c>
      <c r="N6465" s="7">
        <f t="shared" si="968"/>
        <v>0</v>
      </c>
      <c r="O6465" s="7">
        <f t="shared" si="969"/>
        <v>0</v>
      </c>
      <c r="R6465" s="7"/>
      <c r="S6465" s="47">
        <f t="shared" si="970"/>
        <v>0</v>
      </c>
      <c r="T6465" s="47">
        <f t="shared" si="971"/>
        <v>0</v>
      </c>
      <c r="U6465" s="47">
        <f t="shared" si="972"/>
        <v>175.08</v>
      </c>
      <c r="V6465" s="47">
        <f t="shared" si="973"/>
        <v>63.210000000000008</v>
      </c>
      <c r="W6465" s="11"/>
    </row>
    <row r="6466" spans="1:23" x14ac:dyDescent="0.45">
      <c r="A6466" t="s">
        <v>6471</v>
      </c>
      <c r="B6466">
        <v>74.78</v>
      </c>
      <c r="D6466" s="1" t="str">
        <f>VartojimasGamyba!J6462</f>
        <v>2024-05-27-04</v>
      </c>
      <c r="E6466" s="7">
        <f>VartojimasGamyba!G6462</f>
        <v>0.106</v>
      </c>
      <c r="F6466" s="11"/>
      <c r="G6466" s="12">
        <f t="shared" si="976"/>
        <v>4.327777777777789</v>
      </c>
      <c r="H6466" s="12">
        <v>5.5511151231257827E-17</v>
      </c>
      <c r="I6466" s="12">
        <v>0</v>
      </c>
      <c r="J6466" s="12">
        <v>0.38400000000000001</v>
      </c>
      <c r="K6466" s="12"/>
      <c r="L6466" s="12">
        <f>VartojimasGamyba!H6462</f>
        <v>0.49</v>
      </c>
      <c r="M6466" s="19">
        <f t="shared" si="967"/>
        <v>0</v>
      </c>
      <c r="N6466" s="7">
        <f t="shared" si="968"/>
        <v>-24.268800000000002</v>
      </c>
      <c r="O6466" s="7">
        <f t="shared" si="969"/>
        <v>0</v>
      </c>
      <c r="R6466" s="7"/>
      <c r="S6466" s="47">
        <f t="shared" si="970"/>
        <v>0.38400000000000001</v>
      </c>
      <c r="T6466" s="47">
        <f t="shared" si="971"/>
        <v>0.38400000000000001</v>
      </c>
      <c r="U6466" s="47">
        <f t="shared" si="972"/>
        <v>175.07</v>
      </c>
      <c r="V6466" s="47">
        <f t="shared" si="973"/>
        <v>63.2</v>
      </c>
      <c r="W6466" s="11"/>
    </row>
    <row r="6467" spans="1:23" x14ac:dyDescent="0.45">
      <c r="A6467" t="s">
        <v>6472</v>
      </c>
      <c r="B6467">
        <v>78.28</v>
      </c>
      <c r="D6467" s="1" t="str">
        <f>VartojimasGamyba!J6463</f>
        <v>2024-05-27-05</v>
      </c>
      <c r="E6467" s="7">
        <f>VartojimasGamyba!G6463</f>
        <v>0</v>
      </c>
      <c r="F6467" s="11"/>
      <c r="G6467" s="12">
        <f t="shared" si="976"/>
        <v>4.327777777777789</v>
      </c>
      <c r="H6467" s="12">
        <v>0</v>
      </c>
      <c r="I6467" s="12">
        <v>0</v>
      </c>
      <c r="J6467" s="12">
        <v>1.36</v>
      </c>
      <c r="K6467" s="12"/>
      <c r="L6467" s="12">
        <f>VartojimasGamyba!H6463</f>
        <v>1.36</v>
      </c>
      <c r="M6467" s="19">
        <f t="shared" si="967"/>
        <v>0</v>
      </c>
      <c r="N6467" s="7">
        <f t="shared" si="968"/>
        <v>-90.712000000000003</v>
      </c>
      <c r="O6467" s="7">
        <f t="shared" si="969"/>
        <v>0</v>
      </c>
      <c r="R6467" s="7"/>
      <c r="S6467" s="47">
        <f t="shared" si="970"/>
        <v>1.36</v>
      </c>
      <c r="T6467" s="47">
        <f t="shared" si="971"/>
        <v>1.36</v>
      </c>
      <c r="U6467" s="47">
        <f t="shared" si="972"/>
        <v>178.57</v>
      </c>
      <c r="V6467" s="47">
        <f t="shared" si="973"/>
        <v>66.7</v>
      </c>
      <c r="W6467" s="11"/>
    </row>
    <row r="6468" spans="1:23" x14ac:dyDescent="0.45">
      <c r="A6468" t="s">
        <v>6473</v>
      </c>
      <c r="B6468">
        <v>84.46</v>
      </c>
      <c r="D6468" s="1" t="str">
        <f>VartojimasGamyba!J6464</f>
        <v>2024-05-27-06</v>
      </c>
      <c r="E6468" s="7">
        <f>VartojimasGamyba!G6464</f>
        <v>0</v>
      </c>
      <c r="F6468" s="11"/>
      <c r="G6468" s="12">
        <f t="shared" si="976"/>
        <v>4.327777777777789</v>
      </c>
      <c r="H6468" s="12">
        <v>1.1102230246251565E-16</v>
      </c>
      <c r="I6468" s="12">
        <v>0</v>
      </c>
      <c r="J6468" s="12">
        <v>2.2730000000000001</v>
      </c>
      <c r="K6468" s="12"/>
      <c r="L6468" s="12">
        <f>VartojimasGamyba!H6464</f>
        <v>2.2730000000000001</v>
      </c>
      <c r="M6468" s="19">
        <f t="shared" si="967"/>
        <v>0</v>
      </c>
      <c r="N6468" s="7">
        <f t="shared" si="968"/>
        <v>-165.65624</v>
      </c>
      <c r="O6468" s="7">
        <f t="shared" si="969"/>
        <v>0</v>
      </c>
      <c r="R6468" s="7"/>
      <c r="S6468" s="47">
        <f t="shared" si="970"/>
        <v>2.2730000000000001</v>
      </c>
      <c r="T6468" s="47">
        <f t="shared" si="971"/>
        <v>2.2730000000000001</v>
      </c>
      <c r="U6468" s="47">
        <f t="shared" si="972"/>
        <v>184.75</v>
      </c>
      <c r="V6468" s="47">
        <f t="shared" si="973"/>
        <v>72.88</v>
      </c>
      <c r="W6468" s="11"/>
    </row>
    <row r="6469" spans="1:23" x14ac:dyDescent="0.45">
      <c r="A6469" t="s">
        <v>6474</v>
      </c>
      <c r="B6469">
        <v>108.7</v>
      </c>
      <c r="D6469" s="1" t="str">
        <f>VartojimasGamyba!J6465</f>
        <v>2024-05-27-07</v>
      </c>
      <c r="E6469" s="7">
        <f>VartojimasGamyba!G6465</f>
        <v>0</v>
      </c>
      <c r="F6469" s="11"/>
      <c r="G6469" s="12">
        <f t="shared" si="976"/>
        <v>4.327777777777789</v>
      </c>
      <c r="H6469" s="12">
        <v>0</v>
      </c>
      <c r="I6469" s="12">
        <v>0</v>
      </c>
      <c r="J6469" s="12">
        <v>3.1190000000000002</v>
      </c>
      <c r="K6469" s="12"/>
      <c r="L6469" s="12">
        <f>VartojimasGamyba!H6465</f>
        <v>3.1190000000000002</v>
      </c>
      <c r="M6469" s="19">
        <f t="shared" si="967"/>
        <v>0</v>
      </c>
      <c r="N6469" s="7">
        <f t="shared" si="968"/>
        <v>-302.91728000000006</v>
      </c>
      <c r="O6469" s="7">
        <f t="shared" si="969"/>
        <v>0</v>
      </c>
      <c r="R6469" s="7"/>
      <c r="S6469" s="47">
        <f t="shared" si="970"/>
        <v>3.1190000000000002</v>
      </c>
      <c r="T6469" s="47">
        <f t="shared" si="971"/>
        <v>3.1190000000000002</v>
      </c>
      <c r="U6469" s="47">
        <f t="shared" si="972"/>
        <v>208.99</v>
      </c>
      <c r="V6469" s="47">
        <f t="shared" si="973"/>
        <v>97.12</v>
      </c>
      <c r="W6469" s="11"/>
    </row>
    <row r="6470" spans="1:23" x14ac:dyDescent="0.45">
      <c r="A6470" t="s">
        <v>6475</v>
      </c>
      <c r="B6470">
        <v>115.2</v>
      </c>
      <c r="D6470" s="1" t="str">
        <f>VartojimasGamyba!J6466</f>
        <v>2024-05-27-08</v>
      </c>
      <c r="E6470" s="7">
        <f>VartojimasGamyba!G6466</f>
        <v>0</v>
      </c>
      <c r="F6470" s="11"/>
      <c r="G6470" s="12">
        <f t="shared" si="976"/>
        <v>4.327777777777789</v>
      </c>
      <c r="H6470" s="12">
        <v>0</v>
      </c>
      <c r="I6470" s="12">
        <v>0</v>
      </c>
      <c r="J6470" s="12">
        <v>3.5830000000000002</v>
      </c>
      <c r="K6470" s="12"/>
      <c r="L6470" s="12">
        <f>VartojimasGamyba!H6466</f>
        <v>3.5830000000000002</v>
      </c>
      <c r="M6470" s="19">
        <f t="shared" si="967"/>
        <v>0</v>
      </c>
      <c r="N6470" s="7">
        <f t="shared" si="968"/>
        <v>-371.27046000000001</v>
      </c>
      <c r="O6470" s="7">
        <f t="shared" si="969"/>
        <v>0</v>
      </c>
      <c r="R6470" s="7"/>
      <c r="S6470" s="47">
        <f t="shared" si="970"/>
        <v>3.5830000000000002</v>
      </c>
      <c r="T6470" s="47">
        <f t="shared" si="971"/>
        <v>3.5830000000000002</v>
      </c>
      <c r="U6470" s="47">
        <f t="shared" si="972"/>
        <v>215.49</v>
      </c>
      <c r="V6470" s="47">
        <f t="shared" si="973"/>
        <v>103.62</v>
      </c>
      <c r="W6470" s="11"/>
    </row>
    <row r="6471" spans="1:23" x14ac:dyDescent="0.45">
      <c r="A6471" t="s">
        <v>6476</v>
      </c>
      <c r="B6471">
        <v>107.27</v>
      </c>
      <c r="D6471" s="1" t="str">
        <f>VartojimasGamyba!J6467</f>
        <v>2024-05-27-09</v>
      </c>
      <c r="E6471" s="7">
        <f>VartojimasGamyba!G6467</f>
        <v>0</v>
      </c>
      <c r="F6471" s="11"/>
      <c r="G6471" s="12">
        <f t="shared" si="976"/>
        <v>4.327777777777789</v>
      </c>
      <c r="H6471" s="12">
        <v>0</v>
      </c>
      <c r="I6471" s="12">
        <v>0</v>
      </c>
      <c r="J6471" s="12">
        <v>3.9929999999999999</v>
      </c>
      <c r="K6471" s="12"/>
      <c r="L6471" s="12">
        <f>VartojimasGamyba!H6467</f>
        <v>3.9929999999999999</v>
      </c>
      <c r="M6471" s="19">
        <f t="shared" ref="M6471:M6534" si="977">E6471+H6471-I6471*$J$2+J6471-L6471</f>
        <v>0</v>
      </c>
      <c r="N6471" s="7">
        <f t="shared" ref="N6471:N6534" si="978">M6471*U6471-J6471*V6471</f>
        <v>-382.09017</v>
      </c>
      <c r="O6471" s="7">
        <f t="shared" ref="O6471:O6534" si="979">(M6471)*(B6471+$Z$21)</f>
        <v>0</v>
      </c>
      <c r="R6471" s="7"/>
      <c r="S6471" s="47">
        <f t="shared" ref="S6471:S6534" si="980">M6471+IF((L6471-E6471)&gt;0,(L6471-E6471),0)</f>
        <v>3.9929999999999999</v>
      </c>
      <c r="T6471" s="47">
        <f t="shared" ref="T6471:T6534" si="981">IF(L6471-E6471&lt;0,0,L6471-E6471)</f>
        <v>3.9929999999999999</v>
      </c>
      <c r="U6471" s="47">
        <f t="shared" ref="U6471:U6534" si="982">B6471+$Z$21</f>
        <v>207.56</v>
      </c>
      <c r="V6471" s="47">
        <f t="shared" ref="V6471:V6534" si="983">B6471+$Z$20</f>
        <v>95.69</v>
      </c>
      <c r="W6471" s="11"/>
    </row>
    <row r="6472" spans="1:23" x14ac:dyDescent="0.45">
      <c r="A6472" t="s">
        <v>6477</v>
      </c>
      <c r="B6472">
        <v>92.5</v>
      </c>
      <c r="D6472" s="1" t="str">
        <f>VartojimasGamyba!J6468</f>
        <v>2024-05-27-10</v>
      </c>
      <c r="E6472" s="7">
        <f>VartojimasGamyba!G6468</f>
        <v>0.28699999999999998</v>
      </c>
      <c r="F6472" s="11"/>
      <c r="G6472" s="12">
        <f t="shared" si="976"/>
        <v>4.327777777777789</v>
      </c>
      <c r="H6472" s="12">
        <v>0</v>
      </c>
      <c r="I6472" s="12">
        <v>0</v>
      </c>
      <c r="J6472" s="12">
        <v>3.3540000000000001</v>
      </c>
      <c r="K6472" s="12"/>
      <c r="L6472" s="12">
        <f>VartojimasGamyba!H6468</f>
        <v>3.641</v>
      </c>
      <c r="M6472" s="19">
        <f t="shared" si="977"/>
        <v>0</v>
      </c>
      <c r="N6472" s="7">
        <f t="shared" si="978"/>
        <v>-271.40568000000002</v>
      </c>
      <c r="O6472" s="7">
        <f t="shared" si="979"/>
        <v>0</v>
      </c>
      <c r="R6472" s="7"/>
      <c r="S6472" s="47">
        <f t="shared" si="980"/>
        <v>3.3540000000000001</v>
      </c>
      <c r="T6472" s="47">
        <f t="shared" si="981"/>
        <v>3.3540000000000001</v>
      </c>
      <c r="U6472" s="47">
        <f t="shared" si="982"/>
        <v>192.79000000000002</v>
      </c>
      <c r="V6472" s="47">
        <f t="shared" si="983"/>
        <v>80.92</v>
      </c>
      <c r="W6472" s="11"/>
    </row>
    <row r="6473" spans="1:23" x14ac:dyDescent="0.45">
      <c r="A6473" t="s">
        <v>6478</v>
      </c>
      <c r="B6473">
        <v>79.400000000000006</v>
      </c>
      <c r="D6473" s="1" t="str">
        <f>VartojimasGamyba!J6469</f>
        <v>2024-05-27-11</v>
      </c>
      <c r="E6473" s="7">
        <f>VartojimasGamyba!G6469</f>
        <v>2.54</v>
      </c>
      <c r="F6473" s="11"/>
      <c r="G6473" s="12">
        <f t="shared" si="976"/>
        <v>4.327777777777789</v>
      </c>
      <c r="H6473" s="12">
        <v>0</v>
      </c>
      <c r="I6473" s="12">
        <v>0</v>
      </c>
      <c r="J6473" s="12">
        <v>4.0999999999999925E-2</v>
      </c>
      <c r="K6473" s="12"/>
      <c r="L6473" s="12">
        <f>VartojimasGamyba!H6469</f>
        <v>2.581</v>
      </c>
      <c r="M6473" s="19">
        <f t="shared" si="977"/>
        <v>0</v>
      </c>
      <c r="N6473" s="7">
        <f t="shared" si="978"/>
        <v>-2.7806199999999954</v>
      </c>
      <c r="O6473" s="7">
        <f t="shared" si="979"/>
        <v>0</v>
      </c>
      <c r="R6473" s="7"/>
      <c r="S6473" s="47">
        <f t="shared" si="980"/>
        <v>4.0999999999999925E-2</v>
      </c>
      <c r="T6473" s="47">
        <f t="shared" si="981"/>
        <v>4.0999999999999925E-2</v>
      </c>
      <c r="U6473" s="47">
        <f t="shared" si="982"/>
        <v>179.69</v>
      </c>
      <c r="V6473" s="47">
        <f t="shared" si="983"/>
        <v>67.820000000000007</v>
      </c>
      <c r="W6473" s="11"/>
    </row>
    <row r="6474" spans="1:23" x14ac:dyDescent="0.45">
      <c r="A6474" t="s">
        <v>6479</v>
      </c>
      <c r="B6474">
        <v>77</v>
      </c>
      <c r="D6474" s="1" t="str">
        <f>VartojimasGamyba!J6470</f>
        <v>2024-05-27-12</v>
      </c>
      <c r="E6474" s="7">
        <f>VartojimasGamyba!G6470</f>
        <v>2.5710000000000002</v>
      </c>
      <c r="F6474" s="11"/>
      <c r="G6474" s="12">
        <f t="shared" si="976"/>
        <v>4.327777777777789</v>
      </c>
      <c r="H6474" s="12">
        <v>0</v>
      </c>
      <c r="I6474" s="12">
        <v>0</v>
      </c>
      <c r="J6474" s="12">
        <v>9.9999999999997868E-3</v>
      </c>
      <c r="K6474" s="12"/>
      <c r="L6474" s="12">
        <f>VartojimasGamyba!H6470</f>
        <v>2.581</v>
      </c>
      <c r="M6474" s="19">
        <f t="shared" si="977"/>
        <v>0</v>
      </c>
      <c r="N6474" s="7">
        <f t="shared" si="978"/>
        <v>-0.65419999999998613</v>
      </c>
      <c r="O6474" s="7">
        <f t="shared" si="979"/>
        <v>0</v>
      </c>
      <c r="R6474" s="7"/>
      <c r="S6474" s="47">
        <f t="shared" si="980"/>
        <v>9.9999999999997868E-3</v>
      </c>
      <c r="T6474" s="47">
        <f t="shared" si="981"/>
        <v>9.9999999999997868E-3</v>
      </c>
      <c r="U6474" s="47">
        <f t="shared" si="982"/>
        <v>177.29000000000002</v>
      </c>
      <c r="V6474" s="47">
        <f t="shared" si="983"/>
        <v>65.42</v>
      </c>
      <c r="W6474" s="11"/>
    </row>
    <row r="6475" spans="1:23" x14ac:dyDescent="0.45">
      <c r="A6475" t="s">
        <v>6480</v>
      </c>
      <c r="B6475">
        <v>70.599999999999994</v>
      </c>
      <c r="D6475" s="1" t="str">
        <f>VartojimasGamyba!J6471</f>
        <v>2024-05-27-13</v>
      </c>
      <c r="E6475" s="7">
        <f>VartojimasGamyba!G6471</f>
        <v>2.8050000000000002</v>
      </c>
      <c r="F6475" s="11"/>
      <c r="G6475" s="12">
        <f t="shared" si="976"/>
        <v>3.7355555555555662</v>
      </c>
      <c r="H6475" s="12">
        <v>0</v>
      </c>
      <c r="I6475" s="12">
        <v>0.59222222222222276</v>
      </c>
      <c r="J6475" s="12">
        <v>0</v>
      </c>
      <c r="K6475" s="12"/>
      <c r="L6475" s="12">
        <f>VartojimasGamyba!H6471</f>
        <v>2.2719999999999998</v>
      </c>
      <c r="M6475" s="19">
        <f t="shared" si="977"/>
        <v>0</v>
      </c>
      <c r="N6475" s="7">
        <f t="shared" si="978"/>
        <v>0</v>
      </c>
      <c r="O6475" s="7">
        <f t="shared" si="979"/>
        <v>0</v>
      </c>
      <c r="R6475" s="7"/>
      <c r="S6475" s="47">
        <f t="shared" si="980"/>
        <v>0</v>
      </c>
      <c r="T6475" s="47">
        <f t="shared" si="981"/>
        <v>0</v>
      </c>
      <c r="U6475" s="47">
        <f t="shared" si="982"/>
        <v>170.89</v>
      </c>
      <c r="V6475" s="47">
        <f t="shared" si="983"/>
        <v>59.019999999999996</v>
      </c>
      <c r="W6475" s="11"/>
    </row>
    <row r="6476" spans="1:23" x14ac:dyDescent="0.45">
      <c r="A6476" t="s">
        <v>6481</v>
      </c>
      <c r="B6476">
        <v>69.209999999999994</v>
      </c>
      <c r="D6476" s="1" t="str">
        <f>VartojimasGamyba!J6472</f>
        <v>2024-05-27-14</v>
      </c>
      <c r="E6476" s="7">
        <f>VartojimasGamyba!G6472</f>
        <v>0.36</v>
      </c>
      <c r="F6476" s="11"/>
      <c r="G6476" s="12">
        <f t="shared" si="976"/>
        <v>5.3113333333333337</v>
      </c>
      <c r="H6476" s="12">
        <v>1.5757777777777677</v>
      </c>
      <c r="I6476" s="12">
        <v>0</v>
      </c>
      <c r="J6476" s="12">
        <v>0.35822222222223243</v>
      </c>
      <c r="K6476" s="12"/>
      <c r="L6476" s="12">
        <f>VartojimasGamyba!H6472</f>
        <v>2.294</v>
      </c>
      <c r="M6476" s="19">
        <f t="shared" si="977"/>
        <v>0</v>
      </c>
      <c r="N6476" s="7">
        <f t="shared" si="978"/>
        <v>-20.644346666667253</v>
      </c>
      <c r="O6476" s="7">
        <f t="shared" si="979"/>
        <v>0</v>
      </c>
      <c r="R6476" s="7"/>
      <c r="S6476" s="47">
        <f t="shared" si="980"/>
        <v>1.9340000000000002</v>
      </c>
      <c r="T6476" s="47">
        <f t="shared" si="981"/>
        <v>1.9340000000000002</v>
      </c>
      <c r="U6476" s="47">
        <f t="shared" si="982"/>
        <v>169.5</v>
      </c>
      <c r="V6476" s="47">
        <f t="shared" si="983"/>
        <v>57.629999999999995</v>
      </c>
      <c r="W6476" s="11"/>
    </row>
    <row r="6477" spans="1:23" x14ac:dyDescent="0.45">
      <c r="A6477" t="s">
        <v>6482</v>
      </c>
      <c r="B6477">
        <v>68.14</v>
      </c>
      <c r="D6477" s="1" t="str">
        <f>VartojimasGamyba!J6473</f>
        <v>2024-05-27-15</v>
      </c>
      <c r="E6477" s="7">
        <f>VartojimasGamyba!G6473</f>
        <v>6.3E-2</v>
      </c>
      <c r="F6477" s="11"/>
      <c r="G6477" s="12">
        <f t="shared" si="976"/>
        <v>6.793333333333333</v>
      </c>
      <c r="H6477" s="12">
        <v>1.4819999999999998</v>
      </c>
      <c r="I6477" s="12">
        <v>0</v>
      </c>
      <c r="J6477" s="12">
        <v>0</v>
      </c>
      <c r="K6477" s="12"/>
      <c r="L6477" s="12">
        <f>VartojimasGamyba!H6473</f>
        <v>1.5449999999999999</v>
      </c>
      <c r="M6477" s="19">
        <f t="shared" si="977"/>
        <v>0</v>
      </c>
      <c r="N6477" s="7">
        <f t="shared" si="978"/>
        <v>0</v>
      </c>
      <c r="O6477" s="7">
        <f t="shared" si="979"/>
        <v>0</v>
      </c>
      <c r="R6477" s="7"/>
      <c r="S6477" s="47">
        <f t="shared" si="980"/>
        <v>1.482</v>
      </c>
      <c r="T6477" s="47">
        <f t="shared" si="981"/>
        <v>1.482</v>
      </c>
      <c r="U6477" s="47">
        <f t="shared" si="982"/>
        <v>168.43</v>
      </c>
      <c r="V6477" s="47">
        <f t="shared" si="983"/>
        <v>56.56</v>
      </c>
      <c r="W6477" s="11"/>
    </row>
    <row r="6478" spans="1:23" x14ac:dyDescent="0.45">
      <c r="A6478" t="s">
        <v>6483</v>
      </c>
      <c r="B6478">
        <v>77.23</v>
      </c>
      <c r="D6478" s="1" t="str">
        <f>VartojimasGamyba!J6474</f>
        <v>2024-05-27-16</v>
      </c>
      <c r="E6478" s="7">
        <f>VartojimasGamyba!G6474</f>
        <v>0</v>
      </c>
      <c r="F6478" s="11"/>
      <c r="G6478" s="12">
        <f t="shared" si="976"/>
        <v>6.793333333333333</v>
      </c>
      <c r="H6478" s="12">
        <v>0</v>
      </c>
      <c r="I6478" s="12">
        <v>0</v>
      </c>
      <c r="J6478" s="12">
        <v>0.60699999999999998</v>
      </c>
      <c r="K6478" s="12"/>
      <c r="L6478" s="12">
        <f>VartojimasGamyba!H6474</f>
        <v>0.60699999999999998</v>
      </c>
      <c r="M6478" s="19">
        <f t="shared" si="977"/>
        <v>0</v>
      </c>
      <c r="N6478" s="7">
        <f t="shared" si="978"/>
        <v>-39.849550000000001</v>
      </c>
      <c r="O6478" s="7">
        <f t="shared" si="979"/>
        <v>0</v>
      </c>
      <c r="R6478" s="7"/>
      <c r="S6478" s="47">
        <f t="shared" si="980"/>
        <v>0.60699999999999998</v>
      </c>
      <c r="T6478" s="47">
        <f t="shared" si="981"/>
        <v>0.60699999999999998</v>
      </c>
      <c r="U6478" s="47">
        <f t="shared" si="982"/>
        <v>177.52</v>
      </c>
      <c r="V6478" s="47">
        <f t="shared" si="983"/>
        <v>65.650000000000006</v>
      </c>
      <c r="W6478" s="11"/>
    </row>
    <row r="6479" spans="1:23" x14ac:dyDescent="0.45">
      <c r="A6479" t="s">
        <v>6484</v>
      </c>
      <c r="B6479">
        <v>85.29</v>
      </c>
      <c r="D6479" s="1" t="str">
        <f>VartojimasGamyba!J6475</f>
        <v>2024-05-27-17</v>
      </c>
      <c r="E6479" s="7">
        <f>VartojimasGamyba!G6475</f>
        <v>0.154</v>
      </c>
      <c r="F6479" s="11"/>
      <c r="G6479" s="12">
        <f t="shared" si="976"/>
        <v>6.7466666666666661</v>
      </c>
      <c r="H6479" s="12">
        <v>0</v>
      </c>
      <c r="I6479" s="12">
        <v>4.6666666666666662E-2</v>
      </c>
      <c r="J6479" s="12">
        <v>0</v>
      </c>
      <c r="K6479" s="12"/>
      <c r="L6479" s="12">
        <f>VartojimasGamyba!H6475</f>
        <v>0.112</v>
      </c>
      <c r="M6479" s="19">
        <f t="shared" si="977"/>
        <v>0</v>
      </c>
      <c r="N6479" s="7">
        <f t="shared" si="978"/>
        <v>0</v>
      </c>
      <c r="O6479" s="7">
        <f t="shared" si="979"/>
        <v>0</v>
      </c>
      <c r="R6479" s="7"/>
      <c r="S6479" s="47">
        <f t="shared" si="980"/>
        <v>0</v>
      </c>
      <c r="T6479" s="47">
        <f t="shared" si="981"/>
        <v>0</v>
      </c>
      <c r="U6479" s="47">
        <f t="shared" si="982"/>
        <v>185.58</v>
      </c>
      <c r="V6479" s="47">
        <f t="shared" si="983"/>
        <v>73.710000000000008</v>
      </c>
      <c r="W6479" s="11"/>
    </row>
    <row r="6480" spans="1:23" x14ac:dyDescent="0.45">
      <c r="A6480" t="s">
        <v>6485</v>
      </c>
      <c r="B6480">
        <v>104.81</v>
      </c>
      <c r="D6480" s="1" t="str">
        <f>VartojimasGamyba!J6476</f>
        <v>2024-05-27-18</v>
      </c>
      <c r="E6480" s="7">
        <f>VartojimasGamyba!G6476</f>
        <v>0.32800000000000001</v>
      </c>
      <c r="F6480" s="11"/>
      <c r="G6480" s="12">
        <f t="shared" si="976"/>
        <v>6.3955555555555552</v>
      </c>
      <c r="H6480" s="12">
        <v>0</v>
      </c>
      <c r="I6480" s="12">
        <v>0.35111111111111115</v>
      </c>
      <c r="J6480" s="12">
        <v>0</v>
      </c>
      <c r="K6480" s="12"/>
      <c r="L6480" s="12">
        <f>VartojimasGamyba!H6476</f>
        <v>1.2E-2</v>
      </c>
      <c r="M6480" s="19">
        <f t="shared" si="977"/>
        <v>-4.5102810375396984E-17</v>
      </c>
      <c r="N6480" s="7">
        <f t="shared" si="978"/>
        <v>-9.2505864079939221E-15</v>
      </c>
      <c r="O6480" s="7">
        <f t="shared" si="979"/>
        <v>-9.2505864079939221E-15</v>
      </c>
      <c r="R6480" s="7"/>
      <c r="S6480" s="47">
        <f t="shared" si="980"/>
        <v>-4.5102810375396984E-17</v>
      </c>
      <c r="T6480" s="47">
        <f t="shared" si="981"/>
        <v>0</v>
      </c>
      <c r="U6480" s="47">
        <f t="shared" si="982"/>
        <v>205.10000000000002</v>
      </c>
      <c r="V6480" s="47">
        <f t="shared" si="983"/>
        <v>93.23</v>
      </c>
      <c r="W6480" s="11"/>
    </row>
    <row r="6481" spans="1:23" x14ac:dyDescent="0.45">
      <c r="A6481" t="s">
        <v>6486</v>
      </c>
      <c r="B6481">
        <v>132.11000000000001</v>
      </c>
      <c r="D6481" s="1" t="str">
        <f>VartojimasGamyba!J6477</f>
        <v>2024-05-27-19</v>
      </c>
      <c r="E6481" s="7">
        <f>VartojimasGamyba!G6477</f>
        <v>0.32</v>
      </c>
      <c r="F6481" s="11"/>
      <c r="G6481" s="12">
        <f t="shared" si="976"/>
        <v>6.0399999999999991</v>
      </c>
      <c r="H6481" s="12">
        <v>0</v>
      </c>
      <c r="I6481" s="12">
        <v>0.35555555555555562</v>
      </c>
      <c r="J6481" s="12">
        <v>0</v>
      </c>
      <c r="K6481" s="12"/>
      <c r="L6481" s="12">
        <f>VartojimasGamyba!H6477</f>
        <v>0</v>
      </c>
      <c r="M6481" s="19">
        <f t="shared" si="977"/>
        <v>-5.5511151231257827E-17</v>
      </c>
      <c r="N6481" s="7">
        <f t="shared" si="978"/>
        <v>-1.2900791546144321E-14</v>
      </c>
      <c r="O6481" s="7">
        <f t="shared" si="979"/>
        <v>-1.2900791546144321E-14</v>
      </c>
      <c r="R6481" s="7"/>
      <c r="S6481" s="47">
        <f t="shared" si="980"/>
        <v>-5.5511151231257827E-17</v>
      </c>
      <c r="T6481" s="47">
        <f t="shared" si="981"/>
        <v>0</v>
      </c>
      <c r="U6481" s="47">
        <f t="shared" si="982"/>
        <v>232.40000000000003</v>
      </c>
      <c r="V6481" s="47">
        <f t="shared" si="983"/>
        <v>120.53000000000002</v>
      </c>
      <c r="W6481" s="11"/>
    </row>
    <row r="6482" spans="1:23" x14ac:dyDescent="0.45">
      <c r="A6482" t="s">
        <v>6487</v>
      </c>
      <c r="B6482">
        <v>176.68</v>
      </c>
      <c r="D6482" s="1" t="str">
        <f>VartojimasGamyba!J6478</f>
        <v>2024-05-27-20</v>
      </c>
      <c r="E6482" s="7">
        <f>VartojimasGamyba!G6478</f>
        <v>0.311</v>
      </c>
      <c r="F6482" s="11"/>
      <c r="G6482" s="12">
        <f t="shared" si="976"/>
        <v>5.6944444444444438</v>
      </c>
      <c r="H6482" s="12">
        <v>0</v>
      </c>
      <c r="I6482" s="12">
        <v>0.34555555555555556</v>
      </c>
      <c r="J6482" s="12">
        <v>0</v>
      </c>
      <c r="K6482" s="12"/>
      <c r="L6482" s="12">
        <f>VartojimasGamyba!H6478</f>
        <v>0</v>
      </c>
      <c r="M6482" s="19">
        <f t="shared" si="977"/>
        <v>0</v>
      </c>
      <c r="N6482" s="7">
        <f t="shared" si="978"/>
        <v>0</v>
      </c>
      <c r="O6482" s="7">
        <f t="shared" si="979"/>
        <v>0</v>
      </c>
      <c r="P6482" s="7" t="s">
        <v>8873</v>
      </c>
      <c r="R6482" s="7"/>
      <c r="S6482" s="47">
        <f t="shared" si="980"/>
        <v>0</v>
      </c>
      <c r="T6482" s="47">
        <f t="shared" si="981"/>
        <v>0</v>
      </c>
      <c r="U6482" s="47">
        <f t="shared" si="982"/>
        <v>276.97000000000003</v>
      </c>
      <c r="V6482" s="47">
        <f t="shared" si="983"/>
        <v>165.1</v>
      </c>
      <c r="W6482" s="11"/>
    </row>
    <row r="6483" spans="1:23" x14ac:dyDescent="0.45">
      <c r="A6483" t="s">
        <v>6488</v>
      </c>
      <c r="B6483">
        <v>209.46</v>
      </c>
      <c r="D6483" s="1" t="str">
        <f>VartojimasGamyba!J6479</f>
        <v>2024-05-27-21</v>
      </c>
      <c r="E6483" s="7">
        <f>VartojimasGamyba!G6479</f>
        <v>0.245</v>
      </c>
      <c r="F6483" s="11"/>
      <c r="G6483" s="12">
        <f t="shared" si="976"/>
        <v>5.4222222222222216</v>
      </c>
      <c r="H6483" s="12">
        <v>0</v>
      </c>
      <c r="I6483" s="12">
        <v>0.27222222222222225</v>
      </c>
      <c r="J6483" s="12">
        <v>0</v>
      </c>
      <c r="K6483" s="12"/>
      <c r="L6483" s="12">
        <f>VartojimasGamyba!H6479</f>
        <v>0</v>
      </c>
      <c r="M6483" s="19">
        <f t="shared" si="977"/>
        <v>-2.7755575615628914E-17</v>
      </c>
      <c r="N6483" s="7">
        <f t="shared" si="978"/>
        <v>-8.597289546941056E-15</v>
      </c>
      <c r="O6483" s="7">
        <f t="shared" si="979"/>
        <v>-8.597289546941056E-15</v>
      </c>
      <c r="P6483" s="7">
        <f>SUM(N6462:N6485)</f>
        <v>-1672.249346666667</v>
      </c>
      <c r="R6483" s="7"/>
      <c r="S6483" s="47">
        <f t="shared" si="980"/>
        <v>-2.7755575615628914E-17</v>
      </c>
      <c r="T6483" s="47">
        <f t="shared" si="981"/>
        <v>0</v>
      </c>
      <c r="U6483" s="47">
        <f t="shared" si="982"/>
        <v>309.75</v>
      </c>
      <c r="V6483" s="47">
        <f t="shared" si="983"/>
        <v>197.88</v>
      </c>
      <c r="W6483" s="11"/>
    </row>
    <row r="6484" spans="1:23" x14ac:dyDescent="0.45">
      <c r="A6484" t="s">
        <v>6489</v>
      </c>
      <c r="B6484">
        <v>161.85</v>
      </c>
      <c r="D6484" s="1" t="str">
        <f>VartojimasGamyba!J6480</f>
        <v>2024-05-27-22</v>
      </c>
      <c r="E6484" s="7">
        <f>VartojimasGamyba!G6480</f>
        <v>0.185</v>
      </c>
      <c r="F6484" s="11"/>
      <c r="G6484" s="12">
        <f t="shared" si="976"/>
        <v>5.2166666666666659</v>
      </c>
      <c r="H6484" s="12">
        <v>0</v>
      </c>
      <c r="I6484" s="12">
        <v>0.20555555555555557</v>
      </c>
      <c r="J6484" s="12">
        <v>0</v>
      </c>
      <c r="K6484" s="12"/>
      <c r="L6484" s="12">
        <f>VartojimasGamyba!H6480</f>
        <v>0</v>
      </c>
      <c r="M6484" s="19">
        <f t="shared" si="977"/>
        <v>-2.7755575615628914E-17</v>
      </c>
      <c r="N6484" s="7">
        <f t="shared" si="978"/>
        <v>-7.275846591880963E-15</v>
      </c>
      <c r="O6484" s="7">
        <f t="shared" si="979"/>
        <v>-7.275846591880963E-15</v>
      </c>
      <c r="P6484" s="7" t="s">
        <v>8872</v>
      </c>
      <c r="R6484" s="7"/>
      <c r="S6484" s="47">
        <f t="shared" si="980"/>
        <v>-2.7755575615628914E-17</v>
      </c>
      <c r="T6484" s="47">
        <f t="shared" si="981"/>
        <v>0</v>
      </c>
      <c r="U6484" s="47">
        <f t="shared" si="982"/>
        <v>262.14</v>
      </c>
      <c r="V6484" s="47">
        <f t="shared" si="983"/>
        <v>150.26999999999998</v>
      </c>
      <c r="W6484" s="11"/>
    </row>
    <row r="6485" spans="1:23" x14ac:dyDescent="0.45">
      <c r="A6485" t="s">
        <v>6490</v>
      </c>
      <c r="B6485">
        <v>129.16999999999999</v>
      </c>
      <c r="D6485" s="1" t="str">
        <f>VartojimasGamyba!J6481</f>
        <v>2024-05-27-23</v>
      </c>
      <c r="E6485" s="7">
        <f>VartojimasGamyba!G6481</f>
        <v>0.19500000000000001</v>
      </c>
      <c r="F6485" s="11"/>
      <c r="G6485" s="12">
        <f t="shared" si="976"/>
        <v>4.9999999999999991</v>
      </c>
      <c r="H6485" s="12">
        <v>0</v>
      </c>
      <c r="I6485" s="12">
        <v>0.21666666666666667</v>
      </c>
      <c r="J6485" s="12">
        <v>0</v>
      </c>
      <c r="K6485" s="12"/>
      <c r="L6485" s="12">
        <f>VartojimasGamyba!H6481</f>
        <v>0</v>
      </c>
      <c r="M6485" s="19">
        <f t="shared" si="977"/>
        <v>0</v>
      </c>
      <c r="N6485" s="7">
        <f t="shared" si="978"/>
        <v>0</v>
      </c>
      <c r="O6485" s="7">
        <f t="shared" si="979"/>
        <v>0</v>
      </c>
      <c r="P6485" s="7">
        <f>SUM(O6462:O6485)</f>
        <v>-2.6697932059560616E-14</v>
      </c>
      <c r="Q6485" s="7">
        <f>SUMPRODUCT(B6462:B6485,E6462:E6485)+SUM(E6462:E6485)*$Z$21-SUMPRODUCT(B6462:B6485,L6462:L6485)+SUM(L6462:L6485)*ABS($Z$20)</f>
        <v>-305.56852999999984</v>
      </c>
      <c r="R6485" s="7"/>
      <c r="S6485" s="47">
        <f t="shared" si="980"/>
        <v>0</v>
      </c>
      <c r="T6485" s="47">
        <f t="shared" si="981"/>
        <v>0</v>
      </c>
      <c r="U6485" s="47">
        <f t="shared" si="982"/>
        <v>229.45999999999998</v>
      </c>
      <c r="V6485" s="47">
        <f t="shared" si="983"/>
        <v>117.58999999999999</v>
      </c>
      <c r="W6485" s="11">
        <f>IF(P6485&lt;&gt;Q6485,1,0)</f>
        <v>1</v>
      </c>
    </row>
    <row r="6486" spans="1:23" x14ac:dyDescent="0.45">
      <c r="A6486" t="s">
        <v>6491</v>
      </c>
      <c r="B6486">
        <v>108.55</v>
      </c>
      <c r="D6486" s="9" t="str">
        <f>VartojimasGamyba!J6482</f>
        <v>2024-05-28-00</v>
      </c>
      <c r="E6486" s="8">
        <f>VartojimasGamyba!G6482</f>
        <v>0.158</v>
      </c>
      <c r="F6486" s="11"/>
      <c r="G6486" s="7">
        <f>G6485+H6486-I6486</f>
        <v>4.8244444444444436</v>
      </c>
      <c r="H6486" s="7">
        <v>0</v>
      </c>
      <c r="I6486" s="7">
        <v>0.17555555555555558</v>
      </c>
      <c r="J6486" s="7">
        <v>0</v>
      </c>
      <c r="L6486" s="7">
        <f>VartojimasGamyba!H6482</f>
        <v>0</v>
      </c>
      <c r="M6486" s="15">
        <f t="shared" si="977"/>
        <v>-2.7755575615628914E-17</v>
      </c>
      <c r="N6486" s="7">
        <f t="shared" si="978"/>
        <v>-5.7964744115679424E-15</v>
      </c>
      <c r="O6486" s="7">
        <f t="shared" si="979"/>
        <v>-5.7964744115679424E-15</v>
      </c>
      <c r="R6486" s="20" t="s">
        <v>8783</v>
      </c>
      <c r="S6486" s="47">
        <f t="shared" si="980"/>
        <v>-2.7755575615628914E-17</v>
      </c>
      <c r="T6486" s="47">
        <f t="shared" si="981"/>
        <v>0</v>
      </c>
      <c r="U6486" s="47">
        <f t="shared" si="982"/>
        <v>208.84</v>
      </c>
      <c r="V6486" s="47">
        <f t="shared" si="983"/>
        <v>96.97</v>
      </c>
      <c r="W6486" s="11"/>
    </row>
    <row r="6487" spans="1:23" x14ac:dyDescent="0.45">
      <c r="A6487" t="s">
        <v>6492</v>
      </c>
      <c r="B6487">
        <v>98.2</v>
      </c>
      <c r="D6487" s="9" t="str">
        <f>VartojimasGamyba!J6483</f>
        <v>2024-05-28-01</v>
      </c>
      <c r="E6487" s="8">
        <f>VartojimasGamyba!G6483</f>
        <v>0.223</v>
      </c>
      <c r="F6487" s="11"/>
      <c r="G6487" s="7">
        <f t="shared" ref="G6487:G6509" si="984">G6486+H6487-I6487</f>
        <v>4.5766666666666662</v>
      </c>
      <c r="H6487" s="7">
        <v>0</v>
      </c>
      <c r="I6487" s="7">
        <v>0.24777777777777779</v>
      </c>
      <c r="J6487" s="7">
        <v>0</v>
      </c>
      <c r="L6487" s="7">
        <f>VartojimasGamyba!H6483</f>
        <v>0</v>
      </c>
      <c r="M6487" s="15">
        <f t="shared" si="977"/>
        <v>0</v>
      </c>
      <c r="N6487" s="7">
        <f t="shared" si="978"/>
        <v>0</v>
      </c>
      <c r="O6487" s="7">
        <f t="shared" si="979"/>
        <v>0</v>
      </c>
      <c r="R6487" s="7"/>
      <c r="S6487" s="47">
        <f t="shared" si="980"/>
        <v>0</v>
      </c>
      <c r="T6487" s="47">
        <f t="shared" si="981"/>
        <v>0</v>
      </c>
      <c r="U6487" s="47">
        <f t="shared" si="982"/>
        <v>198.49</v>
      </c>
      <c r="V6487" s="47">
        <f t="shared" si="983"/>
        <v>86.62</v>
      </c>
      <c r="W6487" s="11"/>
    </row>
    <row r="6488" spans="1:23" x14ac:dyDescent="0.45">
      <c r="A6488" t="s">
        <v>6493</v>
      </c>
      <c r="B6488">
        <v>90.41</v>
      </c>
      <c r="D6488" s="9" t="str">
        <f>VartojimasGamyba!J6484</f>
        <v>2024-05-28-02</v>
      </c>
      <c r="E6488" s="8">
        <f>VartojimasGamyba!G6484</f>
        <v>0.12</v>
      </c>
      <c r="F6488" s="11"/>
      <c r="G6488" s="7">
        <f t="shared" si="984"/>
        <v>4.4544444444444444</v>
      </c>
      <c r="H6488" s="7">
        <v>0</v>
      </c>
      <c r="I6488" s="7">
        <v>0.12222222222222223</v>
      </c>
      <c r="J6488" s="7">
        <v>0</v>
      </c>
      <c r="L6488" s="7">
        <f>VartojimasGamyba!H6484</f>
        <v>0.01</v>
      </c>
      <c r="M6488" s="15">
        <f t="shared" si="977"/>
        <v>-1.9081958235744878E-17</v>
      </c>
      <c r="N6488" s="7">
        <f t="shared" si="978"/>
        <v>-3.6389294355565479E-15</v>
      </c>
      <c r="O6488" s="7">
        <f t="shared" si="979"/>
        <v>-3.6389294355565479E-15</v>
      </c>
      <c r="R6488" s="7"/>
      <c r="S6488" s="47">
        <f t="shared" si="980"/>
        <v>-1.9081958235744878E-17</v>
      </c>
      <c r="T6488" s="47">
        <f t="shared" si="981"/>
        <v>0</v>
      </c>
      <c r="U6488" s="47">
        <f t="shared" si="982"/>
        <v>190.7</v>
      </c>
      <c r="V6488" s="47">
        <f t="shared" si="983"/>
        <v>78.83</v>
      </c>
      <c r="W6488" s="11"/>
    </row>
    <row r="6489" spans="1:23" x14ac:dyDescent="0.45">
      <c r="A6489" t="s">
        <v>6494</v>
      </c>
      <c r="B6489">
        <v>87.91</v>
      </c>
      <c r="D6489" s="9" t="str">
        <f>VartojimasGamyba!J6485</f>
        <v>2024-05-28-03</v>
      </c>
      <c r="E6489" s="8">
        <f>VartojimasGamyba!G6485</f>
        <v>9.7000000000000003E-2</v>
      </c>
      <c r="F6489" s="11"/>
      <c r="G6489" s="7">
        <f t="shared" si="984"/>
        <v>4.4444444444444446</v>
      </c>
      <c r="H6489" s="7">
        <v>0</v>
      </c>
      <c r="I6489" s="7">
        <v>1.0000000000000009E-2</v>
      </c>
      <c r="J6489" s="7">
        <v>0</v>
      </c>
      <c r="L6489" s="7">
        <f>VartojimasGamyba!H6485</f>
        <v>8.7999999999999995E-2</v>
      </c>
      <c r="M6489" s="15">
        <f t="shared" si="977"/>
        <v>0</v>
      </c>
      <c r="N6489" s="7">
        <f t="shared" si="978"/>
        <v>0</v>
      </c>
      <c r="O6489" s="7">
        <f t="shared" si="979"/>
        <v>0</v>
      </c>
      <c r="R6489" s="7"/>
      <c r="S6489" s="47">
        <f t="shared" si="980"/>
        <v>0</v>
      </c>
      <c r="T6489" s="47">
        <f t="shared" si="981"/>
        <v>0</v>
      </c>
      <c r="U6489" s="47">
        <f t="shared" si="982"/>
        <v>188.2</v>
      </c>
      <c r="V6489" s="47">
        <f t="shared" si="983"/>
        <v>76.33</v>
      </c>
      <c r="W6489" s="11"/>
    </row>
    <row r="6490" spans="1:23" x14ac:dyDescent="0.45">
      <c r="A6490" t="s">
        <v>6495</v>
      </c>
      <c r="B6490">
        <v>85.38</v>
      </c>
      <c r="D6490" s="9" t="str">
        <f>VartojimasGamyba!J6486</f>
        <v>2024-05-28-04</v>
      </c>
      <c r="E6490" s="8">
        <f>VartojimasGamyba!G6486</f>
        <v>1E-3</v>
      </c>
      <c r="F6490" s="11"/>
      <c r="G6490" s="7">
        <f t="shared" si="984"/>
        <v>4.4444444444444446</v>
      </c>
      <c r="H6490" s="7">
        <v>0</v>
      </c>
      <c r="I6490" s="7">
        <v>0</v>
      </c>
      <c r="J6490" s="7">
        <v>0.438</v>
      </c>
      <c r="L6490" s="7">
        <f>VartojimasGamyba!H6486</f>
        <v>0.439</v>
      </c>
      <c r="M6490" s="15">
        <f t="shared" si="977"/>
        <v>0</v>
      </c>
      <c r="N6490" s="7">
        <f t="shared" si="978"/>
        <v>-32.324399999999997</v>
      </c>
      <c r="O6490" s="7">
        <f t="shared" si="979"/>
        <v>0</v>
      </c>
      <c r="R6490" s="7"/>
      <c r="S6490" s="47">
        <f t="shared" si="980"/>
        <v>0.438</v>
      </c>
      <c r="T6490" s="47">
        <f t="shared" si="981"/>
        <v>0.438</v>
      </c>
      <c r="U6490" s="47">
        <f t="shared" si="982"/>
        <v>185.67000000000002</v>
      </c>
      <c r="V6490" s="47">
        <f t="shared" si="983"/>
        <v>73.8</v>
      </c>
      <c r="W6490" s="11"/>
    </row>
    <row r="6491" spans="1:23" x14ac:dyDescent="0.45">
      <c r="A6491" t="s">
        <v>6496</v>
      </c>
      <c r="B6491">
        <v>83.95</v>
      </c>
      <c r="D6491" s="9" t="str">
        <f>VartojimasGamyba!J6487</f>
        <v>2024-05-28-05</v>
      </c>
      <c r="E6491" s="8">
        <f>VartojimasGamyba!G6487</f>
        <v>5.5E-2</v>
      </c>
      <c r="F6491" s="11"/>
      <c r="G6491" s="7">
        <f t="shared" si="984"/>
        <v>4.4444444444444455</v>
      </c>
      <c r="H6491" s="7">
        <v>7.7715611723760958E-16</v>
      </c>
      <c r="I6491" s="7">
        <v>0</v>
      </c>
      <c r="J6491" s="7">
        <v>1.292</v>
      </c>
      <c r="L6491" s="7">
        <f>VartojimasGamyba!H6487</f>
        <v>1.347</v>
      </c>
      <c r="M6491" s="15">
        <f t="shared" si="977"/>
        <v>0</v>
      </c>
      <c r="N6491" s="7">
        <f t="shared" si="978"/>
        <v>-93.502040000000008</v>
      </c>
      <c r="O6491" s="7">
        <f t="shared" si="979"/>
        <v>0</v>
      </c>
      <c r="R6491" s="7"/>
      <c r="S6491" s="47">
        <f t="shared" si="980"/>
        <v>1.292</v>
      </c>
      <c r="T6491" s="47">
        <f t="shared" si="981"/>
        <v>1.292</v>
      </c>
      <c r="U6491" s="47">
        <f t="shared" si="982"/>
        <v>184.24</v>
      </c>
      <c r="V6491" s="47">
        <f t="shared" si="983"/>
        <v>72.37</v>
      </c>
      <c r="W6491" s="11"/>
    </row>
    <row r="6492" spans="1:23" x14ac:dyDescent="0.45">
      <c r="A6492" t="s">
        <v>6497</v>
      </c>
      <c r="B6492">
        <v>88.35</v>
      </c>
      <c r="D6492" s="9" t="str">
        <f>VartojimasGamyba!J6488</f>
        <v>2024-05-28-06</v>
      </c>
      <c r="E6492" s="8">
        <f>VartojimasGamyba!G6488</f>
        <v>0</v>
      </c>
      <c r="F6492" s="11"/>
      <c r="G6492" s="7">
        <f t="shared" si="984"/>
        <v>4.4444444444444455</v>
      </c>
      <c r="H6492" s="7">
        <v>0</v>
      </c>
      <c r="I6492" s="7">
        <v>0</v>
      </c>
      <c r="J6492" s="7">
        <v>2.36</v>
      </c>
      <c r="L6492" s="7">
        <f>VartojimasGamyba!H6488</f>
        <v>2.36</v>
      </c>
      <c r="M6492" s="15">
        <f t="shared" si="977"/>
        <v>0</v>
      </c>
      <c r="N6492" s="7">
        <f t="shared" si="978"/>
        <v>-181.17719999999997</v>
      </c>
      <c r="O6492" s="7">
        <f t="shared" si="979"/>
        <v>0</v>
      </c>
      <c r="R6492" s="7"/>
      <c r="S6492" s="47">
        <f t="shared" si="980"/>
        <v>2.36</v>
      </c>
      <c r="T6492" s="47">
        <f t="shared" si="981"/>
        <v>2.36</v>
      </c>
      <c r="U6492" s="47">
        <f t="shared" si="982"/>
        <v>188.64</v>
      </c>
      <c r="V6492" s="47">
        <f t="shared" si="983"/>
        <v>76.77</v>
      </c>
      <c r="W6492" s="11"/>
    </row>
    <row r="6493" spans="1:23" x14ac:dyDescent="0.45">
      <c r="A6493" t="s">
        <v>6498</v>
      </c>
      <c r="B6493">
        <v>111.14</v>
      </c>
      <c r="D6493" s="9" t="str">
        <f>VartojimasGamyba!J6489</f>
        <v>2024-05-28-07</v>
      </c>
      <c r="E6493" s="8">
        <f>VartojimasGamyba!G6489</f>
        <v>0</v>
      </c>
      <c r="F6493" s="11"/>
      <c r="G6493" s="7">
        <f t="shared" si="984"/>
        <v>4.4444444444444455</v>
      </c>
      <c r="H6493" s="7">
        <v>0</v>
      </c>
      <c r="I6493" s="7">
        <v>0</v>
      </c>
      <c r="J6493" s="7">
        <v>3.105</v>
      </c>
      <c r="L6493" s="7">
        <f>VartojimasGamyba!H6489</f>
        <v>3.105</v>
      </c>
      <c r="M6493" s="15">
        <f t="shared" si="977"/>
        <v>0</v>
      </c>
      <c r="N6493" s="7">
        <f t="shared" si="978"/>
        <v>-309.13380000000001</v>
      </c>
      <c r="O6493" s="7">
        <f t="shared" si="979"/>
        <v>0</v>
      </c>
      <c r="R6493" s="7"/>
      <c r="S6493" s="47">
        <f t="shared" si="980"/>
        <v>3.105</v>
      </c>
      <c r="T6493" s="47">
        <f t="shared" si="981"/>
        <v>3.105</v>
      </c>
      <c r="U6493" s="47">
        <f t="shared" si="982"/>
        <v>211.43</v>
      </c>
      <c r="V6493" s="47">
        <f t="shared" si="983"/>
        <v>99.56</v>
      </c>
      <c r="W6493" s="11"/>
    </row>
    <row r="6494" spans="1:23" x14ac:dyDescent="0.45">
      <c r="A6494" t="s">
        <v>6499</v>
      </c>
      <c r="B6494">
        <v>120.99</v>
      </c>
      <c r="D6494" s="9" t="str">
        <f>VartojimasGamyba!J6490</f>
        <v>2024-05-28-08</v>
      </c>
      <c r="E6494" s="8">
        <f>VartojimasGamyba!G6490</f>
        <v>0</v>
      </c>
      <c r="F6494" s="11"/>
      <c r="G6494" s="7">
        <f t="shared" si="984"/>
        <v>4.4444444444444455</v>
      </c>
      <c r="H6494" s="7">
        <v>0</v>
      </c>
      <c r="I6494" s="7">
        <v>0</v>
      </c>
      <c r="J6494" s="7">
        <v>3.5979999999999999</v>
      </c>
      <c r="L6494" s="7">
        <f>VartojimasGamyba!H6490</f>
        <v>3.5979999999999999</v>
      </c>
      <c r="M6494" s="15">
        <f t="shared" si="977"/>
        <v>0</v>
      </c>
      <c r="N6494" s="7">
        <f t="shared" si="978"/>
        <v>-393.65717999999998</v>
      </c>
      <c r="O6494" s="7">
        <f t="shared" si="979"/>
        <v>0</v>
      </c>
      <c r="R6494" s="7"/>
      <c r="S6494" s="47">
        <f t="shared" si="980"/>
        <v>3.5979999999999999</v>
      </c>
      <c r="T6494" s="47">
        <f t="shared" si="981"/>
        <v>3.5979999999999999</v>
      </c>
      <c r="U6494" s="47">
        <f t="shared" si="982"/>
        <v>221.28</v>
      </c>
      <c r="V6494" s="47">
        <f t="shared" si="983"/>
        <v>109.41</v>
      </c>
      <c r="W6494" s="11"/>
    </row>
    <row r="6495" spans="1:23" x14ac:dyDescent="0.45">
      <c r="A6495" t="s">
        <v>6500</v>
      </c>
      <c r="B6495">
        <v>102.78</v>
      </c>
      <c r="D6495" s="9" t="str">
        <f>VartojimasGamyba!J6491</f>
        <v>2024-05-28-09</v>
      </c>
      <c r="E6495" s="8">
        <f>VartojimasGamyba!G6491</f>
        <v>0</v>
      </c>
      <c r="F6495" s="11"/>
      <c r="G6495" s="7">
        <f t="shared" si="984"/>
        <v>4.4444444444444455</v>
      </c>
      <c r="H6495" s="7">
        <v>0</v>
      </c>
      <c r="I6495" s="7">
        <v>0</v>
      </c>
      <c r="J6495" s="7">
        <v>4.0030000000000001</v>
      </c>
      <c r="L6495" s="7">
        <f>VartojimasGamyba!H6491</f>
        <v>4.0030000000000001</v>
      </c>
      <c r="M6495" s="15">
        <f t="shared" si="977"/>
        <v>0</v>
      </c>
      <c r="N6495" s="7">
        <f t="shared" si="978"/>
        <v>-365.0736</v>
      </c>
      <c r="O6495" s="7">
        <f t="shared" si="979"/>
        <v>0</v>
      </c>
      <c r="R6495" s="7"/>
      <c r="S6495" s="47">
        <f t="shared" si="980"/>
        <v>4.0030000000000001</v>
      </c>
      <c r="T6495" s="47">
        <f t="shared" si="981"/>
        <v>4.0030000000000001</v>
      </c>
      <c r="U6495" s="47">
        <f t="shared" si="982"/>
        <v>203.07</v>
      </c>
      <c r="V6495" s="47">
        <f t="shared" si="983"/>
        <v>91.2</v>
      </c>
      <c r="W6495" s="11"/>
    </row>
    <row r="6496" spans="1:23" x14ac:dyDescent="0.45">
      <c r="A6496" t="s">
        <v>6501</v>
      </c>
      <c r="B6496">
        <v>85.86</v>
      </c>
      <c r="D6496" s="9" t="str">
        <f>VartojimasGamyba!J6492</f>
        <v>2024-05-28-10</v>
      </c>
      <c r="E6496" s="8">
        <f>VartojimasGamyba!G6492</f>
        <v>0.31900000000000001</v>
      </c>
      <c r="F6496" s="11"/>
      <c r="G6496" s="7">
        <f t="shared" si="984"/>
        <v>4.4444444444444455</v>
      </c>
      <c r="H6496" s="7">
        <v>0</v>
      </c>
      <c r="I6496" s="7">
        <v>0</v>
      </c>
      <c r="J6496" s="7">
        <v>2.911</v>
      </c>
      <c r="L6496" s="7">
        <f>VartojimasGamyba!H6492</f>
        <v>3.23</v>
      </c>
      <c r="M6496" s="15">
        <f t="shared" si="977"/>
        <v>0</v>
      </c>
      <c r="N6496" s="7">
        <f t="shared" si="978"/>
        <v>-216.22908000000001</v>
      </c>
      <c r="O6496" s="7">
        <f t="shared" si="979"/>
        <v>0</v>
      </c>
      <c r="R6496" s="7"/>
      <c r="S6496" s="47">
        <f t="shared" si="980"/>
        <v>2.911</v>
      </c>
      <c r="T6496" s="47">
        <f t="shared" si="981"/>
        <v>2.911</v>
      </c>
      <c r="U6496" s="47">
        <f t="shared" si="982"/>
        <v>186.15</v>
      </c>
      <c r="V6496" s="47">
        <f t="shared" si="983"/>
        <v>74.28</v>
      </c>
      <c r="W6496" s="11"/>
    </row>
    <row r="6497" spans="1:23" x14ac:dyDescent="0.45">
      <c r="A6497" t="s">
        <v>6502</v>
      </c>
      <c r="B6497">
        <v>72.91</v>
      </c>
      <c r="D6497" s="9" t="str">
        <f>VartojimasGamyba!J6493</f>
        <v>2024-05-28-11</v>
      </c>
      <c r="E6497" s="8">
        <f>VartojimasGamyba!G6493</f>
        <v>0.159</v>
      </c>
      <c r="F6497" s="11"/>
      <c r="G6497" s="7">
        <f t="shared" si="984"/>
        <v>4.4444444444444455</v>
      </c>
      <c r="H6497" s="7">
        <v>0</v>
      </c>
      <c r="I6497" s="7">
        <v>0</v>
      </c>
      <c r="J6497" s="7">
        <v>2.4350000000000001</v>
      </c>
      <c r="L6497" s="7">
        <f>VartojimasGamyba!H6493</f>
        <v>2.5939999999999999</v>
      </c>
      <c r="M6497" s="15">
        <f t="shared" si="977"/>
        <v>0</v>
      </c>
      <c r="N6497" s="7">
        <f t="shared" si="978"/>
        <v>-149.33855</v>
      </c>
      <c r="O6497" s="7">
        <f t="shared" si="979"/>
        <v>0</v>
      </c>
      <c r="R6497" s="7"/>
      <c r="S6497" s="47">
        <f t="shared" si="980"/>
        <v>2.4350000000000001</v>
      </c>
      <c r="T6497" s="47">
        <f t="shared" si="981"/>
        <v>2.4350000000000001</v>
      </c>
      <c r="U6497" s="47">
        <f t="shared" si="982"/>
        <v>173.2</v>
      </c>
      <c r="V6497" s="47">
        <f t="shared" si="983"/>
        <v>61.33</v>
      </c>
      <c r="W6497" s="11"/>
    </row>
    <row r="6498" spans="1:23" x14ac:dyDescent="0.45">
      <c r="A6498" t="s">
        <v>6503</v>
      </c>
      <c r="B6498">
        <v>69.77</v>
      </c>
      <c r="D6498" s="9" t="str">
        <f>VartojimasGamyba!J6494</f>
        <v>2024-05-28-12</v>
      </c>
      <c r="E6498" s="8">
        <f>VartojimasGamyba!G6494</f>
        <v>0.10199999999999999</v>
      </c>
      <c r="F6498" s="11"/>
      <c r="G6498" s="7">
        <f t="shared" si="984"/>
        <v>4.4444444444444455</v>
      </c>
      <c r="H6498" s="7">
        <v>0</v>
      </c>
      <c r="I6498" s="7">
        <v>0</v>
      </c>
      <c r="J6498" s="7">
        <v>2.8370000000000002</v>
      </c>
      <c r="L6498" s="7">
        <f>VartojimasGamyba!H6494</f>
        <v>2.9390000000000001</v>
      </c>
      <c r="M6498" s="15">
        <f t="shared" si="977"/>
        <v>0</v>
      </c>
      <c r="N6498" s="7">
        <f t="shared" si="978"/>
        <v>-165.08503000000002</v>
      </c>
      <c r="O6498" s="7">
        <f t="shared" si="979"/>
        <v>0</v>
      </c>
      <c r="R6498" s="7"/>
      <c r="S6498" s="47">
        <f t="shared" si="980"/>
        <v>2.8370000000000002</v>
      </c>
      <c r="T6498" s="47">
        <f t="shared" si="981"/>
        <v>2.8370000000000002</v>
      </c>
      <c r="U6498" s="47">
        <f t="shared" si="982"/>
        <v>170.06</v>
      </c>
      <c r="V6498" s="47">
        <f t="shared" si="983"/>
        <v>58.19</v>
      </c>
      <c r="W6498" s="11"/>
    </row>
    <row r="6499" spans="1:23" x14ac:dyDescent="0.45">
      <c r="A6499" t="s">
        <v>6504</v>
      </c>
      <c r="B6499">
        <v>61.68</v>
      </c>
      <c r="D6499" s="9" t="str">
        <f>VartojimasGamyba!J6495</f>
        <v>2024-05-28-13</v>
      </c>
      <c r="E6499" s="8">
        <f>VartojimasGamyba!G6495</f>
        <v>0</v>
      </c>
      <c r="F6499" s="11"/>
      <c r="G6499" s="7">
        <f t="shared" si="984"/>
        <v>4.4444444444444464</v>
      </c>
      <c r="H6499" s="7">
        <v>0</v>
      </c>
      <c r="I6499" s="7">
        <v>-4.4408920985006262E-16</v>
      </c>
      <c r="J6499" s="7">
        <v>3.004</v>
      </c>
      <c r="L6499" s="7">
        <f>VartojimasGamyba!H6495</f>
        <v>3.004</v>
      </c>
      <c r="M6499" s="15">
        <f t="shared" si="977"/>
        <v>0</v>
      </c>
      <c r="N6499" s="7">
        <f t="shared" si="978"/>
        <v>-150.50040000000001</v>
      </c>
      <c r="O6499" s="7">
        <f t="shared" si="979"/>
        <v>0</v>
      </c>
      <c r="R6499" s="7"/>
      <c r="S6499" s="47">
        <f t="shared" si="980"/>
        <v>3.004</v>
      </c>
      <c r="T6499" s="47">
        <f t="shared" si="981"/>
        <v>3.004</v>
      </c>
      <c r="U6499" s="47">
        <f t="shared" si="982"/>
        <v>161.97</v>
      </c>
      <c r="V6499" s="47">
        <f t="shared" si="983"/>
        <v>50.1</v>
      </c>
      <c r="W6499" s="11"/>
    </row>
    <row r="6500" spans="1:23" x14ac:dyDescent="0.45">
      <c r="A6500" t="s">
        <v>6505</v>
      </c>
      <c r="B6500">
        <v>55.78</v>
      </c>
      <c r="D6500" s="9" t="str">
        <f>VartojimasGamyba!J6496</f>
        <v>2024-05-28-14</v>
      </c>
      <c r="E6500" s="8">
        <f>VartojimasGamyba!G6496</f>
        <v>4.7E-2</v>
      </c>
      <c r="F6500" s="11"/>
      <c r="G6500" s="7">
        <f t="shared" si="984"/>
        <v>6.6655555555555566</v>
      </c>
      <c r="H6500" s="7">
        <v>2.2211111111111106</v>
      </c>
      <c r="I6500" s="7">
        <v>0</v>
      </c>
      <c r="J6500" s="7">
        <v>1.1888888888889504E-2</v>
      </c>
      <c r="L6500" s="7">
        <f>VartojimasGamyba!H6496</f>
        <v>2.2799999999999998</v>
      </c>
      <c r="M6500" s="15">
        <f t="shared" si="977"/>
        <v>0</v>
      </c>
      <c r="N6500" s="7">
        <f t="shared" si="978"/>
        <v>-0.52548888888891609</v>
      </c>
      <c r="O6500" s="7">
        <f t="shared" si="979"/>
        <v>0</v>
      </c>
      <c r="R6500" s="7"/>
      <c r="S6500" s="47">
        <f t="shared" si="980"/>
        <v>2.2329999999999997</v>
      </c>
      <c r="T6500" s="47">
        <f t="shared" si="981"/>
        <v>2.2329999999999997</v>
      </c>
      <c r="U6500" s="47">
        <f t="shared" si="982"/>
        <v>156.07</v>
      </c>
      <c r="V6500" s="47">
        <f t="shared" si="983"/>
        <v>44.2</v>
      </c>
      <c r="W6500" s="11"/>
    </row>
    <row r="6501" spans="1:23" x14ac:dyDescent="0.45">
      <c r="A6501" t="s">
        <v>6506</v>
      </c>
      <c r="B6501">
        <v>55.8</v>
      </c>
      <c r="D6501" s="9" t="str">
        <f>VartojimasGamyba!J6497</f>
        <v>2024-05-28-15</v>
      </c>
      <c r="E6501" s="8">
        <f>VartojimasGamyba!G6497</f>
        <v>0.151</v>
      </c>
      <c r="F6501" s="11"/>
      <c r="G6501" s="7">
        <f t="shared" si="984"/>
        <v>6.6655555555555566</v>
      </c>
      <c r="H6501" s="7">
        <v>0</v>
      </c>
      <c r="I6501" s="7">
        <v>0</v>
      </c>
      <c r="J6501" s="7">
        <v>1.385</v>
      </c>
      <c r="L6501" s="7">
        <f>VartojimasGamyba!H6497</f>
        <v>1.536</v>
      </c>
      <c r="M6501" s="15">
        <f t="shared" si="977"/>
        <v>0</v>
      </c>
      <c r="N6501" s="7">
        <f t="shared" si="978"/>
        <v>-61.244700000000002</v>
      </c>
      <c r="O6501" s="7">
        <f t="shared" si="979"/>
        <v>0</v>
      </c>
      <c r="R6501" s="7"/>
      <c r="S6501" s="47">
        <f t="shared" si="980"/>
        <v>1.385</v>
      </c>
      <c r="T6501" s="47">
        <f t="shared" si="981"/>
        <v>1.385</v>
      </c>
      <c r="U6501" s="47">
        <f t="shared" si="982"/>
        <v>156.09</v>
      </c>
      <c r="V6501" s="47">
        <f t="shared" si="983"/>
        <v>44.22</v>
      </c>
      <c r="W6501" s="11"/>
    </row>
    <row r="6502" spans="1:23" x14ac:dyDescent="0.45">
      <c r="A6502" t="s">
        <v>6507</v>
      </c>
      <c r="B6502">
        <v>66.260000000000005</v>
      </c>
      <c r="D6502" s="9" t="str">
        <f>VartojimasGamyba!J6498</f>
        <v>2024-05-28-16</v>
      </c>
      <c r="E6502" s="8">
        <f>VartojimasGamyba!G6498</f>
        <v>1E-3</v>
      </c>
      <c r="F6502" s="11"/>
      <c r="G6502" s="7">
        <f t="shared" si="984"/>
        <v>6.6655555555555566</v>
      </c>
      <c r="H6502" s="7">
        <v>0</v>
      </c>
      <c r="I6502" s="7">
        <v>0</v>
      </c>
      <c r="J6502" s="7">
        <v>0.70299999999999996</v>
      </c>
      <c r="L6502" s="7">
        <f>VartojimasGamyba!H6498</f>
        <v>0.70399999999999996</v>
      </c>
      <c r="M6502" s="15">
        <f t="shared" si="977"/>
        <v>0</v>
      </c>
      <c r="N6502" s="7">
        <f t="shared" si="978"/>
        <v>-38.440040000000003</v>
      </c>
      <c r="O6502" s="7">
        <f t="shared" si="979"/>
        <v>0</v>
      </c>
      <c r="R6502" s="7"/>
      <c r="S6502" s="47">
        <f t="shared" si="980"/>
        <v>0.70299999999999996</v>
      </c>
      <c r="T6502" s="47">
        <f t="shared" si="981"/>
        <v>0.70299999999999996</v>
      </c>
      <c r="U6502" s="47">
        <f t="shared" si="982"/>
        <v>166.55</v>
      </c>
      <c r="V6502" s="47">
        <f t="shared" si="983"/>
        <v>54.680000000000007</v>
      </c>
      <c r="W6502" s="11"/>
    </row>
    <row r="6503" spans="1:23" x14ac:dyDescent="0.45">
      <c r="A6503" t="s">
        <v>6508</v>
      </c>
      <c r="B6503">
        <v>73.66</v>
      </c>
      <c r="D6503" s="9" t="str">
        <f>VartojimasGamyba!J6499</f>
        <v>2024-05-28-17</v>
      </c>
      <c r="E6503" s="8">
        <f>VartojimasGamyba!G6499</f>
        <v>9.5000000000000001E-2</v>
      </c>
      <c r="F6503" s="11"/>
      <c r="G6503" s="7">
        <f t="shared" si="984"/>
        <v>6.6655555555555566</v>
      </c>
      <c r="H6503" s="7">
        <v>6.9388939039072284E-18</v>
      </c>
      <c r="I6503" s="7">
        <v>0</v>
      </c>
      <c r="J6503" s="7">
        <v>3.8000000000000006E-2</v>
      </c>
      <c r="L6503" s="7">
        <f>VartojimasGamyba!H6499</f>
        <v>0.13300000000000001</v>
      </c>
      <c r="M6503" s="15">
        <f t="shared" si="977"/>
        <v>0</v>
      </c>
      <c r="N6503" s="7">
        <f t="shared" si="978"/>
        <v>-2.3590400000000002</v>
      </c>
      <c r="O6503" s="7">
        <f t="shared" si="979"/>
        <v>0</v>
      </c>
      <c r="R6503" s="7"/>
      <c r="S6503" s="47">
        <f t="shared" si="980"/>
        <v>3.8000000000000006E-2</v>
      </c>
      <c r="T6503" s="47">
        <f t="shared" si="981"/>
        <v>3.8000000000000006E-2</v>
      </c>
      <c r="U6503" s="47">
        <f t="shared" si="982"/>
        <v>173.95</v>
      </c>
      <c r="V6503" s="47">
        <f t="shared" si="983"/>
        <v>62.08</v>
      </c>
      <c r="W6503" s="11"/>
    </row>
    <row r="6504" spans="1:23" x14ac:dyDescent="0.45">
      <c r="A6504" t="s">
        <v>6509</v>
      </c>
      <c r="B6504">
        <v>88.17</v>
      </c>
      <c r="D6504" s="9" t="str">
        <f>VartojimasGamyba!J6500</f>
        <v>2024-05-28-18</v>
      </c>
      <c r="E6504" s="8">
        <f>VartojimasGamyba!G6500</f>
        <v>0.35699999999999998</v>
      </c>
      <c r="F6504" s="11"/>
      <c r="G6504" s="7">
        <f t="shared" si="984"/>
        <v>6.2844444444444454</v>
      </c>
      <c r="H6504" s="7">
        <v>0</v>
      </c>
      <c r="I6504" s="7">
        <v>0.38111111111111096</v>
      </c>
      <c r="J6504" s="7">
        <v>0</v>
      </c>
      <c r="L6504" s="7">
        <f>VartojimasGamyba!H6500</f>
        <v>1.4E-2</v>
      </c>
      <c r="M6504" s="15">
        <f t="shared" si="977"/>
        <v>1.231653667943533E-16</v>
      </c>
      <c r="N6504" s="7">
        <f t="shared" si="978"/>
        <v>2.3211745026063823E-14</v>
      </c>
      <c r="O6504" s="7">
        <f t="shared" si="979"/>
        <v>2.3211745026063823E-14</v>
      </c>
      <c r="R6504" s="7"/>
      <c r="S6504" s="47">
        <f t="shared" si="980"/>
        <v>1.231653667943533E-16</v>
      </c>
      <c r="T6504" s="47">
        <f t="shared" si="981"/>
        <v>0</v>
      </c>
      <c r="U6504" s="47">
        <f t="shared" si="982"/>
        <v>188.46</v>
      </c>
      <c r="V6504" s="47">
        <f t="shared" si="983"/>
        <v>76.59</v>
      </c>
      <c r="W6504" s="11"/>
    </row>
    <row r="6505" spans="1:23" x14ac:dyDescent="0.45">
      <c r="A6505" t="s">
        <v>6510</v>
      </c>
      <c r="B6505">
        <v>105.91</v>
      </c>
      <c r="D6505" s="9" t="str">
        <f>VartojimasGamyba!J6501</f>
        <v>2024-05-28-19</v>
      </c>
      <c r="E6505" s="8">
        <f>VartojimasGamyba!G6501</f>
        <v>0.33800000000000002</v>
      </c>
      <c r="F6505" s="11"/>
      <c r="G6505" s="7">
        <f t="shared" si="984"/>
        <v>5.9088888888888897</v>
      </c>
      <c r="H6505" s="7">
        <v>0</v>
      </c>
      <c r="I6505" s="7">
        <v>0.37555555555555559</v>
      </c>
      <c r="J6505" s="7">
        <v>0</v>
      </c>
      <c r="L6505" s="7">
        <f>VartojimasGamyba!H6501</f>
        <v>0</v>
      </c>
      <c r="M6505" s="15">
        <f t="shared" si="977"/>
        <v>0</v>
      </c>
      <c r="N6505" s="7">
        <f t="shared" si="978"/>
        <v>0</v>
      </c>
      <c r="O6505" s="7">
        <f t="shared" si="979"/>
        <v>0</v>
      </c>
      <c r="R6505" s="7"/>
      <c r="S6505" s="47">
        <f t="shared" si="980"/>
        <v>0</v>
      </c>
      <c r="T6505" s="47">
        <f t="shared" si="981"/>
        <v>0</v>
      </c>
      <c r="U6505" s="47">
        <f t="shared" si="982"/>
        <v>206.2</v>
      </c>
      <c r="V6505" s="47">
        <f t="shared" si="983"/>
        <v>94.33</v>
      </c>
      <c r="W6505" s="11"/>
    </row>
    <row r="6506" spans="1:23" x14ac:dyDescent="0.45">
      <c r="A6506" t="s">
        <v>6511</v>
      </c>
      <c r="B6506">
        <v>136.22</v>
      </c>
      <c r="D6506" s="9" t="str">
        <f>VartojimasGamyba!J6502</f>
        <v>2024-05-28-20</v>
      </c>
      <c r="E6506" s="8">
        <f>VartojimasGamyba!G6502</f>
        <v>0.215</v>
      </c>
      <c r="F6506" s="11"/>
      <c r="G6506" s="7">
        <f t="shared" si="984"/>
        <v>5.6700000000000008</v>
      </c>
      <c r="H6506" s="7">
        <v>0</v>
      </c>
      <c r="I6506" s="7">
        <v>0.2388888888888889</v>
      </c>
      <c r="J6506" s="7">
        <v>0</v>
      </c>
      <c r="L6506" s="7">
        <f>VartojimasGamyba!H6502</f>
        <v>0</v>
      </c>
      <c r="M6506" s="15">
        <f t="shared" si="977"/>
        <v>-2.7755575615628914E-17</v>
      </c>
      <c r="N6506" s="7">
        <f t="shared" si="978"/>
        <v>-6.5644711888523941E-15</v>
      </c>
      <c r="O6506" s="7">
        <f t="shared" si="979"/>
        <v>-6.5644711888523941E-15</v>
      </c>
      <c r="P6506" s="7" t="s">
        <v>8873</v>
      </c>
      <c r="R6506" s="7"/>
      <c r="S6506" s="47">
        <f t="shared" si="980"/>
        <v>-2.7755575615628914E-17</v>
      </c>
      <c r="T6506" s="47">
        <f t="shared" si="981"/>
        <v>0</v>
      </c>
      <c r="U6506" s="47">
        <f t="shared" si="982"/>
        <v>236.51</v>
      </c>
      <c r="V6506" s="47">
        <f t="shared" si="983"/>
        <v>124.64</v>
      </c>
      <c r="W6506" s="11"/>
    </row>
    <row r="6507" spans="1:23" x14ac:dyDescent="0.45">
      <c r="A6507" t="s">
        <v>6512</v>
      </c>
      <c r="B6507">
        <v>151.26</v>
      </c>
      <c r="D6507" s="9" t="str">
        <f>VartojimasGamyba!J6503</f>
        <v>2024-05-28-21</v>
      </c>
      <c r="E6507" s="8">
        <f>VartojimasGamyba!G6503</f>
        <v>0.19500000000000001</v>
      </c>
      <c r="F6507" s="11"/>
      <c r="G6507" s="7">
        <f t="shared" si="984"/>
        <v>5.453333333333334</v>
      </c>
      <c r="H6507" s="7">
        <v>0</v>
      </c>
      <c r="I6507" s="7">
        <v>0.21666666666666667</v>
      </c>
      <c r="J6507" s="7">
        <v>0</v>
      </c>
      <c r="L6507" s="7">
        <f>VartojimasGamyba!H6503</f>
        <v>0</v>
      </c>
      <c r="M6507" s="15">
        <f t="shared" si="977"/>
        <v>0</v>
      </c>
      <c r="N6507" s="7">
        <f t="shared" si="978"/>
        <v>0</v>
      </c>
      <c r="O6507" s="7">
        <f t="shared" si="979"/>
        <v>0</v>
      </c>
      <c r="P6507" s="7">
        <f>SUM(N6486:N6509)</f>
        <v>-2158.5905488888889</v>
      </c>
      <c r="R6507" s="7"/>
      <c r="S6507" s="47">
        <f t="shared" si="980"/>
        <v>0</v>
      </c>
      <c r="T6507" s="47">
        <f t="shared" si="981"/>
        <v>0</v>
      </c>
      <c r="U6507" s="47">
        <f t="shared" si="982"/>
        <v>251.55</v>
      </c>
      <c r="V6507" s="47">
        <f t="shared" si="983"/>
        <v>139.67999999999998</v>
      </c>
      <c r="W6507" s="11"/>
    </row>
    <row r="6508" spans="1:23" x14ac:dyDescent="0.45">
      <c r="A6508" t="s">
        <v>6513</v>
      </c>
      <c r="B6508">
        <v>123.52</v>
      </c>
      <c r="D6508" s="9" t="str">
        <f>VartojimasGamyba!J6504</f>
        <v>2024-05-28-22</v>
      </c>
      <c r="E6508" s="8">
        <f>VartojimasGamyba!G6504</f>
        <v>0.156</v>
      </c>
      <c r="F6508" s="11"/>
      <c r="G6508" s="7">
        <f t="shared" si="984"/>
        <v>5.2800000000000011</v>
      </c>
      <c r="H6508" s="7">
        <v>0</v>
      </c>
      <c r="I6508" s="7">
        <v>0.17333333333333334</v>
      </c>
      <c r="J6508" s="7">
        <v>0</v>
      </c>
      <c r="L6508" s="7">
        <f>VartojimasGamyba!H6504</f>
        <v>0</v>
      </c>
      <c r="M6508" s="15">
        <f t="shared" si="977"/>
        <v>0</v>
      </c>
      <c r="N6508" s="7">
        <f t="shared" si="978"/>
        <v>0</v>
      </c>
      <c r="O6508" s="7">
        <f t="shared" si="979"/>
        <v>0</v>
      </c>
      <c r="P6508" s="7" t="s">
        <v>8872</v>
      </c>
      <c r="R6508" s="7"/>
      <c r="S6508" s="47">
        <f t="shared" si="980"/>
        <v>0</v>
      </c>
      <c r="T6508" s="47">
        <f t="shared" si="981"/>
        <v>0</v>
      </c>
      <c r="U6508" s="47">
        <f t="shared" si="982"/>
        <v>223.81</v>
      </c>
      <c r="V6508" s="47">
        <f t="shared" si="983"/>
        <v>111.94</v>
      </c>
      <c r="W6508" s="11"/>
    </row>
    <row r="6509" spans="1:23" x14ac:dyDescent="0.45">
      <c r="A6509" t="s">
        <v>6514</v>
      </c>
      <c r="B6509">
        <v>100.58</v>
      </c>
      <c r="D6509" s="9" t="str">
        <f>VartojimasGamyba!J6505</f>
        <v>2024-05-28-23</v>
      </c>
      <c r="E6509" s="8">
        <f>VartojimasGamyba!G6505</f>
        <v>0.252</v>
      </c>
      <c r="F6509" s="11"/>
      <c r="G6509" s="7">
        <f t="shared" si="984"/>
        <v>5.0000000000000009</v>
      </c>
      <c r="H6509" s="7">
        <v>0</v>
      </c>
      <c r="I6509" s="7">
        <v>0.28000000000000003</v>
      </c>
      <c r="J6509" s="7">
        <v>0</v>
      </c>
      <c r="L6509" s="7">
        <f>VartojimasGamyba!H6505</f>
        <v>0</v>
      </c>
      <c r="M6509" s="15">
        <f t="shared" si="977"/>
        <v>-5.5511151231257827E-17</v>
      </c>
      <c r="N6509" s="7">
        <f t="shared" si="978"/>
        <v>-1.115052494782276E-14</v>
      </c>
      <c r="O6509" s="7">
        <f t="shared" si="979"/>
        <v>-1.115052494782276E-14</v>
      </c>
      <c r="P6509" s="7">
        <f>SUM(O6486:O6509)</f>
        <v>-3.9386549577358202E-15</v>
      </c>
      <c r="Q6509" s="7">
        <f>SUMPRODUCT(B6486:B6509,E6486:E6509)+SUM(E6486:E6509)*$Z$21-SUMPRODUCT(B6486:B6509,L6486:L6509)+SUM(L6486:L6509)*ABS($Z$20)</f>
        <v>-1720.4914499999995</v>
      </c>
      <c r="R6509" s="7"/>
      <c r="S6509" s="47">
        <f t="shared" si="980"/>
        <v>-5.5511151231257827E-17</v>
      </c>
      <c r="T6509" s="47">
        <f t="shared" si="981"/>
        <v>0</v>
      </c>
      <c r="U6509" s="47">
        <f t="shared" si="982"/>
        <v>200.87</v>
      </c>
      <c r="V6509" s="47">
        <f t="shared" si="983"/>
        <v>89</v>
      </c>
      <c r="W6509" s="11">
        <f>IF(P6509&lt;&gt;Q6509,1,0)</f>
        <v>1</v>
      </c>
    </row>
    <row r="6510" spans="1:23" x14ac:dyDescent="0.45">
      <c r="A6510" t="s">
        <v>6515</v>
      </c>
      <c r="B6510">
        <v>101.57</v>
      </c>
      <c r="D6510" s="1" t="str">
        <f>VartojimasGamyba!J6506</f>
        <v>2024-05-29-00</v>
      </c>
      <c r="E6510" s="7">
        <f>VartojimasGamyba!G6506</f>
        <v>9.4E-2</v>
      </c>
      <c r="F6510" s="11"/>
      <c r="G6510" s="12">
        <f>G6509+H6510-I6510</f>
        <v>4.8955555555555552</v>
      </c>
      <c r="H6510" s="12">
        <v>0</v>
      </c>
      <c r="I6510" s="12">
        <v>0.10444444444444534</v>
      </c>
      <c r="J6510" s="12">
        <v>0</v>
      </c>
      <c r="K6510" s="12"/>
      <c r="L6510" s="12">
        <f>VartojimasGamyba!H6506</f>
        <v>0</v>
      </c>
      <c r="M6510" s="19">
        <f t="shared" si="977"/>
        <v>-8.0491169285323849E-16</v>
      </c>
      <c r="N6510" s="7">
        <f t="shared" si="978"/>
        <v>-1.6247947431935474E-13</v>
      </c>
      <c r="O6510" s="7">
        <f t="shared" si="979"/>
        <v>-1.6247947431935474E-13</v>
      </c>
      <c r="R6510" s="20" t="s">
        <v>8783</v>
      </c>
      <c r="S6510" s="47">
        <f t="shared" si="980"/>
        <v>-8.0491169285323849E-16</v>
      </c>
      <c r="T6510" s="47">
        <f t="shared" si="981"/>
        <v>0</v>
      </c>
      <c r="U6510" s="47">
        <f t="shared" si="982"/>
        <v>201.86</v>
      </c>
      <c r="V6510" s="47">
        <f t="shared" si="983"/>
        <v>89.99</v>
      </c>
      <c r="W6510" s="11"/>
    </row>
    <row r="6511" spans="1:23" x14ac:dyDescent="0.45">
      <c r="A6511" t="s">
        <v>6516</v>
      </c>
      <c r="B6511">
        <v>73.02</v>
      </c>
      <c r="D6511" s="1" t="str">
        <f>VartojimasGamyba!J6507</f>
        <v>2024-05-29-01</v>
      </c>
      <c r="E6511" s="7">
        <f>VartojimasGamyba!G6507</f>
        <v>0.21099999999999999</v>
      </c>
      <c r="F6511" s="11"/>
      <c r="G6511" s="12">
        <f t="shared" ref="G6511:G6533" si="985">G6510+H6511-I6511</f>
        <v>4.6611111111111105</v>
      </c>
      <c r="H6511" s="12">
        <v>0</v>
      </c>
      <c r="I6511" s="12">
        <v>0.23444444444444443</v>
      </c>
      <c r="J6511" s="12">
        <v>0</v>
      </c>
      <c r="K6511" s="12"/>
      <c r="L6511" s="12">
        <f>VartojimasGamyba!H6507</f>
        <v>0</v>
      </c>
      <c r="M6511" s="19">
        <f t="shared" si="977"/>
        <v>0</v>
      </c>
      <c r="N6511" s="7">
        <f t="shared" si="978"/>
        <v>0</v>
      </c>
      <c r="O6511" s="7">
        <f t="shared" si="979"/>
        <v>0</v>
      </c>
      <c r="R6511" s="7"/>
      <c r="S6511" s="47">
        <f t="shared" si="980"/>
        <v>0</v>
      </c>
      <c r="T6511" s="47">
        <f t="shared" si="981"/>
        <v>0</v>
      </c>
      <c r="U6511" s="47">
        <f t="shared" si="982"/>
        <v>173.31</v>
      </c>
      <c r="V6511" s="47">
        <f t="shared" si="983"/>
        <v>61.44</v>
      </c>
      <c r="W6511" s="11"/>
    </row>
    <row r="6512" spans="1:23" x14ac:dyDescent="0.45">
      <c r="A6512" t="s">
        <v>6517</v>
      </c>
      <c r="B6512">
        <v>79.650000000000006</v>
      </c>
      <c r="D6512" s="1" t="str">
        <f>VartojimasGamyba!J6508</f>
        <v>2024-05-29-02</v>
      </c>
      <c r="E6512" s="7">
        <f>VartojimasGamyba!G6508</f>
        <v>0.183</v>
      </c>
      <c r="F6512" s="11"/>
      <c r="G6512" s="12">
        <f t="shared" si="985"/>
        <v>4.4611111111111104</v>
      </c>
      <c r="H6512" s="12">
        <v>0</v>
      </c>
      <c r="I6512" s="12">
        <v>0.19999999999999996</v>
      </c>
      <c r="J6512" s="12">
        <v>0</v>
      </c>
      <c r="K6512" s="12"/>
      <c r="L6512" s="12">
        <f>VartojimasGamyba!H6508</f>
        <v>3.0000000000000001E-3</v>
      </c>
      <c r="M6512" s="19">
        <f t="shared" si="977"/>
        <v>3.0357660829594124E-17</v>
      </c>
      <c r="N6512" s="7">
        <f t="shared" si="978"/>
        <v>5.4625574896771664E-15</v>
      </c>
      <c r="O6512" s="7">
        <f t="shared" si="979"/>
        <v>5.4625574896771664E-15</v>
      </c>
      <c r="R6512" s="7"/>
      <c r="S6512" s="47">
        <f t="shared" si="980"/>
        <v>3.0357660829594124E-17</v>
      </c>
      <c r="T6512" s="47">
        <f t="shared" si="981"/>
        <v>0</v>
      </c>
      <c r="U6512" s="47">
        <f t="shared" si="982"/>
        <v>179.94</v>
      </c>
      <c r="V6512" s="47">
        <f t="shared" si="983"/>
        <v>68.070000000000007</v>
      </c>
      <c r="W6512" s="11"/>
    </row>
    <row r="6513" spans="1:23" x14ac:dyDescent="0.45">
      <c r="A6513" t="s">
        <v>6518</v>
      </c>
      <c r="B6513">
        <v>55.58</v>
      </c>
      <c r="D6513" s="1" t="str">
        <f>VartojimasGamyba!J6509</f>
        <v>2024-05-29-03</v>
      </c>
      <c r="E6513" s="7">
        <f>VartojimasGamyba!G6509</f>
        <v>0.251</v>
      </c>
      <c r="F6513" s="11"/>
      <c r="G6513" s="12">
        <f t="shared" si="985"/>
        <v>4.2122222222222216</v>
      </c>
      <c r="H6513" s="12">
        <v>0</v>
      </c>
      <c r="I6513" s="12">
        <v>0.24888888888888885</v>
      </c>
      <c r="J6513" s="12">
        <v>0</v>
      </c>
      <c r="K6513" s="12"/>
      <c r="L6513" s="12">
        <f>VartojimasGamyba!H6509</f>
        <v>2.7E-2</v>
      </c>
      <c r="M6513" s="19">
        <f t="shared" si="977"/>
        <v>0</v>
      </c>
      <c r="N6513" s="7">
        <f t="shared" si="978"/>
        <v>0</v>
      </c>
      <c r="O6513" s="7">
        <f t="shared" si="979"/>
        <v>0</v>
      </c>
      <c r="R6513" s="7"/>
      <c r="S6513" s="47">
        <f t="shared" si="980"/>
        <v>0</v>
      </c>
      <c r="T6513" s="47">
        <f t="shared" si="981"/>
        <v>0</v>
      </c>
      <c r="U6513" s="47">
        <f t="shared" si="982"/>
        <v>155.87</v>
      </c>
      <c r="V6513" s="47">
        <f t="shared" si="983"/>
        <v>44</v>
      </c>
      <c r="W6513" s="11"/>
    </row>
    <row r="6514" spans="1:23" x14ac:dyDescent="0.45">
      <c r="A6514" t="s">
        <v>6519</v>
      </c>
      <c r="B6514">
        <v>94.85</v>
      </c>
      <c r="D6514" s="1" t="str">
        <f>VartojimasGamyba!J6510</f>
        <v>2024-05-29-04</v>
      </c>
      <c r="E6514" s="7">
        <f>VartojimasGamyba!G6510</f>
        <v>1.2E-2</v>
      </c>
      <c r="F6514" s="11"/>
      <c r="G6514" s="12">
        <f t="shared" si="985"/>
        <v>4.2122222222222216</v>
      </c>
      <c r="H6514" s="12">
        <v>0</v>
      </c>
      <c r="I6514" s="12">
        <v>0</v>
      </c>
      <c r="J6514" s="12">
        <v>0.29799999999999999</v>
      </c>
      <c r="K6514" s="12"/>
      <c r="L6514" s="12">
        <f>VartojimasGamyba!H6510</f>
        <v>0.31</v>
      </c>
      <c r="M6514" s="19">
        <f t="shared" si="977"/>
        <v>0</v>
      </c>
      <c r="N6514" s="7">
        <f t="shared" si="978"/>
        <v>-24.814459999999997</v>
      </c>
      <c r="O6514" s="7">
        <f t="shared" si="979"/>
        <v>0</v>
      </c>
      <c r="R6514" s="7"/>
      <c r="S6514" s="47">
        <f t="shared" si="980"/>
        <v>0.29799999999999999</v>
      </c>
      <c r="T6514" s="47">
        <f t="shared" si="981"/>
        <v>0.29799999999999999</v>
      </c>
      <c r="U6514" s="47">
        <f t="shared" si="982"/>
        <v>195.14</v>
      </c>
      <c r="V6514" s="47">
        <f t="shared" si="983"/>
        <v>83.27</v>
      </c>
      <c r="W6514" s="11"/>
    </row>
    <row r="6515" spans="1:23" x14ac:dyDescent="0.45">
      <c r="A6515" t="s">
        <v>6520</v>
      </c>
      <c r="B6515">
        <v>94.85</v>
      </c>
      <c r="D6515" s="1" t="str">
        <f>VartojimasGamyba!J6511</f>
        <v>2024-05-29-05</v>
      </c>
      <c r="E6515" s="7">
        <f>VartojimasGamyba!G6511</f>
        <v>0</v>
      </c>
      <c r="F6515" s="11"/>
      <c r="G6515" s="12">
        <f t="shared" si="985"/>
        <v>4.2122222222222216</v>
      </c>
      <c r="H6515" s="12">
        <v>0</v>
      </c>
      <c r="I6515" s="12">
        <v>0</v>
      </c>
      <c r="J6515" s="12">
        <v>0.94399999999999995</v>
      </c>
      <c r="K6515" s="12"/>
      <c r="L6515" s="12">
        <f>VartojimasGamyba!H6511</f>
        <v>0.94399999999999995</v>
      </c>
      <c r="M6515" s="19">
        <f t="shared" si="977"/>
        <v>0</v>
      </c>
      <c r="N6515" s="7">
        <f t="shared" si="978"/>
        <v>-78.60687999999999</v>
      </c>
      <c r="O6515" s="7">
        <f t="shared" si="979"/>
        <v>0</v>
      </c>
      <c r="R6515" s="7"/>
      <c r="S6515" s="47">
        <f t="shared" si="980"/>
        <v>0.94399999999999995</v>
      </c>
      <c r="T6515" s="47">
        <f t="shared" si="981"/>
        <v>0.94399999999999995</v>
      </c>
      <c r="U6515" s="47">
        <f t="shared" si="982"/>
        <v>195.14</v>
      </c>
      <c r="V6515" s="47">
        <f t="shared" si="983"/>
        <v>83.27</v>
      </c>
      <c r="W6515" s="11"/>
    </row>
    <row r="6516" spans="1:23" x14ac:dyDescent="0.45">
      <c r="A6516" t="s">
        <v>6521</v>
      </c>
      <c r="B6516">
        <v>99.46</v>
      </c>
      <c r="D6516" s="1" t="str">
        <f>VartojimasGamyba!J6512</f>
        <v>2024-05-29-06</v>
      </c>
      <c r="E6516" s="7">
        <f>VartojimasGamyba!G6512</f>
        <v>1E-3</v>
      </c>
      <c r="F6516" s="11"/>
      <c r="G6516" s="12">
        <f t="shared" si="985"/>
        <v>4.2122222222222216</v>
      </c>
      <c r="H6516" s="12">
        <v>0</v>
      </c>
      <c r="I6516" s="12">
        <v>0</v>
      </c>
      <c r="J6516" s="12">
        <v>0.76900000000000002</v>
      </c>
      <c r="K6516" s="12"/>
      <c r="L6516" s="12">
        <f>VartojimasGamyba!H6512</f>
        <v>0.77</v>
      </c>
      <c r="M6516" s="19">
        <f t="shared" si="977"/>
        <v>0</v>
      </c>
      <c r="N6516" s="7">
        <f t="shared" si="978"/>
        <v>-67.579719999999995</v>
      </c>
      <c r="O6516" s="7">
        <f t="shared" si="979"/>
        <v>0</v>
      </c>
      <c r="R6516" s="7"/>
      <c r="S6516" s="47">
        <f t="shared" si="980"/>
        <v>0.76900000000000002</v>
      </c>
      <c r="T6516" s="47">
        <f t="shared" si="981"/>
        <v>0.76900000000000002</v>
      </c>
      <c r="U6516" s="47">
        <f t="shared" si="982"/>
        <v>199.75</v>
      </c>
      <c r="V6516" s="47">
        <f t="shared" si="983"/>
        <v>87.88</v>
      </c>
      <c r="W6516" s="11"/>
    </row>
    <row r="6517" spans="1:23" x14ac:dyDescent="0.45">
      <c r="A6517" t="s">
        <v>6522</v>
      </c>
      <c r="B6517">
        <v>118.06</v>
      </c>
      <c r="D6517" s="1" t="str">
        <f>VartojimasGamyba!J6513</f>
        <v>2024-05-29-07</v>
      </c>
      <c r="E6517" s="7">
        <f>VartojimasGamyba!G6513</f>
        <v>1.2E-2</v>
      </c>
      <c r="F6517" s="11"/>
      <c r="G6517" s="12">
        <f t="shared" si="985"/>
        <v>4.2122222222222216</v>
      </c>
      <c r="H6517" s="12">
        <v>0</v>
      </c>
      <c r="I6517" s="12">
        <v>0</v>
      </c>
      <c r="J6517" s="12">
        <v>0.93699999999999994</v>
      </c>
      <c r="K6517" s="12"/>
      <c r="L6517" s="12">
        <f>VartojimasGamyba!H6513</f>
        <v>0.94899999999999995</v>
      </c>
      <c r="M6517" s="19">
        <f t="shared" si="977"/>
        <v>0</v>
      </c>
      <c r="N6517" s="7">
        <f t="shared" si="978"/>
        <v>-99.77176</v>
      </c>
      <c r="O6517" s="7">
        <f t="shared" si="979"/>
        <v>0</v>
      </c>
      <c r="R6517" s="7"/>
      <c r="S6517" s="47">
        <f t="shared" si="980"/>
        <v>0.93699999999999994</v>
      </c>
      <c r="T6517" s="47">
        <f t="shared" si="981"/>
        <v>0.93699999999999994</v>
      </c>
      <c r="U6517" s="47">
        <f t="shared" si="982"/>
        <v>218.35000000000002</v>
      </c>
      <c r="V6517" s="47">
        <f t="shared" si="983"/>
        <v>106.48</v>
      </c>
      <c r="W6517" s="11"/>
    </row>
    <row r="6518" spans="1:23" x14ac:dyDescent="0.45">
      <c r="A6518" t="s">
        <v>6523</v>
      </c>
      <c r="B6518">
        <v>119.54</v>
      </c>
      <c r="D6518" s="1" t="str">
        <f>VartojimasGamyba!J6514</f>
        <v>2024-05-29-08</v>
      </c>
      <c r="E6518" s="7">
        <f>VartojimasGamyba!G6514</f>
        <v>0</v>
      </c>
      <c r="F6518" s="11"/>
      <c r="G6518" s="12">
        <f t="shared" si="985"/>
        <v>4.2122222222222216</v>
      </c>
      <c r="H6518" s="12">
        <v>0</v>
      </c>
      <c r="I6518" s="12">
        <v>0</v>
      </c>
      <c r="J6518" s="12">
        <v>2.1549999999999998</v>
      </c>
      <c r="K6518" s="12"/>
      <c r="L6518" s="12">
        <f>VartojimasGamyba!H6514</f>
        <v>2.1549999999999998</v>
      </c>
      <c r="M6518" s="19">
        <f t="shared" si="977"/>
        <v>0</v>
      </c>
      <c r="N6518" s="7">
        <f t="shared" si="978"/>
        <v>-232.65379999999999</v>
      </c>
      <c r="O6518" s="7">
        <f t="shared" si="979"/>
        <v>0</v>
      </c>
      <c r="R6518" s="7"/>
      <c r="S6518" s="47">
        <f t="shared" si="980"/>
        <v>2.1549999999999998</v>
      </c>
      <c r="T6518" s="47">
        <f t="shared" si="981"/>
        <v>2.1549999999999998</v>
      </c>
      <c r="U6518" s="47">
        <f t="shared" si="982"/>
        <v>219.83</v>
      </c>
      <c r="V6518" s="47">
        <f t="shared" si="983"/>
        <v>107.96000000000001</v>
      </c>
      <c r="W6518" s="11"/>
    </row>
    <row r="6519" spans="1:23" x14ac:dyDescent="0.45">
      <c r="A6519" t="s">
        <v>6524</v>
      </c>
      <c r="B6519">
        <v>91.81</v>
      </c>
      <c r="D6519" s="1" t="str">
        <f>VartojimasGamyba!J6515</f>
        <v>2024-05-29-09</v>
      </c>
      <c r="E6519" s="7">
        <f>VartojimasGamyba!G6515</f>
        <v>0</v>
      </c>
      <c r="F6519" s="11"/>
      <c r="G6519" s="12">
        <f t="shared" si="985"/>
        <v>4.2122222222222216</v>
      </c>
      <c r="H6519" s="12">
        <v>0</v>
      </c>
      <c r="I6519" s="12">
        <v>0</v>
      </c>
      <c r="J6519" s="12">
        <v>2.7090000000000001</v>
      </c>
      <c r="K6519" s="12"/>
      <c r="L6519" s="12">
        <f>VartojimasGamyba!H6515</f>
        <v>2.7090000000000001</v>
      </c>
      <c r="M6519" s="19">
        <f t="shared" si="977"/>
        <v>0</v>
      </c>
      <c r="N6519" s="7">
        <f t="shared" si="978"/>
        <v>-217.34307000000001</v>
      </c>
      <c r="O6519" s="7">
        <f t="shared" si="979"/>
        <v>0</v>
      </c>
      <c r="R6519" s="7"/>
      <c r="S6519" s="47">
        <f t="shared" si="980"/>
        <v>2.7090000000000001</v>
      </c>
      <c r="T6519" s="47">
        <f t="shared" si="981"/>
        <v>2.7090000000000001</v>
      </c>
      <c r="U6519" s="47">
        <f t="shared" si="982"/>
        <v>192.10000000000002</v>
      </c>
      <c r="V6519" s="47">
        <f t="shared" si="983"/>
        <v>80.23</v>
      </c>
      <c r="W6519" s="11"/>
    </row>
    <row r="6520" spans="1:23" x14ac:dyDescent="0.45">
      <c r="A6520" t="s">
        <v>6525</v>
      </c>
      <c r="B6520">
        <v>88.29</v>
      </c>
      <c r="D6520" s="1" t="str">
        <f>VartojimasGamyba!J6516</f>
        <v>2024-05-29-10</v>
      </c>
      <c r="E6520" s="7">
        <f>VartojimasGamyba!G6516</f>
        <v>0</v>
      </c>
      <c r="F6520" s="11"/>
      <c r="G6520" s="12">
        <f t="shared" si="985"/>
        <v>4.2122222222222216</v>
      </c>
      <c r="H6520" s="12">
        <v>2.2204460492503131E-16</v>
      </c>
      <c r="I6520" s="12">
        <v>0</v>
      </c>
      <c r="J6520" s="12">
        <v>3.6429999999999998</v>
      </c>
      <c r="K6520" s="12"/>
      <c r="L6520" s="12">
        <f>VartojimasGamyba!H6516</f>
        <v>3.6429999999999998</v>
      </c>
      <c r="M6520" s="19">
        <f t="shared" si="977"/>
        <v>0</v>
      </c>
      <c r="N6520" s="7">
        <f t="shared" si="978"/>
        <v>-279.45453000000003</v>
      </c>
      <c r="O6520" s="7">
        <f t="shared" si="979"/>
        <v>0</v>
      </c>
      <c r="R6520" s="7"/>
      <c r="S6520" s="47">
        <f t="shared" si="980"/>
        <v>3.6429999999999998</v>
      </c>
      <c r="T6520" s="47">
        <f t="shared" si="981"/>
        <v>3.6429999999999998</v>
      </c>
      <c r="U6520" s="47">
        <f t="shared" si="982"/>
        <v>188.58</v>
      </c>
      <c r="V6520" s="47">
        <f t="shared" si="983"/>
        <v>76.710000000000008</v>
      </c>
      <c r="W6520" s="11"/>
    </row>
    <row r="6521" spans="1:23" x14ac:dyDescent="0.45">
      <c r="A6521" t="s">
        <v>6526</v>
      </c>
      <c r="B6521">
        <v>67.959999999999994</v>
      </c>
      <c r="D6521" s="1" t="str">
        <f>VartojimasGamyba!J6517</f>
        <v>2024-05-29-11</v>
      </c>
      <c r="E6521" s="7">
        <f>VartojimasGamyba!G6517</f>
        <v>0</v>
      </c>
      <c r="F6521" s="11"/>
      <c r="G6521" s="12">
        <f t="shared" si="985"/>
        <v>4.2122222222222216</v>
      </c>
      <c r="H6521" s="12">
        <v>0</v>
      </c>
      <c r="I6521" s="12">
        <v>0</v>
      </c>
      <c r="J6521" s="12">
        <v>4.048</v>
      </c>
      <c r="K6521" s="12"/>
      <c r="L6521" s="12">
        <f>VartojimasGamyba!H6517</f>
        <v>4.048</v>
      </c>
      <c r="M6521" s="19">
        <f t="shared" si="977"/>
        <v>0</v>
      </c>
      <c r="N6521" s="7">
        <f t="shared" si="978"/>
        <v>-228.22623999999999</v>
      </c>
      <c r="O6521" s="7">
        <f t="shared" si="979"/>
        <v>0</v>
      </c>
      <c r="R6521" s="7"/>
      <c r="S6521" s="47">
        <f t="shared" si="980"/>
        <v>4.048</v>
      </c>
      <c r="T6521" s="47">
        <f t="shared" si="981"/>
        <v>4.048</v>
      </c>
      <c r="U6521" s="47">
        <f t="shared" si="982"/>
        <v>168.25</v>
      </c>
      <c r="V6521" s="47">
        <f t="shared" si="983"/>
        <v>56.379999999999995</v>
      </c>
      <c r="W6521" s="11"/>
    </row>
    <row r="6522" spans="1:23" x14ac:dyDescent="0.45">
      <c r="A6522" t="s">
        <v>6527</v>
      </c>
      <c r="B6522">
        <v>62.21</v>
      </c>
      <c r="D6522" s="1" t="str">
        <f>VartojimasGamyba!J6518</f>
        <v>2024-05-29-12</v>
      </c>
      <c r="E6522" s="7">
        <f>VartojimasGamyba!G6518</f>
        <v>0</v>
      </c>
      <c r="F6522" s="11"/>
      <c r="G6522" s="12">
        <f t="shared" si="985"/>
        <v>4.2122222222222216</v>
      </c>
      <c r="H6522" s="12">
        <v>0</v>
      </c>
      <c r="I6522" s="12">
        <v>0</v>
      </c>
      <c r="J6522" s="12">
        <v>3.919</v>
      </c>
      <c r="K6522" s="12"/>
      <c r="L6522" s="12">
        <f>VartojimasGamyba!H6518</f>
        <v>3.919</v>
      </c>
      <c r="M6522" s="19">
        <f t="shared" si="977"/>
        <v>0</v>
      </c>
      <c r="N6522" s="7">
        <f t="shared" si="978"/>
        <v>-198.41897</v>
      </c>
      <c r="O6522" s="7">
        <f t="shared" si="979"/>
        <v>0</v>
      </c>
      <c r="R6522" s="7"/>
      <c r="S6522" s="47">
        <f t="shared" si="980"/>
        <v>3.919</v>
      </c>
      <c r="T6522" s="47">
        <f t="shared" si="981"/>
        <v>3.919</v>
      </c>
      <c r="U6522" s="47">
        <f t="shared" si="982"/>
        <v>162.5</v>
      </c>
      <c r="V6522" s="47">
        <f t="shared" si="983"/>
        <v>50.63</v>
      </c>
      <c r="W6522" s="11"/>
    </row>
    <row r="6523" spans="1:23" x14ac:dyDescent="0.45">
      <c r="A6523" t="s">
        <v>6528</v>
      </c>
      <c r="B6523">
        <v>59.05</v>
      </c>
      <c r="D6523" s="1" t="str">
        <f>VartojimasGamyba!J6519</f>
        <v>2024-05-29-13</v>
      </c>
      <c r="E6523" s="7">
        <f>VartojimasGamyba!G6519</f>
        <v>4.9000000000000002E-2</v>
      </c>
      <c r="F6523" s="11"/>
      <c r="G6523" s="12">
        <f t="shared" si="985"/>
        <v>6.2955555555555547</v>
      </c>
      <c r="H6523" s="12">
        <v>2.083333333333333</v>
      </c>
      <c r="I6523" s="12">
        <v>0</v>
      </c>
      <c r="J6523" s="12">
        <v>0.89666666666666683</v>
      </c>
      <c r="K6523" s="12"/>
      <c r="L6523" s="12">
        <f>VartojimasGamyba!H6519</f>
        <v>3.0289999999999999</v>
      </c>
      <c r="M6523" s="19">
        <f t="shared" si="977"/>
        <v>0</v>
      </c>
      <c r="N6523" s="7">
        <f t="shared" si="978"/>
        <v>-42.564766666666671</v>
      </c>
      <c r="O6523" s="7">
        <f t="shared" si="979"/>
        <v>0</v>
      </c>
      <c r="R6523" s="7"/>
      <c r="S6523" s="47">
        <f t="shared" si="980"/>
        <v>2.98</v>
      </c>
      <c r="T6523" s="47">
        <f t="shared" si="981"/>
        <v>2.98</v>
      </c>
      <c r="U6523" s="47">
        <f t="shared" si="982"/>
        <v>159.34</v>
      </c>
      <c r="V6523" s="47">
        <f t="shared" si="983"/>
        <v>47.47</v>
      </c>
      <c r="W6523" s="11"/>
    </row>
    <row r="6524" spans="1:23" x14ac:dyDescent="0.45">
      <c r="A6524" t="s">
        <v>6529</v>
      </c>
      <c r="B6524">
        <v>62.19</v>
      </c>
      <c r="D6524" s="1" t="str">
        <f>VartojimasGamyba!J6520</f>
        <v>2024-05-29-14</v>
      </c>
      <c r="E6524" s="7">
        <f>VartojimasGamyba!G6520</f>
        <v>0</v>
      </c>
      <c r="F6524" s="11"/>
      <c r="G6524" s="12">
        <f t="shared" si="985"/>
        <v>6.2955555555555547</v>
      </c>
      <c r="H6524" s="12">
        <v>0</v>
      </c>
      <c r="I6524" s="12">
        <v>0</v>
      </c>
      <c r="J6524" s="12">
        <v>2.2559999999999998</v>
      </c>
      <c r="K6524" s="12"/>
      <c r="L6524" s="12">
        <f>VartojimasGamyba!H6520</f>
        <v>2.2559999999999998</v>
      </c>
      <c r="M6524" s="19">
        <f t="shared" si="977"/>
        <v>0</v>
      </c>
      <c r="N6524" s="7">
        <f t="shared" si="978"/>
        <v>-114.17615999999998</v>
      </c>
      <c r="O6524" s="7">
        <f t="shared" si="979"/>
        <v>0</v>
      </c>
      <c r="R6524" s="7"/>
      <c r="S6524" s="47">
        <f t="shared" si="980"/>
        <v>2.2559999999999998</v>
      </c>
      <c r="T6524" s="47">
        <f t="shared" si="981"/>
        <v>2.2559999999999998</v>
      </c>
      <c r="U6524" s="47">
        <f t="shared" si="982"/>
        <v>162.48000000000002</v>
      </c>
      <c r="V6524" s="47">
        <f t="shared" si="983"/>
        <v>50.61</v>
      </c>
      <c r="W6524" s="11"/>
    </row>
    <row r="6525" spans="1:23" x14ac:dyDescent="0.45">
      <c r="A6525" t="s">
        <v>6530</v>
      </c>
      <c r="B6525">
        <v>62.14</v>
      </c>
      <c r="D6525" s="1" t="str">
        <f>VartojimasGamyba!J6521</f>
        <v>2024-05-29-15</v>
      </c>
      <c r="E6525" s="7">
        <f>VartojimasGamyba!G6521</f>
        <v>0</v>
      </c>
      <c r="F6525" s="11"/>
      <c r="G6525" s="12">
        <f t="shared" si="985"/>
        <v>6.2955555555555547</v>
      </c>
      <c r="H6525" s="12">
        <v>0</v>
      </c>
      <c r="I6525" s="12">
        <v>0</v>
      </c>
      <c r="J6525" s="12">
        <v>1.7000000000000002</v>
      </c>
      <c r="K6525" s="12"/>
      <c r="L6525" s="12">
        <f>VartojimasGamyba!H6521</f>
        <v>1.7</v>
      </c>
      <c r="M6525" s="19">
        <f t="shared" si="977"/>
        <v>0</v>
      </c>
      <c r="N6525" s="7">
        <f t="shared" si="978"/>
        <v>-85.952000000000012</v>
      </c>
      <c r="O6525" s="7">
        <f t="shared" si="979"/>
        <v>0</v>
      </c>
      <c r="R6525" s="7"/>
      <c r="S6525" s="47">
        <f t="shared" si="980"/>
        <v>1.7</v>
      </c>
      <c r="T6525" s="47">
        <f t="shared" si="981"/>
        <v>1.7</v>
      </c>
      <c r="U6525" s="47">
        <f t="shared" si="982"/>
        <v>162.43</v>
      </c>
      <c r="V6525" s="47">
        <f t="shared" si="983"/>
        <v>50.56</v>
      </c>
      <c r="W6525" s="11"/>
    </row>
    <row r="6526" spans="1:23" x14ac:dyDescent="0.45">
      <c r="A6526" t="s">
        <v>6531</v>
      </c>
      <c r="B6526">
        <v>200</v>
      </c>
      <c r="D6526" s="1" t="str">
        <f>VartojimasGamyba!J6522</f>
        <v>2024-05-29-16</v>
      </c>
      <c r="E6526" s="7">
        <f>VartojimasGamyba!G6522</f>
        <v>0</v>
      </c>
      <c r="F6526" s="11"/>
      <c r="G6526" s="12">
        <f t="shared" si="985"/>
        <v>6.2955555555555547</v>
      </c>
      <c r="H6526" s="12">
        <v>0</v>
      </c>
      <c r="I6526" s="12">
        <v>0</v>
      </c>
      <c r="J6526" s="12">
        <v>0.751</v>
      </c>
      <c r="K6526" s="12"/>
      <c r="L6526" s="12">
        <f>VartojimasGamyba!H6522</f>
        <v>0.751</v>
      </c>
      <c r="M6526" s="19">
        <f t="shared" si="977"/>
        <v>0</v>
      </c>
      <c r="N6526" s="7">
        <f t="shared" si="978"/>
        <v>-141.50341999999998</v>
      </c>
      <c r="O6526" s="7">
        <f t="shared" si="979"/>
        <v>0</v>
      </c>
      <c r="R6526" s="7"/>
      <c r="S6526" s="47">
        <f t="shared" si="980"/>
        <v>0.751</v>
      </c>
      <c r="T6526" s="47">
        <f t="shared" si="981"/>
        <v>0.751</v>
      </c>
      <c r="U6526" s="47">
        <f t="shared" si="982"/>
        <v>300.29000000000002</v>
      </c>
      <c r="V6526" s="47">
        <f t="shared" si="983"/>
        <v>188.42</v>
      </c>
      <c r="W6526" s="11"/>
    </row>
    <row r="6527" spans="1:23" x14ac:dyDescent="0.45">
      <c r="A6527" t="s">
        <v>6532</v>
      </c>
      <c r="B6527">
        <v>249.92</v>
      </c>
      <c r="D6527" s="1" t="str">
        <f>VartojimasGamyba!J6523</f>
        <v>2024-05-29-17</v>
      </c>
      <c r="E6527" s="7">
        <f>VartojimasGamyba!G6523</f>
        <v>6.6000000000000003E-2</v>
      </c>
      <c r="F6527" s="11"/>
      <c r="G6527" s="12">
        <f t="shared" si="985"/>
        <v>6.2955555555555547</v>
      </c>
      <c r="H6527" s="12">
        <v>2.7755575615628914E-17</v>
      </c>
      <c r="I6527" s="12">
        <v>0</v>
      </c>
      <c r="J6527" s="12">
        <v>0.183</v>
      </c>
      <c r="K6527" s="12"/>
      <c r="L6527" s="12">
        <f>VartojimasGamyba!H6523</f>
        <v>0.249</v>
      </c>
      <c r="M6527" s="19">
        <f t="shared" si="977"/>
        <v>0</v>
      </c>
      <c r="N6527" s="7">
        <f t="shared" si="978"/>
        <v>-43.616219999999991</v>
      </c>
      <c r="O6527" s="7">
        <f t="shared" si="979"/>
        <v>0</v>
      </c>
      <c r="R6527" s="7"/>
      <c r="S6527" s="47">
        <f t="shared" si="980"/>
        <v>0.183</v>
      </c>
      <c r="T6527" s="47">
        <f t="shared" si="981"/>
        <v>0.183</v>
      </c>
      <c r="U6527" s="47">
        <f t="shared" si="982"/>
        <v>350.21</v>
      </c>
      <c r="V6527" s="47">
        <f t="shared" si="983"/>
        <v>238.33999999999997</v>
      </c>
      <c r="W6527" s="11"/>
    </row>
    <row r="6528" spans="1:23" x14ac:dyDescent="0.45">
      <c r="A6528" t="s">
        <v>6533</v>
      </c>
      <c r="B6528">
        <v>130.03</v>
      </c>
      <c r="D6528" s="1" t="str">
        <f>VartojimasGamyba!J6524</f>
        <v>2024-05-29-18</v>
      </c>
      <c r="E6528" s="7">
        <f>VartojimasGamyba!G6524</f>
        <v>0.22700000000000001</v>
      </c>
      <c r="F6528" s="11"/>
      <c r="G6528" s="12">
        <f t="shared" si="985"/>
        <v>6.0688888888888881</v>
      </c>
      <c r="H6528" s="12">
        <v>0</v>
      </c>
      <c r="I6528" s="12">
        <v>0.22666666666666666</v>
      </c>
      <c r="J6528" s="12">
        <v>0</v>
      </c>
      <c r="K6528" s="12"/>
      <c r="L6528" s="12">
        <f>VartojimasGamyba!H6524</f>
        <v>2.3E-2</v>
      </c>
      <c r="M6528" s="19">
        <f t="shared" si="977"/>
        <v>0</v>
      </c>
      <c r="N6528" s="7">
        <f t="shared" si="978"/>
        <v>0</v>
      </c>
      <c r="O6528" s="7">
        <f t="shared" si="979"/>
        <v>0</v>
      </c>
      <c r="R6528" s="7"/>
      <c r="S6528" s="47">
        <f t="shared" si="980"/>
        <v>0</v>
      </c>
      <c r="T6528" s="47">
        <f t="shared" si="981"/>
        <v>0</v>
      </c>
      <c r="U6528" s="47">
        <f t="shared" si="982"/>
        <v>230.32</v>
      </c>
      <c r="V6528" s="47">
        <f t="shared" si="983"/>
        <v>118.45</v>
      </c>
      <c r="W6528" s="11"/>
    </row>
    <row r="6529" spans="1:23" x14ac:dyDescent="0.45">
      <c r="A6529" t="s">
        <v>6534</v>
      </c>
      <c r="B6529">
        <v>147.61000000000001</v>
      </c>
      <c r="D6529" s="1" t="str">
        <f>VartojimasGamyba!J6525</f>
        <v>2024-05-29-19</v>
      </c>
      <c r="E6529" s="7">
        <f>VartojimasGamyba!G6525</f>
        <v>0.30099999999999999</v>
      </c>
      <c r="F6529" s="11"/>
      <c r="G6529" s="12">
        <f t="shared" si="985"/>
        <v>5.7344444444444438</v>
      </c>
      <c r="H6529" s="12">
        <v>0</v>
      </c>
      <c r="I6529" s="12">
        <v>0.33444444444444443</v>
      </c>
      <c r="J6529" s="12">
        <v>0</v>
      </c>
      <c r="K6529" s="12"/>
      <c r="L6529" s="12">
        <f>VartojimasGamyba!H6525</f>
        <v>0</v>
      </c>
      <c r="M6529" s="19">
        <f t="shared" si="977"/>
        <v>0</v>
      </c>
      <c r="N6529" s="7">
        <f t="shared" si="978"/>
        <v>0</v>
      </c>
      <c r="O6529" s="7">
        <f t="shared" si="979"/>
        <v>0</v>
      </c>
      <c r="R6529" s="7"/>
      <c r="S6529" s="47">
        <f t="shared" si="980"/>
        <v>0</v>
      </c>
      <c r="T6529" s="47">
        <f t="shared" si="981"/>
        <v>0</v>
      </c>
      <c r="U6529" s="47">
        <f t="shared" si="982"/>
        <v>247.90000000000003</v>
      </c>
      <c r="V6529" s="47">
        <f t="shared" si="983"/>
        <v>136.03</v>
      </c>
      <c r="W6529" s="11"/>
    </row>
    <row r="6530" spans="1:23" x14ac:dyDescent="0.45">
      <c r="A6530" t="s">
        <v>6535</v>
      </c>
      <c r="B6530">
        <v>190.06</v>
      </c>
      <c r="D6530" s="1" t="str">
        <f>VartojimasGamyba!J6526</f>
        <v>2024-05-29-20</v>
      </c>
      <c r="E6530" s="7">
        <f>VartojimasGamyba!G6526</f>
        <v>0.25700000000000001</v>
      </c>
      <c r="F6530" s="11"/>
      <c r="G6530" s="12">
        <f t="shared" si="985"/>
        <v>5.448888888888888</v>
      </c>
      <c r="H6530" s="12">
        <v>0</v>
      </c>
      <c r="I6530" s="12">
        <v>0.28555555555555556</v>
      </c>
      <c r="J6530" s="12">
        <v>0</v>
      </c>
      <c r="K6530" s="12"/>
      <c r="L6530" s="12">
        <f>VartojimasGamyba!H6526</f>
        <v>0</v>
      </c>
      <c r="M6530" s="19">
        <f t="shared" si="977"/>
        <v>0</v>
      </c>
      <c r="N6530" s="7">
        <f t="shared" si="978"/>
        <v>0</v>
      </c>
      <c r="O6530" s="7">
        <f t="shared" si="979"/>
        <v>0</v>
      </c>
      <c r="P6530" s="7" t="s">
        <v>8873</v>
      </c>
      <c r="R6530" s="7"/>
      <c r="S6530" s="47">
        <f t="shared" si="980"/>
        <v>0</v>
      </c>
      <c r="T6530" s="47">
        <f t="shared" si="981"/>
        <v>0</v>
      </c>
      <c r="U6530" s="47">
        <f t="shared" si="982"/>
        <v>290.35000000000002</v>
      </c>
      <c r="V6530" s="47">
        <f t="shared" si="983"/>
        <v>178.48</v>
      </c>
      <c r="W6530" s="11"/>
    </row>
    <row r="6531" spans="1:23" x14ac:dyDescent="0.45">
      <c r="A6531" t="s">
        <v>6536</v>
      </c>
      <c r="B6531">
        <v>200.05</v>
      </c>
      <c r="D6531" s="1" t="str">
        <f>VartojimasGamyba!J6527</f>
        <v>2024-05-29-21</v>
      </c>
      <c r="E6531" s="7">
        <f>VartojimasGamyba!G6527</f>
        <v>0.16900000000000001</v>
      </c>
      <c r="F6531" s="11"/>
      <c r="G6531" s="12">
        <f t="shared" si="985"/>
        <v>5.2611111111111102</v>
      </c>
      <c r="H6531" s="12">
        <v>0</v>
      </c>
      <c r="I6531" s="12">
        <v>0.18777777777777779</v>
      </c>
      <c r="J6531" s="12">
        <v>0</v>
      </c>
      <c r="K6531" s="12"/>
      <c r="L6531" s="12">
        <f>VartojimasGamyba!H6527</f>
        <v>0</v>
      </c>
      <c r="M6531" s="19">
        <f t="shared" si="977"/>
        <v>0</v>
      </c>
      <c r="N6531" s="7">
        <f t="shared" si="978"/>
        <v>0</v>
      </c>
      <c r="O6531" s="7">
        <f t="shared" si="979"/>
        <v>0</v>
      </c>
      <c r="P6531" s="7">
        <f>SUM(N6510:N6533)</f>
        <v>-1854.6819966666665</v>
      </c>
      <c r="R6531" s="7"/>
      <c r="S6531" s="47">
        <f t="shared" si="980"/>
        <v>0</v>
      </c>
      <c r="T6531" s="47">
        <f t="shared" si="981"/>
        <v>0</v>
      </c>
      <c r="U6531" s="47">
        <f t="shared" si="982"/>
        <v>300.34000000000003</v>
      </c>
      <c r="V6531" s="47">
        <f t="shared" si="983"/>
        <v>188.47</v>
      </c>
      <c r="W6531" s="11"/>
    </row>
    <row r="6532" spans="1:23" x14ac:dyDescent="0.45">
      <c r="A6532" t="s">
        <v>6537</v>
      </c>
      <c r="B6532">
        <v>147.47999999999999</v>
      </c>
      <c r="D6532" s="1" t="str">
        <f>VartojimasGamyba!J6528</f>
        <v>2024-05-29-22</v>
      </c>
      <c r="E6532" s="7">
        <f>VartojimasGamyba!G6528</f>
        <v>0.13600000000000001</v>
      </c>
      <c r="F6532" s="11"/>
      <c r="G6532" s="12">
        <f t="shared" si="985"/>
        <v>5.1099999999999994</v>
      </c>
      <c r="H6532" s="12">
        <v>0</v>
      </c>
      <c r="I6532" s="12">
        <v>0.15111111111111114</v>
      </c>
      <c r="J6532" s="12">
        <v>0</v>
      </c>
      <c r="K6532" s="12"/>
      <c r="L6532" s="12">
        <f>VartojimasGamyba!H6528</f>
        <v>0</v>
      </c>
      <c r="M6532" s="19">
        <f t="shared" si="977"/>
        <v>-2.7755575615628914E-17</v>
      </c>
      <c r="N6532" s="7">
        <f t="shared" si="978"/>
        <v>-6.8769989702843754E-15</v>
      </c>
      <c r="O6532" s="7">
        <f t="shared" si="979"/>
        <v>-6.8769989702843754E-15</v>
      </c>
      <c r="P6532" s="7" t="s">
        <v>8872</v>
      </c>
      <c r="R6532" s="7"/>
      <c r="S6532" s="47">
        <f t="shared" si="980"/>
        <v>-2.7755575615628914E-17</v>
      </c>
      <c r="T6532" s="47">
        <f t="shared" si="981"/>
        <v>0</v>
      </c>
      <c r="U6532" s="47">
        <f t="shared" si="982"/>
        <v>247.76999999999998</v>
      </c>
      <c r="V6532" s="47">
        <f t="shared" si="983"/>
        <v>135.89999999999998</v>
      </c>
      <c r="W6532" s="11"/>
    </row>
    <row r="6533" spans="1:23" x14ac:dyDescent="0.45">
      <c r="A6533" t="s">
        <v>6538</v>
      </c>
      <c r="B6533">
        <v>122.18</v>
      </c>
      <c r="D6533" s="1" t="str">
        <f>VartojimasGamyba!J6529</f>
        <v>2024-05-29-23</v>
      </c>
      <c r="E6533" s="7">
        <f>VartojimasGamyba!G6529</f>
        <v>9.9000000000000005E-2</v>
      </c>
      <c r="F6533" s="11"/>
      <c r="G6533" s="12">
        <f t="shared" si="985"/>
        <v>4.9999999999999991</v>
      </c>
      <c r="H6533" s="12">
        <v>0</v>
      </c>
      <c r="I6533" s="12">
        <v>0.11000000000000001</v>
      </c>
      <c r="J6533" s="12">
        <v>0</v>
      </c>
      <c r="K6533" s="12"/>
      <c r="L6533" s="12">
        <f>VartojimasGamyba!H6529</f>
        <v>0</v>
      </c>
      <c r="M6533" s="19">
        <f t="shared" si="977"/>
        <v>-1.3877787807814457E-17</v>
      </c>
      <c r="N6533" s="7">
        <f t="shared" si="978"/>
        <v>-3.0873914536044826E-15</v>
      </c>
      <c r="O6533" s="7">
        <f t="shared" si="979"/>
        <v>-3.0873914536044826E-15</v>
      </c>
      <c r="P6533" s="7">
        <f>SUM(O6510:O6533)</f>
        <v>-1.6698130725356641E-13</v>
      </c>
      <c r="Q6533" s="7">
        <f>SUMPRODUCT(B6510:B6533,E6510:E6533)+SUM(E6510:E6533)*$Z$21-SUMPRODUCT(B6510:B6533,L6510:L6533)+SUM(L6510:L6533)*ABS($Z$20)</f>
        <v>-1506.4377499999996</v>
      </c>
      <c r="R6533" s="7"/>
      <c r="S6533" s="47">
        <f t="shared" si="980"/>
        <v>-1.3877787807814457E-17</v>
      </c>
      <c r="T6533" s="47">
        <f t="shared" si="981"/>
        <v>0</v>
      </c>
      <c r="U6533" s="47">
        <f t="shared" si="982"/>
        <v>222.47000000000003</v>
      </c>
      <c r="V6533" s="47">
        <f t="shared" si="983"/>
        <v>110.60000000000001</v>
      </c>
      <c r="W6533" s="11">
        <f>IF(P6533&lt;&gt;Q6533,1,0)</f>
        <v>1</v>
      </c>
    </row>
    <row r="6534" spans="1:23" x14ac:dyDescent="0.45">
      <c r="A6534" t="s">
        <v>6539</v>
      </c>
      <c r="B6534">
        <v>112.98</v>
      </c>
      <c r="D6534" s="9" t="str">
        <f>VartojimasGamyba!J6530</f>
        <v>2024-05-30-00</v>
      </c>
      <c r="E6534" s="8">
        <f>VartojimasGamyba!G6530</f>
        <v>0.11</v>
      </c>
      <c r="F6534" s="11"/>
      <c r="G6534" s="7">
        <f>G6533+H6534-I6534</f>
        <v>4.8777777777777764</v>
      </c>
      <c r="H6534" s="7">
        <v>0</v>
      </c>
      <c r="I6534" s="7">
        <v>0.12222222222222223</v>
      </c>
      <c r="J6534" s="7">
        <v>0</v>
      </c>
      <c r="L6534" s="7">
        <f>VartojimasGamyba!H6530</f>
        <v>0</v>
      </c>
      <c r="M6534" s="15">
        <f t="shared" si="977"/>
        <v>-1.3877787807814457E-17</v>
      </c>
      <c r="N6534" s="7">
        <f t="shared" si="978"/>
        <v>-2.9597158057725893E-15</v>
      </c>
      <c r="O6534" s="7">
        <f t="shared" si="979"/>
        <v>-2.9597158057725893E-15</v>
      </c>
      <c r="R6534" s="20" t="s">
        <v>8783</v>
      </c>
      <c r="S6534" s="47">
        <f t="shared" si="980"/>
        <v>-1.3877787807814457E-17</v>
      </c>
      <c r="T6534" s="47">
        <f t="shared" si="981"/>
        <v>0</v>
      </c>
      <c r="U6534" s="47">
        <f t="shared" si="982"/>
        <v>213.27</v>
      </c>
      <c r="V6534" s="47">
        <f t="shared" si="983"/>
        <v>101.4</v>
      </c>
      <c r="W6534" s="11"/>
    </row>
    <row r="6535" spans="1:23" x14ac:dyDescent="0.45">
      <c r="A6535" t="s">
        <v>6540</v>
      </c>
      <c r="B6535">
        <v>138.11000000000001</v>
      </c>
      <c r="D6535" s="9" t="str">
        <f>VartojimasGamyba!J6531</f>
        <v>2024-05-30-01</v>
      </c>
      <c r="E6535" s="8">
        <f>VartojimasGamyba!G6531</f>
        <v>0.128</v>
      </c>
      <c r="F6535" s="11"/>
      <c r="G6535" s="7">
        <f t="shared" ref="G6535:G6557" si="986">G6534+H6535-I6535</f>
        <v>4.7355555555555542</v>
      </c>
      <c r="H6535" s="7">
        <v>0</v>
      </c>
      <c r="I6535" s="7">
        <v>0.14222222222222222</v>
      </c>
      <c r="J6535" s="7">
        <v>0</v>
      </c>
      <c r="L6535" s="7">
        <f>VartojimasGamyba!H6531</f>
        <v>0</v>
      </c>
      <c r="M6535" s="15">
        <f t="shared" ref="M6535:M6598" si="987">E6535+H6535-I6535*$J$2+J6535-L6535</f>
        <v>0</v>
      </c>
      <c r="N6535" s="7">
        <f t="shared" ref="N6535:N6598" si="988">M6535*U6535-J6535*V6535</f>
        <v>0</v>
      </c>
      <c r="O6535" s="7">
        <f t="shared" ref="O6535:O6598" si="989">(M6535)*(B6535+$Z$21)</f>
        <v>0</v>
      </c>
      <c r="R6535" s="7"/>
      <c r="S6535" s="47">
        <f t="shared" ref="S6535:S6598" si="990">M6535+IF((L6535-E6535)&gt;0,(L6535-E6535),0)</f>
        <v>0</v>
      </c>
      <c r="T6535" s="47">
        <f t="shared" ref="T6535:T6598" si="991">IF(L6535-E6535&lt;0,0,L6535-E6535)</f>
        <v>0</v>
      </c>
      <c r="U6535" s="47">
        <f t="shared" ref="U6535:U6598" si="992">B6535+$Z$21</f>
        <v>238.40000000000003</v>
      </c>
      <c r="V6535" s="47">
        <f t="shared" ref="V6535:V6598" si="993">B6535+$Z$20</f>
        <v>126.53000000000002</v>
      </c>
      <c r="W6535" s="11"/>
    </row>
    <row r="6536" spans="1:23" x14ac:dyDescent="0.45">
      <c r="A6536" t="s">
        <v>6541</v>
      </c>
      <c r="B6536">
        <v>105.37</v>
      </c>
      <c r="D6536" s="9" t="str">
        <f>VartojimasGamyba!J6532</f>
        <v>2024-05-30-02</v>
      </c>
      <c r="E6536" s="8">
        <f>VartojimasGamyba!G6532</f>
        <v>0.20899999999999999</v>
      </c>
      <c r="F6536" s="11"/>
      <c r="G6536" s="7">
        <f t="shared" si="986"/>
        <v>4.5177777777777761</v>
      </c>
      <c r="H6536" s="7">
        <v>0</v>
      </c>
      <c r="I6536" s="7">
        <v>0.21777777777777771</v>
      </c>
      <c r="J6536" s="7">
        <v>0</v>
      </c>
      <c r="L6536" s="7">
        <f>VartojimasGamyba!H6532</f>
        <v>1.2999999999999999E-2</v>
      </c>
      <c r="M6536" s="15">
        <f t="shared" si="987"/>
        <v>3.9898639947466563E-17</v>
      </c>
      <c r="N6536" s="7">
        <f t="shared" si="988"/>
        <v>8.2055542915959739E-15</v>
      </c>
      <c r="O6536" s="7">
        <f t="shared" si="989"/>
        <v>8.2055542915959739E-15</v>
      </c>
      <c r="R6536" s="7"/>
      <c r="S6536" s="47">
        <f t="shared" si="990"/>
        <v>3.9898639947466563E-17</v>
      </c>
      <c r="T6536" s="47">
        <f t="shared" si="991"/>
        <v>0</v>
      </c>
      <c r="U6536" s="47">
        <f t="shared" si="992"/>
        <v>205.66000000000003</v>
      </c>
      <c r="V6536" s="47">
        <f t="shared" si="993"/>
        <v>93.79</v>
      </c>
      <c r="W6536" s="11"/>
    </row>
    <row r="6537" spans="1:23" x14ac:dyDescent="0.45">
      <c r="A6537" t="s">
        <v>6542</v>
      </c>
      <c r="B6537">
        <v>94.85</v>
      </c>
      <c r="D6537" s="9" t="str">
        <f>VartojimasGamyba!J6533</f>
        <v>2024-05-30-03</v>
      </c>
      <c r="E6537" s="8">
        <f>VartojimasGamyba!G6533</f>
        <v>0.111</v>
      </c>
      <c r="F6537" s="11"/>
      <c r="G6537" s="7">
        <f t="shared" si="986"/>
        <v>4.4655555555555537</v>
      </c>
      <c r="H6537" s="7">
        <v>0</v>
      </c>
      <c r="I6537" s="7">
        <v>5.2222222222222225E-2</v>
      </c>
      <c r="J6537" s="7">
        <v>0</v>
      </c>
      <c r="L6537" s="7">
        <f>VartojimasGamyba!H6533</f>
        <v>6.4000000000000001E-2</v>
      </c>
      <c r="M6537" s="15">
        <f t="shared" si="987"/>
        <v>0</v>
      </c>
      <c r="N6537" s="7">
        <f t="shared" si="988"/>
        <v>0</v>
      </c>
      <c r="O6537" s="7">
        <f t="shared" si="989"/>
        <v>0</v>
      </c>
      <c r="R6537" s="7"/>
      <c r="S6537" s="47">
        <f t="shared" si="990"/>
        <v>0</v>
      </c>
      <c r="T6537" s="47">
        <f t="shared" si="991"/>
        <v>0</v>
      </c>
      <c r="U6537" s="47">
        <f t="shared" si="992"/>
        <v>195.14</v>
      </c>
      <c r="V6537" s="47">
        <f t="shared" si="993"/>
        <v>83.27</v>
      </c>
      <c r="W6537" s="11"/>
    </row>
    <row r="6538" spans="1:23" x14ac:dyDescent="0.45">
      <c r="A6538" t="s">
        <v>6543</v>
      </c>
      <c r="B6538">
        <v>97.55</v>
      </c>
      <c r="D6538" s="9" t="str">
        <f>VartojimasGamyba!J6534</f>
        <v>2024-05-30-04</v>
      </c>
      <c r="E6538" s="8">
        <f>VartojimasGamyba!G6534</f>
        <v>1.4E-2</v>
      </c>
      <c r="F6538" s="11"/>
      <c r="G6538" s="7">
        <f t="shared" si="986"/>
        <v>4.647555555555555</v>
      </c>
      <c r="H6538" s="7">
        <v>0.18200000000000088</v>
      </c>
      <c r="I6538" s="7">
        <v>0</v>
      </c>
      <c r="J6538" s="7">
        <v>0</v>
      </c>
      <c r="L6538" s="7">
        <f>VartojimasGamyba!H6534</f>
        <v>0.19600000000000001</v>
      </c>
      <c r="M6538" s="15">
        <f t="shared" si="987"/>
        <v>8.8817841970012523E-16</v>
      </c>
      <c r="N6538" s="7">
        <f t="shared" si="988"/>
        <v>1.7571721855347278E-13</v>
      </c>
      <c r="O6538" s="7">
        <f t="shared" si="989"/>
        <v>1.7571721855347278E-13</v>
      </c>
      <c r="R6538" s="7"/>
      <c r="S6538" s="47">
        <f t="shared" si="990"/>
        <v>0.18200000000000088</v>
      </c>
      <c r="T6538" s="47">
        <f t="shared" si="991"/>
        <v>0.182</v>
      </c>
      <c r="U6538" s="47">
        <f t="shared" si="992"/>
        <v>197.84</v>
      </c>
      <c r="V6538" s="47">
        <f t="shared" si="993"/>
        <v>85.97</v>
      </c>
      <c r="W6538" s="11"/>
    </row>
    <row r="6539" spans="1:23" x14ac:dyDescent="0.45">
      <c r="A6539" t="s">
        <v>6544</v>
      </c>
      <c r="B6539">
        <v>99.12</v>
      </c>
      <c r="D6539" s="9" t="str">
        <f>VartojimasGamyba!J6535</f>
        <v>2024-05-30-05</v>
      </c>
      <c r="E6539" s="8">
        <f>VartojimasGamyba!G6535</f>
        <v>0.19600000000000001</v>
      </c>
      <c r="F6539" s="11"/>
      <c r="G6539" s="7">
        <f t="shared" si="986"/>
        <v>5.1175555555555547</v>
      </c>
      <c r="H6539" s="7">
        <v>0.47</v>
      </c>
      <c r="I6539" s="7">
        <v>0</v>
      </c>
      <c r="J6539" s="7">
        <v>0</v>
      </c>
      <c r="L6539" s="7">
        <f>VartojimasGamyba!H6535</f>
        <v>0.66600000000000004</v>
      </c>
      <c r="M6539" s="15">
        <f t="shared" si="987"/>
        <v>0</v>
      </c>
      <c r="N6539" s="7">
        <f t="shared" si="988"/>
        <v>0</v>
      </c>
      <c r="O6539" s="7">
        <f t="shared" si="989"/>
        <v>0</v>
      </c>
      <c r="R6539" s="7"/>
      <c r="S6539" s="47">
        <f t="shared" si="990"/>
        <v>0.47000000000000003</v>
      </c>
      <c r="T6539" s="47">
        <f t="shared" si="991"/>
        <v>0.47000000000000003</v>
      </c>
      <c r="U6539" s="47">
        <f t="shared" si="992"/>
        <v>199.41000000000003</v>
      </c>
      <c r="V6539" s="47">
        <f t="shared" si="993"/>
        <v>87.54</v>
      </c>
      <c r="W6539" s="11"/>
    </row>
    <row r="6540" spans="1:23" x14ac:dyDescent="0.45">
      <c r="A6540" t="s">
        <v>6545</v>
      </c>
      <c r="B6540">
        <v>105.49</v>
      </c>
      <c r="D6540" s="9" t="str">
        <f>VartojimasGamyba!J6536</f>
        <v>2024-05-30-06</v>
      </c>
      <c r="E6540" s="8">
        <f>VartojimasGamyba!G6536</f>
        <v>0</v>
      </c>
      <c r="F6540" s="11"/>
      <c r="G6540" s="7">
        <f t="shared" si="986"/>
        <v>5.1175555555555547</v>
      </c>
      <c r="H6540" s="7">
        <v>8.3266726846886741E-17</v>
      </c>
      <c r="I6540" s="7">
        <v>0</v>
      </c>
      <c r="J6540" s="7">
        <v>1.867</v>
      </c>
      <c r="L6540" s="7">
        <f>VartojimasGamyba!H6536</f>
        <v>1.867</v>
      </c>
      <c r="M6540" s="15">
        <f t="shared" si="987"/>
        <v>0</v>
      </c>
      <c r="N6540" s="7">
        <f t="shared" si="988"/>
        <v>-175.32997</v>
      </c>
      <c r="O6540" s="7">
        <f t="shared" si="989"/>
        <v>0</v>
      </c>
      <c r="R6540" s="7"/>
      <c r="S6540" s="47">
        <f t="shared" si="990"/>
        <v>1.867</v>
      </c>
      <c r="T6540" s="47">
        <f t="shared" si="991"/>
        <v>1.867</v>
      </c>
      <c r="U6540" s="47">
        <f t="shared" si="992"/>
        <v>205.78</v>
      </c>
      <c r="V6540" s="47">
        <f t="shared" si="993"/>
        <v>93.91</v>
      </c>
      <c r="W6540" s="11"/>
    </row>
    <row r="6541" spans="1:23" x14ac:dyDescent="0.45">
      <c r="A6541" t="s">
        <v>6546</v>
      </c>
      <c r="B6541">
        <v>106.58</v>
      </c>
      <c r="D6541" s="9" t="str">
        <f>VartojimasGamyba!J6537</f>
        <v>2024-05-30-07</v>
      </c>
      <c r="E6541" s="8">
        <f>VartojimasGamyba!G6537</f>
        <v>0</v>
      </c>
      <c r="F6541" s="11"/>
      <c r="G6541" s="7">
        <f t="shared" si="986"/>
        <v>5.1175555555555547</v>
      </c>
      <c r="H6541" s="7">
        <v>0</v>
      </c>
      <c r="I6541" s="7">
        <v>0</v>
      </c>
      <c r="J6541" s="7">
        <v>2.81</v>
      </c>
      <c r="L6541" s="7">
        <f>VartojimasGamyba!H6537</f>
        <v>2.81</v>
      </c>
      <c r="M6541" s="15">
        <f t="shared" si="987"/>
        <v>0</v>
      </c>
      <c r="N6541" s="7">
        <f t="shared" si="988"/>
        <v>-266.95</v>
      </c>
      <c r="O6541" s="7">
        <f t="shared" si="989"/>
        <v>0</v>
      </c>
      <c r="R6541" s="7"/>
      <c r="S6541" s="47">
        <f t="shared" si="990"/>
        <v>2.81</v>
      </c>
      <c r="T6541" s="47">
        <f t="shared" si="991"/>
        <v>2.81</v>
      </c>
      <c r="U6541" s="47">
        <f t="shared" si="992"/>
        <v>206.87</v>
      </c>
      <c r="V6541" s="47">
        <f t="shared" si="993"/>
        <v>95</v>
      </c>
      <c r="W6541" s="11"/>
    </row>
    <row r="6542" spans="1:23" x14ac:dyDescent="0.45">
      <c r="A6542" t="s">
        <v>6547</v>
      </c>
      <c r="B6542">
        <v>142</v>
      </c>
      <c r="D6542" s="9" t="str">
        <f>VartojimasGamyba!J6538</f>
        <v>2024-05-30-08</v>
      </c>
      <c r="E6542" s="8">
        <f>VartojimasGamyba!G6538</f>
        <v>0</v>
      </c>
      <c r="F6542" s="11"/>
      <c r="G6542" s="7">
        <f t="shared" si="986"/>
        <v>5.1175555555555547</v>
      </c>
      <c r="H6542" s="7">
        <v>0</v>
      </c>
      <c r="I6542" s="7">
        <v>0</v>
      </c>
      <c r="J6542" s="7">
        <v>3.7490000000000001</v>
      </c>
      <c r="L6542" s="7">
        <f>VartojimasGamyba!H6538</f>
        <v>3.7490000000000001</v>
      </c>
      <c r="M6542" s="15">
        <f t="shared" si="987"/>
        <v>0</v>
      </c>
      <c r="N6542" s="7">
        <f t="shared" si="988"/>
        <v>-488.94457999999997</v>
      </c>
      <c r="O6542" s="7">
        <f t="shared" si="989"/>
        <v>0</v>
      </c>
      <c r="R6542" s="7"/>
      <c r="S6542" s="47">
        <f t="shared" si="990"/>
        <v>3.7490000000000001</v>
      </c>
      <c r="T6542" s="47">
        <f t="shared" si="991"/>
        <v>3.7490000000000001</v>
      </c>
      <c r="U6542" s="47">
        <f t="shared" si="992"/>
        <v>242.29000000000002</v>
      </c>
      <c r="V6542" s="47">
        <f t="shared" si="993"/>
        <v>130.41999999999999</v>
      </c>
      <c r="W6542" s="11"/>
    </row>
    <row r="6543" spans="1:23" x14ac:dyDescent="0.45">
      <c r="A6543" t="s">
        <v>6548</v>
      </c>
      <c r="B6543">
        <v>106.54</v>
      </c>
      <c r="D6543" s="9" t="str">
        <f>VartojimasGamyba!J6539</f>
        <v>2024-05-30-09</v>
      </c>
      <c r="E6543" s="8">
        <f>VartojimasGamyba!G6539</f>
        <v>0.21</v>
      </c>
      <c r="F6543" s="11"/>
      <c r="G6543" s="7">
        <f t="shared" si="986"/>
        <v>5.1175555555555547</v>
      </c>
      <c r="H6543" s="7">
        <v>0</v>
      </c>
      <c r="I6543" s="7">
        <v>0</v>
      </c>
      <c r="J6543" s="7">
        <v>3.2589999999999999</v>
      </c>
      <c r="L6543" s="7">
        <f>VartojimasGamyba!H6539</f>
        <v>3.4689999999999999</v>
      </c>
      <c r="M6543" s="15">
        <f t="shared" si="987"/>
        <v>0</v>
      </c>
      <c r="N6543" s="7">
        <f t="shared" si="988"/>
        <v>-309.47464000000002</v>
      </c>
      <c r="O6543" s="7">
        <f t="shared" si="989"/>
        <v>0</v>
      </c>
      <c r="R6543" s="7"/>
      <c r="S6543" s="47">
        <f t="shared" si="990"/>
        <v>3.2589999999999999</v>
      </c>
      <c r="T6543" s="47">
        <f t="shared" si="991"/>
        <v>3.2589999999999999</v>
      </c>
      <c r="U6543" s="47">
        <f t="shared" si="992"/>
        <v>206.83</v>
      </c>
      <c r="V6543" s="47">
        <f t="shared" si="993"/>
        <v>94.960000000000008</v>
      </c>
      <c r="W6543" s="11"/>
    </row>
    <row r="6544" spans="1:23" x14ac:dyDescent="0.45">
      <c r="A6544" t="s">
        <v>6549</v>
      </c>
      <c r="B6544">
        <v>141.99</v>
      </c>
      <c r="D6544" s="9" t="str">
        <f>VartojimasGamyba!J6540</f>
        <v>2024-05-30-10</v>
      </c>
      <c r="E6544" s="8">
        <f>VartojimasGamyba!G6540</f>
        <v>0.36699999999999999</v>
      </c>
      <c r="F6544" s="11"/>
      <c r="G6544" s="7">
        <f t="shared" si="986"/>
        <v>5.1175555555555547</v>
      </c>
      <c r="H6544" s="7">
        <v>0</v>
      </c>
      <c r="I6544" s="7">
        <v>0</v>
      </c>
      <c r="J6544" s="7">
        <v>2.931</v>
      </c>
      <c r="L6544" s="7">
        <f>VartojimasGamyba!H6540</f>
        <v>3.298</v>
      </c>
      <c r="M6544" s="15">
        <f t="shared" si="987"/>
        <v>0</v>
      </c>
      <c r="N6544" s="7">
        <f t="shared" si="988"/>
        <v>-382.23171000000002</v>
      </c>
      <c r="O6544" s="7">
        <f t="shared" si="989"/>
        <v>0</v>
      </c>
      <c r="R6544" s="7"/>
      <c r="S6544" s="47">
        <f t="shared" si="990"/>
        <v>2.931</v>
      </c>
      <c r="T6544" s="47">
        <f t="shared" si="991"/>
        <v>2.931</v>
      </c>
      <c r="U6544" s="47">
        <f t="shared" si="992"/>
        <v>242.28000000000003</v>
      </c>
      <c r="V6544" s="47">
        <f t="shared" si="993"/>
        <v>130.41</v>
      </c>
      <c r="W6544" s="11"/>
    </row>
    <row r="6545" spans="1:23" x14ac:dyDescent="0.45">
      <c r="A6545" t="s">
        <v>6550</v>
      </c>
      <c r="B6545">
        <v>141.99</v>
      </c>
      <c r="D6545" s="9" t="str">
        <f>VartojimasGamyba!J6541</f>
        <v>2024-05-30-11</v>
      </c>
      <c r="E6545" s="8">
        <f>VartojimasGamyba!G6541</f>
        <v>0</v>
      </c>
      <c r="F6545" s="11"/>
      <c r="G6545" s="7">
        <f t="shared" si="986"/>
        <v>5.1175555555555547</v>
      </c>
      <c r="H6545" s="7">
        <v>0</v>
      </c>
      <c r="I6545" s="7">
        <v>0</v>
      </c>
      <c r="J6545" s="7">
        <v>3.8039999999999998</v>
      </c>
      <c r="L6545" s="7">
        <f>VartojimasGamyba!H6541</f>
        <v>3.8039999999999998</v>
      </c>
      <c r="M6545" s="15">
        <f t="shared" si="987"/>
        <v>0</v>
      </c>
      <c r="N6545" s="7">
        <f t="shared" si="988"/>
        <v>-496.07963999999998</v>
      </c>
      <c r="O6545" s="7">
        <f t="shared" si="989"/>
        <v>0</v>
      </c>
      <c r="R6545" s="7"/>
      <c r="S6545" s="47">
        <f t="shared" si="990"/>
        <v>3.8039999999999998</v>
      </c>
      <c r="T6545" s="47">
        <f t="shared" si="991"/>
        <v>3.8039999999999998</v>
      </c>
      <c r="U6545" s="47">
        <f t="shared" si="992"/>
        <v>242.28000000000003</v>
      </c>
      <c r="V6545" s="47">
        <f t="shared" si="993"/>
        <v>130.41</v>
      </c>
      <c r="W6545" s="11"/>
    </row>
    <row r="6546" spans="1:23" x14ac:dyDescent="0.45">
      <c r="A6546" t="s">
        <v>6551</v>
      </c>
      <c r="B6546">
        <v>100</v>
      </c>
      <c r="D6546" s="9" t="str">
        <f>VartojimasGamyba!J6542</f>
        <v>2024-05-30-12</v>
      </c>
      <c r="E6546" s="8">
        <f>VartojimasGamyba!G6542</f>
        <v>0</v>
      </c>
      <c r="F6546" s="11"/>
      <c r="G6546" s="7">
        <f t="shared" si="986"/>
        <v>8.6355555555555554</v>
      </c>
      <c r="H6546" s="7">
        <v>3.5179999999999998</v>
      </c>
      <c r="I6546" s="7">
        <v>0</v>
      </c>
      <c r="J6546" s="7">
        <v>4.6000000000000485E-2</v>
      </c>
      <c r="L6546" s="7">
        <f>VartojimasGamyba!H6542</f>
        <v>3.5640000000000001</v>
      </c>
      <c r="M6546" s="15">
        <f t="shared" si="987"/>
        <v>0</v>
      </c>
      <c r="N6546" s="7">
        <f t="shared" si="988"/>
        <v>-4.0673200000000431</v>
      </c>
      <c r="O6546" s="7">
        <f t="shared" si="989"/>
        <v>0</v>
      </c>
      <c r="R6546" s="7"/>
      <c r="S6546" s="47">
        <f t="shared" si="990"/>
        <v>3.5640000000000001</v>
      </c>
      <c r="T6546" s="47">
        <f t="shared" si="991"/>
        <v>3.5640000000000001</v>
      </c>
      <c r="U6546" s="47">
        <f t="shared" si="992"/>
        <v>200.29000000000002</v>
      </c>
      <c r="V6546" s="47">
        <f t="shared" si="993"/>
        <v>88.42</v>
      </c>
      <c r="W6546" s="11"/>
    </row>
    <row r="6547" spans="1:23" x14ac:dyDescent="0.45">
      <c r="A6547" t="s">
        <v>6552</v>
      </c>
      <c r="B6547">
        <v>109.91</v>
      </c>
      <c r="D6547" s="9" t="str">
        <f>VartojimasGamyba!J6543</f>
        <v>2024-05-30-13</v>
      </c>
      <c r="E6547" s="8">
        <f>VartojimasGamyba!G6543</f>
        <v>5.0000000000000001E-3</v>
      </c>
      <c r="F6547" s="11"/>
      <c r="G6547" s="7">
        <f t="shared" si="986"/>
        <v>8.6355555555555554</v>
      </c>
      <c r="H6547" s="7">
        <v>0</v>
      </c>
      <c r="I6547" s="7">
        <v>0</v>
      </c>
      <c r="J6547" s="7">
        <v>1.8390000000000002</v>
      </c>
      <c r="L6547" s="7">
        <f>VartojimasGamyba!H6543</f>
        <v>1.8440000000000001</v>
      </c>
      <c r="M6547" s="15">
        <f t="shared" si="987"/>
        <v>0</v>
      </c>
      <c r="N6547" s="7">
        <f t="shared" si="988"/>
        <v>-180.82887000000002</v>
      </c>
      <c r="O6547" s="7">
        <f t="shared" si="989"/>
        <v>0</v>
      </c>
      <c r="R6547" s="7"/>
      <c r="S6547" s="47">
        <f t="shared" si="990"/>
        <v>1.8390000000000002</v>
      </c>
      <c r="T6547" s="47">
        <f t="shared" si="991"/>
        <v>1.8390000000000002</v>
      </c>
      <c r="U6547" s="47">
        <f t="shared" si="992"/>
        <v>210.2</v>
      </c>
      <c r="V6547" s="47">
        <f t="shared" si="993"/>
        <v>98.33</v>
      </c>
      <c r="W6547" s="11"/>
    </row>
    <row r="6548" spans="1:23" x14ac:dyDescent="0.45">
      <c r="A6548" t="s">
        <v>6553</v>
      </c>
      <c r="B6548">
        <v>141.13999999999999</v>
      </c>
      <c r="D6548" s="9" t="str">
        <f>VartojimasGamyba!J6544</f>
        <v>2024-05-30-14</v>
      </c>
      <c r="E6548" s="8">
        <f>VartojimasGamyba!G6544</f>
        <v>0</v>
      </c>
      <c r="F6548" s="11"/>
      <c r="G6548" s="7">
        <f t="shared" si="986"/>
        <v>8.6355555555555554</v>
      </c>
      <c r="H6548" s="7">
        <v>0</v>
      </c>
      <c r="I6548" s="7">
        <v>0</v>
      </c>
      <c r="J6548" s="7">
        <v>1.6339999999999999</v>
      </c>
      <c r="L6548" s="7">
        <f>VartojimasGamyba!H6544</f>
        <v>1.6339999999999999</v>
      </c>
      <c r="M6548" s="15">
        <f t="shared" si="987"/>
        <v>0</v>
      </c>
      <c r="N6548" s="7">
        <f t="shared" si="988"/>
        <v>-211.70103999999995</v>
      </c>
      <c r="O6548" s="7">
        <f t="shared" si="989"/>
        <v>0</v>
      </c>
      <c r="R6548" s="7"/>
      <c r="S6548" s="47">
        <f t="shared" si="990"/>
        <v>1.6339999999999999</v>
      </c>
      <c r="T6548" s="47">
        <f t="shared" si="991"/>
        <v>1.6339999999999999</v>
      </c>
      <c r="U6548" s="47">
        <f t="shared" si="992"/>
        <v>241.43</v>
      </c>
      <c r="V6548" s="47">
        <f t="shared" si="993"/>
        <v>129.55999999999997</v>
      </c>
      <c r="W6548" s="11"/>
    </row>
    <row r="6549" spans="1:23" x14ac:dyDescent="0.45">
      <c r="A6549" t="s">
        <v>6554</v>
      </c>
      <c r="B6549">
        <v>200.04</v>
      </c>
      <c r="D6549" s="9" t="str">
        <f>VartojimasGamyba!J6545</f>
        <v>2024-05-30-15</v>
      </c>
      <c r="E6549" s="8">
        <f>VartojimasGamyba!G6545</f>
        <v>1.2889999999999999</v>
      </c>
      <c r="F6549" s="11"/>
      <c r="G6549" s="7">
        <f t="shared" si="986"/>
        <v>7.9377777777777778</v>
      </c>
      <c r="H6549" s="7">
        <v>0</v>
      </c>
      <c r="I6549" s="7">
        <v>0.69777777777777727</v>
      </c>
      <c r="J6549" s="7">
        <v>0</v>
      </c>
      <c r="L6549" s="7">
        <f>VartojimasGamyba!H6545</f>
        <v>0.66100000000000003</v>
      </c>
      <c r="M6549" s="15">
        <f t="shared" si="987"/>
        <v>0</v>
      </c>
      <c r="N6549" s="7">
        <f t="shared" si="988"/>
        <v>0</v>
      </c>
      <c r="O6549" s="7">
        <f t="shared" si="989"/>
        <v>0</v>
      </c>
      <c r="R6549" s="7"/>
      <c r="S6549" s="47">
        <f t="shared" si="990"/>
        <v>0</v>
      </c>
      <c r="T6549" s="47">
        <f t="shared" si="991"/>
        <v>0</v>
      </c>
      <c r="U6549" s="47">
        <f t="shared" si="992"/>
        <v>300.33</v>
      </c>
      <c r="V6549" s="47">
        <f t="shared" si="993"/>
        <v>188.45999999999998</v>
      </c>
      <c r="W6549" s="11"/>
    </row>
    <row r="6550" spans="1:23" x14ac:dyDescent="0.45">
      <c r="A6550" t="s">
        <v>6555</v>
      </c>
      <c r="B6550">
        <v>144.63</v>
      </c>
      <c r="D6550" s="9" t="str">
        <f>VartojimasGamyba!J6546</f>
        <v>2024-05-30-16</v>
      </c>
      <c r="E6550" s="8">
        <f>VartojimasGamyba!G6546</f>
        <v>0.65300000000000002</v>
      </c>
      <c r="F6550" s="11"/>
      <c r="G6550" s="7">
        <f t="shared" si="986"/>
        <v>7.2766666666666664</v>
      </c>
      <c r="H6550" s="7">
        <v>0</v>
      </c>
      <c r="I6550" s="7">
        <v>0.66111111111111109</v>
      </c>
      <c r="J6550" s="7">
        <v>0</v>
      </c>
      <c r="L6550" s="7">
        <f>VartojimasGamyba!H6546</f>
        <v>5.8000000000000003E-2</v>
      </c>
      <c r="M6550" s="15">
        <f t="shared" si="987"/>
        <v>0</v>
      </c>
      <c r="N6550" s="7">
        <f t="shared" si="988"/>
        <v>0</v>
      </c>
      <c r="O6550" s="7">
        <f t="shared" si="989"/>
        <v>0</v>
      </c>
      <c r="R6550" s="7"/>
      <c r="S6550" s="47">
        <f t="shared" si="990"/>
        <v>0</v>
      </c>
      <c r="T6550" s="47">
        <f t="shared" si="991"/>
        <v>0</v>
      </c>
      <c r="U6550" s="47">
        <f t="shared" si="992"/>
        <v>244.92000000000002</v>
      </c>
      <c r="V6550" s="47">
        <f t="shared" si="993"/>
        <v>133.04999999999998</v>
      </c>
      <c r="W6550" s="11"/>
    </row>
    <row r="6551" spans="1:23" x14ac:dyDescent="0.45">
      <c r="A6551" t="s">
        <v>6556</v>
      </c>
      <c r="B6551">
        <v>179.42</v>
      </c>
      <c r="D6551" s="9" t="str">
        <f>VartojimasGamyba!J6547</f>
        <v>2024-05-30-17</v>
      </c>
      <c r="E6551" s="8">
        <f>VartojimasGamyba!G6547</f>
        <v>0.32200000000000001</v>
      </c>
      <c r="F6551" s="11"/>
      <c r="G6551" s="7">
        <f t="shared" si="986"/>
        <v>6.9577777777777774</v>
      </c>
      <c r="H6551" s="7">
        <v>0</v>
      </c>
      <c r="I6551" s="7">
        <v>0.31888888888888889</v>
      </c>
      <c r="J6551" s="7">
        <v>0</v>
      </c>
      <c r="L6551" s="7">
        <f>VartojimasGamyba!H6547</f>
        <v>3.5000000000000003E-2</v>
      </c>
      <c r="M6551" s="15">
        <f t="shared" si="987"/>
        <v>0</v>
      </c>
      <c r="N6551" s="7">
        <f t="shared" si="988"/>
        <v>0</v>
      </c>
      <c r="O6551" s="7">
        <f t="shared" si="989"/>
        <v>0</v>
      </c>
      <c r="R6551" s="7"/>
      <c r="S6551" s="47">
        <f t="shared" si="990"/>
        <v>0</v>
      </c>
      <c r="T6551" s="47">
        <f t="shared" si="991"/>
        <v>0</v>
      </c>
      <c r="U6551" s="47">
        <f t="shared" si="992"/>
        <v>279.70999999999998</v>
      </c>
      <c r="V6551" s="47">
        <f t="shared" si="993"/>
        <v>167.83999999999997</v>
      </c>
      <c r="W6551" s="11"/>
    </row>
    <row r="6552" spans="1:23" x14ac:dyDescent="0.45">
      <c r="A6552" t="s">
        <v>6557</v>
      </c>
      <c r="B6552">
        <v>195.37</v>
      </c>
      <c r="D6552" s="9" t="str">
        <f>VartojimasGamyba!J6548</f>
        <v>2024-05-30-18</v>
      </c>
      <c r="E6552" s="8">
        <f>VartojimasGamyba!G6548</f>
        <v>0.41499999999999998</v>
      </c>
      <c r="F6552" s="11"/>
      <c r="G6552" s="7">
        <f t="shared" si="986"/>
        <v>6.4966666666666661</v>
      </c>
      <c r="H6552" s="7">
        <v>0</v>
      </c>
      <c r="I6552" s="7">
        <v>0.46111111111111108</v>
      </c>
      <c r="J6552" s="7">
        <v>0</v>
      </c>
      <c r="L6552" s="7">
        <f>VartojimasGamyba!H6548</f>
        <v>0</v>
      </c>
      <c r="M6552" s="15">
        <f t="shared" si="987"/>
        <v>0</v>
      </c>
      <c r="N6552" s="7">
        <f t="shared" si="988"/>
        <v>0</v>
      </c>
      <c r="O6552" s="7">
        <f t="shared" si="989"/>
        <v>0</v>
      </c>
      <c r="R6552" s="7"/>
      <c r="S6552" s="47">
        <f t="shared" si="990"/>
        <v>0</v>
      </c>
      <c r="T6552" s="47">
        <f t="shared" si="991"/>
        <v>0</v>
      </c>
      <c r="U6552" s="47">
        <f t="shared" si="992"/>
        <v>295.66000000000003</v>
      </c>
      <c r="V6552" s="47">
        <f t="shared" si="993"/>
        <v>183.79</v>
      </c>
      <c r="W6552" s="11"/>
    </row>
    <row r="6553" spans="1:23" x14ac:dyDescent="0.45">
      <c r="A6553" t="s">
        <v>6558</v>
      </c>
      <c r="B6553">
        <v>249.92</v>
      </c>
      <c r="D6553" s="9" t="str">
        <f>VartojimasGamyba!J6549</f>
        <v>2024-05-30-19</v>
      </c>
      <c r="E6553" s="8">
        <f>VartojimasGamyba!G6549</f>
        <v>0.376</v>
      </c>
      <c r="F6553" s="11"/>
      <c r="G6553" s="7">
        <f t="shared" si="986"/>
        <v>6.0788888888888888</v>
      </c>
      <c r="H6553" s="7">
        <v>0</v>
      </c>
      <c r="I6553" s="7">
        <v>0.4177777777777778</v>
      </c>
      <c r="J6553" s="7">
        <v>0</v>
      </c>
      <c r="L6553" s="7">
        <f>VartojimasGamyba!H6549</f>
        <v>0</v>
      </c>
      <c r="M6553" s="15">
        <f t="shared" si="987"/>
        <v>-5.5511151231257827E-17</v>
      </c>
      <c r="N6553" s="7">
        <f t="shared" si="988"/>
        <v>-1.9440560272698802E-14</v>
      </c>
      <c r="O6553" s="7">
        <f t="shared" si="989"/>
        <v>-1.9440560272698802E-14</v>
      </c>
      <c r="R6553" s="7"/>
      <c r="S6553" s="47">
        <f t="shared" si="990"/>
        <v>-5.5511151231257827E-17</v>
      </c>
      <c r="T6553" s="47">
        <f t="shared" si="991"/>
        <v>0</v>
      </c>
      <c r="U6553" s="47">
        <f t="shared" si="992"/>
        <v>350.21</v>
      </c>
      <c r="V6553" s="47">
        <f t="shared" si="993"/>
        <v>238.33999999999997</v>
      </c>
      <c r="W6553" s="11"/>
    </row>
    <row r="6554" spans="1:23" x14ac:dyDescent="0.45">
      <c r="A6554" t="s">
        <v>6559</v>
      </c>
      <c r="B6554">
        <v>500.05</v>
      </c>
      <c r="D6554" s="9" t="str">
        <f>VartojimasGamyba!J6550</f>
        <v>2024-05-30-20</v>
      </c>
      <c r="E6554" s="8">
        <f>VartojimasGamyba!G6550</f>
        <v>0.30099999999999999</v>
      </c>
      <c r="F6554" s="11"/>
      <c r="G6554" s="7">
        <f t="shared" si="986"/>
        <v>5.7444444444444445</v>
      </c>
      <c r="H6554" s="7">
        <v>0</v>
      </c>
      <c r="I6554" s="7">
        <v>0.33444444444444443</v>
      </c>
      <c r="J6554" s="7">
        <v>0</v>
      </c>
      <c r="L6554" s="7">
        <f>VartojimasGamyba!H6550</f>
        <v>0</v>
      </c>
      <c r="M6554" s="15">
        <f t="shared" si="987"/>
        <v>0</v>
      </c>
      <c r="N6554" s="7">
        <f t="shared" si="988"/>
        <v>0</v>
      </c>
      <c r="O6554" s="7">
        <f t="shared" si="989"/>
        <v>0</v>
      </c>
      <c r="P6554" s="7" t="s">
        <v>8873</v>
      </c>
      <c r="R6554" s="7"/>
      <c r="S6554" s="47">
        <f t="shared" si="990"/>
        <v>0</v>
      </c>
      <c r="T6554" s="47">
        <f t="shared" si="991"/>
        <v>0</v>
      </c>
      <c r="U6554" s="47">
        <f t="shared" si="992"/>
        <v>600.34</v>
      </c>
      <c r="V6554" s="47">
        <f t="shared" si="993"/>
        <v>488.47</v>
      </c>
      <c r="W6554" s="11"/>
    </row>
    <row r="6555" spans="1:23" x14ac:dyDescent="0.45">
      <c r="A6555" t="s">
        <v>6560</v>
      </c>
      <c r="B6555">
        <v>399.93</v>
      </c>
      <c r="D6555" s="9" t="str">
        <f>VartojimasGamyba!J6551</f>
        <v>2024-05-30-21</v>
      </c>
      <c r="E6555" s="8">
        <f>VartojimasGamyba!G6551</f>
        <v>0.22800000000000001</v>
      </c>
      <c r="F6555" s="11"/>
      <c r="G6555" s="7">
        <f t="shared" si="986"/>
        <v>5.4911111111111115</v>
      </c>
      <c r="H6555" s="7">
        <v>0</v>
      </c>
      <c r="I6555" s="7">
        <v>0.25333333333333335</v>
      </c>
      <c r="J6555" s="7">
        <v>0</v>
      </c>
      <c r="L6555" s="7">
        <f>VartojimasGamyba!H6551</f>
        <v>0</v>
      </c>
      <c r="M6555" s="15">
        <f t="shared" si="987"/>
        <v>-2.7755575615628914E-17</v>
      </c>
      <c r="N6555" s="7">
        <f t="shared" si="988"/>
        <v>-1.3883894034449896E-14</v>
      </c>
      <c r="O6555" s="7">
        <f t="shared" si="989"/>
        <v>-1.3883894034449896E-14</v>
      </c>
      <c r="P6555" s="7">
        <f>SUM(N6534:N6557)</f>
        <v>-2515.6077699999996</v>
      </c>
      <c r="R6555" s="7"/>
      <c r="S6555" s="47">
        <f t="shared" si="990"/>
        <v>-2.7755575615628914E-17</v>
      </c>
      <c r="T6555" s="47">
        <f t="shared" si="991"/>
        <v>0</v>
      </c>
      <c r="U6555" s="47">
        <f t="shared" si="992"/>
        <v>500.22</v>
      </c>
      <c r="V6555" s="47">
        <f t="shared" si="993"/>
        <v>388.35</v>
      </c>
      <c r="W6555" s="11"/>
    </row>
    <row r="6556" spans="1:23" x14ac:dyDescent="0.45">
      <c r="A6556" t="s">
        <v>6561</v>
      </c>
      <c r="B6556">
        <v>159.43</v>
      </c>
      <c r="D6556" s="9" t="str">
        <f>VartojimasGamyba!J6552</f>
        <v>2024-05-30-22</v>
      </c>
      <c r="E6556" s="8">
        <f>VartojimasGamyba!G6552</f>
        <v>0.18</v>
      </c>
      <c r="F6556" s="11"/>
      <c r="G6556" s="7">
        <f t="shared" si="986"/>
        <v>5.2911111111111113</v>
      </c>
      <c r="H6556" s="7">
        <v>0</v>
      </c>
      <c r="I6556" s="7">
        <v>0.2</v>
      </c>
      <c r="J6556" s="7">
        <v>0</v>
      </c>
      <c r="L6556" s="7">
        <f>VartojimasGamyba!H6552</f>
        <v>0</v>
      </c>
      <c r="M6556" s="15">
        <f t="shared" si="987"/>
        <v>-2.7755575615628914E-17</v>
      </c>
      <c r="N6556" s="7">
        <f t="shared" si="988"/>
        <v>-7.2086780988911422E-15</v>
      </c>
      <c r="O6556" s="7">
        <f t="shared" si="989"/>
        <v>-7.2086780988911422E-15</v>
      </c>
      <c r="P6556" s="7" t="s">
        <v>8872</v>
      </c>
      <c r="R6556" s="7"/>
      <c r="S6556" s="47">
        <f t="shared" si="990"/>
        <v>-2.7755575615628914E-17</v>
      </c>
      <c r="T6556" s="47">
        <f t="shared" si="991"/>
        <v>0</v>
      </c>
      <c r="U6556" s="47">
        <f t="shared" si="992"/>
        <v>259.72000000000003</v>
      </c>
      <c r="V6556" s="47">
        <f t="shared" si="993"/>
        <v>147.85</v>
      </c>
      <c r="W6556" s="11"/>
    </row>
    <row r="6557" spans="1:23" x14ac:dyDescent="0.45">
      <c r="A6557" t="s">
        <v>6562</v>
      </c>
      <c r="B6557">
        <v>109.42</v>
      </c>
      <c r="D6557" s="9" t="str">
        <f>VartojimasGamyba!J6553</f>
        <v>2024-05-30-23</v>
      </c>
      <c r="E6557" s="8">
        <f>VartojimasGamyba!G6553</f>
        <v>0.26200000000000001</v>
      </c>
      <c r="F6557" s="11"/>
      <c r="G6557" s="7">
        <f t="shared" si="986"/>
        <v>5</v>
      </c>
      <c r="H6557" s="7">
        <v>0</v>
      </c>
      <c r="I6557" s="7">
        <v>0.29111111111111088</v>
      </c>
      <c r="J6557" s="7">
        <v>0</v>
      </c>
      <c r="L6557" s="7">
        <f>VartojimasGamyba!H6553</f>
        <v>0</v>
      </c>
      <c r="M6557" s="15">
        <f t="shared" si="987"/>
        <v>2.2204460492503131E-16</v>
      </c>
      <c r="N6557" s="7">
        <f t="shared" si="988"/>
        <v>4.6564974098828317E-14</v>
      </c>
      <c r="O6557" s="7">
        <f t="shared" si="989"/>
        <v>4.6564974098828317E-14</v>
      </c>
      <c r="P6557" s="7">
        <f>SUM(O6534:O6557)</f>
        <v>1.8699489873208464E-13</v>
      </c>
      <c r="Q6557" s="7">
        <f>SUMPRODUCT(B6534:B6557,E6534:E6557)+SUM(E6534:E6557)*$Z$21-SUMPRODUCT(B6534:B6557,L6534:L6557)+SUM(L6534:L6557)*ABS($Z$20)</f>
        <v>-1533.0034299999998</v>
      </c>
      <c r="R6557" s="7"/>
      <c r="S6557" s="47">
        <f t="shared" si="990"/>
        <v>2.2204460492503131E-16</v>
      </c>
      <c r="T6557" s="47">
        <f t="shared" si="991"/>
        <v>0</v>
      </c>
      <c r="U6557" s="47">
        <f t="shared" si="992"/>
        <v>209.71</v>
      </c>
      <c r="V6557" s="47">
        <f t="shared" si="993"/>
        <v>97.84</v>
      </c>
      <c r="W6557" s="11">
        <f>IF(P6557&lt;&gt;Q6557,1,0)</f>
        <v>1</v>
      </c>
    </row>
    <row r="6558" spans="1:23" x14ac:dyDescent="0.45">
      <c r="A6558" t="s">
        <v>6563</v>
      </c>
      <c r="B6558">
        <v>100.31</v>
      </c>
      <c r="D6558" s="1" t="str">
        <f>VartojimasGamyba!J6554</f>
        <v>2024-05-31-00</v>
      </c>
      <c r="E6558" s="7">
        <f>VartojimasGamyba!G6554</f>
        <v>0.21299999999999999</v>
      </c>
      <c r="F6558" s="11"/>
      <c r="G6558" s="12">
        <f>G6557+H6558-I6558</f>
        <v>4.7633333333333336</v>
      </c>
      <c r="H6558" s="12">
        <v>0</v>
      </c>
      <c r="I6558" s="12">
        <v>0.23666666666666666</v>
      </c>
      <c r="J6558" s="12">
        <v>0</v>
      </c>
      <c r="K6558" s="12"/>
      <c r="L6558" s="12">
        <f>VartojimasGamyba!H6554</f>
        <v>0</v>
      </c>
      <c r="M6558" s="19">
        <f t="shared" si="987"/>
        <v>0</v>
      </c>
      <c r="N6558" s="7">
        <f t="shared" si="988"/>
        <v>0</v>
      </c>
      <c r="O6558" s="7">
        <f t="shared" si="989"/>
        <v>0</v>
      </c>
      <c r="R6558" s="20" t="s">
        <v>8783</v>
      </c>
      <c r="S6558" s="47">
        <f t="shared" si="990"/>
        <v>0</v>
      </c>
      <c r="T6558" s="47">
        <f t="shared" si="991"/>
        <v>0</v>
      </c>
      <c r="U6558" s="47">
        <f t="shared" si="992"/>
        <v>200.60000000000002</v>
      </c>
      <c r="V6558" s="47">
        <f t="shared" si="993"/>
        <v>88.73</v>
      </c>
      <c r="W6558" s="11"/>
    </row>
    <row r="6559" spans="1:23" x14ac:dyDescent="0.45">
      <c r="A6559" t="s">
        <v>6564</v>
      </c>
      <c r="B6559">
        <v>98</v>
      </c>
      <c r="D6559" s="1" t="str">
        <f>VartojimasGamyba!J6555</f>
        <v>2024-05-31-01</v>
      </c>
      <c r="E6559" s="7">
        <f>VartojimasGamyba!G6555</f>
        <v>7.5999999999999998E-2</v>
      </c>
      <c r="F6559" s="11"/>
      <c r="G6559" s="12">
        <f t="shared" ref="G6559:G6581" si="994">G6558+H6559-I6559</f>
        <v>4.6788888888888893</v>
      </c>
      <c r="H6559" s="12">
        <v>0</v>
      </c>
      <c r="I6559" s="12">
        <v>8.4444444444444447E-2</v>
      </c>
      <c r="J6559" s="12">
        <v>0</v>
      </c>
      <c r="K6559" s="12"/>
      <c r="L6559" s="12">
        <f>VartojimasGamyba!H6555</f>
        <v>0</v>
      </c>
      <c r="M6559" s="19">
        <f t="shared" si="987"/>
        <v>0</v>
      </c>
      <c r="N6559" s="7">
        <f t="shared" si="988"/>
        <v>0</v>
      </c>
      <c r="O6559" s="7">
        <f t="shared" si="989"/>
        <v>0</v>
      </c>
      <c r="R6559" s="7"/>
      <c r="S6559" s="47">
        <f t="shared" si="990"/>
        <v>0</v>
      </c>
      <c r="T6559" s="47">
        <f t="shared" si="991"/>
        <v>0</v>
      </c>
      <c r="U6559" s="47">
        <f t="shared" si="992"/>
        <v>198.29000000000002</v>
      </c>
      <c r="V6559" s="47">
        <f t="shared" si="993"/>
        <v>86.42</v>
      </c>
      <c r="W6559" s="11"/>
    </row>
    <row r="6560" spans="1:23" x14ac:dyDescent="0.45">
      <c r="A6560" t="s">
        <v>6565</v>
      </c>
      <c r="B6560">
        <v>81.239999999999995</v>
      </c>
      <c r="D6560" s="1" t="str">
        <f>VartojimasGamyba!J6556</f>
        <v>2024-05-31-02</v>
      </c>
      <c r="E6560" s="7">
        <f>VartojimasGamyba!G6556</f>
        <v>0.13400000000000001</v>
      </c>
      <c r="F6560" s="11"/>
      <c r="G6560" s="12">
        <f t="shared" si="994"/>
        <v>4.5522222222222224</v>
      </c>
      <c r="H6560" s="12">
        <v>0</v>
      </c>
      <c r="I6560" s="12">
        <v>0.12666666666666668</v>
      </c>
      <c r="J6560" s="12">
        <v>0</v>
      </c>
      <c r="K6560" s="12"/>
      <c r="L6560" s="12">
        <f>VartojimasGamyba!H6556</f>
        <v>0.02</v>
      </c>
      <c r="M6560" s="19">
        <f t="shared" si="987"/>
        <v>0</v>
      </c>
      <c r="N6560" s="7">
        <f t="shared" si="988"/>
        <v>0</v>
      </c>
      <c r="O6560" s="7">
        <f t="shared" si="989"/>
        <v>0</v>
      </c>
      <c r="R6560" s="7"/>
      <c r="S6560" s="47">
        <f t="shared" si="990"/>
        <v>0</v>
      </c>
      <c r="T6560" s="47">
        <f t="shared" si="991"/>
        <v>0</v>
      </c>
      <c r="U6560" s="47">
        <f t="shared" si="992"/>
        <v>181.53</v>
      </c>
      <c r="V6560" s="47">
        <f t="shared" si="993"/>
        <v>69.66</v>
      </c>
      <c r="W6560" s="11"/>
    </row>
    <row r="6561" spans="1:23" x14ac:dyDescent="0.45">
      <c r="A6561" t="s">
        <v>6566</v>
      </c>
      <c r="B6561">
        <v>81.13</v>
      </c>
      <c r="D6561" s="1" t="str">
        <f>VartojimasGamyba!J6557</f>
        <v>2024-05-31-03</v>
      </c>
      <c r="E6561" s="7">
        <f>VartojimasGamyba!G6557</f>
        <v>4.9000000000000002E-2</v>
      </c>
      <c r="F6561" s="11"/>
      <c r="G6561" s="12">
        <f t="shared" si="994"/>
        <v>4.5522222222222224</v>
      </c>
      <c r="H6561" s="12">
        <v>0</v>
      </c>
      <c r="I6561" s="12">
        <v>0</v>
      </c>
      <c r="J6561" s="12">
        <v>9.3999999999999986E-2</v>
      </c>
      <c r="K6561" s="12"/>
      <c r="L6561" s="12">
        <f>VartojimasGamyba!H6557</f>
        <v>0.14299999999999999</v>
      </c>
      <c r="M6561" s="19">
        <f t="shared" si="987"/>
        <v>0</v>
      </c>
      <c r="N6561" s="7">
        <f t="shared" si="988"/>
        <v>-6.5376999999999992</v>
      </c>
      <c r="O6561" s="7">
        <f t="shared" si="989"/>
        <v>0</v>
      </c>
      <c r="R6561" s="7"/>
      <c r="S6561" s="47">
        <f t="shared" si="990"/>
        <v>9.3999999999999986E-2</v>
      </c>
      <c r="T6561" s="47">
        <f t="shared" si="991"/>
        <v>9.3999999999999986E-2</v>
      </c>
      <c r="U6561" s="47">
        <f t="shared" si="992"/>
        <v>181.42000000000002</v>
      </c>
      <c r="V6561" s="47">
        <f t="shared" si="993"/>
        <v>69.55</v>
      </c>
      <c r="W6561" s="11"/>
    </row>
    <row r="6562" spans="1:23" x14ac:dyDescent="0.45">
      <c r="A6562" t="s">
        <v>6567</v>
      </c>
      <c r="B6562">
        <v>73.709999999999994</v>
      </c>
      <c r="D6562" s="1" t="str">
        <f>VartojimasGamyba!J6558</f>
        <v>2024-05-31-04</v>
      </c>
      <c r="E6562" s="7">
        <f>VartojimasGamyba!G6558</f>
        <v>2.5000000000000001E-2</v>
      </c>
      <c r="F6562" s="11"/>
      <c r="G6562" s="12">
        <f t="shared" si="994"/>
        <v>4.5522222222222224</v>
      </c>
      <c r="H6562" s="12">
        <v>0</v>
      </c>
      <c r="I6562" s="12">
        <v>0</v>
      </c>
      <c r="J6562" s="12">
        <v>0.18100000000000002</v>
      </c>
      <c r="K6562" s="12"/>
      <c r="L6562" s="12">
        <f>VartojimasGamyba!H6558</f>
        <v>0.20599999999999999</v>
      </c>
      <c r="M6562" s="19">
        <f t="shared" si="987"/>
        <v>0</v>
      </c>
      <c r="N6562" s="7">
        <f t="shared" si="988"/>
        <v>-11.24553</v>
      </c>
      <c r="O6562" s="7">
        <f t="shared" si="989"/>
        <v>0</v>
      </c>
      <c r="R6562" s="7"/>
      <c r="S6562" s="47">
        <f t="shared" si="990"/>
        <v>0.18099999999999999</v>
      </c>
      <c r="T6562" s="47">
        <f t="shared" si="991"/>
        <v>0.18099999999999999</v>
      </c>
      <c r="U6562" s="47">
        <f t="shared" si="992"/>
        <v>174</v>
      </c>
      <c r="V6562" s="47">
        <f t="shared" si="993"/>
        <v>62.129999999999995</v>
      </c>
      <c r="W6562" s="11"/>
    </row>
    <row r="6563" spans="1:23" x14ac:dyDescent="0.45">
      <c r="A6563" t="s">
        <v>6568</v>
      </c>
      <c r="B6563">
        <v>74.38</v>
      </c>
      <c r="D6563" s="1" t="str">
        <f>VartojimasGamyba!J6559</f>
        <v>2024-05-31-05</v>
      </c>
      <c r="E6563" s="7">
        <f>VartojimasGamyba!G6559</f>
        <v>7.0000000000000007E-2</v>
      </c>
      <c r="F6563" s="11"/>
      <c r="G6563" s="12">
        <f t="shared" si="994"/>
        <v>4.5522222222222224</v>
      </c>
      <c r="H6563" s="12">
        <v>0</v>
      </c>
      <c r="I6563" s="12">
        <v>0</v>
      </c>
      <c r="J6563" s="12">
        <v>0.25700000000000001</v>
      </c>
      <c r="K6563" s="12"/>
      <c r="L6563" s="12">
        <f>VartojimasGamyba!H6559</f>
        <v>0.32700000000000001</v>
      </c>
      <c r="M6563" s="19">
        <f t="shared" si="987"/>
        <v>0</v>
      </c>
      <c r="N6563" s="7">
        <f t="shared" si="988"/>
        <v>-16.139599999999998</v>
      </c>
      <c r="O6563" s="7">
        <f t="shared" si="989"/>
        <v>0</v>
      </c>
      <c r="R6563" s="7"/>
      <c r="S6563" s="47">
        <f t="shared" si="990"/>
        <v>0.25700000000000001</v>
      </c>
      <c r="T6563" s="47">
        <f t="shared" si="991"/>
        <v>0.25700000000000001</v>
      </c>
      <c r="U6563" s="47">
        <f t="shared" si="992"/>
        <v>174.67000000000002</v>
      </c>
      <c r="V6563" s="47">
        <f t="shared" si="993"/>
        <v>62.8</v>
      </c>
      <c r="W6563" s="11"/>
    </row>
    <row r="6564" spans="1:23" x14ac:dyDescent="0.45">
      <c r="A6564" t="s">
        <v>6569</v>
      </c>
      <c r="B6564">
        <v>91.33</v>
      </c>
      <c r="D6564" s="1" t="str">
        <f>VartojimasGamyba!J6560</f>
        <v>2024-05-31-06</v>
      </c>
      <c r="E6564" s="7">
        <f>VartojimasGamyba!G6560</f>
        <v>0</v>
      </c>
      <c r="F6564" s="11"/>
      <c r="G6564" s="12">
        <f t="shared" si="994"/>
        <v>4.5522222222222224</v>
      </c>
      <c r="H6564" s="12">
        <v>0</v>
      </c>
      <c r="I6564" s="12">
        <v>0</v>
      </c>
      <c r="J6564" s="12">
        <v>1.581</v>
      </c>
      <c r="K6564" s="12"/>
      <c r="L6564" s="12">
        <f>VartojimasGamyba!H6560</f>
        <v>1.581</v>
      </c>
      <c r="M6564" s="19">
        <f t="shared" si="987"/>
        <v>0</v>
      </c>
      <c r="N6564" s="7">
        <f t="shared" si="988"/>
        <v>-126.08475</v>
      </c>
      <c r="O6564" s="7">
        <f t="shared" si="989"/>
        <v>0</v>
      </c>
      <c r="R6564" s="7"/>
      <c r="S6564" s="47">
        <f t="shared" si="990"/>
        <v>1.581</v>
      </c>
      <c r="T6564" s="47">
        <f t="shared" si="991"/>
        <v>1.581</v>
      </c>
      <c r="U6564" s="47">
        <f t="shared" si="992"/>
        <v>191.62</v>
      </c>
      <c r="V6564" s="47">
        <f t="shared" si="993"/>
        <v>79.75</v>
      </c>
      <c r="W6564" s="11"/>
    </row>
    <row r="6565" spans="1:23" x14ac:dyDescent="0.45">
      <c r="A6565" t="s">
        <v>6570</v>
      </c>
      <c r="B6565">
        <v>108.98</v>
      </c>
      <c r="D6565" s="1" t="str">
        <f>VartojimasGamyba!J6561</f>
        <v>2024-05-31-07</v>
      </c>
      <c r="E6565" s="7">
        <f>VartojimasGamyba!G6561</f>
        <v>2.5299999999999998</v>
      </c>
      <c r="F6565" s="11"/>
      <c r="G6565" s="12">
        <f t="shared" si="994"/>
        <v>4.1455555555555561</v>
      </c>
      <c r="H6565" s="12">
        <v>0</v>
      </c>
      <c r="I6565" s="12">
        <v>0.40666666666666629</v>
      </c>
      <c r="J6565" s="12">
        <v>0</v>
      </c>
      <c r="K6565" s="12"/>
      <c r="L6565" s="12">
        <f>VartojimasGamyba!H6561</f>
        <v>2.1640000000000001</v>
      </c>
      <c r="M6565" s="19">
        <f t="shared" si="987"/>
        <v>0</v>
      </c>
      <c r="N6565" s="7">
        <f t="shared" si="988"/>
        <v>0</v>
      </c>
      <c r="O6565" s="7">
        <f t="shared" si="989"/>
        <v>0</v>
      </c>
      <c r="R6565" s="7"/>
      <c r="S6565" s="47">
        <f t="shared" si="990"/>
        <v>0</v>
      </c>
      <c r="T6565" s="47">
        <f t="shared" si="991"/>
        <v>0</v>
      </c>
      <c r="U6565" s="47">
        <f t="shared" si="992"/>
        <v>209.27</v>
      </c>
      <c r="V6565" s="47">
        <f t="shared" si="993"/>
        <v>97.4</v>
      </c>
      <c r="W6565" s="11"/>
    </row>
    <row r="6566" spans="1:23" x14ac:dyDescent="0.45">
      <c r="A6566" t="s">
        <v>6571</v>
      </c>
      <c r="B6566">
        <v>122.94</v>
      </c>
      <c r="D6566" s="1" t="str">
        <f>VartojimasGamyba!J6562</f>
        <v>2024-05-31-08</v>
      </c>
      <c r="E6566" s="7">
        <f>VartojimasGamyba!G6562</f>
        <v>1.2589999999999999</v>
      </c>
      <c r="F6566" s="11"/>
      <c r="G6566" s="12">
        <f t="shared" si="994"/>
        <v>4.1455555555555561</v>
      </c>
      <c r="H6566" s="12">
        <v>0</v>
      </c>
      <c r="I6566" s="12">
        <v>0</v>
      </c>
      <c r="J6566" s="12">
        <v>1.5449999999999999</v>
      </c>
      <c r="K6566" s="12"/>
      <c r="L6566" s="12">
        <f>VartojimasGamyba!H6562</f>
        <v>2.8039999999999998</v>
      </c>
      <c r="M6566" s="19">
        <f t="shared" si="987"/>
        <v>0</v>
      </c>
      <c r="N6566" s="7">
        <f t="shared" si="988"/>
        <v>-172.05119999999999</v>
      </c>
      <c r="O6566" s="7">
        <f t="shared" si="989"/>
        <v>0</v>
      </c>
      <c r="R6566" s="7"/>
      <c r="S6566" s="47">
        <f t="shared" si="990"/>
        <v>1.5449999999999999</v>
      </c>
      <c r="T6566" s="47">
        <f t="shared" si="991"/>
        <v>1.5449999999999999</v>
      </c>
      <c r="U6566" s="47">
        <f t="shared" si="992"/>
        <v>223.23000000000002</v>
      </c>
      <c r="V6566" s="47">
        <f t="shared" si="993"/>
        <v>111.36</v>
      </c>
      <c r="W6566" s="11"/>
    </row>
    <row r="6567" spans="1:23" x14ac:dyDescent="0.45">
      <c r="A6567" t="s">
        <v>6572</v>
      </c>
      <c r="B6567">
        <v>109.67</v>
      </c>
      <c r="D6567" s="1" t="str">
        <f>VartojimasGamyba!J6563</f>
        <v>2024-05-31-09</v>
      </c>
      <c r="E6567" s="7">
        <f>VartojimasGamyba!G6563</f>
        <v>0.29599999999999999</v>
      </c>
      <c r="F6567" s="11"/>
      <c r="G6567" s="12">
        <f t="shared" si="994"/>
        <v>4.145555555555557</v>
      </c>
      <c r="H6567" s="12">
        <v>0</v>
      </c>
      <c r="I6567" s="12">
        <v>-4.4408920985006262E-16</v>
      </c>
      <c r="J6567" s="12">
        <v>3.262</v>
      </c>
      <c r="K6567" s="12"/>
      <c r="L6567" s="12">
        <f>VartojimasGamyba!H6563</f>
        <v>3.5579999999999998</v>
      </c>
      <c r="M6567" s="19">
        <f t="shared" si="987"/>
        <v>0</v>
      </c>
      <c r="N6567" s="7">
        <f t="shared" si="988"/>
        <v>-319.96958000000001</v>
      </c>
      <c r="O6567" s="7">
        <f t="shared" si="989"/>
        <v>0</v>
      </c>
      <c r="R6567" s="7"/>
      <c r="S6567" s="47">
        <f t="shared" si="990"/>
        <v>3.262</v>
      </c>
      <c r="T6567" s="47">
        <f t="shared" si="991"/>
        <v>3.262</v>
      </c>
      <c r="U6567" s="47">
        <f t="shared" si="992"/>
        <v>209.96</v>
      </c>
      <c r="V6567" s="47">
        <f t="shared" si="993"/>
        <v>98.09</v>
      </c>
      <c r="W6567" s="11"/>
    </row>
    <row r="6568" spans="1:23" x14ac:dyDescent="0.45">
      <c r="A6568" t="s">
        <v>6573</v>
      </c>
      <c r="B6568">
        <v>101.18</v>
      </c>
      <c r="D6568" s="1" t="str">
        <f>VartojimasGamyba!J6564</f>
        <v>2024-05-31-10</v>
      </c>
      <c r="E6568" s="7">
        <f>VartojimasGamyba!G6564</f>
        <v>0</v>
      </c>
      <c r="F6568" s="11"/>
      <c r="G6568" s="12">
        <f t="shared" si="994"/>
        <v>4.145555555555557</v>
      </c>
      <c r="H6568" s="12">
        <v>0</v>
      </c>
      <c r="I6568" s="12">
        <v>0</v>
      </c>
      <c r="J6568" s="12">
        <v>3.774</v>
      </c>
      <c r="K6568" s="12"/>
      <c r="L6568" s="12">
        <f>VartojimasGamyba!H6564</f>
        <v>3.774</v>
      </c>
      <c r="M6568" s="19">
        <f t="shared" si="987"/>
        <v>0</v>
      </c>
      <c r="N6568" s="7">
        <f t="shared" si="988"/>
        <v>-338.15040000000005</v>
      </c>
      <c r="O6568" s="7">
        <f t="shared" si="989"/>
        <v>0</v>
      </c>
      <c r="R6568" s="7"/>
      <c r="S6568" s="47">
        <f t="shared" si="990"/>
        <v>3.774</v>
      </c>
      <c r="T6568" s="47">
        <f t="shared" si="991"/>
        <v>3.774</v>
      </c>
      <c r="U6568" s="47">
        <f t="shared" si="992"/>
        <v>201.47000000000003</v>
      </c>
      <c r="V6568" s="47">
        <f t="shared" si="993"/>
        <v>89.600000000000009</v>
      </c>
      <c r="W6568" s="11"/>
    </row>
    <row r="6569" spans="1:23" x14ac:dyDescent="0.45">
      <c r="A6569" t="s">
        <v>6574</v>
      </c>
      <c r="B6569">
        <v>90.29</v>
      </c>
      <c r="D6569" s="1" t="str">
        <f>VartojimasGamyba!J6565</f>
        <v>2024-05-31-11</v>
      </c>
      <c r="E6569" s="7">
        <f>VartojimasGamyba!G6565</f>
        <v>0</v>
      </c>
      <c r="F6569" s="11"/>
      <c r="G6569" s="12">
        <f t="shared" si="994"/>
        <v>4.145555555555557</v>
      </c>
      <c r="H6569" s="12">
        <v>1.1102230246251565E-16</v>
      </c>
      <c r="I6569" s="12">
        <v>0</v>
      </c>
      <c r="J6569" s="12">
        <v>2.9780000000000002</v>
      </c>
      <c r="K6569" s="12"/>
      <c r="L6569" s="12">
        <f>VartojimasGamyba!H6565</f>
        <v>2.9780000000000002</v>
      </c>
      <c r="M6569" s="19">
        <f t="shared" si="987"/>
        <v>0</v>
      </c>
      <c r="N6569" s="7">
        <f t="shared" si="988"/>
        <v>-234.39838000000003</v>
      </c>
      <c r="O6569" s="7">
        <f t="shared" si="989"/>
        <v>0</v>
      </c>
      <c r="R6569" s="7"/>
      <c r="S6569" s="47">
        <f t="shared" si="990"/>
        <v>2.9780000000000002</v>
      </c>
      <c r="T6569" s="47">
        <f t="shared" si="991"/>
        <v>2.9780000000000002</v>
      </c>
      <c r="U6569" s="47">
        <f t="shared" si="992"/>
        <v>190.58</v>
      </c>
      <c r="V6569" s="47">
        <f t="shared" si="993"/>
        <v>78.710000000000008</v>
      </c>
      <c r="W6569" s="11"/>
    </row>
    <row r="6570" spans="1:23" x14ac:dyDescent="0.45">
      <c r="A6570" t="s">
        <v>6575</v>
      </c>
      <c r="B6570">
        <v>82.5</v>
      </c>
      <c r="D6570" s="1" t="str">
        <f>VartojimasGamyba!J6566</f>
        <v>2024-05-31-12</v>
      </c>
      <c r="E6570" s="7">
        <f>VartojimasGamyba!G6566</f>
        <v>6.0000000000000001E-3</v>
      </c>
      <c r="F6570" s="11"/>
      <c r="G6570" s="12">
        <f t="shared" si="994"/>
        <v>4.145555555555557</v>
      </c>
      <c r="H6570" s="12">
        <v>4.4408920985006262E-16</v>
      </c>
      <c r="I6570" s="12">
        <v>0</v>
      </c>
      <c r="J6570" s="12">
        <v>1.649</v>
      </c>
      <c r="K6570" s="12"/>
      <c r="L6570" s="12">
        <f>VartojimasGamyba!H6566</f>
        <v>1.655</v>
      </c>
      <c r="M6570" s="19">
        <f t="shared" si="987"/>
        <v>0</v>
      </c>
      <c r="N6570" s="7">
        <f t="shared" si="988"/>
        <v>-116.94708</v>
      </c>
      <c r="O6570" s="7">
        <f t="shared" si="989"/>
        <v>0</v>
      </c>
      <c r="R6570" s="7"/>
      <c r="S6570" s="47">
        <f t="shared" si="990"/>
        <v>1.649</v>
      </c>
      <c r="T6570" s="47">
        <f t="shared" si="991"/>
        <v>1.649</v>
      </c>
      <c r="U6570" s="47">
        <f t="shared" si="992"/>
        <v>182.79000000000002</v>
      </c>
      <c r="V6570" s="47">
        <f t="shared" si="993"/>
        <v>70.92</v>
      </c>
      <c r="W6570" s="11"/>
    </row>
    <row r="6571" spans="1:23" x14ac:dyDescent="0.45">
      <c r="A6571" t="s">
        <v>6576</v>
      </c>
      <c r="B6571">
        <v>75.44</v>
      </c>
      <c r="D6571" s="1" t="str">
        <f>VartojimasGamyba!J6567</f>
        <v>2024-05-31-13</v>
      </c>
      <c r="E6571" s="7">
        <f>VartojimasGamyba!G6567</f>
        <v>0.129</v>
      </c>
      <c r="F6571" s="11"/>
      <c r="G6571" s="12">
        <f t="shared" si="994"/>
        <v>4.145555555555557</v>
      </c>
      <c r="H6571" s="12">
        <v>0</v>
      </c>
      <c r="I6571" s="12">
        <v>0</v>
      </c>
      <c r="J6571" s="12">
        <v>0.45499999999999996</v>
      </c>
      <c r="K6571" s="12"/>
      <c r="L6571" s="12">
        <f>VartojimasGamyba!H6567</f>
        <v>0.58399999999999996</v>
      </c>
      <c r="M6571" s="19">
        <f t="shared" si="987"/>
        <v>0</v>
      </c>
      <c r="N6571" s="7">
        <f t="shared" si="988"/>
        <v>-29.056299999999997</v>
      </c>
      <c r="O6571" s="7">
        <f t="shared" si="989"/>
        <v>0</v>
      </c>
      <c r="R6571" s="7"/>
      <c r="S6571" s="47">
        <f t="shared" si="990"/>
        <v>0.45499999999999996</v>
      </c>
      <c r="T6571" s="47">
        <f t="shared" si="991"/>
        <v>0.45499999999999996</v>
      </c>
      <c r="U6571" s="47">
        <f t="shared" si="992"/>
        <v>175.73000000000002</v>
      </c>
      <c r="V6571" s="47">
        <f t="shared" si="993"/>
        <v>63.86</v>
      </c>
      <c r="W6571" s="11"/>
    </row>
    <row r="6572" spans="1:23" x14ac:dyDescent="0.45">
      <c r="A6572" t="s">
        <v>6577</v>
      </c>
      <c r="B6572">
        <v>69.11</v>
      </c>
      <c r="D6572" s="1" t="str">
        <f>VartojimasGamyba!J6568</f>
        <v>2024-05-31-14</v>
      </c>
      <c r="E6572" s="7">
        <f>VartojimasGamyba!G6568</f>
        <v>4.4999999999999998E-2</v>
      </c>
      <c r="F6572" s="11"/>
      <c r="G6572" s="12">
        <f t="shared" si="994"/>
        <v>4.5658888888888889</v>
      </c>
      <c r="H6572" s="12">
        <v>0.42033333333333212</v>
      </c>
      <c r="I6572" s="12">
        <v>0</v>
      </c>
      <c r="J6572" s="12">
        <v>0.51866666666666805</v>
      </c>
      <c r="K6572" s="12"/>
      <c r="L6572" s="12">
        <f>VartojimasGamyba!H6568</f>
        <v>0.98399999999999999</v>
      </c>
      <c r="M6572" s="19">
        <f t="shared" si="987"/>
        <v>0</v>
      </c>
      <c r="N6572" s="7">
        <f t="shared" si="988"/>
        <v>-29.838893333333413</v>
      </c>
      <c r="O6572" s="7">
        <f t="shared" si="989"/>
        <v>0</v>
      </c>
      <c r="R6572" s="7"/>
      <c r="S6572" s="47">
        <f t="shared" si="990"/>
        <v>0.93899999999999995</v>
      </c>
      <c r="T6572" s="47">
        <f t="shared" si="991"/>
        <v>0.93899999999999995</v>
      </c>
      <c r="U6572" s="47">
        <f t="shared" si="992"/>
        <v>169.4</v>
      </c>
      <c r="V6572" s="47">
        <f t="shared" si="993"/>
        <v>57.53</v>
      </c>
      <c r="W6572" s="11"/>
    </row>
    <row r="6573" spans="1:23" x14ac:dyDescent="0.45">
      <c r="A6573" t="s">
        <v>6578</v>
      </c>
      <c r="B6573">
        <v>65.819999999999993</v>
      </c>
      <c r="D6573" s="1" t="str">
        <f>VartojimasGamyba!J6569</f>
        <v>2024-05-31-15</v>
      </c>
      <c r="E6573" s="7">
        <f>VartojimasGamyba!G6569</f>
        <v>2.3E-2</v>
      </c>
      <c r="F6573" s="11"/>
      <c r="G6573" s="12">
        <f t="shared" si="994"/>
        <v>5.8498888888888887</v>
      </c>
      <c r="H6573" s="12">
        <v>1.284</v>
      </c>
      <c r="I6573" s="12">
        <v>0</v>
      </c>
      <c r="J6573" s="12">
        <v>0</v>
      </c>
      <c r="K6573" s="12"/>
      <c r="L6573" s="12">
        <f>VartojimasGamyba!H6569</f>
        <v>1.3069999999999999</v>
      </c>
      <c r="M6573" s="19">
        <f t="shared" si="987"/>
        <v>0</v>
      </c>
      <c r="N6573" s="7">
        <f t="shared" si="988"/>
        <v>0</v>
      </c>
      <c r="O6573" s="7">
        <f t="shared" si="989"/>
        <v>0</v>
      </c>
      <c r="R6573" s="7"/>
      <c r="S6573" s="47">
        <f t="shared" si="990"/>
        <v>1.284</v>
      </c>
      <c r="T6573" s="47">
        <f t="shared" si="991"/>
        <v>1.284</v>
      </c>
      <c r="U6573" s="47">
        <f t="shared" si="992"/>
        <v>166.11</v>
      </c>
      <c r="V6573" s="47">
        <f t="shared" si="993"/>
        <v>54.239999999999995</v>
      </c>
      <c r="W6573" s="11"/>
    </row>
    <row r="6574" spans="1:23" x14ac:dyDescent="0.45">
      <c r="A6574" t="s">
        <v>6579</v>
      </c>
      <c r="B6574">
        <v>67.37</v>
      </c>
      <c r="D6574" s="1" t="str">
        <f>VartojimasGamyba!J6570</f>
        <v>2024-05-31-16</v>
      </c>
      <c r="E6574" s="7">
        <f>VartojimasGamyba!G6570</f>
        <v>2E-3</v>
      </c>
      <c r="F6574" s="11"/>
      <c r="G6574" s="12">
        <f t="shared" si="994"/>
        <v>6.5788888888888888</v>
      </c>
      <c r="H6574" s="12">
        <v>0.72899999999999998</v>
      </c>
      <c r="I6574" s="12">
        <v>0</v>
      </c>
      <c r="J6574" s="12">
        <v>0</v>
      </c>
      <c r="K6574" s="12"/>
      <c r="L6574" s="12">
        <f>VartojimasGamyba!H6570</f>
        <v>0.73099999999999998</v>
      </c>
      <c r="M6574" s="19">
        <f t="shared" si="987"/>
        <v>0</v>
      </c>
      <c r="N6574" s="7">
        <f t="shared" si="988"/>
        <v>0</v>
      </c>
      <c r="O6574" s="7">
        <f t="shared" si="989"/>
        <v>0</v>
      </c>
      <c r="R6574" s="7"/>
      <c r="S6574" s="47">
        <f t="shared" si="990"/>
        <v>0.72899999999999998</v>
      </c>
      <c r="T6574" s="47">
        <f t="shared" si="991"/>
        <v>0.72899999999999998</v>
      </c>
      <c r="U6574" s="47">
        <f t="shared" si="992"/>
        <v>167.66000000000003</v>
      </c>
      <c r="V6574" s="47">
        <f t="shared" si="993"/>
        <v>55.790000000000006</v>
      </c>
      <c r="W6574" s="11"/>
    </row>
    <row r="6575" spans="1:23" x14ac:dyDescent="0.45">
      <c r="A6575" t="s">
        <v>6580</v>
      </c>
      <c r="B6575">
        <v>80.010000000000005</v>
      </c>
      <c r="D6575" s="1" t="str">
        <f>VartojimasGamyba!J6571</f>
        <v>2024-05-31-17</v>
      </c>
      <c r="E6575" s="7">
        <f>VartojimasGamyba!G6571</f>
        <v>0.23</v>
      </c>
      <c r="F6575" s="11"/>
      <c r="G6575" s="12">
        <f t="shared" si="994"/>
        <v>6.3777777777777773</v>
      </c>
      <c r="H6575" s="12">
        <v>0</v>
      </c>
      <c r="I6575" s="12">
        <v>0.20111111111111107</v>
      </c>
      <c r="J6575" s="12">
        <v>0</v>
      </c>
      <c r="K6575" s="12"/>
      <c r="L6575" s="12">
        <f>VartojimasGamyba!H6571</f>
        <v>4.9000000000000002E-2</v>
      </c>
      <c r="M6575" s="19">
        <f t="shared" si="987"/>
        <v>0</v>
      </c>
      <c r="N6575" s="7">
        <f t="shared" si="988"/>
        <v>0</v>
      </c>
      <c r="O6575" s="7">
        <f t="shared" si="989"/>
        <v>0</v>
      </c>
      <c r="R6575" s="7"/>
      <c r="S6575" s="47">
        <f t="shared" si="990"/>
        <v>0</v>
      </c>
      <c r="T6575" s="47">
        <f t="shared" si="991"/>
        <v>0</v>
      </c>
      <c r="U6575" s="47">
        <f t="shared" si="992"/>
        <v>180.3</v>
      </c>
      <c r="V6575" s="47">
        <f t="shared" si="993"/>
        <v>68.430000000000007</v>
      </c>
      <c r="W6575" s="11"/>
    </row>
    <row r="6576" spans="1:23" x14ac:dyDescent="0.45">
      <c r="A6576" t="s">
        <v>6581</v>
      </c>
      <c r="B6576">
        <v>87.3</v>
      </c>
      <c r="D6576" s="1" t="str">
        <f>VartojimasGamyba!J6572</f>
        <v>2024-05-31-18</v>
      </c>
      <c r="E6576" s="7">
        <f>VartojimasGamyba!G6572</f>
        <v>0.26200000000000001</v>
      </c>
      <c r="F6576" s="11"/>
      <c r="G6576" s="12">
        <f t="shared" si="994"/>
        <v>6.1133333333333333</v>
      </c>
      <c r="H6576" s="12">
        <v>0</v>
      </c>
      <c r="I6576" s="12">
        <v>0.26444444444444448</v>
      </c>
      <c r="J6576" s="12">
        <v>0</v>
      </c>
      <c r="K6576" s="12"/>
      <c r="L6576" s="12">
        <f>VartojimasGamyba!H6572</f>
        <v>2.4E-2</v>
      </c>
      <c r="M6576" s="19">
        <f t="shared" si="987"/>
        <v>-3.4694469519536142E-17</v>
      </c>
      <c r="N6576" s="7">
        <f t="shared" si="988"/>
        <v>-6.5083355371697852E-15</v>
      </c>
      <c r="O6576" s="7">
        <f t="shared" si="989"/>
        <v>-6.5083355371697852E-15</v>
      </c>
      <c r="R6576" s="7"/>
      <c r="S6576" s="47">
        <f t="shared" si="990"/>
        <v>-3.4694469519536142E-17</v>
      </c>
      <c r="T6576" s="47">
        <f t="shared" si="991"/>
        <v>0</v>
      </c>
      <c r="U6576" s="47">
        <f t="shared" si="992"/>
        <v>187.59</v>
      </c>
      <c r="V6576" s="47">
        <f t="shared" si="993"/>
        <v>75.72</v>
      </c>
      <c r="W6576" s="11"/>
    </row>
    <row r="6577" spans="1:23" x14ac:dyDescent="0.45">
      <c r="A6577" t="s">
        <v>6582</v>
      </c>
      <c r="B6577">
        <v>120.04</v>
      </c>
      <c r="D6577" s="1" t="str">
        <f>VartojimasGamyba!J6573</f>
        <v>2024-05-31-19</v>
      </c>
      <c r="E6577" s="7">
        <f>VartojimasGamyba!G6573</f>
        <v>0.26300000000000001</v>
      </c>
      <c r="F6577" s="11"/>
      <c r="G6577" s="12">
        <f t="shared" si="994"/>
        <v>5.8211111111111107</v>
      </c>
      <c r="H6577" s="12">
        <v>0</v>
      </c>
      <c r="I6577" s="12">
        <v>0.29222222222222227</v>
      </c>
      <c r="J6577" s="12">
        <v>0</v>
      </c>
      <c r="K6577" s="12"/>
      <c r="L6577" s="12">
        <f>VartojimasGamyba!H6573</f>
        <v>0</v>
      </c>
      <c r="M6577" s="19">
        <f t="shared" si="987"/>
        <v>-5.5511151231257827E-17</v>
      </c>
      <c r="N6577" s="7">
        <f t="shared" si="988"/>
        <v>-1.2230771950783038E-14</v>
      </c>
      <c r="O6577" s="7">
        <f t="shared" si="989"/>
        <v>-1.2230771950783038E-14</v>
      </c>
      <c r="R6577" s="7"/>
      <c r="S6577" s="47">
        <f t="shared" si="990"/>
        <v>-5.5511151231257827E-17</v>
      </c>
      <c r="T6577" s="47">
        <f t="shared" si="991"/>
        <v>0</v>
      </c>
      <c r="U6577" s="47">
        <f t="shared" si="992"/>
        <v>220.33</v>
      </c>
      <c r="V6577" s="47">
        <f t="shared" si="993"/>
        <v>108.46000000000001</v>
      </c>
      <c r="W6577" s="11"/>
    </row>
    <row r="6578" spans="1:23" x14ac:dyDescent="0.45">
      <c r="A6578" t="s">
        <v>6583</v>
      </c>
      <c r="B6578">
        <v>190.4</v>
      </c>
      <c r="D6578" s="1" t="str">
        <f>VartojimasGamyba!J6574</f>
        <v>2024-05-31-20</v>
      </c>
      <c r="E6578" s="7">
        <f>VartojimasGamyba!G6574</f>
        <v>0.217</v>
      </c>
      <c r="F6578" s="11"/>
      <c r="G6578" s="12">
        <f t="shared" si="994"/>
        <v>5.5799999999999992</v>
      </c>
      <c r="H6578" s="12">
        <v>0</v>
      </c>
      <c r="I6578" s="12">
        <v>0.24111111111111111</v>
      </c>
      <c r="J6578" s="12">
        <v>0</v>
      </c>
      <c r="K6578" s="12"/>
      <c r="L6578" s="12">
        <f>VartojimasGamyba!H6574</f>
        <v>0</v>
      </c>
      <c r="M6578" s="19">
        <f t="shared" si="987"/>
        <v>0</v>
      </c>
      <c r="N6578" s="7">
        <f t="shared" si="988"/>
        <v>0</v>
      </c>
      <c r="O6578" s="7">
        <f t="shared" si="989"/>
        <v>0</v>
      </c>
      <c r="P6578" s="7" t="s">
        <v>8873</v>
      </c>
      <c r="R6578" s="7"/>
      <c r="S6578" s="47">
        <f t="shared" si="990"/>
        <v>0</v>
      </c>
      <c r="T6578" s="47">
        <f t="shared" si="991"/>
        <v>0</v>
      </c>
      <c r="U6578" s="47">
        <f t="shared" si="992"/>
        <v>290.69</v>
      </c>
      <c r="V6578" s="47">
        <f t="shared" si="993"/>
        <v>178.82</v>
      </c>
      <c r="W6578" s="11"/>
    </row>
    <row r="6579" spans="1:23" x14ac:dyDescent="0.45">
      <c r="A6579" t="s">
        <v>6584</v>
      </c>
      <c r="B6579">
        <v>196.79</v>
      </c>
      <c r="D6579" s="1" t="str">
        <f>VartojimasGamyba!J6575</f>
        <v>2024-05-31-21</v>
      </c>
      <c r="E6579" s="7">
        <f>VartojimasGamyba!G6575</f>
        <v>0.19400000000000001</v>
      </c>
      <c r="F6579" s="11"/>
      <c r="G6579" s="12">
        <f t="shared" si="994"/>
        <v>5.3644444444444437</v>
      </c>
      <c r="H6579" s="12">
        <v>0</v>
      </c>
      <c r="I6579" s="12">
        <v>0.21555555555555558</v>
      </c>
      <c r="J6579" s="12">
        <v>0</v>
      </c>
      <c r="K6579" s="12"/>
      <c r="L6579" s="12">
        <f>VartojimasGamyba!H6575</f>
        <v>0</v>
      </c>
      <c r="M6579" s="19">
        <f t="shared" si="987"/>
        <v>-2.7755575615628914E-17</v>
      </c>
      <c r="N6579" s="7">
        <f t="shared" si="988"/>
        <v>-8.2456264038910372E-15</v>
      </c>
      <c r="O6579" s="7">
        <f t="shared" si="989"/>
        <v>-8.2456264038910372E-15</v>
      </c>
      <c r="P6579" s="7">
        <f>SUM(N6558:N6581)</f>
        <v>-1400.4194133333333</v>
      </c>
      <c r="R6579" s="7"/>
      <c r="S6579" s="47">
        <f t="shared" si="990"/>
        <v>-2.7755575615628914E-17</v>
      </c>
      <c r="T6579" s="47">
        <f t="shared" si="991"/>
        <v>0</v>
      </c>
      <c r="U6579" s="47">
        <f t="shared" si="992"/>
        <v>297.08</v>
      </c>
      <c r="V6579" s="47">
        <f t="shared" si="993"/>
        <v>185.20999999999998</v>
      </c>
      <c r="W6579" s="11"/>
    </row>
    <row r="6580" spans="1:23" x14ac:dyDescent="0.45">
      <c r="A6580" t="s">
        <v>6585</v>
      </c>
      <c r="B6580">
        <v>125.28</v>
      </c>
      <c r="D6580" s="1" t="str">
        <f>VartojimasGamyba!J6576</f>
        <v>2024-05-31-22</v>
      </c>
      <c r="E6580" s="7">
        <f>VartojimasGamyba!G6576</f>
        <v>0.186</v>
      </c>
      <c r="F6580" s="11"/>
      <c r="G6580" s="12">
        <f t="shared" si="994"/>
        <v>5.1577777777777767</v>
      </c>
      <c r="H6580" s="12">
        <v>0</v>
      </c>
      <c r="I6580" s="12">
        <v>0.20666666666666667</v>
      </c>
      <c r="J6580" s="12">
        <v>0</v>
      </c>
      <c r="K6580" s="12"/>
      <c r="L6580" s="12">
        <f>VartojimasGamyba!H6576</f>
        <v>0</v>
      </c>
      <c r="M6580" s="19">
        <f t="shared" si="987"/>
        <v>0</v>
      </c>
      <c r="N6580" s="7">
        <f t="shared" si="988"/>
        <v>0</v>
      </c>
      <c r="O6580" s="7">
        <f t="shared" si="989"/>
        <v>0</v>
      </c>
      <c r="P6580" s="7" t="s">
        <v>8872</v>
      </c>
      <c r="R6580" s="7"/>
      <c r="S6580" s="47">
        <f t="shared" si="990"/>
        <v>0</v>
      </c>
      <c r="T6580" s="47">
        <f t="shared" si="991"/>
        <v>0</v>
      </c>
      <c r="U6580" s="47">
        <f t="shared" si="992"/>
        <v>225.57</v>
      </c>
      <c r="V6580" s="47">
        <f t="shared" si="993"/>
        <v>113.7</v>
      </c>
      <c r="W6580" s="11"/>
    </row>
    <row r="6581" spans="1:23" x14ac:dyDescent="0.45">
      <c r="A6581" t="s">
        <v>6586</v>
      </c>
      <c r="B6581">
        <v>115.96</v>
      </c>
      <c r="D6581" s="1" t="str">
        <f>VartojimasGamyba!J6577</f>
        <v>2024-05-31-23</v>
      </c>
      <c r="E6581" s="7">
        <f>VartojimasGamyba!G6577</f>
        <v>0.14199999999999999</v>
      </c>
      <c r="F6581" s="11"/>
      <c r="G6581" s="12">
        <f t="shared" si="994"/>
        <v>4.9999999999999991</v>
      </c>
      <c r="H6581" s="12">
        <v>0</v>
      </c>
      <c r="I6581" s="12">
        <v>0.15777777777777777</v>
      </c>
      <c r="J6581" s="12">
        <v>0</v>
      </c>
      <c r="K6581" s="12"/>
      <c r="L6581" s="12">
        <f>VartojimasGamyba!H6577</f>
        <v>0</v>
      </c>
      <c r="M6581" s="19">
        <f t="shared" si="987"/>
        <v>0</v>
      </c>
      <c r="N6581" s="7">
        <f t="shared" si="988"/>
        <v>0</v>
      </c>
      <c r="O6581" s="7">
        <f t="shared" si="989"/>
        <v>0</v>
      </c>
      <c r="P6581" s="7">
        <f>SUM(O6558:O6581)</f>
        <v>-2.6984733891843859E-14</v>
      </c>
      <c r="Q6581" s="7">
        <f>SUMPRODUCT(B6558:B6581,E6558:E6581)+SUM(E6558:E6581)*$Z$21-SUMPRODUCT(B6558:B6581,L6558:L6581)+SUM(L6558:L6581)*ABS($Z$20)</f>
        <v>-585.73582999999962</v>
      </c>
      <c r="R6581" s="7"/>
      <c r="S6581" s="47">
        <f t="shared" si="990"/>
        <v>0</v>
      </c>
      <c r="T6581" s="47">
        <f t="shared" si="991"/>
        <v>0</v>
      </c>
      <c r="U6581" s="47">
        <f t="shared" si="992"/>
        <v>216.25</v>
      </c>
      <c r="V6581" s="47">
        <f t="shared" si="993"/>
        <v>104.38</v>
      </c>
      <c r="W6581" s="11">
        <f>IF(P6581&lt;&gt;Q6581,1,0)</f>
        <v>1</v>
      </c>
    </row>
    <row r="6582" spans="1:23" x14ac:dyDescent="0.45">
      <c r="A6582" t="s">
        <v>6587</v>
      </c>
      <c r="B6582">
        <v>97.08</v>
      </c>
      <c r="D6582" s="9" t="str">
        <f>VartojimasGamyba!J6578</f>
        <v>2024-06-01-00</v>
      </c>
      <c r="E6582" s="8">
        <f>VartojimasGamyba!G6578</f>
        <v>0.13300000000000001</v>
      </c>
      <c r="F6582" s="11"/>
      <c r="G6582" s="7">
        <f>G6581+H6582-I6582</f>
        <v>4.8522222222222213</v>
      </c>
      <c r="H6582" s="7">
        <v>0</v>
      </c>
      <c r="I6582" s="7">
        <v>0.14777777777777779</v>
      </c>
      <c r="J6582" s="7">
        <v>0</v>
      </c>
      <c r="L6582" s="7">
        <f>VartojimasGamyba!H6578</f>
        <v>0</v>
      </c>
      <c r="M6582" s="15">
        <f t="shared" si="987"/>
        <v>0</v>
      </c>
      <c r="N6582" s="7">
        <f t="shared" si="988"/>
        <v>0</v>
      </c>
      <c r="O6582" s="7">
        <f t="shared" si="989"/>
        <v>0</v>
      </c>
      <c r="R6582" s="20" t="s">
        <v>8783</v>
      </c>
      <c r="S6582" s="47">
        <f t="shared" si="990"/>
        <v>0</v>
      </c>
      <c r="T6582" s="47">
        <f t="shared" si="991"/>
        <v>0</v>
      </c>
      <c r="U6582" s="47">
        <f t="shared" si="992"/>
        <v>197.37</v>
      </c>
      <c r="V6582" s="47">
        <f t="shared" si="993"/>
        <v>85.5</v>
      </c>
      <c r="W6582" s="11"/>
    </row>
    <row r="6583" spans="1:23" x14ac:dyDescent="0.45">
      <c r="A6583" t="s">
        <v>6588</v>
      </c>
      <c r="B6583">
        <v>98.87</v>
      </c>
      <c r="D6583" s="9" t="str">
        <f>VartojimasGamyba!J6579</f>
        <v>2024-06-01-01</v>
      </c>
      <c r="E6583" s="8">
        <f>VartojimasGamyba!G6579</f>
        <v>0.23799999999999999</v>
      </c>
      <c r="F6583" s="11"/>
      <c r="G6583" s="7">
        <f t="shared" ref="G6583:G6605" si="995">G6582+H6583-I6583</f>
        <v>4.5877777777777773</v>
      </c>
      <c r="H6583" s="7">
        <v>0</v>
      </c>
      <c r="I6583" s="7">
        <v>0.26444444444444443</v>
      </c>
      <c r="J6583" s="7">
        <v>0</v>
      </c>
      <c r="L6583" s="7">
        <f>VartojimasGamyba!H6579</f>
        <v>0</v>
      </c>
      <c r="M6583" s="15">
        <f t="shared" si="987"/>
        <v>0</v>
      </c>
      <c r="N6583" s="7">
        <f t="shared" si="988"/>
        <v>0</v>
      </c>
      <c r="O6583" s="7">
        <f t="shared" si="989"/>
        <v>0</v>
      </c>
      <c r="R6583" s="7"/>
      <c r="S6583" s="47">
        <f t="shared" si="990"/>
        <v>0</v>
      </c>
      <c r="T6583" s="47">
        <f t="shared" si="991"/>
        <v>0</v>
      </c>
      <c r="U6583" s="47">
        <f t="shared" si="992"/>
        <v>199.16000000000003</v>
      </c>
      <c r="V6583" s="47">
        <f t="shared" si="993"/>
        <v>87.29</v>
      </c>
      <c r="W6583" s="11"/>
    </row>
    <row r="6584" spans="1:23" x14ac:dyDescent="0.45">
      <c r="A6584" t="s">
        <v>6589</v>
      </c>
      <c r="B6584">
        <v>86.68</v>
      </c>
      <c r="D6584" s="9" t="str">
        <f>VartojimasGamyba!J6580</f>
        <v>2024-06-01-02</v>
      </c>
      <c r="E6584" s="8">
        <f>VartojimasGamyba!G6580</f>
        <v>0.19800000000000001</v>
      </c>
      <c r="F6584" s="11"/>
      <c r="G6584" s="7">
        <f t="shared" si="995"/>
        <v>4.3788888888888886</v>
      </c>
      <c r="H6584" s="7">
        <v>0</v>
      </c>
      <c r="I6584" s="7">
        <v>0.2088888888888889</v>
      </c>
      <c r="J6584" s="7">
        <v>0</v>
      </c>
      <c r="L6584" s="7">
        <f>VartojimasGamyba!H6580</f>
        <v>0.01</v>
      </c>
      <c r="M6584" s="15">
        <f t="shared" si="987"/>
        <v>-1.9081958235744878E-17</v>
      </c>
      <c r="N6584" s="7">
        <f t="shared" si="988"/>
        <v>-3.56775373133722E-15</v>
      </c>
      <c r="O6584" s="7">
        <f t="shared" si="989"/>
        <v>-3.56775373133722E-15</v>
      </c>
      <c r="R6584" s="7"/>
      <c r="S6584" s="47">
        <f t="shared" si="990"/>
        <v>-1.9081958235744878E-17</v>
      </c>
      <c r="T6584" s="47">
        <f t="shared" si="991"/>
        <v>0</v>
      </c>
      <c r="U6584" s="47">
        <f t="shared" si="992"/>
        <v>186.97000000000003</v>
      </c>
      <c r="V6584" s="47">
        <f t="shared" si="993"/>
        <v>75.100000000000009</v>
      </c>
      <c r="W6584" s="11"/>
    </row>
    <row r="6585" spans="1:23" x14ac:dyDescent="0.45">
      <c r="A6585" t="s">
        <v>6590</v>
      </c>
      <c r="B6585">
        <v>83.44</v>
      </c>
      <c r="D6585" s="9" t="str">
        <f>VartojimasGamyba!J6581</f>
        <v>2024-06-01-03</v>
      </c>
      <c r="E6585" s="8">
        <f>VartojimasGamyba!G6581</f>
        <v>8.2000000000000003E-2</v>
      </c>
      <c r="F6585" s="11"/>
      <c r="G6585" s="7">
        <f t="shared" si="995"/>
        <v>4.3788888888888895</v>
      </c>
      <c r="H6585" s="7">
        <v>8.9164786665207885E-16</v>
      </c>
      <c r="I6585" s="7">
        <v>0</v>
      </c>
      <c r="J6585" s="7">
        <v>2.6999999999999996E-2</v>
      </c>
      <c r="L6585" s="7">
        <f>VartojimasGamyba!H6581</f>
        <v>0.109</v>
      </c>
      <c r="M6585" s="15">
        <f t="shared" si="987"/>
        <v>8.8817841970012523E-16</v>
      </c>
      <c r="N6585" s="7">
        <f t="shared" si="988"/>
        <v>-1.9402199999998364</v>
      </c>
      <c r="O6585" s="7">
        <f t="shared" si="989"/>
        <v>1.6318502105150403E-13</v>
      </c>
      <c r="R6585" s="7"/>
      <c r="S6585" s="47">
        <f t="shared" si="990"/>
        <v>2.7000000000000884E-2</v>
      </c>
      <c r="T6585" s="47">
        <f t="shared" si="991"/>
        <v>2.6999999999999996E-2</v>
      </c>
      <c r="U6585" s="47">
        <f t="shared" si="992"/>
        <v>183.73000000000002</v>
      </c>
      <c r="V6585" s="47">
        <f t="shared" si="993"/>
        <v>71.86</v>
      </c>
      <c r="W6585" s="11"/>
    </row>
    <row r="6586" spans="1:23" x14ac:dyDescent="0.45">
      <c r="A6586" t="s">
        <v>6591</v>
      </c>
      <c r="B6586">
        <v>71.790000000000006</v>
      </c>
      <c r="D6586" s="9" t="str">
        <f>VartojimasGamyba!J6582</f>
        <v>2024-06-01-04</v>
      </c>
      <c r="E6586" s="8">
        <f>VartojimasGamyba!G6582</f>
        <v>2.7E-2</v>
      </c>
      <c r="F6586" s="11"/>
      <c r="G6586" s="7">
        <f t="shared" si="995"/>
        <v>4.3788888888888895</v>
      </c>
      <c r="H6586" s="7">
        <v>0</v>
      </c>
      <c r="I6586" s="7">
        <v>0</v>
      </c>
      <c r="J6586" s="7">
        <v>0.42499999999999999</v>
      </c>
      <c r="L6586" s="7">
        <f>VartojimasGamyba!H6582</f>
        <v>0.45200000000000001</v>
      </c>
      <c r="M6586" s="15">
        <f t="shared" si="987"/>
        <v>0</v>
      </c>
      <c r="N6586" s="7">
        <f t="shared" si="988"/>
        <v>-25.589250000000003</v>
      </c>
      <c r="O6586" s="7">
        <f t="shared" si="989"/>
        <v>0</v>
      </c>
      <c r="R6586" s="7"/>
      <c r="S6586" s="47">
        <f t="shared" si="990"/>
        <v>0.42499999999999999</v>
      </c>
      <c r="T6586" s="47">
        <f t="shared" si="991"/>
        <v>0.42499999999999999</v>
      </c>
      <c r="U6586" s="47">
        <f t="shared" si="992"/>
        <v>172.08</v>
      </c>
      <c r="V6586" s="47">
        <f t="shared" si="993"/>
        <v>60.210000000000008</v>
      </c>
      <c r="W6586" s="11"/>
    </row>
    <row r="6587" spans="1:23" x14ac:dyDescent="0.45">
      <c r="A6587" t="s">
        <v>6592</v>
      </c>
      <c r="B6587">
        <v>75.41</v>
      </c>
      <c r="D6587" s="9" t="str">
        <f>VartojimasGamyba!J6583</f>
        <v>2024-06-01-05</v>
      </c>
      <c r="E6587" s="8">
        <f>VartojimasGamyba!G6583</f>
        <v>0.107</v>
      </c>
      <c r="F6587" s="11"/>
      <c r="G6587" s="7">
        <f t="shared" si="995"/>
        <v>4.3788888888888895</v>
      </c>
      <c r="H6587" s="7">
        <v>1.1102230246251565E-16</v>
      </c>
      <c r="I6587" s="7">
        <v>0</v>
      </c>
      <c r="J6587" s="7">
        <v>0.91900000000000004</v>
      </c>
      <c r="L6587" s="7">
        <f>VartojimasGamyba!H6583</f>
        <v>1.026</v>
      </c>
      <c r="M6587" s="15">
        <f t="shared" si="987"/>
        <v>0</v>
      </c>
      <c r="N6587" s="7">
        <f t="shared" si="988"/>
        <v>-58.659770000000002</v>
      </c>
      <c r="O6587" s="7">
        <f t="shared" si="989"/>
        <v>0</v>
      </c>
      <c r="R6587" s="7"/>
      <c r="S6587" s="47">
        <f t="shared" si="990"/>
        <v>0.91900000000000004</v>
      </c>
      <c r="T6587" s="47">
        <f t="shared" si="991"/>
        <v>0.91900000000000004</v>
      </c>
      <c r="U6587" s="47">
        <f t="shared" si="992"/>
        <v>175.7</v>
      </c>
      <c r="V6587" s="47">
        <f t="shared" si="993"/>
        <v>63.83</v>
      </c>
      <c r="W6587" s="11"/>
    </row>
    <row r="6588" spans="1:23" x14ac:dyDescent="0.45">
      <c r="A6588" t="s">
        <v>6593</v>
      </c>
      <c r="B6588">
        <v>75.290000000000006</v>
      </c>
      <c r="D6588" s="9" t="str">
        <f>VartojimasGamyba!J6584</f>
        <v>2024-06-01-06</v>
      </c>
      <c r="E6588" s="8">
        <f>VartojimasGamyba!G6584</f>
        <v>0</v>
      </c>
      <c r="F6588" s="11"/>
      <c r="G6588" s="7">
        <f t="shared" si="995"/>
        <v>4.3788888888888895</v>
      </c>
      <c r="H6588" s="7">
        <v>0</v>
      </c>
      <c r="I6588" s="7">
        <v>0</v>
      </c>
      <c r="J6588" s="7">
        <v>1.4750000000000001</v>
      </c>
      <c r="L6588" s="7">
        <f>VartojimasGamyba!H6584</f>
        <v>1.4750000000000001</v>
      </c>
      <c r="M6588" s="15">
        <f t="shared" si="987"/>
        <v>0</v>
      </c>
      <c r="N6588" s="7">
        <f t="shared" si="988"/>
        <v>-93.972250000000017</v>
      </c>
      <c r="O6588" s="7">
        <f t="shared" si="989"/>
        <v>0</v>
      </c>
      <c r="R6588" s="7"/>
      <c r="S6588" s="47">
        <f t="shared" si="990"/>
        <v>1.4750000000000001</v>
      </c>
      <c r="T6588" s="47">
        <f t="shared" si="991"/>
        <v>1.4750000000000001</v>
      </c>
      <c r="U6588" s="47">
        <f t="shared" si="992"/>
        <v>175.58</v>
      </c>
      <c r="V6588" s="47">
        <f t="shared" si="993"/>
        <v>63.710000000000008</v>
      </c>
      <c r="W6588" s="11"/>
    </row>
    <row r="6589" spans="1:23" x14ac:dyDescent="0.45">
      <c r="A6589" t="s">
        <v>6594</v>
      </c>
      <c r="B6589">
        <v>85.48</v>
      </c>
      <c r="D6589" s="9" t="str">
        <f>VartojimasGamyba!J6585</f>
        <v>2024-06-01-07</v>
      </c>
      <c r="E6589" s="8">
        <f>VartojimasGamyba!G6585</f>
        <v>0.246</v>
      </c>
      <c r="F6589" s="11"/>
      <c r="G6589" s="7">
        <f t="shared" si="995"/>
        <v>4.3788888888888895</v>
      </c>
      <c r="H6589" s="7">
        <v>0</v>
      </c>
      <c r="I6589" s="7">
        <v>0</v>
      </c>
      <c r="J6589" s="7">
        <v>2.0150000000000001</v>
      </c>
      <c r="L6589" s="7">
        <f>VartojimasGamyba!H6585</f>
        <v>2.2610000000000001</v>
      </c>
      <c r="M6589" s="15">
        <f t="shared" si="987"/>
        <v>0</v>
      </c>
      <c r="N6589" s="7">
        <f t="shared" si="988"/>
        <v>-148.90850000000003</v>
      </c>
      <c r="O6589" s="7">
        <f t="shared" si="989"/>
        <v>0</v>
      </c>
      <c r="R6589" s="7"/>
      <c r="S6589" s="47">
        <f t="shared" si="990"/>
        <v>2.0150000000000001</v>
      </c>
      <c r="T6589" s="47">
        <f t="shared" si="991"/>
        <v>2.0150000000000001</v>
      </c>
      <c r="U6589" s="47">
        <f t="shared" si="992"/>
        <v>185.77</v>
      </c>
      <c r="V6589" s="47">
        <f t="shared" si="993"/>
        <v>73.900000000000006</v>
      </c>
      <c r="W6589" s="11"/>
    </row>
    <row r="6590" spans="1:23" x14ac:dyDescent="0.45">
      <c r="A6590" t="s">
        <v>6595</v>
      </c>
      <c r="B6590">
        <v>76.66</v>
      </c>
      <c r="D6590" s="9" t="str">
        <f>VartojimasGamyba!J6586</f>
        <v>2024-06-01-08</v>
      </c>
      <c r="E6590" s="8">
        <f>VartojimasGamyba!G6586</f>
        <v>0.16800000000000001</v>
      </c>
      <c r="F6590" s="11"/>
      <c r="G6590" s="7">
        <f t="shared" si="995"/>
        <v>4.3788888888888895</v>
      </c>
      <c r="H6590" s="7">
        <v>0</v>
      </c>
      <c r="I6590" s="7">
        <v>0</v>
      </c>
      <c r="J6590" s="7">
        <v>2.7369999999999997</v>
      </c>
      <c r="L6590" s="7">
        <f>VartojimasGamyba!H6586</f>
        <v>2.9049999999999998</v>
      </c>
      <c r="M6590" s="15">
        <f t="shared" si="987"/>
        <v>0</v>
      </c>
      <c r="N6590" s="7">
        <f t="shared" si="988"/>
        <v>-178.12395999999998</v>
      </c>
      <c r="O6590" s="7">
        <f t="shared" si="989"/>
        <v>0</v>
      </c>
      <c r="R6590" s="7"/>
      <c r="S6590" s="47">
        <f t="shared" si="990"/>
        <v>2.7369999999999997</v>
      </c>
      <c r="T6590" s="47">
        <f t="shared" si="991"/>
        <v>2.7369999999999997</v>
      </c>
      <c r="U6590" s="47">
        <f t="shared" si="992"/>
        <v>176.95</v>
      </c>
      <c r="V6590" s="47">
        <f t="shared" si="993"/>
        <v>65.08</v>
      </c>
      <c r="W6590" s="11"/>
    </row>
    <row r="6591" spans="1:23" x14ac:dyDescent="0.45">
      <c r="A6591" t="s">
        <v>6596</v>
      </c>
      <c r="B6591">
        <v>72.63</v>
      </c>
      <c r="D6591" s="9" t="str">
        <f>VartojimasGamyba!J6587</f>
        <v>2024-06-01-09</v>
      </c>
      <c r="E6591" s="8">
        <f>VartojimasGamyba!G6587</f>
        <v>1.177</v>
      </c>
      <c r="F6591" s="11"/>
      <c r="G6591" s="7">
        <f t="shared" si="995"/>
        <v>4.3788888888888895</v>
      </c>
      <c r="H6591" s="7">
        <v>0</v>
      </c>
      <c r="I6591" s="7">
        <v>0</v>
      </c>
      <c r="J6591" s="7">
        <v>1.573</v>
      </c>
      <c r="L6591" s="7">
        <f>VartojimasGamyba!H6587</f>
        <v>2.75</v>
      </c>
      <c r="M6591" s="15">
        <f t="shared" si="987"/>
        <v>0</v>
      </c>
      <c r="N6591" s="7">
        <f t="shared" si="988"/>
        <v>-96.031649999999999</v>
      </c>
      <c r="O6591" s="7">
        <f t="shared" si="989"/>
        <v>0</v>
      </c>
      <c r="R6591" s="7"/>
      <c r="S6591" s="47">
        <f t="shared" si="990"/>
        <v>1.573</v>
      </c>
      <c r="T6591" s="47">
        <f t="shared" si="991"/>
        <v>1.573</v>
      </c>
      <c r="U6591" s="47">
        <f t="shared" si="992"/>
        <v>172.92000000000002</v>
      </c>
      <c r="V6591" s="47">
        <f t="shared" si="993"/>
        <v>61.05</v>
      </c>
      <c r="W6591" s="11"/>
    </row>
    <row r="6592" spans="1:23" x14ac:dyDescent="0.45">
      <c r="A6592" t="s">
        <v>6597</v>
      </c>
      <c r="B6592">
        <v>61.47</v>
      </c>
      <c r="D6592" s="9" t="str">
        <f>VartojimasGamyba!J6588</f>
        <v>2024-06-01-10</v>
      </c>
      <c r="E6592" s="8">
        <f>VartojimasGamyba!G6588</f>
        <v>0.61099999999999999</v>
      </c>
      <c r="F6592" s="11"/>
      <c r="G6592" s="7">
        <f t="shared" si="995"/>
        <v>4.3788888888888895</v>
      </c>
      <c r="H6592" s="7">
        <v>0</v>
      </c>
      <c r="I6592" s="7">
        <v>0</v>
      </c>
      <c r="J6592" s="7">
        <v>2.109</v>
      </c>
      <c r="L6592" s="7">
        <f>VartojimasGamyba!H6588</f>
        <v>2.72</v>
      </c>
      <c r="M6592" s="15">
        <f t="shared" si="987"/>
        <v>0</v>
      </c>
      <c r="N6592" s="7">
        <f t="shared" si="988"/>
        <v>-105.21801000000001</v>
      </c>
      <c r="O6592" s="7">
        <f t="shared" si="989"/>
        <v>0</v>
      </c>
      <c r="R6592" s="7"/>
      <c r="S6592" s="47">
        <f t="shared" si="990"/>
        <v>2.109</v>
      </c>
      <c r="T6592" s="47">
        <f t="shared" si="991"/>
        <v>2.109</v>
      </c>
      <c r="U6592" s="47">
        <f t="shared" si="992"/>
        <v>161.76</v>
      </c>
      <c r="V6592" s="47">
        <f t="shared" si="993"/>
        <v>49.89</v>
      </c>
      <c r="W6592" s="11"/>
    </row>
    <row r="6593" spans="1:23" x14ac:dyDescent="0.45">
      <c r="A6593" t="s">
        <v>6598</v>
      </c>
      <c r="B6593">
        <v>47.28</v>
      </c>
      <c r="D6593" s="9" t="str">
        <f>VartojimasGamyba!J6589</f>
        <v>2024-06-01-11</v>
      </c>
      <c r="E6593" s="8">
        <f>VartojimasGamyba!G6589</f>
        <v>0</v>
      </c>
      <c r="F6593" s="11"/>
      <c r="G6593" s="7">
        <f t="shared" si="995"/>
        <v>5.5983333333333345</v>
      </c>
      <c r="H6593" s="7">
        <v>1.2194444444444446</v>
      </c>
      <c r="I6593" s="7">
        <v>0</v>
      </c>
      <c r="J6593" s="7">
        <v>1.4015555555555554</v>
      </c>
      <c r="L6593" s="7">
        <f>VartojimasGamyba!H6589</f>
        <v>2.621</v>
      </c>
      <c r="M6593" s="15">
        <f t="shared" si="987"/>
        <v>0</v>
      </c>
      <c r="N6593" s="7">
        <f t="shared" si="988"/>
        <v>-50.035533333333333</v>
      </c>
      <c r="O6593" s="7">
        <f t="shared" si="989"/>
        <v>0</v>
      </c>
      <c r="R6593" s="7"/>
      <c r="S6593" s="47">
        <f t="shared" si="990"/>
        <v>2.621</v>
      </c>
      <c r="T6593" s="47">
        <f t="shared" si="991"/>
        <v>2.621</v>
      </c>
      <c r="U6593" s="47">
        <f t="shared" si="992"/>
        <v>147.57</v>
      </c>
      <c r="V6593" s="47">
        <f t="shared" si="993"/>
        <v>35.700000000000003</v>
      </c>
      <c r="W6593" s="11"/>
    </row>
    <row r="6594" spans="1:23" x14ac:dyDescent="0.45">
      <c r="A6594" t="s">
        <v>6599</v>
      </c>
      <c r="B6594">
        <v>58.26</v>
      </c>
      <c r="D6594" s="9" t="str">
        <f>VartojimasGamyba!J6590</f>
        <v>2024-06-01-12</v>
      </c>
      <c r="E6594" s="8">
        <f>VartojimasGamyba!G6590</f>
        <v>0</v>
      </c>
      <c r="F6594" s="11"/>
      <c r="G6594" s="7">
        <f t="shared" si="995"/>
        <v>5.5983333333333345</v>
      </c>
      <c r="H6594" s="7">
        <v>0</v>
      </c>
      <c r="I6594" s="7">
        <v>0</v>
      </c>
      <c r="J6594" s="7">
        <v>2.3290000000000002</v>
      </c>
      <c r="L6594" s="7">
        <f>VartojimasGamyba!H6590</f>
        <v>2.3290000000000002</v>
      </c>
      <c r="M6594" s="15">
        <f t="shared" si="987"/>
        <v>0</v>
      </c>
      <c r="N6594" s="7">
        <f t="shared" si="988"/>
        <v>-108.71772000000001</v>
      </c>
      <c r="O6594" s="7">
        <f t="shared" si="989"/>
        <v>0</v>
      </c>
      <c r="R6594" s="7"/>
      <c r="S6594" s="47">
        <f t="shared" si="990"/>
        <v>2.3290000000000002</v>
      </c>
      <c r="T6594" s="47">
        <f t="shared" si="991"/>
        <v>2.3290000000000002</v>
      </c>
      <c r="U6594" s="47">
        <f t="shared" si="992"/>
        <v>158.55000000000001</v>
      </c>
      <c r="V6594" s="47">
        <f t="shared" si="993"/>
        <v>46.68</v>
      </c>
      <c r="W6594" s="11"/>
    </row>
    <row r="6595" spans="1:23" x14ac:dyDescent="0.45">
      <c r="A6595" t="s">
        <v>6600</v>
      </c>
      <c r="B6595">
        <v>58.54</v>
      </c>
      <c r="D6595" s="9" t="str">
        <f>VartojimasGamyba!J6591</f>
        <v>2024-06-01-13</v>
      </c>
      <c r="E6595" s="8">
        <f>VartojimasGamyba!G6591</f>
        <v>0.255</v>
      </c>
      <c r="F6595" s="11"/>
      <c r="G6595" s="7">
        <f t="shared" si="995"/>
        <v>5.5983333333333345</v>
      </c>
      <c r="H6595" s="7">
        <v>0</v>
      </c>
      <c r="I6595" s="7">
        <v>0</v>
      </c>
      <c r="J6595" s="7">
        <v>2.0270000000000001</v>
      </c>
      <c r="L6595" s="7">
        <f>VartojimasGamyba!H6591</f>
        <v>2.282</v>
      </c>
      <c r="M6595" s="15">
        <f t="shared" si="987"/>
        <v>0</v>
      </c>
      <c r="N6595" s="7">
        <f t="shared" si="988"/>
        <v>-95.187920000000005</v>
      </c>
      <c r="O6595" s="7">
        <f t="shared" si="989"/>
        <v>0</v>
      </c>
      <c r="R6595" s="7"/>
      <c r="S6595" s="47">
        <f t="shared" si="990"/>
        <v>2.0270000000000001</v>
      </c>
      <c r="T6595" s="47">
        <f t="shared" si="991"/>
        <v>2.0270000000000001</v>
      </c>
      <c r="U6595" s="47">
        <f t="shared" si="992"/>
        <v>158.83000000000001</v>
      </c>
      <c r="V6595" s="47">
        <f t="shared" si="993"/>
        <v>46.96</v>
      </c>
      <c r="W6595" s="11"/>
    </row>
    <row r="6596" spans="1:23" x14ac:dyDescent="0.45">
      <c r="A6596" t="s">
        <v>6601</v>
      </c>
      <c r="B6596">
        <v>50</v>
      </c>
      <c r="D6596" s="9" t="str">
        <f>VartojimasGamyba!J6592</f>
        <v>2024-06-01-14</v>
      </c>
      <c r="E6596" s="8">
        <f>VartojimasGamyba!G6592</f>
        <v>0</v>
      </c>
      <c r="F6596" s="11"/>
      <c r="G6596" s="7">
        <f t="shared" si="995"/>
        <v>5.5983333333333345</v>
      </c>
      <c r="H6596" s="7">
        <v>0</v>
      </c>
      <c r="I6596" s="7">
        <v>0</v>
      </c>
      <c r="J6596" s="7">
        <v>2.3879999999999999</v>
      </c>
      <c r="L6596" s="7">
        <f>VartojimasGamyba!H6592</f>
        <v>2.3879999999999999</v>
      </c>
      <c r="M6596" s="15">
        <f t="shared" si="987"/>
        <v>0</v>
      </c>
      <c r="N6596" s="7">
        <f t="shared" si="988"/>
        <v>-91.746960000000001</v>
      </c>
      <c r="O6596" s="7">
        <f t="shared" si="989"/>
        <v>0</v>
      </c>
      <c r="R6596" s="7"/>
      <c r="S6596" s="47">
        <f t="shared" si="990"/>
        <v>2.3879999999999999</v>
      </c>
      <c r="T6596" s="47">
        <f t="shared" si="991"/>
        <v>2.3879999999999999</v>
      </c>
      <c r="U6596" s="47">
        <f t="shared" si="992"/>
        <v>150.29000000000002</v>
      </c>
      <c r="V6596" s="47">
        <f t="shared" si="993"/>
        <v>38.42</v>
      </c>
      <c r="W6596" s="11"/>
    </row>
    <row r="6597" spans="1:23" x14ac:dyDescent="0.45">
      <c r="A6597" t="s">
        <v>6602</v>
      </c>
      <c r="B6597">
        <v>21</v>
      </c>
      <c r="D6597" s="9" t="str">
        <f>VartojimasGamyba!J6593</f>
        <v>2024-06-01-15</v>
      </c>
      <c r="E6597" s="8">
        <f>VartojimasGamyba!G6593</f>
        <v>8.0000000000000002E-3</v>
      </c>
      <c r="F6597" s="11"/>
      <c r="G6597" s="7">
        <f t="shared" si="995"/>
        <v>6.6063333333333345</v>
      </c>
      <c r="H6597" s="7">
        <v>1.008</v>
      </c>
      <c r="I6597" s="7">
        <v>0</v>
      </c>
      <c r="J6597" s="7">
        <v>0</v>
      </c>
      <c r="L6597" s="7">
        <f>VartojimasGamyba!H6593</f>
        <v>1.016</v>
      </c>
      <c r="M6597" s="15">
        <f t="shared" si="987"/>
        <v>0</v>
      </c>
      <c r="N6597" s="7">
        <f t="shared" si="988"/>
        <v>0</v>
      </c>
      <c r="O6597" s="7">
        <f t="shared" si="989"/>
        <v>0</v>
      </c>
      <c r="R6597" s="7"/>
      <c r="S6597" s="47">
        <f t="shared" si="990"/>
        <v>1.008</v>
      </c>
      <c r="T6597" s="47">
        <f t="shared" si="991"/>
        <v>1.008</v>
      </c>
      <c r="U6597" s="47">
        <f t="shared" si="992"/>
        <v>121.29</v>
      </c>
      <c r="V6597" s="47">
        <f t="shared" si="993"/>
        <v>9.42</v>
      </c>
      <c r="W6597" s="11"/>
    </row>
    <row r="6598" spans="1:23" x14ac:dyDescent="0.45">
      <c r="A6598" t="s">
        <v>6603</v>
      </c>
      <c r="B6598">
        <v>21.33</v>
      </c>
      <c r="D6598" s="9" t="str">
        <f>VartojimasGamyba!J6594</f>
        <v>2024-06-01-16</v>
      </c>
      <c r="E6598" s="8">
        <f>VartojimasGamyba!G6594</f>
        <v>0.10199999999999999</v>
      </c>
      <c r="F6598" s="11"/>
      <c r="G6598" s="7">
        <f t="shared" si="995"/>
        <v>7.0833333333333348</v>
      </c>
      <c r="H6598" s="7">
        <v>0.47699999999999998</v>
      </c>
      <c r="I6598" s="7">
        <v>0</v>
      </c>
      <c r="J6598" s="7">
        <v>0</v>
      </c>
      <c r="L6598" s="7">
        <f>VartojimasGamyba!H6594</f>
        <v>0.57899999999999996</v>
      </c>
      <c r="M6598" s="15">
        <f t="shared" si="987"/>
        <v>0</v>
      </c>
      <c r="N6598" s="7">
        <f t="shared" si="988"/>
        <v>0</v>
      </c>
      <c r="O6598" s="7">
        <f t="shared" si="989"/>
        <v>0</v>
      </c>
      <c r="R6598" s="7"/>
      <c r="S6598" s="47">
        <f t="shared" si="990"/>
        <v>0.47699999999999998</v>
      </c>
      <c r="T6598" s="47">
        <f t="shared" si="991"/>
        <v>0.47699999999999998</v>
      </c>
      <c r="U6598" s="47">
        <f t="shared" si="992"/>
        <v>121.62</v>
      </c>
      <c r="V6598" s="47">
        <f t="shared" si="993"/>
        <v>9.7499999999999982</v>
      </c>
      <c r="W6598" s="11"/>
    </row>
    <row r="6599" spans="1:23" x14ac:dyDescent="0.45">
      <c r="A6599" t="s">
        <v>6604</v>
      </c>
      <c r="B6599">
        <v>18.2</v>
      </c>
      <c r="D6599" s="9" t="str">
        <f>VartojimasGamyba!J6595</f>
        <v>2024-06-01-17</v>
      </c>
      <c r="E6599" s="8">
        <f>VartojimasGamyba!G6595</f>
        <v>0.32</v>
      </c>
      <c r="F6599" s="11"/>
      <c r="G6599" s="7">
        <f t="shared" si="995"/>
        <v>6.8044444444444458</v>
      </c>
      <c r="H6599" s="7">
        <v>0</v>
      </c>
      <c r="I6599" s="7">
        <v>0.27888888888888885</v>
      </c>
      <c r="J6599" s="7">
        <v>0</v>
      </c>
      <c r="L6599" s="7">
        <f>VartojimasGamyba!H6595</f>
        <v>6.9000000000000006E-2</v>
      </c>
      <c r="M6599" s="15">
        <f t="shared" ref="M6599:M6662" si="996">E6599+H6599-I6599*$J$2+J6599-L6599</f>
        <v>0</v>
      </c>
      <c r="N6599" s="7">
        <f t="shared" ref="N6599:N6662" si="997">M6599*U6599-J6599*V6599</f>
        <v>0</v>
      </c>
      <c r="O6599" s="7">
        <f t="shared" ref="O6599:O6662" si="998">(M6599)*(B6599+$Z$21)</f>
        <v>0</v>
      </c>
      <c r="R6599" s="7"/>
      <c r="S6599" s="47">
        <f t="shared" ref="S6599:S6662" si="999">M6599+IF((L6599-E6599)&gt;0,(L6599-E6599),0)</f>
        <v>0</v>
      </c>
      <c r="T6599" s="47">
        <f t="shared" ref="T6599:T6662" si="1000">IF(L6599-E6599&lt;0,0,L6599-E6599)</f>
        <v>0</v>
      </c>
      <c r="U6599" s="47">
        <f t="shared" ref="U6599:U6662" si="1001">B6599+$Z$21</f>
        <v>118.49000000000001</v>
      </c>
      <c r="V6599" s="47">
        <f t="shared" ref="V6599:V6662" si="1002">B6599+$Z$20</f>
        <v>6.6199999999999992</v>
      </c>
      <c r="W6599" s="11"/>
    </row>
    <row r="6600" spans="1:23" x14ac:dyDescent="0.45">
      <c r="A6600" t="s">
        <v>6605</v>
      </c>
      <c r="B6600">
        <v>52.55</v>
      </c>
      <c r="D6600" s="9" t="str">
        <f>VartojimasGamyba!J6596</f>
        <v>2024-06-01-18</v>
      </c>
      <c r="E6600" s="8">
        <f>VartojimasGamyba!G6596</f>
        <v>0.31900000000000001</v>
      </c>
      <c r="F6600" s="11"/>
      <c r="G6600" s="7">
        <f t="shared" si="995"/>
        <v>6.464444444444446</v>
      </c>
      <c r="H6600" s="7">
        <v>0</v>
      </c>
      <c r="I6600" s="7">
        <v>0.33999999999999997</v>
      </c>
      <c r="J6600" s="7">
        <v>0</v>
      </c>
      <c r="L6600" s="7">
        <f>VartojimasGamyba!H6596</f>
        <v>1.2999999999999999E-2</v>
      </c>
      <c r="M6600" s="15">
        <f t="shared" si="996"/>
        <v>0</v>
      </c>
      <c r="N6600" s="7">
        <f t="shared" si="997"/>
        <v>0</v>
      </c>
      <c r="O6600" s="7">
        <f t="shared" si="998"/>
        <v>0</v>
      </c>
      <c r="R6600" s="7"/>
      <c r="S6600" s="47">
        <f t="shared" si="999"/>
        <v>0</v>
      </c>
      <c r="T6600" s="47">
        <f t="shared" si="1000"/>
        <v>0</v>
      </c>
      <c r="U6600" s="47">
        <f t="shared" si="1001"/>
        <v>152.84</v>
      </c>
      <c r="V6600" s="47">
        <f t="shared" si="1002"/>
        <v>40.97</v>
      </c>
      <c r="W6600" s="11"/>
    </row>
    <row r="6601" spans="1:23" x14ac:dyDescent="0.45">
      <c r="A6601" t="s">
        <v>6606</v>
      </c>
      <c r="B6601">
        <v>106.24</v>
      </c>
      <c r="D6601" s="9" t="str">
        <f>VartojimasGamyba!J6597</f>
        <v>2024-06-01-19</v>
      </c>
      <c r="E6601" s="8">
        <f>VartojimasGamyba!G6597</f>
        <v>0.38100000000000001</v>
      </c>
      <c r="F6601" s="11"/>
      <c r="G6601" s="7">
        <f t="shared" si="995"/>
        <v>6.0411111111111122</v>
      </c>
      <c r="H6601" s="7">
        <v>0</v>
      </c>
      <c r="I6601" s="7">
        <v>0.42333333333333334</v>
      </c>
      <c r="J6601" s="7">
        <v>0</v>
      </c>
      <c r="L6601" s="7">
        <f>VartojimasGamyba!H6597</f>
        <v>0</v>
      </c>
      <c r="M6601" s="15">
        <f t="shared" si="996"/>
        <v>0</v>
      </c>
      <c r="N6601" s="7">
        <f t="shared" si="997"/>
        <v>0</v>
      </c>
      <c r="O6601" s="7">
        <f t="shared" si="998"/>
        <v>0</v>
      </c>
      <c r="R6601" s="7"/>
      <c r="S6601" s="47">
        <f t="shared" si="999"/>
        <v>0</v>
      </c>
      <c r="T6601" s="47">
        <f t="shared" si="1000"/>
        <v>0</v>
      </c>
      <c r="U6601" s="47">
        <f t="shared" si="1001"/>
        <v>206.53</v>
      </c>
      <c r="V6601" s="47">
        <f t="shared" si="1002"/>
        <v>94.66</v>
      </c>
      <c r="W6601" s="11"/>
    </row>
    <row r="6602" spans="1:23" x14ac:dyDescent="0.45">
      <c r="A6602" t="s">
        <v>6607</v>
      </c>
      <c r="B6602">
        <v>111.04</v>
      </c>
      <c r="D6602" s="9" t="str">
        <f>VartojimasGamyba!J6598</f>
        <v>2024-06-01-20</v>
      </c>
      <c r="E6602" s="8">
        <f>VartojimasGamyba!G6598</f>
        <v>0.249</v>
      </c>
      <c r="F6602" s="11"/>
      <c r="G6602" s="7">
        <f t="shared" si="995"/>
        <v>5.7644444444444458</v>
      </c>
      <c r="H6602" s="7">
        <v>0</v>
      </c>
      <c r="I6602" s="7">
        <v>0.27666666666666667</v>
      </c>
      <c r="J6602" s="7">
        <v>0</v>
      </c>
      <c r="L6602" s="7">
        <f>VartojimasGamyba!H6598</f>
        <v>0</v>
      </c>
      <c r="M6602" s="15">
        <f t="shared" si="996"/>
        <v>0</v>
      </c>
      <c r="N6602" s="7">
        <f t="shared" si="997"/>
        <v>0</v>
      </c>
      <c r="O6602" s="7">
        <f t="shared" si="998"/>
        <v>0</v>
      </c>
      <c r="P6602" s="7" t="s">
        <v>8873</v>
      </c>
      <c r="R6602" s="7"/>
      <c r="S6602" s="47">
        <f t="shared" si="999"/>
        <v>0</v>
      </c>
      <c r="T6602" s="47">
        <f t="shared" si="1000"/>
        <v>0</v>
      </c>
      <c r="U6602" s="47">
        <f t="shared" si="1001"/>
        <v>211.33</v>
      </c>
      <c r="V6602" s="47">
        <f t="shared" si="1002"/>
        <v>99.460000000000008</v>
      </c>
      <c r="W6602" s="11"/>
    </row>
    <row r="6603" spans="1:23" x14ac:dyDescent="0.45">
      <c r="A6603" t="s">
        <v>6608</v>
      </c>
      <c r="B6603">
        <v>118.38</v>
      </c>
      <c r="D6603" s="9" t="str">
        <f>VartojimasGamyba!J6599</f>
        <v>2024-06-01-21</v>
      </c>
      <c r="E6603" s="8">
        <f>VartojimasGamyba!G6599</f>
        <v>0.222</v>
      </c>
      <c r="F6603" s="11"/>
      <c r="G6603" s="7">
        <f t="shared" si="995"/>
        <v>5.5177777777777788</v>
      </c>
      <c r="H6603" s="7">
        <v>0</v>
      </c>
      <c r="I6603" s="7">
        <v>0.24666666666666667</v>
      </c>
      <c r="J6603" s="7">
        <v>0</v>
      </c>
      <c r="L6603" s="7">
        <f>VartojimasGamyba!H6599</f>
        <v>0</v>
      </c>
      <c r="M6603" s="15">
        <f t="shared" si="996"/>
        <v>0</v>
      </c>
      <c r="N6603" s="7">
        <f t="shared" si="997"/>
        <v>0</v>
      </c>
      <c r="O6603" s="7">
        <f t="shared" si="998"/>
        <v>0</v>
      </c>
      <c r="P6603" s="7">
        <f>SUM(N6582:N6605)</f>
        <v>-1054.1317433333331</v>
      </c>
      <c r="R6603" s="7"/>
      <c r="S6603" s="47">
        <f t="shared" si="999"/>
        <v>0</v>
      </c>
      <c r="T6603" s="47">
        <f t="shared" si="1000"/>
        <v>0</v>
      </c>
      <c r="U6603" s="47">
        <f t="shared" si="1001"/>
        <v>218.67000000000002</v>
      </c>
      <c r="V6603" s="47">
        <f t="shared" si="1002"/>
        <v>106.8</v>
      </c>
      <c r="W6603" s="11"/>
    </row>
    <row r="6604" spans="1:23" x14ac:dyDescent="0.45">
      <c r="A6604" t="s">
        <v>6609</v>
      </c>
      <c r="B6604">
        <v>123</v>
      </c>
      <c r="D6604" s="9" t="str">
        <f>VartojimasGamyba!J6600</f>
        <v>2024-06-01-22</v>
      </c>
      <c r="E6604" s="8">
        <f>VartojimasGamyba!G6600</f>
        <v>0.246</v>
      </c>
      <c r="F6604" s="11"/>
      <c r="G6604" s="7">
        <f t="shared" si="995"/>
        <v>5.2444444444444454</v>
      </c>
      <c r="H6604" s="7">
        <v>0</v>
      </c>
      <c r="I6604" s="7">
        <v>0.27333333333333332</v>
      </c>
      <c r="J6604" s="7">
        <v>0</v>
      </c>
      <c r="L6604" s="7">
        <f>VartojimasGamyba!H6600</f>
        <v>0</v>
      </c>
      <c r="M6604" s="15">
        <f t="shared" si="996"/>
        <v>0</v>
      </c>
      <c r="N6604" s="7">
        <f t="shared" si="997"/>
        <v>0</v>
      </c>
      <c r="O6604" s="7">
        <f t="shared" si="998"/>
        <v>0</v>
      </c>
      <c r="P6604" s="7" t="s">
        <v>8872</v>
      </c>
      <c r="R6604" s="7"/>
      <c r="S6604" s="47">
        <f t="shared" si="999"/>
        <v>0</v>
      </c>
      <c r="T6604" s="47">
        <f t="shared" si="1000"/>
        <v>0</v>
      </c>
      <c r="U6604" s="47">
        <f t="shared" si="1001"/>
        <v>223.29000000000002</v>
      </c>
      <c r="V6604" s="47">
        <f t="shared" si="1002"/>
        <v>111.42</v>
      </c>
      <c r="W6604" s="11"/>
    </row>
    <row r="6605" spans="1:23" x14ac:dyDescent="0.45">
      <c r="A6605" t="s">
        <v>6610</v>
      </c>
      <c r="B6605">
        <v>117.32</v>
      </c>
      <c r="D6605" s="9" t="str">
        <f>VartojimasGamyba!J6601</f>
        <v>2024-06-01-23</v>
      </c>
      <c r="E6605" s="8">
        <f>VartojimasGamyba!G6601</f>
        <v>0.22</v>
      </c>
      <c r="F6605" s="11"/>
      <c r="G6605" s="7">
        <f t="shared" si="995"/>
        <v>5.0000000000000009</v>
      </c>
      <c r="H6605" s="7">
        <v>0</v>
      </c>
      <c r="I6605" s="7">
        <v>0.24444444444444444</v>
      </c>
      <c r="J6605" s="7">
        <v>0</v>
      </c>
      <c r="L6605" s="7">
        <f>VartojimasGamyba!H6601</f>
        <v>0</v>
      </c>
      <c r="M6605" s="15">
        <f t="shared" si="996"/>
        <v>0</v>
      </c>
      <c r="N6605" s="7">
        <f t="shared" si="997"/>
        <v>0</v>
      </c>
      <c r="O6605" s="7">
        <f t="shared" si="998"/>
        <v>0</v>
      </c>
      <c r="P6605" s="7">
        <f>SUM(O6582:O6605)</f>
        <v>1.5961726732016681E-13</v>
      </c>
      <c r="Q6605" s="7">
        <f>SUMPRODUCT(B6582:B6605,E6582:E6605)+SUM(E6582:E6605)*$Z$21-SUMPRODUCT(B6582:B6605,L6582:L6605)+SUM(L6582:L6605)*ABS($Z$20)</f>
        <v>-322.21770999999967</v>
      </c>
      <c r="R6605" s="7"/>
      <c r="S6605" s="47">
        <f t="shared" si="999"/>
        <v>0</v>
      </c>
      <c r="T6605" s="47">
        <f t="shared" si="1000"/>
        <v>0</v>
      </c>
      <c r="U6605" s="47">
        <f t="shared" si="1001"/>
        <v>217.61</v>
      </c>
      <c r="V6605" s="47">
        <f t="shared" si="1002"/>
        <v>105.74</v>
      </c>
      <c r="W6605" s="11">
        <f>IF(P6605&lt;&gt;Q6605,1,0)</f>
        <v>1</v>
      </c>
    </row>
    <row r="6606" spans="1:23" x14ac:dyDescent="0.45">
      <c r="A6606" t="s">
        <v>6611</v>
      </c>
      <c r="B6606">
        <v>108.51</v>
      </c>
      <c r="D6606" s="1" t="str">
        <f>VartojimasGamyba!J6602</f>
        <v>2024-06-02-00</v>
      </c>
      <c r="E6606" s="7">
        <f>VartojimasGamyba!G6602</f>
        <v>0.23</v>
      </c>
      <c r="F6606" s="11"/>
      <c r="G6606" s="12">
        <f>G6605+H6606-I6606</f>
        <v>4.2279999999999944</v>
      </c>
      <c r="H6606" s="12">
        <v>4.6480000000000388</v>
      </c>
      <c r="I6606" s="12">
        <v>5.4200000000000443</v>
      </c>
      <c r="J6606" s="12">
        <v>0</v>
      </c>
      <c r="K6606" s="12"/>
      <c r="L6606" s="12">
        <f>VartojimasGamyba!H6602</f>
        <v>0</v>
      </c>
      <c r="M6606" s="19">
        <f t="shared" si="996"/>
        <v>-8.8817841970012523E-16</v>
      </c>
      <c r="N6606" s="7">
        <f t="shared" si="997"/>
        <v>-1.8545165403338616E-13</v>
      </c>
      <c r="O6606" s="7">
        <f t="shared" si="998"/>
        <v>-1.8545165403338616E-13</v>
      </c>
      <c r="R6606" s="20" t="s">
        <v>8783</v>
      </c>
      <c r="S6606" s="47">
        <f t="shared" si="999"/>
        <v>-8.8817841970012523E-16</v>
      </c>
      <c r="T6606" s="47">
        <f t="shared" si="1000"/>
        <v>0</v>
      </c>
      <c r="U6606" s="47">
        <f t="shared" si="1001"/>
        <v>208.8</v>
      </c>
      <c r="V6606" s="47">
        <f t="shared" si="1002"/>
        <v>96.93</v>
      </c>
      <c r="W6606" s="11"/>
    </row>
    <row r="6607" spans="1:23" x14ac:dyDescent="0.45">
      <c r="A6607" t="s">
        <v>6612</v>
      </c>
      <c r="B6607">
        <v>94.69</v>
      </c>
      <c r="D6607" s="1" t="str">
        <f>VartojimasGamyba!J6603</f>
        <v>2024-06-02-01</v>
      </c>
      <c r="E6607" s="7">
        <f>VartojimasGamyba!G6603</f>
        <v>0.17299999999999999</v>
      </c>
      <c r="F6607" s="11"/>
      <c r="G6607" s="12">
        <f t="shared" ref="G6607:G6629" si="1003">G6606+H6607-I6607</f>
        <v>3.0549999999999944</v>
      </c>
      <c r="H6607" s="12">
        <v>8.827</v>
      </c>
      <c r="I6607" s="12">
        <v>10</v>
      </c>
      <c r="J6607" s="12">
        <v>0</v>
      </c>
      <c r="K6607" s="12"/>
      <c r="L6607" s="12">
        <f>VartojimasGamyba!H6603</f>
        <v>0</v>
      </c>
      <c r="M6607" s="19">
        <f t="shared" si="996"/>
        <v>0</v>
      </c>
      <c r="N6607" s="7">
        <f t="shared" si="997"/>
        <v>0</v>
      </c>
      <c r="O6607" s="7">
        <f t="shared" si="998"/>
        <v>0</v>
      </c>
      <c r="R6607" s="7"/>
      <c r="S6607" s="47">
        <f t="shared" si="999"/>
        <v>0</v>
      </c>
      <c r="T6607" s="47">
        <f t="shared" si="1000"/>
        <v>0</v>
      </c>
      <c r="U6607" s="47">
        <f t="shared" si="1001"/>
        <v>194.98000000000002</v>
      </c>
      <c r="V6607" s="47">
        <f t="shared" si="1002"/>
        <v>83.11</v>
      </c>
      <c r="W6607" s="11"/>
    </row>
    <row r="6608" spans="1:23" x14ac:dyDescent="0.45">
      <c r="A6608" t="s">
        <v>6613</v>
      </c>
      <c r="B6608">
        <v>92.65</v>
      </c>
      <c r="D6608" s="1" t="str">
        <f>VartojimasGamyba!J6604</f>
        <v>2024-06-02-02</v>
      </c>
      <c r="E6608" s="7">
        <f>VartojimasGamyba!G6604</f>
        <v>9.2999999999999999E-2</v>
      </c>
      <c r="F6608" s="11"/>
      <c r="G6608" s="12">
        <f t="shared" si="1003"/>
        <v>1.9789999999999957</v>
      </c>
      <c r="H6608" s="12">
        <v>8.9240000000000013</v>
      </c>
      <c r="I6608" s="12">
        <v>10</v>
      </c>
      <c r="J6608" s="12">
        <v>0</v>
      </c>
      <c r="K6608" s="12"/>
      <c r="L6608" s="12">
        <f>VartojimasGamyba!H6604</f>
        <v>1.7000000000000001E-2</v>
      </c>
      <c r="M6608" s="19">
        <f t="shared" si="996"/>
        <v>1.2351231148954867E-15</v>
      </c>
      <c r="N6608" s="7">
        <f t="shared" si="997"/>
        <v>2.3830465378793519E-13</v>
      </c>
      <c r="O6608" s="7">
        <f t="shared" si="998"/>
        <v>2.3830465378793519E-13</v>
      </c>
      <c r="R6608" s="7"/>
      <c r="S6608" s="47">
        <f t="shared" si="999"/>
        <v>1.2351231148954867E-15</v>
      </c>
      <c r="T6608" s="47">
        <f t="shared" si="1000"/>
        <v>0</v>
      </c>
      <c r="U6608" s="47">
        <f t="shared" si="1001"/>
        <v>192.94</v>
      </c>
      <c r="V6608" s="47">
        <f t="shared" si="1002"/>
        <v>81.070000000000007</v>
      </c>
      <c r="W6608" s="11"/>
    </row>
    <row r="6609" spans="1:23" x14ac:dyDescent="0.45">
      <c r="A6609" t="s">
        <v>6614</v>
      </c>
      <c r="B6609">
        <v>92.27</v>
      </c>
      <c r="D6609" s="1" t="str">
        <f>VartojimasGamyba!J6605</f>
        <v>2024-06-02-03</v>
      </c>
      <c r="E6609" s="7">
        <f>VartojimasGamyba!G6605</f>
        <v>0.14699999999999999</v>
      </c>
      <c r="F6609" s="11"/>
      <c r="G6609" s="12">
        <f t="shared" si="1003"/>
        <v>1.9789999999999957</v>
      </c>
      <c r="H6609" s="12">
        <v>6.9388939039072284E-18</v>
      </c>
      <c r="I6609" s="12">
        <v>0</v>
      </c>
      <c r="J6609" s="12">
        <v>3.4000000000000002E-2</v>
      </c>
      <c r="K6609" s="12"/>
      <c r="L6609" s="12">
        <f>VartojimasGamyba!H6605</f>
        <v>0.18099999999999999</v>
      </c>
      <c r="M6609" s="19">
        <f t="shared" si="996"/>
        <v>0</v>
      </c>
      <c r="N6609" s="7">
        <f t="shared" si="997"/>
        <v>-2.7434600000000002</v>
      </c>
      <c r="O6609" s="7">
        <f t="shared" si="998"/>
        <v>0</v>
      </c>
      <c r="R6609" s="7"/>
      <c r="S6609" s="47">
        <f t="shared" si="999"/>
        <v>3.4000000000000002E-2</v>
      </c>
      <c r="T6609" s="47">
        <f t="shared" si="1000"/>
        <v>3.4000000000000002E-2</v>
      </c>
      <c r="U6609" s="47">
        <f t="shared" si="1001"/>
        <v>192.56</v>
      </c>
      <c r="V6609" s="47">
        <f t="shared" si="1002"/>
        <v>80.69</v>
      </c>
      <c r="W6609" s="11"/>
    </row>
    <row r="6610" spans="1:23" x14ac:dyDescent="0.45">
      <c r="A6610" t="s">
        <v>6615</v>
      </c>
      <c r="B6610">
        <v>90.26</v>
      </c>
      <c r="D6610" s="1" t="str">
        <f>VartojimasGamyba!J6606</f>
        <v>2024-06-02-04</v>
      </c>
      <c r="E6610" s="7">
        <f>VartojimasGamyba!G6606</f>
        <v>0</v>
      </c>
      <c r="F6610" s="11"/>
      <c r="G6610" s="12">
        <f t="shared" si="1003"/>
        <v>1.9789999999999957</v>
      </c>
      <c r="H6610" s="12">
        <v>0</v>
      </c>
      <c r="I6610" s="12">
        <v>0</v>
      </c>
      <c r="J6610" s="12">
        <v>0.67600000000000005</v>
      </c>
      <c r="K6610" s="12"/>
      <c r="L6610" s="12">
        <f>VartojimasGamyba!H6606</f>
        <v>0.67600000000000005</v>
      </c>
      <c r="M6610" s="19">
        <f t="shared" si="996"/>
        <v>0</v>
      </c>
      <c r="N6610" s="7">
        <f t="shared" si="997"/>
        <v>-53.187680000000007</v>
      </c>
      <c r="O6610" s="7">
        <f t="shared" si="998"/>
        <v>0</v>
      </c>
      <c r="R6610" s="7"/>
      <c r="S6610" s="47">
        <f t="shared" si="999"/>
        <v>0.67600000000000005</v>
      </c>
      <c r="T6610" s="47">
        <f t="shared" si="1000"/>
        <v>0.67600000000000005</v>
      </c>
      <c r="U6610" s="47">
        <f t="shared" si="1001"/>
        <v>190.55</v>
      </c>
      <c r="V6610" s="47">
        <f t="shared" si="1002"/>
        <v>78.680000000000007</v>
      </c>
      <c r="W6610" s="11"/>
    </row>
    <row r="6611" spans="1:23" x14ac:dyDescent="0.45">
      <c r="A6611" t="s">
        <v>6616</v>
      </c>
      <c r="B6611">
        <v>8.75</v>
      </c>
      <c r="D6611" s="1" t="str">
        <f>VartojimasGamyba!J6607</f>
        <v>2024-06-02-05</v>
      </c>
      <c r="E6611" s="7">
        <f>VartojimasGamyba!G6607</f>
        <v>2E-3</v>
      </c>
      <c r="F6611" s="11"/>
      <c r="G6611" s="12">
        <f t="shared" si="1003"/>
        <v>2.9349999999999961</v>
      </c>
      <c r="H6611" s="12">
        <v>0.95600000000000018</v>
      </c>
      <c r="I6611" s="12">
        <v>0</v>
      </c>
      <c r="J6611" s="12">
        <v>0</v>
      </c>
      <c r="K6611" s="12"/>
      <c r="L6611" s="12">
        <f>VartojimasGamyba!H6607</f>
        <v>0.95799999999999996</v>
      </c>
      <c r="M6611" s="19">
        <f t="shared" si="996"/>
        <v>0</v>
      </c>
      <c r="N6611" s="7">
        <f t="shared" si="997"/>
        <v>0</v>
      </c>
      <c r="O6611" s="7">
        <f t="shared" si="998"/>
        <v>0</v>
      </c>
      <c r="R6611" s="7"/>
      <c r="S6611" s="47">
        <f t="shared" si="999"/>
        <v>0.95599999999999996</v>
      </c>
      <c r="T6611" s="47">
        <f t="shared" si="1000"/>
        <v>0.95599999999999996</v>
      </c>
      <c r="U6611" s="47">
        <f t="shared" si="1001"/>
        <v>109.04</v>
      </c>
      <c r="V6611" s="47">
        <f t="shared" si="1002"/>
        <v>-2.83</v>
      </c>
      <c r="W6611" s="11"/>
    </row>
    <row r="6612" spans="1:23" x14ac:dyDescent="0.45">
      <c r="A6612" t="s">
        <v>6617</v>
      </c>
      <c r="B6612">
        <v>5.01</v>
      </c>
      <c r="D6612" s="1" t="str">
        <f>VartojimasGamyba!J6608</f>
        <v>2024-06-02-06</v>
      </c>
      <c r="E6612" s="7">
        <f>VartojimasGamyba!G6608</f>
        <v>0</v>
      </c>
      <c r="F6612" s="11"/>
      <c r="G6612" s="12">
        <f t="shared" si="1003"/>
        <v>5.0679999999999961</v>
      </c>
      <c r="H6612" s="12">
        <v>2.133</v>
      </c>
      <c r="I6612" s="12">
        <v>0</v>
      </c>
      <c r="J6612" s="12">
        <v>0</v>
      </c>
      <c r="K6612" s="12"/>
      <c r="L6612" s="12">
        <f>VartojimasGamyba!H6608</f>
        <v>2.133</v>
      </c>
      <c r="M6612" s="19">
        <f t="shared" si="996"/>
        <v>0</v>
      </c>
      <c r="N6612" s="7">
        <f t="shared" si="997"/>
        <v>0</v>
      </c>
      <c r="O6612" s="7">
        <f t="shared" si="998"/>
        <v>0</v>
      </c>
      <c r="R6612" s="7"/>
      <c r="S6612" s="47">
        <f t="shared" si="999"/>
        <v>2.133</v>
      </c>
      <c r="T6612" s="47">
        <f t="shared" si="1000"/>
        <v>2.133</v>
      </c>
      <c r="U6612" s="47">
        <f t="shared" si="1001"/>
        <v>105.30000000000001</v>
      </c>
      <c r="V6612" s="47">
        <f t="shared" si="1002"/>
        <v>-6.57</v>
      </c>
      <c r="W6612" s="11"/>
    </row>
    <row r="6613" spans="1:23" x14ac:dyDescent="0.45">
      <c r="A6613" t="s">
        <v>6618</v>
      </c>
      <c r="B6613">
        <v>4.9000000000000004</v>
      </c>
      <c r="D6613" s="1" t="str">
        <f>VartojimasGamyba!J6609</f>
        <v>2024-06-02-07</v>
      </c>
      <c r="E6613" s="7">
        <f>VartojimasGamyba!G6609</f>
        <v>0</v>
      </c>
      <c r="F6613" s="11"/>
      <c r="G6613" s="12">
        <f t="shared" si="1003"/>
        <v>7.5169999999999959</v>
      </c>
      <c r="H6613" s="12">
        <v>2.4489999999999998</v>
      </c>
      <c r="I6613" s="12">
        <v>0</v>
      </c>
      <c r="J6613" s="12">
        <v>0</v>
      </c>
      <c r="K6613" s="12"/>
      <c r="L6613" s="12">
        <f>VartojimasGamyba!H6609</f>
        <v>2.4489999999999998</v>
      </c>
      <c r="M6613" s="19">
        <f t="shared" si="996"/>
        <v>0</v>
      </c>
      <c r="N6613" s="7">
        <f t="shared" si="997"/>
        <v>0</v>
      </c>
      <c r="O6613" s="7">
        <f t="shared" si="998"/>
        <v>0</v>
      </c>
      <c r="R6613" s="7"/>
      <c r="S6613" s="47">
        <f t="shared" si="999"/>
        <v>2.4489999999999998</v>
      </c>
      <c r="T6613" s="47">
        <f t="shared" si="1000"/>
        <v>2.4489999999999998</v>
      </c>
      <c r="U6613" s="47">
        <f t="shared" si="1001"/>
        <v>105.19000000000001</v>
      </c>
      <c r="V6613" s="47">
        <f t="shared" si="1002"/>
        <v>-6.68</v>
      </c>
      <c r="W6613" s="11"/>
    </row>
    <row r="6614" spans="1:23" x14ac:dyDescent="0.45">
      <c r="A6614" t="s">
        <v>6619</v>
      </c>
      <c r="B6614">
        <v>4.1100000000000003</v>
      </c>
      <c r="D6614" s="1" t="str">
        <f>VartojimasGamyba!J6610</f>
        <v>2024-06-02-08</v>
      </c>
      <c r="E6614" s="7">
        <f>VartojimasGamyba!G6610</f>
        <v>0</v>
      </c>
      <c r="F6614" s="11"/>
      <c r="G6614" s="12">
        <f t="shared" si="1003"/>
        <v>9.1839999999999975</v>
      </c>
      <c r="H6614" s="12">
        <v>1.6670000000000009</v>
      </c>
      <c r="I6614" s="12">
        <v>0</v>
      </c>
      <c r="J6614" s="12">
        <v>0</v>
      </c>
      <c r="K6614" s="12"/>
      <c r="L6614" s="12">
        <f>VartojimasGamyba!H6610</f>
        <v>1.667</v>
      </c>
      <c r="M6614" s="19">
        <f t="shared" si="996"/>
        <v>0</v>
      </c>
      <c r="N6614" s="7">
        <f t="shared" si="997"/>
        <v>0</v>
      </c>
      <c r="O6614" s="7">
        <f t="shared" si="998"/>
        <v>0</v>
      </c>
      <c r="R6614" s="7"/>
      <c r="S6614" s="47">
        <f t="shared" si="999"/>
        <v>1.667</v>
      </c>
      <c r="T6614" s="47">
        <f t="shared" si="1000"/>
        <v>1.667</v>
      </c>
      <c r="U6614" s="47">
        <f t="shared" si="1001"/>
        <v>104.4</v>
      </c>
      <c r="V6614" s="47">
        <f t="shared" si="1002"/>
        <v>-7.47</v>
      </c>
      <c r="W6614" s="11"/>
    </row>
    <row r="6615" spans="1:23" x14ac:dyDescent="0.45">
      <c r="A6615" t="s">
        <v>6620</v>
      </c>
      <c r="B6615">
        <v>2.99</v>
      </c>
      <c r="D6615" s="1" t="str">
        <f>VartojimasGamyba!J6611</f>
        <v>2024-06-02-09</v>
      </c>
      <c r="E6615" s="7">
        <f>VartojimasGamyba!G6611</f>
        <v>0</v>
      </c>
      <c r="F6615" s="11"/>
      <c r="G6615" s="12">
        <f t="shared" si="1003"/>
        <v>11.233999999999998</v>
      </c>
      <c r="H6615" s="12">
        <v>2.0499999999999998</v>
      </c>
      <c r="I6615" s="12">
        <v>0</v>
      </c>
      <c r="J6615" s="12">
        <v>0</v>
      </c>
      <c r="K6615" s="12"/>
      <c r="L6615" s="12">
        <f>VartojimasGamyba!H6611</f>
        <v>2.0499999999999998</v>
      </c>
      <c r="M6615" s="19">
        <f t="shared" si="996"/>
        <v>0</v>
      </c>
      <c r="N6615" s="7">
        <f t="shared" si="997"/>
        <v>0</v>
      </c>
      <c r="O6615" s="7">
        <f t="shared" si="998"/>
        <v>0</v>
      </c>
      <c r="R6615" s="7"/>
      <c r="S6615" s="47">
        <f t="shared" si="999"/>
        <v>2.0499999999999998</v>
      </c>
      <c r="T6615" s="47">
        <f t="shared" si="1000"/>
        <v>2.0499999999999998</v>
      </c>
      <c r="U6615" s="47">
        <f t="shared" si="1001"/>
        <v>103.28</v>
      </c>
      <c r="V6615" s="47">
        <f t="shared" si="1002"/>
        <v>-8.59</v>
      </c>
      <c r="W6615" s="11"/>
    </row>
    <row r="6616" spans="1:23" x14ac:dyDescent="0.45">
      <c r="A6616" t="s">
        <v>6621</v>
      </c>
      <c r="B6616">
        <v>7.88</v>
      </c>
      <c r="D6616" s="1" t="str">
        <f>VartojimasGamyba!J6612</f>
        <v>2024-06-02-10</v>
      </c>
      <c r="E6616" s="7">
        <f>VartojimasGamyba!G6612</f>
        <v>0</v>
      </c>
      <c r="F6616" s="11"/>
      <c r="G6616" s="12">
        <f t="shared" si="1003"/>
        <v>14.917999999999999</v>
      </c>
      <c r="H6616" s="12">
        <v>3.6840000000000002</v>
      </c>
      <c r="I6616" s="12">
        <v>0</v>
      </c>
      <c r="J6616" s="12">
        <v>0</v>
      </c>
      <c r="K6616" s="12"/>
      <c r="L6616" s="12">
        <f>VartojimasGamyba!H6612</f>
        <v>3.6840000000000002</v>
      </c>
      <c r="M6616" s="19">
        <f t="shared" si="996"/>
        <v>0</v>
      </c>
      <c r="N6616" s="7">
        <f t="shared" si="997"/>
        <v>0</v>
      </c>
      <c r="O6616" s="7">
        <f t="shared" si="998"/>
        <v>0</v>
      </c>
      <c r="R6616" s="7"/>
      <c r="S6616" s="47">
        <f t="shared" si="999"/>
        <v>3.6840000000000002</v>
      </c>
      <c r="T6616" s="47">
        <f t="shared" si="1000"/>
        <v>3.6840000000000002</v>
      </c>
      <c r="U6616" s="47">
        <f t="shared" si="1001"/>
        <v>108.17</v>
      </c>
      <c r="V6616" s="47">
        <f t="shared" si="1002"/>
        <v>-3.7</v>
      </c>
      <c r="W6616" s="11"/>
    </row>
    <row r="6617" spans="1:23" x14ac:dyDescent="0.45">
      <c r="A6617" t="s">
        <v>6622</v>
      </c>
      <c r="B6617">
        <v>7.22</v>
      </c>
      <c r="D6617" s="1" t="str">
        <f>VartojimasGamyba!J6613</f>
        <v>2024-06-02-11</v>
      </c>
      <c r="E6617" s="7">
        <f>VartojimasGamyba!G6613</f>
        <v>0.29599999999999999</v>
      </c>
      <c r="F6617" s="11"/>
      <c r="G6617" s="12">
        <f t="shared" si="1003"/>
        <v>15.818999999999999</v>
      </c>
      <c r="H6617" s="12">
        <v>0.90100000000000002</v>
      </c>
      <c r="I6617" s="12">
        <v>0</v>
      </c>
      <c r="J6617" s="12">
        <v>0</v>
      </c>
      <c r="K6617" s="12"/>
      <c r="L6617" s="12">
        <f>VartojimasGamyba!H6613</f>
        <v>1.1970000000000001</v>
      </c>
      <c r="M6617" s="19">
        <f t="shared" si="996"/>
        <v>0</v>
      </c>
      <c r="N6617" s="7">
        <f t="shared" si="997"/>
        <v>0</v>
      </c>
      <c r="O6617" s="7">
        <f t="shared" si="998"/>
        <v>0</v>
      </c>
      <c r="R6617" s="7"/>
      <c r="S6617" s="47">
        <f t="shared" si="999"/>
        <v>0.90100000000000002</v>
      </c>
      <c r="T6617" s="47">
        <f t="shared" si="1000"/>
        <v>0.90100000000000002</v>
      </c>
      <c r="U6617" s="47">
        <f t="shared" si="1001"/>
        <v>107.51</v>
      </c>
      <c r="V6617" s="47">
        <f t="shared" si="1002"/>
        <v>-4.3600000000000003</v>
      </c>
      <c r="W6617" s="11"/>
    </row>
    <row r="6618" spans="1:23" x14ac:dyDescent="0.45">
      <c r="A6618" t="s">
        <v>6623</v>
      </c>
      <c r="B6618">
        <v>11.91</v>
      </c>
      <c r="D6618" s="1" t="str">
        <f>VartojimasGamyba!J6614</f>
        <v>2024-06-02-12</v>
      </c>
      <c r="E6618" s="7">
        <f>VartojimasGamyba!G6614</f>
        <v>0.13900000000000001</v>
      </c>
      <c r="F6618" s="11"/>
      <c r="G6618" s="12">
        <f t="shared" si="1003"/>
        <v>14.817</v>
      </c>
      <c r="H6618" s="12">
        <v>8.9979999999999993</v>
      </c>
      <c r="I6618" s="12">
        <v>10</v>
      </c>
      <c r="J6618" s="12">
        <v>0</v>
      </c>
      <c r="K6618" s="12"/>
      <c r="L6618" s="12">
        <f>VartojimasGamyba!H6614</f>
        <v>0.13700000000000001</v>
      </c>
      <c r="M6618" s="19">
        <f t="shared" si="996"/>
        <v>-1.3322676295501878E-15</v>
      </c>
      <c r="N6618" s="7">
        <f t="shared" si="997"/>
        <v>-1.4948042803553109E-13</v>
      </c>
      <c r="O6618" s="7">
        <f t="shared" si="998"/>
        <v>-1.4948042803553109E-13</v>
      </c>
      <c r="R6618" s="7"/>
      <c r="S6618" s="47">
        <f t="shared" si="999"/>
        <v>-1.3322676295501878E-15</v>
      </c>
      <c r="T6618" s="47">
        <f t="shared" si="1000"/>
        <v>0</v>
      </c>
      <c r="U6618" s="47">
        <f t="shared" si="1001"/>
        <v>112.2</v>
      </c>
      <c r="V6618" s="47">
        <f t="shared" si="1002"/>
        <v>0.33000000000000007</v>
      </c>
      <c r="W6618" s="11"/>
    </row>
    <row r="6619" spans="1:23" x14ac:dyDescent="0.45">
      <c r="A6619" t="s">
        <v>6624</v>
      </c>
      <c r="B6619">
        <v>14.53</v>
      </c>
      <c r="D6619" s="1" t="str">
        <f>VartojimasGamyba!J6615</f>
        <v>2024-06-02-13</v>
      </c>
      <c r="E6619" s="7">
        <f>VartojimasGamyba!G6615</f>
        <v>0</v>
      </c>
      <c r="F6619" s="11"/>
      <c r="G6619" s="12">
        <f t="shared" si="1003"/>
        <v>14.817</v>
      </c>
      <c r="H6619" s="12">
        <v>0</v>
      </c>
      <c r="I6619" s="12">
        <v>0</v>
      </c>
      <c r="J6619" s="12">
        <v>0.92400000000000004</v>
      </c>
      <c r="K6619" s="12"/>
      <c r="L6619" s="12">
        <f>VartojimasGamyba!H6615</f>
        <v>0.92400000000000004</v>
      </c>
      <c r="M6619" s="19">
        <f t="shared" si="996"/>
        <v>0</v>
      </c>
      <c r="N6619" s="7">
        <f t="shared" si="997"/>
        <v>-2.7257999999999996</v>
      </c>
      <c r="O6619" s="7">
        <f t="shared" si="998"/>
        <v>0</v>
      </c>
      <c r="R6619" s="7"/>
      <c r="S6619" s="47">
        <f t="shared" si="999"/>
        <v>0.92400000000000004</v>
      </c>
      <c r="T6619" s="47">
        <f t="shared" si="1000"/>
        <v>0.92400000000000004</v>
      </c>
      <c r="U6619" s="47">
        <f t="shared" si="1001"/>
        <v>114.82000000000001</v>
      </c>
      <c r="V6619" s="47">
        <f t="shared" si="1002"/>
        <v>2.9499999999999993</v>
      </c>
      <c r="W6619" s="11"/>
    </row>
    <row r="6620" spans="1:23" x14ac:dyDescent="0.45">
      <c r="A6620" t="s">
        <v>6625</v>
      </c>
      <c r="B6620">
        <v>19.13</v>
      </c>
      <c r="D6620" s="1" t="str">
        <f>VartojimasGamyba!J6616</f>
        <v>2024-06-02-14</v>
      </c>
      <c r="E6620" s="7">
        <f>VartojimasGamyba!G6616</f>
        <v>0.82599999999999996</v>
      </c>
      <c r="F6620" s="11"/>
      <c r="G6620" s="12">
        <f t="shared" si="1003"/>
        <v>13.498999999999999</v>
      </c>
      <c r="H6620" s="12">
        <v>8.6819999999999986</v>
      </c>
      <c r="I6620" s="12">
        <v>10</v>
      </c>
      <c r="J6620" s="12">
        <v>0</v>
      </c>
      <c r="K6620" s="12"/>
      <c r="L6620" s="12">
        <f>VartojimasGamyba!H6616</f>
        <v>0.50800000000000001</v>
      </c>
      <c r="M6620" s="19">
        <f t="shared" si="996"/>
        <v>-8.8817841970012523E-16</v>
      </c>
      <c r="N6620" s="7">
        <f t="shared" si="997"/>
        <v>-1.0606626688058896E-13</v>
      </c>
      <c r="O6620" s="7">
        <f t="shared" si="998"/>
        <v>-1.0606626688058896E-13</v>
      </c>
      <c r="R6620" s="7"/>
      <c r="S6620" s="47">
        <f t="shared" si="999"/>
        <v>-8.8817841970012523E-16</v>
      </c>
      <c r="T6620" s="47">
        <f t="shared" si="1000"/>
        <v>0</v>
      </c>
      <c r="U6620" s="47">
        <f t="shared" si="1001"/>
        <v>119.42</v>
      </c>
      <c r="V6620" s="47">
        <f t="shared" si="1002"/>
        <v>7.5499999999999989</v>
      </c>
      <c r="W6620" s="11"/>
    </row>
    <row r="6621" spans="1:23" x14ac:dyDescent="0.45">
      <c r="A6621" t="s">
        <v>6626</v>
      </c>
      <c r="B6621">
        <v>21.41</v>
      </c>
      <c r="D6621" s="1" t="str">
        <f>VartojimasGamyba!J6617</f>
        <v>2024-06-02-15</v>
      </c>
      <c r="E6621" s="7">
        <f>VartojimasGamyba!G6617</f>
        <v>7.0000000000000001E-3</v>
      </c>
      <c r="F6621" s="11"/>
      <c r="G6621" s="12">
        <f t="shared" si="1003"/>
        <v>13.498999999999999</v>
      </c>
      <c r="H6621" s="12">
        <v>1.1102230246251565E-16</v>
      </c>
      <c r="I6621" s="12">
        <v>0</v>
      </c>
      <c r="J6621" s="12">
        <v>0.85099999999999998</v>
      </c>
      <c r="K6621" s="12"/>
      <c r="L6621" s="12">
        <f>VartojimasGamyba!H6617</f>
        <v>0.85799999999999998</v>
      </c>
      <c r="M6621" s="19">
        <f t="shared" si="996"/>
        <v>0</v>
      </c>
      <c r="N6621" s="7">
        <f t="shared" si="997"/>
        <v>-8.3653300000000002</v>
      </c>
      <c r="O6621" s="7">
        <f t="shared" si="998"/>
        <v>0</v>
      </c>
      <c r="R6621" s="7"/>
      <c r="S6621" s="47">
        <f t="shared" si="999"/>
        <v>0.85099999999999998</v>
      </c>
      <c r="T6621" s="47">
        <f t="shared" si="1000"/>
        <v>0.85099999999999998</v>
      </c>
      <c r="U6621" s="47">
        <f t="shared" si="1001"/>
        <v>121.7</v>
      </c>
      <c r="V6621" s="47">
        <f t="shared" si="1002"/>
        <v>9.83</v>
      </c>
      <c r="W6621" s="11"/>
    </row>
    <row r="6622" spans="1:23" x14ac:dyDescent="0.45">
      <c r="A6622" t="s">
        <v>6627</v>
      </c>
      <c r="B6622">
        <v>16.57</v>
      </c>
      <c r="D6622" s="1" t="str">
        <f>VartojimasGamyba!J6618</f>
        <v>2024-06-02-16</v>
      </c>
      <c r="E6622" s="7">
        <f>VartojimasGamyba!G6618</f>
        <v>2.1000000000000001E-2</v>
      </c>
      <c r="F6622" s="11"/>
      <c r="G6622" s="12">
        <f t="shared" si="1003"/>
        <v>13.498999999999999</v>
      </c>
      <c r="H6622" s="12">
        <v>0</v>
      </c>
      <c r="I6622" s="12">
        <v>0</v>
      </c>
      <c r="J6622" s="12">
        <v>0.76600000000000001</v>
      </c>
      <c r="K6622" s="12"/>
      <c r="L6622" s="12">
        <f>VartojimasGamyba!H6618</f>
        <v>0.78700000000000003</v>
      </c>
      <c r="M6622" s="19">
        <f t="shared" si="996"/>
        <v>0</v>
      </c>
      <c r="N6622" s="7">
        <f t="shared" si="997"/>
        <v>-3.8223400000000001</v>
      </c>
      <c r="O6622" s="7">
        <f t="shared" si="998"/>
        <v>0</v>
      </c>
      <c r="R6622" s="7"/>
      <c r="S6622" s="47">
        <f t="shared" si="999"/>
        <v>0.76600000000000001</v>
      </c>
      <c r="T6622" s="47">
        <f t="shared" si="1000"/>
        <v>0.76600000000000001</v>
      </c>
      <c r="U6622" s="47">
        <f t="shared" si="1001"/>
        <v>116.86000000000001</v>
      </c>
      <c r="V6622" s="47">
        <f t="shared" si="1002"/>
        <v>4.99</v>
      </c>
      <c r="W6622" s="11"/>
    </row>
    <row r="6623" spans="1:23" x14ac:dyDescent="0.45">
      <c r="A6623" t="s">
        <v>6628</v>
      </c>
      <c r="B6623">
        <v>40</v>
      </c>
      <c r="D6623" s="1" t="str">
        <f>VartojimasGamyba!J6619</f>
        <v>2024-06-02-17</v>
      </c>
      <c r="E6623" s="7">
        <f>VartojimasGamyba!G6619</f>
        <v>0.16900000000000001</v>
      </c>
      <c r="F6623" s="11"/>
      <c r="G6623" s="12">
        <f t="shared" si="1003"/>
        <v>12.438000000000002</v>
      </c>
      <c r="H6623" s="12">
        <v>8.9390000000000018</v>
      </c>
      <c r="I6623" s="12">
        <v>10</v>
      </c>
      <c r="J6623" s="12">
        <v>0</v>
      </c>
      <c r="K6623" s="12"/>
      <c r="L6623" s="12">
        <f>VartojimasGamyba!H6619</f>
        <v>0.108</v>
      </c>
      <c r="M6623" s="19">
        <f t="shared" si="996"/>
        <v>2.3175905639050143E-15</v>
      </c>
      <c r="N6623" s="7">
        <f t="shared" si="997"/>
        <v>3.2513478021023451E-13</v>
      </c>
      <c r="O6623" s="7">
        <f t="shared" si="998"/>
        <v>3.2513478021023451E-13</v>
      </c>
      <c r="R6623" s="7"/>
      <c r="S6623" s="47">
        <f t="shared" si="999"/>
        <v>2.3175905639050143E-15</v>
      </c>
      <c r="T6623" s="47">
        <f t="shared" si="1000"/>
        <v>0</v>
      </c>
      <c r="U6623" s="47">
        <f t="shared" si="1001"/>
        <v>140.29000000000002</v>
      </c>
      <c r="V6623" s="47">
        <f t="shared" si="1002"/>
        <v>28.42</v>
      </c>
      <c r="W6623" s="11"/>
    </row>
    <row r="6624" spans="1:23" x14ac:dyDescent="0.45">
      <c r="A6624" t="s">
        <v>6629</v>
      </c>
      <c r="B6624">
        <v>40</v>
      </c>
      <c r="D6624" s="1" t="str">
        <f>VartojimasGamyba!J6620</f>
        <v>2024-06-02-18</v>
      </c>
      <c r="E6624" s="7">
        <f>VartojimasGamyba!G6620</f>
        <v>0.28499999999999998</v>
      </c>
      <c r="F6624" s="11"/>
      <c r="G6624" s="12">
        <f t="shared" si="1003"/>
        <v>11.164000000000001</v>
      </c>
      <c r="H6624" s="12">
        <v>8.7260000000000009</v>
      </c>
      <c r="I6624" s="12">
        <v>10</v>
      </c>
      <c r="J6624" s="12">
        <v>0</v>
      </c>
      <c r="K6624" s="12"/>
      <c r="L6624" s="12">
        <f>VartojimasGamyba!H6620</f>
        <v>1.0999999999999999E-2</v>
      </c>
      <c r="M6624" s="19">
        <f t="shared" si="996"/>
        <v>1.0096090630185017E-15</v>
      </c>
      <c r="N6624" s="7">
        <f t="shared" si="997"/>
        <v>1.4163805545086563E-13</v>
      </c>
      <c r="O6624" s="7">
        <f t="shared" si="998"/>
        <v>1.4163805545086563E-13</v>
      </c>
      <c r="R6624" s="7"/>
      <c r="S6624" s="47">
        <f t="shared" si="999"/>
        <v>1.0096090630185017E-15</v>
      </c>
      <c r="T6624" s="47">
        <f t="shared" si="1000"/>
        <v>0</v>
      </c>
      <c r="U6624" s="47">
        <f t="shared" si="1001"/>
        <v>140.29000000000002</v>
      </c>
      <c r="V6624" s="47">
        <f t="shared" si="1002"/>
        <v>28.42</v>
      </c>
      <c r="W6624" s="11"/>
    </row>
    <row r="6625" spans="1:23" x14ac:dyDescent="0.45">
      <c r="A6625" t="s">
        <v>6630</v>
      </c>
      <c r="B6625">
        <v>101.75</v>
      </c>
      <c r="D6625" s="1" t="str">
        <f>VartojimasGamyba!J6621</f>
        <v>2024-06-02-19</v>
      </c>
      <c r="E6625" s="7">
        <f>VartojimasGamyba!G6621</f>
        <v>0.27200000000000002</v>
      </c>
      <c r="F6625" s="11"/>
      <c r="G6625" s="12">
        <f t="shared" si="1003"/>
        <v>9.892000000000003</v>
      </c>
      <c r="H6625" s="12">
        <v>8.7279999999999998</v>
      </c>
      <c r="I6625" s="12">
        <v>10</v>
      </c>
      <c r="J6625" s="12">
        <v>0</v>
      </c>
      <c r="K6625" s="12"/>
      <c r="L6625" s="12">
        <f>VartojimasGamyba!H6621</f>
        <v>0</v>
      </c>
      <c r="M6625" s="19">
        <f t="shared" si="996"/>
        <v>0</v>
      </c>
      <c r="N6625" s="7">
        <f t="shared" si="997"/>
        <v>0</v>
      </c>
      <c r="O6625" s="7">
        <f t="shared" si="998"/>
        <v>0</v>
      </c>
      <c r="R6625" s="7"/>
      <c r="S6625" s="47">
        <f t="shared" si="999"/>
        <v>0</v>
      </c>
      <c r="T6625" s="47">
        <f t="shared" si="1000"/>
        <v>0</v>
      </c>
      <c r="U6625" s="47">
        <f t="shared" si="1001"/>
        <v>202.04000000000002</v>
      </c>
      <c r="V6625" s="47">
        <f t="shared" si="1002"/>
        <v>90.17</v>
      </c>
      <c r="W6625" s="11"/>
    </row>
    <row r="6626" spans="1:23" x14ac:dyDescent="0.45">
      <c r="A6626" t="s">
        <v>6631</v>
      </c>
      <c r="B6626">
        <v>110.28</v>
      </c>
      <c r="D6626" s="1" t="str">
        <f>VartojimasGamyba!J6622</f>
        <v>2024-06-02-20</v>
      </c>
      <c r="E6626" s="7">
        <f>VartojimasGamyba!G6622</f>
        <v>0.26300000000000001</v>
      </c>
      <c r="F6626" s="11"/>
      <c r="G6626" s="12">
        <f t="shared" si="1003"/>
        <v>8.6290000000000049</v>
      </c>
      <c r="H6626" s="12">
        <v>8.7370000000000019</v>
      </c>
      <c r="I6626" s="12">
        <v>10</v>
      </c>
      <c r="J6626" s="12">
        <v>0</v>
      </c>
      <c r="K6626" s="12"/>
      <c r="L6626" s="12">
        <f>VartojimasGamyba!H6622</f>
        <v>0</v>
      </c>
      <c r="M6626" s="19">
        <f t="shared" si="996"/>
        <v>1.7763568394002505E-15</v>
      </c>
      <c r="N6626" s="7">
        <f t="shared" si="997"/>
        <v>3.7404745967251073E-13</v>
      </c>
      <c r="O6626" s="7">
        <f t="shared" si="998"/>
        <v>3.7404745967251073E-13</v>
      </c>
      <c r="P6626" s="7" t="s">
        <v>8873</v>
      </c>
      <c r="R6626" s="7"/>
      <c r="S6626" s="47">
        <f t="shared" si="999"/>
        <v>1.7763568394002505E-15</v>
      </c>
      <c r="T6626" s="47">
        <f t="shared" si="1000"/>
        <v>0</v>
      </c>
      <c r="U6626" s="47">
        <f t="shared" si="1001"/>
        <v>210.57</v>
      </c>
      <c r="V6626" s="47">
        <f t="shared" si="1002"/>
        <v>98.7</v>
      </c>
      <c r="W6626" s="11"/>
    </row>
    <row r="6627" spans="1:23" x14ac:dyDescent="0.45">
      <c r="A6627" t="s">
        <v>6632</v>
      </c>
      <c r="B6627">
        <v>137.36000000000001</v>
      </c>
      <c r="D6627" s="1" t="str">
        <f>VartojimasGamyba!J6623</f>
        <v>2024-06-02-21</v>
      </c>
      <c r="E6627" s="7">
        <f>VartojimasGamyba!G6623</f>
        <v>0.19500000000000001</v>
      </c>
      <c r="F6627" s="11"/>
      <c r="G6627" s="12">
        <f t="shared" si="1003"/>
        <v>7.4340000000000046</v>
      </c>
      <c r="H6627" s="12">
        <v>8.8049999999999997</v>
      </c>
      <c r="I6627" s="12">
        <v>10</v>
      </c>
      <c r="J6627" s="12">
        <v>0</v>
      </c>
      <c r="K6627" s="12"/>
      <c r="L6627" s="12">
        <f>VartojimasGamyba!H6623</f>
        <v>0</v>
      </c>
      <c r="M6627" s="19">
        <f t="shared" si="996"/>
        <v>0</v>
      </c>
      <c r="N6627" s="7">
        <f t="shared" si="997"/>
        <v>0</v>
      </c>
      <c r="O6627" s="7">
        <f t="shared" si="998"/>
        <v>0</v>
      </c>
      <c r="P6627" s="7">
        <f>SUM(N6606:N6629)</f>
        <v>-70.844610000000117</v>
      </c>
      <c r="R6627" s="7"/>
      <c r="S6627" s="47">
        <f t="shared" si="999"/>
        <v>0</v>
      </c>
      <c r="T6627" s="47">
        <f t="shared" si="1000"/>
        <v>0</v>
      </c>
      <c r="U6627" s="47">
        <f t="shared" si="1001"/>
        <v>237.65000000000003</v>
      </c>
      <c r="V6627" s="47">
        <f t="shared" si="1002"/>
        <v>125.78000000000002</v>
      </c>
      <c r="W6627" s="11"/>
    </row>
    <row r="6628" spans="1:23" x14ac:dyDescent="0.45">
      <c r="A6628" t="s">
        <v>6633</v>
      </c>
      <c r="B6628">
        <v>113.6</v>
      </c>
      <c r="D6628" s="1" t="str">
        <f>VartojimasGamyba!J6624</f>
        <v>2024-06-02-22</v>
      </c>
      <c r="E6628" s="7">
        <f>VartojimasGamyba!G6624</f>
        <v>0.17499999999999999</v>
      </c>
      <c r="F6628" s="11"/>
      <c r="G6628" s="12">
        <f t="shared" si="1003"/>
        <v>6.2590000000000039</v>
      </c>
      <c r="H6628" s="12">
        <v>8.8249999999999993</v>
      </c>
      <c r="I6628" s="12">
        <v>10</v>
      </c>
      <c r="J6628" s="12">
        <v>0</v>
      </c>
      <c r="K6628" s="12"/>
      <c r="L6628" s="12">
        <f>VartojimasGamyba!H6624</f>
        <v>0</v>
      </c>
      <c r="M6628" s="19">
        <f t="shared" si="996"/>
        <v>0</v>
      </c>
      <c r="N6628" s="7">
        <f t="shared" si="997"/>
        <v>0</v>
      </c>
      <c r="O6628" s="7">
        <f t="shared" si="998"/>
        <v>0</v>
      </c>
      <c r="P6628" s="7" t="s">
        <v>8872</v>
      </c>
      <c r="R6628" s="7"/>
      <c r="S6628" s="47">
        <f t="shared" si="999"/>
        <v>0</v>
      </c>
      <c r="T6628" s="47">
        <f t="shared" si="1000"/>
        <v>0</v>
      </c>
      <c r="U6628" s="47">
        <f t="shared" si="1001"/>
        <v>213.89</v>
      </c>
      <c r="V6628" s="47">
        <f t="shared" si="1002"/>
        <v>102.02</v>
      </c>
      <c r="W6628" s="11"/>
    </row>
    <row r="6629" spans="1:23" x14ac:dyDescent="0.45">
      <c r="A6629" t="s">
        <v>6634</v>
      </c>
      <c r="B6629">
        <v>106.4</v>
      </c>
      <c r="D6629" s="1" t="str">
        <f>VartojimasGamyba!J6625</f>
        <v>2024-06-02-23</v>
      </c>
      <c r="E6629" s="7">
        <f>VartojimasGamyba!G6625</f>
        <v>0.25900000000000001</v>
      </c>
      <c r="F6629" s="11"/>
      <c r="G6629" s="12">
        <f t="shared" si="1003"/>
        <v>5</v>
      </c>
      <c r="H6629" s="12">
        <v>8.7409999999999961</v>
      </c>
      <c r="I6629" s="12">
        <v>10</v>
      </c>
      <c r="J6629" s="12">
        <v>0</v>
      </c>
      <c r="K6629" s="12"/>
      <c r="L6629" s="12">
        <f>VartojimasGamyba!H6625</f>
        <v>0</v>
      </c>
      <c r="M6629" s="19">
        <f t="shared" si="996"/>
        <v>-3.5527136788005009E-15</v>
      </c>
      <c r="N6629" s="7">
        <f t="shared" si="997"/>
        <v>-7.3431039027127553E-13</v>
      </c>
      <c r="O6629" s="7">
        <f t="shared" si="998"/>
        <v>-7.3431039027127553E-13</v>
      </c>
      <c r="P6629" s="7">
        <f>SUM(O6606:O6629)</f>
        <v>-9.618379009923571E-14</v>
      </c>
      <c r="Q6629" s="7">
        <f>SUMPRODUCT(B6606:B6629,E6606:E6629)+SUM(E6606:E6629)*$Z$21-SUMPRODUCT(B6606:B6629,L6606:L6629)+SUM(L6606:L6629)*ABS($Z$20)</f>
        <v>579.39621999999986</v>
      </c>
      <c r="R6629" s="7"/>
      <c r="S6629" s="47">
        <f t="shared" si="999"/>
        <v>-3.5527136788005009E-15</v>
      </c>
      <c r="T6629" s="47">
        <f t="shared" si="1000"/>
        <v>0</v>
      </c>
      <c r="U6629" s="47">
        <f t="shared" si="1001"/>
        <v>206.69</v>
      </c>
      <c r="V6629" s="47">
        <f t="shared" si="1002"/>
        <v>94.820000000000007</v>
      </c>
      <c r="W6629" s="11">
        <f>IF(P6629&lt;&gt;Q6629,1,0)</f>
        <v>1</v>
      </c>
    </row>
    <row r="6630" spans="1:23" x14ac:dyDescent="0.45">
      <c r="A6630" t="s">
        <v>6635</v>
      </c>
      <c r="B6630">
        <v>93.55</v>
      </c>
      <c r="D6630" s="9" t="str">
        <f>VartojimasGamyba!J6626</f>
        <v>2024-06-03-00</v>
      </c>
      <c r="E6630" s="8">
        <f>VartojimasGamyba!G6626</f>
        <v>0.23599999999999999</v>
      </c>
      <c r="F6630" s="11"/>
      <c r="G6630" s="7">
        <f>G6629+H6630-I6630</f>
        <v>4.7377777777777776</v>
      </c>
      <c r="H6630" s="7">
        <v>0</v>
      </c>
      <c r="I6630" s="7">
        <v>0.26222222222222225</v>
      </c>
      <c r="J6630" s="7">
        <v>0</v>
      </c>
      <c r="L6630" s="7">
        <f>VartojimasGamyba!H6626</f>
        <v>0</v>
      </c>
      <c r="M6630" s="15">
        <f t="shared" si="996"/>
        <v>-2.7755575615628914E-17</v>
      </c>
      <c r="N6630" s="7">
        <f t="shared" si="997"/>
        <v>-5.3801407773335087E-15</v>
      </c>
      <c r="O6630" s="7">
        <f t="shared" si="998"/>
        <v>-5.3801407773335087E-15</v>
      </c>
      <c r="R6630" s="20" t="s">
        <v>8783</v>
      </c>
      <c r="S6630" s="47">
        <f t="shared" si="999"/>
        <v>-2.7755575615628914E-17</v>
      </c>
      <c r="T6630" s="47">
        <f t="shared" si="1000"/>
        <v>0</v>
      </c>
      <c r="U6630" s="47">
        <f t="shared" si="1001"/>
        <v>193.84</v>
      </c>
      <c r="V6630" s="47">
        <f t="shared" si="1002"/>
        <v>81.97</v>
      </c>
      <c r="W6630" s="11"/>
    </row>
    <row r="6631" spans="1:23" x14ac:dyDescent="0.45">
      <c r="A6631" t="s">
        <v>6636</v>
      </c>
      <c r="B6631">
        <v>93.6</v>
      </c>
      <c r="D6631" s="9" t="str">
        <f>VartojimasGamyba!J6627</f>
        <v>2024-06-03-01</v>
      </c>
      <c r="E6631" s="8">
        <f>VartojimasGamyba!G6627</f>
        <v>0.22</v>
      </c>
      <c r="F6631" s="11"/>
      <c r="G6631" s="7">
        <f t="shared" ref="G6631:G6653" si="1004">G6630+H6631-I6631</f>
        <v>4.4933333333333332</v>
      </c>
      <c r="H6631" s="7">
        <v>0</v>
      </c>
      <c r="I6631" s="7">
        <v>0.24444444444444446</v>
      </c>
      <c r="J6631" s="7">
        <v>0</v>
      </c>
      <c r="L6631" s="7">
        <f>VartojimasGamyba!H6627</f>
        <v>0</v>
      </c>
      <c r="M6631" s="15">
        <f t="shared" si="996"/>
        <v>-2.7755575615628914E-17</v>
      </c>
      <c r="N6631" s="7">
        <f t="shared" si="997"/>
        <v>-5.3815285561142897E-15</v>
      </c>
      <c r="O6631" s="7">
        <f t="shared" si="998"/>
        <v>-5.3815285561142897E-15</v>
      </c>
      <c r="R6631" s="7"/>
      <c r="S6631" s="47">
        <f t="shared" si="999"/>
        <v>-2.7755575615628914E-17</v>
      </c>
      <c r="T6631" s="47">
        <f t="shared" si="1000"/>
        <v>0</v>
      </c>
      <c r="U6631" s="47">
        <f t="shared" si="1001"/>
        <v>193.89</v>
      </c>
      <c r="V6631" s="47">
        <f t="shared" si="1002"/>
        <v>82.02</v>
      </c>
      <c r="W6631" s="11"/>
    </row>
    <row r="6632" spans="1:23" x14ac:dyDescent="0.45">
      <c r="A6632" t="s">
        <v>6637</v>
      </c>
      <c r="B6632">
        <v>85.42</v>
      </c>
      <c r="D6632" s="9" t="str">
        <f>VartojimasGamyba!J6628</f>
        <v>2024-06-03-02</v>
      </c>
      <c r="E6632" s="8">
        <f>VartojimasGamyba!G6628</f>
        <v>0.14599999999999999</v>
      </c>
      <c r="F6632" s="11"/>
      <c r="G6632" s="7">
        <f t="shared" si="1004"/>
        <v>4.3411111111111111</v>
      </c>
      <c r="H6632" s="7">
        <v>0</v>
      </c>
      <c r="I6632" s="7">
        <v>0.15222222222222218</v>
      </c>
      <c r="J6632" s="7">
        <v>0</v>
      </c>
      <c r="L6632" s="7">
        <f>VartojimasGamyba!H6628</f>
        <v>8.9999999999999993E-3</v>
      </c>
      <c r="M6632" s="15">
        <f t="shared" si="996"/>
        <v>3.6429192995512949E-17</v>
      </c>
      <c r="N6632" s="7">
        <f t="shared" si="997"/>
        <v>6.7652654311967103E-15</v>
      </c>
      <c r="O6632" s="7">
        <f t="shared" si="998"/>
        <v>6.7652654311967103E-15</v>
      </c>
      <c r="R6632" s="7"/>
      <c r="S6632" s="47">
        <f t="shared" si="999"/>
        <v>3.6429192995512949E-17</v>
      </c>
      <c r="T6632" s="47">
        <f t="shared" si="1000"/>
        <v>0</v>
      </c>
      <c r="U6632" s="47">
        <f t="shared" si="1001"/>
        <v>185.71</v>
      </c>
      <c r="V6632" s="47">
        <f t="shared" si="1002"/>
        <v>73.84</v>
      </c>
      <c r="W6632" s="11"/>
    </row>
    <row r="6633" spans="1:23" x14ac:dyDescent="0.45">
      <c r="A6633" t="s">
        <v>6638</v>
      </c>
      <c r="B6633">
        <v>84.45</v>
      </c>
      <c r="D6633" s="9" t="str">
        <f>VartojimasGamyba!J6629</f>
        <v>2024-06-03-03</v>
      </c>
      <c r="E6633" s="8">
        <f>VartojimasGamyba!G6629</f>
        <v>0.107</v>
      </c>
      <c r="F6633" s="11"/>
      <c r="G6633" s="7">
        <f t="shared" si="1004"/>
        <v>4.3491111111111111</v>
      </c>
      <c r="H6633" s="7">
        <v>8.0000000000000071E-3</v>
      </c>
      <c r="I6633" s="7">
        <v>0</v>
      </c>
      <c r="J6633" s="7">
        <v>0</v>
      </c>
      <c r="L6633" s="7">
        <f>VartojimasGamyba!H6629</f>
        <v>0.115</v>
      </c>
      <c r="M6633" s="15">
        <f t="shared" si="996"/>
        <v>0</v>
      </c>
      <c r="N6633" s="7">
        <f t="shared" si="997"/>
        <v>0</v>
      </c>
      <c r="O6633" s="7">
        <f t="shared" si="998"/>
        <v>0</v>
      </c>
      <c r="R6633" s="7"/>
      <c r="S6633" s="47">
        <f t="shared" si="999"/>
        <v>8.0000000000000071E-3</v>
      </c>
      <c r="T6633" s="47">
        <f t="shared" si="1000"/>
        <v>8.0000000000000071E-3</v>
      </c>
      <c r="U6633" s="47">
        <f t="shared" si="1001"/>
        <v>184.74</v>
      </c>
      <c r="V6633" s="47">
        <f t="shared" si="1002"/>
        <v>72.87</v>
      </c>
      <c r="W6633" s="11"/>
    </row>
    <row r="6634" spans="1:23" x14ac:dyDescent="0.45">
      <c r="A6634" t="s">
        <v>6639</v>
      </c>
      <c r="B6634">
        <v>84.5</v>
      </c>
      <c r="D6634" s="9" t="str">
        <f>VartojimasGamyba!J6630</f>
        <v>2024-06-03-04</v>
      </c>
      <c r="E6634" s="8">
        <f>VartojimasGamyba!G6630</f>
        <v>0.13600000000000001</v>
      </c>
      <c r="F6634" s="11"/>
      <c r="G6634" s="7">
        <f t="shared" si="1004"/>
        <v>4.4921111111111109</v>
      </c>
      <c r="H6634" s="7">
        <v>0.14300000000000002</v>
      </c>
      <c r="I6634" s="7">
        <v>0</v>
      </c>
      <c r="J6634" s="7">
        <v>0</v>
      </c>
      <c r="L6634" s="7">
        <f>VartojimasGamyba!H6630</f>
        <v>0.27900000000000003</v>
      </c>
      <c r="M6634" s="15">
        <f t="shared" si="996"/>
        <v>0</v>
      </c>
      <c r="N6634" s="7">
        <f t="shared" si="997"/>
        <v>0</v>
      </c>
      <c r="O6634" s="7">
        <f t="shared" si="998"/>
        <v>0</v>
      </c>
      <c r="R6634" s="7"/>
      <c r="S6634" s="47">
        <f t="shared" si="999"/>
        <v>0.14300000000000002</v>
      </c>
      <c r="T6634" s="47">
        <f t="shared" si="1000"/>
        <v>0.14300000000000002</v>
      </c>
      <c r="U6634" s="47">
        <f t="shared" si="1001"/>
        <v>184.79000000000002</v>
      </c>
      <c r="V6634" s="47">
        <f t="shared" si="1002"/>
        <v>72.92</v>
      </c>
      <c r="W6634" s="11"/>
    </row>
    <row r="6635" spans="1:23" x14ac:dyDescent="0.45">
      <c r="A6635" t="s">
        <v>6640</v>
      </c>
      <c r="B6635">
        <v>82.82</v>
      </c>
      <c r="D6635" s="9" t="str">
        <f>VartojimasGamyba!J6631</f>
        <v>2024-06-03-05</v>
      </c>
      <c r="E6635" s="8">
        <f>VartojimasGamyba!G6631</f>
        <v>0</v>
      </c>
      <c r="F6635" s="11"/>
      <c r="G6635" s="7">
        <f t="shared" si="1004"/>
        <v>5.1701111111111109</v>
      </c>
      <c r="H6635" s="7">
        <v>0.67800000000000005</v>
      </c>
      <c r="I6635" s="7">
        <v>0</v>
      </c>
      <c r="J6635" s="7">
        <v>0</v>
      </c>
      <c r="L6635" s="7">
        <f>VartojimasGamyba!H6631</f>
        <v>0.67800000000000005</v>
      </c>
      <c r="M6635" s="15">
        <f t="shared" si="996"/>
        <v>0</v>
      </c>
      <c r="N6635" s="7">
        <f t="shared" si="997"/>
        <v>0</v>
      </c>
      <c r="O6635" s="7">
        <f t="shared" si="998"/>
        <v>0</v>
      </c>
      <c r="R6635" s="7"/>
      <c r="S6635" s="47">
        <f t="shared" si="999"/>
        <v>0.67800000000000005</v>
      </c>
      <c r="T6635" s="47">
        <f t="shared" si="1000"/>
        <v>0.67800000000000005</v>
      </c>
      <c r="U6635" s="47">
        <f t="shared" si="1001"/>
        <v>183.11</v>
      </c>
      <c r="V6635" s="47">
        <f t="shared" si="1002"/>
        <v>71.239999999999995</v>
      </c>
      <c r="W6635" s="11"/>
    </row>
    <row r="6636" spans="1:23" x14ac:dyDescent="0.45">
      <c r="A6636" t="s">
        <v>6641</v>
      </c>
      <c r="B6636">
        <v>97.06</v>
      </c>
      <c r="D6636" s="9" t="str">
        <f>VartojimasGamyba!J6632</f>
        <v>2024-06-03-06</v>
      </c>
      <c r="E6636" s="8">
        <f>VartojimasGamyba!G6632</f>
        <v>0</v>
      </c>
      <c r="F6636" s="11"/>
      <c r="G6636" s="7">
        <f t="shared" si="1004"/>
        <v>6.9021111111111111</v>
      </c>
      <c r="H6636" s="7">
        <v>1.7320000000000004</v>
      </c>
      <c r="I6636" s="7">
        <v>0</v>
      </c>
      <c r="J6636" s="7">
        <v>0</v>
      </c>
      <c r="L6636" s="7">
        <f>VartojimasGamyba!H6632</f>
        <v>1.732</v>
      </c>
      <c r="M6636" s="15">
        <f t="shared" si="996"/>
        <v>0</v>
      </c>
      <c r="N6636" s="7">
        <f t="shared" si="997"/>
        <v>0</v>
      </c>
      <c r="O6636" s="7">
        <f t="shared" si="998"/>
        <v>0</v>
      </c>
      <c r="R6636" s="7"/>
      <c r="S6636" s="47">
        <f t="shared" si="999"/>
        <v>1.732</v>
      </c>
      <c r="T6636" s="47">
        <f t="shared" si="1000"/>
        <v>1.732</v>
      </c>
      <c r="U6636" s="47">
        <f t="shared" si="1001"/>
        <v>197.35000000000002</v>
      </c>
      <c r="V6636" s="47">
        <f t="shared" si="1002"/>
        <v>85.48</v>
      </c>
      <c r="W6636" s="11"/>
    </row>
    <row r="6637" spans="1:23" x14ac:dyDescent="0.45">
      <c r="A6637" t="s">
        <v>6642</v>
      </c>
      <c r="B6637">
        <v>130.08000000000001</v>
      </c>
      <c r="D6637" s="9" t="str">
        <f>VartojimasGamyba!J6633</f>
        <v>2024-06-03-07</v>
      </c>
      <c r="E6637" s="8">
        <f>VartojimasGamyba!G6633</f>
        <v>0</v>
      </c>
      <c r="F6637" s="11"/>
      <c r="G6637" s="7">
        <f t="shared" si="1004"/>
        <v>9.8771111111111107</v>
      </c>
      <c r="H6637" s="7">
        <v>2.9750000000000001</v>
      </c>
      <c r="I6637" s="7">
        <v>0</v>
      </c>
      <c r="J6637" s="7">
        <v>0</v>
      </c>
      <c r="L6637" s="7">
        <f>VartojimasGamyba!H6633</f>
        <v>2.9750000000000001</v>
      </c>
      <c r="M6637" s="15">
        <f t="shared" si="996"/>
        <v>0</v>
      </c>
      <c r="N6637" s="7">
        <f t="shared" si="997"/>
        <v>0</v>
      </c>
      <c r="O6637" s="7">
        <f t="shared" si="998"/>
        <v>0</v>
      </c>
      <c r="R6637" s="7"/>
      <c r="S6637" s="47">
        <f t="shared" si="999"/>
        <v>2.9750000000000001</v>
      </c>
      <c r="T6637" s="47">
        <f t="shared" si="1000"/>
        <v>2.9750000000000001</v>
      </c>
      <c r="U6637" s="47">
        <f t="shared" si="1001"/>
        <v>230.37</v>
      </c>
      <c r="V6637" s="47">
        <f t="shared" si="1002"/>
        <v>118.50000000000001</v>
      </c>
      <c r="W6637" s="11"/>
    </row>
    <row r="6638" spans="1:23" x14ac:dyDescent="0.45">
      <c r="A6638" t="s">
        <v>6643</v>
      </c>
      <c r="B6638">
        <v>250</v>
      </c>
      <c r="D6638" s="9" t="str">
        <f>VartojimasGamyba!J6634</f>
        <v>2024-06-03-08</v>
      </c>
      <c r="E6638" s="8">
        <f>VartojimasGamyba!G6634</f>
        <v>0</v>
      </c>
      <c r="F6638" s="11"/>
      <c r="G6638" s="7">
        <f t="shared" si="1004"/>
        <v>9.8771111111111107</v>
      </c>
      <c r="H6638" s="7">
        <v>0</v>
      </c>
      <c r="I6638" s="7">
        <v>0</v>
      </c>
      <c r="J6638" s="7">
        <v>3.056</v>
      </c>
      <c r="L6638" s="7">
        <f>VartojimasGamyba!H6634</f>
        <v>3.056</v>
      </c>
      <c r="M6638" s="15">
        <f t="shared" si="996"/>
        <v>0</v>
      </c>
      <c r="N6638" s="7">
        <f t="shared" si="997"/>
        <v>-728.61151999999993</v>
      </c>
      <c r="O6638" s="7">
        <f t="shared" si="998"/>
        <v>0</v>
      </c>
      <c r="R6638" s="7"/>
      <c r="S6638" s="47">
        <f t="shared" si="999"/>
        <v>3.056</v>
      </c>
      <c r="T6638" s="47">
        <f t="shared" si="1000"/>
        <v>3.056</v>
      </c>
      <c r="U6638" s="47">
        <f t="shared" si="1001"/>
        <v>350.29</v>
      </c>
      <c r="V6638" s="47">
        <f t="shared" si="1002"/>
        <v>238.42</v>
      </c>
      <c r="W6638" s="11"/>
    </row>
    <row r="6639" spans="1:23" x14ac:dyDescent="0.45">
      <c r="A6639" t="s">
        <v>6644</v>
      </c>
      <c r="B6639">
        <v>200.02</v>
      </c>
      <c r="D6639" s="9" t="str">
        <f>VartojimasGamyba!J6635</f>
        <v>2024-06-03-09</v>
      </c>
      <c r="E6639" s="8">
        <f>VartojimasGamyba!G6635</f>
        <v>0</v>
      </c>
      <c r="F6639" s="11"/>
      <c r="G6639" s="7">
        <f t="shared" si="1004"/>
        <v>9.877111111111109</v>
      </c>
      <c r="H6639" s="7">
        <v>0</v>
      </c>
      <c r="I6639" s="7">
        <v>1.9737298215558339E-15</v>
      </c>
      <c r="J6639" s="7">
        <v>4.226</v>
      </c>
      <c r="L6639" s="7">
        <f>VartojimasGamyba!H6635</f>
        <v>4.226</v>
      </c>
      <c r="M6639" s="15">
        <f t="shared" si="996"/>
        <v>0</v>
      </c>
      <c r="N6639" s="7">
        <f t="shared" si="997"/>
        <v>-796.34744000000001</v>
      </c>
      <c r="O6639" s="7">
        <f t="shared" si="998"/>
        <v>0</v>
      </c>
      <c r="R6639" s="7"/>
      <c r="S6639" s="47">
        <f t="shared" si="999"/>
        <v>4.226</v>
      </c>
      <c r="T6639" s="47">
        <f t="shared" si="1000"/>
        <v>4.226</v>
      </c>
      <c r="U6639" s="47">
        <f t="shared" si="1001"/>
        <v>300.31</v>
      </c>
      <c r="V6639" s="47">
        <f t="shared" si="1002"/>
        <v>188.44</v>
      </c>
      <c r="W6639" s="11"/>
    </row>
    <row r="6640" spans="1:23" x14ac:dyDescent="0.45">
      <c r="A6640" t="s">
        <v>6645</v>
      </c>
      <c r="B6640">
        <v>190.04</v>
      </c>
      <c r="D6640" s="9" t="str">
        <f>VartojimasGamyba!J6636</f>
        <v>2024-06-03-10</v>
      </c>
      <c r="E6640" s="8">
        <f>VartojimasGamyba!G6636</f>
        <v>0</v>
      </c>
      <c r="F6640" s="11"/>
      <c r="G6640" s="7">
        <f t="shared" si="1004"/>
        <v>9.8771111111111072</v>
      </c>
      <c r="H6640" s="7">
        <v>0</v>
      </c>
      <c r="I6640" s="7">
        <v>1.9737298215558339E-15</v>
      </c>
      <c r="J6640" s="7">
        <v>4.2089999999999996</v>
      </c>
      <c r="L6640" s="7">
        <f>VartojimasGamyba!H6636</f>
        <v>4.2089999999999996</v>
      </c>
      <c r="M6640" s="15">
        <f t="shared" si="996"/>
        <v>0</v>
      </c>
      <c r="N6640" s="7">
        <f t="shared" si="997"/>
        <v>-751.13813999999979</v>
      </c>
      <c r="O6640" s="7">
        <f t="shared" si="998"/>
        <v>0</v>
      </c>
      <c r="R6640" s="7"/>
      <c r="S6640" s="47">
        <f t="shared" si="999"/>
        <v>4.2089999999999996</v>
      </c>
      <c r="T6640" s="47">
        <f t="shared" si="1000"/>
        <v>4.2089999999999996</v>
      </c>
      <c r="U6640" s="47">
        <f t="shared" si="1001"/>
        <v>290.33</v>
      </c>
      <c r="V6640" s="47">
        <f t="shared" si="1002"/>
        <v>178.45999999999998</v>
      </c>
      <c r="W6640" s="11"/>
    </row>
    <row r="6641" spans="1:23" x14ac:dyDescent="0.45">
      <c r="A6641" t="s">
        <v>6646</v>
      </c>
      <c r="B6641">
        <v>136.07</v>
      </c>
      <c r="D6641" s="9" t="str">
        <f>VartojimasGamyba!J6637</f>
        <v>2024-06-03-11</v>
      </c>
      <c r="E6641" s="8">
        <f>VartojimasGamyba!G6637</f>
        <v>0.98899999999999999</v>
      </c>
      <c r="F6641" s="11"/>
      <c r="G6641" s="7">
        <f t="shared" si="1004"/>
        <v>11.251333333333333</v>
      </c>
      <c r="H6641" s="7">
        <v>1.374222222222226</v>
      </c>
      <c r="I6641" s="7">
        <v>0</v>
      </c>
      <c r="J6641" s="7">
        <v>0.99677777777777388</v>
      </c>
      <c r="L6641" s="7">
        <f>VartojimasGamyba!H6637</f>
        <v>3.36</v>
      </c>
      <c r="M6641" s="15">
        <f t="shared" si="996"/>
        <v>0</v>
      </c>
      <c r="N6641" s="7">
        <f t="shared" si="997"/>
        <v>-124.08886555555506</v>
      </c>
      <c r="O6641" s="7">
        <f t="shared" si="998"/>
        <v>0</v>
      </c>
      <c r="R6641" s="7"/>
      <c r="S6641" s="47">
        <f t="shared" si="999"/>
        <v>2.371</v>
      </c>
      <c r="T6641" s="47">
        <f t="shared" si="1000"/>
        <v>2.371</v>
      </c>
      <c r="U6641" s="47">
        <f t="shared" si="1001"/>
        <v>236.36</v>
      </c>
      <c r="V6641" s="47">
        <f t="shared" si="1002"/>
        <v>124.49</v>
      </c>
      <c r="W6641" s="11"/>
    </row>
    <row r="6642" spans="1:23" x14ac:dyDescent="0.45">
      <c r="A6642" t="s">
        <v>6647</v>
      </c>
      <c r="B6642">
        <v>122.96</v>
      </c>
      <c r="D6642" s="9" t="str">
        <f>VartojimasGamyba!J6638</f>
        <v>2024-06-03-12</v>
      </c>
      <c r="E6642" s="8">
        <f>VartojimasGamyba!G6638</f>
        <v>2.9769999999999999</v>
      </c>
      <c r="F6642" s="11"/>
      <c r="G6642" s="7">
        <f t="shared" si="1004"/>
        <v>9.6624444444444446</v>
      </c>
      <c r="H6642" s="7">
        <v>0</v>
      </c>
      <c r="I6642" s="7">
        <v>1.5888888888888892</v>
      </c>
      <c r="J6642" s="7">
        <v>0</v>
      </c>
      <c r="L6642" s="7">
        <f>VartojimasGamyba!H6638</f>
        <v>1.5469999999999999</v>
      </c>
      <c r="M6642" s="15">
        <f t="shared" si="996"/>
        <v>0</v>
      </c>
      <c r="N6642" s="7">
        <f t="shared" si="997"/>
        <v>0</v>
      </c>
      <c r="O6642" s="7">
        <f t="shared" si="998"/>
        <v>0</v>
      </c>
      <c r="R6642" s="7"/>
      <c r="S6642" s="47">
        <f t="shared" si="999"/>
        <v>0</v>
      </c>
      <c r="T6642" s="47">
        <f t="shared" si="1000"/>
        <v>0</v>
      </c>
      <c r="U6642" s="47">
        <f t="shared" si="1001"/>
        <v>223.25</v>
      </c>
      <c r="V6642" s="47">
        <f t="shared" si="1002"/>
        <v>111.38</v>
      </c>
      <c r="W6642" s="11"/>
    </row>
    <row r="6643" spans="1:23" x14ac:dyDescent="0.45">
      <c r="A6643" t="s">
        <v>6648</v>
      </c>
      <c r="B6643">
        <v>100.16</v>
      </c>
      <c r="D6643" s="9" t="str">
        <f>VartojimasGamyba!J6639</f>
        <v>2024-06-03-13</v>
      </c>
      <c r="E6643" s="8">
        <f>VartojimasGamyba!G6639</f>
        <v>3.0169999999999999</v>
      </c>
      <c r="F6643" s="11"/>
      <c r="G6643" s="7">
        <f t="shared" si="1004"/>
        <v>8.2513333333333332</v>
      </c>
      <c r="H6643" s="7">
        <v>0</v>
      </c>
      <c r="I6643" s="7">
        <v>1.411111111111111</v>
      </c>
      <c r="J6643" s="7">
        <v>0</v>
      </c>
      <c r="L6643" s="7">
        <f>VartojimasGamyba!H6639</f>
        <v>1.7470000000000001</v>
      </c>
      <c r="M6643" s="15">
        <f t="shared" si="996"/>
        <v>0</v>
      </c>
      <c r="N6643" s="7">
        <f t="shared" si="997"/>
        <v>0</v>
      </c>
      <c r="O6643" s="7">
        <f t="shared" si="998"/>
        <v>0</v>
      </c>
      <c r="R6643" s="7"/>
      <c r="S6643" s="47">
        <f t="shared" si="999"/>
        <v>0</v>
      </c>
      <c r="T6643" s="47">
        <f t="shared" si="1000"/>
        <v>0</v>
      </c>
      <c r="U6643" s="47">
        <f t="shared" si="1001"/>
        <v>200.45</v>
      </c>
      <c r="V6643" s="47">
        <f t="shared" si="1002"/>
        <v>88.58</v>
      </c>
      <c r="W6643" s="11"/>
    </row>
    <row r="6644" spans="1:23" x14ac:dyDescent="0.45">
      <c r="A6644" t="s">
        <v>6649</v>
      </c>
      <c r="B6644">
        <v>80.040000000000006</v>
      </c>
      <c r="D6644" s="9" t="str">
        <f>VartojimasGamyba!J6640</f>
        <v>2024-06-03-14</v>
      </c>
      <c r="E6644" s="8">
        <f>VartojimasGamyba!G6640</f>
        <v>2.3149999999999999</v>
      </c>
      <c r="F6644" s="11"/>
      <c r="G6644" s="7">
        <f t="shared" si="1004"/>
        <v>6.8713333333333333</v>
      </c>
      <c r="H6644" s="7">
        <v>0</v>
      </c>
      <c r="I6644" s="7">
        <v>1.3800000000000001</v>
      </c>
      <c r="J6644" s="7">
        <v>0</v>
      </c>
      <c r="L6644" s="7">
        <f>VartojimasGamyba!H6640</f>
        <v>1.073</v>
      </c>
      <c r="M6644" s="15">
        <f t="shared" si="996"/>
        <v>0</v>
      </c>
      <c r="N6644" s="7">
        <f t="shared" si="997"/>
        <v>0</v>
      </c>
      <c r="O6644" s="7">
        <f t="shared" si="998"/>
        <v>0</v>
      </c>
      <c r="R6644" s="7"/>
      <c r="S6644" s="47">
        <f t="shared" si="999"/>
        <v>0</v>
      </c>
      <c r="T6644" s="47">
        <f t="shared" si="1000"/>
        <v>0</v>
      </c>
      <c r="U6644" s="47">
        <f t="shared" si="1001"/>
        <v>180.33</v>
      </c>
      <c r="V6644" s="47">
        <f t="shared" si="1002"/>
        <v>68.460000000000008</v>
      </c>
      <c r="W6644" s="11"/>
    </row>
    <row r="6645" spans="1:23" x14ac:dyDescent="0.45">
      <c r="A6645" t="s">
        <v>6650</v>
      </c>
      <c r="B6645">
        <v>72.040000000000006</v>
      </c>
      <c r="D6645" s="9" t="str">
        <f>VartojimasGamyba!J6641</f>
        <v>2024-06-03-15</v>
      </c>
      <c r="E6645" s="8">
        <f>VartojimasGamyba!G6641</f>
        <v>6.3E-2</v>
      </c>
      <c r="F6645" s="11"/>
      <c r="G6645" s="7">
        <f t="shared" si="1004"/>
        <v>7.0533333333333337</v>
      </c>
      <c r="H6645" s="7">
        <v>0.182</v>
      </c>
      <c r="I6645" s="7">
        <v>0</v>
      </c>
      <c r="J6645" s="7">
        <v>0</v>
      </c>
      <c r="L6645" s="7">
        <f>VartojimasGamyba!H6641</f>
        <v>0.245</v>
      </c>
      <c r="M6645" s="15">
        <f t="shared" si="996"/>
        <v>0</v>
      </c>
      <c r="N6645" s="7">
        <f t="shared" si="997"/>
        <v>0</v>
      </c>
      <c r="O6645" s="7">
        <f t="shared" si="998"/>
        <v>0</v>
      </c>
      <c r="R6645" s="7"/>
      <c r="S6645" s="47">
        <f t="shared" si="999"/>
        <v>0.182</v>
      </c>
      <c r="T6645" s="47">
        <f t="shared" si="1000"/>
        <v>0.182</v>
      </c>
      <c r="U6645" s="47">
        <f t="shared" si="1001"/>
        <v>172.33</v>
      </c>
      <c r="V6645" s="47">
        <f t="shared" si="1002"/>
        <v>60.460000000000008</v>
      </c>
      <c r="W6645" s="11"/>
    </row>
    <row r="6646" spans="1:23" x14ac:dyDescent="0.45">
      <c r="A6646" t="s">
        <v>6651</v>
      </c>
      <c r="B6646">
        <v>72.069999999999993</v>
      </c>
      <c r="D6646" s="9" t="str">
        <f>VartojimasGamyba!J6642</f>
        <v>2024-06-03-16</v>
      </c>
      <c r="E6646" s="8">
        <f>VartojimasGamyba!G6642</f>
        <v>0.216</v>
      </c>
      <c r="F6646" s="11"/>
      <c r="G6646" s="7">
        <f t="shared" si="1004"/>
        <v>6.873333333333334</v>
      </c>
      <c r="H6646" s="7">
        <v>0</v>
      </c>
      <c r="I6646" s="7">
        <v>0.18000000000000002</v>
      </c>
      <c r="J6646" s="7">
        <v>0</v>
      </c>
      <c r="L6646" s="7">
        <f>VartojimasGamyba!H6642</f>
        <v>5.3999999999999999E-2</v>
      </c>
      <c r="M6646" s="15">
        <f t="shared" si="996"/>
        <v>0</v>
      </c>
      <c r="N6646" s="7">
        <f t="shared" si="997"/>
        <v>0</v>
      </c>
      <c r="O6646" s="7">
        <f t="shared" si="998"/>
        <v>0</v>
      </c>
      <c r="R6646" s="7"/>
      <c r="S6646" s="47">
        <f t="shared" si="999"/>
        <v>0</v>
      </c>
      <c r="T6646" s="47">
        <f t="shared" si="1000"/>
        <v>0</v>
      </c>
      <c r="U6646" s="47">
        <f t="shared" si="1001"/>
        <v>172.36</v>
      </c>
      <c r="V6646" s="47">
        <f t="shared" si="1002"/>
        <v>60.489999999999995</v>
      </c>
      <c r="W6646" s="11"/>
    </row>
    <row r="6647" spans="1:23" x14ac:dyDescent="0.45">
      <c r="A6647" t="s">
        <v>6652</v>
      </c>
      <c r="B6647">
        <v>76.61</v>
      </c>
      <c r="D6647" s="9" t="str">
        <f>VartojimasGamyba!J6643</f>
        <v>2024-06-03-17</v>
      </c>
      <c r="E6647" s="8">
        <f>VartojimasGamyba!G6643</f>
        <v>0.30099999999999999</v>
      </c>
      <c r="F6647" s="11"/>
      <c r="G6647" s="7">
        <f t="shared" si="1004"/>
        <v>6.5522222222222233</v>
      </c>
      <c r="H6647" s="7">
        <v>0</v>
      </c>
      <c r="I6647" s="7">
        <v>0.32111111111111112</v>
      </c>
      <c r="J6647" s="7">
        <v>0</v>
      </c>
      <c r="L6647" s="7">
        <f>VartojimasGamyba!H6643</f>
        <v>1.2E-2</v>
      </c>
      <c r="M6647" s="15">
        <f t="shared" si="996"/>
        <v>-4.5102810375396984E-17</v>
      </c>
      <c r="N6647" s="7">
        <f t="shared" si="997"/>
        <v>-7.9786871554077275E-15</v>
      </c>
      <c r="O6647" s="7">
        <f t="shared" si="998"/>
        <v>-7.9786871554077275E-15</v>
      </c>
      <c r="R6647" s="7"/>
      <c r="S6647" s="47">
        <f t="shared" si="999"/>
        <v>-4.5102810375396984E-17</v>
      </c>
      <c r="T6647" s="47">
        <f t="shared" si="1000"/>
        <v>0</v>
      </c>
      <c r="U6647" s="47">
        <f t="shared" si="1001"/>
        <v>176.9</v>
      </c>
      <c r="V6647" s="47">
        <f t="shared" si="1002"/>
        <v>65.03</v>
      </c>
      <c r="W6647" s="11"/>
    </row>
    <row r="6648" spans="1:23" x14ac:dyDescent="0.45">
      <c r="A6648" t="s">
        <v>6653</v>
      </c>
      <c r="B6648">
        <v>109.56</v>
      </c>
      <c r="D6648" s="9" t="str">
        <f>VartojimasGamyba!J6644</f>
        <v>2024-06-03-18</v>
      </c>
      <c r="E6648" s="8">
        <f>VartojimasGamyba!G6644</f>
        <v>0.32700000000000001</v>
      </c>
      <c r="F6648" s="11"/>
      <c r="G6648" s="7">
        <f t="shared" si="1004"/>
        <v>6.18888888888889</v>
      </c>
      <c r="H6648" s="7">
        <v>0</v>
      </c>
      <c r="I6648" s="7">
        <v>0.36333333333333334</v>
      </c>
      <c r="J6648" s="7">
        <v>0</v>
      </c>
      <c r="L6648" s="7">
        <f>VartojimasGamyba!H6644</f>
        <v>0</v>
      </c>
      <c r="M6648" s="15">
        <f t="shared" si="996"/>
        <v>0</v>
      </c>
      <c r="N6648" s="7">
        <f t="shared" si="997"/>
        <v>0</v>
      </c>
      <c r="O6648" s="7">
        <f t="shared" si="998"/>
        <v>0</v>
      </c>
      <c r="R6648" s="7"/>
      <c r="S6648" s="47">
        <f t="shared" si="999"/>
        <v>0</v>
      </c>
      <c r="T6648" s="47">
        <f t="shared" si="1000"/>
        <v>0</v>
      </c>
      <c r="U6648" s="47">
        <f t="shared" si="1001"/>
        <v>209.85000000000002</v>
      </c>
      <c r="V6648" s="47">
        <f t="shared" si="1002"/>
        <v>97.98</v>
      </c>
      <c r="W6648" s="11"/>
    </row>
    <row r="6649" spans="1:23" x14ac:dyDescent="0.45">
      <c r="A6649" t="s">
        <v>6654</v>
      </c>
      <c r="B6649">
        <v>133.05000000000001</v>
      </c>
      <c r="D6649" s="9" t="str">
        <f>VartojimasGamyba!J6645</f>
        <v>2024-06-03-19</v>
      </c>
      <c r="E6649" s="8">
        <f>VartojimasGamyba!G6645</f>
        <v>0.33100000000000002</v>
      </c>
      <c r="F6649" s="11"/>
      <c r="G6649" s="7">
        <f t="shared" si="1004"/>
        <v>5.8211111111111125</v>
      </c>
      <c r="H6649" s="7">
        <v>0</v>
      </c>
      <c r="I6649" s="7">
        <v>0.36777777777777781</v>
      </c>
      <c r="J6649" s="7">
        <v>0</v>
      </c>
      <c r="L6649" s="7">
        <f>VartojimasGamyba!H6645</f>
        <v>0</v>
      </c>
      <c r="M6649" s="15">
        <f t="shared" si="996"/>
        <v>0</v>
      </c>
      <c r="N6649" s="7">
        <f t="shared" si="997"/>
        <v>0</v>
      </c>
      <c r="O6649" s="7">
        <f t="shared" si="998"/>
        <v>0</v>
      </c>
      <c r="R6649" s="7"/>
      <c r="S6649" s="47">
        <f t="shared" si="999"/>
        <v>0</v>
      </c>
      <c r="T6649" s="47">
        <f t="shared" si="1000"/>
        <v>0</v>
      </c>
      <c r="U6649" s="47">
        <f t="shared" si="1001"/>
        <v>233.34000000000003</v>
      </c>
      <c r="V6649" s="47">
        <f t="shared" si="1002"/>
        <v>121.47000000000001</v>
      </c>
      <c r="W6649" s="11"/>
    </row>
    <row r="6650" spans="1:23" x14ac:dyDescent="0.45">
      <c r="A6650" t="s">
        <v>6655</v>
      </c>
      <c r="B6650">
        <v>182.37</v>
      </c>
      <c r="D6650" s="9" t="str">
        <f>VartojimasGamyba!J6646</f>
        <v>2024-06-03-20</v>
      </c>
      <c r="E6650" s="8">
        <f>VartojimasGamyba!G6646</f>
        <v>0.222</v>
      </c>
      <c r="F6650" s="11"/>
      <c r="G6650" s="7">
        <f t="shared" si="1004"/>
        <v>5.5744444444444454</v>
      </c>
      <c r="H6650" s="7">
        <v>0</v>
      </c>
      <c r="I6650" s="7">
        <v>0.24666666666666667</v>
      </c>
      <c r="J6650" s="7">
        <v>0</v>
      </c>
      <c r="L6650" s="7">
        <f>VartojimasGamyba!H6646</f>
        <v>0</v>
      </c>
      <c r="M6650" s="15">
        <f t="shared" si="996"/>
        <v>0</v>
      </c>
      <c r="N6650" s="7">
        <f t="shared" si="997"/>
        <v>0</v>
      </c>
      <c r="O6650" s="7">
        <f t="shared" si="998"/>
        <v>0</v>
      </c>
      <c r="P6650" s="7" t="s">
        <v>8873</v>
      </c>
      <c r="R6650" s="7"/>
      <c r="S6650" s="47">
        <f t="shared" si="999"/>
        <v>0</v>
      </c>
      <c r="T6650" s="47">
        <f t="shared" si="1000"/>
        <v>0</v>
      </c>
      <c r="U6650" s="47">
        <f t="shared" si="1001"/>
        <v>282.66000000000003</v>
      </c>
      <c r="V6650" s="47">
        <f t="shared" si="1002"/>
        <v>170.79</v>
      </c>
      <c r="W6650" s="11"/>
    </row>
    <row r="6651" spans="1:23" x14ac:dyDescent="0.45">
      <c r="A6651" t="s">
        <v>6656</v>
      </c>
      <c r="B6651">
        <v>210.12</v>
      </c>
      <c r="D6651" s="9" t="str">
        <f>VartojimasGamyba!J6647</f>
        <v>2024-06-03-21</v>
      </c>
      <c r="E6651" s="8">
        <f>VartojimasGamyba!G6647</f>
        <v>0.21299999999999999</v>
      </c>
      <c r="F6651" s="11"/>
      <c r="G6651" s="7">
        <f t="shared" si="1004"/>
        <v>5.3377777777777791</v>
      </c>
      <c r="H6651" s="7">
        <v>0</v>
      </c>
      <c r="I6651" s="7">
        <v>0.23666666666666666</v>
      </c>
      <c r="J6651" s="7">
        <v>0</v>
      </c>
      <c r="L6651" s="7">
        <f>VartojimasGamyba!H6647</f>
        <v>0</v>
      </c>
      <c r="M6651" s="15">
        <f t="shared" si="996"/>
        <v>0</v>
      </c>
      <c r="N6651" s="7">
        <f t="shared" si="997"/>
        <v>0</v>
      </c>
      <c r="O6651" s="7">
        <f t="shared" si="998"/>
        <v>0</v>
      </c>
      <c r="P6651" s="7">
        <f>SUM(N6630:N6653)</f>
        <v>-2400.185965555555</v>
      </c>
      <c r="R6651" s="7"/>
      <c r="S6651" s="47">
        <f t="shared" si="999"/>
        <v>0</v>
      </c>
      <c r="T6651" s="47">
        <f t="shared" si="1000"/>
        <v>0</v>
      </c>
      <c r="U6651" s="47">
        <f t="shared" si="1001"/>
        <v>310.41000000000003</v>
      </c>
      <c r="V6651" s="47">
        <f t="shared" si="1002"/>
        <v>198.54</v>
      </c>
      <c r="W6651" s="11"/>
    </row>
    <row r="6652" spans="1:23" x14ac:dyDescent="0.45">
      <c r="A6652" t="s">
        <v>6657</v>
      </c>
      <c r="B6652">
        <v>192.21</v>
      </c>
      <c r="D6652" s="9" t="str">
        <f>VartojimasGamyba!J6648</f>
        <v>2024-06-03-22</v>
      </c>
      <c r="E6652" s="8">
        <f>VartojimasGamyba!G6648</f>
        <v>0.16400000000000001</v>
      </c>
      <c r="F6652" s="11"/>
      <c r="G6652" s="7">
        <f t="shared" si="1004"/>
        <v>5.1555555555555568</v>
      </c>
      <c r="H6652" s="7">
        <v>0</v>
      </c>
      <c r="I6652" s="7">
        <v>0.18222222222222223</v>
      </c>
      <c r="J6652" s="7">
        <v>0</v>
      </c>
      <c r="L6652" s="7">
        <f>VartojimasGamyba!H6648</f>
        <v>0</v>
      </c>
      <c r="M6652" s="15">
        <f t="shared" si="996"/>
        <v>0</v>
      </c>
      <c r="N6652" s="7">
        <f t="shared" si="997"/>
        <v>0</v>
      </c>
      <c r="O6652" s="7">
        <f t="shared" si="998"/>
        <v>0</v>
      </c>
      <c r="P6652" s="7" t="s">
        <v>8872</v>
      </c>
      <c r="R6652" s="7"/>
      <c r="S6652" s="47">
        <f t="shared" si="999"/>
        <v>0</v>
      </c>
      <c r="T6652" s="47">
        <f t="shared" si="1000"/>
        <v>0</v>
      </c>
      <c r="U6652" s="47">
        <f t="shared" si="1001"/>
        <v>292.5</v>
      </c>
      <c r="V6652" s="47">
        <f t="shared" si="1002"/>
        <v>180.63</v>
      </c>
      <c r="W6652" s="11"/>
    </row>
    <row r="6653" spans="1:23" x14ac:dyDescent="0.45">
      <c r="A6653" t="s">
        <v>6658</v>
      </c>
      <c r="B6653">
        <v>145.75</v>
      </c>
      <c r="D6653" s="9" t="str">
        <f>VartojimasGamyba!J6649</f>
        <v>2024-06-03-23</v>
      </c>
      <c r="E6653" s="8">
        <f>VartojimasGamyba!G6649</f>
        <v>0.14000000000000001</v>
      </c>
      <c r="F6653" s="11"/>
      <c r="G6653" s="7">
        <f t="shared" si="1004"/>
        <v>5.0000000000000009</v>
      </c>
      <c r="H6653" s="7">
        <v>0</v>
      </c>
      <c r="I6653" s="7">
        <v>0.15555555555555559</v>
      </c>
      <c r="J6653" s="7">
        <v>0</v>
      </c>
      <c r="L6653" s="7">
        <f>VartojimasGamyba!H6649</f>
        <v>0</v>
      </c>
      <c r="M6653" s="15">
        <f t="shared" si="996"/>
        <v>-2.7755575615628914E-17</v>
      </c>
      <c r="N6653" s="7">
        <f t="shared" si="997"/>
        <v>-6.8289818244693384E-15</v>
      </c>
      <c r="O6653" s="7">
        <f t="shared" si="998"/>
        <v>-6.8289818244693384E-15</v>
      </c>
      <c r="P6653" s="7">
        <f>SUM(O6630:O6653)</f>
        <v>-1.8804072882128156E-14</v>
      </c>
      <c r="Q6653" s="7">
        <f>SUMPRODUCT(B6630:B6653,E6630:E6653)+SUM(E6630:E6653)*$Z$21-SUMPRODUCT(B6630:B6653,L6630:L6653)+SUM(L6630:L6653)*ABS($Z$20)</f>
        <v>-1152.5489900000005</v>
      </c>
      <c r="R6653" s="7"/>
      <c r="S6653" s="47">
        <f t="shared" si="999"/>
        <v>-2.7755575615628914E-17</v>
      </c>
      <c r="T6653" s="47">
        <f t="shared" si="1000"/>
        <v>0</v>
      </c>
      <c r="U6653" s="47">
        <f t="shared" si="1001"/>
        <v>246.04000000000002</v>
      </c>
      <c r="V6653" s="47">
        <f t="shared" si="1002"/>
        <v>134.16999999999999</v>
      </c>
      <c r="W6653" s="11">
        <f>IF(P6653&lt;&gt;Q6653,1,0)</f>
        <v>1</v>
      </c>
    </row>
    <row r="6654" spans="1:23" x14ac:dyDescent="0.45">
      <c r="A6654" t="s">
        <v>6659</v>
      </c>
      <c r="B6654">
        <v>116.13</v>
      </c>
      <c r="D6654" s="1" t="str">
        <f>VartojimasGamyba!J6650</f>
        <v>2024-06-04-00</v>
      </c>
      <c r="E6654" s="7">
        <f>VartojimasGamyba!G6650</f>
        <v>0.20699999999999999</v>
      </c>
      <c r="F6654" s="11"/>
      <c r="G6654" s="12">
        <f>G6653+H6654-I6654</f>
        <v>4.7699999999999996</v>
      </c>
      <c r="H6654" s="12">
        <v>0</v>
      </c>
      <c r="I6654" s="12">
        <v>0.2300000000000009</v>
      </c>
      <c r="J6654" s="12">
        <v>0</v>
      </c>
      <c r="K6654" s="12"/>
      <c r="L6654" s="12">
        <f>VartojimasGamyba!H6650</f>
        <v>0</v>
      </c>
      <c r="M6654" s="19">
        <f t="shared" si="996"/>
        <v>-8.3266726846886741E-16</v>
      </c>
      <c r="N6654" s="7">
        <f t="shared" si="997"/>
        <v>-1.8020585024203229E-13</v>
      </c>
      <c r="O6654" s="7">
        <f t="shared" si="998"/>
        <v>-1.8020585024203229E-13</v>
      </c>
      <c r="R6654" s="20" t="s">
        <v>8783</v>
      </c>
      <c r="S6654" s="47">
        <f t="shared" si="999"/>
        <v>-8.3266726846886741E-16</v>
      </c>
      <c r="T6654" s="47">
        <f t="shared" si="1000"/>
        <v>0</v>
      </c>
      <c r="U6654" s="47">
        <f t="shared" si="1001"/>
        <v>216.42000000000002</v>
      </c>
      <c r="V6654" s="47">
        <f t="shared" si="1002"/>
        <v>104.55</v>
      </c>
      <c r="W6654" s="11"/>
    </row>
    <row r="6655" spans="1:23" x14ac:dyDescent="0.45">
      <c r="A6655" t="s">
        <v>6660</v>
      </c>
      <c r="B6655">
        <v>107.08</v>
      </c>
      <c r="D6655" s="1" t="str">
        <f>VartojimasGamyba!J6651</f>
        <v>2024-06-04-01</v>
      </c>
      <c r="E6655" s="7">
        <f>VartojimasGamyba!G6651</f>
        <v>0.3</v>
      </c>
      <c r="F6655" s="11"/>
      <c r="G6655" s="12">
        <f t="shared" ref="G6655:G6677" si="1005">G6654+H6655-I6655</f>
        <v>4.4366666666666665</v>
      </c>
      <c r="H6655" s="12">
        <v>0</v>
      </c>
      <c r="I6655" s="12">
        <v>0.33333333333333326</v>
      </c>
      <c r="J6655" s="12">
        <v>0</v>
      </c>
      <c r="K6655" s="12"/>
      <c r="L6655" s="12">
        <f>VartojimasGamyba!H6651</f>
        <v>0</v>
      </c>
      <c r="M6655" s="19">
        <f t="shared" si="996"/>
        <v>5.5511151231257827E-17</v>
      </c>
      <c r="N6655" s="7">
        <f t="shared" si="997"/>
        <v>1.1511347430825936E-14</v>
      </c>
      <c r="O6655" s="7">
        <f t="shared" si="998"/>
        <v>1.1511347430825936E-14</v>
      </c>
      <c r="R6655" s="7"/>
      <c r="S6655" s="47">
        <f t="shared" si="999"/>
        <v>5.5511151231257827E-17</v>
      </c>
      <c r="T6655" s="47">
        <f t="shared" si="1000"/>
        <v>0</v>
      </c>
      <c r="U6655" s="47">
        <f t="shared" si="1001"/>
        <v>207.37</v>
      </c>
      <c r="V6655" s="47">
        <f t="shared" si="1002"/>
        <v>95.5</v>
      </c>
      <c r="W6655" s="11"/>
    </row>
    <row r="6656" spans="1:23" x14ac:dyDescent="0.45">
      <c r="A6656" t="s">
        <v>6661</v>
      </c>
      <c r="B6656">
        <v>100.21</v>
      </c>
      <c r="D6656" s="1" t="str">
        <f>VartojimasGamyba!J6652</f>
        <v>2024-06-04-02</v>
      </c>
      <c r="E6656" s="7">
        <f>VartojimasGamyba!G6652</f>
        <v>0.26400000000000001</v>
      </c>
      <c r="F6656" s="11"/>
      <c r="G6656" s="12">
        <f t="shared" si="1005"/>
        <v>4.1433333333333335</v>
      </c>
      <c r="H6656" s="12">
        <v>0</v>
      </c>
      <c r="I6656" s="12">
        <v>0.29333333333333333</v>
      </c>
      <c r="J6656" s="12">
        <v>0</v>
      </c>
      <c r="K6656" s="12"/>
      <c r="L6656" s="12">
        <f>VartojimasGamyba!H6652</f>
        <v>0</v>
      </c>
      <c r="M6656" s="19">
        <f t="shared" si="996"/>
        <v>0</v>
      </c>
      <c r="N6656" s="7">
        <f t="shared" si="997"/>
        <v>0</v>
      </c>
      <c r="O6656" s="7">
        <f t="shared" si="998"/>
        <v>0</v>
      </c>
      <c r="R6656" s="7"/>
      <c r="S6656" s="47">
        <f t="shared" si="999"/>
        <v>0</v>
      </c>
      <c r="T6656" s="47">
        <f t="shared" si="1000"/>
        <v>0</v>
      </c>
      <c r="U6656" s="47">
        <f t="shared" si="1001"/>
        <v>200.5</v>
      </c>
      <c r="V6656" s="47">
        <f t="shared" si="1002"/>
        <v>88.63</v>
      </c>
      <c r="W6656" s="11"/>
    </row>
    <row r="6657" spans="1:23" x14ac:dyDescent="0.45">
      <c r="A6657" t="s">
        <v>6662</v>
      </c>
      <c r="B6657">
        <v>95.51</v>
      </c>
      <c r="D6657" s="1" t="str">
        <f>VartojimasGamyba!J6653</f>
        <v>2024-06-04-03</v>
      </c>
      <c r="E6657" s="7">
        <f>VartojimasGamyba!G6653</f>
        <v>0.28599999999999998</v>
      </c>
      <c r="F6657" s="11"/>
      <c r="G6657" s="12">
        <f t="shared" si="1005"/>
        <v>3.8355555555555556</v>
      </c>
      <c r="H6657" s="12">
        <v>0</v>
      </c>
      <c r="I6657" s="12">
        <v>0.30777777777777771</v>
      </c>
      <c r="J6657" s="12">
        <v>0</v>
      </c>
      <c r="K6657" s="12"/>
      <c r="L6657" s="12">
        <f>VartojimasGamyba!H6653</f>
        <v>8.9999999999999993E-3</v>
      </c>
      <c r="M6657" s="19">
        <f t="shared" si="996"/>
        <v>0</v>
      </c>
      <c r="N6657" s="7">
        <f t="shared" si="997"/>
        <v>0</v>
      </c>
      <c r="O6657" s="7">
        <f t="shared" si="998"/>
        <v>0</v>
      </c>
      <c r="R6657" s="7"/>
      <c r="S6657" s="47">
        <f t="shared" si="999"/>
        <v>0</v>
      </c>
      <c r="T6657" s="47">
        <f t="shared" si="1000"/>
        <v>0</v>
      </c>
      <c r="U6657" s="47">
        <f t="shared" si="1001"/>
        <v>195.8</v>
      </c>
      <c r="V6657" s="47">
        <f t="shared" si="1002"/>
        <v>83.93</v>
      </c>
      <c r="W6657" s="11"/>
    </row>
    <row r="6658" spans="1:23" x14ac:dyDescent="0.45">
      <c r="A6658" t="s">
        <v>6663</v>
      </c>
      <c r="B6658">
        <v>93.9</v>
      </c>
      <c r="D6658" s="1" t="str">
        <f>VartojimasGamyba!J6654</f>
        <v>2024-06-04-04</v>
      </c>
      <c r="E6658" s="7">
        <f>VartojimasGamyba!G6654</f>
        <v>0.19900000000000001</v>
      </c>
      <c r="F6658" s="11"/>
      <c r="G6658" s="12">
        <f t="shared" si="1005"/>
        <v>3.7188888888888889</v>
      </c>
      <c r="H6658" s="12">
        <v>0</v>
      </c>
      <c r="I6658" s="12">
        <v>0.11666666666666668</v>
      </c>
      <c r="J6658" s="12">
        <v>0</v>
      </c>
      <c r="K6658" s="12"/>
      <c r="L6658" s="12">
        <f>VartojimasGamyba!H6654</f>
        <v>9.4E-2</v>
      </c>
      <c r="M6658" s="19">
        <f t="shared" si="996"/>
        <v>0</v>
      </c>
      <c r="N6658" s="7">
        <f t="shared" si="997"/>
        <v>0</v>
      </c>
      <c r="O6658" s="7">
        <f t="shared" si="998"/>
        <v>0</v>
      </c>
      <c r="R6658" s="7"/>
      <c r="S6658" s="47">
        <f t="shared" si="999"/>
        <v>0</v>
      </c>
      <c r="T6658" s="47">
        <f t="shared" si="1000"/>
        <v>0</v>
      </c>
      <c r="U6658" s="47">
        <f t="shared" si="1001"/>
        <v>194.19</v>
      </c>
      <c r="V6658" s="47">
        <f t="shared" si="1002"/>
        <v>82.320000000000007</v>
      </c>
      <c r="W6658" s="11"/>
    </row>
    <row r="6659" spans="1:23" x14ac:dyDescent="0.45">
      <c r="A6659" t="s">
        <v>6664</v>
      </c>
      <c r="B6659">
        <v>93.43</v>
      </c>
      <c r="D6659" s="1" t="str">
        <f>VartojimasGamyba!J6655</f>
        <v>2024-06-04-05</v>
      </c>
      <c r="E6659" s="7">
        <f>VartojimasGamyba!G6655</f>
        <v>2.8000000000000001E-2</v>
      </c>
      <c r="F6659" s="11"/>
      <c r="G6659" s="12">
        <f t="shared" si="1005"/>
        <v>3.7188888888888889</v>
      </c>
      <c r="H6659" s="12">
        <v>0</v>
      </c>
      <c r="I6659" s="12">
        <v>0</v>
      </c>
      <c r="J6659" s="12">
        <v>0.26999999999999996</v>
      </c>
      <c r="K6659" s="12"/>
      <c r="L6659" s="12">
        <f>VartojimasGamyba!H6655</f>
        <v>0.29799999999999999</v>
      </c>
      <c r="M6659" s="19">
        <f t="shared" si="996"/>
        <v>0</v>
      </c>
      <c r="N6659" s="7">
        <f t="shared" si="997"/>
        <v>-22.099499999999999</v>
      </c>
      <c r="O6659" s="7">
        <f t="shared" si="998"/>
        <v>0</v>
      </c>
      <c r="R6659" s="7"/>
      <c r="S6659" s="47">
        <f t="shared" si="999"/>
        <v>0.26999999999999996</v>
      </c>
      <c r="T6659" s="47">
        <f t="shared" si="1000"/>
        <v>0.26999999999999996</v>
      </c>
      <c r="U6659" s="47">
        <f t="shared" si="1001"/>
        <v>193.72000000000003</v>
      </c>
      <c r="V6659" s="47">
        <f t="shared" si="1002"/>
        <v>81.850000000000009</v>
      </c>
      <c r="W6659" s="11"/>
    </row>
    <row r="6660" spans="1:23" x14ac:dyDescent="0.45">
      <c r="A6660" t="s">
        <v>6665</v>
      </c>
      <c r="B6660">
        <v>104.87</v>
      </c>
      <c r="D6660" s="1" t="str">
        <f>VartojimasGamyba!J6656</f>
        <v>2024-06-04-06</v>
      </c>
      <c r="E6660" s="7">
        <f>VartojimasGamyba!G6656</f>
        <v>0</v>
      </c>
      <c r="F6660" s="11"/>
      <c r="G6660" s="12">
        <f t="shared" si="1005"/>
        <v>3.7188888888888889</v>
      </c>
      <c r="H6660" s="12">
        <v>0</v>
      </c>
      <c r="I6660" s="12">
        <v>0</v>
      </c>
      <c r="J6660" s="12">
        <v>0.84299999999999997</v>
      </c>
      <c r="K6660" s="12"/>
      <c r="L6660" s="12">
        <f>VartojimasGamyba!H6656</f>
        <v>0.84299999999999997</v>
      </c>
      <c r="M6660" s="19">
        <f t="shared" si="996"/>
        <v>0</v>
      </c>
      <c r="N6660" s="7">
        <f t="shared" si="997"/>
        <v>-78.643470000000008</v>
      </c>
      <c r="O6660" s="7">
        <f t="shared" si="998"/>
        <v>0</v>
      </c>
      <c r="R6660" s="7"/>
      <c r="S6660" s="47">
        <f t="shared" si="999"/>
        <v>0.84299999999999997</v>
      </c>
      <c r="T6660" s="47">
        <f t="shared" si="1000"/>
        <v>0.84299999999999997</v>
      </c>
      <c r="U6660" s="47">
        <f t="shared" si="1001"/>
        <v>205.16000000000003</v>
      </c>
      <c r="V6660" s="47">
        <f t="shared" si="1002"/>
        <v>93.29</v>
      </c>
      <c r="W6660" s="11"/>
    </row>
    <row r="6661" spans="1:23" x14ac:dyDescent="0.45">
      <c r="A6661" t="s">
        <v>6666</v>
      </c>
      <c r="B6661">
        <v>141.88999999999999</v>
      </c>
      <c r="D6661" s="1" t="str">
        <f>VartojimasGamyba!J6657</f>
        <v>2024-06-04-07</v>
      </c>
      <c r="E6661" s="7">
        <f>VartojimasGamyba!G6657</f>
        <v>0</v>
      </c>
      <c r="F6661" s="11"/>
      <c r="G6661" s="12">
        <f t="shared" si="1005"/>
        <v>3.7188888888888894</v>
      </c>
      <c r="H6661" s="12">
        <v>0</v>
      </c>
      <c r="I6661" s="12">
        <v>-2.2204460492503131E-16</v>
      </c>
      <c r="J6661" s="12">
        <v>1.131</v>
      </c>
      <c r="K6661" s="12"/>
      <c r="L6661" s="12">
        <f>VartojimasGamyba!H6657</f>
        <v>1.131</v>
      </c>
      <c r="M6661" s="19">
        <f t="shared" si="996"/>
        <v>0</v>
      </c>
      <c r="N6661" s="7">
        <f t="shared" si="997"/>
        <v>-147.38060999999996</v>
      </c>
      <c r="O6661" s="7">
        <f t="shared" si="998"/>
        <v>0</v>
      </c>
      <c r="R6661" s="7"/>
      <c r="S6661" s="47">
        <f t="shared" si="999"/>
        <v>1.131</v>
      </c>
      <c r="T6661" s="47">
        <f t="shared" si="1000"/>
        <v>1.131</v>
      </c>
      <c r="U6661" s="47">
        <f t="shared" si="1001"/>
        <v>242.18</v>
      </c>
      <c r="V6661" s="47">
        <f t="shared" si="1002"/>
        <v>130.30999999999997</v>
      </c>
      <c r="W6661" s="11"/>
    </row>
    <row r="6662" spans="1:23" x14ac:dyDescent="0.45">
      <c r="A6662" t="s">
        <v>6667</v>
      </c>
      <c r="B6662">
        <v>173.33</v>
      </c>
      <c r="D6662" s="1" t="str">
        <f>VartojimasGamyba!J6658</f>
        <v>2024-06-04-08</v>
      </c>
      <c r="E6662" s="7">
        <f>VartojimasGamyba!G6658</f>
        <v>0</v>
      </c>
      <c r="F6662" s="11"/>
      <c r="G6662" s="12">
        <f t="shared" si="1005"/>
        <v>3.7188888888888894</v>
      </c>
      <c r="H6662" s="12">
        <v>0</v>
      </c>
      <c r="I6662" s="12">
        <v>0</v>
      </c>
      <c r="J6662" s="12">
        <v>2.6840000000000002</v>
      </c>
      <c r="K6662" s="12"/>
      <c r="L6662" s="12">
        <f>VartojimasGamyba!H6658</f>
        <v>2.6840000000000002</v>
      </c>
      <c r="M6662" s="19">
        <f t="shared" si="996"/>
        <v>0</v>
      </c>
      <c r="N6662" s="7">
        <f t="shared" si="997"/>
        <v>-434.137</v>
      </c>
      <c r="O6662" s="7">
        <f t="shared" si="998"/>
        <v>0</v>
      </c>
      <c r="R6662" s="7"/>
      <c r="S6662" s="47">
        <f t="shared" si="999"/>
        <v>2.6840000000000002</v>
      </c>
      <c r="T6662" s="47">
        <f t="shared" si="1000"/>
        <v>2.6840000000000002</v>
      </c>
      <c r="U6662" s="47">
        <f t="shared" si="1001"/>
        <v>273.62</v>
      </c>
      <c r="V6662" s="47">
        <f t="shared" si="1002"/>
        <v>161.75</v>
      </c>
      <c r="W6662" s="11"/>
    </row>
    <row r="6663" spans="1:23" x14ac:dyDescent="0.45">
      <c r="A6663" t="s">
        <v>6668</v>
      </c>
      <c r="B6663">
        <v>140.53</v>
      </c>
      <c r="D6663" s="1" t="str">
        <f>VartojimasGamyba!J6659</f>
        <v>2024-06-04-09</v>
      </c>
      <c r="E6663" s="7">
        <f>VartojimasGamyba!G6659</f>
        <v>0</v>
      </c>
      <c r="F6663" s="11"/>
      <c r="G6663" s="12">
        <f t="shared" si="1005"/>
        <v>3.7188888888888894</v>
      </c>
      <c r="H6663" s="12">
        <v>0</v>
      </c>
      <c r="I6663" s="12">
        <v>0</v>
      </c>
      <c r="J6663" s="12">
        <v>3.585</v>
      </c>
      <c r="K6663" s="12"/>
      <c r="L6663" s="12">
        <f>VartojimasGamyba!H6659</f>
        <v>3.585</v>
      </c>
      <c r="M6663" s="19">
        <f t="shared" ref="M6663:M6726" si="1006">E6663+H6663-I6663*$J$2+J6663-L6663</f>
        <v>0</v>
      </c>
      <c r="N6663" s="7">
        <f t="shared" ref="N6663:N6726" si="1007">M6663*U6663-J6663*V6663</f>
        <v>-462.28574999999995</v>
      </c>
      <c r="O6663" s="7">
        <f t="shared" ref="O6663:O6726" si="1008">(M6663)*(B6663+$Z$21)</f>
        <v>0</v>
      </c>
      <c r="R6663" s="7"/>
      <c r="S6663" s="47">
        <f t="shared" ref="S6663:S6726" si="1009">M6663+IF((L6663-E6663)&gt;0,(L6663-E6663),0)</f>
        <v>3.585</v>
      </c>
      <c r="T6663" s="47">
        <f t="shared" ref="T6663:T6726" si="1010">IF(L6663-E6663&lt;0,0,L6663-E6663)</f>
        <v>3.585</v>
      </c>
      <c r="U6663" s="47">
        <f t="shared" ref="U6663:U6726" si="1011">B6663+$Z$21</f>
        <v>240.82</v>
      </c>
      <c r="V6663" s="47">
        <f t="shared" ref="V6663:V6726" si="1012">B6663+$Z$20</f>
        <v>128.94999999999999</v>
      </c>
      <c r="W6663" s="11"/>
    </row>
    <row r="6664" spans="1:23" x14ac:dyDescent="0.45">
      <c r="A6664" t="s">
        <v>6669</v>
      </c>
      <c r="B6664">
        <v>110.88</v>
      </c>
      <c r="D6664" s="1" t="str">
        <f>VartojimasGamyba!J6660</f>
        <v>2024-06-04-10</v>
      </c>
      <c r="E6664" s="7">
        <f>VartojimasGamyba!G6660</f>
        <v>0.189</v>
      </c>
      <c r="F6664" s="11"/>
      <c r="G6664" s="12">
        <f t="shared" si="1005"/>
        <v>3.7188888888888894</v>
      </c>
      <c r="H6664" s="12">
        <v>0</v>
      </c>
      <c r="I6664" s="12">
        <v>0</v>
      </c>
      <c r="J6664" s="12">
        <v>3.7549999999999999</v>
      </c>
      <c r="K6664" s="12"/>
      <c r="L6664" s="12">
        <f>VartojimasGamyba!H6660</f>
        <v>3.944</v>
      </c>
      <c r="M6664" s="19">
        <f t="shared" si="1006"/>
        <v>0</v>
      </c>
      <c r="N6664" s="7">
        <f t="shared" si="1007"/>
        <v>-372.87149999999997</v>
      </c>
      <c r="O6664" s="7">
        <f t="shared" si="1008"/>
        <v>0</v>
      </c>
      <c r="R6664" s="7"/>
      <c r="S6664" s="47">
        <f t="shared" si="1009"/>
        <v>3.7549999999999999</v>
      </c>
      <c r="T6664" s="47">
        <f t="shared" si="1010"/>
        <v>3.7549999999999999</v>
      </c>
      <c r="U6664" s="47">
        <f t="shared" si="1011"/>
        <v>211.17000000000002</v>
      </c>
      <c r="V6664" s="47">
        <f t="shared" si="1012"/>
        <v>99.3</v>
      </c>
      <c r="W6664" s="11"/>
    </row>
    <row r="6665" spans="1:23" x14ac:dyDescent="0.45">
      <c r="A6665" t="s">
        <v>6670</v>
      </c>
      <c r="B6665">
        <v>90.38</v>
      </c>
      <c r="D6665" s="1" t="str">
        <f>VartojimasGamyba!J6661</f>
        <v>2024-06-04-11</v>
      </c>
      <c r="E6665" s="7">
        <f>VartojimasGamyba!G6661</f>
        <v>0</v>
      </c>
      <c r="F6665" s="11"/>
      <c r="G6665" s="12">
        <f t="shared" si="1005"/>
        <v>3.7188888888888876</v>
      </c>
      <c r="H6665" s="12">
        <v>0</v>
      </c>
      <c r="I6665" s="12">
        <v>1.9737298215558339E-15</v>
      </c>
      <c r="J6665" s="12">
        <v>4.1079999999999997</v>
      </c>
      <c r="K6665" s="12"/>
      <c r="L6665" s="12">
        <f>VartojimasGamyba!H6661</f>
        <v>4.1079999999999997</v>
      </c>
      <c r="M6665" s="19">
        <f t="shared" si="1006"/>
        <v>0</v>
      </c>
      <c r="N6665" s="7">
        <f t="shared" si="1007"/>
        <v>-323.71039999999994</v>
      </c>
      <c r="O6665" s="7">
        <f t="shared" si="1008"/>
        <v>0</v>
      </c>
      <c r="R6665" s="7"/>
      <c r="S6665" s="47">
        <f t="shared" si="1009"/>
        <v>4.1079999999999997</v>
      </c>
      <c r="T6665" s="47">
        <f t="shared" si="1010"/>
        <v>4.1079999999999997</v>
      </c>
      <c r="U6665" s="47">
        <f t="shared" si="1011"/>
        <v>190.67000000000002</v>
      </c>
      <c r="V6665" s="47">
        <f t="shared" si="1012"/>
        <v>78.8</v>
      </c>
      <c r="W6665" s="11"/>
    </row>
    <row r="6666" spans="1:23" x14ac:dyDescent="0.45">
      <c r="A6666" t="s">
        <v>6671</v>
      </c>
      <c r="B6666">
        <v>79.36</v>
      </c>
      <c r="D6666" s="1" t="str">
        <f>VartojimasGamyba!J6662</f>
        <v>2024-06-04-12</v>
      </c>
      <c r="E6666" s="7">
        <f>VartojimasGamyba!G6662</f>
        <v>0</v>
      </c>
      <c r="F6666" s="11"/>
      <c r="G6666" s="12">
        <f t="shared" si="1005"/>
        <v>3.7188888888888876</v>
      </c>
      <c r="H6666" s="12">
        <v>2.2204460492503131E-16</v>
      </c>
      <c r="I6666" s="12">
        <v>0</v>
      </c>
      <c r="J6666" s="12">
        <v>3.8140000000000001</v>
      </c>
      <c r="K6666" s="12"/>
      <c r="L6666" s="12">
        <f>VartojimasGamyba!H6662</f>
        <v>3.8140000000000001</v>
      </c>
      <c r="M6666" s="19">
        <f t="shared" si="1006"/>
        <v>0</v>
      </c>
      <c r="N6666" s="7">
        <f t="shared" si="1007"/>
        <v>-258.51292000000001</v>
      </c>
      <c r="O6666" s="7">
        <f t="shared" si="1008"/>
        <v>0</v>
      </c>
      <c r="R6666" s="7"/>
      <c r="S6666" s="47">
        <f t="shared" si="1009"/>
        <v>3.8140000000000001</v>
      </c>
      <c r="T6666" s="47">
        <f t="shared" si="1010"/>
        <v>3.8140000000000001</v>
      </c>
      <c r="U6666" s="47">
        <f t="shared" si="1011"/>
        <v>179.65</v>
      </c>
      <c r="V6666" s="47">
        <f t="shared" si="1012"/>
        <v>67.78</v>
      </c>
      <c r="W6666" s="11"/>
    </row>
    <row r="6667" spans="1:23" x14ac:dyDescent="0.45">
      <c r="A6667" t="s">
        <v>6672</v>
      </c>
      <c r="B6667">
        <v>67.430000000000007</v>
      </c>
      <c r="D6667" s="1" t="str">
        <f>VartojimasGamyba!J6663</f>
        <v>2024-06-04-13</v>
      </c>
      <c r="E6667" s="7">
        <f>VartojimasGamyba!G6663</f>
        <v>0</v>
      </c>
      <c r="F6667" s="11"/>
      <c r="G6667" s="12">
        <f t="shared" si="1005"/>
        <v>3.7188888888888876</v>
      </c>
      <c r="H6667" s="12">
        <v>0</v>
      </c>
      <c r="I6667" s="12">
        <v>0</v>
      </c>
      <c r="J6667" s="12">
        <v>3.431</v>
      </c>
      <c r="K6667" s="12"/>
      <c r="L6667" s="12">
        <f>VartojimasGamyba!H6663</f>
        <v>3.431</v>
      </c>
      <c r="M6667" s="19">
        <f t="shared" si="1006"/>
        <v>0</v>
      </c>
      <c r="N6667" s="7">
        <f t="shared" si="1007"/>
        <v>-191.62135000000004</v>
      </c>
      <c r="O6667" s="7">
        <f t="shared" si="1008"/>
        <v>0</v>
      </c>
      <c r="R6667" s="7"/>
      <c r="S6667" s="47">
        <f t="shared" si="1009"/>
        <v>3.431</v>
      </c>
      <c r="T6667" s="47">
        <f t="shared" si="1010"/>
        <v>3.431</v>
      </c>
      <c r="U6667" s="47">
        <f t="shared" si="1011"/>
        <v>167.72000000000003</v>
      </c>
      <c r="V6667" s="47">
        <f t="shared" si="1012"/>
        <v>55.850000000000009</v>
      </c>
      <c r="W6667" s="11"/>
    </row>
    <row r="6668" spans="1:23" x14ac:dyDescent="0.45">
      <c r="A6668" t="s">
        <v>6673</v>
      </c>
      <c r="B6668">
        <v>55.41</v>
      </c>
      <c r="D6668" s="1" t="str">
        <f>VartojimasGamyba!J6664</f>
        <v>2024-06-04-14</v>
      </c>
      <c r="E6668" s="7">
        <f>VartojimasGamyba!G6664</f>
        <v>0</v>
      </c>
      <c r="F6668" s="11"/>
      <c r="G6668" s="12">
        <f t="shared" si="1005"/>
        <v>5.6042222222222229</v>
      </c>
      <c r="H6668" s="12">
        <v>1.8853333333333353</v>
      </c>
      <c r="I6668" s="12">
        <v>0</v>
      </c>
      <c r="J6668" s="12">
        <v>0.8146666666666651</v>
      </c>
      <c r="K6668" s="12"/>
      <c r="L6668" s="12">
        <f>VartojimasGamyba!H6664</f>
        <v>2.7</v>
      </c>
      <c r="M6668" s="19">
        <f t="shared" si="1006"/>
        <v>0</v>
      </c>
      <c r="N6668" s="7">
        <f t="shared" si="1007"/>
        <v>-35.706839999999929</v>
      </c>
      <c r="O6668" s="7">
        <f t="shared" si="1008"/>
        <v>0</v>
      </c>
      <c r="R6668" s="7"/>
      <c r="S6668" s="47">
        <f t="shared" si="1009"/>
        <v>2.7</v>
      </c>
      <c r="T6668" s="47">
        <f t="shared" si="1010"/>
        <v>2.7</v>
      </c>
      <c r="U6668" s="47">
        <f t="shared" si="1011"/>
        <v>155.69999999999999</v>
      </c>
      <c r="V6668" s="47">
        <f t="shared" si="1012"/>
        <v>43.83</v>
      </c>
      <c r="W6668" s="11"/>
    </row>
    <row r="6669" spans="1:23" x14ac:dyDescent="0.45">
      <c r="A6669" t="s">
        <v>6674</v>
      </c>
      <c r="B6669">
        <v>50.01</v>
      </c>
      <c r="D6669" s="1" t="str">
        <f>VartojimasGamyba!J6665</f>
        <v>2024-06-04-15</v>
      </c>
      <c r="E6669" s="7">
        <f>VartojimasGamyba!G6665</f>
        <v>0.38400000000000001</v>
      </c>
      <c r="F6669" s="11"/>
      <c r="G6669" s="12">
        <f t="shared" si="1005"/>
        <v>6.732222222222223</v>
      </c>
      <c r="H6669" s="12">
        <v>1.1280000000000001</v>
      </c>
      <c r="I6669" s="12">
        <v>0</v>
      </c>
      <c r="J6669" s="12">
        <v>0</v>
      </c>
      <c r="K6669" s="12"/>
      <c r="L6669" s="12">
        <f>VartojimasGamyba!H6665</f>
        <v>1.512</v>
      </c>
      <c r="M6669" s="19">
        <f t="shared" si="1006"/>
        <v>0</v>
      </c>
      <c r="N6669" s="7">
        <f t="shared" si="1007"/>
        <v>0</v>
      </c>
      <c r="O6669" s="7">
        <f t="shared" si="1008"/>
        <v>0</v>
      </c>
      <c r="R6669" s="7"/>
      <c r="S6669" s="47">
        <f t="shared" si="1009"/>
        <v>1.1280000000000001</v>
      </c>
      <c r="T6669" s="47">
        <f t="shared" si="1010"/>
        <v>1.1280000000000001</v>
      </c>
      <c r="U6669" s="47">
        <f t="shared" si="1011"/>
        <v>150.30000000000001</v>
      </c>
      <c r="V6669" s="47">
        <f t="shared" si="1012"/>
        <v>38.43</v>
      </c>
      <c r="W6669" s="11"/>
    </row>
    <row r="6670" spans="1:23" x14ac:dyDescent="0.45">
      <c r="A6670" t="s">
        <v>6675</v>
      </c>
      <c r="B6670">
        <v>86.02</v>
      </c>
      <c r="D6670" s="1" t="str">
        <f>VartojimasGamyba!J6666</f>
        <v>2024-06-04-16</v>
      </c>
      <c r="E6670" s="7">
        <f>VartojimasGamyba!G6666</f>
        <v>0.64800000000000002</v>
      </c>
      <c r="F6670" s="11"/>
      <c r="G6670" s="12">
        <f t="shared" si="1005"/>
        <v>6.663333333333334</v>
      </c>
      <c r="H6670" s="12">
        <v>0</v>
      </c>
      <c r="I6670" s="12">
        <v>6.8888888888888944E-2</v>
      </c>
      <c r="J6670" s="12">
        <v>0</v>
      </c>
      <c r="K6670" s="12"/>
      <c r="L6670" s="12">
        <f>VartojimasGamyba!H6666</f>
        <v>0.58599999999999997</v>
      </c>
      <c r="M6670" s="19">
        <f t="shared" si="1006"/>
        <v>0</v>
      </c>
      <c r="N6670" s="7">
        <f t="shared" si="1007"/>
        <v>0</v>
      </c>
      <c r="O6670" s="7">
        <f t="shared" si="1008"/>
        <v>0</v>
      </c>
      <c r="R6670" s="7"/>
      <c r="S6670" s="47">
        <f t="shared" si="1009"/>
        <v>0</v>
      </c>
      <c r="T6670" s="47">
        <f t="shared" si="1010"/>
        <v>0</v>
      </c>
      <c r="U6670" s="47">
        <f t="shared" si="1011"/>
        <v>186.31</v>
      </c>
      <c r="V6670" s="47">
        <f t="shared" si="1012"/>
        <v>74.44</v>
      </c>
      <c r="W6670" s="11"/>
    </row>
    <row r="6671" spans="1:23" x14ac:dyDescent="0.45">
      <c r="A6671" t="s">
        <v>6676</v>
      </c>
      <c r="B6671">
        <v>112.35</v>
      </c>
      <c r="D6671" s="1" t="str">
        <f>VartojimasGamyba!J6667</f>
        <v>2024-06-04-17</v>
      </c>
      <c r="E6671" s="7">
        <f>VartojimasGamyba!G6667</f>
        <v>0.18</v>
      </c>
      <c r="F6671" s="11"/>
      <c r="G6671" s="12">
        <f t="shared" si="1005"/>
        <v>6.5977777777777789</v>
      </c>
      <c r="H6671" s="12">
        <v>0</v>
      </c>
      <c r="I6671" s="12">
        <v>6.5555555555555561E-2</v>
      </c>
      <c r="J6671" s="12">
        <v>0</v>
      </c>
      <c r="K6671" s="12"/>
      <c r="L6671" s="12">
        <f>VartojimasGamyba!H6667</f>
        <v>0.121</v>
      </c>
      <c r="M6671" s="19">
        <f t="shared" si="1006"/>
        <v>0</v>
      </c>
      <c r="N6671" s="7">
        <f t="shared" si="1007"/>
        <v>0</v>
      </c>
      <c r="O6671" s="7">
        <f t="shared" si="1008"/>
        <v>0</v>
      </c>
      <c r="R6671" s="7"/>
      <c r="S6671" s="47">
        <f t="shared" si="1009"/>
        <v>0</v>
      </c>
      <c r="T6671" s="47">
        <f t="shared" si="1010"/>
        <v>0</v>
      </c>
      <c r="U6671" s="47">
        <f t="shared" si="1011"/>
        <v>212.64</v>
      </c>
      <c r="V6671" s="47">
        <f t="shared" si="1012"/>
        <v>100.77</v>
      </c>
      <c r="W6671" s="11"/>
    </row>
    <row r="6672" spans="1:23" x14ac:dyDescent="0.45">
      <c r="A6672" t="s">
        <v>6677</v>
      </c>
      <c r="B6672">
        <v>128.44999999999999</v>
      </c>
      <c r="D6672" s="1" t="str">
        <f>VartojimasGamyba!J6668</f>
        <v>2024-06-04-18</v>
      </c>
      <c r="E6672" s="7">
        <f>VartojimasGamyba!G6668</f>
        <v>0.32800000000000001</v>
      </c>
      <c r="F6672" s="11"/>
      <c r="G6672" s="12">
        <f t="shared" si="1005"/>
        <v>6.2488888888888896</v>
      </c>
      <c r="H6672" s="12">
        <v>0</v>
      </c>
      <c r="I6672" s="12">
        <v>0.34888888888888892</v>
      </c>
      <c r="J6672" s="12">
        <v>0</v>
      </c>
      <c r="K6672" s="12"/>
      <c r="L6672" s="12">
        <f>VartojimasGamyba!H6668</f>
        <v>1.4E-2</v>
      </c>
      <c r="M6672" s="19">
        <f t="shared" si="1006"/>
        <v>-4.3368086899420177E-17</v>
      </c>
      <c r="N6672" s="7">
        <f t="shared" si="1007"/>
        <v>-9.9200161973733714E-15</v>
      </c>
      <c r="O6672" s="7">
        <f t="shared" si="1008"/>
        <v>-9.9200161973733714E-15</v>
      </c>
      <c r="R6672" s="7"/>
      <c r="S6672" s="47">
        <f t="shared" si="1009"/>
        <v>-4.3368086899420177E-17</v>
      </c>
      <c r="T6672" s="47">
        <f t="shared" si="1010"/>
        <v>0</v>
      </c>
      <c r="U6672" s="47">
        <f t="shared" si="1011"/>
        <v>228.74</v>
      </c>
      <c r="V6672" s="47">
        <f t="shared" si="1012"/>
        <v>116.86999999999999</v>
      </c>
      <c r="W6672" s="11"/>
    </row>
    <row r="6673" spans="1:23" x14ac:dyDescent="0.45">
      <c r="A6673" t="s">
        <v>6678</v>
      </c>
      <c r="B6673">
        <v>200.01</v>
      </c>
      <c r="D6673" s="1" t="str">
        <f>VartojimasGamyba!J6669</f>
        <v>2024-06-04-19</v>
      </c>
      <c r="E6673" s="7">
        <f>VartojimasGamyba!G6669</f>
        <v>0.26300000000000001</v>
      </c>
      <c r="F6673" s="11"/>
      <c r="G6673" s="12">
        <f t="shared" si="1005"/>
        <v>5.956666666666667</v>
      </c>
      <c r="H6673" s="12">
        <v>0</v>
      </c>
      <c r="I6673" s="12">
        <v>0.29222222222222227</v>
      </c>
      <c r="J6673" s="12">
        <v>0</v>
      </c>
      <c r="K6673" s="12"/>
      <c r="L6673" s="12">
        <f>VartojimasGamyba!H6669</f>
        <v>0</v>
      </c>
      <c r="M6673" s="19">
        <f t="shared" si="1006"/>
        <v>-5.5511151231257827E-17</v>
      </c>
      <c r="N6673" s="7">
        <f t="shared" si="1007"/>
        <v>-1.6669998714746726E-14</v>
      </c>
      <c r="O6673" s="7">
        <f t="shared" si="1008"/>
        <v>-1.6669998714746726E-14</v>
      </c>
      <c r="R6673" s="7"/>
      <c r="S6673" s="47">
        <f t="shared" si="1009"/>
        <v>-5.5511151231257827E-17</v>
      </c>
      <c r="T6673" s="47">
        <f t="shared" si="1010"/>
        <v>0</v>
      </c>
      <c r="U6673" s="47">
        <f t="shared" si="1011"/>
        <v>300.3</v>
      </c>
      <c r="V6673" s="47">
        <f t="shared" si="1012"/>
        <v>188.42999999999998</v>
      </c>
      <c r="W6673" s="11"/>
    </row>
    <row r="6674" spans="1:23" x14ac:dyDescent="0.45">
      <c r="A6674" t="s">
        <v>6679</v>
      </c>
      <c r="B6674">
        <v>250.04</v>
      </c>
      <c r="D6674" s="1" t="str">
        <f>VartojimasGamyba!J6670</f>
        <v>2024-06-04-20</v>
      </c>
      <c r="E6674" s="7">
        <f>VartojimasGamyba!G6670</f>
        <v>0.25800000000000001</v>
      </c>
      <c r="F6674" s="11"/>
      <c r="G6674" s="12">
        <f t="shared" si="1005"/>
        <v>5.67</v>
      </c>
      <c r="H6674" s="12">
        <v>0</v>
      </c>
      <c r="I6674" s="12">
        <v>0.28666666666666668</v>
      </c>
      <c r="J6674" s="12">
        <v>0</v>
      </c>
      <c r="K6674" s="12"/>
      <c r="L6674" s="12">
        <f>VartojimasGamyba!H6670</f>
        <v>0</v>
      </c>
      <c r="M6674" s="19">
        <f t="shared" si="1006"/>
        <v>0</v>
      </c>
      <c r="N6674" s="7">
        <f t="shared" si="1007"/>
        <v>0</v>
      </c>
      <c r="O6674" s="7">
        <f t="shared" si="1008"/>
        <v>0</v>
      </c>
      <c r="P6674" s="7" t="s">
        <v>8873</v>
      </c>
      <c r="R6674" s="7"/>
      <c r="S6674" s="47">
        <f t="shared" si="1009"/>
        <v>0</v>
      </c>
      <c r="T6674" s="47">
        <f t="shared" si="1010"/>
        <v>0</v>
      </c>
      <c r="U6674" s="47">
        <f t="shared" si="1011"/>
        <v>350.33</v>
      </c>
      <c r="V6674" s="47">
        <f t="shared" si="1012"/>
        <v>238.45999999999998</v>
      </c>
      <c r="W6674" s="11"/>
    </row>
    <row r="6675" spans="1:23" x14ac:dyDescent="0.45">
      <c r="A6675" t="s">
        <v>6680</v>
      </c>
      <c r="B6675">
        <v>225.77</v>
      </c>
      <c r="D6675" s="1" t="str">
        <f>VartojimasGamyba!J6671</f>
        <v>2024-06-04-21</v>
      </c>
      <c r="E6675" s="7">
        <f>VartojimasGamyba!G6671</f>
        <v>0.22500000000000001</v>
      </c>
      <c r="F6675" s="11"/>
      <c r="G6675" s="12">
        <f t="shared" si="1005"/>
        <v>5.42</v>
      </c>
      <c r="H6675" s="12">
        <v>0</v>
      </c>
      <c r="I6675" s="12">
        <v>0.25</v>
      </c>
      <c r="J6675" s="12">
        <v>0</v>
      </c>
      <c r="K6675" s="12"/>
      <c r="L6675" s="12">
        <f>VartojimasGamyba!H6671</f>
        <v>0</v>
      </c>
      <c r="M6675" s="19">
        <f t="shared" si="1006"/>
        <v>0</v>
      </c>
      <c r="N6675" s="7">
        <f t="shared" si="1007"/>
        <v>0</v>
      </c>
      <c r="O6675" s="7">
        <f t="shared" si="1008"/>
        <v>0</v>
      </c>
      <c r="P6675" s="7">
        <f>SUM(N6654:N6677)</f>
        <v>-2326.9693399999996</v>
      </c>
      <c r="R6675" s="7"/>
      <c r="S6675" s="47">
        <f t="shared" si="1009"/>
        <v>0</v>
      </c>
      <c r="T6675" s="47">
        <f t="shared" si="1010"/>
        <v>0</v>
      </c>
      <c r="U6675" s="47">
        <f t="shared" si="1011"/>
        <v>326.06</v>
      </c>
      <c r="V6675" s="47">
        <f t="shared" si="1012"/>
        <v>214.19</v>
      </c>
      <c r="W6675" s="11"/>
    </row>
    <row r="6676" spans="1:23" x14ac:dyDescent="0.45">
      <c r="A6676" t="s">
        <v>6681</v>
      </c>
      <c r="B6676">
        <v>200.01</v>
      </c>
      <c r="D6676" s="1" t="str">
        <f>VartojimasGamyba!J6672</f>
        <v>2024-06-04-22</v>
      </c>
      <c r="E6676" s="7">
        <f>VartojimasGamyba!G6672</f>
        <v>0.19500000000000001</v>
      </c>
      <c r="F6676" s="11"/>
      <c r="G6676" s="12">
        <f t="shared" si="1005"/>
        <v>5.2033333333333331</v>
      </c>
      <c r="H6676" s="12">
        <v>0</v>
      </c>
      <c r="I6676" s="12">
        <v>0.21666666666666667</v>
      </c>
      <c r="J6676" s="12">
        <v>0</v>
      </c>
      <c r="K6676" s="12"/>
      <c r="L6676" s="12">
        <f>VartojimasGamyba!H6672</f>
        <v>0</v>
      </c>
      <c r="M6676" s="19">
        <f t="shared" si="1006"/>
        <v>0</v>
      </c>
      <c r="N6676" s="7">
        <f t="shared" si="1007"/>
        <v>0</v>
      </c>
      <c r="O6676" s="7">
        <f t="shared" si="1008"/>
        <v>0</v>
      </c>
      <c r="P6676" s="7" t="s">
        <v>8872</v>
      </c>
      <c r="R6676" s="7"/>
      <c r="S6676" s="47">
        <f t="shared" si="1009"/>
        <v>0</v>
      </c>
      <c r="T6676" s="47">
        <f t="shared" si="1010"/>
        <v>0</v>
      </c>
      <c r="U6676" s="47">
        <f t="shared" si="1011"/>
        <v>300.3</v>
      </c>
      <c r="V6676" s="47">
        <f t="shared" si="1012"/>
        <v>188.42999999999998</v>
      </c>
      <c r="W6676" s="11"/>
    </row>
    <row r="6677" spans="1:23" x14ac:dyDescent="0.45">
      <c r="A6677" t="s">
        <v>6682</v>
      </c>
      <c r="B6677">
        <v>134.33000000000001</v>
      </c>
      <c r="D6677" s="1" t="str">
        <f>VartojimasGamyba!J6673</f>
        <v>2024-06-04-23</v>
      </c>
      <c r="E6677" s="7">
        <f>VartojimasGamyba!G6673</f>
        <v>0.183</v>
      </c>
      <c r="F6677" s="11"/>
      <c r="G6677" s="12">
        <f t="shared" si="1005"/>
        <v>5</v>
      </c>
      <c r="H6677" s="12">
        <v>0</v>
      </c>
      <c r="I6677" s="12">
        <v>0.20333333333333334</v>
      </c>
      <c r="J6677" s="12">
        <v>0</v>
      </c>
      <c r="K6677" s="12"/>
      <c r="L6677" s="12">
        <f>VartojimasGamyba!H6673</f>
        <v>0</v>
      </c>
      <c r="M6677" s="19">
        <f t="shared" si="1006"/>
        <v>0</v>
      </c>
      <c r="N6677" s="7">
        <f t="shared" si="1007"/>
        <v>0</v>
      </c>
      <c r="O6677" s="7">
        <f t="shared" si="1008"/>
        <v>0</v>
      </c>
      <c r="P6677" s="7">
        <f>SUM(O6654:O6677)</f>
        <v>-1.9528451772332647E-13</v>
      </c>
      <c r="Q6677" s="7">
        <f>SUMPRODUCT(B6654:B6677,E6654:E6677)+SUM(E6654:E6677)*$Z$21-SUMPRODUCT(B6654:B6677,L6654:L6677)+SUM(L6654:L6677)*ABS($Z$20)</f>
        <v>-1618.8264600000002</v>
      </c>
      <c r="R6677" s="7"/>
      <c r="S6677" s="47">
        <f t="shared" si="1009"/>
        <v>0</v>
      </c>
      <c r="T6677" s="47">
        <f t="shared" si="1010"/>
        <v>0</v>
      </c>
      <c r="U6677" s="47">
        <f t="shared" si="1011"/>
        <v>234.62</v>
      </c>
      <c r="V6677" s="47">
        <f t="shared" si="1012"/>
        <v>122.75000000000001</v>
      </c>
      <c r="W6677" s="11">
        <f>IF(P6677&lt;&gt;Q6677,1,0)</f>
        <v>1</v>
      </c>
    </row>
    <row r="6678" spans="1:23" x14ac:dyDescent="0.45">
      <c r="A6678" t="s">
        <v>6683</v>
      </c>
      <c r="B6678">
        <v>129.63</v>
      </c>
      <c r="D6678" s="9" t="str">
        <f>VartojimasGamyba!J6674</f>
        <v>2024-06-05-00</v>
      </c>
      <c r="E6678" s="8">
        <f>VartojimasGamyba!G6674</f>
        <v>0.108</v>
      </c>
      <c r="F6678" s="11"/>
      <c r="G6678" s="7">
        <f>G6677+H6678-I6678</f>
        <v>4.88</v>
      </c>
      <c r="H6678" s="7">
        <v>0</v>
      </c>
      <c r="I6678" s="7">
        <v>0.12000000000000001</v>
      </c>
      <c r="J6678" s="7">
        <v>0</v>
      </c>
      <c r="L6678" s="7">
        <f>VartojimasGamyba!H6674</f>
        <v>0</v>
      </c>
      <c r="M6678" s="15">
        <f t="shared" si="1006"/>
        <v>-1.3877787807814457E-17</v>
      </c>
      <c r="N6678" s="7">
        <f t="shared" si="1007"/>
        <v>-3.1907809727727001E-15</v>
      </c>
      <c r="O6678" s="7">
        <f t="shared" si="1008"/>
        <v>-3.1907809727727001E-15</v>
      </c>
      <c r="R6678" s="20" t="s">
        <v>8783</v>
      </c>
      <c r="S6678" s="47">
        <f t="shared" si="1009"/>
        <v>-1.3877787807814457E-17</v>
      </c>
      <c r="T6678" s="47">
        <f t="shared" si="1010"/>
        <v>0</v>
      </c>
      <c r="U6678" s="47">
        <f t="shared" si="1011"/>
        <v>229.92000000000002</v>
      </c>
      <c r="V6678" s="47">
        <f t="shared" si="1012"/>
        <v>118.05</v>
      </c>
      <c r="W6678" s="11"/>
    </row>
    <row r="6679" spans="1:23" x14ac:dyDescent="0.45">
      <c r="A6679" t="s">
        <v>6684</v>
      </c>
      <c r="B6679">
        <v>132.13999999999999</v>
      </c>
      <c r="D6679" s="9" t="str">
        <f>VartojimasGamyba!J6675</f>
        <v>2024-06-05-01</v>
      </c>
      <c r="E6679" s="8">
        <f>VartojimasGamyba!G6675</f>
        <v>0.14199999999999999</v>
      </c>
      <c r="F6679" s="11"/>
      <c r="G6679" s="7">
        <f t="shared" ref="G6679:G6701" si="1013">G6678+H6679-I6679</f>
        <v>4.7222222222222223</v>
      </c>
      <c r="H6679" s="7">
        <v>0</v>
      </c>
      <c r="I6679" s="7">
        <v>0.15777777777777777</v>
      </c>
      <c r="J6679" s="7">
        <v>0</v>
      </c>
      <c r="L6679" s="7">
        <f>VartojimasGamyba!H6675</f>
        <v>0</v>
      </c>
      <c r="M6679" s="15">
        <f t="shared" si="1006"/>
        <v>0</v>
      </c>
      <c r="N6679" s="7">
        <f t="shared" si="1007"/>
        <v>0</v>
      </c>
      <c r="O6679" s="7">
        <f t="shared" si="1008"/>
        <v>0</v>
      </c>
      <c r="R6679" s="7"/>
      <c r="S6679" s="47">
        <f t="shared" si="1009"/>
        <v>0</v>
      </c>
      <c r="T6679" s="47">
        <f t="shared" si="1010"/>
        <v>0</v>
      </c>
      <c r="U6679" s="47">
        <f t="shared" si="1011"/>
        <v>232.43</v>
      </c>
      <c r="V6679" s="47">
        <f t="shared" si="1012"/>
        <v>120.55999999999999</v>
      </c>
      <c r="W6679" s="11"/>
    </row>
    <row r="6680" spans="1:23" x14ac:dyDescent="0.45">
      <c r="A6680" t="s">
        <v>6685</v>
      </c>
      <c r="B6680">
        <v>118.17</v>
      </c>
      <c r="D6680" s="9" t="str">
        <f>VartojimasGamyba!J6676</f>
        <v>2024-06-05-02</v>
      </c>
      <c r="E6680" s="8">
        <f>VartojimasGamyba!G6676</f>
        <v>9.7000000000000003E-2</v>
      </c>
      <c r="F6680" s="11"/>
      <c r="G6680" s="7">
        <f t="shared" si="1013"/>
        <v>4.637777777777778</v>
      </c>
      <c r="H6680" s="7">
        <v>0</v>
      </c>
      <c r="I6680" s="7">
        <v>8.4444444444444433E-2</v>
      </c>
      <c r="J6680" s="7">
        <v>0</v>
      </c>
      <c r="L6680" s="7">
        <f>VartojimasGamyba!H6676</f>
        <v>2.1000000000000001E-2</v>
      </c>
      <c r="M6680" s="15">
        <f t="shared" si="1006"/>
        <v>0</v>
      </c>
      <c r="N6680" s="7">
        <f t="shared" si="1007"/>
        <v>0</v>
      </c>
      <c r="O6680" s="7">
        <f t="shared" si="1008"/>
        <v>0</v>
      </c>
      <c r="R6680" s="7"/>
      <c r="S6680" s="47">
        <f t="shared" si="1009"/>
        <v>0</v>
      </c>
      <c r="T6680" s="47">
        <f t="shared" si="1010"/>
        <v>0</v>
      </c>
      <c r="U6680" s="47">
        <f t="shared" si="1011"/>
        <v>218.46</v>
      </c>
      <c r="V6680" s="47">
        <f t="shared" si="1012"/>
        <v>106.59</v>
      </c>
      <c r="W6680" s="11"/>
    </row>
    <row r="6681" spans="1:23" x14ac:dyDescent="0.45">
      <c r="A6681" t="s">
        <v>6686</v>
      </c>
      <c r="B6681">
        <v>113.12</v>
      </c>
      <c r="D6681" s="9" t="str">
        <f>VartojimasGamyba!J6677</f>
        <v>2024-06-05-03</v>
      </c>
      <c r="E6681" s="8">
        <f>VartojimasGamyba!G6677</f>
        <v>0.127</v>
      </c>
      <c r="F6681" s="11"/>
      <c r="G6681" s="7">
        <f t="shared" si="1013"/>
        <v>4.5922222222222224</v>
      </c>
      <c r="H6681" s="7">
        <v>0</v>
      </c>
      <c r="I6681" s="7">
        <v>4.5555555555555564E-2</v>
      </c>
      <c r="J6681" s="7">
        <v>0</v>
      </c>
      <c r="L6681" s="7">
        <f>VartojimasGamyba!H6677</f>
        <v>8.5999999999999993E-2</v>
      </c>
      <c r="M6681" s="15">
        <f t="shared" si="1006"/>
        <v>0</v>
      </c>
      <c r="N6681" s="7">
        <f t="shared" si="1007"/>
        <v>0</v>
      </c>
      <c r="O6681" s="7">
        <f t="shared" si="1008"/>
        <v>0</v>
      </c>
      <c r="R6681" s="7"/>
      <c r="S6681" s="47">
        <f t="shared" si="1009"/>
        <v>0</v>
      </c>
      <c r="T6681" s="47">
        <f t="shared" si="1010"/>
        <v>0</v>
      </c>
      <c r="U6681" s="47">
        <f t="shared" si="1011"/>
        <v>213.41000000000003</v>
      </c>
      <c r="V6681" s="47">
        <f t="shared" si="1012"/>
        <v>101.54</v>
      </c>
      <c r="W6681" s="11"/>
    </row>
    <row r="6682" spans="1:23" x14ac:dyDescent="0.45">
      <c r="A6682" t="s">
        <v>6687</v>
      </c>
      <c r="B6682">
        <v>113.11</v>
      </c>
      <c r="D6682" s="9" t="str">
        <f>VartojimasGamyba!J6678</f>
        <v>2024-06-05-04</v>
      </c>
      <c r="E6682" s="8">
        <f>VartojimasGamyba!G6678</f>
        <v>2E-3</v>
      </c>
      <c r="F6682" s="11"/>
      <c r="G6682" s="7">
        <f t="shared" si="1013"/>
        <v>4.5922222222222224</v>
      </c>
      <c r="H6682" s="7">
        <v>2.2204460492503131E-16</v>
      </c>
      <c r="I6682" s="7">
        <v>0</v>
      </c>
      <c r="J6682" s="7">
        <v>0.59399999999999997</v>
      </c>
      <c r="L6682" s="7">
        <f>VartojimasGamyba!H6678</f>
        <v>0.59599999999999997</v>
      </c>
      <c r="M6682" s="15">
        <f t="shared" si="1006"/>
        <v>0</v>
      </c>
      <c r="N6682" s="7">
        <f t="shared" si="1007"/>
        <v>-60.308819999999997</v>
      </c>
      <c r="O6682" s="7">
        <f t="shared" si="1008"/>
        <v>0</v>
      </c>
      <c r="R6682" s="7"/>
      <c r="S6682" s="47">
        <f t="shared" si="1009"/>
        <v>0.59399999999999997</v>
      </c>
      <c r="T6682" s="47">
        <f t="shared" si="1010"/>
        <v>0.59399999999999997</v>
      </c>
      <c r="U6682" s="47">
        <f t="shared" si="1011"/>
        <v>213.4</v>
      </c>
      <c r="V6682" s="47">
        <f t="shared" si="1012"/>
        <v>101.53</v>
      </c>
      <c r="W6682" s="11"/>
    </row>
    <row r="6683" spans="1:23" x14ac:dyDescent="0.45">
      <c r="A6683" t="s">
        <v>6688</v>
      </c>
      <c r="B6683">
        <v>111.76</v>
      </c>
      <c r="D6683" s="9" t="str">
        <f>VartojimasGamyba!J6679</f>
        <v>2024-06-05-05</v>
      </c>
      <c r="E6683" s="8">
        <f>VartojimasGamyba!G6679</f>
        <v>0</v>
      </c>
      <c r="F6683" s="11"/>
      <c r="G6683" s="7">
        <f t="shared" si="1013"/>
        <v>4.5922222222222224</v>
      </c>
      <c r="H6683" s="7">
        <v>0</v>
      </c>
      <c r="I6683" s="7">
        <v>0</v>
      </c>
      <c r="J6683" s="7">
        <v>1.5369999999999999</v>
      </c>
      <c r="L6683" s="7">
        <f>VartojimasGamyba!H6679</f>
        <v>1.5369999999999999</v>
      </c>
      <c r="M6683" s="15">
        <f t="shared" si="1006"/>
        <v>0</v>
      </c>
      <c r="N6683" s="7">
        <f t="shared" si="1007"/>
        <v>-153.97666000000001</v>
      </c>
      <c r="O6683" s="7">
        <f t="shared" si="1008"/>
        <v>0</v>
      </c>
      <c r="R6683" s="7"/>
      <c r="S6683" s="47">
        <f t="shared" si="1009"/>
        <v>1.5369999999999999</v>
      </c>
      <c r="T6683" s="47">
        <f t="shared" si="1010"/>
        <v>1.5369999999999999</v>
      </c>
      <c r="U6683" s="47">
        <f t="shared" si="1011"/>
        <v>212.05</v>
      </c>
      <c r="V6683" s="47">
        <f t="shared" si="1012"/>
        <v>100.18</v>
      </c>
      <c r="W6683" s="11"/>
    </row>
    <row r="6684" spans="1:23" x14ac:dyDescent="0.45">
      <c r="A6684" t="s">
        <v>6689</v>
      </c>
      <c r="B6684">
        <v>190.01</v>
      </c>
      <c r="D6684" s="9" t="str">
        <f>VartojimasGamyba!J6680</f>
        <v>2024-06-05-06</v>
      </c>
      <c r="E6684" s="8">
        <f>VartojimasGamyba!G6680</f>
        <v>0</v>
      </c>
      <c r="F6684" s="11"/>
      <c r="G6684" s="7">
        <f t="shared" si="1013"/>
        <v>4.5922222222222224</v>
      </c>
      <c r="H6684" s="7">
        <v>0</v>
      </c>
      <c r="I6684" s="7">
        <v>0</v>
      </c>
      <c r="J6684" s="7">
        <v>2.5379999999999998</v>
      </c>
      <c r="L6684" s="7">
        <f>VartojimasGamyba!H6680</f>
        <v>2.5379999999999998</v>
      </c>
      <c r="M6684" s="15">
        <f t="shared" si="1006"/>
        <v>0</v>
      </c>
      <c r="N6684" s="7">
        <f t="shared" si="1007"/>
        <v>-452.8553399999999</v>
      </c>
      <c r="O6684" s="7">
        <f t="shared" si="1008"/>
        <v>0</v>
      </c>
      <c r="R6684" s="7"/>
      <c r="S6684" s="47">
        <f t="shared" si="1009"/>
        <v>2.5379999999999998</v>
      </c>
      <c r="T6684" s="47">
        <f t="shared" si="1010"/>
        <v>2.5379999999999998</v>
      </c>
      <c r="U6684" s="47">
        <f t="shared" si="1011"/>
        <v>290.3</v>
      </c>
      <c r="V6684" s="47">
        <f t="shared" si="1012"/>
        <v>178.42999999999998</v>
      </c>
      <c r="W6684" s="11"/>
    </row>
    <row r="6685" spans="1:23" x14ac:dyDescent="0.45">
      <c r="A6685" t="s">
        <v>6690</v>
      </c>
      <c r="B6685">
        <v>132.24</v>
      </c>
      <c r="D6685" s="9" t="str">
        <f>VartojimasGamyba!J6681</f>
        <v>2024-06-05-07</v>
      </c>
      <c r="E6685" s="8">
        <f>VartojimasGamyba!G6681</f>
        <v>0</v>
      </c>
      <c r="F6685" s="11"/>
      <c r="G6685" s="7">
        <f t="shared" si="1013"/>
        <v>4.5922222222222224</v>
      </c>
      <c r="H6685" s="7">
        <v>0</v>
      </c>
      <c r="I6685" s="7">
        <v>0</v>
      </c>
      <c r="J6685" s="7">
        <v>3.0529999999999999</v>
      </c>
      <c r="L6685" s="7">
        <f>VartojimasGamyba!H6681</f>
        <v>3.0529999999999999</v>
      </c>
      <c r="M6685" s="15">
        <f t="shared" si="1006"/>
        <v>0</v>
      </c>
      <c r="N6685" s="7">
        <f t="shared" si="1007"/>
        <v>-368.37498000000005</v>
      </c>
      <c r="O6685" s="7">
        <f t="shared" si="1008"/>
        <v>0</v>
      </c>
      <c r="R6685" s="7"/>
      <c r="S6685" s="47">
        <f t="shared" si="1009"/>
        <v>3.0529999999999999</v>
      </c>
      <c r="T6685" s="47">
        <f t="shared" si="1010"/>
        <v>3.0529999999999999</v>
      </c>
      <c r="U6685" s="47">
        <f t="shared" si="1011"/>
        <v>232.53000000000003</v>
      </c>
      <c r="V6685" s="47">
        <f t="shared" si="1012"/>
        <v>120.66000000000001</v>
      </c>
      <c r="W6685" s="11"/>
    </row>
    <row r="6686" spans="1:23" x14ac:dyDescent="0.45">
      <c r="A6686" t="s">
        <v>6691</v>
      </c>
      <c r="B6686">
        <v>146.88</v>
      </c>
      <c r="D6686" s="9" t="str">
        <f>VartojimasGamyba!J6682</f>
        <v>2024-06-05-08</v>
      </c>
      <c r="E6686" s="8">
        <f>VartojimasGamyba!G6682</f>
        <v>0</v>
      </c>
      <c r="F6686" s="11"/>
      <c r="G6686" s="7">
        <f t="shared" si="1013"/>
        <v>4.5922222222222224</v>
      </c>
      <c r="H6686" s="7">
        <v>0</v>
      </c>
      <c r="I6686" s="7">
        <v>0</v>
      </c>
      <c r="J6686" s="7">
        <v>3.6309999999999998</v>
      </c>
      <c r="L6686" s="7">
        <f>VartojimasGamyba!H6682</f>
        <v>3.6309999999999998</v>
      </c>
      <c r="M6686" s="15">
        <f t="shared" si="1006"/>
        <v>0</v>
      </c>
      <c r="N6686" s="7">
        <f t="shared" si="1007"/>
        <v>-491.27429999999993</v>
      </c>
      <c r="O6686" s="7">
        <f t="shared" si="1008"/>
        <v>0</v>
      </c>
      <c r="R6686" s="7"/>
      <c r="S6686" s="47">
        <f t="shared" si="1009"/>
        <v>3.6309999999999998</v>
      </c>
      <c r="T6686" s="47">
        <f t="shared" si="1010"/>
        <v>3.6309999999999998</v>
      </c>
      <c r="U6686" s="47">
        <f t="shared" si="1011"/>
        <v>247.17000000000002</v>
      </c>
      <c r="V6686" s="47">
        <f t="shared" si="1012"/>
        <v>135.29999999999998</v>
      </c>
      <c r="W6686" s="11"/>
    </row>
    <row r="6687" spans="1:23" x14ac:dyDescent="0.45">
      <c r="A6687" t="s">
        <v>6692</v>
      </c>
      <c r="B6687">
        <v>114.13</v>
      </c>
      <c r="D6687" s="9" t="str">
        <f>VartojimasGamyba!J6683</f>
        <v>2024-06-05-09</v>
      </c>
      <c r="E6687" s="8">
        <f>VartojimasGamyba!G6683</f>
        <v>0</v>
      </c>
      <c r="F6687" s="11"/>
      <c r="G6687" s="7">
        <f t="shared" si="1013"/>
        <v>4.5922222222222207</v>
      </c>
      <c r="H6687" s="7">
        <v>0</v>
      </c>
      <c r="I6687" s="7">
        <v>1.9737298215558339E-15</v>
      </c>
      <c r="J6687" s="7">
        <v>4.1559999999999997</v>
      </c>
      <c r="L6687" s="7">
        <f>VartojimasGamyba!H6683</f>
        <v>4.1559999999999997</v>
      </c>
      <c r="M6687" s="15">
        <f t="shared" si="1006"/>
        <v>0</v>
      </c>
      <c r="N6687" s="7">
        <f t="shared" si="1007"/>
        <v>-426.19779999999997</v>
      </c>
      <c r="O6687" s="7">
        <f t="shared" si="1008"/>
        <v>0</v>
      </c>
      <c r="R6687" s="7"/>
      <c r="S6687" s="47">
        <f t="shared" si="1009"/>
        <v>4.1559999999999997</v>
      </c>
      <c r="T6687" s="47">
        <f t="shared" si="1010"/>
        <v>4.1559999999999997</v>
      </c>
      <c r="U6687" s="47">
        <f t="shared" si="1011"/>
        <v>214.42000000000002</v>
      </c>
      <c r="V6687" s="47">
        <f t="shared" si="1012"/>
        <v>102.55</v>
      </c>
      <c r="W6687" s="11"/>
    </row>
    <row r="6688" spans="1:23" x14ac:dyDescent="0.45">
      <c r="A6688" t="s">
        <v>6693</v>
      </c>
      <c r="B6688">
        <v>85.99</v>
      </c>
      <c r="D6688" s="9" t="str">
        <f>VartojimasGamyba!J6684</f>
        <v>2024-06-05-10</v>
      </c>
      <c r="E6688" s="8">
        <f>VartojimasGamyba!G6684</f>
        <v>0</v>
      </c>
      <c r="F6688" s="11"/>
      <c r="G6688" s="7">
        <f t="shared" si="1013"/>
        <v>4.5922222222222207</v>
      </c>
      <c r="H6688" s="7">
        <v>0</v>
      </c>
      <c r="I6688" s="7">
        <v>0</v>
      </c>
      <c r="J6688" s="7">
        <v>2.5920000000000001</v>
      </c>
      <c r="L6688" s="7">
        <f>VartojimasGamyba!H6684</f>
        <v>2.5920000000000001</v>
      </c>
      <c r="M6688" s="15">
        <f t="shared" si="1006"/>
        <v>0</v>
      </c>
      <c r="N6688" s="7">
        <f t="shared" si="1007"/>
        <v>-192.87072000000001</v>
      </c>
      <c r="O6688" s="7">
        <f t="shared" si="1008"/>
        <v>0</v>
      </c>
      <c r="R6688" s="7"/>
      <c r="S6688" s="47">
        <f t="shared" si="1009"/>
        <v>2.5920000000000001</v>
      </c>
      <c r="T6688" s="47">
        <f t="shared" si="1010"/>
        <v>2.5920000000000001</v>
      </c>
      <c r="U6688" s="47">
        <f t="shared" si="1011"/>
        <v>186.28</v>
      </c>
      <c r="V6688" s="47">
        <f t="shared" si="1012"/>
        <v>74.41</v>
      </c>
      <c r="W6688" s="11"/>
    </row>
    <row r="6689" spans="1:23" x14ac:dyDescent="0.45">
      <c r="A6689" t="s">
        <v>6694</v>
      </c>
      <c r="B6689">
        <v>70.75</v>
      </c>
      <c r="D6689" s="9" t="str">
        <f>VartojimasGamyba!J6685</f>
        <v>2024-06-05-11</v>
      </c>
      <c r="E6689" s="8">
        <f>VartojimasGamyba!G6685</f>
        <v>0</v>
      </c>
      <c r="F6689" s="11"/>
      <c r="G6689" s="7">
        <f t="shared" si="1013"/>
        <v>4.5922222222222207</v>
      </c>
      <c r="H6689" s="7">
        <v>0</v>
      </c>
      <c r="I6689" s="7">
        <v>0</v>
      </c>
      <c r="J6689" s="7">
        <v>2.5499999999999998</v>
      </c>
      <c r="L6689" s="7">
        <f>VartojimasGamyba!H6685</f>
        <v>2.5499999999999998</v>
      </c>
      <c r="M6689" s="15">
        <f t="shared" si="1006"/>
        <v>0</v>
      </c>
      <c r="N6689" s="7">
        <f t="shared" si="1007"/>
        <v>-150.8835</v>
      </c>
      <c r="O6689" s="7">
        <f t="shared" si="1008"/>
        <v>0</v>
      </c>
      <c r="R6689" s="7"/>
      <c r="S6689" s="47">
        <f t="shared" si="1009"/>
        <v>2.5499999999999998</v>
      </c>
      <c r="T6689" s="47">
        <f t="shared" si="1010"/>
        <v>2.5499999999999998</v>
      </c>
      <c r="U6689" s="47">
        <f t="shared" si="1011"/>
        <v>171.04000000000002</v>
      </c>
      <c r="V6689" s="47">
        <f t="shared" si="1012"/>
        <v>59.17</v>
      </c>
      <c r="W6689" s="11"/>
    </row>
    <row r="6690" spans="1:23" x14ac:dyDescent="0.45">
      <c r="A6690" t="s">
        <v>6695</v>
      </c>
      <c r="B6690">
        <v>64.319999999999993</v>
      </c>
      <c r="D6690" s="9" t="str">
        <f>VartojimasGamyba!J6686</f>
        <v>2024-06-05-12</v>
      </c>
      <c r="E6690" s="8">
        <f>VartojimasGamyba!G6686</f>
        <v>0</v>
      </c>
      <c r="F6690" s="11"/>
      <c r="G6690" s="7">
        <f t="shared" si="1013"/>
        <v>4.5922222222222207</v>
      </c>
      <c r="H6690" s="7">
        <v>0</v>
      </c>
      <c r="I6690" s="7">
        <v>0</v>
      </c>
      <c r="J6690" s="7">
        <v>3.5049999999999999</v>
      </c>
      <c r="L6690" s="7">
        <f>VartojimasGamyba!H6686</f>
        <v>3.5049999999999999</v>
      </c>
      <c r="M6690" s="15">
        <f t="shared" si="1006"/>
        <v>0</v>
      </c>
      <c r="N6690" s="7">
        <f t="shared" si="1007"/>
        <v>-184.85369999999998</v>
      </c>
      <c r="O6690" s="7">
        <f t="shared" si="1008"/>
        <v>0</v>
      </c>
      <c r="R6690" s="7"/>
      <c r="S6690" s="47">
        <f t="shared" si="1009"/>
        <v>3.5049999999999999</v>
      </c>
      <c r="T6690" s="47">
        <f t="shared" si="1010"/>
        <v>3.5049999999999999</v>
      </c>
      <c r="U6690" s="47">
        <f t="shared" si="1011"/>
        <v>164.61</v>
      </c>
      <c r="V6690" s="47">
        <f t="shared" si="1012"/>
        <v>52.739999999999995</v>
      </c>
      <c r="W6690" s="11"/>
    </row>
    <row r="6691" spans="1:23" x14ac:dyDescent="0.45">
      <c r="A6691" t="s">
        <v>6696</v>
      </c>
      <c r="B6691">
        <v>50.75</v>
      </c>
      <c r="D6691" s="9" t="str">
        <f>VartojimasGamyba!J6687</f>
        <v>2024-06-05-13</v>
      </c>
      <c r="E6691" s="8">
        <f>VartojimasGamyba!G6687</f>
        <v>0.107</v>
      </c>
      <c r="F6691" s="11"/>
      <c r="G6691" s="7">
        <f t="shared" si="1013"/>
        <v>4.5922222222222207</v>
      </c>
      <c r="H6691" s="7">
        <v>0</v>
      </c>
      <c r="I6691" s="7">
        <v>-4.4408920985006262E-16</v>
      </c>
      <c r="J6691" s="7">
        <v>3.206</v>
      </c>
      <c r="L6691" s="7">
        <f>VartojimasGamyba!H6687</f>
        <v>3.3130000000000002</v>
      </c>
      <c r="M6691" s="15">
        <f t="shared" si="1006"/>
        <v>0</v>
      </c>
      <c r="N6691" s="7">
        <f t="shared" si="1007"/>
        <v>-125.57902</v>
      </c>
      <c r="O6691" s="7">
        <f t="shared" si="1008"/>
        <v>0</v>
      </c>
      <c r="R6691" s="7"/>
      <c r="S6691" s="47">
        <f t="shared" si="1009"/>
        <v>3.206</v>
      </c>
      <c r="T6691" s="47">
        <f t="shared" si="1010"/>
        <v>3.206</v>
      </c>
      <c r="U6691" s="47">
        <f t="shared" si="1011"/>
        <v>151.04000000000002</v>
      </c>
      <c r="V6691" s="47">
        <f t="shared" si="1012"/>
        <v>39.17</v>
      </c>
      <c r="W6691" s="11"/>
    </row>
    <row r="6692" spans="1:23" x14ac:dyDescent="0.45">
      <c r="A6692" t="s">
        <v>6697</v>
      </c>
      <c r="B6692">
        <v>31.64</v>
      </c>
      <c r="D6692" s="9" t="str">
        <f>VartojimasGamyba!J6688</f>
        <v>2024-06-05-14</v>
      </c>
      <c r="E6692" s="8">
        <f>VartojimasGamyba!G6688</f>
        <v>0</v>
      </c>
      <c r="F6692" s="11"/>
      <c r="G6692" s="7">
        <f t="shared" si="1013"/>
        <v>6.8355555555555556</v>
      </c>
      <c r="H6692" s="7">
        <v>2.243333333333335</v>
      </c>
      <c r="I6692" s="7">
        <v>0</v>
      </c>
      <c r="J6692" s="7">
        <v>6.66666666665372E-4</v>
      </c>
      <c r="L6692" s="7">
        <f>VartojimasGamyba!H6688</f>
        <v>2.2440000000000002</v>
      </c>
      <c r="M6692" s="15">
        <f t="shared" si="1006"/>
        <v>0</v>
      </c>
      <c r="N6692" s="7">
        <f t="shared" si="1007"/>
        <v>-1.3373333333307364E-2</v>
      </c>
      <c r="O6692" s="7">
        <f t="shared" si="1008"/>
        <v>0</v>
      </c>
      <c r="R6692" s="7"/>
      <c r="S6692" s="47">
        <f t="shared" si="1009"/>
        <v>2.2440000000000002</v>
      </c>
      <c r="T6692" s="47">
        <f t="shared" si="1010"/>
        <v>2.2440000000000002</v>
      </c>
      <c r="U6692" s="47">
        <f t="shared" si="1011"/>
        <v>131.93</v>
      </c>
      <c r="V6692" s="47">
        <f t="shared" si="1012"/>
        <v>20.060000000000002</v>
      </c>
      <c r="W6692" s="11"/>
    </row>
    <row r="6693" spans="1:23" x14ac:dyDescent="0.45">
      <c r="A6693" t="s">
        <v>6698</v>
      </c>
      <c r="B6693">
        <v>88.19</v>
      </c>
      <c r="D6693" s="9" t="str">
        <f>VartojimasGamyba!J6689</f>
        <v>2024-06-05-15</v>
      </c>
      <c r="E6693" s="8">
        <f>VartojimasGamyba!G6689</f>
        <v>1E-3</v>
      </c>
      <c r="F6693" s="11"/>
      <c r="G6693" s="7">
        <f t="shared" si="1013"/>
        <v>6.8355555555555556</v>
      </c>
      <c r="H6693" s="7">
        <v>0</v>
      </c>
      <c r="I6693" s="7">
        <v>-2.2204460492503131E-16</v>
      </c>
      <c r="J6693" s="7">
        <v>1.2100000000000002</v>
      </c>
      <c r="L6693" s="7">
        <f>VartojimasGamyba!H6689</f>
        <v>1.2110000000000001</v>
      </c>
      <c r="M6693" s="15">
        <f t="shared" si="1006"/>
        <v>0</v>
      </c>
      <c r="N6693" s="7">
        <f t="shared" si="1007"/>
        <v>-92.698100000000011</v>
      </c>
      <c r="O6693" s="7">
        <f t="shared" si="1008"/>
        <v>0</v>
      </c>
      <c r="R6693" s="7"/>
      <c r="S6693" s="47">
        <f t="shared" si="1009"/>
        <v>1.2100000000000002</v>
      </c>
      <c r="T6693" s="47">
        <f t="shared" si="1010"/>
        <v>1.2100000000000002</v>
      </c>
      <c r="U6693" s="47">
        <f t="shared" si="1011"/>
        <v>188.48000000000002</v>
      </c>
      <c r="V6693" s="47">
        <f t="shared" si="1012"/>
        <v>76.61</v>
      </c>
      <c r="W6693" s="11"/>
    </row>
    <row r="6694" spans="1:23" x14ac:dyDescent="0.45">
      <c r="A6694" t="s">
        <v>6699</v>
      </c>
      <c r="B6694">
        <v>88.2</v>
      </c>
      <c r="D6694" s="9" t="str">
        <f>VartojimasGamyba!J6690</f>
        <v>2024-06-05-16</v>
      </c>
      <c r="E6694" s="8">
        <f>VartojimasGamyba!G6690</f>
        <v>0</v>
      </c>
      <c r="F6694" s="11"/>
      <c r="G6694" s="7">
        <f t="shared" si="1013"/>
        <v>6.8355555555555556</v>
      </c>
      <c r="H6694" s="7">
        <v>0</v>
      </c>
      <c r="I6694" s="7">
        <v>0</v>
      </c>
      <c r="J6694" s="7">
        <v>0.70899999999999996</v>
      </c>
      <c r="L6694" s="7">
        <f>VartojimasGamyba!H6690</f>
        <v>0.70899999999999996</v>
      </c>
      <c r="M6694" s="15">
        <f t="shared" si="1006"/>
        <v>0</v>
      </c>
      <c r="N6694" s="7">
        <f t="shared" si="1007"/>
        <v>-54.32358</v>
      </c>
      <c r="O6694" s="7">
        <f t="shared" si="1008"/>
        <v>0</v>
      </c>
      <c r="R6694" s="7"/>
      <c r="S6694" s="47">
        <f t="shared" si="1009"/>
        <v>0.70899999999999996</v>
      </c>
      <c r="T6694" s="47">
        <f t="shared" si="1010"/>
        <v>0.70899999999999996</v>
      </c>
      <c r="U6694" s="47">
        <f t="shared" si="1011"/>
        <v>188.49</v>
      </c>
      <c r="V6694" s="47">
        <f t="shared" si="1012"/>
        <v>76.62</v>
      </c>
      <c r="W6694" s="11"/>
    </row>
    <row r="6695" spans="1:23" x14ac:dyDescent="0.45">
      <c r="A6695" t="s">
        <v>6700</v>
      </c>
      <c r="B6695">
        <v>45.17</v>
      </c>
      <c r="D6695" s="9" t="str">
        <f>VartojimasGamyba!J6691</f>
        <v>2024-06-05-17</v>
      </c>
      <c r="E6695" s="8">
        <f>VartojimasGamyba!G6691</f>
        <v>0.158</v>
      </c>
      <c r="F6695" s="11"/>
      <c r="G6695" s="7">
        <f t="shared" si="1013"/>
        <v>6.7811111111111115</v>
      </c>
      <c r="H6695" s="7">
        <v>0</v>
      </c>
      <c r="I6695" s="7">
        <v>5.4444444444444448E-2</v>
      </c>
      <c r="J6695" s="7">
        <v>0</v>
      </c>
      <c r="L6695" s="7">
        <f>VartojimasGamyba!H6691</f>
        <v>0.109</v>
      </c>
      <c r="M6695" s="15">
        <f t="shared" si="1006"/>
        <v>0</v>
      </c>
      <c r="N6695" s="7">
        <f t="shared" si="1007"/>
        <v>0</v>
      </c>
      <c r="O6695" s="7">
        <f t="shared" si="1008"/>
        <v>0</v>
      </c>
      <c r="R6695" s="7"/>
      <c r="S6695" s="47">
        <f t="shared" si="1009"/>
        <v>0</v>
      </c>
      <c r="T6695" s="47">
        <f t="shared" si="1010"/>
        <v>0</v>
      </c>
      <c r="U6695" s="47">
        <f t="shared" si="1011"/>
        <v>145.46</v>
      </c>
      <c r="V6695" s="47">
        <f t="shared" si="1012"/>
        <v>33.590000000000003</v>
      </c>
      <c r="W6695" s="11"/>
    </row>
    <row r="6696" spans="1:23" x14ac:dyDescent="0.45">
      <c r="A6696" t="s">
        <v>6701</v>
      </c>
      <c r="B6696">
        <v>112.4</v>
      </c>
      <c r="D6696" s="9" t="str">
        <f>VartojimasGamyba!J6692</f>
        <v>2024-06-05-18</v>
      </c>
      <c r="E6696" s="8">
        <f>VartojimasGamyba!G6692</f>
        <v>0.34599999999999997</v>
      </c>
      <c r="F6696" s="11"/>
      <c r="G6696" s="7">
        <f t="shared" si="1013"/>
        <v>6.4144444444444453</v>
      </c>
      <c r="H6696" s="7">
        <v>0</v>
      </c>
      <c r="I6696" s="7">
        <v>0.36666666666666614</v>
      </c>
      <c r="J6696" s="7">
        <v>0</v>
      </c>
      <c r="L6696" s="7">
        <f>VartojimasGamyba!H6692</f>
        <v>1.6E-2</v>
      </c>
      <c r="M6696" s="15">
        <f t="shared" si="1006"/>
        <v>4.5796699765787707E-16</v>
      </c>
      <c r="N6696" s="7">
        <f t="shared" si="1007"/>
        <v>9.7405000731853868E-14</v>
      </c>
      <c r="O6696" s="7">
        <f t="shared" si="1008"/>
        <v>9.7405000731853868E-14</v>
      </c>
      <c r="R6696" s="7"/>
      <c r="S6696" s="47">
        <f t="shared" si="1009"/>
        <v>4.5796699765787707E-16</v>
      </c>
      <c r="T6696" s="47">
        <f t="shared" si="1010"/>
        <v>0</v>
      </c>
      <c r="U6696" s="47">
        <f t="shared" si="1011"/>
        <v>212.69</v>
      </c>
      <c r="V6696" s="47">
        <f t="shared" si="1012"/>
        <v>100.82000000000001</v>
      </c>
      <c r="W6696" s="11"/>
    </row>
    <row r="6697" spans="1:23" x14ac:dyDescent="0.45">
      <c r="A6697" t="s">
        <v>6702</v>
      </c>
      <c r="B6697">
        <v>142.03</v>
      </c>
      <c r="D6697" s="9" t="str">
        <f>VartojimasGamyba!J6693</f>
        <v>2024-06-05-19</v>
      </c>
      <c r="E6697" s="8">
        <f>VartojimasGamyba!G6693</f>
        <v>0.34200000000000003</v>
      </c>
      <c r="F6697" s="11"/>
      <c r="G6697" s="7">
        <f t="shared" si="1013"/>
        <v>6.0344444444444454</v>
      </c>
      <c r="H6697" s="7">
        <v>0</v>
      </c>
      <c r="I6697" s="7">
        <v>0.38000000000000006</v>
      </c>
      <c r="J6697" s="7">
        <v>0</v>
      </c>
      <c r="L6697" s="7">
        <f>VartojimasGamyba!H6693</f>
        <v>0</v>
      </c>
      <c r="M6697" s="15">
        <f t="shared" si="1006"/>
        <v>-5.5511151231257827E-17</v>
      </c>
      <c r="N6697" s="7">
        <f t="shared" si="1007"/>
        <v>-1.3451462166358396E-14</v>
      </c>
      <c r="O6697" s="7">
        <f t="shared" si="1008"/>
        <v>-1.3451462166358396E-14</v>
      </c>
      <c r="R6697" s="7"/>
      <c r="S6697" s="47">
        <f t="shared" si="1009"/>
        <v>-5.5511151231257827E-17</v>
      </c>
      <c r="T6697" s="47">
        <f t="shared" si="1010"/>
        <v>0</v>
      </c>
      <c r="U6697" s="47">
        <f t="shared" si="1011"/>
        <v>242.32</v>
      </c>
      <c r="V6697" s="47">
        <f t="shared" si="1012"/>
        <v>130.44999999999999</v>
      </c>
      <c r="W6697" s="11"/>
    </row>
    <row r="6698" spans="1:23" x14ac:dyDescent="0.45">
      <c r="A6698" t="s">
        <v>6703</v>
      </c>
      <c r="B6698">
        <v>156.9</v>
      </c>
      <c r="D6698" s="9" t="str">
        <f>VartojimasGamyba!J6694</f>
        <v>2024-06-05-20</v>
      </c>
      <c r="E6698" s="8">
        <f>VartojimasGamyba!G6694</f>
        <v>0.28699999999999998</v>
      </c>
      <c r="F6698" s="11"/>
      <c r="G6698" s="7">
        <f t="shared" si="1013"/>
        <v>5.7155555555555564</v>
      </c>
      <c r="H6698" s="7">
        <v>0</v>
      </c>
      <c r="I6698" s="7">
        <v>0.31888888888888889</v>
      </c>
      <c r="J6698" s="7">
        <v>0</v>
      </c>
      <c r="L6698" s="7">
        <f>VartojimasGamyba!H6694</f>
        <v>0</v>
      </c>
      <c r="M6698" s="15">
        <f t="shared" si="1006"/>
        <v>-5.5511151231257827E-17</v>
      </c>
      <c r="N6698" s="7">
        <f t="shared" si="1007"/>
        <v>-1.42769129851672E-14</v>
      </c>
      <c r="O6698" s="7">
        <f t="shared" si="1008"/>
        <v>-1.42769129851672E-14</v>
      </c>
      <c r="P6698" s="7" t="s">
        <v>8873</v>
      </c>
      <c r="R6698" s="7"/>
      <c r="S6698" s="47">
        <f t="shared" si="1009"/>
        <v>-5.5511151231257827E-17</v>
      </c>
      <c r="T6698" s="47">
        <f t="shared" si="1010"/>
        <v>0</v>
      </c>
      <c r="U6698" s="47">
        <f t="shared" si="1011"/>
        <v>257.19</v>
      </c>
      <c r="V6698" s="47">
        <f t="shared" si="1012"/>
        <v>145.32</v>
      </c>
      <c r="W6698" s="11"/>
    </row>
    <row r="6699" spans="1:23" x14ac:dyDescent="0.45">
      <c r="A6699" t="s">
        <v>6704</v>
      </c>
      <c r="B6699">
        <v>190</v>
      </c>
      <c r="D6699" s="9" t="str">
        <f>VartojimasGamyba!J6695</f>
        <v>2024-06-05-21</v>
      </c>
      <c r="E6699" s="8">
        <f>VartojimasGamyba!G6695</f>
        <v>0.26700000000000002</v>
      </c>
      <c r="F6699" s="11"/>
      <c r="G6699" s="7">
        <f t="shared" si="1013"/>
        <v>5.4188888888888895</v>
      </c>
      <c r="H6699" s="7">
        <v>0</v>
      </c>
      <c r="I6699" s="7">
        <v>0.29666666666666669</v>
      </c>
      <c r="J6699" s="7">
        <v>0</v>
      </c>
      <c r="L6699" s="7">
        <f>VartojimasGamyba!H6695</f>
        <v>0</v>
      </c>
      <c r="M6699" s="15">
        <f t="shared" si="1006"/>
        <v>0</v>
      </c>
      <c r="N6699" s="7">
        <f t="shared" si="1007"/>
        <v>0</v>
      </c>
      <c r="O6699" s="7">
        <f t="shared" si="1008"/>
        <v>0</v>
      </c>
      <c r="P6699" s="7">
        <f>SUM(N6678:N6701)</f>
        <v>-2754.2098933333332</v>
      </c>
      <c r="R6699" s="7"/>
      <c r="S6699" s="47">
        <f t="shared" si="1009"/>
        <v>0</v>
      </c>
      <c r="T6699" s="47">
        <f t="shared" si="1010"/>
        <v>0</v>
      </c>
      <c r="U6699" s="47">
        <f t="shared" si="1011"/>
        <v>290.29000000000002</v>
      </c>
      <c r="V6699" s="47">
        <f t="shared" si="1012"/>
        <v>178.42</v>
      </c>
      <c r="W6699" s="11"/>
    </row>
    <row r="6700" spans="1:23" x14ac:dyDescent="0.45">
      <c r="A6700" t="s">
        <v>6705</v>
      </c>
      <c r="B6700">
        <v>164.75</v>
      </c>
      <c r="D6700" s="9" t="str">
        <f>VartojimasGamyba!J6696</f>
        <v>2024-06-05-22</v>
      </c>
      <c r="E6700" s="8">
        <f>VartojimasGamyba!G6696</f>
        <v>0.21099999999999999</v>
      </c>
      <c r="F6700" s="11"/>
      <c r="G6700" s="7">
        <f t="shared" si="1013"/>
        <v>5.1844444444444449</v>
      </c>
      <c r="H6700" s="7">
        <v>0</v>
      </c>
      <c r="I6700" s="7">
        <v>0.23444444444444446</v>
      </c>
      <c r="J6700" s="7">
        <v>0</v>
      </c>
      <c r="L6700" s="7">
        <f>VartojimasGamyba!H6696</f>
        <v>0</v>
      </c>
      <c r="M6700" s="15">
        <f t="shared" si="1006"/>
        <v>-2.7755575615628914E-17</v>
      </c>
      <c r="N6700" s="7">
        <f t="shared" si="1007"/>
        <v>-7.3563377611662878E-15</v>
      </c>
      <c r="O6700" s="7">
        <f t="shared" si="1008"/>
        <v>-7.3563377611662878E-15</v>
      </c>
      <c r="P6700" s="7" t="s">
        <v>8872</v>
      </c>
      <c r="R6700" s="7"/>
      <c r="S6700" s="47">
        <f t="shared" si="1009"/>
        <v>-2.7755575615628914E-17</v>
      </c>
      <c r="T6700" s="47">
        <f t="shared" si="1010"/>
        <v>0</v>
      </c>
      <c r="U6700" s="47">
        <f t="shared" si="1011"/>
        <v>265.04000000000002</v>
      </c>
      <c r="V6700" s="47">
        <f t="shared" si="1012"/>
        <v>153.16999999999999</v>
      </c>
      <c r="W6700" s="11"/>
    </row>
    <row r="6701" spans="1:23" x14ac:dyDescent="0.45">
      <c r="A6701" t="s">
        <v>6706</v>
      </c>
      <c r="B6701">
        <v>143.34</v>
      </c>
      <c r="D6701" s="9" t="str">
        <f>VartojimasGamyba!J6697</f>
        <v>2024-06-05-23</v>
      </c>
      <c r="E6701" s="8">
        <f>VartojimasGamyba!G6697</f>
        <v>0.16600000000000001</v>
      </c>
      <c r="F6701" s="11"/>
      <c r="G6701" s="7">
        <f t="shared" si="1013"/>
        <v>5</v>
      </c>
      <c r="H6701" s="7">
        <v>0</v>
      </c>
      <c r="I6701" s="7">
        <v>0.18444444444444447</v>
      </c>
      <c r="J6701" s="7">
        <v>0</v>
      </c>
      <c r="L6701" s="7">
        <f>VartojimasGamyba!H6697</f>
        <v>0</v>
      </c>
      <c r="M6701" s="15">
        <f t="shared" si="1006"/>
        <v>-2.7755575615628914E-17</v>
      </c>
      <c r="N6701" s="7">
        <f t="shared" si="1007"/>
        <v>-6.7620908872356721E-15</v>
      </c>
      <c r="O6701" s="7">
        <f t="shared" si="1008"/>
        <v>-6.7620908872356721E-15</v>
      </c>
      <c r="P6701" s="7">
        <f>SUM(O6678:O6701)</f>
        <v>5.2367415959153609E-14</v>
      </c>
      <c r="Q6701" s="7">
        <f>SUMPRODUCT(B6678:B6701,E6678:E6701)+SUM(E6678:E6701)*$Z$21-SUMPRODUCT(B6678:B6701,L6678:L6701)+SUM(L6678:L6701)*ABS($Z$20)</f>
        <v>-2269.8867700000005</v>
      </c>
      <c r="R6701" s="7"/>
      <c r="S6701" s="47">
        <f t="shared" si="1009"/>
        <v>-2.7755575615628914E-17</v>
      </c>
      <c r="T6701" s="47">
        <f t="shared" si="1010"/>
        <v>0</v>
      </c>
      <c r="U6701" s="47">
        <f t="shared" si="1011"/>
        <v>243.63</v>
      </c>
      <c r="V6701" s="47">
        <f t="shared" si="1012"/>
        <v>131.76</v>
      </c>
      <c r="W6701" s="11">
        <f>IF(P6701&lt;&gt;Q6701,1,0)</f>
        <v>1</v>
      </c>
    </row>
    <row r="6702" spans="1:23" x14ac:dyDescent="0.45">
      <c r="A6702" t="s">
        <v>6707</v>
      </c>
      <c r="B6702">
        <v>130.38</v>
      </c>
      <c r="D6702" s="1" t="str">
        <f>VartojimasGamyba!J6698</f>
        <v>2024-06-06-00</v>
      </c>
      <c r="E6702" s="7">
        <f>VartojimasGamyba!G6698</f>
        <v>0.23699999999999999</v>
      </c>
      <c r="F6702" s="11"/>
      <c r="G6702" s="12">
        <f>G6701+H6702-I6702</f>
        <v>4.7366666666666664</v>
      </c>
      <c r="H6702" s="12">
        <v>0</v>
      </c>
      <c r="I6702" s="12">
        <v>0.26333333333333331</v>
      </c>
      <c r="J6702" s="12">
        <v>0</v>
      </c>
      <c r="K6702" s="12"/>
      <c r="L6702" s="12">
        <f>VartojimasGamyba!H6698</f>
        <v>0</v>
      </c>
      <c r="M6702" s="19">
        <f t="shared" si="1006"/>
        <v>0</v>
      </c>
      <c r="N6702" s="7">
        <f t="shared" si="1007"/>
        <v>0</v>
      </c>
      <c r="O6702" s="7">
        <f t="shared" si="1008"/>
        <v>0</v>
      </c>
      <c r="R6702" s="20" t="s">
        <v>8783</v>
      </c>
      <c r="S6702" s="47">
        <f t="shared" si="1009"/>
        <v>0</v>
      </c>
      <c r="T6702" s="47">
        <f t="shared" si="1010"/>
        <v>0</v>
      </c>
      <c r="U6702" s="47">
        <f t="shared" si="1011"/>
        <v>230.67000000000002</v>
      </c>
      <c r="V6702" s="47">
        <f t="shared" si="1012"/>
        <v>118.8</v>
      </c>
      <c r="W6702" s="11"/>
    </row>
    <row r="6703" spans="1:23" x14ac:dyDescent="0.45">
      <c r="A6703" t="s">
        <v>6708</v>
      </c>
      <c r="B6703">
        <v>119.16</v>
      </c>
      <c r="D6703" s="1" t="str">
        <f>VartojimasGamyba!J6699</f>
        <v>2024-06-06-01</v>
      </c>
      <c r="E6703" s="7">
        <f>VartojimasGamyba!G6699</f>
        <v>0.19700000000000001</v>
      </c>
      <c r="F6703" s="11"/>
      <c r="G6703" s="12">
        <f t="shared" ref="G6703:G6725" si="1014">G6702+H6703-I6703</f>
        <v>4.517777777777777</v>
      </c>
      <c r="H6703" s="12">
        <v>0</v>
      </c>
      <c r="I6703" s="12">
        <v>0.21888888888888891</v>
      </c>
      <c r="J6703" s="12">
        <v>0</v>
      </c>
      <c r="K6703" s="12"/>
      <c r="L6703" s="12">
        <f>VartojimasGamyba!H6699</f>
        <v>0</v>
      </c>
      <c r="M6703" s="19">
        <f t="shared" si="1006"/>
        <v>-2.7755575615628914E-17</v>
      </c>
      <c r="N6703" s="7">
        <f t="shared" si="1007"/>
        <v>-6.0909610688497648E-15</v>
      </c>
      <c r="O6703" s="7">
        <f t="shared" si="1008"/>
        <v>-6.0909610688497648E-15</v>
      </c>
      <c r="R6703" s="7"/>
      <c r="S6703" s="47">
        <f t="shared" si="1009"/>
        <v>-2.7755575615628914E-17</v>
      </c>
      <c r="T6703" s="47">
        <f t="shared" si="1010"/>
        <v>0</v>
      </c>
      <c r="U6703" s="47">
        <f t="shared" si="1011"/>
        <v>219.45</v>
      </c>
      <c r="V6703" s="47">
        <f t="shared" si="1012"/>
        <v>107.58</v>
      </c>
      <c r="W6703" s="11"/>
    </row>
    <row r="6704" spans="1:23" x14ac:dyDescent="0.45">
      <c r="A6704" t="s">
        <v>6709</v>
      </c>
      <c r="B6704">
        <v>110.34</v>
      </c>
      <c r="D6704" s="1" t="str">
        <f>VartojimasGamyba!J6700</f>
        <v>2024-06-06-02</v>
      </c>
      <c r="E6704" s="7">
        <f>VartojimasGamyba!G6700</f>
        <v>0.155</v>
      </c>
      <c r="F6704" s="11"/>
      <c r="G6704" s="12">
        <f t="shared" si="1014"/>
        <v>4.3555555555555552</v>
      </c>
      <c r="H6704" s="12">
        <v>0</v>
      </c>
      <c r="I6704" s="12">
        <v>0.16222222222222218</v>
      </c>
      <c r="J6704" s="12">
        <v>0</v>
      </c>
      <c r="K6704" s="12"/>
      <c r="L6704" s="12">
        <f>VartojimasGamyba!H6700</f>
        <v>8.9999999999999993E-3</v>
      </c>
      <c r="M6704" s="19">
        <f t="shared" si="1006"/>
        <v>3.6429192995512949E-17</v>
      </c>
      <c r="N6704" s="7">
        <f t="shared" si="1007"/>
        <v>7.6730809206448917E-15</v>
      </c>
      <c r="O6704" s="7">
        <f t="shared" si="1008"/>
        <v>7.6730809206448917E-15</v>
      </c>
      <c r="R6704" s="7"/>
      <c r="S6704" s="47">
        <f t="shared" si="1009"/>
        <v>3.6429192995512949E-17</v>
      </c>
      <c r="T6704" s="47">
        <f t="shared" si="1010"/>
        <v>0</v>
      </c>
      <c r="U6704" s="47">
        <f t="shared" si="1011"/>
        <v>210.63</v>
      </c>
      <c r="V6704" s="47">
        <f t="shared" si="1012"/>
        <v>98.76</v>
      </c>
      <c r="W6704" s="11"/>
    </row>
    <row r="6705" spans="1:23" x14ac:dyDescent="0.45">
      <c r="A6705" t="s">
        <v>6710</v>
      </c>
      <c r="B6705">
        <v>91.21</v>
      </c>
      <c r="D6705" s="1" t="str">
        <f>VartojimasGamyba!J6701</f>
        <v>2024-06-06-03</v>
      </c>
      <c r="E6705" s="7">
        <f>VartojimasGamyba!G6701</f>
        <v>0.112</v>
      </c>
      <c r="F6705" s="11"/>
      <c r="G6705" s="12">
        <f t="shared" si="1014"/>
        <v>4.3</v>
      </c>
      <c r="H6705" s="12">
        <v>0</v>
      </c>
      <c r="I6705" s="12">
        <v>5.5555555555555559E-2</v>
      </c>
      <c r="J6705" s="12">
        <v>0</v>
      </c>
      <c r="K6705" s="12"/>
      <c r="L6705" s="12">
        <f>VartojimasGamyba!H6701</f>
        <v>6.2E-2</v>
      </c>
      <c r="M6705" s="19">
        <f t="shared" si="1006"/>
        <v>0</v>
      </c>
      <c r="N6705" s="7">
        <f t="shared" si="1007"/>
        <v>0</v>
      </c>
      <c r="O6705" s="7">
        <f t="shared" si="1008"/>
        <v>0</v>
      </c>
      <c r="R6705" s="7"/>
      <c r="S6705" s="47">
        <f t="shared" si="1009"/>
        <v>0</v>
      </c>
      <c r="T6705" s="47">
        <f t="shared" si="1010"/>
        <v>0</v>
      </c>
      <c r="U6705" s="47">
        <f t="shared" si="1011"/>
        <v>191.5</v>
      </c>
      <c r="V6705" s="47">
        <f t="shared" si="1012"/>
        <v>79.63</v>
      </c>
      <c r="W6705" s="11"/>
    </row>
    <row r="6706" spans="1:23" x14ac:dyDescent="0.45">
      <c r="A6706" t="s">
        <v>6711</v>
      </c>
      <c r="B6706">
        <v>88.19</v>
      </c>
      <c r="D6706" s="1" t="str">
        <f>VartojimasGamyba!J6702</f>
        <v>2024-06-06-04</v>
      </c>
      <c r="E6706" s="7">
        <f>VartojimasGamyba!G6702</f>
        <v>2.7E-2</v>
      </c>
      <c r="F6706" s="11"/>
      <c r="G6706" s="12">
        <f t="shared" si="1014"/>
        <v>4.3</v>
      </c>
      <c r="H6706" s="12">
        <v>1.1102230246251565E-16</v>
      </c>
      <c r="I6706" s="12">
        <v>0</v>
      </c>
      <c r="J6706" s="12">
        <v>0.45299999999999996</v>
      </c>
      <c r="K6706" s="12"/>
      <c r="L6706" s="12">
        <f>VartojimasGamyba!H6702</f>
        <v>0.48</v>
      </c>
      <c r="M6706" s="19">
        <f t="shared" si="1006"/>
        <v>0</v>
      </c>
      <c r="N6706" s="7">
        <f t="shared" si="1007"/>
        <v>-34.704329999999999</v>
      </c>
      <c r="O6706" s="7">
        <f t="shared" si="1008"/>
        <v>0</v>
      </c>
      <c r="R6706" s="7"/>
      <c r="S6706" s="47">
        <f t="shared" si="1009"/>
        <v>0.45299999999999996</v>
      </c>
      <c r="T6706" s="47">
        <f t="shared" si="1010"/>
        <v>0.45299999999999996</v>
      </c>
      <c r="U6706" s="47">
        <f t="shared" si="1011"/>
        <v>188.48000000000002</v>
      </c>
      <c r="V6706" s="47">
        <f t="shared" si="1012"/>
        <v>76.61</v>
      </c>
      <c r="W6706" s="11"/>
    </row>
    <row r="6707" spans="1:23" x14ac:dyDescent="0.45">
      <c r="A6707" t="s">
        <v>6712</v>
      </c>
      <c r="B6707">
        <v>90.12</v>
      </c>
      <c r="D6707" s="1" t="str">
        <f>VartojimasGamyba!J6703</f>
        <v>2024-06-06-05</v>
      </c>
      <c r="E6707" s="7">
        <f>VartojimasGamyba!G6703</f>
        <v>0.434</v>
      </c>
      <c r="F6707" s="11"/>
      <c r="G6707" s="12">
        <f t="shared" si="1014"/>
        <v>4.2911111111111113</v>
      </c>
      <c r="H6707" s="12">
        <v>0</v>
      </c>
      <c r="I6707" s="12">
        <v>8.8888888888888958E-3</v>
      </c>
      <c r="J6707" s="12">
        <v>0</v>
      </c>
      <c r="K6707" s="12"/>
      <c r="L6707" s="12">
        <f>VartojimasGamyba!H6703</f>
        <v>0.42599999999999999</v>
      </c>
      <c r="M6707" s="19">
        <f t="shared" si="1006"/>
        <v>0</v>
      </c>
      <c r="N6707" s="7">
        <f t="shared" si="1007"/>
        <v>0</v>
      </c>
      <c r="O6707" s="7">
        <f t="shared" si="1008"/>
        <v>0</v>
      </c>
      <c r="R6707" s="7"/>
      <c r="S6707" s="47">
        <f t="shared" si="1009"/>
        <v>0</v>
      </c>
      <c r="T6707" s="47">
        <f t="shared" si="1010"/>
        <v>0</v>
      </c>
      <c r="U6707" s="47">
        <f t="shared" si="1011"/>
        <v>190.41000000000003</v>
      </c>
      <c r="V6707" s="47">
        <f t="shared" si="1012"/>
        <v>78.540000000000006</v>
      </c>
      <c r="W6707" s="11"/>
    </row>
    <row r="6708" spans="1:23" x14ac:dyDescent="0.45">
      <c r="A6708" t="s">
        <v>6713</v>
      </c>
      <c r="B6708">
        <v>109.17</v>
      </c>
      <c r="D6708" s="1" t="str">
        <f>VartojimasGamyba!J6704</f>
        <v>2024-06-06-06</v>
      </c>
      <c r="E6708" s="7">
        <f>VartojimasGamyba!G6704</f>
        <v>0</v>
      </c>
      <c r="F6708" s="11"/>
      <c r="G6708" s="12">
        <f t="shared" si="1014"/>
        <v>4.2911111111111113</v>
      </c>
      <c r="H6708" s="12">
        <v>0</v>
      </c>
      <c r="I6708" s="12">
        <v>0</v>
      </c>
      <c r="J6708" s="12">
        <v>1.9390000000000001</v>
      </c>
      <c r="K6708" s="12"/>
      <c r="L6708" s="12">
        <f>VartojimasGamyba!H6704</f>
        <v>1.9390000000000001</v>
      </c>
      <c r="M6708" s="19">
        <f t="shared" si="1006"/>
        <v>0</v>
      </c>
      <c r="N6708" s="7">
        <f t="shared" si="1007"/>
        <v>-189.22701000000001</v>
      </c>
      <c r="O6708" s="7">
        <f t="shared" si="1008"/>
        <v>0</v>
      </c>
      <c r="R6708" s="7"/>
      <c r="S6708" s="47">
        <f t="shared" si="1009"/>
        <v>1.9390000000000001</v>
      </c>
      <c r="T6708" s="47">
        <f t="shared" si="1010"/>
        <v>1.9390000000000001</v>
      </c>
      <c r="U6708" s="47">
        <f t="shared" si="1011"/>
        <v>209.46</v>
      </c>
      <c r="V6708" s="47">
        <f t="shared" si="1012"/>
        <v>97.59</v>
      </c>
      <c r="W6708" s="11"/>
    </row>
    <row r="6709" spans="1:23" x14ac:dyDescent="0.45">
      <c r="A6709" t="s">
        <v>6714</v>
      </c>
      <c r="B6709">
        <v>124.98</v>
      </c>
      <c r="D6709" s="1" t="str">
        <f>VartojimasGamyba!J6705</f>
        <v>2024-06-06-07</v>
      </c>
      <c r="E6709" s="7">
        <f>VartojimasGamyba!G6705</f>
        <v>1.2310000000000001</v>
      </c>
      <c r="F6709" s="11"/>
      <c r="G6709" s="12">
        <f t="shared" si="1014"/>
        <v>4.2911111111111113</v>
      </c>
      <c r="H6709" s="12">
        <v>0</v>
      </c>
      <c r="I6709" s="12">
        <v>0</v>
      </c>
      <c r="J6709" s="12">
        <v>0.78</v>
      </c>
      <c r="K6709" s="12"/>
      <c r="L6709" s="12">
        <f>VartojimasGamyba!H6705</f>
        <v>2.0110000000000001</v>
      </c>
      <c r="M6709" s="19">
        <f t="shared" si="1006"/>
        <v>0</v>
      </c>
      <c r="N6709" s="7">
        <f t="shared" si="1007"/>
        <v>-88.452000000000012</v>
      </c>
      <c r="O6709" s="7">
        <f t="shared" si="1008"/>
        <v>0</v>
      </c>
      <c r="R6709" s="7"/>
      <c r="S6709" s="47">
        <f t="shared" si="1009"/>
        <v>0.78</v>
      </c>
      <c r="T6709" s="47">
        <f t="shared" si="1010"/>
        <v>0.78</v>
      </c>
      <c r="U6709" s="47">
        <f t="shared" si="1011"/>
        <v>225.27</v>
      </c>
      <c r="V6709" s="47">
        <f t="shared" si="1012"/>
        <v>113.4</v>
      </c>
      <c r="W6709" s="11"/>
    </row>
    <row r="6710" spans="1:23" x14ac:dyDescent="0.45">
      <c r="A6710" t="s">
        <v>6715</v>
      </c>
      <c r="B6710">
        <v>128.4</v>
      </c>
      <c r="D6710" s="1" t="str">
        <f>VartojimasGamyba!J6706</f>
        <v>2024-06-06-08</v>
      </c>
      <c r="E6710" s="7">
        <f>VartojimasGamyba!G6706</f>
        <v>0.33200000000000002</v>
      </c>
      <c r="F6710" s="11"/>
      <c r="G6710" s="12">
        <f t="shared" si="1014"/>
        <v>4.2911111111111113</v>
      </c>
      <c r="H6710" s="12">
        <v>0</v>
      </c>
      <c r="I6710" s="12">
        <v>0</v>
      </c>
      <c r="J6710" s="12">
        <v>3.149</v>
      </c>
      <c r="K6710" s="12"/>
      <c r="L6710" s="12">
        <f>VartojimasGamyba!H6706</f>
        <v>3.4809999999999999</v>
      </c>
      <c r="M6710" s="19">
        <f t="shared" si="1006"/>
        <v>0</v>
      </c>
      <c r="N6710" s="7">
        <f t="shared" si="1007"/>
        <v>-367.86618000000004</v>
      </c>
      <c r="O6710" s="7">
        <f t="shared" si="1008"/>
        <v>0</v>
      </c>
      <c r="R6710" s="7"/>
      <c r="S6710" s="47">
        <f t="shared" si="1009"/>
        <v>3.149</v>
      </c>
      <c r="T6710" s="47">
        <f t="shared" si="1010"/>
        <v>3.149</v>
      </c>
      <c r="U6710" s="47">
        <f t="shared" si="1011"/>
        <v>228.69</v>
      </c>
      <c r="V6710" s="47">
        <f t="shared" si="1012"/>
        <v>116.82000000000001</v>
      </c>
      <c r="W6710" s="11"/>
    </row>
    <row r="6711" spans="1:23" x14ac:dyDescent="0.45">
      <c r="A6711" t="s">
        <v>6716</v>
      </c>
      <c r="B6711">
        <v>97.65</v>
      </c>
      <c r="D6711" s="1" t="str">
        <f>VartojimasGamyba!J6707</f>
        <v>2024-06-06-09</v>
      </c>
      <c r="E6711" s="7">
        <f>VartojimasGamyba!G6707</f>
        <v>0</v>
      </c>
      <c r="F6711" s="11"/>
      <c r="G6711" s="12">
        <f t="shared" si="1014"/>
        <v>4.2911111111111095</v>
      </c>
      <c r="H6711" s="12">
        <v>0</v>
      </c>
      <c r="I6711" s="12">
        <v>1.9737298215558339E-15</v>
      </c>
      <c r="J6711" s="12">
        <v>4.173</v>
      </c>
      <c r="K6711" s="12"/>
      <c r="L6711" s="12">
        <f>VartojimasGamyba!H6707</f>
        <v>4.173</v>
      </c>
      <c r="M6711" s="19">
        <f t="shared" si="1006"/>
        <v>0</v>
      </c>
      <c r="N6711" s="7">
        <f t="shared" si="1007"/>
        <v>-359.17011000000002</v>
      </c>
      <c r="O6711" s="7">
        <f t="shared" si="1008"/>
        <v>0</v>
      </c>
      <c r="R6711" s="7"/>
      <c r="S6711" s="47">
        <f t="shared" si="1009"/>
        <v>4.173</v>
      </c>
      <c r="T6711" s="47">
        <f t="shared" si="1010"/>
        <v>4.173</v>
      </c>
      <c r="U6711" s="47">
        <f t="shared" si="1011"/>
        <v>197.94</v>
      </c>
      <c r="V6711" s="47">
        <f t="shared" si="1012"/>
        <v>86.070000000000007</v>
      </c>
      <c r="W6711" s="11"/>
    </row>
    <row r="6712" spans="1:23" x14ac:dyDescent="0.45">
      <c r="A6712" t="s">
        <v>6717</v>
      </c>
      <c r="B6712">
        <v>110.05</v>
      </c>
      <c r="D6712" s="1" t="str">
        <f>VartojimasGamyba!J6708</f>
        <v>2024-06-06-10</v>
      </c>
      <c r="E6712" s="7">
        <f>VartojimasGamyba!G6708</f>
        <v>0.40100000000000002</v>
      </c>
      <c r="F6712" s="11"/>
      <c r="G6712" s="12">
        <f t="shared" si="1014"/>
        <v>4.2911111111111095</v>
      </c>
      <c r="H6712" s="12">
        <v>0</v>
      </c>
      <c r="I6712" s="12">
        <v>0</v>
      </c>
      <c r="J6712" s="12">
        <v>3.6050000000000004</v>
      </c>
      <c r="K6712" s="12"/>
      <c r="L6712" s="12">
        <f>VartojimasGamyba!H6708</f>
        <v>4.0060000000000002</v>
      </c>
      <c r="M6712" s="19">
        <f t="shared" si="1006"/>
        <v>0</v>
      </c>
      <c r="N6712" s="7">
        <f t="shared" si="1007"/>
        <v>-354.98435000000006</v>
      </c>
      <c r="O6712" s="7">
        <f t="shared" si="1008"/>
        <v>0</v>
      </c>
      <c r="R6712" s="7"/>
      <c r="S6712" s="47">
        <f t="shared" si="1009"/>
        <v>3.6050000000000004</v>
      </c>
      <c r="T6712" s="47">
        <f t="shared" si="1010"/>
        <v>3.6050000000000004</v>
      </c>
      <c r="U6712" s="47">
        <f t="shared" si="1011"/>
        <v>210.34</v>
      </c>
      <c r="V6712" s="47">
        <f t="shared" si="1012"/>
        <v>98.47</v>
      </c>
      <c r="W6712" s="11"/>
    </row>
    <row r="6713" spans="1:23" x14ac:dyDescent="0.45">
      <c r="A6713" t="s">
        <v>6718</v>
      </c>
      <c r="B6713">
        <v>108.46</v>
      </c>
      <c r="D6713" s="1" t="str">
        <f>VartojimasGamyba!J6709</f>
        <v>2024-06-06-11</v>
      </c>
      <c r="E6713" s="7">
        <f>VartojimasGamyba!G6709</f>
        <v>0</v>
      </c>
      <c r="F6713" s="11"/>
      <c r="G6713" s="12">
        <f t="shared" si="1014"/>
        <v>4.2911111111111078</v>
      </c>
      <c r="H6713" s="12">
        <v>0</v>
      </c>
      <c r="I6713" s="12">
        <v>1.9737298215558339E-15</v>
      </c>
      <c r="J6713" s="12">
        <v>4.4189999999999996</v>
      </c>
      <c r="K6713" s="12"/>
      <c r="L6713" s="12">
        <f>VartojimasGamyba!H6709</f>
        <v>4.4189999999999996</v>
      </c>
      <c r="M6713" s="19">
        <f t="shared" si="1006"/>
        <v>0</v>
      </c>
      <c r="N6713" s="7">
        <f t="shared" si="1007"/>
        <v>-428.11271999999997</v>
      </c>
      <c r="O6713" s="7">
        <f t="shared" si="1008"/>
        <v>0</v>
      </c>
      <c r="R6713" s="7"/>
      <c r="S6713" s="47">
        <f t="shared" si="1009"/>
        <v>4.4189999999999996</v>
      </c>
      <c r="T6713" s="47">
        <f t="shared" si="1010"/>
        <v>4.4189999999999996</v>
      </c>
      <c r="U6713" s="47">
        <f t="shared" si="1011"/>
        <v>208.75</v>
      </c>
      <c r="V6713" s="47">
        <f t="shared" si="1012"/>
        <v>96.88</v>
      </c>
      <c r="W6713" s="11"/>
    </row>
    <row r="6714" spans="1:23" x14ac:dyDescent="0.45">
      <c r="A6714" t="s">
        <v>6719</v>
      </c>
      <c r="B6714">
        <v>65.37</v>
      </c>
      <c r="D6714" s="1" t="str">
        <f>VartojimasGamyba!J6710</f>
        <v>2024-06-06-12</v>
      </c>
      <c r="E6714" s="7">
        <f>VartojimasGamyba!G6710</f>
        <v>0</v>
      </c>
      <c r="F6714" s="11"/>
      <c r="G6714" s="12">
        <f t="shared" si="1014"/>
        <v>4.2911111111111078</v>
      </c>
      <c r="H6714" s="12">
        <v>0</v>
      </c>
      <c r="I6714" s="12">
        <v>0</v>
      </c>
      <c r="J6714" s="12">
        <v>3.9950000000000001</v>
      </c>
      <c r="K6714" s="12"/>
      <c r="L6714" s="12">
        <f>VartojimasGamyba!H6710</f>
        <v>3.9950000000000001</v>
      </c>
      <c r="M6714" s="19">
        <f t="shared" si="1006"/>
        <v>0</v>
      </c>
      <c r="N6714" s="7">
        <f t="shared" si="1007"/>
        <v>-214.89105000000004</v>
      </c>
      <c r="O6714" s="7">
        <f t="shared" si="1008"/>
        <v>0</v>
      </c>
      <c r="R6714" s="7"/>
      <c r="S6714" s="47">
        <f t="shared" si="1009"/>
        <v>3.9950000000000001</v>
      </c>
      <c r="T6714" s="47">
        <f t="shared" si="1010"/>
        <v>3.9950000000000001</v>
      </c>
      <c r="U6714" s="47">
        <f t="shared" si="1011"/>
        <v>165.66000000000003</v>
      </c>
      <c r="V6714" s="47">
        <f t="shared" si="1012"/>
        <v>53.790000000000006</v>
      </c>
      <c r="W6714" s="11"/>
    </row>
    <row r="6715" spans="1:23" x14ac:dyDescent="0.45">
      <c r="A6715" t="s">
        <v>6720</v>
      </c>
      <c r="B6715">
        <v>86.6</v>
      </c>
      <c r="D6715" s="1" t="str">
        <f>VartojimasGamyba!J6711</f>
        <v>2024-06-06-13</v>
      </c>
      <c r="E6715" s="7">
        <f>VartojimasGamyba!G6711</f>
        <v>0.05</v>
      </c>
      <c r="F6715" s="11"/>
      <c r="G6715" s="12">
        <f t="shared" si="1014"/>
        <v>4.2911111111111087</v>
      </c>
      <c r="H6715" s="12">
        <v>8.8817841970012523E-16</v>
      </c>
      <c r="I6715" s="12">
        <v>0</v>
      </c>
      <c r="J6715" s="12">
        <v>3.3420000000000001</v>
      </c>
      <c r="K6715" s="12"/>
      <c r="L6715" s="12">
        <f>VartojimasGamyba!H6711</f>
        <v>3.3919999999999999</v>
      </c>
      <c r="M6715" s="19">
        <f t="shared" si="1006"/>
        <v>0</v>
      </c>
      <c r="N6715" s="7">
        <f t="shared" si="1007"/>
        <v>-250.71683999999999</v>
      </c>
      <c r="O6715" s="7">
        <f t="shared" si="1008"/>
        <v>0</v>
      </c>
      <c r="R6715" s="7"/>
      <c r="S6715" s="47">
        <f t="shared" si="1009"/>
        <v>3.3420000000000001</v>
      </c>
      <c r="T6715" s="47">
        <f t="shared" si="1010"/>
        <v>3.3420000000000001</v>
      </c>
      <c r="U6715" s="47">
        <f t="shared" si="1011"/>
        <v>186.89</v>
      </c>
      <c r="V6715" s="47">
        <f t="shared" si="1012"/>
        <v>75.02</v>
      </c>
      <c r="W6715" s="11"/>
    </row>
    <row r="6716" spans="1:23" x14ac:dyDescent="0.45">
      <c r="A6716" t="s">
        <v>6721</v>
      </c>
      <c r="B6716">
        <v>50</v>
      </c>
      <c r="D6716" s="1" t="str">
        <f>VartojimasGamyba!J6712</f>
        <v>2024-06-06-14</v>
      </c>
      <c r="E6716" s="7">
        <f>VartojimasGamyba!G6712</f>
        <v>0</v>
      </c>
      <c r="F6716" s="11"/>
      <c r="G6716" s="12">
        <f t="shared" si="1014"/>
        <v>4.2911111111111087</v>
      </c>
      <c r="H6716" s="12">
        <v>0</v>
      </c>
      <c r="I6716" s="12">
        <v>-4.4408920985006262E-16</v>
      </c>
      <c r="J6716" s="12">
        <v>2.706</v>
      </c>
      <c r="K6716" s="12"/>
      <c r="L6716" s="12">
        <f>VartojimasGamyba!H6712</f>
        <v>2.706</v>
      </c>
      <c r="M6716" s="19">
        <f t="shared" si="1006"/>
        <v>0</v>
      </c>
      <c r="N6716" s="7">
        <f t="shared" si="1007"/>
        <v>-103.96452000000001</v>
      </c>
      <c r="O6716" s="7">
        <f t="shared" si="1008"/>
        <v>0</v>
      </c>
      <c r="R6716" s="7"/>
      <c r="S6716" s="47">
        <f t="shared" si="1009"/>
        <v>2.706</v>
      </c>
      <c r="T6716" s="47">
        <f t="shared" si="1010"/>
        <v>2.706</v>
      </c>
      <c r="U6716" s="47">
        <f t="shared" si="1011"/>
        <v>150.29000000000002</v>
      </c>
      <c r="V6716" s="47">
        <f t="shared" si="1012"/>
        <v>38.42</v>
      </c>
      <c r="W6716" s="11"/>
    </row>
    <row r="6717" spans="1:23" x14ac:dyDescent="0.45">
      <c r="A6717" t="s">
        <v>6722</v>
      </c>
      <c r="B6717">
        <v>23.28</v>
      </c>
      <c r="D6717" s="1" t="str">
        <f>VartojimasGamyba!J6713</f>
        <v>2024-06-06-15</v>
      </c>
      <c r="E6717" s="7">
        <f>VartojimasGamyba!G6713</f>
        <v>0</v>
      </c>
      <c r="F6717" s="11"/>
      <c r="G6717" s="12">
        <f t="shared" si="1014"/>
        <v>5.7153333333333336</v>
      </c>
      <c r="H6717" s="12">
        <v>1.4242222222222249</v>
      </c>
      <c r="I6717" s="12">
        <v>0</v>
      </c>
      <c r="J6717" s="12">
        <v>0.27277777777777495</v>
      </c>
      <c r="K6717" s="12"/>
      <c r="L6717" s="12">
        <f>VartojimasGamyba!H6713</f>
        <v>1.6970000000000001</v>
      </c>
      <c r="M6717" s="19">
        <f t="shared" si="1006"/>
        <v>0</v>
      </c>
      <c r="N6717" s="7">
        <f t="shared" si="1007"/>
        <v>-3.1914999999999671</v>
      </c>
      <c r="O6717" s="7">
        <f t="shared" si="1008"/>
        <v>0</v>
      </c>
      <c r="R6717" s="7"/>
      <c r="S6717" s="47">
        <f t="shared" si="1009"/>
        <v>1.6970000000000001</v>
      </c>
      <c r="T6717" s="47">
        <f t="shared" si="1010"/>
        <v>1.6970000000000001</v>
      </c>
      <c r="U6717" s="47">
        <f t="shared" si="1011"/>
        <v>123.57000000000001</v>
      </c>
      <c r="V6717" s="47">
        <f t="shared" si="1012"/>
        <v>11.700000000000001</v>
      </c>
      <c r="W6717" s="11"/>
    </row>
    <row r="6718" spans="1:23" x14ac:dyDescent="0.45">
      <c r="A6718" t="s">
        <v>6723</v>
      </c>
      <c r="B6718">
        <v>13.09</v>
      </c>
      <c r="D6718" s="1" t="str">
        <f>VartojimasGamyba!J6714</f>
        <v>2024-06-06-16</v>
      </c>
      <c r="E6718" s="7">
        <f>VartojimasGamyba!G6714</f>
        <v>4.0000000000000001E-3</v>
      </c>
      <c r="F6718" s="11"/>
      <c r="G6718" s="12">
        <f t="shared" si="1014"/>
        <v>6.5433333333333339</v>
      </c>
      <c r="H6718" s="12">
        <v>0.82799999999999996</v>
      </c>
      <c r="I6718" s="12">
        <v>0</v>
      </c>
      <c r="J6718" s="12">
        <v>0</v>
      </c>
      <c r="K6718" s="12"/>
      <c r="L6718" s="12">
        <f>VartojimasGamyba!H6714</f>
        <v>0.83199999999999996</v>
      </c>
      <c r="M6718" s="19">
        <f t="shared" si="1006"/>
        <v>0</v>
      </c>
      <c r="N6718" s="7">
        <f t="shared" si="1007"/>
        <v>0</v>
      </c>
      <c r="O6718" s="7">
        <f t="shared" si="1008"/>
        <v>0</v>
      </c>
      <c r="R6718" s="7"/>
      <c r="S6718" s="47">
        <f t="shared" si="1009"/>
        <v>0.82799999999999996</v>
      </c>
      <c r="T6718" s="47">
        <f t="shared" si="1010"/>
        <v>0.82799999999999996</v>
      </c>
      <c r="U6718" s="47">
        <f t="shared" si="1011"/>
        <v>113.38000000000001</v>
      </c>
      <c r="V6718" s="47">
        <f t="shared" si="1012"/>
        <v>1.5099999999999998</v>
      </c>
      <c r="W6718" s="11"/>
    </row>
    <row r="6719" spans="1:23" x14ac:dyDescent="0.45">
      <c r="A6719" t="s">
        <v>6724</v>
      </c>
      <c r="B6719">
        <v>44.36</v>
      </c>
      <c r="D6719" s="1" t="str">
        <f>VartojimasGamyba!J6715</f>
        <v>2024-06-06-17</v>
      </c>
      <c r="E6719" s="7">
        <f>VartojimasGamyba!G6715</f>
        <v>0.09</v>
      </c>
      <c r="F6719" s="11"/>
      <c r="G6719" s="12">
        <f t="shared" si="1014"/>
        <v>6.5433333333333339</v>
      </c>
      <c r="H6719" s="12">
        <v>2.7755575615628914E-17</v>
      </c>
      <c r="I6719" s="12">
        <v>0</v>
      </c>
      <c r="J6719" s="12">
        <v>0.16200000000000001</v>
      </c>
      <c r="K6719" s="12"/>
      <c r="L6719" s="12">
        <f>VartojimasGamyba!H6715</f>
        <v>0.252</v>
      </c>
      <c r="M6719" s="19">
        <f t="shared" si="1006"/>
        <v>0</v>
      </c>
      <c r="N6719" s="7">
        <f t="shared" si="1007"/>
        <v>-5.3103600000000002</v>
      </c>
      <c r="O6719" s="7">
        <f t="shared" si="1008"/>
        <v>0</v>
      </c>
      <c r="R6719" s="7"/>
      <c r="S6719" s="47">
        <f t="shared" si="1009"/>
        <v>0.16200000000000001</v>
      </c>
      <c r="T6719" s="47">
        <f t="shared" si="1010"/>
        <v>0.16200000000000001</v>
      </c>
      <c r="U6719" s="47">
        <f t="shared" si="1011"/>
        <v>144.65</v>
      </c>
      <c r="V6719" s="47">
        <f t="shared" si="1012"/>
        <v>32.78</v>
      </c>
      <c r="W6719" s="11"/>
    </row>
    <row r="6720" spans="1:23" x14ac:dyDescent="0.45">
      <c r="A6720" t="s">
        <v>6725</v>
      </c>
      <c r="B6720">
        <v>118.76</v>
      </c>
      <c r="D6720" s="1" t="str">
        <f>VartojimasGamyba!J6716</f>
        <v>2024-06-06-18</v>
      </c>
      <c r="E6720" s="7">
        <f>VartojimasGamyba!G6716</f>
        <v>0.20599999999999999</v>
      </c>
      <c r="F6720" s="11"/>
      <c r="G6720" s="12">
        <f t="shared" si="1014"/>
        <v>6.3366666666666669</v>
      </c>
      <c r="H6720" s="12">
        <v>0</v>
      </c>
      <c r="I6720" s="12">
        <v>0.20666666666666667</v>
      </c>
      <c r="J6720" s="12">
        <v>0</v>
      </c>
      <c r="K6720" s="12"/>
      <c r="L6720" s="12">
        <f>VartojimasGamyba!H6716</f>
        <v>0.02</v>
      </c>
      <c r="M6720" s="19">
        <f t="shared" si="1006"/>
        <v>0</v>
      </c>
      <c r="N6720" s="7">
        <f t="shared" si="1007"/>
        <v>0</v>
      </c>
      <c r="O6720" s="7">
        <f t="shared" si="1008"/>
        <v>0</v>
      </c>
      <c r="R6720" s="7"/>
      <c r="S6720" s="47">
        <f t="shared" si="1009"/>
        <v>0</v>
      </c>
      <c r="T6720" s="47">
        <f t="shared" si="1010"/>
        <v>0</v>
      </c>
      <c r="U6720" s="47">
        <f t="shared" si="1011"/>
        <v>219.05</v>
      </c>
      <c r="V6720" s="47">
        <f t="shared" si="1012"/>
        <v>107.18</v>
      </c>
      <c r="W6720" s="11"/>
    </row>
    <row r="6721" spans="1:23" x14ac:dyDescent="0.45">
      <c r="A6721" t="s">
        <v>6726</v>
      </c>
      <c r="B6721">
        <v>143.13</v>
      </c>
      <c r="D6721" s="1" t="str">
        <f>VartojimasGamyba!J6717</f>
        <v>2024-06-06-19</v>
      </c>
      <c r="E6721" s="7">
        <f>VartojimasGamyba!G6717</f>
        <v>0.23</v>
      </c>
      <c r="F6721" s="11"/>
      <c r="G6721" s="12">
        <f t="shared" si="1014"/>
        <v>6.0811111111111114</v>
      </c>
      <c r="H6721" s="12">
        <v>0</v>
      </c>
      <c r="I6721" s="12">
        <v>0.25555555555555559</v>
      </c>
      <c r="J6721" s="12">
        <v>0</v>
      </c>
      <c r="K6721" s="12"/>
      <c r="L6721" s="12">
        <f>VartojimasGamyba!H6717</f>
        <v>0</v>
      </c>
      <c r="M6721" s="19">
        <f t="shared" si="1006"/>
        <v>-2.7755575615628914E-17</v>
      </c>
      <c r="N6721" s="7">
        <f t="shared" si="1007"/>
        <v>-6.7562622163563906E-15</v>
      </c>
      <c r="O6721" s="7">
        <f t="shared" si="1008"/>
        <v>-6.7562622163563906E-15</v>
      </c>
      <c r="R6721" s="7"/>
      <c r="S6721" s="47">
        <f t="shared" si="1009"/>
        <v>-2.7755575615628914E-17</v>
      </c>
      <c r="T6721" s="47">
        <f t="shared" si="1010"/>
        <v>0</v>
      </c>
      <c r="U6721" s="47">
        <f t="shared" si="1011"/>
        <v>243.42000000000002</v>
      </c>
      <c r="V6721" s="47">
        <f t="shared" si="1012"/>
        <v>131.54999999999998</v>
      </c>
      <c r="W6721" s="11"/>
    </row>
    <row r="6722" spans="1:23" x14ac:dyDescent="0.45">
      <c r="A6722" t="s">
        <v>6727</v>
      </c>
      <c r="B6722">
        <v>190.09</v>
      </c>
      <c r="D6722" s="1" t="str">
        <f>VartojimasGamyba!J6718</f>
        <v>2024-06-06-20</v>
      </c>
      <c r="E6722" s="7">
        <f>VartojimasGamyba!G6718</f>
        <v>0.308</v>
      </c>
      <c r="F6722" s="11"/>
      <c r="G6722" s="12">
        <f t="shared" si="1014"/>
        <v>5.7388888888888889</v>
      </c>
      <c r="H6722" s="12">
        <v>0</v>
      </c>
      <c r="I6722" s="12">
        <v>0.34222222222222221</v>
      </c>
      <c r="J6722" s="12">
        <v>0</v>
      </c>
      <c r="K6722" s="12"/>
      <c r="L6722" s="12">
        <f>VartojimasGamyba!H6718</f>
        <v>0</v>
      </c>
      <c r="M6722" s="19">
        <f t="shared" si="1006"/>
        <v>0</v>
      </c>
      <c r="N6722" s="7">
        <f t="shared" si="1007"/>
        <v>0</v>
      </c>
      <c r="O6722" s="7">
        <f t="shared" si="1008"/>
        <v>0</v>
      </c>
      <c r="P6722" s="7" t="s">
        <v>8873</v>
      </c>
      <c r="R6722" s="7"/>
      <c r="S6722" s="47">
        <f t="shared" si="1009"/>
        <v>0</v>
      </c>
      <c r="T6722" s="47">
        <f t="shared" si="1010"/>
        <v>0</v>
      </c>
      <c r="U6722" s="47">
        <f t="shared" si="1011"/>
        <v>290.38</v>
      </c>
      <c r="V6722" s="47">
        <f t="shared" si="1012"/>
        <v>178.51</v>
      </c>
      <c r="W6722" s="11"/>
    </row>
    <row r="6723" spans="1:23" x14ac:dyDescent="0.45">
      <c r="A6723" t="s">
        <v>6728</v>
      </c>
      <c r="B6723">
        <v>169.5</v>
      </c>
      <c r="D6723" s="1" t="str">
        <f>VartojimasGamyba!J6719</f>
        <v>2024-06-06-21</v>
      </c>
      <c r="E6723" s="7">
        <f>VartojimasGamyba!G6719</f>
        <v>0.224</v>
      </c>
      <c r="F6723" s="11"/>
      <c r="G6723" s="12">
        <f t="shared" si="1014"/>
        <v>5.49</v>
      </c>
      <c r="H6723" s="12">
        <v>0</v>
      </c>
      <c r="I6723" s="12">
        <v>0.24888888888888891</v>
      </c>
      <c r="J6723" s="12">
        <v>0</v>
      </c>
      <c r="K6723" s="12"/>
      <c r="L6723" s="12">
        <f>VartojimasGamyba!H6719</f>
        <v>0</v>
      </c>
      <c r="M6723" s="19">
        <f t="shared" si="1006"/>
        <v>-2.7755575615628914E-17</v>
      </c>
      <c r="N6723" s="7">
        <f t="shared" si="1007"/>
        <v>-7.4881767453405251E-15</v>
      </c>
      <c r="O6723" s="7">
        <f t="shared" si="1008"/>
        <v>-7.4881767453405251E-15</v>
      </c>
      <c r="P6723" s="7">
        <f>SUM(N6702:N6725)</f>
        <v>-2400.5909699999997</v>
      </c>
      <c r="R6723" s="7"/>
      <c r="S6723" s="47">
        <f t="shared" si="1009"/>
        <v>-2.7755575615628914E-17</v>
      </c>
      <c r="T6723" s="47">
        <f t="shared" si="1010"/>
        <v>0</v>
      </c>
      <c r="U6723" s="47">
        <f t="shared" si="1011"/>
        <v>269.79000000000002</v>
      </c>
      <c r="V6723" s="47">
        <f t="shared" si="1012"/>
        <v>157.91999999999999</v>
      </c>
      <c r="W6723" s="11"/>
    </row>
    <row r="6724" spans="1:23" x14ac:dyDescent="0.45">
      <c r="A6724" t="s">
        <v>6729</v>
      </c>
      <c r="B6724">
        <v>167.84</v>
      </c>
      <c r="D6724" s="1" t="str">
        <f>VartojimasGamyba!J6720</f>
        <v>2024-06-06-22</v>
      </c>
      <c r="E6724" s="7">
        <f>VartojimasGamyba!G6720</f>
        <v>0.252</v>
      </c>
      <c r="F6724" s="11"/>
      <c r="G6724" s="12">
        <f t="shared" si="1014"/>
        <v>5.21</v>
      </c>
      <c r="H6724" s="12">
        <v>0</v>
      </c>
      <c r="I6724" s="12">
        <v>0.28000000000000003</v>
      </c>
      <c r="J6724" s="12">
        <v>0</v>
      </c>
      <c r="K6724" s="12"/>
      <c r="L6724" s="12">
        <f>VartojimasGamyba!H6720</f>
        <v>0</v>
      </c>
      <c r="M6724" s="19">
        <f t="shared" si="1006"/>
        <v>-5.5511151231257827E-17</v>
      </c>
      <c r="N6724" s="7">
        <f t="shared" si="1007"/>
        <v>-1.4884204979637161E-14</v>
      </c>
      <c r="O6724" s="7">
        <f t="shared" si="1008"/>
        <v>-1.4884204979637161E-14</v>
      </c>
      <c r="P6724" s="7" t="s">
        <v>8872</v>
      </c>
      <c r="R6724" s="7"/>
      <c r="S6724" s="47">
        <f t="shared" si="1009"/>
        <v>-5.5511151231257827E-17</v>
      </c>
      <c r="T6724" s="47">
        <f t="shared" si="1010"/>
        <v>0</v>
      </c>
      <c r="U6724" s="47">
        <f t="shared" si="1011"/>
        <v>268.13</v>
      </c>
      <c r="V6724" s="47">
        <f t="shared" si="1012"/>
        <v>156.26</v>
      </c>
      <c r="W6724" s="11"/>
    </row>
    <row r="6725" spans="1:23" x14ac:dyDescent="0.45">
      <c r="A6725" t="s">
        <v>6730</v>
      </c>
      <c r="B6725">
        <v>133.66999999999999</v>
      </c>
      <c r="D6725" s="1" t="str">
        <f>VartojimasGamyba!J6721</f>
        <v>2024-06-06-23</v>
      </c>
      <c r="E6725" s="7">
        <f>VartojimasGamyba!G6721</f>
        <v>0.189</v>
      </c>
      <c r="F6725" s="11"/>
      <c r="G6725" s="12">
        <f t="shared" si="1014"/>
        <v>5</v>
      </c>
      <c r="H6725" s="12">
        <v>0</v>
      </c>
      <c r="I6725" s="12">
        <v>0.21000000000000002</v>
      </c>
      <c r="J6725" s="12">
        <v>0</v>
      </c>
      <c r="K6725" s="12"/>
      <c r="L6725" s="12">
        <f>VartojimasGamyba!H6721</f>
        <v>0</v>
      </c>
      <c r="M6725" s="19">
        <f t="shared" si="1006"/>
        <v>-2.7755575615628914E-17</v>
      </c>
      <c r="N6725" s="7">
        <f t="shared" si="1007"/>
        <v>-6.49369447103254E-15</v>
      </c>
      <c r="O6725" s="7">
        <f t="shared" si="1008"/>
        <v>-6.49369447103254E-15</v>
      </c>
      <c r="P6725" s="7">
        <f>SUM(O6702:O6725)</f>
        <v>-3.4040218560571493E-14</v>
      </c>
      <c r="Q6725" s="7">
        <f>SUMPRODUCT(B6702:B6725,E6702:E6725)+SUM(E6702:E6725)*$Z$21-SUMPRODUCT(B6702:B6725,L6702:L6725)+SUM(L6702:L6725)*ABS($Z$20)</f>
        <v>-1623.6876099999997</v>
      </c>
      <c r="R6725" s="7"/>
      <c r="S6725" s="47">
        <f t="shared" si="1009"/>
        <v>-2.7755575615628914E-17</v>
      </c>
      <c r="T6725" s="47">
        <f t="shared" si="1010"/>
        <v>0</v>
      </c>
      <c r="U6725" s="47">
        <f t="shared" si="1011"/>
        <v>233.95999999999998</v>
      </c>
      <c r="V6725" s="47">
        <f t="shared" si="1012"/>
        <v>122.08999999999999</v>
      </c>
      <c r="W6725" s="11">
        <f>IF(P6725&lt;&gt;Q6725,1,0)</f>
        <v>1</v>
      </c>
    </row>
    <row r="6726" spans="1:23" x14ac:dyDescent="0.45">
      <c r="A6726" t="s">
        <v>6731</v>
      </c>
      <c r="B6726">
        <v>120.96</v>
      </c>
      <c r="D6726" s="9" t="str">
        <f>VartojimasGamyba!J6722</f>
        <v>2024-06-07-00</v>
      </c>
      <c r="E6726" s="8">
        <f>VartojimasGamyba!G6722</f>
        <v>0.214</v>
      </c>
      <c r="F6726" s="11"/>
      <c r="G6726" s="7">
        <f>G6725+H6726-I6726</f>
        <v>4.7622222222222224</v>
      </c>
      <c r="H6726" s="7">
        <v>0</v>
      </c>
      <c r="I6726" s="7">
        <v>0.23777777777777778</v>
      </c>
      <c r="J6726" s="7">
        <v>0</v>
      </c>
      <c r="L6726" s="7">
        <f>VartojimasGamyba!H6722</f>
        <v>0</v>
      </c>
      <c r="M6726" s="15">
        <f t="shared" si="1006"/>
        <v>0</v>
      </c>
      <c r="N6726" s="7">
        <f t="shared" si="1007"/>
        <v>0</v>
      </c>
      <c r="O6726" s="7">
        <f t="shared" si="1008"/>
        <v>0</v>
      </c>
      <c r="R6726" s="20" t="s">
        <v>8783</v>
      </c>
      <c r="S6726" s="47">
        <f t="shared" si="1009"/>
        <v>0</v>
      </c>
      <c r="T6726" s="47">
        <f t="shared" si="1010"/>
        <v>0</v>
      </c>
      <c r="U6726" s="47">
        <f t="shared" si="1011"/>
        <v>221.25</v>
      </c>
      <c r="V6726" s="47">
        <f t="shared" si="1012"/>
        <v>109.38</v>
      </c>
      <c r="W6726" s="11"/>
    </row>
    <row r="6727" spans="1:23" x14ac:dyDescent="0.45">
      <c r="A6727" t="s">
        <v>6732</v>
      </c>
      <c r="B6727">
        <v>109.91</v>
      </c>
      <c r="D6727" s="9" t="str">
        <f>VartojimasGamyba!J6723</f>
        <v>2024-06-07-01</v>
      </c>
      <c r="E6727" s="8">
        <f>VartojimasGamyba!G6723</f>
        <v>0.14000000000000001</v>
      </c>
      <c r="F6727" s="11"/>
      <c r="G6727" s="7">
        <f t="shared" ref="G6727:G6749" si="1015">G6726+H6727-I6727</f>
        <v>4.6066666666666665</v>
      </c>
      <c r="H6727" s="7">
        <v>0</v>
      </c>
      <c r="I6727" s="7">
        <v>0.15555555555555559</v>
      </c>
      <c r="J6727" s="7">
        <v>0</v>
      </c>
      <c r="L6727" s="7">
        <f>VartojimasGamyba!H6723</f>
        <v>0</v>
      </c>
      <c r="M6727" s="15">
        <f t="shared" ref="M6727:M6790" si="1016">E6727+H6727-I6727*$J$2+J6727-L6727</f>
        <v>-2.7755575615628914E-17</v>
      </c>
      <c r="N6727" s="7">
        <f t="shared" ref="N6727:N6790" si="1017">M6727*U6727-J6727*V6727</f>
        <v>-5.8342219944051973E-15</v>
      </c>
      <c r="O6727" s="7">
        <f t="shared" ref="O6727:O6790" si="1018">(M6727)*(B6727+$Z$21)</f>
        <v>-5.8342219944051973E-15</v>
      </c>
      <c r="R6727" s="7"/>
      <c r="S6727" s="47">
        <f t="shared" ref="S6727:S6790" si="1019">M6727+IF((L6727-E6727)&gt;0,(L6727-E6727),0)</f>
        <v>-2.7755575615628914E-17</v>
      </c>
      <c r="T6727" s="47">
        <f t="shared" ref="T6727:T6790" si="1020">IF(L6727-E6727&lt;0,0,L6727-E6727)</f>
        <v>0</v>
      </c>
      <c r="U6727" s="47">
        <f t="shared" ref="U6727:U6790" si="1021">B6727+$Z$21</f>
        <v>210.2</v>
      </c>
      <c r="V6727" s="47">
        <f t="shared" ref="V6727:V6790" si="1022">B6727+$Z$20</f>
        <v>98.33</v>
      </c>
      <c r="W6727" s="11"/>
    </row>
    <row r="6728" spans="1:23" x14ac:dyDescent="0.45">
      <c r="A6728" t="s">
        <v>6733</v>
      </c>
      <c r="B6728">
        <v>95.45</v>
      </c>
      <c r="D6728" s="9" t="str">
        <f>VartojimasGamyba!J6724</f>
        <v>2024-06-07-02</v>
      </c>
      <c r="E6728" s="8">
        <f>VartojimasGamyba!G6724</f>
        <v>0.104</v>
      </c>
      <c r="F6728" s="11"/>
      <c r="G6728" s="7">
        <f t="shared" si="1015"/>
        <v>4.503333333333333</v>
      </c>
      <c r="H6728" s="7">
        <v>0</v>
      </c>
      <c r="I6728" s="7">
        <v>0.10333333333333332</v>
      </c>
      <c r="J6728" s="7">
        <v>0</v>
      </c>
      <c r="L6728" s="7">
        <f>VartojimasGamyba!H6724</f>
        <v>1.0999999999999999E-2</v>
      </c>
      <c r="M6728" s="15">
        <f t="shared" si="1016"/>
        <v>0</v>
      </c>
      <c r="N6728" s="7">
        <f t="shared" si="1017"/>
        <v>0</v>
      </c>
      <c r="O6728" s="7">
        <f t="shared" si="1018"/>
        <v>0</v>
      </c>
      <c r="R6728" s="7"/>
      <c r="S6728" s="47">
        <f t="shared" si="1019"/>
        <v>0</v>
      </c>
      <c r="T6728" s="47">
        <f t="shared" si="1020"/>
        <v>0</v>
      </c>
      <c r="U6728" s="47">
        <f t="shared" si="1021"/>
        <v>195.74</v>
      </c>
      <c r="V6728" s="47">
        <f t="shared" si="1022"/>
        <v>83.87</v>
      </c>
      <c r="W6728" s="11"/>
    </row>
    <row r="6729" spans="1:23" x14ac:dyDescent="0.45">
      <c r="A6729" t="s">
        <v>6734</v>
      </c>
      <c r="B6729">
        <v>90.49</v>
      </c>
      <c r="D6729" s="9" t="str">
        <f>VartojimasGamyba!J6725</f>
        <v>2024-06-07-03</v>
      </c>
      <c r="E6729" s="8">
        <f>VartojimasGamyba!G6725</f>
        <v>5.5E-2</v>
      </c>
      <c r="F6729" s="11"/>
      <c r="G6729" s="7">
        <f t="shared" si="1015"/>
        <v>4.503333333333333</v>
      </c>
      <c r="H6729" s="7">
        <v>1.3877787807814457E-17</v>
      </c>
      <c r="I6729" s="7">
        <v>0</v>
      </c>
      <c r="J6729" s="7">
        <v>8.2000000000000017E-2</v>
      </c>
      <c r="L6729" s="7">
        <f>VartojimasGamyba!H6725</f>
        <v>0.13700000000000001</v>
      </c>
      <c r="M6729" s="15">
        <f t="shared" si="1016"/>
        <v>0</v>
      </c>
      <c r="N6729" s="7">
        <f t="shared" si="1017"/>
        <v>-6.4706200000000011</v>
      </c>
      <c r="O6729" s="7">
        <f t="shared" si="1018"/>
        <v>0</v>
      </c>
      <c r="R6729" s="7"/>
      <c r="S6729" s="47">
        <f t="shared" si="1019"/>
        <v>8.2000000000000017E-2</v>
      </c>
      <c r="T6729" s="47">
        <f t="shared" si="1020"/>
        <v>8.2000000000000017E-2</v>
      </c>
      <c r="U6729" s="47">
        <f t="shared" si="1021"/>
        <v>190.78</v>
      </c>
      <c r="V6729" s="47">
        <f t="shared" si="1022"/>
        <v>78.91</v>
      </c>
      <c r="W6729" s="11"/>
    </row>
    <row r="6730" spans="1:23" x14ac:dyDescent="0.45">
      <c r="A6730" t="s">
        <v>6735</v>
      </c>
      <c r="B6730">
        <v>85.84</v>
      </c>
      <c r="D6730" s="9" t="str">
        <f>VartojimasGamyba!J6726</f>
        <v>2024-06-07-04</v>
      </c>
      <c r="E6730" s="8">
        <f>VartojimasGamyba!G6726</f>
        <v>8.5999999999999993E-2</v>
      </c>
      <c r="F6730" s="11"/>
      <c r="G6730" s="7">
        <f t="shared" si="1015"/>
        <v>4.503333333333333</v>
      </c>
      <c r="H6730" s="7">
        <v>1.1102230246251565E-16</v>
      </c>
      <c r="I6730" s="7">
        <v>0</v>
      </c>
      <c r="J6730" s="7">
        <v>0.54600000000000004</v>
      </c>
      <c r="L6730" s="7">
        <f>VartojimasGamyba!H6726</f>
        <v>0.63200000000000001</v>
      </c>
      <c r="M6730" s="15">
        <f t="shared" si="1016"/>
        <v>0</v>
      </c>
      <c r="N6730" s="7">
        <f t="shared" si="1017"/>
        <v>-40.545960000000008</v>
      </c>
      <c r="O6730" s="7">
        <f t="shared" si="1018"/>
        <v>0</v>
      </c>
      <c r="R6730" s="7"/>
      <c r="S6730" s="47">
        <f t="shared" si="1019"/>
        <v>0.54600000000000004</v>
      </c>
      <c r="T6730" s="47">
        <f t="shared" si="1020"/>
        <v>0.54600000000000004</v>
      </c>
      <c r="U6730" s="47">
        <f t="shared" si="1021"/>
        <v>186.13</v>
      </c>
      <c r="V6730" s="47">
        <f t="shared" si="1022"/>
        <v>74.260000000000005</v>
      </c>
      <c r="W6730" s="11"/>
    </row>
    <row r="6731" spans="1:23" x14ac:dyDescent="0.45">
      <c r="A6731" t="s">
        <v>6736</v>
      </c>
      <c r="B6731">
        <v>82.59</v>
      </c>
      <c r="D6731" s="9" t="str">
        <f>VartojimasGamyba!J6727</f>
        <v>2024-06-07-05</v>
      </c>
      <c r="E6731" s="8">
        <f>VartojimasGamyba!G6727</f>
        <v>1.7250000000000001</v>
      </c>
      <c r="F6731" s="11"/>
      <c r="G6731" s="7">
        <f t="shared" si="1015"/>
        <v>3.744444444444444</v>
      </c>
      <c r="H6731" s="7">
        <v>0</v>
      </c>
      <c r="I6731" s="7">
        <v>0.75888888888888895</v>
      </c>
      <c r="J6731" s="7">
        <v>0</v>
      </c>
      <c r="L6731" s="7">
        <f>VartojimasGamyba!H6727</f>
        <v>1.042</v>
      </c>
      <c r="M6731" s="15">
        <f t="shared" si="1016"/>
        <v>0</v>
      </c>
      <c r="N6731" s="7">
        <f t="shared" si="1017"/>
        <v>0</v>
      </c>
      <c r="O6731" s="7">
        <f t="shared" si="1018"/>
        <v>0</v>
      </c>
      <c r="R6731" s="7"/>
      <c r="S6731" s="47">
        <f t="shared" si="1019"/>
        <v>0</v>
      </c>
      <c r="T6731" s="47">
        <f t="shared" si="1020"/>
        <v>0</v>
      </c>
      <c r="U6731" s="47">
        <f t="shared" si="1021"/>
        <v>182.88</v>
      </c>
      <c r="V6731" s="47">
        <f t="shared" si="1022"/>
        <v>71.010000000000005</v>
      </c>
      <c r="W6731" s="11"/>
    </row>
    <row r="6732" spans="1:23" x14ac:dyDescent="0.45">
      <c r="A6732" t="s">
        <v>6737</v>
      </c>
      <c r="B6732">
        <v>109.83</v>
      </c>
      <c r="D6732" s="9" t="str">
        <f>VartojimasGamyba!J6728</f>
        <v>2024-06-07-06</v>
      </c>
      <c r="E6732" s="8">
        <f>VartojimasGamyba!G6728</f>
        <v>0.01</v>
      </c>
      <c r="F6732" s="11"/>
      <c r="G6732" s="7">
        <f t="shared" si="1015"/>
        <v>3.744444444444444</v>
      </c>
      <c r="H6732" s="7">
        <v>0</v>
      </c>
      <c r="I6732" s="7">
        <v>0</v>
      </c>
      <c r="J6732" s="7">
        <v>1.659</v>
      </c>
      <c r="L6732" s="7">
        <f>VartojimasGamyba!H6728</f>
        <v>1.669</v>
      </c>
      <c r="M6732" s="15">
        <f t="shared" si="1016"/>
        <v>0</v>
      </c>
      <c r="N6732" s="7">
        <f t="shared" si="1017"/>
        <v>-162.99674999999999</v>
      </c>
      <c r="O6732" s="7">
        <f t="shared" si="1018"/>
        <v>0</v>
      </c>
      <c r="R6732" s="7"/>
      <c r="S6732" s="47">
        <f t="shared" si="1019"/>
        <v>1.659</v>
      </c>
      <c r="T6732" s="47">
        <f t="shared" si="1020"/>
        <v>1.659</v>
      </c>
      <c r="U6732" s="47">
        <f t="shared" si="1021"/>
        <v>210.12</v>
      </c>
      <c r="V6732" s="47">
        <f t="shared" si="1022"/>
        <v>98.25</v>
      </c>
      <c r="W6732" s="11"/>
    </row>
    <row r="6733" spans="1:23" x14ac:dyDescent="0.45">
      <c r="A6733" t="s">
        <v>6738</v>
      </c>
      <c r="B6733">
        <v>113.55</v>
      </c>
      <c r="D6733" s="9" t="str">
        <f>VartojimasGamyba!J6729</f>
        <v>2024-06-07-07</v>
      </c>
      <c r="E6733" s="8">
        <f>VartojimasGamyba!G6729</f>
        <v>8.1000000000000003E-2</v>
      </c>
      <c r="F6733" s="11"/>
      <c r="G6733" s="7">
        <f t="shared" si="1015"/>
        <v>3.744444444444444</v>
      </c>
      <c r="H6733" s="7">
        <v>0</v>
      </c>
      <c r="I6733" s="7">
        <v>0</v>
      </c>
      <c r="J6733" s="7">
        <v>2.4010000000000002</v>
      </c>
      <c r="L6733" s="7">
        <f>VartojimasGamyba!H6729</f>
        <v>2.4820000000000002</v>
      </c>
      <c r="M6733" s="15">
        <f t="shared" si="1016"/>
        <v>0</v>
      </c>
      <c r="N6733" s="7">
        <f t="shared" si="1017"/>
        <v>-244.82997000000003</v>
      </c>
      <c r="O6733" s="7">
        <f t="shared" si="1018"/>
        <v>0</v>
      </c>
      <c r="R6733" s="7"/>
      <c r="S6733" s="47">
        <f t="shared" si="1019"/>
        <v>2.4010000000000002</v>
      </c>
      <c r="T6733" s="47">
        <f t="shared" si="1020"/>
        <v>2.4010000000000002</v>
      </c>
      <c r="U6733" s="47">
        <f t="shared" si="1021"/>
        <v>213.84</v>
      </c>
      <c r="V6733" s="47">
        <f t="shared" si="1022"/>
        <v>101.97</v>
      </c>
      <c r="W6733" s="11"/>
    </row>
    <row r="6734" spans="1:23" x14ac:dyDescent="0.45">
      <c r="A6734" t="s">
        <v>6739</v>
      </c>
      <c r="B6734">
        <v>119.05</v>
      </c>
      <c r="D6734" s="9" t="str">
        <f>VartojimasGamyba!J6730</f>
        <v>2024-06-07-08</v>
      </c>
      <c r="E6734" s="8">
        <f>VartojimasGamyba!G6730</f>
        <v>1.0249999999999999</v>
      </c>
      <c r="F6734" s="11"/>
      <c r="G6734" s="7">
        <f t="shared" si="1015"/>
        <v>3.744444444444444</v>
      </c>
      <c r="H6734" s="7">
        <v>0</v>
      </c>
      <c r="I6734" s="7">
        <v>0</v>
      </c>
      <c r="J6734" s="7">
        <v>1.71</v>
      </c>
      <c r="L6734" s="7">
        <f>VartojimasGamyba!H6730</f>
        <v>2.7349999999999999</v>
      </c>
      <c r="M6734" s="15">
        <f t="shared" si="1016"/>
        <v>0</v>
      </c>
      <c r="N6734" s="7">
        <f t="shared" si="1017"/>
        <v>-183.77369999999999</v>
      </c>
      <c r="O6734" s="7">
        <f t="shared" si="1018"/>
        <v>0</v>
      </c>
      <c r="R6734" s="7"/>
      <c r="S6734" s="47">
        <f t="shared" si="1019"/>
        <v>1.71</v>
      </c>
      <c r="T6734" s="47">
        <f t="shared" si="1020"/>
        <v>1.71</v>
      </c>
      <c r="U6734" s="47">
        <f t="shared" si="1021"/>
        <v>219.34</v>
      </c>
      <c r="V6734" s="47">
        <f t="shared" si="1022"/>
        <v>107.47</v>
      </c>
      <c r="W6734" s="11"/>
    </row>
    <row r="6735" spans="1:23" x14ac:dyDescent="0.45">
      <c r="A6735" t="s">
        <v>6740</v>
      </c>
      <c r="B6735">
        <v>110.07</v>
      </c>
      <c r="D6735" s="9" t="str">
        <f>VartojimasGamyba!J6731</f>
        <v>2024-06-07-09</v>
      </c>
      <c r="E6735" s="8">
        <f>VartojimasGamyba!G6731</f>
        <v>0.42799999999999999</v>
      </c>
      <c r="F6735" s="11"/>
      <c r="G6735" s="7">
        <f t="shared" si="1015"/>
        <v>3.7444444444444445</v>
      </c>
      <c r="H6735" s="7">
        <v>0</v>
      </c>
      <c r="I6735" s="7">
        <v>-4.4408920985006262E-16</v>
      </c>
      <c r="J6735" s="7">
        <v>3.101</v>
      </c>
      <c r="L6735" s="7">
        <f>VartojimasGamyba!H6731</f>
        <v>3.5289999999999999</v>
      </c>
      <c r="M6735" s="15">
        <f t="shared" si="1016"/>
        <v>0</v>
      </c>
      <c r="N6735" s="7">
        <f t="shared" si="1017"/>
        <v>-305.41748999999999</v>
      </c>
      <c r="O6735" s="7">
        <f t="shared" si="1018"/>
        <v>0</v>
      </c>
      <c r="R6735" s="7"/>
      <c r="S6735" s="47">
        <f t="shared" si="1019"/>
        <v>3.101</v>
      </c>
      <c r="T6735" s="47">
        <f t="shared" si="1020"/>
        <v>3.101</v>
      </c>
      <c r="U6735" s="47">
        <f t="shared" si="1021"/>
        <v>210.36</v>
      </c>
      <c r="V6735" s="47">
        <f t="shared" si="1022"/>
        <v>98.49</v>
      </c>
      <c r="W6735" s="11"/>
    </row>
    <row r="6736" spans="1:23" x14ac:dyDescent="0.45">
      <c r="A6736" t="s">
        <v>6741</v>
      </c>
      <c r="B6736">
        <v>86.3</v>
      </c>
      <c r="D6736" s="9" t="str">
        <f>VartojimasGamyba!J6732</f>
        <v>2024-06-07-10</v>
      </c>
      <c r="E6736" s="8">
        <f>VartojimasGamyba!G6732</f>
        <v>0.23400000000000001</v>
      </c>
      <c r="F6736" s="11"/>
      <c r="G6736" s="7">
        <f t="shared" si="1015"/>
        <v>3.7444444444444427</v>
      </c>
      <c r="H6736" s="7">
        <v>0</v>
      </c>
      <c r="I6736" s="7">
        <v>1.9737298215558339E-15</v>
      </c>
      <c r="J6736" s="7">
        <v>4.1360000000000001</v>
      </c>
      <c r="L6736" s="7">
        <f>VartojimasGamyba!H6732</f>
        <v>4.37</v>
      </c>
      <c r="M6736" s="15">
        <f t="shared" si="1016"/>
        <v>0</v>
      </c>
      <c r="N6736" s="7">
        <f t="shared" si="1017"/>
        <v>-309.04192</v>
      </c>
      <c r="O6736" s="7">
        <f t="shared" si="1018"/>
        <v>0</v>
      </c>
      <c r="R6736" s="7"/>
      <c r="S6736" s="47">
        <f t="shared" si="1019"/>
        <v>4.1360000000000001</v>
      </c>
      <c r="T6736" s="47">
        <f t="shared" si="1020"/>
        <v>4.1360000000000001</v>
      </c>
      <c r="U6736" s="47">
        <f t="shared" si="1021"/>
        <v>186.59</v>
      </c>
      <c r="V6736" s="47">
        <f t="shared" si="1022"/>
        <v>74.72</v>
      </c>
      <c r="W6736" s="11"/>
    </row>
    <row r="6737" spans="1:23" x14ac:dyDescent="0.45">
      <c r="A6737" t="s">
        <v>6742</v>
      </c>
      <c r="B6737">
        <v>61</v>
      </c>
      <c r="D6737" s="9" t="str">
        <f>VartojimasGamyba!J6733</f>
        <v>2024-06-07-11</v>
      </c>
      <c r="E6737" s="8">
        <f>VartojimasGamyba!G6733</f>
        <v>0</v>
      </c>
      <c r="F6737" s="11"/>
      <c r="G6737" s="7">
        <f t="shared" si="1015"/>
        <v>6.4156666666666666</v>
      </c>
      <c r="H6737" s="7">
        <v>2.6712222222222244</v>
      </c>
      <c r="I6737" s="7">
        <v>0</v>
      </c>
      <c r="J6737" s="7">
        <v>1.2047777777777759</v>
      </c>
      <c r="L6737" s="7">
        <f>VartojimasGamyba!H6733</f>
        <v>3.8759999999999999</v>
      </c>
      <c r="M6737" s="15">
        <f t="shared" si="1016"/>
        <v>0</v>
      </c>
      <c r="N6737" s="7">
        <f t="shared" si="1017"/>
        <v>-59.540117777777688</v>
      </c>
      <c r="O6737" s="7">
        <f t="shared" si="1018"/>
        <v>0</v>
      </c>
      <c r="R6737" s="7"/>
      <c r="S6737" s="47">
        <f t="shared" si="1019"/>
        <v>3.8759999999999999</v>
      </c>
      <c r="T6737" s="47">
        <f t="shared" si="1020"/>
        <v>3.8759999999999999</v>
      </c>
      <c r="U6737" s="47">
        <f t="shared" si="1021"/>
        <v>161.29000000000002</v>
      </c>
      <c r="V6737" s="47">
        <f t="shared" si="1022"/>
        <v>49.42</v>
      </c>
      <c r="W6737" s="11"/>
    </row>
    <row r="6738" spans="1:23" x14ac:dyDescent="0.45">
      <c r="A6738" t="s">
        <v>6743</v>
      </c>
      <c r="B6738">
        <v>85.48</v>
      </c>
      <c r="D6738" s="9" t="str">
        <f>VartojimasGamyba!J6734</f>
        <v>2024-06-07-12</v>
      </c>
      <c r="E6738" s="8">
        <f>VartojimasGamyba!G6734</f>
        <v>0.04</v>
      </c>
      <c r="F6738" s="11"/>
      <c r="G6738" s="7">
        <f t="shared" si="1015"/>
        <v>6.4156666666666666</v>
      </c>
      <c r="H6738" s="7">
        <v>1.1102230246251565E-16</v>
      </c>
      <c r="I6738" s="7">
        <v>0</v>
      </c>
      <c r="J6738" s="7">
        <v>0.60399999999999998</v>
      </c>
      <c r="L6738" s="7">
        <f>VartojimasGamyba!H6734</f>
        <v>0.64400000000000002</v>
      </c>
      <c r="M6738" s="15">
        <f t="shared" si="1016"/>
        <v>0</v>
      </c>
      <c r="N6738" s="7">
        <f t="shared" si="1017"/>
        <v>-44.635600000000004</v>
      </c>
      <c r="O6738" s="7">
        <f t="shared" si="1018"/>
        <v>0</v>
      </c>
      <c r="R6738" s="7"/>
      <c r="S6738" s="47">
        <f t="shared" si="1019"/>
        <v>0.60399999999999998</v>
      </c>
      <c r="T6738" s="47">
        <f t="shared" si="1020"/>
        <v>0.60399999999999998</v>
      </c>
      <c r="U6738" s="47">
        <f t="shared" si="1021"/>
        <v>185.77</v>
      </c>
      <c r="V6738" s="47">
        <f t="shared" si="1022"/>
        <v>73.900000000000006</v>
      </c>
      <c r="W6738" s="11"/>
    </row>
    <row r="6739" spans="1:23" x14ac:dyDescent="0.45">
      <c r="A6739" t="s">
        <v>6744</v>
      </c>
      <c r="B6739">
        <v>101.59</v>
      </c>
      <c r="D6739" s="9" t="str">
        <f>VartojimasGamyba!J6735</f>
        <v>2024-06-07-13</v>
      </c>
      <c r="E6739" s="8">
        <f>VartojimasGamyba!G6735</f>
        <v>0.03</v>
      </c>
      <c r="F6739" s="11"/>
      <c r="G6739" s="7">
        <f t="shared" si="1015"/>
        <v>6.4156666666666666</v>
      </c>
      <c r="H6739" s="7">
        <v>2.7755575615628914E-17</v>
      </c>
      <c r="I6739" s="7">
        <v>0</v>
      </c>
      <c r="J6739" s="7">
        <v>0.216</v>
      </c>
      <c r="L6739" s="7">
        <f>VartojimasGamyba!H6735</f>
        <v>0.246</v>
      </c>
      <c r="M6739" s="15">
        <f t="shared" si="1016"/>
        <v>0</v>
      </c>
      <c r="N6739" s="7">
        <f t="shared" si="1017"/>
        <v>-19.442160000000001</v>
      </c>
      <c r="O6739" s="7">
        <f t="shared" si="1018"/>
        <v>0</v>
      </c>
      <c r="R6739" s="7"/>
      <c r="S6739" s="47">
        <f t="shared" si="1019"/>
        <v>0.216</v>
      </c>
      <c r="T6739" s="47">
        <f t="shared" si="1020"/>
        <v>0.216</v>
      </c>
      <c r="U6739" s="47">
        <f t="shared" si="1021"/>
        <v>201.88</v>
      </c>
      <c r="V6739" s="47">
        <f t="shared" si="1022"/>
        <v>90.01</v>
      </c>
      <c r="W6739" s="11"/>
    </row>
    <row r="6740" spans="1:23" x14ac:dyDescent="0.45">
      <c r="A6740" t="s">
        <v>6745</v>
      </c>
      <c r="B6740">
        <v>95.54</v>
      </c>
      <c r="D6740" s="9" t="str">
        <f>VartojimasGamyba!J6736</f>
        <v>2024-06-07-14</v>
      </c>
      <c r="E6740" s="8">
        <f>VartojimasGamyba!G6736</f>
        <v>8.3000000000000004E-2</v>
      </c>
      <c r="F6740" s="11"/>
      <c r="G6740" s="7">
        <f t="shared" si="1015"/>
        <v>6.4156666666666666</v>
      </c>
      <c r="H6740" s="7">
        <v>2.7755575615628914E-17</v>
      </c>
      <c r="I6740" s="7">
        <v>0</v>
      </c>
      <c r="J6740" s="7">
        <v>0.17899999999999999</v>
      </c>
      <c r="L6740" s="7">
        <f>VartojimasGamyba!H6736</f>
        <v>0.26200000000000001</v>
      </c>
      <c r="M6740" s="15">
        <f t="shared" si="1016"/>
        <v>0</v>
      </c>
      <c r="N6740" s="7">
        <f t="shared" si="1017"/>
        <v>-15.028840000000001</v>
      </c>
      <c r="O6740" s="7">
        <f t="shared" si="1018"/>
        <v>0</v>
      </c>
      <c r="R6740" s="7"/>
      <c r="S6740" s="47">
        <f t="shared" si="1019"/>
        <v>0.17899999999999999</v>
      </c>
      <c r="T6740" s="47">
        <f t="shared" si="1020"/>
        <v>0.17899999999999999</v>
      </c>
      <c r="U6740" s="47">
        <f t="shared" si="1021"/>
        <v>195.83</v>
      </c>
      <c r="V6740" s="47">
        <f t="shared" si="1022"/>
        <v>83.960000000000008</v>
      </c>
      <c r="W6740" s="11"/>
    </row>
    <row r="6741" spans="1:23" x14ac:dyDescent="0.45">
      <c r="A6741" t="s">
        <v>6746</v>
      </c>
      <c r="B6741">
        <v>86.3</v>
      </c>
      <c r="D6741" s="9" t="str">
        <f>VartojimasGamyba!J6737</f>
        <v>2024-06-07-15</v>
      </c>
      <c r="E6741" s="8">
        <f>VartojimasGamyba!G6737</f>
        <v>0.33800000000000002</v>
      </c>
      <c r="F6741" s="11"/>
      <c r="G6741" s="7">
        <f t="shared" si="1015"/>
        <v>6.3656666666666668</v>
      </c>
      <c r="H6741" s="7">
        <v>0</v>
      </c>
      <c r="I6741" s="7">
        <v>5.0000000000000037E-2</v>
      </c>
      <c r="J6741" s="7">
        <v>0</v>
      </c>
      <c r="L6741" s="7">
        <f>VartojimasGamyba!H6737</f>
        <v>0.29299999999999998</v>
      </c>
      <c r="M6741" s="15">
        <f t="shared" si="1016"/>
        <v>0</v>
      </c>
      <c r="N6741" s="7">
        <f t="shared" si="1017"/>
        <v>0</v>
      </c>
      <c r="O6741" s="7">
        <f t="shared" si="1018"/>
        <v>0</v>
      </c>
      <c r="R6741" s="7"/>
      <c r="S6741" s="47">
        <f t="shared" si="1019"/>
        <v>0</v>
      </c>
      <c r="T6741" s="47">
        <f t="shared" si="1020"/>
        <v>0</v>
      </c>
      <c r="U6741" s="47">
        <f t="shared" si="1021"/>
        <v>186.59</v>
      </c>
      <c r="V6741" s="47">
        <f t="shared" si="1022"/>
        <v>74.72</v>
      </c>
      <c r="W6741" s="11"/>
    </row>
    <row r="6742" spans="1:23" x14ac:dyDescent="0.45">
      <c r="A6742" t="s">
        <v>6747</v>
      </c>
      <c r="B6742">
        <v>80.010000000000005</v>
      </c>
      <c r="D6742" s="9" t="str">
        <f>VartojimasGamyba!J6738</f>
        <v>2024-06-07-16</v>
      </c>
      <c r="E6742" s="8">
        <f>VartojimasGamyba!G6738</f>
        <v>1.6E-2</v>
      </c>
      <c r="F6742" s="11"/>
      <c r="G6742" s="7">
        <f t="shared" si="1015"/>
        <v>6.3656666666666668</v>
      </c>
      <c r="H6742" s="7">
        <v>0</v>
      </c>
      <c r="I6742" s="7">
        <v>-5.5511151231257827E-17</v>
      </c>
      <c r="J6742" s="7">
        <v>0.27899999999999997</v>
      </c>
      <c r="L6742" s="7">
        <f>VartojimasGamyba!H6738</f>
        <v>0.29499999999999998</v>
      </c>
      <c r="M6742" s="15">
        <f t="shared" si="1016"/>
        <v>0</v>
      </c>
      <c r="N6742" s="7">
        <f t="shared" si="1017"/>
        <v>-19.09197</v>
      </c>
      <c r="O6742" s="7">
        <f t="shared" si="1018"/>
        <v>0</v>
      </c>
      <c r="R6742" s="7"/>
      <c r="S6742" s="47">
        <f t="shared" si="1019"/>
        <v>0.27899999999999997</v>
      </c>
      <c r="T6742" s="47">
        <f t="shared" si="1020"/>
        <v>0.27899999999999997</v>
      </c>
      <c r="U6742" s="47">
        <f t="shared" si="1021"/>
        <v>180.3</v>
      </c>
      <c r="V6742" s="47">
        <f t="shared" si="1022"/>
        <v>68.430000000000007</v>
      </c>
      <c r="W6742" s="11"/>
    </row>
    <row r="6743" spans="1:23" x14ac:dyDescent="0.45">
      <c r="A6743" t="s">
        <v>6748</v>
      </c>
      <c r="B6743">
        <v>49</v>
      </c>
      <c r="D6743" s="9" t="str">
        <f>VartojimasGamyba!J6739</f>
        <v>2024-06-07-17</v>
      </c>
      <c r="E6743" s="8">
        <f>VartojimasGamyba!G6739</f>
        <v>8.8999999999999996E-2</v>
      </c>
      <c r="F6743" s="11"/>
      <c r="G6743" s="7">
        <f t="shared" si="1015"/>
        <v>6.4766666666666666</v>
      </c>
      <c r="H6743" s="7">
        <v>0.11100000000000002</v>
      </c>
      <c r="I6743" s="7">
        <v>0</v>
      </c>
      <c r="J6743" s="7">
        <v>0</v>
      </c>
      <c r="L6743" s="7">
        <f>VartojimasGamyba!H6739</f>
        <v>0.2</v>
      </c>
      <c r="M6743" s="15">
        <f t="shared" si="1016"/>
        <v>0</v>
      </c>
      <c r="N6743" s="7">
        <f t="shared" si="1017"/>
        <v>0</v>
      </c>
      <c r="O6743" s="7">
        <f t="shared" si="1018"/>
        <v>0</v>
      </c>
      <c r="R6743" s="7"/>
      <c r="S6743" s="47">
        <f t="shared" si="1019"/>
        <v>0.11100000000000002</v>
      </c>
      <c r="T6743" s="47">
        <f t="shared" si="1020"/>
        <v>0.11100000000000002</v>
      </c>
      <c r="U6743" s="47">
        <f t="shared" si="1021"/>
        <v>149.29000000000002</v>
      </c>
      <c r="V6743" s="47">
        <f t="shared" si="1022"/>
        <v>37.42</v>
      </c>
      <c r="W6743" s="11"/>
    </row>
    <row r="6744" spans="1:23" x14ac:dyDescent="0.45">
      <c r="A6744" t="s">
        <v>6749</v>
      </c>
      <c r="B6744">
        <v>80.77</v>
      </c>
      <c r="D6744" s="9" t="str">
        <f>VartojimasGamyba!J6740</f>
        <v>2024-06-07-18</v>
      </c>
      <c r="E6744" s="8">
        <f>VartojimasGamyba!G6740</f>
        <v>0.185</v>
      </c>
      <c r="F6744" s="11"/>
      <c r="G6744" s="7">
        <f t="shared" si="1015"/>
        <v>6.2911111111111113</v>
      </c>
      <c r="H6744" s="7">
        <v>0</v>
      </c>
      <c r="I6744" s="7">
        <v>0.18555555555555558</v>
      </c>
      <c r="J6744" s="7">
        <v>0</v>
      </c>
      <c r="L6744" s="7">
        <f>VartojimasGamyba!H6740</f>
        <v>1.7999999999999999E-2</v>
      </c>
      <c r="M6744" s="15">
        <f t="shared" si="1016"/>
        <v>-3.8163916471489756E-17</v>
      </c>
      <c r="N6744" s="7">
        <f t="shared" si="1017"/>
        <v>-6.9099587163279355E-15</v>
      </c>
      <c r="O6744" s="7">
        <f t="shared" si="1018"/>
        <v>-6.9099587163279355E-15</v>
      </c>
      <c r="R6744" s="7"/>
      <c r="S6744" s="47">
        <f t="shared" si="1019"/>
        <v>-3.8163916471489756E-17</v>
      </c>
      <c r="T6744" s="47">
        <f t="shared" si="1020"/>
        <v>0</v>
      </c>
      <c r="U6744" s="47">
        <f t="shared" si="1021"/>
        <v>181.06</v>
      </c>
      <c r="V6744" s="47">
        <f t="shared" si="1022"/>
        <v>69.19</v>
      </c>
      <c r="W6744" s="11"/>
    </row>
    <row r="6745" spans="1:23" x14ac:dyDescent="0.45">
      <c r="A6745" t="s">
        <v>6750</v>
      </c>
      <c r="B6745">
        <v>127.96</v>
      </c>
      <c r="D6745" s="9" t="str">
        <f>VartojimasGamyba!J6741</f>
        <v>2024-06-07-19</v>
      </c>
      <c r="E6745" s="8">
        <f>VartojimasGamyba!G6741</f>
        <v>0.252</v>
      </c>
      <c r="F6745" s="11"/>
      <c r="G6745" s="7">
        <f t="shared" si="1015"/>
        <v>6.0111111111111111</v>
      </c>
      <c r="H6745" s="7">
        <v>0</v>
      </c>
      <c r="I6745" s="7">
        <v>0.28000000000000003</v>
      </c>
      <c r="J6745" s="7">
        <v>0</v>
      </c>
      <c r="L6745" s="7">
        <f>VartojimasGamyba!H6741</f>
        <v>0</v>
      </c>
      <c r="M6745" s="15">
        <f t="shared" si="1016"/>
        <v>-5.5511151231257827E-17</v>
      </c>
      <c r="N6745" s="7">
        <f t="shared" si="1017"/>
        <v>-1.2670420268534599E-14</v>
      </c>
      <c r="O6745" s="7">
        <f t="shared" si="1018"/>
        <v>-1.2670420268534599E-14</v>
      </c>
      <c r="R6745" s="7"/>
      <c r="S6745" s="47">
        <f t="shared" si="1019"/>
        <v>-5.5511151231257827E-17</v>
      </c>
      <c r="T6745" s="47">
        <f t="shared" si="1020"/>
        <v>0</v>
      </c>
      <c r="U6745" s="47">
        <f t="shared" si="1021"/>
        <v>228.25</v>
      </c>
      <c r="V6745" s="47">
        <f t="shared" si="1022"/>
        <v>116.38</v>
      </c>
      <c r="W6745" s="11"/>
    </row>
    <row r="6746" spans="1:23" x14ac:dyDescent="0.45">
      <c r="A6746" t="s">
        <v>6751</v>
      </c>
      <c r="B6746">
        <v>195.89</v>
      </c>
      <c r="D6746" s="9" t="str">
        <f>VartojimasGamyba!J6742</f>
        <v>2024-06-07-20</v>
      </c>
      <c r="E6746" s="8">
        <f>VartojimasGamyba!G6742</f>
        <v>0.17299999999999999</v>
      </c>
      <c r="F6746" s="11"/>
      <c r="G6746" s="7">
        <f t="shared" si="1015"/>
        <v>5.818888888888889</v>
      </c>
      <c r="H6746" s="7">
        <v>0</v>
      </c>
      <c r="I6746" s="7">
        <v>0.19222222222222221</v>
      </c>
      <c r="J6746" s="7">
        <v>0</v>
      </c>
      <c r="L6746" s="7">
        <f>VartojimasGamyba!H6742</f>
        <v>0</v>
      </c>
      <c r="M6746" s="15">
        <f t="shared" si="1016"/>
        <v>0</v>
      </c>
      <c r="N6746" s="7">
        <f t="shared" si="1017"/>
        <v>0</v>
      </c>
      <c r="O6746" s="7">
        <f t="shared" si="1018"/>
        <v>0</v>
      </c>
      <c r="P6746" s="7" t="s">
        <v>8873</v>
      </c>
      <c r="R6746" s="7"/>
      <c r="S6746" s="47">
        <f t="shared" si="1019"/>
        <v>0</v>
      </c>
      <c r="T6746" s="47">
        <f t="shared" si="1020"/>
        <v>0</v>
      </c>
      <c r="U6746" s="47">
        <f t="shared" si="1021"/>
        <v>296.18</v>
      </c>
      <c r="V6746" s="47">
        <f t="shared" si="1022"/>
        <v>184.30999999999997</v>
      </c>
      <c r="W6746" s="11"/>
    </row>
    <row r="6747" spans="1:23" x14ac:dyDescent="0.45">
      <c r="A6747" t="s">
        <v>6752</v>
      </c>
      <c r="B6747">
        <v>157.76</v>
      </c>
      <c r="D6747" s="9" t="str">
        <f>VartojimasGamyba!J6743</f>
        <v>2024-06-07-21</v>
      </c>
      <c r="E6747" s="8">
        <f>VartojimasGamyba!G6743</f>
        <v>0.221</v>
      </c>
      <c r="F6747" s="11"/>
      <c r="G6747" s="7">
        <f t="shared" si="1015"/>
        <v>5.5733333333333333</v>
      </c>
      <c r="H6747" s="7">
        <v>0</v>
      </c>
      <c r="I6747" s="7">
        <v>0.24555555555555553</v>
      </c>
      <c r="J6747" s="7">
        <v>0</v>
      </c>
      <c r="L6747" s="7">
        <f>VartojimasGamyba!H6743</f>
        <v>0</v>
      </c>
      <c r="M6747" s="15">
        <f t="shared" si="1016"/>
        <v>2.7755575615628914E-17</v>
      </c>
      <c r="N6747" s="7">
        <f t="shared" si="1017"/>
        <v>7.1623262876130414E-15</v>
      </c>
      <c r="O6747" s="7">
        <f t="shared" si="1018"/>
        <v>7.1623262876130414E-15</v>
      </c>
      <c r="P6747" s="7">
        <f>SUM(N6726:N6749)</f>
        <v>-1410.8150977777777</v>
      </c>
      <c r="R6747" s="7"/>
      <c r="S6747" s="47">
        <f t="shared" si="1019"/>
        <v>2.7755575615628914E-17</v>
      </c>
      <c r="T6747" s="47">
        <f t="shared" si="1020"/>
        <v>0</v>
      </c>
      <c r="U6747" s="47">
        <f t="shared" si="1021"/>
        <v>258.05</v>
      </c>
      <c r="V6747" s="47">
        <f t="shared" si="1022"/>
        <v>146.17999999999998</v>
      </c>
      <c r="W6747" s="11"/>
    </row>
    <row r="6748" spans="1:23" x14ac:dyDescent="0.45">
      <c r="A6748" t="s">
        <v>6753</v>
      </c>
      <c r="B6748">
        <v>151.94</v>
      </c>
      <c r="D6748" s="9" t="str">
        <f>VartojimasGamyba!J6744</f>
        <v>2024-06-07-22</v>
      </c>
      <c r="E6748" s="8">
        <f>VartojimasGamyba!G6744</f>
        <v>0.28000000000000003</v>
      </c>
      <c r="F6748" s="11"/>
      <c r="G6748" s="7">
        <f t="shared" si="1015"/>
        <v>5.2622222222222224</v>
      </c>
      <c r="H6748" s="7">
        <v>0</v>
      </c>
      <c r="I6748" s="7">
        <v>0.31111111111111112</v>
      </c>
      <c r="J6748" s="7">
        <v>0</v>
      </c>
      <c r="L6748" s="7">
        <f>VartojimasGamyba!H6744</f>
        <v>0</v>
      </c>
      <c r="M6748" s="15">
        <f t="shared" si="1016"/>
        <v>0</v>
      </c>
      <c r="N6748" s="7">
        <f t="shared" si="1017"/>
        <v>0</v>
      </c>
      <c r="O6748" s="7">
        <f t="shared" si="1018"/>
        <v>0</v>
      </c>
      <c r="P6748" s="7" t="s">
        <v>8872</v>
      </c>
      <c r="R6748" s="7"/>
      <c r="S6748" s="47">
        <f t="shared" si="1019"/>
        <v>0</v>
      </c>
      <c r="T6748" s="47">
        <f t="shared" si="1020"/>
        <v>0</v>
      </c>
      <c r="U6748" s="47">
        <f t="shared" si="1021"/>
        <v>252.23000000000002</v>
      </c>
      <c r="V6748" s="47">
        <f t="shared" si="1022"/>
        <v>140.35999999999999</v>
      </c>
      <c r="W6748" s="11"/>
    </row>
    <row r="6749" spans="1:23" x14ac:dyDescent="0.45">
      <c r="A6749" t="s">
        <v>6754</v>
      </c>
      <c r="B6749">
        <v>126.83</v>
      </c>
      <c r="D6749" s="9" t="str">
        <f>VartojimasGamyba!J6745</f>
        <v>2024-06-07-23</v>
      </c>
      <c r="E6749" s="8">
        <f>VartojimasGamyba!G6745</f>
        <v>0.23599999999999999</v>
      </c>
      <c r="F6749" s="11"/>
      <c r="G6749" s="7">
        <f t="shared" si="1015"/>
        <v>5</v>
      </c>
      <c r="H6749" s="7">
        <v>0</v>
      </c>
      <c r="I6749" s="7">
        <v>0.26222222222222225</v>
      </c>
      <c r="J6749" s="7">
        <v>0</v>
      </c>
      <c r="L6749" s="7">
        <f>VartojimasGamyba!H6745</f>
        <v>0</v>
      </c>
      <c r="M6749" s="15">
        <f t="shared" si="1016"/>
        <v>-2.7755575615628914E-17</v>
      </c>
      <c r="N6749" s="7">
        <f t="shared" si="1017"/>
        <v>-6.303846333821639E-15</v>
      </c>
      <c r="O6749" s="7">
        <f t="shared" si="1018"/>
        <v>-6.303846333821639E-15</v>
      </c>
      <c r="P6749" s="7">
        <f>SUM(O6726:O6749)</f>
        <v>-2.4556121025476332E-14</v>
      </c>
      <c r="Q6749" s="7">
        <f>SUMPRODUCT(B6726:B6749,E6726:E6749)+SUM(E6726:E6749)*$Z$21-SUMPRODUCT(B6726:B6749,L6726:L6749)+SUM(L6726:L6749)*ABS($Z$20)</f>
        <v>-602.31700999999998</v>
      </c>
      <c r="R6749" s="7"/>
      <c r="S6749" s="47">
        <f t="shared" si="1019"/>
        <v>-2.7755575615628914E-17</v>
      </c>
      <c r="T6749" s="47">
        <f t="shared" si="1020"/>
        <v>0</v>
      </c>
      <c r="U6749" s="47">
        <f t="shared" si="1021"/>
        <v>227.12</v>
      </c>
      <c r="V6749" s="47">
        <f t="shared" si="1022"/>
        <v>115.25</v>
      </c>
      <c r="W6749" s="11">
        <f>IF(P6749&lt;&gt;Q6749,1,0)</f>
        <v>1</v>
      </c>
    </row>
    <row r="6750" spans="1:23" x14ac:dyDescent="0.45">
      <c r="A6750" t="s">
        <v>6755</v>
      </c>
      <c r="B6750">
        <v>119.01</v>
      </c>
      <c r="D6750" s="1" t="str">
        <f>VartojimasGamyba!J6746</f>
        <v>2024-06-08-00</v>
      </c>
      <c r="E6750" s="7">
        <f>VartojimasGamyba!G6746</f>
        <v>0.25</v>
      </c>
      <c r="F6750" s="11"/>
      <c r="G6750" s="12">
        <f>G6749+H6750-I6750</f>
        <v>3.7499999999999982</v>
      </c>
      <c r="H6750" s="12">
        <v>8.7499999999999982</v>
      </c>
      <c r="I6750" s="12">
        <v>10</v>
      </c>
      <c r="J6750" s="12">
        <v>0</v>
      </c>
      <c r="K6750" s="12"/>
      <c r="L6750" s="12">
        <f>VartojimasGamyba!H6746</f>
        <v>0</v>
      </c>
      <c r="M6750" s="19">
        <f t="shared" si="1016"/>
        <v>-1.7763568394002505E-15</v>
      </c>
      <c r="N6750" s="7">
        <f t="shared" si="1017"/>
        <v>-3.8955505488047495E-13</v>
      </c>
      <c r="O6750" s="7">
        <f t="shared" si="1018"/>
        <v>-3.8955505488047495E-13</v>
      </c>
      <c r="R6750" s="20" t="s">
        <v>8783</v>
      </c>
      <c r="S6750" s="47">
        <f t="shared" si="1019"/>
        <v>-1.7763568394002505E-15</v>
      </c>
      <c r="T6750" s="47">
        <f t="shared" si="1020"/>
        <v>0</v>
      </c>
      <c r="U6750" s="47">
        <f t="shared" si="1021"/>
        <v>219.3</v>
      </c>
      <c r="V6750" s="47">
        <f t="shared" si="1022"/>
        <v>107.43</v>
      </c>
      <c r="W6750" s="11"/>
    </row>
    <row r="6751" spans="1:23" x14ac:dyDescent="0.45">
      <c r="A6751" t="s">
        <v>6756</v>
      </c>
      <c r="B6751">
        <v>109.28</v>
      </c>
      <c r="D6751" s="1" t="str">
        <f>VartojimasGamyba!J6747</f>
        <v>2024-06-08-01</v>
      </c>
      <c r="E6751" s="7">
        <f>VartojimasGamyba!G6747</f>
        <v>0.13600000000000001</v>
      </c>
      <c r="F6751" s="11"/>
      <c r="G6751" s="12">
        <f t="shared" ref="G6751:G6773" si="1023">G6750+H6751-I6751</f>
        <v>2.6139999999999972</v>
      </c>
      <c r="H6751" s="12">
        <v>8.863999999999999</v>
      </c>
      <c r="I6751" s="12">
        <v>10</v>
      </c>
      <c r="J6751" s="12">
        <v>0</v>
      </c>
      <c r="K6751" s="12"/>
      <c r="L6751" s="12">
        <f>VartojimasGamyba!H6747</f>
        <v>0</v>
      </c>
      <c r="M6751" s="19">
        <f t="shared" si="1016"/>
        <v>-1.7763568394002505E-15</v>
      </c>
      <c r="N6751" s="7">
        <f t="shared" si="1017"/>
        <v>-3.7227110283311048E-13</v>
      </c>
      <c r="O6751" s="7">
        <f t="shared" si="1018"/>
        <v>-3.7227110283311048E-13</v>
      </c>
      <c r="R6751" s="7"/>
      <c r="S6751" s="47">
        <f t="shared" si="1019"/>
        <v>-1.7763568394002505E-15</v>
      </c>
      <c r="T6751" s="47">
        <f t="shared" si="1020"/>
        <v>0</v>
      </c>
      <c r="U6751" s="47">
        <f t="shared" si="1021"/>
        <v>209.57</v>
      </c>
      <c r="V6751" s="47">
        <f t="shared" si="1022"/>
        <v>97.7</v>
      </c>
      <c r="W6751" s="11"/>
    </row>
    <row r="6752" spans="1:23" x14ac:dyDescent="0.45">
      <c r="A6752" t="s">
        <v>6757</v>
      </c>
      <c r="B6752">
        <v>99.6</v>
      </c>
      <c r="D6752" s="1" t="str">
        <f>VartojimasGamyba!J6748</f>
        <v>2024-06-08-02</v>
      </c>
      <c r="E6752" s="7">
        <f>VartojimasGamyba!G6748</f>
        <v>0.252</v>
      </c>
      <c r="F6752" s="11"/>
      <c r="G6752" s="12">
        <f t="shared" si="1023"/>
        <v>1.3639999999999954</v>
      </c>
      <c r="H6752" s="12">
        <v>8.7499999999999982</v>
      </c>
      <c r="I6752" s="12">
        <v>10</v>
      </c>
      <c r="J6752" s="12">
        <v>0</v>
      </c>
      <c r="K6752" s="12"/>
      <c r="L6752" s="12">
        <f>VartojimasGamyba!H6748</f>
        <v>2E-3</v>
      </c>
      <c r="M6752" s="19">
        <f t="shared" si="1016"/>
        <v>-1.1084883011491797E-15</v>
      </c>
      <c r="N6752" s="7">
        <f t="shared" si="1017"/>
        <v>-2.2157572651670952E-13</v>
      </c>
      <c r="O6752" s="7">
        <f t="shared" si="1018"/>
        <v>-2.2157572651670952E-13</v>
      </c>
      <c r="R6752" s="7"/>
      <c r="S6752" s="47">
        <f t="shared" si="1019"/>
        <v>-1.1084883011491797E-15</v>
      </c>
      <c r="T6752" s="47">
        <f t="shared" si="1020"/>
        <v>0</v>
      </c>
      <c r="U6752" s="47">
        <f t="shared" si="1021"/>
        <v>199.89</v>
      </c>
      <c r="V6752" s="47">
        <f t="shared" si="1022"/>
        <v>88.02</v>
      </c>
      <c r="W6752" s="11"/>
    </row>
    <row r="6753" spans="1:23" x14ac:dyDescent="0.45">
      <c r="A6753" t="s">
        <v>6758</v>
      </c>
      <c r="B6753">
        <v>93.33</v>
      </c>
      <c r="D6753" s="1" t="str">
        <f>VartojimasGamyba!J6749</f>
        <v>2024-06-08-03</v>
      </c>
      <c r="E6753" s="7">
        <f>VartojimasGamyba!G6749</f>
        <v>0.09</v>
      </c>
      <c r="F6753" s="11"/>
      <c r="G6753" s="12">
        <f t="shared" si="1023"/>
        <v>1.3639999999999954</v>
      </c>
      <c r="H6753" s="12">
        <v>3.4694469519536142E-18</v>
      </c>
      <c r="I6753" s="12">
        <v>0</v>
      </c>
      <c r="J6753" s="12">
        <v>1.6E-2</v>
      </c>
      <c r="K6753" s="12"/>
      <c r="L6753" s="12">
        <f>VartojimasGamyba!H6749</f>
        <v>0.106</v>
      </c>
      <c r="M6753" s="19">
        <f t="shared" si="1016"/>
        <v>0</v>
      </c>
      <c r="N6753" s="7">
        <f t="shared" si="1017"/>
        <v>-1.3080000000000001</v>
      </c>
      <c r="O6753" s="7">
        <f t="shared" si="1018"/>
        <v>0</v>
      </c>
      <c r="R6753" s="7"/>
      <c r="S6753" s="47">
        <f t="shared" si="1019"/>
        <v>1.6E-2</v>
      </c>
      <c r="T6753" s="47">
        <f t="shared" si="1020"/>
        <v>1.6E-2</v>
      </c>
      <c r="U6753" s="47">
        <f t="shared" si="1021"/>
        <v>193.62</v>
      </c>
      <c r="V6753" s="47">
        <f t="shared" si="1022"/>
        <v>81.75</v>
      </c>
      <c r="W6753" s="11"/>
    </row>
    <row r="6754" spans="1:23" x14ac:dyDescent="0.45">
      <c r="A6754" t="s">
        <v>6759</v>
      </c>
      <c r="B6754">
        <v>84.81</v>
      </c>
      <c r="D6754" s="1" t="str">
        <f>VartojimasGamyba!J6750</f>
        <v>2024-06-08-04</v>
      </c>
      <c r="E6754" s="7">
        <f>VartojimasGamyba!G6750</f>
        <v>1.2E-2</v>
      </c>
      <c r="F6754" s="11"/>
      <c r="G6754" s="12">
        <f t="shared" si="1023"/>
        <v>1.3639999999999954</v>
      </c>
      <c r="H6754" s="12">
        <v>0</v>
      </c>
      <c r="I6754" s="12">
        <v>0</v>
      </c>
      <c r="J6754" s="12">
        <v>0.64500000000000002</v>
      </c>
      <c r="K6754" s="12"/>
      <c r="L6754" s="12">
        <f>VartojimasGamyba!H6750</f>
        <v>0.65700000000000003</v>
      </c>
      <c r="M6754" s="19">
        <f t="shared" si="1016"/>
        <v>0</v>
      </c>
      <c r="N6754" s="7">
        <f t="shared" si="1017"/>
        <v>-47.233350000000002</v>
      </c>
      <c r="O6754" s="7">
        <f t="shared" si="1018"/>
        <v>0</v>
      </c>
      <c r="R6754" s="7"/>
      <c r="S6754" s="47">
        <f t="shared" si="1019"/>
        <v>0.64500000000000002</v>
      </c>
      <c r="T6754" s="47">
        <f t="shared" si="1020"/>
        <v>0.64500000000000002</v>
      </c>
      <c r="U6754" s="47">
        <f t="shared" si="1021"/>
        <v>185.10000000000002</v>
      </c>
      <c r="V6754" s="47">
        <f t="shared" si="1022"/>
        <v>73.23</v>
      </c>
      <c r="W6754" s="11"/>
    </row>
    <row r="6755" spans="1:23" x14ac:dyDescent="0.45">
      <c r="A6755" t="s">
        <v>6760</v>
      </c>
      <c r="B6755">
        <v>93.21</v>
      </c>
      <c r="D6755" s="1" t="str">
        <f>VartojimasGamyba!J6751</f>
        <v>2024-06-08-05</v>
      </c>
      <c r="E6755" s="7">
        <f>VartojimasGamyba!G6751</f>
        <v>0.10199999999999999</v>
      </c>
      <c r="F6755" s="11"/>
      <c r="G6755" s="12">
        <f t="shared" si="1023"/>
        <v>1.3639999999999954</v>
      </c>
      <c r="H6755" s="12">
        <v>1.1102230246251565E-16</v>
      </c>
      <c r="I6755" s="12">
        <v>0</v>
      </c>
      <c r="J6755" s="12">
        <v>0.872</v>
      </c>
      <c r="K6755" s="12"/>
      <c r="L6755" s="12">
        <f>VartojimasGamyba!H6751</f>
        <v>0.97399999999999998</v>
      </c>
      <c r="M6755" s="19">
        <f t="shared" si="1016"/>
        <v>0</v>
      </c>
      <c r="N6755" s="7">
        <f t="shared" si="1017"/>
        <v>-71.181359999999998</v>
      </c>
      <c r="O6755" s="7">
        <f t="shared" si="1018"/>
        <v>0</v>
      </c>
      <c r="R6755" s="7"/>
      <c r="S6755" s="47">
        <f t="shared" si="1019"/>
        <v>0.872</v>
      </c>
      <c r="T6755" s="47">
        <f t="shared" si="1020"/>
        <v>0.872</v>
      </c>
      <c r="U6755" s="47">
        <f t="shared" si="1021"/>
        <v>193.5</v>
      </c>
      <c r="V6755" s="47">
        <f t="shared" si="1022"/>
        <v>81.63</v>
      </c>
      <c r="W6755" s="11"/>
    </row>
    <row r="6756" spans="1:23" x14ac:dyDescent="0.45">
      <c r="A6756" t="s">
        <v>6761</v>
      </c>
      <c r="B6756">
        <v>83.28</v>
      </c>
      <c r="D6756" s="1" t="str">
        <f>VartojimasGamyba!J6752</f>
        <v>2024-06-08-06</v>
      </c>
      <c r="E6756" s="7">
        <f>VartojimasGamyba!G6752</f>
        <v>0.34</v>
      </c>
      <c r="F6756" s="11"/>
      <c r="G6756" s="12">
        <f t="shared" si="1023"/>
        <v>1.3639999999999957</v>
      </c>
      <c r="H6756" s="12">
        <v>2.2204460492503131E-16</v>
      </c>
      <c r="I6756" s="12">
        <v>0</v>
      </c>
      <c r="J6756" s="12">
        <v>1.1829999999999998</v>
      </c>
      <c r="K6756" s="12"/>
      <c r="L6756" s="12">
        <f>VartojimasGamyba!H6752</f>
        <v>1.5229999999999999</v>
      </c>
      <c r="M6756" s="19">
        <f t="shared" si="1016"/>
        <v>0</v>
      </c>
      <c r="N6756" s="7">
        <f t="shared" si="1017"/>
        <v>-84.821099999999987</v>
      </c>
      <c r="O6756" s="7">
        <f t="shared" si="1018"/>
        <v>0</v>
      </c>
      <c r="R6756" s="7"/>
      <c r="S6756" s="47">
        <f t="shared" si="1019"/>
        <v>1.1829999999999998</v>
      </c>
      <c r="T6756" s="47">
        <f t="shared" si="1020"/>
        <v>1.1829999999999998</v>
      </c>
      <c r="U6756" s="47">
        <f t="shared" si="1021"/>
        <v>183.57</v>
      </c>
      <c r="V6756" s="47">
        <f t="shared" si="1022"/>
        <v>71.7</v>
      </c>
      <c r="W6756" s="11"/>
    </row>
    <row r="6757" spans="1:23" x14ac:dyDescent="0.45">
      <c r="A6757" t="s">
        <v>6762</v>
      </c>
      <c r="B6757">
        <v>80.97</v>
      </c>
      <c r="D6757" s="1" t="str">
        <f>VartojimasGamyba!J6753</f>
        <v>2024-06-08-07</v>
      </c>
      <c r="E6757" s="7">
        <f>VartojimasGamyba!G6753</f>
        <v>1.19</v>
      </c>
      <c r="F6757" s="11"/>
      <c r="G6757" s="12">
        <f t="shared" si="1023"/>
        <v>0.36399999999999544</v>
      </c>
      <c r="H6757" s="12">
        <v>9</v>
      </c>
      <c r="I6757" s="12">
        <v>10</v>
      </c>
      <c r="J6757" s="12">
        <v>0.85099999999999998</v>
      </c>
      <c r="K6757" s="12"/>
      <c r="L6757" s="12">
        <f>VartojimasGamyba!H6753</f>
        <v>2.0409999999999999</v>
      </c>
      <c r="M6757" s="19">
        <f t="shared" si="1016"/>
        <v>0</v>
      </c>
      <c r="N6757" s="7">
        <f t="shared" si="1017"/>
        <v>-59.050890000000003</v>
      </c>
      <c r="O6757" s="7">
        <f t="shared" si="1018"/>
        <v>0</v>
      </c>
      <c r="R6757" s="7"/>
      <c r="S6757" s="47">
        <f t="shared" si="1019"/>
        <v>0.85099999999999998</v>
      </c>
      <c r="T6757" s="47">
        <f t="shared" si="1020"/>
        <v>0.85099999999999998</v>
      </c>
      <c r="U6757" s="47">
        <f t="shared" si="1021"/>
        <v>181.26</v>
      </c>
      <c r="V6757" s="47">
        <f t="shared" si="1022"/>
        <v>69.39</v>
      </c>
      <c r="W6757" s="11"/>
    </row>
    <row r="6758" spans="1:23" x14ac:dyDescent="0.45">
      <c r="A6758" t="s">
        <v>6763</v>
      </c>
      <c r="B6758">
        <v>63.23</v>
      </c>
      <c r="D6758" s="1" t="str">
        <f>VartojimasGamyba!J6754</f>
        <v>2024-06-08-08</v>
      </c>
      <c r="E6758" s="7">
        <f>VartojimasGamyba!G6754</f>
        <v>0.56699999999999995</v>
      </c>
      <c r="F6758" s="11"/>
      <c r="G6758" s="12">
        <f t="shared" si="1023"/>
        <v>0</v>
      </c>
      <c r="H6758" s="12">
        <v>3.2759999999999865</v>
      </c>
      <c r="I6758" s="12">
        <v>3.6399999999999846</v>
      </c>
      <c r="J6758" s="12">
        <v>2.9020000000000001</v>
      </c>
      <c r="K6758" s="12"/>
      <c r="L6758" s="12">
        <f>VartojimasGamyba!H6754</f>
        <v>3.4689999999999999</v>
      </c>
      <c r="M6758" s="19">
        <f t="shared" si="1016"/>
        <v>0</v>
      </c>
      <c r="N6758" s="7">
        <f t="shared" si="1017"/>
        <v>-149.88830000000002</v>
      </c>
      <c r="O6758" s="7">
        <f t="shared" si="1018"/>
        <v>0</v>
      </c>
      <c r="R6758" s="7"/>
      <c r="S6758" s="47">
        <f t="shared" si="1019"/>
        <v>2.9020000000000001</v>
      </c>
      <c r="T6758" s="47">
        <f t="shared" si="1020"/>
        <v>2.9020000000000001</v>
      </c>
      <c r="U6758" s="47">
        <f t="shared" si="1021"/>
        <v>163.52000000000001</v>
      </c>
      <c r="V6758" s="47">
        <f t="shared" si="1022"/>
        <v>51.65</v>
      </c>
      <c r="W6758" s="11"/>
    </row>
    <row r="6759" spans="1:23" x14ac:dyDescent="0.45">
      <c r="A6759" t="s">
        <v>6764</v>
      </c>
      <c r="B6759">
        <v>43.03</v>
      </c>
      <c r="D6759" s="1" t="str">
        <f>VartojimasGamyba!J6755</f>
        <v>2024-06-08-09</v>
      </c>
      <c r="E6759" s="7">
        <f>VartojimasGamyba!G6755</f>
        <v>1.4730000000000001</v>
      </c>
      <c r="F6759" s="11"/>
      <c r="G6759" s="12">
        <f t="shared" si="1023"/>
        <v>0</v>
      </c>
      <c r="H6759" s="12">
        <v>0</v>
      </c>
      <c r="I6759" s="12">
        <v>0</v>
      </c>
      <c r="J6759" s="12">
        <v>0.77600000000000002</v>
      </c>
      <c r="K6759" s="12"/>
      <c r="L6759" s="12">
        <f>VartojimasGamyba!H6755</f>
        <v>2.2490000000000001</v>
      </c>
      <c r="M6759" s="19">
        <f t="shared" si="1016"/>
        <v>0</v>
      </c>
      <c r="N6759" s="7">
        <f t="shared" si="1017"/>
        <v>-24.405200000000004</v>
      </c>
      <c r="O6759" s="7">
        <f t="shared" si="1018"/>
        <v>0</v>
      </c>
      <c r="R6759" s="7"/>
      <c r="S6759" s="47">
        <f t="shared" si="1019"/>
        <v>0.77600000000000002</v>
      </c>
      <c r="T6759" s="47">
        <f t="shared" si="1020"/>
        <v>0.77600000000000002</v>
      </c>
      <c r="U6759" s="47">
        <f t="shared" si="1021"/>
        <v>143.32</v>
      </c>
      <c r="V6759" s="47">
        <f t="shared" si="1022"/>
        <v>31.450000000000003</v>
      </c>
      <c r="W6759" s="11"/>
    </row>
    <row r="6760" spans="1:23" x14ac:dyDescent="0.45">
      <c r="A6760" t="s">
        <v>6765</v>
      </c>
      <c r="B6760">
        <v>15.1</v>
      </c>
      <c r="D6760" s="1" t="str">
        <f>VartojimasGamyba!J6756</f>
        <v>2024-06-08-10</v>
      </c>
      <c r="E6760" s="7">
        <f>VartojimasGamyba!G6756</f>
        <v>0.191</v>
      </c>
      <c r="F6760" s="11"/>
      <c r="G6760" s="12">
        <f t="shared" si="1023"/>
        <v>8.8817841970012523E-16</v>
      </c>
      <c r="H6760" s="12">
        <v>0</v>
      </c>
      <c r="I6760" s="12">
        <v>-8.8817841970012523E-16</v>
      </c>
      <c r="J6760" s="12">
        <v>3.7250000000000001</v>
      </c>
      <c r="K6760" s="12"/>
      <c r="L6760" s="12">
        <f>VartojimasGamyba!H6756</f>
        <v>3.9159999999999999</v>
      </c>
      <c r="M6760" s="19">
        <f t="shared" si="1016"/>
        <v>0</v>
      </c>
      <c r="N6760" s="7">
        <f t="shared" si="1017"/>
        <v>-13.111999999999998</v>
      </c>
      <c r="O6760" s="7">
        <f t="shared" si="1018"/>
        <v>0</v>
      </c>
      <c r="R6760" s="7"/>
      <c r="S6760" s="47">
        <f t="shared" si="1019"/>
        <v>3.7250000000000001</v>
      </c>
      <c r="T6760" s="47">
        <f t="shared" si="1020"/>
        <v>3.7250000000000001</v>
      </c>
      <c r="U6760" s="47">
        <f t="shared" si="1021"/>
        <v>115.39</v>
      </c>
      <c r="V6760" s="47">
        <f t="shared" si="1022"/>
        <v>3.5199999999999996</v>
      </c>
      <c r="W6760" s="11"/>
    </row>
    <row r="6761" spans="1:23" x14ac:dyDescent="0.45">
      <c r="A6761" t="s">
        <v>6766</v>
      </c>
      <c r="B6761">
        <v>4.09</v>
      </c>
      <c r="D6761" s="1" t="str">
        <f>VartojimasGamyba!J6757</f>
        <v>2024-06-08-11</v>
      </c>
      <c r="E6761" s="7">
        <f>VartojimasGamyba!G6757</f>
        <v>0</v>
      </c>
      <c r="F6761" s="11"/>
      <c r="G6761" s="12">
        <f t="shared" si="1023"/>
        <v>4.2500000000000009</v>
      </c>
      <c r="H6761" s="12">
        <v>4.25</v>
      </c>
      <c r="I6761" s="12">
        <v>0</v>
      </c>
      <c r="J6761" s="12">
        <v>0</v>
      </c>
      <c r="K6761" s="12"/>
      <c r="L6761" s="12">
        <f>VartojimasGamyba!H6757</f>
        <v>4.25</v>
      </c>
      <c r="M6761" s="19">
        <f t="shared" si="1016"/>
        <v>0</v>
      </c>
      <c r="N6761" s="7">
        <f t="shared" si="1017"/>
        <v>0</v>
      </c>
      <c r="O6761" s="7">
        <f t="shared" si="1018"/>
        <v>0</v>
      </c>
      <c r="R6761" s="7"/>
      <c r="S6761" s="47">
        <f t="shared" si="1019"/>
        <v>4.25</v>
      </c>
      <c r="T6761" s="47">
        <f t="shared" si="1020"/>
        <v>4.25</v>
      </c>
      <c r="U6761" s="47">
        <f t="shared" si="1021"/>
        <v>104.38000000000001</v>
      </c>
      <c r="V6761" s="47">
        <f t="shared" si="1022"/>
        <v>-7.49</v>
      </c>
      <c r="W6761" s="11"/>
    </row>
    <row r="6762" spans="1:23" x14ac:dyDescent="0.45">
      <c r="A6762" t="s">
        <v>6767</v>
      </c>
      <c r="B6762">
        <v>4.09</v>
      </c>
      <c r="D6762" s="1" t="str">
        <f>VartojimasGamyba!J6758</f>
        <v>2024-06-08-12</v>
      </c>
      <c r="E6762" s="7">
        <f>VartojimasGamyba!G6758</f>
        <v>1.8120000000000001</v>
      </c>
      <c r="F6762" s="11"/>
      <c r="G6762" s="12">
        <f t="shared" si="1023"/>
        <v>4.9780000000000006</v>
      </c>
      <c r="H6762" s="12">
        <v>0.72799999999999998</v>
      </c>
      <c r="I6762" s="12">
        <v>0</v>
      </c>
      <c r="J6762" s="12">
        <v>0</v>
      </c>
      <c r="K6762" s="12"/>
      <c r="L6762" s="12">
        <f>VartojimasGamyba!H6758</f>
        <v>2.54</v>
      </c>
      <c r="M6762" s="19">
        <f t="shared" si="1016"/>
        <v>0</v>
      </c>
      <c r="N6762" s="7">
        <f t="shared" si="1017"/>
        <v>0</v>
      </c>
      <c r="O6762" s="7">
        <f t="shared" si="1018"/>
        <v>0</v>
      </c>
      <c r="R6762" s="7"/>
      <c r="S6762" s="47">
        <f t="shared" si="1019"/>
        <v>0.72799999999999998</v>
      </c>
      <c r="T6762" s="47">
        <f t="shared" si="1020"/>
        <v>0.72799999999999998</v>
      </c>
      <c r="U6762" s="47">
        <f t="shared" si="1021"/>
        <v>104.38000000000001</v>
      </c>
      <c r="V6762" s="47">
        <f t="shared" si="1022"/>
        <v>-7.49</v>
      </c>
      <c r="W6762" s="11"/>
    </row>
    <row r="6763" spans="1:23" x14ac:dyDescent="0.45">
      <c r="A6763" t="s">
        <v>6768</v>
      </c>
      <c r="B6763">
        <v>3.09</v>
      </c>
      <c r="D6763" s="1" t="str">
        <f>VartojimasGamyba!J6759</f>
        <v>2024-06-08-13</v>
      </c>
      <c r="E6763" s="7">
        <f>VartojimasGamyba!G6759</f>
        <v>2.8250000000000002</v>
      </c>
      <c r="F6763" s="11"/>
      <c r="G6763" s="12">
        <f t="shared" si="1023"/>
        <v>3.5398888888888891</v>
      </c>
      <c r="H6763" s="12">
        <v>5.743000000000003</v>
      </c>
      <c r="I6763" s="12">
        <v>7.1811111111111146</v>
      </c>
      <c r="J6763" s="12">
        <v>0</v>
      </c>
      <c r="K6763" s="12"/>
      <c r="L6763" s="12">
        <f>VartojimasGamyba!H6759</f>
        <v>2.105</v>
      </c>
      <c r="M6763" s="19">
        <f t="shared" si="1016"/>
        <v>0</v>
      </c>
      <c r="N6763" s="7">
        <f t="shared" si="1017"/>
        <v>0</v>
      </c>
      <c r="O6763" s="7">
        <f t="shared" si="1018"/>
        <v>0</v>
      </c>
      <c r="R6763" s="7"/>
      <c r="S6763" s="47">
        <f t="shared" si="1019"/>
        <v>0</v>
      </c>
      <c r="T6763" s="47">
        <f t="shared" si="1020"/>
        <v>0</v>
      </c>
      <c r="U6763" s="47">
        <f t="shared" si="1021"/>
        <v>103.38000000000001</v>
      </c>
      <c r="V6763" s="47">
        <f t="shared" si="1022"/>
        <v>-8.49</v>
      </c>
      <c r="W6763" s="11"/>
    </row>
    <row r="6764" spans="1:23" x14ac:dyDescent="0.45">
      <c r="A6764" t="s">
        <v>6769</v>
      </c>
      <c r="B6764">
        <v>3.62</v>
      </c>
      <c r="D6764" s="1" t="str">
        <f>VartojimasGamyba!J6760</f>
        <v>2024-06-08-14</v>
      </c>
      <c r="E6764" s="7">
        <f>VartojimasGamyba!G6760</f>
        <v>1.306</v>
      </c>
      <c r="F6764" s="11"/>
      <c r="G6764" s="12">
        <f t="shared" si="1023"/>
        <v>4.2988888888888894</v>
      </c>
      <c r="H6764" s="12">
        <v>0.7589999999999999</v>
      </c>
      <c r="I6764" s="12">
        <v>0</v>
      </c>
      <c r="J6764" s="12">
        <v>0</v>
      </c>
      <c r="K6764" s="12"/>
      <c r="L6764" s="12">
        <f>VartojimasGamyba!H6760</f>
        <v>2.0649999999999999</v>
      </c>
      <c r="M6764" s="19">
        <f t="shared" si="1016"/>
        <v>0</v>
      </c>
      <c r="N6764" s="7">
        <f t="shared" si="1017"/>
        <v>0</v>
      </c>
      <c r="O6764" s="7">
        <f t="shared" si="1018"/>
        <v>0</v>
      </c>
      <c r="R6764" s="7"/>
      <c r="S6764" s="47">
        <f t="shared" si="1019"/>
        <v>0.7589999999999999</v>
      </c>
      <c r="T6764" s="47">
        <f t="shared" si="1020"/>
        <v>0.7589999999999999</v>
      </c>
      <c r="U6764" s="47">
        <f t="shared" si="1021"/>
        <v>103.91000000000001</v>
      </c>
      <c r="V6764" s="47">
        <f t="shared" si="1022"/>
        <v>-7.96</v>
      </c>
      <c r="W6764" s="11"/>
    </row>
    <row r="6765" spans="1:23" x14ac:dyDescent="0.45">
      <c r="A6765" t="s">
        <v>6770</v>
      </c>
      <c r="B6765">
        <v>3.1</v>
      </c>
      <c r="D6765" s="1" t="str">
        <f>VartojimasGamyba!J6761</f>
        <v>2024-06-08-15</v>
      </c>
      <c r="E6765" s="7">
        <f>VartojimasGamyba!G6761</f>
        <v>0</v>
      </c>
      <c r="F6765" s="11"/>
      <c r="G6765" s="12">
        <f t="shared" si="1023"/>
        <v>6.0078888888888891</v>
      </c>
      <c r="H6765" s="12">
        <v>1.7090000000000001</v>
      </c>
      <c r="I6765" s="12">
        <v>0</v>
      </c>
      <c r="J6765" s="12">
        <v>0</v>
      </c>
      <c r="K6765" s="12"/>
      <c r="L6765" s="12">
        <f>VartojimasGamyba!H6761</f>
        <v>1.7090000000000001</v>
      </c>
      <c r="M6765" s="19">
        <f t="shared" si="1016"/>
        <v>0</v>
      </c>
      <c r="N6765" s="7">
        <f t="shared" si="1017"/>
        <v>0</v>
      </c>
      <c r="O6765" s="7">
        <f t="shared" si="1018"/>
        <v>0</v>
      </c>
      <c r="R6765" s="7"/>
      <c r="S6765" s="47">
        <f t="shared" si="1019"/>
        <v>1.7090000000000001</v>
      </c>
      <c r="T6765" s="47">
        <f t="shared" si="1020"/>
        <v>1.7090000000000001</v>
      </c>
      <c r="U6765" s="47">
        <f t="shared" si="1021"/>
        <v>103.39</v>
      </c>
      <c r="V6765" s="47">
        <f t="shared" si="1022"/>
        <v>-8.48</v>
      </c>
      <c r="W6765" s="11"/>
    </row>
    <row r="6766" spans="1:23" x14ac:dyDescent="0.45">
      <c r="A6766" t="s">
        <v>6771</v>
      </c>
      <c r="B6766">
        <v>4.99</v>
      </c>
      <c r="D6766" s="1" t="str">
        <f>VartojimasGamyba!J6762</f>
        <v>2024-06-08-16</v>
      </c>
      <c r="E6766" s="7">
        <f>VartojimasGamyba!G6762</f>
        <v>1E-3</v>
      </c>
      <c r="F6766" s="11"/>
      <c r="G6766" s="12">
        <f t="shared" si="1023"/>
        <v>6.6988888888888889</v>
      </c>
      <c r="H6766" s="12">
        <v>0.69100000000000006</v>
      </c>
      <c r="I6766" s="12">
        <v>0</v>
      </c>
      <c r="J6766" s="12">
        <v>0</v>
      </c>
      <c r="K6766" s="12"/>
      <c r="L6766" s="12">
        <f>VartojimasGamyba!H6762</f>
        <v>0.69199999999999995</v>
      </c>
      <c r="M6766" s="19">
        <f t="shared" si="1016"/>
        <v>0</v>
      </c>
      <c r="N6766" s="7">
        <f t="shared" si="1017"/>
        <v>0</v>
      </c>
      <c r="O6766" s="7">
        <f t="shared" si="1018"/>
        <v>0</v>
      </c>
      <c r="R6766" s="7"/>
      <c r="S6766" s="47">
        <f t="shared" si="1019"/>
        <v>0.69099999999999995</v>
      </c>
      <c r="T6766" s="47">
        <f t="shared" si="1020"/>
        <v>0.69099999999999995</v>
      </c>
      <c r="U6766" s="47">
        <f t="shared" si="1021"/>
        <v>105.28</v>
      </c>
      <c r="V6766" s="47">
        <f t="shared" si="1022"/>
        <v>-6.59</v>
      </c>
      <c r="W6766" s="11"/>
    </row>
    <row r="6767" spans="1:23" x14ac:dyDescent="0.45">
      <c r="A6767" t="s">
        <v>6772</v>
      </c>
      <c r="B6767">
        <v>15.5</v>
      </c>
      <c r="D6767" s="1" t="str">
        <f>VartojimasGamyba!J6763</f>
        <v>2024-06-08-17</v>
      </c>
      <c r="E6767" s="7">
        <f>VartojimasGamyba!G6763</f>
        <v>0.16200000000000001</v>
      </c>
      <c r="F6767" s="11"/>
      <c r="G6767" s="12">
        <f t="shared" si="1023"/>
        <v>6.6755555555555555</v>
      </c>
      <c r="H6767" s="12">
        <v>0</v>
      </c>
      <c r="I6767" s="12">
        <v>2.3333333333333355E-2</v>
      </c>
      <c r="J6767" s="12">
        <v>0</v>
      </c>
      <c r="K6767" s="12"/>
      <c r="L6767" s="12">
        <f>VartojimasGamyba!H6763</f>
        <v>0.14099999999999999</v>
      </c>
      <c r="M6767" s="19">
        <f t="shared" si="1016"/>
        <v>0</v>
      </c>
      <c r="N6767" s="7">
        <f t="shared" si="1017"/>
        <v>0</v>
      </c>
      <c r="O6767" s="7">
        <f t="shared" si="1018"/>
        <v>0</v>
      </c>
      <c r="R6767" s="7"/>
      <c r="S6767" s="47">
        <f t="shared" si="1019"/>
        <v>0</v>
      </c>
      <c r="T6767" s="47">
        <f t="shared" si="1020"/>
        <v>0</v>
      </c>
      <c r="U6767" s="47">
        <f t="shared" si="1021"/>
        <v>115.79</v>
      </c>
      <c r="V6767" s="47">
        <f t="shared" si="1022"/>
        <v>3.92</v>
      </c>
      <c r="W6767" s="11"/>
    </row>
    <row r="6768" spans="1:23" x14ac:dyDescent="0.45">
      <c r="A6768" t="s">
        <v>6773</v>
      </c>
      <c r="B6768">
        <v>29.46</v>
      </c>
      <c r="D6768" s="1" t="str">
        <f>VartojimasGamyba!J6764</f>
        <v>2024-06-08-18</v>
      </c>
      <c r="E6768" s="7">
        <f>VartojimasGamyba!G6764</f>
        <v>0.27800000000000002</v>
      </c>
      <c r="F6768" s="11"/>
      <c r="G6768" s="12">
        <f t="shared" si="1023"/>
        <v>6.3988888888888891</v>
      </c>
      <c r="H6768" s="12">
        <v>0</v>
      </c>
      <c r="I6768" s="12">
        <v>0.27666666666666667</v>
      </c>
      <c r="J6768" s="12">
        <v>0</v>
      </c>
      <c r="K6768" s="12"/>
      <c r="L6768" s="12">
        <f>VartojimasGamyba!H6764</f>
        <v>2.9000000000000001E-2</v>
      </c>
      <c r="M6768" s="19">
        <f t="shared" si="1016"/>
        <v>0</v>
      </c>
      <c r="N6768" s="7">
        <f t="shared" si="1017"/>
        <v>0</v>
      </c>
      <c r="O6768" s="7">
        <f t="shared" si="1018"/>
        <v>0</v>
      </c>
      <c r="R6768" s="7"/>
      <c r="S6768" s="47">
        <f t="shared" si="1019"/>
        <v>0</v>
      </c>
      <c r="T6768" s="47">
        <f t="shared" si="1020"/>
        <v>0</v>
      </c>
      <c r="U6768" s="47">
        <f t="shared" si="1021"/>
        <v>129.75</v>
      </c>
      <c r="V6768" s="47">
        <f t="shared" si="1022"/>
        <v>17.880000000000003</v>
      </c>
      <c r="W6768" s="11"/>
    </row>
    <row r="6769" spans="1:23" x14ac:dyDescent="0.45">
      <c r="A6769" t="s">
        <v>6774</v>
      </c>
      <c r="B6769">
        <v>109.54</v>
      </c>
      <c r="D6769" s="1" t="str">
        <f>VartojimasGamyba!J6765</f>
        <v>2024-06-08-19</v>
      </c>
      <c r="E6769" s="7">
        <f>VartojimasGamyba!G6765</f>
        <v>0.31</v>
      </c>
      <c r="F6769" s="11"/>
      <c r="G6769" s="12">
        <f t="shared" si="1023"/>
        <v>6.054444444444445</v>
      </c>
      <c r="H6769" s="12">
        <v>0</v>
      </c>
      <c r="I6769" s="12">
        <v>0.34444444444444444</v>
      </c>
      <c r="J6769" s="12">
        <v>0</v>
      </c>
      <c r="K6769" s="12"/>
      <c r="L6769" s="12">
        <f>VartojimasGamyba!H6765</f>
        <v>0</v>
      </c>
      <c r="M6769" s="19">
        <f t="shared" si="1016"/>
        <v>0</v>
      </c>
      <c r="N6769" s="7">
        <f t="shared" si="1017"/>
        <v>0</v>
      </c>
      <c r="O6769" s="7">
        <f t="shared" si="1018"/>
        <v>0</v>
      </c>
      <c r="R6769" s="7"/>
      <c r="S6769" s="47">
        <f t="shared" si="1019"/>
        <v>0</v>
      </c>
      <c r="T6769" s="47">
        <f t="shared" si="1020"/>
        <v>0</v>
      </c>
      <c r="U6769" s="47">
        <f t="shared" si="1021"/>
        <v>209.83</v>
      </c>
      <c r="V6769" s="47">
        <f t="shared" si="1022"/>
        <v>97.960000000000008</v>
      </c>
      <c r="W6769" s="11"/>
    </row>
    <row r="6770" spans="1:23" x14ac:dyDescent="0.45">
      <c r="A6770" t="s">
        <v>6775</v>
      </c>
      <c r="B6770">
        <v>120.77</v>
      </c>
      <c r="D6770" s="1" t="str">
        <f>VartojimasGamyba!J6766</f>
        <v>2024-06-08-20</v>
      </c>
      <c r="E6770" s="7">
        <f>VartojimasGamyba!G6766</f>
        <v>0.28499999999999998</v>
      </c>
      <c r="F6770" s="11"/>
      <c r="G6770" s="12">
        <f t="shared" si="1023"/>
        <v>5.7377777777777785</v>
      </c>
      <c r="H6770" s="12">
        <v>0</v>
      </c>
      <c r="I6770" s="12">
        <v>0.31666666666666665</v>
      </c>
      <c r="J6770" s="12">
        <v>0</v>
      </c>
      <c r="K6770" s="12"/>
      <c r="L6770" s="12">
        <f>VartojimasGamyba!H6766</f>
        <v>0</v>
      </c>
      <c r="M6770" s="19">
        <f t="shared" si="1016"/>
        <v>0</v>
      </c>
      <c r="N6770" s="7">
        <f t="shared" si="1017"/>
        <v>0</v>
      </c>
      <c r="O6770" s="7">
        <f t="shared" si="1018"/>
        <v>0</v>
      </c>
      <c r="P6770" s="7" t="s">
        <v>8873</v>
      </c>
      <c r="R6770" s="7"/>
      <c r="S6770" s="47">
        <f t="shared" si="1019"/>
        <v>0</v>
      </c>
      <c r="T6770" s="47">
        <f t="shared" si="1020"/>
        <v>0</v>
      </c>
      <c r="U6770" s="47">
        <f t="shared" si="1021"/>
        <v>221.06</v>
      </c>
      <c r="V6770" s="47">
        <f t="shared" si="1022"/>
        <v>109.19</v>
      </c>
      <c r="W6770" s="11"/>
    </row>
    <row r="6771" spans="1:23" x14ac:dyDescent="0.45">
      <c r="A6771" t="s">
        <v>6776</v>
      </c>
      <c r="B6771">
        <v>123.05</v>
      </c>
      <c r="D6771" s="1" t="str">
        <f>VartojimasGamyba!J6767</f>
        <v>2024-06-08-21</v>
      </c>
      <c r="E6771" s="7">
        <f>VartojimasGamyba!G6767</f>
        <v>0.27800000000000002</v>
      </c>
      <c r="F6771" s="11"/>
      <c r="G6771" s="12">
        <f t="shared" si="1023"/>
        <v>5.4288888888888893</v>
      </c>
      <c r="H6771" s="12">
        <v>0</v>
      </c>
      <c r="I6771" s="12">
        <v>0.30888888888888894</v>
      </c>
      <c r="J6771" s="12">
        <v>0</v>
      </c>
      <c r="K6771" s="12"/>
      <c r="L6771" s="12">
        <f>VartojimasGamyba!H6767</f>
        <v>0</v>
      </c>
      <c r="M6771" s="19">
        <f t="shared" si="1016"/>
        <v>0</v>
      </c>
      <c r="N6771" s="7">
        <f t="shared" si="1017"/>
        <v>0</v>
      </c>
      <c r="O6771" s="7">
        <f t="shared" si="1018"/>
        <v>0</v>
      </c>
      <c r="P6771" s="7">
        <f>SUM(N6750:N6773)</f>
        <v>-451.00020000000097</v>
      </c>
      <c r="R6771" s="7"/>
      <c r="S6771" s="47">
        <f t="shared" si="1019"/>
        <v>0</v>
      </c>
      <c r="T6771" s="47">
        <f t="shared" si="1020"/>
        <v>0</v>
      </c>
      <c r="U6771" s="47">
        <f t="shared" si="1021"/>
        <v>223.34</v>
      </c>
      <c r="V6771" s="47">
        <f t="shared" si="1022"/>
        <v>111.47</v>
      </c>
      <c r="W6771" s="11"/>
    </row>
    <row r="6772" spans="1:23" x14ac:dyDescent="0.45">
      <c r="A6772" t="s">
        <v>6777</v>
      </c>
      <c r="B6772">
        <v>121.99</v>
      </c>
      <c r="D6772" s="1" t="str">
        <f>VartojimasGamyba!J6768</f>
        <v>2024-06-08-22</v>
      </c>
      <c r="E6772" s="7">
        <f>VartojimasGamyba!G6768</f>
        <v>0.16300000000000001</v>
      </c>
      <c r="F6772" s="11"/>
      <c r="G6772" s="12">
        <f t="shared" si="1023"/>
        <v>5.2477777777777783</v>
      </c>
      <c r="H6772" s="12">
        <v>0</v>
      </c>
      <c r="I6772" s="12">
        <v>0.18111111111111114</v>
      </c>
      <c r="J6772" s="12">
        <v>0</v>
      </c>
      <c r="K6772" s="12"/>
      <c r="L6772" s="12">
        <f>VartojimasGamyba!H6768</f>
        <v>0</v>
      </c>
      <c r="M6772" s="19">
        <f t="shared" si="1016"/>
        <v>-2.7755575615628914E-17</v>
      </c>
      <c r="N6772" s="7">
        <f t="shared" si="1017"/>
        <v>-6.1695093478419949E-15</v>
      </c>
      <c r="O6772" s="7">
        <f t="shared" si="1018"/>
        <v>-6.1695093478419949E-15</v>
      </c>
      <c r="P6772" s="7" t="s">
        <v>8872</v>
      </c>
      <c r="R6772" s="7"/>
      <c r="S6772" s="47">
        <f t="shared" si="1019"/>
        <v>-2.7755575615628914E-17</v>
      </c>
      <c r="T6772" s="47">
        <f t="shared" si="1020"/>
        <v>0</v>
      </c>
      <c r="U6772" s="47">
        <f t="shared" si="1021"/>
        <v>222.28</v>
      </c>
      <c r="V6772" s="47">
        <f t="shared" si="1022"/>
        <v>110.41</v>
      </c>
      <c r="W6772" s="11"/>
    </row>
    <row r="6773" spans="1:23" x14ac:dyDescent="0.45">
      <c r="A6773" t="s">
        <v>6778</v>
      </c>
      <c r="B6773">
        <v>108.68</v>
      </c>
      <c r="D6773" s="1" t="str">
        <f>VartojimasGamyba!J6769</f>
        <v>2024-06-08-23</v>
      </c>
      <c r="E6773" s="7">
        <f>VartojimasGamyba!G6769</f>
        <v>0.223</v>
      </c>
      <c r="F6773" s="11"/>
      <c r="G6773" s="12">
        <f t="shared" si="1023"/>
        <v>5.0000000000000009</v>
      </c>
      <c r="H6773" s="12">
        <v>0</v>
      </c>
      <c r="I6773" s="12">
        <v>0.24777777777777779</v>
      </c>
      <c r="J6773" s="12">
        <v>0</v>
      </c>
      <c r="K6773" s="12"/>
      <c r="L6773" s="12">
        <f>VartojimasGamyba!H6769</f>
        <v>0</v>
      </c>
      <c r="M6773" s="19">
        <f t="shared" si="1016"/>
        <v>0</v>
      </c>
      <c r="N6773" s="7">
        <f t="shared" si="1017"/>
        <v>0</v>
      </c>
      <c r="O6773" s="7">
        <f t="shared" si="1018"/>
        <v>0</v>
      </c>
      <c r="P6773" s="7">
        <f>SUM(O6750:O6773)</f>
        <v>-9.8957139357813686E-13</v>
      </c>
      <c r="Q6773" s="7">
        <f>SUMPRODUCT(B6750:B6773,E6750:E6773)+SUM(E6750:E6773)*$Z$21-SUMPRODUCT(B6750:B6773,L6750:L6773)+SUM(L6750:L6773)*ABS($Z$20)</f>
        <v>1174.0295700000004</v>
      </c>
      <c r="R6773" s="7"/>
      <c r="S6773" s="47">
        <f t="shared" si="1019"/>
        <v>0</v>
      </c>
      <c r="T6773" s="47">
        <f t="shared" si="1020"/>
        <v>0</v>
      </c>
      <c r="U6773" s="47">
        <f t="shared" si="1021"/>
        <v>208.97000000000003</v>
      </c>
      <c r="V6773" s="47">
        <f t="shared" si="1022"/>
        <v>97.100000000000009</v>
      </c>
      <c r="W6773" s="11">
        <f>IF(P6773&lt;&gt;Q6773,1,0)</f>
        <v>1</v>
      </c>
    </row>
    <row r="6774" spans="1:23" x14ac:dyDescent="0.45">
      <c r="A6774" t="s">
        <v>6779</v>
      </c>
      <c r="B6774">
        <v>79.900000000000006</v>
      </c>
      <c r="D6774" s="9" t="str">
        <f>VartojimasGamyba!J6770</f>
        <v>2024-06-09-00</v>
      </c>
      <c r="E6774" s="8">
        <f>VartojimasGamyba!G6770</f>
        <v>0.24099999999999999</v>
      </c>
      <c r="F6774" s="11"/>
      <c r="G6774" s="7">
        <f>G6773+H6774-I6774</f>
        <v>3.7589999999999932</v>
      </c>
      <c r="H6774" s="7">
        <v>8.7589999999999932</v>
      </c>
      <c r="I6774" s="7">
        <v>10</v>
      </c>
      <c r="J6774" s="7">
        <v>0</v>
      </c>
      <c r="L6774" s="7">
        <f>VartojimasGamyba!H6770</f>
        <v>0</v>
      </c>
      <c r="M6774" s="15">
        <f t="shared" si="1016"/>
        <v>-7.1054273576010019E-15</v>
      </c>
      <c r="N6774" s="7">
        <f t="shared" si="1017"/>
        <v>-1.2803269555661245E-12</v>
      </c>
      <c r="O6774" s="7">
        <f t="shared" si="1018"/>
        <v>-1.2803269555661245E-12</v>
      </c>
      <c r="R6774" s="20" t="s">
        <v>8783</v>
      </c>
      <c r="S6774" s="47">
        <f t="shared" si="1019"/>
        <v>-7.1054273576010019E-15</v>
      </c>
      <c r="T6774" s="47">
        <f t="shared" si="1020"/>
        <v>0</v>
      </c>
      <c r="U6774" s="47">
        <f t="shared" si="1021"/>
        <v>180.19</v>
      </c>
      <c r="V6774" s="47">
        <f t="shared" si="1022"/>
        <v>68.320000000000007</v>
      </c>
      <c r="W6774" s="11"/>
    </row>
    <row r="6775" spans="1:23" x14ac:dyDescent="0.45">
      <c r="A6775" t="s">
        <v>6780</v>
      </c>
      <c r="B6775">
        <v>75.180000000000007</v>
      </c>
      <c r="D6775" s="9" t="str">
        <f>VartojimasGamyba!J6771</f>
        <v>2024-06-09-01</v>
      </c>
      <c r="E6775" s="8">
        <f>VartojimasGamyba!G6771</f>
        <v>0.18099999999999999</v>
      </c>
      <c r="F6775" s="11"/>
      <c r="G6775" s="7">
        <f t="shared" ref="G6775:G6797" si="1024">G6774+H6775-I6775</f>
        <v>2.5779999999999941</v>
      </c>
      <c r="H6775" s="7">
        <v>8.8190000000000008</v>
      </c>
      <c r="I6775" s="7">
        <v>10</v>
      </c>
      <c r="J6775" s="7">
        <v>0</v>
      </c>
      <c r="L6775" s="7">
        <f>VartojimasGamyba!H6771</f>
        <v>0</v>
      </c>
      <c r="M6775" s="15">
        <f t="shared" si="1016"/>
        <v>0</v>
      </c>
      <c r="N6775" s="7">
        <f t="shared" si="1017"/>
        <v>0</v>
      </c>
      <c r="O6775" s="7">
        <f t="shared" si="1018"/>
        <v>0</v>
      </c>
      <c r="R6775" s="7"/>
      <c r="S6775" s="47">
        <f t="shared" si="1019"/>
        <v>0</v>
      </c>
      <c r="T6775" s="47">
        <f t="shared" si="1020"/>
        <v>0</v>
      </c>
      <c r="U6775" s="47">
        <f t="shared" si="1021"/>
        <v>175.47000000000003</v>
      </c>
      <c r="V6775" s="47">
        <f t="shared" si="1022"/>
        <v>63.600000000000009</v>
      </c>
      <c r="W6775" s="11"/>
    </row>
    <row r="6776" spans="1:23" x14ac:dyDescent="0.45">
      <c r="A6776" t="s">
        <v>6781</v>
      </c>
      <c r="B6776">
        <v>18.829999999999998</v>
      </c>
      <c r="D6776" s="9" t="str">
        <f>VartojimasGamyba!J6772</f>
        <v>2024-06-09-02</v>
      </c>
      <c r="E6776" s="8">
        <f>VartojimasGamyba!G6772</f>
        <v>0.20799999999999999</v>
      </c>
      <c r="F6776" s="11"/>
      <c r="G6776" s="7">
        <f t="shared" si="1024"/>
        <v>1.3719999999999946</v>
      </c>
      <c r="H6776" s="7">
        <v>8.7940000000000005</v>
      </c>
      <c r="I6776" s="7">
        <v>10</v>
      </c>
      <c r="J6776" s="7">
        <v>0</v>
      </c>
      <c r="L6776" s="7">
        <f>VartojimasGamyba!H6772</f>
        <v>2E-3</v>
      </c>
      <c r="M6776" s="15">
        <f t="shared" si="1016"/>
        <v>6.6786853825107073E-16</v>
      </c>
      <c r="N6776" s="7">
        <f t="shared" si="1017"/>
        <v>7.9556500276467553E-14</v>
      </c>
      <c r="O6776" s="7">
        <f t="shared" si="1018"/>
        <v>7.9556500276467553E-14</v>
      </c>
      <c r="R6776" s="7"/>
      <c r="S6776" s="47">
        <f t="shared" si="1019"/>
        <v>6.6786853825107073E-16</v>
      </c>
      <c r="T6776" s="47">
        <f t="shared" si="1020"/>
        <v>0</v>
      </c>
      <c r="U6776" s="47">
        <f t="shared" si="1021"/>
        <v>119.12</v>
      </c>
      <c r="V6776" s="47">
        <f t="shared" si="1022"/>
        <v>7.2499999999999982</v>
      </c>
      <c r="W6776" s="11"/>
    </row>
    <row r="6777" spans="1:23" x14ac:dyDescent="0.45">
      <c r="A6777" t="s">
        <v>6782</v>
      </c>
      <c r="B6777">
        <v>9.0299999999999994</v>
      </c>
      <c r="D6777" s="9" t="str">
        <f>VartojimasGamyba!J6773</f>
        <v>2024-06-09-03</v>
      </c>
      <c r="E6777" s="8">
        <f>VartojimasGamyba!G6773</f>
        <v>0.20399999999999999</v>
      </c>
      <c r="F6777" s="11"/>
      <c r="G6777" s="7">
        <f t="shared" si="1024"/>
        <v>0.22199999999999598</v>
      </c>
      <c r="H6777" s="7">
        <v>8.8500000000000014</v>
      </c>
      <c r="I6777" s="7">
        <v>10</v>
      </c>
      <c r="J6777" s="7">
        <v>0</v>
      </c>
      <c r="L6777" s="7">
        <f>VartojimasGamyba!H6773</f>
        <v>5.3999999999999999E-2</v>
      </c>
      <c r="M6777" s="15">
        <f t="shared" si="1016"/>
        <v>2.0469737016526324E-15</v>
      </c>
      <c r="N6777" s="7">
        <f t="shared" si="1017"/>
        <v>2.2377516506466578E-13</v>
      </c>
      <c r="O6777" s="7">
        <f t="shared" si="1018"/>
        <v>2.2377516506466578E-13</v>
      </c>
      <c r="R6777" s="7"/>
      <c r="S6777" s="47">
        <f t="shared" si="1019"/>
        <v>2.0469737016526324E-15</v>
      </c>
      <c r="T6777" s="47">
        <f t="shared" si="1020"/>
        <v>0</v>
      </c>
      <c r="U6777" s="47">
        <f t="shared" si="1021"/>
        <v>109.32000000000001</v>
      </c>
      <c r="V6777" s="47">
        <f t="shared" si="1022"/>
        <v>-2.5500000000000007</v>
      </c>
      <c r="W6777" s="11"/>
    </row>
    <row r="6778" spans="1:23" x14ac:dyDescent="0.45">
      <c r="A6778" t="s">
        <v>6783</v>
      </c>
      <c r="B6778">
        <v>4.99</v>
      </c>
      <c r="D6778" s="9" t="str">
        <f>VartojimasGamyba!J6774</f>
        <v>2024-06-09-04</v>
      </c>
      <c r="E6778" s="8">
        <f>VartojimasGamyba!G6774</f>
        <v>2.9000000000000001E-2</v>
      </c>
      <c r="F6778" s="11"/>
      <c r="G6778" s="7">
        <f t="shared" si="1024"/>
        <v>0</v>
      </c>
      <c r="H6778" s="7">
        <v>5.1780000000000239</v>
      </c>
      <c r="I6778" s="7">
        <v>5.4000000000000252</v>
      </c>
      <c r="J6778" s="7">
        <v>0</v>
      </c>
      <c r="L6778" s="7">
        <f>VartojimasGamyba!H6774</f>
        <v>0.34699999999999998</v>
      </c>
      <c r="M6778" s="15">
        <f t="shared" si="1016"/>
        <v>1.3322676295501878E-15</v>
      </c>
      <c r="N6778" s="7">
        <f t="shared" si="1017"/>
        <v>1.4026113603904379E-13</v>
      </c>
      <c r="O6778" s="7">
        <f t="shared" si="1018"/>
        <v>1.4026113603904379E-13</v>
      </c>
      <c r="R6778" s="7"/>
      <c r="S6778" s="47">
        <f t="shared" si="1019"/>
        <v>0.31800000000000128</v>
      </c>
      <c r="T6778" s="47">
        <f t="shared" si="1020"/>
        <v>0.31799999999999995</v>
      </c>
      <c r="U6778" s="47">
        <f t="shared" si="1021"/>
        <v>105.28</v>
      </c>
      <c r="V6778" s="47">
        <f t="shared" si="1022"/>
        <v>-6.59</v>
      </c>
      <c r="W6778" s="11"/>
    </row>
    <row r="6779" spans="1:23" x14ac:dyDescent="0.45">
      <c r="A6779" t="s">
        <v>6784</v>
      </c>
      <c r="B6779">
        <v>4.09</v>
      </c>
      <c r="D6779" s="9" t="str">
        <f>VartojimasGamyba!J6775</f>
        <v>2024-06-09-05</v>
      </c>
      <c r="E6779" s="8">
        <f>VartojimasGamyba!G6775</f>
        <v>1.4999999999999999E-2</v>
      </c>
      <c r="F6779" s="11"/>
      <c r="G6779" s="7">
        <f t="shared" si="1024"/>
        <v>0</v>
      </c>
      <c r="H6779" s="7">
        <v>5.6500000000000119</v>
      </c>
      <c r="I6779" s="7">
        <v>5.6500000000000119</v>
      </c>
      <c r="J6779" s="7">
        <v>0</v>
      </c>
      <c r="L6779" s="7">
        <f>VartojimasGamyba!H6775</f>
        <v>0.57999999999999996</v>
      </c>
      <c r="M6779" s="15">
        <f t="shared" si="1016"/>
        <v>9.9920072216264089E-16</v>
      </c>
      <c r="N6779" s="7">
        <f t="shared" si="1017"/>
        <v>1.0429657137933646E-13</v>
      </c>
      <c r="O6779" s="7">
        <f t="shared" si="1018"/>
        <v>1.0429657137933646E-13</v>
      </c>
      <c r="R6779" s="7"/>
      <c r="S6779" s="47">
        <f t="shared" si="1019"/>
        <v>0.56500000000000095</v>
      </c>
      <c r="T6779" s="47">
        <f t="shared" si="1020"/>
        <v>0.56499999999999995</v>
      </c>
      <c r="U6779" s="47">
        <f t="shared" si="1021"/>
        <v>104.38000000000001</v>
      </c>
      <c r="V6779" s="47">
        <f t="shared" si="1022"/>
        <v>-7.49</v>
      </c>
      <c r="W6779" s="11"/>
    </row>
    <row r="6780" spans="1:23" x14ac:dyDescent="0.45">
      <c r="A6780" t="s">
        <v>6785</v>
      </c>
      <c r="B6780">
        <v>2.84</v>
      </c>
      <c r="D6780" s="9" t="str">
        <f>VartojimasGamyba!J6776</f>
        <v>2024-06-09-06</v>
      </c>
      <c r="E6780" s="8">
        <f>VartojimasGamyba!G6776</f>
        <v>0</v>
      </c>
      <c r="F6780" s="11"/>
      <c r="G6780" s="7">
        <f t="shared" si="1024"/>
        <v>0</v>
      </c>
      <c r="H6780" s="7">
        <v>10</v>
      </c>
      <c r="I6780" s="7">
        <v>10</v>
      </c>
      <c r="J6780" s="7">
        <v>0.55700000000000038</v>
      </c>
      <c r="L6780" s="7">
        <f>VartojimasGamyba!H6776</f>
        <v>1.5569999999999999</v>
      </c>
      <c r="M6780" s="15">
        <f t="shared" si="1016"/>
        <v>0</v>
      </c>
      <c r="N6780" s="7">
        <f t="shared" si="1017"/>
        <v>4.8681800000000033</v>
      </c>
      <c r="O6780" s="7">
        <f t="shared" si="1018"/>
        <v>0</v>
      </c>
      <c r="R6780" s="7"/>
      <c r="S6780" s="47">
        <f t="shared" si="1019"/>
        <v>1.5569999999999999</v>
      </c>
      <c r="T6780" s="47">
        <f t="shared" si="1020"/>
        <v>1.5569999999999999</v>
      </c>
      <c r="U6780" s="47">
        <f t="shared" si="1021"/>
        <v>103.13000000000001</v>
      </c>
      <c r="V6780" s="47">
        <f t="shared" si="1022"/>
        <v>-8.74</v>
      </c>
      <c r="W6780" s="11"/>
    </row>
    <row r="6781" spans="1:23" x14ac:dyDescent="0.45">
      <c r="A6781" t="s">
        <v>6786</v>
      </c>
      <c r="B6781">
        <v>0.72</v>
      </c>
      <c r="D6781" s="9" t="str">
        <f>VartojimasGamyba!J6777</f>
        <v>2024-06-09-07</v>
      </c>
      <c r="E6781" s="8">
        <f>VartojimasGamyba!G6777</f>
        <v>0</v>
      </c>
      <c r="F6781" s="11"/>
      <c r="G6781" s="7">
        <f t="shared" si="1024"/>
        <v>0</v>
      </c>
      <c r="H6781" s="7">
        <v>10</v>
      </c>
      <c r="I6781" s="7">
        <v>10</v>
      </c>
      <c r="J6781" s="7">
        <v>1.1079999999999988</v>
      </c>
      <c r="L6781" s="7">
        <f>VartojimasGamyba!H6777</f>
        <v>2.1080000000000001</v>
      </c>
      <c r="M6781" s="15">
        <f t="shared" si="1016"/>
        <v>0</v>
      </c>
      <c r="N6781" s="7">
        <f t="shared" si="1017"/>
        <v>12.032879999999986</v>
      </c>
      <c r="O6781" s="7">
        <f t="shared" si="1018"/>
        <v>0</v>
      </c>
      <c r="R6781" s="7"/>
      <c r="S6781" s="47">
        <f t="shared" si="1019"/>
        <v>2.1080000000000001</v>
      </c>
      <c r="T6781" s="47">
        <f t="shared" si="1020"/>
        <v>2.1080000000000001</v>
      </c>
      <c r="U6781" s="47">
        <f t="shared" si="1021"/>
        <v>101.01</v>
      </c>
      <c r="V6781" s="47">
        <f t="shared" si="1022"/>
        <v>-10.86</v>
      </c>
      <c r="W6781" s="11"/>
    </row>
    <row r="6782" spans="1:23" x14ac:dyDescent="0.45">
      <c r="A6782" t="s">
        <v>6787</v>
      </c>
      <c r="B6782">
        <v>0.78</v>
      </c>
      <c r="D6782" s="9" t="str">
        <f>VartojimasGamyba!J6778</f>
        <v>2024-06-09-08</v>
      </c>
      <c r="E6782" s="8">
        <f>VartojimasGamyba!G6778</f>
        <v>0</v>
      </c>
      <c r="F6782" s="11"/>
      <c r="G6782" s="7">
        <f t="shared" si="1024"/>
        <v>0</v>
      </c>
      <c r="H6782" s="7">
        <v>10</v>
      </c>
      <c r="I6782" s="7">
        <v>10</v>
      </c>
      <c r="J6782" s="7">
        <v>1.7739999999999982</v>
      </c>
      <c r="L6782" s="7">
        <f>VartojimasGamyba!H6778</f>
        <v>2.774</v>
      </c>
      <c r="M6782" s="15">
        <f t="shared" si="1016"/>
        <v>0</v>
      </c>
      <c r="N6782" s="7">
        <f t="shared" si="1017"/>
        <v>19.159199999999981</v>
      </c>
      <c r="O6782" s="7">
        <f t="shared" si="1018"/>
        <v>0</v>
      </c>
      <c r="R6782" s="7"/>
      <c r="S6782" s="47">
        <f t="shared" si="1019"/>
        <v>2.774</v>
      </c>
      <c r="T6782" s="47">
        <f t="shared" si="1020"/>
        <v>2.774</v>
      </c>
      <c r="U6782" s="47">
        <f t="shared" si="1021"/>
        <v>101.07000000000001</v>
      </c>
      <c r="V6782" s="47">
        <f t="shared" si="1022"/>
        <v>-10.8</v>
      </c>
      <c r="W6782" s="11"/>
    </row>
    <row r="6783" spans="1:23" x14ac:dyDescent="0.45">
      <c r="A6783" t="s">
        <v>6788</v>
      </c>
      <c r="B6783">
        <v>-0.13</v>
      </c>
      <c r="D6783" s="9" t="str">
        <f>VartojimasGamyba!J6779</f>
        <v>2024-06-09-09</v>
      </c>
      <c r="E6783" s="8">
        <f>VartojimasGamyba!G6779</f>
        <v>0</v>
      </c>
      <c r="F6783" s="11"/>
      <c r="G6783" s="7">
        <f t="shared" si="1024"/>
        <v>0</v>
      </c>
      <c r="H6783" s="7">
        <v>10</v>
      </c>
      <c r="I6783" s="7">
        <v>10</v>
      </c>
      <c r="J6783" s="7">
        <v>0.90299999999999847</v>
      </c>
      <c r="L6783" s="7">
        <f>VartojimasGamyba!H6779</f>
        <v>1.903</v>
      </c>
      <c r="M6783" s="15">
        <f t="shared" si="1016"/>
        <v>0</v>
      </c>
      <c r="N6783" s="7">
        <f t="shared" si="1017"/>
        <v>10.574129999999982</v>
      </c>
      <c r="O6783" s="7">
        <f t="shared" si="1018"/>
        <v>0</v>
      </c>
      <c r="R6783" s="7"/>
      <c r="S6783" s="47">
        <f t="shared" si="1019"/>
        <v>1.903</v>
      </c>
      <c r="T6783" s="47">
        <f t="shared" si="1020"/>
        <v>1.903</v>
      </c>
      <c r="U6783" s="47">
        <f t="shared" si="1021"/>
        <v>100.16000000000001</v>
      </c>
      <c r="V6783" s="47">
        <f t="shared" si="1022"/>
        <v>-11.71</v>
      </c>
      <c r="W6783" s="11"/>
    </row>
    <row r="6784" spans="1:23" x14ac:dyDescent="0.45">
      <c r="A6784" t="s">
        <v>6789</v>
      </c>
      <c r="B6784">
        <v>-2.0099999999999998</v>
      </c>
      <c r="D6784" s="9" t="str">
        <f>VartojimasGamyba!J6780</f>
        <v>2024-06-09-10</v>
      </c>
      <c r="E6784" s="8">
        <f>VartojimasGamyba!G6780</f>
        <v>0</v>
      </c>
      <c r="F6784" s="11"/>
      <c r="G6784" s="7">
        <f t="shared" si="1024"/>
        <v>1.8506666666666565</v>
      </c>
      <c r="H6784" s="7">
        <v>10</v>
      </c>
      <c r="I6784" s="7">
        <v>8.1493333333333435</v>
      </c>
      <c r="J6784" s="7">
        <v>0.82240000000001068</v>
      </c>
      <c r="L6784" s="7">
        <f>VartojimasGamyba!H6780</f>
        <v>3.488</v>
      </c>
      <c r="M6784" s="15">
        <f t="shared" si="1016"/>
        <v>0</v>
      </c>
      <c r="N6784" s="7">
        <f t="shared" si="1017"/>
        <v>11.176416000000145</v>
      </c>
      <c r="O6784" s="7">
        <f t="shared" si="1018"/>
        <v>0</v>
      </c>
      <c r="R6784" s="7"/>
      <c r="S6784" s="47">
        <f t="shared" si="1019"/>
        <v>3.488</v>
      </c>
      <c r="T6784" s="47">
        <f t="shared" si="1020"/>
        <v>3.488</v>
      </c>
      <c r="U6784" s="47">
        <f t="shared" si="1021"/>
        <v>98.28</v>
      </c>
      <c r="V6784" s="47">
        <f t="shared" si="1022"/>
        <v>-13.59</v>
      </c>
      <c r="W6784" s="11"/>
    </row>
    <row r="6785" spans="1:23" x14ac:dyDescent="0.45">
      <c r="A6785" t="s">
        <v>6790</v>
      </c>
      <c r="B6785">
        <v>-5</v>
      </c>
      <c r="D6785" s="9" t="str">
        <f>VartojimasGamyba!J6781</f>
        <v>2024-06-09-11</v>
      </c>
      <c r="E6785" s="8">
        <f>VartojimasGamyba!G6781</f>
        <v>0</v>
      </c>
      <c r="F6785" s="11"/>
      <c r="G6785" s="7">
        <f t="shared" si="1024"/>
        <v>5.777333333333325</v>
      </c>
      <c r="H6785" s="7">
        <v>10</v>
      </c>
      <c r="I6785" s="7">
        <v>6.0733333333333315</v>
      </c>
      <c r="J6785" s="7">
        <v>0</v>
      </c>
      <c r="L6785" s="7">
        <f>VartojimasGamyba!H6781</f>
        <v>4.5339999999999998</v>
      </c>
      <c r="M6785" s="15">
        <f t="shared" si="1016"/>
        <v>0</v>
      </c>
      <c r="N6785" s="7">
        <f t="shared" si="1017"/>
        <v>0</v>
      </c>
      <c r="O6785" s="7">
        <f t="shared" si="1018"/>
        <v>0</v>
      </c>
      <c r="R6785" s="7"/>
      <c r="S6785" s="47">
        <f t="shared" si="1019"/>
        <v>4.5339999999999998</v>
      </c>
      <c r="T6785" s="47">
        <f t="shared" si="1020"/>
        <v>4.5339999999999998</v>
      </c>
      <c r="U6785" s="47">
        <f t="shared" si="1021"/>
        <v>95.29</v>
      </c>
      <c r="V6785" s="47">
        <f t="shared" si="1022"/>
        <v>-16.579999999999998</v>
      </c>
      <c r="W6785" s="11"/>
    </row>
    <row r="6786" spans="1:23" x14ac:dyDescent="0.45">
      <c r="A6786" t="s">
        <v>6791</v>
      </c>
      <c r="B6786">
        <v>-6.55</v>
      </c>
      <c r="D6786" s="9" t="str">
        <f>VartojimasGamyba!J6782</f>
        <v>2024-06-09-12</v>
      </c>
      <c r="E6786" s="8">
        <f>VartojimasGamyba!G6782</f>
        <v>0.20599999999999999</v>
      </c>
      <c r="F6786" s="11"/>
      <c r="G6786" s="7">
        <f t="shared" si="1024"/>
        <v>8.6084444444444337</v>
      </c>
      <c r="H6786" s="7">
        <v>10</v>
      </c>
      <c r="I6786" s="7">
        <v>7.1688888888888895</v>
      </c>
      <c r="J6786" s="7">
        <v>0</v>
      </c>
      <c r="L6786" s="7">
        <f>VartojimasGamyba!H6782</f>
        <v>3.754</v>
      </c>
      <c r="M6786" s="15">
        <f t="shared" si="1016"/>
        <v>0</v>
      </c>
      <c r="N6786" s="7">
        <f t="shared" si="1017"/>
        <v>0</v>
      </c>
      <c r="O6786" s="7">
        <f t="shared" si="1018"/>
        <v>0</v>
      </c>
      <c r="R6786" s="7"/>
      <c r="S6786" s="47">
        <f t="shared" si="1019"/>
        <v>3.548</v>
      </c>
      <c r="T6786" s="47">
        <f t="shared" si="1020"/>
        <v>3.548</v>
      </c>
      <c r="U6786" s="47">
        <f t="shared" si="1021"/>
        <v>93.740000000000009</v>
      </c>
      <c r="V6786" s="47">
        <f t="shared" si="1022"/>
        <v>-18.13</v>
      </c>
      <c r="W6786" s="11"/>
    </row>
    <row r="6787" spans="1:23" x14ac:dyDescent="0.45">
      <c r="A6787" t="s">
        <v>6792</v>
      </c>
      <c r="B6787">
        <v>-2.4500000000000002</v>
      </c>
      <c r="D6787" s="9" t="str">
        <f>VartojimasGamyba!J6783</f>
        <v>2024-06-09-13</v>
      </c>
      <c r="E6787" s="8">
        <f>VartojimasGamyba!G6783</f>
        <v>0</v>
      </c>
      <c r="F6787" s="11"/>
      <c r="G6787" s="7">
        <f t="shared" si="1024"/>
        <v>11.435111111111102</v>
      </c>
      <c r="H6787" s="7">
        <v>10</v>
      </c>
      <c r="I6787" s="7">
        <v>7.1733333333333329</v>
      </c>
      <c r="J6787" s="7">
        <v>0</v>
      </c>
      <c r="L6787" s="7">
        <f>VartojimasGamyba!H6783</f>
        <v>3.544</v>
      </c>
      <c r="M6787" s="15">
        <f t="shared" si="1016"/>
        <v>0</v>
      </c>
      <c r="N6787" s="7">
        <f t="shared" si="1017"/>
        <v>0</v>
      </c>
      <c r="O6787" s="7">
        <f t="shared" si="1018"/>
        <v>0</v>
      </c>
      <c r="R6787" s="7"/>
      <c r="S6787" s="47">
        <f t="shared" si="1019"/>
        <v>3.544</v>
      </c>
      <c r="T6787" s="47">
        <f t="shared" si="1020"/>
        <v>3.544</v>
      </c>
      <c r="U6787" s="47">
        <f t="shared" si="1021"/>
        <v>97.84</v>
      </c>
      <c r="V6787" s="47">
        <f t="shared" si="1022"/>
        <v>-14.030000000000001</v>
      </c>
      <c r="W6787" s="11"/>
    </row>
    <row r="6788" spans="1:23" x14ac:dyDescent="0.45">
      <c r="A6788" t="s">
        <v>6793</v>
      </c>
      <c r="B6788">
        <v>-3</v>
      </c>
      <c r="D6788" s="9" t="str">
        <f>VartojimasGamyba!J6784</f>
        <v>2024-06-09-14</v>
      </c>
      <c r="E6788" s="8">
        <f>VartojimasGamyba!G6784</f>
        <v>0</v>
      </c>
      <c r="F6788" s="11"/>
      <c r="G6788" s="7">
        <f t="shared" si="1024"/>
        <v>13.353999999999996</v>
      </c>
      <c r="H6788" s="7">
        <v>10</v>
      </c>
      <c r="I6788" s="7">
        <v>8.081111111111106</v>
      </c>
      <c r="J6788" s="7">
        <v>0</v>
      </c>
      <c r="L6788" s="7">
        <f>VartojimasGamyba!H6784</f>
        <v>2.7269999999999999</v>
      </c>
      <c r="M6788" s="15">
        <f t="shared" si="1016"/>
        <v>4.8849813083506888E-15</v>
      </c>
      <c r="N6788" s="7">
        <f t="shared" si="1017"/>
        <v>4.7525983148943854E-13</v>
      </c>
      <c r="O6788" s="7">
        <f t="shared" si="1018"/>
        <v>4.7525983148943854E-13</v>
      </c>
      <c r="R6788" s="7"/>
      <c r="S6788" s="47">
        <f t="shared" si="1019"/>
        <v>2.7270000000000048</v>
      </c>
      <c r="T6788" s="47">
        <f t="shared" si="1020"/>
        <v>2.7269999999999999</v>
      </c>
      <c r="U6788" s="47">
        <f t="shared" si="1021"/>
        <v>97.29</v>
      </c>
      <c r="V6788" s="47">
        <f t="shared" si="1022"/>
        <v>-14.58</v>
      </c>
      <c r="W6788" s="11"/>
    </row>
    <row r="6789" spans="1:23" x14ac:dyDescent="0.45">
      <c r="A6789" t="s">
        <v>6794</v>
      </c>
      <c r="B6789">
        <v>-2</v>
      </c>
      <c r="D6789" s="9" t="str">
        <f>VartojimasGamyba!J6785</f>
        <v>2024-06-09-15</v>
      </c>
      <c r="E6789" s="8">
        <f>VartojimasGamyba!G6785</f>
        <v>0.20699999999999999</v>
      </c>
      <c r="F6789" s="11"/>
      <c r="G6789" s="7">
        <f t="shared" si="1024"/>
        <v>13.353999999999996</v>
      </c>
      <c r="H6789" s="7">
        <v>10</v>
      </c>
      <c r="I6789" s="7">
        <v>10</v>
      </c>
      <c r="J6789" s="7">
        <v>0.48699999999999</v>
      </c>
      <c r="L6789" s="7">
        <f>VartojimasGamyba!H6785</f>
        <v>1.694</v>
      </c>
      <c r="M6789" s="15">
        <f t="shared" si="1016"/>
        <v>-9.3258734068513149E-15</v>
      </c>
      <c r="N6789" s="7">
        <f t="shared" si="1017"/>
        <v>6.6134599999989474</v>
      </c>
      <c r="O6789" s="7">
        <f t="shared" si="1018"/>
        <v>-9.1664009715941581E-13</v>
      </c>
      <c r="R6789" s="7"/>
      <c r="S6789" s="47">
        <f t="shared" si="1019"/>
        <v>1.4869999999999906</v>
      </c>
      <c r="T6789" s="47">
        <f t="shared" si="1020"/>
        <v>1.4869999999999999</v>
      </c>
      <c r="U6789" s="47">
        <f t="shared" si="1021"/>
        <v>98.29</v>
      </c>
      <c r="V6789" s="47">
        <f t="shared" si="1022"/>
        <v>-13.58</v>
      </c>
      <c r="W6789" s="11"/>
    </row>
    <row r="6790" spans="1:23" x14ac:dyDescent="0.45">
      <c r="A6790" t="s">
        <v>6795</v>
      </c>
      <c r="B6790">
        <v>-2</v>
      </c>
      <c r="D6790" s="9" t="str">
        <f>VartojimasGamyba!J6786</f>
        <v>2024-06-09-16</v>
      </c>
      <c r="E6790" s="8">
        <f>VartojimasGamyba!G6786</f>
        <v>8.9999999999999993E-3</v>
      </c>
      <c r="F6790" s="11"/>
      <c r="G6790" s="7">
        <f t="shared" si="1024"/>
        <v>13.128999999999998</v>
      </c>
      <c r="H6790" s="7">
        <v>9.7750000000000021</v>
      </c>
      <c r="I6790" s="7">
        <v>10</v>
      </c>
      <c r="J6790" s="7">
        <v>0</v>
      </c>
      <c r="L6790" s="7">
        <f>VartojimasGamyba!H6786</f>
        <v>0.78400000000000003</v>
      </c>
      <c r="M6790" s="15">
        <f t="shared" si="1016"/>
        <v>2.4424906541753444E-15</v>
      </c>
      <c r="N6790" s="7">
        <f t="shared" si="1017"/>
        <v>2.4007240639889461E-13</v>
      </c>
      <c r="O6790" s="7">
        <f t="shared" si="1018"/>
        <v>2.4007240639889461E-13</v>
      </c>
      <c r="R6790" s="7"/>
      <c r="S6790" s="47">
        <f t="shared" si="1019"/>
        <v>0.77500000000000246</v>
      </c>
      <c r="T6790" s="47">
        <f t="shared" si="1020"/>
        <v>0.77500000000000002</v>
      </c>
      <c r="U6790" s="47">
        <f t="shared" si="1021"/>
        <v>98.29</v>
      </c>
      <c r="V6790" s="47">
        <f t="shared" si="1022"/>
        <v>-13.58</v>
      </c>
      <c r="W6790" s="11"/>
    </row>
    <row r="6791" spans="1:23" x14ac:dyDescent="0.45">
      <c r="A6791" t="s">
        <v>6796</v>
      </c>
      <c r="B6791">
        <v>-1.5</v>
      </c>
      <c r="D6791" s="9" t="str">
        <f>VartojimasGamyba!J6787</f>
        <v>2024-06-09-17</v>
      </c>
      <c r="E6791" s="8">
        <f>VartojimasGamyba!G6787</f>
        <v>0.11799999999999999</v>
      </c>
      <c r="F6791" s="11"/>
      <c r="G6791" s="7">
        <f t="shared" si="1024"/>
        <v>12.18</v>
      </c>
      <c r="H6791" s="7">
        <v>9.0510000000000019</v>
      </c>
      <c r="I6791" s="7">
        <v>10</v>
      </c>
      <c r="J6791" s="7">
        <v>0</v>
      </c>
      <c r="L6791" s="7">
        <f>VartojimasGamyba!H6787</f>
        <v>0.16900000000000001</v>
      </c>
      <c r="M6791" s="15">
        <f t="shared" ref="M6791:M6854" si="1025">E6791+H6791-I6791*$J$2+J6791-L6791</f>
        <v>2.248201624865942E-15</v>
      </c>
      <c r="N6791" s="7">
        <f t="shared" ref="N6791:N6854" si="1026">M6791*U6791-J6791*V6791</f>
        <v>2.2209983852050643E-13</v>
      </c>
      <c r="O6791" s="7">
        <f t="shared" ref="O6791:O6854" si="1027">(M6791)*(B6791+$Z$21)</f>
        <v>2.2209983852050643E-13</v>
      </c>
      <c r="R6791" s="7"/>
      <c r="S6791" s="47">
        <f t="shared" ref="S6791:S6854" si="1028">M6791+IF((L6791-E6791)&gt;0,(L6791-E6791),0)</f>
        <v>5.1000000000002266E-2</v>
      </c>
      <c r="T6791" s="47">
        <f t="shared" ref="T6791:T6854" si="1029">IF(L6791-E6791&lt;0,0,L6791-E6791)</f>
        <v>5.1000000000000018E-2</v>
      </c>
      <c r="U6791" s="47">
        <f t="shared" ref="U6791:U6854" si="1030">B6791+$Z$21</f>
        <v>98.79</v>
      </c>
      <c r="V6791" s="47">
        <f t="shared" ref="V6791:V6854" si="1031">B6791+$Z$20</f>
        <v>-13.08</v>
      </c>
      <c r="W6791" s="11"/>
    </row>
    <row r="6792" spans="1:23" x14ac:dyDescent="0.45">
      <c r="A6792" t="s">
        <v>6797</v>
      </c>
      <c r="B6792">
        <v>-0.59</v>
      </c>
      <c r="D6792" s="9" t="str">
        <f>VartojimasGamyba!J6788</f>
        <v>2024-06-09-18</v>
      </c>
      <c r="E6792" s="8">
        <f>VartojimasGamyba!G6788</f>
        <v>0.22900000000000001</v>
      </c>
      <c r="F6792" s="11"/>
      <c r="G6792" s="7">
        <f t="shared" si="1024"/>
        <v>10.969999999999999</v>
      </c>
      <c r="H6792" s="7">
        <v>8.7899999999999991</v>
      </c>
      <c r="I6792" s="7">
        <v>10</v>
      </c>
      <c r="J6792" s="7">
        <v>0</v>
      </c>
      <c r="L6792" s="7">
        <f>VartojimasGamyba!H6788</f>
        <v>1.9E-2</v>
      </c>
      <c r="M6792" s="15">
        <f t="shared" si="1025"/>
        <v>-1.6479873021779667E-15</v>
      </c>
      <c r="N6792" s="7">
        <f t="shared" si="1026"/>
        <v>-1.6430433402714328E-13</v>
      </c>
      <c r="O6792" s="7">
        <f t="shared" si="1027"/>
        <v>-1.6430433402714328E-13</v>
      </c>
      <c r="R6792" s="7"/>
      <c r="S6792" s="47">
        <f t="shared" si="1028"/>
        <v>-1.6479873021779667E-15</v>
      </c>
      <c r="T6792" s="47">
        <f t="shared" si="1029"/>
        <v>0</v>
      </c>
      <c r="U6792" s="47">
        <f t="shared" si="1030"/>
        <v>99.7</v>
      </c>
      <c r="V6792" s="47">
        <f t="shared" si="1031"/>
        <v>-12.17</v>
      </c>
      <c r="W6792" s="11"/>
    </row>
    <row r="6793" spans="1:23" x14ac:dyDescent="0.45">
      <c r="A6793" t="s">
        <v>6798</v>
      </c>
      <c r="B6793">
        <v>80</v>
      </c>
      <c r="D6793" s="9" t="str">
        <f>VartojimasGamyba!J6789</f>
        <v>2024-06-09-19</v>
      </c>
      <c r="E6793" s="8">
        <f>VartojimasGamyba!G6789</f>
        <v>0.21299999999999999</v>
      </c>
      <c r="F6793" s="11"/>
      <c r="G6793" s="7">
        <f t="shared" si="1024"/>
        <v>9.7569999999999979</v>
      </c>
      <c r="H6793" s="7">
        <v>8.786999999999999</v>
      </c>
      <c r="I6793" s="7">
        <v>10</v>
      </c>
      <c r="J6793" s="7">
        <v>0</v>
      </c>
      <c r="L6793" s="7">
        <f>VartojimasGamyba!H6789</f>
        <v>0</v>
      </c>
      <c r="M6793" s="15">
        <f t="shared" si="1025"/>
        <v>-1.7763568394002505E-15</v>
      </c>
      <c r="N6793" s="7">
        <f t="shared" si="1026"/>
        <v>-3.2025937457547119E-13</v>
      </c>
      <c r="O6793" s="7">
        <f t="shared" si="1027"/>
        <v>-3.2025937457547119E-13</v>
      </c>
      <c r="R6793" s="7"/>
      <c r="S6793" s="47">
        <f t="shared" si="1028"/>
        <v>-1.7763568394002505E-15</v>
      </c>
      <c r="T6793" s="47">
        <f t="shared" si="1029"/>
        <v>0</v>
      </c>
      <c r="U6793" s="47">
        <f t="shared" si="1030"/>
        <v>180.29000000000002</v>
      </c>
      <c r="V6793" s="47">
        <f t="shared" si="1031"/>
        <v>68.42</v>
      </c>
      <c r="W6793" s="11"/>
    </row>
    <row r="6794" spans="1:23" x14ac:dyDescent="0.45">
      <c r="A6794" t="s">
        <v>6799</v>
      </c>
      <c r="B6794">
        <v>97.26</v>
      </c>
      <c r="D6794" s="9" t="str">
        <f>VartojimasGamyba!J6790</f>
        <v>2024-06-09-20</v>
      </c>
      <c r="E6794" s="8">
        <f>VartojimasGamyba!G6790</f>
        <v>0.105</v>
      </c>
      <c r="F6794" s="11"/>
      <c r="G6794" s="7">
        <f t="shared" si="1024"/>
        <v>8.6519999999999975</v>
      </c>
      <c r="H6794" s="7">
        <v>8.8949999999999996</v>
      </c>
      <c r="I6794" s="7">
        <v>10</v>
      </c>
      <c r="J6794" s="7">
        <v>0</v>
      </c>
      <c r="L6794" s="7">
        <f>VartojimasGamyba!H6790</f>
        <v>0</v>
      </c>
      <c r="M6794" s="15">
        <f t="shared" si="1025"/>
        <v>0</v>
      </c>
      <c r="N6794" s="7">
        <f t="shared" si="1026"/>
        <v>0</v>
      </c>
      <c r="O6794" s="7">
        <f t="shared" si="1027"/>
        <v>0</v>
      </c>
      <c r="P6794" s="7" t="s">
        <v>8873</v>
      </c>
      <c r="R6794" s="7"/>
      <c r="S6794" s="47">
        <f t="shared" si="1028"/>
        <v>0</v>
      </c>
      <c r="T6794" s="47">
        <f t="shared" si="1029"/>
        <v>0</v>
      </c>
      <c r="U6794" s="47">
        <f t="shared" si="1030"/>
        <v>197.55</v>
      </c>
      <c r="V6794" s="47">
        <f t="shared" si="1031"/>
        <v>85.68</v>
      </c>
      <c r="W6794" s="11"/>
    </row>
    <row r="6795" spans="1:23" x14ac:dyDescent="0.45">
      <c r="A6795" t="s">
        <v>6800</v>
      </c>
      <c r="B6795">
        <v>123.34</v>
      </c>
      <c r="D6795" s="9" t="str">
        <f>VartojimasGamyba!J6791</f>
        <v>2024-06-09-21</v>
      </c>
      <c r="E6795" s="8">
        <f>VartojimasGamyba!G6791</f>
        <v>0.186</v>
      </c>
      <c r="F6795" s="11"/>
      <c r="G6795" s="7">
        <f t="shared" si="1024"/>
        <v>7.465999999999994</v>
      </c>
      <c r="H6795" s="7">
        <v>8.8139999999999983</v>
      </c>
      <c r="I6795" s="7">
        <v>10</v>
      </c>
      <c r="J6795" s="7">
        <v>0</v>
      </c>
      <c r="L6795" s="7">
        <f>VartojimasGamyba!H6791</f>
        <v>0</v>
      </c>
      <c r="M6795" s="15">
        <f t="shared" si="1025"/>
        <v>-1.7763568394002505E-15</v>
      </c>
      <c r="N6795" s="7">
        <f t="shared" si="1026"/>
        <v>-3.97246679995078E-13</v>
      </c>
      <c r="O6795" s="7">
        <f t="shared" si="1027"/>
        <v>-3.97246679995078E-13</v>
      </c>
      <c r="P6795" s="7">
        <f>SUM(N6774:N6797)</f>
        <v>64.424265999998354</v>
      </c>
      <c r="R6795" s="7"/>
      <c r="S6795" s="47">
        <f t="shared" si="1028"/>
        <v>-1.7763568394002505E-15</v>
      </c>
      <c r="T6795" s="47">
        <f t="shared" si="1029"/>
        <v>0</v>
      </c>
      <c r="U6795" s="47">
        <f t="shared" si="1030"/>
        <v>223.63</v>
      </c>
      <c r="V6795" s="47">
        <f t="shared" si="1031"/>
        <v>111.76</v>
      </c>
      <c r="W6795" s="11"/>
    </row>
    <row r="6796" spans="1:23" x14ac:dyDescent="0.45">
      <c r="A6796" t="s">
        <v>6801</v>
      </c>
      <c r="B6796">
        <v>125.53</v>
      </c>
      <c r="D6796" s="9" t="str">
        <f>VartojimasGamyba!J6792</f>
        <v>2024-06-09-22</v>
      </c>
      <c r="E6796" s="8">
        <f>VartojimasGamyba!G6792</f>
        <v>0.29699999999999999</v>
      </c>
      <c r="F6796" s="11"/>
      <c r="G6796" s="7">
        <f t="shared" si="1024"/>
        <v>6.1689999999999934</v>
      </c>
      <c r="H6796" s="7">
        <v>8.7029999999999994</v>
      </c>
      <c r="I6796" s="7">
        <v>10</v>
      </c>
      <c r="J6796" s="7">
        <v>0</v>
      </c>
      <c r="L6796" s="7">
        <f>VartojimasGamyba!H6792</f>
        <v>0</v>
      </c>
      <c r="M6796" s="15">
        <f t="shared" si="1025"/>
        <v>0</v>
      </c>
      <c r="N6796" s="7">
        <f t="shared" si="1026"/>
        <v>0</v>
      </c>
      <c r="O6796" s="7">
        <f t="shared" si="1027"/>
        <v>0</v>
      </c>
      <c r="P6796" s="7" t="s">
        <v>8872</v>
      </c>
      <c r="R6796" s="7"/>
      <c r="S6796" s="47">
        <f t="shared" si="1028"/>
        <v>0</v>
      </c>
      <c r="T6796" s="47">
        <f t="shared" si="1029"/>
        <v>0</v>
      </c>
      <c r="U6796" s="47">
        <f t="shared" si="1030"/>
        <v>225.82</v>
      </c>
      <c r="V6796" s="47">
        <f t="shared" si="1031"/>
        <v>113.95</v>
      </c>
      <c r="W6796" s="11"/>
    </row>
    <row r="6797" spans="1:23" x14ac:dyDescent="0.45">
      <c r="A6797" t="s">
        <v>6802</v>
      </c>
      <c r="B6797">
        <v>108.63</v>
      </c>
      <c r="D6797" s="9" t="str">
        <f>VartojimasGamyba!J6793</f>
        <v>2024-06-09-23</v>
      </c>
      <c r="E6797" s="8">
        <f>VartojimasGamyba!G6793</f>
        <v>0.16900000000000001</v>
      </c>
      <c r="F6797" s="11"/>
      <c r="G6797" s="7">
        <f t="shared" si="1024"/>
        <v>4.9999999999999929</v>
      </c>
      <c r="H6797" s="7">
        <v>8.8309999999999995</v>
      </c>
      <c r="I6797" s="7">
        <v>10</v>
      </c>
      <c r="J6797" s="7">
        <v>0</v>
      </c>
      <c r="L6797" s="7">
        <f>VartojimasGamyba!H6793</f>
        <v>0</v>
      </c>
      <c r="M6797" s="15">
        <f t="shared" si="1025"/>
        <v>0</v>
      </c>
      <c r="N6797" s="7">
        <f t="shared" si="1026"/>
        <v>0</v>
      </c>
      <c r="O6797" s="7">
        <f t="shared" si="1027"/>
        <v>0</v>
      </c>
      <c r="P6797" s="7">
        <f>SUM(O6774:O6797)</f>
        <v>-1.5934559921548798E-12</v>
      </c>
      <c r="Q6797" s="7">
        <f>SUMPRODUCT(B6774:B6797,E6774:E6797)+SUM(E6774:E6797)*$Z$21-SUMPRODUCT(B6774:B6797,L6774:L6797)+SUM(L6774:L6797)*ABS($Z$20)</f>
        <v>816.73739</v>
      </c>
      <c r="R6797" s="7"/>
      <c r="S6797" s="47">
        <f t="shared" si="1028"/>
        <v>0</v>
      </c>
      <c r="T6797" s="47">
        <f t="shared" si="1029"/>
        <v>0</v>
      </c>
      <c r="U6797" s="47">
        <f t="shared" si="1030"/>
        <v>208.92000000000002</v>
      </c>
      <c r="V6797" s="47">
        <f t="shared" si="1031"/>
        <v>97.05</v>
      </c>
      <c r="W6797" s="11">
        <f>IF(P6797&lt;&gt;Q6797,1,0)</f>
        <v>1</v>
      </c>
    </row>
    <row r="6798" spans="1:23" x14ac:dyDescent="0.45">
      <c r="A6798" t="s">
        <v>6803</v>
      </c>
      <c r="B6798">
        <v>97.26</v>
      </c>
      <c r="D6798" s="1" t="str">
        <f>VartojimasGamyba!J6794</f>
        <v>2024-06-10-00</v>
      </c>
      <c r="E6798" s="7">
        <f>VartojimasGamyba!G6794</f>
        <v>0.247</v>
      </c>
      <c r="F6798" s="11"/>
      <c r="G6798" s="12">
        <f>G6797+H6798-I6798</f>
        <v>4.7255555555555482</v>
      </c>
      <c r="H6798" s="12">
        <v>0</v>
      </c>
      <c r="I6798" s="12">
        <v>0.27444444444444444</v>
      </c>
      <c r="J6798" s="12">
        <v>0</v>
      </c>
      <c r="K6798" s="12"/>
      <c r="L6798" s="12">
        <f>VartojimasGamyba!H6794</f>
        <v>0</v>
      </c>
      <c r="M6798" s="19">
        <f t="shared" si="1025"/>
        <v>0</v>
      </c>
      <c r="N6798" s="7">
        <f t="shared" si="1026"/>
        <v>0</v>
      </c>
      <c r="O6798" s="7">
        <f t="shared" si="1027"/>
        <v>0</v>
      </c>
      <c r="R6798" s="20" t="s">
        <v>8783</v>
      </c>
      <c r="S6798" s="47">
        <f t="shared" si="1028"/>
        <v>0</v>
      </c>
      <c r="T6798" s="47">
        <f t="shared" si="1029"/>
        <v>0</v>
      </c>
      <c r="U6798" s="47">
        <f t="shared" si="1030"/>
        <v>197.55</v>
      </c>
      <c r="V6798" s="47">
        <f t="shared" si="1031"/>
        <v>85.68</v>
      </c>
      <c r="W6798" s="11"/>
    </row>
    <row r="6799" spans="1:23" x14ac:dyDescent="0.45">
      <c r="A6799" t="s">
        <v>6804</v>
      </c>
      <c r="B6799">
        <v>73.84</v>
      </c>
      <c r="D6799" s="1" t="str">
        <f>VartojimasGamyba!J6795</f>
        <v>2024-06-10-01</v>
      </c>
      <c r="E6799" s="7">
        <f>VartojimasGamyba!G6795</f>
        <v>0.16700000000000001</v>
      </c>
      <c r="F6799" s="11"/>
      <c r="G6799" s="12">
        <f t="shared" ref="G6799:G6821" si="1032">G6798+H6799-I6799</f>
        <v>4.5399999999999929</v>
      </c>
      <c r="H6799" s="12">
        <v>0</v>
      </c>
      <c r="I6799" s="12">
        <v>0.18555555555555558</v>
      </c>
      <c r="J6799" s="12">
        <v>0</v>
      </c>
      <c r="K6799" s="12"/>
      <c r="L6799" s="12">
        <f>VartojimasGamyba!H6795</f>
        <v>0</v>
      </c>
      <c r="M6799" s="19">
        <f t="shared" si="1025"/>
        <v>-2.7755575615628914E-17</v>
      </c>
      <c r="N6799" s="7">
        <f t="shared" si="1026"/>
        <v>-4.8330783819494626E-15</v>
      </c>
      <c r="O6799" s="7">
        <f t="shared" si="1027"/>
        <v>-4.8330783819494626E-15</v>
      </c>
      <c r="R6799" s="7"/>
      <c r="S6799" s="47">
        <f t="shared" si="1028"/>
        <v>-2.7755575615628914E-17</v>
      </c>
      <c r="T6799" s="47">
        <f t="shared" si="1029"/>
        <v>0</v>
      </c>
      <c r="U6799" s="47">
        <f t="shared" si="1030"/>
        <v>174.13</v>
      </c>
      <c r="V6799" s="47">
        <f t="shared" si="1031"/>
        <v>62.260000000000005</v>
      </c>
      <c r="W6799" s="11"/>
    </row>
    <row r="6800" spans="1:23" x14ac:dyDescent="0.45">
      <c r="A6800" t="s">
        <v>6805</v>
      </c>
      <c r="B6800">
        <v>72.28</v>
      </c>
      <c r="D6800" s="1" t="str">
        <f>VartojimasGamyba!J6796</f>
        <v>2024-06-10-02</v>
      </c>
      <c r="E6800" s="7">
        <f>VartojimasGamyba!G6796</f>
        <v>6.3E-2</v>
      </c>
      <c r="F6800" s="11"/>
      <c r="G6800" s="12">
        <f t="shared" si="1032"/>
        <v>4.4888888888888818</v>
      </c>
      <c r="H6800" s="12">
        <v>0</v>
      </c>
      <c r="I6800" s="12">
        <v>5.11111111111111E-2</v>
      </c>
      <c r="J6800" s="12">
        <v>0</v>
      </c>
      <c r="K6800" s="12"/>
      <c r="L6800" s="12">
        <f>VartojimasGamyba!H6796</f>
        <v>1.7000000000000001E-2</v>
      </c>
      <c r="M6800" s="19">
        <f t="shared" si="1025"/>
        <v>0</v>
      </c>
      <c r="N6800" s="7">
        <f t="shared" si="1026"/>
        <v>0</v>
      </c>
      <c r="O6800" s="7">
        <f t="shared" si="1027"/>
        <v>0</v>
      </c>
      <c r="R6800" s="7"/>
      <c r="S6800" s="47">
        <f t="shared" si="1028"/>
        <v>0</v>
      </c>
      <c r="T6800" s="47">
        <f t="shared" si="1029"/>
        <v>0</v>
      </c>
      <c r="U6800" s="47">
        <f t="shared" si="1030"/>
        <v>172.57</v>
      </c>
      <c r="V6800" s="47">
        <f t="shared" si="1031"/>
        <v>60.7</v>
      </c>
      <c r="W6800" s="11"/>
    </row>
    <row r="6801" spans="1:23" x14ac:dyDescent="0.45">
      <c r="A6801" t="s">
        <v>6806</v>
      </c>
      <c r="B6801">
        <v>68.959999999999994</v>
      </c>
      <c r="D6801" s="1" t="str">
        <f>VartojimasGamyba!J6797</f>
        <v>2024-06-10-03</v>
      </c>
      <c r="E6801" s="7">
        <f>VartojimasGamyba!G6797</f>
        <v>0.11600000000000001</v>
      </c>
      <c r="F6801" s="11"/>
      <c r="G6801" s="12">
        <f t="shared" si="1032"/>
        <v>4.4666666666666597</v>
      </c>
      <c r="H6801" s="12">
        <v>0</v>
      </c>
      <c r="I6801" s="12">
        <v>2.2222222222222227E-2</v>
      </c>
      <c r="J6801" s="12">
        <v>0</v>
      </c>
      <c r="K6801" s="12"/>
      <c r="L6801" s="12">
        <f>VartojimasGamyba!H6797</f>
        <v>9.6000000000000002E-2</v>
      </c>
      <c r="M6801" s="19">
        <f t="shared" si="1025"/>
        <v>0</v>
      </c>
      <c r="N6801" s="7">
        <f t="shared" si="1026"/>
        <v>0</v>
      </c>
      <c r="O6801" s="7">
        <f t="shared" si="1027"/>
        <v>0</v>
      </c>
      <c r="R6801" s="7"/>
      <c r="S6801" s="47">
        <f t="shared" si="1028"/>
        <v>0</v>
      </c>
      <c r="T6801" s="47">
        <f t="shared" si="1029"/>
        <v>0</v>
      </c>
      <c r="U6801" s="47">
        <f t="shared" si="1030"/>
        <v>169.25</v>
      </c>
      <c r="V6801" s="47">
        <f t="shared" si="1031"/>
        <v>57.379999999999995</v>
      </c>
      <c r="W6801" s="11"/>
    </row>
    <row r="6802" spans="1:23" x14ac:dyDescent="0.45">
      <c r="A6802" t="s">
        <v>6807</v>
      </c>
      <c r="B6802">
        <v>69.010000000000005</v>
      </c>
      <c r="D6802" s="1" t="str">
        <f>VartojimasGamyba!J6798</f>
        <v>2024-06-10-04</v>
      </c>
      <c r="E6802" s="7">
        <f>VartojimasGamyba!G6798</f>
        <v>0.1</v>
      </c>
      <c r="F6802" s="11"/>
      <c r="G6802" s="12">
        <f t="shared" si="1032"/>
        <v>4.9426666666666597</v>
      </c>
      <c r="H6802" s="12">
        <v>0.47599999999999998</v>
      </c>
      <c r="I6802" s="12">
        <v>0</v>
      </c>
      <c r="J6802" s="12">
        <v>0</v>
      </c>
      <c r="K6802" s="12"/>
      <c r="L6802" s="12">
        <f>VartojimasGamyba!H6798</f>
        <v>0.57599999999999996</v>
      </c>
      <c r="M6802" s="19">
        <f t="shared" si="1025"/>
        <v>0</v>
      </c>
      <c r="N6802" s="7">
        <f t="shared" si="1026"/>
        <v>0</v>
      </c>
      <c r="O6802" s="7">
        <f t="shared" si="1027"/>
        <v>0</v>
      </c>
      <c r="R6802" s="7"/>
      <c r="S6802" s="47">
        <f t="shared" si="1028"/>
        <v>0.47599999999999998</v>
      </c>
      <c r="T6802" s="47">
        <f t="shared" si="1029"/>
        <v>0.47599999999999998</v>
      </c>
      <c r="U6802" s="47">
        <f t="shared" si="1030"/>
        <v>169.3</v>
      </c>
      <c r="V6802" s="47">
        <f t="shared" si="1031"/>
        <v>57.430000000000007</v>
      </c>
      <c r="W6802" s="11"/>
    </row>
    <row r="6803" spans="1:23" x14ac:dyDescent="0.45">
      <c r="A6803" t="s">
        <v>6808</v>
      </c>
      <c r="B6803">
        <v>69.98</v>
      </c>
      <c r="D6803" s="1" t="str">
        <f>VartojimasGamyba!J6799</f>
        <v>2024-06-10-05</v>
      </c>
      <c r="E6803" s="7">
        <f>VartojimasGamyba!G6799</f>
        <v>0</v>
      </c>
      <c r="F6803" s="11"/>
      <c r="G6803" s="12">
        <f t="shared" si="1032"/>
        <v>6.3756666666666604</v>
      </c>
      <c r="H6803" s="12">
        <v>1.4330000000000005</v>
      </c>
      <c r="I6803" s="12">
        <v>0</v>
      </c>
      <c r="J6803" s="12">
        <v>0</v>
      </c>
      <c r="K6803" s="12"/>
      <c r="L6803" s="12">
        <f>VartojimasGamyba!H6799</f>
        <v>1.4330000000000001</v>
      </c>
      <c r="M6803" s="19">
        <f t="shared" si="1025"/>
        <v>0</v>
      </c>
      <c r="N6803" s="7">
        <f t="shared" si="1026"/>
        <v>0</v>
      </c>
      <c r="O6803" s="7">
        <f t="shared" si="1027"/>
        <v>0</v>
      </c>
      <c r="R6803" s="7"/>
      <c r="S6803" s="47">
        <f t="shared" si="1028"/>
        <v>1.4330000000000001</v>
      </c>
      <c r="T6803" s="47">
        <f t="shared" si="1029"/>
        <v>1.4330000000000001</v>
      </c>
      <c r="U6803" s="47">
        <f t="shared" si="1030"/>
        <v>170.27</v>
      </c>
      <c r="V6803" s="47">
        <f t="shared" si="1031"/>
        <v>58.400000000000006</v>
      </c>
      <c r="W6803" s="11"/>
    </row>
    <row r="6804" spans="1:23" x14ac:dyDescent="0.45">
      <c r="A6804" t="s">
        <v>6809</v>
      </c>
      <c r="B6804">
        <v>78.709999999999994</v>
      </c>
      <c r="D6804" s="1" t="str">
        <f>VartojimasGamyba!J6800</f>
        <v>2024-06-10-06</v>
      </c>
      <c r="E6804" s="7">
        <f>VartojimasGamyba!G6800</f>
        <v>0</v>
      </c>
      <c r="F6804" s="11"/>
      <c r="G6804" s="12">
        <f t="shared" si="1032"/>
        <v>6.3756666666666604</v>
      </c>
      <c r="H6804" s="12">
        <v>1.1102230246251565E-16</v>
      </c>
      <c r="I6804" s="12">
        <v>0</v>
      </c>
      <c r="J6804" s="12">
        <v>2.5750000000000002</v>
      </c>
      <c r="K6804" s="12"/>
      <c r="L6804" s="12">
        <f>VartojimasGamyba!H6800</f>
        <v>2.5750000000000002</v>
      </c>
      <c r="M6804" s="19">
        <f t="shared" si="1025"/>
        <v>0</v>
      </c>
      <c r="N6804" s="7">
        <f t="shared" si="1026"/>
        <v>-172.85974999999999</v>
      </c>
      <c r="O6804" s="7">
        <f t="shared" si="1027"/>
        <v>0</v>
      </c>
      <c r="R6804" s="7"/>
      <c r="S6804" s="47">
        <f t="shared" si="1028"/>
        <v>2.5750000000000002</v>
      </c>
      <c r="T6804" s="47">
        <f t="shared" si="1029"/>
        <v>2.5750000000000002</v>
      </c>
      <c r="U6804" s="47">
        <f t="shared" si="1030"/>
        <v>179</v>
      </c>
      <c r="V6804" s="47">
        <f t="shared" si="1031"/>
        <v>67.13</v>
      </c>
      <c r="W6804" s="11"/>
    </row>
    <row r="6805" spans="1:23" x14ac:dyDescent="0.45">
      <c r="A6805" t="s">
        <v>6810</v>
      </c>
      <c r="B6805">
        <v>118.53</v>
      </c>
      <c r="D6805" s="1" t="str">
        <f>VartojimasGamyba!J6801</f>
        <v>2024-06-10-07</v>
      </c>
      <c r="E6805" s="7">
        <f>VartojimasGamyba!G6801</f>
        <v>0</v>
      </c>
      <c r="F6805" s="11"/>
      <c r="G6805" s="12">
        <f t="shared" si="1032"/>
        <v>6.3756666666666604</v>
      </c>
      <c r="H6805" s="12">
        <v>0</v>
      </c>
      <c r="I6805" s="12">
        <v>0</v>
      </c>
      <c r="J6805" s="12">
        <v>2.887</v>
      </c>
      <c r="K6805" s="12"/>
      <c r="L6805" s="12">
        <f>VartojimasGamyba!H6801</f>
        <v>2.887</v>
      </c>
      <c r="M6805" s="19">
        <f t="shared" si="1025"/>
        <v>0</v>
      </c>
      <c r="N6805" s="7">
        <f t="shared" si="1026"/>
        <v>-308.76465000000002</v>
      </c>
      <c r="O6805" s="7">
        <f t="shared" si="1027"/>
        <v>0</v>
      </c>
      <c r="R6805" s="7"/>
      <c r="S6805" s="47">
        <f t="shared" si="1028"/>
        <v>2.887</v>
      </c>
      <c r="T6805" s="47">
        <f t="shared" si="1029"/>
        <v>2.887</v>
      </c>
      <c r="U6805" s="47">
        <f t="shared" si="1030"/>
        <v>218.82</v>
      </c>
      <c r="V6805" s="47">
        <f t="shared" si="1031"/>
        <v>106.95</v>
      </c>
      <c r="W6805" s="11"/>
    </row>
    <row r="6806" spans="1:23" x14ac:dyDescent="0.45">
      <c r="A6806" t="s">
        <v>6811</v>
      </c>
      <c r="B6806">
        <v>180.07</v>
      </c>
      <c r="D6806" s="1" t="str">
        <f>VartojimasGamyba!J6802</f>
        <v>2024-06-10-08</v>
      </c>
      <c r="E6806" s="7">
        <f>VartojimasGamyba!G6802</f>
        <v>0</v>
      </c>
      <c r="F6806" s="11"/>
      <c r="G6806" s="12">
        <f t="shared" si="1032"/>
        <v>6.3756666666666604</v>
      </c>
      <c r="H6806" s="12">
        <v>0</v>
      </c>
      <c r="I6806" s="12">
        <v>0</v>
      </c>
      <c r="J6806" s="12">
        <v>3.97</v>
      </c>
      <c r="K6806" s="12"/>
      <c r="L6806" s="12">
        <f>VartojimasGamyba!H6802</f>
        <v>3.97</v>
      </c>
      <c r="M6806" s="19">
        <f t="shared" si="1025"/>
        <v>0</v>
      </c>
      <c r="N6806" s="7">
        <f t="shared" si="1026"/>
        <v>-668.90530000000001</v>
      </c>
      <c r="O6806" s="7">
        <f t="shared" si="1027"/>
        <v>0</v>
      </c>
      <c r="R6806" s="7"/>
      <c r="S6806" s="47">
        <f t="shared" si="1028"/>
        <v>3.97</v>
      </c>
      <c r="T6806" s="47">
        <f t="shared" si="1029"/>
        <v>3.97</v>
      </c>
      <c r="U6806" s="47">
        <f t="shared" si="1030"/>
        <v>280.36</v>
      </c>
      <c r="V6806" s="47">
        <f t="shared" si="1031"/>
        <v>168.48999999999998</v>
      </c>
      <c r="W6806" s="11"/>
    </row>
    <row r="6807" spans="1:23" x14ac:dyDescent="0.45">
      <c r="A6807" t="s">
        <v>6812</v>
      </c>
      <c r="B6807">
        <v>142.09</v>
      </c>
      <c r="D6807" s="1" t="str">
        <f>VartojimasGamyba!J6803</f>
        <v>2024-06-10-09</v>
      </c>
      <c r="E6807" s="7">
        <f>VartojimasGamyba!G6803</f>
        <v>0</v>
      </c>
      <c r="F6807" s="11"/>
      <c r="G6807" s="12">
        <f t="shared" si="1032"/>
        <v>6.3756666666666604</v>
      </c>
      <c r="H6807" s="12">
        <v>0</v>
      </c>
      <c r="I6807" s="12">
        <v>0</v>
      </c>
      <c r="J6807" s="12">
        <v>3.9980000000000002</v>
      </c>
      <c r="K6807" s="12"/>
      <c r="L6807" s="12">
        <f>VartojimasGamyba!H6803</f>
        <v>3.9980000000000002</v>
      </c>
      <c r="M6807" s="19">
        <f t="shared" si="1025"/>
        <v>0</v>
      </c>
      <c r="N6807" s="7">
        <f t="shared" si="1026"/>
        <v>-521.77898000000005</v>
      </c>
      <c r="O6807" s="7">
        <f t="shared" si="1027"/>
        <v>0</v>
      </c>
      <c r="R6807" s="7"/>
      <c r="S6807" s="47">
        <f t="shared" si="1028"/>
        <v>3.9980000000000002</v>
      </c>
      <c r="T6807" s="47">
        <f t="shared" si="1029"/>
        <v>3.9980000000000002</v>
      </c>
      <c r="U6807" s="47">
        <f t="shared" si="1030"/>
        <v>242.38</v>
      </c>
      <c r="V6807" s="47">
        <f t="shared" si="1031"/>
        <v>130.51</v>
      </c>
      <c r="W6807" s="11"/>
    </row>
    <row r="6808" spans="1:23" x14ac:dyDescent="0.45">
      <c r="A6808" t="s">
        <v>6813</v>
      </c>
      <c r="B6808">
        <v>107.25</v>
      </c>
      <c r="D6808" s="1" t="str">
        <f>VartojimasGamyba!J6804</f>
        <v>2024-06-10-10</v>
      </c>
      <c r="E6808" s="7">
        <f>VartojimasGamyba!G6804</f>
        <v>0</v>
      </c>
      <c r="F6808" s="11"/>
      <c r="G6808" s="12">
        <f t="shared" si="1032"/>
        <v>6.3756666666666604</v>
      </c>
      <c r="H6808" s="12">
        <v>0</v>
      </c>
      <c r="I6808" s="12">
        <v>0</v>
      </c>
      <c r="J6808" s="12">
        <v>3.9350000000000001</v>
      </c>
      <c r="K6808" s="12"/>
      <c r="L6808" s="12">
        <f>VartojimasGamyba!H6804</f>
        <v>3.9350000000000001</v>
      </c>
      <c r="M6808" s="19">
        <f t="shared" si="1025"/>
        <v>0</v>
      </c>
      <c r="N6808" s="7">
        <f t="shared" si="1026"/>
        <v>-376.46145000000001</v>
      </c>
      <c r="O6808" s="7">
        <f t="shared" si="1027"/>
        <v>0</v>
      </c>
      <c r="R6808" s="7"/>
      <c r="S6808" s="47">
        <f t="shared" si="1028"/>
        <v>3.9350000000000001</v>
      </c>
      <c r="T6808" s="47">
        <f t="shared" si="1029"/>
        <v>3.9350000000000001</v>
      </c>
      <c r="U6808" s="47">
        <f t="shared" si="1030"/>
        <v>207.54000000000002</v>
      </c>
      <c r="V6808" s="47">
        <f t="shared" si="1031"/>
        <v>95.67</v>
      </c>
      <c r="W6808" s="11"/>
    </row>
    <row r="6809" spans="1:23" x14ac:dyDescent="0.45">
      <c r="A6809" t="s">
        <v>6814</v>
      </c>
      <c r="B6809">
        <v>89.44</v>
      </c>
      <c r="D6809" s="1" t="str">
        <f>VartojimasGamyba!J6805</f>
        <v>2024-06-10-11</v>
      </c>
      <c r="E6809" s="7">
        <f>VartojimasGamyba!G6805</f>
        <v>2E-3</v>
      </c>
      <c r="F6809" s="11"/>
      <c r="G6809" s="12">
        <f t="shared" si="1032"/>
        <v>6.3756666666666604</v>
      </c>
      <c r="H6809" s="12">
        <v>1.1102230246251565E-16</v>
      </c>
      <c r="I6809" s="12">
        <v>0</v>
      </c>
      <c r="J6809" s="12">
        <v>2.3610000000000002</v>
      </c>
      <c r="K6809" s="12"/>
      <c r="L6809" s="12">
        <f>VartojimasGamyba!H6805</f>
        <v>2.363</v>
      </c>
      <c r="M6809" s="19">
        <f t="shared" si="1025"/>
        <v>0</v>
      </c>
      <c r="N6809" s="7">
        <f t="shared" si="1026"/>
        <v>-183.82746</v>
      </c>
      <c r="O6809" s="7">
        <f t="shared" si="1027"/>
        <v>0</v>
      </c>
      <c r="R6809" s="7"/>
      <c r="S6809" s="47">
        <f t="shared" si="1028"/>
        <v>2.3610000000000002</v>
      </c>
      <c r="T6809" s="47">
        <f t="shared" si="1029"/>
        <v>2.3610000000000002</v>
      </c>
      <c r="U6809" s="47">
        <f t="shared" si="1030"/>
        <v>189.73000000000002</v>
      </c>
      <c r="V6809" s="47">
        <f t="shared" si="1031"/>
        <v>77.86</v>
      </c>
      <c r="W6809" s="11"/>
    </row>
    <row r="6810" spans="1:23" x14ac:dyDescent="0.45">
      <c r="A6810" t="s">
        <v>6815</v>
      </c>
      <c r="B6810">
        <v>84.41</v>
      </c>
      <c r="D6810" s="1" t="str">
        <f>VartojimasGamyba!J6806</f>
        <v>2024-06-10-12</v>
      </c>
      <c r="E6810" s="7">
        <f>VartojimasGamyba!G6806</f>
        <v>1.0109999999999999</v>
      </c>
      <c r="F6810" s="11"/>
      <c r="G6810" s="12">
        <f t="shared" si="1032"/>
        <v>6.3756666666666604</v>
      </c>
      <c r="H6810" s="12">
        <v>0</v>
      </c>
      <c r="I6810" s="12">
        <v>0</v>
      </c>
      <c r="J6810" s="12">
        <v>0.32600000000000007</v>
      </c>
      <c r="K6810" s="12"/>
      <c r="L6810" s="12">
        <f>VartojimasGamyba!H6806</f>
        <v>1.337</v>
      </c>
      <c r="M6810" s="19">
        <f t="shared" si="1025"/>
        <v>0</v>
      </c>
      <c r="N6810" s="7">
        <f t="shared" si="1026"/>
        <v>-23.742580000000004</v>
      </c>
      <c r="O6810" s="7">
        <f t="shared" si="1027"/>
        <v>0</v>
      </c>
      <c r="R6810" s="7"/>
      <c r="S6810" s="47">
        <f t="shared" si="1028"/>
        <v>0.32600000000000007</v>
      </c>
      <c r="T6810" s="47">
        <f t="shared" si="1029"/>
        <v>0.32600000000000007</v>
      </c>
      <c r="U6810" s="47">
        <f t="shared" si="1030"/>
        <v>184.7</v>
      </c>
      <c r="V6810" s="47">
        <f t="shared" si="1031"/>
        <v>72.83</v>
      </c>
      <c r="W6810" s="11"/>
    </row>
    <row r="6811" spans="1:23" x14ac:dyDescent="0.45">
      <c r="A6811" t="s">
        <v>6816</v>
      </c>
      <c r="B6811">
        <v>73.64</v>
      </c>
      <c r="D6811" s="1" t="str">
        <f>VartojimasGamyba!J6807</f>
        <v>2024-06-10-13</v>
      </c>
      <c r="E6811" s="7">
        <f>VartojimasGamyba!G6807</f>
        <v>1.764</v>
      </c>
      <c r="F6811" s="11"/>
      <c r="G6811" s="12">
        <f t="shared" si="1032"/>
        <v>6.4337777777777783</v>
      </c>
      <c r="H6811" s="12">
        <v>5.8111111111118149E-2</v>
      </c>
      <c r="I6811" s="12">
        <v>0</v>
      </c>
      <c r="J6811" s="12">
        <v>4.5888888888881929E-2</v>
      </c>
      <c r="K6811" s="12"/>
      <c r="L6811" s="12">
        <f>VartojimasGamyba!H6807</f>
        <v>1.8680000000000001</v>
      </c>
      <c r="M6811" s="19">
        <f t="shared" si="1025"/>
        <v>0</v>
      </c>
      <c r="N6811" s="7">
        <f t="shared" si="1026"/>
        <v>-2.8478644444440127</v>
      </c>
      <c r="O6811" s="7">
        <f t="shared" si="1027"/>
        <v>0</v>
      </c>
      <c r="R6811" s="7"/>
      <c r="S6811" s="47">
        <f t="shared" si="1028"/>
        <v>0.10400000000000009</v>
      </c>
      <c r="T6811" s="47">
        <f t="shared" si="1029"/>
        <v>0.10400000000000009</v>
      </c>
      <c r="U6811" s="47">
        <f t="shared" si="1030"/>
        <v>173.93</v>
      </c>
      <c r="V6811" s="47">
        <f t="shared" si="1031"/>
        <v>62.06</v>
      </c>
      <c r="W6811" s="11"/>
    </row>
    <row r="6812" spans="1:23" x14ac:dyDescent="0.45">
      <c r="A6812" t="s">
        <v>6817</v>
      </c>
      <c r="B6812">
        <v>73.47</v>
      </c>
      <c r="D6812" s="1" t="str">
        <f>VartojimasGamyba!J6808</f>
        <v>2024-06-10-14</v>
      </c>
      <c r="E6812" s="7">
        <f>VartojimasGamyba!G6808</f>
        <v>3.198</v>
      </c>
      <c r="F6812" s="11"/>
      <c r="G6812" s="12">
        <f t="shared" si="1032"/>
        <v>4.5104444444444445</v>
      </c>
      <c r="H6812" s="12">
        <v>0</v>
      </c>
      <c r="I6812" s="12">
        <v>1.9233333333333336</v>
      </c>
      <c r="J6812" s="12">
        <v>0</v>
      </c>
      <c r="K6812" s="12"/>
      <c r="L6812" s="12">
        <f>VartojimasGamyba!H6808</f>
        <v>1.4670000000000001</v>
      </c>
      <c r="M6812" s="19">
        <f t="shared" si="1025"/>
        <v>0</v>
      </c>
      <c r="N6812" s="7">
        <f t="shared" si="1026"/>
        <v>0</v>
      </c>
      <c r="O6812" s="7">
        <f t="shared" si="1027"/>
        <v>0</v>
      </c>
      <c r="R6812" s="7"/>
      <c r="S6812" s="47">
        <f t="shared" si="1028"/>
        <v>0</v>
      </c>
      <c r="T6812" s="47">
        <f t="shared" si="1029"/>
        <v>0</v>
      </c>
      <c r="U6812" s="47">
        <f t="shared" si="1030"/>
        <v>173.76</v>
      </c>
      <c r="V6812" s="47">
        <f t="shared" si="1031"/>
        <v>61.89</v>
      </c>
      <c r="W6812" s="11"/>
    </row>
    <row r="6813" spans="1:23" x14ac:dyDescent="0.45">
      <c r="A6813" t="s">
        <v>6818</v>
      </c>
      <c r="B6813">
        <v>67.17</v>
      </c>
      <c r="D6813" s="1" t="str">
        <f>VartojimasGamyba!J6809</f>
        <v>2024-06-10-15</v>
      </c>
      <c r="E6813" s="7">
        <f>VartojimasGamyba!G6809</f>
        <v>0.51800000000000002</v>
      </c>
      <c r="F6813" s="11"/>
      <c r="G6813" s="12">
        <f t="shared" si="1032"/>
        <v>5.6134444444444442</v>
      </c>
      <c r="H6813" s="12">
        <v>1.1029999999999998</v>
      </c>
      <c r="I6813" s="12">
        <v>0</v>
      </c>
      <c r="J6813" s="12">
        <v>0</v>
      </c>
      <c r="K6813" s="12"/>
      <c r="L6813" s="12">
        <f>VartojimasGamyba!H6809</f>
        <v>1.621</v>
      </c>
      <c r="M6813" s="19">
        <f t="shared" si="1025"/>
        <v>0</v>
      </c>
      <c r="N6813" s="7">
        <f t="shared" si="1026"/>
        <v>0</v>
      </c>
      <c r="O6813" s="7">
        <f t="shared" si="1027"/>
        <v>0</v>
      </c>
      <c r="R6813" s="7"/>
      <c r="S6813" s="47">
        <f t="shared" si="1028"/>
        <v>1.103</v>
      </c>
      <c r="T6813" s="47">
        <f t="shared" si="1029"/>
        <v>1.103</v>
      </c>
      <c r="U6813" s="47">
        <f t="shared" si="1030"/>
        <v>167.46</v>
      </c>
      <c r="V6813" s="47">
        <f t="shared" si="1031"/>
        <v>55.59</v>
      </c>
      <c r="W6813" s="11"/>
    </row>
    <row r="6814" spans="1:23" x14ac:dyDescent="0.45">
      <c r="A6814" t="s">
        <v>6819</v>
      </c>
      <c r="B6814">
        <v>68.09</v>
      </c>
      <c r="D6814" s="1" t="str">
        <f>VartojimasGamyba!J6810</f>
        <v>2024-06-10-16</v>
      </c>
      <c r="E6814" s="7">
        <f>VartojimasGamyba!G6810</f>
        <v>2.8000000000000001E-2</v>
      </c>
      <c r="F6814" s="11"/>
      <c r="G6814" s="12">
        <f t="shared" si="1032"/>
        <v>6.7144444444444442</v>
      </c>
      <c r="H6814" s="12">
        <v>1.101</v>
      </c>
      <c r="I6814" s="12">
        <v>0</v>
      </c>
      <c r="J6814" s="12">
        <v>0</v>
      </c>
      <c r="K6814" s="12"/>
      <c r="L6814" s="12">
        <f>VartojimasGamyba!H6810</f>
        <v>1.129</v>
      </c>
      <c r="M6814" s="19">
        <f t="shared" si="1025"/>
        <v>0</v>
      </c>
      <c r="N6814" s="7">
        <f t="shared" si="1026"/>
        <v>0</v>
      </c>
      <c r="O6814" s="7">
        <f t="shared" si="1027"/>
        <v>0</v>
      </c>
      <c r="R6814" s="7"/>
      <c r="S6814" s="47">
        <f t="shared" si="1028"/>
        <v>1.101</v>
      </c>
      <c r="T6814" s="47">
        <f t="shared" si="1029"/>
        <v>1.101</v>
      </c>
      <c r="U6814" s="47">
        <f t="shared" si="1030"/>
        <v>168.38</v>
      </c>
      <c r="V6814" s="47">
        <f t="shared" si="1031"/>
        <v>56.510000000000005</v>
      </c>
      <c r="W6814" s="11"/>
    </row>
    <row r="6815" spans="1:23" x14ac:dyDescent="0.45">
      <c r="A6815" t="s">
        <v>6820</v>
      </c>
      <c r="B6815">
        <v>113.29</v>
      </c>
      <c r="D6815" s="1" t="str">
        <f>VartojimasGamyba!J6811</f>
        <v>2024-06-10-17</v>
      </c>
      <c r="E6815" s="7">
        <f>VartojimasGamyba!G6811</f>
        <v>5.2999999999999999E-2</v>
      </c>
      <c r="F6815" s="11"/>
      <c r="G6815" s="12">
        <f t="shared" si="1032"/>
        <v>6.7144444444444442</v>
      </c>
      <c r="H6815" s="12">
        <v>0</v>
      </c>
      <c r="I6815" s="12">
        <v>0</v>
      </c>
      <c r="J6815" s="12">
        <v>0.12</v>
      </c>
      <c r="K6815" s="12"/>
      <c r="L6815" s="12">
        <f>VartojimasGamyba!H6811</f>
        <v>0.17299999999999999</v>
      </c>
      <c r="M6815" s="19">
        <f t="shared" si="1025"/>
        <v>0</v>
      </c>
      <c r="N6815" s="7">
        <f t="shared" si="1026"/>
        <v>-12.205200000000001</v>
      </c>
      <c r="O6815" s="7">
        <f t="shared" si="1027"/>
        <v>0</v>
      </c>
      <c r="R6815" s="7"/>
      <c r="S6815" s="47">
        <f t="shared" si="1028"/>
        <v>0.12</v>
      </c>
      <c r="T6815" s="47">
        <f t="shared" si="1029"/>
        <v>0.12</v>
      </c>
      <c r="U6815" s="47">
        <f t="shared" si="1030"/>
        <v>213.58</v>
      </c>
      <c r="V6815" s="47">
        <f t="shared" si="1031"/>
        <v>101.71000000000001</v>
      </c>
      <c r="W6815" s="11"/>
    </row>
    <row r="6816" spans="1:23" x14ac:dyDescent="0.45">
      <c r="A6816" t="s">
        <v>6821</v>
      </c>
      <c r="B6816">
        <v>115.51</v>
      </c>
      <c r="D6816" s="1" t="str">
        <f>VartojimasGamyba!J6812</f>
        <v>2024-06-10-18</v>
      </c>
      <c r="E6816" s="7">
        <f>VartojimasGamyba!G6812</f>
        <v>0.245</v>
      </c>
      <c r="F6816" s="11"/>
      <c r="G6816" s="12">
        <f t="shared" si="1032"/>
        <v>6.4655555555555555</v>
      </c>
      <c r="H6816" s="12">
        <v>0</v>
      </c>
      <c r="I6816" s="12">
        <v>0.24888888888888885</v>
      </c>
      <c r="J6816" s="12">
        <v>0</v>
      </c>
      <c r="K6816" s="12"/>
      <c r="L6816" s="12">
        <f>VartojimasGamyba!H6812</f>
        <v>2.1000000000000001E-2</v>
      </c>
      <c r="M6816" s="19">
        <f t="shared" si="1025"/>
        <v>0</v>
      </c>
      <c r="N6816" s="7">
        <f t="shared" si="1026"/>
        <v>0</v>
      </c>
      <c r="O6816" s="7">
        <f t="shared" si="1027"/>
        <v>0</v>
      </c>
      <c r="R6816" s="7"/>
      <c r="S6816" s="47">
        <f t="shared" si="1028"/>
        <v>0</v>
      </c>
      <c r="T6816" s="47">
        <f t="shared" si="1029"/>
        <v>0</v>
      </c>
      <c r="U6816" s="47">
        <f t="shared" si="1030"/>
        <v>215.8</v>
      </c>
      <c r="V6816" s="47">
        <f t="shared" si="1031"/>
        <v>103.93</v>
      </c>
      <c r="W6816" s="11"/>
    </row>
    <row r="6817" spans="1:23" x14ac:dyDescent="0.45">
      <c r="A6817" t="s">
        <v>6822</v>
      </c>
      <c r="B6817">
        <v>122.8</v>
      </c>
      <c r="D6817" s="1" t="str">
        <f>VartojimasGamyba!J6813</f>
        <v>2024-06-10-19</v>
      </c>
      <c r="E6817" s="7">
        <f>VartojimasGamyba!G6813</f>
        <v>0.30499999999999999</v>
      </c>
      <c r="F6817" s="11"/>
      <c r="G6817" s="12">
        <f t="shared" si="1032"/>
        <v>6.1266666666666669</v>
      </c>
      <c r="H6817" s="12">
        <v>0</v>
      </c>
      <c r="I6817" s="12">
        <v>0.33888888888888891</v>
      </c>
      <c r="J6817" s="12">
        <v>0</v>
      </c>
      <c r="K6817" s="12"/>
      <c r="L6817" s="12">
        <f>VartojimasGamyba!H6813</f>
        <v>0</v>
      </c>
      <c r="M6817" s="19">
        <f t="shared" si="1025"/>
        <v>-5.5511151231257827E-17</v>
      </c>
      <c r="N6817" s="7">
        <f t="shared" si="1026"/>
        <v>-1.2383982728181309E-14</v>
      </c>
      <c r="O6817" s="7">
        <f t="shared" si="1027"/>
        <v>-1.2383982728181309E-14</v>
      </c>
      <c r="R6817" s="7"/>
      <c r="S6817" s="47">
        <f t="shared" si="1028"/>
        <v>-5.5511151231257827E-17</v>
      </c>
      <c r="T6817" s="47">
        <f t="shared" si="1029"/>
        <v>0</v>
      </c>
      <c r="U6817" s="47">
        <f t="shared" si="1030"/>
        <v>223.09</v>
      </c>
      <c r="V6817" s="47">
        <f t="shared" si="1031"/>
        <v>111.22</v>
      </c>
      <c r="W6817" s="11"/>
    </row>
    <row r="6818" spans="1:23" x14ac:dyDescent="0.45">
      <c r="A6818" t="s">
        <v>6823</v>
      </c>
      <c r="B6818">
        <v>131.01</v>
      </c>
      <c r="D6818" s="1" t="str">
        <f>VartojimasGamyba!J6814</f>
        <v>2024-06-10-20</v>
      </c>
      <c r="E6818" s="7">
        <f>VartojimasGamyba!G6814</f>
        <v>0.33200000000000002</v>
      </c>
      <c r="F6818" s="11"/>
      <c r="G6818" s="12">
        <f t="shared" si="1032"/>
        <v>5.7577777777777781</v>
      </c>
      <c r="H6818" s="12">
        <v>0</v>
      </c>
      <c r="I6818" s="12">
        <v>0.36888888888888893</v>
      </c>
      <c r="J6818" s="12">
        <v>0</v>
      </c>
      <c r="K6818" s="12"/>
      <c r="L6818" s="12">
        <f>VartojimasGamyba!H6814</f>
        <v>0</v>
      </c>
      <c r="M6818" s="19">
        <f t="shared" si="1025"/>
        <v>-5.5511151231257827E-17</v>
      </c>
      <c r="N6818" s="7">
        <f t="shared" si="1026"/>
        <v>-1.2839729279789936E-14</v>
      </c>
      <c r="O6818" s="7">
        <f t="shared" si="1027"/>
        <v>-1.2839729279789936E-14</v>
      </c>
      <c r="P6818" s="7" t="s">
        <v>8873</v>
      </c>
      <c r="R6818" s="7"/>
      <c r="S6818" s="47">
        <f t="shared" si="1028"/>
        <v>-5.5511151231257827E-17</v>
      </c>
      <c r="T6818" s="47">
        <f t="shared" si="1029"/>
        <v>0</v>
      </c>
      <c r="U6818" s="47">
        <f t="shared" si="1030"/>
        <v>231.3</v>
      </c>
      <c r="V6818" s="47">
        <f t="shared" si="1031"/>
        <v>119.42999999999999</v>
      </c>
      <c r="W6818" s="11"/>
    </row>
    <row r="6819" spans="1:23" x14ac:dyDescent="0.45">
      <c r="A6819" t="s">
        <v>6824</v>
      </c>
      <c r="B6819">
        <v>145.86000000000001</v>
      </c>
      <c r="D6819" s="1" t="str">
        <f>VartojimasGamyba!J6815</f>
        <v>2024-06-10-21</v>
      </c>
      <c r="E6819" s="7">
        <f>VartojimasGamyba!G6815</f>
        <v>0.22900000000000001</v>
      </c>
      <c r="F6819" s="11"/>
      <c r="G6819" s="12">
        <f t="shared" si="1032"/>
        <v>5.5033333333333339</v>
      </c>
      <c r="H6819" s="12">
        <v>0</v>
      </c>
      <c r="I6819" s="12">
        <v>0.25444444444444447</v>
      </c>
      <c r="J6819" s="12">
        <v>0</v>
      </c>
      <c r="K6819" s="12"/>
      <c r="L6819" s="12">
        <f>VartojimasGamyba!H6815</f>
        <v>0</v>
      </c>
      <c r="M6819" s="19">
        <f t="shared" si="1025"/>
        <v>-2.7755575615628914E-17</v>
      </c>
      <c r="N6819" s="7">
        <f t="shared" si="1026"/>
        <v>-6.832034937787058E-15</v>
      </c>
      <c r="O6819" s="7">
        <f t="shared" si="1027"/>
        <v>-6.832034937787058E-15</v>
      </c>
      <c r="P6819" s="7">
        <f>SUM(N6798:N6821)</f>
        <v>-2271.3932344444438</v>
      </c>
      <c r="R6819" s="7"/>
      <c r="S6819" s="47">
        <f t="shared" si="1028"/>
        <v>-2.7755575615628914E-17</v>
      </c>
      <c r="T6819" s="47">
        <f t="shared" si="1029"/>
        <v>0</v>
      </c>
      <c r="U6819" s="47">
        <f t="shared" si="1030"/>
        <v>246.15000000000003</v>
      </c>
      <c r="V6819" s="47">
        <f t="shared" si="1031"/>
        <v>134.28</v>
      </c>
      <c r="W6819" s="11"/>
    </row>
    <row r="6820" spans="1:23" x14ac:dyDescent="0.45">
      <c r="A6820" t="s">
        <v>6825</v>
      </c>
      <c r="B6820">
        <v>143.87</v>
      </c>
      <c r="D6820" s="1" t="str">
        <f>VartojimasGamyba!J6816</f>
        <v>2024-06-10-22</v>
      </c>
      <c r="E6820" s="7">
        <f>VartojimasGamyba!G6816</f>
        <v>0.20499999999999999</v>
      </c>
      <c r="F6820" s="11"/>
      <c r="G6820" s="12">
        <f t="shared" si="1032"/>
        <v>5.275555555555556</v>
      </c>
      <c r="H6820" s="12">
        <v>0</v>
      </c>
      <c r="I6820" s="12">
        <v>0.22777777777777777</v>
      </c>
      <c r="J6820" s="12">
        <v>0</v>
      </c>
      <c r="K6820" s="12"/>
      <c r="L6820" s="12">
        <f>VartojimasGamyba!H6816</f>
        <v>0</v>
      </c>
      <c r="M6820" s="19">
        <f t="shared" si="1025"/>
        <v>0</v>
      </c>
      <c r="N6820" s="7">
        <f t="shared" si="1026"/>
        <v>0</v>
      </c>
      <c r="O6820" s="7">
        <f t="shared" si="1027"/>
        <v>0</v>
      </c>
      <c r="P6820" s="7" t="s">
        <v>8872</v>
      </c>
      <c r="R6820" s="7"/>
      <c r="S6820" s="47">
        <f t="shared" si="1028"/>
        <v>0</v>
      </c>
      <c r="T6820" s="47">
        <f t="shared" si="1029"/>
        <v>0</v>
      </c>
      <c r="U6820" s="47">
        <f t="shared" si="1030"/>
        <v>244.16000000000003</v>
      </c>
      <c r="V6820" s="47">
        <f t="shared" si="1031"/>
        <v>132.29</v>
      </c>
      <c r="W6820" s="11"/>
    </row>
    <row r="6821" spans="1:23" x14ac:dyDescent="0.45">
      <c r="A6821" t="s">
        <v>6826</v>
      </c>
      <c r="B6821">
        <v>132.47999999999999</v>
      </c>
      <c r="D6821" s="1" t="str">
        <f>VartojimasGamyba!J6817</f>
        <v>2024-06-10-23</v>
      </c>
      <c r="E6821" s="7">
        <f>VartojimasGamyba!G6817</f>
        <v>0.248</v>
      </c>
      <c r="F6821" s="11"/>
      <c r="G6821" s="12">
        <f t="shared" si="1032"/>
        <v>5</v>
      </c>
      <c r="H6821" s="12">
        <v>0</v>
      </c>
      <c r="I6821" s="12">
        <v>0.27555555555555555</v>
      </c>
      <c r="J6821" s="12">
        <v>0</v>
      </c>
      <c r="K6821" s="12"/>
      <c r="L6821" s="12">
        <f>VartojimasGamyba!H6817</f>
        <v>0</v>
      </c>
      <c r="M6821" s="19">
        <f t="shared" si="1025"/>
        <v>0</v>
      </c>
      <c r="N6821" s="7">
        <f t="shared" si="1026"/>
        <v>0</v>
      </c>
      <c r="O6821" s="7">
        <f t="shared" si="1027"/>
        <v>0</v>
      </c>
      <c r="P6821" s="7">
        <f>SUM(O6798:O6821)</f>
        <v>-3.6888825327707762E-14</v>
      </c>
      <c r="Q6821" s="7">
        <f>SUMPRODUCT(B6798:B6821,E6798:E6821)+SUM(E6798:E6821)*$Z$21-SUMPRODUCT(B6798:B6821,L6798:L6821)+SUM(L6798:L6821)*ABS($Z$20)</f>
        <v>-1194.2950800000015</v>
      </c>
      <c r="R6821" s="7"/>
      <c r="S6821" s="47">
        <f t="shared" si="1028"/>
        <v>0</v>
      </c>
      <c r="T6821" s="47">
        <f t="shared" si="1029"/>
        <v>0</v>
      </c>
      <c r="U6821" s="47">
        <f t="shared" si="1030"/>
        <v>232.76999999999998</v>
      </c>
      <c r="V6821" s="47">
        <f t="shared" si="1031"/>
        <v>120.89999999999999</v>
      </c>
      <c r="W6821" s="11">
        <f>IF(P6821&lt;&gt;Q6821,1,0)</f>
        <v>1</v>
      </c>
    </row>
    <row r="6822" spans="1:23" x14ac:dyDescent="0.45">
      <c r="A6822" t="s">
        <v>6827</v>
      </c>
      <c r="B6822">
        <v>115.05</v>
      </c>
      <c r="D6822" s="9" t="str">
        <f>VartojimasGamyba!J6818</f>
        <v>2024-06-11-00</v>
      </c>
      <c r="E6822" s="8">
        <f>VartojimasGamyba!G6818</f>
        <v>0.154</v>
      </c>
      <c r="F6822" s="11"/>
      <c r="G6822" s="7">
        <f>G6821+H6822-I6822</f>
        <v>4.8288888888888888</v>
      </c>
      <c r="H6822" s="7">
        <v>0</v>
      </c>
      <c r="I6822" s="7">
        <v>0.1711111111111111</v>
      </c>
      <c r="J6822" s="7">
        <v>0</v>
      </c>
      <c r="L6822" s="7">
        <f>VartojimasGamyba!H6818</f>
        <v>0</v>
      </c>
      <c r="M6822" s="15">
        <f t="shared" si="1025"/>
        <v>0</v>
      </c>
      <c r="N6822" s="7">
        <f t="shared" si="1026"/>
        <v>0</v>
      </c>
      <c r="O6822" s="7">
        <f t="shared" si="1027"/>
        <v>0</v>
      </c>
      <c r="R6822" s="20" t="s">
        <v>8783</v>
      </c>
      <c r="S6822" s="47">
        <f t="shared" si="1028"/>
        <v>0</v>
      </c>
      <c r="T6822" s="47">
        <f t="shared" si="1029"/>
        <v>0</v>
      </c>
      <c r="U6822" s="47">
        <f t="shared" si="1030"/>
        <v>215.34</v>
      </c>
      <c r="V6822" s="47">
        <f t="shared" si="1031"/>
        <v>103.47</v>
      </c>
      <c r="W6822" s="11"/>
    </row>
    <row r="6823" spans="1:23" x14ac:dyDescent="0.45">
      <c r="A6823" t="s">
        <v>6828</v>
      </c>
      <c r="B6823">
        <v>101.84</v>
      </c>
      <c r="D6823" s="9" t="str">
        <f>VartojimasGamyba!J6819</f>
        <v>2024-06-11-01</v>
      </c>
      <c r="E6823" s="8">
        <f>VartojimasGamyba!G6819</f>
        <v>0.17299999999999999</v>
      </c>
      <c r="F6823" s="11"/>
      <c r="G6823" s="7">
        <f t="shared" ref="G6823:G6845" si="1033">G6822+H6823-I6823</f>
        <v>4.6366666666666667</v>
      </c>
      <c r="H6823" s="7">
        <v>0</v>
      </c>
      <c r="I6823" s="7">
        <v>0.19222222222222221</v>
      </c>
      <c r="J6823" s="7">
        <v>0</v>
      </c>
      <c r="L6823" s="7">
        <f>VartojimasGamyba!H6819</f>
        <v>0</v>
      </c>
      <c r="M6823" s="15">
        <f t="shared" si="1025"/>
        <v>0</v>
      </c>
      <c r="N6823" s="7">
        <f t="shared" si="1026"/>
        <v>0</v>
      </c>
      <c r="O6823" s="7">
        <f t="shared" si="1027"/>
        <v>0</v>
      </c>
      <c r="R6823" s="7"/>
      <c r="S6823" s="47">
        <f t="shared" si="1028"/>
        <v>0</v>
      </c>
      <c r="T6823" s="47">
        <f t="shared" si="1029"/>
        <v>0</v>
      </c>
      <c r="U6823" s="47">
        <f t="shared" si="1030"/>
        <v>202.13</v>
      </c>
      <c r="V6823" s="47">
        <f t="shared" si="1031"/>
        <v>90.26</v>
      </c>
      <c r="W6823" s="11"/>
    </row>
    <row r="6824" spans="1:23" x14ac:dyDescent="0.45">
      <c r="A6824" t="s">
        <v>6829</v>
      </c>
      <c r="B6824">
        <v>90.12</v>
      </c>
      <c r="D6824" s="9" t="str">
        <f>VartojimasGamyba!J6820</f>
        <v>2024-06-11-02</v>
      </c>
      <c r="E6824" s="8">
        <f>VartojimasGamyba!G6820</f>
        <v>0.152</v>
      </c>
      <c r="F6824" s="11"/>
      <c r="G6824" s="7">
        <f t="shared" si="1033"/>
        <v>4.4844444444444447</v>
      </c>
      <c r="H6824" s="7">
        <v>0</v>
      </c>
      <c r="I6824" s="7">
        <v>0.1522222222222222</v>
      </c>
      <c r="J6824" s="7">
        <v>0</v>
      </c>
      <c r="L6824" s="7">
        <f>VartojimasGamyba!H6820</f>
        <v>1.4999999999999999E-2</v>
      </c>
      <c r="M6824" s="15">
        <f t="shared" si="1025"/>
        <v>1.3877787807814457E-17</v>
      </c>
      <c r="N6824" s="7">
        <f t="shared" si="1026"/>
        <v>2.6424695764859511E-15</v>
      </c>
      <c r="O6824" s="7">
        <f t="shared" si="1027"/>
        <v>2.6424695764859511E-15</v>
      </c>
      <c r="R6824" s="7"/>
      <c r="S6824" s="47">
        <f t="shared" si="1028"/>
        <v>1.3877787807814457E-17</v>
      </c>
      <c r="T6824" s="47">
        <f t="shared" si="1029"/>
        <v>0</v>
      </c>
      <c r="U6824" s="47">
        <f t="shared" si="1030"/>
        <v>190.41000000000003</v>
      </c>
      <c r="V6824" s="47">
        <f t="shared" si="1031"/>
        <v>78.540000000000006</v>
      </c>
      <c r="W6824" s="11"/>
    </row>
    <row r="6825" spans="1:23" x14ac:dyDescent="0.45">
      <c r="A6825" t="s">
        <v>6830</v>
      </c>
      <c r="B6825">
        <v>63.94</v>
      </c>
      <c r="D6825" s="9" t="str">
        <f>VartojimasGamyba!J6821</f>
        <v>2024-06-11-03</v>
      </c>
      <c r="E6825" s="8">
        <f>VartojimasGamyba!G6821</f>
        <v>7.1999999999999995E-2</v>
      </c>
      <c r="F6825" s="11"/>
      <c r="G6825" s="7">
        <f t="shared" si="1033"/>
        <v>4.4894444444444446</v>
      </c>
      <c r="H6825" s="7">
        <v>5.0000000000000062E-3</v>
      </c>
      <c r="I6825" s="7">
        <v>0</v>
      </c>
      <c r="J6825" s="7">
        <v>0</v>
      </c>
      <c r="L6825" s="7">
        <f>VartojimasGamyba!H6821</f>
        <v>7.6999999999999999E-2</v>
      </c>
      <c r="M6825" s="15">
        <f t="shared" si="1025"/>
        <v>0</v>
      </c>
      <c r="N6825" s="7">
        <f t="shared" si="1026"/>
        <v>0</v>
      </c>
      <c r="O6825" s="7">
        <f t="shared" si="1027"/>
        <v>0</v>
      </c>
      <c r="R6825" s="7"/>
      <c r="S6825" s="47">
        <f t="shared" si="1028"/>
        <v>5.0000000000000044E-3</v>
      </c>
      <c r="T6825" s="47">
        <f t="shared" si="1029"/>
        <v>5.0000000000000044E-3</v>
      </c>
      <c r="U6825" s="47">
        <f t="shared" si="1030"/>
        <v>164.23000000000002</v>
      </c>
      <c r="V6825" s="47">
        <f t="shared" si="1031"/>
        <v>52.36</v>
      </c>
      <c r="W6825" s="11"/>
    </row>
    <row r="6826" spans="1:23" x14ac:dyDescent="0.45">
      <c r="A6826" t="s">
        <v>6831</v>
      </c>
      <c r="B6826">
        <v>71.55</v>
      </c>
      <c r="D6826" s="9" t="str">
        <f>VartojimasGamyba!J6822</f>
        <v>2024-06-11-04</v>
      </c>
      <c r="E6826" s="8">
        <f>VartojimasGamyba!G6822</f>
        <v>2E-3</v>
      </c>
      <c r="F6826" s="11"/>
      <c r="G6826" s="7">
        <f t="shared" si="1033"/>
        <v>4.4894444444444446</v>
      </c>
      <c r="H6826" s="7">
        <v>2.2204460492503131E-16</v>
      </c>
      <c r="I6826" s="7">
        <v>0</v>
      </c>
      <c r="J6826" s="7">
        <v>0.59799999999999998</v>
      </c>
      <c r="L6826" s="7">
        <f>VartojimasGamyba!H6822</f>
        <v>0.6</v>
      </c>
      <c r="M6826" s="15">
        <f t="shared" si="1025"/>
        <v>0</v>
      </c>
      <c r="N6826" s="7">
        <f t="shared" si="1026"/>
        <v>-35.86206</v>
      </c>
      <c r="O6826" s="7">
        <f t="shared" si="1027"/>
        <v>0</v>
      </c>
      <c r="R6826" s="7"/>
      <c r="S6826" s="47">
        <f t="shared" si="1028"/>
        <v>0.59799999999999998</v>
      </c>
      <c r="T6826" s="47">
        <f t="shared" si="1029"/>
        <v>0.59799999999999998</v>
      </c>
      <c r="U6826" s="47">
        <f t="shared" si="1030"/>
        <v>171.84</v>
      </c>
      <c r="V6826" s="47">
        <f t="shared" si="1031"/>
        <v>59.97</v>
      </c>
      <c r="W6826" s="11"/>
    </row>
    <row r="6827" spans="1:23" x14ac:dyDescent="0.45">
      <c r="A6827" t="s">
        <v>6832</v>
      </c>
      <c r="B6827">
        <v>65.28</v>
      </c>
      <c r="D6827" s="9" t="str">
        <f>VartojimasGamyba!J6823</f>
        <v>2024-06-11-05</v>
      </c>
      <c r="E6827" s="8">
        <f>VartojimasGamyba!G6823</f>
        <v>5.1999999999999998E-2</v>
      </c>
      <c r="F6827" s="11"/>
      <c r="G6827" s="7">
        <f t="shared" si="1033"/>
        <v>5.0391111111111115</v>
      </c>
      <c r="H6827" s="7">
        <v>0.54966666666666741</v>
      </c>
      <c r="I6827" s="7">
        <v>0</v>
      </c>
      <c r="J6827" s="7">
        <v>0.67533333333333256</v>
      </c>
      <c r="L6827" s="7">
        <f>VartojimasGamyba!H6823</f>
        <v>1.2769999999999999</v>
      </c>
      <c r="M6827" s="15">
        <f t="shared" si="1025"/>
        <v>0</v>
      </c>
      <c r="N6827" s="7">
        <f t="shared" si="1026"/>
        <v>-36.265399999999964</v>
      </c>
      <c r="O6827" s="7">
        <f t="shared" si="1027"/>
        <v>0</v>
      </c>
      <c r="R6827" s="7"/>
      <c r="S6827" s="47">
        <f t="shared" si="1028"/>
        <v>1.2249999999999999</v>
      </c>
      <c r="T6827" s="47">
        <f t="shared" si="1029"/>
        <v>1.2249999999999999</v>
      </c>
      <c r="U6827" s="47">
        <f t="shared" si="1030"/>
        <v>165.57</v>
      </c>
      <c r="V6827" s="47">
        <f t="shared" si="1031"/>
        <v>53.7</v>
      </c>
      <c r="W6827" s="11"/>
    </row>
    <row r="6828" spans="1:23" x14ac:dyDescent="0.45">
      <c r="A6828" t="s">
        <v>6833</v>
      </c>
      <c r="B6828">
        <v>76.989999999999995</v>
      </c>
      <c r="D6828" s="9" t="str">
        <f>VartojimasGamyba!J6824</f>
        <v>2024-06-11-06</v>
      </c>
      <c r="E6828" s="8">
        <f>VartojimasGamyba!G6824</f>
        <v>0</v>
      </c>
      <c r="F6828" s="11"/>
      <c r="G6828" s="7">
        <f t="shared" si="1033"/>
        <v>5.0391111111111115</v>
      </c>
      <c r="H6828" s="7">
        <v>0</v>
      </c>
      <c r="I6828" s="7">
        <v>-2.2204460492503131E-16</v>
      </c>
      <c r="J6828" s="7">
        <v>1.377</v>
      </c>
      <c r="L6828" s="7">
        <f>VartojimasGamyba!H6824</f>
        <v>1.377</v>
      </c>
      <c r="M6828" s="15">
        <f t="shared" si="1025"/>
        <v>0</v>
      </c>
      <c r="N6828" s="7">
        <f t="shared" si="1026"/>
        <v>-90.069569999999999</v>
      </c>
      <c r="O6828" s="7">
        <f t="shared" si="1027"/>
        <v>0</v>
      </c>
      <c r="R6828" s="7"/>
      <c r="S6828" s="47">
        <f t="shared" si="1028"/>
        <v>1.377</v>
      </c>
      <c r="T6828" s="47">
        <f t="shared" si="1029"/>
        <v>1.377</v>
      </c>
      <c r="U6828" s="47">
        <f t="shared" si="1030"/>
        <v>177.28</v>
      </c>
      <c r="V6828" s="47">
        <f t="shared" si="1031"/>
        <v>65.41</v>
      </c>
      <c r="W6828" s="11"/>
    </row>
    <row r="6829" spans="1:23" x14ac:dyDescent="0.45">
      <c r="A6829" t="s">
        <v>6834</v>
      </c>
      <c r="B6829">
        <v>91.69</v>
      </c>
      <c r="D6829" s="9" t="str">
        <f>VartojimasGamyba!J6825</f>
        <v>2024-06-11-07</v>
      </c>
      <c r="E6829" s="8">
        <f>VartojimasGamyba!G6825</f>
        <v>0</v>
      </c>
      <c r="F6829" s="11"/>
      <c r="G6829" s="7">
        <f t="shared" si="1033"/>
        <v>5.0391111111111115</v>
      </c>
      <c r="H6829" s="7">
        <v>0</v>
      </c>
      <c r="I6829" s="7">
        <v>0</v>
      </c>
      <c r="J6829" s="7">
        <v>1.069</v>
      </c>
      <c r="L6829" s="7">
        <f>VartojimasGamyba!H6825</f>
        <v>1.069</v>
      </c>
      <c r="M6829" s="15">
        <f t="shared" si="1025"/>
        <v>0</v>
      </c>
      <c r="N6829" s="7">
        <f t="shared" si="1026"/>
        <v>-85.637589999999989</v>
      </c>
      <c r="O6829" s="7">
        <f t="shared" si="1027"/>
        <v>0</v>
      </c>
      <c r="R6829" s="7"/>
      <c r="S6829" s="47">
        <f t="shared" si="1028"/>
        <v>1.069</v>
      </c>
      <c r="T6829" s="47">
        <f t="shared" si="1029"/>
        <v>1.069</v>
      </c>
      <c r="U6829" s="47">
        <f t="shared" si="1030"/>
        <v>191.98000000000002</v>
      </c>
      <c r="V6829" s="47">
        <f t="shared" si="1031"/>
        <v>80.11</v>
      </c>
      <c r="W6829" s="11"/>
    </row>
    <row r="6830" spans="1:23" x14ac:dyDescent="0.45">
      <c r="A6830" t="s">
        <v>6835</v>
      </c>
      <c r="B6830">
        <v>102.48</v>
      </c>
      <c r="D6830" s="9" t="str">
        <f>VartojimasGamyba!J6826</f>
        <v>2024-06-11-08</v>
      </c>
      <c r="E6830" s="8">
        <f>VartojimasGamyba!G6826</f>
        <v>0.108</v>
      </c>
      <c r="F6830" s="11"/>
      <c r="G6830" s="7">
        <f t="shared" si="1033"/>
        <v>5.0146666666666668</v>
      </c>
      <c r="H6830" s="7">
        <v>0</v>
      </c>
      <c r="I6830" s="7">
        <v>2.4444444444444453E-2</v>
      </c>
      <c r="J6830" s="7">
        <v>0</v>
      </c>
      <c r="L6830" s="7">
        <f>VartojimasGamyba!H6826</f>
        <v>8.5999999999999993E-2</v>
      </c>
      <c r="M6830" s="15">
        <f t="shared" si="1025"/>
        <v>0</v>
      </c>
      <c r="N6830" s="7">
        <f t="shared" si="1026"/>
        <v>0</v>
      </c>
      <c r="O6830" s="7">
        <f t="shared" si="1027"/>
        <v>0</v>
      </c>
      <c r="R6830" s="7"/>
      <c r="S6830" s="47">
        <f t="shared" si="1028"/>
        <v>0</v>
      </c>
      <c r="T6830" s="47">
        <f t="shared" si="1029"/>
        <v>0</v>
      </c>
      <c r="U6830" s="47">
        <f t="shared" si="1030"/>
        <v>202.77</v>
      </c>
      <c r="V6830" s="47">
        <f t="shared" si="1031"/>
        <v>90.9</v>
      </c>
      <c r="W6830" s="11"/>
    </row>
    <row r="6831" spans="1:23" x14ac:dyDescent="0.45">
      <c r="A6831" t="s">
        <v>6836</v>
      </c>
      <c r="B6831">
        <v>91.94</v>
      </c>
      <c r="D6831" s="9" t="str">
        <f>VartojimasGamyba!J6827</f>
        <v>2024-06-11-09</v>
      </c>
      <c r="E6831" s="8">
        <f>VartojimasGamyba!G6827</f>
        <v>0.68600000000000005</v>
      </c>
      <c r="F6831" s="11"/>
      <c r="G6831" s="7">
        <f t="shared" si="1033"/>
        <v>4.4557777777777776</v>
      </c>
      <c r="H6831" s="7">
        <v>0</v>
      </c>
      <c r="I6831" s="7">
        <v>0.55888888888888899</v>
      </c>
      <c r="J6831" s="7">
        <v>0</v>
      </c>
      <c r="L6831" s="7">
        <f>VartojimasGamyba!H6827</f>
        <v>0.183</v>
      </c>
      <c r="M6831" s="15">
        <f t="shared" si="1025"/>
        <v>0</v>
      </c>
      <c r="N6831" s="7">
        <f t="shared" si="1026"/>
        <v>0</v>
      </c>
      <c r="O6831" s="7">
        <f t="shared" si="1027"/>
        <v>0</v>
      </c>
      <c r="R6831" s="7"/>
      <c r="S6831" s="47">
        <f t="shared" si="1028"/>
        <v>0</v>
      </c>
      <c r="T6831" s="47">
        <f t="shared" si="1029"/>
        <v>0</v>
      </c>
      <c r="U6831" s="47">
        <f t="shared" si="1030"/>
        <v>192.23000000000002</v>
      </c>
      <c r="V6831" s="47">
        <f t="shared" si="1031"/>
        <v>80.36</v>
      </c>
      <c r="W6831" s="11"/>
    </row>
    <row r="6832" spans="1:23" x14ac:dyDescent="0.45">
      <c r="A6832" t="s">
        <v>6837</v>
      </c>
      <c r="B6832">
        <v>76.400000000000006</v>
      </c>
      <c r="D6832" s="9" t="str">
        <f>VartojimasGamyba!J6828</f>
        <v>2024-06-11-10</v>
      </c>
      <c r="E6832" s="8">
        <f>VartojimasGamyba!G6828</f>
        <v>0.68</v>
      </c>
      <c r="F6832" s="11"/>
      <c r="G6832" s="7">
        <f t="shared" si="1033"/>
        <v>4.4557777777777776</v>
      </c>
      <c r="H6832" s="7">
        <v>0</v>
      </c>
      <c r="I6832" s="7">
        <v>0</v>
      </c>
      <c r="J6832" s="7">
        <v>0.16299999999999992</v>
      </c>
      <c r="L6832" s="7">
        <f>VartojimasGamyba!H6828</f>
        <v>0.84299999999999997</v>
      </c>
      <c r="M6832" s="15">
        <f t="shared" si="1025"/>
        <v>0</v>
      </c>
      <c r="N6832" s="7">
        <f t="shared" si="1026"/>
        <v>-10.565659999999996</v>
      </c>
      <c r="O6832" s="7">
        <f t="shared" si="1027"/>
        <v>0</v>
      </c>
      <c r="R6832" s="7"/>
      <c r="S6832" s="47">
        <f t="shared" si="1028"/>
        <v>0.16299999999999992</v>
      </c>
      <c r="T6832" s="47">
        <f t="shared" si="1029"/>
        <v>0.16299999999999992</v>
      </c>
      <c r="U6832" s="47">
        <f t="shared" si="1030"/>
        <v>176.69</v>
      </c>
      <c r="V6832" s="47">
        <f t="shared" si="1031"/>
        <v>64.820000000000007</v>
      </c>
      <c r="W6832" s="11"/>
    </row>
    <row r="6833" spans="1:23" x14ac:dyDescent="0.45">
      <c r="A6833" t="s">
        <v>6838</v>
      </c>
      <c r="B6833">
        <v>56.06</v>
      </c>
      <c r="D6833" s="9" t="str">
        <f>VartojimasGamyba!J6829</f>
        <v>2024-06-11-11</v>
      </c>
      <c r="E6833" s="8">
        <f>VartojimasGamyba!G6829</f>
        <v>0.112</v>
      </c>
      <c r="F6833" s="11"/>
      <c r="G6833" s="7">
        <f t="shared" si="1033"/>
        <v>6.2417777777777772</v>
      </c>
      <c r="H6833" s="7">
        <v>1.786</v>
      </c>
      <c r="I6833" s="7">
        <v>0</v>
      </c>
      <c r="J6833" s="7">
        <v>0</v>
      </c>
      <c r="L6833" s="7">
        <f>VartojimasGamyba!H6829</f>
        <v>1.8979999999999999</v>
      </c>
      <c r="M6833" s="15">
        <f t="shared" si="1025"/>
        <v>0</v>
      </c>
      <c r="N6833" s="7">
        <f t="shared" si="1026"/>
        <v>0</v>
      </c>
      <c r="O6833" s="7">
        <f t="shared" si="1027"/>
        <v>0</v>
      </c>
      <c r="R6833" s="7"/>
      <c r="S6833" s="47">
        <f t="shared" si="1028"/>
        <v>1.7859999999999998</v>
      </c>
      <c r="T6833" s="47">
        <f t="shared" si="1029"/>
        <v>1.7859999999999998</v>
      </c>
      <c r="U6833" s="47">
        <f t="shared" si="1030"/>
        <v>156.35000000000002</v>
      </c>
      <c r="V6833" s="47">
        <f t="shared" si="1031"/>
        <v>44.480000000000004</v>
      </c>
      <c r="W6833" s="11"/>
    </row>
    <row r="6834" spans="1:23" x14ac:dyDescent="0.45">
      <c r="A6834" t="s">
        <v>6839</v>
      </c>
      <c r="B6834">
        <v>48</v>
      </c>
      <c r="D6834" s="9" t="str">
        <f>VartojimasGamyba!J6830</f>
        <v>2024-06-11-12</v>
      </c>
      <c r="E6834" s="8">
        <f>VartojimasGamyba!G6830</f>
        <v>0.29699999999999999</v>
      </c>
      <c r="F6834" s="11"/>
      <c r="G6834" s="7">
        <f t="shared" si="1033"/>
        <v>8.2037777777777769</v>
      </c>
      <c r="H6834" s="7">
        <v>1.9619999999999997</v>
      </c>
      <c r="I6834" s="7">
        <v>0</v>
      </c>
      <c r="J6834" s="7">
        <v>0</v>
      </c>
      <c r="L6834" s="7">
        <f>VartojimasGamyba!H6830</f>
        <v>2.2589999999999999</v>
      </c>
      <c r="M6834" s="15">
        <f t="shared" si="1025"/>
        <v>0</v>
      </c>
      <c r="N6834" s="7">
        <f t="shared" si="1026"/>
        <v>0</v>
      </c>
      <c r="O6834" s="7">
        <f t="shared" si="1027"/>
        <v>0</v>
      </c>
      <c r="R6834" s="7"/>
      <c r="S6834" s="47">
        <f t="shared" si="1028"/>
        <v>1.962</v>
      </c>
      <c r="T6834" s="47">
        <f t="shared" si="1029"/>
        <v>1.962</v>
      </c>
      <c r="U6834" s="47">
        <f t="shared" si="1030"/>
        <v>148.29000000000002</v>
      </c>
      <c r="V6834" s="47">
        <f t="shared" si="1031"/>
        <v>36.42</v>
      </c>
      <c r="W6834" s="11"/>
    </row>
    <row r="6835" spans="1:23" x14ac:dyDescent="0.45">
      <c r="A6835" t="s">
        <v>6840</v>
      </c>
      <c r="B6835">
        <v>51.73</v>
      </c>
      <c r="D6835" s="9" t="str">
        <f>VartojimasGamyba!J6831</f>
        <v>2024-06-11-13</v>
      </c>
      <c r="E6835" s="8">
        <f>VartojimasGamyba!G6831</f>
        <v>2.93</v>
      </c>
      <c r="F6835" s="11"/>
      <c r="G6835" s="7">
        <f t="shared" si="1033"/>
        <v>6.9626666666666654</v>
      </c>
      <c r="H6835" s="7">
        <v>0</v>
      </c>
      <c r="I6835" s="7">
        <v>1.2411111111111119</v>
      </c>
      <c r="J6835" s="7">
        <v>0</v>
      </c>
      <c r="L6835" s="7">
        <f>VartojimasGamyba!H6831</f>
        <v>1.8129999999999999</v>
      </c>
      <c r="M6835" s="15">
        <f t="shared" si="1025"/>
        <v>0</v>
      </c>
      <c r="N6835" s="7">
        <f t="shared" si="1026"/>
        <v>0</v>
      </c>
      <c r="O6835" s="7">
        <f t="shared" si="1027"/>
        <v>0</v>
      </c>
      <c r="R6835" s="7"/>
      <c r="S6835" s="47">
        <f t="shared" si="1028"/>
        <v>0</v>
      </c>
      <c r="T6835" s="47">
        <f t="shared" si="1029"/>
        <v>0</v>
      </c>
      <c r="U6835" s="47">
        <f t="shared" si="1030"/>
        <v>152.02000000000001</v>
      </c>
      <c r="V6835" s="47">
        <f t="shared" si="1031"/>
        <v>40.15</v>
      </c>
      <c r="W6835" s="11"/>
    </row>
    <row r="6836" spans="1:23" x14ac:dyDescent="0.45">
      <c r="A6836" t="s">
        <v>6841</v>
      </c>
      <c r="B6836">
        <v>65.010000000000005</v>
      </c>
      <c r="D6836" s="9" t="str">
        <f>VartojimasGamyba!J6832</f>
        <v>2024-06-11-14</v>
      </c>
      <c r="E6836" s="8">
        <f>VartojimasGamyba!G6832</f>
        <v>3.089</v>
      </c>
      <c r="F6836" s="11"/>
      <c r="G6836" s="7">
        <f t="shared" si="1033"/>
        <v>4.1571111111111101</v>
      </c>
      <c r="H6836" s="7">
        <v>0</v>
      </c>
      <c r="I6836" s="7">
        <v>2.8055555555555554</v>
      </c>
      <c r="J6836" s="7">
        <v>0</v>
      </c>
      <c r="L6836" s="7">
        <f>VartojimasGamyba!H6832</f>
        <v>0.56399999999999995</v>
      </c>
      <c r="M6836" s="15">
        <f t="shared" si="1025"/>
        <v>0</v>
      </c>
      <c r="N6836" s="7">
        <f t="shared" si="1026"/>
        <v>0</v>
      </c>
      <c r="O6836" s="7">
        <f t="shared" si="1027"/>
        <v>0</v>
      </c>
      <c r="R6836" s="7"/>
      <c r="S6836" s="47">
        <f t="shared" si="1028"/>
        <v>0</v>
      </c>
      <c r="T6836" s="47">
        <f t="shared" si="1029"/>
        <v>0</v>
      </c>
      <c r="U6836" s="47">
        <f t="shared" si="1030"/>
        <v>165.3</v>
      </c>
      <c r="V6836" s="47">
        <f t="shared" si="1031"/>
        <v>53.430000000000007</v>
      </c>
      <c r="W6836" s="11"/>
    </row>
    <row r="6837" spans="1:23" x14ac:dyDescent="0.45">
      <c r="A6837" t="s">
        <v>6842</v>
      </c>
      <c r="B6837">
        <v>48</v>
      </c>
      <c r="D6837" s="9" t="str">
        <f>VartojimasGamyba!J6833</f>
        <v>2024-06-11-15</v>
      </c>
      <c r="E6837" s="8">
        <f>VartojimasGamyba!G6833</f>
        <v>0.30399999999999999</v>
      </c>
      <c r="F6837" s="11"/>
      <c r="G6837" s="7">
        <f t="shared" si="1033"/>
        <v>5.27911111111111</v>
      </c>
      <c r="H6837" s="7">
        <v>1.1219999999999999</v>
      </c>
      <c r="I6837" s="7">
        <v>0</v>
      </c>
      <c r="J6837" s="7">
        <v>0</v>
      </c>
      <c r="L6837" s="7">
        <f>VartojimasGamyba!H6833</f>
        <v>1.4259999999999999</v>
      </c>
      <c r="M6837" s="15">
        <f t="shared" si="1025"/>
        <v>0</v>
      </c>
      <c r="N6837" s="7">
        <f t="shared" si="1026"/>
        <v>0</v>
      </c>
      <c r="O6837" s="7">
        <f t="shared" si="1027"/>
        <v>0</v>
      </c>
      <c r="R6837" s="7"/>
      <c r="S6837" s="47">
        <f t="shared" si="1028"/>
        <v>1.1219999999999999</v>
      </c>
      <c r="T6837" s="47">
        <f t="shared" si="1029"/>
        <v>1.1219999999999999</v>
      </c>
      <c r="U6837" s="47">
        <f t="shared" si="1030"/>
        <v>148.29000000000002</v>
      </c>
      <c r="V6837" s="47">
        <f t="shared" si="1031"/>
        <v>36.42</v>
      </c>
      <c r="W6837" s="11"/>
    </row>
    <row r="6838" spans="1:23" x14ac:dyDescent="0.45">
      <c r="A6838" t="s">
        <v>6843</v>
      </c>
      <c r="B6838">
        <v>65.069999999999993</v>
      </c>
      <c r="D6838" s="9" t="str">
        <f>VartojimasGamyba!J6834</f>
        <v>2024-06-11-16</v>
      </c>
      <c r="E6838" s="8">
        <f>VartojimasGamyba!G6834</f>
        <v>0</v>
      </c>
      <c r="F6838" s="11"/>
      <c r="G6838" s="7">
        <f t="shared" si="1033"/>
        <v>6.1911111111111099</v>
      </c>
      <c r="H6838" s="7">
        <v>0.91200000000000003</v>
      </c>
      <c r="I6838" s="7">
        <v>0</v>
      </c>
      <c r="J6838" s="7">
        <v>0</v>
      </c>
      <c r="L6838" s="7">
        <f>VartojimasGamyba!H6834</f>
        <v>0.91200000000000003</v>
      </c>
      <c r="M6838" s="15">
        <f t="shared" si="1025"/>
        <v>0</v>
      </c>
      <c r="N6838" s="7">
        <f t="shared" si="1026"/>
        <v>0</v>
      </c>
      <c r="O6838" s="7">
        <f t="shared" si="1027"/>
        <v>0</v>
      </c>
      <c r="R6838" s="7"/>
      <c r="S6838" s="47">
        <f t="shared" si="1028"/>
        <v>0.91200000000000003</v>
      </c>
      <c r="T6838" s="47">
        <f t="shared" si="1029"/>
        <v>0.91200000000000003</v>
      </c>
      <c r="U6838" s="47">
        <f t="shared" si="1030"/>
        <v>165.36</v>
      </c>
      <c r="V6838" s="47">
        <f t="shared" si="1031"/>
        <v>53.489999999999995</v>
      </c>
      <c r="W6838" s="11"/>
    </row>
    <row r="6839" spans="1:23" x14ac:dyDescent="0.45">
      <c r="A6839" t="s">
        <v>6844</v>
      </c>
      <c r="B6839">
        <v>79.05</v>
      </c>
      <c r="D6839" s="9" t="str">
        <f>VartojimasGamyba!J6835</f>
        <v>2024-06-11-17</v>
      </c>
      <c r="E6839" s="8">
        <f>VartojimasGamyba!G6835</f>
        <v>0.11</v>
      </c>
      <c r="F6839" s="11"/>
      <c r="G6839" s="7">
        <f t="shared" si="1033"/>
        <v>6.1911111111111099</v>
      </c>
      <c r="H6839" s="7">
        <v>3.4694469519536142E-18</v>
      </c>
      <c r="I6839" s="7">
        <v>0</v>
      </c>
      <c r="J6839" s="7">
        <v>2.700000000000001E-2</v>
      </c>
      <c r="L6839" s="7">
        <f>VartojimasGamyba!H6835</f>
        <v>0.13700000000000001</v>
      </c>
      <c r="M6839" s="15">
        <f t="shared" si="1025"/>
        <v>0</v>
      </c>
      <c r="N6839" s="7">
        <f t="shared" si="1026"/>
        <v>-1.8216900000000007</v>
      </c>
      <c r="O6839" s="7">
        <f t="shared" si="1027"/>
        <v>0</v>
      </c>
      <c r="R6839" s="7"/>
      <c r="S6839" s="47">
        <f t="shared" si="1028"/>
        <v>2.700000000000001E-2</v>
      </c>
      <c r="T6839" s="47">
        <f t="shared" si="1029"/>
        <v>2.700000000000001E-2</v>
      </c>
      <c r="U6839" s="47">
        <f t="shared" si="1030"/>
        <v>179.34</v>
      </c>
      <c r="V6839" s="47">
        <f t="shared" si="1031"/>
        <v>67.47</v>
      </c>
      <c r="W6839" s="11"/>
    </row>
    <row r="6840" spans="1:23" x14ac:dyDescent="0.45">
      <c r="A6840" t="s">
        <v>6845</v>
      </c>
      <c r="B6840">
        <v>69.05</v>
      </c>
      <c r="D6840" s="9" t="str">
        <f>VartojimasGamyba!J6836</f>
        <v>2024-06-11-18</v>
      </c>
      <c r="E6840" s="8">
        <f>VartojimasGamyba!G6836</f>
        <v>0.15</v>
      </c>
      <c r="F6840" s="11"/>
      <c r="G6840" s="7">
        <f t="shared" si="1033"/>
        <v>6.0711111111111098</v>
      </c>
      <c r="H6840" s="7">
        <v>0</v>
      </c>
      <c r="I6840" s="7">
        <v>0.11999999999999998</v>
      </c>
      <c r="J6840" s="7">
        <v>0</v>
      </c>
      <c r="L6840" s="7">
        <f>VartojimasGamyba!H6836</f>
        <v>4.2000000000000003E-2</v>
      </c>
      <c r="M6840" s="15">
        <f t="shared" si="1025"/>
        <v>0</v>
      </c>
      <c r="N6840" s="7">
        <f t="shared" si="1026"/>
        <v>0</v>
      </c>
      <c r="O6840" s="7">
        <f t="shared" si="1027"/>
        <v>0</v>
      </c>
      <c r="R6840" s="7"/>
      <c r="S6840" s="47">
        <f t="shared" si="1028"/>
        <v>0</v>
      </c>
      <c r="T6840" s="47">
        <f t="shared" si="1029"/>
        <v>0</v>
      </c>
      <c r="U6840" s="47">
        <f t="shared" si="1030"/>
        <v>169.34</v>
      </c>
      <c r="V6840" s="47">
        <f t="shared" si="1031"/>
        <v>57.47</v>
      </c>
      <c r="W6840" s="11"/>
    </row>
    <row r="6841" spans="1:23" x14ac:dyDescent="0.45">
      <c r="A6841" t="s">
        <v>6846</v>
      </c>
      <c r="B6841">
        <v>87.71</v>
      </c>
      <c r="D6841" s="9" t="str">
        <f>VartojimasGamyba!J6837</f>
        <v>2024-06-11-19</v>
      </c>
      <c r="E6841" s="8">
        <f>VartojimasGamyba!G6837</f>
        <v>0.20699999999999999</v>
      </c>
      <c r="F6841" s="11"/>
      <c r="G6841" s="7">
        <f t="shared" si="1033"/>
        <v>5.8411111111111094</v>
      </c>
      <c r="H6841" s="7">
        <v>0</v>
      </c>
      <c r="I6841" s="7">
        <v>0.23</v>
      </c>
      <c r="J6841" s="7">
        <v>0</v>
      </c>
      <c r="L6841" s="7">
        <f>VartojimasGamyba!H6837</f>
        <v>0</v>
      </c>
      <c r="M6841" s="15">
        <f t="shared" si="1025"/>
        <v>-2.7755575615628914E-17</v>
      </c>
      <c r="N6841" s="7">
        <f t="shared" si="1026"/>
        <v>-5.2180482157382357E-15</v>
      </c>
      <c r="O6841" s="7">
        <f t="shared" si="1027"/>
        <v>-5.2180482157382357E-15</v>
      </c>
      <c r="R6841" s="7"/>
      <c r="S6841" s="47">
        <f t="shared" si="1028"/>
        <v>-2.7755575615628914E-17</v>
      </c>
      <c r="T6841" s="47">
        <f t="shared" si="1029"/>
        <v>0</v>
      </c>
      <c r="U6841" s="47">
        <f t="shared" si="1030"/>
        <v>188</v>
      </c>
      <c r="V6841" s="47">
        <f t="shared" si="1031"/>
        <v>76.13</v>
      </c>
      <c r="W6841" s="11"/>
    </row>
    <row r="6842" spans="1:23" x14ac:dyDescent="0.45">
      <c r="A6842" t="s">
        <v>6847</v>
      </c>
      <c r="B6842">
        <v>114.13</v>
      </c>
      <c r="D6842" s="9" t="str">
        <f>VartojimasGamyba!J6838</f>
        <v>2024-06-11-20</v>
      </c>
      <c r="E6842" s="8">
        <f>VartojimasGamyba!G6838</f>
        <v>0.217</v>
      </c>
      <c r="F6842" s="11"/>
      <c r="G6842" s="7">
        <f t="shared" si="1033"/>
        <v>5.5999999999999979</v>
      </c>
      <c r="H6842" s="7">
        <v>0</v>
      </c>
      <c r="I6842" s="7">
        <v>0.24111111111111111</v>
      </c>
      <c r="J6842" s="7">
        <v>0</v>
      </c>
      <c r="L6842" s="7">
        <f>VartojimasGamyba!H6838</f>
        <v>0</v>
      </c>
      <c r="M6842" s="15">
        <f t="shared" si="1025"/>
        <v>0</v>
      </c>
      <c r="N6842" s="7">
        <f t="shared" si="1026"/>
        <v>0</v>
      </c>
      <c r="O6842" s="7">
        <f t="shared" si="1027"/>
        <v>0</v>
      </c>
      <c r="P6842" s="7" t="s">
        <v>8873</v>
      </c>
      <c r="R6842" s="7"/>
      <c r="S6842" s="47">
        <f t="shared" si="1028"/>
        <v>0</v>
      </c>
      <c r="T6842" s="47">
        <f t="shared" si="1029"/>
        <v>0</v>
      </c>
      <c r="U6842" s="47">
        <f t="shared" si="1030"/>
        <v>214.42000000000002</v>
      </c>
      <c r="V6842" s="47">
        <f t="shared" si="1031"/>
        <v>102.55</v>
      </c>
      <c r="W6842" s="11"/>
    </row>
    <row r="6843" spans="1:23" x14ac:dyDescent="0.45">
      <c r="A6843" t="s">
        <v>6848</v>
      </c>
      <c r="B6843">
        <v>141.86000000000001</v>
      </c>
      <c r="D6843" s="9" t="str">
        <f>VartojimasGamyba!J6839</f>
        <v>2024-06-11-21</v>
      </c>
      <c r="E6843" s="8">
        <f>VartojimasGamyba!G6839</f>
        <v>9.5000000000000001E-2</v>
      </c>
      <c r="F6843" s="11"/>
      <c r="G6843" s="7">
        <f t="shared" si="1033"/>
        <v>5.4944444444444427</v>
      </c>
      <c r="H6843" s="7">
        <v>0</v>
      </c>
      <c r="I6843" s="7">
        <v>0.10555555555555556</v>
      </c>
      <c r="J6843" s="7">
        <v>0</v>
      </c>
      <c r="L6843" s="7">
        <f>VartojimasGamyba!H6839</f>
        <v>0</v>
      </c>
      <c r="M6843" s="15">
        <f t="shared" si="1025"/>
        <v>0</v>
      </c>
      <c r="N6843" s="7">
        <f t="shared" si="1026"/>
        <v>0</v>
      </c>
      <c r="O6843" s="7">
        <f t="shared" si="1027"/>
        <v>0</v>
      </c>
      <c r="P6843" s="7">
        <f>SUM(N6822:N6845)</f>
        <v>-260.22196999999994</v>
      </c>
      <c r="R6843" s="7"/>
      <c r="S6843" s="47">
        <f t="shared" si="1028"/>
        <v>0</v>
      </c>
      <c r="T6843" s="47">
        <f t="shared" si="1029"/>
        <v>0</v>
      </c>
      <c r="U6843" s="47">
        <f t="shared" si="1030"/>
        <v>242.15000000000003</v>
      </c>
      <c r="V6843" s="47">
        <f t="shared" si="1031"/>
        <v>130.28</v>
      </c>
      <c r="W6843" s="11"/>
    </row>
    <row r="6844" spans="1:23" x14ac:dyDescent="0.45">
      <c r="A6844" t="s">
        <v>6849</v>
      </c>
      <c r="B6844">
        <v>123.33</v>
      </c>
      <c r="D6844" s="9" t="str">
        <f>VartojimasGamyba!J6840</f>
        <v>2024-06-11-22</v>
      </c>
      <c r="E6844" s="8">
        <f>VartojimasGamyba!G6840</f>
        <v>0.24299999999999999</v>
      </c>
      <c r="F6844" s="11"/>
      <c r="G6844" s="7">
        <f t="shared" si="1033"/>
        <v>5.2244444444444422</v>
      </c>
      <c r="H6844" s="7">
        <v>0</v>
      </c>
      <c r="I6844" s="7">
        <v>0.27</v>
      </c>
      <c r="J6844" s="7">
        <v>0</v>
      </c>
      <c r="L6844" s="7">
        <f>VartojimasGamyba!H6840</f>
        <v>0</v>
      </c>
      <c r="M6844" s="15">
        <f t="shared" si="1025"/>
        <v>-2.7755575615628914E-17</v>
      </c>
      <c r="N6844" s="7">
        <f t="shared" si="1026"/>
        <v>-6.2067018191669378E-15</v>
      </c>
      <c r="O6844" s="7">
        <f t="shared" si="1027"/>
        <v>-6.2067018191669378E-15</v>
      </c>
      <c r="P6844" s="7" t="s">
        <v>8872</v>
      </c>
      <c r="R6844" s="7"/>
      <c r="S6844" s="47">
        <f t="shared" si="1028"/>
        <v>-2.7755575615628914E-17</v>
      </c>
      <c r="T6844" s="47">
        <f t="shared" si="1029"/>
        <v>0</v>
      </c>
      <c r="U6844" s="47">
        <f t="shared" si="1030"/>
        <v>223.62</v>
      </c>
      <c r="V6844" s="47">
        <f t="shared" si="1031"/>
        <v>111.75</v>
      </c>
      <c r="W6844" s="11"/>
    </row>
    <row r="6845" spans="1:23" x14ac:dyDescent="0.45">
      <c r="A6845" t="s">
        <v>6850</v>
      </c>
      <c r="B6845">
        <v>115.65</v>
      </c>
      <c r="D6845" s="9" t="str">
        <f>VartojimasGamyba!J6841</f>
        <v>2024-06-11-23</v>
      </c>
      <c r="E6845" s="8">
        <f>VartojimasGamyba!G6841</f>
        <v>0.20200000000000001</v>
      </c>
      <c r="F6845" s="11"/>
      <c r="G6845" s="7">
        <f t="shared" si="1033"/>
        <v>4.9999999999999973</v>
      </c>
      <c r="H6845" s="7">
        <v>0</v>
      </c>
      <c r="I6845" s="7">
        <v>0.22444444444444447</v>
      </c>
      <c r="J6845" s="7">
        <v>0</v>
      </c>
      <c r="L6845" s="7">
        <f>VartojimasGamyba!H6841</f>
        <v>0</v>
      </c>
      <c r="M6845" s="15">
        <f t="shared" si="1025"/>
        <v>-2.7755575615628914E-17</v>
      </c>
      <c r="N6845" s="7">
        <f t="shared" si="1026"/>
        <v>-5.9935389984389075E-15</v>
      </c>
      <c r="O6845" s="7">
        <f t="shared" si="1027"/>
        <v>-5.9935389984389075E-15</v>
      </c>
      <c r="P6845" s="7">
        <f>SUM(O6822:O6845)</f>
        <v>-1.4775819456858131E-14</v>
      </c>
      <c r="Q6845" s="7">
        <f>SUMPRODUCT(B6822:B6845,E6822:E6845)+SUM(E6822:E6845)*$Z$21-SUMPRODUCT(B6822:B6845,L6822:L6845)+SUM(L6822:L6845)*ABS($Z$20)</f>
        <v>961.33267000000069</v>
      </c>
      <c r="R6845" s="7"/>
      <c r="S6845" s="47">
        <f t="shared" si="1028"/>
        <v>-2.7755575615628914E-17</v>
      </c>
      <c r="T6845" s="47">
        <f t="shared" si="1029"/>
        <v>0</v>
      </c>
      <c r="U6845" s="47">
        <f t="shared" si="1030"/>
        <v>215.94</v>
      </c>
      <c r="V6845" s="47">
        <f t="shared" si="1031"/>
        <v>104.07000000000001</v>
      </c>
      <c r="W6845" s="11">
        <f>IF(P6845&lt;&gt;Q6845,1,0)</f>
        <v>1</v>
      </c>
    </row>
    <row r="6846" spans="1:23" x14ac:dyDescent="0.45">
      <c r="A6846" t="s">
        <v>6851</v>
      </c>
      <c r="B6846">
        <v>92.15</v>
      </c>
      <c r="D6846" s="1" t="str">
        <f>VartojimasGamyba!J6842</f>
        <v>2024-06-12-00</v>
      </c>
      <c r="E6846" s="7">
        <f>VartojimasGamyba!G6842</f>
        <v>0.191</v>
      </c>
      <c r="F6846" s="11"/>
      <c r="G6846" s="12">
        <f>G6845+H6846-I6846</f>
        <v>4.7877777777777748</v>
      </c>
      <c r="H6846" s="12">
        <v>0</v>
      </c>
      <c r="I6846" s="12">
        <v>0.21222222222222223</v>
      </c>
      <c r="J6846" s="12">
        <v>0</v>
      </c>
      <c r="K6846" s="12"/>
      <c r="L6846" s="12">
        <f>VartojimasGamyba!H6842</f>
        <v>0</v>
      </c>
      <c r="M6846" s="19">
        <f t="shared" si="1025"/>
        <v>0</v>
      </c>
      <c r="N6846" s="7">
        <f t="shared" si="1026"/>
        <v>0</v>
      </c>
      <c r="O6846" s="7">
        <f t="shared" si="1027"/>
        <v>0</v>
      </c>
      <c r="R6846" s="20" t="s">
        <v>8783</v>
      </c>
      <c r="S6846" s="47">
        <f t="shared" si="1028"/>
        <v>0</v>
      </c>
      <c r="T6846" s="47">
        <f t="shared" si="1029"/>
        <v>0</v>
      </c>
      <c r="U6846" s="47">
        <f t="shared" si="1030"/>
        <v>192.44</v>
      </c>
      <c r="V6846" s="47">
        <f t="shared" si="1031"/>
        <v>80.570000000000007</v>
      </c>
      <c r="W6846" s="11"/>
    </row>
    <row r="6847" spans="1:23" x14ac:dyDescent="0.45">
      <c r="A6847" t="s">
        <v>6852</v>
      </c>
      <c r="B6847">
        <v>90.74</v>
      </c>
      <c r="D6847" s="1" t="str">
        <f>VartojimasGamyba!J6843</f>
        <v>2024-06-12-01</v>
      </c>
      <c r="E6847" s="7">
        <f>VartojimasGamyba!G6843</f>
        <v>0.23100000000000001</v>
      </c>
      <c r="F6847" s="11"/>
      <c r="G6847" s="12">
        <f t="shared" ref="G6847:G6869" si="1034">G6846+H6847-I6847</f>
        <v>4.531111111111108</v>
      </c>
      <c r="H6847" s="12">
        <v>0</v>
      </c>
      <c r="I6847" s="12">
        <v>0.25666666666666671</v>
      </c>
      <c r="J6847" s="12">
        <v>0</v>
      </c>
      <c r="K6847" s="12"/>
      <c r="L6847" s="12">
        <f>VartojimasGamyba!H6843</f>
        <v>0</v>
      </c>
      <c r="M6847" s="19">
        <f t="shared" si="1025"/>
        <v>-2.7755575615628914E-17</v>
      </c>
      <c r="N6847" s="7">
        <f t="shared" si="1026"/>
        <v>-5.3021476098535914E-15</v>
      </c>
      <c r="O6847" s="7">
        <f t="shared" si="1027"/>
        <v>-5.3021476098535914E-15</v>
      </c>
      <c r="R6847" s="7"/>
      <c r="S6847" s="47">
        <f t="shared" si="1028"/>
        <v>-2.7755575615628914E-17</v>
      </c>
      <c r="T6847" s="47">
        <f t="shared" si="1029"/>
        <v>0</v>
      </c>
      <c r="U6847" s="47">
        <f t="shared" si="1030"/>
        <v>191.03</v>
      </c>
      <c r="V6847" s="47">
        <f t="shared" si="1031"/>
        <v>79.16</v>
      </c>
      <c r="W6847" s="11"/>
    </row>
    <row r="6848" spans="1:23" x14ac:dyDescent="0.45">
      <c r="A6848" t="s">
        <v>6853</v>
      </c>
      <c r="B6848">
        <v>87.07</v>
      </c>
      <c r="D6848" s="1" t="str">
        <f>VartojimasGamyba!J6844</f>
        <v>2024-06-12-02</v>
      </c>
      <c r="E6848" s="7">
        <f>VartojimasGamyba!G6844</f>
        <v>0.16300000000000001</v>
      </c>
      <c r="F6848" s="11"/>
      <c r="G6848" s="12">
        <f t="shared" si="1034"/>
        <v>4.3622222222222193</v>
      </c>
      <c r="H6848" s="12">
        <v>0</v>
      </c>
      <c r="I6848" s="12">
        <v>0.16888888888888887</v>
      </c>
      <c r="J6848" s="12">
        <v>0</v>
      </c>
      <c r="K6848" s="12"/>
      <c r="L6848" s="12">
        <f>VartojimasGamyba!H6844</f>
        <v>1.0999999999999999E-2</v>
      </c>
      <c r="M6848" s="19">
        <f t="shared" si="1025"/>
        <v>0</v>
      </c>
      <c r="N6848" s="7">
        <f t="shared" si="1026"/>
        <v>0</v>
      </c>
      <c r="O6848" s="7">
        <f t="shared" si="1027"/>
        <v>0</v>
      </c>
      <c r="R6848" s="7"/>
      <c r="S6848" s="47">
        <f t="shared" si="1028"/>
        <v>0</v>
      </c>
      <c r="T6848" s="47">
        <f t="shared" si="1029"/>
        <v>0</v>
      </c>
      <c r="U6848" s="47">
        <f t="shared" si="1030"/>
        <v>187.36</v>
      </c>
      <c r="V6848" s="47">
        <f t="shared" si="1031"/>
        <v>75.489999999999995</v>
      </c>
      <c r="W6848" s="11"/>
    </row>
    <row r="6849" spans="1:23" x14ac:dyDescent="0.45">
      <c r="A6849" t="s">
        <v>6854</v>
      </c>
      <c r="B6849">
        <v>80.459999999999994</v>
      </c>
      <c r="D6849" s="1" t="str">
        <f>VartojimasGamyba!J6845</f>
        <v>2024-06-12-03</v>
      </c>
      <c r="E6849" s="7">
        <f>VartojimasGamyba!G6845</f>
        <v>0.24199999999999999</v>
      </c>
      <c r="F6849" s="11"/>
      <c r="G6849" s="12">
        <f t="shared" si="1034"/>
        <v>4.2044444444444418</v>
      </c>
      <c r="H6849" s="12">
        <v>0</v>
      </c>
      <c r="I6849" s="12">
        <v>0.15777777777777777</v>
      </c>
      <c r="J6849" s="12">
        <v>0</v>
      </c>
      <c r="K6849" s="12"/>
      <c r="L6849" s="12">
        <f>VartojimasGamyba!H6845</f>
        <v>0.1</v>
      </c>
      <c r="M6849" s="19">
        <f t="shared" si="1025"/>
        <v>0</v>
      </c>
      <c r="N6849" s="7">
        <f t="shared" si="1026"/>
        <v>0</v>
      </c>
      <c r="O6849" s="7">
        <f t="shared" si="1027"/>
        <v>0</v>
      </c>
      <c r="R6849" s="7"/>
      <c r="S6849" s="47">
        <f t="shared" si="1028"/>
        <v>0</v>
      </c>
      <c r="T6849" s="47">
        <f t="shared" si="1029"/>
        <v>0</v>
      </c>
      <c r="U6849" s="47">
        <f t="shared" si="1030"/>
        <v>180.75</v>
      </c>
      <c r="V6849" s="47">
        <f t="shared" si="1031"/>
        <v>68.88</v>
      </c>
      <c r="W6849" s="11"/>
    </row>
    <row r="6850" spans="1:23" x14ac:dyDescent="0.45">
      <c r="A6850" t="s">
        <v>6855</v>
      </c>
      <c r="B6850">
        <v>82.95</v>
      </c>
      <c r="D6850" s="1" t="str">
        <f>VartojimasGamyba!J6846</f>
        <v>2024-06-12-04</v>
      </c>
      <c r="E6850" s="7">
        <f>VartojimasGamyba!G6846</f>
        <v>9.6000000000000002E-2</v>
      </c>
      <c r="F6850" s="11"/>
      <c r="G6850" s="12">
        <f t="shared" si="1034"/>
        <v>4.2044444444444418</v>
      </c>
      <c r="H6850" s="12">
        <v>0</v>
      </c>
      <c r="I6850" s="12">
        <v>-2.7755575615628914E-17</v>
      </c>
      <c r="J6850" s="12">
        <v>0.125</v>
      </c>
      <c r="K6850" s="12"/>
      <c r="L6850" s="12">
        <f>VartojimasGamyba!H6846</f>
        <v>0.221</v>
      </c>
      <c r="M6850" s="19">
        <f t="shared" si="1025"/>
        <v>0</v>
      </c>
      <c r="N6850" s="7">
        <f t="shared" si="1026"/>
        <v>-8.9212500000000006</v>
      </c>
      <c r="O6850" s="7">
        <f t="shared" si="1027"/>
        <v>0</v>
      </c>
      <c r="R6850" s="7"/>
      <c r="S6850" s="47">
        <f t="shared" si="1028"/>
        <v>0.125</v>
      </c>
      <c r="T6850" s="47">
        <f t="shared" si="1029"/>
        <v>0.125</v>
      </c>
      <c r="U6850" s="47">
        <f t="shared" si="1030"/>
        <v>183.24</v>
      </c>
      <c r="V6850" s="47">
        <f t="shared" si="1031"/>
        <v>71.37</v>
      </c>
      <c r="W6850" s="11"/>
    </row>
    <row r="6851" spans="1:23" x14ac:dyDescent="0.45">
      <c r="A6851" t="s">
        <v>6856</v>
      </c>
      <c r="B6851">
        <v>87.2</v>
      </c>
      <c r="D6851" s="1" t="str">
        <f>VartojimasGamyba!J6847</f>
        <v>2024-06-12-05</v>
      </c>
      <c r="E6851" s="7">
        <f>VartojimasGamyba!G6847</f>
        <v>0</v>
      </c>
      <c r="F6851" s="11"/>
      <c r="G6851" s="12">
        <f t="shared" si="1034"/>
        <v>4.2044444444444418</v>
      </c>
      <c r="H6851" s="12">
        <v>0</v>
      </c>
      <c r="I6851" s="12">
        <v>0</v>
      </c>
      <c r="J6851" s="12">
        <v>0.85</v>
      </c>
      <c r="K6851" s="12"/>
      <c r="L6851" s="12">
        <f>VartojimasGamyba!H6847</f>
        <v>0.85</v>
      </c>
      <c r="M6851" s="19">
        <f t="shared" si="1025"/>
        <v>0</v>
      </c>
      <c r="N6851" s="7">
        <f t="shared" si="1026"/>
        <v>-64.277000000000001</v>
      </c>
      <c r="O6851" s="7">
        <f t="shared" si="1027"/>
        <v>0</v>
      </c>
      <c r="R6851" s="7"/>
      <c r="S6851" s="47">
        <f t="shared" si="1028"/>
        <v>0.85</v>
      </c>
      <c r="T6851" s="47">
        <f t="shared" si="1029"/>
        <v>0.85</v>
      </c>
      <c r="U6851" s="47">
        <f t="shared" si="1030"/>
        <v>187.49</v>
      </c>
      <c r="V6851" s="47">
        <f t="shared" si="1031"/>
        <v>75.62</v>
      </c>
      <c r="W6851" s="11"/>
    </row>
    <row r="6852" spans="1:23" x14ac:dyDescent="0.45">
      <c r="A6852" t="s">
        <v>6857</v>
      </c>
      <c r="B6852">
        <v>95.77</v>
      </c>
      <c r="D6852" s="1" t="str">
        <f>VartojimasGamyba!J6848</f>
        <v>2024-06-12-06</v>
      </c>
      <c r="E6852" s="7">
        <f>VartojimasGamyba!G6848</f>
        <v>0</v>
      </c>
      <c r="F6852" s="11"/>
      <c r="G6852" s="12">
        <f t="shared" si="1034"/>
        <v>4.2044444444444418</v>
      </c>
      <c r="H6852" s="12">
        <v>0</v>
      </c>
      <c r="I6852" s="12">
        <v>0</v>
      </c>
      <c r="J6852" s="12">
        <v>2.048</v>
      </c>
      <c r="K6852" s="12"/>
      <c r="L6852" s="12">
        <f>VartojimasGamyba!H6848</f>
        <v>2.048</v>
      </c>
      <c r="M6852" s="19">
        <f t="shared" si="1025"/>
        <v>0</v>
      </c>
      <c r="N6852" s="7">
        <f t="shared" si="1026"/>
        <v>-172.42112</v>
      </c>
      <c r="O6852" s="7">
        <f t="shared" si="1027"/>
        <v>0</v>
      </c>
      <c r="R6852" s="7"/>
      <c r="S6852" s="47">
        <f t="shared" si="1028"/>
        <v>2.048</v>
      </c>
      <c r="T6852" s="47">
        <f t="shared" si="1029"/>
        <v>2.048</v>
      </c>
      <c r="U6852" s="47">
        <f t="shared" si="1030"/>
        <v>196.06</v>
      </c>
      <c r="V6852" s="47">
        <f t="shared" si="1031"/>
        <v>84.19</v>
      </c>
      <c r="W6852" s="11"/>
    </row>
    <row r="6853" spans="1:23" x14ac:dyDescent="0.45">
      <c r="A6853" t="s">
        <v>6858</v>
      </c>
      <c r="B6853">
        <v>124.84</v>
      </c>
      <c r="D6853" s="1" t="str">
        <f>VartojimasGamyba!J6849</f>
        <v>2024-06-12-07</v>
      </c>
      <c r="E6853" s="7">
        <f>VartojimasGamyba!G6849</f>
        <v>0</v>
      </c>
      <c r="F6853" s="11"/>
      <c r="G6853" s="12">
        <f t="shared" si="1034"/>
        <v>4.2044444444444418</v>
      </c>
      <c r="H6853" s="12">
        <v>0</v>
      </c>
      <c r="I6853" s="12">
        <v>0</v>
      </c>
      <c r="J6853" s="12">
        <v>2.419</v>
      </c>
      <c r="K6853" s="12"/>
      <c r="L6853" s="12">
        <f>VartojimasGamyba!H6849</f>
        <v>2.419</v>
      </c>
      <c r="M6853" s="19">
        <f t="shared" si="1025"/>
        <v>0</v>
      </c>
      <c r="N6853" s="7">
        <f t="shared" si="1026"/>
        <v>-273.97594000000004</v>
      </c>
      <c r="O6853" s="7">
        <f t="shared" si="1027"/>
        <v>0</v>
      </c>
      <c r="R6853" s="7"/>
      <c r="S6853" s="47">
        <f t="shared" si="1028"/>
        <v>2.419</v>
      </c>
      <c r="T6853" s="47">
        <f t="shared" si="1029"/>
        <v>2.419</v>
      </c>
      <c r="U6853" s="47">
        <f t="shared" si="1030"/>
        <v>225.13</v>
      </c>
      <c r="V6853" s="47">
        <f t="shared" si="1031"/>
        <v>113.26</v>
      </c>
      <c r="W6853" s="11"/>
    </row>
    <row r="6854" spans="1:23" x14ac:dyDescent="0.45">
      <c r="A6854" t="s">
        <v>6859</v>
      </c>
      <c r="B6854">
        <v>145.04</v>
      </c>
      <c r="D6854" s="1" t="str">
        <f>VartojimasGamyba!J6850</f>
        <v>2024-06-12-08</v>
      </c>
      <c r="E6854" s="7">
        <f>VartojimasGamyba!G6850</f>
        <v>0</v>
      </c>
      <c r="F6854" s="11"/>
      <c r="G6854" s="12">
        <f t="shared" si="1034"/>
        <v>4.2044444444444418</v>
      </c>
      <c r="H6854" s="12">
        <v>0</v>
      </c>
      <c r="I6854" s="12">
        <v>0</v>
      </c>
      <c r="J6854" s="12">
        <v>2.8450000000000002</v>
      </c>
      <c r="K6854" s="12"/>
      <c r="L6854" s="12">
        <f>VartojimasGamyba!H6850</f>
        <v>2.8450000000000002</v>
      </c>
      <c r="M6854" s="19">
        <f t="shared" si="1025"/>
        <v>0</v>
      </c>
      <c r="N6854" s="7">
        <f t="shared" si="1026"/>
        <v>-379.69369999999998</v>
      </c>
      <c r="O6854" s="7">
        <f t="shared" si="1027"/>
        <v>0</v>
      </c>
      <c r="R6854" s="7"/>
      <c r="S6854" s="47">
        <f t="shared" si="1028"/>
        <v>2.8450000000000002</v>
      </c>
      <c r="T6854" s="47">
        <f t="shared" si="1029"/>
        <v>2.8450000000000002</v>
      </c>
      <c r="U6854" s="47">
        <f t="shared" si="1030"/>
        <v>245.32999999999998</v>
      </c>
      <c r="V6854" s="47">
        <f t="shared" si="1031"/>
        <v>133.45999999999998</v>
      </c>
      <c r="W6854" s="11"/>
    </row>
    <row r="6855" spans="1:23" x14ac:dyDescent="0.45">
      <c r="A6855" t="s">
        <v>6860</v>
      </c>
      <c r="B6855">
        <v>133.87</v>
      </c>
      <c r="D6855" s="1" t="str">
        <f>VartojimasGamyba!J6851</f>
        <v>2024-06-12-09</v>
      </c>
      <c r="E6855" s="7">
        <f>VartojimasGamyba!G6851</f>
        <v>0</v>
      </c>
      <c r="F6855" s="11"/>
      <c r="G6855" s="12">
        <f t="shared" si="1034"/>
        <v>4.2044444444444418</v>
      </c>
      <c r="H6855" s="12">
        <v>0</v>
      </c>
      <c r="I6855" s="12">
        <v>0</v>
      </c>
      <c r="J6855" s="12">
        <v>2.8210000000000002</v>
      </c>
      <c r="K6855" s="12"/>
      <c r="L6855" s="12">
        <f>VartojimasGamyba!H6851</f>
        <v>2.8210000000000002</v>
      </c>
      <c r="M6855" s="19">
        <f t="shared" ref="M6855:M6918" si="1035">E6855+H6855-I6855*$J$2+J6855-L6855</f>
        <v>0</v>
      </c>
      <c r="N6855" s="7">
        <f t="shared" ref="N6855:N6918" si="1036">M6855*U6855-J6855*V6855</f>
        <v>-344.98009000000002</v>
      </c>
      <c r="O6855" s="7">
        <f t="shared" ref="O6855:O6918" si="1037">(M6855)*(B6855+$Z$21)</f>
        <v>0</v>
      </c>
      <c r="R6855" s="7"/>
      <c r="S6855" s="47">
        <f t="shared" ref="S6855:S6918" si="1038">M6855+IF((L6855-E6855)&gt;0,(L6855-E6855),0)</f>
        <v>2.8210000000000002</v>
      </c>
      <c r="T6855" s="47">
        <f t="shared" ref="T6855:T6918" si="1039">IF(L6855-E6855&lt;0,0,L6855-E6855)</f>
        <v>2.8210000000000002</v>
      </c>
      <c r="U6855" s="47">
        <f t="shared" ref="U6855:U6918" si="1040">B6855+$Z$21</f>
        <v>234.16000000000003</v>
      </c>
      <c r="V6855" s="47">
        <f t="shared" ref="V6855:V6918" si="1041">B6855+$Z$20</f>
        <v>122.29</v>
      </c>
      <c r="W6855" s="11"/>
    </row>
    <row r="6856" spans="1:23" x14ac:dyDescent="0.45">
      <c r="A6856" t="s">
        <v>6861</v>
      </c>
      <c r="B6856">
        <v>106</v>
      </c>
      <c r="D6856" s="1" t="str">
        <f>VartojimasGamyba!J6852</f>
        <v>2024-06-12-10</v>
      </c>
      <c r="E6856" s="7">
        <f>VartojimasGamyba!G6852</f>
        <v>0</v>
      </c>
      <c r="F6856" s="11"/>
      <c r="G6856" s="12">
        <f t="shared" si="1034"/>
        <v>4.2044444444444418</v>
      </c>
      <c r="H6856" s="12">
        <v>0</v>
      </c>
      <c r="I6856" s="12">
        <v>0</v>
      </c>
      <c r="J6856" s="12">
        <v>3.8239999999999998</v>
      </c>
      <c r="K6856" s="12"/>
      <c r="L6856" s="12">
        <f>VartojimasGamyba!H6852</f>
        <v>3.8239999999999998</v>
      </c>
      <c r="M6856" s="19">
        <f t="shared" si="1035"/>
        <v>0</v>
      </c>
      <c r="N6856" s="7">
        <f t="shared" si="1036"/>
        <v>-361.06207999999998</v>
      </c>
      <c r="O6856" s="7">
        <f t="shared" si="1037"/>
        <v>0</v>
      </c>
      <c r="R6856" s="7"/>
      <c r="S6856" s="47">
        <f t="shared" si="1038"/>
        <v>3.8239999999999998</v>
      </c>
      <c r="T6856" s="47">
        <f t="shared" si="1039"/>
        <v>3.8239999999999998</v>
      </c>
      <c r="U6856" s="47">
        <f t="shared" si="1040"/>
        <v>206.29000000000002</v>
      </c>
      <c r="V6856" s="47">
        <f t="shared" si="1041"/>
        <v>94.42</v>
      </c>
      <c r="W6856" s="11"/>
    </row>
    <row r="6857" spans="1:23" x14ac:dyDescent="0.45">
      <c r="A6857" t="s">
        <v>6862</v>
      </c>
      <c r="B6857">
        <v>84.39</v>
      </c>
      <c r="D6857" s="1" t="str">
        <f>VartojimasGamyba!J6853</f>
        <v>2024-06-12-11</v>
      </c>
      <c r="E6857" s="7">
        <f>VartojimasGamyba!G6853</f>
        <v>0</v>
      </c>
      <c r="F6857" s="11"/>
      <c r="G6857" s="12">
        <f t="shared" si="1034"/>
        <v>4.2044444444444418</v>
      </c>
      <c r="H6857" s="12">
        <v>0</v>
      </c>
      <c r="I6857" s="12">
        <v>0</v>
      </c>
      <c r="J6857" s="12">
        <v>3.944</v>
      </c>
      <c r="K6857" s="12"/>
      <c r="L6857" s="12">
        <f>VartojimasGamyba!H6853</f>
        <v>3.944</v>
      </c>
      <c r="M6857" s="19">
        <f t="shared" si="1035"/>
        <v>0</v>
      </c>
      <c r="N6857" s="7">
        <f t="shared" si="1036"/>
        <v>-287.16264000000001</v>
      </c>
      <c r="O6857" s="7">
        <f t="shared" si="1037"/>
        <v>0</v>
      </c>
      <c r="R6857" s="7"/>
      <c r="S6857" s="47">
        <f t="shared" si="1038"/>
        <v>3.944</v>
      </c>
      <c r="T6857" s="47">
        <f t="shared" si="1039"/>
        <v>3.944</v>
      </c>
      <c r="U6857" s="47">
        <f t="shared" si="1040"/>
        <v>184.68</v>
      </c>
      <c r="V6857" s="47">
        <f t="shared" si="1041"/>
        <v>72.81</v>
      </c>
      <c r="W6857" s="11"/>
    </row>
    <row r="6858" spans="1:23" x14ac:dyDescent="0.45">
      <c r="A6858" t="s">
        <v>6863</v>
      </c>
      <c r="B6858">
        <v>62.08</v>
      </c>
      <c r="D6858" s="1" t="str">
        <f>VartojimasGamyba!J6854</f>
        <v>2024-06-12-12</v>
      </c>
      <c r="E6858" s="7">
        <f>VartojimasGamyba!G6854</f>
        <v>0</v>
      </c>
      <c r="F6858" s="11"/>
      <c r="G6858" s="12">
        <f t="shared" si="1034"/>
        <v>4.2044444444444418</v>
      </c>
      <c r="H6858" s="12">
        <v>0</v>
      </c>
      <c r="I6858" s="12">
        <v>0</v>
      </c>
      <c r="J6858" s="12">
        <v>3.6349999999999998</v>
      </c>
      <c r="K6858" s="12"/>
      <c r="L6858" s="12">
        <f>VartojimasGamyba!H6854</f>
        <v>3.6349999999999998</v>
      </c>
      <c r="M6858" s="19">
        <f t="shared" si="1035"/>
        <v>0</v>
      </c>
      <c r="N6858" s="7">
        <f t="shared" si="1036"/>
        <v>-183.5675</v>
      </c>
      <c r="O6858" s="7">
        <f t="shared" si="1037"/>
        <v>0</v>
      </c>
      <c r="R6858" s="7"/>
      <c r="S6858" s="47">
        <f t="shared" si="1038"/>
        <v>3.6349999999999998</v>
      </c>
      <c r="T6858" s="47">
        <f t="shared" si="1039"/>
        <v>3.6349999999999998</v>
      </c>
      <c r="U6858" s="47">
        <f t="shared" si="1040"/>
        <v>162.37</v>
      </c>
      <c r="V6858" s="47">
        <f t="shared" si="1041"/>
        <v>50.5</v>
      </c>
      <c r="W6858" s="11"/>
    </row>
    <row r="6859" spans="1:23" x14ac:dyDescent="0.45">
      <c r="A6859" t="s">
        <v>6864</v>
      </c>
      <c r="B6859">
        <v>59.77</v>
      </c>
      <c r="D6859" s="1" t="str">
        <f>VartojimasGamyba!J6855</f>
        <v>2024-06-12-13</v>
      </c>
      <c r="E6859" s="7">
        <f>VartojimasGamyba!G6855</f>
        <v>0</v>
      </c>
      <c r="F6859" s="11"/>
      <c r="G6859" s="12">
        <f t="shared" si="1034"/>
        <v>4.2044444444444418</v>
      </c>
      <c r="H6859" s="12">
        <v>0</v>
      </c>
      <c r="I6859" s="12">
        <v>0</v>
      </c>
      <c r="J6859" s="12">
        <v>3.0569999999999999</v>
      </c>
      <c r="K6859" s="12"/>
      <c r="L6859" s="12">
        <f>VartojimasGamyba!H6855</f>
        <v>3.0569999999999999</v>
      </c>
      <c r="M6859" s="19">
        <f t="shared" si="1035"/>
        <v>0</v>
      </c>
      <c r="N6859" s="7">
        <f t="shared" si="1036"/>
        <v>-147.31683000000001</v>
      </c>
      <c r="O6859" s="7">
        <f t="shared" si="1037"/>
        <v>0</v>
      </c>
      <c r="R6859" s="7"/>
      <c r="S6859" s="47">
        <f t="shared" si="1038"/>
        <v>3.0569999999999999</v>
      </c>
      <c r="T6859" s="47">
        <f t="shared" si="1039"/>
        <v>3.0569999999999999</v>
      </c>
      <c r="U6859" s="47">
        <f t="shared" si="1040"/>
        <v>160.06</v>
      </c>
      <c r="V6859" s="47">
        <f t="shared" si="1041"/>
        <v>48.190000000000005</v>
      </c>
      <c r="W6859" s="11"/>
    </row>
    <row r="6860" spans="1:23" x14ac:dyDescent="0.45">
      <c r="A6860" t="s">
        <v>6865</v>
      </c>
      <c r="B6860">
        <v>50.85</v>
      </c>
      <c r="D6860" s="1" t="str">
        <f>VartojimasGamyba!J6856</f>
        <v>2024-06-12-14</v>
      </c>
      <c r="E6860" s="7">
        <f>VartojimasGamyba!G6856</f>
        <v>4.0000000000000001E-3</v>
      </c>
      <c r="F6860" s="11"/>
      <c r="G6860" s="12">
        <f t="shared" si="1034"/>
        <v>4.4506666666666668</v>
      </c>
      <c r="H6860" s="12">
        <v>0.24622222222222465</v>
      </c>
      <c r="I6860" s="12">
        <v>0</v>
      </c>
      <c r="J6860" s="12">
        <v>2.1537777777777753</v>
      </c>
      <c r="K6860" s="12"/>
      <c r="L6860" s="12">
        <f>VartojimasGamyba!H6856</f>
        <v>2.4039999999999999</v>
      </c>
      <c r="M6860" s="19">
        <f t="shared" si="1035"/>
        <v>0</v>
      </c>
      <c r="N6860" s="7">
        <f t="shared" si="1036"/>
        <v>-84.578853333333242</v>
      </c>
      <c r="O6860" s="7">
        <f t="shared" si="1037"/>
        <v>0</v>
      </c>
      <c r="R6860" s="7"/>
      <c r="S6860" s="47">
        <f t="shared" si="1038"/>
        <v>2.4</v>
      </c>
      <c r="T6860" s="47">
        <f t="shared" si="1039"/>
        <v>2.4</v>
      </c>
      <c r="U6860" s="47">
        <f t="shared" si="1040"/>
        <v>151.14000000000001</v>
      </c>
      <c r="V6860" s="47">
        <f t="shared" si="1041"/>
        <v>39.270000000000003</v>
      </c>
      <c r="W6860" s="11"/>
    </row>
    <row r="6861" spans="1:23" x14ac:dyDescent="0.45">
      <c r="A6861" t="s">
        <v>6866</v>
      </c>
      <c r="B6861">
        <v>46.01</v>
      </c>
      <c r="D6861" s="1" t="str">
        <f>VartojimasGamyba!J6857</f>
        <v>2024-06-12-15</v>
      </c>
      <c r="E6861" s="7">
        <f>VartojimasGamyba!G6857</f>
        <v>0.14499999999999999</v>
      </c>
      <c r="F6861" s="11"/>
      <c r="G6861" s="12">
        <f t="shared" si="1034"/>
        <v>6.0426666666666673</v>
      </c>
      <c r="H6861" s="12">
        <v>1.5920000000000003</v>
      </c>
      <c r="I6861" s="12">
        <v>0</v>
      </c>
      <c r="J6861" s="12">
        <v>0</v>
      </c>
      <c r="K6861" s="12"/>
      <c r="L6861" s="12">
        <f>VartojimasGamyba!H6857</f>
        <v>1.7370000000000001</v>
      </c>
      <c r="M6861" s="19">
        <f t="shared" si="1035"/>
        <v>0</v>
      </c>
      <c r="N6861" s="7">
        <f t="shared" si="1036"/>
        <v>0</v>
      </c>
      <c r="O6861" s="7">
        <f t="shared" si="1037"/>
        <v>0</v>
      </c>
      <c r="R6861" s="7"/>
      <c r="S6861" s="47">
        <f t="shared" si="1038"/>
        <v>1.5920000000000001</v>
      </c>
      <c r="T6861" s="47">
        <f t="shared" si="1039"/>
        <v>1.5920000000000001</v>
      </c>
      <c r="U6861" s="47">
        <f t="shared" si="1040"/>
        <v>146.30000000000001</v>
      </c>
      <c r="V6861" s="47">
        <f t="shared" si="1041"/>
        <v>34.43</v>
      </c>
      <c r="W6861" s="11"/>
    </row>
    <row r="6862" spans="1:23" x14ac:dyDescent="0.45">
      <c r="A6862" t="s">
        <v>6867</v>
      </c>
      <c r="B6862">
        <v>49.99</v>
      </c>
      <c r="D6862" s="1" t="str">
        <f>VartojimasGamyba!J6858</f>
        <v>2024-06-12-16</v>
      </c>
      <c r="E6862" s="7">
        <f>VartojimasGamyba!G6858</f>
        <v>0</v>
      </c>
      <c r="F6862" s="11"/>
      <c r="G6862" s="12">
        <f t="shared" si="1034"/>
        <v>6.8166666666666673</v>
      </c>
      <c r="H6862" s="12">
        <v>0.77400000000000002</v>
      </c>
      <c r="I6862" s="12">
        <v>0</v>
      </c>
      <c r="J6862" s="12">
        <v>0</v>
      </c>
      <c r="K6862" s="12"/>
      <c r="L6862" s="12">
        <f>VartojimasGamyba!H6858</f>
        <v>0.77400000000000002</v>
      </c>
      <c r="M6862" s="19">
        <f t="shared" si="1035"/>
        <v>0</v>
      </c>
      <c r="N6862" s="7">
        <f t="shared" si="1036"/>
        <v>0</v>
      </c>
      <c r="O6862" s="7">
        <f t="shared" si="1037"/>
        <v>0</v>
      </c>
      <c r="R6862" s="7"/>
      <c r="S6862" s="47">
        <f t="shared" si="1038"/>
        <v>0.77400000000000002</v>
      </c>
      <c r="T6862" s="47">
        <f t="shared" si="1039"/>
        <v>0.77400000000000002</v>
      </c>
      <c r="U6862" s="47">
        <f t="shared" si="1040"/>
        <v>150.28</v>
      </c>
      <c r="V6862" s="47">
        <f t="shared" si="1041"/>
        <v>38.410000000000004</v>
      </c>
      <c r="W6862" s="11"/>
    </row>
    <row r="6863" spans="1:23" x14ac:dyDescent="0.45">
      <c r="A6863" t="s">
        <v>6868</v>
      </c>
      <c r="B6863">
        <v>62.02</v>
      </c>
      <c r="D6863" s="1" t="str">
        <f>VartojimasGamyba!J6859</f>
        <v>2024-06-12-17</v>
      </c>
      <c r="E6863" s="7">
        <f>VartojimasGamyba!G6859</f>
        <v>9.7000000000000003E-2</v>
      </c>
      <c r="F6863" s="11"/>
      <c r="G6863" s="12">
        <f t="shared" si="1034"/>
        <v>6.8166666666666673</v>
      </c>
      <c r="H6863" s="12">
        <v>0</v>
      </c>
      <c r="I6863" s="12">
        <v>-6.9388939039072284E-18</v>
      </c>
      <c r="J6863" s="12">
        <v>2.4999999999999994E-2</v>
      </c>
      <c r="K6863" s="12"/>
      <c r="L6863" s="12">
        <f>VartojimasGamyba!H6859</f>
        <v>0.122</v>
      </c>
      <c r="M6863" s="19">
        <f t="shared" si="1035"/>
        <v>0</v>
      </c>
      <c r="N6863" s="7">
        <f t="shared" si="1036"/>
        <v>-1.2609999999999999</v>
      </c>
      <c r="O6863" s="7">
        <f t="shared" si="1037"/>
        <v>0</v>
      </c>
      <c r="R6863" s="7"/>
      <c r="S6863" s="47">
        <f t="shared" si="1038"/>
        <v>2.4999999999999994E-2</v>
      </c>
      <c r="T6863" s="47">
        <f t="shared" si="1039"/>
        <v>2.4999999999999994E-2</v>
      </c>
      <c r="U6863" s="47">
        <f t="shared" si="1040"/>
        <v>162.31</v>
      </c>
      <c r="V6863" s="47">
        <f t="shared" si="1041"/>
        <v>50.440000000000005</v>
      </c>
      <c r="W6863" s="11"/>
    </row>
    <row r="6864" spans="1:23" x14ac:dyDescent="0.45">
      <c r="A6864" t="s">
        <v>6869</v>
      </c>
      <c r="B6864">
        <v>107.41</v>
      </c>
      <c r="D6864" s="1" t="str">
        <f>VartojimasGamyba!J6860</f>
        <v>2024-06-12-18</v>
      </c>
      <c r="E6864" s="7">
        <f>VartojimasGamyba!G6860</f>
        <v>0.29199999999999998</v>
      </c>
      <c r="F6864" s="11"/>
      <c r="G6864" s="12">
        <f t="shared" si="1034"/>
        <v>6.5155555555555562</v>
      </c>
      <c r="H6864" s="12">
        <v>0</v>
      </c>
      <c r="I6864" s="12">
        <v>0.30111111111111111</v>
      </c>
      <c r="J6864" s="12">
        <v>0</v>
      </c>
      <c r="K6864" s="12"/>
      <c r="L6864" s="12">
        <f>VartojimasGamyba!H6860</f>
        <v>2.1000000000000001E-2</v>
      </c>
      <c r="M6864" s="19">
        <f t="shared" si="1035"/>
        <v>-3.8163916471489756E-17</v>
      </c>
      <c r="N6864" s="7">
        <f t="shared" si="1036"/>
        <v>-7.9266454511284217E-15</v>
      </c>
      <c r="O6864" s="7">
        <f t="shared" si="1037"/>
        <v>-7.9266454511284217E-15</v>
      </c>
      <c r="R6864" s="7"/>
      <c r="S6864" s="47">
        <f t="shared" si="1038"/>
        <v>-3.8163916471489756E-17</v>
      </c>
      <c r="T6864" s="47">
        <f t="shared" si="1039"/>
        <v>0</v>
      </c>
      <c r="U6864" s="47">
        <f t="shared" si="1040"/>
        <v>207.7</v>
      </c>
      <c r="V6864" s="47">
        <f t="shared" si="1041"/>
        <v>95.83</v>
      </c>
      <c r="W6864" s="11"/>
    </row>
    <row r="6865" spans="1:23" x14ac:dyDescent="0.45">
      <c r="A6865" t="s">
        <v>6870</v>
      </c>
      <c r="B6865">
        <v>125</v>
      </c>
      <c r="D6865" s="1" t="str">
        <f>VartojimasGamyba!J6861</f>
        <v>2024-06-12-19</v>
      </c>
      <c r="E6865" s="7">
        <f>VartojimasGamyba!G6861</f>
        <v>0.32800000000000001</v>
      </c>
      <c r="F6865" s="11"/>
      <c r="G6865" s="12">
        <f t="shared" si="1034"/>
        <v>6.1522222222222229</v>
      </c>
      <c r="H6865" s="12">
        <v>0</v>
      </c>
      <c r="I6865" s="12">
        <v>0.36333333333333329</v>
      </c>
      <c r="J6865" s="12">
        <v>0</v>
      </c>
      <c r="K6865" s="12"/>
      <c r="L6865" s="12">
        <f>VartojimasGamyba!H6861</f>
        <v>1E-3</v>
      </c>
      <c r="M6865" s="19">
        <f t="shared" si="1035"/>
        <v>5.6378512969246231E-17</v>
      </c>
      <c r="N6865" s="7">
        <f t="shared" si="1036"/>
        <v>1.2701515186841485E-14</v>
      </c>
      <c r="O6865" s="7">
        <f t="shared" si="1037"/>
        <v>1.2701515186841485E-14</v>
      </c>
      <c r="R6865" s="7"/>
      <c r="S6865" s="47">
        <f t="shared" si="1038"/>
        <v>5.6378512969246231E-17</v>
      </c>
      <c r="T6865" s="47">
        <f t="shared" si="1039"/>
        <v>0</v>
      </c>
      <c r="U6865" s="47">
        <f t="shared" si="1040"/>
        <v>225.29000000000002</v>
      </c>
      <c r="V6865" s="47">
        <f t="shared" si="1041"/>
        <v>113.42</v>
      </c>
      <c r="W6865" s="11"/>
    </row>
    <row r="6866" spans="1:23" x14ac:dyDescent="0.45">
      <c r="A6866" t="s">
        <v>6871</v>
      </c>
      <c r="B6866">
        <v>140.02000000000001</v>
      </c>
      <c r="D6866" s="1" t="str">
        <f>VartojimasGamyba!J6862</f>
        <v>2024-06-12-20</v>
      </c>
      <c r="E6866" s="7">
        <f>VartojimasGamyba!G6862</f>
        <v>0.318</v>
      </c>
      <c r="F6866" s="11"/>
      <c r="G6866" s="12">
        <f t="shared" si="1034"/>
        <v>5.7988888888888894</v>
      </c>
      <c r="H6866" s="12">
        <v>0</v>
      </c>
      <c r="I6866" s="12">
        <v>0.35333333333333333</v>
      </c>
      <c r="J6866" s="12">
        <v>0</v>
      </c>
      <c r="K6866" s="12"/>
      <c r="L6866" s="12">
        <f>VartojimasGamyba!H6862</f>
        <v>0</v>
      </c>
      <c r="M6866" s="19">
        <f t="shared" si="1035"/>
        <v>0</v>
      </c>
      <c r="N6866" s="7">
        <f t="shared" si="1036"/>
        <v>0</v>
      </c>
      <c r="O6866" s="7">
        <f t="shared" si="1037"/>
        <v>0</v>
      </c>
      <c r="P6866" s="7" t="s">
        <v>8873</v>
      </c>
      <c r="R6866" s="7"/>
      <c r="S6866" s="47">
        <f t="shared" si="1038"/>
        <v>0</v>
      </c>
      <c r="T6866" s="47">
        <f t="shared" si="1039"/>
        <v>0</v>
      </c>
      <c r="U6866" s="47">
        <f t="shared" si="1040"/>
        <v>240.31</v>
      </c>
      <c r="V6866" s="47">
        <f t="shared" si="1041"/>
        <v>128.44</v>
      </c>
      <c r="W6866" s="11"/>
    </row>
    <row r="6867" spans="1:23" x14ac:dyDescent="0.45">
      <c r="A6867" t="s">
        <v>6872</v>
      </c>
      <c r="B6867">
        <v>154.74</v>
      </c>
      <c r="D6867" s="1" t="str">
        <f>VartojimasGamyba!J6863</f>
        <v>2024-06-12-21</v>
      </c>
      <c r="E6867" s="7">
        <f>VartojimasGamyba!G6863</f>
        <v>0.20799999999999999</v>
      </c>
      <c r="F6867" s="11"/>
      <c r="G6867" s="12">
        <f t="shared" si="1034"/>
        <v>5.5677777777777786</v>
      </c>
      <c r="H6867" s="12">
        <v>0</v>
      </c>
      <c r="I6867" s="12">
        <v>0.2311111111111111</v>
      </c>
      <c r="J6867" s="12">
        <v>0</v>
      </c>
      <c r="K6867" s="12"/>
      <c r="L6867" s="12">
        <f>VartojimasGamyba!H6863</f>
        <v>0</v>
      </c>
      <c r="M6867" s="19">
        <f t="shared" si="1035"/>
        <v>0</v>
      </c>
      <c r="N6867" s="7">
        <f t="shared" si="1036"/>
        <v>0</v>
      </c>
      <c r="O6867" s="7">
        <f t="shared" si="1037"/>
        <v>0</v>
      </c>
      <c r="P6867" s="7">
        <f>SUM(N6846:N6869)</f>
        <v>-2309.2180033333334</v>
      </c>
      <c r="R6867" s="7"/>
      <c r="S6867" s="47">
        <f t="shared" si="1038"/>
        <v>0</v>
      </c>
      <c r="T6867" s="47">
        <f t="shared" si="1039"/>
        <v>0</v>
      </c>
      <c r="U6867" s="47">
        <f t="shared" si="1040"/>
        <v>255.03000000000003</v>
      </c>
      <c r="V6867" s="47">
        <f t="shared" si="1041"/>
        <v>143.16</v>
      </c>
      <c r="W6867" s="11"/>
    </row>
    <row r="6868" spans="1:23" x14ac:dyDescent="0.45">
      <c r="A6868" t="s">
        <v>6873</v>
      </c>
      <c r="B6868">
        <v>153.08000000000001</v>
      </c>
      <c r="D6868" s="1" t="str">
        <f>VartojimasGamyba!J6864</f>
        <v>2024-06-12-22</v>
      </c>
      <c r="E6868" s="7">
        <f>VartojimasGamyba!G6864</f>
        <v>0.18</v>
      </c>
      <c r="F6868" s="11"/>
      <c r="G6868" s="12">
        <f t="shared" si="1034"/>
        <v>5.3677777777777784</v>
      </c>
      <c r="H6868" s="12">
        <v>0</v>
      </c>
      <c r="I6868" s="12">
        <v>0.2</v>
      </c>
      <c r="J6868" s="12">
        <v>0</v>
      </c>
      <c r="K6868" s="12"/>
      <c r="L6868" s="12">
        <f>VartojimasGamyba!H6864</f>
        <v>0</v>
      </c>
      <c r="M6868" s="19">
        <f t="shared" si="1035"/>
        <v>-2.7755575615628914E-17</v>
      </c>
      <c r="N6868" s="7">
        <f t="shared" si="1036"/>
        <v>-7.0324301937318979E-15</v>
      </c>
      <c r="O6868" s="7">
        <f t="shared" si="1037"/>
        <v>-7.0324301937318979E-15</v>
      </c>
      <c r="P6868" s="7" t="s">
        <v>8872</v>
      </c>
      <c r="R6868" s="7"/>
      <c r="S6868" s="47">
        <f t="shared" si="1038"/>
        <v>-2.7755575615628914E-17</v>
      </c>
      <c r="T6868" s="47">
        <f t="shared" si="1039"/>
        <v>0</v>
      </c>
      <c r="U6868" s="47">
        <f t="shared" si="1040"/>
        <v>253.37</v>
      </c>
      <c r="V6868" s="47">
        <f t="shared" si="1041"/>
        <v>141.5</v>
      </c>
      <c r="W6868" s="11"/>
    </row>
    <row r="6869" spans="1:23" x14ac:dyDescent="0.45">
      <c r="A6869" t="s">
        <v>6874</v>
      </c>
      <c r="B6869">
        <v>134.96</v>
      </c>
      <c r="D6869" s="1" t="str">
        <f>VartojimasGamyba!J6865</f>
        <v>2024-06-12-23</v>
      </c>
      <c r="E6869" s="7">
        <f>VartojimasGamyba!G6865</f>
        <v>0.33100000000000002</v>
      </c>
      <c r="F6869" s="11"/>
      <c r="G6869" s="12">
        <f t="shared" si="1034"/>
        <v>5.0000000000000009</v>
      </c>
      <c r="H6869" s="12">
        <v>0</v>
      </c>
      <c r="I6869" s="12">
        <v>0.36777777777777781</v>
      </c>
      <c r="J6869" s="12">
        <v>0</v>
      </c>
      <c r="K6869" s="12"/>
      <c r="L6869" s="12">
        <f>VartojimasGamyba!H6865</f>
        <v>0</v>
      </c>
      <c r="M6869" s="19">
        <f t="shared" si="1035"/>
        <v>0</v>
      </c>
      <c r="N6869" s="7">
        <f t="shared" si="1036"/>
        <v>0</v>
      </c>
      <c r="O6869" s="7">
        <f t="shared" si="1037"/>
        <v>0</v>
      </c>
      <c r="P6869" s="7">
        <f>SUM(O6846:O6869)</f>
        <v>-7.5597080678724251E-15</v>
      </c>
      <c r="Q6869" s="7">
        <f>SUMPRODUCT(B6846:B6869,E6846:E6869)+SUM(E6846:E6869)*$Z$21-SUMPRODUCT(B6846:B6869,L6846:L6869)+SUM(L6846:L6869)*ABS($Z$20)</f>
        <v>-1832.3659099999998</v>
      </c>
      <c r="R6869" s="7"/>
      <c r="S6869" s="47">
        <f t="shared" si="1038"/>
        <v>0</v>
      </c>
      <c r="T6869" s="47">
        <f t="shared" si="1039"/>
        <v>0</v>
      </c>
      <c r="U6869" s="47">
        <f t="shared" si="1040"/>
        <v>235.25</v>
      </c>
      <c r="V6869" s="47">
        <f t="shared" si="1041"/>
        <v>123.38000000000001</v>
      </c>
      <c r="W6869" s="11">
        <f>IF(P6869&lt;&gt;Q6869,1,0)</f>
        <v>1</v>
      </c>
    </row>
    <row r="6870" spans="1:23" x14ac:dyDescent="0.45">
      <c r="A6870" t="s">
        <v>6875</v>
      </c>
      <c r="B6870">
        <v>107.44</v>
      </c>
      <c r="D6870" s="9" t="str">
        <f>VartojimasGamyba!J6866</f>
        <v>2024-06-13-00</v>
      </c>
      <c r="E6870" s="8">
        <f>VartojimasGamyba!G6866</f>
        <v>0.20499999999999999</v>
      </c>
      <c r="F6870" s="11"/>
      <c r="G6870" s="7">
        <f>G6869+H6870-I6870</f>
        <v>4.7722222222222221</v>
      </c>
      <c r="H6870" s="7">
        <v>0</v>
      </c>
      <c r="I6870" s="7">
        <v>0.22777777777777863</v>
      </c>
      <c r="J6870" s="7">
        <v>0</v>
      </c>
      <c r="L6870" s="7">
        <f>VartojimasGamyba!H6866</f>
        <v>0</v>
      </c>
      <c r="M6870" s="15">
        <f t="shared" si="1035"/>
        <v>-7.7715611723760958E-16</v>
      </c>
      <c r="N6870" s="7">
        <f t="shared" si="1036"/>
        <v>-1.6143864023376865E-13</v>
      </c>
      <c r="O6870" s="7">
        <f t="shared" si="1037"/>
        <v>-1.6143864023376865E-13</v>
      </c>
      <c r="R6870" s="20" t="s">
        <v>8783</v>
      </c>
      <c r="S6870" s="47">
        <f t="shared" si="1038"/>
        <v>-7.7715611723760958E-16</v>
      </c>
      <c r="T6870" s="47">
        <f t="shared" si="1039"/>
        <v>0</v>
      </c>
      <c r="U6870" s="47">
        <f t="shared" si="1040"/>
        <v>207.73000000000002</v>
      </c>
      <c r="V6870" s="47">
        <f t="shared" si="1041"/>
        <v>95.86</v>
      </c>
      <c r="W6870" s="11"/>
    </row>
    <row r="6871" spans="1:23" x14ac:dyDescent="0.45">
      <c r="A6871" t="s">
        <v>6876</v>
      </c>
      <c r="B6871">
        <v>103.01</v>
      </c>
      <c r="D6871" s="9" t="str">
        <f>VartojimasGamyba!J6867</f>
        <v>2024-06-13-01</v>
      </c>
      <c r="E6871" s="8">
        <f>VartojimasGamyba!G6867</f>
        <v>7.0000000000000007E-2</v>
      </c>
      <c r="F6871" s="11"/>
      <c r="G6871" s="7">
        <f t="shared" ref="G6871:G6893" si="1042">G6870+H6871-I6871</f>
        <v>4.6944444444444446</v>
      </c>
      <c r="H6871" s="7">
        <v>0</v>
      </c>
      <c r="I6871" s="7">
        <v>7.7777777777777793E-2</v>
      </c>
      <c r="J6871" s="7">
        <v>0</v>
      </c>
      <c r="L6871" s="7">
        <f>VartojimasGamyba!H6867</f>
        <v>0</v>
      </c>
      <c r="M6871" s="15">
        <f t="shared" si="1035"/>
        <v>-1.3877787807814457E-17</v>
      </c>
      <c r="N6871" s="7">
        <f t="shared" si="1036"/>
        <v>-2.8213542613286792E-15</v>
      </c>
      <c r="O6871" s="7">
        <f t="shared" si="1037"/>
        <v>-2.8213542613286792E-15</v>
      </c>
      <c r="R6871" s="7"/>
      <c r="S6871" s="47">
        <f t="shared" si="1038"/>
        <v>-1.3877787807814457E-17</v>
      </c>
      <c r="T6871" s="47">
        <f t="shared" si="1039"/>
        <v>0</v>
      </c>
      <c r="U6871" s="47">
        <f t="shared" si="1040"/>
        <v>203.3</v>
      </c>
      <c r="V6871" s="47">
        <f t="shared" si="1041"/>
        <v>91.43</v>
      </c>
      <c r="W6871" s="11"/>
    </row>
    <row r="6872" spans="1:23" x14ac:dyDescent="0.45">
      <c r="A6872" t="s">
        <v>6877</v>
      </c>
      <c r="B6872">
        <v>94.14</v>
      </c>
      <c r="D6872" s="9" t="str">
        <f>VartojimasGamyba!J6868</f>
        <v>2024-06-13-02</v>
      </c>
      <c r="E6872" s="8">
        <f>VartojimasGamyba!G6868</f>
        <v>0.14199999999999999</v>
      </c>
      <c r="F6872" s="11"/>
      <c r="G6872" s="7">
        <f t="shared" si="1042"/>
        <v>4.5511111111111111</v>
      </c>
      <c r="H6872" s="7">
        <v>0</v>
      </c>
      <c r="I6872" s="7">
        <v>0.14333333333333328</v>
      </c>
      <c r="J6872" s="7">
        <v>0</v>
      </c>
      <c r="L6872" s="7">
        <f>VartojimasGamyba!H6868</f>
        <v>1.2999999999999999E-2</v>
      </c>
      <c r="M6872" s="15">
        <f t="shared" si="1035"/>
        <v>3.9898639947466563E-17</v>
      </c>
      <c r="N6872" s="7">
        <f t="shared" si="1036"/>
        <v>7.7574925649859244E-15</v>
      </c>
      <c r="O6872" s="7">
        <f t="shared" si="1037"/>
        <v>7.7574925649859244E-15</v>
      </c>
      <c r="R6872" s="7"/>
      <c r="S6872" s="47">
        <f t="shared" si="1038"/>
        <v>3.9898639947466563E-17</v>
      </c>
      <c r="T6872" s="47">
        <f t="shared" si="1039"/>
        <v>0</v>
      </c>
      <c r="U6872" s="47">
        <f t="shared" si="1040"/>
        <v>194.43</v>
      </c>
      <c r="V6872" s="47">
        <f t="shared" si="1041"/>
        <v>82.56</v>
      </c>
      <c r="W6872" s="11"/>
    </row>
    <row r="6873" spans="1:23" x14ac:dyDescent="0.45">
      <c r="A6873" t="s">
        <v>6878</v>
      </c>
      <c r="B6873">
        <v>85.29</v>
      </c>
      <c r="D6873" s="9" t="str">
        <f>VartojimasGamyba!J6869</f>
        <v>2024-06-13-03</v>
      </c>
      <c r="E6873" s="8">
        <f>VartojimasGamyba!G6869</f>
        <v>5.1999999999999998E-2</v>
      </c>
      <c r="F6873" s="11"/>
      <c r="G6873" s="7">
        <f t="shared" si="1042"/>
        <v>4.6311111111111112</v>
      </c>
      <c r="H6873" s="7">
        <v>8.0000000000000016E-2</v>
      </c>
      <c r="I6873" s="7">
        <v>0</v>
      </c>
      <c r="J6873" s="7">
        <v>0</v>
      </c>
      <c r="L6873" s="7">
        <f>VartojimasGamyba!H6869</f>
        <v>0.13200000000000001</v>
      </c>
      <c r="M6873" s="15">
        <f t="shared" si="1035"/>
        <v>0</v>
      </c>
      <c r="N6873" s="7">
        <f t="shared" si="1036"/>
        <v>0</v>
      </c>
      <c r="O6873" s="7">
        <f t="shared" si="1037"/>
        <v>0</v>
      </c>
      <c r="R6873" s="7"/>
      <c r="S6873" s="47">
        <f t="shared" si="1038"/>
        <v>8.0000000000000016E-2</v>
      </c>
      <c r="T6873" s="47">
        <f t="shared" si="1039"/>
        <v>8.0000000000000016E-2</v>
      </c>
      <c r="U6873" s="47">
        <f t="shared" si="1040"/>
        <v>185.58</v>
      </c>
      <c r="V6873" s="47">
        <f t="shared" si="1041"/>
        <v>73.710000000000008</v>
      </c>
      <c r="W6873" s="11"/>
    </row>
    <row r="6874" spans="1:23" x14ac:dyDescent="0.45">
      <c r="A6874" t="s">
        <v>6879</v>
      </c>
      <c r="B6874">
        <v>85.6</v>
      </c>
      <c r="D6874" s="9" t="str">
        <f>VartojimasGamyba!J6870</f>
        <v>2024-06-13-04</v>
      </c>
      <c r="E6874" s="8">
        <f>VartojimasGamyba!G6870</f>
        <v>1.9E-2</v>
      </c>
      <c r="F6874" s="11"/>
      <c r="G6874" s="7">
        <f t="shared" si="1042"/>
        <v>5.2106666666666666</v>
      </c>
      <c r="H6874" s="7">
        <v>0.57955555555555505</v>
      </c>
      <c r="I6874" s="7">
        <v>0</v>
      </c>
      <c r="J6874" s="7">
        <v>5.144444444444507E-2</v>
      </c>
      <c r="L6874" s="7">
        <f>VartojimasGamyba!H6870</f>
        <v>0.65</v>
      </c>
      <c r="M6874" s="15">
        <f t="shared" si="1035"/>
        <v>0</v>
      </c>
      <c r="N6874" s="7">
        <f t="shared" si="1036"/>
        <v>-3.8079177777778237</v>
      </c>
      <c r="O6874" s="7">
        <f t="shared" si="1037"/>
        <v>0</v>
      </c>
      <c r="R6874" s="7"/>
      <c r="S6874" s="47">
        <f t="shared" si="1038"/>
        <v>0.63100000000000001</v>
      </c>
      <c r="T6874" s="47">
        <f t="shared" si="1039"/>
        <v>0.63100000000000001</v>
      </c>
      <c r="U6874" s="47">
        <f t="shared" si="1040"/>
        <v>185.89</v>
      </c>
      <c r="V6874" s="47">
        <f t="shared" si="1041"/>
        <v>74.02</v>
      </c>
      <c r="W6874" s="11"/>
    </row>
    <row r="6875" spans="1:23" x14ac:dyDescent="0.45">
      <c r="A6875" t="s">
        <v>6880</v>
      </c>
      <c r="B6875">
        <v>85.15</v>
      </c>
      <c r="D6875" s="9" t="str">
        <f>VartojimasGamyba!J6871</f>
        <v>2024-06-13-05</v>
      </c>
      <c r="E6875" s="8">
        <f>VartojimasGamyba!G6871</f>
        <v>7.1999999999999995E-2</v>
      </c>
      <c r="F6875" s="11"/>
      <c r="G6875" s="7">
        <f t="shared" si="1042"/>
        <v>6.5366666666666671</v>
      </c>
      <c r="H6875" s="7">
        <v>1.3260000000000001</v>
      </c>
      <c r="I6875" s="7">
        <v>0</v>
      </c>
      <c r="J6875" s="7">
        <v>0</v>
      </c>
      <c r="L6875" s="7">
        <f>VartojimasGamyba!H6871</f>
        <v>1.3979999999999999</v>
      </c>
      <c r="M6875" s="15">
        <f t="shared" si="1035"/>
        <v>0</v>
      </c>
      <c r="N6875" s="7">
        <f t="shared" si="1036"/>
        <v>0</v>
      </c>
      <c r="O6875" s="7">
        <f t="shared" si="1037"/>
        <v>0</v>
      </c>
      <c r="R6875" s="7"/>
      <c r="S6875" s="47">
        <f t="shared" si="1038"/>
        <v>1.3259999999999998</v>
      </c>
      <c r="T6875" s="47">
        <f t="shared" si="1039"/>
        <v>1.3259999999999998</v>
      </c>
      <c r="U6875" s="47">
        <f t="shared" si="1040"/>
        <v>185.44</v>
      </c>
      <c r="V6875" s="47">
        <f t="shared" si="1041"/>
        <v>73.570000000000007</v>
      </c>
      <c r="W6875" s="11"/>
    </row>
    <row r="6876" spans="1:23" x14ac:dyDescent="0.45">
      <c r="A6876" t="s">
        <v>6881</v>
      </c>
      <c r="B6876">
        <v>102.62</v>
      </c>
      <c r="D6876" s="9" t="str">
        <f>VartojimasGamyba!J6872</f>
        <v>2024-06-13-06</v>
      </c>
      <c r="E6876" s="8">
        <f>VartojimasGamyba!G6872</f>
        <v>0</v>
      </c>
      <c r="F6876" s="11"/>
      <c r="G6876" s="7">
        <f t="shared" si="1042"/>
        <v>6.5366666666666671</v>
      </c>
      <c r="H6876" s="7">
        <v>2.2204460492503131E-16</v>
      </c>
      <c r="I6876" s="7">
        <v>0</v>
      </c>
      <c r="J6876" s="7">
        <v>1.7410000000000001</v>
      </c>
      <c r="L6876" s="7">
        <f>VartojimasGamyba!H6872</f>
        <v>1.7410000000000001</v>
      </c>
      <c r="M6876" s="15">
        <f t="shared" si="1035"/>
        <v>0</v>
      </c>
      <c r="N6876" s="7">
        <f t="shared" si="1036"/>
        <v>-158.50064000000003</v>
      </c>
      <c r="O6876" s="7">
        <f t="shared" si="1037"/>
        <v>0</v>
      </c>
      <c r="R6876" s="7"/>
      <c r="S6876" s="47">
        <f t="shared" si="1038"/>
        <v>1.7410000000000001</v>
      </c>
      <c r="T6876" s="47">
        <f t="shared" si="1039"/>
        <v>1.7410000000000001</v>
      </c>
      <c r="U6876" s="47">
        <f t="shared" si="1040"/>
        <v>202.91000000000003</v>
      </c>
      <c r="V6876" s="47">
        <f t="shared" si="1041"/>
        <v>91.04</v>
      </c>
      <c r="W6876" s="11"/>
    </row>
    <row r="6877" spans="1:23" x14ac:dyDescent="0.45">
      <c r="A6877" t="s">
        <v>6882</v>
      </c>
      <c r="B6877">
        <v>180.08</v>
      </c>
      <c r="D6877" s="9" t="str">
        <f>VartojimasGamyba!J6873</f>
        <v>2024-06-13-07</v>
      </c>
      <c r="E6877" s="8">
        <f>VartojimasGamyba!G6873</f>
        <v>0</v>
      </c>
      <c r="F6877" s="11"/>
      <c r="G6877" s="7">
        <f t="shared" si="1042"/>
        <v>6.5366666666666671</v>
      </c>
      <c r="H6877" s="7">
        <v>0</v>
      </c>
      <c r="I6877" s="7">
        <v>0</v>
      </c>
      <c r="J6877" s="7">
        <v>1.7549999999999999</v>
      </c>
      <c r="L6877" s="7">
        <f>VartojimasGamyba!H6873</f>
        <v>1.7549999999999999</v>
      </c>
      <c r="M6877" s="15">
        <f t="shared" si="1035"/>
        <v>0</v>
      </c>
      <c r="N6877" s="7">
        <f t="shared" si="1036"/>
        <v>-295.71749999999997</v>
      </c>
      <c r="O6877" s="7">
        <f t="shared" si="1037"/>
        <v>0</v>
      </c>
      <c r="R6877" s="7"/>
      <c r="S6877" s="47">
        <f t="shared" si="1038"/>
        <v>1.7549999999999999</v>
      </c>
      <c r="T6877" s="47">
        <f t="shared" si="1039"/>
        <v>1.7549999999999999</v>
      </c>
      <c r="U6877" s="47">
        <f t="shared" si="1040"/>
        <v>280.37</v>
      </c>
      <c r="V6877" s="47">
        <f t="shared" si="1041"/>
        <v>168.5</v>
      </c>
      <c r="W6877" s="11"/>
    </row>
    <row r="6878" spans="1:23" x14ac:dyDescent="0.45">
      <c r="A6878" t="s">
        <v>6883</v>
      </c>
      <c r="B6878">
        <v>299.62</v>
      </c>
      <c r="D6878" s="9" t="str">
        <f>VartojimasGamyba!J6874</f>
        <v>2024-06-13-08</v>
      </c>
      <c r="E6878" s="8">
        <f>VartojimasGamyba!G6874</f>
        <v>5.0000000000000001E-3</v>
      </c>
      <c r="F6878" s="11"/>
      <c r="G6878" s="7">
        <f t="shared" si="1042"/>
        <v>6.5366666666666671</v>
      </c>
      <c r="H6878" s="7">
        <v>0</v>
      </c>
      <c r="I6878" s="7">
        <v>0</v>
      </c>
      <c r="J6878" s="7">
        <v>1.4180000000000001</v>
      </c>
      <c r="L6878" s="7">
        <f>VartojimasGamyba!H6874</f>
        <v>1.423</v>
      </c>
      <c r="M6878" s="15">
        <f t="shared" si="1035"/>
        <v>0</v>
      </c>
      <c r="N6878" s="7">
        <f t="shared" si="1036"/>
        <v>-408.44072000000006</v>
      </c>
      <c r="O6878" s="7">
        <f t="shared" si="1037"/>
        <v>0</v>
      </c>
      <c r="R6878" s="7"/>
      <c r="S6878" s="47">
        <f t="shared" si="1038"/>
        <v>1.4180000000000001</v>
      </c>
      <c r="T6878" s="47">
        <f t="shared" si="1039"/>
        <v>1.4180000000000001</v>
      </c>
      <c r="U6878" s="47">
        <f t="shared" si="1040"/>
        <v>399.91</v>
      </c>
      <c r="V6878" s="47">
        <f t="shared" si="1041"/>
        <v>288.04000000000002</v>
      </c>
      <c r="W6878" s="11"/>
    </row>
    <row r="6879" spans="1:23" x14ac:dyDescent="0.45">
      <c r="A6879" t="s">
        <v>6884</v>
      </c>
      <c r="B6879">
        <v>148.58000000000001</v>
      </c>
      <c r="D6879" s="9" t="str">
        <f>VartojimasGamyba!J6875</f>
        <v>2024-06-13-09</v>
      </c>
      <c r="E6879" s="8">
        <f>VartojimasGamyba!G6875</f>
        <v>0.127</v>
      </c>
      <c r="F6879" s="11"/>
      <c r="G6879" s="7">
        <f t="shared" si="1042"/>
        <v>6.5366666666666671</v>
      </c>
      <c r="H6879" s="7">
        <v>0</v>
      </c>
      <c r="I6879" s="7">
        <v>0</v>
      </c>
      <c r="J6879" s="7">
        <v>3.5880000000000001</v>
      </c>
      <c r="L6879" s="7">
        <f>VartojimasGamyba!H6875</f>
        <v>3.7149999999999999</v>
      </c>
      <c r="M6879" s="15">
        <f t="shared" si="1035"/>
        <v>0</v>
      </c>
      <c r="N6879" s="7">
        <f t="shared" si="1036"/>
        <v>-491.55599999999998</v>
      </c>
      <c r="O6879" s="7">
        <f t="shared" si="1037"/>
        <v>0</v>
      </c>
      <c r="R6879" s="7"/>
      <c r="S6879" s="47">
        <f t="shared" si="1038"/>
        <v>3.5880000000000001</v>
      </c>
      <c r="T6879" s="47">
        <f t="shared" si="1039"/>
        <v>3.5880000000000001</v>
      </c>
      <c r="U6879" s="47">
        <f t="shared" si="1040"/>
        <v>248.87</v>
      </c>
      <c r="V6879" s="47">
        <f t="shared" si="1041"/>
        <v>137</v>
      </c>
      <c r="W6879" s="11"/>
    </row>
    <row r="6880" spans="1:23" x14ac:dyDescent="0.45">
      <c r="A6880" t="s">
        <v>6885</v>
      </c>
      <c r="B6880">
        <v>91.07</v>
      </c>
      <c r="D6880" s="9" t="str">
        <f>VartojimasGamyba!J6876</f>
        <v>2024-06-13-10</v>
      </c>
      <c r="E6880" s="8">
        <f>VartojimasGamyba!G6876</f>
        <v>0.41699999999999998</v>
      </c>
      <c r="F6880" s="11"/>
      <c r="G6880" s="7">
        <f t="shared" si="1042"/>
        <v>6.5366666666666671</v>
      </c>
      <c r="H6880" s="7">
        <v>0</v>
      </c>
      <c r="I6880" s="7">
        <v>0</v>
      </c>
      <c r="J6880" s="7">
        <v>1.7409999999999999</v>
      </c>
      <c r="L6880" s="7">
        <f>VartojimasGamyba!H6876</f>
        <v>2.1579999999999999</v>
      </c>
      <c r="M6880" s="15">
        <f t="shared" si="1035"/>
        <v>0</v>
      </c>
      <c r="N6880" s="7">
        <f t="shared" si="1036"/>
        <v>-138.39208999999997</v>
      </c>
      <c r="O6880" s="7">
        <f t="shared" si="1037"/>
        <v>0</v>
      </c>
      <c r="R6880" s="7"/>
      <c r="S6880" s="47">
        <f t="shared" si="1038"/>
        <v>1.7409999999999999</v>
      </c>
      <c r="T6880" s="47">
        <f t="shared" si="1039"/>
        <v>1.7409999999999999</v>
      </c>
      <c r="U6880" s="47">
        <f t="shared" si="1040"/>
        <v>191.36</v>
      </c>
      <c r="V6880" s="47">
        <f t="shared" si="1041"/>
        <v>79.489999999999995</v>
      </c>
      <c r="W6880" s="11"/>
    </row>
    <row r="6881" spans="1:23" x14ac:dyDescent="0.45">
      <c r="A6881" t="s">
        <v>6886</v>
      </c>
      <c r="B6881">
        <v>113.02</v>
      </c>
      <c r="D6881" s="9" t="str">
        <f>VartojimasGamyba!J6877</f>
        <v>2024-06-13-11</v>
      </c>
      <c r="E6881" s="8">
        <f>VartojimasGamyba!G6877</f>
        <v>0</v>
      </c>
      <c r="F6881" s="11"/>
      <c r="G6881" s="7">
        <f t="shared" si="1042"/>
        <v>6.5366666666666671</v>
      </c>
      <c r="H6881" s="7">
        <v>0</v>
      </c>
      <c r="I6881" s="7">
        <v>0</v>
      </c>
      <c r="J6881" s="7">
        <v>2.3420000000000001</v>
      </c>
      <c r="L6881" s="7">
        <f>VartojimasGamyba!H6877</f>
        <v>2.3420000000000001</v>
      </c>
      <c r="M6881" s="15">
        <f t="shared" si="1035"/>
        <v>0</v>
      </c>
      <c r="N6881" s="7">
        <f t="shared" si="1036"/>
        <v>-237.57248000000001</v>
      </c>
      <c r="O6881" s="7">
        <f t="shared" si="1037"/>
        <v>0</v>
      </c>
      <c r="R6881" s="7"/>
      <c r="S6881" s="47">
        <f t="shared" si="1038"/>
        <v>2.3420000000000001</v>
      </c>
      <c r="T6881" s="47">
        <f t="shared" si="1039"/>
        <v>2.3420000000000001</v>
      </c>
      <c r="U6881" s="47">
        <f t="shared" si="1040"/>
        <v>213.31</v>
      </c>
      <c r="V6881" s="47">
        <f t="shared" si="1041"/>
        <v>101.44</v>
      </c>
      <c r="W6881" s="11"/>
    </row>
    <row r="6882" spans="1:23" x14ac:dyDescent="0.45">
      <c r="A6882" t="s">
        <v>6887</v>
      </c>
      <c r="B6882">
        <v>98.96</v>
      </c>
      <c r="D6882" s="9" t="str">
        <f>VartojimasGamyba!J6878</f>
        <v>2024-06-13-12</v>
      </c>
      <c r="E6882" s="8">
        <f>VartojimasGamyba!G6878</f>
        <v>2.8000000000000001E-2</v>
      </c>
      <c r="F6882" s="11"/>
      <c r="G6882" s="7">
        <f t="shared" si="1042"/>
        <v>6.5366666666666671</v>
      </c>
      <c r="H6882" s="7">
        <v>0</v>
      </c>
      <c r="I6882" s="7">
        <v>0</v>
      </c>
      <c r="J6882" s="7">
        <v>2.4859999999999998</v>
      </c>
      <c r="L6882" s="7">
        <f>VartojimasGamyba!H6878</f>
        <v>2.5139999999999998</v>
      </c>
      <c r="M6882" s="15">
        <f t="shared" si="1035"/>
        <v>0</v>
      </c>
      <c r="N6882" s="7">
        <f t="shared" si="1036"/>
        <v>-217.22667999999996</v>
      </c>
      <c r="O6882" s="7">
        <f t="shared" si="1037"/>
        <v>0</v>
      </c>
      <c r="R6882" s="7"/>
      <c r="S6882" s="47">
        <f t="shared" si="1038"/>
        <v>2.4859999999999998</v>
      </c>
      <c r="T6882" s="47">
        <f t="shared" si="1039"/>
        <v>2.4859999999999998</v>
      </c>
      <c r="U6882" s="47">
        <f t="shared" si="1040"/>
        <v>199.25</v>
      </c>
      <c r="V6882" s="47">
        <f t="shared" si="1041"/>
        <v>87.38</v>
      </c>
      <c r="W6882" s="11"/>
    </row>
    <row r="6883" spans="1:23" x14ac:dyDescent="0.45">
      <c r="A6883" t="s">
        <v>6888</v>
      </c>
      <c r="B6883">
        <v>128.01</v>
      </c>
      <c r="D6883" s="9" t="str">
        <f>VartojimasGamyba!J6879</f>
        <v>2024-06-13-13</v>
      </c>
      <c r="E6883" s="8">
        <f>VartojimasGamyba!G6879</f>
        <v>0.40100000000000002</v>
      </c>
      <c r="F6883" s="11"/>
      <c r="G6883" s="7">
        <f t="shared" si="1042"/>
        <v>6.5366666666666671</v>
      </c>
      <c r="H6883" s="7">
        <v>0</v>
      </c>
      <c r="I6883" s="7">
        <v>0</v>
      </c>
      <c r="J6883" s="7">
        <v>1.671</v>
      </c>
      <c r="L6883" s="7">
        <f>VartojimasGamyba!H6879</f>
        <v>2.0720000000000001</v>
      </c>
      <c r="M6883" s="15">
        <f t="shared" si="1035"/>
        <v>0</v>
      </c>
      <c r="N6883" s="7">
        <f t="shared" si="1036"/>
        <v>-194.55453</v>
      </c>
      <c r="O6883" s="7">
        <f t="shared" si="1037"/>
        <v>0</v>
      </c>
      <c r="R6883" s="7"/>
      <c r="S6883" s="47">
        <f t="shared" si="1038"/>
        <v>1.671</v>
      </c>
      <c r="T6883" s="47">
        <f t="shared" si="1039"/>
        <v>1.671</v>
      </c>
      <c r="U6883" s="47">
        <f t="shared" si="1040"/>
        <v>228.3</v>
      </c>
      <c r="V6883" s="47">
        <f t="shared" si="1041"/>
        <v>116.42999999999999</v>
      </c>
      <c r="W6883" s="11"/>
    </row>
    <row r="6884" spans="1:23" x14ac:dyDescent="0.45">
      <c r="A6884" t="s">
        <v>6889</v>
      </c>
      <c r="B6884">
        <v>128</v>
      </c>
      <c r="D6884" s="9" t="str">
        <f>VartojimasGamyba!J6880</f>
        <v>2024-06-13-14</v>
      </c>
      <c r="E6884" s="8">
        <f>VartojimasGamyba!G6880</f>
        <v>0.441</v>
      </c>
      <c r="F6884" s="11"/>
      <c r="G6884" s="7">
        <f t="shared" si="1042"/>
        <v>6.5366666666666671</v>
      </c>
      <c r="H6884" s="7">
        <v>2.2204460492503131E-16</v>
      </c>
      <c r="I6884" s="7">
        <v>0</v>
      </c>
      <c r="J6884" s="7">
        <v>1.3679999999999999</v>
      </c>
      <c r="L6884" s="7">
        <f>VartojimasGamyba!H6880</f>
        <v>1.8089999999999999</v>
      </c>
      <c r="M6884" s="15">
        <f t="shared" si="1035"/>
        <v>0</v>
      </c>
      <c r="N6884" s="7">
        <f t="shared" si="1036"/>
        <v>-159.26255999999998</v>
      </c>
      <c r="O6884" s="7">
        <f t="shared" si="1037"/>
        <v>0</v>
      </c>
      <c r="R6884" s="7"/>
      <c r="S6884" s="47">
        <f t="shared" si="1038"/>
        <v>1.3679999999999999</v>
      </c>
      <c r="T6884" s="47">
        <f t="shared" si="1039"/>
        <v>1.3679999999999999</v>
      </c>
      <c r="U6884" s="47">
        <f t="shared" si="1040"/>
        <v>228.29000000000002</v>
      </c>
      <c r="V6884" s="47">
        <f t="shared" si="1041"/>
        <v>116.42</v>
      </c>
      <c r="W6884" s="11"/>
    </row>
    <row r="6885" spans="1:23" x14ac:dyDescent="0.45">
      <c r="A6885" t="s">
        <v>6890</v>
      </c>
      <c r="B6885">
        <v>180.05</v>
      </c>
      <c r="D6885" s="9" t="str">
        <f>VartojimasGamyba!J6881</f>
        <v>2024-06-13-15</v>
      </c>
      <c r="E6885" s="8">
        <f>VartojimasGamyba!G6881</f>
        <v>0.218</v>
      </c>
      <c r="F6885" s="11"/>
      <c r="G6885" s="7">
        <f t="shared" si="1042"/>
        <v>6.5366666666666671</v>
      </c>
      <c r="H6885" s="7">
        <v>0</v>
      </c>
      <c r="I6885" s="7">
        <v>-4.4408920985006262E-16</v>
      </c>
      <c r="J6885" s="7">
        <v>1.627</v>
      </c>
      <c r="L6885" s="7">
        <f>VartojimasGamyba!H6881</f>
        <v>1.845</v>
      </c>
      <c r="M6885" s="15">
        <f t="shared" si="1035"/>
        <v>0</v>
      </c>
      <c r="N6885" s="7">
        <f t="shared" si="1036"/>
        <v>-274.10068999999999</v>
      </c>
      <c r="O6885" s="7">
        <f t="shared" si="1037"/>
        <v>0</v>
      </c>
      <c r="R6885" s="7"/>
      <c r="S6885" s="47">
        <f t="shared" si="1038"/>
        <v>1.627</v>
      </c>
      <c r="T6885" s="47">
        <f t="shared" si="1039"/>
        <v>1.627</v>
      </c>
      <c r="U6885" s="47">
        <f t="shared" si="1040"/>
        <v>280.34000000000003</v>
      </c>
      <c r="V6885" s="47">
        <f t="shared" si="1041"/>
        <v>168.47</v>
      </c>
      <c r="W6885" s="11"/>
    </row>
    <row r="6886" spans="1:23" x14ac:dyDescent="0.45">
      <c r="A6886" t="s">
        <v>6891</v>
      </c>
      <c r="B6886">
        <v>113.04</v>
      </c>
      <c r="D6886" s="9" t="str">
        <f>VartojimasGamyba!J6882</f>
        <v>2024-06-13-16</v>
      </c>
      <c r="E6886" s="8">
        <f>VartojimasGamyba!G6882</f>
        <v>1.0999999999999999E-2</v>
      </c>
      <c r="F6886" s="11"/>
      <c r="G6886" s="7">
        <f t="shared" si="1042"/>
        <v>6.5366666666666671</v>
      </c>
      <c r="H6886" s="7">
        <v>3.3306690738754696E-16</v>
      </c>
      <c r="I6886" s="7">
        <v>0</v>
      </c>
      <c r="J6886" s="7">
        <v>0.83</v>
      </c>
      <c r="L6886" s="7">
        <f>VartojimasGamyba!H6882</f>
        <v>0.84099999999999997</v>
      </c>
      <c r="M6886" s="15">
        <f t="shared" si="1035"/>
        <v>0</v>
      </c>
      <c r="N6886" s="7">
        <f t="shared" si="1036"/>
        <v>-84.211799999999997</v>
      </c>
      <c r="O6886" s="7">
        <f t="shared" si="1037"/>
        <v>0</v>
      </c>
      <c r="R6886" s="7"/>
      <c r="S6886" s="47">
        <f t="shared" si="1038"/>
        <v>0.83</v>
      </c>
      <c r="T6886" s="47">
        <f t="shared" si="1039"/>
        <v>0.83</v>
      </c>
      <c r="U6886" s="47">
        <f t="shared" si="1040"/>
        <v>213.33</v>
      </c>
      <c r="V6886" s="47">
        <f t="shared" si="1041"/>
        <v>101.46000000000001</v>
      </c>
      <c r="W6886" s="11"/>
    </row>
    <row r="6887" spans="1:23" x14ac:dyDescent="0.45">
      <c r="A6887" t="s">
        <v>6892</v>
      </c>
      <c r="B6887">
        <v>111.4</v>
      </c>
      <c r="D6887" s="9" t="str">
        <f>VartojimasGamyba!J6883</f>
        <v>2024-06-13-17</v>
      </c>
      <c r="E6887" s="8">
        <f>VartojimasGamyba!G6883</f>
        <v>0.127</v>
      </c>
      <c r="F6887" s="11"/>
      <c r="G6887" s="7">
        <f t="shared" si="1042"/>
        <v>6.5322222222222228</v>
      </c>
      <c r="H6887" s="7">
        <v>0</v>
      </c>
      <c r="I6887" s="7">
        <v>4.4444444444444488E-3</v>
      </c>
      <c r="J6887" s="7">
        <v>0</v>
      </c>
      <c r="L6887" s="7">
        <f>VartojimasGamyba!H6883</f>
        <v>0.123</v>
      </c>
      <c r="M6887" s="15">
        <f t="shared" si="1035"/>
        <v>0</v>
      </c>
      <c r="N6887" s="7">
        <f t="shared" si="1036"/>
        <v>0</v>
      </c>
      <c r="O6887" s="7">
        <f t="shared" si="1037"/>
        <v>0</v>
      </c>
      <c r="R6887" s="7"/>
      <c r="S6887" s="47">
        <f t="shared" si="1038"/>
        <v>0</v>
      </c>
      <c r="T6887" s="47">
        <f t="shared" si="1039"/>
        <v>0</v>
      </c>
      <c r="U6887" s="47">
        <f t="shared" si="1040"/>
        <v>211.69</v>
      </c>
      <c r="V6887" s="47">
        <f t="shared" si="1041"/>
        <v>99.820000000000007</v>
      </c>
      <c r="W6887" s="11"/>
    </row>
    <row r="6888" spans="1:23" x14ac:dyDescent="0.45">
      <c r="A6888" t="s">
        <v>6893</v>
      </c>
      <c r="B6888">
        <v>140.15</v>
      </c>
      <c r="D6888" s="9" t="str">
        <f>VartojimasGamyba!J6884</f>
        <v>2024-06-13-18</v>
      </c>
      <c r="E6888" s="8">
        <f>VartojimasGamyba!G6884</f>
        <v>0.26900000000000002</v>
      </c>
      <c r="F6888" s="11"/>
      <c r="G6888" s="7">
        <f t="shared" si="1042"/>
        <v>6.2366666666666672</v>
      </c>
      <c r="H6888" s="7">
        <v>0</v>
      </c>
      <c r="I6888" s="7">
        <v>0.29555555555555552</v>
      </c>
      <c r="J6888" s="7">
        <v>0</v>
      </c>
      <c r="L6888" s="7">
        <f>VartojimasGamyba!H6884</f>
        <v>3.0000000000000001E-3</v>
      </c>
      <c r="M6888" s="15">
        <f t="shared" si="1035"/>
        <v>5.8113236445223038E-17</v>
      </c>
      <c r="N6888" s="7">
        <f t="shared" si="1036"/>
        <v>1.3972746570889427E-14</v>
      </c>
      <c r="O6888" s="7">
        <f t="shared" si="1037"/>
        <v>1.3972746570889427E-14</v>
      </c>
      <c r="R6888" s="7"/>
      <c r="S6888" s="47">
        <f t="shared" si="1038"/>
        <v>5.8113236445223038E-17</v>
      </c>
      <c r="T6888" s="47">
        <f t="shared" si="1039"/>
        <v>0</v>
      </c>
      <c r="U6888" s="47">
        <f t="shared" si="1040"/>
        <v>240.44</v>
      </c>
      <c r="V6888" s="47">
        <f t="shared" si="1041"/>
        <v>128.57</v>
      </c>
      <c r="W6888" s="11"/>
    </row>
    <row r="6889" spans="1:23" x14ac:dyDescent="0.45">
      <c r="A6889" t="s">
        <v>6894</v>
      </c>
      <c r="B6889">
        <v>180.07</v>
      </c>
      <c r="D6889" s="9" t="str">
        <f>VartojimasGamyba!J6885</f>
        <v>2024-06-13-19</v>
      </c>
      <c r="E6889" s="8">
        <f>VartojimasGamyba!G6885</f>
        <v>0.31900000000000001</v>
      </c>
      <c r="F6889" s="11"/>
      <c r="G6889" s="7">
        <f t="shared" si="1042"/>
        <v>5.8822222222222225</v>
      </c>
      <c r="H6889" s="7">
        <v>0</v>
      </c>
      <c r="I6889" s="7">
        <v>0.35444444444444445</v>
      </c>
      <c r="J6889" s="7">
        <v>0</v>
      </c>
      <c r="L6889" s="7">
        <f>VartojimasGamyba!H6885</f>
        <v>0</v>
      </c>
      <c r="M6889" s="15">
        <f t="shared" si="1035"/>
        <v>0</v>
      </c>
      <c r="N6889" s="7">
        <f t="shared" si="1036"/>
        <v>0</v>
      </c>
      <c r="O6889" s="7">
        <f t="shared" si="1037"/>
        <v>0</v>
      </c>
      <c r="R6889" s="7"/>
      <c r="S6889" s="47">
        <f t="shared" si="1038"/>
        <v>0</v>
      </c>
      <c r="T6889" s="47">
        <f t="shared" si="1039"/>
        <v>0</v>
      </c>
      <c r="U6889" s="47">
        <f t="shared" si="1040"/>
        <v>280.36</v>
      </c>
      <c r="V6889" s="47">
        <f t="shared" si="1041"/>
        <v>168.48999999999998</v>
      </c>
      <c r="W6889" s="11"/>
    </row>
    <row r="6890" spans="1:23" x14ac:dyDescent="0.45">
      <c r="A6890" t="s">
        <v>6895</v>
      </c>
      <c r="B6890">
        <v>266.99</v>
      </c>
      <c r="D6890" s="9" t="str">
        <f>VartojimasGamyba!J6886</f>
        <v>2024-06-13-20</v>
      </c>
      <c r="E6890" s="8">
        <f>VartojimasGamyba!G6886</f>
        <v>0.29699999999999999</v>
      </c>
      <c r="F6890" s="11"/>
      <c r="G6890" s="7">
        <f t="shared" si="1042"/>
        <v>5.5522222222222224</v>
      </c>
      <c r="H6890" s="7">
        <v>0</v>
      </c>
      <c r="I6890" s="7">
        <v>0.32999999999999996</v>
      </c>
      <c r="J6890" s="7">
        <v>0</v>
      </c>
      <c r="L6890" s="7">
        <f>VartojimasGamyba!H6886</f>
        <v>0</v>
      </c>
      <c r="M6890" s="15">
        <f t="shared" si="1035"/>
        <v>0</v>
      </c>
      <c r="N6890" s="7">
        <f t="shared" si="1036"/>
        <v>0</v>
      </c>
      <c r="O6890" s="7">
        <f t="shared" si="1037"/>
        <v>0</v>
      </c>
      <c r="P6890" s="7" t="s">
        <v>8873</v>
      </c>
      <c r="R6890" s="7"/>
      <c r="S6890" s="47">
        <f t="shared" si="1038"/>
        <v>0</v>
      </c>
      <c r="T6890" s="47">
        <f t="shared" si="1039"/>
        <v>0</v>
      </c>
      <c r="U6890" s="47">
        <f t="shared" si="1040"/>
        <v>367.28000000000003</v>
      </c>
      <c r="V6890" s="47">
        <f t="shared" si="1041"/>
        <v>255.41</v>
      </c>
      <c r="W6890" s="11"/>
    </row>
    <row r="6891" spans="1:23" x14ac:dyDescent="0.45">
      <c r="A6891" t="s">
        <v>6896</v>
      </c>
      <c r="B6891">
        <v>198.25</v>
      </c>
      <c r="D6891" s="9" t="str">
        <f>VartojimasGamyba!J6887</f>
        <v>2024-06-13-21</v>
      </c>
      <c r="E6891" s="8">
        <f>VartojimasGamyba!G6887</f>
        <v>0.14000000000000001</v>
      </c>
      <c r="F6891" s="11"/>
      <c r="G6891" s="7">
        <f t="shared" si="1042"/>
        <v>5.3966666666666665</v>
      </c>
      <c r="H6891" s="7">
        <v>0</v>
      </c>
      <c r="I6891" s="7">
        <v>0.15555555555555559</v>
      </c>
      <c r="J6891" s="7">
        <v>0</v>
      </c>
      <c r="L6891" s="7">
        <f>VartojimasGamyba!H6887</f>
        <v>0</v>
      </c>
      <c r="M6891" s="15">
        <f t="shared" si="1035"/>
        <v>-2.7755575615628914E-17</v>
      </c>
      <c r="N6891" s="7">
        <f t="shared" si="1036"/>
        <v>-8.2861495442898564E-15</v>
      </c>
      <c r="O6891" s="7">
        <f t="shared" si="1037"/>
        <v>-8.2861495442898564E-15</v>
      </c>
      <c r="P6891" s="7">
        <f>SUM(N6870:N6893)</f>
        <v>-2663.3436077777778</v>
      </c>
      <c r="R6891" s="7"/>
      <c r="S6891" s="47">
        <f t="shared" si="1038"/>
        <v>-2.7755575615628914E-17</v>
      </c>
      <c r="T6891" s="47">
        <f t="shared" si="1039"/>
        <v>0</v>
      </c>
      <c r="U6891" s="47">
        <f t="shared" si="1040"/>
        <v>298.54000000000002</v>
      </c>
      <c r="V6891" s="47">
        <f t="shared" si="1041"/>
        <v>186.67</v>
      </c>
      <c r="W6891" s="11"/>
    </row>
    <row r="6892" spans="1:23" x14ac:dyDescent="0.45">
      <c r="A6892" t="s">
        <v>6897</v>
      </c>
      <c r="B6892">
        <v>162.96</v>
      </c>
      <c r="D6892" s="9" t="str">
        <f>VartojimasGamyba!J6888</f>
        <v>2024-06-13-22</v>
      </c>
      <c r="E6892" s="8">
        <f>VartojimasGamyba!G6888</f>
        <v>0.22900000000000001</v>
      </c>
      <c r="F6892" s="11"/>
      <c r="G6892" s="7">
        <f t="shared" si="1042"/>
        <v>5.1422222222222222</v>
      </c>
      <c r="H6892" s="7">
        <v>0</v>
      </c>
      <c r="I6892" s="7">
        <v>0.25444444444444447</v>
      </c>
      <c r="J6892" s="7">
        <v>0</v>
      </c>
      <c r="L6892" s="7">
        <f>VartojimasGamyba!H6888</f>
        <v>0</v>
      </c>
      <c r="M6892" s="15">
        <f t="shared" si="1035"/>
        <v>-2.7755575615628914E-17</v>
      </c>
      <c r="N6892" s="7">
        <f t="shared" si="1036"/>
        <v>-7.3066552808143115E-15</v>
      </c>
      <c r="O6892" s="7">
        <f t="shared" si="1037"/>
        <v>-7.3066552808143115E-15</v>
      </c>
      <c r="P6892" s="7" t="s">
        <v>8872</v>
      </c>
      <c r="R6892" s="7"/>
      <c r="S6892" s="47">
        <f t="shared" si="1038"/>
        <v>-2.7755575615628914E-17</v>
      </c>
      <c r="T6892" s="47">
        <f t="shared" si="1039"/>
        <v>0</v>
      </c>
      <c r="U6892" s="47">
        <f t="shared" si="1040"/>
        <v>263.25</v>
      </c>
      <c r="V6892" s="47">
        <f t="shared" si="1041"/>
        <v>151.38</v>
      </c>
      <c r="W6892" s="11"/>
    </row>
    <row r="6893" spans="1:23" x14ac:dyDescent="0.45">
      <c r="A6893" t="s">
        <v>6898</v>
      </c>
      <c r="B6893">
        <v>106.36</v>
      </c>
      <c r="D6893" s="9" t="str">
        <f>VartojimasGamyba!J6889</f>
        <v>2024-06-13-23</v>
      </c>
      <c r="E6893" s="8">
        <f>VartojimasGamyba!G6889</f>
        <v>0.128</v>
      </c>
      <c r="F6893" s="11"/>
      <c r="G6893" s="7">
        <f t="shared" si="1042"/>
        <v>5</v>
      </c>
      <c r="H6893" s="7">
        <v>0</v>
      </c>
      <c r="I6893" s="7">
        <v>0.14222222222222222</v>
      </c>
      <c r="J6893" s="7">
        <v>0</v>
      </c>
      <c r="L6893" s="7">
        <f>VartojimasGamyba!H6889</f>
        <v>0</v>
      </c>
      <c r="M6893" s="15">
        <f t="shared" si="1035"/>
        <v>0</v>
      </c>
      <c r="N6893" s="7">
        <f t="shared" si="1036"/>
        <v>0</v>
      </c>
      <c r="O6893" s="7">
        <f t="shared" si="1037"/>
        <v>0</v>
      </c>
      <c r="P6893" s="7">
        <f>SUM(O6870:O6893)</f>
        <v>-1.5812256018432613E-13</v>
      </c>
      <c r="Q6893" s="7">
        <f>SUMPRODUCT(B6870:B6893,E6870:E6893)+SUM(E6870:E6893)*$Z$21-SUMPRODUCT(B6870:B6893,L6870:L6893)+SUM(L6870:L6893)*ABS($Z$20)</f>
        <v>-2120.0348600000002</v>
      </c>
      <c r="R6893" s="7"/>
      <c r="S6893" s="47">
        <f t="shared" si="1038"/>
        <v>0</v>
      </c>
      <c r="T6893" s="47">
        <f t="shared" si="1039"/>
        <v>0</v>
      </c>
      <c r="U6893" s="47">
        <f t="shared" si="1040"/>
        <v>206.65</v>
      </c>
      <c r="V6893" s="47">
        <f t="shared" si="1041"/>
        <v>94.78</v>
      </c>
      <c r="W6893" s="11">
        <f>IF(P6893&lt;&gt;Q6893,1,0)</f>
        <v>1</v>
      </c>
    </row>
    <row r="6894" spans="1:23" x14ac:dyDescent="0.45">
      <c r="A6894" t="s">
        <v>6899</v>
      </c>
      <c r="B6894">
        <v>85.03</v>
      </c>
      <c r="D6894" s="1" t="str">
        <f>VartojimasGamyba!J6890</f>
        <v>2024-06-14-00</v>
      </c>
      <c r="E6894" s="7">
        <f>VartojimasGamyba!G6890</f>
        <v>6.7000000000000004E-2</v>
      </c>
      <c r="F6894" s="11"/>
      <c r="G6894" s="12">
        <f>G6893+H6894-I6894</f>
        <v>4.9255555555555555</v>
      </c>
      <c r="H6894" s="12">
        <v>0</v>
      </c>
      <c r="I6894" s="12">
        <v>7.4444444444444452E-2</v>
      </c>
      <c r="J6894" s="12">
        <v>0</v>
      </c>
      <c r="K6894" s="12"/>
      <c r="L6894" s="12">
        <f>VartojimasGamyba!H6890</f>
        <v>0</v>
      </c>
      <c r="M6894" s="19">
        <f t="shared" si="1035"/>
        <v>0</v>
      </c>
      <c r="N6894" s="7">
        <f t="shared" si="1036"/>
        <v>0</v>
      </c>
      <c r="O6894" s="7">
        <f t="shared" si="1037"/>
        <v>0</v>
      </c>
      <c r="R6894" s="20" t="s">
        <v>8783</v>
      </c>
      <c r="S6894" s="47">
        <f t="shared" si="1038"/>
        <v>0</v>
      </c>
      <c r="T6894" s="47">
        <f t="shared" si="1039"/>
        <v>0</v>
      </c>
      <c r="U6894" s="47">
        <f t="shared" si="1040"/>
        <v>185.32</v>
      </c>
      <c r="V6894" s="47">
        <f t="shared" si="1041"/>
        <v>73.45</v>
      </c>
      <c r="W6894" s="11"/>
    </row>
    <row r="6895" spans="1:23" x14ac:dyDescent="0.45">
      <c r="A6895" t="s">
        <v>6900</v>
      </c>
      <c r="B6895">
        <v>150</v>
      </c>
      <c r="D6895" s="1" t="str">
        <f>VartojimasGamyba!J6891</f>
        <v>2024-06-14-01</v>
      </c>
      <c r="E6895" s="7">
        <f>VartojimasGamyba!G6891</f>
        <v>0.23400000000000001</v>
      </c>
      <c r="F6895" s="11"/>
      <c r="G6895" s="12">
        <f t="shared" ref="G6895:G6917" si="1043">G6894+H6895-I6895</f>
        <v>4.6655555555555557</v>
      </c>
      <c r="H6895" s="12">
        <v>0</v>
      </c>
      <c r="I6895" s="12">
        <v>0.26</v>
      </c>
      <c r="J6895" s="12">
        <v>0</v>
      </c>
      <c r="K6895" s="12"/>
      <c r="L6895" s="12">
        <f>VartojimasGamyba!H6891</f>
        <v>0</v>
      </c>
      <c r="M6895" s="19">
        <f t="shared" si="1035"/>
        <v>0</v>
      </c>
      <c r="N6895" s="7">
        <f t="shared" si="1036"/>
        <v>0</v>
      </c>
      <c r="O6895" s="7">
        <f t="shared" si="1037"/>
        <v>0</v>
      </c>
      <c r="R6895" s="7"/>
      <c r="S6895" s="47">
        <f t="shared" si="1038"/>
        <v>0</v>
      </c>
      <c r="T6895" s="47">
        <f t="shared" si="1039"/>
        <v>0</v>
      </c>
      <c r="U6895" s="47">
        <f t="shared" si="1040"/>
        <v>250.29000000000002</v>
      </c>
      <c r="V6895" s="47">
        <f t="shared" si="1041"/>
        <v>138.41999999999999</v>
      </c>
      <c r="W6895" s="11"/>
    </row>
    <row r="6896" spans="1:23" x14ac:dyDescent="0.45">
      <c r="A6896" t="s">
        <v>6901</v>
      </c>
      <c r="B6896">
        <v>84.4</v>
      </c>
      <c r="D6896" s="1" t="str">
        <f>VartojimasGamyba!J6892</f>
        <v>2024-06-14-02</v>
      </c>
      <c r="E6896" s="7">
        <f>VartojimasGamyba!G6892</f>
        <v>0.156</v>
      </c>
      <c r="F6896" s="11"/>
      <c r="G6896" s="12">
        <f t="shared" si="1043"/>
        <v>4.5122222222222224</v>
      </c>
      <c r="H6896" s="12">
        <v>0</v>
      </c>
      <c r="I6896" s="12">
        <v>0.15333333333333335</v>
      </c>
      <c r="J6896" s="12">
        <v>0</v>
      </c>
      <c r="K6896" s="12"/>
      <c r="L6896" s="12">
        <f>VartojimasGamyba!H6892</f>
        <v>1.7999999999999999E-2</v>
      </c>
      <c r="M6896" s="19">
        <f t="shared" si="1035"/>
        <v>0</v>
      </c>
      <c r="N6896" s="7">
        <f t="shared" si="1036"/>
        <v>0</v>
      </c>
      <c r="O6896" s="7">
        <f t="shared" si="1037"/>
        <v>0</v>
      </c>
      <c r="R6896" s="7"/>
      <c r="S6896" s="47">
        <f t="shared" si="1038"/>
        <v>0</v>
      </c>
      <c r="T6896" s="47">
        <f t="shared" si="1039"/>
        <v>0</v>
      </c>
      <c r="U6896" s="47">
        <f t="shared" si="1040"/>
        <v>184.69</v>
      </c>
      <c r="V6896" s="47">
        <f t="shared" si="1041"/>
        <v>72.820000000000007</v>
      </c>
      <c r="W6896" s="11"/>
    </row>
    <row r="6897" spans="1:23" x14ac:dyDescent="0.45">
      <c r="A6897" t="s">
        <v>6902</v>
      </c>
      <c r="B6897">
        <v>84.39</v>
      </c>
      <c r="D6897" s="1" t="str">
        <f>VartojimasGamyba!J6893</f>
        <v>2024-06-14-03</v>
      </c>
      <c r="E6897" s="7">
        <f>VartojimasGamyba!G6893</f>
        <v>3.4000000000000002E-2</v>
      </c>
      <c r="F6897" s="11"/>
      <c r="G6897" s="12">
        <f t="shared" si="1043"/>
        <v>4.5122222222222224</v>
      </c>
      <c r="H6897" s="12">
        <v>3.4694469519536142E-17</v>
      </c>
      <c r="I6897" s="12">
        <v>0</v>
      </c>
      <c r="J6897" s="12">
        <v>0.23700000000000002</v>
      </c>
      <c r="K6897" s="12"/>
      <c r="L6897" s="12">
        <f>VartojimasGamyba!H6893</f>
        <v>0.27100000000000002</v>
      </c>
      <c r="M6897" s="19">
        <f t="shared" si="1035"/>
        <v>0</v>
      </c>
      <c r="N6897" s="7">
        <f t="shared" si="1036"/>
        <v>-17.255970000000001</v>
      </c>
      <c r="O6897" s="7">
        <f t="shared" si="1037"/>
        <v>0</v>
      </c>
      <c r="R6897" s="7"/>
      <c r="S6897" s="47">
        <f t="shared" si="1038"/>
        <v>0.23700000000000002</v>
      </c>
      <c r="T6897" s="47">
        <f t="shared" si="1039"/>
        <v>0.23700000000000002</v>
      </c>
      <c r="U6897" s="47">
        <f t="shared" si="1040"/>
        <v>184.68</v>
      </c>
      <c r="V6897" s="47">
        <f t="shared" si="1041"/>
        <v>72.81</v>
      </c>
      <c r="W6897" s="11"/>
    </row>
    <row r="6898" spans="1:23" x14ac:dyDescent="0.45">
      <c r="A6898" t="s">
        <v>6903</v>
      </c>
      <c r="B6898">
        <v>60.34</v>
      </c>
      <c r="D6898" s="1" t="str">
        <f>VartojimasGamyba!J6894</f>
        <v>2024-06-14-04</v>
      </c>
      <c r="E6898" s="7">
        <f>VartojimasGamyba!G6894</f>
        <v>8.0000000000000002E-3</v>
      </c>
      <c r="F6898" s="11"/>
      <c r="G6898" s="12">
        <f t="shared" si="1043"/>
        <v>4.9123333333333337</v>
      </c>
      <c r="H6898" s="12">
        <v>0.40011111111111131</v>
      </c>
      <c r="I6898" s="12">
        <v>0</v>
      </c>
      <c r="J6898" s="12">
        <v>3.088888888888866E-2</v>
      </c>
      <c r="K6898" s="12"/>
      <c r="L6898" s="12">
        <f>VartojimasGamyba!H6894</f>
        <v>0.439</v>
      </c>
      <c r="M6898" s="19">
        <f t="shared" si="1035"/>
        <v>0</v>
      </c>
      <c r="N6898" s="7">
        <f t="shared" si="1036"/>
        <v>-1.5061422222222112</v>
      </c>
      <c r="O6898" s="7">
        <f t="shared" si="1037"/>
        <v>0</v>
      </c>
      <c r="R6898" s="7"/>
      <c r="S6898" s="47">
        <f t="shared" si="1038"/>
        <v>0.43099999999999999</v>
      </c>
      <c r="T6898" s="47">
        <f t="shared" si="1039"/>
        <v>0.43099999999999999</v>
      </c>
      <c r="U6898" s="47">
        <f t="shared" si="1040"/>
        <v>160.63</v>
      </c>
      <c r="V6898" s="47">
        <f t="shared" si="1041"/>
        <v>48.760000000000005</v>
      </c>
      <c r="W6898" s="11"/>
    </row>
    <row r="6899" spans="1:23" x14ac:dyDescent="0.45">
      <c r="A6899" t="s">
        <v>6904</v>
      </c>
      <c r="B6899">
        <v>56.15</v>
      </c>
      <c r="D6899" s="1" t="str">
        <f>VartojimasGamyba!J6895</f>
        <v>2024-06-14-05</v>
      </c>
      <c r="E6899" s="7">
        <f>VartojimasGamyba!G6895</f>
        <v>0.187</v>
      </c>
      <c r="F6899" s="11"/>
      <c r="G6899" s="12">
        <f t="shared" si="1043"/>
        <v>6.4033333333333333</v>
      </c>
      <c r="H6899" s="12">
        <v>1.4909999999999997</v>
      </c>
      <c r="I6899" s="12">
        <v>0</v>
      </c>
      <c r="J6899" s="12">
        <v>0</v>
      </c>
      <c r="K6899" s="12"/>
      <c r="L6899" s="12">
        <f>VartojimasGamyba!H6895</f>
        <v>1.6779999999999999</v>
      </c>
      <c r="M6899" s="19">
        <f t="shared" si="1035"/>
        <v>0</v>
      </c>
      <c r="N6899" s="7">
        <f t="shared" si="1036"/>
        <v>0</v>
      </c>
      <c r="O6899" s="7">
        <f t="shared" si="1037"/>
        <v>0</v>
      </c>
      <c r="R6899" s="7"/>
      <c r="S6899" s="47">
        <f t="shared" si="1038"/>
        <v>1.4909999999999999</v>
      </c>
      <c r="T6899" s="47">
        <f t="shared" si="1039"/>
        <v>1.4909999999999999</v>
      </c>
      <c r="U6899" s="47">
        <f t="shared" si="1040"/>
        <v>156.44</v>
      </c>
      <c r="V6899" s="47">
        <f t="shared" si="1041"/>
        <v>44.57</v>
      </c>
      <c r="W6899" s="11"/>
    </row>
    <row r="6900" spans="1:23" x14ac:dyDescent="0.45">
      <c r="A6900" t="s">
        <v>6905</v>
      </c>
      <c r="B6900">
        <v>111.05</v>
      </c>
      <c r="D6900" s="1" t="str">
        <f>VartojimasGamyba!J6896</f>
        <v>2024-06-14-06</v>
      </c>
      <c r="E6900" s="7">
        <f>VartojimasGamyba!G6896</f>
        <v>0</v>
      </c>
      <c r="F6900" s="11"/>
      <c r="G6900" s="12">
        <f t="shared" si="1043"/>
        <v>6.4033333333333342</v>
      </c>
      <c r="H6900" s="12">
        <v>0</v>
      </c>
      <c r="I6900" s="12">
        <v>-4.4408920985006262E-16</v>
      </c>
      <c r="J6900" s="12">
        <v>1.881</v>
      </c>
      <c r="K6900" s="12"/>
      <c r="L6900" s="12">
        <f>VartojimasGamyba!H6896</f>
        <v>1.881</v>
      </c>
      <c r="M6900" s="19">
        <f t="shared" si="1035"/>
        <v>0</v>
      </c>
      <c r="N6900" s="7">
        <f t="shared" si="1036"/>
        <v>-187.10307</v>
      </c>
      <c r="O6900" s="7">
        <f t="shared" si="1037"/>
        <v>0</v>
      </c>
      <c r="R6900" s="7"/>
      <c r="S6900" s="47">
        <f t="shared" si="1038"/>
        <v>1.881</v>
      </c>
      <c r="T6900" s="47">
        <f t="shared" si="1039"/>
        <v>1.881</v>
      </c>
      <c r="U6900" s="47">
        <f t="shared" si="1040"/>
        <v>211.34</v>
      </c>
      <c r="V6900" s="47">
        <f t="shared" si="1041"/>
        <v>99.47</v>
      </c>
      <c r="W6900" s="11"/>
    </row>
    <row r="6901" spans="1:23" x14ac:dyDescent="0.45">
      <c r="A6901" t="s">
        <v>6906</v>
      </c>
      <c r="B6901">
        <v>167.98</v>
      </c>
      <c r="D6901" s="1" t="str">
        <f>VartojimasGamyba!J6897</f>
        <v>2024-06-14-07</v>
      </c>
      <c r="E6901" s="7">
        <f>VartojimasGamyba!G6897</f>
        <v>0</v>
      </c>
      <c r="F6901" s="11"/>
      <c r="G6901" s="12">
        <f t="shared" si="1043"/>
        <v>6.4033333333333342</v>
      </c>
      <c r="H6901" s="12">
        <v>0</v>
      </c>
      <c r="I6901" s="12">
        <v>0</v>
      </c>
      <c r="J6901" s="12">
        <v>1.0660000000000001</v>
      </c>
      <c r="K6901" s="12"/>
      <c r="L6901" s="12">
        <f>VartojimasGamyba!H6897</f>
        <v>1.0660000000000001</v>
      </c>
      <c r="M6901" s="19">
        <f t="shared" si="1035"/>
        <v>0</v>
      </c>
      <c r="N6901" s="7">
        <f t="shared" si="1036"/>
        <v>-166.72239999999999</v>
      </c>
      <c r="O6901" s="7">
        <f t="shared" si="1037"/>
        <v>0</v>
      </c>
      <c r="R6901" s="7"/>
      <c r="S6901" s="47">
        <f t="shared" si="1038"/>
        <v>1.0660000000000001</v>
      </c>
      <c r="T6901" s="47">
        <f t="shared" si="1039"/>
        <v>1.0660000000000001</v>
      </c>
      <c r="U6901" s="47">
        <f t="shared" si="1040"/>
        <v>268.27</v>
      </c>
      <c r="V6901" s="47">
        <f t="shared" si="1041"/>
        <v>156.39999999999998</v>
      </c>
      <c r="W6901" s="11"/>
    </row>
    <row r="6902" spans="1:23" x14ac:dyDescent="0.45">
      <c r="A6902" t="s">
        <v>6907</v>
      </c>
      <c r="B6902">
        <v>200.02</v>
      </c>
      <c r="D6902" s="1" t="str">
        <f>VartojimasGamyba!J6898</f>
        <v>2024-06-14-08</v>
      </c>
      <c r="E6902" s="7">
        <f>VartojimasGamyba!G6898</f>
        <v>0</v>
      </c>
      <c r="F6902" s="11"/>
      <c r="G6902" s="12">
        <f t="shared" si="1043"/>
        <v>6.4033333333333342</v>
      </c>
      <c r="H6902" s="12">
        <v>0</v>
      </c>
      <c r="I6902" s="12">
        <v>-4.4408920985006262E-16</v>
      </c>
      <c r="J6902" s="12">
        <v>1.732</v>
      </c>
      <c r="K6902" s="12"/>
      <c r="L6902" s="12">
        <f>VartojimasGamyba!H6898</f>
        <v>1.732</v>
      </c>
      <c r="M6902" s="19">
        <f t="shared" si="1035"/>
        <v>0</v>
      </c>
      <c r="N6902" s="7">
        <f t="shared" si="1036"/>
        <v>-326.37808000000001</v>
      </c>
      <c r="O6902" s="7">
        <f t="shared" si="1037"/>
        <v>0</v>
      </c>
      <c r="R6902" s="7"/>
      <c r="S6902" s="47">
        <f t="shared" si="1038"/>
        <v>1.732</v>
      </c>
      <c r="T6902" s="47">
        <f t="shared" si="1039"/>
        <v>1.732</v>
      </c>
      <c r="U6902" s="47">
        <f t="shared" si="1040"/>
        <v>300.31</v>
      </c>
      <c r="V6902" s="47">
        <f t="shared" si="1041"/>
        <v>188.44</v>
      </c>
      <c r="W6902" s="11"/>
    </row>
    <row r="6903" spans="1:23" x14ac:dyDescent="0.45">
      <c r="A6903" t="s">
        <v>6908</v>
      </c>
      <c r="B6903">
        <v>180.07</v>
      </c>
      <c r="D6903" s="1" t="str">
        <f>VartojimasGamyba!J6899</f>
        <v>2024-06-14-09</v>
      </c>
      <c r="E6903" s="7">
        <f>VartojimasGamyba!G6899</f>
        <v>0.25600000000000001</v>
      </c>
      <c r="F6903" s="11"/>
      <c r="G6903" s="12">
        <f t="shared" si="1043"/>
        <v>6.4033333333333342</v>
      </c>
      <c r="H6903" s="12">
        <v>0</v>
      </c>
      <c r="I6903" s="12">
        <v>0</v>
      </c>
      <c r="J6903" s="12">
        <v>2.8929999999999998</v>
      </c>
      <c r="K6903" s="12"/>
      <c r="L6903" s="12">
        <f>VartojimasGamyba!H6899</f>
        <v>3.149</v>
      </c>
      <c r="M6903" s="19">
        <f t="shared" si="1035"/>
        <v>0</v>
      </c>
      <c r="N6903" s="7">
        <f t="shared" si="1036"/>
        <v>-487.4415699999999</v>
      </c>
      <c r="O6903" s="7">
        <f t="shared" si="1037"/>
        <v>0</v>
      </c>
      <c r="R6903" s="7"/>
      <c r="S6903" s="47">
        <f t="shared" si="1038"/>
        <v>2.8929999999999998</v>
      </c>
      <c r="T6903" s="47">
        <f t="shared" si="1039"/>
        <v>2.8929999999999998</v>
      </c>
      <c r="U6903" s="47">
        <f t="shared" si="1040"/>
        <v>280.36</v>
      </c>
      <c r="V6903" s="47">
        <f t="shared" si="1041"/>
        <v>168.48999999999998</v>
      </c>
      <c r="W6903" s="11"/>
    </row>
    <row r="6904" spans="1:23" x14ac:dyDescent="0.45">
      <c r="A6904" t="s">
        <v>6909</v>
      </c>
      <c r="B6904">
        <v>161.94</v>
      </c>
      <c r="D6904" s="1" t="str">
        <f>VartojimasGamyba!J6900</f>
        <v>2024-06-14-10</v>
      </c>
      <c r="E6904" s="7">
        <f>VartojimasGamyba!G6900</f>
        <v>1.3029999999999999</v>
      </c>
      <c r="F6904" s="11"/>
      <c r="G6904" s="12">
        <f t="shared" si="1043"/>
        <v>6.4033333333333342</v>
      </c>
      <c r="H6904" s="12">
        <v>0</v>
      </c>
      <c r="I6904" s="12">
        <v>0</v>
      </c>
      <c r="J6904" s="12">
        <v>0.32100000000000017</v>
      </c>
      <c r="K6904" s="12"/>
      <c r="L6904" s="12">
        <f>VartojimasGamyba!H6900</f>
        <v>1.6240000000000001</v>
      </c>
      <c r="M6904" s="19">
        <f t="shared" si="1035"/>
        <v>0</v>
      </c>
      <c r="N6904" s="7">
        <f t="shared" si="1036"/>
        <v>-48.265560000000022</v>
      </c>
      <c r="O6904" s="7">
        <f t="shared" si="1037"/>
        <v>0</v>
      </c>
      <c r="R6904" s="7"/>
      <c r="S6904" s="47">
        <f t="shared" si="1038"/>
        <v>0.32100000000000017</v>
      </c>
      <c r="T6904" s="47">
        <f t="shared" si="1039"/>
        <v>0.32100000000000017</v>
      </c>
      <c r="U6904" s="47">
        <f t="shared" si="1040"/>
        <v>262.23</v>
      </c>
      <c r="V6904" s="47">
        <f t="shared" si="1041"/>
        <v>150.35999999999999</v>
      </c>
      <c r="W6904" s="11"/>
    </row>
    <row r="6905" spans="1:23" x14ac:dyDescent="0.45">
      <c r="A6905" t="s">
        <v>6910</v>
      </c>
      <c r="B6905">
        <v>147.44</v>
      </c>
      <c r="D6905" s="1" t="str">
        <f>VartojimasGamyba!J6901</f>
        <v>2024-06-14-11</v>
      </c>
      <c r="E6905" s="7">
        <f>VartojimasGamyba!G6901</f>
        <v>1.2769999999999999</v>
      </c>
      <c r="F6905" s="11"/>
      <c r="G6905" s="12">
        <f t="shared" si="1043"/>
        <v>6.4033333333333342</v>
      </c>
      <c r="H6905" s="12">
        <v>5.5511151231257827E-17</v>
      </c>
      <c r="I6905" s="12">
        <v>0</v>
      </c>
      <c r="J6905" s="12">
        <v>0.54600000000000004</v>
      </c>
      <c r="K6905" s="12"/>
      <c r="L6905" s="12">
        <f>VartojimasGamyba!H6901</f>
        <v>1.823</v>
      </c>
      <c r="M6905" s="19">
        <f t="shared" si="1035"/>
        <v>0</v>
      </c>
      <c r="N6905" s="7">
        <f t="shared" si="1036"/>
        <v>-74.179559999999995</v>
      </c>
      <c r="O6905" s="7">
        <f t="shared" si="1037"/>
        <v>0</v>
      </c>
      <c r="R6905" s="7"/>
      <c r="S6905" s="47">
        <f t="shared" si="1038"/>
        <v>0.54600000000000004</v>
      </c>
      <c r="T6905" s="47">
        <f t="shared" si="1039"/>
        <v>0.54600000000000004</v>
      </c>
      <c r="U6905" s="47">
        <f t="shared" si="1040"/>
        <v>247.73000000000002</v>
      </c>
      <c r="V6905" s="47">
        <f t="shared" si="1041"/>
        <v>135.85999999999999</v>
      </c>
      <c r="W6905" s="11"/>
    </row>
    <row r="6906" spans="1:23" x14ac:dyDescent="0.45">
      <c r="A6906" t="s">
        <v>6911</v>
      </c>
      <c r="B6906">
        <v>100</v>
      </c>
      <c r="D6906" s="1" t="str">
        <f>VartojimasGamyba!J6902</f>
        <v>2024-06-14-12</v>
      </c>
      <c r="E6906" s="7">
        <f>VartojimasGamyba!G6902</f>
        <v>0.98299999999999998</v>
      </c>
      <c r="F6906" s="11"/>
      <c r="G6906" s="12">
        <f t="shared" si="1043"/>
        <v>6.4033333333333342</v>
      </c>
      <c r="H6906" s="12">
        <v>0</v>
      </c>
      <c r="I6906" s="12">
        <v>0</v>
      </c>
      <c r="J6906" s="12">
        <v>1.0150000000000001</v>
      </c>
      <c r="K6906" s="12"/>
      <c r="L6906" s="12">
        <f>VartojimasGamyba!H6902</f>
        <v>1.998</v>
      </c>
      <c r="M6906" s="19">
        <f t="shared" si="1035"/>
        <v>0</v>
      </c>
      <c r="N6906" s="7">
        <f t="shared" si="1036"/>
        <v>-89.746300000000019</v>
      </c>
      <c r="O6906" s="7">
        <f t="shared" si="1037"/>
        <v>0</v>
      </c>
      <c r="R6906" s="7"/>
      <c r="S6906" s="47">
        <f t="shared" si="1038"/>
        <v>1.0150000000000001</v>
      </c>
      <c r="T6906" s="47">
        <f t="shared" si="1039"/>
        <v>1.0150000000000001</v>
      </c>
      <c r="U6906" s="47">
        <f t="shared" si="1040"/>
        <v>200.29000000000002</v>
      </c>
      <c r="V6906" s="47">
        <f t="shared" si="1041"/>
        <v>88.42</v>
      </c>
      <c r="W6906" s="11"/>
    </row>
    <row r="6907" spans="1:23" x14ac:dyDescent="0.45">
      <c r="A6907" t="s">
        <v>6912</v>
      </c>
      <c r="B6907">
        <v>95.41</v>
      </c>
      <c r="D6907" s="1" t="str">
        <f>VartojimasGamyba!J6903</f>
        <v>2024-06-14-13</v>
      </c>
      <c r="E6907" s="7">
        <f>VartojimasGamyba!G6903</f>
        <v>0</v>
      </c>
      <c r="F6907" s="11"/>
      <c r="G6907" s="12">
        <f t="shared" si="1043"/>
        <v>6.4033333333333342</v>
      </c>
      <c r="H6907" s="12">
        <v>5.5511151231257827E-17</v>
      </c>
      <c r="I6907" s="12">
        <v>0</v>
      </c>
      <c r="J6907" s="12">
        <v>2.3050000000000002</v>
      </c>
      <c r="K6907" s="12"/>
      <c r="L6907" s="12">
        <f>VartojimasGamyba!H6903</f>
        <v>2.3050000000000002</v>
      </c>
      <c r="M6907" s="19">
        <f t="shared" si="1035"/>
        <v>0</v>
      </c>
      <c r="N6907" s="7">
        <f t="shared" si="1036"/>
        <v>-193.22815</v>
      </c>
      <c r="O6907" s="7">
        <f t="shared" si="1037"/>
        <v>0</v>
      </c>
      <c r="R6907" s="7"/>
      <c r="S6907" s="47">
        <f t="shared" si="1038"/>
        <v>2.3050000000000002</v>
      </c>
      <c r="T6907" s="47">
        <f t="shared" si="1039"/>
        <v>2.3050000000000002</v>
      </c>
      <c r="U6907" s="47">
        <f t="shared" si="1040"/>
        <v>195.7</v>
      </c>
      <c r="V6907" s="47">
        <f t="shared" si="1041"/>
        <v>83.83</v>
      </c>
      <c r="W6907" s="11"/>
    </row>
    <row r="6908" spans="1:23" x14ac:dyDescent="0.45">
      <c r="A6908" t="s">
        <v>6913</v>
      </c>
      <c r="B6908">
        <v>99.99</v>
      </c>
      <c r="D6908" s="1" t="str">
        <f>VartojimasGamyba!J6904</f>
        <v>2024-06-14-14</v>
      </c>
      <c r="E6908" s="7">
        <f>VartojimasGamyba!G6904</f>
        <v>0</v>
      </c>
      <c r="F6908" s="11"/>
      <c r="G6908" s="12">
        <f t="shared" si="1043"/>
        <v>6.4033333333333342</v>
      </c>
      <c r="H6908" s="12">
        <v>0</v>
      </c>
      <c r="I6908" s="12">
        <v>0</v>
      </c>
      <c r="J6908" s="12">
        <v>2.48</v>
      </c>
      <c r="K6908" s="12"/>
      <c r="L6908" s="12">
        <f>VartojimasGamyba!H6904</f>
        <v>2.48</v>
      </c>
      <c r="M6908" s="19">
        <f t="shared" si="1035"/>
        <v>0</v>
      </c>
      <c r="N6908" s="7">
        <f t="shared" si="1036"/>
        <v>-219.2568</v>
      </c>
      <c r="O6908" s="7">
        <f t="shared" si="1037"/>
        <v>0</v>
      </c>
      <c r="R6908" s="7"/>
      <c r="S6908" s="47">
        <f t="shared" si="1038"/>
        <v>2.48</v>
      </c>
      <c r="T6908" s="47">
        <f t="shared" si="1039"/>
        <v>2.48</v>
      </c>
      <c r="U6908" s="47">
        <f t="shared" si="1040"/>
        <v>200.28</v>
      </c>
      <c r="V6908" s="47">
        <f t="shared" si="1041"/>
        <v>88.41</v>
      </c>
      <c r="W6908" s="11"/>
    </row>
    <row r="6909" spans="1:23" x14ac:dyDescent="0.45">
      <c r="A6909" t="s">
        <v>6914</v>
      </c>
      <c r="B6909">
        <v>84.02</v>
      </c>
      <c r="D6909" s="1" t="str">
        <f>VartojimasGamyba!J6905</f>
        <v>2024-06-14-15</v>
      </c>
      <c r="E6909" s="7">
        <f>VartojimasGamyba!G6905</f>
        <v>6.0999999999999999E-2</v>
      </c>
      <c r="F6909" s="11"/>
      <c r="G6909" s="12">
        <f t="shared" si="1043"/>
        <v>6.4033333333333342</v>
      </c>
      <c r="H6909" s="12">
        <v>0</v>
      </c>
      <c r="I6909" s="12">
        <v>-2.2204460492503131E-16</v>
      </c>
      <c r="J6909" s="12">
        <v>1.115</v>
      </c>
      <c r="K6909" s="12"/>
      <c r="L6909" s="12">
        <f>VartojimasGamyba!H6905</f>
        <v>1.1759999999999999</v>
      </c>
      <c r="M6909" s="19">
        <f t="shared" si="1035"/>
        <v>0</v>
      </c>
      <c r="N6909" s="7">
        <f t="shared" si="1036"/>
        <v>-80.770600000000002</v>
      </c>
      <c r="O6909" s="7">
        <f t="shared" si="1037"/>
        <v>0</v>
      </c>
      <c r="R6909" s="7"/>
      <c r="S6909" s="47">
        <f t="shared" si="1038"/>
        <v>1.115</v>
      </c>
      <c r="T6909" s="47">
        <f t="shared" si="1039"/>
        <v>1.115</v>
      </c>
      <c r="U6909" s="47">
        <f t="shared" si="1040"/>
        <v>184.31</v>
      </c>
      <c r="V6909" s="47">
        <f t="shared" si="1041"/>
        <v>72.44</v>
      </c>
      <c r="W6909" s="11"/>
    </row>
    <row r="6910" spans="1:23" x14ac:dyDescent="0.45">
      <c r="A6910" t="s">
        <v>6915</v>
      </c>
      <c r="B6910">
        <v>84.03</v>
      </c>
      <c r="D6910" s="1" t="str">
        <f>VartojimasGamyba!J6906</f>
        <v>2024-06-14-16</v>
      </c>
      <c r="E6910" s="7">
        <f>VartojimasGamyba!G6906</f>
        <v>0</v>
      </c>
      <c r="F6910" s="11"/>
      <c r="G6910" s="12">
        <f t="shared" si="1043"/>
        <v>6.4033333333333342</v>
      </c>
      <c r="H6910" s="12">
        <v>1.1102230246251565E-16</v>
      </c>
      <c r="I6910" s="12">
        <v>0</v>
      </c>
      <c r="J6910" s="12">
        <v>0.67400000000000004</v>
      </c>
      <c r="K6910" s="12"/>
      <c r="L6910" s="12">
        <f>VartojimasGamyba!H6906</f>
        <v>0.67400000000000004</v>
      </c>
      <c r="M6910" s="19">
        <f t="shared" si="1035"/>
        <v>0</v>
      </c>
      <c r="N6910" s="7">
        <f t="shared" si="1036"/>
        <v>-48.831300000000006</v>
      </c>
      <c r="O6910" s="7">
        <f t="shared" si="1037"/>
        <v>0</v>
      </c>
      <c r="R6910" s="7"/>
      <c r="S6910" s="47">
        <f t="shared" si="1038"/>
        <v>0.67400000000000004</v>
      </c>
      <c r="T6910" s="47">
        <f t="shared" si="1039"/>
        <v>0.67400000000000004</v>
      </c>
      <c r="U6910" s="47">
        <f t="shared" si="1040"/>
        <v>184.32</v>
      </c>
      <c r="V6910" s="47">
        <f t="shared" si="1041"/>
        <v>72.45</v>
      </c>
      <c r="W6910" s="11"/>
    </row>
    <row r="6911" spans="1:23" x14ac:dyDescent="0.45">
      <c r="A6911" t="s">
        <v>6916</v>
      </c>
      <c r="B6911">
        <v>84.39</v>
      </c>
      <c r="D6911" s="1" t="str">
        <f>VartojimasGamyba!J6907</f>
        <v>2024-06-14-17</v>
      </c>
      <c r="E6911" s="7">
        <f>VartojimasGamyba!G6907</f>
        <v>0.23</v>
      </c>
      <c r="F6911" s="11"/>
      <c r="G6911" s="12">
        <f t="shared" si="1043"/>
        <v>6.4033333333333342</v>
      </c>
      <c r="H6911" s="12">
        <v>0</v>
      </c>
      <c r="I6911" s="12">
        <v>0</v>
      </c>
      <c r="J6911" s="12">
        <v>0.19899999999999998</v>
      </c>
      <c r="K6911" s="12"/>
      <c r="L6911" s="12">
        <f>VartojimasGamyba!H6907</f>
        <v>0.42899999999999999</v>
      </c>
      <c r="M6911" s="19">
        <f t="shared" si="1035"/>
        <v>0</v>
      </c>
      <c r="N6911" s="7">
        <f t="shared" si="1036"/>
        <v>-14.489189999999999</v>
      </c>
      <c r="O6911" s="7">
        <f t="shared" si="1037"/>
        <v>0</v>
      </c>
      <c r="R6911" s="7"/>
      <c r="S6911" s="47">
        <f t="shared" si="1038"/>
        <v>0.19899999999999998</v>
      </c>
      <c r="T6911" s="47">
        <f t="shared" si="1039"/>
        <v>0.19899999999999998</v>
      </c>
      <c r="U6911" s="47">
        <f t="shared" si="1040"/>
        <v>184.68</v>
      </c>
      <c r="V6911" s="47">
        <f t="shared" si="1041"/>
        <v>72.81</v>
      </c>
      <c r="W6911" s="11"/>
    </row>
    <row r="6912" spans="1:23" x14ac:dyDescent="0.45">
      <c r="A6912" t="s">
        <v>6917</v>
      </c>
      <c r="B6912">
        <v>86.66</v>
      </c>
      <c r="D6912" s="1" t="str">
        <f>VartojimasGamyba!J6908</f>
        <v>2024-06-14-18</v>
      </c>
      <c r="E6912" s="7">
        <f>VartojimasGamyba!G6908</f>
        <v>0.23</v>
      </c>
      <c r="F6912" s="11"/>
      <c r="G6912" s="12">
        <f t="shared" si="1043"/>
        <v>6.2122222222222234</v>
      </c>
      <c r="H6912" s="12">
        <v>0</v>
      </c>
      <c r="I6912" s="12">
        <v>0.19111111111111115</v>
      </c>
      <c r="J6912" s="12">
        <v>0</v>
      </c>
      <c r="K6912" s="12"/>
      <c r="L6912" s="12">
        <f>VartojimasGamyba!H6908</f>
        <v>5.8000000000000003E-2</v>
      </c>
      <c r="M6912" s="19">
        <f t="shared" si="1035"/>
        <v>0</v>
      </c>
      <c r="N6912" s="7">
        <f t="shared" si="1036"/>
        <v>0</v>
      </c>
      <c r="O6912" s="7">
        <f t="shared" si="1037"/>
        <v>0</v>
      </c>
      <c r="R6912" s="7"/>
      <c r="S6912" s="47">
        <f t="shared" si="1038"/>
        <v>0</v>
      </c>
      <c r="T6912" s="47">
        <f t="shared" si="1039"/>
        <v>0</v>
      </c>
      <c r="U6912" s="47">
        <f t="shared" si="1040"/>
        <v>186.95</v>
      </c>
      <c r="V6912" s="47">
        <f t="shared" si="1041"/>
        <v>75.08</v>
      </c>
      <c r="W6912" s="11"/>
    </row>
    <row r="6913" spans="1:23" x14ac:dyDescent="0.45">
      <c r="A6913" t="s">
        <v>6918</v>
      </c>
      <c r="B6913">
        <v>180.09</v>
      </c>
      <c r="D6913" s="1" t="str">
        <f>VartojimasGamyba!J6909</f>
        <v>2024-06-14-19</v>
      </c>
      <c r="E6913" s="7">
        <f>VartojimasGamyba!G6909</f>
        <v>0.28699999999999998</v>
      </c>
      <c r="F6913" s="11"/>
      <c r="G6913" s="12">
        <f t="shared" si="1043"/>
        <v>5.8944444444444457</v>
      </c>
      <c r="H6913" s="12">
        <v>0</v>
      </c>
      <c r="I6913" s="12">
        <v>0.31777777777777771</v>
      </c>
      <c r="J6913" s="12">
        <v>0</v>
      </c>
      <c r="K6913" s="12"/>
      <c r="L6913" s="12">
        <f>VartojimasGamyba!H6909</f>
        <v>1E-3</v>
      </c>
      <c r="M6913" s="19">
        <f t="shared" si="1035"/>
        <v>0</v>
      </c>
      <c r="N6913" s="7">
        <f t="shared" si="1036"/>
        <v>0</v>
      </c>
      <c r="O6913" s="7">
        <f t="shared" si="1037"/>
        <v>0</v>
      </c>
      <c r="R6913" s="7"/>
      <c r="S6913" s="47">
        <f t="shared" si="1038"/>
        <v>0</v>
      </c>
      <c r="T6913" s="47">
        <f t="shared" si="1039"/>
        <v>0</v>
      </c>
      <c r="U6913" s="47">
        <f t="shared" si="1040"/>
        <v>280.38</v>
      </c>
      <c r="V6913" s="47">
        <f t="shared" si="1041"/>
        <v>168.51</v>
      </c>
      <c r="W6913" s="11"/>
    </row>
    <row r="6914" spans="1:23" x14ac:dyDescent="0.45">
      <c r="A6914" t="s">
        <v>6919</v>
      </c>
      <c r="B6914">
        <v>289.99</v>
      </c>
      <c r="D6914" s="1" t="str">
        <f>VartojimasGamyba!J6910</f>
        <v>2024-06-14-20</v>
      </c>
      <c r="E6914" s="7">
        <f>VartojimasGamyba!G6910</f>
        <v>0.308</v>
      </c>
      <c r="F6914" s="11"/>
      <c r="G6914" s="12">
        <f t="shared" si="1043"/>
        <v>5.5522222222222233</v>
      </c>
      <c r="H6914" s="12">
        <v>0</v>
      </c>
      <c r="I6914" s="12">
        <v>0.34222222222222221</v>
      </c>
      <c r="J6914" s="12">
        <v>0</v>
      </c>
      <c r="K6914" s="12"/>
      <c r="L6914" s="12">
        <f>VartojimasGamyba!H6910</f>
        <v>0</v>
      </c>
      <c r="M6914" s="19">
        <f t="shared" si="1035"/>
        <v>0</v>
      </c>
      <c r="N6914" s="7">
        <f t="shared" si="1036"/>
        <v>0</v>
      </c>
      <c r="O6914" s="7">
        <f t="shared" si="1037"/>
        <v>0</v>
      </c>
      <c r="P6914" s="7" t="s">
        <v>8873</v>
      </c>
      <c r="R6914" s="7"/>
      <c r="S6914" s="47">
        <f t="shared" si="1038"/>
        <v>0</v>
      </c>
      <c r="T6914" s="47">
        <f t="shared" si="1039"/>
        <v>0</v>
      </c>
      <c r="U6914" s="47">
        <f t="shared" si="1040"/>
        <v>390.28000000000003</v>
      </c>
      <c r="V6914" s="47">
        <f t="shared" si="1041"/>
        <v>278.41000000000003</v>
      </c>
      <c r="W6914" s="11"/>
    </row>
    <row r="6915" spans="1:23" x14ac:dyDescent="0.45">
      <c r="A6915" t="s">
        <v>6920</v>
      </c>
      <c r="B6915">
        <v>372.81</v>
      </c>
      <c r="D6915" s="1" t="str">
        <f>VartojimasGamyba!J6911</f>
        <v>2024-06-14-21</v>
      </c>
      <c r="E6915" s="7">
        <f>VartojimasGamyba!G6911</f>
        <v>0.23799999999999999</v>
      </c>
      <c r="F6915" s="11"/>
      <c r="G6915" s="12">
        <f t="shared" si="1043"/>
        <v>5.2877777777777792</v>
      </c>
      <c r="H6915" s="12">
        <v>0</v>
      </c>
      <c r="I6915" s="12">
        <v>0.26444444444444443</v>
      </c>
      <c r="J6915" s="12">
        <v>0</v>
      </c>
      <c r="K6915" s="12"/>
      <c r="L6915" s="12">
        <f>VartojimasGamyba!H6911</f>
        <v>0</v>
      </c>
      <c r="M6915" s="19">
        <f t="shared" si="1035"/>
        <v>0</v>
      </c>
      <c r="N6915" s="7">
        <f t="shared" si="1036"/>
        <v>0</v>
      </c>
      <c r="O6915" s="7">
        <f t="shared" si="1037"/>
        <v>0</v>
      </c>
      <c r="P6915" s="7">
        <f>SUM(N6894:N6917)</f>
        <v>-1955.1746922222221</v>
      </c>
      <c r="R6915" s="7"/>
      <c r="S6915" s="47">
        <f t="shared" si="1038"/>
        <v>0</v>
      </c>
      <c r="T6915" s="47">
        <f t="shared" si="1039"/>
        <v>0</v>
      </c>
      <c r="U6915" s="47">
        <f t="shared" si="1040"/>
        <v>473.1</v>
      </c>
      <c r="V6915" s="47">
        <f t="shared" si="1041"/>
        <v>361.23</v>
      </c>
      <c r="W6915" s="11"/>
    </row>
    <row r="6916" spans="1:23" x14ac:dyDescent="0.45">
      <c r="A6916" t="s">
        <v>6921</v>
      </c>
      <c r="B6916">
        <v>180.06</v>
      </c>
      <c r="D6916" s="1" t="str">
        <f>VartojimasGamyba!J6912</f>
        <v>2024-06-14-22</v>
      </c>
      <c r="E6916" s="7">
        <f>VartojimasGamyba!G6912</f>
        <v>9.4E-2</v>
      </c>
      <c r="F6916" s="11"/>
      <c r="G6916" s="12">
        <f t="shared" si="1043"/>
        <v>5.1833333333333345</v>
      </c>
      <c r="H6916" s="12">
        <v>0</v>
      </c>
      <c r="I6916" s="12">
        <v>0.10444444444444445</v>
      </c>
      <c r="J6916" s="12">
        <v>0</v>
      </c>
      <c r="K6916" s="12"/>
      <c r="L6916" s="12">
        <f>VartojimasGamyba!H6912</f>
        <v>0</v>
      </c>
      <c r="M6916" s="19">
        <f t="shared" si="1035"/>
        <v>-1.3877787807814457E-17</v>
      </c>
      <c r="N6916" s="7">
        <f t="shared" si="1036"/>
        <v>-3.8906378119207833E-15</v>
      </c>
      <c r="O6916" s="7">
        <f t="shared" si="1037"/>
        <v>-3.8906378119207833E-15</v>
      </c>
      <c r="P6916" s="7" t="s">
        <v>8872</v>
      </c>
      <c r="R6916" s="7"/>
      <c r="S6916" s="47">
        <f t="shared" si="1038"/>
        <v>-1.3877787807814457E-17</v>
      </c>
      <c r="T6916" s="47">
        <f t="shared" si="1039"/>
        <v>0</v>
      </c>
      <c r="U6916" s="47">
        <f t="shared" si="1040"/>
        <v>280.35000000000002</v>
      </c>
      <c r="V6916" s="47">
        <f t="shared" si="1041"/>
        <v>168.48</v>
      </c>
      <c r="W6916" s="11"/>
    </row>
    <row r="6917" spans="1:23" x14ac:dyDescent="0.45">
      <c r="A6917" t="s">
        <v>6922</v>
      </c>
      <c r="B6917">
        <v>93.73</v>
      </c>
      <c r="D6917" s="1" t="str">
        <f>VartojimasGamyba!J6913</f>
        <v>2024-06-14-23</v>
      </c>
      <c r="E6917" s="7">
        <f>VartojimasGamyba!G6913</f>
        <v>0.16500000000000001</v>
      </c>
      <c r="F6917" s="11"/>
      <c r="G6917" s="12">
        <f t="shared" si="1043"/>
        <v>5.0000000000000009</v>
      </c>
      <c r="H6917" s="12">
        <v>0</v>
      </c>
      <c r="I6917" s="12">
        <v>0.18333333333333335</v>
      </c>
      <c r="J6917" s="12">
        <v>0</v>
      </c>
      <c r="K6917" s="12"/>
      <c r="L6917" s="12">
        <f>VartojimasGamyba!H6913</f>
        <v>0</v>
      </c>
      <c r="M6917" s="19">
        <f t="shared" si="1035"/>
        <v>0</v>
      </c>
      <c r="N6917" s="7">
        <f t="shared" si="1036"/>
        <v>0</v>
      </c>
      <c r="O6917" s="7">
        <f t="shared" si="1037"/>
        <v>0</v>
      </c>
      <c r="P6917" s="7">
        <f>SUM(O6894:O6917)</f>
        <v>-3.8906378119207833E-15</v>
      </c>
      <c r="Q6917" s="7">
        <f>SUMPRODUCT(B6894:B6917,E6894:E6917)+SUM(E6894:E6917)*$Z$21-SUMPRODUCT(B6894:B6917,L6894:L6917)+SUM(L6894:L6917)*ABS($Z$20)</f>
        <v>-1047.1342199999995</v>
      </c>
      <c r="R6917" s="7"/>
      <c r="S6917" s="47">
        <f t="shared" si="1038"/>
        <v>0</v>
      </c>
      <c r="T6917" s="47">
        <f t="shared" si="1039"/>
        <v>0</v>
      </c>
      <c r="U6917" s="47">
        <f t="shared" si="1040"/>
        <v>194.02</v>
      </c>
      <c r="V6917" s="47">
        <f t="shared" si="1041"/>
        <v>82.15</v>
      </c>
      <c r="W6917" s="11">
        <f>IF(P6917&lt;&gt;Q6917,1,0)</f>
        <v>1</v>
      </c>
    </row>
    <row r="6918" spans="1:23" x14ac:dyDescent="0.45">
      <c r="A6918" t="s">
        <v>6923</v>
      </c>
      <c r="B6918">
        <v>90.96</v>
      </c>
      <c r="D6918" s="9" t="str">
        <f>VartojimasGamyba!J6914</f>
        <v>2024-06-15-00</v>
      </c>
      <c r="E6918" s="8">
        <f>VartojimasGamyba!G6914</f>
        <v>0.107</v>
      </c>
      <c r="F6918" s="11"/>
      <c r="G6918" s="7">
        <f>G6917+H6918-I6918</f>
        <v>3.8930000000000007</v>
      </c>
      <c r="H6918" s="7">
        <v>8.8929999999999989</v>
      </c>
      <c r="I6918" s="7">
        <v>10</v>
      </c>
      <c r="J6918" s="7">
        <v>0</v>
      </c>
      <c r="L6918" s="7">
        <f>VartojimasGamyba!H6914</f>
        <v>0</v>
      </c>
      <c r="M6918" s="15">
        <f t="shared" si="1035"/>
        <v>-1.7763568394002505E-15</v>
      </c>
      <c r="N6918" s="7">
        <f t="shared" si="1036"/>
        <v>-3.397282455352979E-13</v>
      </c>
      <c r="O6918" s="7">
        <f t="shared" si="1037"/>
        <v>-3.397282455352979E-13</v>
      </c>
      <c r="R6918" s="20" t="s">
        <v>8783</v>
      </c>
      <c r="S6918" s="47">
        <f t="shared" si="1038"/>
        <v>-1.7763568394002505E-15</v>
      </c>
      <c r="T6918" s="47">
        <f t="shared" si="1039"/>
        <v>0</v>
      </c>
      <c r="U6918" s="47">
        <f t="shared" si="1040"/>
        <v>191.25</v>
      </c>
      <c r="V6918" s="47">
        <f t="shared" si="1041"/>
        <v>79.38</v>
      </c>
      <c r="W6918" s="11"/>
    </row>
    <row r="6919" spans="1:23" x14ac:dyDescent="0.45">
      <c r="A6919" t="s">
        <v>6924</v>
      </c>
      <c r="B6919">
        <v>84.39</v>
      </c>
      <c r="D6919" s="9" t="str">
        <f>VartojimasGamyba!J6915</f>
        <v>2024-06-15-01</v>
      </c>
      <c r="E6919" s="8">
        <f>VartojimasGamyba!G6915</f>
        <v>0.10100000000000001</v>
      </c>
      <c r="F6919" s="11"/>
      <c r="G6919" s="7">
        <f t="shared" ref="G6919:G6941" si="1044">G6918+H6919-I6919</f>
        <v>2.7919999999999998</v>
      </c>
      <c r="H6919" s="7">
        <v>8.8989999999999991</v>
      </c>
      <c r="I6919" s="7">
        <v>10</v>
      </c>
      <c r="J6919" s="7">
        <v>0</v>
      </c>
      <c r="L6919" s="7">
        <f>VartojimasGamyba!H6915</f>
        <v>0</v>
      </c>
      <c r="M6919" s="15">
        <f t="shared" ref="M6919:M6982" si="1045">E6919+H6919-I6919*$J$2+J6919-L6919</f>
        <v>0</v>
      </c>
      <c r="N6919" s="7">
        <f t="shared" ref="N6919:N6982" si="1046">M6919*U6919-J6919*V6919</f>
        <v>0</v>
      </c>
      <c r="O6919" s="7">
        <f t="shared" ref="O6919:O6982" si="1047">(M6919)*(B6919+$Z$21)</f>
        <v>0</v>
      </c>
      <c r="R6919" s="7"/>
      <c r="S6919" s="47">
        <f t="shared" ref="S6919:S6982" si="1048">M6919+IF((L6919-E6919)&gt;0,(L6919-E6919),0)</f>
        <v>0</v>
      </c>
      <c r="T6919" s="47">
        <f t="shared" ref="T6919:T6982" si="1049">IF(L6919-E6919&lt;0,0,L6919-E6919)</f>
        <v>0</v>
      </c>
      <c r="U6919" s="47">
        <f t="shared" ref="U6919:U6982" si="1050">B6919+$Z$21</f>
        <v>184.68</v>
      </c>
      <c r="V6919" s="47">
        <f t="shared" ref="V6919:V6982" si="1051">B6919+$Z$20</f>
        <v>72.81</v>
      </c>
      <c r="W6919" s="11"/>
    </row>
    <row r="6920" spans="1:23" x14ac:dyDescent="0.45">
      <c r="A6920" t="s">
        <v>6925</v>
      </c>
      <c r="B6920">
        <v>42.66</v>
      </c>
      <c r="D6920" s="9" t="str">
        <f>VartojimasGamyba!J6916</f>
        <v>2024-06-15-02</v>
      </c>
      <c r="E6920" s="8">
        <f>VartojimasGamyba!G6916</f>
        <v>0.23100000000000001</v>
      </c>
      <c r="F6920" s="11"/>
      <c r="G6920" s="7">
        <f t="shared" si="1044"/>
        <v>1.5730000000000093</v>
      </c>
      <c r="H6920" s="7">
        <v>8.7810000000000095</v>
      </c>
      <c r="I6920" s="7">
        <v>10</v>
      </c>
      <c r="J6920" s="7">
        <v>0</v>
      </c>
      <c r="L6920" s="7">
        <f>VartojimasGamyba!H6916</f>
        <v>1.2E-2</v>
      </c>
      <c r="M6920" s="15">
        <f t="shared" si="1045"/>
        <v>9.3362817477071758E-15</v>
      </c>
      <c r="N6920" s="7">
        <f t="shared" si="1046"/>
        <v>1.3346214758347406E-12</v>
      </c>
      <c r="O6920" s="7">
        <f t="shared" si="1047"/>
        <v>1.3346214758347406E-12</v>
      </c>
      <c r="R6920" s="7"/>
      <c r="S6920" s="47">
        <f t="shared" si="1048"/>
        <v>9.3362817477071758E-15</v>
      </c>
      <c r="T6920" s="47">
        <f t="shared" si="1049"/>
        <v>0</v>
      </c>
      <c r="U6920" s="47">
        <f t="shared" si="1050"/>
        <v>142.94999999999999</v>
      </c>
      <c r="V6920" s="47">
        <f t="shared" si="1051"/>
        <v>31.08</v>
      </c>
      <c r="W6920" s="11"/>
    </row>
    <row r="6921" spans="1:23" x14ac:dyDescent="0.45">
      <c r="A6921" t="s">
        <v>6926</v>
      </c>
      <c r="B6921">
        <v>31.61</v>
      </c>
      <c r="D6921" s="9" t="str">
        <f>VartojimasGamyba!J6917</f>
        <v>2024-06-15-03</v>
      </c>
      <c r="E6921" s="8">
        <f>VartojimasGamyba!G6917</f>
        <v>7.6999999999999999E-2</v>
      </c>
      <c r="F6921" s="11"/>
      <c r="G6921" s="7">
        <f t="shared" si="1044"/>
        <v>0.5730000000000075</v>
      </c>
      <c r="H6921" s="7">
        <v>8.9999999999999982</v>
      </c>
      <c r="I6921" s="7">
        <v>10</v>
      </c>
      <c r="J6921" s="7">
        <v>3.1E-2</v>
      </c>
      <c r="L6921" s="7">
        <f>VartojimasGamyba!H6917</f>
        <v>0.108</v>
      </c>
      <c r="M6921" s="15">
        <f t="shared" si="1045"/>
        <v>-1.8179902028236938E-15</v>
      </c>
      <c r="N6921" s="7">
        <f t="shared" si="1046"/>
        <v>-0.62093000000023979</v>
      </c>
      <c r="O6921" s="7">
        <f t="shared" si="1047"/>
        <v>-2.3979290775244524E-13</v>
      </c>
      <c r="R6921" s="7"/>
      <c r="S6921" s="47">
        <f t="shared" si="1048"/>
        <v>3.0999999999998182E-2</v>
      </c>
      <c r="T6921" s="47">
        <f t="shared" si="1049"/>
        <v>3.1E-2</v>
      </c>
      <c r="U6921" s="47">
        <f t="shared" si="1050"/>
        <v>131.9</v>
      </c>
      <c r="V6921" s="47">
        <f t="shared" si="1051"/>
        <v>20.03</v>
      </c>
      <c r="W6921" s="11"/>
    </row>
    <row r="6922" spans="1:23" x14ac:dyDescent="0.45">
      <c r="A6922" t="s">
        <v>6927</v>
      </c>
      <c r="B6922">
        <v>31.79</v>
      </c>
      <c r="D6922" s="9" t="str">
        <f>VartojimasGamyba!J6918</f>
        <v>2024-06-15-04</v>
      </c>
      <c r="E6922" s="8">
        <f>VartojimasGamyba!G6918</f>
        <v>3.0000000000000001E-3</v>
      </c>
      <c r="F6922" s="11"/>
      <c r="G6922" s="7">
        <f t="shared" si="1044"/>
        <v>0.5730000000000075</v>
      </c>
      <c r="H6922" s="7">
        <v>0</v>
      </c>
      <c r="I6922" s="7">
        <v>0</v>
      </c>
      <c r="J6922" s="7">
        <v>0.443</v>
      </c>
      <c r="L6922" s="7">
        <f>VartojimasGamyba!H6918</f>
        <v>0.44600000000000001</v>
      </c>
      <c r="M6922" s="15">
        <f t="shared" si="1045"/>
        <v>0</v>
      </c>
      <c r="N6922" s="7">
        <f t="shared" si="1046"/>
        <v>-8.95303</v>
      </c>
      <c r="O6922" s="7">
        <f t="shared" si="1047"/>
        <v>0</v>
      </c>
      <c r="R6922" s="7"/>
      <c r="S6922" s="47">
        <f t="shared" si="1048"/>
        <v>0.443</v>
      </c>
      <c r="T6922" s="47">
        <f t="shared" si="1049"/>
        <v>0.443</v>
      </c>
      <c r="U6922" s="47">
        <f t="shared" si="1050"/>
        <v>132.08000000000001</v>
      </c>
      <c r="V6922" s="47">
        <f t="shared" si="1051"/>
        <v>20.21</v>
      </c>
      <c r="W6922" s="11"/>
    </row>
    <row r="6923" spans="1:23" x14ac:dyDescent="0.45">
      <c r="A6923" t="s">
        <v>6928</v>
      </c>
      <c r="B6923">
        <v>22.66</v>
      </c>
      <c r="D6923" s="9" t="str">
        <f>VartojimasGamyba!J6919</f>
        <v>2024-06-15-05</v>
      </c>
      <c r="E6923" s="8">
        <f>VartojimasGamyba!G6919</f>
        <v>9.4E-2</v>
      </c>
      <c r="F6923" s="11"/>
      <c r="G6923" s="7">
        <f t="shared" si="1044"/>
        <v>0</v>
      </c>
      <c r="H6923" s="7">
        <v>5.1570000000000213</v>
      </c>
      <c r="I6923" s="7">
        <v>5.7300000000000235</v>
      </c>
      <c r="J6923" s="7">
        <v>0.93800000000000006</v>
      </c>
      <c r="L6923" s="7">
        <f>VartojimasGamyba!H6919</f>
        <v>1.032</v>
      </c>
      <c r="M6923" s="15">
        <f t="shared" si="1045"/>
        <v>0</v>
      </c>
      <c r="N6923" s="7">
        <f t="shared" si="1046"/>
        <v>-10.393040000000001</v>
      </c>
      <c r="O6923" s="7">
        <f t="shared" si="1047"/>
        <v>0</v>
      </c>
      <c r="R6923" s="7"/>
      <c r="S6923" s="47">
        <f t="shared" si="1048"/>
        <v>0.93800000000000006</v>
      </c>
      <c r="T6923" s="47">
        <f t="shared" si="1049"/>
        <v>0.93800000000000006</v>
      </c>
      <c r="U6923" s="47">
        <f t="shared" si="1050"/>
        <v>122.95</v>
      </c>
      <c r="V6923" s="47">
        <f t="shared" si="1051"/>
        <v>11.08</v>
      </c>
      <c r="W6923" s="11"/>
    </row>
    <row r="6924" spans="1:23" x14ac:dyDescent="0.45">
      <c r="A6924" t="s">
        <v>6929</v>
      </c>
      <c r="B6924">
        <v>10.039999999999999</v>
      </c>
      <c r="D6924" s="9" t="str">
        <f>VartojimasGamyba!J6920</f>
        <v>2024-06-15-06</v>
      </c>
      <c r="E6924" s="8">
        <f>VartojimasGamyba!G6920</f>
        <v>0</v>
      </c>
      <c r="F6924" s="11"/>
      <c r="G6924" s="7">
        <f t="shared" si="1044"/>
        <v>0</v>
      </c>
      <c r="H6924" s="7">
        <v>10</v>
      </c>
      <c r="I6924" s="7">
        <v>10</v>
      </c>
      <c r="J6924" s="7">
        <v>1.2269999999999992</v>
      </c>
      <c r="L6924" s="7">
        <f>VartojimasGamyba!H6920</f>
        <v>2.2269999999999999</v>
      </c>
      <c r="M6924" s="15">
        <f t="shared" si="1045"/>
        <v>0</v>
      </c>
      <c r="N6924" s="7">
        <f t="shared" si="1046"/>
        <v>1.8895799999999998</v>
      </c>
      <c r="O6924" s="7">
        <f t="shared" si="1047"/>
        <v>0</v>
      </c>
      <c r="R6924" s="7"/>
      <c r="S6924" s="47">
        <f t="shared" si="1048"/>
        <v>2.2269999999999999</v>
      </c>
      <c r="T6924" s="47">
        <f t="shared" si="1049"/>
        <v>2.2269999999999999</v>
      </c>
      <c r="U6924" s="47">
        <f t="shared" si="1050"/>
        <v>110.33000000000001</v>
      </c>
      <c r="V6924" s="47">
        <f t="shared" si="1051"/>
        <v>-1.5400000000000009</v>
      </c>
      <c r="W6924" s="11"/>
    </row>
    <row r="6925" spans="1:23" x14ac:dyDescent="0.45">
      <c r="A6925" t="s">
        <v>6930</v>
      </c>
      <c r="B6925">
        <v>3.41</v>
      </c>
      <c r="D6925" s="9" t="str">
        <f>VartojimasGamyba!J6921</f>
        <v>2024-06-15-07</v>
      </c>
      <c r="E6925" s="8">
        <f>VartojimasGamyba!G6921</f>
        <v>0</v>
      </c>
      <c r="F6925" s="11"/>
      <c r="G6925" s="7">
        <f t="shared" si="1044"/>
        <v>2.5277777777777777</v>
      </c>
      <c r="H6925" s="7">
        <v>10</v>
      </c>
      <c r="I6925" s="7">
        <v>7.4722222222222223</v>
      </c>
      <c r="J6925" s="7">
        <v>0</v>
      </c>
      <c r="L6925" s="7">
        <f>VartojimasGamyba!H6921</f>
        <v>3.2749999999999999</v>
      </c>
      <c r="M6925" s="15">
        <f t="shared" si="1045"/>
        <v>0</v>
      </c>
      <c r="N6925" s="7">
        <f t="shared" si="1046"/>
        <v>0</v>
      </c>
      <c r="O6925" s="7">
        <f t="shared" si="1047"/>
        <v>0</v>
      </c>
      <c r="R6925" s="7"/>
      <c r="S6925" s="47">
        <f t="shared" si="1048"/>
        <v>3.2749999999999999</v>
      </c>
      <c r="T6925" s="47">
        <f t="shared" si="1049"/>
        <v>3.2749999999999999</v>
      </c>
      <c r="U6925" s="47">
        <f t="shared" si="1050"/>
        <v>103.7</v>
      </c>
      <c r="V6925" s="47">
        <f t="shared" si="1051"/>
        <v>-8.17</v>
      </c>
      <c r="W6925" s="11"/>
    </row>
    <row r="6926" spans="1:23" x14ac:dyDescent="0.45">
      <c r="A6926" t="s">
        <v>6931</v>
      </c>
      <c r="B6926">
        <v>5.59</v>
      </c>
      <c r="D6926" s="9" t="str">
        <f>VartojimasGamyba!J6922</f>
        <v>2024-06-15-08</v>
      </c>
      <c r="E6926" s="8">
        <f>VartojimasGamyba!G6922</f>
        <v>0</v>
      </c>
      <c r="F6926" s="11"/>
      <c r="G6926" s="7">
        <f t="shared" si="1044"/>
        <v>2.5277777777777786</v>
      </c>
      <c r="H6926" s="7">
        <v>10</v>
      </c>
      <c r="I6926" s="7">
        <v>10</v>
      </c>
      <c r="J6926" s="7">
        <v>3.0119999999999996</v>
      </c>
      <c r="L6926" s="7">
        <f>VartojimasGamyba!H6922</f>
        <v>4.0119999999999996</v>
      </c>
      <c r="M6926" s="15">
        <f t="shared" si="1045"/>
        <v>0</v>
      </c>
      <c r="N6926" s="7">
        <f t="shared" si="1046"/>
        <v>18.041879999999999</v>
      </c>
      <c r="O6926" s="7">
        <f t="shared" si="1047"/>
        <v>0</v>
      </c>
      <c r="R6926" s="7"/>
      <c r="S6926" s="47">
        <f t="shared" si="1048"/>
        <v>4.0119999999999996</v>
      </c>
      <c r="T6926" s="47">
        <f t="shared" si="1049"/>
        <v>4.0119999999999996</v>
      </c>
      <c r="U6926" s="47">
        <f t="shared" si="1050"/>
        <v>105.88000000000001</v>
      </c>
      <c r="V6926" s="47">
        <f t="shared" si="1051"/>
        <v>-5.99</v>
      </c>
      <c r="W6926" s="11"/>
    </row>
    <row r="6927" spans="1:23" x14ac:dyDescent="0.45">
      <c r="A6927" t="s">
        <v>6932</v>
      </c>
      <c r="B6927">
        <v>5.13</v>
      </c>
      <c r="D6927" s="9" t="str">
        <f>VartojimasGamyba!J6923</f>
        <v>2024-06-15-09</v>
      </c>
      <c r="E6927" s="8">
        <f>VartojimasGamyba!G6923</f>
        <v>0.127</v>
      </c>
      <c r="F6927" s="11"/>
      <c r="G6927" s="7">
        <f t="shared" si="1044"/>
        <v>3.5429999999999993</v>
      </c>
      <c r="H6927" s="7">
        <v>10</v>
      </c>
      <c r="I6927" s="7">
        <v>8.9847777777777793</v>
      </c>
      <c r="J6927" s="7">
        <v>1.9733000000000018</v>
      </c>
      <c r="L6927" s="7">
        <f>VartojimasGamyba!H6923</f>
        <v>4.0140000000000002</v>
      </c>
      <c r="M6927" s="15">
        <f t="shared" si="1045"/>
        <v>0</v>
      </c>
      <c r="N6927" s="7">
        <f t="shared" si="1046"/>
        <v>12.727785000000011</v>
      </c>
      <c r="O6927" s="7">
        <f t="shared" si="1047"/>
        <v>0</v>
      </c>
      <c r="R6927" s="7"/>
      <c r="S6927" s="47">
        <f t="shared" si="1048"/>
        <v>3.8870000000000005</v>
      </c>
      <c r="T6927" s="47">
        <f t="shared" si="1049"/>
        <v>3.8870000000000005</v>
      </c>
      <c r="U6927" s="47">
        <f t="shared" si="1050"/>
        <v>105.42</v>
      </c>
      <c r="V6927" s="47">
        <f t="shared" si="1051"/>
        <v>-6.45</v>
      </c>
      <c r="W6927" s="11"/>
    </row>
    <row r="6928" spans="1:23" x14ac:dyDescent="0.45">
      <c r="A6928" t="s">
        <v>6933</v>
      </c>
      <c r="B6928">
        <v>4.99</v>
      </c>
      <c r="D6928" s="9" t="str">
        <f>VartojimasGamyba!J6924</f>
        <v>2024-06-15-10</v>
      </c>
      <c r="E6928" s="8">
        <f>VartojimasGamyba!G6924</f>
        <v>0.48799999999999999</v>
      </c>
      <c r="F6928" s="11"/>
      <c r="G6928" s="7">
        <f t="shared" si="1044"/>
        <v>6.0985555555555537</v>
      </c>
      <c r="H6928" s="7">
        <v>10</v>
      </c>
      <c r="I6928" s="7">
        <v>7.4444444444444455</v>
      </c>
      <c r="J6928" s="7">
        <v>0</v>
      </c>
      <c r="L6928" s="7">
        <f>VartojimasGamyba!H6924</f>
        <v>3.7879999999999998</v>
      </c>
      <c r="M6928" s="15">
        <f t="shared" si="1045"/>
        <v>0</v>
      </c>
      <c r="N6928" s="7">
        <f t="shared" si="1046"/>
        <v>0</v>
      </c>
      <c r="O6928" s="7">
        <f t="shared" si="1047"/>
        <v>0</v>
      </c>
      <c r="R6928" s="7"/>
      <c r="S6928" s="47">
        <f t="shared" si="1048"/>
        <v>3.3</v>
      </c>
      <c r="T6928" s="47">
        <f t="shared" si="1049"/>
        <v>3.3</v>
      </c>
      <c r="U6928" s="47">
        <f t="shared" si="1050"/>
        <v>105.28</v>
      </c>
      <c r="V6928" s="47">
        <f t="shared" si="1051"/>
        <v>-6.59</v>
      </c>
      <c r="W6928" s="11"/>
    </row>
    <row r="6929" spans="1:23" x14ac:dyDescent="0.45">
      <c r="A6929" t="s">
        <v>6934</v>
      </c>
      <c r="B6929">
        <v>4.99</v>
      </c>
      <c r="D6929" s="9" t="str">
        <f>VartojimasGamyba!J6925</f>
        <v>2024-06-15-11</v>
      </c>
      <c r="E6929" s="8">
        <f>VartojimasGamyba!G6925</f>
        <v>5.0999999999999997E-2</v>
      </c>
      <c r="F6929" s="11"/>
      <c r="G6929" s="7">
        <f t="shared" si="1044"/>
        <v>8.9607777777777731</v>
      </c>
      <c r="H6929" s="7">
        <v>10</v>
      </c>
      <c r="I6929" s="7">
        <v>7.1377777777777798</v>
      </c>
      <c r="J6929" s="7">
        <v>0</v>
      </c>
      <c r="L6929" s="7">
        <f>VartojimasGamyba!H6925</f>
        <v>3.6269999999999998</v>
      </c>
      <c r="M6929" s="15">
        <f t="shared" si="1045"/>
        <v>0</v>
      </c>
      <c r="N6929" s="7">
        <f t="shared" si="1046"/>
        <v>0</v>
      </c>
      <c r="O6929" s="7">
        <f t="shared" si="1047"/>
        <v>0</v>
      </c>
      <c r="R6929" s="7"/>
      <c r="S6929" s="47">
        <f t="shared" si="1048"/>
        <v>3.5759999999999996</v>
      </c>
      <c r="T6929" s="47">
        <f t="shared" si="1049"/>
        <v>3.5759999999999996</v>
      </c>
      <c r="U6929" s="47">
        <f t="shared" si="1050"/>
        <v>105.28</v>
      </c>
      <c r="V6929" s="47">
        <f t="shared" si="1051"/>
        <v>-6.59</v>
      </c>
      <c r="W6929" s="11"/>
    </row>
    <row r="6930" spans="1:23" x14ac:dyDescent="0.45">
      <c r="A6930" t="s">
        <v>6935</v>
      </c>
      <c r="B6930">
        <v>4.99</v>
      </c>
      <c r="D6930" s="9" t="str">
        <f>VartojimasGamyba!J6926</f>
        <v>2024-06-15-12</v>
      </c>
      <c r="E6930" s="8">
        <f>VartojimasGamyba!G6926</f>
        <v>0</v>
      </c>
      <c r="F6930" s="11"/>
      <c r="G6930" s="7">
        <f t="shared" si="1044"/>
        <v>11.73855555555555</v>
      </c>
      <c r="H6930" s="7">
        <v>10</v>
      </c>
      <c r="I6930" s="7">
        <v>7.2222222222222223</v>
      </c>
      <c r="J6930" s="7">
        <v>0</v>
      </c>
      <c r="L6930" s="7">
        <f>VartojimasGamyba!H6926</f>
        <v>3.5</v>
      </c>
      <c r="M6930" s="15">
        <f t="shared" si="1045"/>
        <v>0</v>
      </c>
      <c r="N6930" s="7">
        <f t="shared" si="1046"/>
        <v>0</v>
      </c>
      <c r="O6930" s="7">
        <f t="shared" si="1047"/>
        <v>0</v>
      </c>
      <c r="R6930" s="7"/>
      <c r="S6930" s="47">
        <f t="shared" si="1048"/>
        <v>3.5</v>
      </c>
      <c r="T6930" s="47">
        <f t="shared" si="1049"/>
        <v>3.5</v>
      </c>
      <c r="U6930" s="47">
        <f t="shared" si="1050"/>
        <v>105.28</v>
      </c>
      <c r="V6930" s="47">
        <f t="shared" si="1051"/>
        <v>-6.59</v>
      </c>
      <c r="W6930" s="11"/>
    </row>
    <row r="6931" spans="1:23" x14ac:dyDescent="0.45">
      <c r="A6931" t="s">
        <v>6936</v>
      </c>
      <c r="B6931">
        <v>5</v>
      </c>
      <c r="D6931" s="9" t="str">
        <f>VartojimasGamyba!J6927</f>
        <v>2024-06-15-13</v>
      </c>
      <c r="E6931" s="8">
        <f>VartojimasGamyba!G6927</f>
        <v>4.0000000000000001E-3</v>
      </c>
      <c r="F6931" s="11"/>
      <c r="G6931" s="7">
        <f t="shared" si="1044"/>
        <v>13.764111111111104</v>
      </c>
      <c r="H6931" s="7">
        <v>10</v>
      </c>
      <c r="I6931" s="7">
        <v>7.9744444444444458</v>
      </c>
      <c r="J6931" s="7">
        <v>0</v>
      </c>
      <c r="L6931" s="7">
        <f>VartojimasGamyba!H6927</f>
        <v>2.827</v>
      </c>
      <c r="M6931" s="15">
        <f t="shared" si="1045"/>
        <v>0</v>
      </c>
      <c r="N6931" s="7">
        <f t="shared" si="1046"/>
        <v>0</v>
      </c>
      <c r="O6931" s="7">
        <f t="shared" si="1047"/>
        <v>0</v>
      </c>
      <c r="R6931" s="7"/>
      <c r="S6931" s="47">
        <f t="shared" si="1048"/>
        <v>2.823</v>
      </c>
      <c r="T6931" s="47">
        <f t="shared" si="1049"/>
        <v>2.823</v>
      </c>
      <c r="U6931" s="47">
        <f t="shared" si="1050"/>
        <v>105.29</v>
      </c>
      <c r="V6931" s="47">
        <f t="shared" si="1051"/>
        <v>-6.58</v>
      </c>
      <c r="W6931" s="11"/>
    </row>
    <row r="6932" spans="1:23" x14ac:dyDescent="0.45">
      <c r="A6932" t="s">
        <v>6937</v>
      </c>
      <c r="B6932">
        <v>4.99</v>
      </c>
      <c r="D6932" s="9" t="str">
        <f>VartojimasGamyba!J6928</f>
        <v>2024-06-15-14</v>
      </c>
      <c r="E6932" s="8">
        <f>VartojimasGamyba!G6928</f>
        <v>0.10100000000000001</v>
      </c>
      <c r="F6932" s="11"/>
      <c r="G6932" s="7">
        <f t="shared" si="1044"/>
        <v>15.542999999999994</v>
      </c>
      <c r="H6932" s="7">
        <v>10</v>
      </c>
      <c r="I6932" s="7">
        <v>8.2211111111111119</v>
      </c>
      <c r="J6932" s="7">
        <v>0</v>
      </c>
      <c r="L6932" s="7">
        <f>VartojimasGamyba!H6928</f>
        <v>2.702</v>
      </c>
      <c r="M6932" s="15">
        <f t="shared" si="1045"/>
        <v>0</v>
      </c>
      <c r="N6932" s="7">
        <f t="shared" si="1046"/>
        <v>0</v>
      </c>
      <c r="O6932" s="7">
        <f t="shared" si="1047"/>
        <v>0</v>
      </c>
      <c r="R6932" s="7"/>
      <c r="S6932" s="47">
        <f t="shared" si="1048"/>
        <v>2.601</v>
      </c>
      <c r="T6932" s="47">
        <f t="shared" si="1049"/>
        <v>2.601</v>
      </c>
      <c r="U6932" s="47">
        <f t="shared" si="1050"/>
        <v>105.28</v>
      </c>
      <c r="V6932" s="47">
        <f t="shared" si="1051"/>
        <v>-6.59</v>
      </c>
      <c r="W6932" s="11"/>
    </row>
    <row r="6933" spans="1:23" x14ac:dyDescent="0.45">
      <c r="A6933" t="s">
        <v>6938</v>
      </c>
      <c r="B6933">
        <v>7.4</v>
      </c>
      <c r="D6933" s="9" t="str">
        <f>VartojimasGamyba!J6929</f>
        <v>2024-06-15-15</v>
      </c>
      <c r="E6933" s="8">
        <f>VartojimasGamyba!G6929</f>
        <v>0</v>
      </c>
      <c r="F6933" s="11"/>
      <c r="G6933" s="7">
        <f t="shared" si="1044"/>
        <v>14.542999999999999</v>
      </c>
      <c r="H6933" s="7">
        <v>9.0000000000000036</v>
      </c>
      <c r="I6933" s="7">
        <v>10</v>
      </c>
      <c r="J6933" s="7">
        <v>1.8009999999999999</v>
      </c>
      <c r="L6933" s="7">
        <f>VartojimasGamyba!H6929</f>
        <v>1.8009999999999999</v>
      </c>
      <c r="M6933" s="15">
        <f t="shared" si="1045"/>
        <v>3.5527136788005009E-15</v>
      </c>
      <c r="N6933" s="7">
        <f t="shared" si="1046"/>
        <v>7.5281800000003818</v>
      </c>
      <c r="O6933" s="7">
        <f t="shared" si="1047"/>
        <v>3.8259173607002599E-13</v>
      </c>
      <c r="R6933" s="7"/>
      <c r="S6933" s="47">
        <f t="shared" si="1048"/>
        <v>1.8010000000000035</v>
      </c>
      <c r="T6933" s="47">
        <f t="shared" si="1049"/>
        <v>1.8009999999999999</v>
      </c>
      <c r="U6933" s="47">
        <f t="shared" si="1050"/>
        <v>107.69000000000001</v>
      </c>
      <c r="V6933" s="47">
        <f t="shared" si="1051"/>
        <v>-4.18</v>
      </c>
      <c r="W6933" s="11"/>
    </row>
    <row r="6934" spans="1:23" x14ac:dyDescent="0.45">
      <c r="A6934" t="s">
        <v>6939</v>
      </c>
      <c r="B6934">
        <v>14.06</v>
      </c>
      <c r="D6934" s="9" t="str">
        <f>VartojimasGamyba!J6930</f>
        <v>2024-06-15-16</v>
      </c>
      <c r="E6934" s="8">
        <f>VartojimasGamyba!G6930</f>
        <v>0</v>
      </c>
      <c r="F6934" s="11"/>
      <c r="G6934" s="7">
        <f t="shared" si="1044"/>
        <v>13.542999999999999</v>
      </c>
      <c r="H6934" s="7">
        <v>9</v>
      </c>
      <c r="I6934" s="7">
        <v>10</v>
      </c>
      <c r="J6934" s="7">
        <v>0.77300000000000002</v>
      </c>
      <c r="L6934" s="7">
        <f>VartojimasGamyba!H6930</f>
        <v>0.77300000000000002</v>
      </c>
      <c r="M6934" s="15">
        <f t="shared" si="1045"/>
        <v>0</v>
      </c>
      <c r="N6934" s="7">
        <f t="shared" si="1046"/>
        <v>-1.9170400000000003</v>
      </c>
      <c r="O6934" s="7">
        <f t="shared" si="1047"/>
        <v>0</v>
      </c>
      <c r="R6934" s="7"/>
      <c r="S6934" s="47">
        <f t="shared" si="1048"/>
        <v>0.77300000000000002</v>
      </c>
      <c r="T6934" s="47">
        <f t="shared" si="1049"/>
        <v>0.77300000000000002</v>
      </c>
      <c r="U6934" s="47">
        <f t="shared" si="1050"/>
        <v>114.35000000000001</v>
      </c>
      <c r="V6934" s="47">
        <f t="shared" si="1051"/>
        <v>2.4800000000000004</v>
      </c>
      <c r="W6934" s="11"/>
    </row>
    <row r="6935" spans="1:23" x14ac:dyDescent="0.45">
      <c r="A6935" t="s">
        <v>6940</v>
      </c>
      <c r="B6935">
        <v>12.06</v>
      </c>
      <c r="D6935" s="9" t="str">
        <f>VartojimasGamyba!J6931</f>
        <v>2024-06-15-17</v>
      </c>
      <c r="E6935" s="8">
        <f>VartojimasGamyba!G6931</f>
        <v>0.157</v>
      </c>
      <c r="F6935" s="11"/>
      <c r="G6935" s="7">
        <f t="shared" si="1044"/>
        <v>12.506999999999998</v>
      </c>
      <c r="H6935" s="7">
        <v>8.9640000000000004</v>
      </c>
      <c r="I6935" s="7">
        <v>10</v>
      </c>
      <c r="J6935" s="7">
        <v>0</v>
      </c>
      <c r="L6935" s="7">
        <f>VartojimasGamyba!H6931</f>
        <v>0.121</v>
      </c>
      <c r="M6935" s="15">
        <f t="shared" si="1045"/>
        <v>4.4408920985006262E-16</v>
      </c>
      <c r="N6935" s="7">
        <f t="shared" si="1046"/>
        <v>4.9893422726654539E-14</v>
      </c>
      <c r="O6935" s="7">
        <f t="shared" si="1047"/>
        <v>4.9893422726654539E-14</v>
      </c>
      <c r="R6935" s="7"/>
      <c r="S6935" s="47">
        <f t="shared" si="1048"/>
        <v>4.4408920985006262E-16</v>
      </c>
      <c r="T6935" s="47">
        <f t="shared" si="1049"/>
        <v>0</v>
      </c>
      <c r="U6935" s="47">
        <f t="shared" si="1050"/>
        <v>112.35000000000001</v>
      </c>
      <c r="V6935" s="47">
        <f t="shared" si="1051"/>
        <v>0.48000000000000043</v>
      </c>
      <c r="W6935" s="11"/>
    </row>
    <row r="6936" spans="1:23" x14ac:dyDescent="0.45">
      <c r="A6936" t="s">
        <v>6941</v>
      </c>
      <c r="B6936">
        <v>30</v>
      </c>
      <c r="D6936" s="9" t="str">
        <f>VartojimasGamyba!J6932</f>
        <v>2024-06-15-18</v>
      </c>
      <c r="E6936" s="8">
        <f>VartojimasGamyba!G6932</f>
        <v>0.20399999999999999</v>
      </c>
      <c r="F6936" s="11"/>
      <c r="G6936" s="7">
        <f t="shared" si="1044"/>
        <v>11.338000000000001</v>
      </c>
      <c r="H6936" s="7">
        <v>8.8310000000000013</v>
      </c>
      <c r="I6936" s="7">
        <v>10</v>
      </c>
      <c r="J6936" s="7">
        <v>0</v>
      </c>
      <c r="L6936" s="7">
        <f>VartojimasGamyba!H6932</f>
        <v>3.5000000000000003E-2</v>
      </c>
      <c r="M6936" s="15">
        <f t="shared" si="1045"/>
        <v>1.915134717478395E-15</v>
      </c>
      <c r="N6936" s="7">
        <f t="shared" si="1046"/>
        <v>2.4952290234026015E-13</v>
      </c>
      <c r="O6936" s="7">
        <f t="shared" si="1047"/>
        <v>2.4952290234026015E-13</v>
      </c>
      <c r="R6936" s="7"/>
      <c r="S6936" s="47">
        <f t="shared" si="1048"/>
        <v>1.915134717478395E-15</v>
      </c>
      <c r="T6936" s="47">
        <f t="shared" si="1049"/>
        <v>0</v>
      </c>
      <c r="U6936" s="47">
        <f t="shared" si="1050"/>
        <v>130.29000000000002</v>
      </c>
      <c r="V6936" s="47">
        <f t="shared" si="1051"/>
        <v>18.420000000000002</v>
      </c>
      <c r="W6936" s="11"/>
    </row>
    <row r="6937" spans="1:23" x14ac:dyDescent="0.45">
      <c r="A6937" t="s">
        <v>6942</v>
      </c>
      <c r="B6937">
        <v>24.99</v>
      </c>
      <c r="D6937" s="9" t="str">
        <f>VartojimasGamyba!J6933</f>
        <v>2024-06-15-19</v>
      </c>
      <c r="E6937" s="8">
        <f>VartojimasGamyba!G6933</f>
        <v>0.31900000000000001</v>
      </c>
      <c r="F6937" s="11"/>
      <c r="G6937" s="7">
        <f t="shared" si="1044"/>
        <v>10.019000000000013</v>
      </c>
      <c r="H6937" s="7">
        <v>8.6810000000000116</v>
      </c>
      <c r="I6937" s="7">
        <v>10</v>
      </c>
      <c r="J6937" s="7">
        <v>0</v>
      </c>
      <c r="L6937" s="7">
        <f>VartojimasGamyba!H6933</f>
        <v>0</v>
      </c>
      <c r="M6937" s="15">
        <f t="shared" si="1045"/>
        <v>1.2434497875801753E-14</v>
      </c>
      <c r="N6937" s="7">
        <f t="shared" si="1046"/>
        <v>1.5577938938804437E-12</v>
      </c>
      <c r="O6937" s="7">
        <f t="shared" si="1047"/>
        <v>1.5577938938804437E-12</v>
      </c>
      <c r="R6937" s="7"/>
      <c r="S6937" s="47">
        <f t="shared" si="1048"/>
        <v>1.2434497875801753E-14</v>
      </c>
      <c r="T6937" s="47">
        <f t="shared" si="1049"/>
        <v>0</v>
      </c>
      <c r="U6937" s="47">
        <f t="shared" si="1050"/>
        <v>125.28</v>
      </c>
      <c r="V6937" s="47">
        <f t="shared" si="1051"/>
        <v>13.409999999999998</v>
      </c>
      <c r="W6937" s="11"/>
    </row>
    <row r="6938" spans="1:23" x14ac:dyDescent="0.45">
      <c r="A6938" t="s">
        <v>6943</v>
      </c>
      <c r="B6938">
        <v>131.03</v>
      </c>
      <c r="D6938" s="9" t="str">
        <f>VartojimasGamyba!J6934</f>
        <v>2024-06-15-20</v>
      </c>
      <c r="E6938" s="8">
        <f>VartojimasGamyba!G6934</f>
        <v>0.25900000000000001</v>
      </c>
      <c r="F6938" s="11"/>
      <c r="G6938" s="7">
        <f t="shared" si="1044"/>
        <v>8.7600000000000122</v>
      </c>
      <c r="H6938" s="7">
        <v>8.7410000000000014</v>
      </c>
      <c r="I6938" s="7">
        <v>10</v>
      </c>
      <c r="J6938" s="7">
        <v>0</v>
      </c>
      <c r="L6938" s="7">
        <f>VartojimasGamyba!H6934</f>
        <v>0</v>
      </c>
      <c r="M6938" s="15">
        <f t="shared" si="1045"/>
        <v>1.7763568394002505E-15</v>
      </c>
      <c r="N6938" s="7">
        <f t="shared" si="1046"/>
        <v>4.1090686409006593E-13</v>
      </c>
      <c r="O6938" s="7">
        <f t="shared" si="1047"/>
        <v>4.1090686409006593E-13</v>
      </c>
      <c r="P6938" s="7" t="s">
        <v>8873</v>
      </c>
      <c r="R6938" s="7"/>
      <c r="S6938" s="47">
        <f t="shared" si="1048"/>
        <v>1.7763568394002505E-15</v>
      </c>
      <c r="T6938" s="47">
        <f t="shared" si="1049"/>
        <v>0</v>
      </c>
      <c r="U6938" s="47">
        <f t="shared" si="1050"/>
        <v>231.32</v>
      </c>
      <c r="V6938" s="47">
        <f t="shared" si="1051"/>
        <v>119.45</v>
      </c>
      <c r="W6938" s="11"/>
    </row>
    <row r="6939" spans="1:23" x14ac:dyDescent="0.45">
      <c r="A6939" t="s">
        <v>6944</v>
      </c>
      <c r="B6939">
        <v>130.26</v>
      </c>
      <c r="D6939" s="9" t="str">
        <f>VartojimasGamyba!J6935</f>
        <v>2024-06-15-21</v>
      </c>
      <c r="E6939" s="8">
        <f>VartojimasGamyba!G6935</f>
        <v>0.20599999999999999</v>
      </c>
      <c r="F6939" s="11"/>
      <c r="G6939" s="7">
        <f t="shared" si="1044"/>
        <v>7.5540000000000092</v>
      </c>
      <c r="H6939" s="7">
        <v>8.7939999999999987</v>
      </c>
      <c r="I6939" s="7">
        <v>10</v>
      </c>
      <c r="J6939" s="7">
        <v>0</v>
      </c>
      <c r="L6939" s="7">
        <f>VartojimasGamyba!H6935</f>
        <v>0</v>
      </c>
      <c r="M6939" s="15">
        <f t="shared" si="1045"/>
        <v>-1.7763568394002505E-15</v>
      </c>
      <c r="N6939" s="7">
        <f t="shared" si="1046"/>
        <v>-4.0953906932372776E-13</v>
      </c>
      <c r="O6939" s="7">
        <f t="shared" si="1047"/>
        <v>-4.0953906932372776E-13</v>
      </c>
      <c r="P6939" s="7">
        <f>SUM(N6918:N6941)</f>
        <v>18.303385000000937</v>
      </c>
      <c r="R6939" s="7"/>
      <c r="S6939" s="47">
        <f t="shared" si="1048"/>
        <v>-1.7763568394002505E-15</v>
      </c>
      <c r="T6939" s="47">
        <f t="shared" si="1049"/>
        <v>0</v>
      </c>
      <c r="U6939" s="47">
        <f t="shared" si="1050"/>
        <v>230.55</v>
      </c>
      <c r="V6939" s="47">
        <f t="shared" si="1051"/>
        <v>118.67999999999999</v>
      </c>
      <c r="W6939" s="11"/>
    </row>
    <row r="6940" spans="1:23" x14ac:dyDescent="0.45">
      <c r="A6940" t="s">
        <v>6945</v>
      </c>
      <c r="B6940">
        <v>132.46</v>
      </c>
      <c r="D6940" s="9" t="str">
        <f>VartojimasGamyba!J6936</f>
        <v>2024-06-15-22</v>
      </c>
      <c r="E6940" s="8">
        <f>VartojimasGamyba!G6936</f>
        <v>0.316</v>
      </c>
      <c r="F6940" s="11"/>
      <c r="G6940" s="7">
        <f t="shared" si="1044"/>
        <v>6.2379999999999995</v>
      </c>
      <c r="H6940" s="7">
        <v>8.6839999999999904</v>
      </c>
      <c r="I6940" s="7">
        <v>10</v>
      </c>
      <c r="J6940" s="7">
        <v>0</v>
      </c>
      <c r="L6940" s="7">
        <f>VartojimasGamyba!H6936</f>
        <v>0</v>
      </c>
      <c r="M6940" s="15">
        <f t="shared" si="1045"/>
        <v>-8.8817841970012523E-15</v>
      </c>
      <c r="N6940" s="7">
        <f t="shared" si="1046"/>
        <v>-2.0672352718520415E-12</v>
      </c>
      <c r="O6940" s="7">
        <f t="shared" si="1047"/>
        <v>-2.0672352718520415E-12</v>
      </c>
      <c r="P6940" s="7" t="s">
        <v>8872</v>
      </c>
      <c r="R6940" s="7"/>
      <c r="S6940" s="47">
        <f t="shared" si="1048"/>
        <v>-8.8817841970012523E-15</v>
      </c>
      <c r="T6940" s="47">
        <f t="shared" si="1049"/>
        <v>0</v>
      </c>
      <c r="U6940" s="47">
        <f t="shared" si="1050"/>
        <v>232.75</v>
      </c>
      <c r="V6940" s="47">
        <f t="shared" si="1051"/>
        <v>120.88000000000001</v>
      </c>
      <c r="W6940" s="11"/>
    </row>
    <row r="6941" spans="1:23" x14ac:dyDescent="0.45">
      <c r="A6941" t="s">
        <v>6946</v>
      </c>
      <c r="B6941">
        <v>42.66</v>
      </c>
      <c r="D6941" s="9" t="str">
        <f>VartojimasGamyba!J6937</f>
        <v>2024-06-15-23</v>
      </c>
      <c r="E6941" s="8">
        <f>VartojimasGamyba!G6937</f>
        <v>0.23799999999999999</v>
      </c>
      <c r="F6941" s="11"/>
      <c r="G6941" s="7">
        <f t="shared" si="1044"/>
        <v>5</v>
      </c>
      <c r="H6941" s="7">
        <v>8.7620000000000005</v>
      </c>
      <c r="I6941" s="7">
        <v>10</v>
      </c>
      <c r="J6941" s="7">
        <v>0</v>
      </c>
      <c r="L6941" s="7">
        <f>VartojimasGamyba!H6937</f>
        <v>0</v>
      </c>
      <c r="M6941" s="15">
        <f t="shared" si="1045"/>
        <v>0</v>
      </c>
      <c r="N6941" s="7">
        <f t="shared" si="1046"/>
        <v>0</v>
      </c>
      <c r="O6941" s="7">
        <f t="shared" si="1047"/>
        <v>0</v>
      </c>
      <c r="P6941" s="7">
        <f>SUM(O6918:O6941)</f>
        <v>9.2903480047867875E-13</v>
      </c>
      <c r="Q6941" s="7">
        <f>SUMPRODUCT(B6918:B6941,E6918:E6941)+SUM(E6918:E6941)*$Z$21-SUMPRODUCT(B6918:B6941,L6918:L6941)+SUM(L6918:L6941)*ABS($Z$20)</f>
        <v>644.96526999999992</v>
      </c>
      <c r="R6941" s="7"/>
      <c r="S6941" s="47">
        <f t="shared" si="1048"/>
        <v>0</v>
      </c>
      <c r="T6941" s="47">
        <f t="shared" si="1049"/>
        <v>0</v>
      </c>
      <c r="U6941" s="47">
        <f t="shared" si="1050"/>
        <v>142.94999999999999</v>
      </c>
      <c r="V6941" s="47">
        <f t="shared" si="1051"/>
        <v>31.08</v>
      </c>
      <c r="W6941" s="11">
        <f>IF(P6941&lt;&gt;Q6941,1,0)</f>
        <v>1</v>
      </c>
    </row>
    <row r="6942" spans="1:23" x14ac:dyDescent="0.45">
      <c r="A6942" t="s">
        <v>6947</v>
      </c>
      <c r="B6942">
        <v>27.71</v>
      </c>
      <c r="D6942" s="1" t="str">
        <f>VartojimasGamyba!J6938</f>
        <v>2024-06-16-00</v>
      </c>
      <c r="E6942" s="7">
        <f>VartojimasGamyba!G6938</f>
        <v>0.10100000000000001</v>
      </c>
      <c r="F6942" s="11"/>
      <c r="G6942" s="12">
        <f>G6941+H6942-I6942</f>
        <v>3.8990000000000009</v>
      </c>
      <c r="H6942" s="12">
        <v>8.8990000000000009</v>
      </c>
      <c r="I6942" s="12">
        <v>10</v>
      </c>
      <c r="J6942" s="12">
        <v>0</v>
      </c>
      <c r="K6942" s="12"/>
      <c r="L6942" s="12">
        <f>VartojimasGamyba!H6938</f>
        <v>0</v>
      </c>
      <c r="M6942" s="19">
        <f t="shared" si="1045"/>
        <v>1.7763568394002505E-15</v>
      </c>
      <c r="N6942" s="7">
        <f t="shared" si="1046"/>
        <v>2.2737367544323206E-13</v>
      </c>
      <c r="O6942" s="7">
        <f t="shared" si="1047"/>
        <v>2.2737367544323206E-13</v>
      </c>
      <c r="R6942" s="20" t="s">
        <v>8783</v>
      </c>
      <c r="S6942" s="47">
        <f t="shared" si="1048"/>
        <v>1.7763568394002505E-15</v>
      </c>
      <c r="T6942" s="47">
        <f t="shared" si="1049"/>
        <v>0</v>
      </c>
      <c r="U6942" s="47">
        <f t="shared" si="1050"/>
        <v>128</v>
      </c>
      <c r="V6942" s="47">
        <f t="shared" si="1051"/>
        <v>16.130000000000003</v>
      </c>
      <c r="W6942" s="11"/>
    </row>
    <row r="6943" spans="1:23" x14ac:dyDescent="0.45">
      <c r="A6943" t="s">
        <v>6948</v>
      </c>
      <c r="B6943">
        <v>24.31</v>
      </c>
      <c r="D6943" s="1" t="str">
        <f>VartojimasGamyba!J6939</f>
        <v>2024-06-16-01</v>
      </c>
      <c r="E6943" s="7">
        <f>VartojimasGamyba!G6939</f>
        <v>0.128</v>
      </c>
      <c r="F6943" s="11"/>
      <c r="G6943" s="12">
        <f t="shared" ref="G6943:G6965" si="1052">G6942+H6943-I6943</f>
        <v>2.7710000000000026</v>
      </c>
      <c r="H6943" s="12">
        <v>8.8720000000000017</v>
      </c>
      <c r="I6943" s="12">
        <v>10</v>
      </c>
      <c r="J6943" s="12">
        <v>0</v>
      </c>
      <c r="K6943" s="12"/>
      <c r="L6943" s="12">
        <f>VartojimasGamyba!H6939</f>
        <v>0</v>
      </c>
      <c r="M6943" s="19">
        <f t="shared" si="1045"/>
        <v>1.7763568394002505E-15</v>
      </c>
      <c r="N6943" s="7">
        <f t="shared" si="1046"/>
        <v>2.2133406218927122E-13</v>
      </c>
      <c r="O6943" s="7">
        <f t="shared" si="1047"/>
        <v>2.2133406218927122E-13</v>
      </c>
      <c r="R6943" s="7"/>
      <c r="S6943" s="47">
        <f t="shared" si="1048"/>
        <v>1.7763568394002505E-15</v>
      </c>
      <c r="T6943" s="47">
        <f t="shared" si="1049"/>
        <v>0</v>
      </c>
      <c r="U6943" s="47">
        <f t="shared" si="1050"/>
        <v>124.60000000000001</v>
      </c>
      <c r="V6943" s="47">
        <f t="shared" si="1051"/>
        <v>12.729999999999999</v>
      </c>
      <c r="W6943" s="11"/>
    </row>
    <row r="6944" spans="1:23" x14ac:dyDescent="0.45">
      <c r="A6944" t="s">
        <v>6949</v>
      </c>
      <c r="B6944">
        <v>10.36</v>
      </c>
      <c r="D6944" s="1" t="str">
        <f>VartojimasGamyba!J6940</f>
        <v>2024-06-16-02</v>
      </c>
      <c r="E6944" s="7">
        <f>VartojimasGamyba!G6940</f>
        <v>0.27900000000000003</v>
      </c>
      <c r="F6944" s="11"/>
      <c r="G6944" s="12">
        <f t="shared" si="1052"/>
        <v>1.4920000000000027</v>
      </c>
      <c r="H6944" s="12">
        <v>8.7210000000000001</v>
      </c>
      <c r="I6944" s="12">
        <v>10</v>
      </c>
      <c r="J6944" s="12">
        <v>0</v>
      </c>
      <c r="K6944" s="12"/>
      <c r="L6944" s="12">
        <f>VartojimasGamyba!H6940</f>
        <v>0</v>
      </c>
      <c r="M6944" s="19">
        <f t="shared" si="1045"/>
        <v>0</v>
      </c>
      <c r="N6944" s="7">
        <f t="shared" si="1046"/>
        <v>0</v>
      </c>
      <c r="O6944" s="7">
        <f t="shared" si="1047"/>
        <v>0</v>
      </c>
      <c r="R6944" s="7"/>
      <c r="S6944" s="47">
        <f t="shared" si="1048"/>
        <v>0</v>
      </c>
      <c r="T6944" s="47">
        <f t="shared" si="1049"/>
        <v>0</v>
      </c>
      <c r="U6944" s="47">
        <f t="shared" si="1050"/>
        <v>110.65</v>
      </c>
      <c r="V6944" s="47">
        <f t="shared" si="1051"/>
        <v>-1.2200000000000006</v>
      </c>
      <c r="W6944" s="11"/>
    </row>
    <row r="6945" spans="1:23" x14ac:dyDescent="0.45">
      <c r="A6945" t="s">
        <v>6950</v>
      </c>
      <c r="B6945">
        <v>4.92</v>
      </c>
      <c r="D6945" s="1" t="str">
        <f>VartojimasGamyba!J6941</f>
        <v>2024-06-16-03</v>
      </c>
      <c r="E6945" s="7">
        <f>VartojimasGamyba!G6941</f>
        <v>0.27400000000000002</v>
      </c>
      <c r="F6945" s="11"/>
      <c r="G6945" s="12">
        <f t="shared" si="1052"/>
        <v>0.23000000000000043</v>
      </c>
      <c r="H6945" s="12">
        <v>8.7379999999999978</v>
      </c>
      <c r="I6945" s="12">
        <v>10</v>
      </c>
      <c r="J6945" s="12">
        <v>0</v>
      </c>
      <c r="K6945" s="12"/>
      <c r="L6945" s="12">
        <f>VartojimasGamyba!H6941</f>
        <v>1.2E-2</v>
      </c>
      <c r="M6945" s="19">
        <f t="shared" si="1045"/>
        <v>-3.0982161280945775E-15</v>
      </c>
      <c r="N6945" s="7">
        <f t="shared" si="1046"/>
        <v>-3.2596331883683054E-13</v>
      </c>
      <c r="O6945" s="7">
        <f t="shared" si="1047"/>
        <v>-3.2596331883683054E-13</v>
      </c>
      <c r="R6945" s="7"/>
      <c r="S6945" s="47">
        <f t="shared" si="1048"/>
        <v>-3.0982161280945775E-15</v>
      </c>
      <c r="T6945" s="47">
        <f t="shared" si="1049"/>
        <v>0</v>
      </c>
      <c r="U6945" s="47">
        <f t="shared" si="1050"/>
        <v>105.21000000000001</v>
      </c>
      <c r="V6945" s="47">
        <f t="shared" si="1051"/>
        <v>-6.66</v>
      </c>
      <c r="W6945" s="11"/>
    </row>
    <row r="6946" spans="1:23" x14ac:dyDescent="0.45">
      <c r="A6946" t="s">
        <v>6951</v>
      </c>
      <c r="B6946">
        <v>2.92</v>
      </c>
      <c r="D6946" s="1" t="str">
        <f>VartojimasGamyba!J6942</f>
        <v>2024-06-16-04</v>
      </c>
      <c r="E6946" s="7">
        <f>VartojimasGamyba!G6942</f>
        <v>5.0999999999999997E-2</v>
      </c>
      <c r="F6946" s="11"/>
      <c r="G6946" s="12">
        <f t="shared" si="1052"/>
        <v>0.29900000000000043</v>
      </c>
      <c r="H6946" s="12">
        <v>6.9000000000000006E-2</v>
      </c>
      <c r="I6946" s="12">
        <v>0</v>
      </c>
      <c r="J6946" s="12">
        <v>0</v>
      </c>
      <c r="K6946" s="12"/>
      <c r="L6946" s="12">
        <f>VartojimasGamyba!H6942</f>
        <v>0.12</v>
      </c>
      <c r="M6946" s="19">
        <f t="shared" si="1045"/>
        <v>0</v>
      </c>
      <c r="N6946" s="7">
        <f t="shared" si="1046"/>
        <v>0</v>
      </c>
      <c r="O6946" s="7">
        <f t="shared" si="1047"/>
        <v>0</v>
      </c>
      <c r="R6946" s="7"/>
      <c r="S6946" s="47">
        <f t="shared" si="1048"/>
        <v>6.9000000000000006E-2</v>
      </c>
      <c r="T6946" s="47">
        <f t="shared" si="1049"/>
        <v>6.9000000000000006E-2</v>
      </c>
      <c r="U6946" s="47">
        <f t="shared" si="1050"/>
        <v>103.21000000000001</v>
      </c>
      <c r="V6946" s="47">
        <f t="shared" si="1051"/>
        <v>-8.66</v>
      </c>
      <c r="W6946" s="11"/>
    </row>
    <row r="6947" spans="1:23" x14ac:dyDescent="0.45">
      <c r="A6947" t="s">
        <v>6952</v>
      </c>
      <c r="B6947">
        <v>2.19</v>
      </c>
      <c r="D6947" s="1" t="str">
        <f>VartojimasGamyba!J6943</f>
        <v>2024-06-16-05</v>
      </c>
      <c r="E6947" s="7">
        <f>VartojimasGamyba!G6943</f>
        <v>3.4000000000000002E-2</v>
      </c>
      <c r="F6947" s="11"/>
      <c r="G6947" s="12">
        <f t="shared" si="1052"/>
        <v>0</v>
      </c>
      <c r="H6947" s="12">
        <v>7.5110000000000028</v>
      </c>
      <c r="I6947" s="12">
        <v>7.8100000000000005</v>
      </c>
      <c r="J6947" s="12">
        <v>0</v>
      </c>
      <c r="K6947" s="12"/>
      <c r="L6947" s="12">
        <f>VartojimasGamyba!H6943</f>
        <v>0.51600000000000001</v>
      </c>
      <c r="M6947" s="19">
        <f t="shared" si="1045"/>
        <v>1.7763568394002505E-15</v>
      </c>
      <c r="N6947" s="7">
        <f t="shared" si="1046"/>
        <v>1.8204104890173767E-13</v>
      </c>
      <c r="O6947" s="7">
        <f t="shared" si="1047"/>
        <v>1.8204104890173767E-13</v>
      </c>
      <c r="R6947" s="7"/>
      <c r="S6947" s="47">
        <f t="shared" si="1048"/>
        <v>0.48200000000000176</v>
      </c>
      <c r="T6947" s="47">
        <f t="shared" si="1049"/>
        <v>0.48199999999999998</v>
      </c>
      <c r="U6947" s="47">
        <f t="shared" si="1050"/>
        <v>102.48</v>
      </c>
      <c r="V6947" s="47">
        <f t="shared" si="1051"/>
        <v>-9.39</v>
      </c>
      <c r="W6947" s="11"/>
    </row>
    <row r="6948" spans="1:23" x14ac:dyDescent="0.45">
      <c r="A6948" t="s">
        <v>6953</v>
      </c>
      <c r="B6948">
        <v>2.5299999999999998</v>
      </c>
      <c r="D6948" s="1" t="str">
        <f>VartojimasGamyba!J6944</f>
        <v>2024-06-16-06</v>
      </c>
      <c r="E6948" s="7">
        <f>VartojimasGamyba!G6944</f>
        <v>0</v>
      </c>
      <c r="F6948" s="11"/>
      <c r="G6948" s="12">
        <f t="shared" si="1052"/>
        <v>0</v>
      </c>
      <c r="H6948" s="12">
        <v>7.2399999999999949</v>
      </c>
      <c r="I6948" s="12">
        <v>7.2399999999999949</v>
      </c>
      <c r="J6948" s="12">
        <v>0</v>
      </c>
      <c r="K6948" s="12"/>
      <c r="L6948" s="12">
        <f>VartojimasGamyba!H6944</f>
        <v>0.72399999999999998</v>
      </c>
      <c r="M6948" s="19">
        <f t="shared" si="1045"/>
        <v>0</v>
      </c>
      <c r="N6948" s="7">
        <f t="shared" si="1046"/>
        <v>0</v>
      </c>
      <c r="O6948" s="7">
        <f t="shared" si="1047"/>
        <v>0</v>
      </c>
      <c r="R6948" s="7"/>
      <c r="S6948" s="47">
        <f t="shared" si="1048"/>
        <v>0.72399999999999998</v>
      </c>
      <c r="T6948" s="47">
        <f t="shared" si="1049"/>
        <v>0.72399999999999998</v>
      </c>
      <c r="U6948" s="47">
        <f t="shared" si="1050"/>
        <v>102.82000000000001</v>
      </c>
      <c r="V6948" s="47">
        <f t="shared" si="1051"/>
        <v>-9.0500000000000007</v>
      </c>
      <c r="W6948" s="11"/>
    </row>
    <row r="6949" spans="1:23" x14ac:dyDescent="0.45">
      <c r="A6949" t="s">
        <v>6954</v>
      </c>
      <c r="B6949">
        <v>2.95</v>
      </c>
      <c r="D6949" s="1" t="str">
        <f>VartojimasGamyba!J6945</f>
        <v>2024-06-16-07</v>
      </c>
      <c r="E6949" s="7">
        <f>VartojimasGamyba!G6945</f>
        <v>0</v>
      </c>
      <c r="F6949" s="11"/>
      <c r="G6949" s="12">
        <f t="shared" si="1052"/>
        <v>0.63888888888889106</v>
      </c>
      <c r="H6949" s="12">
        <v>10</v>
      </c>
      <c r="I6949" s="12">
        <v>9.3611111111111089</v>
      </c>
      <c r="J6949" s="12">
        <v>0</v>
      </c>
      <c r="K6949" s="12"/>
      <c r="L6949" s="12">
        <f>VartojimasGamyba!H6945</f>
        <v>1.575</v>
      </c>
      <c r="M6949" s="19">
        <f t="shared" si="1045"/>
        <v>0</v>
      </c>
      <c r="N6949" s="7">
        <f t="shared" si="1046"/>
        <v>0</v>
      </c>
      <c r="O6949" s="7">
        <f t="shared" si="1047"/>
        <v>0</v>
      </c>
      <c r="R6949" s="7"/>
      <c r="S6949" s="47">
        <f t="shared" si="1048"/>
        <v>1.575</v>
      </c>
      <c r="T6949" s="47">
        <f t="shared" si="1049"/>
        <v>1.575</v>
      </c>
      <c r="U6949" s="47">
        <f t="shared" si="1050"/>
        <v>103.24000000000001</v>
      </c>
      <c r="V6949" s="47">
        <f t="shared" si="1051"/>
        <v>-8.629999999999999</v>
      </c>
      <c r="W6949" s="11"/>
    </row>
    <row r="6950" spans="1:23" x14ac:dyDescent="0.45">
      <c r="A6950" t="s">
        <v>6955</v>
      </c>
      <c r="B6950">
        <v>0.69</v>
      </c>
      <c r="D6950" s="1" t="str">
        <f>VartojimasGamyba!J6946</f>
        <v>2024-06-16-08</v>
      </c>
      <c r="E6950" s="7">
        <f>VartojimasGamyba!G6946</f>
        <v>0</v>
      </c>
      <c r="F6950" s="11"/>
      <c r="G6950" s="12">
        <f t="shared" si="1052"/>
        <v>2.352222222222224</v>
      </c>
      <c r="H6950" s="12">
        <v>10</v>
      </c>
      <c r="I6950" s="12">
        <v>8.2866666666666671</v>
      </c>
      <c r="J6950" s="12">
        <v>0</v>
      </c>
      <c r="K6950" s="12"/>
      <c r="L6950" s="12">
        <f>VartojimasGamyba!H6946</f>
        <v>2.5419999999999998</v>
      </c>
      <c r="M6950" s="19">
        <f t="shared" si="1045"/>
        <v>0</v>
      </c>
      <c r="N6950" s="7">
        <f t="shared" si="1046"/>
        <v>0</v>
      </c>
      <c r="O6950" s="7">
        <f t="shared" si="1047"/>
        <v>0</v>
      </c>
      <c r="R6950" s="7"/>
      <c r="S6950" s="47">
        <f t="shared" si="1048"/>
        <v>2.5419999999999998</v>
      </c>
      <c r="T6950" s="47">
        <f t="shared" si="1049"/>
        <v>2.5419999999999998</v>
      </c>
      <c r="U6950" s="47">
        <f t="shared" si="1050"/>
        <v>100.98</v>
      </c>
      <c r="V6950" s="47">
        <f t="shared" si="1051"/>
        <v>-10.89</v>
      </c>
      <c r="W6950" s="11"/>
    </row>
    <row r="6951" spans="1:23" x14ac:dyDescent="0.45">
      <c r="A6951" t="s">
        <v>6956</v>
      </c>
      <c r="B6951">
        <v>-0.02</v>
      </c>
      <c r="D6951" s="1" t="str">
        <f>VartojimasGamyba!J6947</f>
        <v>2024-06-16-09</v>
      </c>
      <c r="E6951" s="7">
        <f>VartojimasGamyba!G6947</f>
        <v>0</v>
      </c>
      <c r="F6951" s="11"/>
      <c r="G6951" s="12">
        <f t="shared" si="1052"/>
        <v>3.8800000000000008</v>
      </c>
      <c r="H6951" s="12">
        <v>10</v>
      </c>
      <c r="I6951" s="12">
        <v>8.4722222222222232</v>
      </c>
      <c r="J6951" s="12">
        <v>0</v>
      </c>
      <c r="K6951" s="12"/>
      <c r="L6951" s="12">
        <f>VartojimasGamyba!H6947</f>
        <v>2.375</v>
      </c>
      <c r="M6951" s="19">
        <f t="shared" si="1045"/>
        <v>0</v>
      </c>
      <c r="N6951" s="7">
        <f t="shared" si="1046"/>
        <v>0</v>
      </c>
      <c r="O6951" s="7">
        <f t="shared" si="1047"/>
        <v>0</v>
      </c>
      <c r="R6951" s="7"/>
      <c r="S6951" s="47">
        <f t="shared" si="1048"/>
        <v>2.375</v>
      </c>
      <c r="T6951" s="47">
        <f t="shared" si="1049"/>
        <v>2.375</v>
      </c>
      <c r="U6951" s="47">
        <f t="shared" si="1050"/>
        <v>100.27000000000001</v>
      </c>
      <c r="V6951" s="47">
        <f t="shared" si="1051"/>
        <v>-11.6</v>
      </c>
      <c r="W6951" s="11"/>
    </row>
    <row r="6952" spans="1:23" x14ac:dyDescent="0.45">
      <c r="A6952" t="s">
        <v>6957</v>
      </c>
      <c r="B6952">
        <v>-0.8</v>
      </c>
      <c r="D6952" s="1" t="str">
        <f>VartojimasGamyba!J6948</f>
        <v>2024-06-16-10</v>
      </c>
      <c r="E6952" s="7">
        <f>VartojimasGamyba!G6948</f>
        <v>0</v>
      </c>
      <c r="F6952" s="11"/>
      <c r="G6952" s="12">
        <f t="shared" si="1052"/>
        <v>6.8790000000000004</v>
      </c>
      <c r="H6952" s="12">
        <v>2.9989999999999997</v>
      </c>
      <c r="I6952" s="12">
        <v>0</v>
      </c>
      <c r="J6952" s="12">
        <v>0</v>
      </c>
      <c r="K6952" s="12"/>
      <c r="L6952" s="12">
        <f>VartojimasGamyba!H6948</f>
        <v>2.9990000000000001</v>
      </c>
      <c r="M6952" s="19">
        <f t="shared" si="1045"/>
        <v>0</v>
      </c>
      <c r="N6952" s="7">
        <f t="shared" si="1046"/>
        <v>0</v>
      </c>
      <c r="O6952" s="7">
        <f t="shared" si="1047"/>
        <v>0</v>
      </c>
      <c r="R6952" s="7"/>
      <c r="S6952" s="47">
        <f t="shared" si="1048"/>
        <v>2.9990000000000001</v>
      </c>
      <c r="T6952" s="47">
        <f t="shared" si="1049"/>
        <v>2.9990000000000001</v>
      </c>
      <c r="U6952" s="47">
        <f t="shared" si="1050"/>
        <v>99.490000000000009</v>
      </c>
      <c r="V6952" s="47">
        <f t="shared" si="1051"/>
        <v>-12.38</v>
      </c>
      <c r="W6952" s="11"/>
    </row>
    <row r="6953" spans="1:23" x14ac:dyDescent="0.45">
      <c r="A6953" t="s">
        <v>6958</v>
      </c>
      <c r="B6953">
        <v>0</v>
      </c>
      <c r="D6953" s="1" t="str">
        <f>VartojimasGamyba!J6949</f>
        <v>2024-06-16-11</v>
      </c>
      <c r="E6953" s="7">
        <f>VartojimasGamyba!G6949</f>
        <v>0.45400000000000001</v>
      </c>
      <c r="F6953" s="11"/>
      <c r="G6953" s="12">
        <f t="shared" si="1052"/>
        <v>9.2920000000000016</v>
      </c>
      <c r="H6953" s="12">
        <v>2.4130000000000003</v>
      </c>
      <c r="I6953" s="12">
        <v>0</v>
      </c>
      <c r="J6953" s="12">
        <v>0</v>
      </c>
      <c r="K6953" s="12"/>
      <c r="L6953" s="12">
        <f>VartojimasGamyba!H6949</f>
        <v>2.867</v>
      </c>
      <c r="M6953" s="19">
        <f t="shared" si="1045"/>
        <v>0</v>
      </c>
      <c r="N6953" s="7">
        <f t="shared" si="1046"/>
        <v>0</v>
      </c>
      <c r="O6953" s="7">
        <f t="shared" si="1047"/>
        <v>0</v>
      </c>
      <c r="R6953" s="7"/>
      <c r="S6953" s="47">
        <f t="shared" si="1048"/>
        <v>2.4129999999999998</v>
      </c>
      <c r="T6953" s="47">
        <f t="shared" si="1049"/>
        <v>2.4129999999999998</v>
      </c>
      <c r="U6953" s="47">
        <f t="shared" si="1050"/>
        <v>100.29</v>
      </c>
      <c r="V6953" s="47">
        <f t="shared" si="1051"/>
        <v>-11.58</v>
      </c>
      <c r="W6953" s="11"/>
    </row>
    <row r="6954" spans="1:23" x14ac:dyDescent="0.45">
      <c r="A6954" t="s">
        <v>6959</v>
      </c>
      <c r="B6954">
        <v>0</v>
      </c>
      <c r="D6954" s="1" t="str">
        <f>VartojimasGamyba!J6950</f>
        <v>2024-06-16-12</v>
      </c>
      <c r="E6954" s="7">
        <f>VartojimasGamyba!G6950</f>
        <v>7.3999999999999996E-2</v>
      </c>
      <c r="F6954" s="11"/>
      <c r="G6954" s="12">
        <f t="shared" si="1052"/>
        <v>9.3097777777777804</v>
      </c>
      <c r="H6954" s="12">
        <v>10</v>
      </c>
      <c r="I6954" s="12">
        <v>9.9822222222222212</v>
      </c>
      <c r="J6954" s="12">
        <v>0</v>
      </c>
      <c r="K6954" s="12"/>
      <c r="L6954" s="12">
        <f>VartojimasGamyba!H6950</f>
        <v>1.0900000000000001</v>
      </c>
      <c r="M6954" s="19">
        <f t="shared" si="1045"/>
        <v>0</v>
      </c>
      <c r="N6954" s="7">
        <f t="shared" si="1046"/>
        <v>0</v>
      </c>
      <c r="O6954" s="7">
        <f t="shared" si="1047"/>
        <v>0</v>
      </c>
      <c r="R6954" s="7"/>
      <c r="S6954" s="47">
        <f t="shared" si="1048"/>
        <v>1.016</v>
      </c>
      <c r="T6954" s="47">
        <f t="shared" si="1049"/>
        <v>1.016</v>
      </c>
      <c r="U6954" s="47">
        <f t="shared" si="1050"/>
        <v>100.29</v>
      </c>
      <c r="V6954" s="47">
        <f t="shared" si="1051"/>
        <v>-11.58</v>
      </c>
      <c r="W6954" s="11"/>
    </row>
    <row r="6955" spans="1:23" x14ac:dyDescent="0.45">
      <c r="A6955" t="s">
        <v>6960</v>
      </c>
      <c r="B6955">
        <v>-0.89</v>
      </c>
      <c r="D6955" s="1" t="str">
        <f>VartojimasGamyba!J6951</f>
        <v>2024-06-16-13</v>
      </c>
      <c r="E6955" s="7">
        <f>VartojimasGamyba!G6951</f>
        <v>0</v>
      </c>
      <c r="F6955" s="11"/>
      <c r="G6955" s="12">
        <f t="shared" si="1052"/>
        <v>10.240555555555558</v>
      </c>
      <c r="H6955" s="12">
        <v>2.9629999999999979</v>
      </c>
      <c r="I6955" s="12">
        <v>2.0322222222222202</v>
      </c>
      <c r="J6955" s="12">
        <v>0</v>
      </c>
      <c r="K6955" s="12"/>
      <c r="L6955" s="12">
        <f>VartojimasGamyba!H6951</f>
        <v>1.1339999999999999</v>
      </c>
      <c r="M6955" s="19">
        <f t="shared" si="1045"/>
        <v>0</v>
      </c>
      <c r="N6955" s="7">
        <f t="shared" si="1046"/>
        <v>0</v>
      </c>
      <c r="O6955" s="7">
        <f t="shared" si="1047"/>
        <v>0</v>
      </c>
      <c r="R6955" s="7"/>
      <c r="S6955" s="47">
        <f t="shared" si="1048"/>
        <v>1.1339999999999999</v>
      </c>
      <c r="T6955" s="47">
        <f t="shared" si="1049"/>
        <v>1.1339999999999999</v>
      </c>
      <c r="U6955" s="47">
        <f t="shared" si="1050"/>
        <v>99.4</v>
      </c>
      <c r="V6955" s="47">
        <f t="shared" si="1051"/>
        <v>-12.47</v>
      </c>
      <c r="W6955" s="11"/>
    </row>
    <row r="6956" spans="1:23" x14ac:dyDescent="0.45">
      <c r="A6956" t="s">
        <v>6961</v>
      </c>
      <c r="B6956">
        <v>-0.8</v>
      </c>
      <c r="D6956" s="1" t="str">
        <f>VartojimasGamyba!J6952</f>
        <v>2024-06-16-14</v>
      </c>
      <c r="E6956" s="7">
        <f>VartojimasGamyba!G6952</f>
        <v>0.255</v>
      </c>
      <c r="F6956" s="11"/>
      <c r="G6956" s="12">
        <f t="shared" si="1052"/>
        <v>10.384555555555558</v>
      </c>
      <c r="H6956" s="12">
        <v>0.14400000000000004</v>
      </c>
      <c r="I6956" s="12">
        <v>0</v>
      </c>
      <c r="J6956" s="12">
        <v>0</v>
      </c>
      <c r="K6956" s="12"/>
      <c r="L6956" s="12">
        <f>VartojimasGamyba!H6952</f>
        <v>0.39900000000000002</v>
      </c>
      <c r="M6956" s="19">
        <f t="shared" si="1045"/>
        <v>0</v>
      </c>
      <c r="N6956" s="7">
        <f t="shared" si="1046"/>
        <v>0</v>
      </c>
      <c r="O6956" s="7">
        <f t="shared" si="1047"/>
        <v>0</v>
      </c>
      <c r="R6956" s="7"/>
      <c r="S6956" s="47">
        <f t="shared" si="1048"/>
        <v>0.14400000000000002</v>
      </c>
      <c r="T6956" s="47">
        <f t="shared" si="1049"/>
        <v>0.14400000000000002</v>
      </c>
      <c r="U6956" s="47">
        <f t="shared" si="1050"/>
        <v>99.490000000000009</v>
      </c>
      <c r="V6956" s="47">
        <f t="shared" si="1051"/>
        <v>-12.38</v>
      </c>
      <c r="W6956" s="11"/>
    </row>
    <row r="6957" spans="1:23" x14ac:dyDescent="0.45">
      <c r="A6957" t="s">
        <v>6962</v>
      </c>
      <c r="B6957">
        <v>-0.11</v>
      </c>
      <c r="D6957" s="1" t="str">
        <f>VartojimasGamyba!J6953</f>
        <v>2024-06-16-15</v>
      </c>
      <c r="E6957" s="7">
        <f>VartojimasGamyba!G6953</f>
        <v>1.1120000000000001</v>
      </c>
      <c r="F6957" s="11"/>
      <c r="G6957" s="12">
        <f t="shared" si="1052"/>
        <v>8.9065555555555562</v>
      </c>
      <c r="H6957" s="12">
        <v>8.5220000000000002</v>
      </c>
      <c r="I6957" s="12">
        <v>10</v>
      </c>
      <c r="J6957" s="12">
        <v>0</v>
      </c>
      <c r="K6957" s="12"/>
      <c r="L6957" s="12">
        <f>VartojimasGamyba!H6953</f>
        <v>0.63400000000000001</v>
      </c>
      <c r="M6957" s="19">
        <f t="shared" si="1045"/>
        <v>0</v>
      </c>
      <c r="N6957" s="7">
        <f t="shared" si="1046"/>
        <v>0</v>
      </c>
      <c r="O6957" s="7">
        <f t="shared" si="1047"/>
        <v>0</v>
      </c>
      <c r="R6957" s="7"/>
      <c r="S6957" s="47">
        <f t="shared" si="1048"/>
        <v>0</v>
      </c>
      <c r="T6957" s="47">
        <f t="shared" si="1049"/>
        <v>0</v>
      </c>
      <c r="U6957" s="47">
        <f t="shared" si="1050"/>
        <v>100.18</v>
      </c>
      <c r="V6957" s="47">
        <f t="shared" si="1051"/>
        <v>-11.69</v>
      </c>
      <c r="W6957" s="11"/>
    </row>
    <row r="6958" spans="1:23" x14ac:dyDescent="0.45">
      <c r="A6958" t="s">
        <v>6963</v>
      </c>
      <c r="B6958">
        <v>0</v>
      </c>
      <c r="D6958" s="1" t="str">
        <f>VartojimasGamyba!J6954</f>
        <v>2024-06-16-16</v>
      </c>
      <c r="E6958" s="7">
        <f>VartojimasGamyba!G6954</f>
        <v>0.65</v>
      </c>
      <c r="F6958" s="11"/>
      <c r="G6958" s="12">
        <f t="shared" si="1052"/>
        <v>8.5043333333333333</v>
      </c>
      <c r="H6958" s="12">
        <v>0</v>
      </c>
      <c r="I6958" s="12">
        <v>0.40222222222222231</v>
      </c>
      <c r="J6958" s="12">
        <v>0</v>
      </c>
      <c r="K6958" s="12"/>
      <c r="L6958" s="12">
        <f>VartojimasGamyba!H6954</f>
        <v>0.28799999999999998</v>
      </c>
      <c r="M6958" s="19">
        <f t="shared" si="1045"/>
        <v>0</v>
      </c>
      <c r="N6958" s="7">
        <f t="shared" si="1046"/>
        <v>0</v>
      </c>
      <c r="O6958" s="7">
        <f t="shared" si="1047"/>
        <v>0</v>
      </c>
      <c r="R6958" s="7"/>
      <c r="S6958" s="47">
        <f t="shared" si="1048"/>
        <v>0</v>
      </c>
      <c r="T6958" s="47">
        <f t="shared" si="1049"/>
        <v>0</v>
      </c>
      <c r="U6958" s="47">
        <f t="shared" si="1050"/>
        <v>100.29</v>
      </c>
      <c r="V6958" s="47">
        <f t="shared" si="1051"/>
        <v>-11.58</v>
      </c>
      <c r="W6958" s="11"/>
    </row>
    <row r="6959" spans="1:23" x14ac:dyDescent="0.45">
      <c r="A6959" t="s">
        <v>6964</v>
      </c>
      <c r="B6959">
        <v>6.7</v>
      </c>
      <c r="D6959" s="1" t="str">
        <f>VartojimasGamyba!J6955</f>
        <v>2024-06-16-17</v>
      </c>
      <c r="E6959" s="7">
        <f>VartojimasGamyba!G6955</f>
        <v>0.17499999999999999</v>
      </c>
      <c r="F6959" s="11"/>
      <c r="G6959" s="12">
        <f t="shared" si="1052"/>
        <v>8.3987777777777772</v>
      </c>
      <c r="H6959" s="12">
        <v>0</v>
      </c>
      <c r="I6959" s="12">
        <v>0.10555555555555554</v>
      </c>
      <c r="J6959" s="12">
        <v>0</v>
      </c>
      <c r="K6959" s="12"/>
      <c r="L6959" s="12">
        <f>VartojimasGamyba!H6955</f>
        <v>0.08</v>
      </c>
      <c r="M6959" s="19">
        <f t="shared" si="1045"/>
        <v>0</v>
      </c>
      <c r="N6959" s="7">
        <f t="shared" si="1046"/>
        <v>0</v>
      </c>
      <c r="O6959" s="7">
        <f t="shared" si="1047"/>
        <v>0</v>
      </c>
      <c r="R6959" s="7"/>
      <c r="S6959" s="47">
        <f t="shared" si="1048"/>
        <v>0</v>
      </c>
      <c r="T6959" s="47">
        <f t="shared" si="1049"/>
        <v>0</v>
      </c>
      <c r="U6959" s="47">
        <f t="shared" si="1050"/>
        <v>106.99000000000001</v>
      </c>
      <c r="V6959" s="47">
        <f t="shared" si="1051"/>
        <v>-4.88</v>
      </c>
      <c r="W6959" s="11"/>
    </row>
    <row r="6960" spans="1:23" x14ac:dyDescent="0.45">
      <c r="A6960" t="s">
        <v>6965</v>
      </c>
      <c r="B6960">
        <v>24.19</v>
      </c>
      <c r="D6960" s="1" t="str">
        <f>VartojimasGamyba!J6956</f>
        <v>2024-06-16-18</v>
      </c>
      <c r="E6960" s="7">
        <f>VartojimasGamyba!G6956</f>
        <v>0.26</v>
      </c>
      <c r="F6960" s="11"/>
      <c r="G6960" s="12">
        <f t="shared" si="1052"/>
        <v>8.1387777777777774</v>
      </c>
      <c r="H6960" s="12">
        <v>0</v>
      </c>
      <c r="I6960" s="12">
        <v>0.26</v>
      </c>
      <c r="J6960" s="12">
        <v>0</v>
      </c>
      <c r="K6960" s="12"/>
      <c r="L6960" s="12">
        <f>VartojimasGamyba!H6956</f>
        <v>2.5999999999999999E-2</v>
      </c>
      <c r="M6960" s="19">
        <f t="shared" si="1045"/>
        <v>0</v>
      </c>
      <c r="N6960" s="7">
        <f t="shared" si="1046"/>
        <v>0</v>
      </c>
      <c r="O6960" s="7">
        <f t="shared" si="1047"/>
        <v>0</v>
      </c>
      <c r="R6960" s="7"/>
      <c r="S6960" s="47">
        <f t="shared" si="1048"/>
        <v>0</v>
      </c>
      <c r="T6960" s="47">
        <f t="shared" si="1049"/>
        <v>0</v>
      </c>
      <c r="U6960" s="47">
        <f t="shared" si="1050"/>
        <v>124.48</v>
      </c>
      <c r="V6960" s="47">
        <f t="shared" si="1051"/>
        <v>12.610000000000001</v>
      </c>
      <c r="W6960" s="11"/>
    </row>
    <row r="6961" spans="1:23" x14ac:dyDescent="0.45">
      <c r="A6961" t="s">
        <v>6966</v>
      </c>
      <c r="B6961">
        <v>98.06</v>
      </c>
      <c r="D6961" s="1" t="str">
        <f>VartojimasGamyba!J6957</f>
        <v>2024-06-16-19</v>
      </c>
      <c r="E6961" s="7">
        <f>VartojimasGamyba!G6957</f>
        <v>0.27200000000000002</v>
      </c>
      <c r="F6961" s="11"/>
      <c r="G6961" s="12">
        <f t="shared" si="1052"/>
        <v>7.8365555555555551</v>
      </c>
      <c r="H6961" s="12">
        <v>0</v>
      </c>
      <c r="I6961" s="12">
        <v>0.30222222222222228</v>
      </c>
      <c r="J6961" s="12">
        <v>0</v>
      </c>
      <c r="K6961" s="12"/>
      <c r="L6961" s="12">
        <f>VartojimasGamyba!H6957</f>
        <v>0</v>
      </c>
      <c r="M6961" s="19">
        <f t="shared" si="1045"/>
        <v>-5.5511151231257827E-17</v>
      </c>
      <c r="N6961" s="7">
        <f t="shared" si="1046"/>
        <v>-1.1010636846719991E-14</v>
      </c>
      <c r="O6961" s="7">
        <f t="shared" si="1047"/>
        <v>-1.1010636846719991E-14</v>
      </c>
      <c r="R6961" s="7"/>
      <c r="S6961" s="47">
        <f t="shared" si="1048"/>
        <v>-5.5511151231257827E-17</v>
      </c>
      <c r="T6961" s="47">
        <f t="shared" si="1049"/>
        <v>0</v>
      </c>
      <c r="U6961" s="47">
        <f t="shared" si="1050"/>
        <v>198.35000000000002</v>
      </c>
      <c r="V6961" s="47">
        <f t="shared" si="1051"/>
        <v>86.48</v>
      </c>
      <c r="W6961" s="11"/>
    </row>
    <row r="6962" spans="1:23" x14ac:dyDescent="0.45">
      <c r="A6962" t="s">
        <v>6967</v>
      </c>
      <c r="B6962">
        <v>126.4</v>
      </c>
      <c r="D6962" s="1" t="str">
        <f>VartojimasGamyba!J6958</f>
        <v>2024-06-16-20</v>
      </c>
      <c r="E6962" s="7">
        <f>VartojimasGamyba!G6958</f>
        <v>0.27800000000000002</v>
      </c>
      <c r="F6962" s="11"/>
      <c r="G6962" s="12">
        <f t="shared" si="1052"/>
        <v>6.5585555555555537</v>
      </c>
      <c r="H6962" s="12">
        <v>8.7219999999999995</v>
      </c>
      <c r="I6962" s="12">
        <v>10</v>
      </c>
      <c r="J6962" s="12">
        <v>0</v>
      </c>
      <c r="K6962" s="12"/>
      <c r="L6962" s="12">
        <f>VartojimasGamyba!H6958</f>
        <v>0</v>
      </c>
      <c r="M6962" s="19">
        <f t="shared" si="1045"/>
        <v>0</v>
      </c>
      <c r="N6962" s="7">
        <f t="shared" si="1046"/>
        <v>0</v>
      </c>
      <c r="O6962" s="7">
        <f t="shared" si="1047"/>
        <v>0</v>
      </c>
      <c r="P6962" s="7" t="s">
        <v>8873</v>
      </c>
      <c r="R6962" s="7"/>
      <c r="S6962" s="47">
        <f t="shared" si="1048"/>
        <v>0</v>
      </c>
      <c r="T6962" s="47">
        <f t="shared" si="1049"/>
        <v>0</v>
      </c>
      <c r="U6962" s="47">
        <f t="shared" si="1050"/>
        <v>226.69</v>
      </c>
      <c r="V6962" s="47">
        <f t="shared" si="1051"/>
        <v>114.82000000000001</v>
      </c>
      <c r="W6962" s="11"/>
    </row>
    <row r="6963" spans="1:23" x14ac:dyDescent="0.45">
      <c r="A6963" t="s">
        <v>6968</v>
      </c>
      <c r="B6963">
        <v>145.19999999999999</v>
      </c>
      <c r="D6963" s="1" t="str">
        <f>VartojimasGamyba!J6959</f>
        <v>2024-06-16-21</v>
      </c>
      <c r="E6963" s="7">
        <f>VartojimasGamyba!G6959</f>
        <v>0.16700000000000001</v>
      </c>
      <c r="F6963" s="11"/>
      <c r="G6963" s="12">
        <f t="shared" si="1052"/>
        <v>6.3729999999999984</v>
      </c>
      <c r="H6963" s="12">
        <v>0</v>
      </c>
      <c r="I6963" s="12">
        <v>0.18555555555555558</v>
      </c>
      <c r="J6963" s="12">
        <v>0</v>
      </c>
      <c r="K6963" s="12"/>
      <c r="L6963" s="12">
        <f>VartojimasGamyba!H6959</f>
        <v>0</v>
      </c>
      <c r="M6963" s="19">
        <f t="shared" si="1045"/>
        <v>-2.7755575615628914E-17</v>
      </c>
      <c r="N6963" s="7">
        <f t="shared" si="1046"/>
        <v>-6.8137162578807422E-15</v>
      </c>
      <c r="O6963" s="7">
        <f t="shared" si="1047"/>
        <v>-6.8137162578807422E-15</v>
      </c>
      <c r="P6963" s="7">
        <f>SUM(N6942:N6965)</f>
        <v>2.8037721450102636E-13</v>
      </c>
      <c r="R6963" s="7"/>
      <c r="S6963" s="47">
        <f t="shared" si="1048"/>
        <v>-2.7755575615628914E-17</v>
      </c>
      <c r="T6963" s="47">
        <f t="shared" si="1049"/>
        <v>0</v>
      </c>
      <c r="U6963" s="47">
        <f t="shared" si="1050"/>
        <v>245.49</v>
      </c>
      <c r="V6963" s="47">
        <f t="shared" si="1051"/>
        <v>133.61999999999998</v>
      </c>
      <c r="W6963" s="11"/>
    </row>
    <row r="6964" spans="1:23" x14ac:dyDescent="0.45">
      <c r="A6964" t="s">
        <v>6969</v>
      </c>
      <c r="B6964">
        <v>154.76</v>
      </c>
      <c r="D6964" s="1" t="str">
        <f>VartojimasGamyba!J6960</f>
        <v>2024-06-16-22</v>
      </c>
      <c r="E6964" s="7">
        <f>VartojimasGamyba!G6960</f>
        <v>0.223</v>
      </c>
      <c r="F6964" s="11"/>
      <c r="G6964" s="12">
        <f t="shared" si="1052"/>
        <v>5.1499999999999986</v>
      </c>
      <c r="H6964" s="12">
        <v>8.7769999999999992</v>
      </c>
      <c r="I6964" s="12">
        <v>10</v>
      </c>
      <c r="J6964" s="12">
        <v>0</v>
      </c>
      <c r="K6964" s="12"/>
      <c r="L6964" s="12">
        <f>VartojimasGamyba!H6960</f>
        <v>0</v>
      </c>
      <c r="M6964" s="19">
        <f t="shared" si="1045"/>
        <v>0</v>
      </c>
      <c r="N6964" s="7">
        <f t="shared" si="1046"/>
        <v>0</v>
      </c>
      <c r="O6964" s="7">
        <f t="shared" si="1047"/>
        <v>0</v>
      </c>
      <c r="P6964" s="7" t="s">
        <v>8872</v>
      </c>
      <c r="R6964" s="7"/>
      <c r="S6964" s="47">
        <f t="shared" si="1048"/>
        <v>0</v>
      </c>
      <c r="T6964" s="47">
        <f t="shared" si="1049"/>
        <v>0</v>
      </c>
      <c r="U6964" s="47">
        <f t="shared" si="1050"/>
        <v>255.05</v>
      </c>
      <c r="V6964" s="47">
        <f t="shared" si="1051"/>
        <v>143.17999999999998</v>
      </c>
      <c r="W6964" s="11"/>
    </row>
    <row r="6965" spans="1:23" x14ac:dyDescent="0.45">
      <c r="A6965" t="s">
        <v>6970</v>
      </c>
      <c r="B6965">
        <v>136.91999999999999</v>
      </c>
      <c r="D6965" s="1" t="str">
        <f>VartojimasGamyba!J6961</f>
        <v>2024-06-16-23</v>
      </c>
      <c r="E6965" s="7">
        <f>VartojimasGamyba!G6961</f>
        <v>0.13500000000000001</v>
      </c>
      <c r="F6965" s="11"/>
      <c r="G6965" s="12">
        <f t="shared" si="1052"/>
        <v>4.9999999999999982</v>
      </c>
      <c r="H6965" s="12">
        <v>0</v>
      </c>
      <c r="I6965" s="12">
        <v>0.15000000000000002</v>
      </c>
      <c r="J6965" s="12">
        <v>0</v>
      </c>
      <c r="K6965" s="12"/>
      <c r="L6965" s="12">
        <f>VartojimasGamyba!H6961</f>
        <v>0</v>
      </c>
      <c r="M6965" s="19">
        <f t="shared" si="1045"/>
        <v>-2.7755575615628914E-17</v>
      </c>
      <c r="N6965" s="7">
        <f t="shared" si="1046"/>
        <v>-6.583900091783334E-15</v>
      </c>
      <c r="O6965" s="7">
        <f t="shared" si="1047"/>
        <v>-6.583900091783334E-15</v>
      </c>
      <c r="P6965" s="7">
        <f>SUM(O6942:O6965)</f>
        <v>2.8037721450102636E-13</v>
      </c>
      <c r="Q6965" s="7">
        <f>SUMPRODUCT(B6942:B6965,E6942:E6965)+SUM(E6942:E6965)*$Z$21-SUMPRODUCT(B6942:B6965,L6942:L6965)+SUM(L6942:L6965)*ABS($Z$20)</f>
        <v>844.37135999999998</v>
      </c>
      <c r="R6965" s="7"/>
      <c r="S6965" s="47">
        <f t="shared" si="1048"/>
        <v>-2.7755575615628914E-17</v>
      </c>
      <c r="T6965" s="47">
        <f t="shared" si="1049"/>
        <v>0</v>
      </c>
      <c r="U6965" s="47">
        <f t="shared" si="1050"/>
        <v>237.20999999999998</v>
      </c>
      <c r="V6965" s="47">
        <f t="shared" si="1051"/>
        <v>125.33999999999999</v>
      </c>
      <c r="W6965" s="11">
        <f>IF(P6965&lt;&gt;Q6965,1,0)</f>
        <v>1</v>
      </c>
    </row>
    <row r="6966" spans="1:23" x14ac:dyDescent="0.45">
      <c r="A6966" t="s">
        <v>6971</v>
      </c>
      <c r="B6966">
        <v>98.78</v>
      </c>
      <c r="D6966" s="9" t="str">
        <f>VartojimasGamyba!J6962</f>
        <v>2024-06-17-00</v>
      </c>
      <c r="E6966" s="8">
        <f>VartojimasGamyba!G6962</f>
        <v>0.161</v>
      </c>
      <c r="F6966" s="11"/>
      <c r="G6966" s="7">
        <f>G6965+H6966-I6966</f>
        <v>4.8211111111111089</v>
      </c>
      <c r="H6966" s="7">
        <v>0</v>
      </c>
      <c r="I6966" s="7">
        <v>0.1788888888888889</v>
      </c>
      <c r="J6966" s="7">
        <v>0</v>
      </c>
      <c r="L6966" s="7">
        <f>VartojimasGamyba!H6962</f>
        <v>0</v>
      </c>
      <c r="M6966" s="15">
        <f t="shared" si="1045"/>
        <v>0</v>
      </c>
      <c r="N6966" s="7">
        <f t="shared" si="1046"/>
        <v>0</v>
      </c>
      <c r="O6966" s="7">
        <f t="shared" si="1047"/>
        <v>0</v>
      </c>
      <c r="R6966" s="20" t="s">
        <v>8783</v>
      </c>
      <c r="S6966" s="47">
        <f t="shared" si="1048"/>
        <v>0</v>
      </c>
      <c r="T6966" s="47">
        <f t="shared" si="1049"/>
        <v>0</v>
      </c>
      <c r="U6966" s="47">
        <f t="shared" si="1050"/>
        <v>199.07</v>
      </c>
      <c r="V6966" s="47">
        <f t="shared" si="1051"/>
        <v>87.2</v>
      </c>
      <c r="W6966" s="11"/>
    </row>
    <row r="6967" spans="1:23" x14ac:dyDescent="0.45">
      <c r="A6967" t="s">
        <v>6972</v>
      </c>
      <c r="B6967">
        <v>99.13</v>
      </c>
      <c r="D6967" s="9" t="str">
        <f>VartojimasGamyba!J6963</f>
        <v>2024-06-17-01</v>
      </c>
      <c r="E6967" s="8">
        <f>VartojimasGamyba!G6963</f>
        <v>0.20599999999999999</v>
      </c>
      <c r="F6967" s="11"/>
      <c r="G6967" s="7">
        <f t="shared" ref="G6967:G6989" si="1053">G6966+H6967-I6967</f>
        <v>4.5922222222222198</v>
      </c>
      <c r="H6967" s="7">
        <v>0</v>
      </c>
      <c r="I6967" s="7">
        <v>0.22888888888888889</v>
      </c>
      <c r="J6967" s="7">
        <v>0</v>
      </c>
      <c r="L6967" s="7">
        <f>VartojimasGamyba!H6963</f>
        <v>0</v>
      </c>
      <c r="M6967" s="15">
        <f t="shared" si="1045"/>
        <v>-2.7755575615628914E-17</v>
      </c>
      <c r="N6967" s="7">
        <f t="shared" si="1046"/>
        <v>-5.5350168892687184E-15</v>
      </c>
      <c r="O6967" s="7">
        <f t="shared" si="1047"/>
        <v>-5.5350168892687184E-15</v>
      </c>
      <c r="R6967" s="7"/>
      <c r="S6967" s="47">
        <f t="shared" si="1048"/>
        <v>-2.7755575615628914E-17</v>
      </c>
      <c r="T6967" s="47">
        <f t="shared" si="1049"/>
        <v>0</v>
      </c>
      <c r="U6967" s="47">
        <f t="shared" si="1050"/>
        <v>199.42000000000002</v>
      </c>
      <c r="V6967" s="47">
        <f t="shared" si="1051"/>
        <v>87.55</v>
      </c>
      <c r="W6967" s="11"/>
    </row>
    <row r="6968" spans="1:23" x14ac:dyDescent="0.45">
      <c r="A6968" t="s">
        <v>6973</v>
      </c>
      <c r="B6968">
        <v>72.849999999999994</v>
      </c>
      <c r="D6968" s="9" t="str">
        <f>VartojimasGamyba!J6964</f>
        <v>2024-06-17-02</v>
      </c>
      <c r="E6968" s="8">
        <f>VartojimasGamyba!G6964</f>
        <v>0.21</v>
      </c>
      <c r="F6968" s="11"/>
      <c r="G6968" s="7">
        <f t="shared" si="1053"/>
        <v>4.3599999999999977</v>
      </c>
      <c r="H6968" s="7">
        <v>0</v>
      </c>
      <c r="I6968" s="7">
        <v>0.23222222222222194</v>
      </c>
      <c r="J6968" s="7">
        <v>0</v>
      </c>
      <c r="L6968" s="7">
        <f>VartojimasGamyba!H6964</f>
        <v>1E-3</v>
      </c>
      <c r="M6968" s="15">
        <f t="shared" si="1045"/>
        <v>2.5066754227864863E-16</v>
      </c>
      <c r="N6968" s="7">
        <f t="shared" si="1046"/>
        <v>4.3400578270125222E-14</v>
      </c>
      <c r="O6968" s="7">
        <f t="shared" si="1047"/>
        <v>4.3400578270125222E-14</v>
      </c>
      <c r="R6968" s="7"/>
      <c r="S6968" s="47">
        <f t="shared" si="1048"/>
        <v>2.5066754227864863E-16</v>
      </c>
      <c r="T6968" s="47">
        <f t="shared" si="1049"/>
        <v>0</v>
      </c>
      <c r="U6968" s="47">
        <f t="shared" si="1050"/>
        <v>173.14</v>
      </c>
      <c r="V6968" s="47">
        <f t="shared" si="1051"/>
        <v>61.269999999999996</v>
      </c>
      <c r="W6968" s="11"/>
    </row>
    <row r="6969" spans="1:23" x14ac:dyDescent="0.45">
      <c r="A6969" t="s">
        <v>6974</v>
      </c>
      <c r="B6969">
        <v>68.62</v>
      </c>
      <c r="D6969" s="9" t="str">
        <f>VartojimasGamyba!J6965</f>
        <v>2024-06-17-03</v>
      </c>
      <c r="E6969" s="8">
        <f>VartojimasGamyba!G6965</f>
        <v>9.8000000000000004E-2</v>
      </c>
      <c r="F6969" s="11"/>
      <c r="G6969" s="7">
        <f t="shared" si="1053"/>
        <v>4.2877777777777757</v>
      </c>
      <c r="H6969" s="7">
        <v>0</v>
      </c>
      <c r="I6969" s="7">
        <v>7.2222222222222229E-2</v>
      </c>
      <c r="J6969" s="7">
        <v>0</v>
      </c>
      <c r="L6969" s="7">
        <f>VartojimasGamyba!H6965</f>
        <v>3.3000000000000002E-2</v>
      </c>
      <c r="M6969" s="15">
        <f t="shared" si="1045"/>
        <v>0</v>
      </c>
      <c r="N6969" s="7">
        <f t="shared" si="1046"/>
        <v>0</v>
      </c>
      <c r="O6969" s="7">
        <f t="shared" si="1047"/>
        <v>0</v>
      </c>
      <c r="R6969" s="7"/>
      <c r="S6969" s="47">
        <f t="shared" si="1048"/>
        <v>0</v>
      </c>
      <c r="T6969" s="47">
        <f t="shared" si="1049"/>
        <v>0</v>
      </c>
      <c r="U6969" s="47">
        <f t="shared" si="1050"/>
        <v>168.91000000000003</v>
      </c>
      <c r="V6969" s="47">
        <f t="shared" si="1051"/>
        <v>57.040000000000006</v>
      </c>
      <c r="W6969" s="11"/>
    </row>
    <row r="6970" spans="1:23" x14ac:dyDescent="0.45">
      <c r="A6970" t="s">
        <v>6975</v>
      </c>
      <c r="B6970">
        <v>71.17</v>
      </c>
      <c r="D6970" s="9" t="str">
        <f>VartojimasGamyba!J6966</f>
        <v>2024-06-17-04</v>
      </c>
      <c r="E6970" s="8">
        <f>VartojimasGamyba!G6966</f>
        <v>0.14399999999999999</v>
      </c>
      <c r="F6970" s="11"/>
      <c r="G6970" s="7">
        <f t="shared" si="1053"/>
        <v>4.3167777777777756</v>
      </c>
      <c r="H6970" s="7">
        <v>2.9000000000000005E-2</v>
      </c>
      <c r="I6970" s="7">
        <v>0</v>
      </c>
      <c r="J6970" s="7">
        <v>0</v>
      </c>
      <c r="L6970" s="7">
        <f>VartojimasGamyba!H6966</f>
        <v>0.17299999999999999</v>
      </c>
      <c r="M6970" s="15">
        <f t="shared" si="1045"/>
        <v>0</v>
      </c>
      <c r="N6970" s="7">
        <f t="shared" si="1046"/>
        <v>0</v>
      </c>
      <c r="O6970" s="7">
        <f t="shared" si="1047"/>
        <v>0</v>
      </c>
      <c r="R6970" s="7"/>
      <c r="S6970" s="47">
        <f t="shared" si="1048"/>
        <v>2.8999999999999998E-2</v>
      </c>
      <c r="T6970" s="47">
        <f t="shared" si="1049"/>
        <v>2.8999999999999998E-2</v>
      </c>
      <c r="U6970" s="47">
        <f t="shared" si="1050"/>
        <v>171.46</v>
      </c>
      <c r="V6970" s="47">
        <f t="shared" si="1051"/>
        <v>59.59</v>
      </c>
      <c r="W6970" s="11"/>
    </row>
    <row r="6971" spans="1:23" x14ac:dyDescent="0.45">
      <c r="A6971" t="s">
        <v>6976</v>
      </c>
      <c r="B6971">
        <v>72.989999999999995</v>
      </c>
      <c r="D6971" s="9" t="str">
        <f>VartojimasGamyba!J6967</f>
        <v>2024-06-17-05</v>
      </c>
      <c r="E6971" s="8">
        <f>VartojimasGamyba!G6967</f>
        <v>3.1E-2</v>
      </c>
      <c r="F6971" s="11"/>
      <c r="G6971" s="7">
        <f t="shared" si="1053"/>
        <v>4.6427777777777752</v>
      </c>
      <c r="H6971" s="7">
        <v>0.32600000000000001</v>
      </c>
      <c r="I6971" s="7">
        <v>0</v>
      </c>
      <c r="J6971" s="7">
        <v>0</v>
      </c>
      <c r="L6971" s="7">
        <f>VartojimasGamyba!H6967</f>
        <v>0.35699999999999998</v>
      </c>
      <c r="M6971" s="15">
        <f t="shared" si="1045"/>
        <v>0</v>
      </c>
      <c r="N6971" s="7">
        <f t="shared" si="1046"/>
        <v>0</v>
      </c>
      <c r="O6971" s="7">
        <f t="shared" si="1047"/>
        <v>0</v>
      </c>
      <c r="R6971" s="7"/>
      <c r="S6971" s="47">
        <f t="shared" si="1048"/>
        <v>0.32599999999999996</v>
      </c>
      <c r="T6971" s="47">
        <f t="shared" si="1049"/>
        <v>0.32599999999999996</v>
      </c>
      <c r="U6971" s="47">
        <f t="shared" si="1050"/>
        <v>173.28</v>
      </c>
      <c r="V6971" s="47">
        <f t="shared" si="1051"/>
        <v>61.41</v>
      </c>
      <c r="W6971" s="11"/>
    </row>
    <row r="6972" spans="1:23" x14ac:dyDescent="0.45">
      <c r="A6972" t="s">
        <v>6977</v>
      </c>
      <c r="B6972">
        <v>91.57</v>
      </c>
      <c r="D6972" s="9" t="str">
        <f>VartojimasGamyba!J6968</f>
        <v>2024-06-17-06</v>
      </c>
      <c r="E6972" s="8">
        <f>VartojimasGamyba!G6968</f>
        <v>0</v>
      </c>
      <c r="F6972" s="11"/>
      <c r="G6972" s="7">
        <f t="shared" si="1053"/>
        <v>4.6427777777777752</v>
      </c>
      <c r="H6972" s="7">
        <v>0</v>
      </c>
      <c r="I6972" s="7">
        <v>-5.5511151231257827E-17</v>
      </c>
      <c r="J6972" s="7">
        <v>0.33100000000000002</v>
      </c>
      <c r="L6972" s="7">
        <f>VartojimasGamyba!H6968</f>
        <v>0.33100000000000002</v>
      </c>
      <c r="M6972" s="15">
        <f t="shared" si="1045"/>
        <v>0</v>
      </c>
      <c r="N6972" s="7">
        <f t="shared" si="1046"/>
        <v>-26.476690000000001</v>
      </c>
      <c r="O6972" s="7">
        <f t="shared" si="1047"/>
        <v>0</v>
      </c>
      <c r="R6972" s="7"/>
      <c r="S6972" s="47">
        <f t="shared" si="1048"/>
        <v>0.33100000000000002</v>
      </c>
      <c r="T6972" s="47">
        <f t="shared" si="1049"/>
        <v>0.33100000000000002</v>
      </c>
      <c r="U6972" s="47">
        <f t="shared" si="1050"/>
        <v>191.86</v>
      </c>
      <c r="V6972" s="47">
        <f t="shared" si="1051"/>
        <v>79.989999999999995</v>
      </c>
      <c r="W6972" s="11"/>
    </row>
    <row r="6973" spans="1:23" x14ac:dyDescent="0.45">
      <c r="A6973" t="s">
        <v>6978</v>
      </c>
      <c r="B6973">
        <v>120</v>
      </c>
      <c r="D6973" s="9" t="str">
        <f>VartojimasGamyba!J6969</f>
        <v>2024-06-17-07</v>
      </c>
      <c r="E6973" s="8">
        <f>VartojimasGamyba!G6969</f>
        <v>1.2E-2</v>
      </c>
      <c r="F6973" s="11"/>
      <c r="G6973" s="7">
        <f t="shared" si="1053"/>
        <v>4.6427777777777752</v>
      </c>
      <c r="H6973" s="7">
        <v>0</v>
      </c>
      <c r="I6973" s="7">
        <v>0</v>
      </c>
      <c r="J6973" s="7">
        <v>0.54700000000000004</v>
      </c>
      <c r="L6973" s="7">
        <f>VartojimasGamyba!H6969</f>
        <v>0.55900000000000005</v>
      </c>
      <c r="M6973" s="15">
        <f t="shared" si="1045"/>
        <v>0</v>
      </c>
      <c r="N6973" s="7">
        <f t="shared" si="1046"/>
        <v>-59.305740000000007</v>
      </c>
      <c r="O6973" s="7">
        <f t="shared" si="1047"/>
        <v>0</v>
      </c>
      <c r="R6973" s="7"/>
      <c r="S6973" s="47">
        <f t="shared" si="1048"/>
        <v>0.54700000000000004</v>
      </c>
      <c r="T6973" s="47">
        <f t="shared" si="1049"/>
        <v>0.54700000000000004</v>
      </c>
      <c r="U6973" s="47">
        <f t="shared" si="1050"/>
        <v>220.29000000000002</v>
      </c>
      <c r="V6973" s="47">
        <f t="shared" si="1051"/>
        <v>108.42</v>
      </c>
      <c r="W6973" s="11"/>
    </row>
    <row r="6974" spans="1:23" x14ac:dyDescent="0.45">
      <c r="A6974" t="s">
        <v>6979</v>
      </c>
      <c r="B6974">
        <v>129.5</v>
      </c>
      <c r="D6974" s="9" t="str">
        <f>VartojimasGamyba!J6970</f>
        <v>2024-06-17-08</v>
      </c>
      <c r="E6974" s="8">
        <f>VartojimasGamyba!G6970</f>
        <v>0</v>
      </c>
      <c r="F6974" s="11"/>
      <c r="G6974" s="7">
        <f t="shared" si="1053"/>
        <v>4.6427777777777752</v>
      </c>
      <c r="H6974" s="7">
        <v>0</v>
      </c>
      <c r="I6974" s="7">
        <v>-4.4408920985006262E-16</v>
      </c>
      <c r="J6974" s="7">
        <v>1.6180000000000001</v>
      </c>
      <c r="L6974" s="7">
        <f>VartojimasGamyba!H6970</f>
        <v>1.6180000000000001</v>
      </c>
      <c r="M6974" s="15">
        <f t="shared" si="1045"/>
        <v>0</v>
      </c>
      <c r="N6974" s="7">
        <f t="shared" si="1046"/>
        <v>-190.79456000000002</v>
      </c>
      <c r="O6974" s="7">
        <f t="shared" si="1047"/>
        <v>0</v>
      </c>
      <c r="R6974" s="7"/>
      <c r="S6974" s="47">
        <f t="shared" si="1048"/>
        <v>1.6180000000000001</v>
      </c>
      <c r="T6974" s="47">
        <f t="shared" si="1049"/>
        <v>1.6180000000000001</v>
      </c>
      <c r="U6974" s="47">
        <f t="shared" si="1050"/>
        <v>229.79000000000002</v>
      </c>
      <c r="V6974" s="47">
        <f t="shared" si="1051"/>
        <v>117.92</v>
      </c>
      <c r="W6974" s="11"/>
    </row>
    <row r="6975" spans="1:23" x14ac:dyDescent="0.45">
      <c r="A6975" t="s">
        <v>6980</v>
      </c>
      <c r="B6975">
        <v>107.41</v>
      </c>
      <c r="D6975" s="9" t="str">
        <f>VartojimasGamyba!J6971</f>
        <v>2024-06-17-09</v>
      </c>
      <c r="E6975" s="8">
        <f>VartojimasGamyba!G6971</f>
        <v>0</v>
      </c>
      <c r="F6975" s="11"/>
      <c r="G6975" s="7">
        <f t="shared" si="1053"/>
        <v>4.6427777777777752</v>
      </c>
      <c r="H6975" s="7">
        <v>0</v>
      </c>
      <c r="I6975" s="7">
        <v>0</v>
      </c>
      <c r="J6975" s="7">
        <v>3.3889999999999998</v>
      </c>
      <c r="L6975" s="7">
        <f>VartojimasGamyba!H6971</f>
        <v>3.3889999999999998</v>
      </c>
      <c r="M6975" s="15">
        <f t="shared" si="1045"/>
        <v>0</v>
      </c>
      <c r="N6975" s="7">
        <f t="shared" si="1046"/>
        <v>-324.76786999999996</v>
      </c>
      <c r="O6975" s="7">
        <f t="shared" si="1047"/>
        <v>0</v>
      </c>
      <c r="R6975" s="7"/>
      <c r="S6975" s="47">
        <f t="shared" si="1048"/>
        <v>3.3889999999999998</v>
      </c>
      <c r="T6975" s="47">
        <f t="shared" si="1049"/>
        <v>3.3889999999999998</v>
      </c>
      <c r="U6975" s="47">
        <f t="shared" si="1050"/>
        <v>207.7</v>
      </c>
      <c r="V6975" s="47">
        <f t="shared" si="1051"/>
        <v>95.83</v>
      </c>
      <c r="W6975" s="11"/>
    </row>
    <row r="6976" spans="1:23" x14ac:dyDescent="0.45">
      <c r="A6976" t="s">
        <v>6981</v>
      </c>
      <c r="B6976">
        <v>82.69</v>
      </c>
      <c r="D6976" s="9" t="str">
        <f>VartojimasGamyba!J6972</f>
        <v>2024-06-17-10</v>
      </c>
      <c r="E6976" s="8">
        <f>VartojimasGamyba!G6972</f>
        <v>0</v>
      </c>
      <c r="F6976" s="11"/>
      <c r="G6976" s="7">
        <f t="shared" si="1053"/>
        <v>8.421111111111113</v>
      </c>
      <c r="H6976" s="7">
        <v>3.7783333333333378</v>
      </c>
      <c r="I6976" s="7">
        <v>0</v>
      </c>
      <c r="J6976" s="7">
        <v>0.62066666666666181</v>
      </c>
      <c r="L6976" s="7">
        <f>VartojimasGamyba!H6972</f>
        <v>4.399</v>
      </c>
      <c r="M6976" s="15">
        <f t="shared" si="1045"/>
        <v>0</v>
      </c>
      <c r="N6976" s="7">
        <f t="shared" si="1046"/>
        <v>-44.13560666666632</v>
      </c>
      <c r="O6976" s="7">
        <f t="shared" si="1047"/>
        <v>0</v>
      </c>
      <c r="R6976" s="7"/>
      <c r="S6976" s="47">
        <f t="shared" si="1048"/>
        <v>4.399</v>
      </c>
      <c r="T6976" s="47">
        <f t="shared" si="1049"/>
        <v>4.399</v>
      </c>
      <c r="U6976" s="47">
        <f t="shared" si="1050"/>
        <v>182.98000000000002</v>
      </c>
      <c r="V6976" s="47">
        <f t="shared" si="1051"/>
        <v>71.11</v>
      </c>
      <c r="W6976" s="11"/>
    </row>
    <row r="6977" spans="1:23" x14ac:dyDescent="0.45">
      <c r="A6977" t="s">
        <v>6982</v>
      </c>
      <c r="B6977">
        <v>82.99</v>
      </c>
      <c r="D6977" s="9" t="str">
        <f>VartojimasGamyba!J6973</f>
        <v>2024-06-17-11</v>
      </c>
      <c r="E6977" s="8">
        <f>VartojimasGamyba!G6973</f>
        <v>0.32</v>
      </c>
      <c r="F6977" s="11"/>
      <c r="G6977" s="7">
        <f t="shared" si="1053"/>
        <v>8.421111111111113</v>
      </c>
      <c r="H6977" s="7">
        <v>2.2204460492503131E-16</v>
      </c>
      <c r="I6977" s="7">
        <v>0</v>
      </c>
      <c r="J6977" s="7">
        <v>3.4630000000000001</v>
      </c>
      <c r="L6977" s="7">
        <f>VartojimasGamyba!H6973</f>
        <v>3.7829999999999999</v>
      </c>
      <c r="M6977" s="15">
        <f t="shared" si="1045"/>
        <v>0</v>
      </c>
      <c r="N6977" s="7">
        <f t="shared" si="1046"/>
        <v>-247.29282999999998</v>
      </c>
      <c r="O6977" s="7">
        <f t="shared" si="1047"/>
        <v>0</v>
      </c>
      <c r="R6977" s="7"/>
      <c r="S6977" s="47">
        <f t="shared" si="1048"/>
        <v>3.4630000000000001</v>
      </c>
      <c r="T6977" s="47">
        <f t="shared" si="1049"/>
        <v>3.4630000000000001</v>
      </c>
      <c r="U6977" s="47">
        <f t="shared" si="1050"/>
        <v>183.28</v>
      </c>
      <c r="V6977" s="47">
        <f t="shared" si="1051"/>
        <v>71.41</v>
      </c>
      <c r="W6977" s="11"/>
    </row>
    <row r="6978" spans="1:23" x14ac:dyDescent="0.45">
      <c r="A6978" t="s">
        <v>6983</v>
      </c>
      <c r="B6978">
        <v>82.99</v>
      </c>
      <c r="D6978" s="9" t="str">
        <f>VartojimasGamyba!J6974</f>
        <v>2024-06-17-12</v>
      </c>
      <c r="E6978" s="8">
        <f>VartojimasGamyba!G6974</f>
        <v>1.056</v>
      </c>
      <c r="F6978" s="11"/>
      <c r="G6978" s="7">
        <f t="shared" si="1053"/>
        <v>8.421111111111113</v>
      </c>
      <c r="H6978" s="7">
        <v>0</v>
      </c>
      <c r="I6978" s="7">
        <v>0</v>
      </c>
      <c r="J6978" s="7">
        <v>1.524</v>
      </c>
      <c r="L6978" s="7">
        <f>VartojimasGamyba!H6974</f>
        <v>2.58</v>
      </c>
      <c r="M6978" s="15">
        <f t="shared" si="1045"/>
        <v>0</v>
      </c>
      <c r="N6978" s="7">
        <f t="shared" si="1046"/>
        <v>-108.82884</v>
      </c>
      <c r="O6978" s="7">
        <f t="shared" si="1047"/>
        <v>0</v>
      </c>
      <c r="R6978" s="7"/>
      <c r="S6978" s="47">
        <f t="shared" si="1048"/>
        <v>1.524</v>
      </c>
      <c r="T6978" s="47">
        <f t="shared" si="1049"/>
        <v>1.524</v>
      </c>
      <c r="U6978" s="47">
        <f t="shared" si="1050"/>
        <v>183.28</v>
      </c>
      <c r="V6978" s="47">
        <f t="shared" si="1051"/>
        <v>71.41</v>
      </c>
      <c r="W6978" s="11"/>
    </row>
    <row r="6979" spans="1:23" x14ac:dyDescent="0.45">
      <c r="A6979" t="s">
        <v>6984</v>
      </c>
      <c r="B6979">
        <v>107.22</v>
      </c>
      <c r="D6979" s="9" t="str">
        <f>VartojimasGamyba!J6975</f>
        <v>2024-06-17-13</v>
      </c>
      <c r="E6979" s="8">
        <f>VartojimasGamyba!G6975</f>
        <v>2.5870000000000002</v>
      </c>
      <c r="F6979" s="11"/>
      <c r="G6979" s="7">
        <f t="shared" si="1053"/>
        <v>8.1066666666666674</v>
      </c>
      <c r="H6979" s="7">
        <v>0</v>
      </c>
      <c r="I6979" s="7">
        <v>0.31444444444444486</v>
      </c>
      <c r="J6979" s="7">
        <v>0</v>
      </c>
      <c r="L6979" s="7">
        <f>VartojimasGamyba!H6975</f>
        <v>2.3039999999999998</v>
      </c>
      <c r="M6979" s="15">
        <f t="shared" si="1045"/>
        <v>0</v>
      </c>
      <c r="N6979" s="7">
        <f t="shared" si="1046"/>
        <v>0</v>
      </c>
      <c r="O6979" s="7">
        <f t="shared" si="1047"/>
        <v>0</v>
      </c>
      <c r="R6979" s="7"/>
      <c r="S6979" s="47">
        <f t="shared" si="1048"/>
        <v>0</v>
      </c>
      <c r="T6979" s="47">
        <f t="shared" si="1049"/>
        <v>0</v>
      </c>
      <c r="U6979" s="47">
        <f t="shared" si="1050"/>
        <v>207.51</v>
      </c>
      <c r="V6979" s="47">
        <f t="shared" si="1051"/>
        <v>95.64</v>
      </c>
      <c r="W6979" s="11"/>
    </row>
    <row r="6980" spans="1:23" x14ac:dyDescent="0.45">
      <c r="A6980" t="s">
        <v>6985</v>
      </c>
      <c r="B6980">
        <v>83</v>
      </c>
      <c r="D6980" s="9" t="str">
        <f>VartojimasGamyba!J6976</f>
        <v>2024-06-17-14</v>
      </c>
      <c r="E6980" s="8">
        <f>VartojimasGamyba!G6976</f>
        <v>2.9470000000000001</v>
      </c>
      <c r="F6980" s="11"/>
      <c r="G6980" s="7">
        <f t="shared" si="1053"/>
        <v>6.833333333333333</v>
      </c>
      <c r="H6980" s="7">
        <v>0</v>
      </c>
      <c r="I6980" s="7">
        <v>1.2733333333333341</v>
      </c>
      <c r="J6980" s="7">
        <v>0</v>
      </c>
      <c r="L6980" s="7">
        <f>VartojimasGamyba!H6976</f>
        <v>1.8009999999999999</v>
      </c>
      <c r="M6980" s="15">
        <f t="shared" si="1045"/>
        <v>0</v>
      </c>
      <c r="N6980" s="7">
        <f t="shared" si="1046"/>
        <v>0</v>
      </c>
      <c r="O6980" s="7">
        <f t="shared" si="1047"/>
        <v>0</v>
      </c>
      <c r="R6980" s="7"/>
      <c r="S6980" s="47">
        <f t="shared" si="1048"/>
        <v>0</v>
      </c>
      <c r="T6980" s="47">
        <f t="shared" si="1049"/>
        <v>0</v>
      </c>
      <c r="U6980" s="47">
        <f t="shared" si="1050"/>
        <v>183.29000000000002</v>
      </c>
      <c r="V6980" s="47">
        <f t="shared" si="1051"/>
        <v>71.42</v>
      </c>
      <c r="W6980" s="11"/>
    </row>
    <row r="6981" spans="1:23" x14ac:dyDescent="0.45">
      <c r="A6981" t="s">
        <v>6986</v>
      </c>
      <c r="B6981">
        <v>108.16</v>
      </c>
      <c r="D6981" s="9" t="str">
        <f>VartojimasGamyba!J6977</f>
        <v>2024-06-17-15</v>
      </c>
      <c r="E6981" s="8">
        <f>VartojimasGamyba!G6977</f>
        <v>1.0840000000000001</v>
      </c>
      <c r="F6981" s="11"/>
      <c r="G6981" s="7">
        <f t="shared" si="1053"/>
        <v>6.833333333333333</v>
      </c>
      <c r="H6981" s="7">
        <v>0</v>
      </c>
      <c r="I6981" s="7">
        <v>0</v>
      </c>
      <c r="J6981" s="7">
        <v>0.32299999999999995</v>
      </c>
      <c r="L6981" s="7">
        <f>VartojimasGamyba!H6977</f>
        <v>1.407</v>
      </c>
      <c r="M6981" s="15">
        <f t="shared" si="1045"/>
        <v>0</v>
      </c>
      <c r="N6981" s="7">
        <f t="shared" si="1046"/>
        <v>-31.195339999999995</v>
      </c>
      <c r="O6981" s="7">
        <f t="shared" si="1047"/>
        <v>0</v>
      </c>
      <c r="R6981" s="7"/>
      <c r="S6981" s="47">
        <f t="shared" si="1048"/>
        <v>0.32299999999999995</v>
      </c>
      <c r="T6981" s="47">
        <f t="shared" si="1049"/>
        <v>0.32299999999999995</v>
      </c>
      <c r="U6981" s="47">
        <f t="shared" si="1050"/>
        <v>208.45</v>
      </c>
      <c r="V6981" s="47">
        <f t="shared" si="1051"/>
        <v>96.58</v>
      </c>
      <c r="W6981" s="11"/>
    </row>
    <row r="6982" spans="1:23" x14ac:dyDescent="0.45">
      <c r="A6982" t="s">
        <v>6987</v>
      </c>
      <c r="B6982">
        <v>82.99</v>
      </c>
      <c r="D6982" s="9" t="str">
        <f>VartojimasGamyba!J6978</f>
        <v>2024-06-17-16</v>
      </c>
      <c r="E6982" s="8">
        <f>VartojimasGamyba!G6978</f>
        <v>8.5000000000000006E-2</v>
      </c>
      <c r="F6982" s="11"/>
      <c r="G6982" s="7">
        <f t="shared" si="1053"/>
        <v>6.833333333333333</v>
      </c>
      <c r="H6982" s="7">
        <v>0</v>
      </c>
      <c r="I6982" s="7">
        <v>0</v>
      </c>
      <c r="J6982" s="7">
        <v>0.57000000000000006</v>
      </c>
      <c r="L6982" s="7">
        <f>VartojimasGamyba!H6978</f>
        <v>0.65500000000000003</v>
      </c>
      <c r="M6982" s="15">
        <f t="shared" si="1045"/>
        <v>0</v>
      </c>
      <c r="N6982" s="7">
        <f t="shared" si="1046"/>
        <v>-40.703700000000005</v>
      </c>
      <c r="O6982" s="7">
        <f t="shared" si="1047"/>
        <v>0</v>
      </c>
      <c r="R6982" s="7"/>
      <c r="S6982" s="47">
        <f t="shared" si="1048"/>
        <v>0.57000000000000006</v>
      </c>
      <c r="T6982" s="47">
        <f t="shared" si="1049"/>
        <v>0.57000000000000006</v>
      </c>
      <c r="U6982" s="47">
        <f t="shared" si="1050"/>
        <v>183.28</v>
      </c>
      <c r="V6982" s="47">
        <f t="shared" si="1051"/>
        <v>71.41</v>
      </c>
      <c r="W6982" s="11"/>
    </row>
    <row r="6983" spans="1:23" x14ac:dyDescent="0.45">
      <c r="A6983" t="s">
        <v>6988</v>
      </c>
      <c r="B6983">
        <v>69.91</v>
      </c>
      <c r="D6983" s="9" t="str">
        <f>VartojimasGamyba!J6979</f>
        <v>2024-06-17-17</v>
      </c>
      <c r="E6983" s="8">
        <f>VartojimasGamyba!G6979</f>
        <v>0.16800000000000001</v>
      </c>
      <c r="F6983" s="11"/>
      <c r="G6983" s="7">
        <f t="shared" si="1053"/>
        <v>6.7288888888888883</v>
      </c>
      <c r="H6983" s="7">
        <v>0</v>
      </c>
      <c r="I6983" s="7">
        <v>0.10444444444444446</v>
      </c>
      <c r="J6983" s="7">
        <v>0</v>
      </c>
      <c r="L6983" s="7">
        <f>VartojimasGamyba!H6979</f>
        <v>7.3999999999999996E-2</v>
      </c>
      <c r="M6983" s="15">
        <f t="shared" ref="M6983:M7046" si="1054">E6983+H6983-I6983*$J$2+J6983-L6983</f>
        <v>0</v>
      </c>
      <c r="N6983" s="7">
        <f t="shared" ref="N6983:N7046" si="1055">M6983*U6983-J6983*V6983</f>
        <v>0</v>
      </c>
      <c r="O6983" s="7">
        <f t="shared" ref="O6983:O7046" si="1056">(M6983)*(B6983+$Z$21)</f>
        <v>0</v>
      </c>
      <c r="R6983" s="7"/>
      <c r="S6983" s="47">
        <f t="shared" ref="S6983:S7046" si="1057">M6983+IF((L6983-E6983)&gt;0,(L6983-E6983),0)</f>
        <v>0</v>
      </c>
      <c r="T6983" s="47">
        <f t="shared" ref="T6983:T7046" si="1058">IF(L6983-E6983&lt;0,0,L6983-E6983)</f>
        <v>0</v>
      </c>
      <c r="U6983" s="47">
        <f t="shared" ref="U6983:U7046" si="1059">B6983+$Z$21</f>
        <v>170.2</v>
      </c>
      <c r="V6983" s="47">
        <f t="shared" ref="V6983:V7046" si="1060">B6983+$Z$20</f>
        <v>58.33</v>
      </c>
      <c r="W6983" s="11"/>
    </row>
    <row r="6984" spans="1:23" x14ac:dyDescent="0.45">
      <c r="A6984" t="s">
        <v>6989</v>
      </c>
      <c r="B6984">
        <v>88.58</v>
      </c>
      <c r="D6984" s="9" t="str">
        <f>VartojimasGamyba!J6980</f>
        <v>2024-06-17-18</v>
      </c>
      <c r="E6984" s="8">
        <f>VartojimasGamyba!G6980</f>
        <v>0.29499999999999998</v>
      </c>
      <c r="F6984" s="11"/>
      <c r="G6984" s="7">
        <f t="shared" si="1053"/>
        <v>6.43</v>
      </c>
      <c r="H6984" s="7">
        <v>0</v>
      </c>
      <c r="I6984" s="7">
        <v>0.29888888888888887</v>
      </c>
      <c r="J6984" s="7">
        <v>0</v>
      </c>
      <c r="L6984" s="7">
        <f>VartojimasGamyba!H6980</f>
        <v>2.5999999999999999E-2</v>
      </c>
      <c r="M6984" s="15">
        <f t="shared" si="1054"/>
        <v>-3.1225022567582528E-17</v>
      </c>
      <c r="N6984" s="7">
        <f t="shared" si="1055"/>
        <v>-5.8974700123393118E-15</v>
      </c>
      <c r="O6984" s="7">
        <f t="shared" si="1056"/>
        <v>-5.8974700123393118E-15</v>
      </c>
      <c r="R6984" s="7"/>
      <c r="S6984" s="47">
        <f t="shared" si="1057"/>
        <v>-3.1225022567582528E-17</v>
      </c>
      <c r="T6984" s="47">
        <f t="shared" si="1058"/>
        <v>0</v>
      </c>
      <c r="U6984" s="47">
        <f t="shared" si="1059"/>
        <v>188.87</v>
      </c>
      <c r="V6984" s="47">
        <f t="shared" si="1060"/>
        <v>77</v>
      </c>
      <c r="W6984" s="11"/>
    </row>
    <row r="6985" spans="1:23" x14ac:dyDescent="0.45">
      <c r="A6985" t="s">
        <v>6990</v>
      </c>
      <c r="B6985">
        <v>141.5</v>
      </c>
      <c r="D6985" s="9" t="str">
        <f>VartojimasGamyba!J6981</f>
        <v>2024-06-17-19</v>
      </c>
      <c r="E6985" s="8">
        <f>VartojimasGamyba!G6981</f>
        <v>0.32900000000000001</v>
      </c>
      <c r="F6985" s="11"/>
      <c r="G6985" s="7">
        <f t="shared" si="1053"/>
        <v>6.0644444444444439</v>
      </c>
      <c r="H6985" s="7">
        <v>0</v>
      </c>
      <c r="I6985" s="7">
        <v>0.36555555555555558</v>
      </c>
      <c r="J6985" s="7">
        <v>0</v>
      </c>
      <c r="L6985" s="7">
        <f>VartojimasGamyba!H6981</f>
        <v>0</v>
      </c>
      <c r="M6985" s="15">
        <f t="shared" si="1054"/>
        <v>0</v>
      </c>
      <c r="N6985" s="7">
        <f t="shared" si="1055"/>
        <v>0</v>
      </c>
      <c r="O6985" s="7">
        <f t="shared" si="1056"/>
        <v>0</v>
      </c>
      <c r="R6985" s="7"/>
      <c r="S6985" s="47">
        <f t="shared" si="1057"/>
        <v>0</v>
      </c>
      <c r="T6985" s="47">
        <f t="shared" si="1058"/>
        <v>0</v>
      </c>
      <c r="U6985" s="47">
        <f t="shared" si="1059"/>
        <v>241.79000000000002</v>
      </c>
      <c r="V6985" s="47">
        <f t="shared" si="1060"/>
        <v>129.91999999999999</v>
      </c>
      <c r="W6985" s="11"/>
    </row>
    <row r="6986" spans="1:23" x14ac:dyDescent="0.45">
      <c r="A6986" t="s">
        <v>6991</v>
      </c>
      <c r="B6986">
        <v>250.01</v>
      </c>
      <c r="D6986" s="9" t="str">
        <f>VartojimasGamyba!J6982</f>
        <v>2024-06-17-20</v>
      </c>
      <c r="E6986" s="8">
        <f>VartojimasGamyba!G6982</f>
        <v>0.29399999999999998</v>
      </c>
      <c r="F6986" s="11"/>
      <c r="G6986" s="7">
        <f t="shared" si="1053"/>
        <v>5.7377777777777776</v>
      </c>
      <c r="H6986" s="7">
        <v>0</v>
      </c>
      <c r="I6986" s="7">
        <v>0.32666666666666666</v>
      </c>
      <c r="J6986" s="7">
        <v>0</v>
      </c>
      <c r="L6986" s="7">
        <f>VartojimasGamyba!H6982</f>
        <v>0</v>
      </c>
      <c r="M6986" s="15">
        <f t="shared" si="1054"/>
        <v>0</v>
      </c>
      <c r="N6986" s="7">
        <f t="shared" si="1055"/>
        <v>0</v>
      </c>
      <c r="O6986" s="7">
        <f t="shared" si="1056"/>
        <v>0</v>
      </c>
      <c r="P6986" s="7" t="s">
        <v>8873</v>
      </c>
      <c r="R6986" s="7"/>
      <c r="S6986" s="47">
        <f t="shared" si="1057"/>
        <v>0</v>
      </c>
      <c r="T6986" s="47">
        <f t="shared" si="1058"/>
        <v>0</v>
      </c>
      <c r="U6986" s="47">
        <f t="shared" si="1059"/>
        <v>350.3</v>
      </c>
      <c r="V6986" s="47">
        <f t="shared" si="1060"/>
        <v>238.42999999999998</v>
      </c>
      <c r="W6986" s="11"/>
    </row>
    <row r="6987" spans="1:23" x14ac:dyDescent="0.45">
      <c r="A6987" t="s">
        <v>6992</v>
      </c>
      <c r="B6987">
        <v>274.13</v>
      </c>
      <c r="D6987" s="9" t="str">
        <f>VartojimasGamyba!J6983</f>
        <v>2024-06-17-21</v>
      </c>
      <c r="E6987" s="8">
        <f>VartojimasGamyba!G6983</f>
        <v>0.26200000000000001</v>
      </c>
      <c r="F6987" s="11"/>
      <c r="G6987" s="7">
        <f t="shared" si="1053"/>
        <v>5.4466666666666663</v>
      </c>
      <c r="H6987" s="7">
        <v>0</v>
      </c>
      <c r="I6987" s="7">
        <v>0.2911111111111111</v>
      </c>
      <c r="J6987" s="7">
        <v>0</v>
      </c>
      <c r="L6987" s="7">
        <f>VartojimasGamyba!H6983</f>
        <v>0</v>
      </c>
      <c r="M6987" s="15">
        <f t="shared" si="1054"/>
        <v>0</v>
      </c>
      <c r="N6987" s="7">
        <f t="shared" si="1055"/>
        <v>0</v>
      </c>
      <c r="O6987" s="7">
        <f t="shared" si="1056"/>
        <v>0</v>
      </c>
      <c r="P6987" s="7">
        <f>SUM(N6966:N6989)</f>
        <v>-1073.5011766666662</v>
      </c>
      <c r="R6987" s="7"/>
      <c r="S6987" s="47">
        <f t="shared" si="1057"/>
        <v>0</v>
      </c>
      <c r="T6987" s="47">
        <f t="shared" si="1058"/>
        <v>0</v>
      </c>
      <c r="U6987" s="47">
        <f t="shared" si="1059"/>
        <v>374.42</v>
      </c>
      <c r="V6987" s="47">
        <f t="shared" si="1060"/>
        <v>262.55</v>
      </c>
      <c r="W6987" s="11"/>
    </row>
    <row r="6988" spans="1:23" x14ac:dyDescent="0.45">
      <c r="A6988" t="s">
        <v>6993</v>
      </c>
      <c r="B6988">
        <v>262</v>
      </c>
      <c r="D6988" s="9" t="str">
        <f>VartojimasGamyba!J6984</f>
        <v>2024-06-17-22</v>
      </c>
      <c r="E6988" s="8">
        <f>VartojimasGamyba!G6984</f>
        <v>0.183</v>
      </c>
      <c r="F6988" s="11"/>
      <c r="G6988" s="7">
        <f t="shared" si="1053"/>
        <v>5.2433333333333332</v>
      </c>
      <c r="H6988" s="7">
        <v>0</v>
      </c>
      <c r="I6988" s="7">
        <v>0.20333333333333334</v>
      </c>
      <c r="J6988" s="7">
        <v>0</v>
      </c>
      <c r="L6988" s="7">
        <f>VartojimasGamyba!H6984</f>
        <v>0</v>
      </c>
      <c r="M6988" s="15">
        <f t="shared" si="1054"/>
        <v>0</v>
      </c>
      <c r="N6988" s="7">
        <f t="shared" si="1055"/>
        <v>0</v>
      </c>
      <c r="O6988" s="7">
        <f t="shared" si="1056"/>
        <v>0</v>
      </c>
      <c r="P6988" s="7" t="s">
        <v>8872</v>
      </c>
      <c r="R6988" s="7"/>
      <c r="S6988" s="47">
        <f t="shared" si="1057"/>
        <v>0</v>
      </c>
      <c r="T6988" s="47">
        <f t="shared" si="1058"/>
        <v>0</v>
      </c>
      <c r="U6988" s="47">
        <f t="shared" si="1059"/>
        <v>362.29</v>
      </c>
      <c r="V6988" s="47">
        <f t="shared" si="1060"/>
        <v>250.42</v>
      </c>
      <c r="W6988" s="11"/>
    </row>
    <row r="6989" spans="1:23" x14ac:dyDescent="0.45">
      <c r="A6989" t="s">
        <v>6994</v>
      </c>
      <c r="B6989">
        <v>174.6</v>
      </c>
      <c r="D6989" s="9" t="str">
        <f>VartojimasGamyba!J6985</f>
        <v>2024-06-17-23</v>
      </c>
      <c r="E6989" s="8">
        <f>VartojimasGamyba!G6985</f>
        <v>0.219</v>
      </c>
      <c r="F6989" s="11"/>
      <c r="G6989" s="7">
        <f t="shared" si="1053"/>
        <v>5</v>
      </c>
      <c r="H6989" s="7">
        <v>0</v>
      </c>
      <c r="I6989" s="7">
        <v>0.24333333333333335</v>
      </c>
      <c r="J6989" s="7">
        <v>0</v>
      </c>
      <c r="L6989" s="7">
        <f>VartojimasGamyba!H6985</f>
        <v>0</v>
      </c>
      <c r="M6989" s="15">
        <f t="shared" si="1054"/>
        <v>-2.7755575615628914E-17</v>
      </c>
      <c r="N6989" s="7">
        <f t="shared" si="1055"/>
        <v>-7.6297301809802317E-15</v>
      </c>
      <c r="O6989" s="7">
        <f t="shared" si="1056"/>
        <v>-7.6297301809802317E-15</v>
      </c>
      <c r="P6989" s="7">
        <f>SUM(O6966:O6989)</f>
        <v>2.4338361187536959E-14</v>
      </c>
      <c r="Q6989" s="7">
        <f>SUMPRODUCT(B6966:B6989,E6966:E6989)+SUM(E6966:E6989)*$Z$21-SUMPRODUCT(B6966:B6989,L6966:L6989)+SUM(L6966:L6989)*ABS($Z$20)</f>
        <v>278.93136999999967</v>
      </c>
      <c r="R6989" s="7"/>
      <c r="S6989" s="47">
        <f t="shared" si="1057"/>
        <v>-2.7755575615628914E-17</v>
      </c>
      <c r="T6989" s="47">
        <f t="shared" si="1058"/>
        <v>0</v>
      </c>
      <c r="U6989" s="47">
        <f t="shared" si="1059"/>
        <v>274.89</v>
      </c>
      <c r="V6989" s="47">
        <f t="shared" si="1060"/>
        <v>163.01999999999998</v>
      </c>
      <c r="W6989" s="11">
        <f>IF(P6989&lt;&gt;Q6989,1,0)</f>
        <v>1</v>
      </c>
    </row>
    <row r="6990" spans="1:23" x14ac:dyDescent="0.45">
      <c r="A6990" t="s">
        <v>6995</v>
      </c>
      <c r="B6990">
        <v>114.36</v>
      </c>
      <c r="D6990" s="1" t="str">
        <f>VartojimasGamyba!J6986</f>
        <v>2024-06-18-00</v>
      </c>
      <c r="E6990" s="7">
        <f>VartojimasGamyba!G6986</f>
        <v>0.248</v>
      </c>
      <c r="F6990" s="11"/>
      <c r="G6990" s="12">
        <f>G6989+H6990-I6990</f>
        <v>4.724444444444444</v>
      </c>
      <c r="H6990" s="12">
        <v>0</v>
      </c>
      <c r="I6990" s="12">
        <v>0.27555555555555555</v>
      </c>
      <c r="J6990" s="12">
        <v>0</v>
      </c>
      <c r="K6990" s="12"/>
      <c r="L6990" s="12">
        <f>VartojimasGamyba!H6986</f>
        <v>0</v>
      </c>
      <c r="M6990" s="19">
        <f t="shared" si="1054"/>
        <v>0</v>
      </c>
      <c r="N6990" s="7">
        <f t="shared" si="1055"/>
        <v>0</v>
      </c>
      <c r="O6990" s="7">
        <f t="shared" si="1056"/>
        <v>0</v>
      </c>
      <c r="R6990" s="20" t="s">
        <v>8783</v>
      </c>
      <c r="S6990" s="47">
        <f t="shared" si="1057"/>
        <v>0</v>
      </c>
      <c r="T6990" s="47">
        <f t="shared" si="1058"/>
        <v>0</v>
      </c>
      <c r="U6990" s="47">
        <f t="shared" si="1059"/>
        <v>214.65</v>
      </c>
      <c r="V6990" s="47">
        <f t="shared" si="1060"/>
        <v>102.78</v>
      </c>
      <c r="W6990" s="11"/>
    </row>
    <row r="6991" spans="1:23" x14ac:dyDescent="0.45">
      <c r="A6991" t="s">
        <v>6996</v>
      </c>
      <c r="B6991">
        <v>145.79</v>
      </c>
      <c r="D6991" s="1" t="str">
        <f>VartojimasGamyba!J6987</f>
        <v>2024-06-18-01</v>
      </c>
      <c r="E6991" s="7">
        <f>VartojimasGamyba!G6987</f>
        <v>0.18</v>
      </c>
      <c r="F6991" s="11"/>
      <c r="G6991" s="12">
        <f t="shared" ref="G6991:G7013" si="1061">G6990+H6991-I6991</f>
        <v>4.5244444444444438</v>
      </c>
      <c r="H6991" s="12">
        <v>0</v>
      </c>
      <c r="I6991" s="12">
        <v>0.19999999999999998</v>
      </c>
      <c r="J6991" s="12">
        <v>0</v>
      </c>
      <c r="K6991" s="12"/>
      <c r="L6991" s="12">
        <f>VartojimasGamyba!H6987</f>
        <v>0</v>
      </c>
      <c r="M6991" s="19">
        <f t="shared" si="1054"/>
        <v>0</v>
      </c>
      <c r="N6991" s="7">
        <f t="shared" si="1055"/>
        <v>0</v>
      </c>
      <c r="O6991" s="7">
        <f t="shared" si="1056"/>
        <v>0</v>
      </c>
      <c r="R6991" s="7"/>
      <c r="S6991" s="47">
        <f t="shared" si="1057"/>
        <v>0</v>
      </c>
      <c r="T6991" s="47">
        <f t="shared" si="1058"/>
        <v>0</v>
      </c>
      <c r="U6991" s="47">
        <f t="shared" si="1059"/>
        <v>246.07999999999998</v>
      </c>
      <c r="V6991" s="47">
        <f t="shared" si="1060"/>
        <v>134.20999999999998</v>
      </c>
      <c r="W6991" s="11"/>
    </row>
    <row r="6992" spans="1:23" x14ac:dyDescent="0.45">
      <c r="A6992" t="s">
        <v>6997</v>
      </c>
      <c r="B6992">
        <v>105.06</v>
      </c>
      <c r="D6992" s="1" t="str">
        <f>VartojimasGamyba!J6988</f>
        <v>2024-06-18-02</v>
      </c>
      <c r="E6992" s="7">
        <f>VartojimasGamyba!G6988</f>
        <v>0.186</v>
      </c>
      <c r="F6992" s="11"/>
      <c r="G6992" s="12">
        <f t="shared" si="1061"/>
        <v>4.3322222222222218</v>
      </c>
      <c r="H6992" s="12">
        <v>0</v>
      </c>
      <c r="I6992" s="12">
        <v>0.19222222222222218</v>
      </c>
      <c r="J6992" s="12">
        <v>0</v>
      </c>
      <c r="K6992" s="12"/>
      <c r="L6992" s="12">
        <f>VartojimasGamyba!H6988</f>
        <v>1.2999999999999999E-2</v>
      </c>
      <c r="M6992" s="19">
        <f t="shared" si="1054"/>
        <v>3.9898639947466563E-17</v>
      </c>
      <c r="N6992" s="7">
        <f t="shared" si="1055"/>
        <v>8.1931857132122591E-15</v>
      </c>
      <c r="O6992" s="7">
        <f t="shared" si="1056"/>
        <v>8.1931857132122591E-15</v>
      </c>
      <c r="R6992" s="7"/>
      <c r="S6992" s="47">
        <f t="shared" si="1057"/>
        <v>3.9898639947466563E-17</v>
      </c>
      <c r="T6992" s="47">
        <f t="shared" si="1058"/>
        <v>0</v>
      </c>
      <c r="U6992" s="47">
        <f t="shared" si="1059"/>
        <v>205.35000000000002</v>
      </c>
      <c r="V6992" s="47">
        <f t="shared" si="1060"/>
        <v>93.48</v>
      </c>
      <c r="W6992" s="11"/>
    </row>
    <row r="6993" spans="1:23" x14ac:dyDescent="0.45">
      <c r="A6993" t="s">
        <v>6998</v>
      </c>
      <c r="B6993">
        <v>100.5</v>
      </c>
      <c r="D6993" s="1" t="str">
        <f>VartojimasGamyba!J6989</f>
        <v>2024-06-18-03</v>
      </c>
      <c r="E6993" s="7">
        <f>VartojimasGamyba!G6989</f>
        <v>0.22900000000000001</v>
      </c>
      <c r="F6993" s="11"/>
      <c r="G6993" s="12">
        <f t="shared" si="1061"/>
        <v>4.1566666666666663</v>
      </c>
      <c r="H6993" s="12">
        <v>0</v>
      </c>
      <c r="I6993" s="12">
        <v>0.17555555555555555</v>
      </c>
      <c r="J6993" s="12">
        <v>0</v>
      </c>
      <c r="K6993" s="12"/>
      <c r="L6993" s="12">
        <f>VartojimasGamyba!H6989</f>
        <v>7.0999999999999994E-2</v>
      </c>
      <c r="M6993" s="19">
        <f t="shared" si="1054"/>
        <v>0</v>
      </c>
      <c r="N6993" s="7">
        <f t="shared" si="1055"/>
        <v>0</v>
      </c>
      <c r="O6993" s="7">
        <f t="shared" si="1056"/>
        <v>0</v>
      </c>
      <c r="R6993" s="7"/>
      <c r="S6993" s="47">
        <f t="shared" si="1057"/>
        <v>0</v>
      </c>
      <c r="T6993" s="47">
        <f t="shared" si="1058"/>
        <v>0</v>
      </c>
      <c r="U6993" s="47">
        <f t="shared" si="1059"/>
        <v>200.79000000000002</v>
      </c>
      <c r="V6993" s="47">
        <f t="shared" si="1060"/>
        <v>88.92</v>
      </c>
      <c r="W6993" s="11"/>
    </row>
    <row r="6994" spans="1:23" x14ac:dyDescent="0.45">
      <c r="A6994" t="s">
        <v>6999</v>
      </c>
      <c r="B6994">
        <v>91.84</v>
      </c>
      <c r="D6994" s="1" t="str">
        <f>VartojimasGamyba!J6990</f>
        <v>2024-06-18-04</v>
      </c>
      <c r="E6994" s="7">
        <f>VartojimasGamyba!G6990</f>
        <v>3.5999999999999997E-2</v>
      </c>
      <c r="F6994" s="11"/>
      <c r="G6994" s="12">
        <f t="shared" si="1061"/>
        <v>4.1566666666666663</v>
      </c>
      <c r="H6994" s="12">
        <v>0</v>
      </c>
      <c r="I6994" s="12">
        <v>0</v>
      </c>
      <c r="J6994" s="12">
        <v>0.42100000000000004</v>
      </c>
      <c r="K6994" s="12"/>
      <c r="L6994" s="12">
        <f>VartojimasGamyba!H6990</f>
        <v>0.45700000000000002</v>
      </c>
      <c r="M6994" s="19">
        <f t="shared" si="1054"/>
        <v>0</v>
      </c>
      <c r="N6994" s="7">
        <f t="shared" si="1055"/>
        <v>-33.789460000000005</v>
      </c>
      <c r="O6994" s="7">
        <f t="shared" si="1056"/>
        <v>0</v>
      </c>
      <c r="R6994" s="7"/>
      <c r="S6994" s="47">
        <f t="shared" si="1057"/>
        <v>0.42100000000000004</v>
      </c>
      <c r="T6994" s="47">
        <f t="shared" si="1058"/>
        <v>0.42100000000000004</v>
      </c>
      <c r="U6994" s="47">
        <f t="shared" si="1059"/>
        <v>192.13</v>
      </c>
      <c r="V6994" s="47">
        <f t="shared" si="1060"/>
        <v>80.260000000000005</v>
      </c>
      <c r="W6994" s="11"/>
    </row>
    <row r="6995" spans="1:23" x14ac:dyDescent="0.45">
      <c r="A6995" t="s">
        <v>7000</v>
      </c>
      <c r="B6995">
        <v>90.88</v>
      </c>
      <c r="D6995" s="1" t="str">
        <f>VartojimasGamyba!J6991</f>
        <v>2024-06-18-05</v>
      </c>
      <c r="E6995" s="7">
        <f>VartojimasGamyba!G6991</f>
        <v>1.7000000000000001E-2</v>
      </c>
      <c r="F6995" s="11"/>
      <c r="G6995" s="12">
        <f t="shared" si="1061"/>
        <v>4.1566666666666663</v>
      </c>
      <c r="H6995" s="12">
        <v>1.1102230246251565E-16</v>
      </c>
      <c r="I6995" s="12">
        <v>0</v>
      </c>
      <c r="J6995" s="12">
        <v>1.35</v>
      </c>
      <c r="K6995" s="12"/>
      <c r="L6995" s="12">
        <f>VartojimasGamyba!H6991</f>
        <v>1.367</v>
      </c>
      <c r="M6995" s="19">
        <f t="shared" si="1054"/>
        <v>0</v>
      </c>
      <c r="N6995" s="7">
        <f t="shared" si="1055"/>
        <v>-107.05500000000001</v>
      </c>
      <c r="O6995" s="7">
        <f t="shared" si="1056"/>
        <v>0</v>
      </c>
      <c r="R6995" s="7"/>
      <c r="S6995" s="47">
        <f t="shared" si="1057"/>
        <v>1.35</v>
      </c>
      <c r="T6995" s="47">
        <f t="shared" si="1058"/>
        <v>1.35</v>
      </c>
      <c r="U6995" s="47">
        <f t="shared" si="1059"/>
        <v>191.17000000000002</v>
      </c>
      <c r="V6995" s="47">
        <f t="shared" si="1060"/>
        <v>79.3</v>
      </c>
      <c r="W6995" s="11"/>
    </row>
    <row r="6996" spans="1:23" x14ac:dyDescent="0.45">
      <c r="A6996" t="s">
        <v>7001</v>
      </c>
      <c r="B6996">
        <v>98.53</v>
      </c>
      <c r="D6996" s="1" t="str">
        <f>VartojimasGamyba!J6992</f>
        <v>2024-06-18-06</v>
      </c>
      <c r="E6996" s="7">
        <f>VartojimasGamyba!G6992</f>
        <v>0</v>
      </c>
      <c r="F6996" s="11"/>
      <c r="G6996" s="12">
        <f t="shared" si="1061"/>
        <v>4.1566666666666663</v>
      </c>
      <c r="H6996" s="12">
        <v>0</v>
      </c>
      <c r="I6996" s="12">
        <v>-4.4408920985006262E-16</v>
      </c>
      <c r="J6996" s="12">
        <v>2.3340000000000001</v>
      </c>
      <c r="K6996" s="12"/>
      <c r="L6996" s="12">
        <f>VartojimasGamyba!H6992</f>
        <v>2.3340000000000001</v>
      </c>
      <c r="M6996" s="19">
        <f t="shared" si="1054"/>
        <v>0</v>
      </c>
      <c r="N6996" s="7">
        <f t="shared" si="1055"/>
        <v>-202.94130000000001</v>
      </c>
      <c r="O6996" s="7">
        <f t="shared" si="1056"/>
        <v>0</v>
      </c>
      <c r="R6996" s="7"/>
      <c r="S6996" s="47">
        <f t="shared" si="1057"/>
        <v>2.3340000000000001</v>
      </c>
      <c r="T6996" s="47">
        <f t="shared" si="1058"/>
        <v>2.3340000000000001</v>
      </c>
      <c r="U6996" s="47">
        <f t="shared" si="1059"/>
        <v>198.82</v>
      </c>
      <c r="V6996" s="47">
        <f t="shared" si="1060"/>
        <v>86.95</v>
      </c>
      <c r="W6996" s="11"/>
    </row>
    <row r="6997" spans="1:23" x14ac:dyDescent="0.45">
      <c r="A6997" t="s">
        <v>7002</v>
      </c>
      <c r="B6997">
        <v>133.72999999999999</v>
      </c>
      <c r="D6997" s="1" t="str">
        <f>VartojimasGamyba!J6993</f>
        <v>2024-06-18-07</v>
      </c>
      <c r="E6997" s="7">
        <f>VartojimasGamyba!G6993</f>
        <v>0.376</v>
      </c>
      <c r="F6997" s="11"/>
      <c r="G6997" s="12">
        <f t="shared" si="1061"/>
        <v>4.1566666666666663</v>
      </c>
      <c r="H6997" s="12">
        <v>0</v>
      </c>
      <c r="I6997" s="12">
        <v>0</v>
      </c>
      <c r="J6997" s="12">
        <v>2.431</v>
      </c>
      <c r="K6997" s="12"/>
      <c r="L6997" s="12">
        <f>VartojimasGamyba!H6993</f>
        <v>2.8069999999999999</v>
      </c>
      <c r="M6997" s="19">
        <f t="shared" si="1054"/>
        <v>0</v>
      </c>
      <c r="N6997" s="7">
        <f t="shared" si="1055"/>
        <v>-296.94664999999998</v>
      </c>
      <c r="O6997" s="7">
        <f t="shared" si="1056"/>
        <v>0</v>
      </c>
      <c r="R6997" s="7"/>
      <c r="S6997" s="47">
        <f t="shared" si="1057"/>
        <v>2.431</v>
      </c>
      <c r="T6997" s="47">
        <f t="shared" si="1058"/>
        <v>2.431</v>
      </c>
      <c r="U6997" s="47">
        <f t="shared" si="1059"/>
        <v>234.01999999999998</v>
      </c>
      <c r="V6997" s="47">
        <f t="shared" si="1060"/>
        <v>122.14999999999999</v>
      </c>
      <c r="W6997" s="11"/>
    </row>
    <row r="6998" spans="1:23" x14ac:dyDescent="0.45">
      <c r="A6998" t="s">
        <v>7003</v>
      </c>
      <c r="B6998">
        <v>126.62</v>
      </c>
      <c r="D6998" s="1" t="str">
        <f>VartojimasGamyba!J6994</f>
        <v>2024-06-18-08</v>
      </c>
      <c r="E6998" s="7">
        <f>VartojimasGamyba!G6994</f>
        <v>0.95</v>
      </c>
      <c r="F6998" s="11"/>
      <c r="G6998" s="12">
        <f t="shared" si="1061"/>
        <v>4.1566666666666663</v>
      </c>
      <c r="H6998" s="12">
        <v>0</v>
      </c>
      <c r="I6998" s="12">
        <v>0</v>
      </c>
      <c r="J6998" s="12">
        <v>0.8640000000000001</v>
      </c>
      <c r="K6998" s="12"/>
      <c r="L6998" s="12">
        <f>VartojimasGamyba!H6994</f>
        <v>1.8140000000000001</v>
      </c>
      <c r="M6998" s="19">
        <f t="shared" si="1054"/>
        <v>0</v>
      </c>
      <c r="N6998" s="7">
        <f t="shared" si="1055"/>
        <v>-99.394560000000013</v>
      </c>
      <c r="O6998" s="7">
        <f t="shared" si="1056"/>
        <v>0</v>
      </c>
      <c r="R6998" s="7"/>
      <c r="S6998" s="47">
        <f t="shared" si="1057"/>
        <v>0.8640000000000001</v>
      </c>
      <c r="T6998" s="47">
        <f t="shared" si="1058"/>
        <v>0.8640000000000001</v>
      </c>
      <c r="U6998" s="47">
        <f t="shared" si="1059"/>
        <v>226.91000000000003</v>
      </c>
      <c r="V6998" s="47">
        <f t="shared" si="1060"/>
        <v>115.04</v>
      </c>
      <c r="W6998" s="11"/>
    </row>
    <row r="6999" spans="1:23" x14ac:dyDescent="0.45">
      <c r="A6999" t="s">
        <v>7004</v>
      </c>
      <c r="B6999">
        <v>110.06</v>
      </c>
      <c r="D6999" s="1" t="str">
        <f>VartojimasGamyba!J6995</f>
        <v>2024-06-18-09</v>
      </c>
      <c r="E6999" s="7">
        <f>VartojimasGamyba!G6995</f>
        <v>0.79100000000000004</v>
      </c>
      <c r="F6999" s="11"/>
      <c r="G6999" s="12">
        <f t="shared" si="1061"/>
        <v>4.1566666666666663</v>
      </c>
      <c r="H6999" s="12">
        <v>0</v>
      </c>
      <c r="I6999" s="12">
        <v>0</v>
      </c>
      <c r="J6999" s="12">
        <v>1.8850000000000002</v>
      </c>
      <c r="K6999" s="12"/>
      <c r="L6999" s="12">
        <f>VartojimasGamyba!H6995</f>
        <v>2.6760000000000002</v>
      </c>
      <c r="M6999" s="19">
        <f t="shared" si="1054"/>
        <v>0</v>
      </c>
      <c r="N6999" s="7">
        <f t="shared" si="1055"/>
        <v>-185.63480000000004</v>
      </c>
      <c r="O6999" s="7">
        <f t="shared" si="1056"/>
        <v>0</v>
      </c>
      <c r="R6999" s="7"/>
      <c r="S6999" s="47">
        <f t="shared" si="1057"/>
        <v>1.8850000000000002</v>
      </c>
      <c r="T6999" s="47">
        <f t="shared" si="1058"/>
        <v>1.8850000000000002</v>
      </c>
      <c r="U6999" s="47">
        <f t="shared" si="1059"/>
        <v>210.35000000000002</v>
      </c>
      <c r="V6999" s="47">
        <f t="shared" si="1060"/>
        <v>98.48</v>
      </c>
      <c r="W6999" s="11"/>
    </row>
    <row r="7000" spans="1:23" x14ac:dyDescent="0.45">
      <c r="A7000" t="s">
        <v>7005</v>
      </c>
      <c r="B7000">
        <v>75.38</v>
      </c>
      <c r="D7000" s="1" t="str">
        <f>VartojimasGamyba!J6996</f>
        <v>2024-06-18-10</v>
      </c>
      <c r="E7000" s="7">
        <f>VartojimasGamyba!G6996</f>
        <v>0.61899999999999999</v>
      </c>
      <c r="F7000" s="11"/>
      <c r="G7000" s="12">
        <f t="shared" si="1061"/>
        <v>4.1566666666666663</v>
      </c>
      <c r="H7000" s="12">
        <v>1.1102230246251565E-16</v>
      </c>
      <c r="I7000" s="12">
        <v>0</v>
      </c>
      <c r="J7000" s="12">
        <v>2.5590000000000002</v>
      </c>
      <c r="K7000" s="12"/>
      <c r="L7000" s="12">
        <f>VartojimasGamyba!H6996</f>
        <v>3.1779999999999999</v>
      </c>
      <c r="M7000" s="19">
        <f t="shared" si="1054"/>
        <v>0</v>
      </c>
      <c r="N7000" s="7">
        <f t="shared" si="1055"/>
        <v>-163.26420000000002</v>
      </c>
      <c r="O7000" s="7">
        <f t="shared" si="1056"/>
        <v>0</v>
      </c>
      <c r="R7000" s="7"/>
      <c r="S7000" s="47">
        <f t="shared" si="1057"/>
        <v>2.5590000000000002</v>
      </c>
      <c r="T7000" s="47">
        <f t="shared" si="1058"/>
        <v>2.5590000000000002</v>
      </c>
      <c r="U7000" s="47">
        <f t="shared" si="1059"/>
        <v>175.67000000000002</v>
      </c>
      <c r="V7000" s="47">
        <f t="shared" si="1060"/>
        <v>63.8</v>
      </c>
      <c r="W7000" s="11"/>
    </row>
    <row r="7001" spans="1:23" x14ac:dyDescent="0.45">
      <c r="A7001" t="s">
        <v>7006</v>
      </c>
      <c r="B7001">
        <v>62.36</v>
      </c>
      <c r="D7001" s="1" t="str">
        <f>VartojimasGamyba!J6997</f>
        <v>2024-06-18-11</v>
      </c>
      <c r="E7001" s="7">
        <f>VartojimasGamyba!G6997</f>
        <v>0</v>
      </c>
      <c r="F7001" s="11"/>
      <c r="G7001" s="12">
        <f t="shared" si="1061"/>
        <v>4.1566666666666645</v>
      </c>
      <c r="H7001" s="12">
        <v>0</v>
      </c>
      <c r="I7001" s="12">
        <v>1.9737298215558339E-15</v>
      </c>
      <c r="J7001" s="12">
        <v>4.2220000000000004</v>
      </c>
      <c r="K7001" s="12"/>
      <c r="L7001" s="12">
        <f>VartojimasGamyba!H6997</f>
        <v>4.2220000000000004</v>
      </c>
      <c r="M7001" s="19">
        <f t="shared" si="1054"/>
        <v>0</v>
      </c>
      <c r="N7001" s="7">
        <f t="shared" si="1055"/>
        <v>-214.39316000000002</v>
      </c>
      <c r="O7001" s="7">
        <f t="shared" si="1056"/>
        <v>0</v>
      </c>
      <c r="R7001" s="7"/>
      <c r="S7001" s="47">
        <f t="shared" si="1057"/>
        <v>4.2220000000000004</v>
      </c>
      <c r="T7001" s="47">
        <f t="shared" si="1058"/>
        <v>4.2220000000000004</v>
      </c>
      <c r="U7001" s="47">
        <f t="shared" si="1059"/>
        <v>162.65</v>
      </c>
      <c r="V7001" s="47">
        <f t="shared" si="1060"/>
        <v>50.78</v>
      </c>
      <c r="W7001" s="11"/>
    </row>
    <row r="7002" spans="1:23" x14ac:dyDescent="0.45">
      <c r="A7002" t="s">
        <v>7007</v>
      </c>
      <c r="B7002">
        <v>54.5</v>
      </c>
      <c r="D7002" s="1" t="str">
        <f>VartojimasGamyba!J6998</f>
        <v>2024-06-18-12</v>
      </c>
      <c r="E7002" s="7">
        <f>VartojimasGamyba!G6998</f>
        <v>0</v>
      </c>
      <c r="F7002" s="11"/>
      <c r="G7002" s="12">
        <f t="shared" si="1061"/>
        <v>4.1566666666666645</v>
      </c>
      <c r="H7002" s="12">
        <v>4.4408920985006262E-16</v>
      </c>
      <c r="I7002" s="12">
        <v>0</v>
      </c>
      <c r="J7002" s="12">
        <v>3.8769999999999998</v>
      </c>
      <c r="K7002" s="12"/>
      <c r="L7002" s="12">
        <f>VartojimasGamyba!H6998</f>
        <v>3.8769999999999998</v>
      </c>
      <c r="M7002" s="19">
        <f t="shared" si="1054"/>
        <v>0</v>
      </c>
      <c r="N7002" s="7">
        <f t="shared" si="1055"/>
        <v>-166.40083999999999</v>
      </c>
      <c r="O7002" s="7">
        <f t="shared" si="1056"/>
        <v>0</v>
      </c>
      <c r="R7002" s="7"/>
      <c r="S7002" s="47">
        <f t="shared" si="1057"/>
        <v>3.8769999999999998</v>
      </c>
      <c r="T7002" s="47">
        <f t="shared" si="1058"/>
        <v>3.8769999999999998</v>
      </c>
      <c r="U7002" s="47">
        <f t="shared" si="1059"/>
        <v>154.79000000000002</v>
      </c>
      <c r="V7002" s="47">
        <f t="shared" si="1060"/>
        <v>42.92</v>
      </c>
      <c r="W7002" s="11"/>
    </row>
    <row r="7003" spans="1:23" x14ac:dyDescent="0.45">
      <c r="A7003" t="s">
        <v>7008</v>
      </c>
      <c r="B7003">
        <v>51.05</v>
      </c>
      <c r="D7003" s="1" t="str">
        <f>VartojimasGamyba!J6999</f>
        <v>2024-06-18-13</v>
      </c>
      <c r="E7003" s="7">
        <f>VartojimasGamyba!G6999</f>
        <v>0</v>
      </c>
      <c r="F7003" s="11"/>
      <c r="G7003" s="12">
        <f t="shared" si="1061"/>
        <v>4.1566666666666645</v>
      </c>
      <c r="H7003" s="12">
        <v>0</v>
      </c>
      <c r="I7003" s="12">
        <v>0</v>
      </c>
      <c r="J7003" s="12">
        <v>3.3559999999999999</v>
      </c>
      <c r="K7003" s="12"/>
      <c r="L7003" s="12">
        <f>VartojimasGamyba!H6999</f>
        <v>3.3559999999999999</v>
      </c>
      <c r="M7003" s="19">
        <f t="shared" si="1054"/>
        <v>0</v>
      </c>
      <c r="N7003" s="7">
        <f t="shared" si="1055"/>
        <v>-132.46132</v>
      </c>
      <c r="O7003" s="7">
        <f t="shared" si="1056"/>
        <v>0</v>
      </c>
      <c r="R7003" s="7"/>
      <c r="S7003" s="47">
        <f t="shared" si="1057"/>
        <v>3.3559999999999999</v>
      </c>
      <c r="T7003" s="47">
        <f t="shared" si="1058"/>
        <v>3.3559999999999999</v>
      </c>
      <c r="U7003" s="47">
        <f t="shared" si="1059"/>
        <v>151.34</v>
      </c>
      <c r="V7003" s="47">
        <f t="shared" si="1060"/>
        <v>39.47</v>
      </c>
      <c r="W7003" s="11"/>
    </row>
    <row r="7004" spans="1:23" x14ac:dyDescent="0.45">
      <c r="A7004" t="s">
        <v>7009</v>
      </c>
      <c r="B7004">
        <v>39.83</v>
      </c>
      <c r="D7004" s="1" t="str">
        <f>VartojimasGamyba!J7000</f>
        <v>2024-06-18-14</v>
      </c>
      <c r="E7004" s="7">
        <f>VartojimasGamyba!G7000</f>
        <v>2.5999999999999999E-2</v>
      </c>
      <c r="F7004" s="11"/>
      <c r="G7004" s="12">
        <f t="shared" si="1061"/>
        <v>4.7935555555555549</v>
      </c>
      <c r="H7004" s="12">
        <v>0.63688888888889017</v>
      </c>
      <c r="I7004" s="12">
        <v>0</v>
      </c>
      <c r="J7004" s="12">
        <v>1.9361111111111102</v>
      </c>
      <c r="K7004" s="12"/>
      <c r="L7004" s="12">
        <f>VartojimasGamyba!H7000</f>
        <v>2.5990000000000002</v>
      </c>
      <c r="M7004" s="19">
        <f t="shared" si="1054"/>
        <v>0</v>
      </c>
      <c r="N7004" s="7">
        <f t="shared" si="1055"/>
        <v>-54.695138888888863</v>
      </c>
      <c r="O7004" s="7">
        <f t="shared" si="1056"/>
        <v>0</v>
      </c>
      <c r="R7004" s="7"/>
      <c r="S7004" s="47">
        <f t="shared" si="1057"/>
        <v>2.5730000000000004</v>
      </c>
      <c r="T7004" s="47">
        <f t="shared" si="1058"/>
        <v>2.5730000000000004</v>
      </c>
      <c r="U7004" s="47">
        <f t="shared" si="1059"/>
        <v>140.12</v>
      </c>
      <c r="V7004" s="47">
        <f t="shared" si="1060"/>
        <v>28.25</v>
      </c>
      <c r="W7004" s="11"/>
    </row>
    <row r="7005" spans="1:23" x14ac:dyDescent="0.45">
      <c r="A7005" t="s">
        <v>7010</v>
      </c>
      <c r="B7005">
        <v>39.26</v>
      </c>
      <c r="D7005" s="1" t="str">
        <f>VartojimasGamyba!J7001</f>
        <v>2024-06-18-15</v>
      </c>
      <c r="E7005" s="7">
        <f>VartojimasGamyba!G7001</f>
        <v>0.13700000000000001</v>
      </c>
      <c r="F7005" s="11"/>
      <c r="G7005" s="12">
        <f t="shared" si="1061"/>
        <v>5.9585555555555549</v>
      </c>
      <c r="H7005" s="12">
        <v>1.165</v>
      </c>
      <c r="I7005" s="12">
        <v>0</v>
      </c>
      <c r="J7005" s="12">
        <v>0</v>
      </c>
      <c r="K7005" s="12"/>
      <c r="L7005" s="12">
        <f>VartojimasGamyba!H7001</f>
        <v>1.302</v>
      </c>
      <c r="M7005" s="19">
        <f t="shared" si="1054"/>
        <v>0</v>
      </c>
      <c r="N7005" s="7">
        <f t="shared" si="1055"/>
        <v>0</v>
      </c>
      <c r="O7005" s="7">
        <f t="shared" si="1056"/>
        <v>0</v>
      </c>
      <c r="R7005" s="7"/>
      <c r="S7005" s="47">
        <f t="shared" si="1057"/>
        <v>1.165</v>
      </c>
      <c r="T7005" s="47">
        <f t="shared" si="1058"/>
        <v>1.165</v>
      </c>
      <c r="U7005" s="47">
        <f t="shared" si="1059"/>
        <v>139.55000000000001</v>
      </c>
      <c r="V7005" s="47">
        <f t="shared" si="1060"/>
        <v>27.68</v>
      </c>
      <c r="W7005" s="11"/>
    </row>
    <row r="7006" spans="1:23" x14ac:dyDescent="0.45">
      <c r="A7006" t="s">
        <v>7011</v>
      </c>
      <c r="B7006">
        <v>38.5</v>
      </c>
      <c r="D7006" s="1" t="str">
        <f>VartojimasGamyba!J7002</f>
        <v>2024-06-18-16</v>
      </c>
      <c r="E7006" s="7">
        <f>VartojimasGamyba!G7002</f>
        <v>0</v>
      </c>
      <c r="F7006" s="11"/>
      <c r="G7006" s="12">
        <f t="shared" si="1061"/>
        <v>6.8355555555555547</v>
      </c>
      <c r="H7006" s="12">
        <v>0.877</v>
      </c>
      <c r="I7006" s="12">
        <v>0</v>
      </c>
      <c r="J7006" s="12">
        <v>0</v>
      </c>
      <c r="K7006" s="12"/>
      <c r="L7006" s="12">
        <f>VartojimasGamyba!H7002</f>
        <v>0.877</v>
      </c>
      <c r="M7006" s="19">
        <f t="shared" si="1054"/>
        <v>0</v>
      </c>
      <c r="N7006" s="7">
        <f t="shared" si="1055"/>
        <v>0</v>
      </c>
      <c r="O7006" s="7">
        <f t="shared" si="1056"/>
        <v>0</v>
      </c>
      <c r="R7006" s="7"/>
      <c r="S7006" s="47">
        <f t="shared" si="1057"/>
        <v>0.877</v>
      </c>
      <c r="T7006" s="47">
        <f t="shared" si="1058"/>
        <v>0.877</v>
      </c>
      <c r="U7006" s="47">
        <f t="shared" si="1059"/>
        <v>138.79000000000002</v>
      </c>
      <c r="V7006" s="47">
        <f t="shared" si="1060"/>
        <v>26.92</v>
      </c>
      <c r="W7006" s="11"/>
    </row>
    <row r="7007" spans="1:23" x14ac:dyDescent="0.45">
      <c r="A7007" t="s">
        <v>7012</v>
      </c>
      <c r="B7007">
        <v>50</v>
      </c>
      <c r="D7007" s="1" t="str">
        <f>VartojimasGamyba!J7003</f>
        <v>2024-06-18-17</v>
      </c>
      <c r="E7007" s="7">
        <f>VartojimasGamyba!G7003</f>
        <v>0.152</v>
      </c>
      <c r="F7007" s="11"/>
      <c r="G7007" s="12">
        <f t="shared" si="1061"/>
        <v>6.8122222222222213</v>
      </c>
      <c r="H7007" s="12">
        <v>0</v>
      </c>
      <c r="I7007" s="12">
        <v>2.3333333333333324E-2</v>
      </c>
      <c r="J7007" s="12">
        <v>0</v>
      </c>
      <c r="K7007" s="12"/>
      <c r="L7007" s="12">
        <f>VartojimasGamyba!H7003</f>
        <v>0.13100000000000001</v>
      </c>
      <c r="M7007" s="19">
        <f t="shared" si="1054"/>
        <v>0</v>
      </c>
      <c r="N7007" s="7">
        <f t="shared" si="1055"/>
        <v>0</v>
      </c>
      <c r="O7007" s="7">
        <f t="shared" si="1056"/>
        <v>0</v>
      </c>
      <c r="R7007" s="7"/>
      <c r="S7007" s="47">
        <f t="shared" si="1057"/>
        <v>0</v>
      </c>
      <c r="T7007" s="47">
        <f t="shared" si="1058"/>
        <v>0</v>
      </c>
      <c r="U7007" s="47">
        <f t="shared" si="1059"/>
        <v>150.29000000000002</v>
      </c>
      <c r="V7007" s="47">
        <f t="shared" si="1060"/>
        <v>38.42</v>
      </c>
      <c r="W7007" s="11"/>
    </row>
    <row r="7008" spans="1:23" x14ac:dyDescent="0.45">
      <c r="A7008" t="s">
        <v>7013</v>
      </c>
      <c r="B7008">
        <v>91.81</v>
      </c>
      <c r="D7008" s="1" t="str">
        <f>VartojimasGamyba!J7004</f>
        <v>2024-06-18-18</v>
      </c>
      <c r="E7008" s="7">
        <f>VartojimasGamyba!G7004</f>
        <v>0.25700000000000001</v>
      </c>
      <c r="F7008" s="11"/>
      <c r="G7008" s="12">
        <f t="shared" si="1061"/>
        <v>6.5499999999999989</v>
      </c>
      <c r="H7008" s="12">
        <v>0</v>
      </c>
      <c r="I7008" s="12">
        <v>0.26222222222222219</v>
      </c>
      <c r="J7008" s="12">
        <v>0</v>
      </c>
      <c r="K7008" s="12"/>
      <c r="L7008" s="12">
        <f>VartojimasGamyba!H7004</f>
        <v>2.1000000000000001E-2</v>
      </c>
      <c r="M7008" s="19">
        <f t="shared" si="1054"/>
        <v>0</v>
      </c>
      <c r="N7008" s="7">
        <f t="shared" si="1055"/>
        <v>0</v>
      </c>
      <c r="O7008" s="7">
        <f t="shared" si="1056"/>
        <v>0</v>
      </c>
      <c r="R7008" s="7"/>
      <c r="S7008" s="47">
        <f t="shared" si="1057"/>
        <v>0</v>
      </c>
      <c r="T7008" s="47">
        <f t="shared" si="1058"/>
        <v>0</v>
      </c>
      <c r="U7008" s="47">
        <f t="shared" si="1059"/>
        <v>192.10000000000002</v>
      </c>
      <c r="V7008" s="47">
        <f t="shared" si="1060"/>
        <v>80.23</v>
      </c>
      <c r="W7008" s="11"/>
    </row>
    <row r="7009" spans="1:23" x14ac:dyDescent="0.45">
      <c r="A7009" t="s">
        <v>7014</v>
      </c>
      <c r="B7009">
        <v>137.76</v>
      </c>
      <c r="D7009" s="1" t="str">
        <f>VartojimasGamyba!J7005</f>
        <v>2024-06-18-19</v>
      </c>
      <c r="E7009" s="7">
        <f>VartojimasGamyba!G7005</f>
        <v>0.39100000000000001</v>
      </c>
      <c r="F7009" s="11"/>
      <c r="G7009" s="12">
        <f t="shared" si="1061"/>
        <v>6.1155555555555541</v>
      </c>
      <c r="H7009" s="12">
        <v>0</v>
      </c>
      <c r="I7009" s="12">
        <v>0.43444444444444447</v>
      </c>
      <c r="J7009" s="12">
        <v>0</v>
      </c>
      <c r="K7009" s="12"/>
      <c r="L7009" s="12">
        <f>VartojimasGamyba!H7005</f>
        <v>0</v>
      </c>
      <c r="M7009" s="19">
        <f t="shared" si="1054"/>
        <v>0</v>
      </c>
      <c r="N7009" s="7">
        <f t="shared" si="1055"/>
        <v>0</v>
      </c>
      <c r="O7009" s="7">
        <f t="shared" si="1056"/>
        <v>0</v>
      </c>
      <c r="R7009" s="7"/>
      <c r="S7009" s="47">
        <f t="shared" si="1057"/>
        <v>0</v>
      </c>
      <c r="T7009" s="47">
        <f t="shared" si="1058"/>
        <v>0</v>
      </c>
      <c r="U7009" s="47">
        <f t="shared" si="1059"/>
        <v>238.05</v>
      </c>
      <c r="V7009" s="47">
        <f t="shared" si="1060"/>
        <v>126.17999999999999</v>
      </c>
      <c r="W7009" s="11"/>
    </row>
    <row r="7010" spans="1:23" x14ac:dyDescent="0.45">
      <c r="A7010" t="s">
        <v>7015</v>
      </c>
      <c r="B7010">
        <v>268.76</v>
      </c>
      <c r="D7010" s="1" t="str">
        <f>VartojimasGamyba!J7006</f>
        <v>2024-06-18-20</v>
      </c>
      <c r="E7010" s="7">
        <f>VartojimasGamyba!G7006</f>
        <v>0.26</v>
      </c>
      <c r="F7010" s="11"/>
      <c r="G7010" s="12">
        <f t="shared" si="1061"/>
        <v>5.8266666666666653</v>
      </c>
      <c r="H7010" s="12">
        <v>0</v>
      </c>
      <c r="I7010" s="12">
        <v>0.28888888888888892</v>
      </c>
      <c r="J7010" s="12">
        <v>0</v>
      </c>
      <c r="K7010" s="12"/>
      <c r="L7010" s="12">
        <f>VartojimasGamyba!H7006</f>
        <v>0</v>
      </c>
      <c r="M7010" s="19">
        <f t="shared" si="1054"/>
        <v>0</v>
      </c>
      <c r="N7010" s="7">
        <f t="shared" si="1055"/>
        <v>0</v>
      </c>
      <c r="O7010" s="7">
        <f t="shared" si="1056"/>
        <v>0</v>
      </c>
      <c r="P7010" s="7" t="s">
        <v>8873</v>
      </c>
      <c r="R7010" s="7"/>
      <c r="S7010" s="47">
        <f t="shared" si="1057"/>
        <v>0</v>
      </c>
      <c r="T7010" s="47">
        <f t="shared" si="1058"/>
        <v>0</v>
      </c>
      <c r="U7010" s="47">
        <f t="shared" si="1059"/>
        <v>369.05</v>
      </c>
      <c r="V7010" s="47">
        <f t="shared" si="1060"/>
        <v>257.18</v>
      </c>
      <c r="W7010" s="11"/>
    </row>
    <row r="7011" spans="1:23" x14ac:dyDescent="0.45">
      <c r="A7011" t="s">
        <v>7016</v>
      </c>
      <c r="B7011">
        <v>358.77</v>
      </c>
      <c r="D7011" s="1" t="str">
        <f>VartojimasGamyba!J7007</f>
        <v>2024-06-18-21</v>
      </c>
      <c r="E7011" s="7">
        <f>VartojimasGamyba!G7007</f>
        <v>0.30399999999999999</v>
      </c>
      <c r="F7011" s="11"/>
      <c r="G7011" s="12">
        <f t="shared" si="1061"/>
        <v>5.4888888888888872</v>
      </c>
      <c r="H7011" s="12">
        <v>0</v>
      </c>
      <c r="I7011" s="12">
        <v>0.33777777777777773</v>
      </c>
      <c r="J7011" s="12">
        <v>0</v>
      </c>
      <c r="K7011" s="12"/>
      <c r="L7011" s="12">
        <f>VartojimasGamyba!H7007</f>
        <v>0</v>
      </c>
      <c r="M7011" s="19">
        <f t="shared" si="1054"/>
        <v>0</v>
      </c>
      <c r="N7011" s="7">
        <f t="shared" si="1055"/>
        <v>0</v>
      </c>
      <c r="O7011" s="7">
        <f t="shared" si="1056"/>
        <v>0</v>
      </c>
      <c r="P7011" s="7">
        <f>SUM(N6990:N7013)</f>
        <v>-1656.9764288888891</v>
      </c>
      <c r="R7011" s="7"/>
      <c r="S7011" s="47">
        <f t="shared" si="1057"/>
        <v>0</v>
      </c>
      <c r="T7011" s="47">
        <f t="shared" si="1058"/>
        <v>0</v>
      </c>
      <c r="U7011" s="47">
        <f t="shared" si="1059"/>
        <v>459.06</v>
      </c>
      <c r="V7011" s="47">
        <f t="shared" si="1060"/>
        <v>347.19</v>
      </c>
      <c r="W7011" s="11"/>
    </row>
    <row r="7012" spans="1:23" x14ac:dyDescent="0.45">
      <c r="A7012" t="s">
        <v>7017</v>
      </c>
      <c r="B7012">
        <v>268.33999999999997</v>
      </c>
      <c r="D7012" s="1" t="str">
        <f>VartojimasGamyba!J7008</f>
        <v>2024-06-18-22</v>
      </c>
      <c r="E7012" s="7">
        <f>VartojimasGamyba!G7008</f>
        <v>0.23300000000000001</v>
      </c>
      <c r="F7012" s="11"/>
      <c r="G7012" s="12">
        <f t="shared" si="1061"/>
        <v>5.2299999999999986</v>
      </c>
      <c r="H7012" s="12">
        <v>0</v>
      </c>
      <c r="I7012" s="12">
        <v>0.25888888888888889</v>
      </c>
      <c r="J7012" s="12">
        <v>0</v>
      </c>
      <c r="K7012" s="12"/>
      <c r="L7012" s="12">
        <f>VartojimasGamyba!H7008</f>
        <v>0</v>
      </c>
      <c r="M7012" s="19">
        <f t="shared" si="1054"/>
        <v>0</v>
      </c>
      <c r="N7012" s="7">
        <f t="shared" si="1055"/>
        <v>0</v>
      </c>
      <c r="O7012" s="7">
        <f t="shared" si="1056"/>
        <v>0</v>
      </c>
      <c r="P7012" s="7" t="s">
        <v>8872</v>
      </c>
      <c r="R7012" s="7"/>
      <c r="S7012" s="47">
        <f t="shared" si="1057"/>
        <v>0</v>
      </c>
      <c r="T7012" s="47">
        <f t="shared" si="1058"/>
        <v>0</v>
      </c>
      <c r="U7012" s="47">
        <f t="shared" si="1059"/>
        <v>368.63</v>
      </c>
      <c r="V7012" s="47">
        <f t="shared" si="1060"/>
        <v>256.76</v>
      </c>
      <c r="W7012" s="11"/>
    </row>
    <row r="7013" spans="1:23" x14ac:dyDescent="0.45">
      <c r="A7013" t="s">
        <v>7018</v>
      </c>
      <c r="B7013">
        <v>150</v>
      </c>
      <c r="D7013" s="1" t="str">
        <f>VartojimasGamyba!J7009</f>
        <v>2024-06-18-23</v>
      </c>
      <c r="E7013" s="7">
        <f>VartojimasGamyba!G7009</f>
        <v>0.20699999999999999</v>
      </c>
      <c r="F7013" s="11"/>
      <c r="G7013" s="12">
        <f t="shared" si="1061"/>
        <v>4.9999999999999982</v>
      </c>
      <c r="H7013" s="12">
        <v>0</v>
      </c>
      <c r="I7013" s="12">
        <v>0.23</v>
      </c>
      <c r="J7013" s="12">
        <v>0</v>
      </c>
      <c r="K7013" s="12"/>
      <c r="L7013" s="12">
        <f>VartojimasGamyba!H7009</f>
        <v>0</v>
      </c>
      <c r="M7013" s="19">
        <f t="shared" si="1054"/>
        <v>-2.7755575615628914E-17</v>
      </c>
      <c r="N7013" s="7">
        <f t="shared" si="1055"/>
        <v>-6.9469430208357613E-15</v>
      </c>
      <c r="O7013" s="7">
        <f t="shared" si="1056"/>
        <v>-6.9469430208357613E-15</v>
      </c>
      <c r="P7013" s="7">
        <f>SUM(O6990:O7013)</f>
        <v>1.2462426923764977E-15</v>
      </c>
      <c r="Q7013" s="7">
        <f>SUMPRODUCT(B6990:B7013,E6990:E7013)+SUM(E6990:E7013)*$Z$21-SUMPRODUCT(B6990:B7013,L6990:L7013)+SUM(L6990:L7013)*ABS($Z$20)</f>
        <v>-694.62775000000033</v>
      </c>
      <c r="R7013" s="7"/>
      <c r="S7013" s="47">
        <f t="shared" si="1057"/>
        <v>-2.7755575615628914E-17</v>
      </c>
      <c r="T7013" s="47">
        <f t="shared" si="1058"/>
        <v>0</v>
      </c>
      <c r="U7013" s="47">
        <f t="shared" si="1059"/>
        <v>250.29000000000002</v>
      </c>
      <c r="V7013" s="47">
        <f t="shared" si="1060"/>
        <v>138.41999999999999</v>
      </c>
      <c r="W7013" s="11">
        <f>IF(P7013&lt;&gt;Q7013,1,0)</f>
        <v>1</v>
      </c>
    </row>
    <row r="7014" spans="1:23" x14ac:dyDescent="0.45">
      <c r="A7014" t="s">
        <v>7019</v>
      </c>
      <c r="B7014">
        <v>93.92</v>
      </c>
      <c r="D7014" s="9" t="str">
        <f>VartojimasGamyba!J7010</f>
        <v>2024-06-19-00</v>
      </c>
      <c r="E7014" s="8">
        <f>VartojimasGamyba!G7010</f>
        <v>0.20599999999999999</v>
      </c>
      <c r="F7014" s="11"/>
      <c r="G7014" s="7">
        <f>G7013+H7014-I7014</f>
        <v>4.7711111111111091</v>
      </c>
      <c r="H7014" s="7">
        <v>0</v>
      </c>
      <c r="I7014" s="7">
        <v>0.22888888888888889</v>
      </c>
      <c r="J7014" s="7">
        <v>0</v>
      </c>
      <c r="L7014" s="7">
        <f>VartojimasGamyba!H7010</f>
        <v>0</v>
      </c>
      <c r="M7014" s="15">
        <f t="shared" si="1054"/>
        <v>-2.7755575615628914E-17</v>
      </c>
      <c r="N7014" s="7">
        <f t="shared" si="1055"/>
        <v>-5.3904103403112915E-15</v>
      </c>
      <c r="O7014" s="7">
        <f t="shared" si="1056"/>
        <v>-5.3904103403112915E-15</v>
      </c>
      <c r="R7014" s="20" t="s">
        <v>8783</v>
      </c>
      <c r="S7014" s="47">
        <f t="shared" si="1057"/>
        <v>-2.7755575615628914E-17</v>
      </c>
      <c r="T7014" s="47">
        <f t="shared" si="1058"/>
        <v>0</v>
      </c>
      <c r="U7014" s="47">
        <f t="shared" si="1059"/>
        <v>194.21</v>
      </c>
      <c r="V7014" s="47">
        <f t="shared" si="1060"/>
        <v>82.34</v>
      </c>
      <c r="W7014" s="11"/>
    </row>
    <row r="7015" spans="1:23" x14ac:dyDescent="0.45">
      <c r="A7015" t="s">
        <v>7020</v>
      </c>
      <c r="B7015">
        <v>101.61</v>
      </c>
      <c r="D7015" s="9" t="str">
        <f>VartojimasGamyba!J7011</f>
        <v>2024-06-19-01</v>
      </c>
      <c r="E7015" s="8">
        <f>VartojimasGamyba!G7011</f>
        <v>0.21099999999999999</v>
      </c>
      <c r="F7015" s="11"/>
      <c r="G7015" s="7">
        <f t="shared" ref="G7015:G7037" si="1062">G7014+H7015-I7015</f>
        <v>4.5366666666666644</v>
      </c>
      <c r="H7015" s="7">
        <v>0</v>
      </c>
      <c r="I7015" s="7">
        <v>0.23444444444444446</v>
      </c>
      <c r="J7015" s="7">
        <v>0</v>
      </c>
      <c r="L7015" s="7">
        <f>VartojimasGamyba!H7011</f>
        <v>0</v>
      </c>
      <c r="M7015" s="15">
        <f t="shared" si="1054"/>
        <v>-2.7755575615628914E-17</v>
      </c>
      <c r="N7015" s="7">
        <f t="shared" si="1055"/>
        <v>-5.6038507167954778E-15</v>
      </c>
      <c r="O7015" s="7">
        <f t="shared" si="1056"/>
        <v>-5.6038507167954778E-15</v>
      </c>
      <c r="R7015" s="7"/>
      <c r="S7015" s="47">
        <f t="shared" si="1057"/>
        <v>-2.7755575615628914E-17</v>
      </c>
      <c r="T7015" s="47">
        <f t="shared" si="1058"/>
        <v>0</v>
      </c>
      <c r="U7015" s="47">
        <f t="shared" si="1059"/>
        <v>201.9</v>
      </c>
      <c r="V7015" s="47">
        <f t="shared" si="1060"/>
        <v>90.03</v>
      </c>
      <c r="W7015" s="11"/>
    </row>
    <row r="7016" spans="1:23" x14ac:dyDescent="0.45">
      <c r="A7016" t="s">
        <v>7021</v>
      </c>
      <c r="B7016">
        <v>93.2</v>
      </c>
      <c r="D7016" s="9" t="str">
        <f>VartojimasGamyba!J7012</f>
        <v>2024-06-19-02</v>
      </c>
      <c r="E7016" s="8">
        <f>VartojimasGamyba!G7012</f>
        <v>0.186</v>
      </c>
      <c r="F7016" s="11"/>
      <c r="G7016" s="7">
        <f t="shared" si="1062"/>
        <v>4.3299999999999974</v>
      </c>
      <c r="H7016" s="7">
        <v>0</v>
      </c>
      <c r="I7016" s="7">
        <v>0.20666666666666667</v>
      </c>
      <c r="J7016" s="7">
        <v>0</v>
      </c>
      <c r="L7016" s="7">
        <f>VartojimasGamyba!H7012</f>
        <v>0</v>
      </c>
      <c r="M7016" s="15">
        <f t="shared" si="1054"/>
        <v>0</v>
      </c>
      <c r="N7016" s="7">
        <f t="shared" si="1055"/>
        <v>0</v>
      </c>
      <c r="O7016" s="7">
        <f t="shared" si="1056"/>
        <v>0</v>
      </c>
      <c r="R7016" s="7"/>
      <c r="S7016" s="47">
        <f t="shared" si="1057"/>
        <v>0</v>
      </c>
      <c r="T7016" s="47">
        <f t="shared" si="1058"/>
        <v>0</v>
      </c>
      <c r="U7016" s="47">
        <f t="shared" si="1059"/>
        <v>193.49</v>
      </c>
      <c r="V7016" s="47">
        <f t="shared" si="1060"/>
        <v>81.62</v>
      </c>
      <c r="W7016" s="11"/>
    </row>
    <row r="7017" spans="1:23" x14ac:dyDescent="0.45">
      <c r="A7017" t="s">
        <v>7022</v>
      </c>
      <c r="B7017">
        <v>89.22</v>
      </c>
      <c r="D7017" s="9" t="str">
        <f>VartojimasGamyba!J7013</f>
        <v>2024-06-19-03</v>
      </c>
      <c r="E7017" s="8">
        <f>VartojimasGamyba!G7013</f>
        <v>0.255</v>
      </c>
      <c r="F7017" s="11"/>
      <c r="G7017" s="7">
        <f t="shared" si="1062"/>
        <v>4.0555555555555527</v>
      </c>
      <c r="H7017" s="7">
        <v>0</v>
      </c>
      <c r="I7017" s="7">
        <v>0.27444444444444444</v>
      </c>
      <c r="J7017" s="7">
        <v>0</v>
      </c>
      <c r="L7017" s="7">
        <f>VartojimasGamyba!H7013</f>
        <v>8.0000000000000002E-3</v>
      </c>
      <c r="M7017" s="15">
        <f t="shared" si="1054"/>
        <v>0</v>
      </c>
      <c r="N7017" s="7">
        <f t="shared" si="1055"/>
        <v>0</v>
      </c>
      <c r="O7017" s="7">
        <f t="shared" si="1056"/>
        <v>0</v>
      </c>
      <c r="R7017" s="7"/>
      <c r="S7017" s="47">
        <f t="shared" si="1057"/>
        <v>0</v>
      </c>
      <c r="T7017" s="47">
        <f t="shared" si="1058"/>
        <v>0</v>
      </c>
      <c r="U7017" s="47">
        <f t="shared" si="1059"/>
        <v>189.51</v>
      </c>
      <c r="V7017" s="47">
        <f t="shared" si="1060"/>
        <v>77.64</v>
      </c>
      <c r="W7017" s="11"/>
    </row>
    <row r="7018" spans="1:23" x14ac:dyDescent="0.45">
      <c r="A7018" t="s">
        <v>7023</v>
      </c>
      <c r="B7018">
        <v>88.13</v>
      </c>
      <c r="D7018" s="9" t="str">
        <f>VartojimasGamyba!J7014</f>
        <v>2024-06-19-04</v>
      </c>
      <c r="E7018" s="8">
        <f>VartojimasGamyba!G7014</f>
        <v>0.111</v>
      </c>
      <c r="F7018" s="11"/>
      <c r="G7018" s="7">
        <f t="shared" si="1062"/>
        <v>3.9766666666666639</v>
      </c>
      <c r="H7018" s="7">
        <v>0</v>
      </c>
      <c r="I7018" s="7">
        <v>7.8888888888888897E-2</v>
      </c>
      <c r="J7018" s="7">
        <v>0</v>
      </c>
      <c r="L7018" s="7">
        <f>VartojimasGamyba!H7014</f>
        <v>0.04</v>
      </c>
      <c r="M7018" s="15">
        <f t="shared" si="1054"/>
        <v>0</v>
      </c>
      <c r="N7018" s="7">
        <f t="shared" si="1055"/>
        <v>0</v>
      </c>
      <c r="O7018" s="7">
        <f t="shared" si="1056"/>
        <v>0</v>
      </c>
      <c r="R7018" s="7"/>
      <c r="S7018" s="47">
        <f t="shared" si="1057"/>
        <v>0</v>
      </c>
      <c r="T7018" s="47">
        <f t="shared" si="1058"/>
        <v>0</v>
      </c>
      <c r="U7018" s="47">
        <f t="shared" si="1059"/>
        <v>188.42000000000002</v>
      </c>
      <c r="V7018" s="47">
        <f t="shared" si="1060"/>
        <v>76.55</v>
      </c>
      <c r="W7018" s="11"/>
    </row>
    <row r="7019" spans="1:23" x14ac:dyDescent="0.45">
      <c r="A7019" t="s">
        <v>7024</v>
      </c>
      <c r="B7019">
        <v>86.48</v>
      </c>
      <c r="D7019" s="9" t="str">
        <f>VartojimasGamyba!J7015</f>
        <v>2024-06-19-05</v>
      </c>
      <c r="E7019" s="8">
        <f>VartojimasGamyba!G7015</f>
        <v>4.0000000000000001E-3</v>
      </c>
      <c r="F7019" s="11"/>
      <c r="G7019" s="7">
        <f t="shared" si="1062"/>
        <v>4.1052222222222206</v>
      </c>
      <c r="H7019" s="7">
        <v>0.12855555555555687</v>
      </c>
      <c r="I7019" s="7">
        <v>0</v>
      </c>
      <c r="J7019" s="7">
        <v>0.51844444444444315</v>
      </c>
      <c r="L7019" s="7">
        <f>VartojimasGamyba!H7015</f>
        <v>0.65100000000000002</v>
      </c>
      <c r="M7019" s="15">
        <f t="shared" si="1054"/>
        <v>0</v>
      </c>
      <c r="N7019" s="7">
        <f t="shared" si="1055"/>
        <v>-38.831488888888792</v>
      </c>
      <c r="O7019" s="7">
        <f t="shared" si="1056"/>
        <v>0</v>
      </c>
      <c r="R7019" s="7"/>
      <c r="S7019" s="47">
        <f t="shared" si="1057"/>
        <v>0.64700000000000002</v>
      </c>
      <c r="T7019" s="47">
        <f t="shared" si="1058"/>
        <v>0.64700000000000002</v>
      </c>
      <c r="U7019" s="47">
        <f t="shared" si="1059"/>
        <v>186.77</v>
      </c>
      <c r="V7019" s="47">
        <f t="shared" si="1060"/>
        <v>74.900000000000006</v>
      </c>
      <c r="W7019" s="11"/>
    </row>
    <row r="7020" spans="1:23" x14ac:dyDescent="0.45">
      <c r="A7020" t="s">
        <v>7025</v>
      </c>
      <c r="B7020">
        <v>88.94</v>
      </c>
      <c r="D7020" s="9" t="str">
        <f>VartojimasGamyba!J7016</f>
        <v>2024-06-19-06</v>
      </c>
      <c r="E7020" s="8">
        <f>VartojimasGamyba!G7016</f>
        <v>1E-3</v>
      </c>
      <c r="F7020" s="11"/>
      <c r="G7020" s="7">
        <f t="shared" si="1062"/>
        <v>4.1052222222222206</v>
      </c>
      <c r="H7020" s="7">
        <v>0</v>
      </c>
      <c r="I7020" s="7">
        <v>0</v>
      </c>
      <c r="J7020" s="7">
        <v>1.0170000000000001</v>
      </c>
      <c r="L7020" s="7">
        <f>VartojimasGamyba!H7016</f>
        <v>1.018</v>
      </c>
      <c r="M7020" s="15">
        <f t="shared" si="1054"/>
        <v>0</v>
      </c>
      <c r="N7020" s="7">
        <f t="shared" si="1055"/>
        <v>-78.675120000000007</v>
      </c>
      <c r="O7020" s="7">
        <f t="shared" si="1056"/>
        <v>0</v>
      </c>
      <c r="R7020" s="7"/>
      <c r="S7020" s="47">
        <f t="shared" si="1057"/>
        <v>1.0170000000000001</v>
      </c>
      <c r="T7020" s="47">
        <f t="shared" si="1058"/>
        <v>1.0170000000000001</v>
      </c>
      <c r="U7020" s="47">
        <f t="shared" si="1059"/>
        <v>189.23000000000002</v>
      </c>
      <c r="V7020" s="47">
        <f t="shared" si="1060"/>
        <v>77.36</v>
      </c>
      <c r="W7020" s="11"/>
    </row>
    <row r="7021" spans="1:23" x14ac:dyDescent="0.45">
      <c r="A7021" t="s">
        <v>7026</v>
      </c>
      <c r="B7021">
        <v>109.91</v>
      </c>
      <c r="D7021" s="9" t="str">
        <f>VartojimasGamyba!J7017</f>
        <v>2024-06-19-07</v>
      </c>
      <c r="E7021" s="8">
        <f>VartojimasGamyba!G7017</f>
        <v>0</v>
      </c>
      <c r="F7021" s="11"/>
      <c r="G7021" s="7">
        <f t="shared" si="1062"/>
        <v>4.1052222222222206</v>
      </c>
      <c r="H7021" s="7">
        <v>0</v>
      </c>
      <c r="I7021" s="7">
        <v>-2.2204460492503131E-16</v>
      </c>
      <c r="J7021" s="7">
        <v>1.167</v>
      </c>
      <c r="L7021" s="7">
        <f>VartojimasGamyba!H7017</f>
        <v>1.167</v>
      </c>
      <c r="M7021" s="15">
        <f t="shared" si="1054"/>
        <v>0</v>
      </c>
      <c r="N7021" s="7">
        <f t="shared" si="1055"/>
        <v>-114.75111</v>
      </c>
      <c r="O7021" s="7">
        <f t="shared" si="1056"/>
        <v>0</v>
      </c>
      <c r="R7021" s="7"/>
      <c r="S7021" s="47">
        <f t="shared" si="1057"/>
        <v>1.167</v>
      </c>
      <c r="T7021" s="47">
        <f t="shared" si="1058"/>
        <v>1.167</v>
      </c>
      <c r="U7021" s="47">
        <f t="shared" si="1059"/>
        <v>210.2</v>
      </c>
      <c r="V7021" s="47">
        <f t="shared" si="1060"/>
        <v>98.33</v>
      </c>
      <c r="W7021" s="11"/>
    </row>
    <row r="7022" spans="1:23" x14ac:dyDescent="0.45">
      <c r="A7022" t="s">
        <v>7027</v>
      </c>
      <c r="B7022">
        <v>114.02</v>
      </c>
      <c r="D7022" s="9" t="str">
        <f>VartojimasGamyba!J7018</f>
        <v>2024-06-19-08</v>
      </c>
      <c r="E7022" s="8">
        <f>VartojimasGamyba!G7018</f>
        <v>1.4E-2</v>
      </c>
      <c r="F7022" s="11"/>
      <c r="G7022" s="7">
        <f t="shared" si="1062"/>
        <v>4.1052222222222206</v>
      </c>
      <c r="H7022" s="7">
        <v>2.2204460492503131E-16</v>
      </c>
      <c r="I7022" s="7">
        <v>0</v>
      </c>
      <c r="J7022" s="7">
        <v>0.76900000000000002</v>
      </c>
      <c r="L7022" s="7">
        <f>VartojimasGamyba!H7018</f>
        <v>0.78300000000000003</v>
      </c>
      <c r="M7022" s="15">
        <f t="shared" si="1054"/>
        <v>0</v>
      </c>
      <c r="N7022" s="7">
        <f t="shared" si="1055"/>
        <v>-78.776359999999997</v>
      </c>
      <c r="O7022" s="7">
        <f t="shared" si="1056"/>
        <v>0</v>
      </c>
      <c r="R7022" s="7"/>
      <c r="S7022" s="47">
        <f t="shared" si="1057"/>
        <v>0.76900000000000002</v>
      </c>
      <c r="T7022" s="47">
        <f t="shared" si="1058"/>
        <v>0.76900000000000002</v>
      </c>
      <c r="U7022" s="47">
        <f t="shared" si="1059"/>
        <v>214.31</v>
      </c>
      <c r="V7022" s="47">
        <f t="shared" si="1060"/>
        <v>102.44</v>
      </c>
      <c r="W7022" s="11"/>
    </row>
    <row r="7023" spans="1:23" x14ac:dyDescent="0.45">
      <c r="A7023" t="s">
        <v>7028</v>
      </c>
      <c r="B7023">
        <v>180.02</v>
      </c>
      <c r="D7023" s="9" t="str">
        <f>VartojimasGamyba!J7019</f>
        <v>2024-06-19-09</v>
      </c>
      <c r="E7023" s="8">
        <f>VartojimasGamyba!G7019</f>
        <v>5.0000000000000001E-3</v>
      </c>
      <c r="F7023" s="11"/>
      <c r="G7023" s="7">
        <f t="shared" si="1062"/>
        <v>4.1052222222222206</v>
      </c>
      <c r="H7023" s="7">
        <v>5.5511151231257827E-17</v>
      </c>
      <c r="I7023" s="7">
        <v>0</v>
      </c>
      <c r="J7023" s="7">
        <v>0.78700000000000003</v>
      </c>
      <c r="L7023" s="7">
        <f>VartojimasGamyba!H7019</f>
        <v>0.79200000000000004</v>
      </c>
      <c r="M7023" s="15">
        <f t="shared" si="1054"/>
        <v>0</v>
      </c>
      <c r="N7023" s="7">
        <f t="shared" si="1055"/>
        <v>-132.56228000000002</v>
      </c>
      <c r="O7023" s="7">
        <f t="shared" si="1056"/>
        <v>0</v>
      </c>
      <c r="R7023" s="7"/>
      <c r="S7023" s="47">
        <f t="shared" si="1057"/>
        <v>0.78700000000000003</v>
      </c>
      <c r="T7023" s="47">
        <f t="shared" si="1058"/>
        <v>0.78700000000000003</v>
      </c>
      <c r="U7023" s="47">
        <f t="shared" si="1059"/>
        <v>280.31</v>
      </c>
      <c r="V7023" s="47">
        <f t="shared" si="1060"/>
        <v>168.44</v>
      </c>
      <c r="W7023" s="11"/>
    </row>
    <row r="7024" spans="1:23" x14ac:dyDescent="0.45">
      <c r="A7024" t="s">
        <v>7029</v>
      </c>
      <c r="B7024">
        <v>94.9</v>
      </c>
      <c r="D7024" s="9" t="str">
        <f>VartojimasGamyba!J7020</f>
        <v>2024-06-19-10</v>
      </c>
      <c r="E7024" s="8">
        <f>VartojimasGamyba!G7020</f>
        <v>7.0000000000000001E-3</v>
      </c>
      <c r="F7024" s="11"/>
      <c r="G7024" s="7">
        <f t="shared" si="1062"/>
        <v>4.1052222222222206</v>
      </c>
      <c r="H7024" s="7">
        <v>1.1102230246251565E-16</v>
      </c>
      <c r="I7024" s="7">
        <v>0</v>
      </c>
      <c r="J7024" s="7">
        <v>0.36699999999999999</v>
      </c>
      <c r="L7024" s="7">
        <f>VartojimasGamyba!H7020</f>
        <v>0.374</v>
      </c>
      <c r="M7024" s="15">
        <f t="shared" si="1054"/>
        <v>0</v>
      </c>
      <c r="N7024" s="7">
        <f t="shared" si="1055"/>
        <v>-30.578440000000001</v>
      </c>
      <c r="O7024" s="7">
        <f t="shared" si="1056"/>
        <v>0</v>
      </c>
      <c r="R7024" s="7"/>
      <c r="S7024" s="47">
        <f t="shared" si="1057"/>
        <v>0.36699999999999999</v>
      </c>
      <c r="T7024" s="47">
        <f t="shared" si="1058"/>
        <v>0.36699999999999999</v>
      </c>
      <c r="U7024" s="47">
        <f t="shared" si="1059"/>
        <v>195.19</v>
      </c>
      <c r="V7024" s="47">
        <f t="shared" si="1060"/>
        <v>83.320000000000007</v>
      </c>
      <c r="W7024" s="11"/>
    </row>
    <row r="7025" spans="1:23" x14ac:dyDescent="0.45">
      <c r="A7025" t="s">
        <v>7030</v>
      </c>
      <c r="B7025">
        <v>130.69999999999999</v>
      </c>
      <c r="D7025" s="9" t="str">
        <f>VartojimasGamyba!J7021</f>
        <v>2024-06-19-11</v>
      </c>
      <c r="E7025" s="8">
        <f>VartojimasGamyba!G7021</f>
        <v>0</v>
      </c>
      <c r="F7025" s="11"/>
      <c r="G7025" s="7">
        <f t="shared" si="1062"/>
        <v>4.1052222222222206</v>
      </c>
      <c r="H7025" s="7">
        <v>0</v>
      </c>
      <c r="I7025" s="7">
        <v>0</v>
      </c>
      <c r="J7025" s="7">
        <v>0.65800000000000003</v>
      </c>
      <c r="L7025" s="7">
        <f>VartojimasGamyba!H7021</f>
        <v>0.65800000000000003</v>
      </c>
      <c r="M7025" s="15">
        <f t="shared" si="1054"/>
        <v>0</v>
      </c>
      <c r="N7025" s="7">
        <f t="shared" si="1055"/>
        <v>-78.380960000000002</v>
      </c>
      <c r="O7025" s="7">
        <f t="shared" si="1056"/>
        <v>0</v>
      </c>
      <c r="R7025" s="7"/>
      <c r="S7025" s="47">
        <f t="shared" si="1057"/>
        <v>0.65800000000000003</v>
      </c>
      <c r="T7025" s="47">
        <f t="shared" si="1058"/>
        <v>0.65800000000000003</v>
      </c>
      <c r="U7025" s="47">
        <f t="shared" si="1059"/>
        <v>230.99</v>
      </c>
      <c r="V7025" s="47">
        <f t="shared" si="1060"/>
        <v>119.11999999999999</v>
      </c>
      <c r="W7025" s="11"/>
    </row>
    <row r="7026" spans="1:23" x14ac:dyDescent="0.45">
      <c r="A7026" t="s">
        <v>7031</v>
      </c>
      <c r="B7026">
        <v>83.09</v>
      </c>
      <c r="D7026" s="9" t="str">
        <f>VartojimasGamyba!J7022</f>
        <v>2024-06-19-12</v>
      </c>
      <c r="E7026" s="8">
        <f>VartojimasGamyba!G7022</f>
        <v>8.0000000000000002E-3</v>
      </c>
      <c r="F7026" s="11"/>
      <c r="G7026" s="7">
        <f t="shared" si="1062"/>
        <v>5.2212222222222202</v>
      </c>
      <c r="H7026" s="7">
        <v>1.1160000000000001</v>
      </c>
      <c r="I7026" s="7">
        <v>0</v>
      </c>
      <c r="J7026" s="7">
        <v>0</v>
      </c>
      <c r="L7026" s="7">
        <f>VartojimasGamyba!H7022</f>
        <v>1.1240000000000001</v>
      </c>
      <c r="M7026" s="15">
        <f t="shared" si="1054"/>
        <v>0</v>
      </c>
      <c r="N7026" s="7">
        <f t="shared" si="1055"/>
        <v>0</v>
      </c>
      <c r="O7026" s="7">
        <f t="shared" si="1056"/>
        <v>0</v>
      </c>
      <c r="R7026" s="7"/>
      <c r="S7026" s="47">
        <f t="shared" si="1057"/>
        <v>1.1160000000000001</v>
      </c>
      <c r="T7026" s="47">
        <f t="shared" si="1058"/>
        <v>1.1160000000000001</v>
      </c>
      <c r="U7026" s="47">
        <f t="shared" si="1059"/>
        <v>183.38</v>
      </c>
      <c r="V7026" s="47">
        <f t="shared" si="1060"/>
        <v>71.510000000000005</v>
      </c>
      <c r="W7026" s="11"/>
    </row>
    <row r="7027" spans="1:23" x14ac:dyDescent="0.45">
      <c r="A7027" t="s">
        <v>7032</v>
      </c>
      <c r="B7027">
        <v>83.1</v>
      </c>
      <c r="D7027" s="9" t="str">
        <f>VartojimasGamyba!J7023</f>
        <v>2024-06-19-13</v>
      </c>
      <c r="E7027" s="8">
        <f>VartojimasGamyba!G7023</f>
        <v>6.8000000000000005E-2</v>
      </c>
      <c r="F7027" s="11"/>
      <c r="G7027" s="7">
        <f t="shared" si="1062"/>
        <v>5.8522222222222204</v>
      </c>
      <c r="H7027" s="7">
        <v>0.63100000000000001</v>
      </c>
      <c r="I7027" s="7">
        <v>0</v>
      </c>
      <c r="J7027" s="7">
        <v>0</v>
      </c>
      <c r="L7027" s="7">
        <f>VartojimasGamyba!H7023</f>
        <v>0.69899999999999995</v>
      </c>
      <c r="M7027" s="15">
        <f t="shared" si="1054"/>
        <v>0</v>
      </c>
      <c r="N7027" s="7">
        <f t="shared" si="1055"/>
        <v>0</v>
      </c>
      <c r="O7027" s="7">
        <f t="shared" si="1056"/>
        <v>0</v>
      </c>
      <c r="R7027" s="7"/>
      <c r="S7027" s="47">
        <f t="shared" si="1057"/>
        <v>0.63100000000000001</v>
      </c>
      <c r="T7027" s="47">
        <f t="shared" si="1058"/>
        <v>0.63100000000000001</v>
      </c>
      <c r="U7027" s="47">
        <f t="shared" si="1059"/>
        <v>183.39</v>
      </c>
      <c r="V7027" s="47">
        <f t="shared" si="1060"/>
        <v>71.52</v>
      </c>
      <c r="W7027" s="11"/>
    </row>
    <row r="7028" spans="1:23" x14ac:dyDescent="0.45">
      <c r="A7028" t="s">
        <v>7033</v>
      </c>
      <c r="B7028">
        <v>83.09</v>
      </c>
      <c r="D7028" s="9" t="str">
        <f>VartojimasGamyba!J7024</f>
        <v>2024-06-19-14</v>
      </c>
      <c r="E7028" s="8">
        <f>VartojimasGamyba!G7024</f>
        <v>5.0000000000000001E-3</v>
      </c>
      <c r="F7028" s="11"/>
      <c r="G7028" s="7">
        <f t="shared" si="1062"/>
        <v>6.7722222222222204</v>
      </c>
      <c r="H7028" s="7">
        <v>0.92000000000000015</v>
      </c>
      <c r="I7028" s="7">
        <v>0</v>
      </c>
      <c r="J7028" s="7">
        <v>0</v>
      </c>
      <c r="L7028" s="7">
        <f>VartojimasGamyba!H7024</f>
        <v>0.92500000000000004</v>
      </c>
      <c r="M7028" s="15">
        <f t="shared" si="1054"/>
        <v>0</v>
      </c>
      <c r="N7028" s="7">
        <f t="shared" si="1055"/>
        <v>0</v>
      </c>
      <c r="O7028" s="7">
        <f t="shared" si="1056"/>
        <v>0</v>
      </c>
      <c r="R7028" s="7"/>
      <c r="S7028" s="47">
        <f t="shared" si="1057"/>
        <v>0.92</v>
      </c>
      <c r="T7028" s="47">
        <f t="shared" si="1058"/>
        <v>0.92</v>
      </c>
      <c r="U7028" s="47">
        <f t="shared" si="1059"/>
        <v>183.38</v>
      </c>
      <c r="V7028" s="47">
        <f t="shared" si="1060"/>
        <v>71.510000000000005</v>
      </c>
      <c r="W7028" s="11"/>
    </row>
    <row r="7029" spans="1:23" x14ac:dyDescent="0.45">
      <c r="A7029" t="s">
        <v>7034</v>
      </c>
      <c r="B7029">
        <v>50</v>
      </c>
      <c r="D7029" s="9" t="str">
        <f>VartojimasGamyba!J7025</f>
        <v>2024-06-19-15</v>
      </c>
      <c r="E7029" s="8">
        <f>VartojimasGamyba!G7025</f>
        <v>3.1E-2</v>
      </c>
      <c r="F7029" s="11"/>
      <c r="G7029" s="7">
        <f t="shared" si="1062"/>
        <v>7.0222222222222204</v>
      </c>
      <c r="H7029" s="7">
        <v>0.25000000000000006</v>
      </c>
      <c r="I7029" s="7">
        <v>0</v>
      </c>
      <c r="J7029" s="7">
        <v>0</v>
      </c>
      <c r="L7029" s="7">
        <f>VartojimasGamyba!H7025</f>
        <v>0.28100000000000003</v>
      </c>
      <c r="M7029" s="15">
        <f t="shared" si="1054"/>
        <v>0</v>
      </c>
      <c r="N7029" s="7">
        <f t="shared" si="1055"/>
        <v>0</v>
      </c>
      <c r="O7029" s="7">
        <f t="shared" si="1056"/>
        <v>0</v>
      </c>
      <c r="R7029" s="7"/>
      <c r="S7029" s="47">
        <f t="shared" si="1057"/>
        <v>0.25</v>
      </c>
      <c r="T7029" s="47">
        <f t="shared" si="1058"/>
        <v>0.25</v>
      </c>
      <c r="U7029" s="47">
        <f t="shared" si="1059"/>
        <v>150.29000000000002</v>
      </c>
      <c r="V7029" s="47">
        <f t="shared" si="1060"/>
        <v>38.42</v>
      </c>
      <c r="W7029" s="11"/>
    </row>
    <row r="7030" spans="1:23" x14ac:dyDescent="0.45">
      <c r="A7030" t="s">
        <v>7035</v>
      </c>
      <c r="B7030">
        <v>50.01</v>
      </c>
      <c r="D7030" s="9" t="str">
        <f>VartojimasGamyba!J7026</f>
        <v>2024-06-19-16</v>
      </c>
      <c r="E7030" s="8">
        <f>VartojimasGamyba!G7026</f>
        <v>0.26200000000000001</v>
      </c>
      <c r="F7030" s="11"/>
      <c r="G7030" s="7">
        <f t="shared" si="1062"/>
        <v>6.9244444444444424</v>
      </c>
      <c r="H7030" s="7">
        <v>0</v>
      </c>
      <c r="I7030" s="7">
        <v>9.7777777777777783E-2</v>
      </c>
      <c r="J7030" s="7">
        <v>0</v>
      </c>
      <c r="L7030" s="7">
        <f>VartojimasGamyba!H7026</f>
        <v>0.17399999999999999</v>
      </c>
      <c r="M7030" s="15">
        <f t="shared" si="1054"/>
        <v>0</v>
      </c>
      <c r="N7030" s="7">
        <f t="shared" si="1055"/>
        <v>0</v>
      </c>
      <c r="O7030" s="7">
        <f t="shared" si="1056"/>
        <v>0</v>
      </c>
      <c r="R7030" s="7"/>
      <c r="S7030" s="47">
        <f t="shared" si="1057"/>
        <v>0</v>
      </c>
      <c r="T7030" s="47">
        <f t="shared" si="1058"/>
        <v>0</v>
      </c>
      <c r="U7030" s="47">
        <f t="shared" si="1059"/>
        <v>150.30000000000001</v>
      </c>
      <c r="V7030" s="47">
        <f t="shared" si="1060"/>
        <v>38.43</v>
      </c>
      <c r="W7030" s="11"/>
    </row>
    <row r="7031" spans="1:23" x14ac:dyDescent="0.45">
      <c r="A7031" t="s">
        <v>7036</v>
      </c>
      <c r="B7031">
        <v>65.77</v>
      </c>
      <c r="D7031" s="9" t="str">
        <f>VartojimasGamyba!J7027</f>
        <v>2024-06-19-17</v>
      </c>
      <c r="E7031" s="8">
        <f>VartojimasGamyba!G7027</f>
        <v>0.29599999999999999</v>
      </c>
      <c r="F7031" s="11"/>
      <c r="G7031" s="7">
        <f t="shared" si="1062"/>
        <v>6.6544444444444428</v>
      </c>
      <c r="H7031" s="7">
        <v>0</v>
      </c>
      <c r="I7031" s="7">
        <v>0.26999999999999996</v>
      </c>
      <c r="J7031" s="7">
        <v>0</v>
      </c>
      <c r="L7031" s="7">
        <f>VartojimasGamyba!H7027</f>
        <v>5.2999999999999999E-2</v>
      </c>
      <c r="M7031" s="15">
        <f t="shared" si="1054"/>
        <v>0</v>
      </c>
      <c r="N7031" s="7">
        <f t="shared" si="1055"/>
        <v>0</v>
      </c>
      <c r="O7031" s="7">
        <f t="shared" si="1056"/>
        <v>0</v>
      </c>
      <c r="R7031" s="7"/>
      <c r="S7031" s="47">
        <f t="shared" si="1057"/>
        <v>0</v>
      </c>
      <c r="T7031" s="47">
        <f t="shared" si="1058"/>
        <v>0</v>
      </c>
      <c r="U7031" s="47">
        <f t="shared" si="1059"/>
        <v>166.06</v>
      </c>
      <c r="V7031" s="47">
        <f t="shared" si="1060"/>
        <v>54.19</v>
      </c>
      <c r="W7031" s="11"/>
    </row>
    <row r="7032" spans="1:23" x14ac:dyDescent="0.45">
      <c r="A7032" t="s">
        <v>7037</v>
      </c>
      <c r="B7032">
        <v>129.08000000000001</v>
      </c>
      <c r="D7032" s="9" t="str">
        <f>VartojimasGamyba!J7028</f>
        <v>2024-06-19-18</v>
      </c>
      <c r="E7032" s="8">
        <f>VartojimasGamyba!G7028</f>
        <v>0.318</v>
      </c>
      <c r="F7032" s="11"/>
      <c r="G7032" s="7">
        <f t="shared" si="1062"/>
        <v>6.325555555555554</v>
      </c>
      <c r="H7032" s="7">
        <v>0</v>
      </c>
      <c r="I7032" s="7">
        <v>0.3288888888888889</v>
      </c>
      <c r="J7032" s="7">
        <v>0</v>
      </c>
      <c r="L7032" s="7">
        <f>VartojimasGamyba!H7028</f>
        <v>2.1999999999999999E-2</v>
      </c>
      <c r="M7032" s="15">
        <f t="shared" si="1054"/>
        <v>-3.4694469519536142E-17</v>
      </c>
      <c r="N7032" s="7">
        <f t="shared" si="1055"/>
        <v>-7.9578704736960042E-15</v>
      </c>
      <c r="O7032" s="7">
        <f t="shared" si="1056"/>
        <v>-7.9578704736960042E-15</v>
      </c>
      <c r="R7032" s="7"/>
      <c r="S7032" s="47">
        <f t="shared" si="1057"/>
        <v>-3.4694469519536142E-17</v>
      </c>
      <c r="T7032" s="47">
        <f t="shared" si="1058"/>
        <v>0</v>
      </c>
      <c r="U7032" s="47">
        <f t="shared" si="1059"/>
        <v>229.37</v>
      </c>
      <c r="V7032" s="47">
        <f t="shared" si="1060"/>
        <v>117.50000000000001</v>
      </c>
      <c r="W7032" s="11"/>
    </row>
    <row r="7033" spans="1:23" x14ac:dyDescent="0.45">
      <c r="A7033" t="s">
        <v>7038</v>
      </c>
      <c r="B7033">
        <v>117.24</v>
      </c>
      <c r="D7033" s="9" t="str">
        <f>VartojimasGamyba!J7029</f>
        <v>2024-06-19-19</v>
      </c>
      <c r="E7033" s="8">
        <f>VartojimasGamyba!G7029</f>
        <v>0.29399999999999998</v>
      </c>
      <c r="F7033" s="11"/>
      <c r="G7033" s="7">
        <f t="shared" si="1062"/>
        <v>5.9988888888888878</v>
      </c>
      <c r="H7033" s="7">
        <v>0</v>
      </c>
      <c r="I7033" s="7">
        <v>0.32666666666666661</v>
      </c>
      <c r="J7033" s="7">
        <v>0</v>
      </c>
      <c r="L7033" s="7">
        <f>VartojimasGamyba!H7029</f>
        <v>0</v>
      </c>
      <c r="M7033" s="15">
        <f t="shared" si="1054"/>
        <v>5.5511151231257827E-17</v>
      </c>
      <c r="N7033" s="7">
        <f t="shared" si="1055"/>
        <v>1.2075340727335515E-14</v>
      </c>
      <c r="O7033" s="7">
        <f t="shared" si="1056"/>
        <v>1.2075340727335515E-14</v>
      </c>
      <c r="R7033" s="7"/>
      <c r="S7033" s="47">
        <f t="shared" si="1057"/>
        <v>5.5511151231257827E-17</v>
      </c>
      <c r="T7033" s="47">
        <f t="shared" si="1058"/>
        <v>0</v>
      </c>
      <c r="U7033" s="47">
        <f t="shared" si="1059"/>
        <v>217.53</v>
      </c>
      <c r="V7033" s="47">
        <f t="shared" si="1060"/>
        <v>105.66</v>
      </c>
      <c r="W7033" s="11"/>
    </row>
    <row r="7034" spans="1:23" x14ac:dyDescent="0.45">
      <c r="A7034" t="s">
        <v>7039</v>
      </c>
      <c r="B7034">
        <v>180</v>
      </c>
      <c r="D7034" s="9" t="str">
        <f>VartojimasGamyba!J7030</f>
        <v>2024-06-19-20</v>
      </c>
      <c r="E7034" s="8">
        <f>VartojimasGamyba!G7030</f>
        <v>0.307</v>
      </c>
      <c r="F7034" s="11"/>
      <c r="G7034" s="7">
        <f t="shared" si="1062"/>
        <v>5.6577777777777767</v>
      </c>
      <c r="H7034" s="7">
        <v>0</v>
      </c>
      <c r="I7034" s="7">
        <v>0.34111111111111114</v>
      </c>
      <c r="J7034" s="7">
        <v>0</v>
      </c>
      <c r="L7034" s="7">
        <f>VartojimasGamyba!H7030</f>
        <v>0</v>
      </c>
      <c r="M7034" s="15">
        <f t="shared" si="1054"/>
        <v>-5.5511151231257827E-17</v>
      </c>
      <c r="N7034" s="7">
        <f t="shared" si="1055"/>
        <v>-1.5559220578609257E-14</v>
      </c>
      <c r="O7034" s="7">
        <f t="shared" si="1056"/>
        <v>-1.5559220578609257E-14</v>
      </c>
      <c r="P7034" s="7" t="s">
        <v>8873</v>
      </c>
      <c r="R7034" s="7"/>
      <c r="S7034" s="47">
        <f t="shared" si="1057"/>
        <v>-5.5511151231257827E-17</v>
      </c>
      <c r="T7034" s="47">
        <f t="shared" si="1058"/>
        <v>0</v>
      </c>
      <c r="U7034" s="47">
        <f t="shared" si="1059"/>
        <v>280.29000000000002</v>
      </c>
      <c r="V7034" s="47">
        <f t="shared" si="1060"/>
        <v>168.42</v>
      </c>
      <c r="W7034" s="11"/>
    </row>
    <row r="7035" spans="1:23" x14ac:dyDescent="0.45">
      <c r="A7035" t="s">
        <v>7040</v>
      </c>
      <c r="B7035">
        <v>180</v>
      </c>
      <c r="D7035" s="9" t="str">
        <f>VartojimasGamyba!J7031</f>
        <v>2024-06-19-21</v>
      </c>
      <c r="E7035" s="8">
        <f>VartojimasGamyba!G7031</f>
        <v>0.26700000000000002</v>
      </c>
      <c r="F7035" s="11"/>
      <c r="G7035" s="7">
        <f t="shared" si="1062"/>
        <v>5.3611111111111098</v>
      </c>
      <c r="H7035" s="7">
        <v>0</v>
      </c>
      <c r="I7035" s="7">
        <v>0.29666666666666669</v>
      </c>
      <c r="J7035" s="7">
        <v>0</v>
      </c>
      <c r="L7035" s="7">
        <f>VartojimasGamyba!H7031</f>
        <v>0</v>
      </c>
      <c r="M7035" s="15">
        <f t="shared" si="1054"/>
        <v>0</v>
      </c>
      <c r="N7035" s="7">
        <f t="shared" si="1055"/>
        <v>0</v>
      </c>
      <c r="O7035" s="7">
        <f t="shared" si="1056"/>
        <v>0</v>
      </c>
      <c r="P7035" s="7">
        <f>SUM(N7014:N7037)</f>
        <v>-552.55575888888882</v>
      </c>
      <c r="R7035" s="7"/>
      <c r="S7035" s="47">
        <f t="shared" si="1057"/>
        <v>0</v>
      </c>
      <c r="T7035" s="47">
        <f t="shared" si="1058"/>
        <v>0</v>
      </c>
      <c r="U7035" s="47">
        <f t="shared" si="1059"/>
        <v>280.29000000000002</v>
      </c>
      <c r="V7035" s="47">
        <f t="shared" si="1060"/>
        <v>168.42</v>
      </c>
      <c r="W7035" s="11"/>
    </row>
    <row r="7036" spans="1:23" x14ac:dyDescent="0.45">
      <c r="A7036" t="s">
        <v>7041</v>
      </c>
      <c r="B7036">
        <v>130.03</v>
      </c>
      <c r="D7036" s="9" t="str">
        <f>VartojimasGamyba!J7032</f>
        <v>2024-06-19-22</v>
      </c>
      <c r="E7036" s="8">
        <f>VartojimasGamyba!G7032</f>
        <v>0.16</v>
      </c>
      <c r="F7036" s="11"/>
      <c r="G7036" s="7">
        <f t="shared" si="1062"/>
        <v>5.1833333333333318</v>
      </c>
      <c r="H7036" s="7">
        <v>0</v>
      </c>
      <c r="I7036" s="7">
        <v>0.17777777777777778</v>
      </c>
      <c r="J7036" s="7">
        <v>0</v>
      </c>
      <c r="L7036" s="7">
        <f>VartojimasGamyba!H7032</f>
        <v>0</v>
      </c>
      <c r="M7036" s="15">
        <f t="shared" si="1054"/>
        <v>0</v>
      </c>
      <c r="N7036" s="7">
        <f t="shared" si="1055"/>
        <v>0</v>
      </c>
      <c r="O7036" s="7">
        <f t="shared" si="1056"/>
        <v>0</v>
      </c>
      <c r="P7036" s="7" t="s">
        <v>8872</v>
      </c>
      <c r="R7036" s="7"/>
      <c r="S7036" s="47">
        <f t="shared" si="1057"/>
        <v>0</v>
      </c>
      <c r="T7036" s="47">
        <f t="shared" si="1058"/>
        <v>0</v>
      </c>
      <c r="U7036" s="47">
        <f t="shared" si="1059"/>
        <v>230.32</v>
      </c>
      <c r="V7036" s="47">
        <f t="shared" si="1060"/>
        <v>118.45</v>
      </c>
      <c r="W7036" s="11"/>
    </row>
    <row r="7037" spans="1:23" x14ac:dyDescent="0.45">
      <c r="A7037" t="s">
        <v>7042</v>
      </c>
      <c r="B7037">
        <v>127.24</v>
      </c>
      <c r="D7037" s="9" t="str">
        <f>VartojimasGamyba!J7033</f>
        <v>2024-06-19-23</v>
      </c>
      <c r="E7037" s="8">
        <f>VartojimasGamyba!G7033</f>
        <v>0.16500000000000001</v>
      </c>
      <c r="F7037" s="11"/>
      <c r="G7037" s="7">
        <f t="shared" si="1062"/>
        <v>4.9999999999999982</v>
      </c>
      <c r="H7037" s="7">
        <v>0</v>
      </c>
      <c r="I7037" s="7">
        <v>0.18333333333333335</v>
      </c>
      <c r="J7037" s="7">
        <v>0</v>
      </c>
      <c r="L7037" s="7">
        <f>VartojimasGamyba!H7033</f>
        <v>0</v>
      </c>
      <c r="M7037" s="15">
        <f t="shared" si="1054"/>
        <v>0</v>
      </c>
      <c r="N7037" s="7">
        <f t="shared" si="1055"/>
        <v>0</v>
      </c>
      <c r="O7037" s="7">
        <f t="shared" si="1056"/>
        <v>0</v>
      </c>
      <c r="P7037" s="7">
        <f>SUM(O7014:O7037)</f>
        <v>-2.2436011382076514E-14</v>
      </c>
      <c r="Q7037" s="7">
        <f>SUMPRODUCT(B7014:B7037,E7014:E7037)+SUM(E7014:E7037)*$Z$21-SUMPRODUCT(B7014:B7037,L7014:L7037)+SUM(L7014:L7037)*ABS($Z$20)</f>
        <v>-113.79972999999984</v>
      </c>
      <c r="R7037" s="7"/>
      <c r="S7037" s="47">
        <f t="shared" si="1057"/>
        <v>0</v>
      </c>
      <c r="T7037" s="47">
        <f t="shared" si="1058"/>
        <v>0</v>
      </c>
      <c r="U7037" s="47">
        <f t="shared" si="1059"/>
        <v>227.53</v>
      </c>
      <c r="V7037" s="47">
        <f t="shared" si="1060"/>
        <v>115.66</v>
      </c>
      <c r="W7037" s="11">
        <f>IF(P7037&lt;&gt;Q7037,1,0)</f>
        <v>1</v>
      </c>
    </row>
    <row r="7038" spans="1:23" x14ac:dyDescent="0.45">
      <c r="A7038" t="s">
        <v>7043</v>
      </c>
      <c r="B7038">
        <v>94.65</v>
      </c>
      <c r="D7038" s="1" t="str">
        <f>VartojimasGamyba!J7034</f>
        <v>2024-06-20-00</v>
      </c>
      <c r="E7038" s="7">
        <f>VartojimasGamyba!G7034</f>
        <v>0.23599999999999999</v>
      </c>
      <c r="F7038" s="11"/>
      <c r="G7038" s="12">
        <f>G7037+H7038-I7038</f>
        <v>4.7377777777777759</v>
      </c>
      <c r="H7038" s="12">
        <v>0</v>
      </c>
      <c r="I7038" s="12">
        <v>0.26222222222222225</v>
      </c>
      <c r="J7038" s="12">
        <v>0</v>
      </c>
      <c r="K7038" s="12"/>
      <c r="L7038" s="12">
        <f>VartojimasGamyba!H7034</f>
        <v>0</v>
      </c>
      <c r="M7038" s="19">
        <f t="shared" si="1054"/>
        <v>-2.7755575615628914E-17</v>
      </c>
      <c r="N7038" s="7">
        <f t="shared" si="1055"/>
        <v>-5.4106719105107003E-15</v>
      </c>
      <c r="O7038" s="7">
        <f t="shared" si="1056"/>
        <v>-5.4106719105107003E-15</v>
      </c>
      <c r="R7038" s="20" t="s">
        <v>8783</v>
      </c>
      <c r="S7038" s="47">
        <f t="shared" si="1057"/>
        <v>-2.7755575615628914E-17</v>
      </c>
      <c r="T7038" s="47">
        <f t="shared" si="1058"/>
        <v>0</v>
      </c>
      <c r="U7038" s="47">
        <f t="shared" si="1059"/>
        <v>194.94</v>
      </c>
      <c r="V7038" s="47">
        <f t="shared" si="1060"/>
        <v>83.070000000000007</v>
      </c>
      <c r="W7038" s="11"/>
    </row>
    <row r="7039" spans="1:23" x14ac:dyDescent="0.45">
      <c r="A7039" t="s">
        <v>7044</v>
      </c>
      <c r="B7039">
        <v>88.37</v>
      </c>
      <c r="D7039" s="1" t="str">
        <f>VartojimasGamyba!J7035</f>
        <v>2024-06-20-01</v>
      </c>
      <c r="E7039" s="7">
        <f>VartojimasGamyba!G7035</f>
        <v>0.127</v>
      </c>
      <c r="F7039" s="11"/>
      <c r="G7039" s="12">
        <f t="shared" ref="G7039:G7061" si="1063">G7038+H7039-I7039</f>
        <v>4.5966666666666649</v>
      </c>
      <c r="H7039" s="12">
        <v>0</v>
      </c>
      <c r="I7039" s="12">
        <v>0.1411111111111111</v>
      </c>
      <c r="J7039" s="12">
        <v>0</v>
      </c>
      <c r="K7039" s="12"/>
      <c r="L7039" s="12">
        <f>VartojimasGamyba!H7035</f>
        <v>0</v>
      </c>
      <c r="M7039" s="19">
        <f t="shared" si="1054"/>
        <v>0</v>
      </c>
      <c r="N7039" s="7">
        <f t="shared" si="1055"/>
        <v>0</v>
      </c>
      <c r="O7039" s="7">
        <f t="shared" si="1056"/>
        <v>0</v>
      </c>
      <c r="R7039" s="7"/>
      <c r="S7039" s="47">
        <f t="shared" si="1057"/>
        <v>0</v>
      </c>
      <c r="T7039" s="47">
        <f t="shared" si="1058"/>
        <v>0</v>
      </c>
      <c r="U7039" s="47">
        <f t="shared" si="1059"/>
        <v>188.66000000000003</v>
      </c>
      <c r="V7039" s="47">
        <f t="shared" si="1060"/>
        <v>76.790000000000006</v>
      </c>
      <c r="W7039" s="11"/>
    </row>
    <row r="7040" spans="1:23" x14ac:dyDescent="0.45">
      <c r="A7040" t="s">
        <v>7045</v>
      </c>
      <c r="B7040">
        <v>75.349999999999994</v>
      </c>
      <c r="D7040" s="1" t="str">
        <f>VartojimasGamyba!J7036</f>
        <v>2024-06-20-02</v>
      </c>
      <c r="E7040" s="7">
        <f>VartojimasGamyba!G7036</f>
        <v>0.112</v>
      </c>
      <c r="F7040" s="11"/>
      <c r="G7040" s="12">
        <f t="shared" si="1063"/>
        <v>4.4888888888888872</v>
      </c>
      <c r="H7040" s="12">
        <v>0</v>
      </c>
      <c r="I7040" s="12">
        <v>0.10777777777777776</v>
      </c>
      <c r="J7040" s="12">
        <v>0</v>
      </c>
      <c r="K7040" s="12"/>
      <c r="L7040" s="12">
        <f>VartojimasGamyba!H7036</f>
        <v>1.4999999999999999E-2</v>
      </c>
      <c r="M7040" s="19">
        <f t="shared" si="1054"/>
        <v>1.3877787807814457E-17</v>
      </c>
      <c r="N7040" s="7">
        <f t="shared" si="1055"/>
        <v>2.437494650564531E-15</v>
      </c>
      <c r="O7040" s="7">
        <f t="shared" si="1056"/>
        <v>2.437494650564531E-15</v>
      </c>
      <c r="R7040" s="7"/>
      <c r="S7040" s="47">
        <f t="shared" si="1057"/>
        <v>1.3877787807814457E-17</v>
      </c>
      <c r="T7040" s="47">
        <f t="shared" si="1058"/>
        <v>0</v>
      </c>
      <c r="U7040" s="47">
        <f t="shared" si="1059"/>
        <v>175.64</v>
      </c>
      <c r="V7040" s="47">
        <f t="shared" si="1060"/>
        <v>63.769999999999996</v>
      </c>
      <c r="W7040" s="11"/>
    </row>
    <row r="7041" spans="1:23" x14ac:dyDescent="0.45">
      <c r="A7041" t="s">
        <v>7046</v>
      </c>
      <c r="B7041">
        <v>79.77</v>
      </c>
      <c r="D7041" s="1" t="str">
        <f>VartojimasGamyba!J7037</f>
        <v>2024-06-20-03</v>
      </c>
      <c r="E7041" s="7">
        <f>VartojimasGamyba!G7037</f>
        <v>0.14299999999999999</v>
      </c>
      <c r="F7041" s="11"/>
      <c r="G7041" s="12">
        <f t="shared" si="1063"/>
        <v>4.4166666666666652</v>
      </c>
      <c r="H7041" s="12">
        <v>0</v>
      </c>
      <c r="I7041" s="12">
        <v>7.2222222222222215E-2</v>
      </c>
      <c r="J7041" s="12">
        <v>0</v>
      </c>
      <c r="K7041" s="12"/>
      <c r="L7041" s="12">
        <f>VartojimasGamyba!H7037</f>
        <v>7.8E-2</v>
      </c>
      <c r="M7041" s="19">
        <f t="shared" si="1054"/>
        <v>0</v>
      </c>
      <c r="N7041" s="7">
        <f t="shared" si="1055"/>
        <v>0</v>
      </c>
      <c r="O7041" s="7">
        <f t="shared" si="1056"/>
        <v>0</v>
      </c>
      <c r="R7041" s="7"/>
      <c r="S7041" s="47">
        <f t="shared" si="1057"/>
        <v>0</v>
      </c>
      <c r="T7041" s="47">
        <f t="shared" si="1058"/>
        <v>0</v>
      </c>
      <c r="U7041" s="47">
        <f t="shared" si="1059"/>
        <v>180.06</v>
      </c>
      <c r="V7041" s="47">
        <f t="shared" si="1060"/>
        <v>68.19</v>
      </c>
      <c r="W7041" s="11"/>
    </row>
    <row r="7042" spans="1:23" x14ac:dyDescent="0.45">
      <c r="A7042" t="s">
        <v>7047</v>
      </c>
      <c r="B7042">
        <v>78.760000000000005</v>
      </c>
      <c r="D7042" s="1" t="str">
        <f>VartojimasGamyba!J7038</f>
        <v>2024-06-20-04</v>
      </c>
      <c r="E7042" s="7">
        <f>VartojimasGamyba!G7038</f>
        <v>1E-3</v>
      </c>
      <c r="F7042" s="11"/>
      <c r="G7042" s="12">
        <f t="shared" si="1063"/>
        <v>4.543333333333333</v>
      </c>
      <c r="H7042" s="12">
        <v>0.12666666666666807</v>
      </c>
      <c r="I7042" s="12">
        <v>0</v>
      </c>
      <c r="J7042" s="12">
        <v>0.26933333333333198</v>
      </c>
      <c r="K7042" s="12"/>
      <c r="L7042" s="12">
        <f>VartojimasGamyba!H7038</f>
        <v>0.39700000000000002</v>
      </c>
      <c r="M7042" s="19">
        <f t="shared" si="1054"/>
        <v>0</v>
      </c>
      <c r="N7042" s="7">
        <f t="shared" si="1055"/>
        <v>-18.093813333333244</v>
      </c>
      <c r="O7042" s="7">
        <f t="shared" si="1056"/>
        <v>0</v>
      </c>
      <c r="R7042" s="7"/>
      <c r="S7042" s="47">
        <f t="shared" si="1057"/>
        <v>0.39600000000000002</v>
      </c>
      <c r="T7042" s="47">
        <f t="shared" si="1058"/>
        <v>0.39600000000000002</v>
      </c>
      <c r="U7042" s="47">
        <f t="shared" si="1059"/>
        <v>179.05</v>
      </c>
      <c r="V7042" s="47">
        <f t="shared" si="1060"/>
        <v>67.180000000000007</v>
      </c>
      <c r="W7042" s="11"/>
    </row>
    <row r="7043" spans="1:23" x14ac:dyDescent="0.45">
      <c r="A7043" t="s">
        <v>7048</v>
      </c>
      <c r="B7043">
        <v>79.81</v>
      </c>
      <c r="D7043" s="1" t="str">
        <f>VartojimasGamyba!J7039</f>
        <v>2024-06-20-05</v>
      </c>
      <c r="E7043" s="7">
        <f>VartojimasGamyba!G7039</f>
        <v>0.24299999999999999</v>
      </c>
      <c r="F7043" s="11"/>
      <c r="G7043" s="12">
        <f t="shared" si="1063"/>
        <v>4.543333333333333</v>
      </c>
      <c r="H7043" s="12">
        <v>0</v>
      </c>
      <c r="I7043" s="12">
        <v>0</v>
      </c>
      <c r="J7043" s="12">
        <v>0.46499999999999997</v>
      </c>
      <c r="K7043" s="12"/>
      <c r="L7043" s="12">
        <f>VartojimasGamyba!H7039</f>
        <v>0.70799999999999996</v>
      </c>
      <c r="M7043" s="19">
        <f t="shared" si="1054"/>
        <v>0</v>
      </c>
      <c r="N7043" s="7">
        <f t="shared" si="1055"/>
        <v>-31.726949999999999</v>
      </c>
      <c r="O7043" s="7">
        <f t="shared" si="1056"/>
        <v>0</v>
      </c>
      <c r="R7043" s="7"/>
      <c r="S7043" s="47">
        <f t="shared" si="1057"/>
        <v>0.46499999999999997</v>
      </c>
      <c r="T7043" s="47">
        <f t="shared" si="1058"/>
        <v>0.46499999999999997</v>
      </c>
      <c r="U7043" s="47">
        <f t="shared" si="1059"/>
        <v>180.10000000000002</v>
      </c>
      <c r="V7043" s="47">
        <f t="shared" si="1060"/>
        <v>68.23</v>
      </c>
      <c r="W7043" s="11"/>
    </row>
    <row r="7044" spans="1:23" x14ac:dyDescent="0.45">
      <c r="A7044" t="s">
        <v>7049</v>
      </c>
      <c r="B7044">
        <v>87.57</v>
      </c>
      <c r="D7044" s="1" t="str">
        <f>VartojimasGamyba!J7040</f>
        <v>2024-06-20-06</v>
      </c>
      <c r="E7044" s="7">
        <f>VartojimasGamyba!G7040</f>
        <v>0</v>
      </c>
      <c r="F7044" s="11"/>
      <c r="G7044" s="12">
        <f t="shared" si="1063"/>
        <v>4.543333333333333</v>
      </c>
      <c r="H7044" s="12">
        <v>0</v>
      </c>
      <c r="I7044" s="12">
        <v>0</v>
      </c>
      <c r="J7044" s="12">
        <v>1.1259999999999999</v>
      </c>
      <c r="K7044" s="12"/>
      <c r="L7044" s="12">
        <f>VartojimasGamyba!H7040</f>
        <v>1.1259999999999999</v>
      </c>
      <c r="M7044" s="19">
        <f t="shared" si="1054"/>
        <v>0</v>
      </c>
      <c r="N7044" s="7">
        <f t="shared" si="1055"/>
        <v>-85.564739999999986</v>
      </c>
      <c r="O7044" s="7">
        <f t="shared" si="1056"/>
        <v>0</v>
      </c>
      <c r="R7044" s="7"/>
      <c r="S7044" s="47">
        <f t="shared" si="1057"/>
        <v>1.1259999999999999</v>
      </c>
      <c r="T7044" s="47">
        <f t="shared" si="1058"/>
        <v>1.1259999999999999</v>
      </c>
      <c r="U7044" s="47">
        <f t="shared" si="1059"/>
        <v>187.86</v>
      </c>
      <c r="V7044" s="47">
        <f t="shared" si="1060"/>
        <v>75.989999999999995</v>
      </c>
      <c r="W7044" s="11"/>
    </row>
    <row r="7045" spans="1:23" x14ac:dyDescent="0.45">
      <c r="A7045" t="s">
        <v>7050</v>
      </c>
      <c r="B7045">
        <v>114.37</v>
      </c>
      <c r="D7045" s="1" t="str">
        <f>VartojimasGamyba!J7041</f>
        <v>2024-06-20-07</v>
      </c>
      <c r="E7045" s="7">
        <f>VartojimasGamyba!G7041</f>
        <v>0</v>
      </c>
      <c r="F7045" s="11"/>
      <c r="G7045" s="12">
        <f t="shared" si="1063"/>
        <v>4.543333333333333</v>
      </c>
      <c r="H7045" s="12">
        <v>0</v>
      </c>
      <c r="I7045" s="12">
        <v>-2.2204460492503131E-16</v>
      </c>
      <c r="J7045" s="12">
        <v>1.4730000000000001</v>
      </c>
      <c r="K7045" s="12"/>
      <c r="L7045" s="12">
        <f>VartojimasGamyba!H7041</f>
        <v>1.4730000000000001</v>
      </c>
      <c r="M7045" s="19">
        <f t="shared" si="1054"/>
        <v>0</v>
      </c>
      <c r="N7045" s="7">
        <f t="shared" si="1055"/>
        <v>-151.40967000000001</v>
      </c>
      <c r="O7045" s="7">
        <f t="shared" si="1056"/>
        <v>0</v>
      </c>
      <c r="R7045" s="7"/>
      <c r="S7045" s="47">
        <f t="shared" si="1057"/>
        <v>1.4730000000000001</v>
      </c>
      <c r="T7045" s="47">
        <f t="shared" si="1058"/>
        <v>1.4730000000000001</v>
      </c>
      <c r="U7045" s="47">
        <f t="shared" si="1059"/>
        <v>214.66000000000003</v>
      </c>
      <c r="V7045" s="47">
        <f t="shared" si="1060"/>
        <v>102.79</v>
      </c>
      <c r="W7045" s="11"/>
    </row>
    <row r="7046" spans="1:23" x14ac:dyDescent="0.45">
      <c r="A7046" t="s">
        <v>7051</v>
      </c>
      <c r="B7046">
        <v>112.86</v>
      </c>
      <c r="D7046" s="1" t="str">
        <f>VartojimasGamyba!J7042</f>
        <v>2024-06-20-08</v>
      </c>
      <c r="E7046" s="7">
        <f>VartojimasGamyba!G7042</f>
        <v>0.56999999999999995</v>
      </c>
      <c r="F7046" s="11"/>
      <c r="G7046" s="12">
        <f t="shared" si="1063"/>
        <v>4.543333333333333</v>
      </c>
      <c r="H7046" s="12">
        <v>0</v>
      </c>
      <c r="I7046" s="12">
        <v>0</v>
      </c>
      <c r="J7046" s="12">
        <v>0.6090000000000001</v>
      </c>
      <c r="K7046" s="12"/>
      <c r="L7046" s="12">
        <f>VartojimasGamyba!H7042</f>
        <v>1.179</v>
      </c>
      <c r="M7046" s="19">
        <f t="shared" si="1054"/>
        <v>0</v>
      </c>
      <c r="N7046" s="7">
        <f t="shared" si="1055"/>
        <v>-61.679520000000011</v>
      </c>
      <c r="O7046" s="7">
        <f t="shared" si="1056"/>
        <v>0</v>
      </c>
      <c r="R7046" s="7"/>
      <c r="S7046" s="47">
        <f t="shared" si="1057"/>
        <v>0.6090000000000001</v>
      </c>
      <c r="T7046" s="47">
        <f t="shared" si="1058"/>
        <v>0.6090000000000001</v>
      </c>
      <c r="U7046" s="47">
        <f t="shared" si="1059"/>
        <v>213.15</v>
      </c>
      <c r="V7046" s="47">
        <f t="shared" si="1060"/>
        <v>101.28</v>
      </c>
      <c r="W7046" s="11"/>
    </row>
    <row r="7047" spans="1:23" x14ac:dyDescent="0.45">
      <c r="A7047" t="s">
        <v>7052</v>
      </c>
      <c r="B7047">
        <v>102.92</v>
      </c>
      <c r="D7047" s="1" t="str">
        <f>VartojimasGamyba!J7043</f>
        <v>2024-06-20-09</v>
      </c>
      <c r="E7047" s="7">
        <f>VartojimasGamyba!G7043</f>
        <v>0.16700000000000001</v>
      </c>
      <c r="F7047" s="11"/>
      <c r="G7047" s="12">
        <f t="shared" si="1063"/>
        <v>4.543333333333333</v>
      </c>
      <c r="H7047" s="12">
        <v>0</v>
      </c>
      <c r="I7047" s="12">
        <v>0</v>
      </c>
      <c r="J7047" s="12">
        <v>2.0420000000000003</v>
      </c>
      <c r="K7047" s="12"/>
      <c r="L7047" s="12">
        <f>VartojimasGamyba!H7043</f>
        <v>2.2090000000000001</v>
      </c>
      <c r="M7047" s="19">
        <f t="shared" ref="M7047:M7110" si="1064">E7047+H7047-I7047*$J$2+J7047-L7047</f>
        <v>0</v>
      </c>
      <c r="N7047" s="7">
        <f t="shared" ref="N7047:N7110" si="1065">M7047*U7047-J7047*V7047</f>
        <v>-186.51628000000002</v>
      </c>
      <c r="O7047" s="7">
        <f t="shared" ref="O7047:O7110" si="1066">(M7047)*(B7047+$Z$21)</f>
        <v>0</v>
      </c>
      <c r="R7047" s="7"/>
      <c r="S7047" s="47">
        <f t="shared" ref="S7047:S7110" si="1067">M7047+IF((L7047-E7047)&gt;0,(L7047-E7047),0)</f>
        <v>2.0420000000000003</v>
      </c>
      <c r="T7047" s="47">
        <f t="shared" ref="T7047:T7110" si="1068">IF(L7047-E7047&lt;0,0,L7047-E7047)</f>
        <v>2.0420000000000003</v>
      </c>
      <c r="U7047" s="47">
        <f t="shared" ref="U7047:U7110" si="1069">B7047+$Z$21</f>
        <v>203.21</v>
      </c>
      <c r="V7047" s="47">
        <f t="shared" ref="V7047:V7110" si="1070">B7047+$Z$20</f>
        <v>91.34</v>
      </c>
      <c r="W7047" s="11"/>
    </row>
    <row r="7048" spans="1:23" x14ac:dyDescent="0.45">
      <c r="A7048" t="s">
        <v>7053</v>
      </c>
      <c r="B7048">
        <v>71.61</v>
      </c>
      <c r="D7048" s="1" t="str">
        <f>VartojimasGamyba!J7044</f>
        <v>2024-06-20-10</v>
      </c>
      <c r="E7048" s="7">
        <f>VartojimasGamyba!G7044</f>
        <v>0.86799999999999999</v>
      </c>
      <c r="F7048" s="11"/>
      <c r="G7048" s="12">
        <f t="shared" si="1063"/>
        <v>5.5623333333333331</v>
      </c>
      <c r="H7048" s="12">
        <v>1.0190000000000001</v>
      </c>
      <c r="I7048" s="12">
        <v>0</v>
      </c>
      <c r="J7048" s="12">
        <v>0</v>
      </c>
      <c r="K7048" s="12"/>
      <c r="L7048" s="12">
        <f>VartojimasGamyba!H7044</f>
        <v>1.887</v>
      </c>
      <c r="M7048" s="19">
        <f t="shared" si="1064"/>
        <v>0</v>
      </c>
      <c r="N7048" s="7">
        <f t="shared" si="1065"/>
        <v>0</v>
      </c>
      <c r="O7048" s="7">
        <f t="shared" si="1066"/>
        <v>0</v>
      </c>
      <c r="R7048" s="7"/>
      <c r="S7048" s="47">
        <f t="shared" si="1067"/>
        <v>1.0190000000000001</v>
      </c>
      <c r="T7048" s="47">
        <f t="shared" si="1068"/>
        <v>1.0190000000000001</v>
      </c>
      <c r="U7048" s="47">
        <f t="shared" si="1069"/>
        <v>171.9</v>
      </c>
      <c r="V7048" s="47">
        <f t="shared" si="1070"/>
        <v>60.03</v>
      </c>
      <c r="W7048" s="11"/>
    </row>
    <row r="7049" spans="1:23" x14ac:dyDescent="0.45">
      <c r="A7049" t="s">
        <v>7054</v>
      </c>
      <c r="B7049">
        <v>50.88</v>
      </c>
      <c r="D7049" s="1" t="str">
        <f>VartojimasGamyba!J7045</f>
        <v>2024-06-20-11</v>
      </c>
      <c r="E7049" s="7">
        <f>VartojimasGamyba!G7045</f>
        <v>1.1719999999999999</v>
      </c>
      <c r="F7049" s="11"/>
      <c r="G7049" s="12">
        <f t="shared" si="1063"/>
        <v>5.612333333333333</v>
      </c>
      <c r="H7049" s="12">
        <v>5.0000000000000058E-2</v>
      </c>
      <c r="I7049" s="12">
        <v>0</v>
      </c>
      <c r="J7049" s="12">
        <v>0</v>
      </c>
      <c r="K7049" s="12"/>
      <c r="L7049" s="12">
        <f>VartojimasGamyba!H7045</f>
        <v>1.222</v>
      </c>
      <c r="M7049" s="19">
        <f t="shared" si="1064"/>
        <v>0</v>
      </c>
      <c r="N7049" s="7">
        <f t="shared" si="1065"/>
        <v>0</v>
      </c>
      <c r="O7049" s="7">
        <f t="shared" si="1066"/>
        <v>0</v>
      </c>
      <c r="R7049" s="7"/>
      <c r="S7049" s="47">
        <f t="shared" si="1067"/>
        <v>5.0000000000000044E-2</v>
      </c>
      <c r="T7049" s="47">
        <f t="shared" si="1068"/>
        <v>5.0000000000000044E-2</v>
      </c>
      <c r="U7049" s="47">
        <f t="shared" si="1069"/>
        <v>151.17000000000002</v>
      </c>
      <c r="V7049" s="47">
        <f t="shared" si="1070"/>
        <v>39.300000000000004</v>
      </c>
      <c r="W7049" s="11"/>
    </row>
    <row r="7050" spans="1:23" x14ac:dyDescent="0.45">
      <c r="A7050" t="s">
        <v>7055</v>
      </c>
      <c r="B7050">
        <v>26.47</v>
      </c>
      <c r="D7050" s="1" t="str">
        <f>VartojimasGamyba!J7046</f>
        <v>2024-06-20-12</v>
      </c>
      <c r="E7050" s="7">
        <f>VartojimasGamyba!G7046</f>
        <v>0.78200000000000003</v>
      </c>
      <c r="F7050" s="11"/>
      <c r="G7050" s="12">
        <f t="shared" si="1063"/>
        <v>6.269333333333333</v>
      </c>
      <c r="H7050" s="12">
        <v>0.65700000000000003</v>
      </c>
      <c r="I7050" s="12">
        <v>0</v>
      </c>
      <c r="J7050" s="12">
        <v>0</v>
      </c>
      <c r="K7050" s="12"/>
      <c r="L7050" s="12">
        <f>VartojimasGamyba!H7046</f>
        <v>1.4390000000000001</v>
      </c>
      <c r="M7050" s="19">
        <f t="shared" si="1064"/>
        <v>0</v>
      </c>
      <c r="N7050" s="7">
        <f t="shared" si="1065"/>
        <v>0</v>
      </c>
      <c r="O7050" s="7">
        <f t="shared" si="1066"/>
        <v>0</v>
      </c>
      <c r="R7050" s="7"/>
      <c r="S7050" s="47">
        <f t="shared" si="1067"/>
        <v>0.65700000000000003</v>
      </c>
      <c r="T7050" s="47">
        <f t="shared" si="1068"/>
        <v>0.65700000000000003</v>
      </c>
      <c r="U7050" s="47">
        <f t="shared" si="1069"/>
        <v>126.76</v>
      </c>
      <c r="V7050" s="47">
        <f t="shared" si="1070"/>
        <v>14.889999999999999</v>
      </c>
      <c r="W7050" s="11"/>
    </row>
    <row r="7051" spans="1:23" x14ac:dyDescent="0.45">
      <c r="A7051" t="s">
        <v>7056</v>
      </c>
      <c r="B7051">
        <v>23.91</v>
      </c>
      <c r="D7051" s="1" t="str">
        <f>VartojimasGamyba!J7047</f>
        <v>2024-06-20-13</v>
      </c>
      <c r="E7051" s="7">
        <f>VartojimasGamyba!G7047</f>
        <v>1.6080000000000001</v>
      </c>
      <c r="F7051" s="11"/>
      <c r="G7051" s="12">
        <f t="shared" si="1063"/>
        <v>6.214888888888888</v>
      </c>
      <c r="H7051" s="12">
        <v>0</v>
      </c>
      <c r="I7051" s="12">
        <v>5.4444444444444622E-2</v>
      </c>
      <c r="J7051" s="12">
        <v>0</v>
      </c>
      <c r="K7051" s="12"/>
      <c r="L7051" s="12">
        <f>VartojimasGamyba!H7047</f>
        <v>1.5589999999999999</v>
      </c>
      <c r="M7051" s="19">
        <f t="shared" si="1064"/>
        <v>0</v>
      </c>
      <c r="N7051" s="7">
        <f t="shared" si="1065"/>
        <v>0</v>
      </c>
      <c r="O7051" s="7">
        <f t="shared" si="1066"/>
        <v>0</v>
      </c>
      <c r="R7051" s="7"/>
      <c r="S7051" s="47">
        <f t="shared" si="1067"/>
        <v>0</v>
      </c>
      <c r="T7051" s="47">
        <f t="shared" si="1068"/>
        <v>0</v>
      </c>
      <c r="U7051" s="47">
        <f t="shared" si="1069"/>
        <v>124.2</v>
      </c>
      <c r="V7051" s="47">
        <f t="shared" si="1070"/>
        <v>12.33</v>
      </c>
      <c r="W7051" s="11"/>
    </row>
    <row r="7052" spans="1:23" x14ac:dyDescent="0.45">
      <c r="A7052" t="s">
        <v>7057</v>
      </c>
      <c r="B7052">
        <v>20.399999999999999</v>
      </c>
      <c r="D7052" s="1" t="str">
        <f>VartojimasGamyba!J7048</f>
        <v>2024-06-20-14</v>
      </c>
      <c r="E7052" s="7">
        <f>VartojimasGamyba!G7048</f>
        <v>1.784</v>
      </c>
      <c r="F7052" s="11"/>
      <c r="G7052" s="12">
        <f t="shared" si="1063"/>
        <v>5.7237777777777765</v>
      </c>
      <c r="H7052" s="12">
        <v>0</v>
      </c>
      <c r="I7052" s="12">
        <v>0.49111111111111111</v>
      </c>
      <c r="J7052" s="12">
        <v>0</v>
      </c>
      <c r="K7052" s="12"/>
      <c r="L7052" s="12">
        <f>VartojimasGamyba!H7048</f>
        <v>1.3420000000000001</v>
      </c>
      <c r="M7052" s="19">
        <f t="shared" si="1064"/>
        <v>0</v>
      </c>
      <c r="N7052" s="7">
        <f t="shared" si="1065"/>
        <v>0</v>
      </c>
      <c r="O7052" s="7">
        <f t="shared" si="1066"/>
        <v>0</v>
      </c>
      <c r="R7052" s="7"/>
      <c r="S7052" s="47">
        <f t="shared" si="1067"/>
        <v>0</v>
      </c>
      <c r="T7052" s="47">
        <f t="shared" si="1068"/>
        <v>0</v>
      </c>
      <c r="U7052" s="47">
        <f t="shared" si="1069"/>
        <v>120.69</v>
      </c>
      <c r="V7052" s="47">
        <f t="shared" si="1070"/>
        <v>8.8199999999999985</v>
      </c>
      <c r="W7052" s="11"/>
    </row>
    <row r="7053" spans="1:23" x14ac:dyDescent="0.45">
      <c r="A7053" t="s">
        <v>7058</v>
      </c>
      <c r="B7053">
        <v>34.35</v>
      </c>
      <c r="D7053" s="1" t="str">
        <f>VartojimasGamyba!J7049</f>
        <v>2024-06-20-15</v>
      </c>
      <c r="E7053" s="7">
        <f>VartojimasGamyba!G7049</f>
        <v>1.3979999999999999</v>
      </c>
      <c r="F7053" s="11"/>
      <c r="G7053" s="12">
        <f t="shared" si="1063"/>
        <v>5.5315555555555544</v>
      </c>
      <c r="H7053" s="12">
        <v>0</v>
      </c>
      <c r="I7053" s="12">
        <v>0.19222222222222204</v>
      </c>
      <c r="J7053" s="12">
        <v>0</v>
      </c>
      <c r="K7053" s="12"/>
      <c r="L7053" s="12">
        <f>VartojimasGamyba!H7049</f>
        <v>1.2250000000000001</v>
      </c>
      <c r="M7053" s="19">
        <f t="shared" si="1064"/>
        <v>0</v>
      </c>
      <c r="N7053" s="7">
        <f t="shared" si="1065"/>
        <v>0</v>
      </c>
      <c r="O7053" s="7">
        <f t="shared" si="1066"/>
        <v>0</v>
      </c>
      <c r="R7053" s="7"/>
      <c r="S7053" s="47">
        <f t="shared" si="1067"/>
        <v>0</v>
      </c>
      <c r="T7053" s="47">
        <f t="shared" si="1068"/>
        <v>0</v>
      </c>
      <c r="U7053" s="47">
        <f t="shared" si="1069"/>
        <v>134.64000000000001</v>
      </c>
      <c r="V7053" s="47">
        <f t="shared" si="1070"/>
        <v>22.770000000000003</v>
      </c>
      <c r="W7053" s="11"/>
    </row>
    <row r="7054" spans="1:23" x14ac:dyDescent="0.45">
      <c r="A7054" t="s">
        <v>7059</v>
      </c>
      <c r="B7054">
        <v>62.14</v>
      </c>
      <c r="D7054" s="1" t="str">
        <f>VartojimasGamyba!J7050</f>
        <v>2024-06-20-16</v>
      </c>
      <c r="E7054" s="7">
        <f>VartojimasGamyba!G7050</f>
        <v>1E-3</v>
      </c>
      <c r="F7054" s="11"/>
      <c r="G7054" s="12">
        <f t="shared" si="1063"/>
        <v>6.437555555555555</v>
      </c>
      <c r="H7054" s="12">
        <v>0.90600000000000036</v>
      </c>
      <c r="I7054" s="12">
        <v>0</v>
      </c>
      <c r="J7054" s="12">
        <v>0</v>
      </c>
      <c r="K7054" s="12"/>
      <c r="L7054" s="12">
        <f>VartojimasGamyba!H7050</f>
        <v>0.90700000000000003</v>
      </c>
      <c r="M7054" s="19">
        <f t="shared" si="1064"/>
        <v>0</v>
      </c>
      <c r="N7054" s="7">
        <f t="shared" si="1065"/>
        <v>0</v>
      </c>
      <c r="O7054" s="7">
        <f t="shared" si="1066"/>
        <v>0</v>
      </c>
      <c r="R7054" s="7"/>
      <c r="S7054" s="47">
        <f t="shared" si="1067"/>
        <v>0.90600000000000003</v>
      </c>
      <c r="T7054" s="47">
        <f t="shared" si="1068"/>
        <v>0.90600000000000003</v>
      </c>
      <c r="U7054" s="47">
        <f t="shared" si="1069"/>
        <v>162.43</v>
      </c>
      <c r="V7054" s="47">
        <f t="shared" si="1070"/>
        <v>50.56</v>
      </c>
      <c r="W7054" s="11"/>
    </row>
    <row r="7055" spans="1:23" x14ac:dyDescent="0.45">
      <c r="A7055" t="s">
        <v>7060</v>
      </c>
      <c r="B7055">
        <v>78.08</v>
      </c>
      <c r="D7055" s="1" t="str">
        <f>VartojimasGamyba!J7051</f>
        <v>2024-06-20-17</v>
      </c>
      <c r="E7055" s="7">
        <f>VartojimasGamyba!G7051</f>
        <v>0.14799999999999999</v>
      </c>
      <c r="F7055" s="11"/>
      <c r="G7055" s="12">
        <f t="shared" si="1063"/>
        <v>6.5255555555555551</v>
      </c>
      <c r="H7055" s="12">
        <v>8.8000000000000009E-2</v>
      </c>
      <c r="I7055" s="12">
        <v>0</v>
      </c>
      <c r="J7055" s="12">
        <v>0</v>
      </c>
      <c r="K7055" s="12"/>
      <c r="L7055" s="12">
        <f>VartojimasGamyba!H7051</f>
        <v>0.23599999999999999</v>
      </c>
      <c r="M7055" s="19">
        <f t="shared" si="1064"/>
        <v>0</v>
      </c>
      <c r="N7055" s="7">
        <f t="shared" si="1065"/>
        <v>0</v>
      </c>
      <c r="O7055" s="7">
        <f t="shared" si="1066"/>
        <v>0</v>
      </c>
      <c r="R7055" s="7"/>
      <c r="S7055" s="47">
        <f t="shared" si="1067"/>
        <v>8.7999999999999995E-2</v>
      </c>
      <c r="T7055" s="47">
        <f t="shared" si="1068"/>
        <v>8.7999999999999995E-2</v>
      </c>
      <c r="U7055" s="47">
        <f t="shared" si="1069"/>
        <v>178.37</v>
      </c>
      <c r="V7055" s="47">
        <f t="shared" si="1070"/>
        <v>66.5</v>
      </c>
      <c r="W7055" s="11"/>
    </row>
    <row r="7056" spans="1:23" x14ac:dyDescent="0.45">
      <c r="A7056" t="s">
        <v>7061</v>
      </c>
      <c r="B7056">
        <v>97.74</v>
      </c>
      <c r="D7056" s="1" t="str">
        <f>VartojimasGamyba!J7052</f>
        <v>2024-06-20-18</v>
      </c>
      <c r="E7056" s="7">
        <f>VartojimasGamyba!G7052</f>
        <v>0.28299999999999997</v>
      </c>
      <c r="F7056" s="11"/>
      <c r="G7056" s="12">
        <f t="shared" si="1063"/>
        <v>6.2466666666666661</v>
      </c>
      <c r="H7056" s="12">
        <v>0</v>
      </c>
      <c r="I7056" s="12">
        <v>0.27888888888888891</v>
      </c>
      <c r="J7056" s="12">
        <v>0</v>
      </c>
      <c r="K7056" s="12"/>
      <c r="L7056" s="12">
        <f>VartojimasGamyba!H7052</f>
        <v>3.2000000000000001E-2</v>
      </c>
      <c r="M7056" s="19">
        <f t="shared" si="1064"/>
        <v>0</v>
      </c>
      <c r="N7056" s="7">
        <f t="shared" si="1065"/>
        <v>0</v>
      </c>
      <c r="O7056" s="7">
        <f t="shared" si="1066"/>
        <v>0</v>
      </c>
      <c r="R7056" s="7"/>
      <c r="S7056" s="47">
        <f t="shared" si="1067"/>
        <v>0</v>
      </c>
      <c r="T7056" s="47">
        <f t="shared" si="1068"/>
        <v>0</v>
      </c>
      <c r="U7056" s="47">
        <f t="shared" si="1069"/>
        <v>198.03</v>
      </c>
      <c r="V7056" s="47">
        <f t="shared" si="1070"/>
        <v>86.16</v>
      </c>
      <c r="W7056" s="11"/>
    </row>
    <row r="7057" spans="1:23" x14ac:dyDescent="0.45">
      <c r="A7057" t="s">
        <v>7062</v>
      </c>
      <c r="B7057">
        <v>119.81</v>
      </c>
      <c r="D7057" s="1" t="str">
        <f>VartojimasGamyba!J7053</f>
        <v>2024-06-20-19</v>
      </c>
      <c r="E7057" s="7">
        <f>VartojimasGamyba!G7053</f>
        <v>0.33100000000000002</v>
      </c>
      <c r="F7057" s="11"/>
      <c r="G7057" s="12">
        <f t="shared" si="1063"/>
        <v>5.8788888888888886</v>
      </c>
      <c r="H7057" s="12">
        <v>0</v>
      </c>
      <c r="I7057" s="12">
        <v>0.36777777777777776</v>
      </c>
      <c r="J7057" s="12">
        <v>0</v>
      </c>
      <c r="K7057" s="12"/>
      <c r="L7057" s="12">
        <f>VartojimasGamyba!H7053</f>
        <v>0</v>
      </c>
      <c r="M7057" s="19">
        <f t="shared" si="1064"/>
        <v>0</v>
      </c>
      <c r="N7057" s="7">
        <f t="shared" si="1065"/>
        <v>0</v>
      </c>
      <c r="O7057" s="7">
        <f t="shared" si="1066"/>
        <v>0</v>
      </c>
      <c r="R7057" s="7"/>
      <c r="S7057" s="47">
        <f t="shared" si="1067"/>
        <v>0</v>
      </c>
      <c r="T7057" s="47">
        <f t="shared" si="1068"/>
        <v>0</v>
      </c>
      <c r="U7057" s="47">
        <f t="shared" si="1069"/>
        <v>220.10000000000002</v>
      </c>
      <c r="V7057" s="47">
        <f t="shared" si="1070"/>
        <v>108.23</v>
      </c>
      <c r="W7057" s="11"/>
    </row>
    <row r="7058" spans="1:23" x14ac:dyDescent="0.45">
      <c r="A7058" t="s">
        <v>7063</v>
      </c>
      <c r="B7058">
        <v>187.07</v>
      </c>
      <c r="D7058" s="1" t="str">
        <f>VartojimasGamyba!J7054</f>
        <v>2024-06-20-20</v>
      </c>
      <c r="E7058" s="7">
        <f>VartojimasGamyba!G7054</f>
        <v>0.19700000000000001</v>
      </c>
      <c r="F7058" s="11"/>
      <c r="G7058" s="12">
        <f t="shared" si="1063"/>
        <v>5.66</v>
      </c>
      <c r="H7058" s="12">
        <v>0</v>
      </c>
      <c r="I7058" s="12">
        <v>0.21888888888888891</v>
      </c>
      <c r="J7058" s="12">
        <v>0</v>
      </c>
      <c r="K7058" s="12"/>
      <c r="L7058" s="12">
        <f>VartojimasGamyba!H7054</f>
        <v>0</v>
      </c>
      <c r="M7058" s="19">
        <f t="shared" si="1064"/>
        <v>-2.7755575615628914E-17</v>
      </c>
      <c r="N7058" s="7">
        <f t="shared" si="1065"/>
        <v>-7.975842208907125E-15</v>
      </c>
      <c r="O7058" s="7">
        <f t="shared" si="1066"/>
        <v>-7.975842208907125E-15</v>
      </c>
      <c r="P7058" s="7" t="s">
        <v>8873</v>
      </c>
      <c r="R7058" s="7"/>
      <c r="S7058" s="47">
        <f t="shared" si="1067"/>
        <v>-2.7755575615628914E-17</v>
      </c>
      <c r="T7058" s="47">
        <f t="shared" si="1068"/>
        <v>0</v>
      </c>
      <c r="U7058" s="47">
        <f t="shared" si="1069"/>
        <v>287.36</v>
      </c>
      <c r="V7058" s="47">
        <f t="shared" si="1070"/>
        <v>175.48999999999998</v>
      </c>
      <c r="W7058" s="11"/>
    </row>
    <row r="7059" spans="1:23" x14ac:dyDescent="0.45">
      <c r="A7059" t="s">
        <v>7064</v>
      </c>
      <c r="B7059">
        <v>290.64999999999998</v>
      </c>
      <c r="D7059" s="1" t="str">
        <f>VartojimasGamyba!J7055</f>
        <v>2024-06-20-21</v>
      </c>
      <c r="E7059" s="7">
        <f>VartojimasGamyba!G7055</f>
        <v>0.22500000000000001</v>
      </c>
      <c r="F7059" s="11"/>
      <c r="G7059" s="12">
        <f t="shared" si="1063"/>
        <v>5.41</v>
      </c>
      <c r="H7059" s="12">
        <v>0</v>
      </c>
      <c r="I7059" s="12">
        <v>0.25</v>
      </c>
      <c r="J7059" s="12">
        <v>0</v>
      </c>
      <c r="K7059" s="12"/>
      <c r="L7059" s="12">
        <f>VartojimasGamyba!H7055</f>
        <v>0</v>
      </c>
      <c r="M7059" s="19">
        <f t="shared" si="1064"/>
        <v>0</v>
      </c>
      <c r="N7059" s="7">
        <f t="shared" si="1065"/>
        <v>0</v>
      </c>
      <c r="O7059" s="7">
        <f t="shared" si="1066"/>
        <v>0</v>
      </c>
      <c r="P7059" s="7">
        <f>SUM(N7038:N7061)</f>
        <v>-534.99097333333327</v>
      </c>
      <c r="R7059" s="7"/>
      <c r="S7059" s="47">
        <f t="shared" si="1067"/>
        <v>0</v>
      </c>
      <c r="T7059" s="47">
        <f t="shared" si="1068"/>
        <v>0</v>
      </c>
      <c r="U7059" s="47">
        <f t="shared" si="1069"/>
        <v>390.94</v>
      </c>
      <c r="V7059" s="47">
        <f t="shared" si="1070"/>
        <v>279.07</v>
      </c>
      <c r="W7059" s="11"/>
    </row>
    <row r="7060" spans="1:23" x14ac:dyDescent="0.45">
      <c r="A7060" t="s">
        <v>7065</v>
      </c>
      <c r="B7060">
        <v>274.29000000000002</v>
      </c>
      <c r="D7060" s="1" t="str">
        <f>VartojimasGamyba!J7056</f>
        <v>2024-06-20-22</v>
      </c>
      <c r="E7060" s="7">
        <f>VartojimasGamyba!G7056</f>
        <v>0.20799999999999999</v>
      </c>
      <c r="F7060" s="11"/>
      <c r="G7060" s="12">
        <f t="shared" si="1063"/>
        <v>5.1788888888888893</v>
      </c>
      <c r="H7060" s="12">
        <v>0</v>
      </c>
      <c r="I7060" s="12">
        <v>0.2311111111111111</v>
      </c>
      <c r="J7060" s="12">
        <v>0</v>
      </c>
      <c r="K7060" s="12"/>
      <c r="L7060" s="12">
        <f>VartojimasGamyba!H7056</f>
        <v>0</v>
      </c>
      <c r="M7060" s="19">
        <f t="shared" si="1064"/>
        <v>0</v>
      </c>
      <c r="N7060" s="7">
        <f t="shared" si="1065"/>
        <v>0</v>
      </c>
      <c r="O7060" s="7">
        <f t="shared" si="1066"/>
        <v>0</v>
      </c>
      <c r="P7060" s="7" t="s">
        <v>8872</v>
      </c>
      <c r="R7060" s="7"/>
      <c r="S7060" s="47">
        <f t="shared" si="1067"/>
        <v>0</v>
      </c>
      <c r="T7060" s="47">
        <f t="shared" si="1068"/>
        <v>0</v>
      </c>
      <c r="U7060" s="47">
        <f t="shared" si="1069"/>
        <v>374.58000000000004</v>
      </c>
      <c r="V7060" s="47">
        <f t="shared" si="1070"/>
        <v>262.71000000000004</v>
      </c>
      <c r="W7060" s="11"/>
    </row>
    <row r="7061" spans="1:23" x14ac:dyDescent="0.45">
      <c r="A7061" t="s">
        <v>7066</v>
      </c>
      <c r="B7061">
        <v>138.83000000000001</v>
      </c>
      <c r="D7061" s="1" t="str">
        <f>VartojimasGamyba!J7057</f>
        <v>2024-06-20-23</v>
      </c>
      <c r="E7061" s="7">
        <f>VartojimasGamyba!G7057</f>
        <v>0.161</v>
      </c>
      <c r="F7061" s="11"/>
      <c r="G7061" s="12">
        <f t="shared" si="1063"/>
        <v>5</v>
      </c>
      <c r="H7061" s="12">
        <v>0</v>
      </c>
      <c r="I7061" s="12">
        <v>0.1788888888888889</v>
      </c>
      <c r="J7061" s="12">
        <v>0</v>
      </c>
      <c r="K7061" s="12"/>
      <c r="L7061" s="12">
        <f>VartojimasGamyba!H7057</f>
        <v>0</v>
      </c>
      <c r="M7061" s="19">
        <f t="shared" si="1064"/>
        <v>0</v>
      </c>
      <c r="N7061" s="7">
        <f t="shared" si="1065"/>
        <v>0</v>
      </c>
      <c r="O7061" s="7">
        <f t="shared" si="1066"/>
        <v>0</v>
      </c>
      <c r="P7061" s="7">
        <f>SUM(O7038:O7061)</f>
        <v>-1.0949019468853294E-14</v>
      </c>
      <c r="Q7061" s="7">
        <f>SUMPRODUCT(B7038:B7061,E7038:E7061)+SUM(E7038:E7061)*$Z$21-SUMPRODUCT(B7038:B7061,L7038:L7061)+SUM(L7038:L7061)*ABS($Z$20)</f>
        <v>814.56265999999982</v>
      </c>
      <c r="R7061" s="7"/>
      <c r="S7061" s="47">
        <f t="shared" si="1067"/>
        <v>0</v>
      </c>
      <c r="T7061" s="47">
        <f t="shared" si="1068"/>
        <v>0</v>
      </c>
      <c r="U7061" s="47">
        <f t="shared" si="1069"/>
        <v>239.12</v>
      </c>
      <c r="V7061" s="47">
        <f t="shared" si="1070"/>
        <v>127.25000000000001</v>
      </c>
      <c r="W7061" s="11">
        <f>IF(P7061&lt;&gt;Q7061,1,0)</f>
        <v>1</v>
      </c>
    </row>
    <row r="7062" spans="1:23" x14ac:dyDescent="0.45">
      <c r="A7062" t="s">
        <v>7067</v>
      </c>
      <c r="B7062">
        <v>100.84</v>
      </c>
      <c r="D7062" s="9" t="str">
        <f>VartojimasGamyba!J7058</f>
        <v>2024-06-21-00</v>
      </c>
      <c r="E7062" s="8">
        <f>VartojimasGamyba!G7058</f>
        <v>0.19600000000000001</v>
      </c>
      <c r="F7062" s="11"/>
      <c r="G7062" s="7">
        <f>G7061+H7062-I7062</f>
        <v>4.7822222222222219</v>
      </c>
      <c r="H7062" s="7">
        <v>0</v>
      </c>
      <c r="I7062" s="7">
        <v>0.21777777777777779</v>
      </c>
      <c r="J7062" s="7">
        <v>0</v>
      </c>
      <c r="L7062" s="7">
        <f>VartojimasGamyba!H7058</f>
        <v>0</v>
      </c>
      <c r="M7062" s="15">
        <f t="shared" si="1064"/>
        <v>0</v>
      </c>
      <c r="N7062" s="7">
        <f t="shared" si="1065"/>
        <v>0</v>
      </c>
      <c r="O7062" s="7">
        <f t="shared" si="1066"/>
        <v>0</v>
      </c>
      <c r="R7062" s="20" t="s">
        <v>8783</v>
      </c>
      <c r="S7062" s="47">
        <f t="shared" si="1067"/>
        <v>0</v>
      </c>
      <c r="T7062" s="47">
        <f t="shared" si="1068"/>
        <v>0</v>
      </c>
      <c r="U7062" s="47">
        <f t="shared" si="1069"/>
        <v>201.13</v>
      </c>
      <c r="V7062" s="47">
        <f t="shared" si="1070"/>
        <v>89.26</v>
      </c>
      <c r="W7062" s="11"/>
    </row>
    <row r="7063" spans="1:23" x14ac:dyDescent="0.45">
      <c r="A7063" t="s">
        <v>7068</v>
      </c>
      <c r="B7063">
        <v>105.05</v>
      </c>
      <c r="D7063" s="9" t="str">
        <f>VartojimasGamyba!J7059</f>
        <v>2024-06-21-01</v>
      </c>
      <c r="E7063" s="8">
        <f>VartojimasGamyba!G7059</f>
        <v>0.11600000000000001</v>
      </c>
      <c r="F7063" s="11"/>
      <c r="G7063" s="7">
        <f t="shared" ref="G7063:G7085" si="1071">G7062+H7063-I7063</f>
        <v>4.6533333333333333</v>
      </c>
      <c r="H7063" s="7">
        <v>0</v>
      </c>
      <c r="I7063" s="7">
        <v>0.12888888888888891</v>
      </c>
      <c r="J7063" s="7">
        <v>0</v>
      </c>
      <c r="L7063" s="7">
        <f>VartojimasGamyba!H7059</f>
        <v>0</v>
      </c>
      <c r="M7063" s="15">
        <f t="shared" si="1064"/>
        <v>-1.3877787807814457E-17</v>
      </c>
      <c r="N7063" s="7">
        <f t="shared" si="1065"/>
        <v>-2.8496649484566206E-15</v>
      </c>
      <c r="O7063" s="7">
        <f t="shared" si="1066"/>
        <v>-2.8496649484566206E-15</v>
      </c>
      <c r="R7063" s="7"/>
      <c r="S7063" s="47">
        <f t="shared" si="1067"/>
        <v>-1.3877787807814457E-17</v>
      </c>
      <c r="T7063" s="47">
        <f t="shared" si="1068"/>
        <v>0</v>
      </c>
      <c r="U7063" s="47">
        <f t="shared" si="1069"/>
        <v>205.34</v>
      </c>
      <c r="V7063" s="47">
        <f t="shared" si="1070"/>
        <v>93.47</v>
      </c>
      <c r="W7063" s="11"/>
    </row>
    <row r="7064" spans="1:23" x14ac:dyDescent="0.45">
      <c r="A7064" t="s">
        <v>7069</v>
      </c>
      <c r="B7064">
        <v>94.66</v>
      </c>
      <c r="D7064" s="9" t="str">
        <f>VartojimasGamyba!J7060</f>
        <v>2024-06-21-02</v>
      </c>
      <c r="E7064" s="8">
        <f>VartojimasGamyba!G7060</f>
        <v>0.26800000000000002</v>
      </c>
      <c r="F7064" s="11"/>
      <c r="G7064" s="7">
        <f t="shared" si="1071"/>
        <v>4.3788888888888886</v>
      </c>
      <c r="H7064" s="7">
        <v>0</v>
      </c>
      <c r="I7064" s="7">
        <v>0.27444444444444444</v>
      </c>
      <c r="J7064" s="7">
        <v>0</v>
      </c>
      <c r="L7064" s="7">
        <f>VartojimasGamyba!H7060</f>
        <v>2.1000000000000001E-2</v>
      </c>
      <c r="M7064" s="15">
        <f t="shared" si="1064"/>
        <v>0</v>
      </c>
      <c r="N7064" s="7">
        <f t="shared" si="1065"/>
        <v>0</v>
      </c>
      <c r="O7064" s="7">
        <f t="shared" si="1066"/>
        <v>0</v>
      </c>
      <c r="R7064" s="7"/>
      <c r="S7064" s="47">
        <f t="shared" si="1067"/>
        <v>0</v>
      </c>
      <c r="T7064" s="47">
        <f t="shared" si="1068"/>
        <v>0</v>
      </c>
      <c r="U7064" s="47">
        <f t="shared" si="1069"/>
        <v>194.95</v>
      </c>
      <c r="V7064" s="47">
        <f t="shared" si="1070"/>
        <v>83.08</v>
      </c>
      <c r="W7064" s="11"/>
    </row>
    <row r="7065" spans="1:23" x14ac:dyDescent="0.45">
      <c r="A7065" t="s">
        <v>7070</v>
      </c>
      <c r="B7065">
        <v>89.95</v>
      </c>
      <c r="D7065" s="9" t="str">
        <f>VartojimasGamyba!J7061</f>
        <v>2024-06-21-03</v>
      </c>
      <c r="E7065" s="8">
        <f>VartojimasGamyba!G7061</f>
        <v>0.17499999999999999</v>
      </c>
      <c r="F7065" s="11"/>
      <c r="G7065" s="7">
        <f t="shared" si="1071"/>
        <v>4.2855555555555549</v>
      </c>
      <c r="H7065" s="7">
        <v>0</v>
      </c>
      <c r="I7065" s="7">
        <v>9.3333333333333324E-2</v>
      </c>
      <c r="J7065" s="7">
        <v>0</v>
      </c>
      <c r="L7065" s="7">
        <f>VartojimasGamyba!H7061</f>
        <v>9.0999999999999998E-2</v>
      </c>
      <c r="M7065" s="15">
        <f t="shared" si="1064"/>
        <v>0</v>
      </c>
      <c r="N7065" s="7">
        <f t="shared" si="1065"/>
        <v>0</v>
      </c>
      <c r="O7065" s="7">
        <f t="shared" si="1066"/>
        <v>0</v>
      </c>
      <c r="R7065" s="7"/>
      <c r="S7065" s="47">
        <f t="shared" si="1067"/>
        <v>0</v>
      </c>
      <c r="T7065" s="47">
        <f t="shared" si="1068"/>
        <v>0</v>
      </c>
      <c r="U7065" s="47">
        <f t="shared" si="1069"/>
        <v>190.24</v>
      </c>
      <c r="V7065" s="47">
        <f t="shared" si="1070"/>
        <v>78.37</v>
      </c>
      <c r="W7065" s="11"/>
    </row>
    <row r="7066" spans="1:23" x14ac:dyDescent="0.45">
      <c r="A7066" t="s">
        <v>7071</v>
      </c>
      <c r="B7066">
        <v>87.88</v>
      </c>
      <c r="D7066" s="9" t="str">
        <f>VartojimasGamyba!J7062</f>
        <v>2024-06-21-04</v>
      </c>
      <c r="E7066" s="8">
        <f>VartojimasGamyba!G7062</f>
        <v>0</v>
      </c>
      <c r="F7066" s="11"/>
      <c r="G7066" s="7">
        <f t="shared" si="1071"/>
        <v>4.2855555555555549</v>
      </c>
      <c r="H7066" s="7">
        <v>0</v>
      </c>
      <c r="I7066" s="7">
        <v>0</v>
      </c>
      <c r="J7066" s="7">
        <v>0.56599999999999995</v>
      </c>
      <c r="L7066" s="7">
        <f>VartojimasGamyba!H7062</f>
        <v>0.56599999999999995</v>
      </c>
      <c r="M7066" s="15">
        <f t="shared" si="1064"/>
        <v>0</v>
      </c>
      <c r="N7066" s="7">
        <f t="shared" si="1065"/>
        <v>-43.185799999999993</v>
      </c>
      <c r="O7066" s="7">
        <f t="shared" si="1066"/>
        <v>0</v>
      </c>
      <c r="R7066" s="7"/>
      <c r="S7066" s="47">
        <f t="shared" si="1067"/>
        <v>0.56599999999999995</v>
      </c>
      <c r="T7066" s="47">
        <f t="shared" si="1068"/>
        <v>0.56599999999999995</v>
      </c>
      <c r="U7066" s="47">
        <f t="shared" si="1069"/>
        <v>188.17000000000002</v>
      </c>
      <c r="V7066" s="47">
        <f t="shared" si="1070"/>
        <v>76.3</v>
      </c>
      <c r="W7066" s="11"/>
    </row>
    <row r="7067" spans="1:23" x14ac:dyDescent="0.45">
      <c r="A7067" t="s">
        <v>7072</v>
      </c>
      <c r="B7067">
        <v>86.83</v>
      </c>
      <c r="D7067" s="9" t="str">
        <f>VartojimasGamyba!J7063</f>
        <v>2024-06-21-05</v>
      </c>
      <c r="E7067" s="8">
        <f>VartojimasGamyba!G7063</f>
        <v>7.4999999999999997E-2</v>
      </c>
      <c r="F7067" s="11"/>
      <c r="G7067" s="7">
        <f t="shared" si="1071"/>
        <v>4.2855555555555549</v>
      </c>
      <c r="H7067" s="7">
        <v>2.2204460492503131E-16</v>
      </c>
      <c r="I7067" s="7">
        <v>0</v>
      </c>
      <c r="J7067" s="7">
        <v>1.3149999999999999</v>
      </c>
      <c r="L7067" s="7">
        <f>VartojimasGamyba!H7063</f>
        <v>1.39</v>
      </c>
      <c r="M7067" s="15">
        <f t="shared" si="1064"/>
        <v>0</v>
      </c>
      <c r="N7067" s="7">
        <f t="shared" si="1065"/>
        <v>-98.953749999999999</v>
      </c>
      <c r="O7067" s="7">
        <f t="shared" si="1066"/>
        <v>0</v>
      </c>
      <c r="R7067" s="7"/>
      <c r="S7067" s="47">
        <f t="shared" si="1067"/>
        <v>1.3149999999999999</v>
      </c>
      <c r="T7067" s="47">
        <f t="shared" si="1068"/>
        <v>1.3149999999999999</v>
      </c>
      <c r="U7067" s="47">
        <f t="shared" si="1069"/>
        <v>187.12</v>
      </c>
      <c r="V7067" s="47">
        <f t="shared" si="1070"/>
        <v>75.25</v>
      </c>
      <c r="W7067" s="11"/>
    </row>
    <row r="7068" spans="1:23" x14ac:dyDescent="0.45">
      <c r="A7068" t="s">
        <v>7073</v>
      </c>
      <c r="B7068">
        <v>87.16</v>
      </c>
      <c r="D7068" s="9" t="str">
        <f>VartojimasGamyba!J7064</f>
        <v>2024-06-21-06</v>
      </c>
      <c r="E7068" s="8">
        <f>VartojimasGamyba!G7064</f>
        <v>0</v>
      </c>
      <c r="F7068" s="11"/>
      <c r="G7068" s="7">
        <f t="shared" si="1071"/>
        <v>4.2855555555555549</v>
      </c>
      <c r="H7068" s="7">
        <v>0</v>
      </c>
      <c r="I7068" s="7">
        <v>0</v>
      </c>
      <c r="J7068" s="7">
        <v>2.0699999999999998</v>
      </c>
      <c r="L7068" s="7">
        <f>VartojimasGamyba!H7064</f>
        <v>2.0699999999999998</v>
      </c>
      <c r="M7068" s="15">
        <f t="shared" si="1064"/>
        <v>0</v>
      </c>
      <c r="N7068" s="7">
        <f t="shared" si="1065"/>
        <v>-156.45059999999998</v>
      </c>
      <c r="O7068" s="7">
        <f t="shared" si="1066"/>
        <v>0</v>
      </c>
      <c r="R7068" s="7"/>
      <c r="S7068" s="47">
        <f t="shared" si="1067"/>
        <v>2.0699999999999998</v>
      </c>
      <c r="T7068" s="47">
        <f t="shared" si="1068"/>
        <v>2.0699999999999998</v>
      </c>
      <c r="U7068" s="47">
        <f t="shared" si="1069"/>
        <v>187.45</v>
      </c>
      <c r="V7068" s="47">
        <f t="shared" si="1070"/>
        <v>75.58</v>
      </c>
      <c r="W7068" s="11"/>
    </row>
    <row r="7069" spans="1:23" x14ac:dyDescent="0.45">
      <c r="A7069" t="s">
        <v>7074</v>
      </c>
      <c r="B7069">
        <v>128.72999999999999</v>
      </c>
      <c r="D7069" s="9" t="str">
        <f>VartojimasGamyba!J7065</f>
        <v>2024-06-21-07</v>
      </c>
      <c r="E7069" s="8">
        <f>VartojimasGamyba!G7065</f>
        <v>0</v>
      </c>
      <c r="F7069" s="11"/>
      <c r="G7069" s="7">
        <f t="shared" si="1071"/>
        <v>4.2855555555555549</v>
      </c>
      <c r="H7069" s="7">
        <v>0</v>
      </c>
      <c r="I7069" s="7">
        <v>0</v>
      </c>
      <c r="J7069" s="7">
        <v>2.7959999999999998</v>
      </c>
      <c r="L7069" s="7">
        <f>VartojimasGamyba!H7065</f>
        <v>2.7959999999999998</v>
      </c>
      <c r="M7069" s="15">
        <f t="shared" si="1064"/>
        <v>0</v>
      </c>
      <c r="N7069" s="7">
        <f t="shared" si="1065"/>
        <v>-327.55139999999994</v>
      </c>
      <c r="O7069" s="7">
        <f t="shared" si="1066"/>
        <v>0</v>
      </c>
      <c r="R7069" s="7"/>
      <c r="S7069" s="47">
        <f t="shared" si="1067"/>
        <v>2.7959999999999998</v>
      </c>
      <c r="T7069" s="47">
        <f t="shared" si="1068"/>
        <v>2.7959999999999998</v>
      </c>
      <c r="U7069" s="47">
        <f t="shared" si="1069"/>
        <v>229.01999999999998</v>
      </c>
      <c r="V7069" s="47">
        <f t="shared" si="1070"/>
        <v>117.14999999999999</v>
      </c>
      <c r="W7069" s="11"/>
    </row>
    <row r="7070" spans="1:23" x14ac:dyDescent="0.45">
      <c r="A7070" t="s">
        <v>7075</v>
      </c>
      <c r="B7070">
        <v>122.29</v>
      </c>
      <c r="D7070" s="9" t="str">
        <f>VartojimasGamyba!J7066</f>
        <v>2024-06-21-08</v>
      </c>
      <c r="E7070" s="8">
        <f>VartojimasGamyba!G7066</f>
        <v>0</v>
      </c>
      <c r="F7070" s="11"/>
      <c r="G7070" s="7">
        <f t="shared" si="1071"/>
        <v>4.2855555555555549</v>
      </c>
      <c r="H7070" s="7">
        <v>0</v>
      </c>
      <c r="I7070" s="7">
        <v>0</v>
      </c>
      <c r="J7070" s="7">
        <v>3.5430000000000001</v>
      </c>
      <c r="L7070" s="7">
        <f>VartojimasGamyba!H7066</f>
        <v>3.5430000000000001</v>
      </c>
      <c r="M7070" s="15">
        <f t="shared" si="1064"/>
        <v>0</v>
      </c>
      <c r="N7070" s="7">
        <f t="shared" si="1065"/>
        <v>-392.24553000000003</v>
      </c>
      <c r="O7070" s="7">
        <f t="shared" si="1066"/>
        <v>0</v>
      </c>
      <c r="R7070" s="7"/>
      <c r="S7070" s="47">
        <f t="shared" si="1067"/>
        <v>3.5430000000000001</v>
      </c>
      <c r="T7070" s="47">
        <f t="shared" si="1068"/>
        <v>3.5430000000000001</v>
      </c>
      <c r="U7070" s="47">
        <f t="shared" si="1069"/>
        <v>222.58</v>
      </c>
      <c r="V7070" s="47">
        <f t="shared" si="1070"/>
        <v>110.71000000000001</v>
      </c>
      <c r="W7070" s="11"/>
    </row>
    <row r="7071" spans="1:23" x14ac:dyDescent="0.45">
      <c r="A7071" t="s">
        <v>7076</v>
      </c>
      <c r="B7071">
        <v>121.44</v>
      </c>
      <c r="D7071" s="9" t="str">
        <f>VartojimasGamyba!J7067</f>
        <v>2024-06-21-09</v>
      </c>
      <c r="E7071" s="8">
        <f>VartojimasGamyba!G7067</f>
        <v>0.20399999999999999</v>
      </c>
      <c r="F7071" s="11"/>
      <c r="G7071" s="7">
        <f t="shared" si="1071"/>
        <v>4.2855555555555549</v>
      </c>
      <c r="H7071" s="7">
        <v>0</v>
      </c>
      <c r="I7071" s="7">
        <v>0</v>
      </c>
      <c r="J7071" s="7">
        <v>3.7849999999999997</v>
      </c>
      <c r="L7071" s="7">
        <f>VartojimasGamyba!H7067</f>
        <v>3.9889999999999999</v>
      </c>
      <c r="M7071" s="15">
        <f t="shared" si="1064"/>
        <v>0</v>
      </c>
      <c r="N7071" s="7">
        <f t="shared" si="1065"/>
        <v>-415.82009999999997</v>
      </c>
      <c r="O7071" s="7">
        <f t="shared" si="1066"/>
        <v>0</v>
      </c>
      <c r="R7071" s="7"/>
      <c r="S7071" s="47">
        <f t="shared" si="1067"/>
        <v>3.7849999999999997</v>
      </c>
      <c r="T7071" s="47">
        <f t="shared" si="1068"/>
        <v>3.7849999999999997</v>
      </c>
      <c r="U7071" s="47">
        <f t="shared" si="1069"/>
        <v>221.73000000000002</v>
      </c>
      <c r="V7071" s="47">
        <f t="shared" si="1070"/>
        <v>109.86</v>
      </c>
      <c r="W7071" s="11"/>
    </row>
    <row r="7072" spans="1:23" x14ac:dyDescent="0.45">
      <c r="A7072" t="s">
        <v>7077</v>
      </c>
      <c r="B7072">
        <v>105.19</v>
      </c>
      <c r="D7072" s="9" t="str">
        <f>VartojimasGamyba!J7068</f>
        <v>2024-06-21-10</v>
      </c>
      <c r="E7072" s="8">
        <f>VartojimasGamyba!G7068</f>
        <v>0.19500000000000001</v>
      </c>
      <c r="F7072" s="11"/>
      <c r="G7072" s="7">
        <f t="shared" si="1071"/>
        <v>4.2855555555555558</v>
      </c>
      <c r="H7072" s="7">
        <v>0</v>
      </c>
      <c r="I7072" s="7">
        <v>-4.4408920985006262E-16</v>
      </c>
      <c r="J7072" s="7">
        <v>3.64</v>
      </c>
      <c r="L7072" s="7">
        <f>VartojimasGamyba!H7068</f>
        <v>3.835</v>
      </c>
      <c r="M7072" s="15">
        <f t="shared" si="1064"/>
        <v>0</v>
      </c>
      <c r="N7072" s="7">
        <f t="shared" si="1065"/>
        <v>-340.74040000000002</v>
      </c>
      <c r="O7072" s="7">
        <f t="shared" si="1066"/>
        <v>0</v>
      </c>
      <c r="R7072" s="7"/>
      <c r="S7072" s="47">
        <f t="shared" si="1067"/>
        <v>3.64</v>
      </c>
      <c r="T7072" s="47">
        <f t="shared" si="1068"/>
        <v>3.64</v>
      </c>
      <c r="U7072" s="47">
        <f t="shared" si="1069"/>
        <v>205.48000000000002</v>
      </c>
      <c r="V7072" s="47">
        <f t="shared" si="1070"/>
        <v>93.61</v>
      </c>
      <c r="W7072" s="11"/>
    </row>
    <row r="7073" spans="1:23" x14ac:dyDescent="0.45">
      <c r="A7073" t="s">
        <v>7078</v>
      </c>
      <c r="B7073">
        <v>98.18</v>
      </c>
      <c r="D7073" s="9" t="str">
        <f>VartojimasGamyba!J7069</f>
        <v>2024-06-21-11</v>
      </c>
      <c r="E7073" s="8">
        <f>VartojimasGamyba!G7069</f>
        <v>0</v>
      </c>
      <c r="F7073" s="11"/>
      <c r="G7073" s="7">
        <f t="shared" si="1071"/>
        <v>4.285555555555554</v>
      </c>
      <c r="H7073" s="7">
        <v>0</v>
      </c>
      <c r="I7073" s="7">
        <v>1.9737298215558339E-15</v>
      </c>
      <c r="J7073" s="7">
        <v>4.3090000000000002</v>
      </c>
      <c r="L7073" s="7">
        <f>VartojimasGamyba!H7069</f>
        <v>4.3090000000000002</v>
      </c>
      <c r="M7073" s="15">
        <f t="shared" si="1064"/>
        <v>0</v>
      </c>
      <c r="N7073" s="7">
        <f t="shared" si="1065"/>
        <v>-373.15940000000006</v>
      </c>
      <c r="O7073" s="7">
        <f t="shared" si="1066"/>
        <v>0</v>
      </c>
      <c r="R7073" s="7"/>
      <c r="S7073" s="47">
        <f t="shared" si="1067"/>
        <v>4.3090000000000002</v>
      </c>
      <c r="T7073" s="47">
        <f t="shared" si="1068"/>
        <v>4.3090000000000002</v>
      </c>
      <c r="U7073" s="47">
        <f t="shared" si="1069"/>
        <v>198.47000000000003</v>
      </c>
      <c r="V7073" s="47">
        <f t="shared" si="1070"/>
        <v>86.600000000000009</v>
      </c>
      <c r="W7073" s="11"/>
    </row>
    <row r="7074" spans="1:23" x14ac:dyDescent="0.45">
      <c r="A7074" t="s">
        <v>7079</v>
      </c>
      <c r="B7074">
        <v>90.56</v>
      </c>
      <c r="D7074" s="9" t="str">
        <f>VartojimasGamyba!J7070</f>
        <v>2024-06-21-12</v>
      </c>
      <c r="E7074" s="8">
        <f>VartojimasGamyba!G7070</f>
        <v>0</v>
      </c>
      <c r="F7074" s="11"/>
      <c r="G7074" s="7">
        <f t="shared" si="1071"/>
        <v>4.285555555555554</v>
      </c>
      <c r="H7074" s="7">
        <v>0</v>
      </c>
      <c r="I7074" s="7">
        <v>0</v>
      </c>
      <c r="J7074" s="7">
        <v>3.5609999999999999</v>
      </c>
      <c r="L7074" s="7">
        <f>VartojimasGamyba!H7070</f>
        <v>3.5609999999999999</v>
      </c>
      <c r="M7074" s="15">
        <f t="shared" si="1064"/>
        <v>0</v>
      </c>
      <c r="N7074" s="7">
        <f t="shared" si="1065"/>
        <v>-281.24778000000003</v>
      </c>
      <c r="O7074" s="7">
        <f t="shared" si="1066"/>
        <v>0</v>
      </c>
      <c r="R7074" s="7"/>
      <c r="S7074" s="47">
        <f t="shared" si="1067"/>
        <v>3.5609999999999999</v>
      </c>
      <c r="T7074" s="47">
        <f t="shared" si="1068"/>
        <v>3.5609999999999999</v>
      </c>
      <c r="U7074" s="47">
        <f t="shared" si="1069"/>
        <v>190.85000000000002</v>
      </c>
      <c r="V7074" s="47">
        <f t="shared" si="1070"/>
        <v>78.98</v>
      </c>
      <c r="W7074" s="11"/>
    </row>
    <row r="7075" spans="1:23" x14ac:dyDescent="0.45">
      <c r="A7075" t="s">
        <v>7080</v>
      </c>
      <c r="B7075">
        <v>88.52</v>
      </c>
      <c r="D7075" s="9" t="str">
        <f>VartojimasGamyba!J7071</f>
        <v>2024-06-21-13</v>
      </c>
      <c r="E7075" s="8">
        <f>VartojimasGamyba!G7071</f>
        <v>0</v>
      </c>
      <c r="F7075" s="11"/>
      <c r="G7075" s="7">
        <f t="shared" si="1071"/>
        <v>4.285555555555554</v>
      </c>
      <c r="H7075" s="7">
        <v>0</v>
      </c>
      <c r="I7075" s="7">
        <v>0</v>
      </c>
      <c r="J7075" s="7">
        <v>3.4620000000000002</v>
      </c>
      <c r="L7075" s="7">
        <f>VartojimasGamyba!H7071</f>
        <v>3.4620000000000002</v>
      </c>
      <c r="M7075" s="15">
        <f t="shared" si="1064"/>
        <v>0</v>
      </c>
      <c r="N7075" s="7">
        <f t="shared" si="1065"/>
        <v>-266.36628000000002</v>
      </c>
      <c r="O7075" s="7">
        <f t="shared" si="1066"/>
        <v>0</v>
      </c>
      <c r="R7075" s="7"/>
      <c r="S7075" s="47">
        <f t="shared" si="1067"/>
        <v>3.4620000000000002</v>
      </c>
      <c r="T7075" s="47">
        <f t="shared" si="1068"/>
        <v>3.4620000000000002</v>
      </c>
      <c r="U7075" s="47">
        <f t="shared" si="1069"/>
        <v>188.81</v>
      </c>
      <c r="V7075" s="47">
        <f t="shared" si="1070"/>
        <v>76.94</v>
      </c>
      <c r="W7075" s="11"/>
    </row>
    <row r="7076" spans="1:23" x14ac:dyDescent="0.45">
      <c r="A7076" t="s">
        <v>7081</v>
      </c>
      <c r="B7076">
        <v>82.9</v>
      </c>
      <c r="D7076" s="9" t="str">
        <f>VartojimasGamyba!J7072</f>
        <v>2024-06-21-14</v>
      </c>
      <c r="E7076" s="8">
        <f>VartojimasGamyba!G7072</f>
        <v>0</v>
      </c>
      <c r="F7076" s="11"/>
      <c r="G7076" s="7">
        <f t="shared" si="1071"/>
        <v>6.068888888888889</v>
      </c>
      <c r="H7076" s="7">
        <v>1.7833333333333345</v>
      </c>
      <c r="I7076" s="7">
        <v>0</v>
      </c>
      <c r="J7076" s="7">
        <v>0.85166666666666568</v>
      </c>
      <c r="L7076" s="7">
        <f>VartojimasGamyba!H7072</f>
        <v>2.6349999999999998</v>
      </c>
      <c r="M7076" s="15">
        <f t="shared" si="1064"/>
        <v>0</v>
      </c>
      <c r="N7076" s="7">
        <f t="shared" si="1065"/>
        <v>-60.740866666666605</v>
      </c>
      <c r="O7076" s="7">
        <f t="shared" si="1066"/>
        <v>0</v>
      </c>
      <c r="R7076" s="7"/>
      <c r="S7076" s="47">
        <f t="shared" si="1067"/>
        <v>2.6349999999999998</v>
      </c>
      <c r="T7076" s="47">
        <f t="shared" si="1068"/>
        <v>2.6349999999999998</v>
      </c>
      <c r="U7076" s="47">
        <f t="shared" si="1069"/>
        <v>183.19</v>
      </c>
      <c r="V7076" s="47">
        <f t="shared" si="1070"/>
        <v>71.320000000000007</v>
      </c>
      <c r="W7076" s="11"/>
    </row>
    <row r="7077" spans="1:23" x14ac:dyDescent="0.45">
      <c r="A7077" t="s">
        <v>7082</v>
      </c>
      <c r="B7077">
        <v>79.05</v>
      </c>
      <c r="D7077" s="9" t="str">
        <f>VartojimasGamyba!J7073</f>
        <v>2024-06-21-15</v>
      </c>
      <c r="E7077" s="8">
        <f>VartojimasGamyba!G7073</f>
        <v>1.3009999999999999</v>
      </c>
      <c r="F7077" s="11"/>
      <c r="G7077" s="7">
        <f t="shared" si="1071"/>
        <v>6.2288888888888891</v>
      </c>
      <c r="H7077" s="7">
        <v>0.16000000000000011</v>
      </c>
      <c r="I7077" s="7">
        <v>0</v>
      </c>
      <c r="J7077" s="7">
        <v>0</v>
      </c>
      <c r="L7077" s="7">
        <f>VartojimasGamyba!H7073</f>
        <v>1.4610000000000001</v>
      </c>
      <c r="M7077" s="15">
        <f t="shared" si="1064"/>
        <v>0</v>
      </c>
      <c r="N7077" s="7">
        <f t="shared" si="1065"/>
        <v>0</v>
      </c>
      <c r="O7077" s="7">
        <f t="shared" si="1066"/>
        <v>0</v>
      </c>
      <c r="R7077" s="7"/>
      <c r="S7077" s="47">
        <f t="shared" si="1067"/>
        <v>0.16000000000000014</v>
      </c>
      <c r="T7077" s="47">
        <f t="shared" si="1068"/>
        <v>0.16000000000000014</v>
      </c>
      <c r="U7077" s="47">
        <f t="shared" si="1069"/>
        <v>179.34</v>
      </c>
      <c r="V7077" s="47">
        <f t="shared" si="1070"/>
        <v>67.47</v>
      </c>
      <c r="W7077" s="11"/>
    </row>
    <row r="7078" spans="1:23" x14ac:dyDescent="0.45">
      <c r="A7078" t="s">
        <v>7083</v>
      </c>
      <c r="B7078">
        <v>81.45</v>
      </c>
      <c r="D7078" s="9" t="str">
        <f>VartojimasGamyba!J7074</f>
        <v>2024-06-21-16</v>
      </c>
      <c r="E7078" s="8">
        <f>VartojimasGamyba!G7074</f>
        <v>0.154</v>
      </c>
      <c r="F7078" s="11"/>
      <c r="G7078" s="7">
        <f t="shared" si="1071"/>
        <v>6.9488888888888889</v>
      </c>
      <c r="H7078" s="7">
        <v>0.72000000000000008</v>
      </c>
      <c r="I7078" s="7">
        <v>0</v>
      </c>
      <c r="J7078" s="7">
        <v>0</v>
      </c>
      <c r="L7078" s="7">
        <f>VartojimasGamyba!H7074</f>
        <v>0.874</v>
      </c>
      <c r="M7078" s="15">
        <f t="shared" si="1064"/>
        <v>0</v>
      </c>
      <c r="N7078" s="7">
        <f t="shared" si="1065"/>
        <v>0</v>
      </c>
      <c r="O7078" s="7">
        <f t="shared" si="1066"/>
        <v>0</v>
      </c>
      <c r="R7078" s="7"/>
      <c r="S7078" s="47">
        <f t="shared" si="1067"/>
        <v>0.72</v>
      </c>
      <c r="T7078" s="47">
        <f t="shared" si="1068"/>
        <v>0.72</v>
      </c>
      <c r="U7078" s="47">
        <f t="shared" si="1069"/>
        <v>181.74</v>
      </c>
      <c r="V7078" s="47">
        <f t="shared" si="1070"/>
        <v>69.87</v>
      </c>
      <c r="W7078" s="11"/>
    </row>
    <row r="7079" spans="1:23" x14ac:dyDescent="0.45">
      <c r="A7079" t="s">
        <v>7084</v>
      </c>
      <c r="B7079">
        <v>87.97</v>
      </c>
      <c r="D7079" s="9" t="str">
        <f>VartojimasGamyba!J7075</f>
        <v>2024-06-21-17</v>
      </c>
      <c r="E7079" s="8">
        <f>VartojimasGamyba!G7075</f>
        <v>3.4000000000000002E-2</v>
      </c>
      <c r="F7079" s="11"/>
      <c r="G7079" s="7">
        <f t="shared" si="1071"/>
        <v>6.9488888888888889</v>
      </c>
      <c r="H7079" s="7">
        <v>2.7755575615628914E-17</v>
      </c>
      <c r="I7079" s="7">
        <v>0</v>
      </c>
      <c r="J7079" s="7">
        <v>0.20099999999999998</v>
      </c>
      <c r="L7079" s="7">
        <f>VartojimasGamyba!H7075</f>
        <v>0.23499999999999999</v>
      </c>
      <c r="M7079" s="15">
        <f t="shared" si="1064"/>
        <v>0</v>
      </c>
      <c r="N7079" s="7">
        <f t="shared" si="1065"/>
        <v>-15.354389999999999</v>
      </c>
      <c r="O7079" s="7">
        <f t="shared" si="1066"/>
        <v>0</v>
      </c>
      <c r="R7079" s="7"/>
      <c r="S7079" s="47">
        <f t="shared" si="1067"/>
        <v>0.20099999999999998</v>
      </c>
      <c r="T7079" s="47">
        <f t="shared" si="1068"/>
        <v>0.20099999999999998</v>
      </c>
      <c r="U7079" s="47">
        <f t="shared" si="1069"/>
        <v>188.26</v>
      </c>
      <c r="V7079" s="47">
        <f t="shared" si="1070"/>
        <v>76.39</v>
      </c>
      <c r="W7079" s="11"/>
    </row>
    <row r="7080" spans="1:23" x14ac:dyDescent="0.45">
      <c r="A7080" t="s">
        <v>7085</v>
      </c>
      <c r="B7080">
        <v>123.19</v>
      </c>
      <c r="D7080" s="9" t="str">
        <f>VartojimasGamyba!J7076</f>
        <v>2024-06-21-18</v>
      </c>
      <c r="E7080" s="8">
        <f>VartojimasGamyba!G7076</f>
        <v>0.25900000000000001</v>
      </c>
      <c r="F7080" s="11"/>
      <c r="G7080" s="7">
        <f t="shared" si="1071"/>
        <v>6.6866666666666665</v>
      </c>
      <c r="H7080" s="7">
        <v>0</v>
      </c>
      <c r="I7080" s="7">
        <v>0.26222222222222219</v>
      </c>
      <c r="J7080" s="7">
        <v>0</v>
      </c>
      <c r="L7080" s="7">
        <f>VartojimasGamyba!H7076</f>
        <v>2.3E-2</v>
      </c>
      <c r="M7080" s="15">
        <f t="shared" si="1064"/>
        <v>0</v>
      </c>
      <c r="N7080" s="7">
        <f t="shared" si="1065"/>
        <v>0</v>
      </c>
      <c r="O7080" s="7">
        <f t="shared" si="1066"/>
        <v>0</v>
      </c>
      <c r="R7080" s="7"/>
      <c r="S7080" s="47">
        <f t="shared" si="1067"/>
        <v>0</v>
      </c>
      <c r="T7080" s="47">
        <f t="shared" si="1068"/>
        <v>0</v>
      </c>
      <c r="U7080" s="47">
        <f t="shared" si="1069"/>
        <v>223.48000000000002</v>
      </c>
      <c r="V7080" s="47">
        <f t="shared" si="1070"/>
        <v>111.61</v>
      </c>
      <c r="W7080" s="11"/>
    </row>
    <row r="7081" spans="1:23" x14ac:dyDescent="0.45">
      <c r="A7081" t="s">
        <v>7086</v>
      </c>
      <c r="B7081">
        <v>138.97</v>
      </c>
      <c r="D7081" s="9" t="str">
        <f>VartojimasGamyba!J7077</f>
        <v>2024-06-21-19</v>
      </c>
      <c r="E7081" s="8">
        <f>VartojimasGamyba!G7077</f>
        <v>0.441</v>
      </c>
      <c r="F7081" s="11"/>
      <c r="G7081" s="7">
        <f t="shared" si="1071"/>
        <v>6.1966666666666663</v>
      </c>
      <c r="H7081" s="7">
        <v>0</v>
      </c>
      <c r="I7081" s="7">
        <v>0.49000000000000005</v>
      </c>
      <c r="J7081" s="7">
        <v>0</v>
      </c>
      <c r="L7081" s="7">
        <f>VartojimasGamyba!H7077</f>
        <v>0</v>
      </c>
      <c r="M7081" s="15">
        <f t="shared" si="1064"/>
        <v>-5.5511151231257827E-17</v>
      </c>
      <c r="N7081" s="7">
        <f t="shared" si="1065"/>
        <v>-1.3281598043590747E-14</v>
      </c>
      <c r="O7081" s="7">
        <f t="shared" si="1066"/>
        <v>-1.3281598043590747E-14</v>
      </c>
      <c r="R7081" s="7"/>
      <c r="S7081" s="47">
        <f t="shared" si="1067"/>
        <v>-5.5511151231257827E-17</v>
      </c>
      <c r="T7081" s="47">
        <f t="shared" si="1068"/>
        <v>0</v>
      </c>
      <c r="U7081" s="47">
        <f t="shared" si="1069"/>
        <v>239.26</v>
      </c>
      <c r="V7081" s="47">
        <f t="shared" si="1070"/>
        <v>127.39</v>
      </c>
      <c r="W7081" s="11"/>
    </row>
    <row r="7082" spans="1:23" x14ac:dyDescent="0.45">
      <c r="A7082" t="s">
        <v>7087</v>
      </c>
      <c r="B7082">
        <v>204</v>
      </c>
      <c r="D7082" s="9" t="str">
        <f>VartojimasGamyba!J7078</f>
        <v>2024-06-21-20</v>
      </c>
      <c r="E7082" s="8">
        <f>VartojimasGamyba!G7078</f>
        <v>0.34499999999999997</v>
      </c>
      <c r="F7082" s="11"/>
      <c r="G7082" s="7">
        <f t="shared" si="1071"/>
        <v>5.8133333333333326</v>
      </c>
      <c r="H7082" s="7">
        <v>0</v>
      </c>
      <c r="I7082" s="7">
        <v>0.3833333333333333</v>
      </c>
      <c r="J7082" s="7">
        <v>0</v>
      </c>
      <c r="L7082" s="7">
        <f>VartojimasGamyba!H7078</f>
        <v>0</v>
      </c>
      <c r="M7082" s="15">
        <f t="shared" si="1064"/>
        <v>0</v>
      </c>
      <c r="N7082" s="7">
        <f t="shared" si="1065"/>
        <v>0</v>
      </c>
      <c r="O7082" s="7">
        <f t="shared" si="1066"/>
        <v>0</v>
      </c>
      <c r="P7082" s="7" t="s">
        <v>8873</v>
      </c>
      <c r="R7082" s="7"/>
      <c r="S7082" s="47">
        <f t="shared" si="1067"/>
        <v>0</v>
      </c>
      <c r="T7082" s="47">
        <f t="shared" si="1068"/>
        <v>0</v>
      </c>
      <c r="U7082" s="47">
        <f t="shared" si="1069"/>
        <v>304.29000000000002</v>
      </c>
      <c r="V7082" s="47">
        <f t="shared" si="1070"/>
        <v>192.42</v>
      </c>
      <c r="W7082" s="11"/>
    </row>
    <row r="7083" spans="1:23" x14ac:dyDescent="0.45">
      <c r="A7083" t="s">
        <v>7088</v>
      </c>
      <c r="B7083">
        <v>205.63</v>
      </c>
      <c r="D7083" s="9" t="str">
        <f>VartojimasGamyba!J7079</f>
        <v>2024-06-21-21</v>
      </c>
      <c r="E7083" s="8">
        <f>VartojimasGamyba!G7079</f>
        <v>0.26800000000000002</v>
      </c>
      <c r="F7083" s="11"/>
      <c r="G7083" s="7">
        <f t="shared" si="1071"/>
        <v>5.5155555555555544</v>
      </c>
      <c r="H7083" s="7">
        <v>0</v>
      </c>
      <c r="I7083" s="7">
        <v>0.29777777777777781</v>
      </c>
      <c r="J7083" s="7">
        <v>0</v>
      </c>
      <c r="L7083" s="7">
        <f>VartojimasGamyba!H7079</f>
        <v>0</v>
      </c>
      <c r="M7083" s="15">
        <f t="shared" si="1064"/>
        <v>0</v>
      </c>
      <c r="N7083" s="7">
        <f t="shared" si="1065"/>
        <v>0</v>
      </c>
      <c r="O7083" s="7">
        <f t="shared" si="1066"/>
        <v>0</v>
      </c>
      <c r="P7083" s="7">
        <f>SUM(N7062:N7085)</f>
        <v>-2771.8162966666669</v>
      </c>
      <c r="R7083" s="7"/>
      <c r="S7083" s="47">
        <f t="shared" si="1067"/>
        <v>0</v>
      </c>
      <c r="T7083" s="47">
        <f t="shared" si="1068"/>
        <v>0</v>
      </c>
      <c r="U7083" s="47">
        <f t="shared" si="1069"/>
        <v>305.92</v>
      </c>
      <c r="V7083" s="47">
        <f t="shared" si="1070"/>
        <v>194.04999999999998</v>
      </c>
      <c r="W7083" s="11"/>
    </row>
    <row r="7084" spans="1:23" x14ac:dyDescent="0.45">
      <c r="A7084" t="s">
        <v>7089</v>
      </c>
      <c r="B7084">
        <v>171.7</v>
      </c>
      <c r="D7084" s="9" t="str">
        <f>VartojimasGamyba!J7080</f>
        <v>2024-06-21-22</v>
      </c>
      <c r="E7084" s="8">
        <f>VartojimasGamyba!G7080</f>
        <v>0.26800000000000002</v>
      </c>
      <c r="F7084" s="11"/>
      <c r="G7084" s="7">
        <f t="shared" si="1071"/>
        <v>5.2177777777777763</v>
      </c>
      <c r="H7084" s="7">
        <v>0</v>
      </c>
      <c r="I7084" s="7">
        <v>0.29777777777777781</v>
      </c>
      <c r="J7084" s="7">
        <v>0</v>
      </c>
      <c r="L7084" s="7">
        <f>VartojimasGamyba!H7080</f>
        <v>0</v>
      </c>
      <c r="M7084" s="15">
        <f t="shared" si="1064"/>
        <v>0</v>
      </c>
      <c r="N7084" s="7">
        <f t="shared" si="1065"/>
        <v>0</v>
      </c>
      <c r="O7084" s="7">
        <f t="shared" si="1066"/>
        <v>0</v>
      </c>
      <c r="P7084" s="7" t="s">
        <v>8872</v>
      </c>
      <c r="R7084" s="7"/>
      <c r="S7084" s="47">
        <f t="shared" si="1067"/>
        <v>0</v>
      </c>
      <c r="T7084" s="47">
        <f t="shared" si="1068"/>
        <v>0</v>
      </c>
      <c r="U7084" s="47">
        <f t="shared" si="1069"/>
        <v>271.99</v>
      </c>
      <c r="V7084" s="47">
        <f t="shared" si="1070"/>
        <v>160.11999999999998</v>
      </c>
      <c r="W7084" s="11"/>
    </row>
    <row r="7085" spans="1:23" x14ac:dyDescent="0.45">
      <c r="A7085" t="s">
        <v>7090</v>
      </c>
      <c r="B7085">
        <v>120.48</v>
      </c>
      <c r="D7085" s="9" t="str">
        <f>VartojimasGamyba!J7081</f>
        <v>2024-06-21-23</v>
      </c>
      <c r="E7085" s="8">
        <f>VartojimasGamyba!G7081</f>
        <v>0.19600000000000001</v>
      </c>
      <c r="F7085" s="11"/>
      <c r="G7085" s="7">
        <f t="shared" si="1071"/>
        <v>4.9999999999999982</v>
      </c>
      <c r="H7085" s="7">
        <v>0</v>
      </c>
      <c r="I7085" s="7">
        <v>0.21777777777777779</v>
      </c>
      <c r="J7085" s="7">
        <v>0</v>
      </c>
      <c r="L7085" s="7">
        <f>VartojimasGamyba!H7081</f>
        <v>0</v>
      </c>
      <c r="M7085" s="15">
        <f t="shared" si="1064"/>
        <v>0</v>
      </c>
      <c r="N7085" s="7">
        <f t="shared" si="1065"/>
        <v>0</v>
      </c>
      <c r="O7085" s="7">
        <f t="shared" si="1066"/>
        <v>0</v>
      </c>
      <c r="P7085" s="7">
        <f>SUM(O7062:O7085)</f>
        <v>-1.6131262992047367E-14</v>
      </c>
      <c r="Q7085" s="7">
        <f>SUMPRODUCT(B7062:B7085,E7062:E7085)+SUM(E7062:E7085)*$Z$21-SUMPRODUCT(B7062:B7085,L7062:L7085)+SUM(L7062:L7085)*ABS($Z$20)</f>
        <v>-2136.6424499999998</v>
      </c>
      <c r="R7085" s="7"/>
      <c r="S7085" s="47">
        <f t="shared" si="1067"/>
        <v>0</v>
      </c>
      <c r="T7085" s="47">
        <f t="shared" si="1068"/>
        <v>0</v>
      </c>
      <c r="U7085" s="47">
        <f t="shared" si="1069"/>
        <v>220.77</v>
      </c>
      <c r="V7085" s="47">
        <f t="shared" si="1070"/>
        <v>108.9</v>
      </c>
      <c r="W7085" s="11">
        <f>IF(P7085&lt;&gt;Q7085,1,0)</f>
        <v>1</v>
      </c>
    </row>
    <row r="7086" spans="1:23" x14ac:dyDescent="0.45">
      <c r="A7086" t="s">
        <v>7091</v>
      </c>
      <c r="B7086">
        <v>103.49</v>
      </c>
      <c r="D7086" s="1" t="str">
        <f>VartojimasGamyba!J7082</f>
        <v>2024-06-22-00</v>
      </c>
      <c r="E7086" s="7">
        <f>VartojimasGamyba!G7082</f>
        <v>0.19700000000000001</v>
      </c>
      <c r="F7086" s="11"/>
      <c r="G7086" s="12">
        <f>G7085+H7086-I7086</f>
        <v>4.7811111111111098</v>
      </c>
      <c r="H7086" s="12">
        <v>0</v>
      </c>
      <c r="I7086" s="12">
        <v>0.21888888888888888</v>
      </c>
      <c r="J7086" s="12">
        <v>0</v>
      </c>
      <c r="K7086" s="12"/>
      <c r="L7086" s="12">
        <f>VartojimasGamyba!H7082</f>
        <v>0</v>
      </c>
      <c r="M7086" s="19">
        <f t="shared" si="1064"/>
        <v>0</v>
      </c>
      <c r="N7086" s="7">
        <f t="shared" si="1065"/>
        <v>0</v>
      </c>
      <c r="O7086" s="7">
        <f t="shared" si="1066"/>
        <v>0</v>
      </c>
      <c r="R7086" s="20" t="s">
        <v>8783</v>
      </c>
      <c r="S7086" s="47">
        <f t="shared" si="1067"/>
        <v>0</v>
      </c>
      <c r="T7086" s="47">
        <f t="shared" si="1068"/>
        <v>0</v>
      </c>
      <c r="U7086" s="47">
        <f t="shared" si="1069"/>
        <v>203.78</v>
      </c>
      <c r="V7086" s="47">
        <f t="shared" si="1070"/>
        <v>91.91</v>
      </c>
      <c r="W7086" s="11"/>
    </row>
    <row r="7087" spans="1:23" x14ac:dyDescent="0.45">
      <c r="A7087" t="s">
        <v>7092</v>
      </c>
      <c r="B7087">
        <v>88.97</v>
      </c>
      <c r="D7087" s="1" t="str">
        <f>VartojimasGamyba!J7083</f>
        <v>2024-06-22-01</v>
      </c>
      <c r="E7087" s="7">
        <f>VartojimasGamyba!G7083</f>
        <v>0.17199999999999999</v>
      </c>
      <c r="F7087" s="11"/>
      <c r="G7087" s="12">
        <f t="shared" ref="G7087:G7109" si="1072">G7086+H7087-I7087</f>
        <v>4.589999999999999</v>
      </c>
      <c r="H7087" s="12">
        <v>0</v>
      </c>
      <c r="I7087" s="12">
        <v>0.19111111111111109</v>
      </c>
      <c r="J7087" s="12">
        <v>0</v>
      </c>
      <c r="K7087" s="12"/>
      <c r="L7087" s="12">
        <f>VartojimasGamyba!H7083</f>
        <v>0</v>
      </c>
      <c r="M7087" s="19">
        <f t="shared" si="1064"/>
        <v>0</v>
      </c>
      <c r="N7087" s="7">
        <f t="shared" si="1065"/>
        <v>0</v>
      </c>
      <c r="O7087" s="7">
        <f t="shared" si="1066"/>
        <v>0</v>
      </c>
      <c r="R7087" s="7"/>
      <c r="S7087" s="47">
        <f t="shared" si="1067"/>
        <v>0</v>
      </c>
      <c r="T7087" s="47">
        <f t="shared" si="1068"/>
        <v>0</v>
      </c>
      <c r="U7087" s="47">
        <f t="shared" si="1069"/>
        <v>189.26</v>
      </c>
      <c r="V7087" s="47">
        <f t="shared" si="1070"/>
        <v>77.39</v>
      </c>
      <c r="W7087" s="11"/>
    </row>
    <row r="7088" spans="1:23" x14ac:dyDescent="0.45">
      <c r="A7088" t="s">
        <v>7093</v>
      </c>
      <c r="B7088">
        <v>78.209999999999994</v>
      </c>
      <c r="D7088" s="1" t="str">
        <f>VartojimasGamyba!J7084</f>
        <v>2024-06-22-02</v>
      </c>
      <c r="E7088" s="7">
        <f>VartojimasGamyba!G7084</f>
        <v>0.154</v>
      </c>
      <c r="F7088" s="11"/>
      <c r="G7088" s="12">
        <f t="shared" si="1072"/>
        <v>4.4333333333333327</v>
      </c>
      <c r="H7088" s="12">
        <v>0</v>
      </c>
      <c r="I7088" s="12">
        <v>0.15666666666666662</v>
      </c>
      <c r="J7088" s="12">
        <v>0</v>
      </c>
      <c r="K7088" s="12"/>
      <c r="L7088" s="12">
        <f>VartojimasGamyba!H7084</f>
        <v>1.2999999999999999E-2</v>
      </c>
      <c r="M7088" s="19">
        <f t="shared" si="1064"/>
        <v>3.9898639947466563E-17</v>
      </c>
      <c r="N7088" s="7">
        <f t="shared" si="1065"/>
        <v>7.1219072306227815E-15</v>
      </c>
      <c r="O7088" s="7">
        <f t="shared" si="1066"/>
        <v>7.1219072306227815E-15</v>
      </c>
      <c r="R7088" s="7"/>
      <c r="S7088" s="47">
        <f t="shared" si="1067"/>
        <v>3.9898639947466563E-17</v>
      </c>
      <c r="T7088" s="47">
        <f t="shared" si="1068"/>
        <v>0</v>
      </c>
      <c r="U7088" s="47">
        <f t="shared" si="1069"/>
        <v>178.5</v>
      </c>
      <c r="V7088" s="47">
        <f t="shared" si="1070"/>
        <v>66.63</v>
      </c>
      <c r="W7088" s="11"/>
    </row>
    <row r="7089" spans="1:23" x14ac:dyDescent="0.45">
      <c r="A7089" t="s">
        <v>7094</v>
      </c>
      <c r="B7089">
        <v>64.069999999999993</v>
      </c>
      <c r="D7089" s="1" t="str">
        <f>VartojimasGamyba!J7085</f>
        <v>2024-06-22-03</v>
      </c>
      <c r="E7089" s="7">
        <f>VartojimasGamyba!G7085</f>
        <v>6.0999999999999999E-2</v>
      </c>
      <c r="F7089" s="11"/>
      <c r="G7089" s="12">
        <f t="shared" si="1072"/>
        <v>4.5013333333333323</v>
      </c>
      <c r="H7089" s="12">
        <v>6.8000000000000005E-2</v>
      </c>
      <c r="I7089" s="12">
        <v>0</v>
      </c>
      <c r="J7089" s="12">
        <v>0</v>
      </c>
      <c r="K7089" s="12"/>
      <c r="L7089" s="12">
        <f>VartojimasGamyba!H7085</f>
        <v>0.129</v>
      </c>
      <c r="M7089" s="19">
        <f t="shared" si="1064"/>
        <v>0</v>
      </c>
      <c r="N7089" s="7">
        <f t="shared" si="1065"/>
        <v>0</v>
      </c>
      <c r="O7089" s="7">
        <f t="shared" si="1066"/>
        <v>0</v>
      </c>
      <c r="R7089" s="7"/>
      <c r="S7089" s="47">
        <f t="shared" si="1067"/>
        <v>6.8000000000000005E-2</v>
      </c>
      <c r="T7089" s="47">
        <f t="shared" si="1068"/>
        <v>6.8000000000000005E-2</v>
      </c>
      <c r="U7089" s="47">
        <f t="shared" si="1069"/>
        <v>164.36</v>
      </c>
      <c r="V7089" s="47">
        <f t="shared" si="1070"/>
        <v>52.489999999999995</v>
      </c>
      <c r="W7089" s="11"/>
    </row>
    <row r="7090" spans="1:23" x14ac:dyDescent="0.45">
      <c r="A7090" t="s">
        <v>7095</v>
      </c>
      <c r="B7090">
        <v>56.56</v>
      </c>
      <c r="D7090" s="1" t="str">
        <f>VartojimasGamyba!J7086</f>
        <v>2024-06-22-04</v>
      </c>
      <c r="E7090" s="7">
        <f>VartojimasGamyba!G7086</f>
        <v>3.5000000000000003E-2</v>
      </c>
      <c r="F7090" s="11"/>
      <c r="G7090" s="12">
        <f t="shared" si="1072"/>
        <v>4.6783333333333319</v>
      </c>
      <c r="H7090" s="12">
        <v>0.17699999999999999</v>
      </c>
      <c r="I7090" s="12">
        <v>0</v>
      </c>
      <c r="J7090" s="12">
        <v>0</v>
      </c>
      <c r="K7090" s="12"/>
      <c r="L7090" s="12">
        <f>VartojimasGamyba!H7086</f>
        <v>0.21199999999999999</v>
      </c>
      <c r="M7090" s="19">
        <f t="shared" si="1064"/>
        <v>0</v>
      </c>
      <c r="N7090" s="7">
        <f t="shared" si="1065"/>
        <v>0</v>
      </c>
      <c r="O7090" s="7">
        <f t="shared" si="1066"/>
        <v>0</v>
      </c>
      <c r="R7090" s="7"/>
      <c r="S7090" s="47">
        <f t="shared" si="1067"/>
        <v>0.17699999999999999</v>
      </c>
      <c r="T7090" s="47">
        <f t="shared" si="1068"/>
        <v>0.17699999999999999</v>
      </c>
      <c r="U7090" s="47">
        <f t="shared" si="1069"/>
        <v>156.85000000000002</v>
      </c>
      <c r="V7090" s="47">
        <f t="shared" si="1070"/>
        <v>44.980000000000004</v>
      </c>
      <c r="W7090" s="11"/>
    </row>
    <row r="7091" spans="1:23" x14ac:dyDescent="0.45">
      <c r="A7091" t="s">
        <v>7096</v>
      </c>
      <c r="B7091">
        <v>57.83</v>
      </c>
      <c r="D7091" s="1" t="str">
        <f>VartojimasGamyba!J7087</f>
        <v>2024-06-22-05</v>
      </c>
      <c r="E7091" s="7">
        <f>VartojimasGamyba!G7087</f>
        <v>9.9000000000000005E-2</v>
      </c>
      <c r="F7091" s="11"/>
      <c r="G7091" s="12">
        <f t="shared" si="1072"/>
        <v>4.9903333333333322</v>
      </c>
      <c r="H7091" s="12">
        <v>0.312</v>
      </c>
      <c r="I7091" s="12">
        <v>0</v>
      </c>
      <c r="J7091" s="12">
        <v>0</v>
      </c>
      <c r="K7091" s="12"/>
      <c r="L7091" s="12">
        <f>VartojimasGamyba!H7087</f>
        <v>0.41099999999999998</v>
      </c>
      <c r="M7091" s="19">
        <f t="shared" si="1064"/>
        <v>0</v>
      </c>
      <c r="N7091" s="7">
        <f t="shared" si="1065"/>
        <v>0</v>
      </c>
      <c r="O7091" s="7">
        <f t="shared" si="1066"/>
        <v>0</v>
      </c>
      <c r="R7091" s="7"/>
      <c r="S7091" s="47">
        <f t="shared" si="1067"/>
        <v>0.31199999999999994</v>
      </c>
      <c r="T7091" s="47">
        <f t="shared" si="1068"/>
        <v>0.31199999999999994</v>
      </c>
      <c r="U7091" s="47">
        <f t="shared" si="1069"/>
        <v>158.12</v>
      </c>
      <c r="V7091" s="47">
        <f t="shared" si="1070"/>
        <v>46.25</v>
      </c>
      <c r="W7091" s="11"/>
    </row>
    <row r="7092" spans="1:23" x14ac:dyDescent="0.45">
      <c r="A7092" t="s">
        <v>7097</v>
      </c>
      <c r="B7092">
        <v>49.71</v>
      </c>
      <c r="D7092" s="1" t="str">
        <f>VartojimasGamyba!J7088</f>
        <v>2024-06-22-06</v>
      </c>
      <c r="E7092" s="7">
        <f>VartojimasGamyba!G7088</f>
        <v>0.91600000000000004</v>
      </c>
      <c r="F7092" s="11"/>
      <c r="G7092" s="12">
        <f t="shared" si="1072"/>
        <v>4.8092222222222212</v>
      </c>
      <c r="H7092" s="12">
        <v>0</v>
      </c>
      <c r="I7092" s="12">
        <v>0.18111111111111119</v>
      </c>
      <c r="J7092" s="12">
        <v>0</v>
      </c>
      <c r="K7092" s="12"/>
      <c r="L7092" s="12">
        <f>VartojimasGamyba!H7088</f>
        <v>0.753</v>
      </c>
      <c r="M7092" s="19">
        <f t="shared" si="1064"/>
        <v>0</v>
      </c>
      <c r="N7092" s="7">
        <f t="shared" si="1065"/>
        <v>0</v>
      </c>
      <c r="O7092" s="7">
        <f t="shared" si="1066"/>
        <v>0</v>
      </c>
      <c r="R7092" s="7"/>
      <c r="S7092" s="47">
        <f t="shared" si="1067"/>
        <v>0</v>
      </c>
      <c r="T7092" s="47">
        <f t="shared" si="1068"/>
        <v>0</v>
      </c>
      <c r="U7092" s="47">
        <f t="shared" si="1069"/>
        <v>150</v>
      </c>
      <c r="V7092" s="47">
        <f t="shared" si="1070"/>
        <v>38.130000000000003</v>
      </c>
      <c r="W7092" s="11"/>
    </row>
    <row r="7093" spans="1:23" x14ac:dyDescent="0.45">
      <c r="A7093" t="s">
        <v>7098</v>
      </c>
      <c r="B7093">
        <v>62.84</v>
      </c>
      <c r="D7093" s="1" t="str">
        <f>VartojimasGamyba!J7089</f>
        <v>2024-06-22-07</v>
      </c>
      <c r="E7093" s="7">
        <f>VartojimasGamyba!G7089</f>
        <v>0.50900000000000001</v>
      </c>
      <c r="F7093" s="11"/>
      <c r="G7093" s="12">
        <f t="shared" si="1072"/>
        <v>4.899222222222221</v>
      </c>
      <c r="H7093" s="12">
        <v>8.9999999999999983E-2</v>
      </c>
      <c r="I7093" s="12">
        <v>0</v>
      </c>
      <c r="J7093" s="12">
        <v>0</v>
      </c>
      <c r="K7093" s="12"/>
      <c r="L7093" s="12">
        <f>VartojimasGamyba!H7089</f>
        <v>0.59899999999999998</v>
      </c>
      <c r="M7093" s="19">
        <f t="shared" si="1064"/>
        <v>0</v>
      </c>
      <c r="N7093" s="7">
        <f t="shared" si="1065"/>
        <v>0</v>
      </c>
      <c r="O7093" s="7">
        <f t="shared" si="1066"/>
        <v>0</v>
      </c>
      <c r="R7093" s="7"/>
      <c r="S7093" s="47">
        <f t="shared" si="1067"/>
        <v>8.9999999999999969E-2</v>
      </c>
      <c r="T7093" s="47">
        <f t="shared" si="1068"/>
        <v>8.9999999999999969E-2</v>
      </c>
      <c r="U7093" s="47">
        <f t="shared" si="1069"/>
        <v>163.13</v>
      </c>
      <c r="V7093" s="47">
        <f t="shared" si="1070"/>
        <v>51.260000000000005</v>
      </c>
      <c r="W7093" s="11"/>
    </row>
    <row r="7094" spans="1:23" x14ac:dyDescent="0.45">
      <c r="A7094" t="s">
        <v>7099</v>
      </c>
      <c r="B7094">
        <v>49.01</v>
      </c>
      <c r="D7094" s="1" t="str">
        <f>VartojimasGamyba!J7090</f>
        <v>2024-06-22-08</v>
      </c>
      <c r="E7094" s="7">
        <f>VartojimasGamyba!G7090</f>
        <v>0</v>
      </c>
      <c r="F7094" s="11"/>
      <c r="G7094" s="12">
        <f t="shared" si="1072"/>
        <v>5.5112222222222211</v>
      </c>
      <c r="H7094" s="12">
        <v>0.61199999999999988</v>
      </c>
      <c r="I7094" s="12">
        <v>0</v>
      </c>
      <c r="J7094" s="12">
        <v>0</v>
      </c>
      <c r="K7094" s="12"/>
      <c r="L7094" s="12">
        <f>VartojimasGamyba!H7090</f>
        <v>0.61199999999999999</v>
      </c>
      <c r="M7094" s="19">
        <f t="shared" si="1064"/>
        <v>0</v>
      </c>
      <c r="N7094" s="7">
        <f t="shared" si="1065"/>
        <v>0</v>
      </c>
      <c r="O7094" s="7">
        <f t="shared" si="1066"/>
        <v>0</v>
      </c>
      <c r="R7094" s="7"/>
      <c r="S7094" s="47">
        <f t="shared" si="1067"/>
        <v>0.61199999999999999</v>
      </c>
      <c r="T7094" s="47">
        <f t="shared" si="1068"/>
        <v>0.61199999999999999</v>
      </c>
      <c r="U7094" s="47">
        <f t="shared" si="1069"/>
        <v>149.30000000000001</v>
      </c>
      <c r="V7094" s="47">
        <f t="shared" si="1070"/>
        <v>37.43</v>
      </c>
      <c r="W7094" s="11"/>
    </row>
    <row r="7095" spans="1:23" x14ac:dyDescent="0.45">
      <c r="A7095" t="s">
        <v>7100</v>
      </c>
      <c r="B7095">
        <v>46.6</v>
      </c>
      <c r="D7095" s="1" t="str">
        <f>VartojimasGamyba!J7091</f>
        <v>2024-06-22-09</v>
      </c>
      <c r="E7095" s="7">
        <f>VartojimasGamyba!G7091</f>
        <v>0</v>
      </c>
      <c r="F7095" s="11"/>
      <c r="G7095" s="12">
        <f t="shared" si="1072"/>
        <v>6.2602222222222208</v>
      </c>
      <c r="H7095" s="12">
        <v>0.749</v>
      </c>
      <c r="I7095" s="12">
        <v>0</v>
      </c>
      <c r="J7095" s="12">
        <v>0</v>
      </c>
      <c r="K7095" s="12"/>
      <c r="L7095" s="12">
        <f>VartojimasGamyba!H7091</f>
        <v>0.749</v>
      </c>
      <c r="M7095" s="19">
        <f t="shared" si="1064"/>
        <v>0</v>
      </c>
      <c r="N7095" s="7">
        <f t="shared" si="1065"/>
        <v>0</v>
      </c>
      <c r="O7095" s="7">
        <f t="shared" si="1066"/>
        <v>0</v>
      </c>
      <c r="R7095" s="7"/>
      <c r="S7095" s="47">
        <f t="shared" si="1067"/>
        <v>0.749</v>
      </c>
      <c r="T7095" s="47">
        <f t="shared" si="1068"/>
        <v>0.749</v>
      </c>
      <c r="U7095" s="47">
        <f t="shared" si="1069"/>
        <v>146.89000000000001</v>
      </c>
      <c r="V7095" s="47">
        <f t="shared" si="1070"/>
        <v>35.020000000000003</v>
      </c>
      <c r="W7095" s="11"/>
    </row>
    <row r="7096" spans="1:23" x14ac:dyDescent="0.45">
      <c r="A7096" t="s">
        <v>7101</v>
      </c>
      <c r="B7096">
        <v>34.340000000000003</v>
      </c>
      <c r="D7096" s="1" t="str">
        <f>VartojimasGamyba!J7092</f>
        <v>2024-06-22-10</v>
      </c>
      <c r="E7096" s="7">
        <f>VartojimasGamyba!G7092</f>
        <v>0</v>
      </c>
      <c r="F7096" s="11"/>
      <c r="G7096" s="12">
        <f t="shared" si="1072"/>
        <v>7.1712222222222213</v>
      </c>
      <c r="H7096" s="12">
        <v>0.91100000000000003</v>
      </c>
      <c r="I7096" s="12">
        <v>0</v>
      </c>
      <c r="J7096" s="12">
        <v>0</v>
      </c>
      <c r="K7096" s="12"/>
      <c r="L7096" s="12">
        <f>VartojimasGamyba!H7092</f>
        <v>0.91100000000000003</v>
      </c>
      <c r="M7096" s="19">
        <f t="shared" si="1064"/>
        <v>0</v>
      </c>
      <c r="N7096" s="7">
        <f t="shared" si="1065"/>
        <v>0</v>
      </c>
      <c r="O7096" s="7">
        <f t="shared" si="1066"/>
        <v>0</v>
      </c>
      <c r="R7096" s="7"/>
      <c r="S7096" s="47">
        <f t="shared" si="1067"/>
        <v>0.91100000000000003</v>
      </c>
      <c r="T7096" s="47">
        <f t="shared" si="1068"/>
        <v>0.91100000000000003</v>
      </c>
      <c r="U7096" s="47">
        <f t="shared" si="1069"/>
        <v>134.63</v>
      </c>
      <c r="V7096" s="47">
        <f t="shared" si="1070"/>
        <v>22.760000000000005</v>
      </c>
      <c r="W7096" s="11"/>
    </row>
    <row r="7097" spans="1:23" x14ac:dyDescent="0.45">
      <c r="A7097" t="s">
        <v>7102</v>
      </c>
      <c r="B7097">
        <v>12.85</v>
      </c>
      <c r="D7097" s="1" t="str">
        <f>VartojimasGamyba!J7093</f>
        <v>2024-06-22-11</v>
      </c>
      <c r="E7097" s="7">
        <f>VartojimasGamyba!G7093</f>
        <v>0</v>
      </c>
      <c r="F7097" s="11"/>
      <c r="G7097" s="12">
        <f t="shared" si="1072"/>
        <v>8.9422222222222203</v>
      </c>
      <c r="H7097" s="12">
        <v>1.7709999999999999</v>
      </c>
      <c r="I7097" s="12">
        <v>0</v>
      </c>
      <c r="J7097" s="12">
        <v>0</v>
      </c>
      <c r="K7097" s="12"/>
      <c r="L7097" s="12">
        <f>VartojimasGamyba!H7093</f>
        <v>1.7709999999999999</v>
      </c>
      <c r="M7097" s="19">
        <f t="shared" si="1064"/>
        <v>0</v>
      </c>
      <c r="N7097" s="7">
        <f t="shared" si="1065"/>
        <v>0</v>
      </c>
      <c r="O7097" s="7">
        <f t="shared" si="1066"/>
        <v>0</v>
      </c>
      <c r="R7097" s="7"/>
      <c r="S7097" s="47">
        <f t="shared" si="1067"/>
        <v>1.7709999999999999</v>
      </c>
      <c r="T7097" s="47">
        <f t="shared" si="1068"/>
        <v>1.7709999999999999</v>
      </c>
      <c r="U7097" s="47">
        <f t="shared" si="1069"/>
        <v>113.14</v>
      </c>
      <c r="V7097" s="47">
        <f t="shared" si="1070"/>
        <v>1.2699999999999996</v>
      </c>
      <c r="W7097" s="11"/>
    </row>
    <row r="7098" spans="1:23" x14ac:dyDescent="0.45">
      <c r="A7098" t="s">
        <v>7103</v>
      </c>
      <c r="B7098">
        <v>3.69</v>
      </c>
      <c r="D7098" s="1" t="str">
        <f>VartojimasGamyba!J7094</f>
        <v>2024-06-22-12</v>
      </c>
      <c r="E7098" s="7">
        <f>VartojimasGamyba!G7094</f>
        <v>0</v>
      </c>
      <c r="F7098" s="11"/>
      <c r="G7098" s="12">
        <f t="shared" si="1072"/>
        <v>10.948222222222221</v>
      </c>
      <c r="H7098" s="12">
        <v>2.0059999999999998</v>
      </c>
      <c r="I7098" s="12">
        <v>0</v>
      </c>
      <c r="J7098" s="12">
        <v>0</v>
      </c>
      <c r="K7098" s="12"/>
      <c r="L7098" s="12">
        <f>VartojimasGamyba!H7094</f>
        <v>2.0059999999999998</v>
      </c>
      <c r="M7098" s="19">
        <f t="shared" si="1064"/>
        <v>0</v>
      </c>
      <c r="N7098" s="7">
        <f t="shared" si="1065"/>
        <v>0</v>
      </c>
      <c r="O7098" s="7">
        <f t="shared" si="1066"/>
        <v>0</v>
      </c>
      <c r="R7098" s="7"/>
      <c r="S7098" s="47">
        <f t="shared" si="1067"/>
        <v>2.0059999999999998</v>
      </c>
      <c r="T7098" s="47">
        <f t="shared" si="1068"/>
        <v>2.0059999999999998</v>
      </c>
      <c r="U7098" s="47">
        <f t="shared" si="1069"/>
        <v>103.98</v>
      </c>
      <c r="V7098" s="47">
        <f t="shared" si="1070"/>
        <v>-7.8900000000000006</v>
      </c>
      <c r="W7098" s="11"/>
    </row>
    <row r="7099" spans="1:23" x14ac:dyDescent="0.45">
      <c r="A7099" t="s">
        <v>7104</v>
      </c>
      <c r="B7099">
        <v>2.72</v>
      </c>
      <c r="D7099" s="1" t="str">
        <f>VartojimasGamyba!J7095</f>
        <v>2024-06-22-13</v>
      </c>
      <c r="E7099" s="7">
        <f>VartojimasGamyba!G7095</f>
        <v>7.8E-2</v>
      </c>
      <c r="F7099" s="11"/>
      <c r="G7099" s="12">
        <f t="shared" si="1072"/>
        <v>11.431222222222221</v>
      </c>
      <c r="H7099" s="12">
        <v>0.48300000000000004</v>
      </c>
      <c r="I7099" s="12">
        <v>0</v>
      </c>
      <c r="J7099" s="12">
        <v>0</v>
      </c>
      <c r="K7099" s="12"/>
      <c r="L7099" s="12">
        <f>VartojimasGamyba!H7095</f>
        <v>0.56100000000000005</v>
      </c>
      <c r="M7099" s="19">
        <f t="shared" si="1064"/>
        <v>0</v>
      </c>
      <c r="N7099" s="7">
        <f t="shared" si="1065"/>
        <v>0</v>
      </c>
      <c r="O7099" s="7">
        <f t="shared" si="1066"/>
        <v>0</v>
      </c>
      <c r="R7099" s="7"/>
      <c r="S7099" s="47">
        <f t="shared" si="1067"/>
        <v>0.48300000000000004</v>
      </c>
      <c r="T7099" s="47">
        <f t="shared" si="1068"/>
        <v>0.48300000000000004</v>
      </c>
      <c r="U7099" s="47">
        <f t="shared" si="1069"/>
        <v>103.01</v>
      </c>
      <c r="V7099" s="47">
        <f t="shared" si="1070"/>
        <v>-8.86</v>
      </c>
      <c r="W7099" s="11"/>
    </row>
    <row r="7100" spans="1:23" x14ac:dyDescent="0.45">
      <c r="A7100" t="s">
        <v>7105</v>
      </c>
      <c r="B7100">
        <v>0.1</v>
      </c>
      <c r="D7100" s="1" t="str">
        <f>VartojimasGamyba!J7096</f>
        <v>2024-06-22-14</v>
      </c>
      <c r="E7100" s="7">
        <f>VartojimasGamyba!G7096</f>
        <v>0.77400000000000002</v>
      </c>
      <c r="F7100" s="11"/>
      <c r="G7100" s="12">
        <f t="shared" si="1072"/>
        <v>11.431222222222221</v>
      </c>
      <c r="H7100" s="12">
        <v>0</v>
      </c>
      <c r="I7100" s="12">
        <v>0</v>
      </c>
      <c r="J7100" s="12">
        <v>0</v>
      </c>
      <c r="K7100" s="12"/>
      <c r="L7100" s="12">
        <f>VartojimasGamyba!H7096</f>
        <v>9.9000000000000005E-2</v>
      </c>
      <c r="M7100" s="19">
        <f t="shared" si="1064"/>
        <v>0.67500000000000004</v>
      </c>
      <c r="N7100" s="7">
        <f t="shared" si="1065"/>
        <v>67.763249999999999</v>
      </c>
      <c r="O7100" s="7">
        <f t="shared" si="1066"/>
        <v>67.763249999999999</v>
      </c>
      <c r="R7100" s="7"/>
      <c r="S7100" s="47">
        <f t="shared" si="1067"/>
        <v>0.67500000000000004</v>
      </c>
      <c r="T7100" s="47">
        <f t="shared" si="1068"/>
        <v>0</v>
      </c>
      <c r="U7100" s="47">
        <f t="shared" si="1069"/>
        <v>100.39</v>
      </c>
      <c r="V7100" s="47">
        <f t="shared" si="1070"/>
        <v>-11.48</v>
      </c>
      <c r="W7100" s="11"/>
    </row>
    <row r="7101" spans="1:23" x14ac:dyDescent="0.45">
      <c r="A7101" t="s">
        <v>7106</v>
      </c>
      <c r="B7101">
        <v>0.22</v>
      </c>
      <c r="D7101" s="1" t="str">
        <f>VartojimasGamyba!J7097</f>
        <v>2024-06-22-15</v>
      </c>
      <c r="E7101" s="7">
        <f>VartojimasGamyba!G7097</f>
        <v>1.93</v>
      </c>
      <c r="F7101" s="11"/>
      <c r="G7101" s="12">
        <f t="shared" si="1072"/>
        <v>11.431222222222221</v>
      </c>
      <c r="H7101" s="12">
        <v>0</v>
      </c>
      <c r="I7101" s="12">
        <v>0</v>
      </c>
      <c r="J7101" s="12">
        <v>0</v>
      </c>
      <c r="K7101" s="12"/>
      <c r="L7101" s="12">
        <f>VartojimasGamyba!H7097</f>
        <v>0.73599999999999999</v>
      </c>
      <c r="M7101" s="19">
        <f t="shared" si="1064"/>
        <v>1.194</v>
      </c>
      <c r="N7101" s="7">
        <f t="shared" si="1065"/>
        <v>120.00894</v>
      </c>
      <c r="O7101" s="7">
        <f t="shared" si="1066"/>
        <v>120.00894</v>
      </c>
      <c r="R7101" s="7"/>
      <c r="S7101" s="47">
        <f t="shared" si="1067"/>
        <v>1.194</v>
      </c>
      <c r="T7101" s="47">
        <f t="shared" si="1068"/>
        <v>0</v>
      </c>
      <c r="U7101" s="47">
        <f t="shared" si="1069"/>
        <v>100.51</v>
      </c>
      <c r="V7101" s="47">
        <f t="shared" si="1070"/>
        <v>-11.36</v>
      </c>
      <c r="W7101" s="11"/>
    </row>
    <row r="7102" spans="1:23" x14ac:dyDescent="0.45">
      <c r="A7102" t="s">
        <v>7107</v>
      </c>
      <c r="B7102">
        <v>3.7</v>
      </c>
      <c r="D7102" s="1" t="str">
        <f>VartojimasGamyba!J7098</f>
        <v>2024-06-22-16</v>
      </c>
      <c r="E7102" s="7">
        <f>VartojimasGamyba!G7098</f>
        <v>2.456</v>
      </c>
      <c r="F7102" s="11"/>
      <c r="G7102" s="12">
        <f t="shared" si="1072"/>
        <v>10.556666666666668</v>
      </c>
      <c r="H7102" s="12">
        <v>0</v>
      </c>
      <c r="I7102" s="12">
        <v>0.87455555555555275</v>
      </c>
      <c r="J7102" s="12">
        <v>0</v>
      </c>
      <c r="K7102" s="12"/>
      <c r="L7102" s="12">
        <f>VartojimasGamyba!H7098</f>
        <v>7.5999999999999998E-2</v>
      </c>
      <c r="M7102" s="19">
        <f t="shared" si="1064"/>
        <v>1.5929000000000024</v>
      </c>
      <c r="N7102" s="7">
        <f t="shared" si="1065"/>
        <v>165.64567100000028</v>
      </c>
      <c r="O7102" s="7">
        <f t="shared" si="1066"/>
        <v>165.64567100000028</v>
      </c>
      <c r="R7102" s="7"/>
      <c r="S7102" s="47">
        <f t="shared" si="1067"/>
        <v>1.5929000000000024</v>
      </c>
      <c r="T7102" s="47">
        <f t="shared" si="1068"/>
        <v>0</v>
      </c>
      <c r="U7102" s="47">
        <f t="shared" si="1069"/>
        <v>103.99000000000001</v>
      </c>
      <c r="V7102" s="47">
        <f t="shared" si="1070"/>
        <v>-7.88</v>
      </c>
      <c r="W7102" s="11"/>
    </row>
    <row r="7103" spans="1:23" x14ac:dyDescent="0.45">
      <c r="A7103" t="s">
        <v>7108</v>
      </c>
      <c r="B7103">
        <v>11.74</v>
      </c>
      <c r="D7103" s="1" t="str">
        <f>VartojimasGamyba!J7099</f>
        <v>2024-06-22-17</v>
      </c>
      <c r="E7103" s="7">
        <f>VartojimasGamyba!G7099</f>
        <v>2.5760000000000001</v>
      </c>
      <c r="F7103" s="11"/>
      <c r="G7103" s="12">
        <f t="shared" si="1072"/>
        <v>7.7122222222222234</v>
      </c>
      <c r="H7103" s="12">
        <v>0</v>
      </c>
      <c r="I7103" s="12">
        <v>2.8444444444444454</v>
      </c>
      <c r="J7103" s="12">
        <v>0</v>
      </c>
      <c r="K7103" s="12"/>
      <c r="L7103" s="12">
        <f>VartojimasGamyba!H7099</f>
        <v>1.6E-2</v>
      </c>
      <c r="M7103" s="19">
        <f t="shared" si="1064"/>
        <v>-8.7430063189231078E-16</v>
      </c>
      <c r="N7103" s="7">
        <f t="shared" si="1065"/>
        <v>-9.7947899790895581E-14</v>
      </c>
      <c r="O7103" s="7">
        <f t="shared" si="1066"/>
        <v>-9.7947899790895581E-14</v>
      </c>
      <c r="R7103" s="7"/>
      <c r="S7103" s="47">
        <f t="shared" si="1067"/>
        <v>-8.7430063189231078E-16</v>
      </c>
      <c r="T7103" s="47">
        <f t="shared" si="1068"/>
        <v>0</v>
      </c>
      <c r="U7103" s="47">
        <f t="shared" si="1069"/>
        <v>112.03</v>
      </c>
      <c r="V7103" s="47">
        <f t="shared" si="1070"/>
        <v>0.16000000000000014</v>
      </c>
      <c r="W7103" s="11"/>
    </row>
    <row r="7104" spans="1:23" x14ac:dyDescent="0.45">
      <c r="A7104" t="s">
        <v>7109</v>
      </c>
      <c r="B7104">
        <v>35.08</v>
      </c>
      <c r="D7104" s="1" t="str">
        <f>VartojimasGamyba!J7100</f>
        <v>2024-06-22-18</v>
      </c>
      <c r="E7104" s="7">
        <f>VartojimasGamyba!G7100</f>
        <v>1.325</v>
      </c>
      <c r="F7104" s="11"/>
      <c r="G7104" s="12">
        <f t="shared" si="1072"/>
        <v>6.2444444444444454</v>
      </c>
      <c r="H7104" s="12">
        <v>0</v>
      </c>
      <c r="I7104" s="12">
        <v>1.4677777777777778</v>
      </c>
      <c r="J7104" s="12">
        <v>0</v>
      </c>
      <c r="K7104" s="12"/>
      <c r="L7104" s="12">
        <f>VartojimasGamyba!H7100</f>
        <v>4.0000000000000001E-3</v>
      </c>
      <c r="M7104" s="19">
        <f t="shared" si="1064"/>
        <v>-2.1857515797307769E-16</v>
      </c>
      <c r="N7104" s="7">
        <f t="shared" si="1065"/>
        <v>-2.9588519134815526E-14</v>
      </c>
      <c r="O7104" s="7">
        <f t="shared" si="1066"/>
        <v>-2.9588519134815526E-14</v>
      </c>
      <c r="R7104" s="7"/>
      <c r="S7104" s="47">
        <f t="shared" si="1067"/>
        <v>-2.1857515797307769E-16</v>
      </c>
      <c r="T7104" s="47">
        <f t="shared" si="1068"/>
        <v>0</v>
      </c>
      <c r="U7104" s="47">
        <f t="shared" si="1069"/>
        <v>135.37</v>
      </c>
      <c r="V7104" s="47">
        <f t="shared" si="1070"/>
        <v>23.5</v>
      </c>
      <c r="W7104" s="11"/>
    </row>
    <row r="7105" spans="1:23" x14ac:dyDescent="0.45">
      <c r="A7105" t="s">
        <v>7110</v>
      </c>
      <c r="B7105">
        <v>77.790000000000006</v>
      </c>
      <c r="D7105" s="1" t="str">
        <f>VartojimasGamyba!J7101</f>
        <v>2024-06-22-19</v>
      </c>
      <c r="E7105" s="7">
        <f>VartojimasGamyba!G7101</f>
        <v>0.192</v>
      </c>
      <c r="F7105" s="11"/>
      <c r="G7105" s="12">
        <f t="shared" si="1072"/>
        <v>6.0311111111111124</v>
      </c>
      <c r="H7105" s="12">
        <v>0</v>
      </c>
      <c r="I7105" s="12">
        <v>0.21333333333333335</v>
      </c>
      <c r="J7105" s="12">
        <v>0</v>
      </c>
      <c r="K7105" s="12"/>
      <c r="L7105" s="12">
        <f>VartojimasGamyba!H7101</f>
        <v>0</v>
      </c>
      <c r="M7105" s="19">
        <f t="shared" si="1064"/>
        <v>0</v>
      </c>
      <c r="N7105" s="7">
        <f t="shared" si="1065"/>
        <v>0</v>
      </c>
      <c r="O7105" s="7">
        <f t="shared" si="1066"/>
        <v>0</v>
      </c>
      <c r="R7105" s="7"/>
      <c r="S7105" s="47">
        <f t="shared" si="1067"/>
        <v>0</v>
      </c>
      <c r="T7105" s="47">
        <f t="shared" si="1068"/>
        <v>0</v>
      </c>
      <c r="U7105" s="47">
        <f t="shared" si="1069"/>
        <v>178.08</v>
      </c>
      <c r="V7105" s="47">
        <f t="shared" si="1070"/>
        <v>66.210000000000008</v>
      </c>
      <c r="W7105" s="11"/>
    </row>
    <row r="7106" spans="1:23" x14ac:dyDescent="0.45">
      <c r="A7106" t="s">
        <v>7111</v>
      </c>
      <c r="B7106">
        <v>109.74</v>
      </c>
      <c r="D7106" s="1" t="str">
        <f>VartojimasGamyba!J7102</f>
        <v>2024-06-22-20</v>
      </c>
      <c r="E7106" s="7">
        <f>VartojimasGamyba!G7102</f>
        <v>0.34200000000000003</v>
      </c>
      <c r="F7106" s="11"/>
      <c r="G7106" s="12">
        <f t="shared" si="1072"/>
        <v>5.6511111111111125</v>
      </c>
      <c r="H7106" s="12">
        <v>0</v>
      </c>
      <c r="I7106" s="12">
        <v>0.38000000000000006</v>
      </c>
      <c r="J7106" s="12">
        <v>0</v>
      </c>
      <c r="K7106" s="12"/>
      <c r="L7106" s="12">
        <f>VartojimasGamyba!H7102</f>
        <v>0</v>
      </c>
      <c r="M7106" s="19">
        <f t="shared" si="1064"/>
        <v>-5.5511151231257827E-17</v>
      </c>
      <c r="N7106" s="7">
        <f t="shared" si="1065"/>
        <v>-1.1659007093101081E-14</v>
      </c>
      <c r="O7106" s="7">
        <f t="shared" si="1066"/>
        <v>-1.1659007093101081E-14</v>
      </c>
      <c r="P7106" s="7" t="s">
        <v>8873</v>
      </c>
      <c r="R7106" s="7"/>
      <c r="S7106" s="47">
        <f t="shared" si="1067"/>
        <v>-5.5511151231257827E-17</v>
      </c>
      <c r="T7106" s="47">
        <f t="shared" si="1068"/>
        <v>0</v>
      </c>
      <c r="U7106" s="47">
        <f t="shared" si="1069"/>
        <v>210.03</v>
      </c>
      <c r="V7106" s="47">
        <f t="shared" si="1070"/>
        <v>98.16</v>
      </c>
      <c r="W7106" s="11"/>
    </row>
    <row r="7107" spans="1:23" x14ac:dyDescent="0.45">
      <c r="A7107" t="s">
        <v>7112</v>
      </c>
      <c r="B7107">
        <v>125.65</v>
      </c>
      <c r="D7107" s="1" t="str">
        <f>VartojimasGamyba!J7103</f>
        <v>2024-06-22-21</v>
      </c>
      <c r="E7107" s="7">
        <f>VartojimasGamyba!G7103</f>
        <v>0.20799999999999999</v>
      </c>
      <c r="F7107" s="11"/>
      <c r="G7107" s="12">
        <f t="shared" si="1072"/>
        <v>5.4200000000000017</v>
      </c>
      <c r="H7107" s="12">
        <v>0</v>
      </c>
      <c r="I7107" s="12">
        <v>0.2311111111111111</v>
      </c>
      <c r="J7107" s="12">
        <v>0</v>
      </c>
      <c r="K7107" s="12"/>
      <c r="L7107" s="12">
        <f>VartojimasGamyba!H7103</f>
        <v>0</v>
      </c>
      <c r="M7107" s="19">
        <f t="shared" si="1064"/>
        <v>0</v>
      </c>
      <c r="N7107" s="7">
        <f t="shared" si="1065"/>
        <v>0</v>
      </c>
      <c r="O7107" s="7">
        <f t="shared" si="1066"/>
        <v>0</v>
      </c>
      <c r="P7107" s="7">
        <f>SUM(N7086:N7109)</f>
        <v>353.41786100000013</v>
      </c>
      <c r="R7107" s="7"/>
      <c r="S7107" s="47">
        <f t="shared" si="1067"/>
        <v>0</v>
      </c>
      <c r="T7107" s="47">
        <f t="shared" si="1068"/>
        <v>0</v>
      </c>
      <c r="U7107" s="47">
        <f t="shared" si="1069"/>
        <v>225.94</v>
      </c>
      <c r="V7107" s="47">
        <f t="shared" si="1070"/>
        <v>114.07000000000001</v>
      </c>
      <c r="W7107" s="11"/>
    </row>
    <row r="7108" spans="1:23" x14ac:dyDescent="0.45">
      <c r="A7108" t="s">
        <v>7113</v>
      </c>
      <c r="B7108">
        <v>117.27</v>
      </c>
      <c r="D7108" s="1" t="str">
        <f>VartojimasGamyba!J7104</f>
        <v>2024-06-22-22</v>
      </c>
      <c r="E7108" s="7">
        <f>VartojimasGamyba!G7104</f>
        <v>0.16</v>
      </c>
      <c r="F7108" s="11"/>
      <c r="G7108" s="12">
        <f t="shared" si="1072"/>
        <v>5.2422222222222237</v>
      </c>
      <c r="H7108" s="12">
        <v>0</v>
      </c>
      <c r="I7108" s="12">
        <v>0.17777777777777778</v>
      </c>
      <c r="J7108" s="12">
        <v>0</v>
      </c>
      <c r="K7108" s="12"/>
      <c r="L7108" s="12">
        <f>VartojimasGamyba!H7104</f>
        <v>0</v>
      </c>
      <c r="M7108" s="19">
        <f t="shared" si="1064"/>
        <v>0</v>
      </c>
      <c r="N7108" s="7">
        <f t="shared" si="1065"/>
        <v>0</v>
      </c>
      <c r="O7108" s="7">
        <f t="shared" si="1066"/>
        <v>0</v>
      </c>
      <c r="P7108" s="7" t="s">
        <v>8872</v>
      </c>
      <c r="R7108" s="7"/>
      <c r="S7108" s="47">
        <f t="shared" si="1067"/>
        <v>0</v>
      </c>
      <c r="T7108" s="47">
        <f t="shared" si="1068"/>
        <v>0</v>
      </c>
      <c r="U7108" s="47">
        <f t="shared" si="1069"/>
        <v>217.56</v>
      </c>
      <c r="V7108" s="47">
        <f t="shared" si="1070"/>
        <v>105.69</v>
      </c>
      <c r="W7108" s="11"/>
    </row>
    <row r="7109" spans="1:23" x14ac:dyDescent="0.45">
      <c r="A7109" t="s">
        <v>7114</v>
      </c>
      <c r="B7109">
        <v>110.04</v>
      </c>
      <c r="D7109" s="1" t="str">
        <f>VartojimasGamyba!J7105</f>
        <v>2024-06-22-23</v>
      </c>
      <c r="E7109" s="7">
        <f>VartojimasGamyba!G7105</f>
        <v>0.218</v>
      </c>
      <c r="F7109" s="11"/>
      <c r="G7109" s="12">
        <f t="shared" si="1072"/>
        <v>5.0000000000000018</v>
      </c>
      <c r="H7109" s="12">
        <v>0</v>
      </c>
      <c r="I7109" s="12">
        <v>0.24222222222222223</v>
      </c>
      <c r="J7109" s="12">
        <v>0</v>
      </c>
      <c r="K7109" s="12"/>
      <c r="L7109" s="12">
        <f>VartojimasGamyba!H7105</f>
        <v>0</v>
      </c>
      <c r="M7109" s="19">
        <f t="shared" si="1064"/>
        <v>0</v>
      </c>
      <c r="N7109" s="7">
        <f t="shared" si="1065"/>
        <v>0</v>
      </c>
      <c r="O7109" s="7">
        <f t="shared" si="1066"/>
        <v>0</v>
      </c>
      <c r="P7109" s="7">
        <f>SUM(O7086:O7109)</f>
        <v>353.41786100000013</v>
      </c>
      <c r="Q7109" s="7">
        <f>SUMPRODUCT(B7086:B7109,E7086:E7109)+SUM(E7086:E7109)*$Z$21-SUMPRODUCT(B7086:B7109,L7086:L7109)+SUM(L7086:L7109)*ABS($Z$20)</f>
        <v>1451.62112</v>
      </c>
      <c r="R7109" s="7"/>
      <c r="S7109" s="47">
        <f t="shared" si="1067"/>
        <v>0</v>
      </c>
      <c r="T7109" s="47">
        <f t="shared" si="1068"/>
        <v>0</v>
      </c>
      <c r="U7109" s="47">
        <f t="shared" si="1069"/>
        <v>210.33</v>
      </c>
      <c r="V7109" s="47">
        <f t="shared" si="1070"/>
        <v>98.460000000000008</v>
      </c>
      <c r="W7109" s="11">
        <f>IF(P7109&lt;&gt;Q7109,1,0)</f>
        <v>1</v>
      </c>
    </row>
    <row r="7110" spans="1:23" x14ac:dyDescent="0.45">
      <c r="A7110" t="s">
        <v>7115</v>
      </c>
      <c r="B7110">
        <v>90.79</v>
      </c>
      <c r="D7110" s="9" t="str">
        <f>VartojimasGamyba!J7106</f>
        <v>2024-06-23-00</v>
      </c>
      <c r="E7110" s="8">
        <f>VartojimasGamyba!G7106</f>
        <v>0.154</v>
      </c>
      <c r="F7110" s="11"/>
      <c r="G7110" s="7">
        <f>G7109+H7110-I7110</f>
        <v>4.8288888888888906</v>
      </c>
      <c r="H7110" s="7">
        <v>0</v>
      </c>
      <c r="I7110" s="7">
        <v>0.1711111111111111</v>
      </c>
      <c r="J7110" s="7">
        <v>0</v>
      </c>
      <c r="L7110" s="7">
        <f>VartojimasGamyba!H7106</f>
        <v>0</v>
      </c>
      <c r="M7110" s="15">
        <f t="shared" si="1064"/>
        <v>0</v>
      </c>
      <c r="N7110" s="7">
        <f t="shared" si="1065"/>
        <v>0</v>
      </c>
      <c r="O7110" s="7">
        <f t="shared" si="1066"/>
        <v>0</v>
      </c>
      <c r="R7110" s="20" t="s">
        <v>8783</v>
      </c>
      <c r="S7110" s="47">
        <f t="shared" si="1067"/>
        <v>0</v>
      </c>
      <c r="T7110" s="47">
        <f t="shared" si="1068"/>
        <v>0</v>
      </c>
      <c r="U7110" s="47">
        <f t="shared" si="1069"/>
        <v>191.08</v>
      </c>
      <c r="V7110" s="47">
        <f t="shared" si="1070"/>
        <v>79.210000000000008</v>
      </c>
      <c r="W7110" s="11"/>
    </row>
    <row r="7111" spans="1:23" x14ac:dyDescent="0.45">
      <c r="A7111" t="s">
        <v>7116</v>
      </c>
      <c r="B7111">
        <v>91.82</v>
      </c>
      <c r="D7111" s="9" t="str">
        <f>VartojimasGamyba!J7107</f>
        <v>2024-06-23-01</v>
      </c>
      <c r="E7111" s="8">
        <f>VartojimasGamyba!G7107</f>
        <v>0.124</v>
      </c>
      <c r="F7111" s="11"/>
      <c r="G7111" s="7">
        <f t="shared" ref="G7111:G7133" si="1073">G7110+H7111-I7111</f>
        <v>4.6911111111111126</v>
      </c>
      <c r="H7111" s="7">
        <v>0</v>
      </c>
      <c r="I7111" s="7">
        <v>0.13777777777777778</v>
      </c>
      <c r="J7111" s="7">
        <v>0</v>
      </c>
      <c r="L7111" s="7">
        <f>VartojimasGamyba!H7107</f>
        <v>0</v>
      </c>
      <c r="M7111" s="15">
        <f t="shared" ref="M7111:M7174" si="1074">E7111+H7111-I7111*$J$2+J7111-L7111</f>
        <v>0</v>
      </c>
      <c r="N7111" s="7">
        <f t="shared" ref="N7111:N7174" si="1075">M7111*U7111-J7111*V7111</f>
        <v>0</v>
      </c>
      <c r="O7111" s="7">
        <f t="shared" ref="O7111:O7174" si="1076">(M7111)*(B7111+$Z$21)</f>
        <v>0</v>
      </c>
      <c r="R7111" s="7"/>
      <c r="S7111" s="47">
        <f t="shared" ref="S7111:S7174" si="1077">M7111+IF((L7111-E7111)&gt;0,(L7111-E7111),0)</f>
        <v>0</v>
      </c>
      <c r="T7111" s="47">
        <f t="shared" ref="T7111:T7174" si="1078">IF(L7111-E7111&lt;0,0,L7111-E7111)</f>
        <v>0</v>
      </c>
      <c r="U7111" s="47">
        <f t="shared" ref="U7111:U7174" si="1079">B7111+$Z$21</f>
        <v>192.11</v>
      </c>
      <c r="V7111" s="47">
        <f t="shared" ref="V7111:V7174" si="1080">B7111+$Z$20</f>
        <v>80.239999999999995</v>
      </c>
      <c r="W7111" s="11"/>
    </row>
    <row r="7112" spans="1:23" x14ac:dyDescent="0.45">
      <c r="A7112" t="s">
        <v>7117</v>
      </c>
      <c r="B7112">
        <v>81.14</v>
      </c>
      <c r="D7112" s="9" t="str">
        <f>VartojimasGamyba!J7108</f>
        <v>2024-06-23-02</v>
      </c>
      <c r="E7112" s="8">
        <f>VartojimasGamyba!G7108</f>
        <v>0.11899999999999999</v>
      </c>
      <c r="F7112" s="11"/>
      <c r="G7112" s="7">
        <f t="shared" si="1073"/>
        <v>4.5588888888888901</v>
      </c>
      <c r="H7112" s="7">
        <v>0</v>
      </c>
      <c r="I7112" s="7">
        <v>0.13222222222222224</v>
      </c>
      <c r="J7112" s="7">
        <v>0</v>
      </c>
      <c r="L7112" s="7">
        <f>VartojimasGamyba!H7108</f>
        <v>0</v>
      </c>
      <c r="M7112" s="15">
        <f t="shared" si="1074"/>
        <v>-2.7755575615628914E-17</v>
      </c>
      <c r="N7112" s="7">
        <f t="shared" si="1075"/>
        <v>-5.035694083943554E-15</v>
      </c>
      <c r="O7112" s="7">
        <f t="shared" si="1076"/>
        <v>-5.035694083943554E-15</v>
      </c>
      <c r="R7112" s="7"/>
      <c r="S7112" s="47">
        <f t="shared" si="1077"/>
        <v>-2.7755575615628914E-17</v>
      </c>
      <c r="T7112" s="47">
        <f t="shared" si="1078"/>
        <v>0</v>
      </c>
      <c r="U7112" s="47">
        <f t="shared" si="1079"/>
        <v>181.43</v>
      </c>
      <c r="V7112" s="47">
        <f t="shared" si="1080"/>
        <v>69.56</v>
      </c>
      <c r="W7112" s="11"/>
    </row>
    <row r="7113" spans="1:23" x14ac:dyDescent="0.45">
      <c r="A7113" t="s">
        <v>7118</v>
      </c>
      <c r="B7113">
        <v>73.17</v>
      </c>
      <c r="D7113" s="9" t="str">
        <f>VartojimasGamyba!J7109</f>
        <v>2024-06-23-03</v>
      </c>
      <c r="E7113" s="8">
        <f>VartojimasGamyba!G7109</f>
        <v>0.29499999999999998</v>
      </c>
      <c r="F7113" s="11"/>
      <c r="G7113" s="7">
        <f t="shared" si="1073"/>
        <v>4.2377777777777794</v>
      </c>
      <c r="H7113" s="7">
        <v>0</v>
      </c>
      <c r="I7113" s="7">
        <v>0.32111111111111107</v>
      </c>
      <c r="J7113" s="7">
        <v>0</v>
      </c>
      <c r="L7113" s="7">
        <f>VartojimasGamyba!H7109</f>
        <v>6.0000000000000001E-3</v>
      </c>
      <c r="M7113" s="15">
        <f t="shared" si="1074"/>
        <v>0</v>
      </c>
      <c r="N7113" s="7">
        <f t="shared" si="1075"/>
        <v>0</v>
      </c>
      <c r="O7113" s="7">
        <f t="shared" si="1076"/>
        <v>0</v>
      </c>
      <c r="R7113" s="7"/>
      <c r="S7113" s="47">
        <f t="shared" si="1077"/>
        <v>0</v>
      </c>
      <c r="T7113" s="47">
        <f t="shared" si="1078"/>
        <v>0</v>
      </c>
      <c r="U7113" s="47">
        <f t="shared" si="1079"/>
        <v>173.46</v>
      </c>
      <c r="V7113" s="47">
        <f t="shared" si="1080"/>
        <v>61.59</v>
      </c>
      <c r="W7113" s="11"/>
    </row>
    <row r="7114" spans="1:23" x14ac:dyDescent="0.45">
      <c r="A7114" t="s">
        <v>7119</v>
      </c>
      <c r="B7114">
        <v>71.790000000000006</v>
      </c>
      <c r="D7114" s="9" t="str">
        <f>VartojimasGamyba!J7110</f>
        <v>2024-06-23-04</v>
      </c>
      <c r="E7114" s="8">
        <f>VartojimasGamyba!G7110</f>
        <v>0.13</v>
      </c>
      <c r="F7114" s="11"/>
      <c r="G7114" s="7">
        <f t="shared" si="1073"/>
        <v>4.1644444444444462</v>
      </c>
      <c r="H7114" s="7">
        <v>0</v>
      </c>
      <c r="I7114" s="7">
        <v>7.3333333333333334E-2</v>
      </c>
      <c r="J7114" s="7">
        <v>0</v>
      </c>
      <c r="L7114" s="7">
        <f>VartojimasGamyba!H7110</f>
        <v>6.4000000000000001E-2</v>
      </c>
      <c r="M7114" s="15">
        <f t="shared" si="1074"/>
        <v>0</v>
      </c>
      <c r="N7114" s="7">
        <f t="shared" si="1075"/>
        <v>0</v>
      </c>
      <c r="O7114" s="7">
        <f t="shared" si="1076"/>
        <v>0</v>
      </c>
      <c r="R7114" s="7"/>
      <c r="S7114" s="47">
        <f t="shared" si="1077"/>
        <v>0</v>
      </c>
      <c r="T7114" s="47">
        <f t="shared" si="1078"/>
        <v>0</v>
      </c>
      <c r="U7114" s="47">
        <f t="shared" si="1079"/>
        <v>172.08</v>
      </c>
      <c r="V7114" s="47">
        <f t="shared" si="1080"/>
        <v>60.210000000000008</v>
      </c>
      <c r="W7114" s="11"/>
    </row>
    <row r="7115" spans="1:23" x14ac:dyDescent="0.45">
      <c r="A7115" t="s">
        <v>7120</v>
      </c>
      <c r="B7115">
        <v>67.010000000000005</v>
      </c>
      <c r="D7115" s="9" t="str">
        <f>VartojimasGamyba!J7111</f>
        <v>2024-06-23-05</v>
      </c>
      <c r="E7115" s="8">
        <f>VartojimasGamyba!G7111</f>
        <v>3.2000000000000001E-2</v>
      </c>
      <c r="F7115" s="11"/>
      <c r="G7115" s="7">
        <f t="shared" si="1073"/>
        <v>4.3064444444444465</v>
      </c>
      <c r="H7115" s="7">
        <v>0.14200000000000002</v>
      </c>
      <c r="I7115" s="7">
        <v>0</v>
      </c>
      <c r="J7115" s="7">
        <v>0</v>
      </c>
      <c r="L7115" s="7">
        <f>VartojimasGamyba!H7111</f>
        <v>0.17399999999999999</v>
      </c>
      <c r="M7115" s="15">
        <f t="shared" si="1074"/>
        <v>0</v>
      </c>
      <c r="N7115" s="7">
        <f t="shared" si="1075"/>
        <v>0</v>
      </c>
      <c r="O7115" s="7">
        <f t="shared" si="1076"/>
        <v>0</v>
      </c>
      <c r="R7115" s="7"/>
      <c r="S7115" s="47">
        <f t="shared" si="1077"/>
        <v>0.14199999999999999</v>
      </c>
      <c r="T7115" s="47">
        <f t="shared" si="1078"/>
        <v>0.14199999999999999</v>
      </c>
      <c r="U7115" s="47">
        <f t="shared" si="1079"/>
        <v>167.3</v>
      </c>
      <c r="V7115" s="47">
        <f t="shared" si="1080"/>
        <v>55.430000000000007</v>
      </c>
      <c r="W7115" s="11"/>
    </row>
    <row r="7116" spans="1:23" x14ac:dyDescent="0.45">
      <c r="A7116" t="s">
        <v>7121</v>
      </c>
      <c r="B7116">
        <v>63.01</v>
      </c>
      <c r="D7116" s="9" t="str">
        <f>VartojimasGamyba!J7112</f>
        <v>2024-06-23-06</v>
      </c>
      <c r="E7116" s="8">
        <f>VartojimasGamyba!G7112</f>
        <v>4.2999999999999997E-2</v>
      </c>
      <c r="F7116" s="11"/>
      <c r="G7116" s="7">
        <f t="shared" si="1073"/>
        <v>4.4834444444444461</v>
      </c>
      <c r="H7116" s="7">
        <v>0.17699999999999999</v>
      </c>
      <c r="I7116" s="7">
        <v>0</v>
      </c>
      <c r="J7116" s="7">
        <v>0</v>
      </c>
      <c r="L7116" s="7">
        <f>VartojimasGamyba!H7112</f>
        <v>0.22</v>
      </c>
      <c r="M7116" s="15">
        <f t="shared" si="1074"/>
        <v>0</v>
      </c>
      <c r="N7116" s="7">
        <f t="shared" si="1075"/>
        <v>0</v>
      </c>
      <c r="O7116" s="7">
        <f t="shared" si="1076"/>
        <v>0</v>
      </c>
      <c r="R7116" s="7"/>
      <c r="S7116" s="47">
        <f t="shared" si="1077"/>
        <v>0.17699999999999999</v>
      </c>
      <c r="T7116" s="47">
        <f t="shared" si="1078"/>
        <v>0.17699999999999999</v>
      </c>
      <c r="U7116" s="47">
        <f t="shared" si="1079"/>
        <v>163.30000000000001</v>
      </c>
      <c r="V7116" s="47">
        <f t="shared" si="1080"/>
        <v>51.43</v>
      </c>
      <c r="W7116" s="11"/>
    </row>
    <row r="7117" spans="1:23" x14ac:dyDescent="0.45">
      <c r="A7117" t="s">
        <v>7122</v>
      </c>
      <c r="B7117">
        <v>57.68</v>
      </c>
      <c r="D7117" s="9" t="str">
        <f>VartojimasGamyba!J7113</f>
        <v>2024-06-23-07</v>
      </c>
      <c r="E7117" s="8">
        <f>VartojimasGamyba!G7113</f>
        <v>6.6000000000000003E-2</v>
      </c>
      <c r="F7117" s="11"/>
      <c r="G7117" s="7">
        <f t="shared" si="1073"/>
        <v>4.653444444444446</v>
      </c>
      <c r="H7117" s="7">
        <v>0.16999999999999998</v>
      </c>
      <c r="I7117" s="7">
        <v>0</v>
      </c>
      <c r="J7117" s="7">
        <v>0</v>
      </c>
      <c r="L7117" s="7">
        <f>VartojimasGamyba!H7113</f>
        <v>0.23599999999999999</v>
      </c>
      <c r="M7117" s="15">
        <f t="shared" si="1074"/>
        <v>0</v>
      </c>
      <c r="N7117" s="7">
        <f t="shared" si="1075"/>
        <v>0</v>
      </c>
      <c r="O7117" s="7">
        <f t="shared" si="1076"/>
        <v>0</v>
      </c>
      <c r="R7117" s="7"/>
      <c r="S7117" s="47">
        <f t="shared" si="1077"/>
        <v>0.16999999999999998</v>
      </c>
      <c r="T7117" s="47">
        <f t="shared" si="1078"/>
        <v>0.16999999999999998</v>
      </c>
      <c r="U7117" s="47">
        <f t="shared" si="1079"/>
        <v>157.97</v>
      </c>
      <c r="V7117" s="47">
        <f t="shared" si="1080"/>
        <v>46.1</v>
      </c>
      <c r="W7117" s="11"/>
    </row>
    <row r="7118" spans="1:23" x14ac:dyDescent="0.45">
      <c r="A7118" t="s">
        <v>7123</v>
      </c>
      <c r="B7118">
        <v>46.38</v>
      </c>
      <c r="D7118" s="9" t="str">
        <f>VartojimasGamyba!J7114</f>
        <v>2024-06-23-08</v>
      </c>
      <c r="E7118" s="8">
        <f>VartojimasGamyba!G7114</f>
        <v>2.3E-2</v>
      </c>
      <c r="F7118" s="11"/>
      <c r="G7118" s="7">
        <f t="shared" si="1073"/>
        <v>4.831444444444446</v>
      </c>
      <c r="H7118" s="7">
        <v>0.17800000000000005</v>
      </c>
      <c r="I7118" s="7">
        <v>0</v>
      </c>
      <c r="J7118" s="7">
        <v>0</v>
      </c>
      <c r="L7118" s="7">
        <f>VartojimasGamyba!H7114</f>
        <v>0.20100000000000001</v>
      </c>
      <c r="M7118" s="15">
        <f t="shared" si="1074"/>
        <v>0</v>
      </c>
      <c r="N7118" s="7">
        <f t="shared" si="1075"/>
        <v>0</v>
      </c>
      <c r="O7118" s="7">
        <f t="shared" si="1076"/>
        <v>0</v>
      </c>
      <c r="R7118" s="7"/>
      <c r="S7118" s="47">
        <f t="shared" si="1077"/>
        <v>0.17800000000000002</v>
      </c>
      <c r="T7118" s="47">
        <f t="shared" si="1078"/>
        <v>0.17800000000000002</v>
      </c>
      <c r="U7118" s="47">
        <f t="shared" si="1079"/>
        <v>146.67000000000002</v>
      </c>
      <c r="V7118" s="47">
        <f t="shared" si="1080"/>
        <v>34.800000000000004</v>
      </c>
      <c r="W7118" s="11"/>
    </row>
    <row r="7119" spans="1:23" x14ac:dyDescent="0.45">
      <c r="A7119" t="s">
        <v>7124</v>
      </c>
      <c r="B7119">
        <v>25.42</v>
      </c>
      <c r="D7119" s="9" t="str">
        <f>VartojimasGamyba!J7115</f>
        <v>2024-06-23-09</v>
      </c>
      <c r="E7119" s="8">
        <f>VartojimasGamyba!G7115</f>
        <v>2.4E-2</v>
      </c>
      <c r="F7119" s="11"/>
      <c r="G7119" s="7">
        <f t="shared" si="1073"/>
        <v>5.0084444444444456</v>
      </c>
      <c r="H7119" s="7">
        <v>0.17700000000000002</v>
      </c>
      <c r="I7119" s="7">
        <v>0</v>
      </c>
      <c r="J7119" s="7">
        <v>0</v>
      </c>
      <c r="L7119" s="7">
        <f>VartojimasGamyba!H7115</f>
        <v>0.20100000000000001</v>
      </c>
      <c r="M7119" s="15">
        <f t="shared" si="1074"/>
        <v>0</v>
      </c>
      <c r="N7119" s="7">
        <f t="shared" si="1075"/>
        <v>0</v>
      </c>
      <c r="O7119" s="7">
        <f t="shared" si="1076"/>
        <v>0</v>
      </c>
      <c r="R7119" s="7"/>
      <c r="S7119" s="47">
        <f t="shared" si="1077"/>
        <v>0.17700000000000002</v>
      </c>
      <c r="T7119" s="47">
        <f t="shared" si="1078"/>
        <v>0.17700000000000002</v>
      </c>
      <c r="U7119" s="47">
        <f t="shared" si="1079"/>
        <v>125.71000000000001</v>
      </c>
      <c r="V7119" s="47">
        <f t="shared" si="1080"/>
        <v>13.840000000000002</v>
      </c>
      <c r="W7119" s="11"/>
    </row>
    <row r="7120" spans="1:23" x14ac:dyDescent="0.45">
      <c r="A7120" t="s">
        <v>7125</v>
      </c>
      <c r="B7120">
        <v>9.94</v>
      </c>
      <c r="D7120" s="9" t="str">
        <f>VartojimasGamyba!J7116</f>
        <v>2024-06-23-10</v>
      </c>
      <c r="E7120" s="8">
        <f>VartojimasGamyba!G7116</f>
        <v>2.5999999999999999E-2</v>
      </c>
      <c r="F7120" s="11"/>
      <c r="G7120" s="7">
        <f t="shared" si="1073"/>
        <v>5.2694444444444457</v>
      </c>
      <c r="H7120" s="7">
        <v>0.26099999999999995</v>
      </c>
      <c r="I7120" s="7">
        <v>0</v>
      </c>
      <c r="J7120" s="7">
        <v>0</v>
      </c>
      <c r="L7120" s="7">
        <f>VartojimasGamyba!H7116</f>
        <v>0.28699999999999998</v>
      </c>
      <c r="M7120" s="15">
        <f t="shared" si="1074"/>
        <v>0</v>
      </c>
      <c r="N7120" s="7">
        <f t="shared" si="1075"/>
        <v>0</v>
      </c>
      <c r="O7120" s="7">
        <f t="shared" si="1076"/>
        <v>0</v>
      </c>
      <c r="R7120" s="7"/>
      <c r="S7120" s="47">
        <f t="shared" si="1077"/>
        <v>0.26099999999999995</v>
      </c>
      <c r="T7120" s="47">
        <f t="shared" si="1078"/>
        <v>0.26099999999999995</v>
      </c>
      <c r="U7120" s="47">
        <f t="shared" si="1079"/>
        <v>110.23</v>
      </c>
      <c r="V7120" s="47">
        <f t="shared" si="1080"/>
        <v>-1.6400000000000006</v>
      </c>
      <c r="W7120" s="11"/>
    </row>
    <row r="7121" spans="1:23" x14ac:dyDescent="0.45">
      <c r="A7121" t="s">
        <v>7126</v>
      </c>
      <c r="B7121">
        <v>4.07</v>
      </c>
      <c r="D7121" s="9" t="str">
        <f>VartojimasGamyba!J7117</f>
        <v>2024-06-23-11</v>
      </c>
      <c r="E7121" s="8">
        <f>VartojimasGamyba!G7117</f>
        <v>7.0000000000000007E-2</v>
      </c>
      <c r="F7121" s="11"/>
      <c r="G7121" s="7">
        <f t="shared" si="1073"/>
        <v>5.339444444444446</v>
      </c>
      <c r="H7121" s="7">
        <v>7.0000000000000007E-2</v>
      </c>
      <c r="I7121" s="7">
        <v>0</v>
      </c>
      <c r="J7121" s="7">
        <v>0</v>
      </c>
      <c r="L7121" s="7">
        <f>VartojimasGamyba!H7117</f>
        <v>0.14000000000000001</v>
      </c>
      <c r="M7121" s="15">
        <f t="shared" si="1074"/>
        <v>0</v>
      </c>
      <c r="N7121" s="7">
        <f t="shared" si="1075"/>
        <v>0</v>
      </c>
      <c r="O7121" s="7">
        <f t="shared" si="1076"/>
        <v>0</v>
      </c>
      <c r="R7121" s="7"/>
      <c r="S7121" s="47">
        <f t="shared" si="1077"/>
        <v>7.0000000000000007E-2</v>
      </c>
      <c r="T7121" s="47">
        <f t="shared" si="1078"/>
        <v>7.0000000000000007E-2</v>
      </c>
      <c r="U7121" s="47">
        <f t="shared" si="1079"/>
        <v>104.36000000000001</v>
      </c>
      <c r="V7121" s="47">
        <f t="shared" si="1080"/>
        <v>-7.51</v>
      </c>
      <c r="W7121" s="11"/>
    </row>
    <row r="7122" spans="1:23" x14ac:dyDescent="0.45">
      <c r="A7122" t="s">
        <v>7127</v>
      </c>
      <c r="B7122">
        <v>1.6</v>
      </c>
      <c r="D7122" s="9" t="str">
        <f>VartojimasGamyba!J7118</f>
        <v>2024-06-23-12</v>
      </c>
      <c r="E7122" s="8">
        <f>VartojimasGamyba!G7118</f>
        <v>0.73799999999999999</v>
      </c>
      <c r="F7122" s="11"/>
      <c r="G7122" s="7">
        <f t="shared" si="1073"/>
        <v>5.339444444444446</v>
      </c>
      <c r="H7122" s="7">
        <v>0</v>
      </c>
      <c r="I7122" s="7">
        <v>0</v>
      </c>
      <c r="J7122" s="7">
        <v>0</v>
      </c>
      <c r="L7122" s="7">
        <f>VartojimasGamyba!H7118</f>
        <v>5.2999999999999999E-2</v>
      </c>
      <c r="M7122" s="15">
        <f t="shared" si="1074"/>
        <v>0.68499999999999994</v>
      </c>
      <c r="N7122" s="7">
        <f t="shared" si="1075"/>
        <v>69.79464999999999</v>
      </c>
      <c r="O7122" s="7">
        <f t="shared" si="1076"/>
        <v>69.79464999999999</v>
      </c>
      <c r="R7122" s="7"/>
      <c r="S7122" s="47">
        <f t="shared" si="1077"/>
        <v>0.68499999999999994</v>
      </c>
      <c r="T7122" s="47">
        <f t="shared" si="1078"/>
        <v>0</v>
      </c>
      <c r="U7122" s="47">
        <f t="shared" si="1079"/>
        <v>101.89</v>
      </c>
      <c r="V7122" s="47">
        <f t="shared" si="1080"/>
        <v>-9.98</v>
      </c>
      <c r="W7122" s="11"/>
    </row>
    <row r="7123" spans="1:23" x14ac:dyDescent="0.45">
      <c r="A7123" t="s">
        <v>7128</v>
      </c>
      <c r="B7123">
        <v>4.57</v>
      </c>
      <c r="D7123" s="9" t="str">
        <f>VartojimasGamyba!J7119</f>
        <v>2024-06-23-13</v>
      </c>
      <c r="E7123" s="8">
        <f>VartojimasGamyba!G7119</f>
        <v>0.29599999999999999</v>
      </c>
      <c r="F7123" s="11"/>
      <c r="G7123" s="7">
        <f t="shared" si="1073"/>
        <v>5.339444444444446</v>
      </c>
      <c r="H7123" s="7">
        <v>0</v>
      </c>
      <c r="I7123" s="7">
        <v>0</v>
      </c>
      <c r="J7123" s="7">
        <v>0</v>
      </c>
      <c r="L7123" s="7">
        <f>VartojimasGamyba!H7119</f>
        <v>5.2999999999999999E-2</v>
      </c>
      <c r="M7123" s="15">
        <f t="shared" si="1074"/>
        <v>0.24299999999999999</v>
      </c>
      <c r="N7123" s="7">
        <f t="shared" si="1075"/>
        <v>25.480980000000002</v>
      </c>
      <c r="O7123" s="7">
        <f t="shared" si="1076"/>
        <v>25.480980000000002</v>
      </c>
      <c r="R7123" s="7"/>
      <c r="S7123" s="47">
        <f t="shared" si="1077"/>
        <v>0.24299999999999999</v>
      </c>
      <c r="T7123" s="47">
        <f t="shared" si="1078"/>
        <v>0</v>
      </c>
      <c r="U7123" s="47">
        <f t="shared" si="1079"/>
        <v>104.86000000000001</v>
      </c>
      <c r="V7123" s="47">
        <f t="shared" si="1080"/>
        <v>-7.01</v>
      </c>
      <c r="W7123" s="11"/>
    </row>
    <row r="7124" spans="1:23" x14ac:dyDescent="0.45">
      <c r="A7124" t="s">
        <v>7129</v>
      </c>
      <c r="B7124">
        <v>0.44</v>
      </c>
      <c r="D7124" s="9" t="str">
        <f>VartojimasGamyba!J7120</f>
        <v>2024-06-23-14</v>
      </c>
      <c r="E7124" s="8">
        <f>VartojimasGamyba!G7120</f>
        <v>0.219</v>
      </c>
      <c r="F7124" s="11"/>
      <c r="G7124" s="7">
        <f t="shared" si="1073"/>
        <v>5.339444444444446</v>
      </c>
      <c r="H7124" s="7">
        <v>0</v>
      </c>
      <c r="I7124" s="7">
        <v>0</v>
      </c>
      <c r="J7124" s="7">
        <v>0</v>
      </c>
      <c r="L7124" s="7">
        <f>VartojimasGamyba!H7120</f>
        <v>7.4999999999999997E-2</v>
      </c>
      <c r="M7124" s="15">
        <f t="shared" si="1074"/>
        <v>0.14400000000000002</v>
      </c>
      <c r="N7124" s="7">
        <f t="shared" si="1075"/>
        <v>14.505120000000002</v>
      </c>
      <c r="O7124" s="7">
        <f t="shared" si="1076"/>
        <v>14.505120000000002</v>
      </c>
      <c r="R7124" s="7"/>
      <c r="S7124" s="47">
        <f t="shared" si="1077"/>
        <v>0.14400000000000002</v>
      </c>
      <c r="T7124" s="47">
        <f t="shared" si="1078"/>
        <v>0</v>
      </c>
      <c r="U7124" s="47">
        <f t="shared" si="1079"/>
        <v>100.73</v>
      </c>
      <c r="V7124" s="47">
        <f t="shared" si="1080"/>
        <v>-11.14</v>
      </c>
      <c r="W7124" s="11"/>
    </row>
    <row r="7125" spans="1:23" x14ac:dyDescent="0.45">
      <c r="A7125" t="s">
        <v>7130</v>
      </c>
      <c r="B7125">
        <v>0.09</v>
      </c>
      <c r="D7125" s="9" t="str">
        <f>VartojimasGamyba!J7121</f>
        <v>2024-06-23-15</v>
      </c>
      <c r="E7125" s="8">
        <f>VartojimasGamyba!G7121</f>
        <v>0.33600000000000002</v>
      </c>
      <c r="F7125" s="11"/>
      <c r="G7125" s="7">
        <f t="shared" si="1073"/>
        <v>11.886666666666667</v>
      </c>
      <c r="H7125" s="7">
        <v>6.5472222222222207</v>
      </c>
      <c r="I7125" s="7">
        <v>0</v>
      </c>
      <c r="J7125" s="7">
        <v>0</v>
      </c>
      <c r="L7125" s="7">
        <f>VartojimasGamyba!H7121</f>
        <v>2.9000000000000001E-2</v>
      </c>
      <c r="M7125" s="15">
        <f t="shared" si="1074"/>
        <v>6.8542222222222211</v>
      </c>
      <c r="N7125" s="7">
        <f t="shared" si="1075"/>
        <v>688.02682666666658</v>
      </c>
      <c r="O7125" s="7">
        <f t="shared" si="1076"/>
        <v>688.02682666666658</v>
      </c>
      <c r="R7125" s="7"/>
      <c r="S7125" s="47">
        <f t="shared" si="1077"/>
        <v>6.8542222222222211</v>
      </c>
      <c r="T7125" s="47">
        <f t="shared" si="1078"/>
        <v>0</v>
      </c>
      <c r="U7125" s="47">
        <f t="shared" si="1079"/>
        <v>100.38000000000001</v>
      </c>
      <c r="V7125" s="47">
        <f t="shared" si="1080"/>
        <v>-11.49</v>
      </c>
      <c r="W7125" s="11"/>
    </row>
    <row r="7126" spans="1:23" x14ac:dyDescent="0.45">
      <c r="A7126" t="s">
        <v>7131</v>
      </c>
      <c r="B7126">
        <v>1.74</v>
      </c>
      <c r="D7126" s="9" t="str">
        <f>VartojimasGamyba!J7122</f>
        <v>2024-06-23-16</v>
      </c>
      <c r="E7126" s="8">
        <f>VartojimasGamyba!G7122</f>
        <v>0.55600000000000005</v>
      </c>
      <c r="F7126" s="11"/>
      <c r="G7126" s="7">
        <f t="shared" si="1073"/>
        <v>11.886666666666667</v>
      </c>
      <c r="H7126" s="7">
        <v>0</v>
      </c>
      <c r="I7126" s="7">
        <v>0</v>
      </c>
      <c r="J7126" s="7">
        <v>0</v>
      </c>
      <c r="L7126" s="7">
        <f>VartojimasGamyba!H7122</f>
        <v>6.0000000000000001E-3</v>
      </c>
      <c r="M7126" s="15">
        <f t="shared" si="1074"/>
        <v>0.55000000000000004</v>
      </c>
      <c r="N7126" s="7">
        <f t="shared" si="1075"/>
        <v>56.116500000000002</v>
      </c>
      <c r="O7126" s="7">
        <f t="shared" si="1076"/>
        <v>56.116500000000002</v>
      </c>
      <c r="R7126" s="7"/>
      <c r="S7126" s="47">
        <f t="shared" si="1077"/>
        <v>0.55000000000000004</v>
      </c>
      <c r="T7126" s="47">
        <f t="shared" si="1078"/>
        <v>0</v>
      </c>
      <c r="U7126" s="47">
        <f t="shared" si="1079"/>
        <v>102.03</v>
      </c>
      <c r="V7126" s="47">
        <f t="shared" si="1080"/>
        <v>-9.84</v>
      </c>
      <c r="W7126" s="11"/>
    </row>
    <row r="7127" spans="1:23" x14ac:dyDescent="0.45">
      <c r="A7127" t="s">
        <v>7132</v>
      </c>
      <c r="B7127">
        <v>4.99</v>
      </c>
      <c r="D7127" s="9" t="str">
        <f>VartojimasGamyba!J7123</f>
        <v>2024-06-23-17</v>
      </c>
      <c r="E7127" s="8">
        <f>VartojimasGamyba!G7123</f>
        <v>1.1220000000000001</v>
      </c>
      <c r="F7127" s="11"/>
      <c r="G7127" s="7">
        <f t="shared" si="1073"/>
        <v>11.886666666666667</v>
      </c>
      <c r="H7127" s="7">
        <v>0</v>
      </c>
      <c r="I7127" s="7">
        <v>0</v>
      </c>
      <c r="J7127" s="7">
        <v>0</v>
      </c>
      <c r="L7127" s="7">
        <f>VartojimasGamyba!H7123</f>
        <v>1.7000000000000001E-2</v>
      </c>
      <c r="M7127" s="15">
        <f t="shared" si="1074"/>
        <v>1.1050000000000002</v>
      </c>
      <c r="N7127" s="7">
        <f t="shared" si="1075"/>
        <v>116.33440000000002</v>
      </c>
      <c r="O7127" s="7">
        <f t="shared" si="1076"/>
        <v>116.33440000000002</v>
      </c>
      <c r="R7127" s="7"/>
      <c r="S7127" s="47">
        <f t="shared" si="1077"/>
        <v>1.1050000000000002</v>
      </c>
      <c r="T7127" s="47">
        <f t="shared" si="1078"/>
        <v>0</v>
      </c>
      <c r="U7127" s="47">
        <f t="shared" si="1079"/>
        <v>105.28</v>
      </c>
      <c r="V7127" s="47">
        <f t="shared" si="1080"/>
        <v>-6.59</v>
      </c>
      <c r="W7127" s="11"/>
    </row>
    <row r="7128" spans="1:23" x14ac:dyDescent="0.45">
      <c r="A7128" t="s">
        <v>7133</v>
      </c>
      <c r="B7128">
        <v>25.73</v>
      </c>
      <c r="D7128" s="9" t="str">
        <f>VartojimasGamyba!J7124</f>
        <v>2024-06-23-18</v>
      </c>
      <c r="E7128" s="8">
        <f>VartojimasGamyba!G7124</f>
        <v>1.583</v>
      </c>
      <c r="F7128" s="11"/>
      <c r="G7128" s="7">
        <f t="shared" si="1073"/>
        <v>10.133333333333333</v>
      </c>
      <c r="H7128" s="7">
        <v>0</v>
      </c>
      <c r="I7128" s="7">
        <v>1.7533333333333334</v>
      </c>
      <c r="J7128" s="7">
        <v>0</v>
      </c>
      <c r="L7128" s="7">
        <f>VartojimasGamyba!H7124</f>
        <v>5.0000000000000001E-3</v>
      </c>
      <c r="M7128" s="15">
        <f t="shared" si="1074"/>
        <v>-1.0668549377257364E-16</v>
      </c>
      <c r="N7128" s="7">
        <f t="shared" si="1075"/>
        <v>-1.344450592521973E-14</v>
      </c>
      <c r="O7128" s="7">
        <f t="shared" si="1076"/>
        <v>-1.344450592521973E-14</v>
      </c>
      <c r="R7128" s="7"/>
      <c r="S7128" s="47">
        <f t="shared" si="1077"/>
        <v>-1.0668549377257364E-16</v>
      </c>
      <c r="T7128" s="47">
        <f t="shared" si="1078"/>
        <v>0</v>
      </c>
      <c r="U7128" s="47">
        <f t="shared" si="1079"/>
        <v>126.02000000000001</v>
      </c>
      <c r="V7128" s="47">
        <f t="shared" si="1080"/>
        <v>14.15</v>
      </c>
      <c r="W7128" s="11"/>
    </row>
    <row r="7129" spans="1:23" x14ac:dyDescent="0.45">
      <c r="A7129" t="s">
        <v>7134</v>
      </c>
      <c r="B7129">
        <v>73.55</v>
      </c>
      <c r="D7129" s="9" t="str">
        <f>VartojimasGamyba!J7125</f>
        <v>2024-06-23-19</v>
      </c>
      <c r="E7129" s="8">
        <f>VartojimasGamyba!G7125</f>
        <v>1.679</v>
      </c>
      <c r="F7129" s="11"/>
      <c r="G7129" s="7">
        <f t="shared" si="1073"/>
        <v>8.267777777777777</v>
      </c>
      <c r="H7129" s="7">
        <v>0</v>
      </c>
      <c r="I7129" s="7">
        <v>1.8655555555555556</v>
      </c>
      <c r="J7129" s="7">
        <v>0</v>
      </c>
      <c r="L7129" s="7">
        <f>VartojimasGamyba!H7125</f>
        <v>0</v>
      </c>
      <c r="M7129" s="15">
        <f t="shared" si="1074"/>
        <v>0</v>
      </c>
      <c r="N7129" s="7">
        <f t="shared" si="1075"/>
        <v>0</v>
      </c>
      <c r="O7129" s="7">
        <f t="shared" si="1076"/>
        <v>0</v>
      </c>
      <c r="R7129" s="7"/>
      <c r="S7129" s="47">
        <f t="shared" si="1077"/>
        <v>0</v>
      </c>
      <c r="T7129" s="47">
        <f t="shared" si="1078"/>
        <v>0</v>
      </c>
      <c r="U7129" s="47">
        <f t="shared" si="1079"/>
        <v>173.84</v>
      </c>
      <c r="V7129" s="47">
        <f t="shared" si="1080"/>
        <v>61.97</v>
      </c>
      <c r="W7129" s="11"/>
    </row>
    <row r="7130" spans="1:23" x14ac:dyDescent="0.45">
      <c r="A7130" t="s">
        <v>7135</v>
      </c>
      <c r="B7130">
        <v>110.43</v>
      </c>
      <c r="D7130" s="9" t="str">
        <f>VartojimasGamyba!J7126</f>
        <v>2024-06-23-20</v>
      </c>
      <c r="E7130" s="8">
        <f>VartojimasGamyba!G7126</f>
        <v>1.546</v>
      </c>
      <c r="F7130" s="11"/>
      <c r="G7130" s="7">
        <f t="shared" si="1073"/>
        <v>6.5499999999999989</v>
      </c>
      <c r="H7130" s="7">
        <v>0</v>
      </c>
      <c r="I7130" s="7">
        <v>1.7177777777777778</v>
      </c>
      <c r="J7130" s="7">
        <v>0</v>
      </c>
      <c r="L7130" s="7">
        <f>VartojimasGamyba!H7126</f>
        <v>0</v>
      </c>
      <c r="M7130" s="15">
        <f t="shared" si="1074"/>
        <v>0</v>
      </c>
      <c r="N7130" s="7">
        <f t="shared" si="1075"/>
        <v>0</v>
      </c>
      <c r="O7130" s="7">
        <f t="shared" si="1076"/>
        <v>0</v>
      </c>
      <c r="P7130" s="7" t="s">
        <v>8873</v>
      </c>
      <c r="R7130" s="7"/>
      <c r="S7130" s="47">
        <f t="shared" si="1077"/>
        <v>0</v>
      </c>
      <c r="T7130" s="47">
        <f t="shared" si="1078"/>
        <v>0</v>
      </c>
      <c r="U7130" s="47">
        <f t="shared" si="1079"/>
        <v>210.72000000000003</v>
      </c>
      <c r="V7130" s="47">
        <f t="shared" si="1080"/>
        <v>98.850000000000009</v>
      </c>
      <c r="W7130" s="11"/>
    </row>
    <row r="7131" spans="1:23" x14ac:dyDescent="0.45">
      <c r="A7131" t="s">
        <v>7136</v>
      </c>
      <c r="B7131">
        <v>152.53</v>
      </c>
      <c r="D7131" s="9" t="str">
        <f>VartojimasGamyba!J7127</f>
        <v>2024-06-23-21</v>
      </c>
      <c r="E7131" s="8">
        <f>VartojimasGamyba!G7127</f>
        <v>1.073</v>
      </c>
      <c r="F7131" s="11"/>
      <c r="G7131" s="7">
        <f t="shared" si="1073"/>
        <v>5.3577777777777769</v>
      </c>
      <c r="H7131" s="7">
        <v>0</v>
      </c>
      <c r="I7131" s="7">
        <v>1.1922222222222223</v>
      </c>
      <c r="J7131" s="7">
        <v>0</v>
      </c>
      <c r="L7131" s="7">
        <f>VartojimasGamyba!H7127</f>
        <v>0</v>
      </c>
      <c r="M7131" s="15">
        <f t="shared" si="1074"/>
        <v>-2.2204460492503131E-16</v>
      </c>
      <c r="N7131" s="7">
        <f t="shared" si="1075"/>
        <v>-5.6137317017146414E-14</v>
      </c>
      <c r="O7131" s="7">
        <f t="shared" si="1076"/>
        <v>-5.6137317017146414E-14</v>
      </c>
      <c r="P7131" s="7">
        <f>SUM(N7110:N7133)</f>
        <v>970.25847666666664</v>
      </c>
      <c r="R7131" s="7"/>
      <c r="S7131" s="47">
        <f t="shared" si="1077"/>
        <v>-2.2204460492503131E-16</v>
      </c>
      <c r="T7131" s="47">
        <f t="shared" si="1078"/>
        <v>0</v>
      </c>
      <c r="U7131" s="47">
        <f t="shared" si="1079"/>
        <v>252.82</v>
      </c>
      <c r="V7131" s="47">
        <f t="shared" si="1080"/>
        <v>140.94999999999999</v>
      </c>
      <c r="W7131" s="11"/>
    </row>
    <row r="7132" spans="1:23" x14ac:dyDescent="0.45">
      <c r="A7132" t="s">
        <v>7137</v>
      </c>
      <c r="B7132">
        <v>159.16999999999999</v>
      </c>
      <c r="D7132" s="9" t="str">
        <f>VartojimasGamyba!J7128</f>
        <v>2024-06-23-22</v>
      </c>
      <c r="E7132" s="8">
        <f>VartojimasGamyba!G7128</f>
        <v>0.157</v>
      </c>
      <c r="F7132" s="11"/>
      <c r="G7132" s="7">
        <f t="shared" si="1073"/>
        <v>5.1833333333333327</v>
      </c>
      <c r="H7132" s="7">
        <v>0</v>
      </c>
      <c r="I7132" s="7">
        <v>0.17444444444444446</v>
      </c>
      <c r="J7132" s="7">
        <v>0</v>
      </c>
      <c r="L7132" s="7">
        <f>VartojimasGamyba!H7128</f>
        <v>0</v>
      </c>
      <c r="M7132" s="15">
        <f t="shared" si="1074"/>
        <v>-2.7755575615628914E-17</v>
      </c>
      <c r="N7132" s="7">
        <f t="shared" si="1075"/>
        <v>-7.2014616492310773E-15</v>
      </c>
      <c r="O7132" s="7">
        <f t="shared" si="1076"/>
        <v>-7.2014616492310773E-15</v>
      </c>
      <c r="P7132" s="7" t="s">
        <v>8872</v>
      </c>
      <c r="R7132" s="7"/>
      <c r="S7132" s="47">
        <f t="shared" si="1077"/>
        <v>-2.7755575615628914E-17</v>
      </c>
      <c r="T7132" s="47">
        <f t="shared" si="1078"/>
        <v>0</v>
      </c>
      <c r="U7132" s="47">
        <f t="shared" si="1079"/>
        <v>259.45999999999998</v>
      </c>
      <c r="V7132" s="47">
        <f t="shared" si="1080"/>
        <v>147.58999999999997</v>
      </c>
      <c r="W7132" s="11"/>
    </row>
    <row r="7133" spans="1:23" x14ac:dyDescent="0.45">
      <c r="A7133" t="s">
        <v>7138</v>
      </c>
      <c r="B7133">
        <v>132.97</v>
      </c>
      <c r="D7133" s="9" t="str">
        <f>VartojimasGamyba!J7129</f>
        <v>2024-06-23-23</v>
      </c>
      <c r="E7133" s="8">
        <f>VartojimasGamyba!G7129</f>
        <v>0.16500000000000001</v>
      </c>
      <c r="F7133" s="11"/>
      <c r="G7133" s="7">
        <f t="shared" si="1073"/>
        <v>4.9999999999999991</v>
      </c>
      <c r="H7133" s="7">
        <v>0</v>
      </c>
      <c r="I7133" s="7">
        <v>0.18333333333333335</v>
      </c>
      <c r="J7133" s="7">
        <v>0</v>
      </c>
      <c r="L7133" s="7">
        <f>VartojimasGamyba!H7129</f>
        <v>0</v>
      </c>
      <c r="M7133" s="15">
        <f t="shared" si="1074"/>
        <v>0</v>
      </c>
      <c r="N7133" s="7">
        <f t="shared" si="1075"/>
        <v>0</v>
      </c>
      <c r="O7133" s="7">
        <f t="shared" si="1076"/>
        <v>0</v>
      </c>
      <c r="P7133" s="7">
        <f>SUM(O7110:O7133)</f>
        <v>970.25847666666664</v>
      </c>
      <c r="Q7133" s="7">
        <f>SUMPRODUCT(B7110:B7133,E7110:E7133)+SUM(E7110:E7133)*$Z$21-SUMPRODUCT(B7110:B7133,L7110:L7133)+SUM(L7110:L7133)*ABS($Z$20)</f>
        <v>1650.1082100000001</v>
      </c>
      <c r="R7133" s="7"/>
      <c r="S7133" s="47">
        <f t="shared" si="1077"/>
        <v>0</v>
      </c>
      <c r="T7133" s="47">
        <f t="shared" si="1078"/>
        <v>0</v>
      </c>
      <c r="U7133" s="47">
        <f t="shared" si="1079"/>
        <v>233.26</v>
      </c>
      <c r="V7133" s="47">
        <f t="shared" si="1080"/>
        <v>121.39</v>
      </c>
      <c r="W7133" s="11">
        <f>IF(P7133&lt;&gt;Q7133,1,0)</f>
        <v>1</v>
      </c>
    </row>
    <row r="7134" spans="1:23" x14ac:dyDescent="0.45">
      <c r="A7134" t="s">
        <v>7139</v>
      </c>
      <c r="B7134">
        <v>105.77</v>
      </c>
      <c r="D7134" s="1" t="str">
        <f>VartojimasGamyba!J7130</f>
        <v>2024-06-24-00</v>
      </c>
      <c r="E7134" s="7">
        <f>VartojimasGamyba!G7130</f>
        <v>0.17199999999999999</v>
      </c>
      <c r="F7134" s="11"/>
      <c r="G7134" s="12">
        <f>G7133+H7134-I7134</f>
        <v>4.8088888888888883</v>
      </c>
      <c r="H7134" s="12">
        <v>0</v>
      </c>
      <c r="I7134" s="12">
        <v>0.19111111111111112</v>
      </c>
      <c r="J7134" s="12">
        <v>0</v>
      </c>
      <c r="K7134" s="12"/>
      <c r="L7134" s="12">
        <f>VartojimasGamyba!H7130</f>
        <v>0</v>
      </c>
      <c r="M7134" s="19">
        <f t="shared" si="1074"/>
        <v>-2.7755575615628914E-17</v>
      </c>
      <c r="N7134" s="7">
        <f t="shared" si="1075"/>
        <v>-5.719313911356494E-15</v>
      </c>
      <c r="O7134" s="7">
        <f t="shared" si="1076"/>
        <v>-5.719313911356494E-15</v>
      </c>
      <c r="R7134" s="20" t="s">
        <v>8783</v>
      </c>
      <c r="S7134" s="47">
        <f t="shared" si="1077"/>
        <v>-2.7755575615628914E-17</v>
      </c>
      <c r="T7134" s="47">
        <f t="shared" si="1078"/>
        <v>0</v>
      </c>
      <c r="U7134" s="47">
        <f t="shared" si="1079"/>
        <v>206.06</v>
      </c>
      <c r="V7134" s="47">
        <f t="shared" si="1080"/>
        <v>94.19</v>
      </c>
      <c r="W7134" s="11"/>
    </row>
    <row r="7135" spans="1:23" x14ac:dyDescent="0.45">
      <c r="A7135" t="s">
        <v>7140</v>
      </c>
      <c r="B7135">
        <v>107.61</v>
      </c>
      <c r="D7135" s="1" t="str">
        <f>VartojimasGamyba!J7131</f>
        <v>2024-06-24-01</v>
      </c>
      <c r="E7135" s="7">
        <f>VartojimasGamyba!G7131</f>
        <v>0.31</v>
      </c>
      <c r="F7135" s="11"/>
      <c r="G7135" s="12">
        <f t="shared" ref="G7135:G7157" si="1081">G7134+H7135-I7135</f>
        <v>4.4644444444444442</v>
      </c>
      <c r="H7135" s="12">
        <v>0</v>
      </c>
      <c r="I7135" s="12">
        <v>0.34444444444444444</v>
      </c>
      <c r="J7135" s="12">
        <v>0</v>
      </c>
      <c r="K7135" s="12"/>
      <c r="L7135" s="12">
        <f>VartojimasGamyba!H7131</f>
        <v>0</v>
      </c>
      <c r="M7135" s="19">
        <f t="shared" si="1074"/>
        <v>0</v>
      </c>
      <c r="N7135" s="7">
        <f t="shared" si="1075"/>
        <v>0</v>
      </c>
      <c r="O7135" s="7">
        <f t="shared" si="1076"/>
        <v>0</v>
      </c>
      <c r="R7135" s="7"/>
      <c r="S7135" s="47">
        <f t="shared" si="1077"/>
        <v>0</v>
      </c>
      <c r="T7135" s="47">
        <f t="shared" si="1078"/>
        <v>0</v>
      </c>
      <c r="U7135" s="47">
        <f t="shared" si="1079"/>
        <v>207.9</v>
      </c>
      <c r="V7135" s="47">
        <f t="shared" si="1080"/>
        <v>96.03</v>
      </c>
      <c r="W7135" s="11"/>
    </row>
    <row r="7136" spans="1:23" x14ac:dyDescent="0.45">
      <c r="A7136" t="s">
        <v>7141</v>
      </c>
      <c r="B7136">
        <v>92.88</v>
      </c>
      <c r="D7136" s="1" t="str">
        <f>VartojimasGamyba!J7132</f>
        <v>2024-06-24-02</v>
      </c>
      <c r="E7136" s="7">
        <f>VartojimasGamyba!G7132</f>
        <v>0.26900000000000002</v>
      </c>
      <c r="F7136" s="11"/>
      <c r="G7136" s="12">
        <f t="shared" si="1081"/>
        <v>4.1655555555555557</v>
      </c>
      <c r="H7136" s="12">
        <v>0</v>
      </c>
      <c r="I7136" s="12">
        <v>0.29888888888888893</v>
      </c>
      <c r="J7136" s="12">
        <v>0</v>
      </c>
      <c r="K7136" s="12"/>
      <c r="L7136" s="12">
        <f>VartojimasGamyba!H7132</f>
        <v>0</v>
      </c>
      <c r="M7136" s="19">
        <f t="shared" si="1074"/>
        <v>0</v>
      </c>
      <c r="N7136" s="7">
        <f t="shared" si="1075"/>
        <v>0</v>
      </c>
      <c r="O7136" s="7">
        <f t="shared" si="1076"/>
        <v>0</v>
      </c>
      <c r="R7136" s="7"/>
      <c r="S7136" s="47">
        <f t="shared" si="1077"/>
        <v>0</v>
      </c>
      <c r="T7136" s="47">
        <f t="shared" si="1078"/>
        <v>0</v>
      </c>
      <c r="U7136" s="47">
        <f t="shared" si="1079"/>
        <v>193.17000000000002</v>
      </c>
      <c r="V7136" s="47">
        <f t="shared" si="1080"/>
        <v>81.3</v>
      </c>
      <c r="W7136" s="11"/>
    </row>
    <row r="7137" spans="1:23" x14ac:dyDescent="0.45">
      <c r="A7137" t="s">
        <v>7142</v>
      </c>
      <c r="B7137">
        <v>85.06</v>
      </c>
      <c r="D7137" s="1" t="str">
        <f>VartojimasGamyba!J7133</f>
        <v>2024-06-24-03</v>
      </c>
      <c r="E7137" s="7">
        <f>VartojimasGamyba!G7133</f>
        <v>0.151</v>
      </c>
      <c r="F7137" s="11"/>
      <c r="G7137" s="12">
        <f t="shared" si="1081"/>
        <v>4.0044444444444443</v>
      </c>
      <c r="H7137" s="12">
        <v>0</v>
      </c>
      <c r="I7137" s="12">
        <v>0.16111111111111109</v>
      </c>
      <c r="J7137" s="12">
        <v>0</v>
      </c>
      <c r="K7137" s="12"/>
      <c r="L7137" s="12">
        <f>VartojimasGamyba!H7133</f>
        <v>6.0000000000000001E-3</v>
      </c>
      <c r="M7137" s="19">
        <f t="shared" si="1074"/>
        <v>0</v>
      </c>
      <c r="N7137" s="7">
        <f t="shared" si="1075"/>
        <v>0</v>
      </c>
      <c r="O7137" s="7">
        <f t="shared" si="1076"/>
        <v>0</v>
      </c>
      <c r="R7137" s="7"/>
      <c r="S7137" s="47">
        <f t="shared" si="1077"/>
        <v>0</v>
      </c>
      <c r="T7137" s="47">
        <f t="shared" si="1078"/>
        <v>0</v>
      </c>
      <c r="U7137" s="47">
        <f t="shared" si="1079"/>
        <v>185.35000000000002</v>
      </c>
      <c r="V7137" s="47">
        <f t="shared" si="1080"/>
        <v>73.48</v>
      </c>
      <c r="W7137" s="11"/>
    </row>
    <row r="7138" spans="1:23" x14ac:dyDescent="0.45">
      <c r="A7138" t="s">
        <v>7143</v>
      </c>
      <c r="B7138">
        <v>84.88</v>
      </c>
      <c r="D7138" s="1" t="str">
        <f>VartojimasGamyba!J7134</f>
        <v>2024-06-24-04</v>
      </c>
      <c r="E7138" s="7">
        <f>VartojimasGamyba!G7134</f>
        <v>0.25</v>
      </c>
      <c r="F7138" s="11"/>
      <c r="G7138" s="12">
        <f t="shared" si="1081"/>
        <v>3.7577777777777777</v>
      </c>
      <c r="H7138" s="12">
        <v>0</v>
      </c>
      <c r="I7138" s="12">
        <v>0.24666666666666667</v>
      </c>
      <c r="J7138" s="12">
        <v>0</v>
      </c>
      <c r="K7138" s="12"/>
      <c r="L7138" s="12">
        <f>VartojimasGamyba!H7134</f>
        <v>2.8000000000000001E-2</v>
      </c>
      <c r="M7138" s="19">
        <f t="shared" si="1074"/>
        <v>0</v>
      </c>
      <c r="N7138" s="7">
        <f t="shared" si="1075"/>
        <v>0</v>
      </c>
      <c r="O7138" s="7">
        <f t="shared" si="1076"/>
        <v>0</v>
      </c>
      <c r="R7138" s="7"/>
      <c r="S7138" s="47">
        <f t="shared" si="1077"/>
        <v>0</v>
      </c>
      <c r="T7138" s="47">
        <f t="shared" si="1078"/>
        <v>0</v>
      </c>
      <c r="U7138" s="47">
        <f t="shared" si="1079"/>
        <v>185.17000000000002</v>
      </c>
      <c r="V7138" s="47">
        <f t="shared" si="1080"/>
        <v>73.3</v>
      </c>
      <c r="W7138" s="11"/>
    </row>
    <row r="7139" spans="1:23" x14ac:dyDescent="0.45">
      <c r="A7139" t="s">
        <v>7144</v>
      </c>
      <c r="B7139">
        <v>85.99</v>
      </c>
      <c r="D7139" s="1" t="str">
        <f>VartojimasGamyba!J7135</f>
        <v>2024-06-24-05</v>
      </c>
      <c r="E7139" s="7">
        <f>VartojimasGamyba!G7135</f>
        <v>0.11700000000000001</v>
      </c>
      <c r="F7139" s="11"/>
      <c r="G7139" s="12">
        <f t="shared" si="1081"/>
        <v>3.7617777777777786</v>
      </c>
      <c r="H7139" s="12">
        <v>4.0000000000008779E-3</v>
      </c>
      <c r="I7139" s="12">
        <v>0</v>
      </c>
      <c r="J7139" s="12">
        <v>0</v>
      </c>
      <c r="K7139" s="12"/>
      <c r="L7139" s="12">
        <f>VartojimasGamyba!H7135</f>
        <v>0.121</v>
      </c>
      <c r="M7139" s="19">
        <f t="shared" si="1074"/>
        <v>8.8817841970012523E-16</v>
      </c>
      <c r="N7139" s="7">
        <f t="shared" si="1075"/>
        <v>1.6544987602173933E-13</v>
      </c>
      <c r="O7139" s="7">
        <f t="shared" si="1076"/>
        <v>1.6544987602173933E-13</v>
      </c>
      <c r="R7139" s="7"/>
      <c r="S7139" s="47">
        <f t="shared" si="1077"/>
        <v>4.0000000000008779E-3</v>
      </c>
      <c r="T7139" s="47">
        <f t="shared" si="1078"/>
        <v>3.9999999999999897E-3</v>
      </c>
      <c r="U7139" s="47">
        <f t="shared" si="1079"/>
        <v>186.28</v>
      </c>
      <c r="V7139" s="47">
        <f t="shared" si="1080"/>
        <v>74.41</v>
      </c>
      <c r="W7139" s="11"/>
    </row>
    <row r="7140" spans="1:23" x14ac:dyDescent="0.45">
      <c r="A7140" t="s">
        <v>7145</v>
      </c>
      <c r="B7140">
        <v>97.67</v>
      </c>
      <c r="D7140" s="1" t="str">
        <f>VartojimasGamyba!J7136</f>
        <v>2024-06-24-06</v>
      </c>
      <c r="E7140" s="7">
        <f>VartojimasGamyba!G7136</f>
        <v>0</v>
      </c>
      <c r="F7140" s="11"/>
      <c r="G7140" s="12">
        <f t="shared" si="1081"/>
        <v>4.2127777777777782</v>
      </c>
      <c r="H7140" s="12">
        <v>0.45100000000000001</v>
      </c>
      <c r="I7140" s="12">
        <v>0</v>
      </c>
      <c r="J7140" s="12">
        <v>0</v>
      </c>
      <c r="K7140" s="12"/>
      <c r="L7140" s="12">
        <f>VartojimasGamyba!H7136</f>
        <v>0.45100000000000001</v>
      </c>
      <c r="M7140" s="19">
        <f t="shared" si="1074"/>
        <v>0</v>
      </c>
      <c r="N7140" s="7">
        <f t="shared" si="1075"/>
        <v>0</v>
      </c>
      <c r="O7140" s="7">
        <f t="shared" si="1076"/>
        <v>0</v>
      </c>
      <c r="R7140" s="7"/>
      <c r="S7140" s="47">
        <f t="shared" si="1077"/>
        <v>0.45100000000000001</v>
      </c>
      <c r="T7140" s="47">
        <f t="shared" si="1078"/>
        <v>0.45100000000000001</v>
      </c>
      <c r="U7140" s="47">
        <f t="shared" si="1079"/>
        <v>197.96</v>
      </c>
      <c r="V7140" s="47">
        <f t="shared" si="1080"/>
        <v>86.09</v>
      </c>
      <c r="W7140" s="11"/>
    </row>
    <row r="7141" spans="1:23" x14ac:dyDescent="0.45">
      <c r="A7141" t="s">
        <v>7146</v>
      </c>
      <c r="B7141">
        <v>132.79</v>
      </c>
      <c r="D7141" s="1" t="str">
        <f>VartojimasGamyba!J7137</f>
        <v>2024-06-24-07</v>
      </c>
      <c r="E7141" s="7">
        <f>VartojimasGamyba!G7137</f>
        <v>1E-3</v>
      </c>
      <c r="F7141" s="11"/>
      <c r="G7141" s="12">
        <f t="shared" si="1081"/>
        <v>4.2127777777777782</v>
      </c>
      <c r="H7141" s="12">
        <v>0</v>
      </c>
      <c r="I7141" s="12">
        <v>0</v>
      </c>
      <c r="J7141" s="12">
        <v>0.72700000000000009</v>
      </c>
      <c r="K7141" s="12"/>
      <c r="L7141" s="12">
        <f>VartojimasGamyba!H7137</f>
        <v>0.72799999999999998</v>
      </c>
      <c r="M7141" s="19">
        <f t="shared" si="1074"/>
        <v>0</v>
      </c>
      <c r="N7141" s="7">
        <f t="shared" si="1075"/>
        <v>-88.119670000000013</v>
      </c>
      <c r="O7141" s="7">
        <f t="shared" si="1076"/>
        <v>0</v>
      </c>
      <c r="R7141" s="7"/>
      <c r="S7141" s="47">
        <f t="shared" si="1077"/>
        <v>0.72699999999999998</v>
      </c>
      <c r="T7141" s="47">
        <f t="shared" si="1078"/>
        <v>0.72699999999999998</v>
      </c>
      <c r="U7141" s="47">
        <f t="shared" si="1079"/>
        <v>233.07999999999998</v>
      </c>
      <c r="V7141" s="47">
        <f t="shared" si="1080"/>
        <v>121.21</v>
      </c>
      <c r="W7141" s="11"/>
    </row>
    <row r="7142" spans="1:23" x14ac:dyDescent="0.45">
      <c r="A7142" t="s">
        <v>7147</v>
      </c>
      <c r="B7142">
        <v>127.47</v>
      </c>
      <c r="D7142" s="1" t="str">
        <f>VartojimasGamyba!J7138</f>
        <v>2024-06-24-08</v>
      </c>
      <c r="E7142" s="7">
        <f>VartojimasGamyba!G7138</f>
        <v>1.4E-2</v>
      </c>
      <c r="F7142" s="11"/>
      <c r="G7142" s="12">
        <f t="shared" si="1081"/>
        <v>4.7447777777777782</v>
      </c>
      <c r="H7142" s="12">
        <v>0.53200000000000003</v>
      </c>
      <c r="I7142" s="12">
        <v>0</v>
      </c>
      <c r="J7142" s="12">
        <v>0</v>
      </c>
      <c r="K7142" s="12"/>
      <c r="L7142" s="12">
        <f>VartojimasGamyba!H7138</f>
        <v>0.54600000000000004</v>
      </c>
      <c r="M7142" s="19">
        <f t="shared" si="1074"/>
        <v>0</v>
      </c>
      <c r="N7142" s="7">
        <f t="shared" si="1075"/>
        <v>0</v>
      </c>
      <c r="O7142" s="7">
        <f t="shared" si="1076"/>
        <v>0</v>
      </c>
      <c r="R7142" s="7"/>
      <c r="S7142" s="47">
        <f t="shared" si="1077"/>
        <v>0.53200000000000003</v>
      </c>
      <c r="T7142" s="47">
        <f t="shared" si="1078"/>
        <v>0.53200000000000003</v>
      </c>
      <c r="U7142" s="47">
        <f t="shared" si="1079"/>
        <v>227.76</v>
      </c>
      <c r="V7142" s="47">
        <f t="shared" si="1080"/>
        <v>115.89</v>
      </c>
      <c r="W7142" s="11"/>
    </row>
    <row r="7143" spans="1:23" x14ac:dyDescent="0.45">
      <c r="A7143" t="s">
        <v>7148</v>
      </c>
      <c r="B7143">
        <v>105.52</v>
      </c>
      <c r="D7143" s="1" t="str">
        <f>VartojimasGamyba!J7139</f>
        <v>2024-06-24-09</v>
      </c>
      <c r="E7143" s="7">
        <f>VartojimasGamyba!G7139</f>
        <v>0</v>
      </c>
      <c r="F7143" s="11"/>
      <c r="G7143" s="12">
        <f t="shared" si="1081"/>
        <v>5.7877777777777784</v>
      </c>
      <c r="H7143" s="12">
        <v>1.0429999999999999</v>
      </c>
      <c r="I7143" s="12">
        <v>0</v>
      </c>
      <c r="J7143" s="12">
        <v>0</v>
      </c>
      <c r="K7143" s="12"/>
      <c r="L7143" s="12">
        <f>VartojimasGamyba!H7139</f>
        <v>1.0429999999999999</v>
      </c>
      <c r="M7143" s="19">
        <f t="shared" si="1074"/>
        <v>0</v>
      </c>
      <c r="N7143" s="7">
        <f t="shared" si="1075"/>
        <v>0</v>
      </c>
      <c r="O7143" s="7">
        <f t="shared" si="1076"/>
        <v>0</v>
      </c>
      <c r="R7143" s="7"/>
      <c r="S7143" s="47">
        <f t="shared" si="1077"/>
        <v>1.0429999999999999</v>
      </c>
      <c r="T7143" s="47">
        <f t="shared" si="1078"/>
        <v>1.0429999999999999</v>
      </c>
      <c r="U7143" s="47">
        <f t="shared" si="1079"/>
        <v>205.81</v>
      </c>
      <c r="V7143" s="47">
        <f t="shared" si="1080"/>
        <v>93.94</v>
      </c>
      <c r="W7143" s="11"/>
    </row>
    <row r="7144" spans="1:23" x14ac:dyDescent="0.45">
      <c r="A7144" t="s">
        <v>7149</v>
      </c>
      <c r="B7144">
        <v>82.59</v>
      </c>
      <c r="D7144" s="1" t="str">
        <f>VartojimasGamyba!J7140</f>
        <v>2024-06-24-10</v>
      </c>
      <c r="E7144" s="7">
        <f>VartojimasGamyba!G7140</f>
        <v>0.29199999999999998</v>
      </c>
      <c r="F7144" s="11"/>
      <c r="G7144" s="12">
        <f t="shared" si="1081"/>
        <v>7.4787777777777782</v>
      </c>
      <c r="H7144" s="12">
        <v>1.6910000000000001</v>
      </c>
      <c r="I7144" s="12">
        <v>0</v>
      </c>
      <c r="J7144" s="12">
        <v>0</v>
      </c>
      <c r="K7144" s="12"/>
      <c r="L7144" s="12">
        <f>VartojimasGamyba!H7140</f>
        <v>1.9830000000000001</v>
      </c>
      <c r="M7144" s="19">
        <f t="shared" si="1074"/>
        <v>0</v>
      </c>
      <c r="N7144" s="7">
        <f t="shared" si="1075"/>
        <v>0</v>
      </c>
      <c r="O7144" s="7">
        <f t="shared" si="1076"/>
        <v>0</v>
      </c>
      <c r="R7144" s="7"/>
      <c r="S7144" s="47">
        <f t="shared" si="1077"/>
        <v>1.6910000000000001</v>
      </c>
      <c r="T7144" s="47">
        <f t="shared" si="1078"/>
        <v>1.6910000000000001</v>
      </c>
      <c r="U7144" s="47">
        <f t="shared" si="1079"/>
        <v>182.88</v>
      </c>
      <c r="V7144" s="47">
        <f t="shared" si="1080"/>
        <v>71.010000000000005</v>
      </c>
      <c r="W7144" s="11"/>
    </row>
    <row r="7145" spans="1:23" x14ac:dyDescent="0.45">
      <c r="A7145" t="s">
        <v>7150</v>
      </c>
      <c r="B7145">
        <v>55.39</v>
      </c>
      <c r="D7145" s="1" t="str">
        <f>VartojimasGamyba!J7141</f>
        <v>2024-06-24-11</v>
      </c>
      <c r="E7145" s="7">
        <f>VartojimasGamyba!G7141</f>
        <v>1.7549999999999999</v>
      </c>
      <c r="F7145" s="11"/>
      <c r="G7145" s="12">
        <f t="shared" si="1081"/>
        <v>6.8010000000000002</v>
      </c>
      <c r="H7145" s="12">
        <v>0</v>
      </c>
      <c r="I7145" s="12">
        <v>0.6777777777777777</v>
      </c>
      <c r="J7145" s="12">
        <v>0</v>
      </c>
      <c r="K7145" s="12"/>
      <c r="L7145" s="12">
        <f>VartojimasGamyba!H7141</f>
        <v>1.145</v>
      </c>
      <c r="M7145" s="19">
        <f t="shared" si="1074"/>
        <v>0</v>
      </c>
      <c r="N7145" s="7">
        <f t="shared" si="1075"/>
        <v>0</v>
      </c>
      <c r="O7145" s="7">
        <f t="shared" si="1076"/>
        <v>0</v>
      </c>
      <c r="R7145" s="7"/>
      <c r="S7145" s="47">
        <f t="shared" si="1077"/>
        <v>0</v>
      </c>
      <c r="T7145" s="47">
        <f t="shared" si="1078"/>
        <v>0</v>
      </c>
      <c r="U7145" s="47">
        <f t="shared" si="1079"/>
        <v>155.68</v>
      </c>
      <c r="V7145" s="47">
        <f t="shared" si="1080"/>
        <v>43.81</v>
      </c>
      <c r="W7145" s="11"/>
    </row>
    <row r="7146" spans="1:23" x14ac:dyDescent="0.45">
      <c r="A7146" t="s">
        <v>7151</v>
      </c>
      <c r="B7146">
        <v>38.72</v>
      </c>
      <c r="D7146" s="1" t="str">
        <f>VartojimasGamyba!J7142</f>
        <v>2024-06-24-12</v>
      </c>
      <c r="E7146" s="7">
        <f>VartojimasGamyba!G7142</f>
        <v>2.1429999999999998</v>
      </c>
      <c r="F7146" s="11"/>
      <c r="G7146" s="12">
        <f t="shared" si="1081"/>
        <v>4.945444444444445</v>
      </c>
      <c r="H7146" s="12">
        <v>0</v>
      </c>
      <c r="I7146" s="12">
        <v>1.8555555555555554</v>
      </c>
      <c r="J7146" s="12">
        <v>0</v>
      </c>
      <c r="K7146" s="12"/>
      <c r="L7146" s="12">
        <f>VartojimasGamyba!H7142</f>
        <v>0.47299999999999998</v>
      </c>
      <c r="M7146" s="19">
        <f t="shared" si="1074"/>
        <v>0</v>
      </c>
      <c r="N7146" s="7">
        <f t="shared" si="1075"/>
        <v>0</v>
      </c>
      <c r="O7146" s="7">
        <f t="shared" si="1076"/>
        <v>0</v>
      </c>
      <c r="R7146" s="7"/>
      <c r="S7146" s="47">
        <f t="shared" si="1077"/>
        <v>0</v>
      </c>
      <c r="T7146" s="47">
        <f t="shared" si="1078"/>
        <v>0</v>
      </c>
      <c r="U7146" s="47">
        <f t="shared" si="1079"/>
        <v>139.01</v>
      </c>
      <c r="V7146" s="47">
        <f t="shared" si="1080"/>
        <v>27.14</v>
      </c>
      <c r="W7146" s="11"/>
    </row>
    <row r="7147" spans="1:23" x14ac:dyDescent="0.45">
      <c r="A7147" t="s">
        <v>7152</v>
      </c>
      <c r="B7147">
        <v>31.81</v>
      </c>
      <c r="D7147" s="1" t="str">
        <f>VartojimasGamyba!J7143</f>
        <v>2024-06-24-13</v>
      </c>
      <c r="E7147" s="7">
        <f>VartojimasGamyba!G7143</f>
        <v>2.113</v>
      </c>
      <c r="F7147" s="11"/>
      <c r="G7147" s="12">
        <f t="shared" si="1081"/>
        <v>4.7190000000000003</v>
      </c>
      <c r="H7147" s="12">
        <v>0</v>
      </c>
      <c r="I7147" s="12">
        <v>0.22644444444444467</v>
      </c>
      <c r="J7147" s="12">
        <v>0</v>
      </c>
      <c r="K7147" s="12"/>
      <c r="L7147" s="12">
        <f>VartojimasGamyba!H7143</f>
        <v>0.47899999999999998</v>
      </c>
      <c r="M7147" s="19">
        <f t="shared" si="1074"/>
        <v>1.4301999999999997</v>
      </c>
      <c r="N7147" s="7">
        <f t="shared" si="1075"/>
        <v>188.92941999999996</v>
      </c>
      <c r="O7147" s="7">
        <f t="shared" si="1076"/>
        <v>188.92941999999996</v>
      </c>
      <c r="R7147" s="7"/>
      <c r="S7147" s="47">
        <f t="shared" si="1077"/>
        <v>1.4301999999999997</v>
      </c>
      <c r="T7147" s="47">
        <f t="shared" si="1078"/>
        <v>0</v>
      </c>
      <c r="U7147" s="47">
        <f t="shared" si="1079"/>
        <v>132.1</v>
      </c>
      <c r="V7147" s="47">
        <f t="shared" si="1080"/>
        <v>20.229999999999997</v>
      </c>
      <c r="W7147" s="11"/>
    </row>
    <row r="7148" spans="1:23" x14ac:dyDescent="0.45">
      <c r="A7148" t="s">
        <v>7153</v>
      </c>
      <c r="B7148">
        <v>29.96</v>
      </c>
      <c r="D7148" s="1" t="str">
        <f>VartojimasGamyba!J7144</f>
        <v>2024-06-24-14</v>
      </c>
      <c r="E7148" s="7">
        <f>VartojimasGamyba!G7144</f>
        <v>1.4179999999999999</v>
      </c>
      <c r="F7148" s="11"/>
      <c r="G7148" s="12">
        <f t="shared" si="1081"/>
        <v>4.7190000000000003</v>
      </c>
      <c r="H7148" s="12">
        <v>0</v>
      </c>
      <c r="I7148" s="12">
        <v>0</v>
      </c>
      <c r="J7148" s="12">
        <v>0</v>
      </c>
      <c r="K7148" s="12"/>
      <c r="L7148" s="12">
        <f>VartojimasGamyba!H7144</f>
        <v>1.381</v>
      </c>
      <c r="M7148" s="19">
        <f t="shared" si="1074"/>
        <v>3.6999999999999922E-2</v>
      </c>
      <c r="N7148" s="7">
        <f t="shared" si="1075"/>
        <v>4.8192499999999896</v>
      </c>
      <c r="O7148" s="7">
        <f t="shared" si="1076"/>
        <v>4.8192499999999896</v>
      </c>
      <c r="R7148" s="7"/>
      <c r="S7148" s="47">
        <f t="shared" si="1077"/>
        <v>3.6999999999999922E-2</v>
      </c>
      <c r="T7148" s="47">
        <f t="shared" si="1078"/>
        <v>0</v>
      </c>
      <c r="U7148" s="47">
        <f t="shared" si="1079"/>
        <v>130.25</v>
      </c>
      <c r="V7148" s="47">
        <f t="shared" si="1080"/>
        <v>18.380000000000003</v>
      </c>
      <c r="W7148" s="11"/>
    </row>
    <row r="7149" spans="1:23" x14ac:dyDescent="0.45">
      <c r="A7149" t="s">
        <v>7154</v>
      </c>
      <c r="B7149">
        <v>30.93</v>
      </c>
      <c r="D7149" s="1" t="str">
        <f>VartojimasGamyba!J7145</f>
        <v>2024-06-24-15</v>
      </c>
      <c r="E7149" s="7">
        <f>VartojimasGamyba!G7145</f>
        <v>5.0999999999999997E-2</v>
      </c>
      <c r="F7149" s="11"/>
      <c r="G7149" s="12">
        <f t="shared" si="1081"/>
        <v>6.1640000000000006</v>
      </c>
      <c r="H7149" s="12">
        <v>1.4450000000000001</v>
      </c>
      <c r="I7149" s="12">
        <v>0</v>
      </c>
      <c r="J7149" s="12">
        <v>0</v>
      </c>
      <c r="K7149" s="12"/>
      <c r="L7149" s="12">
        <f>VartojimasGamyba!H7145</f>
        <v>1.496</v>
      </c>
      <c r="M7149" s="19">
        <f t="shared" si="1074"/>
        <v>0</v>
      </c>
      <c r="N7149" s="7">
        <f t="shared" si="1075"/>
        <v>0</v>
      </c>
      <c r="O7149" s="7">
        <f t="shared" si="1076"/>
        <v>0</v>
      </c>
      <c r="R7149" s="7"/>
      <c r="S7149" s="47">
        <f t="shared" si="1077"/>
        <v>1.4450000000000001</v>
      </c>
      <c r="T7149" s="47">
        <f t="shared" si="1078"/>
        <v>1.4450000000000001</v>
      </c>
      <c r="U7149" s="47">
        <f t="shared" si="1079"/>
        <v>131.22</v>
      </c>
      <c r="V7149" s="47">
        <f t="shared" si="1080"/>
        <v>19.350000000000001</v>
      </c>
      <c r="W7149" s="11"/>
    </row>
    <row r="7150" spans="1:23" x14ac:dyDescent="0.45">
      <c r="A7150" t="s">
        <v>7155</v>
      </c>
      <c r="B7150">
        <v>83.3</v>
      </c>
      <c r="D7150" s="1" t="str">
        <f>VartojimasGamyba!J7146</f>
        <v>2024-06-24-16</v>
      </c>
      <c r="E7150" s="7">
        <f>VartojimasGamyba!G7146</f>
        <v>2.5000000000000001E-2</v>
      </c>
      <c r="F7150" s="11"/>
      <c r="G7150" s="12">
        <f t="shared" si="1081"/>
        <v>6.45</v>
      </c>
      <c r="H7150" s="12">
        <v>0.28599999999999998</v>
      </c>
      <c r="I7150" s="12">
        <v>0</v>
      </c>
      <c r="J7150" s="12">
        <v>0</v>
      </c>
      <c r="K7150" s="12"/>
      <c r="L7150" s="12">
        <f>VartojimasGamyba!H7146</f>
        <v>0.311</v>
      </c>
      <c r="M7150" s="19">
        <f t="shared" si="1074"/>
        <v>0</v>
      </c>
      <c r="N7150" s="7">
        <f t="shared" si="1075"/>
        <v>0</v>
      </c>
      <c r="O7150" s="7">
        <f t="shared" si="1076"/>
        <v>0</v>
      </c>
      <c r="R7150" s="7"/>
      <c r="S7150" s="47">
        <f t="shared" si="1077"/>
        <v>0.28599999999999998</v>
      </c>
      <c r="T7150" s="47">
        <f t="shared" si="1078"/>
        <v>0.28599999999999998</v>
      </c>
      <c r="U7150" s="47">
        <f t="shared" si="1079"/>
        <v>183.59</v>
      </c>
      <c r="V7150" s="47">
        <f t="shared" si="1080"/>
        <v>71.72</v>
      </c>
      <c r="W7150" s="11"/>
    </row>
    <row r="7151" spans="1:23" x14ac:dyDescent="0.45">
      <c r="A7151" t="s">
        <v>7156</v>
      </c>
      <c r="B7151">
        <v>110.91</v>
      </c>
      <c r="D7151" s="1" t="str">
        <f>VartojimasGamyba!J7147</f>
        <v>2024-06-24-17</v>
      </c>
      <c r="E7151" s="7">
        <f>VartojimasGamyba!G7147</f>
        <v>2.1999999999999999E-2</v>
      </c>
      <c r="F7151" s="11"/>
      <c r="G7151" s="12">
        <f t="shared" si="1081"/>
        <v>6.58</v>
      </c>
      <c r="H7151" s="12">
        <v>0.13</v>
      </c>
      <c r="I7151" s="12">
        <v>0</v>
      </c>
      <c r="J7151" s="12">
        <v>0</v>
      </c>
      <c r="K7151" s="12"/>
      <c r="L7151" s="12">
        <f>VartojimasGamyba!H7147</f>
        <v>0.152</v>
      </c>
      <c r="M7151" s="19">
        <f t="shared" si="1074"/>
        <v>0</v>
      </c>
      <c r="N7151" s="7">
        <f t="shared" si="1075"/>
        <v>0</v>
      </c>
      <c r="O7151" s="7">
        <f t="shared" si="1076"/>
        <v>0</v>
      </c>
      <c r="R7151" s="7"/>
      <c r="S7151" s="47">
        <f t="shared" si="1077"/>
        <v>0.13</v>
      </c>
      <c r="T7151" s="47">
        <f t="shared" si="1078"/>
        <v>0.13</v>
      </c>
      <c r="U7151" s="47">
        <f t="shared" si="1079"/>
        <v>211.2</v>
      </c>
      <c r="V7151" s="47">
        <f t="shared" si="1080"/>
        <v>99.33</v>
      </c>
      <c r="W7151" s="11"/>
    </row>
    <row r="7152" spans="1:23" x14ac:dyDescent="0.45">
      <c r="A7152" t="s">
        <v>7157</v>
      </c>
      <c r="B7152">
        <v>127.22</v>
      </c>
      <c r="D7152" s="1" t="str">
        <f>VartojimasGamyba!J7148</f>
        <v>2024-06-24-18</v>
      </c>
      <c r="E7152" s="7">
        <f>VartojimasGamyba!G7148</f>
        <v>0.309</v>
      </c>
      <c r="F7152" s="11"/>
      <c r="G7152" s="12">
        <f t="shared" si="1081"/>
        <v>6.2711111111111109</v>
      </c>
      <c r="H7152" s="12">
        <v>0</v>
      </c>
      <c r="I7152" s="12">
        <v>0.30888888888888888</v>
      </c>
      <c r="J7152" s="12">
        <v>0</v>
      </c>
      <c r="K7152" s="12"/>
      <c r="L7152" s="12">
        <f>VartojimasGamyba!H7148</f>
        <v>3.1E-2</v>
      </c>
      <c r="M7152" s="19">
        <f t="shared" si="1074"/>
        <v>-2.7755575615628914E-17</v>
      </c>
      <c r="N7152" s="7">
        <f t="shared" si="1075"/>
        <v>-6.3146710083117339E-15</v>
      </c>
      <c r="O7152" s="7">
        <f t="shared" si="1076"/>
        <v>-6.3146710083117339E-15</v>
      </c>
      <c r="R7152" s="7"/>
      <c r="S7152" s="47">
        <f t="shared" si="1077"/>
        <v>-2.7755575615628914E-17</v>
      </c>
      <c r="T7152" s="47">
        <f t="shared" si="1078"/>
        <v>0</v>
      </c>
      <c r="U7152" s="47">
        <f t="shared" si="1079"/>
        <v>227.51</v>
      </c>
      <c r="V7152" s="47">
        <f t="shared" si="1080"/>
        <v>115.64</v>
      </c>
      <c r="W7152" s="11"/>
    </row>
    <row r="7153" spans="1:23" x14ac:dyDescent="0.45">
      <c r="A7153" t="s">
        <v>7158</v>
      </c>
      <c r="B7153">
        <v>150.02000000000001</v>
      </c>
      <c r="D7153" s="1" t="str">
        <f>VartojimasGamyba!J7149</f>
        <v>2024-06-24-19</v>
      </c>
      <c r="E7153" s="7">
        <f>VartojimasGamyba!G7149</f>
        <v>0.33500000000000002</v>
      </c>
      <c r="F7153" s="11"/>
      <c r="G7153" s="12">
        <f t="shared" si="1081"/>
        <v>5.8988888888888882</v>
      </c>
      <c r="H7153" s="12">
        <v>0</v>
      </c>
      <c r="I7153" s="12">
        <v>0.37222222222222229</v>
      </c>
      <c r="J7153" s="12">
        <v>0</v>
      </c>
      <c r="K7153" s="12"/>
      <c r="L7153" s="12">
        <f>VartojimasGamyba!H7149</f>
        <v>0</v>
      </c>
      <c r="M7153" s="19">
        <f t="shared" si="1074"/>
        <v>-5.5511151231257827E-17</v>
      </c>
      <c r="N7153" s="7">
        <f t="shared" si="1075"/>
        <v>-1.3894996264696147E-14</v>
      </c>
      <c r="O7153" s="7">
        <f t="shared" si="1076"/>
        <v>-1.3894996264696147E-14</v>
      </c>
      <c r="R7153" s="7"/>
      <c r="S7153" s="47">
        <f t="shared" si="1077"/>
        <v>-5.5511151231257827E-17</v>
      </c>
      <c r="T7153" s="47">
        <f t="shared" si="1078"/>
        <v>0</v>
      </c>
      <c r="U7153" s="47">
        <f t="shared" si="1079"/>
        <v>250.31</v>
      </c>
      <c r="V7153" s="47">
        <f t="shared" si="1080"/>
        <v>138.44</v>
      </c>
      <c r="W7153" s="11"/>
    </row>
    <row r="7154" spans="1:23" x14ac:dyDescent="0.45">
      <c r="A7154" t="s">
        <v>7159</v>
      </c>
      <c r="B7154">
        <v>200.06</v>
      </c>
      <c r="D7154" s="1" t="str">
        <f>VartojimasGamyba!J7150</f>
        <v>2024-06-24-20</v>
      </c>
      <c r="E7154" s="7">
        <f>VartojimasGamyba!G7150</f>
        <v>0.222</v>
      </c>
      <c r="F7154" s="11"/>
      <c r="G7154" s="12">
        <f t="shared" si="1081"/>
        <v>5.6522222222222211</v>
      </c>
      <c r="H7154" s="12">
        <v>0</v>
      </c>
      <c r="I7154" s="12">
        <v>0.24666666666666667</v>
      </c>
      <c r="J7154" s="12">
        <v>0</v>
      </c>
      <c r="K7154" s="12"/>
      <c r="L7154" s="12">
        <f>VartojimasGamyba!H7150</f>
        <v>0</v>
      </c>
      <c r="M7154" s="19">
        <f t="shared" si="1074"/>
        <v>0</v>
      </c>
      <c r="N7154" s="7">
        <f t="shared" si="1075"/>
        <v>0</v>
      </c>
      <c r="O7154" s="7">
        <f t="shared" si="1076"/>
        <v>0</v>
      </c>
      <c r="P7154" s="7" t="s">
        <v>8873</v>
      </c>
      <c r="R7154" s="7"/>
      <c r="S7154" s="47">
        <f t="shared" si="1077"/>
        <v>0</v>
      </c>
      <c r="T7154" s="47">
        <f t="shared" si="1078"/>
        <v>0</v>
      </c>
      <c r="U7154" s="47">
        <f t="shared" si="1079"/>
        <v>300.35000000000002</v>
      </c>
      <c r="V7154" s="47">
        <f t="shared" si="1080"/>
        <v>188.48</v>
      </c>
      <c r="W7154" s="11"/>
    </row>
    <row r="7155" spans="1:23" x14ac:dyDescent="0.45">
      <c r="A7155" t="s">
        <v>7160</v>
      </c>
      <c r="B7155">
        <v>209.32</v>
      </c>
      <c r="D7155" s="1" t="str">
        <f>VartojimasGamyba!J7151</f>
        <v>2024-06-24-21</v>
      </c>
      <c r="E7155" s="7">
        <f>VartojimasGamyba!G7151</f>
        <v>0.19900000000000001</v>
      </c>
      <c r="F7155" s="11"/>
      <c r="G7155" s="12">
        <f t="shared" si="1081"/>
        <v>5.4311111111111101</v>
      </c>
      <c r="H7155" s="12">
        <v>0</v>
      </c>
      <c r="I7155" s="12">
        <v>0.22111111111111112</v>
      </c>
      <c r="J7155" s="12">
        <v>0</v>
      </c>
      <c r="K7155" s="12"/>
      <c r="L7155" s="12">
        <f>VartojimasGamyba!H7151</f>
        <v>0</v>
      </c>
      <c r="M7155" s="19">
        <f t="shared" si="1074"/>
        <v>0</v>
      </c>
      <c r="N7155" s="7">
        <f t="shared" si="1075"/>
        <v>0</v>
      </c>
      <c r="O7155" s="7">
        <f t="shared" si="1076"/>
        <v>0</v>
      </c>
      <c r="P7155" s="7">
        <f>SUM(N7134:N7157)</f>
        <v>105.62900000000008</v>
      </c>
      <c r="R7155" s="7"/>
      <c r="S7155" s="47">
        <f t="shared" si="1077"/>
        <v>0</v>
      </c>
      <c r="T7155" s="47">
        <f t="shared" si="1078"/>
        <v>0</v>
      </c>
      <c r="U7155" s="47">
        <f t="shared" si="1079"/>
        <v>309.61</v>
      </c>
      <c r="V7155" s="47">
        <f t="shared" si="1080"/>
        <v>197.73999999999998</v>
      </c>
      <c r="W7155" s="11"/>
    </row>
    <row r="7156" spans="1:23" x14ac:dyDescent="0.45">
      <c r="A7156" t="s">
        <v>7161</v>
      </c>
      <c r="B7156">
        <v>156</v>
      </c>
      <c r="D7156" s="1" t="str">
        <f>VartojimasGamyba!J7152</f>
        <v>2024-06-24-22</v>
      </c>
      <c r="E7156" s="7">
        <f>VartojimasGamyba!G7152</f>
        <v>0.19400000000000001</v>
      </c>
      <c r="F7156" s="11"/>
      <c r="G7156" s="12">
        <f t="shared" si="1081"/>
        <v>5.2155555555555546</v>
      </c>
      <c r="H7156" s="12">
        <v>0</v>
      </c>
      <c r="I7156" s="12">
        <v>0.21555555555555558</v>
      </c>
      <c r="J7156" s="12">
        <v>0</v>
      </c>
      <c r="K7156" s="12"/>
      <c r="L7156" s="12">
        <f>VartojimasGamyba!H7152</f>
        <v>0</v>
      </c>
      <c r="M7156" s="19">
        <f t="shared" si="1074"/>
        <v>-2.7755575615628914E-17</v>
      </c>
      <c r="N7156" s="7">
        <f t="shared" si="1075"/>
        <v>-7.1134764745295348E-15</v>
      </c>
      <c r="O7156" s="7">
        <f t="shared" si="1076"/>
        <v>-7.1134764745295348E-15</v>
      </c>
      <c r="P7156" s="7" t="s">
        <v>8872</v>
      </c>
      <c r="R7156" s="7"/>
      <c r="S7156" s="47">
        <f t="shared" si="1077"/>
        <v>-2.7755575615628914E-17</v>
      </c>
      <c r="T7156" s="47">
        <f t="shared" si="1078"/>
        <v>0</v>
      </c>
      <c r="U7156" s="47">
        <f t="shared" si="1079"/>
        <v>256.29000000000002</v>
      </c>
      <c r="V7156" s="47">
        <f t="shared" si="1080"/>
        <v>144.41999999999999</v>
      </c>
      <c r="W7156" s="11"/>
    </row>
    <row r="7157" spans="1:23" x14ac:dyDescent="0.45">
      <c r="A7157" t="s">
        <v>7162</v>
      </c>
      <c r="B7157">
        <v>130.04</v>
      </c>
      <c r="D7157" s="1" t="str">
        <f>VartojimasGamyba!J7153</f>
        <v>2024-06-24-23</v>
      </c>
      <c r="E7157" s="7">
        <f>VartojimasGamyba!G7153</f>
        <v>0.19400000000000001</v>
      </c>
      <c r="F7157" s="11"/>
      <c r="G7157" s="12">
        <f t="shared" si="1081"/>
        <v>4.9999999999999991</v>
      </c>
      <c r="H7157" s="12">
        <v>0</v>
      </c>
      <c r="I7157" s="12">
        <v>0.21555555555555558</v>
      </c>
      <c r="J7157" s="12">
        <v>0</v>
      </c>
      <c r="K7157" s="12"/>
      <c r="L7157" s="12">
        <f>VartojimasGamyba!H7153</f>
        <v>0</v>
      </c>
      <c r="M7157" s="19">
        <f t="shared" si="1074"/>
        <v>-2.7755575615628914E-17</v>
      </c>
      <c r="N7157" s="7">
        <f t="shared" si="1075"/>
        <v>-6.3929417315478072E-15</v>
      </c>
      <c r="O7157" s="7">
        <f t="shared" si="1076"/>
        <v>-6.3929417315478072E-15</v>
      </c>
      <c r="P7157" s="7">
        <f>SUM(O7134:O7157)</f>
        <v>193.74867000000012</v>
      </c>
      <c r="Q7157" s="7">
        <f>SUMPRODUCT(B7134:B7157,E7134:E7157)+SUM(E7134:E7157)*$Z$21-SUMPRODUCT(B7134:B7157,L7134:L7157)+SUM(L7134:L7157)*ABS($Z$20)</f>
        <v>1123.8269599999999</v>
      </c>
      <c r="R7157" s="7"/>
      <c r="S7157" s="47">
        <f t="shared" si="1077"/>
        <v>-2.7755575615628914E-17</v>
      </c>
      <c r="T7157" s="47">
        <f t="shared" si="1078"/>
        <v>0</v>
      </c>
      <c r="U7157" s="47">
        <f t="shared" si="1079"/>
        <v>230.32999999999998</v>
      </c>
      <c r="V7157" s="47">
        <f t="shared" si="1080"/>
        <v>118.46</v>
      </c>
      <c r="W7157" s="11">
        <f>IF(P7157&lt;&gt;Q7157,1,0)</f>
        <v>1</v>
      </c>
    </row>
    <row r="7158" spans="1:23" x14ac:dyDescent="0.45">
      <c r="A7158" t="s">
        <v>7163</v>
      </c>
      <c r="B7158">
        <v>135.63</v>
      </c>
      <c r="D7158" s="9" t="str">
        <f>VartojimasGamyba!J7154</f>
        <v>2024-06-25-00</v>
      </c>
      <c r="E7158" s="8">
        <f>VartojimasGamyba!G7154</f>
        <v>0.13400000000000001</v>
      </c>
      <c r="F7158" s="11"/>
      <c r="G7158" s="7">
        <f>G7157+H7158-I7158</f>
        <v>4.85111111111111</v>
      </c>
      <c r="H7158" s="7">
        <v>0</v>
      </c>
      <c r="I7158" s="7">
        <v>0.1488888888888889</v>
      </c>
      <c r="J7158" s="7">
        <v>0</v>
      </c>
      <c r="L7158" s="7">
        <f>VartojimasGamyba!H7154</f>
        <v>0</v>
      </c>
      <c r="M7158" s="15">
        <f t="shared" si="1074"/>
        <v>0</v>
      </c>
      <c r="N7158" s="7">
        <f t="shared" si="1075"/>
        <v>0</v>
      </c>
      <c r="O7158" s="7">
        <f t="shared" si="1076"/>
        <v>0</v>
      </c>
      <c r="R7158" s="20" t="s">
        <v>8783</v>
      </c>
      <c r="S7158" s="47">
        <f t="shared" si="1077"/>
        <v>0</v>
      </c>
      <c r="T7158" s="47">
        <f t="shared" si="1078"/>
        <v>0</v>
      </c>
      <c r="U7158" s="47">
        <f t="shared" si="1079"/>
        <v>235.92000000000002</v>
      </c>
      <c r="V7158" s="47">
        <f t="shared" si="1080"/>
        <v>124.05</v>
      </c>
      <c r="W7158" s="11"/>
    </row>
    <row r="7159" spans="1:23" x14ac:dyDescent="0.45">
      <c r="A7159" t="s">
        <v>7164</v>
      </c>
      <c r="B7159">
        <v>161.88</v>
      </c>
      <c r="D7159" s="9" t="str">
        <f>VartojimasGamyba!J7155</f>
        <v>2024-06-25-01</v>
      </c>
      <c r="E7159" s="8">
        <f>VartojimasGamyba!G7155</f>
        <v>0.14599999999999999</v>
      </c>
      <c r="F7159" s="11"/>
      <c r="G7159" s="7">
        <f t="shared" ref="G7159:G7181" si="1082">G7158+H7159-I7159</f>
        <v>4.6888888888888882</v>
      </c>
      <c r="H7159" s="7">
        <v>0</v>
      </c>
      <c r="I7159" s="7">
        <v>0.16222222222222221</v>
      </c>
      <c r="J7159" s="7">
        <v>0</v>
      </c>
      <c r="L7159" s="7">
        <f>VartojimasGamyba!H7155</f>
        <v>0</v>
      </c>
      <c r="M7159" s="15">
        <f t="shared" si="1074"/>
        <v>0</v>
      </c>
      <c r="N7159" s="7">
        <f t="shared" si="1075"/>
        <v>0</v>
      </c>
      <c r="O7159" s="7">
        <f t="shared" si="1076"/>
        <v>0</v>
      </c>
      <c r="R7159" s="7"/>
      <c r="S7159" s="47">
        <f t="shared" si="1077"/>
        <v>0</v>
      </c>
      <c r="T7159" s="47">
        <f t="shared" si="1078"/>
        <v>0</v>
      </c>
      <c r="U7159" s="47">
        <f t="shared" si="1079"/>
        <v>262.17</v>
      </c>
      <c r="V7159" s="47">
        <f t="shared" si="1080"/>
        <v>150.29999999999998</v>
      </c>
      <c r="W7159" s="11"/>
    </row>
    <row r="7160" spans="1:23" x14ac:dyDescent="0.45">
      <c r="A7160" t="s">
        <v>7165</v>
      </c>
      <c r="B7160">
        <v>133.1</v>
      </c>
      <c r="D7160" s="9" t="str">
        <f>VartojimasGamyba!J7156</f>
        <v>2024-06-25-02</v>
      </c>
      <c r="E7160" s="8">
        <f>VartojimasGamyba!G7156</f>
        <v>0.188</v>
      </c>
      <c r="F7160" s="11"/>
      <c r="G7160" s="7">
        <f t="shared" si="1082"/>
        <v>4.4955555555555549</v>
      </c>
      <c r="H7160" s="7">
        <v>0</v>
      </c>
      <c r="I7160" s="7">
        <v>0.1933333333333333</v>
      </c>
      <c r="J7160" s="7">
        <v>0</v>
      </c>
      <c r="L7160" s="7">
        <f>VartojimasGamyba!H7156</f>
        <v>1.4E-2</v>
      </c>
      <c r="M7160" s="15">
        <f t="shared" si="1074"/>
        <v>0</v>
      </c>
      <c r="N7160" s="7">
        <f t="shared" si="1075"/>
        <v>0</v>
      </c>
      <c r="O7160" s="7">
        <f t="shared" si="1076"/>
        <v>0</v>
      </c>
      <c r="R7160" s="7"/>
      <c r="S7160" s="47">
        <f t="shared" si="1077"/>
        <v>0</v>
      </c>
      <c r="T7160" s="47">
        <f t="shared" si="1078"/>
        <v>0</v>
      </c>
      <c r="U7160" s="47">
        <f t="shared" si="1079"/>
        <v>233.39</v>
      </c>
      <c r="V7160" s="47">
        <f t="shared" si="1080"/>
        <v>121.52</v>
      </c>
      <c r="W7160" s="11"/>
    </row>
    <row r="7161" spans="1:23" x14ac:dyDescent="0.45">
      <c r="A7161" t="s">
        <v>7166</v>
      </c>
      <c r="B7161">
        <v>126.96</v>
      </c>
      <c r="D7161" s="9" t="str">
        <f>VartojimasGamyba!J7157</f>
        <v>2024-06-25-03</v>
      </c>
      <c r="E7161" s="8">
        <f>VartojimasGamyba!G7157</f>
        <v>6.3E-2</v>
      </c>
      <c r="F7161" s="11"/>
      <c r="G7161" s="7">
        <f t="shared" si="1082"/>
        <v>4.4955555555555557</v>
      </c>
      <c r="H7161" s="7">
        <v>8.9511731360403246E-16</v>
      </c>
      <c r="I7161" s="7">
        <v>0</v>
      </c>
      <c r="J7161" s="7">
        <v>0.05</v>
      </c>
      <c r="L7161" s="7">
        <f>VartojimasGamyba!H7157</f>
        <v>0.113</v>
      </c>
      <c r="M7161" s="15">
        <f t="shared" si="1074"/>
        <v>8.8817841970012523E-16</v>
      </c>
      <c r="N7161" s="7">
        <f t="shared" si="1075"/>
        <v>-5.7689999999997985</v>
      </c>
      <c r="O7161" s="7">
        <f t="shared" si="1076"/>
        <v>2.0183854587685346E-13</v>
      </c>
      <c r="R7161" s="7"/>
      <c r="S7161" s="47">
        <f t="shared" si="1077"/>
        <v>5.0000000000000891E-2</v>
      </c>
      <c r="T7161" s="47">
        <f t="shared" si="1078"/>
        <v>0.05</v>
      </c>
      <c r="U7161" s="47">
        <f t="shared" si="1079"/>
        <v>227.25</v>
      </c>
      <c r="V7161" s="47">
        <f t="shared" si="1080"/>
        <v>115.38</v>
      </c>
      <c r="W7161" s="11"/>
    </row>
    <row r="7162" spans="1:23" x14ac:dyDescent="0.45">
      <c r="A7162" t="s">
        <v>7167</v>
      </c>
      <c r="B7162">
        <v>118.8</v>
      </c>
      <c r="D7162" s="9" t="str">
        <f>VartojimasGamyba!J7158</f>
        <v>2024-06-25-04</v>
      </c>
      <c r="E7162" s="8">
        <f>VartojimasGamyba!G7158</f>
        <v>0.12</v>
      </c>
      <c r="F7162" s="11"/>
      <c r="G7162" s="7">
        <f t="shared" si="1082"/>
        <v>4.4955555555555557</v>
      </c>
      <c r="H7162" s="7">
        <v>0</v>
      </c>
      <c r="I7162" s="7">
        <v>-2.2204460492503131E-16</v>
      </c>
      <c r="J7162" s="7">
        <v>0.41700000000000004</v>
      </c>
      <c r="L7162" s="7">
        <f>VartojimasGamyba!H7158</f>
        <v>0.53700000000000003</v>
      </c>
      <c r="M7162" s="15">
        <f t="shared" si="1074"/>
        <v>0</v>
      </c>
      <c r="N7162" s="7">
        <f t="shared" si="1075"/>
        <v>-44.710740000000001</v>
      </c>
      <c r="O7162" s="7">
        <f t="shared" si="1076"/>
        <v>0</v>
      </c>
      <c r="R7162" s="7"/>
      <c r="S7162" s="47">
        <f t="shared" si="1077"/>
        <v>0.41700000000000004</v>
      </c>
      <c r="T7162" s="47">
        <f t="shared" si="1078"/>
        <v>0.41700000000000004</v>
      </c>
      <c r="U7162" s="47">
        <f t="shared" si="1079"/>
        <v>219.09</v>
      </c>
      <c r="V7162" s="47">
        <f t="shared" si="1080"/>
        <v>107.22</v>
      </c>
      <c r="W7162" s="11"/>
    </row>
    <row r="7163" spans="1:23" x14ac:dyDescent="0.45">
      <c r="A7163" t="s">
        <v>7168</v>
      </c>
      <c r="B7163">
        <v>112.55</v>
      </c>
      <c r="D7163" s="9" t="str">
        <f>VartojimasGamyba!J7159</f>
        <v>2024-06-25-05</v>
      </c>
      <c r="E7163" s="8">
        <f>VartojimasGamyba!G7159</f>
        <v>0</v>
      </c>
      <c r="F7163" s="11"/>
      <c r="G7163" s="7">
        <f t="shared" si="1082"/>
        <v>4.4955555555555557</v>
      </c>
      <c r="H7163" s="7">
        <v>0</v>
      </c>
      <c r="I7163" s="7">
        <v>-2.2204460492503131E-16</v>
      </c>
      <c r="J7163" s="7">
        <v>1.41</v>
      </c>
      <c r="L7163" s="7">
        <f>VartojimasGamyba!H7159</f>
        <v>1.41</v>
      </c>
      <c r="M7163" s="15">
        <f t="shared" si="1074"/>
        <v>0</v>
      </c>
      <c r="N7163" s="7">
        <f t="shared" si="1075"/>
        <v>-142.36769999999999</v>
      </c>
      <c r="O7163" s="7">
        <f t="shared" si="1076"/>
        <v>0</v>
      </c>
      <c r="R7163" s="7"/>
      <c r="S7163" s="47">
        <f t="shared" si="1077"/>
        <v>1.41</v>
      </c>
      <c r="T7163" s="47">
        <f t="shared" si="1078"/>
        <v>1.41</v>
      </c>
      <c r="U7163" s="47">
        <f t="shared" si="1079"/>
        <v>212.84</v>
      </c>
      <c r="V7163" s="47">
        <f t="shared" si="1080"/>
        <v>100.97</v>
      </c>
      <c r="W7163" s="11"/>
    </row>
    <row r="7164" spans="1:23" x14ac:dyDescent="0.45">
      <c r="A7164" t="s">
        <v>7169</v>
      </c>
      <c r="B7164">
        <v>118.84</v>
      </c>
      <c r="D7164" s="9" t="str">
        <f>VartojimasGamyba!J7160</f>
        <v>2024-06-25-06</v>
      </c>
      <c r="E7164" s="8">
        <f>VartojimasGamyba!G7160</f>
        <v>0</v>
      </c>
      <c r="F7164" s="11"/>
      <c r="G7164" s="7">
        <f t="shared" si="1082"/>
        <v>4.4955555555555557</v>
      </c>
      <c r="H7164" s="7">
        <v>1.1102230246251565E-16</v>
      </c>
      <c r="I7164" s="7">
        <v>0</v>
      </c>
      <c r="J7164" s="7">
        <v>2.3610000000000002</v>
      </c>
      <c r="L7164" s="7">
        <f>VartojimasGamyba!H7160</f>
        <v>2.3610000000000002</v>
      </c>
      <c r="M7164" s="15">
        <f t="shared" si="1074"/>
        <v>0</v>
      </c>
      <c r="N7164" s="7">
        <f t="shared" si="1075"/>
        <v>-253.24086000000003</v>
      </c>
      <c r="O7164" s="7">
        <f t="shared" si="1076"/>
        <v>0</v>
      </c>
      <c r="R7164" s="7"/>
      <c r="S7164" s="47">
        <f t="shared" si="1077"/>
        <v>2.3610000000000002</v>
      </c>
      <c r="T7164" s="47">
        <f t="shared" si="1078"/>
        <v>2.3610000000000002</v>
      </c>
      <c r="U7164" s="47">
        <f t="shared" si="1079"/>
        <v>219.13</v>
      </c>
      <c r="V7164" s="47">
        <f t="shared" si="1080"/>
        <v>107.26</v>
      </c>
      <c r="W7164" s="11"/>
    </row>
    <row r="7165" spans="1:23" x14ac:dyDescent="0.45">
      <c r="A7165" t="s">
        <v>7170</v>
      </c>
      <c r="B7165">
        <v>145.63999999999999</v>
      </c>
      <c r="D7165" s="9" t="str">
        <f>VartojimasGamyba!J7161</f>
        <v>2024-06-25-07</v>
      </c>
      <c r="E7165" s="8">
        <f>VartojimasGamyba!G7161</f>
        <v>1.9</v>
      </c>
      <c r="F7165" s="11"/>
      <c r="G7165" s="7">
        <f t="shared" si="1082"/>
        <v>4.4955555555555557</v>
      </c>
      <c r="H7165" s="7">
        <v>0</v>
      </c>
      <c r="I7165" s="7">
        <v>0</v>
      </c>
      <c r="J7165" s="7">
        <v>0.43999999999999995</v>
      </c>
      <c r="L7165" s="7">
        <f>VartojimasGamyba!H7161</f>
        <v>2.34</v>
      </c>
      <c r="M7165" s="15">
        <f t="shared" si="1074"/>
        <v>0</v>
      </c>
      <c r="N7165" s="7">
        <f t="shared" si="1075"/>
        <v>-58.986399999999982</v>
      </c>
      <c r="O7165" s="7">
        <f t="shared" si="1076"/>
        <v>0</v>
      </c>
      <c r="R7165" s="7"/>
      <c r="S7165" s="47">
        <f t="shared" si="1077"/>
        <v>0.43999999999999995</v>
      </c>
      <c r="T7165" s="47">
        <f t="shared" si="1078"/>
        <v>0.43999999999999995</v>
      </c>
      <c r="U7165" s="47">
        <f t="shared" si="1079"/>
        <v>245.93</v>
      </c>
      <c r="V7165" s="47">
        <f t="shared" si="1080"/>
        <v>134.05999999999997</v>
      </c>
      <c r="W7165" s="11"/>
    </row>
    <row r="7166" spans="1:23" x14ac:dyDescent="0.45">
      <c r="A7166" t="s">
        <v>7171</v>
      </c>
      <c r="B7166">
        <v>133.82</v>
      </c>
      <c r="D7166" s="9" t="str">
        <f>VartojimasGamyba!J7162</f>
        <v>2024-06-25-08</v>
      </c>
      <c r="E7166" s="8">
        <f>VartojimasGamyba!G7162</f>
        <v>2.56</v>
      </c>
      <c r="F7166" s="11"/>
      <c r="G7166" s="7">
        <f t="shared" si="1082"/>
        <v>4.3722222222222218</v>
      </c>
      <c r="H7166" s="7">
        <v>0</v>
      </c>
      <c r="I7166" s="7">
        <v>0.12333333333333357</v>
      </c>
      <c r="J7166" s="7">
        <v>0</v>
      </c>
      <c r="L7166" s="7">
        <f>VartojimasGamyba!H7162</f>
        <v>2.4489999999999998</v>
      </c>
      <c r="M7166" s="15">
        <f t="shared" si="1074"/>
        <v>0</v>
      </c>
      <c r="N7166" s="7">
        <f t="shared" si="1075"/>
        <v>0</v>
      </c>
      <c r="O7166" s="7">
        <f t="shared" si="1076"/>
        <v>0</v>
      </c>
      <c r="R7166" s="7"/>
      <c r="S7166" s="47">
        <f t="shared" si="1077"/>
        <v>0</v>
      </c>
      <c r="T7166" s="47">
        <f t="shared" si="1078"/>
        <v>0</v>
      </c>
      <c r="U7166" s="47">
        <f t="shared" si="1079"/>
        <v>234.11</v>
      </c>
      <c r="V7166" s="47">
        <f t="shared" si="1080"/>
        <v>122.24</v>
      </c>
      <c r="W7166" s="11"/>
    </row>
    <row r="7167" spans="1:23" x14ac:dyDescent="0.45">
      <c r="A7167" t="s">
        <v>7172</v>
      </c>
      <c r="B7167">
        <v>101.31</v>
      </c>
      <c r="D7167" s="9" t="str">
        <f>VartojimasGamyba!J7163</f>
        <v>2024-06-25-09</v>
      </c>
      <c r="E7167" s="8">
        <f>VartojimasGamyba!G7163</f>
        <v>0.751</v>
      </c>
      <c r="F7167" s="11"/>
      <c r="G7167" s="7">
        <f t="shared" si="1082"/>
        <v>4.3722222222222218</v>
      </c>
      <c r="H7167" s="7">
        <v>0</v>
      </c>
      <c r="I7167" s="7">
        <v>0</v>
      </c>
      <c r="J7167" s="7">
        <v>2.1419999999999999</v>
      </c>
      <c r="L7167" s="7">
        <f>VartojimasGamyba!H7163</f>
        <v>2.8929999999999998</v>
      </c>
      <c r="M7167" s="15">
        <f t="shared" si="1074"/>
        <v>0</v>
      </c>
      <c r="N7167" s="7">
        <f t="shared" si="1075"/>
        <v>-192.20166</v>
      </c>
      <c r="O7167" s="7">
        <f t="shared" si="1076"/>
        <v>0</v>
      </c>
      <c r="R7167" s="7"/>
      <c r="S7167" s="47">
        <f t="shared" si="1077"/>
        <v>2.1419999999999999</v>
      </c>
      <c r="T7167" s="47">
        <f t="shared" si="1078"/>
        <v>2.1419999999999999</v>
      </c>
      <c r="U7167" s="47">
        <f t="shared" si="1079"/>
        <v>201.60000000000002</v>
      </c>
      <c r="V7167" s="47">
        <f t="shared" si="1080"/>
        <v>89.73</v>
      </c>
      <c r="W7167" s="11"/>
    </row>
    <row r="7168" spans="1:23" x14ac:dyDescent="0.45">
      <c r="A7168" t="s">
        <v>7173</v>
      </c>
      <c r="B7168">
        <v>72.849999999999994</v>
      </c>
      <c r="D7168" s="9" t="str">
        <f>VartojimasGamyba!J7164</f>
        <v>2024-06-25-10</v>
      </c>
      <c r="E7168" s="8">
        <f>VartojimasGamyba!G7164</f>
        <v>0.31</v>
      </c>
      <c r="F7168" s="11"/>
      <c r="G7168" s="7">
        <f t="shared" si="1082"/>
        <v>4.3722222222222218</v>
      </c>
      <c r="H7168" s="7">
        <v>0</v>
      </c>
      <c r="I7168" s="7">
        <v>0</v>
      </c>
      <c r="J7168" s="7">
        <v>3.2389999999999999</v>
      </c>
      <c r="L7168" s="7">
        <f>VartojimasGamyba!H7164</f>
        <v>3.5489999999999999</v>
      </c>
      <c r="M7168" s="15">
        <f t="shared" si="1074"/>
        <v>0</v>
      </c>
      <c r="N7168" s="7">
        <f t="shared" si="1075"/>
        <v>-198.45352999999997</v>
      </c>
      <c r="O7168" s="7">
        <f t="shared" si="1076"/>
        <v>0</v>
      </c>
      <c r="R7168" s="7"/>
      <c r="S7168" s="47">
        <f t="shared" si="1077"/>
        <v>3.2389999999999999</v>
      </c>
      <c r="T7168" s="47">
        <f t="shared" si="1078"/>
        <v>3.2389999999999999</v>
      </c>
      <c r="U7168" s="47">
        <f t="shared" si="1079"/>
        <v>173.14</v>
      </c>
      <c r="V7168" s="47">
        <f t="shared" si="1080"/>
        <v>61.269999999999996</v>
      </c>
      <c r="W7168" s="11"/>
    </row>
    <row r="7169" spans="1:23" x14ac:dyDescent="0.45">
      <c r="A7169" t="s">
        <v>7174</v>
      </c>
      <c r="B7169">
        <v>34.26</v>
      </c>
      <c r="D7169" s="9" t="str">
        <f>VartojimasGamyba!J7165</f>
        <v>2024-06-25-11</v>
      </c>
      <c r="E7169" s="8">
        <f>VartojimasGamyba!G7165</f>
        <v>1E-3</v>
      </c>
      <c r="F7169" s="11"/>
      <c r="G7169" s="7">
        <f t="shared" si="1082"/>
        <v>4.3722222222222218</v>
      </c>
      <c r="H7169" s="7">
        <v>0</v>
      </c>
      <c r="I7169" s="7">
        <v>0</v>
      </c>
      <c r="J7169" s="7">
        <v>2.88</v>
      </c>
      <c r="L7169" s="7">
        <f>VartojimasGamyba!H7165</f>
        <v>2.8809999999999998</v>
      </c>
      <c r="M7169" s="15">
        <f t="shared" si="1074"/>
        <v>0</v>
      </c>
      <c r="N7169" s="7">
        <f t="shared" si="1075"/>
        <v>-65.318399999999997</v>
      </c>
      <c r="O7169" s="7">
        <f t="shared" si="1076"/>
        <v>0</v>
      </c>
      <c r="R7169" s="7"/>
      <c r="S7169" s="47">
        <f t="shared" si="1077"/>
        <v>2.88</v>
      </c>
      <c r="T7169" s="47">
        <f t="shared" si="1078"/>
        <v>2.88</v>
      </c>
      <c r="U7169" s="47">
        <f t="shared" si="1079"/>
        <v>134.55000000000001</v>
      </c>
      <c r="V7169" s="47">
        <f t="shared" si="1080"/>
        <v>22.68</v>
      </c>
      <c r="W7169" s="11"/>
    </row>
    <row r="7170" spans="1:23" x14ac:dyDescent="0.45">
      <c r="A7170" t="s">
        <v>7175</v>
      </c>
      <c r="B7170">
        <v>28.38</v>
      </c>
      <c r="D7170" s="9" t="str">
        <f>VartojimasGamyba!J7166</f>
        <v>2024-06-25-12</v>
      </c>
      <c r="E7170" s="8">
        <f>VartojimasGamyba!G7166</f>
        <v>0</v>
      </c>
      <c r="F7170" s="11"/>
      <c r="G7170" s="7">
        <f t="shared" si="1082"/>
        <v>4.3722222222222218</v>
      </c>
      <c r="H7170" s="7">
        <v>0</v>
      </c>
      <c r="I7170" s="7">
        <v>4.4408920985006262E-16</v>
      </c>
      <c r="J7170" s="7">
        <v>3.7559999999999998</v>
      </c>
      <c r="L7170" s="7">
        <f>VartojimasGamyba!H7166</f>
        <v>3.7559999999999998</v>
      </c>
      <c r="M7170" s="15">
        <f t="shared" si="1074"/>
        <v>0</v>
      </c>
      <c r="N7170" s="7">
        <f t="shared" si="1075"/>
        <v>-63.100799999999985</v>
      </c>
      <c r="O7170" s="7">
        <f t="shared" si="1076"/>
        <v>0</v>
      </c>
      <c r="R7170" s="7"/>
      <c r="S7170" s="47">
        <f t="shared" si="1077"/>
        <v>3.7559999999999998</v>
      </c>
      <c r="T7170" s="47">
        <f t="shared" si="1078"/>
        <v>3.7559999999999998</v>
      </c>
      <c r="U7170" s="47">
        <f t="shared" si="1079"/>
        <v>128.67000000000002</v>
      </c>
      <c r="V7170" s="47">
        <f t="shared" si="1080"/>
        <v>16.799999999999997</v>
      </c>
      <c r="W7170" s="11"/>
    </row>
    <row r="7171" spans="1:23" x14ac:dyDescent="0.45">
      <c r="A7171" t="s">
        <v>7176</v>
      </c>
      <c r="B7171">
        <v>26.1</v>
      </c>
      <c r="D7171" s="9" t="str">
        <f>VartojimasGamyba!J7167</f>
        <v>2024-06-25-13</v>
      </c>
      <c r="E7171" s="8">
        <f>VartojimasGamyba!G7167</f>
        <v>0</v>
      </c>
      <c r="F7171" s="11"/>
      <c r="G7171" s="7">
        <f t="shared" si="1082"/>
        <v>4.3722222222222218</v>
      </c>
      <c r="H7171" s="7">
        <v>0</v>
      </c>
      <c r="I7171" s="7">
        <v>0</v>
      </c>
      <c r="J7171" s="7">
        <v>3.3959999999999999</v>
      </c>
      <c r="L7171" s="7">
        <f>VartojimasGamyba!H7167</f>
        <v>3.3959999999999999</v>
      </c>
      <c r="M7171" s="15">
        <f t="shared" si="1074"/>
        <v>0</v>
      </c>
      <c r="N7171" s="7">
        <f t="shared" si="1075"/>
        <v>-49.309920000000005</v>
      </c>
      <c r="O7171" s="7">
        <f t="shared" si="1076"/>
        <v>0</v>
      </c>
      <c r="R7171" s="7"/>
      <c r="S7171" s="47">
        <f t="shared" si="1077"/>
        <v>3.3959999999999999</v>
      </c>
      <c r="T7171" s="47">
        <f t="shared" si="1078"/>
        <v>3.3959999999999999</v>
      </c>
      <c r="U7171" s="47">
        <f t="shared" si="1079"/>
        <v>126.39000000000001</v>
      </c>
      <c r="V7171" s="47">
        <f t="shared" si="1080"/>
        <v>14.520000000000001</v>
      </c>
      <c r="W7171" s="11"/>
    </row>
    <row r="7172" spans="1:23" x14ac:dyDescent="0.45">
      <c r="A7172" t="s">
        <v>7177</v>
      </c>
      <c r="B7172">
        <v>22.08</v>
      </c>
      <c r="D7172" s="9" t="str">
        <f>VartojimasGamyba!J7168</f>
        <v>2024-06-25-14</v>
      </c>
      <c r="E7172" s="8">
        <f>VartojimasGamyba!G7168</f>
        <v>0</v>
      </c>
      <c r="F7172" s="11"/>
      <c r="G7172" s="7">
        <f t="shared" si="1082"/>
        <v>6.47</v>
      </c>
      <c r="H7172" s="7">
        <v>2.097777777777778</v>
      </c>
      <c r="I7172" s="7">
        <v>0</v>
      </c>
      <c r="J7172" s="7">
        <v>0.52822222222222204</v>
      </c>
      <c r="L7172" s="7">
        <f>VartojimasGamyba!H7168</f>
        <v>2.6259999999999999</v>
      </c>
      <c r="M7172" s="15">
        <f t="shared" si="1074"/>
        <v>0</v>
      </c>
      <c r="N7172" s="7">
        <f t="shared" si="1075"/>
        <v>-5.5463333333333305</v>
      </c>
      <c r="O7172" s="7">
        <f t="shared" si="1076"/>
        <v>0</v>
      </c>
      <c r="R7172" s="7"/>
      <c r="S7172" s="47">
        <f t="shared" si="1077"/>
        <v>2.6259999999999999</v>
      </c>
      <c r="T7172" s="47">
        <f t="shared" si="1078"/>
        <v>2.6259999999999999</v>
      </c>
      <c r="U7172" s="47">
        <f t="shared" si="1079"/>
        <v>122.37</v>
      </c>
      <c r="V7172" s="47">
        <f t="shared" si="1080"/>
        <v>10.499999999999998</v>
      </c>
      <c r="W7172" s="11"/>
    </row>
    <row r="7173" spans="1:23" x14ac:dyDescent="0.45">
      <c r="A7173" t="s">
        <v>7178</v>
      </c>
      <c r="B7173">
        <v>22.77</v>
      </c>
      <c r="D7173" s="9" t="str">
        <f>VartojimasGamyba!J7169</f>
        <v>2024-06-25-15</v>
      </c>
      <c r="E7173" s="8">
        <f>VartojimasGamyba!G7169</f>
        <v>5.8000000000000003E-2</v>
      </c>
      <c r="F7173" s="11"/>
      <c r="G7173" s="7">
        <f t="shared" si="1082"/>
        <v>6.47</v>
      </c>
      <c r="H7173" s="7">
        <v>0</v>
      </c>
      <c r="I7173" s="7">
        <v>0</v>
      </c>
      <c r="J7173" s="7">
        <v>1.6679999999999999</v>
      </c>
      <c r="L7173" s="7">
        <f>VartojimasGamyba!H7169</f>
        <v>1.726</v>
      </c>
      <c r="M7173" s="15">
        <f t="shared" si="1074"/>
        <v>0</v>
      </c>
      <c r="N7173" s="7">
        <f t="shared" si="1075"/>
        <v>-18.664919999999999</v>
      </c>
      <c r="O7173" s="7">
        <f t="shared" si="1076"/>
        <v>0</v>
      </c>
      <c r="R7173" s="7"/>
      <c r="S7173" s="47">
        <f t="shared" si="1077"/>
        <v>1.6679999999999999</v>
      </c>
      <c r="T7173" s="47">
        <f t="shared" si="1078"/>
        <v>1.6679999999999999</v>
      </c>
      <c r="U7173" s="47">
        <f t="shared" si="1079"/>
        <v>123.06</v>
      </c>
      <c r="V7173" s="47">
        <f t="shared" si="1080"/>
        <v>11.19</v>
      </c>
      <c r="W7173" s="11"/>
    </row>
    <row r="7174" spans="1:23" x14ac:dyDescent="0.45">
      <c r="A7174" t="s">
        <v>7179</v>
      </c>
      <c r="B7174">
        <v>25.95</v>
      </c>
      <c r="D7174" s="9" t="str">
        <f>VartojimasGamyba!J7170</f>
        <v>2024-06-25-16</v>
      </c>
      <c r="E7174" s="8">
        <f>VartojimasGamyba!G7170</f>
        <v>0.13900000000000001</v>
      </c>
      <c r="F7174" s="11"/>
      <c r="G7174" s="7">
        <f t="shared" si="1082"/>
        <v>6.47</v>
      </c>
      <c r="H7174" s="7">
        <v>1.1102230246251565E-16</v>
      </c>
      <c r="I7174" s="7">
        <v>0</v>
      </c>
      <c r="J7174" s="7">
        <v>0.66400000000000003</v>
      </c>
      <c r="L7174" s="7">
        <f>VartojimasGamyba!H7170</f>
        <v>0.80300000000000005</v>
      </c>
      <c r="M7174" s="15">
        <f t="shared" si="1074"/>
        <v>0</v>
      </c>
      <c r="N7174" s="7">
        <f t="shared" si="1075"/>
        <v>-9.5416799999999995</v>
      </c>
      <c r="O7174" s="7">
        <f t="shared" si="1076"/>
        <v>0</v>
      </c>
      <c r="R7174" s="7"/>
      <c r="S7174" s="47">
        <f t="shared" si="1077"/>
        <v>0.66400000000000003</v>
      </c>
      <c r="T7174" s="47">
        <f t="shared" si="1078"/>
        <v>0.66400000000000003</v>
      </c>
      <c r="U7174" s="47">
        <f t="shared" si="1079"/>
        <v>126.24000000000001</v>
      </c>
      <c r="V7174" s="47">
        <f t="shared" si="1080"/>
        <v>14.37</v>
      </c>
      <c r="W7174" s="11"/>
    </row>
    <row r="7175" spans="1:23" x14ac:dyDescent="0.45">
      <c r="A7175" t="s">
        <v>7180</v>
      </c>
      <c r="B7175">
        <v>80.010000000000005</v>
      </c>
      <c r="D7175" s="9" t="str">
        <f>VartojimasGamyba!J7171</f>
        <v>2024-06-25-17</v>
      </c>
      <c r="E7175" s="8">
        <f>VartojimasGamyba!G7171</f>
        <v>0.129</v>
      </c>
      <c r="F7175" s="11"/>
      <c r="G7175" s="7">
        <f t="shared" si="1082"/>
        <v>6.4577777777777774</v>
      </c>
      <c r="H7175" s="7">
        <v>0</v>
      </c>
      <c r="I7175" s="7">
        <v>1.2222222222222232E-2</v>
      </c>
      <c r="J7175" s="7">
        <v>0</v>
      </c>
      <c r="L7175" s="7">
        <f>VartojimasGamyba!H7171</f>
        <v>0.11799999999999999</v>
      </c>
      <c r="M7175" s="15">
        <f t="shared" ref="M7175:M7238" si="1083">E7175+H7175-I7175*$J$2+J7175-L7175</f>
        <v>0</v>
      </c>
      <c r="N7175" s="7">
        <f t="shared" ref="N7175:N7238" si="1084">M7175*U7175-J7175*V7175</f>
        <v>0</v>
      </c>
      <c r="O7175" s="7">
        <f t="shared" ref="O7175:O7238" si="1085">(M7175)*(B7175+$Z$21)</f>
        <v>0</v>
      </c>
      <c r="R7175" s="7"/>
      <c r="S7175" s="47">
        <f t="shared" ref="S7175:S7238" si="1086">M7175+IF((L7175-E7175)&gt;0,(L7175-E7175),0)</f>
        <v>0</v>
      </c>
      <c r="T7175" s="47">
        <f t="shared" ref="T7175:T7238" si="1087">IF(L7175-E7175&lt;0,0,L7175-E7175)</f>
        <v>0</v>
      </c>
      <c r="U7175" s="47">
        <f t="shared" ref="U7175:U7238" si="1088">B7175+$Z$21</f>
        <v>180.3</v>
      </c>
      <c r="V7175" s="47">
        <f t="shared" ref="V7175:V7238" si="1089">B7175+$Z$20</f>
        <v>68.430000000000007</v>
      </c>
      <c r="W7175" s="11"/>
    </row>
    <row r="7176" spans="1:23" x14ac:dyDescent="0.45">
      <c r="A7176" t="s">
        <v>7181</v>
      </c>
      <c r="B7176">
        <v>110.82</v>
      </c>
      <c r="D7176" s="9" t="str">
        <f>VartojimasGamyba!J7172</f>
        <v>2024-06-25-18</v>
      </c>
      <c r="E7176" s="8">
        <f>VartojimasGamyba!G7172</f>
        <v>0.29499999999999998</v>
      </c>
      <c r="F7176" s="11"/>
      <c r="G7176" s="7">
        <f t="shared" si="1082"/>
        <v>6.1533333333333333</v>
      </c>
      <c r="H7176" s="7">
        <v>0</v>
      </c>
      <c r="I7176" s="7">
        <v>0.30444444444444441</v>
      </c>
      <c r="J7176" s="7">
        <v>0</v>
      </c>
      <c r="L7176" s="7">
        <f>VartojimasGamyba!H7172</f>
        <v>2.1000000000000001E-2</v>
      </c>
      <c r="M7176" s="15">
        <f t="shared" si="1083"/>
        <v>0</v>
      </c>
      <c r="N7176" s="7">
        <f t="shared" si="1084"/>
        <v>0</v>
      </c>
      <c r="O7176" s="7">
        <f t="shared" si="1085"/>
        <v>0</v>
      </c>
      <c r="R7176" s="7"/>
      <c r="S7176" s="47">
        <f t="shared" si="1086"/>
        <v>0</v>
      </c>
      <c r="T7176" s="47">
        <f t="shared" si="1087"/>
        <v>0</v>
      </c>
      <c r="U7176" s="47">
        <f t="shared" si="1088"/>
        <v>211.11</v>
      </c>
      <c r="V7176" s="47">
        <f t="shared" si="1089"/>
        <v>99.24</v>
      </c>
      <c r="W7176" s="11"/>
    </row>
    <row r="7177" spans="1:23" x14ac:dyDescent="0.45">
      <c r="A7177" t="s">
        <v>7182</v>
      </c>
      <c r="B7177">
        <v>181.67</v>
      </c>
      <c r="D7177" s="9" t="str">
        <f>VartojimasGamyba!J7173</f>
        <v>2024-06-25-19</v>
      </c>
      <c r="E7177" s="8">
        <f>VartojimasGamyba!G7173</f>
        <v>0.27700000000000002</v>
      </c>
      <c r="F7177" s="11"/>
      <c r="G7177" s="7">
        <f t="shared" si="1082"/>
        <v>5.8466666666666667</v>
      </c>
      <c r="H7177" s="7">
        <v>0</v>
      </c>
      <c r="I7177" s="7">
        <v>0.30666666666666664</v>
      </c>
      <c r="J7177" s="7">
        <v>0</v>
      </c>
      <c r="L7177" s="7">
        <f>VartojimasGamyba!H7173</f>
        <v>1E-3</v>
      </c>
      <c r="M7177" s="15">
        <f t="shared" si="1083"/>
        <v>5.6378512969246231E-17</v>
      </c>
      <c r="N7177" s="7">
        <f t="shared" si="1084"/>
        <v>1.5896485516808665E-14</v>
      </c>
      <c r="O7177" s="7">
        <f t="shared" si="1085"/>
        <v>1.5896485516808665E-14</v>
      </c>
      <c r="R7177" s="7"/>
      <c r="S7177" s="47">
        <f t="shared" si="1086"/>
        <v>5.6378512969246231E-17</v>
      </c>
      <c r="T7177" s="47">
        <f t="shared" si="1087"/>
        <v>0</v>
      </c>
      <c r="U7177" s="47">
        <f t="shared" si="1088"/>
        <v>281.95999999999998</v>
      </c>
      <c r="V7177" s="47">
        <f t="shared" si="1089"/>
        <v>170.08999999999997</v>
      </c>
      <c r="W7177" s="11"/>
    </row>
    <row r="7178" spans="1:23" x14ac:dyDescent="0.45">
      <c r="A7178" t="s">
        <v>7183</v>
      </c>
      <c r="B7178">
        <v>323.75</v>
      </c>
      <c r="D7178" s="9" t="str">
        <f>VartojimasGamyba!J7174</f>
        <v>2024-06-25-20</v>
      </c>
      <c r="E7178" s="8">
        <f>VartojimasGamyba!G7174</f>
        <v>0.314</v>
      </c>
      <c r="F7178" s="11"/>
      <c r="G7178" s="7">
        <f t="shared" si="1082"/>
        <v>5.4977777777777774</v>
      </c>
      <c r="H7178" s="7">
        <v>0</v>
      </c>
      <c r="I7178" s="7">
        <v>0.34888888888888892</v>
      </c>
      <c r="J7178" s="7">
        <v>0</v>
      </c>
      <c r="L7178" s="7">
        <f>VartojimasGamyba!H7174</f>
        <v>0</v>
      </c>
      <c r="M7178" s="15">
        <f t="shared" si="1083"/>
        <v>-5.5511151231257827E-17</v>
      </c>
      <c r="N7178" s="7">
        <f t="shared" si="1084"/>
        <v>-2.353894856810257E-14</v>
      </c>
      <c r="O7178" s="7">
        <f t="shared" si="1085"/>
        <v>-2.353894856810257E-14</v>
      </c>
      <c r="P7178" s="7" t="s">
        <v>8873</v>
      </c>
      <c r="R7178" s="7"/>
      <c r="S7178" s="47">
        <f t="shared" si="1086"/>
        <v>-5.5511151231257827E-17</v>
      </c>
      <c r="T7178" s="47">
        <f t="shared" si="1087"/>
        <v>0</v>
      </c>
      <c r="U7178" s="47">
        <f t="shared" si="1088"/>
        <v>424.04</v>
      </c>
      <c r="V7178" s="47">
        <f t="shared" si="1089"/>
        <v>312.17</v>
      </c>
      <c r="W7178" s="11"/>
    </row>
    <row r="7179" spans="1:23" x14ac:dyDescent="0.45">
      <c r="A7179" t="s">
        <v>7184</v>
      </c>
      <c r="B7179">
        <v>352.05</v>
      </c>
      <c r="D7179" s="9" t="str">
        <f>VartojimasGamyba!J7175</f>
        <v>2024-06-25-21</v>
      </c>
      <c r="E7179" s="8">
        <f>VartojimasGamyba!G7175</f>
        <v>0.16800000000000001</v>
      </c>
      <c r="F7179" s="11"/>
      <c r="G7179" s="7">
        <f t="shared" si="1082"/>
        <v>5.3111111111111109</v>
      </c>
      <c r="H7179" s="7">
        <v>0</v>
      </c>
      <c r="I7179" s="7">
        <v>0.1866666666666667</v>
      </c>
      <c r="J7179" s="7">
        <v>0</v>
      </c>
      <c r="L7179" s="7">
        <f>VartojimasGamyba!H7175</f>
        <v>0</v>
      </c>
      <c r="M7179" s="15">
        <f t="shared" si="1083"/>
        <v>-2.7755575615628914E-17</v>
      </c>
      <c r="N7179" s="7">
        <f t="shared" si="1084"/>
        <v>-1.2554957073973584E-14</v>
      </c>
      <c r="O7179" s="7">
        <f t="shared" si="1085"/>
        <v>-1.2554957073973584E-14</v>
      </c>
      <c r="P7179" s="7">
        <f>SUM(N7158:N7181)</f>
        <v>-1107.211943333333</v>
      </c>
      <c r="R7179" s="7"/>
      <c r="S7179" s="47">
        <f t="shared" si="1086"/>
        <v>-2.7755575615628914E-17</v>
      </c>
      <c r="T7179" s="47">
        <f t="shared" si="1087"/>
        <v>0</v>
      </c>
      <c r="U7179" s="47">
        <f t="shared" si="1088"/>
        <v>452.34000000000003</v>
      </c>
      <c r="V7179" s="47">
        <f t="shared" si="1089"/>
        <v>340.47</v>
      </c>
      <c r="W7179" s="11"/>
    </row>
    <row r="7180" spans="1:23" x14ac:dyDescent="0.45">
      <c r="A7180" t="s">
        <v>7185</v>
      </c>
      <c r="B7180">
        <v>312.64999999999998</v>
      </c>
      <c r="D7180" s="9" t="str">
        <f>VartojimasGamyba!J7176</f>
        <v>2024-06-25-22</v>
      </c>
      <c r="E7180" s="8">
        <f>VartojimasGamyba!G7176</f>
        <v>0.14099999999999999</v>
      </c>
      <c r="F7180" s="11"/>
      <c r="G7180" s="7">
        <f t="shared" si="1082"/>
        <v>5.1544444444444446</v>
      </c>
      <c r="H7180" s="7">
        <v>0</v>
      </c>
      <c r="I7180" s="7">
        <v>0.15666666666666665</v>
      </c>
      <c r="J7180" s="7">
        <v>0</v>
      </c>
      <c r="L7180" s="7">
        <f>VartojimasGamyba!H7176</f>
        <v>0</v>
      </c>
      <c r="M7180" s="15">
        <f t="shared" si="1083"/>
        <v>0</v>
      </c>
      <c r="N7180" s="7">
        <f t="shared" si="1084"/>
        <v>0</v>
      </c>
      <c r="O7180" s="7">
        <f t="shared" si="1085"/>
        <v>0</v>
      </c>
      <c r="P7180" s="7" t="s">
        <v>8872</v>
      </c>
      <c r="R7180" s="7"/>
      <c r="S7180" s="47">
        <f t="shared" si="1086"/>
        <v>0</v>
      </c>
      <c r="T7180" s="47">
        <f t="shared" si="1087"/>
        <v>0</v>
      </c>
      <c r="U7180" s="47">
        <f t="shared" si="1088"/>
        <v>412.94</v>
      </c>
      <c r="V7180" s="47">
        <f t="shared" si="1089"/>
        <v>301.07</v>
      </c>
      <c r="W7180" s="11"/>
    </row>
    <row r="7181" spans="1:23" x14ac:dyDescent="0.45">
      <c r="A7181" t="s">
        <v>7186</v>
      </c>
      <c r="B7181">
        <v>197.72</v>
      </c>
      <c r="D7181" s="9" t="str">
        <f>VartojimasGamyba!J7177</f>
        <v>2024-06-25-23</v>
      </c>
      <c r="E7181" s="8">
        <f>VartojimasGamyba!G7177</f>
        <v>0.13900000000000001</v>
      </c>
      <c r="F7181" s="11"/>
      <c r="G7181" s="7">
        <f t="shared" si="1082"/>
        <v>5</v>
      </c>
      <c r="H7181" s="7">
        <v>0</v>
      </c>
      <c r="I7181" s="7">
        <v>0.15444444444444447</v>
      </c>
      <c r="J7181" s="7">
        <v>0</v>
      </c>
      <c r="L7181" s="7">
        <f>VartojimasGamyba!H7177</f>
        <v>0</v>
      </c>
      <c r="M7181" s="15">
        <f t="shared" si="1083"/>
        <v>0</v>
      </c>
      <c r="N7181" s="7">
        <f t="shared" si="1084"/>
        <v>0</v>
      </c>
      <c r="O7181" s="7">
        <f t="shared" si="1085"/>
        <v>0</v>
      </c>
      <c r="P7181" s="7">
        <f>SUM(O7158:O7181)</f>
        <v>1.8164112575158597E-13</v>
      </c>
      <c r="Q7181" s="7">
        <f>SUMPRODUCT(B7158:B7181,E7158:E7181)+SUM(E7158:E7181)*$Z$21-SUMPRODUCT(B7158:B7181,L7158:L7181)+SUM(L7158:L7181)*ABS($Z$20)</f>
        <v>118.75272000000098</v>
      </c>
      <c r="R7181" s="7"/>
      <c r="S7181" s="47">
        <f t="shared" si="1086"/>
        <v>0</v>
      </c>
      <c r="T7181" s="47">
        <f t="shared" si="1087"/>
        <v>0</v>
      </c>
      <c r="U7181" s="47">
        <f t="shared" si="1088"/>
        <v>298.01</v>
      </c>
      <c r="V7181" s="47">
        <f t="shared" si="1089"/>
        <v>186.14</v>
      </c>
      <c r="W7181" s="11">
        <f>IF(P7181&lt;&gt;Q7181,1,0)</f>
        <v>1</v>
      </c>
    </row>
    <row r="7182" spans="1:23" x14ac:dyDescent="0.45">
      <c r="A7182" t="s">
        <v>7187</v>
      </c>
      <c r="B7182">
        <v>130.1</v>
      </c>
      <c r="D7182" s="1" t="str">
        <f>VartojimasGamyba!J7178</f>
        <v>2024-06-26-00</v>
      </c>
      <c r="E7182" s="7">
        <f>VartojimasGamyba!G7178</f>
        <v>9.2999999999999999E-2</v>
      </c>
      <c r="F7182" s="11"/>
      <c r="G7182" s="12">
        <f>G7181+H7182-I7182</f>
        <v>4.8966666666666665</v>
      </c>
      <c r="H7182" s="12">
        <v>0</v>
      </c>
      <c r="I7182" s="12">
        <v>0.10333333333333333</v>
      </c>
      <c r="J7182" s="12">
        <v>0</v>
      </c>
      <c r="K7182" s="12"/>
      <c r="L7182" s="12">
        <f>VartojimasGamyba!H7178</f>
        <v>0</v>
      </c>
      <c r="M7182" s="19">
        <f t="shared" si="1083"/>
        <v>0</v>
      </c>
      <c r="N7182" s="7">
        <f t="shared" si="1084"/>
        <v>0</v>
      </c>
      <c r="O7182" s="7">
        <f t="shared" si="1085"/>
        <v>0</v>
      </c>
      <c r="R7182" s="20" t="s">
        <v>8783</v>
      </c>
      <c r="S7182" s="47">
        <f t="shared" si="1086"/>
        <v>0</v>
      </c>
      <c r="T7182" s="47">
        <f t="shared" si="1087"/>
        <v>0</v>
      </c>
      <c r="U7182" s="47">
        <f t="shared" si="1088"/>
        <v>230.39</v>
      </c>
      <c r="V7182" s="47">
        <f t="shared" si="1089"/>
        <v>118.52</v>
      </c>
      <c r="W7182" s="11"/>
    </row>
    <row r="7183" spans="1:23" x14ac:dyDescent="0.45">
      <c r="A7183" t="s">
        <v>7188</v>
      </c>
      <c r="B7183">
        <v>180.01</v>
      </c>
      <c r="D7183" s="1" t="str">
        <f>VartojimasGamyba!J7179</f>
        <v>2024-06-26-01</v>
      </c>
      <c r="E7183" s="7">
        <f>VartojimasGamyba!G7179</f>
        <v>0.17699999999999999</v>
      </c>
      <c r="F7183" s="11"/>
      <c r="G7183" s="12">
        <f t="shared" ref="G7183:G7205" si="1090">G7182+H7183-I7183</f>
        <v>4.7</v>
      </c>
      <c r="H7183" s="12">
        <v>0</v>
      </c>
      <c r="I7183" s="12">
        <v>0.19666666666666666</v>
      </c>
      <c r="J7183" s="12">
        <v>0</v>
      </c>
      <c r="K7183" s="12"/>
      <c r="L7183" s="12">
        <f>VartojimasGamyba!H7179</f>
        <v>0</v>
      </c>
      <c r="M7183" s="19">
        <f t="shared" si="1083"/>
        <v>0</v>
      </c>
      <c r="N7183" s="7">
        <f t="shared" si="1084"/>
        <v>0</v>
      </c>
      <c r="O7183" s="7">
        <f t="shared" si="1085"/>
        <v>0</v>
      </c>
      <c r="R7183" s="7"/>
      <c r="S7183" s="47">
        <f t="shared" si="1086"/>
        <v>0</v>
      </c>
      <c r="T7183" s="47">
        <f t="shared" si="1087"/>
        <v>0</v>
      </c>
      <c r="U7183" s="47">
        <f t="shared" si="1088"/>
        <v>280.3</v>
      </c>
      <c r="V7183" s="47">
        <f t="shared" si="1089"/>
        <v>168.42999999999998</v>
      </c>
      <c r="W7183" s="11"/>
    </row>
    <row r="7184" spans="1:23" x14ac:dyDescent="0.45">
      <c r="A7184" t="s">
        <v>7189</v>
      </c>
      <c r="B7184">
        <v>180</v>
      </c>
      <c r="D7184" s="1" t="str">
        <f>VartojimasGamyba!J7180</f>
        <v>2024-06-26-02</v>
      </c>
      <c r="E7184" s="7">
        <f>VartojimasGamyba!G7180</f>
        <v>0.26900000000000002</v>
      </c>
      <c r="F7184" s="11"/>
      <c r="G7184" s="12">
        <f t="shared" si="1090"/>
        <v>4.413333333333334</v>
      </c>
      <c r="H7184" s="12">
        <v>0</v>
      </c>
      <c r="I7184" s="12">
        <v>0.28666666666666663</v>
      </c>
      <c r="J7184" s="12">
        <v>0</v>
      </c>
      <c r="K7184" s="12"/>
      <c r="L7184" s="12">
        <f>VartojimasGamyba!H7180</f>
        <v>1.0999999999999999E-2</v>
      </c>
      <c r="M7184" s="19">
        <f t="shared" si="1083"/>
        <v>6.591949208711867E-17</v>
      </c>
      <c r="N7184" s="7">
        <f t="shared" si="1084"/>
        <v>1.8476574437098493E-14</v>
      </c>
      <c r="O7184" s="7">
        <f t="shared" si="1085"/>
        <v>1.8476574437098493E-14</v>
      </c>
      <c r="R7184" s="7"/>
      <c r="S7184" s="47">
        <f t="shared" si="1086"/>
        <v>6.591949208711867E-17</v>
      </c>
      <c r="T7184" s="47">
        <f t="shared" si="1087"/>
        <v>0</v>
      </c>
      <c r="U7184" s="47">
        <f t="shared" si="1088"/>
        <v>280.29000000000002</v>
      </c>
      <c r="V7184" s="47">
        <f t="shared" si="1089"/>
        <v>168.42</v>
      </c>
      <c r="W7184" s="11"/>
    </row>
    <row r="7185" spans="1:23" x14ac:dyDescent="0.45">
      <c r="A7185" t="s">
        <v>7190</v>
      </c>
      <c r="B7185">
        <v>159.4</v>
      </c>
      <c r="D7185" s="1" t="str">
        <f>VartojimasGamyba!J7181</f>
        <v>2024-06-26-03</v>
      </c>
      <c r="E7185" s="7">
        <f>VartojimasGamyba!G7181</f>
        <v>0.224</v>
      </c>
      <c r="F7185" s="11"/>
      <c r="G7185" s="12">
        <f t="shared" si="1090"/>
        <v>4.232222222222223</v>
      </c>
      <c r="H7185" s="12">
        <v>0</v>
      </c>
      <c r="I7185" s="12">
        <v>0.18111111111111108</v>
      </c>
      <c r="J7185" s="12">
        <v>0</v>
      </c>
      <c r="K7185" s="12"/>
      <c r="L7185" s="12">
        <f>VartojimasGamyba!H7181</f>
        <v>6.0999999999999999E-2</v>
      </c>
      <c r="M7185" s="19">
        <f t="shared" si="1083"/>
        <v>0</v>
      </c>
      <c r="N7185" s="7">
        <f t="shared" si="1084"/>
        <v>0</v>
      </c>
      <c r="O7185" s="7">
        <f t="shared" si="1085"/>
        <v>0</v>
      </c>
      <c r="R7185" s="7"/>
      <c r="S7185" s="47">
        <f t="shared" si="1086"/>
        <v>0</v>
      </c>
      <c r="T7185" s="47">
        <f t="shared" si="1087"/>
        <v>0</v>
      </c>
      <c r="U7185" s="47">
        <f t="shared" si="1088"/>
        <v>259.69</v>
      </c>
      <c r="V7185" s="47">
        <f t="shared" si="1089"/>
        <v>147.82</v>
      </c>
      <c r="W7185" s="11"/>
    </row>
    <row r="7186" spans="1:23" x14ac:dyDescent="0.45">
      <c r="A7186" t="s">
        <v>7191</v>
      </c>
      <c r="B7186">
        <v>97.94</v>
      </c>
      <c r="D7186" s="1" t="str">
        <f>VartojimasGamyba!J7182</f>
        <v>2024-06-26-04</v>
      </c>
      <c r="E7186" s="7">
        <f>VartojimasGamyba!G7182</f>
        <v>0</v>
      </c>
      <c r="F7186" s="11"/>
      <c r="G7186" s="12">
        <f t="shared" si="1090"/>
        <v>4.232222222222223</v>
      </c>
      <c r="H7186" s="12">
        <v>0</v>
      </c>
      <c r="I7186" s="12">
        <v>0</v>
      </c>
      <c r="J7186" s="12">
        <v>0.52400000000000002</v>
      </c>
      <c r="K7186" s="12"/>
      <c r="L7186" s="12">
        <f>VartojimasGamyba!H7182</f>
        <v>0.52400000000000002</v>
      </c>
      <c r="M7186" s="19">
        <f t="shared" si="1083"/>
        <v>0</v>
      </c>
      <c r="N7186" s="7">
        <f t="shared" si="1084"/>
        <v>-45.25264</v>
      </c>
      <c r="O7186" s="7">
        <f t="shared" si="1085"/>
        <v>0</v>
      </c>
      <c r="R7186" s="7"/>
      <c r="S7186" s="47">
        <f t="shared" si="1086"/>
        <v>0.52400000000000002</v>
      </c>
      <c r="T7186" s="47">
        <f t="shared" si="1087"/>
        <v>0.52400000000000002</v>
      </c>
      <c r="U7186" s="47">
        <f t="shared" si="1088"/>
        <v>198.23000000000002</v>
      </c>
      <c r="V7186" s="47">
        <f t="shared" si="1089"/>
        <v>86.36</v>
      </c>
      <c r="W7186" s="11"/>
    </row>
    <row r="7187" spans="1:23" x14ac:dyDescent="0.45">
      <c r="A7187" t="s">
        <v>7192</v>
      </c>
      <c r="B7187">
        <v>82.6</v>
      </c>
      <c r="D7187" s="1" t="str">
        <f>VartojimasGamyba!J7183</f>
        <v>2024-06-26-05</v>
      </c>
      <c r="E7187" s="7">
        <f>VartojimasGamyba!G7183</f>
        <v>0</v>
      </c>
      <c r="F7187" s="11"/>
      <c r="G7187" s="12">
        <f t="shared" si="1090"/>
        <v>4.232222222222223</v>
      </c>
      <c r="H7187" s="12">
        <v>0</v>
      </c>
      <c r="I7187" s="12">
        <v>0</v>
      </c>
      <c r="J7187" s="12">
        <v>1.512</v>
      </c>
      <c r="K7187" s="12"/>
      <c r="L7187" s="12">
        <f>VartojimasGamyba!H7183</f>
        <v>1.512</v>
      </c>
      <c r="M7187" s="19">
        <f t="shared" si="1083"/>
        <v>0</v>
      </c>
      <c r="N7187" s="7">
        <f t="shared" si="1084"/>
        <v>-107.38224</v>
      </c>
      <c r="O7187" s="7">
        <f t="shared" si="1085"/>
        <v>0</v>
      </c>
      <c r="R7187" s="7"/>
      <c r="S7187" s="47">
        <f t="shared" si="1086"/>
        <v>1.512</v>
      </c>
      <c r="T7187" s="47">
        <f t="shared" si="1087"/>
        <v>1.512</v>
      </c>
      <c r="U7187" s="47">
        <f t="shared" si="1088"/>
        <v>182.89</v>
      </c>
      <c r="V7187" s="47">
        <f t="shared" si="1089"/>
        <v>71.02</v>
      </c>
      <c r="W7187" s="11"/>
    </row>
    <row r="7188" spans="1:23" x14ac:dyDescent="0.45">
      <c r="A7188" t="s">
        <v>7193</v>
      </c>
      <c r="B7188">
        <v>82.6</v>
      </c>
      <c r="D7188" s="1" t="str">
        <f>VartojimasGamyba!J7184</f>
        <v>2024-06-26-06</v>
      </c>
      <c r="E7188" s="7">
        <f>VartojimasGamyba!G7184</f>
        <v>0</v>
      </c>
      <c r="F7188" s="11"/>
      <c r="G7188" s="12">
        <f t="shared" si="1090"/>
        <v>4.232222222222223</v>
      </c>
      <c r="H7188" s="12">
        <v>0</v>
      </c>
      <c r="I7188" s="12">
        <v>0</v>
      </c>
      <c r="J7188" s="12">
        <v>2.44</v>
      </c>
      <c r="K7188" s="12"/>
      <c r="L7188" s="12">
        <f>VartojimasGamyba!H7184</f>
        <v>2.44</v>
      </c>
      <c r="M7188" s="19">
        <f t="shared" si="1083"/>
        <v>0</v>
      </c>
      <c r="N7188" s="7">
        <f t="shared" si="1084"/>
        <v>-173.28879999999998</v>
      </c>
      <c r="O7188" s="7">
        <f t="shared" si="1085"/>
        <v>0</v>
      </c>
      <c r="R7188" s="7"/>
      <c r="S7188" s="47">
        <f t="shared" si="1086"/>
        <v>2.44</v>
      </c>
      <c r="T7188" s="47">
        <f t="shared" si="1087"/>
        <v>2.44</v>
      </c>
      <c r="U7188" s="47">
        <f t="shared" si="1088"/>
        <v>182.89</v>
      </c>
      <c r="V7188" s="47">
        <f t="shared" si="1089"/>
        <v>71.02</v>
      </c>
      <c r="W7188" s="11"/>
    </row>
    <row r="7189" spans="1:23" x14ac:dyDescent="0.45">
      <c r="A7189" t="s">
        <v>7194</v>
      </c>
      <c r="B7189">
        <v>150.04</v>
      </c>
      <c r="D7189" s="1" t="str">
        <f>VartojimasGamyba!J7185</f>
        <v>2024-06-26-07</v>
      </c>
      <c r="E7189" s="7">
        <f>VartojimasGamyba!G7185</f>
        <v>0</v>
      </c>
      <c r="F7189" s="11"/>
      <c r="G7189" s="12">
        <f t="shared" si="1090"/>
        <v>4.232222222222223</v>
      </c>
      <c r="H7189" s="12">
        <v>2.2204460492503131E-16</v>
      </c>
      <c r="I7189" s="12">
        <v>0</v>
      </c>
      <c r="J7189" s="12">
        <v>3.1339999999999999</v>
      </c>
      <c r="K7189" s="12"/>
      <c r="L7189" s="12">
        <f>VartojimasGamyba!H7185</f>
        <v>3.1339999999999999</v>
      </c>
      <c r="M7189" s="19">
        <f t="shared" si="1083"/>
        <v>0</v>
      </c>
      <c r="N7189" s="7">
        <f t="shared" si="1084"/>
        <v>-433.93363999999991</v>
      </c>
      <c r="O7189" s="7">
        <f t="shared" si="1085"/>
        <v>0</v>
      </c>
      <c r="R7189" s="7"/>
      <c r="S7189" s="47">
        <f t="shared" si="1086"/>
        <v>3.1339999999999999</v>
      </c>
      <c r="T7189" s="47">
        <f t="shared" si="1087"/>
        <v>3.1339999999999999</v>
      </c>
      <c r="U7189" s="47">
        <f t="shared" si="1088"/>
        <v>250.32999999999998</v>
      </c>
      <c r="V7189" s="47">
        <f t="shared" si="1089"/>
        <v>138.45999999999998</v>
      </c>
      <c r="W7189" s="11"/>
    </row>
    <row r="7190" spans="1:23" x14ac:dyDescent="0.45">
      <c r="A7190" t="s">
        <v>7195</v>
      </c>
      <c r="B7190">
        <v>120.05</v>
      </c>
      <c r="D7190" s="1" t="str">
        <f>VartojimasGamyba!J7186</f>
        <v>2024-06-26-08</v>
      </c>
      <c r="E7190" s="7">
        <f>VartojimasGamyba!G7186</f>
        <v>0</v>
      </c>
      <c r="F7190" s="11"/>
      <c r="G7190" s="12">
        <f t="shared" si="1090"/>
        <v>4.232222222222223</v>
      </c>
      <c r="H7190" s="12">
        <v>0</v>
      </c>
      <c r="I7190" s="12">
        <v>0</v>
      </c>
      <c r="J7190" s="12">
        <v>3.7679999999999998</v>
      </c>
      <c r="K7190" s="12"/>
      <c r="L7190" s="12">
        <f>VartojimasGamyba!H7186</f>
        <v>3.7679999999999998</v>
      </c>
      <c r="M7190" s="19">
        <f t="shared" si="1083"/>
        <v>0</v>
      </c>
      <c r="N7190" s="7">
        <f t="shared" si="1084"/>
        <v>-408.71495999999996</v>
      </c>
      <c r="O7190" s="7">
        <f t="shared" si="1085"/>
        <v>0</v>
      </c>
      <c r="R7190" s="7"/>
      <c r="S7190" s="47">
        <f t="shared" si="1086"/>
        <v>3.7679999999999998</v>
      </c>
      <c r="T7190" s="47">
        <f t="shared" si="1087"/>
        <v>3.7679999999999998</v>
      </c>
      <c r="U7190" s="47">
        <f t="shared" si="1088"/>
        <v>220.34</v>
      </c>
      <c r="V7190" s="47">
        <f t="shared" si="1089"/>
        <v>108.47</v>
      </c>
      <c r="W7190" s="11"/>
    </row>
    <row r="7191" spans="1:23" x14ac:dyDescent="0.45">
      <c r="A7191" t="s">
        <v>7196</v>
      </c>
      <c r="B7191">
        <v>81.41</v>
      </c>
      <c r="D7191" s="1" t="str">
        <f>VartojimasGamyba!J7187</f>
        <v>2024-06-26-09</v>
      </c>
      <c r="E7191" s="7">
        <f>VartojimasGamyba!G7187</f>
        <v>0</v>
      </c>
      <c r="F7191" s="11"/>
      <c r="G7191" s="12">
        <f t="shared" si="1090"/>
        <v>4.232222222222223</v>
      </c>
      <c r="H7191" s="12">
        <v>0</v>
      </c>
      <c r="I7191" s="12">
        <v>0</v>
      </c>
      <c r="J7191" s="12">
        <v>2.66</v>
      </c>
      <c r="K7191" s="12"/>
      <c r="L7191" s="12">
        <f>VartojimasGamyba!H7187</f>
        <v>2.66</v>
      </c>
      <c r="M7191" s="19">
        <f t="shared" si="1083"/>
        <v>0</v>
      </c>
      <c r="N7191" s="7">
        <f t="shared" si="1084"/>
        <v>-185.74780000000001</v>
      </c>
      <c r="O7191" s="7">
        <f t="shared" si="1085"/>
        <v>0</v>
      </c>
      <c r="R7191" s="7"/>
      <c r="S7191" s="47">
        <f t="shared" si="1086"/>
        <v>2.66</v>
      </c>
      <c r="T7191" s="47">
        <f t="shared" si="1087"/>
        <v>2.66</v>
      </c>
      <c r="U7191" s="47">
        <f t="shared" si="1088"/>
        <v>181.7</v>
      </c>
      <c r="V7191" s="47">
        <f t="shared" si="1089"/>
        <v>69.83</v>
      </c>
      <c r="W7191" s="11"/>
    </row>
    <row r="7192" spans="1:23" x14ac:dyDescent="0.45">
      <c r="A7192" t="s">
        <v>7197</v>
      </c>
      <c r="B7192">
        <v>59.91</v>
      </c>
      <c r="D7192" s="1" t="str">
        <f>VartojimasGamyba!J7188</f>
        <v>2024-06-26-10</v>
      </c>
      <c r="E7192" s="7">
        <f>VartojimasGamyba!G7188</f>
        <v>0</v>
      </c>
      <c r="F7192" s="11"/>
      <c r="G7192" s="12">
        <f t="shared" si="1090"/>
        <v>4.2322222222222212</v>
      </c>
      <c r="H7192" s="12">
        <v>0</v>
      </c>
      <c r="I7192" s="12">
        <v>1.9737298215558339E-15</v>
      </c>
      <c r="J7192" s="12">
        <v>4.4939999999999998</v>
      </c>
      <c r="K7192" s="12"/>
      <c r="L7192" s="12">
        <f>VartojimasGamyba!H7188</f>
        <v>4.4939999999999998</v>
      </c>
      <c r="M7192" s="19">
        <f t="shared" si="1083"/>
        <v>0</v>
      </c>
      <c r="N7192" s="7">
        <f t="shared" si="1084"/>
        <v>-217.19501999999997</v>
      </c>
      <c r="O7192" s="7">
        <f t="shared" si="1085"/>
        <v>0</v>
      </c>
      <c r="R7192" s="7"/>
      <c r="S7192" s="47">
        <f t="shared" si="1086"/>
        <v>4.4939999999999998</v>
      </c>
      <c r="T7192" s="47">
        <f t="shared" si="1087"/>
        <v>4.4939999999999998</v>
      </c>
      <c r="U7192" s="47">
        <f t="shared" si="1088"/>
        <v>160.19999999999999</v>
      </c>
      <c r="V7192" s="47">
        <f t="shared" si="1089"/>
        <v>48.33</v>
      </c>
      <c r="W7192" s="11"/>
    </row>
    <row r="7193" spans="1:23" x14ac:dyDescent="0.45">
      <c r="A7193" t="s">
        <v>7198</v>
      </c>
      <c r="B7193">
        <v>105.77</v>
      </c>
      <c r="D7193" s="1" t="str">
        <f>VartojimasGamyba!J7189</f>
        <v>2024-06-26-11</v>
      </c>
      <c r="E7193" s="7">
        <f>VartojimasGamyba!G7189</f>
        <v>0</v>
      </c>
      <c r="F7193" s="11"/>
      <c r="G7193" s="12">
        <f t="shared" si="1090"/>
        <v>4.2322222222222212</v>
      </c>
      <c r="H7193" s="12">
        <v>2.2204460492503131E-16</v>
      </c>
      <c r="I7193" s="12">
        <v>0</v>
      </c>
      <c r="J7193" s="12">
        <v>3.444</v>
      </c>
      <c r="K7193" s="12"/>
      <c r="L7193" s="12">
        <f>VartojimasGamyba!H7189</f>
        <v>3.444</v>
      </c>
      <c r="M7193" s="19">
        <f t="shared" si="1083"/>
        <v>0</v>
      </c>
      <c r="N7193" s="7">
        <f t="shared" si="1084"/>
        <v>-324.39035999999999</v>
      </c>
      <c r="O7193" s="7">
        <f t="shared" si="1085"/>
        <v>0</v>
      </c>
      <c r="R7193" s="7"/>
      <c r="S7193" s="47">
        <f t="shared" si="1086"/>
        <v>3.444</v>
      </c>
      <c r="T7193" s="47">
        <f t="shared" si="1087"/>
        <v>3.444</v>
      </c>
      <c r="U7193" s="47">
        <f t="shared" si="1088"/>
        <v>206.06</v>
      </c>
      <c r="V7193" s="47">
        <f t="shared" si="1089"/>
        <v>94.19</v>
      </c>
      <c r="W7193" s="11"/>
    </row>
    <row r="7194" spans="1:23" x14ac:dyDescent="0.45">
      <c r="A7194" t="s">
        <v>7199</v>
      </c>
      <c r="B7194">
        <v>35.79</v>
      </c>
      <c r="D7194" s="1" t="str">
        <f>VartojimasGamyba!J7190</f>
        <v>2024-06-26-12</v>
      </c>
      <c r="E7194" s="7">
        <f>VartojimasGamyba!G7190</f>
        <v>0</v>
      </c>
      <c r="F7194" s="11"/>
      <c r="G7194" s="12">
        <f t="shared" si="1090"/>
        <v>4.2322222222222212</v>
      </c>
      <c r="H7194" s="12">
        <v>0</v>
      </c>
      <c r="I7194" s="12">
        <v>0</v>
      </c>
      <c r="J7194" s="12">
        <v>3.8460000000000001</v>
      </c>
      <c r="K7194" s="12"/>
      <c r="L7194" s="12">
        <f>VartojimasGamyba!H7190</f>
        <v>3.8460000000000001</v>
      </c>
      <c r="M7194" s="19">
        <f t="shared" si="1083"/>
        <v>0</v>
      </c>
      <c r="N7194" s="7">
        <f t="shared" si="1084"/>
        <v>-93.111660000000001</v>
      </c>
      <c r="O7194" s="7">
        <f t="shared" si="1085"/>
        <v>0</v>
      </c>
      <c r="R7194" s="7"/>
      <c r="S7194" s="47">
        <f t="shared" si="1086"/>
        <v>3.8460000000000001</v>
      </c>
      <c r="T7194" s="47">
        <f t="shared" si="1087"/>
        <v>3.8460000000000001</v>
      </c>
      <c r="U7194" s="47">
        <f t="shared" si="1088"/>
        <v>136.08000000000001</v>
      </c>
      <c r="V7194" s="47">
        <f t="shared" si="1089"/>
        <v>24.21</v>
      </c>
      <c r="W7194" s="11"/>
    </row>
    <row r="7195" spans="1:23" x14ac:dyDescent="0.45">
      <c r="A7195" t="s">
        <v>7200</v>
      </c>
      <c r="B7195">
        <v>32.9</v>
      </c>
      <c r="D7195" s="1" t="str">
        <f>VartojimasGamyba!J7191</f>
        <v>2024-06-26-13</v>
      </c>
      <c r="E7195" s="7">
        <f>VartojimasGamyba!G7191</f>
        <v>0.14799999999999999</v>
      </c>
      <c r="F7195" s="11"/>
      <c r="G7195" s="12">
        <f t="shared" si="1090"/>
        <v>6.4491111111111117</v>
      </c>
      <c r="H7195" s="12">
        <v>2.2168888888888905</v>
      </c>
      <c r="I7195" s="12">
        <v>0</v>
      </c>
      <c r="J7195" s="12">
        <v>0.44311111111110968</v>
      </c>
      <c r="K7195" s="12"/>
      <c r="L7195" s="12">
        <f>VartojimasGamyba!H7191</f>
        <v>2.8079999999999998</v>
      </c>
      <c r="M7195" s="19">
        <f t="shared" si="1083"/>
        <v>0</v>
      </c>
      <c r="N7195" s="7">
        <f t="shared" si="1084"/>
        <v>-9.4471288888888587</v>
      </c>
      <c r="O7195" s="7">
        <f t="shared" si="1085"/>
        <v>0</v>
      </c>
      <c r="R7195" s="7"/>
      <c r="S7195" s="47">
        <f t="shared" si="1086"/>
        <v>2.6599999999999997</v>
      </c>
      <c r="T7195" s="47">
        <f t="shared" si="1087"/>
        <v>2.6599999999999997</v>
      </c>
      <c r="U7195" s="47">
        <f t="shared" si="1088"/>
        <v>133.19</v>
      </c>
      <c r="V7195" s="47">
        <f t="shared" si="1089"/>
        <v>21.32</v>
      </c>
      <c r="W7195" s="11"/>
    </row>
    <row r="7196" spans="1:23" x14ac:dyDescent="0.45">
      <c r="A7196" t="s">
        <v>7201</v>
      </c>
      <c r="B7196">
        <v>45.5</v>
      </c>
      <c r="D7196" s="1" t="str">
        <f>VartojimasGamyba!J7192</f>
        <v>2024-06-26-14</v>
      </c>
      <c r="E7196" s="7">
        <f>VartojimasGamyba!G7192</f>
        <v>5.0000000000000001E-3</v>
      </c>
      <c r="F7196" s="11"/>
      <c r="G7196" s="12">
        <f t="shared" si="1090"/>
        <v>6.4491111111111117</v>
      </c>
      <c r="H7196" s="12">
        <v>0</v>
      </c>
      <c r="I7196" s="12">
        <v>-4.4408920985006262E-16</v>
      </c>
      <c r="J7196" s="12">
        <v>1.8960000000000001</v>
      </c>
      <c r="K7196" s="12"/>
      <c r="L7196" s="12">
        <f>VartojimasGamyba!H7192</f>
        <v>1.901</v>
      </c>
      <c r="M7196" s="19">
        <f t="shared" si="1083"/>
        <v>0</v>
      </c>
      <c r="N7196" s="7">
        <f t="shared" si="1084"/>
        <v>-64.312320000000014</v>
      </c>
      <c r="O7196" s="7">
        <f t="shared" si="1085"/>
        <v>0</v>
      </c>
      <c r="R7196" s="7"/>
      <c r="S7196" s="47">
        <f t="shared" si="1086"/>
        <v>1.8960000000000001</v>
      </c>
      <c r="T7196" s="47">
        <f t="shared" si="1087"/>
        <v>1.8960000000000001</v>
      </c>
      <c r="U7196" s="47">
        <f t="shared" si="1088"/>
        <v>145.79000000000002</v>
      </c>
      <c r="V7196" s="47">
        <f t="shared" si="1089"/>
        <v>33.92</v>
      </c>
      <c r="W7196" s="11"/>
    </row>
    <row r="7197" spans="1:23" x14ac:dyDescent="0.45">
      <c r="A7197" t="s">
        <v>7202</v>
      </c>
      <c r="B7197">
        <v>33.54</v>
      </c>
      <c r="D7197" s="1" t="str">
        <f>VartojimasGamyba!J7193</f>
        <v>2024-06-26-15</v>
      </c>
      <c r="E7197" s="7">
        <f>VartojimasGamyba!G7193</f>
        <v>0</v>
      </c>
      <c r="F7197" s="11"/>
      <c r="G7197" s="12">
        <f t="shared" si="1090"/>
        <v>6.4491111111111117</v>
      </c>
      <c r="H7197" s="12">
        <v>0</v>
      </c>
      <c r="I7197" s="12">
        <v>0</v>
      </c>
      <c r="J7197" s="12">
        <v>1.6639999999999995</v>
      </c>
      <c r="K7197" s="12"/>
      <c r="L7197" s="12">
        <f>VartojimasGamyba!H7193</f>
        <v>1.6639999999999999</v>
      </c>
      <c r="M7197" s="19">
        <f t="shared" si="1083"/>
        <v>0</v>
      </c>
      <c r="N7197" s="7">
        <f t="shared" si="1084"/>
        <v>-36.541439999999987</v>
      </c>
      <c r="O7197" s="7">
        <f t="shared" si="1085"/>
        <v>0</v>
      </c>
      <c r="R7197" s="7"/>
      <c r="S7197" s="47">
        <f t="shared" si="1086"/>
        <v>1.6639999999999999</v>
      </c>
      <c r="T7197" s="47">
        <f t="shared" si="1087"/>
        <v>1.6639999999999999</v>
      </c>
      <c r="U7197" s="47">
        <f t="shared" si="1088"/>
        <v>133.83000000000001</v>
      </c>
      <c r="V7197" s="47">
        <f t="shared" si="1089"/>
        <v>21.96</v>
      </c>
      <c r="W7197" s="11"/>
    </row>
    <row r="7198" spans="1:23" x14ac:dyDescent="0.45">
      <c r="A7198" t="s">
        <v>7203</v>
      </c>
      <c r="B7198">
        <v>32.65</v>
      </c>
      <c r="D7198" s="1" t="str">
        <f>VartojimasGamyba!J7194</f>
        <v>2024-06-26-16</v>
      </c>
      <c r="E7198" s="7">
        <f>VartojimasGamyba!G7194</f>
        <v>0</v>
      </c>
      <c r="F7198" s="11"/>
      <c r="G7198" s="12">
        <f t="shared" si="1090"/>
        <v>7.1711111111111112</v>
      </c>
      <c r="H7198" s="12">
        <v>0.72199999999999998</v>
      </c>
      <c r="I7198" s="12">
        <v>0</v>
      </c>
      <c r="J7198" s="12">
        <v>0</v>
      </c>
      <c r="K7198" s="12"/>
      <c r="L7198" s="12">
        <f>VartojimasGamyba!H7194</f>
        <v>0.72199999999999998</v>
      </c>
      <c r="M7198" s="19">
        <f t="shared" si="1083"/>
        <v>0</v>
      </c>
      <c r="N7198" s="7">
        <f t="shared" si="1084"/>
        <v>0</v>
      </c>
      <c r="O7198" s="7">
        <f t="shared" si="1085"/>
        <v>0</v>
      </c>
      <c r="R7198" s="7"/>
      <c r="S7198" s="47">
        <f t="shared" si="1086"/>
        <v>0.72199999999999998</v>
      </c>
      <c r="T7198" s="47">
        <f t="shared" si="1087"/>
        <v>0.72199999999999998</v>
      </c>
      <c r="U7198" s="47">
        <f t="shared" si="1088"/>
        <v>132.94</v>
      </c>
      <c r="V7198" s="47">
        <f t="shared" si="1089"/>
        <v>21.07</v>
      </c>
      <c r="W7198" s="11"/>
    </row>
    <row r="7199" spans="1:23" x14ac:dyDescent="0.45">
      <c r="A7199" t="s">
        <v>7204</v>
      </c>
      <c r="B7199">
        <v>154.65</v>
      </c>
      <c r="D7199" s="1" t="str">
        <f>VartojimasGamyba!J7195</f>
        <v>2024-06-26-17</v>
      </c>
      <c r="E7199" s="7">
        <f>VartojimasGamyba!G7195</f>
        <v>0.219</v>
      </c>
      <c r="F7199" s="11"/>
      <c r="G7199" s="12">
        <f t="shared" si="1090"/>
        <v>7.0588888888888892</v>
      </c>
      <c r="H7199" s="12">
        <v>0</v>
      </c>
      <c r="I7199" s="12">
        <v>0.11222222222222224</v>
      </c>
      <c r="J7199" s="12">
        <v>0</v>
      </c>
      <c r="K7199" s="12"/>
      <c r="L7199" s="12">
        <f>VartojimasGamyba!H7195</f>
        <v>0.11799999999999999</v>
      </c>
      <c r="M7199" s="19">
        <f t="shared" si="1083"/>
        <v>0</v>
      </c>
      <c r="N7199" s="7">
        <f t="shared" si="1084"/>
        <v>0</v>
      </c>
      <c r="O7199" s="7">
        <f t="shared" si="1085"/>
        <v>0</v>
      </c>
      <c r="R7199" s="7"/>
      <c r="S7199" s="47">
        <f t="shared" si="1086"/>
        <v>0</v>
      </c>
      <c r="T7199" s="47">
        <f t="shared" si="1087"/>
        <v>0</v>
      </c>
      <c r="U7199" s="47">
        <f t="shared" si="1088"/>
        <v>254.94</v>
      </c>
      <c r="V7199" s="47">
        <f t="shared" si="1089"/>
        <v>143.07</v>
      </c>
      <c r="W7199" s="11"/>
    </row>
    <row r="7200" spans="1:23" x14ac:dyDescent="0.45">
      <c r="A7200" t="s">
        <v>7205</v>
      </c>
      <c r="B7200">
        <v>183.16</v>
      </c>
      <c r="D7200" s="1" t="str">
        <f>VartojimasGamyba!J7196</f>
        <v>2024-06-26-18</v>
      </c>
      <c r="E7200" s="7">
        <f>VartojimasGamyba!G7196</f>
        <v>0.28100000000000003</v>
      </c>
      <c r="F7200" s="11"/>
      <c r="G7200" s="12">
        <f t="shared" si="1090"/>
        <v>6.7722222222222221</v>
      </c>
      <c r="H7200" s="12">
        <v>0</v>
      </c>
      <c r="I7200" s="12">
        <v>0.28666666666666663</v>
      </c>
      <c r="J7200" s="12">
        <v>0</v>
      </c>
      <c r="K7200" s="12"/>
      <c r="L7200" s="12">
        <f>VartojimasGamyba!H7196</f>
        <v>2.3E-2</v>
      </c>
      <c r="M7200" s="19">
        <f t="shared" si="1083"/>
        <v>7.6327832942979512E-17</v>
      </c>
      <c r="N7200" s="7">
        <f t="shared" si="1084"/>
        <v>2.1635124247687541E-14</v>
      </c>
      <c r="O7200" s="7">
        <f t="shared" si="1085"/>
        <v>2.1635124247687541E-14</v>
      </c>
      <c r="R7200" s="7"/>
      <c r="S7200" s="47">
        <f t="shared" si="1086"/>
        <v>7.6327832942979512E-17</v>
      </c>
      <c r="T7200" s="47">
        <f t="shared" si="1087"/>
        <v>0</v>
      </c>
      <c r="U7200" s="47">
        <f t="shared" si="1088"/>
        <v>283.45</v>
      </c>
      <c r="V7200" s="47">
        <f t="shared" si="1089"/>
        <v>171.57999999999998</v>
      </c>
      <c r="W7200" s="11"/>
    </row>
    <row r="7201" spans="1:23" x14ac:dyDescent="0.45">
      <c r="A7201" t="s">
        <v>7206</v>
      </c>
      <c r="B7201">
        <v>200</v>
      </c>
      <c r="D7201" s="1" t="str">
        <f>VartojimasGamyba!J7197</f>
        <v>2024-06-26-19</v>
      </c>
      <c r="E7201" s="7">
        <f>VartojimasGamyba!G7197</f>
        <v>0.44</v>
      </c>
      <c r="F7201" s="11"/>
      <c r="G7201" s="12">
        <f t="shared" si="1090"/>
        <v>6.2833333333333332</v>
      </c>
      <c r="H7201" s="12">
        <v>0</v>
      </c>
      <c r="I7201" s="12">
        <v>0.48888888888888893</v>
      </c>
      <c r="J7201" s="12">
        <v>0</v>
      </c>
      <c r="K7201" s="12"/>
      <c r="L7201" s="12">
        <f>VartojimasGamyba!H7197</f>
        <v>0</v>
      </c>
      <c r="M7201" s="19">
        <f t="shared" si="1083"/>
        <v>-5.5511151231257827E-17</v>
      </c>
      <c r="N7201" s="7">
        <f t="shared" si="1084"/>
        <v>-1.6669443603234414E-14</v>
      </c>
      <c r="O7201" s="7">
        <f t="shared" si="1085"/>
        <v>-1.6669443603234414E-14</v>
      </c>
      <c r="R7201" s="7"/>
      <c r="S7201" s="47">
        <f t="shared" si="1086"/>
        <v>-5.5511151231257827E-17</v>
      </c>
      <c r="T7201" s="47">
        <f t="shared" si="1087"/>
        <v>0</v>
      </c>
      <c r="U7201" s="47">
        <f t="shared" si="1088"/>
        <v>300.29000000000002</v>
      </c>
      <c r="V7201" s="47">
        <f t="shared" si="1089"/>
        <v>188.42</v>
      </c>
      <c r="W7201" s="11"/>
    </row>
    <row r="7202" spans="1:23" x14ac:dyDescent="0.45">
      <c r="A7202" t="s">
        <v>7207</v>
      </c>
      <c r="B7202">
        <v>220.08</v>
      </c>
      <c r="D7202" s="1" t="str">
        <f>VartojimasGamyba!J7198</f>
        <v>2024-06-26-20</v>
      </c>
      <c r="E7202" s="7">
        <f>VartojimasGamyba!G7198</f>
        <v>0.38900000000000001</v>
      </c>
      <c r="F7202" s="11"/>
      <c r="G7202" s="12">
        <f t="shared" si="1090"/>
        <v>5.8511111111111109</v>
      </c>
      <c r="H7202" s="12">
        <v>0</v>
      </c>
      <c r="I7202" s="12">
        <v>0.43222222222222223</v>
      </c>
      <c r="J7202" s="12">
        <v>0</v>
      </c>
      <c r="K7202" s="12"/>
      <c r="L7202" s="12">
        <f>VartojimasGamyba!H7198</f>
        <v>0</v>
      </c>
      <c r="M7202" s="19">
        <f t="shared" si="1083"/>
        <v>0</v>
      </c>
      <c r="N7202" s="7">
        <f t="shared" si="1084"/>
        <v>0</v>
      </c>
      <c r="O7202" s="7">
        <f t="shared" si="1085"/>
        <v>0</v>
      </c>
      <c r="P7202" s="7" t="s">
        <v>8873</v>
      </c>
      <c r="R7202" s="7"/>
      <c r="S7202" s="47">
        <f t="shared" si="1086"/>
        <v>0</v>
      </c>
      <c r="T7202" s="47">
        <f t="shared" si="1087"/>
        <v>0</v>
      </c>
      <c r="U7202" s="47">
        <f t="shared" si="1088"/>
        <v>320.37</v>
      </c>
      <c r="V7202" s="47">
        <f t="shared" si="1089"/>
        <v>208.5</v>
      </c>
      <c r="W7202" s="11"/>
    </row>
    <row r="7203" spans="1:23" x14ac:dyDescent="0.45">
      <c r="A7203" t="s">
        <v>7208</v>
      </c>
      <c r="B7203">
        <v>250.05</v>
      </c>
      <c r="D7203" s="1" t="str">
        <f>VartojimasGamyba!J7199</f>
        <v>2024-06-26-21</v>
      </c>
      <c r="E7203" s="7">
        <f>VartojimasGamyba!G7199</f>
        <v>0.29699999999999999</v>
      </c>
      <c r="F7203" s="11"/>
      <c r="G7203" s="12">
        <f t="shared" si="1090"/>
        <v>5.5211111111111109</v>
      </c>
      <c r="H7203" s="12">
        <v>0</v>
      </c>
      <c r="I7203" s="12">
        <v>0.33</v>
      </c>
      <c r="J7203" s="12">
        <v>0</v>
      </c>
      <c r="K7203" s="12"/>
      <c r="L7203" s="12">
        <f>VartojimasGamyba!H7199</f>
        <v>0</v>
      </c>
      <c r="M7203" s="19">
        <f t="shared" si="1083"/>
        <v>-5.5511151231257827E-17</v>
      </c>
      <c r="N7203" s="7">
        <f t="shared" si="1084"/>
        <v>-1.9447776722358869E-14</v>
      </c>
      <c r="O7203" s="7">
        <f t="shared" si="1085"/>
        <v>-1.9447776722358869E-14</v>
      </c>
      <c r="P7203" s="7">
        <f>SUM(N7182:N7205)</f>
        <v>-2099.3180088888889</v>
      </c>
      <c r="R7203" s="7"/>
      <c r="S7203" s="47">
        <f t="shared" si="1086"/>
        <v>-5.5511151231257827E-17</v>
      </c>
      <c r="T7203" s="47">
        <f t="shared" si="1087"/>
        <v>0</v>
      </c>
      <c r="U7203" s="47">
        <f t="shared" si="1088"/>
        <v>350.34000000000003</v>
      </c>
      <c r="V7203" s="47">
        <f t="shared" si="1089"/>
        <v>238.47</v>
      </c>
      <c r="W7203" s="11"/>
    </row>
    <row r="7204" spans="1:23" x14ac:dyDescent="0.45">
      <c r="A7204" t="s">
        <v>7209</v>
      </c>
      <c r="B7204">
        <v>220.08</v>
      </c>
      <c r="D7204" s="1" t="str">
        <f>VartojimasGamyba!J7200</f>
        <v>2024-06-26-22</v>
      </c>
      <c r="E7204" s="7">
        <f>VartojimasGamyba!G7200</f>
        <v>0.254</v>
      </c>
      <c r="F7204" s="11"/>
      <c r="G7204" s="12">
        <f t="shared" si="1090"/>
        <v>5.2388888888888889</v>
      </c>
      <c r="H7204" s="12">
        <v>0</v>
      </c>
      <c r="I7204" s="12">
        <v>0.28222222222222226</v>
      </c>
      <c r="J7204" s="12">
        <v>0</v>
      </c>
      <c r="K7204" s="12"/>
      <c r="L7204" s="12">
        <f>VartojimasGamyba!H7200</f>
        <v>0</v>
      </c>
      <c r="M7204" s="19">
        <f t="shared" si="1083"/>
        <v>-5.5511151231257827E-17</v>
      </c>
      <c r="N7204" s="7">
        <f t="shared" si="1084"/>
        <v>-1.778410751995807E-14</v>
      </c>
      <c r="O7204" s="7">
        <f t="shared" si="1085"/>
        <v>-1.778410751995807E-14</v>
      </c>
      <c r="P7204" s="7" t="s">
        <v>8872</v>
      </c>
      <c r="R7204" s="7"/>
      <c r="S7204" s="47">
        <f t="shared" si="1086"/>
        <v>-5.5511151231257827E-17</v>
      </c>
      <c r="T7204" s="47">
        <f t="shared" si="1087"/>
        <v>0</v>
      </c>
      <c r="U7204" s="47">
        <f t="shared" si="1088"/>
        <v>320.37</v>
      </c>
      <c r="V7204" s="47">
        <f t="shared" si="1089"/>
        <v>208.5</v>
      </c>
      <c r="W7204" s="11"/>
    </row>
    <row r="7205" spans="1:23" x14ac:dyDescent="0.45">
      <c r="A7205" t="s">
        <v>7210</v>
      </c>
      <c r="B7205">
        <v>120.02</v>
      </c>
      <c r="D7205" s="1" t="str">
        <f>VartojimasGamyba!J7201</f>
        <v>2024-06-26-23</v>
      </c>
      <c r="E7205" s="7">
        <f>VartojimasGamyba!G7201</f>
        <v>0.215</v>
      </c>
      <c r="F7205" s="11"/>
      <c r="G7205" s="12">
        <f t="shared" si="1090"/>
        <v>5</v>
      </c>
      <c r="H7205" s="12">
        <v>0</v>
      </c>
      <c r="I7205" s="12">
        <v>0.2388888888888889</v>
      </c>
      <c r="J7205" s="12">
        <v>0</v>
      </c>
      <c r="K7205" s="12"/>
      <c r="L7205" s="12">
        <f>VartojimasGamyba!H7201</f>
        <v>0</v>
      </c>
      <c r="M7205" s="19">
        <f t="shared" si="1083"/>
        <v>-2.7755575615628914E-17</v>
      </c>
      <c r="N7205" s="7">
        <f t="shared" si="1084"/>
        <v>-6.114830863879206E-15</v>
      </c>
      <c r="O7205" s="7">
        <f t="shared" si="1085"/>
        <v>-6.114830863879206E-15</v>
      </c>
      <c r="P7205" s="7">
        <f>SUM(O7182:O7205)</f>
        <v>-1.9904460024644527E-14</v>
      </c>
      <c r="Q7205" s="7">
        <f>SUMPRODUCT(B7182:B7205,E7182:E7205)+SUM(E7182:E7205)*$Z$21-SUMPRODUCT(B7182:B7205,L7182:L7205)+SUM(L7182:L7205)*ABS($Z$20)</f>
        <v>-1346.7443599999999</v>
      </c>
      <c r="R7205" s="7"/>
      <c r="S7205" s="47">
        <f t="shared" si="1086"/>
        <v>-2.7755575615628914E-17</v>
      </c>
      <c r="T7205" s="47">
        <f t="shared" si="1087"/>
        <v>0</v>
      </c>
      <c r="U7205" s="47">
        <f t="shared" si="1088"/>
        <v>220.31</v>
      </c>
      <c r="V7205" s="47">
        <f t="shared" si="1089"/>
        <v>108.44</v>
      </c>
      <c r="W7205" s="11">
        <f>IF(P7205&lt;&gt;Q7205,1,0)</f>
        <v>1</v>
      </c>
    </row>
    <row r="7206" spans="1:23" x14ac:dyDescent="0.45">
      <c r="A7206" t="s">
        <v>7211</v>
      </c>
      <c r="B7206">
        <v>85.74</v>
      </c>
      <c r="D7206" s="9" t="str">
        <f>VartojimasGamyba!J7202</f>
        <v>2024-06-27-00</v>
      </c>
      <c r="E7206" s="8">
        <f>VartojimasGamyba!G7202</f>
        <v>0.20899999999999999</v>
      </c>
      <c r="F7206" s="11"/>
      <c r="G7206" s="7">
        <f>G7205+H7206-I7206</f>
        <v>4.7677777777777779</v>
      </c>
      <c r="H7206" s="7">
        <v>0</v>
      </c>
      <c r="I7206" s="7">
        <v>0.23222222222222222</v>
      </c>
      <c r="J7206" s="7">
        <v>0</v>
      </c>
      <c r="L7206" s="7">
        <f>VartojimasGamyba!H7202</f>
        <v>0</v>
      </c>
      <c r="M7206" s="15">
        <f t="shared" si="1083"/>
        <v>0</v>
      </c>
      <c r="N7206" s="7">
        <f t="shared" si="1084"/>
        <v>0</v>
      </c>
      <c r="O7206" s="7">
        <f t="shared" si="1085"/>
        <v>0</v>
      </c>
      <c r="R7206" s="20" t="s">
        <v>8783</v>
      </c>
      <c r="S7206" s="47">
        <f t="shared" si="1086"/>
        <v>0</v>
      </c>
      <c r="T7206" s="47">
        <f t="shared" si="1087"/>
        <v>0</v>
      </c>
      <c r="U7206" s="47">
        <f t="shared" si="1088"/>
        <v>186.03</v>
      </c>
      <c r="V7206" s="47">
        <f t="shared" si="1089"/>
        <v>74.16</v>
      </c>
      <c r="W7206" s="11"/>
    </row>
    <row r="7207" spans="1:23" x14ac:dyDescent="0.45">
      <c r="A7207" t="s">
        <v>7212</v>
      </c>
      <c r="B7207">
        <v>96</v>
      </c>
      <c r="D7207" s="9" t="str">
        <f>VartojimasGamyba!J7203</f>
        <v>2024-06-27-01</v>
      </c>
      <c r="E7207" s="8">
        <f>VartojimasGamyba!G7203</f>
        <v>0.23200000000000001</v>
      </c>
      <c r="F7207" s="11"/>
      <c r="G7207" s="7">
        <f t="shared" ref="G7207:G7229" si="1091">G7206+H7207-I7207</f>
        <v>4.51</v>
      </c>
      <c r="H7207" s="7">
        <v>0</v>
      </c>
      <c r="I7207" s="7">
        <v>0.25777777777777783</v>
      </c>
      <c r="J7207" s="7">
        <v>0</v>
      </c>
      <c r="L7207" s="7">
        <f>VartojimasGamyba!H7203</f>
        <v>0</v>
      </c>
      <c r="M7207" s="15">
        <f t="shared" si="1083"/>
        <v>-2.7755575615628914E-17</v>
      </c>
      <c r="N7207" s="7">
        <f t="shared" si="1084"/>
        <v>-5.4481419375918E-15</v>
      </c>
      <c r="O7207" s="7">
        <f t="shared" si="1085"/>
        <v>-5.4481419375918E-15</v>
      </c>
      <c r="R7207" s="7"/>
      <c r="S7207" s="47">
        <f t="shared" si="1086"/>
        <v>-2.7755575615628914E-17</v>
      </c>
      <c r="T7207" s="47">
        <f t="shared" si="1087"/>
        <v>0</v>
      </c>
      <c r="U7207" s="47">
        <f t="shared" si="1088"/>
        <v>196.29000000000002</v>
      </c>
      <c r="V7207" s="47">
        <f t="shared" si="1089"/>
        <v>84.42</v>
      </c>
      <c r="W7207" s="11"/>
    </row>
    <row r="7208" spans="1:23" x14ac:dyDescent="0.45">
      <c r="A7208" t="s">
        <v>7213</v>
      </c>
      <c r="B7208">
        <v>86.98</v>
      </c>
      <c r="D7208" s="9" t="str">
        <f>VartojimasGamyba!J7204</f>
        <v>2024-06-27-02</v>
      </c>
      <c r="E7208" s="8">
        <f>VartojimasGamyba!G7204</f>
        <v>0.13100000000000001</v>
      </c>
      <c r="F7208" s="11"/>
      <c r="G7208" s="7">
        <f t="shared" si="1091"/>
        <v>4.3988888888888891</v>
      </c>
      <c r="H7208" s="7">
        <v>0</v>
      </c>
      <c r="I7208" s="7">
        <v>0.1111111111111111</v>
      </c>
      <c r="J7208" s="7">
        <v>0</v>
      </c>
      <c r="L7208" s="7">
        <f>VartojimasGamyba!H7204</f>
        <v>3.1E-2</v>
      </c>
      <c r="M7208" s="15">
        <f t="shared" si="1083"/>
        <v>0</v>
      </c>
      <c r="N7208" s="7">
        <f t="shared" si="1084"/>
        <v>0</v>
      </c>
      <c r="O7208" s="7">
        <f t="shared" si="1085"/>
        <v>0</v>
      </c>
      <c r="R7208" s="7"/>
      <c r="S7208" s="47">
        <f t="shared" si="1086"/>
        <v>0</v>
      </c>
      <c r="T7208" s="47">
        <f t="shared" si="1087"/>
        <v>0</v>
      </c>
      <c r="U7208" s="47">
        <f t="shared" si="1088"/>
        <v>187.27</v>
      </c>
      <c r="V7208" s="47">
        <f t="shared" si="1089"/>
        <v>75.400000000000006</v>
      </c>
      <c r="W7208" s="11"/>
    </row>
    <row r="7209" spans="1:23" x14ac:dyDescent="0.45">
      <c r="A7209" t="s">
        <v>7214</v>
      </c>
      <c r="B7209">
        <v>80.790000000000006</v>
      </c>
      <c r="D7209" s="9" t="str">
        <f>VartojimasGamyba!J7205</f>
        <v>2024-06-27-03</v>
      </c>
      <c r="E7209" s="8">
        <f>VartojimasGamyba!G7205</f>
        <v>0.32</v>
      </c>
      <c r="F7209" s="11"/>
      <c r="G7209" s="7">
        <f t="shared" si="1091"/>
        <v>4.1544444444444446</v>
      </c>
      <c r="H7209" s="7">
        <v>0</v>
      </c>
      <c r="I7209" s="7">
        <v>0.24444444444444446</v>
      </c>
      <c r="J7209" s="7">
        <v>0</v>
      </c>
      <c r="L7209" s="7">
        <f>VartojimasGamyba!H7205</f>
        <v>0.1</v>
      </c>
      <c r="M7209" s="15">
        <f t="shared" si="1083"/>
        <v>0</v>
      </c>
      <c r="N7209" s="7">
        <f t="shared" si="1084"/>
        <v>0</v>
      </c>
      <c r="O7209" s="7">
        <f t="shared" si="1085"/>
        <v>0</v>
      </c>
      <c r="R7209" s="7"/>
      <c r="S7209" s="47">
        <f t="shared" si="1086"/>
        <v>0</v>
      </c>
      <c r="T7209" s="47">
        <f t="shared" si="1087"/>
        <v>0</v>
      </c>
      <c r="U7209" s="47">
        <f t="shared" si="1088"/>
        <v>181.08</v>
      </c>
      <c r="V7209" s="47">
        <f t="shared" si="1089"/>
        <v>69.210000000000008</v>
      </c>
      <c r="W7209" s="11"/>
    </row>
    <row r="7210" spans="1:23" x14ac:dyDescent="0.45">
      <c r="A7210" t="s">
        <v>7215</v>
      </c>
      <c r="B7210">
        <v>82.99</v>
      </c>
      <c r="D7210" s="9" t="str">
        <f>VartojimasGamyba!J7206</f>
        <v>2024-06-27-04</v>
      </c>
      <c r="E7210" s="8">
        <f>VartojimasGamyba!G7206</f>
        <v>5.0000000000000001E-3</v>
      </c>
      <c r="F7210" s="11"/>
      <c r="G7210" s="7">
        <f t="shared" si="1091"/>
        <v>4.1544444444444446</v>
      </c>
      <c r="H7210" s="7">
        <v>5.377642775528102E-17</v>
      </c>
      <c r="I7210" s="7">
        <v>0</v>
      </c>
      <c r="J7210" s="7">
        <v>0.63100000000000001</v>
      </c>
      <c r="L7210" s="7">
        <f>VartojimasGamyba!H7206</f>
        <v>0.63600000000000001</v>
      </c>
      <c r="M7210" s="15">
        <f t="shared" si="1083"/>
        <v>0</v>
      </c>
      <c r="N7210" s="7">
        <f t="shared" si="1084"/>
        <v>-45.059709999999995</v>
      </c>
      <c r="O7210" s="7">
        <f t="shared" si="1085"/>
        <v>0</v>
      </c>
      <c r="R7210" s="7"/>
      <c r="S7210" s="47">
        <f t="shared" si="1086"/>
        <v>0.63100000000000001</v>
      </c>
      <c r="T7210" s="47">
        <f t="shared" si="1087"/>
        <v>0.63100000000000001</v>
      </c>
      <c r="U7210" s="47">
        <f t="shared" si="1088"/>
        <v>183.28</v>
      </c>
      <c r="V7210" s="47">
        <f t="shared" si="1089"/>
        <v>71.41</v>
      </c>
      <c r="W7210" s="11"/>
    </row>
    <row r="7211" spans="1:23" x14ac:dyDescent="0.45">
      <c r="A7211" t="s">
        <v>7216</v>
      </c>
      <c r="B7211">
        <v>79</v>
      </c>
      <c r="D7211" s="9" t="str">
        <f>VartojimasGamyba!J7207</f>
        <v>2024-06-27-05</v>
      </c>
      <c r="E7211" s="8">
        <f>VartojimasGamyba!G7207</f>
        <v>3.7999999999999999E-2</v>
      </c>
      <c r="F7211" s="11"/>
      <c r="G7211" s="7">
        <f t="shared" si="1091"/>
        <v>4.1544444444444446</v>
      </c>
      <c r="H7211" s="7">
        <v>0</v>
      </c>
      <c r="I7211" s="7">
        <v>0</v>
      </c>
      <c r="J7211" s="7">
        <v>1.3340000000000001</v>
      </c>
      <c r="L7211" s="7">
        <f>VartojimasGamyba!H7207</f>
        <v>1.3720000000000001</v>
      </c>
      <c r="M7211" s="15">
        <f t="shared" si="1083"/>
        <v>0</v>
      </c>
      <c r="N7211" s="7">
        <f t="shared" si="1084"/>
        <v>-89.938280000000006</v>
      </c>
      <c r="O7211" s="7">
        <f t="shared" si="1085"/>
        <v>0</v>
      </c>
      <c r="R7211" s="7"/>
      <c r="S7211" s="47">
        <f t="shared" si="1086"/>
        <v>1.3340000000000001</v>
      </c>
      <c r="T7211" s="47">
        <f t="shared" si="1087"/>
        <v>1.3340000000000001</v>
      </c>
      <c r="U7211" s="47">
        <f t="shared" si="1088"/>
        <v>179.29000000000002</v>
      </c>
      <c r="V7211" s="47">
        <f t="shared" si="1089"/>
        <v>67.42</v>
      </c>
      <c r="W7211" s="11"/>
    </row>
    <row r="7212" spans="1:23" x14ac:dyDescent="0.45">
      <c r="A7212" t="s">
        <v>7217</v>
      </c>
      <c r="B7212">
        <v>85.33</v>
      </c>
      <c r="D7212" s="9" t="str">
        <f>VartojimasGamyba!J7208</f>
        <v>2024-06-27-06</v>
      </c>
      <c r="E7212" s="8">
        <f>VartojimasGamyba!G7208</f>
        <v>0</v>
      </c>
      <c r="F7212" s="11"/>
      <c r="G7212" s="7">
        <f t="shared" si="1091"/>
        <v>4.1544444444444446</v>
      </c>
      <c r="H7212" s="7">
        <v>0</v>
      </c>
      <c r="I7212" s="7">
        <v>0</v>
      </c>
      <c r="J7212" s="7">
        <v>2.2269999999999999</v>
      </c>
      <c r="L7212" s="7">
        <f>VartojimasGamyba!H7208</f>
        <v>2.2269999999999999</v>
      </c>
      <c r="M7212" s="15">
        <f t="shared" si="1083"/>
        <v>0</v>
      </c>
      <c r="N7212" s="7">
        <f t="shared" si="1084"/>
        <v>-164.24124999999998</v>
      </c>
      <c r="O7212" s="7">
        <f t="shared" si="1085"/>
        <v>0</v>
      </c>
      <c r="R7212" s="7"/>
      <c r="S7212" s="47">
        <f t="shared" si="1086"/>
        <v>2.2269999999999999</v>
      </c>
      <c r="T7212" s="47">
        <f t="shared" si="1087"/>
        <v>2.2269999999999999</v>
      </c>
      <c r="U7212" s="47">
        <f t="shared" si="1088"/>
        <v>185.62</v>
      </c>
      <c r="V7212" s="47">
        <f t="shared" si="1089"/>
        <v>73.75</v>
      </c>
      <c r="W7212" s="11"/>
    </row>
    <row r="7213" spans="1:23" x14ac:dyDescent="0.45">
      <c r="A7213" t="s">
        <v>7218</v>
      </c>
      <c r="B7213">
        <v>117.67</v>
      </c>
      <c r="D7213" s="9" t="str">
        <f>VartojimasGamyba!J7209</f>
        <v>2024-06-27-07</v>
      </c>
      <c r="E7213" s="8">
        <f>VartojimasGamyba!G7209</f>
        <v>0</v>
      </c>
      <c r="F7213" s="11"/>
      <c r="G7213" s="7">
        <f t="shared" si="1091"/>
        <v>4.1544444444444446</v>
      </c>
      <c r="H7213" s="7">
        <v>0</v>
      </c>
      <c r="I7213" s="7">
        <v>0</v>
      </c>
      <c r="J7213" s="7">
        <v>2.9239999999999999</v>
      </c>
      <c r="L7213" s="7">
        <f>VartojimasGamyba!H7209</f>
        <v>2.9239999999999999</v>
      </c>
      <c r="M7213" s="15">
        <f t="shared" si="1083"/>
        <v>0</v>
      </c>
      <c r="N7213" s="7">
        <f t="shared" si="1084"/>
        <v>-310.20715999999999</v>
      </c>
      <c r="O7213" s="7">
        <f t="shared" si="1085"/>
        <v>0</v>
      </c>
      <c r="R7213" s="7"/>
      <c r="S7213" s="47">
        <f t="shared" si="1086"/>
        <v>2.9239999999999999</v>
      </c>
      <c r="T7213" s="47">
        <f t="shared" si="1087"/>
        <v>2.9239999999999999</v>
      </c>
      <c r="U7213" s="47">
        <f t="shared" si="1088"/>
        <v>217.96</v>
      </c>
      <c r="V7213" s="47">
        <f t="shared" si="1089"/>
        <v>106.09</v>
      </c>
      <c r="W7213" s="11"/>
    </row>
    <row r="7214" spans="1:23" x14ac:dyDescent="0.45">
      <c r="A7214" t="s">
        <v>7219</v>
      </c>
      <c r="B7214">
        <v>125.18</v>
      </c>
      <c r="D7214" s="9" t="str">
        <f>VartojimasGamyba!J7210</f>
        <v>2024-06-27-08</v>
      </c>
      <c r="E7214" s="8">
        <f>VartojimasGamyba!G7210</f>
        <v>0</v>
      </c>
      <c r="F7214" s="11"/>
      <c r="G7214" s="7">
        <f t="shared" si="1091"/>
        <v>4.1544444444444446</v>
      </c>
      <c r="H7214" s="7">
        <v>0</v>
      </c>
      <c r="I7214" s="7">
        <v>0</v>
      </c>
      <c r="J7214" s="7">
        <v>3.504</v>
      </c>
      <c r="L7214" s="7">
        <f>VartojimasGamyba!H7210</f>
        <v>3.504</v>
      </c>
      <c r="M7214" s="15">
        <f t="shared" si="1083"/>
        <v>0</v>
      </c>
      <c r="N7214" s="7">
        <f t="shared" si="1084"/>
        <v>-398.05440000000004</v>
      </c>
      <c r="O7214" s="7">
        <f t="shared" si="1085"/>
        <v>0</v>
      </c>
      <c r="R7214" s="7"/>
      <c r="S7214" s="47">
        <f t="shared" si="1086"/>
        <v>3.504</v>
      </c>
      <c r="T7214" s="47">
        <f t="shared" si="1087"/>
        <v>3.504</v>
      </c>
      <c r="U7214" s="47">
        <f t="shared" si="1088"/>
        <v>225.47000000000003</v>
      </c>
      <c r="V7214" s="47">
        <f t="shared" si="1089"/>
        <v>113.60000000000001</v>
      </c>
      <c r="W7214" s="11"/>
    </row>
    <row r="7215" spans="1:23" x14ac:dyDescent="0.45">
      <c r="A7215" t="s">
        <v>7220</v>
      </c>
      <c r="B7215">
        <v>115</v>
      </c>
      <c r="D7215" s="9" t="str">
        <f>VartojimasGamyba!J7211</f>
        <v>2024-06-27-09</v>
      </c>
      <c r="E7215" s="8">
        <f>VartojimasGamyba!G7211</f>
        <v>0.20300000000000001</v>
      </c>
      <c r="F7215" s="11"/>
      <c r="G7215" s="7">
        <f t="shared" si="1091"/>
        <v>4.1544444444444455</v>
      </c>
      <c r="H7215" s="7">
        <v>4.4408920985006262E-16</v>
      </c>
      <c r="I7215" s="7">
        <v>0</v>
      </c>
      <c r="J7215" s="7">
        <v>3.23</v>
      </c>
      <c r="L7215" s="7">
        <f>VartojimasGamyba!H7211</f>
        <v>3.4329999999999998</v>
      </c>
      <c r="M7215" s="15">
        <f t="shared" si="1083"/>
        <v>0</v>
      </c>
      <c r="N7215" s="7">
        <f t="shared" si="1084"/>
        <v>-334.04660000000001</v>
      </c>
      <c r="O7215" s="7">
        <f t="shared" si="1085"/>
        <v>0</v>
      </c>
      <c r="R7215" s="7"/>
      <c r="S7215" s="47">
        <f t="shared" si="1086"/>
        <v>3.23</v>
      </c>
      <c r="T7215" s="47">
        <f t="shared" si="1087"/>
        <v>3.23</v>
      </c>
      <c r="U7215" s="47">
        <f t="shared" si="1088"/>
        <v>215.29000000000002</v>
      </c>
      <c r="V7215" s="47">
        <f t="shared" si="1089"/>
        <v>103.42</v>
      </c>
      <c r="W7215" s="11"/>
    </row>
    <row r="7216" spans="1:23" x14ac:dyDescent="0.45">
      <c r="A7216" t="s">
        <v>7221</v>
      </c>
      <c r="B7216">
        <v>88.21</v>
      </c>
      <c r="D7216" s="9" t="str">
        <f>VartojimasGamyba!J7212</f>
        <v>2024-06-27-10</v>
      </c>
      <c r="E7216" s="8">
        <f>VartojimasGamyba!G7212</f>
        <v>0</v>
      </c>
      <c r="F7216" s="11"/>
      <c r="G7216" s="7">
        <f t="shared" si="1091"/>
        <v>4.1544444444444455</v>
      </c>
      <c r="H7216" s="7">
        <v>0</v>
      </c>
      <c r="I7216" s="7">
        <v>0</v>
      </c>
      <c r="J7216" s="7">
        <v>3.7080000000000002</v>
      </c>
      <c r="L7216" s="7">
        <f>VartojimasGamyba!H7212</f>
        <v>3.7080000000000002</v>
      </c>
      <c r="M7216" s="15">
        <f t="shared" si="1083"/>
        <v>0</v>
      </c>
      <c r="N7216" s="7">
        <f t="shared" si="1084"/>
        <v>-284.14404000000002</v>
      </c>
      <c r="O7216" s="7">
        <f t="shared" si="1085"/>
        <v>0</v>
      </c>
      <c r="R7216" s="7"/>
      <c r="S7216" s="47">
        <f t="shared" si="1086"/>
        <v>3.7080000000000002</v>
      </c>
      <c r="T7216" s="47">
        <f t="shared" si="1087"/>
        <v>3.7080000000000002</v>
      </c>
      <c r="U7216" s="47">
        <f t="shared" si="1088"/>
        <v>188.5</v>
      </c>
      <c r="V7216" s="47">
        <f t="shared" si="1089"/>
        <v>76.63</v>
      </c>
      <c r="W7216" s="11"/>
    </row>
    <row r="7217" spans="1:23" x14ac:dyDescent="0.45">
      <c r="A7217" t="s">
        <v>7222</v>
      </c>
      <c r="B7217">
        <v>45.6</v>
      </c>
      <c r="D7217" s="9" t="str">
        <f>VartojimasGamyba!J7213</f>
        <v>2024-06-27-11</v>
      </c>
      <c r="E7217" s="8">
        <f>VartojimasGamyba!G7213</f>
        <v>0</v>
      </c>
      <c r="F7217" s="11"/>
      <c r="G7217" s="7">
        <f t="shared" si="1091"/>
        <v>4.1544444444444455</v>
      </c>
      <c r="H7217" s="7">
        <v>0</v>
      </c>
      <c r="I7217" s="7">
        <v>0</v>
      </c>
      <c r="J7217" s="7">
        <v>3.92</v>
      </c>
      <c r="L7217" s="7">
        <f>VartojimasGamyba!H7213</f>
        <v>3.92</v>
      </c>
      <c r="M7217" s="15">
        <f t="shared" si="1083"/>
        <v>0</v>
      </c>
      <c r="N7217" s="7">
        <f t="shared" si="1084"/>
        <v>-133.35840000000002</v>
      </c>
      <c r="O7217" s="7">
        <f t="shared" si="1085"/>
        <v>0</v>
      </c>
      <c r="R7217" s="7"/>
      <c r="S7217" s="47">
        <f t="shared" si="1086"/>
        <v>3.92</v>
      </c>
      <c r="T7217" s="47">
        <f t="shared" si="1087"/>
        <v>3.92</v>
      </c>
      <c r="U7217" s="47">
        <f t="shared" si="1088"/>
        <v>145.89000000000001</v>
      </c>
      <c r="V7217" s="47">
        <f t="shared" si="1089"/>
        <v>34.020000000000003</v>
      </c>
      <c r="W7217" s="11"/>
    </row>
    <row r="7218" spans="1:23" x14ac:dyDescent="0.45">
      <c r="A7218" t="s">
        <v>7223</v>
      </c>
      <c r="B7218">
        <v>29.46</v>
      </c>
      <c r="D7218" s="9" t="str">
        <f>VartojimasGamyba!J7214</f>
        <v>2024-06-27-12</v>
      </c>
      <c r="E7218" s="8">
        <f>VartojimasGamyba!G7214</f>
        <v>0</v>
      </c>
      <c r="F7218" s="11"/>
      <c r="G7218" s="7">
        <f t="shared" si="1091"/>
        <v>5.328111111111113</v>
      </c>
      <c r="H7218" s="7">
        <v>1.1736666666666673</v>
      </c>
      <c r="I7218" s="7">
        <v>0</v>
      </c>
      <c r="J7218" s="7">
        <v>1.6873333333333329</v>
      </c>
      <c r="L7218" s="7">
        <f>VartojimasGamyba!H7214</f>
        <v>2.8610000000000002</v>
      </c>
      <c r="M7218" s="15">
        <f t="shared" si="1083"/>
        <v>0</v>
      </c>
      <c r="N7218" s="7">
        <f t="shared" si="1084"/>
        <v>-30.169519999999995</v>
      </c>
      <c r="O7218" s="7">
        <f t="shared" si="1085"/>
        <v>0</v>
      </c>
      <c r="R7218" s="7"/>
      <c r="S7218" s="47">
        <f t="shared" si="1086"/>
        <v>2.8610000000000002</v>
      </c>
      <c r="T7218" s="47">
        <f t="shared" si="1087"/>
        <v>2.8610000000000002</v>
      </c>
      <c r="U7218" s="47">
        <f t="shared" si="1088"/>
        <v>129.75</v>
      </c>
      <c r="V7218" s="47">
        <f t="shared" si="1089"/>
        <v>17.880000000000003</v>
      </c>
      <c r="W7218" s="11"/>
    </row>
    <row r="7219" spans="1:23" x14ac:dyDescent="0.45">
      <c r="A7219" t="s">
        <v>7224</v>
      </c>
      <c r="B7219">
        <v>29.71</v>
      </c>
      <c r="D7219" s="9" t="str">
        <f>VartojimasGamyba!J7215</f>
        <v>2024-06-27-13</v>
      </c>
      <c r="E7219" s="8">
        <f>VartojimasGamyba!G7215</f>
        <v>1E-3</v>
      </c>
      <c r="F7219" s="11"/>
      <c r="G7219" s="7">
        <f t="shared" si="1091"/>
        <v>5.328111111111113</v>
      </c>
      <c r="H7219" s="7">
        <v>0</v>
      </c>
      <c r="I7219" s="7">
        <v>0</v>
      </c>
      <c r="J7219" s="7">
        <v>2.198</v>
      </c>
      <c r="L7219" s="7">
        <f>VartojimasGamyba!H7215</f>
        <v>2.1989999999999998</v>
      </c>
      <c r="M7219" s="15">
        <f t="shared" si="1083"/>
        <v>0</v>
      </c>
      <c r="N7219" s="7">
        <f t="shared" si="1084"/>
        <v>-39.849740000000004</v>
      </c>
      <c r="O7219" s="7">
        <f t="shared" si="1085"/>
        <v>0</v>
      </c>
      <c r="R7219" s="7"/>
      <c r="S7219" s="47">
        <f t="shared" si="1086"/>
        <v>2.198</v>
      </c>
      <c r="T7219" s="47">
        <f t="shared" si="1087"/>
        <v>2.198</v>
      </c>
      <c r="U7219" s="47">
        <f t="shared" si="1088"/>
        <v>130</v>
      </c>
      <c r="V7219" s="47">
        <f t="shared" si="1089"/>
        <v>18.130000000000003</v>
      </c>
      <c r="W7219" s="11"/>
    </row>
    <row r="7220" spans="1:23" x14ac:dyDescent="0.45">
      <c r="A7220" t="s">
        <v>7225</v>
      </c>
      <c r="B7220">
        <v>28.94</v>
      </c>
      <c r="D7220" s="9" t="str">
        <f>VartojimasGamyba!J7216</f>
        <v>2024-06-27-14</v>
      </c>
      <c r="E7220" s="8">
        <f>VartojimasGamyba!G7216</f>
        <v>2.5999999999999999E-2</v>
      </c>
      <c r="F7220" s="11"/>
      <c r="G7220" s="7">
        <f t="shared" si="1091"/>
        <v>7.453111111111113</v>
      </c>
      <c r="H7220" s="7">
        <v>2.1249999999999996</v>
      </c>
      <c r="I7220" s="7">
        <v>0</v>
      </c>
      <c r="J7220" s="7">
        <v>0</v>
      </c>
      <c r="L7220" s="7">
        <f>VartojimasGamyba!H7216</f>
        <v>2.1509999999999998</v>
      </c>
      <c r="M7220" s="15">
        <f t="shared" si="1083"/>
        <v>0</v>
      </c>
      <c r="N7220" s="7">
        <f t="shared" si="1084"/>
        <v>0</v>
      </c>
      <c r="O7220" s="7">
        <f t="shared" si="1085"/>
        <v>0</v>
      </c>
      <c r="R7220" s="7"/>
      <c r="S7220" s="47">
        <f t="shared" si="1086"/>
        <v>2.125</v>
      </c>
      <c r="T7220" s="47">
        <f t="shared" si="1087"/>
        <v>2.125</v>
      </c>
      <c r="U7220" s="47">
        <f t="shared" si="1088"/>
        <v>129.23000000000002</v>
      </c>
      <c r="V7220" s="47">
        <f t="shared" si="1089"/>
        <v>17.36</v>
      </c>
      <c r="W7220" s="11"/>
    </row>
    <row r="7221" spans="1:23" x14ac:dyDescent="0.45">
      <c r="A7221" t="s">
        <v>7226</v>
      </c>
      <c r="B7221">
        <v>26.84</v>
      </c>
      <c r="D7221" s="9" t="str">
        <f>VartojimasGamyba!J7217</f>
        <v>2024-06-27-15</v>
      </c>
      <c r="E7221" s="8">
        <f>VartojimasGamyba!G7217</f>
        <v>0.90500000000000003</v>
      </c>
      <c r="F7221" s="11"/>
      <c r="G7221" s="7">
        <f t="shared" si="1091"/>
        <v>8.1311111111111138</v>
      </c>
      <c r="H7221" s="7">
        <v>0.67799999999999994</v>
      </c>
      <c r="I7221" s="7">
        <v>0</v>
      </c>
      <c r="J7221" s="7">
        <v>0</v>
      </c>
      <c r="L7221" s="7">
        <f>VartojimasGamyba!H7217</f>
        <v>1.583</v>
      </c>
      <c r="M7221" s="15">
        <f t="shared" si="1083"/>
        <v>0</v>
      </c>
      <c r="N7221" s="7">
        <f t="shared" si="1084"/>
        <v>0</v>
      </c>
      <c r="O7221" s="7">
        <f t="shared" si="1085"/>
        <v>0</v>
      </c>
      <c r="R7221" s="7"/>
      <c r="S7221" s="47">
        <f t="shared" si="1086"/>
        <v>0.67799999999999994</v>
      </c>
      <c r="T7221" s="47">
        <f t="shared" si="1087"/>
        <v>0.67799999999999994</v>
      </c>
      <c r="U7221" s="47">
        <f t="shared" si="1088"/>
        <v>127.13000000000001</v>
      </c>
      <c r="V7221" s="47">
        <f t="shared" si="1089"/>
        <v>15.26</v>
      </c>
      <c r="W7221" s="11"/>
    </row>
    <row r="7222" spans="1:23" x14ac:dyDescent="0.45">
      <c r="A7222" t="s">
        <v>7227</v>
      </c>
      <c r="B7222">
        <v>24.99</v>
      </c>
      <c r="D7222" s="9" t="str">
        <f>VartojimasGamyba!J7218</f>
        <v>2024-06-27-16</v>
      </c>
      <c r="E7222" s="8">
        <f>VartojimasGamyba!G7218</f>
        <v>2.004</v>
      </c>
      <c r="F7222" s="11"/>
      <c r="G7222" s="7">
        <f t="shared" si="1091"/>
        <v>6.4933333333333358</v>
      </c>
      <c r="H7222" s="7">
        <v>0</v>
      </c>
      <c r="I7222" s="7">
        <v>1.6377777777777776</v>
      </c>
      <c r="J7222" s="7">
        <v>0</v>
      </c>
      <c r="L7222" s="7">
        <f>VartojimasGamyba!H7218</f>
        <v>0.53</v>
      </c>
      <c r="M7222" s="15">
        <f t="shared" si="1083"/>
        <v>0</v>
      </c>
      <c r="N7222" s="7">
        <f t="shared" si="1084"/>
        <v>0</v>
      </c>
      <c r="O7222" s="7">
        <f t="shared" si="1085"/>
        <v>0</v>
      </c>
      <c r="R7222" s="7"/>
      <c r="S7222" s="47">
        <f t="shared" si="1086"/>
        <v>0</v>
      </c>
      <c r="T7222" s="47">
        <f t="shared" si="1087"/>
        <v>0</v>
      </c>
      <c r="U7222" s="47">
        <f t="shared" si="1088"/>
        <v>125.28</v>
      </c>
      <c r="V7222" s="47">
        <f t="shared" si="1089"/>
        <v>13.409999999999998</v>
      </c>
      <c r="W7222" s="11"/>
    </row>
    <row r="7223" spans="1:23" x14ac:dyDescent="0.45">
      <c r="A7223" t="s">
        <v>7228</v>
      </c>
      <c r="B7223">
        <v>30.88</v>
      </c>
      <c r="D7223" s="9" t="str">
        <f>VartojimasGamyba!J7219</f>
        <v>2024-06-27-17</v>
      </c>
      <c r="E7223" s="8">
        <f>VartojimasGamyba!G7219</f>
        <v>0.106</v>
      </c>
      <c r="F7223" s="11"/>
      <c r="G7223" s="7">
        <f t="shared" si="1091"/>
        <v>6.4933333333333358</v>
      </c>
      <c r="H7223" s="7">
        <v>3.4694469519536142E-18</v>
      </c>
      <c r="I7223" s="7">
        <v>0</v>
      </c>
      <c r="J7223" s="7">
        <v>1.3999999999999999E-2</v>
      </c>
      <c r="L7223" s="7">
        <f>VartojimasGamyba!H7219</f>
        <v>0.12</v>
      </c>
      <c r="M7223" s="15">
        <f t="shared" si="1083"/>
        <v>0</v>
      </c>
      <c r="N7223" s="7">
        <f t="shared" si="1084"/>
        <v>-0.27019999999999994</v>
      </c>
      <c r="O7223" s="7">
        <f t="shared" si="1085"/>
        <v>0</v>
      </c>
      <c r="R7223" s="7"/>
      <c r="S7223" s="47">
        <f t="shared" si="1086"/>
        <v>1.3999999999999999E-2</v>
      </c>
      <c r="T7223" s="47">
        <f t="shared" si="1087"/>
        <v>1.3999999999999999E-2</v>
      </c>
      <c r="U7223" s="47">
        <f t="shared" si="1088"/>
        <v>131.17000000000002</v>
      </c>
      <c r="V7223" s="47">
        <f t="shared" si="1089"/>
        <v>19.299999999999997</v>
      </c>
      <c r="W7223" s="11"/>
    </row>
    <row r="7224" spans="1:23" x14ac:dyDescent="0.45">
      <c r="A7224" t="s">
        <v>7229</v>
      </c>
      <c r="B7224">
        <v>136.54</v>
      </c>
      <c r="D7224" s="9" t="str">
        <f>VartojimasGamyba!J7220</f>
        <v>2024-06-27-18</v>
      </c>
      <c r="E7224" s="8">
        <f>VartojimasGamyba!G7220</f>
        <v>0.24</v>
      </c>
      <c r="F7224" s="11"/>
      <c r="G7224" s="7">
        <f t="shared" si="1091"/>
        <v>6.2533333333333356</v>
      </c>
      <c r="H7224" s="7">
        <v>0</v>
      </c>
      <c r="I7224" s="7">
        <v>0.24000000000000002</v>
      </c>
      <c r="J7224" s="7">
        <v>0</v>
      </c>
      <c r="L7224" s="7">
        <f>VartojimasGamyba!H7220</f>
        <v>2.4E-2</v>
      </c>
      <c r="M7224" s="15">
        <f t="shared" si="1083"/>
        <v>-3.4694469519536142E-17</v>
      </c>
      <c r="N7224" s="7">
        <f t="shared" si="1084"/>
        <v>-8.2166912163117435E-15</v>
      </c>
      <c r="O7224" s="7">
        <f t="shared" si="1085"/>
        <v>-8.2166912163117435E-15</v>
      </c>
      <c r="R7224" s="7"/>
      <c r="S7224" s="47">
        <f t="shared" si="1086"/>
        <v>-3.4694469519536142E-17</v>
      </c>
      <c r="T7224" s="47">
        <f t="shared" si="1087"/>
        <v>0</v>
      </c>
      <c r="U7224" s="47">
        <f t="shared" si="1088"/>
        <v>236.82999999999998</v>
      </c>
      <c r="V7224" s="47">
        <f t="shared" si="1089"/>
        <v>124.96</v>
      </c>
      <c r="W7224" s="11"/>
    </row>
    <row r="7225" spans="1:23" x14ac:dyDescent="0.45">
      <c r="A7225" t="s">
        <v>7230</v>
      </c>
      <c r="B7225">
        <v>171.96</v>
      </c>
      <c r="D7225" s="9" t="str">
        <f>VartojimasGamyba!J7221</f>
        <v>2024-06-27-19</v>
      </c>
      <c r="E7225" s="8">
        <f>VartojimasGamyba!G7221</f>
        <v>0.27500000000000002</v>
      </c>
      <c r="F7225" s="11"/>
      <c r="G7225" s="7">
        <f t="shared" si="1091"/>
        <v>5.9488888888888916</v>
      </c>
      <c r="H7225" s="7">
        <v>0</v>
      </c>
      <c r="I7225" s="7">
        <v>0.30444444444444441</v>
      </c>
      <c r="J7225" s="7">
        <v>0</v>
      </c>
      <c r="L7225" s="7">
        <f>VartojimasGamyba!H7221</f>
        <v>1E-3</v>
      </c>
      <c r="M7225" s="15">
        <f t="shared" si="1083"/>
        <v>5.6378512969246231E-17</v>
      </c>
      <c r="N7225" s="7">
        <f t="shared" si="1084"/>
        <v>1.5349050155877286E-14</v>
      </c>
      <c r="O7225" s="7">
        <f t="shared" si="1085"/>
        <v>1.5349050155877286E-14</v>
      </c>
      <c r="R7225" s="7"/>
      <c r="S7225" s="47">
        <f t="shared" si="1086"/>
        <v>5.6378512969246231E-17</v>
      </c>
      <c r="T7225" s="47">
        <f t="shared" si="1087"/>
        <v>0</v>
      </c>
      <c r="U7225" s="47">
        <f t="shared" si="1088"/>
        <v>272.25</v>
      </c>
      <c r="V7225" s="47">
        <f t="shared" si="1089"/>
        <v>160.38</v>
      </c>
      <c r="W7225" s="11"/>
    </row>
    <row r="7226" spans="1:23" x14ac:dyDescent="0.45">
      <c r="A7226" t="s">
        <v>7231</v>
      </c>
      <c r="B7226">
        <v>290.33999999999997</v>
      </c>
      <c r="D7226" s="9" t="str">
        <f>VartojimasGamyba!J7222</f>
        <v>2024-06-27-20</v>
      </c>
      <c r="E7226" s="8">
        <f>VartojimasGamyba!G7222</f>
        <v>0.192</v>
      </c>
      <c r="F7226" s="11"/>
      <c r="G7226" s="7">
        <f t="shared" si="1091"/>
        <v>5.7355555555555586</v>
      </c>
      <c r="H7226" s="7">
        <v>0</v>
      </c>
      <c r="I7226" s="7">
        <v>0.21333333333333335</v>
      </c>
      <c r="J7226" s="7">
        <v>0</v>
      </c>
      <c r="L7226" s="7">
        <f>VartojimasGamyba!H7222</f>
        <v>0</v>
      </c>
      <c r="M7226" s="15">
        <f t="shared" si="1083"/>
        <v>0</v>
      </c>
      <c r="N7226" s="7">
        <f t="shared" si="1084"/>
        <v>0</v>
      </c>
      <c r="O7226" s="7">
        <f t="shared" si="1085"/>
        <v>0</v>
      </c>
      <c r="P7226" s="7" t="s">
        <v>8873</v>
      </c>
      <c r="R7226" s="7"/>
      <c r="S7226" s="47">
        <f t="shared" si="1086"/>
        <v>0</v>
      </c>
      <c r="T7226" s="47">
        <f t="shared" si="1087"/>
        <v>0</v>
      </c>
      <c r="U7226" s="47">
        <f t="shared" si="1088"/>
        <v>390.63</v>
      </c>
      <c r="V7226" s="47">
        <f t="shared" si="1089"/>
        <v>278.76</v>
      </c>
      <c r="W7226" s="11"/>
    </row>
    <row r="7227" spans="1:23" x14ac:dyDescent="0.45">
      <c r="A7227" t="s">
        <v>7232</v>
      </c>
      <c r="B7227">
        <v>346.12</v>
      </c>
      <c r="D7227" s="9" t="str">
        <f>VartojimasGamyba!J7223</f>
        <v>2024-06-27-21</v>
      </c>
      <c r="E7227" s="8">
        <f>VartojimasGamyba!G7223</f>
        <v>0.17899999999999999</v>
      </c>
      <c r="F7227" s="11"/>
      <c r="G7227" s="7">
        <f t="shared" si="1091"/>
        <v>5.5366666666666697</v>
      </c>
      <c r="H7227" s="7">
        <v>0</v>
      </c>
      <c r="I7227" s="7">
        <v>0.19888888888888889</v>
      </c>
      <c r="J7227" s="7">
        <v>0</v>
      </c>
      <c r="L7227" s="7">
        <f>VartojimasGamyba!H7223</f>
        <v>0</v>
      </c>
      <c r="M7227" s="15">
        <f t="shared" si="1083"/>
        <v>-2.7755575615628914E-17</v>
      </c>
      <c r="N7227" s="7">
        <f t="shared" si="1084"/>
        <v>-1.2390366510572904E-14</v>
      </c>
      <c r="O7227" s="7">
        <f t="shared" si="1085"/>
        <v>-1.2390366510572904E-14</v>
      </c>
      <c r="P7227" s="7">
        <f>SUM(N7206:N7229)</f>
        <v>-1829.3393000000001</v>
      </c>
      <c r="R7227" s="7"/>
      <c r="S7227" s="47">
        <f t="shared" si="1086"/>
        <v>-2.7755575615628914E-17</v>
      </c>
      <c r="T7227" s="47">
        <f t="shared" si="1087"/>
        <v>0</v>
      </c>
      <c r="U7227" s="47">
        <f t="shared" si="1088"/>
        <v>446.41</v>
      </c>
      <c r="V7227" s="47">
        <f t="shared" si="1089"/>
        <v>334.54</v>
      </c>
      <c r="W7227" s="11"/>
    </row>
    <row r="7228" spans="1:23" x14ac:dyDescent="0.45">
      <c r="A7228" t="s">
        <v>7233</v>
      </c>
      <c r="B7228">
        <v>255.68</v>
      </c>
      <c r="D7228" s="9" t="str">
        <f>VartojimasGamyba!J7224</f>
        <v>2024-06-27-22</v>
      </c>
      <c r="E7228" s="8">
        <f>VartojimasGamyba!G7224</f>
        <v>0.26500000000000001</v>
      </c>
      <c r="F7228" s="11"/>
      <c r="G7228" s="7">
        <f t="shared" si="1091"/>
        <v>5.2422222222222254</v>
      </c>
      <c r="H7228" s="7">
        <v>0</v>
      </c>
      <c r="I7228" s="7">
        <v>0.29444444444444445</v>
      </c>
      <c r="J7228" s="7">
        <v>0</v>
      </c>
      <c r="L7228" s="7">
        <f>VartojimasGamyba!H7224</f>
        <v>0</v>
      </c>
      <c r="M7228" s="15">
        <f t="shared" si="1083"/>
        <v>0</v>
      </c>
      <c r="N7228" s="7">
        <f t="shared" si="1084"/>
        <v>0</v>
      </c>
      <c r="O7228" s="7">
        <f t="shared" si="1085"/>
        <v>0</v>
      </c>
      <c r="P7228" s="7" t="s">
        <v>8872</v>
      </c>
      <c r="R7228" s="7"/>
      <c r="S7228" s="47">
        <f t="shared" si="1086"/>
        <v>0</v>
      </c>
      <c r="T7228" s="47">
        <f t="shared" si="1087"/>
        <v>0</v>
      </c>
      <c r="U7228" s="47">
        <f t="shared" si="1088"/>
        <v>355.97</v>
      </c>
      <c r="V7228" s="47">
        <f t="shared" si="1089"/>
        <v>244.1</v>
      </c>
      <c r="W7228" s="11"/>
    </row>
    <row r="7229" spans="1:23" x14ac:dyDescent="0.45">
      <c r="A7229" t="s">
        <v>7234</v>
      </c>
      <c r="B7229">
        <v>140.43</v>
      </c>
      <c r="D7229" s="9" t="str">
        <f>VartojimasGamyba!J7225</f>
        <v>2024-06-27-23</v>
      </c>
      <c r="E7229" s="8">
        <f>VartojimasGamyba!G7225</f>
        <v>0.218</v>
      </c>
      <c r="F7229" s="11"/>
      <c r="G7229" s="7">
        <f t="shared" si="1091"/>
        <v>5.0000000000000036</v>
      </c>
      <c r="H7229" s="7">
        <v>0</v>
      </c>
      <c r="I7229" s="7">
        <v>0.24222222222222223</v>
      </c>
      <c r="J7229" s="7">
        <v>0</v>
      </c>
      <c r="L7229" s="7">
        <f>VartojimasGamyba!H7225</f>
        <v>0</v>
      </c>
      <c r="M7229" s="15">
        <f t="shared" si="1083"/>
        <v>0</v>
      </c>
      <c r="N7229" s="7">
        <f t="shared" si="1084"/>
        <v>0</v>
      </c>
      <c r="O7229" s="7">
        <f t="shared" si="1085"/>
        <v>0</v>
      </c>
      <c r="P7229" s="7">
        <f>SUM(O7206:O7229)</f>
        <v>-1.0706149508599161E-14</v>
      </c>
      <c r="Q7229" s="7">
        <f>SUMPRODUCT(B7206:B7229,E7206:E7229)+SUM(E7206:E7229)*$Z$21-SUMPRODUCT(B7206:B7229,L7206:L7229)+SUM(L7206:L7229)*ABS($Z$20)</f>
        <v>-922.06083000000012</v>
      </c>
      <c r="R7229" s="7"/>
      <c r="S7229" s="47">
        <f t="shared" si="1086"/>
        <v>0</v>
      </c>
      <c r="T7229" s="47">
        <f t="shared" si="1087"/>
        <v>0</v>
      </c>
      <c r="U7229" s="47">
        <f t="shared" si="1088"/>
        <v>240.72000000000003</v>
      </c>
      <c r="V7229" s="47">
        <f t="shared" si="1089"/>
        <v>128.85</v>
      </c>
      <c r="W7229" s="11">
        <f>IF(P7229&lt;&gt;Q7229,1,0)</f>
        <v>1</v>
      </c>
    </row>
    <row r="7230" spans="1:23" x14ac:dyDescent="0.45">
      <c r="A7230" t="s">
        <v>7235</v>
      </c>
      <c r="B7230">
        <v>105.8</v>
      </c>
      <c r="D7230" s="1" t="str">
        <f>VartojimasGamyba!J7226</f>
        <v>2024-06-28-00</v>
      </c>
      <c r="E7230" s="7">
        <f>VartojimasGamyba!G7226</f>
        <v>0.27100000000000002</v>
      </c>
      <c r="F7230" s="11"/>
      <c r="G7230" s="12">
        <f>G7229+H7230-I7230</f>
        <v>4.6988888888888924</v>
      </c>
      <c r="H7230" s="12">
        <v>0</v>
      </c>
      <c r="I7230" s="12">
        <v>0.30111111111111111</v>
      </c>
      <c r="J7230" s="12">
        <v>0</v>
      </c>
      <c r="K7230" s="12"/>
      <c r="L7230" s="12">
        <f>VartojimasGamyba!H7226</f>
        <v>0</v>
      </c>
      <c r="M7230" s="19">
        <f t="shared" si="1083"/>
        <v>0</v>
      </c>
      <c r="N7230" s="7">
        <f t="shared" si="1084"/>
        <v>0</v>
      </c>
      <c r="O7230" s="7">
        <f t="shared" si="1085"/>
        <v>0</v>
      </c>
      <c r="R7230" s="20" t="s">
        <v>8783</v>
      </c>
      <c r="S7230" s="47">
        <f t="shared" si="1086"/>
        <v>0</v>
      </c>
      <c r="T7230" s="47">
        <f t="shared" si="1087"/>
        <v>0</v>
      </c>
      <c r="U7230" s="47">
        <f t="shared" si="1088"/>
        <v>206.09</v>
      </c>
      <c r="V7230" s="47">
        <f t="shared" si="1089"/>
        <v>94.22</v>
      </c>
      <c r="W7230" s="11"/>
    </row>
    <row r="7231" spans="1:23" x14ac:dyDescent="0.45">
      <c r="A7231" t="s">
        <v>7236</v>
      </c>
      <c r="B7231">
        <v>102.14</v>
      </c>
      <c r="D7231" s="1" t="str">
        <f>VartojimasGamyba!J7227</f>
        <v>2024-06-28-01</v>
      </c>
      <c r="E7231" s="7">
        <f>VartojimasGamyba!G7227</f>
        <v>0.23799999999999999</v>
      </c>
      <c r="F7231" s="11"/>
      <c r="G7231" s="12">
        <f t="shared" ref="G7231:G7253" si="1092">G7230+H7231-I7231</f>
        <v>4.4344444444444484</v>
      </c>
      <c r="H7231" s="12">
        <v>0</v>
      </c>
      <c r="I7231" s="12">
        <v>0.26444444444444443</v>
      </c>
      <c r="J7231" s="12">
        <v>0</v>
      </c>
      <c r="K7231" s="12"/>
      <c r="L7231" s="12">
        <f>VartojimasGamyba!H7227</f>
        <v>0</v>
      </c>
      <c r="M7231" s="19">
        <f t="shared" si="1083"/>
        <v>0</v>
      </c>
      <c r="N7231" s="7">
        <f t="shared" si="1084"/>
        <v>0</v>
      </c>
      <c r="O7231" s="7">
        <f t="shared" si="1085"/>
        <v>0</v>
      </c>
      <c r="R7231" s="7"/>
      <c r="S7231" s="47">
        <f t="shared" si="1086"/>
        <v>0</v>
      </c>
      <c r="T7231" s="47">
        <f t="shared" si="1087"/>
        <v>0</v>
      </c>
      <c r="U7231" s="47">
        <f t="shared" si="1088"/>
        <v>202.43</v>
      </c>
      <c r="V7231" s="47">
        <f t="shared" si="1089"/>
        <v>90.56</v>
      </c>
      <c r="W7231" s="11"/>
    </row>
    <row r="7232" spans="1:23" x14ac:dyDescent="0.45">
      <c r="A7232" t="s">
        <v>7237</v>
      </c>
      <c r="B7232">
        <v>101.38</v>
      </c>
      <c r="D7232" s="1" t="str">
        <f>VartojimasGamyba!J7228</f>
        <v>2024-06-28-02</v>
      </c>
      <c r="E7232" s="7">
        <f>VartojimasGamyba!G7228</f>
        <v>0.20799999999999999</v>
      </c>
      <c r="F7232" s="11"/>
      <c r="G7232" s="12">
        <f t="shared" si="1092"/>
        <v>4.2166666666666703</v>
      </c>
      <c r="H7232" s="12">
        <v>0</v>
      </c>
      <c r="I7232" s="12">
        <v>0.21777777777777776</v>
      </c>
      <c r="J7232" s="12">
        <v>0</v>
      </c>
      <c r="K7232" s="12"/>
      <c r="L7232" s="12">
        <f>VartojimasGamyba!H7228</f>
        <v>1.2E-2</v>
      </c>
      <c r="M7232" s="19">
        <f t="shared" si="1083"/>
        <v>0</v>
      </c>
      <c r="N7232" s="7">
        <f t="shared" si="1084"/>
        <v>0</v>
      </c>
      <c r="O7232" s="7">
        <f t="shared" si="1085"/>
        <v>0</v>
      </c>
      <c r="R7232" s="7"/>
      <c r="S7232" s="47">
        <f t="shared" si="1086"/>
        <v>0</v>
      </c>
      <c r="T7232" s="47">
        <f t="shared" si="1087"/>
        <v>0</v>
      </c>
      <c r="U7232" s="47">
        <f t="shared" si="1088"/>
        <v>201.67000000000002</v>
      </c>
      <c r="V7232" s="47">
        <f t="shared" si="1089"/>
        <v>89.8</v>
      </c>
      <c r="W7232" s="11"/>
    </row>
    <row r="7233" spans="1:23" x14ac:dyDescent="0.45">
      <c r="A7233" t="s">
        <v>7238</v>
      </c>
      <c r="B7233">
        <v>91.03</v>
      </c>
      <c r="D7233" s="1" t="str">
        <f>VartojimasGamyba!J7229</f>
        <v>2024-06-28-03</v>
      </c>
      <c r="E7233" s="7">
        <f>VartojimasGamyba!G7229</f>
        <v>0.09</v>
      </c>
      <c r="F7233" s="11"/>
      <c r="G7233" s="12">
        <f t="shared" si="1092"/>
        <v>4.2077777777777818</v>
      </c>
      <c r="H7233" s="12">
        <v>0</v>
      </c>
      <c r="I7233" s="12">
        <v>8.8888888888888819E-3</v>
      </c>
      <c r="J7233" s="12">
        <v>0</v>
      </c>
      <c r="K7233" s="12"/>
      <c r="L7233" s="12">
        <f>VartojimasGamyba!H7229</f>
        <v>8.2000000000000003E-2</v>
      </c>
      <c r="M7233" s="19">
        <f t="shared" si="1083"/>
        <v>0</v>
      </c>
      <c r="N7233" s="7">
        <f t="shared" si="1084"/>
        <v>0</v>
      </c>
      <c r="O7233" s="7">
        <f t="shared" si="1085"/>
        <v>0</v>
      </c>
      <c r="R7233" s="7"/>
      <c r="S7233" s="47">
        <f t="shared" si="1086"/>
        <v>0</v>
      </c>
      <c r="T7233" s="47">
        <f t="shared" si="1087"/>
        <v>0</v>
      </c>
      <c r="U7233" s="47">
        <f t="shared" si="1088"/>
        <v>191.32</v>
      </c>
      <c r="V7233" s="47">
        <f t="shared" si="1089"/>
        <v>79.45</v>
      </c>
      <c r="W7233" s="11"/>
    </row>
    <row r="7234" spans="1:23" x14ac:dyDescent="0.45">
      <c r="A7234" t="s">
        <v>7239</v>
      </c>
      <c r="B7234">
        <v>80.430000000000007</v>
      </c>
      <c r="D7234" s="1" t="str">
        <f>VartojimasGamyba!J7230</f>
        <v>2024-06-28-04</v>
      </c>
      <c r="E7234" s="7">
        <f>VartojimasGamyba!G7230</f>
        <v>2E-3</v>
      </c>
      <c r="F7234" s="11"/>
      <c r="G7234" s="12">
        <f t="shared" si="1092"/>
        <v>4.2077777777777818</v>
      </c>
      <c r="H7234" s="12">
        <v>5.5511151231257827E-17</v>
      </c>
      <c r="I7234" s="12">
        <v>0</v>
      </c>
      <c r="J7234" s="12">
        <v>0.48499999999999999</v>
      </c>
      <c r="K7234" s="12"/>
      <c r="L7234" s="12">
        <f>VartojimasGamyba!H7230</f>
        <v>0.48699999999999999</v>
      </c>
      <c r="M7234" s="19">
        <f t="shared" si="1083"/>
        <v>0</v>
      </c>
      <c r="N7234" s="7">
        <f t="shared" si="1084"/>
        <v>-33.392250000000004</v>
      </c>
      <c r="O7234" s="7">
        <f t="shared" si="1085"/>
        <v>0</v>
      </c>
      <c r="R7234" s="7"/>
      <c r="S7234" s="47">
        <f t="shared" si="1086"/>
        <v>0.48499999999999999</v>
      </c>
      <c r="T7234" s="47">
        <f t="shared" si="1087"/>
        <v>0.48499999999999999</v>
      </c>
      <c r="U7234" s="47">
        <f t="shared" si="1088"/>
        <v>180.72000000000003</v>
      </c>
      <c r="V7234" s="47">
        <f t="shared" si="1089"/>
        <v>68.850000000000009</v>
      </c>
      <c r="W7234" s="11"/>
    </row>
    <row r="7235" spans="1:23" x14ac:dyDescent="0.45">
      <c r="A7235" t="s">
        <v>7240</v>
      </c>
      <c r="B7235">
        <v>86.53</v>
      </c>
      <c r="D7235" s="1" t="str">
        <f>VartojimasGamyba!J7231</f>
        <v>2024-06-28-05</v>
      </c>
      <c r="E7235" s="7">
        <f>VartojimasGamyba!G7231</f>
        <v>0.14899999999999999</v>
      </c>
      <c r="F7235" s="11"/>
      <c r="G7235" s="12">
        <f t="shared" si="1092"/>
        <v>4.2077777777777818</v>
      </c>
      <c r="H7235" s="12">
        <v>1.1102230246251565E-16</v>
      </c>
      <c r="I7235" s="12">
        <v>0</v>
      </c>
      <c r="J7235" s="12">
        <v>1.113</v>
      </c>
      <c r="K7235" s="12"/>
      <c r="L7235" s="12">
        <f>VartojimasGamyba!H7231</f>
        <v>1.262</v>
      </c>
      <c r="M7235" s="19">
        <f t="shared" si="1083"/>
        <v>0</v>
      </c>
      <c r="N7235" s="7">
        <f t="shared" si="1084"/>
        <v>-83.419350000000009</v>
      </c>
      <c r="O7235" s="7">
        <f t="shared" si="1085"/>
        <v>0</v>
      </c>
      <c r="R7235" s="7"/>
      <c r="S7235" s="47">
        <f t="shared" si="1086"/>
        <v>1.113</v>
      </c>
      <c r="T7235" s="47">
        <f t="shared" si="1087"/>
        <v>1.113</v>
      </c>
      <c r="U7235" s="47">
        <f t="shared" si="1088"/>
        <v>186.82</v>
      </c>
      <c r="V7235" s="47">
        <f t="shared" si="1089"/>
        <v>74.95</v>
      </c>
      <c r="W7235" s="11"/>
    </row>
    <row r="7236" spans="1:23" x14ac:dyDescent="0.45">
      <c r="A7236" t="s">
        <v>7241</v>
      </c>
      <c r="B7236">
        <v>93.72</v>
      </c>
      <c r="D7236" s="1" t="str">
        <f>VartojimasGamyba!J7232</f>
        <v>2024-06-28-06</v>
      </c>
      <c r="E7236" s="7">
        <f>VartojimasGamyba!G7232</f>
        <v>0</v>
      </c>
      <c r="F7236" s="11"/>
      <c r="G7236" s="12">
        <f t="shared" si="1092"/>
        <v>4.2077777777777818</v>
      </c>
      <c r="H7236" s="12">
        <v>0</v>
      </c>
      <c r="I7236" s="12">
        <v>0</v>
      </c>
      <c r="J7236" s="12">
        <v>2.2309999999999999</v>
      </c>
      <c r="K7236" s="12"/>
      <c r="L7236" s="12">
        <f>VartojimasGamyba!H7232</f>
        <v>2.2309999999999999</v>
      </c>
      <c r="M7236" s="19">
        <f t="shared" si="1083"/>
        <v>0</v>
      </c>
      <c r="N7236" s="7">
        <f t="shared" si="1084"/>
        <v>-183.25433999999998</v>
      </c>
      <c r="O7236" s="7">
        <f t="shared" si="1085"/>
        <v>0</v>
      </c>
      <c r="R7236" s="7"/>
      <c r="S7236" s="47">
        <f t="shared" si="1086"/>
        <v>2.2309999999999999</v>
      </c>
      <c r="T7236" s="47">
        <f t="shared" si="1087"/>
        <v>2.2309999999999999</v>
      </c>
      <c r="U7236" s="47">
        <f t="shared" si="1088"/>
        <v>194.01</v>
      </c>
      <c r="V7236" s="47">
        <f t="shared" si="1089"/>
        <v>82.14</v>
      </c>
      <c r="W7236" s="11"/>
    </row>
    <row r="7237" spans="1:23" x14ac:dyDescent="0.45">
      <c r="A7237" t="s">
        <v>7242</v>
      </c>
      <c r="B7237">
        <v>124.4</v>
      </c>
      <c r="D7237" s="1" t="str">
        <f>VartojimasGamyba!J7233</f>
        <v>2024-06-28-07</v>
      </c>
      <c r="E7237" s="7">
        <f>VartojimasGamyba!G7233</f>
        <v>0</v>
      </c>
      <c r="F7237" s="11"/>
      <c r="G7237" s="12">
        <f t="shared" si="1092"/>
        <v>4.2077777777777818</v>
      </c>
      <c r="H7237" s="12">
        <v>0</v>
      </c>
      <c r="I7237" s="12">
        <v>0</v>
      </c>
      <c r="J7237" s="12">
        <v>2.8889999999999998</v>
      </c>
      <c r="K7237" s="12"/>
      <c r="L7237" s="12">
        <f>VartojimasGamyba!H7233</f>
        <v>2.8889999999999998</v>
      </c>
      <c r="M7237" s="19">
        <f t="shared" si="1083"/>
        <v>0</v>
      </c>
      <c r="N7237" s="7">
        <f t="shared" si="1084"/>
        <v>-325.93698000000001</v>
      </c>
      <c r="O7237" s="7">
        <f t="shared" si="1085"/>
        <v>0</v>
      </c>
      <c r="R7237" s="7"/>
      <c r="S7237" s="47">
        <f t="shared" si="1086"/>
        <v>2.8889999999999998</v>
      </c>
      <c r="T7237" s="47">
        <f t="shared" si="1087"/>
        <v>2.8889999999999998</v>
      </c>
      <c r="U7237" s="47">
        <f t="shared" si="1088"/>
        <v>224.69</v>
      </c>
      <c r="V7237" s="47">
        <f t="shared" si="1089"/>
        <v>112.82000000000001</v>
      </c>
      <c r="W7237" s="11"/>
    </row>
    <row r="7238" spans="1:23" x14ac:dyDescent="0.45">
      <c r="A7238" t="s">
        <v>7243</v>
      </c>
      <c r="B7238">
        <v>125.28</v>
      </c>
      <c r="D7238" s="1" t="str">
        <f>VartojimasGamyba!J7234</f>
        <v>2024-06-28-08</v>
      </c>
      <c r="E7238" s="7">
        <f>VartojimasGamyba!G7234</f>
        <v>0</v>
      </c>
      <c r="F7238" s="11"/>
      <c r="G7238" s="12">
        <f t="shared" si="1092"/>
        <v>4.2077777777777818</v>
      </c>
      <c r="H7238" s="12">
        <v>0</v>
      </c>
      <c r="I7238" s="12">
        <v>0</v>
      </c>
      <c r="J7238" s="12">
        <v>3.5449999999999999</v>
      </c>
      <c r="K7238" s="12"/>
      <c r="L7238" s="12">
        <f>VartojimasGamyba!H7234</f>
        <v>3.5449999999999999</v>
      </c>
      <c r="M7238" s="19">
        <f t="shared" si="1083"/>
        <v>0</v>
      </c>
      <c r="N7238" s="7">
        <f t="shared" si="1084"/>
        <v>-403.06650000000002</v>
      </c>
      <c r="O7238" s="7">
        <f t="shared" si="1085"/>
        <v>0</v>
      </c>
      <c r="R7238" s="7"/>
      <c r="S7238" s="47">
        <f t="shared" si="1086"/>
        <v>3.5449999999999999</v>
      </c>
      <c r="T7238" s="47">
        <f t="shared" si="1087"/>
        <v>3.5449999999999999</v>
      </c>
      <c r="U7238" s="47">
        <f t="shared" si="1088"/>
        <v>225.57</v>
      </c>
      <c r="V7238" s="47">
        <f t="shared" si="1089"/>
        <v>113.7</v>
      </c>
      <c r="W7238" s="11"/>
    </row>
    <row r="7239" spans="1:23" x14ac:dyDescent="0.45">
      <c r="A7239" t="s">
        <v>7244</v>
      </c>
      <c r="B7239">
        <v>85.62</v>
      </c>
      <c r="D7239" s="1" t="str">
        <f>VartojimasGamyba!J7235</f>
        <v>2024-06-28-09</v>
      </c>
      <c r="E7239" s="7">
        <f>VartojimasGamyba!G7235</f>
        <v>0.34100000000000003</v>
      </c>
      <c r="F7239" s="11"/>
      <c r="G7239" s="12">
        <f t="shared" si="1092"/>
        <v>4.2077777777777818</v>
      </c>
      <c r="H7239" s="12">
        <v>0</v>
      </c>
      <c r="I7239" s="12">
        <v>0</v>
      </c>
      <c r="J7239" s="12">
        <v>3.0219999999999998</v>
      </c>
      <c r="K7239" s="12"/>
      <c r="L7239" s="12">
        <f>VartojimasGamyba!H7235</f>
        <v>3.363</v>
      </c>
      <c r="M7239" s="19">
        <f t="shared" ref="M7239:M7302" si="1093">E7239+H7239-I7239*$J$2+J7239-L7239</f>
        <v>0</v>
      </c>
      <c r="N7239" s="7">
        <f t="shared" ref="N7239:N7302" si="1094">M7239*U7239-J7239*V7239</f>
        <v>-223.74888000000001</v>
      </c>
      <c r="O7239" s="7">
        <f t="shared" ref="O7239:O7302" si="1095">(M7239)*(B7239+$Z$21)</f>
        <v>0</v>
      </c>
      <c r="R7239" s="7"/>
      <c r="S7239" s="47">
        <f t="shared" ref="S7239:S7302" si="1096">M7239+IF((L7239-E7239)&gt;0,(L7239-E7239),0)</f>
        <v>3.0219999999999998</v>
      </c>
      <c r="T7239" s="47">
        <f t="shared" ref="T7239:T7302" si="1097">IF(L7239-E7239&lt;0,0,L7239-E7239)</f>
        <v>3.0219999999999998</v>
      </c>
      <c r="U7239" s="47">
        <f t="shared" ref="U7239:U7302" si="1098">B7239+$Z$21</f>
        <v>185.91000000000003</v>
      </c>
      <c r="V7239" s="47">
        <f t="shared" ref="V7239:V7302" si="1099">B7239+$Z$20</f>
        <v>74.040000000000006</v>
      </c>
      <c r="W7239" s="11"/>
    </row>
    <row r="7240" spans="1:23" x14ac:dyDescent="0.45">
      <c r="A7240" t="s">
        <v>7245</v>
      </c>
      <c r="B7240">
        <v>61.81</v>
      </c>
      <c r="D7240" s="1" t="str">
        <f>VartojimasGamyba!J7236</f>
        <v>2024-06-28-10</v>
      </c>
      <c r="E7240" s="7">
        <f>VartojimasGamyba!G7236</f>
        <v>0.10100000000000001</v>
      </c>
      <c r="F7240" s="11"/>
      <c r="G7240" s="12">
        <f t="shared" si="1092"/>
        <v>4.2077777777777818</v>
      </c>
      <c r="H7240" s="12">
        <v>0</v>
      </c>
      <c r="I7240" s="12">
        <v>0</v>
      </c>
      <c r="J7240" s="12">
        <v>2.863</v>
      </c>
      <c r="K7240" s="12"/>
      <c r="L7240" s="12">
        <f>VartojimasGamyba!H7236</f>
        <v>2.964</v>
      </c>
      <c r="M7240" s="19">
        <f t="shared" si="1093"/>
        <v>0</v>
      </c>
      <c r="N7240" s="7">
        <f t="shared" si="1094"/>
        <v>-143.80849000000001</v>
      </c>
      <c r="O7240" s="7">
        <f t="shared" si="1095"/>
        <v>0</v>
      </c>
      <c r="R7240" s="7"/>
      <c r="S7240" s="47">
        <f t="shared" si="1096"/>
        <v>2.863</v>
      </c>
      <c r="T7240" s="47">
        <f t="shared" si="1097"/>
        <v>2.863</v>
      </c>
      <c r="U7240" s="47">
        <f t="shared" si="1098"/>
        <v>162.10000000000002</v>
      </c>
      <c r="V7240" s="47">
        <f t="shared" si="1099"/>
        <v>50.230000000000004</v>
      </c>
      <c r="W7240" s="11"/>
    </row>
    <row r="7241" spans="1:23" x14ac:dyDescent="0.45">
      <c r="A7241" t="s">
        <v>7246</v>
      </c>
      <c r="B7241">
        <v>22.09</v>
      </c>
      <c r="D7241" s="1" t="str">
        <f>VartojimasGamyba!J7237</f>
        <v>2024-06-28-11</v>
      </c>
      <c r="E7241" s="7">
        <f>VartojimasGamyba!G7237</f>
        <v>0.40699999999999997</v>
      </c>
      <c r="F7241" s="11"/>
      <c r="G7241" s="12">
        <f t="shared" si="1092"/>
        <v>4.2077777777777818</v>
      </c>
      <c r="H7241" s="12">
        <v>2.2204460492503131E-16</v>
      </c>
      <c r="I7241" s="12">
        <v>0</v>
      </c>
      <c r="J7241" s="12">
        <v>1.8889999999999998</v>
      </c>
      <c r="K7241" s="12"/>
      <c r="L7241" s="12">
        <f>VartojimasGamyba!H7237</f>
        <v>2.2959999999999998</v>
      </c>
      <c r="M7241" s="19">
        <f t="shared" si="1093"/>
        <v>0</v>
      </c>
      <c r="N7241" s="7">
        <f t="shared" si="1094"/>
        <v>-19.853389999999997</v>
      </c>
      <c r="O7241" s="7">
        <f t="shared" si="1095"/>
        <v>0</v>
      </c>
      <c r="R7241" s="7"/>
      <c r="S7241" s="47">
        <f t="shared" si="1096"/>
        <v>1.8889999999999998</v>
      </c>
      <c r="T7241" s="47">
        <f t="shared" si="1097"/>
        <v>1.8889999999999998</v>
      </c>
      <c r="U7241" s="47">
        <f t="shared" si="1098"/>
        <v>122.38000000000001</v>
      </c>
      <c r="V7241" s="47">
        <f t="shared" si="1099"/>
        <v>10.51</v>
      </c>
      <c r="W7241" s="11"/>
    </row>
    <row r="7242" spans="1:23" x14ac:dyDescent="0.45">
      <c r="A7242" t="s">
        <v>7247</v>
      </c>
      <c r="B7242">
        <v>4.3899999999999997</v>
      </c>
      <c r="D7242" s="1" t="str">
        <f>VartojimasGamyba!J7238</f>
        <v>2024-06-28-12</v>
      </c>
      <c r="E7242" s="7">
        <f>VartojimasGamyba!G7238</f>
        <v>0.46800000000000003</v>
      </c>
      <c r="F7242" s="11"/>
      <c r="G7242" s="12">
        <f t="shared" si="1092"/>
        <v>5.0607777777777816</v>
      </c>
      <c r="H7242" s="12">
        <v>0.85299999999999998</v>
      </c>
      <c r="I7242" s="12">
        <v>0</v>
      </c>
      <c r="J7242" s="12">
        <v>0</v>
      </c>
      <c r="K7242" s="12"/>
      <c r="L7242" s="12">
        <f>VartojimasGamyba!H7238</f>
        <v>1.321</v>
      </c>
      <c r="M7242" s="19">
        <f t="shared" si="1093"/>
        <v>0</v>
      </c>
      <c r="N7242" s="7">
        <f t="shared" si="1094"/>
        <v>0</v>
      </c>
      <c r="O7242" s="7">
        <f t="shared" si="1095"/>
        <v>0</v>
      </c>
      <c r="R7242" s="7"/>
      <c r="S7242" s="47">
        <f t="shared" si="1096"/>
        <v>0.85299999999999998</v>
      </c>
      <c r="T7242" s="47">
        <f t="shared" si="1097"/>
        <v>0.85299999999999998</v>
      </c>
      <c r="U7242" s="47">
        <f t="shared" si="1098"/>
        <v>104.68</v>
      </c>
      <c r="V7242" s="47">
        <f t="shared" si="1099"/>
        <v>-7.19</v>
      </c>
      <c r="W7242" s="11"/>
    </row>
    <row r="7243" spans="1:23" x14ac:dyDescent="0.45">
      <c r="A7243" t="s">
        <v>7248</v>
      </c>
      <c r="B7243">
        <v>1.19</v>
      </c>
      <c r="D7243" s="1" t="str">
        <f>VartojimasGamyba!J7239</f>
        <v>2024-06-28-13</v>
      </c>
      <c r="E7243" s="7">
        <f>VartojimasGamyba!G7239</f>
        <v>0.45200000000000001</v>
      </c>
      <c r="F7243" s="11"/>
      <c r="G7243" s="12">
        <f t="shared" si="1092"/>
        <v>6.3267777777777816</v>
      </c>
      <c r="H7243" s="12">
        <v>1.266</v>
      </c>
      <c r="I7243" s="12">
        <v>0</v>
      </c>
      <c r="J7243" s="12">
        <v>0</v>
      </c>
      <c r="K7243" s="12"/>
      <c r="L7243" s="12">
        <f>VartojimasGamyba!H7239</f>
        <v>1.718</v>
      </c>
      <c r="M7243" s="19">
        <f t="shared" si="1093"/>
        <v>0</v>
      </c>
      <c r="N7243" s="7">
        <f t="shared" si="1094"/>
        <v>0</v>
      </c>
      <c r="O7243" s="7">
        <f t="shared" si="1095"/>
        <v>0</v>
      </c>
      <c r="R7243" s="7"/>
      <c r="S7243" s="47">
        <f t="shared" si="1096"/>
        <v>1.266</v>
      </c>
      <c r="T7243" s="47">
        <f t="shared" si="1097"/>
        <v>1.266</v>
      </c>
      <c r="U7243" s="47">
        <f t="shared" si="1098"/>
        <v>101.48</v>
      </c>
      <c r="V7243" s="47">
        <f t="shared" si="1099"/>
        <v>-10.39</v>
      </c>
      <c r="W7243" s="11"/>
    </row>
    <row r="7244" spans="1:23" x14ac:dyDescent="0.45">
      <c r="A7244" t="s">
        <v>7249</v>
      </c>
      <c r="B7244">
        <v>51.32</v>
      </c>
      <c r="D7244" s="1" t="str">
        <f>VartojimasGamyba!J7240</f>
        <v>2024-06-28-14</v>
      </c>
      <c r="E7244" s="7">
        <f>VartojimasGamyba!G7240</f>
        <v>9.5000000000000001E-2</v>
      </c>
      <c r="F7244" s="11"/>
      <c r="G7244" s="12">
        <f t="shared" si="1092"/>
        <v>6.3267777777777816</v>
      </c>
      <c r="H7244" s="12">
        <v>0</v>
      </c>
      <c r="I7244" s="12">
        <v>0</v>
      </c>
      <c r="J7244" s="12">
        <v>0.92100000000000004</v>
      </c>
      <c r="K7244" s="12"/>
      <c r="L7244" s="12">
        <f>VartojimasGamyba!H7240</f>
        <v>1.016</v>
      </c>
      <c r="M7244" s="19">
        <f t="shared" si="1093"/>
        <v>0</v>
      </c>
      <c r="N7244" s="7">
        <f t="shared" si="1094"/>
        <v>-36.600540000000002</v>
      </c>
      <c r="O7244" s="7">
        <f t="shared" si="1095"/>
        <v>0</v>
      </c>
      <c r="R7244" s="7"/>
      <c r="S7244" s="47">
        <f t="shared" si="1096"/>
        <v>0.92100000000000004</v>
      </c>
      <c r="T7244" s="47">
        <f t="shared" si="1097"/>
        <v>0.92100000000000004</v>
      </c>
      <c r="U7244" s="47">
        <f t="shared" si="1098"/>
        <v>151.61000000000001</v>
      </c>
      <c r="V7244" s="47">
        <f t="shared" si="1099"/>
        <v>39.74</v>
      </c>
      <c r="W7244" s="11"/>
    </row>
    <row r="7245" spans="1:23" x14ac:dyDescent="0.45">
      <c r="A7245" t="s">
        <v>7250</v>
      </c>
      <c r="B7245">
        <v>5</v>
      </c>
      <c r="D7245" s="1" t="str">
        <f>VartojimasGamyba!J7241</f>
        <v>2024-06-28-15</v>
      </c>
      <c r="E7245" s="7">
        <f>VartojimasGamyba!G7241</f>
        <v>4.1000000000000002E-2</v>
      </c>
      <c r="F7245" s="11"/>
      <c r="G7245" s="12">
        <f t="shared" si="1092"/>
        <v>7.5477777777777817</v>
      </c>
      <c r="H7245" s="12">
        <v>1.2210000000000001</v>
      </c>
      <c r="I7245" s="12">
        <v>0</v>
      </c>
      <c r="J7245" s="12">
        <v>0</v>
      </c>
      <c r="K7245" s="12"/>
      <c r="L7245" s="12">
        <f>VartojimasGamyba!H7241</f>
        <v>1.262</v>
      </c>
      <c r="M7245" s="19">
        <f t="shared" si="1093"/>
        <v>0</v>
      </c>
      <c r="N7245" s="7">
        <f t="shared" si="1094"/>
        <v>0</v>
      </c>
      <c r="O7245" s="7">
        <f t="shared" si="1095"/>
        <v>0</v>
      </c>
      <c r="R7245" s="7"/>
      <c r="S7245" s="47">
        <f t="shared" si="1096"/>
        <v>1.2210000000000001</v>
      </c>
      <c r="T7245" s="47">
        <f t="shared" si="1097"/>
        <v>1.2210000000000001</v>
      </c>
      <c r="U7245" s="47">
        <f t="shared" si="1098"/>
        <v>105.29</v>
      </c>
      <c r="V7245" s="47">
        <f t="shared" si="1099"/>
        <v>-6.58</v>
      </c>
      <c r="W7245" s="11"/>
    </row>
    <row r="7246" spans="1:23" x14ac:dyDescent="0.45">
      <c r="A7246" t="s">
        <v>7251</v>
      </c>
      <c r="B7246">
        <v>5.0199999999999996</v>
      </c>
      <c r="D7246" s="1" t="str">
        <f>VartojimasGamyba!J7242</f>
        <v>2024-06-28-16</v>
      </c>
      <c r="E7246" s="7">
        <f>VartojimasGamyba!G7242</f>
        <v>0.12</v>
      </c>
      <c r="F7246" s="11"/>
      <c r="G7246" s="12">
        <f t="shared" si="1092"/>
        <v>7.5277777777777821</v>
      </c>
      <c r="H7246" s="12">
        <v>0</v>
      </c>
      <c r="I7246" s="12">
        <v>2.0000000000000004E-2</v>
      </c>
      <c r="J7246" s="12">
        <v>0</v>
      </c>
      <c r="K7246" s="12"/>
      <c r="L7246" s="12">
        <f>VartojimasGamyba!H7242</f>
        <v>0.10199999999999999</v>
      </c>
      <c r="M7246" s="19">
        <f t="shared" si="1093"/>
        <v>0</v>
      </c>
      <c r="N7246" s="7">
        <f t="shared" si="1094"/>
        <v>0</v>
      </c>
      <c r="O7246" s="7">
        <f t="shared" si="1095"/>
        <v>0</v>
      </c>
      <c r="R7246" s="7"/>
      <c r="S7246" s="47">
        <f t="shared" si="1096"/>
        <v>0</v>
      </c>
      <c r="T7246" s="47">
        <f t="shared" si="1097"/>
        <v>0</v>
      </c>
      <c r="U7246" s="47">
        <f t="shared" si="1098"/>
        <v>105.31</v>
      </c>
      <c r="V7246" s="47">
        <f t="shared" si="1099"/>
        <v>-6.5600000000000005</v>
      </c>
      <c r="W7246" s="11"/>
    </row>
    <row r="7247" spans="1:23" x14ac:dyDescent="0.45">
      <c r="A7247" t="s">
        <v>7252</v>
      </c>
      <c r="B7247">
        <v>5.0999999999999996</v>
      </c>
      <c r="D7247" s="1" t="str">
        <f>VartojimasGamyba!J7243</f>
        <v>2024-06-28-17</v>
      </c>
      <c r="E7247" s="7">
        <f>VartojimasGamyba!G7243</f>
        <v>0.253</v>
      </c>
      <c r="F7247" s="11"/>
      <c r="G7247" s="12">
        <f t="shared" si="1092"/>
        <v>7.2811111111111151</v>
      </c>
      <c r="H7247" s="12">
        <v>0</v>
      </c>
      <c r="I7247" s="12">
        <v>0.24666666666666665</v>
      </c>
      <c r="J7247" s="12">
        <v>0</v>
      </c>
      <c r="K7247" s="12"/>
      <c r="L7247" s="12">
        <f>VartojimasGamyba!H7243</f>
        <v>3.1E-2</v>
      </c>
      <c r="M7247" s="19">
        <f t="shared" si="1093"/>
        <v>2.7755575615628914E-17</v>
      </c>
      <c r="N7247" s="7">
        <f t="shared" si="1094"/>
        <v>2.9251601141311312E-15</v>
      </c>
      <c r="O7247" s="7">
        <f t="shared" si="1095"/>
        <v>2.9251601141311312E-15</v>
      </c>
      <c r="R7247" s="7"/>
      <c r="S7247" s="47">
        <f t="shared" si="1096"/>
        <v>2.7755575615628914E-17</v>
      </c>
      <c r="T7247" s="47">
        <f t="shared" si="1097"/>
        <v>0</v>
      </c>
      <c r="U7247" s="47">
        <f t="shared" si="1098"/>
        <v>105.39</v>
      </c>
      <c r="V7247" s="47">
        <f t="shared" si="1099"/>
        <v>-6.48</v>
      </c>
      <c r="W7247" s="11"/>
    </row>
    <row r="7248" spans="1:23" x14ac:dyDescent="0.45">
      <c r="A7248" t="s">
        <v>7253</v>
      </c>
      <c r="B7248">
        <v>120.03</v>
      </c>
      <c r="D7248" s="1" t="str">
        <f>VartojimasGamyba!J7244</f>
        <v>2024-06-28-18</v>
      </c>
      <c r="E7248" s="7">
        <f>VartojimasGamyba!G7244</f>
        <v>0.32600000000000001</v>
      </c>
      <c r="F7248" s="11"/>
      <c r="G7248" s="12">
        <f t="shared" si="1092"/>
        <v>6.9277777777777816</v>
      </c>
      <c r="H7248" s="12">
        <v>0</v>
      </c>
      <c r="I7248" s="12">
        <v>0.35333333333333333</v>
      </c>
      <c r="J7248" s="12">
        <v>0</v>
      </c>
      <c r="K7248" s="12"/>
      <c r="L7248" s="12">
        <f>VartojimasGamyba!H7244</f>
        <v>8.0000000000000002E-3</v>
      </c>
      <c r="M7248" s="19">
        <f t="shared" si="1093"/>
        <v>0</v>
      </c>
      <c r="N7248" s="7">
        <f t="shared" si="1094"/>
        <v>0</v>
      </c>
      <c r="O7248" s="7">
        <f t="shared" si="1095"/>
        <v>0</v>
      </c>
      <c r="R7248" s="7"/>
      <c r="S7248" s="47">
        <f t="shared" si="1096"/>
        <v>0</v>
      </c>
      <c r="T7248" s="47">
        <f t="shared" si="1097"/>
        <v>0</v>
      </c>
      <c r="U7248" s="47">
        <f t="shared" si="1098"/>
        <v>220.32</v>
      </c>
      <c r="V7248" s="47">
        <f t="shared" si="1099"/>
        <v>108.45</v>
      </c>
      <c r="W7248" s="11"/>
    </row>
    <row r="7249" spans="1:23" x14ac:dyDescent="0.45">
      <c r="A7249" t="s">
        <v>7254</v>
      </c>
      <c r="B7249">
        <v>180.88</v>
      </c>
      <c r="D7249" s="1" t="str">
        <f>VartojimasGamyba!J7245</f>
        <v>2024-06-28-19</v>
      </c>
      <c r="E7249" s="7">
        <f>VartojimasGamyba!G7245</f>
        <v>0.38200000000000001</v>
      </c>
      <c r="F7249" s="11"/>
      <c r="G7249" s="12">
        <f t="shared" si="1092"/>
        <v>6.5033333333333374</v>
      </c>
      <c r="H7249" s="12">
        <v>0</v>
      </c>
      <c r="I7249" s="12">
        <v>0.42444444444444446</v>
      </c>
      <c r="J7249" s="12">
        <v>0</v>
      </c>
      <c r="K7249" s="12"/>
      <c r="L7249" s="12">
        <f>VartojimasGamyba!H7245</f>
        <v>0</v>
      </c>
      <c r="M7249" s="19">
        <f t="shared" si="1093"/>
        <v>0</v>
      </c>
      <c r="N7249" s="7">
        <f t="shared" si="1094"/>
        <v>0</v>
      </c>
      <c r="O7249" s="7">
        <f t="shared" si="1095"/>
        <v>0</v>
      </c>
      <c r="R7249" s="7"/>
      <c r="S7249" s="47">
        <f t="shared" si="1096"/>
        <v>0</v>
      </c>
      <c r="T7249" s="47">
        <f t="shared" si="1097"/>
        <v>0</v>
      </c>
      <c r="U7249" s="47">
        <f t="shared" si="1098"/>
        <v>281.17</v>
      </c>
      <c r="V7249" s="47">
        <f t="shared" si="1099"/>
        <v>169.29999999999998</v>
      </c>
      <c r="W7249" s="11"/>
    </row>
    <row r="7250" spans="1:23" x14ac:dyDescent="0.45">
      <c r="A7250" t="s">
        <v>7255</v>
      </c>
      <c r="B7250">
        <v>195.75</v>
      </c>
      <c r="D7250" s="1" t="str">
        <f>VartojimasGamyba!J7246</f>
        <v>2024-06-28-20</v>
      </c>
      <c r="E7250" s="7">
        <f>VartojimasGamyba!G7246</f>
        <v>0.33900000000000002</v>
      </c>
      <c r="F7250" s="11"/>
      <c r="G7250" s="12">
        <f t="shared" si="1092"/>
        <v>5.99</v>
      </c>
      <c r="H7250" s="12">
        <v>1.2300000000000366</v>
      </c>
      <c r="I7250" s="12">
        <v>1.743333333333374</v>
      </c>
      <c r="J7250" s="12">
        <v>0</v>
      </c>
      <c r="K7250" s="12"/>
      <c r="L7250" s="12">
        <f>VartojimasGamyba!H7246</f>
        <v>0</v>
      </c>
      <c r="M7250" s="19">
        <f t="shared" si="1093"/>
        <v>0</v>
      </c>
      <c r="N7250" s="7">
        <f t="shared" si="1094"/>
        <v>0</v>
      </c>
      <c r="O7250" s="7">
        <f t="shared" si="1095"/>
        <v>0</v>
      </c>
      <c r="P7250" s="7" t="s">
        <v>8873</v>
      </c>
      <c r="R7250" s="7"/>
      <c r="S7250" s="47">
        <f t="shared" si="1096"/>
        <v>0</v>
      </c>
      <c r="T7250" s="47">
        <f t="shared" si="1097"/>
        <v>0</v>
      </c>
      <c r="U7250" s="47">
        <f t="shared" si="1098"/>
        <v>296.04000000000002</v>
      </c>
      <c r="V7250" s="47">
        <f t="shared" si="1099"/>
        <v>184.17</v>
      </c>
      <c r="W7250" s="11"/>
    </row>
    <row r="7251" spans="1:23" x14ac:dyDescent="0.45">
      <c r="A7251" t="s">
        <v>7256</v>
      </c>
      <c r="B7251">
        <v>182.04</v>
      </c>
      <c r="D7251" s="1" t="str">
        <f>VartojimasGamyba!J7247</f>
        <v>2024-06-28-21</v>
      </c>
      <c r="E7251" s="7">
        <f>VartojimasGamyba!G7247</f>
        <v>0.28799999999999998</v>
      </c>
      <c r="F7251" s="11"/>
      <c r="G7251" s="12">
        <f t="shared" si="1092"/>
        <v>5.67</v>
      </c>
      <c r="H7251" s="12">
        <v>0</v>
      </c>
      <c r="I7251" s="12">
        <v>0.32</v>
      </c>
      <c r="J7251" s="12">
        <v>0</v>
      </c>
      <c r="K7251" s="12"/>
      <c r="L7251" s="12">
        <f>VartojimasGamyba!H7247</f>
        <v>0</v>
      </c>
      <c r="M7251" s="19">
        <f t="shared" si="1093"/>
        <v>-5.5511151231257827E-17</v>
      </c>
      <c r="N7251" s="7">
        <f t="shared" si="1094"/>
        <v>-1.5672463327121021E-14</v>
      </c>
      <c r="O7251" s="7">
        <f t="shared" si="1095"/>
        <v>-1.5672463327121021E-14</v>
      </c>
      <c r="P7251" s="7">
        <f>SUM(N7230:N7253)</f>
        <v>-1453.0807200000002</v>
      </c>
      <c r="R7251" s="7"/>
      <c r="S7251" s="47">
        <f t="shared" si="1096"/>
        <v>-5.5511151231257827E-17</v>
      </c>
      <c r="T7251" s="47">
        <f t="shared" si="1097"/>
        <v>0</v>
      </c>
      <c r="U7251" s="47">
        <f t="shared" si="1098"/>
        <v>282.33</v>
      </c>
      <c r="V7251" s="47">
        <f t="shared" si="1099"/>
        <v>170.45999999999998</v>
      </c>
      <c r="W7251" s="11"/>
    </row>
    <row r="7252" spans="1:23" x14ac:dyDescent="0.45">
      <c r="A7252" t="s">
        <v>7257</v>
      </c>
      <c r="B7252">
        <v>143.63999999999999</v>
      </c>
      <c r="D7252" s="1" t="str">
        <f>VartojimasGamyba!J7248</f>
        <v>2024-06-28-22</v>
      </c>
      <c r="E7252" s="7">
        <f>VartojimasGamyba!G7248</f>
        <v>0.26600000000000001</v>
      </c>
      <c r="F7252" s="11"/>
      <c r="G7252" s="12">
        <f t="shared" si="1092"/>
        <v>5.3744444444444444</v>
      </c>
      <c r="H7252" s="12">
        <v>0</v>
      </c>
      <c r="I7252" s="12">
        <v>0.29555555555555557</v>
      </c>
      <c r="J7252" s="12">
        <v>0</v>
      </c>
      <c r="K7252" s="12"/>
      <c r="L7252" s="12">
        <f>VartojimasGamyba!H7248</f>
        <v>0</v>
      </c>
      <c r="M7252" s="19">
        <f t="shared" si="1093"/>
        <v>0</v>
      </c>
      <c r="N7252" s="7">
        <f t="shared" si="1094"/>
        <v>0</v>
      </c>
      <c r="O7252" s="7">
        <f t="shared" si="1095"/>
        <v>0</v>
      </c>
      <c r="P7252" s="7" t="s">
        <v>8872</v>
      </c>
      <c r="R7252" s="7"/>
      <c r="S7252" s="47">
        <f t="shared" si="1096"/>
        <v>0</v>
      </c>
      <c r="T7252" s="47">
        <f t="shared" si="1097"/>
        <v>0</v>
      </c>
      <c r="U7252" s="47">
        <f t="shared" si="1098"/>
        <v>243.93</v>
      </c>
      <c r="V7252" s="47">
        <f t="shared" si="1099"/>
        <v>132.05999999999997</v>
      </c>
      <c r="W7252" s="11"/>
    </row>
    <row r="7253" spans="1:23" x14ac:dyDescent="0.45">
      <c r="A7253" t="s">
        <v>7258</v>
      </c>
      <c r="B7253">
        <v>99.46</v>
      </c>
      <c r="D7253" s="1" t="str">
        <f>VartojimasGamyba!J7249</f>
        <v>2024-06-28-23</v>
      </c>
      <c r="E7253" s="7">
        <f>VartojimasGamyba!G7249</f>
        <v>0.33700000000000002</v>
      </c>
      <c r="F7253" s="11"/>
      <c r="G7253" s="12">
        <f t="shared" si="1092"/>
        <v>5</v>
      </c>
      <c r="H7253" s="12">
        <v>0</v>
      </c>
      <c r="I7253" s="12">
        <v>0.37444444444444447</v>
      </c>
      <c r="J7253" s="12">
        <v>0</v>
      </c>
      <c r="K7253" s="12"/>
      <c r="L7253" s="12">
        <f>VartojimasGamyba!H7249</f>
        <v>0</v>
      </c>
      <c r="M7253" s="19">
        <f t="shared" si="1093"/>
        <v>0</v>
      </c>
      <c r="N7253" s="7">
        <f t="shared" si="1094"/>
        <v>0</v>
      </c>
      <c r="O7253" s="7">
        <f t="shared" si="1095"/>
        <v>0</v>
      </c>
      <c r="P7253" s="7">
        <f>SUM(O7230:O7253)</f>
        <v>-1.2747303212989891E-14</v>
      </c>
      <c r="Q7253" s="7">
        <f>SUMPRODUCT(B7230:B7253,E7230:E7253)+SUM(E7230:E7253)*$Z$21-SUMPRODUCT(B7230:B7253,L7230:L7253)+SUM(L7230:L7253)*ABS($Z$20)</f>
        <v>-507.74835999999999</v>
      </c>
      <c r="R7253" s="7"/>
      <c r="S7253" s="47">
        <f t="shared" si="1096"/>
        <v>0</v>
      </c>
      <c r="T7253" s="47">
        <f t="shared" si="1097"/>
        <v>0</v>
      </c>
      <c r="U7253" s="47">
        <f t="shared" si="1098"/>
        <v>199.75</v>
      </c>
      <c r="V7253" s="47">
        <f t="shared" si="1099"/>
        <v>87.88</v>
      </c>
      <c r="W7253" s="11">
        <f>IF(P7253&lt;&gt;Q7253,1,0)</f>
        <v>1</v>
      </c>
    </row>
    <row r="7254" spans="1:23" x14ac:dyDescent="0.45">
      <c r="A7254" t="s">
        <v>7259</v>
      </c>
      <c r="B7254">
        <v>109.07</v>
      </c>
      <c r="D7254" s="9" t="str">
        <f>VartojimasGamyba!J7250</f>
        <v>2024-06-29-00</v>
      </c>
      <c r="E7254" s="8">
        <f>VartojimasGamyba!G7250</f>
        <v>0.30099999999999999</v>
      </c>
      <c r="F7254" s="11"/>
      <c r="G7254" s="7">
        <f>G7253+H7254-I7254</f>
        <v>3.6989999999999981</v>
      </c>
      <c r="H7254" s="7">
        <v>8.6989999999999981</v>
      </c>
      <c r="I7254" s="7">
        <v>10</v>
      </c>
      <c r="J7254" s="7">
        <v>0</v>
      </c>
      <c r="L7254" s="7">
        <f>VartojimasGamyba!H7250</f>
        <v>0</v>
      </c>
      <c r="M7254" s="15">
        <f t="shared" si="1093"/>
        <v>-1.7763568394002505E-15</v>
      </c>
      <c r="N7254" s="7">
        <f t="shared" si="1094"/>
        <v>-3.7189806789683646E-13</v>
      </c>
      <c r="O7254" s="7">
        <f t="shared" si="1095"/>
        <v>-3.7189806789683646E-13</v>
      </c>
      <c r="R7254" s="20" t="s">
        <v>8783</v>
      </c>
      <c r="S7254" s="47">
        <f t="shared" si="1096"/>
        <v>-1.7763568394002505E-15</v>
      </c>
      <c r="T7254" s="47">
        <f t="shared" si="1097"/>
        <v>0</v>
      </c>
      <c r="U7254" s="47">
        <f t="shared" si="1098"/>
        <v>209.36</v>
      </c>
      <c r="V7254" s="47">
        <f t="shared" si="1099"/>
        <v>97.49</v>
      </c>
      <c r="W7254" s="11"/>
    </row>
    <row r="7255" spans="1:23" x14ac:dyDescent="0.45">
      <c r="A7255" t="s">
        <v>7260</v>
      </c>
      <c r="B7255">
        <v>122.24</v>
      </c>
      <c r="D7255" s="9" t="str">
        <f>VartojimasGamyba!J7251</f>
        <v>2024-06-29-01</v>
      </c>
      <c r="E7255" s="8">
        <f>VartojimasGamyba!G7251</f>
        <v>0.22500000000000001</v>
      </c>
      <c r="F7255" s="11"/>
      <c r="G7255" s="7">
        <f t="shared" ref="G7255:G7277" si="1100">G7254+H7255-I7255</f>
        <v>3.4489999999999981</v>
      </c>
      <c r="H7255" s="7">
        <v>0</v>
      </c>
      <c r="I7255" s="7">
        <v>0.25</v>
      </c>
      <c r="J7255" s="7">
        <v>0</v>
      </c>
      <c r="L7255" s="7">
        <f>VartojimasGamyba!H7251</f>
        <v>0</v>
      </c>
      <c r="M7255" s="15">
        <f t="shared" si="1093"/>
        <v>0</v>
      </c>
      <c r="N7255" s="7">
        <f t="shared" si="1094"/>
        <v>0</v>
      </c>
      <c r="O7255" s="7">
        <f t="shared" si="1095"/>
        <v>0</v>
      </c>
      <c r="R7255" s="7"/>
      <c r="S7255" s="47">
        <f t="shared" si="1096"/>
        <v>0</v>
      </c>
      <c r="T7255" s="47">
        <f t="shared" si="1097"/>
        <v>0</v>
      </c>
      <c r="U7255" s="47">
        <f t="shared" si="1098"/>
        <v>222.53</v>
      </c>
      <c r="V7255" s="47">
        <f t="shared" si="1099"/>
        <v>110.66</v>
      </c>
      <c r="W7255" s="11"/>
    </row>
    <row r="7256" spans="1:23" x14ac:dyDescent="0.45">
      <c r="A7256" t="s">
        <v>7261</v>
      </c>
      <c r="B7256">
        <v>113.57</v>
      </c>
      <c r="D7256" s="9" t="str">
        <f>VartojimasGamyba!J7252</f>
        <v>2024-06-29-02</v>
      </c>
      <c r="E7256" s="8">
        <f>VartojimasGamyba!G7252</f>
        <v>0.3</v>
      </c>
      <c r="F7256" s="11"/>
      <c r="G7256" s="7">
        <f t="shared" si="1100"/>
        <v>3.1289999999999982</v>
      </c>
      <c r="H7256" s="7">
        <v>0</v>
      </c>
      <c r="I7256" s="7">
        <v>0.32</v>
      </c>
      <c r="J7256" s="7">
        <v>0</v>
      </c>
      <c r="L7256" s="7">
        <f>VartojimasGamyba!H7252</f>
        <v>1.2E-2</v>
      </c>
      <c r="M7256" s="15">
        <f t="shared" si="1093"/>
        <v>-4.5102810375396984E-17</v>
      </c>
      <c r="N7256" s="7">
        <f t="shared" si="1094"/>
        <v>-9.6456870268824001E-15</v>
      </c>
      <c r="O7256" s="7">
        <f t="shared" si="1095"/>
        <v>-9.6456870268824001E-15</v>
      </c>
      <c r="R7256" s="7"/>
      <c r="S7256" s="47">
        <f t="shared" si="1096"/>
        <v>-4.5102810375396984E-17</v>
      </c>
      <c r="T7256" s="47">
        <f t="shared" si="1097"/>
        <v>0</v>
      </c>
      <c r="U7256" s="47">
        <f t="shared" si="1098"/>
        <v>213.86</v>
      </c>
      <c r="V7256" s="47">
        <f t="shared" si="1099"/>
        <v>101.99</v>
      </c>
      <c r="W7256" s="11"/>
    </row>
    <row r="7257" spans="1:23" x14ac:dyDescent="0.45">
      <c r="A7257" t="s">
        <v>7262</v>
      </c>
      <c r="B7257">
        <v>111.71</v>
      </c>
      <c r="D7257" s="9" t="str">
        <f>VartojimasGamyba!J7253</f>
        <v>2024-06-29-03</v>
      </c>
      <c r="E7257" s="8">
        <f>VartojimasGamyba!G7253</f>
        <v>0.29599999999999999</v>
      </c>
      <c r="F7257" s="11"/>
      <c r="G7257" s="7">
        <f t="shared" si="1100"/>
        <v>1.9209999999999958</v>
      </c>
      <c r="H7257" s="7">
        <v>8.791999999999998</v>
      </c>
      <c r="I7257" s="7">
        <v>10</v>
      </c>
      <c r="J7257" s="7">
        <v>0</v>
      </c>
      <c r="L7257" s="7">
        <f>VartojimasGamyba!H7253</f>
        <v>8.7999999999999995E-2</v>
      </c>
      <c r="M7257" s="15">
        <f t="shared" si="1093"/>
        <v>-2.581268532253489E-15</v>
      </c>
      <c r="N7257" s="7">
        <f t="shared" si="1094"/>
        <v>-5.4722892883773966E-13</v>
      </c>
      <c r="O7257" s="7">
        <f t="shared" si="1095"/>
        <v>-5.4722892883773966E-13</v>
      </c>
      <c r="R7257" s="7"/>
      <c r="S7257" s="47">
        <f t="shared" si="1096"/>
        <v>-2.581268532253489E-15</v>
      </c>
      <c r="T7257" s="47">
        <f t="shared" si="1097"/>
        <v>0</v>
      </c>
      <c r="U7257" s="47">
        <f t="shared" si="1098"/>
        <v>212</v>
      </c>
      <c r="V7257" s="47">
        <f t="shared" si="1099"/>
        <v>100.13</v>
      </c>
      <c r="W7257" s="11"/>
    </row>
    <row r="7258" spans="1:23" x14ac:dyDescent="0.45">
      <c r="A7258" t="s">
        <v>7263</v>
      </c>
      <c r="B7258">
        <v>111.22</v>
      </c>
      <c r="D7258" s="9" t="str">
        <f>VartojimasGamyba!J7254</f>
        <v>2024-06-29-04</v>
      </c>
      <c r="E7258" s="8">
        <f>VartojimasGamyba!G7254</f>
        <v>0.104</v>
      </c>
      <c r="F7258" s="11"/>
      <c r="G7258" s="7">
        <f t="shared" si="1100"/>
        <v>1.9209999999999958</v>
      </c>
      <c r="H7258" s="7">
        <v>0</v>
      </c>
      <c r="I7258" s="7">
        <v>0</v>
      </c>
      <c r="J7258" s="7">
        <v>0.32100000000000001</v>
      </c>
      <c r="L7258" s="7">
        <f>VartojimasGamyba!H7254</f>
        <v>0.42499999999999999</v>
      </c>
      <c r="M7258" s="15">
        <f t="shared" si="1093"/>
        <v>0</v>
      </c>
      <c r="N7258" s="7">
        <f t="shared" si="1094"/>
        <v>-31.984439999999999</v>
      </c>
      <c r="O7258" s="7">
        <f t="shared" si="1095"/>
        <v>0</v>
      </c>
      <c r="R7258" s="7"/>
      <c r="S7258" s="47">
        <f t="shared" si="1096"/>
        <v>0.32100000000000001</v>
      </c>
      <c r="T7258" s="47">
        <f t="shared" si="1097"/>
        <v>0.32100000000000001</v>
      </c>
      <c r="U7258" s="47">
        <f t="shared" si="1098"/>
        <v>211.51</v>
      </c>
      <c r="V7258" s="47">
        <f t="shared" si="1099"/>
        <v>99.64</v>
      </c>
      <c r="W7258" s="11"/>
    </row>
    <row r="7259" spans="1:23" x14ac:dyDescent="0.45">
      <c r="A7259" t="s">
        <v>7264</v>
      </c>
      <c r="B7259">
        <v>109.73</v>
      </c>
      <c r="D7259" s="9" t="str">
        <f>VartojimasGamyba!J7255</f>
        <v>2024-06-29-05</v>
      </c>
      <c r="E7259" s="8">
        <f>VartojimasGamyba!G7255</f>
        <v>0</v>
      </c>
      <c r="F7259" s="11"/>
      <c r="G7259" s="7">
        <f t="shared" si="1100"/>
        <v>0.99999999999999467</v>
      </c>
      <c r="H7259" s="7">
        <v>8.2890000000000086</v>
      </c>
      <c r="I7259" s="7">
        <v>9.2100000000000097</v>
      </c>
      <c r="J7259" s="7">
        <v>1.0900000000000001</v>
      </c>
      <c r="L7259" s="7">
        <f>VartojimasGamyba!H7255</f>
        <v>1.0900000000000001</v>
      </c>
      <c r="M7259" s="15">
        <f t="shared" si="1093"/>
        <v>0</v>
      </c>
      <c r="N7259" s="7">
        <f t="shared" si="1094"/>
        <v>-106.98350000000002</v>
      </c>
      <c r="O7259" s="7">
        <f t="shared" si="1095"/>
        <v>0</v>
      </c>
      <c r="R7259" s="7"/>
      <c r="S7259" s="47">
        <f t="shared" si="1096"/>
        <v>1.0900000000000001</v>
      </c>
      <c r="T7259" s="47">
        <f t="shared" si="1097"/>
        <v>1.0900000000000001</v>
      </c>
      <c r="U7259" s="47">
        <f t="shared" si="1098"/>
        <v>210.02</v>
      </c>
      <c r="V7259" s="47">
        <f t="shared" si="1099"/>
        <v>98.15</v>
      </c>
      <c r="W7259" s="11"/>
    </row>
    <row r="7260" spans="1:23" x14ac:dyDescent="0.45">
      <c r="A7260" t="s">
        <v>7265</v>
      </c>
      <c r="B7260">
        <v>104.77</v>
      </c>
      <c r="D7260" s="9" t="str">
        <f>VartojimasGamyba!J7256</f>
        <v>2024-06-29-06</v>
      </c>
      <c r="E7260" s="8">
        <f>VartojimasGamyba!G7256</f>
        <v>0.14099999999999999</v>
      </c>
      <c r="F7260" s="11"/>
      <c r="G7260" s="7">
        <f t="shared" si="1100"/>
        <v>0</v>
      </c>
      <c r="H7260" s="7">
        <v>9.0000000000000018</v>
      </c>
      <c r="I7260" s="7">
        <v>10</v>
      </c>
      <c r="J7260" s="7">
        <v>1.4810000000000001</v>
      </c>
      <c r="L7260" s="7">
        <f>VartojimasGamyba!H7256</f>
        <v>1.6220000000000001</v>
      </c>
      <c r="M7260" s="15">
        <f t="shared" si="1093"/>
        <v>1.7763568394002505E-15</v>
      </c>
      <c r="N7260" s="7">
        <f t="shared" si="1094"/>
        <v>-138.01438999999962</v>
      </c>
      <c r="O7260" s="7">
        <f t="shared" si="1095"/>
        <v>3.6425973348741536E-13</v>
      </c>
      <c r="R7260" s="7"/>
      <c r="S7260" s="47">
        <f t="shared" si="1096"/>
        <v>1.4810000000000019</v>
      </c>
      <c r="T7260" s="47">
        <f t="shared" si="1097"/>
        <v>1.4810000000000001</v>
      </c>
      <c r="U7260" s="47">
        <f t="shared" si="1098"/>
        <v>205.06</v>
      </c>
      <c r="V7260" s="47">
        <f t="shared" si="1099"/>
        <v>93.19</v>
      </c>
      <c r="W7260" s="11"/>
    </row>
    <row r="7261" spans="1:23" x14ac:dyDescent="0.45">
      <c r="A7261" t="s">
        <v>7266</v>
      </c>
      <c r="B7261">
        <v>97.28</v>
      </c>
      <c r="D7261" s="9" t="str">
        <f>VartojimasGamyba!J7257</f>
        <v>2024-06-29-07</v>
      </c>
      <c r="E7261" s="8">
        <f>VartojimasGamyba!G7257</f>
        <v>0.83199999999999996</v>
      </c>
      <c r="F7261" s="11"/>
      <c r="G7261" s="7">
        <f t="shared" si="1100"/>
        <v>2.2204460492503131E-16</v>
      </c>
      <c r="H7261" s="7">
        <v>0</v>
      </c>
      <c r="I7261" s="7">
        <v>-2.2204460492503131E-16</v>
      </c>
      <c r="J7261" s="7">
        <v>1.2670000000000003</v>
      </c>
      <c r="L7261" s="7">
        <f>VartojimasGamyba!H7257</f>
        <v>2.0990000000000002</v>
      </c>
      <c r="M7261" s="15">
        <f t="shared" si="1093"/>
        <v>0</v>
      </c>
      <c r="N7261" s="7">
        <f t="shared" si="1094"/>
        <v>-108.58190000000003</v>
      </c>
      <c r="O7261" s="7">
        <f t="shared" si="1095"/>
        <v>0</v>
      </c>
      <c r="R7261" s="7"/>
      <c r="S7261" s="47">
        <f t="shared" si="1096"/>
        <v>1.2670000000000003</v>
      </c>
      <c r="T7261" s="47">
        <f t="shared" si="1097"/>
        <v>1.2670000000000003</v>
      </c>
      <c r="U7261" s="47">
        <f t="shared" si="1098"/>
        <v>197.57</v>
      </c>
      <c r="V7261" s="47">
        <f t="shared" si="1099"/>
        <v>85.7</v>
      </c>
      <c r="W7261" s="11"/>
    </row>
    <row r="7262" spans="1:23" x14ac:dyDescent="0.45">
      <c r="A7262" t="s">
        <v>7267</v>
      </c>
      <c r="B7262">
        <v>84.73</v>
      </c>
      <c r="D7262" s="9" t="str">
        <f>VartojimasGamyba!J7258</f>
        <v>2024-06-29-08</v>
      </c>
      <c r="E7262" s="8">
        <f>VartojimasGamyba!G7258</f>
        <v>0.34</v>
      </c>
      <c r="F7262" s="11"/>
      <c r="G7262" s="7">
        <f t="shared" si="1100"/>
        <v>2.2204460492503131E-16</v>
      </c>
      <c r="H7262" s="7">
        <v>0</v>
      </c>
      <c r="I7262" s="7">
        <v>0</v>
      </c>
      <c r="J7262" s="7">
        <v>2.3460000000000001</v>
      </c>
      <c r="L7262" s="7">
        <f>VartojimasGamyba!H7258</f>
        <v>2.6859999999999999</v>
      </c>
      <c r="M7262" s="15">
        <f t="shared" si="1093"/>
        <v>0</v>
      </c>
      <c r="N7262" s="7">
        <f t="shared" si="1094"/>
        <v>-171.60990000000001</v>
      </c>
      <c r="O7262" s="7">
        <f t="shared" si="1095"/>
        <v>0</v>
      </c>
      <c r="R7262" s="7"/>
      <c r="S7262" s="47">
        <f t="shared" si="1096"/>
        <v>2.3460000000000001</v>
      </c>
      <c r="T7262" s="47">
        <f t="shared" si="1097"/>
        <v>2.3460000000000001</v>
      </c>
      <c r="U7262" s="47">
        <f t="shared" si="1098"/>
        <v>185.02</v>
      </c>
      <c r="V7262" s="47">
        <f t="shared" si="1099"/>
        <v>73.150000000000006</v>
      </c>
      <c r="W7262" s="11"/>
    </row>
    <row r="7263" spans="1:23" x14ac:dyDescent="0.45">
      <c r="A7263" t="s">
        <v>7268</v>
      </c>
      <c r="B7263">
        <v>67.239999999999995</v>
      </c>
      <c r="D7263" s="9" t="str">
        <f>VartojimasGamyba!J7259</f>
        <v>2024-06-29-09</v>
      </c>
      <c r="E7263" s="8">
        <f>VartojimasGamyba!G7259</f>
        <v>5.1999999999999998E-2</v>
      </c>
      <c r="F7263" s="11"/>
      <c r="G7263" s="7">
        <f t="shared" si="1100"/>
        <v>2.2204460492503131E-16</v>
      </c>
      <c r="H7263" s="7">
        <v>0</v>
      </c>
      <c r="I7263" s="7">
        <v>0</v>
      </c>
      <c r="J7263" s="7">
        <v>3.0230000000000001</v>
      </c>
      <c r="L7263" s="7">
        <f>VartojimasGamyba!H7259</f>
        <v>3.0750000000000002</v>
      </c>
      <c r="M7263" s="15">
        <f t="shared" si="1093"/>
        <v>0</v>
      </c>
      <c r="N7263" s="7">
        <f t="shared" si="1094"/>
        <v>-168.26017999999999</v>
      </c>
      <c r="O7263" s="7">
        <f t="shared" si="1095"/>
        <v>0</v>
      </c>
      <c r="R7263" s="7"/>
      <c r="S7263" s="47">
        <f t="shared" si="1096"/>
        <v>3.0230000000000001</v>
      </c>
      <c r="T7263" s="47">
        <f t="shared" si="1097"/>
        <v>3.0230000000000001</v>
      </c>
      <c r="U7263" s="47">
        <f t="shared" si="1098"/>
        <v>167.53</v>
      </c>
      <c r="V7263" s="47">
        <f t="shared" si="1099"/>
        <v>55.66</v>
      </c>
      <c r="W7263" s="11"/>
    </row>
    <row r="7264" spans="1:23" x14ac:dyDescent="0.45">
      <c r="A7264" t="s">
        <v>7269</v>
      </c>
      <c r="B7264">
        <v>29.58</v>
      </c>
      <c r="D7264" s="9" t="str">
        <f>VartojimasGamyba!J7260</f>
        <v>2024-06-29-10</v>
      </c>
      <c r="E7264" s="8">
        <f>VartojimasGamyba!G7260</f>
        <v>0.1</v>
      </c>
      <c r="F7264" s="11"/>
      <c r="G7264" s="7">
        <f t="shared" si="1100"/>
        <v>2.2204460492503131E-16</v>
      </c>
      <c r="H7264" s="7">
        <v>0</v>
      </c>
      <c r="I7264" s="7">
        <v>0</v>
      </c>
      <c r="J7264" s="7">
        <v>3.1789999999999998</v>
      </c>
      <c r="L7264" s="7">
        <f>VartojimasGamyba!H7260</f>
        <v>3.2789999999999999</v>
      </c>
      <c r="M7264" s="15">
        <f t="shared" si="1093"/>
        <v>0</v>
      </c>
      <c r="N7264" s="7">
        <f t="shared" si="1094"/>
        <v>-57.221999999999994</v>
      </c>
      <c r="O7264" s="7">
        <f t="shared" si="1095"/>
        <v>0</v>
      </c>
      <c r="R7264" s="7"/>
      <c r="S7264" s="47">
        <f t="shared" si="1096"/>
        <v>3.1789999999999998</v>
      </c>
      <c r="T7264" s="47">
        <f t="shared" si="1097"/>
        <v>3.1789999999999998</v>
      </c>
      <c r="U7264" s="47">
        <f t="shared" si="1098"/>
        <v>129.87</v>
      </c>
      <c r="V7264" s="47">
        <f t="shared" si="1099"/>
        <v>18</v>
      </c>
      <c r="W7264" s="11"/>
    </row>
    <row r="7265" spans="1:23" x14ac:dyDescent="0.45">
      <c r="A7265" t="s">
        <v>7270</v>
      </c>
      <c r="B7265">
        <v>5.04</v>
      </c>
      <c r="D7265" s="9" t="str">
        <f>VartojimasGamyba!J7261</f>
        <v>2024-06-29-11</v>
      </c>
      <c r="E7265" s="8">
        <f>VartojimasGamyba!G7261</f>
        <v>1.2999999999999999E-2</v>
      </c>
      <c r="F7265" s="11"/>
      <c r="G7265" s="7">
        <f t="shared" si="1100"/>
        <v>3.6779999999999999</v>
      </c>
      <c r="H7265" s="7">
        <v>3.6779999999999999</v>
      </c>
      <c r="I7265" s="7">
        <v>0</v>
      </c>
      <c r="J7265" s="7">
        <v>0</v>
      </c>
      <c r="L7265" s="7">
        <f>VartojimasGamyba!H7261</f>
        <v>3.6909999999999998</v>
      </c>
      <c r="M7265" s="15">
        <f t="shared" si="1093"/>
        <v>0</v>
      </c>
      <c r="N7265" s="7">
        <f t="shared" si="1094"/>
        <v>0</v>
      </c>
      <c r="O7265" s="7">
        <f t="shared" si="1095"/>
        <v>0</v>
      </c>
      <c r="R7265" s="7"/>
      <c r="S7265" s="47">
        <f t="shared" si="1096"/>
        <v>3.6779999999999999</v>
      </c>
      <c r="T7265" s="47">
        <f t="shared" si="1097"/>
        <v>3.6779999999999999</v>
      </c>
      <c r="U7265" s="47">
        <f t="shared" si="1098"/>
        <v>105.33000000000001</v>
      </c>
      <c r="V7265" s="47">
        <f t="shared" si="1099"/>
        <v>-6.54</v>
      </c>
      <c r="W7265" s="11"/>
    </row>
    <row r="7266" spans="1:23" x14ac:dyDescent="0.45">
      <c r="A7266" t="s">
        <v>7271</v>
      </c>
      <c r="B7266">
        <v>0.05</v>
      </c>
      <c r="D7266" s="9" t="str">
        <f>VartojimasGamyba!J7262</f>
        <v>2024-06-29-12</v>
      </c>
      <c r="E7266" s="8">
        <f>VartojimasGamyba!G7262</f>
        <v>0</v>
      </c>
      <c r="F7266" s="11"/>
      <c r="G7266" s="7">
        <f t="shared" si="1100"/>
        <v>7.0091111111111122</v>
      </c>
      <c r="H7266" s="7">
        <v>10</v>
      </c>
      <c r="I7266" s="7">
        <v>6.6688888888888886</v>
      </c>
      <c r="J7266" s="7">
        <v>0</v>
      </c>
      <c r="L7266" s="7">
        <f>VartojimasGamyba!H7262</f>
        <v>3.9980000000000002</v>
      </c>
      <c r="M7266" s="15">
        <f t="shared" si="1093"/>
        <v>0</v>
      </c>
      <c r="N7266" s="7">
        <f t="shared" si="1094"/>
        <v>0</v>
      </c>
      <c r="O7266" s="7">
        <f t="shared" si="1095"/>
        <v>0</v>
      </c>
      <c r="R7266" s="7"/>
      <c r="S7266" s="47">
        <f t="shared" si="1096"/>
        <v>3.9980000000000002</v>
      </c>
      <c r="T7266" s="47">
        <f t="shared" si="1097"/>
        <v>3.9980000000000002</v>
      </c>
      <c r="U7266" s="47">
        <f t="shared" si="1098"/>
        <v>100.34</v>
      </c>
      <c r="V7266" s="47">
        <f t="shared" si="1099"/>
        <v>-11.53</v>
      </c>
      <c r="W7266" s="11"/>
    </row>
    <row r="7267" spans="1:23" x14ac:dyDescent="0.45">
      <c r="A7267" t="s">
        <v>7272</v>
      </c>
      <c r="B7267">
        <v>0.08</v>
      </c>
      <c r="D7267" s="9" t="str">
        <f>VartojimasGamyba!J7263</f>
        <v>2024-06-29-13</v>
      </c>
      <c r="E7267" s="8">
        <f>VartojimasGamyba!G7263</f>
        <v>0</v>
      </c>
      <c r="F7267" s="11"/>
      <c r="G7267" s="7">
        <f t="shared" si="1100"/>
        <v>9.7724444444444423</v>
      </c>
      <c r="H7267" s="7">
        <v>10</v>
      </c>
      <c r="I7267" s="7">
        <v>7.2366666666666672</v>
      </c>
      <c r="J7267" s="7">
        <v>0</v>
      </c>
      <c r="L7267" s="7">
        <f>VartojimasGamyba!H7263</f>
        <v>3.4870000000000001</v>
      </c>
      <c r="M7267" s="15">
        <f t="shared" si="1093"/>
        <v>0</v>
      </c>
      <c r="N7267" s="7">
        <f t="shared" si="1094"/>
        <v>0</v>
      </c>
      <c r="O7267" s="7">
        <f t="shared" si="1095"/>
        <v>0</v>
      </c>
      <c r="R7267" s="7"/>
      <c r="S7267" s="47">
        <f t="shared" si="1096"/>
        <v>3.4870000000000001</v>
      </c>
      <c r="T7267" s="47">
        <f t="shared" si="1097"/>
        <v>3.4870000000000001</v>
      </c>
      <c r="U7267" s="47">
        <f t="shared" si="1098"/>
        <v>100.37</v>
      </c>
      <c r="V7267" s="47">
        <f t="shared" si="1099"/>
        <v>-11.5</v>
      </c>
      <c r="W7267" s="11"/>
    </row>
    <row r="7268" spans="1:23" x14ac:dyDescent="0.45">
      <c r="A7268" t="s">
        <v>7273</v>
      </c>
      <c r="B7268">
        <v>0.01</v>
      </c>
      <c r="D7268" s="9" t="str">
        <f>VartojimasGamyba!J7264</f>
        <v>2024-06-29-14</v>
      </c>
      <c r="E7268" s="8">
        <f>VartojimasGamyba!G7264</f>
        <v>6.9000000000000006E-2</v>
      </c>
      <c r="F7268" s="11"/>
      <c r="G7268" s="7">
        <f t="shared" si="1100"/>
        <v>12.248999999999999</v>
      </c>
      <c r="H7268" s="7">
        <v>3.0710000000000006</v>
      </c>
      <c r="I7268" s="7">
        <v>0.59444444444444577</v>
      </c>
      <c r="J7268" s="7">
        <v>0</v>
      </c>
      <c r="L7268" s="7">
        <f>VartojimasGamyba!H7264</f>
        <v>2.605</v>
      </c>
      <c r="M7268" s="15">
        <f t="shared" si="1093"/>
        <v>0</v>
      </c>
      <c r="N7268" s="7">
        <f t="shared" si="1094"/>
        <v>0</v>
      </c>
      <c r="O7268" s="7">
        <f t="shared" si="1095"/>
        <v>0</v>
      </c>
      <c r="R7268" s="7"/>
      <c r="S7268" s="47">
        <f t="shared" si="1096"/>
        <v>2.536</v>
      </c>
      <c r="T7268" s="47">
        <f t="shared" si="1097"/>
        <v>2.536</v>
      </c>
      <c r="U7268" s="47">
        <f t="shared" si="1098"/>
        <v>100.30000000000001</v>
      </c>
      <c r="V7268" s="47">
        <f t="shared" si="1099"/>
        <v>-11.57</v>
      </c>
      <c r="W7268" s="11"/>
    </row>
    <row r="7269" spans="1:23" x14ac:dyDescent="0.45">
      <c r="A7269" t="s">
        <v>7274</v>
      </c>
      <c r="B7269">
        <v>-0.01</v>
      </c>
      <c r="D7269" s="9" t="str">
        <f>VartojimasGamyba!J7265</f>
        <v>2024-06-29-15</v>
      </c>
      <c r="E7269" s="8">
        <f>VartojimasGamyba!G7265</f>
        <v>0</v>
      </c>
      <c r="F7269" s="11"/>
      <c r="G7269" s="7">
        <f t="shared" si="1100"/>
        <v>14.077999999999999</v>
      </c>
      <c r="H7269" s="7">
        <v>1.8290000000000004</v>
      </c>
      <c r="I7269" s="7">
        <v>0</v>
      </c>
      <c r="J7269" s="7">
        <v>0</v>
      </c>
      <c r="L7269" s="7">
        <f>VartojimasGamyba!H7265</f>
        <v>1.829</v>
      </c>
      <c r="M7269" s="15">
        <f t="shared" si="1093"/>
        <v>0</v>
      </c>
      <c r="N7269" s="7">
        <f t="shared" si="1094"/>
        <v>0</v>
      </c>
      <c r="O7269" s="7">
        <f t="shared" si="1095"/>
        <v>0</v>
      </c>
      <c r="R7269" s="7"/>
      <c r="S7269" s="47">
        <f t="shared" si="1096"/>
        <v>1.829</v>
      </c>
      <c r="T7269" s="47">
        <f t="shared" si="1097"/>
        <v>1.829</v>
      </c>
      <c r="U7269" s="47">
        <f t="shared" si="1098"/>
        <v>100.28</v>
      </c>
      <c r="V7269" s="47">
        <f t="shared" si="1099"/>
        <v>-11.59</v>
      </c>
      <c r="W7269" s="11"/>
    </row>
    <row r="7270" spans="1:23" x14ac:dyDescent="0.45">
      <c r="A7270" t="s">
        <v>7275</v>
      </c>
      <c r="B7270">
        <v>1.27</v>
      </c>
      <c r="D7270" s="9" t="str">
        <f>VartojimasGamyba!J7266</f>
        <v>2024-06-29-16</v>
      </c>
      <c r="E7270" s="8">
        <f>VartojimasGamyba!G7266</f>
        <v>0.17100000000000001</v>
      </c>
      <c r="F7270" s="11"/>
      <c r="G7270" s="7">
        <f t="shared" si="1100"/>
        <v>13.613</v>
      </c>
      <c r="H7270" s="7">
        <v>9.5350000000000001</v>
      </c>
      <c r="I7270" s="7">
        <v>10</v>
      </c>
      <c r="J7270" s="7">
        <v>0</v>
      </c>
      <c r="L7270" s="7">
        <f>VartojimasGamyba!H7266</f>
        <v>0.70599999999999996</v>
      </c>
      <c r="M7270" s="15">
        <f t="shared" si="1093"/>
        <v>0</v>
      </c>
      <c r="N7270" s="7">
        <f t="shared" si="1094"/>
        <v>0</v>
      </c>
      <c r="O7270" s="7">
        <f t="shared" si="1095"/>
        <v>0</v>
      </c>
      <c r="R7270" s="7"/>
      <c r="S7270" s="47">
        <f t="shared" si="1096"/>
        <v>0.53499999999999992</v>
      </c>
      <c r="T7270" s="47">
        <f t="shared" si="1097"/>
        <v>0.53499999999999992</v>
      </c>
      <c r="U7270" s="47">
        <f t="shared" si="1098"/>
        <v>101.56</v>
      </c>
      <c r="V7270" s="47">
        <f t="shared" si="1099"/>
        <v>-10.31</v>
      </c>
      <c r="W7270" s="11"/>
    </row>
    <row r="7271" spans="1:23" x14ac:dyDescent="0.45">
      <c r="A7271" t="s">
        <v>7276</v>
      </c>
      <c r="B7271">
        <v>11.62</v>
      </c>
      <c r="D7271" s="9" t="str">
        <f>VartojimasGamyba!J7267</f>
        <v>2024-06-29-17</v>
      </c>
      <c r="E7271" s="8">
        <f>VartojimasGamyba!G7267</f>
        <v>0.188</v>
      </c>
      <c r="F7271" s="11"/>
      <c r="G7271" s="7">
        <f t="shared" si="1100"/>
        <v>12.549999999999997</v>
      </c>
      <c r="H7271" s="7">
        <v>8.9369999999999994</v>
      </c>
      <c r="I7271" s="7">
        <v>10</v>
      </c>
      <c r="J7271" s="7">
        <v>0</v>
      </c>
      <c r="L7271" s="7">
        <f>VartojimasGamyba!H7267</f>
        <v>0.125</v>
      </c>
      <c r="M7271" s="15">
        <f t="shared" si="1093"/>
        <v>0</v>
      </c>
      <c r="N7271" s="7">
        <f t="shared" si="1094"/>
        <v>0</v>
      </c>
      <c r="O7271" s="7">
        <f t="shared" si="1095"/>
        <v>0</v>
      </c>
      <c r="R7271" s="7"/>
      <c r="S7271" s="47">
        <f t="shared" si="1096"/>
        <v>0</v>
      </c>
      <c r="T7271" s="47">
        <f t="shared" si="1097"/>
        <v>0</v>
      </c>
      <c r="U7271" s="47">
        <f t="shared" si="1098"/>
        <v>111.91000000000001</v>
      </c>
      <c r="V7271" s="47">
        <f t="shared" si="1099"/>
        <v>3.9999999999999147E-2</v>
      </c>
      <c r="W7271" s="11"/>
    </row>
    <row r="7272" spans="1:23" x14ac:dyDescent="0.45">
      <c r="A7272" t="s">
        <v>7277</v>
      </c>
      <c r="B7272">
        <v>78.28</v>
      </c>
      <c r="D7272" s="9" t="str">
        <f>VartojimasGamyba!J7268</f>
        <v>2024-06-29-18</v>
      </c>
      <c r="E7272" s="8">
        <f>VartojimasGamyba!G7268</f>
        <v>0.28299999999999997</v>
      </c>
      <c r="F7272" s="11"/>
      <c r="G7272" s="7">
        <f t="shared" si="1100"/>
        <v>11.290000000000003</v>
      </c>
      <c r="H7272" s="7">
        <v>8.7400000000000055</v>
      </c>
      <c r="I7272" s="7">
        <v>10</v>
      </c>
      <c r="J7272" s="7">
        <v>0</v>
      </c>
      <c r="L7272" s="7">
        <f>VartojimasGamyba!H7268</f>
        <v>2.3E-2</v>
      </c>
      <c r="M7272" s="15">
        <f t="shared" si="1093"/>
        <v>5.0168202925249261E-15</v>
      </c>
      <c r="N7272" s="7">
        <f t="shared" si="1094"/>
        <v>8.9585359963617606E-13</v>
      </c>
      <c r="O7272" s="7">
        <f t="shared" si="1095"/>
        <v>8.9585359963617606E-13</v>
      </c>
      <c r="R7272" s="7"/>
      <c r="S7272" s="47">
        <f t="shared" si="1096"/>
        <v>5.0168202925249261E-15</v>
      </c>
      <c r="T7272" s="47">
        <f t="shared" si="1097"/>
        <v>0</v>
      </c>
      <c r="U7272" s="47">
        <f t="shared" si="1098"/>
        <v>178.57</v>
      </c>
      <c r="V7272" s="47">
        <f t="shared" si="1099"/>
        <v>66.7</v>
      </c>
      <c r="W7272" s="11"/>
    </row>
    <row r="7273" spans="1:23" x14ac:dyDescent="0.45">
      <c r="A7273" t="s">
        <v>7278</v>
      </c>
      <c r="B7273">
        <v>118.41</v>
      </c>
      <c r="D7273" s="9" t="str">
        <f>VartojimasGamyba!J7269</f>
        <v>2024-06-29-19</v>
      </c>
      <c r="E7273" s="8">
        <f>VartojimasGamyba!G7269</f>
        <v>0.33900000000000002</v>
      </c>
      <c r="F7273" s="11"/>
      <c r="G7273" s="7">
        <f t="shared" si="1100"/>
        <v>9.9510000000000005</v>
      </c>
      <c r="H7273" s="7">
        <v>8.6609999999999996</v>
      </c>
      <c r="I7273" s="7">
        <v>10</v>
      </c>
      <c r="J7273" s="7">
        <v>0</v>
      </c>
      <c r="L7273" s="7">
        <f>VartojimasGamyba!H7269</f>
        <v>0</v>
      </c>
      <c r="M7273" s="15">
        <f t="shared" si="1093"/>
        <v>0</v>
      </c>
      <c r="N7273" s="7">
        <f t="shared" si="1094"/>
        <v>0</v>
      </c>
      <c r="O7273" s="7">
        <f t="shared" si="1095"/>
        <v>0</v>
      </c>
      <c r="R7273" s="7"/>
      <c r="S7273" s="47">
        <f t="shared" si="1096"/>
        <v>0</v>
      </c>
      <c r="T7273" s="47">
        <f t="shared" si="1097"/>
        <v>0</v>
      </c>
      <c r="U7273" s="47">
        <f t="shared" si="1098"/>
        <v>218.7</v>
      </c>
      <c r="V7273" s="47">
        <f t="shared" si="1099"/>
        <v>106.83</v>
      </c>
      <c r="W7273" s="11"/>
    </row>
    <row r="7274" spans="1:23" x14ac:dyDescent="0.45">
      <c r="A7274" t="s">
        <v>7279</v>
      </c>
      <c r="B7274">
        <v>151.97</v>
      </c>
      <c r="D7274" s="9" t="str">
        <f>VartojimasGamyba!J7270</f>
        <v>2024-06-29-20</v>
      </c>
      <c r="E7274" s="8">
        <f>VartojimasGamyba!G7270</f>
        <v>0.30299999999999999</v>
      </c>
      <c r="F7274" s="11"/>
      <c r="G7274" s="7">
        <f t="shared" si="1100"/>
        <v>8.6479999999999926</v>
      </c>
      <c r="H7274" s="7">
        <v>8.6969999999999921</v>
      </c>
      <c r="I7274" s="7">
        <v>10</v>
      </c>
      <c r="J7274" s="7">
        <v>0</v>
      </c>
      <c r="L7274" s="7">
        <f>VartojimasGamyba!H7270</f>
        <v>0</v>
      </c>
      <c r="M7274" s="15">
        <f t="shared" si="1093"/>
        <v>-7.1054273576010019E-15</v>
      </c>
      <c r="N7274" s="7">
        <f t="shared" si="1094"/>
        <v>-1.7924151052284287E-12</v>
      </c>
      <c r="O7274" s="7">
        <f t="shared" si="1095"/>
        <v>-1.7924151052284287E-12</v>
      </c>
      <c r="P7274" s="7" t="s">
        <v>8873</v>
      </c>
      <c r="R7274" s="7"/>
      <c r="S7274" s="47">
        <f t="shared" si="1096"/>
        <v>-7.1054273576010019E-15</v>
      </c>
      <c r="T7274" s="47">
        <f t="shared" si="1097"/>
        <v>0</v>
      </c>
      <c r="U7274" s="47">
        <f t="shared" si="1098"/>
        <v>252.26</v>
      </c>
      <c r="V7274" s="47">
        <f t="shared" si="1099"/>
        <v>140.38999999999999</v>
      </c>
      <c r="W7274" s="11"/>
    </row>
    <row r="7275" spans="1:23" x14ac:dyDescent="0.45">
      <c r="A7275" t="s">
        <v>7280</v>
      </c>
      <c r="B7275">
        <v>166.03</v>
      </c>
      <c r="D7275" s="9" t="str">
        <f>VartojimasGamyba!J7271</f>
        <v>2024-06-29-21</v>
      </c>
      <c r="E7275" s="8">
        <f>VartojimasGamyba!G7271</f>
        <v>0.185</v>
      </c>
      <c r="F7275" s="11"/>
      <c r="G7275" s="7">
        <f t="shared" si="1100"/>
        <v>7.4629999999999939</v>
      </c>
      <c r="H7275" s="7">
        <v>8.8149999999999995</v>
      </c>
      <c r="I7275" s="7">
        <v>10</v>
      </c>
      <c r="J7275" s="7">
        <v>0</v>
      </c>
      <c r="L7275" s="7">
        <f>VartojimasGamyba!H7271</f>
        <v>0</v>
      </c>
      <c r="M7275" s="15">
        <f t="shared" si="1093"/>
        <v>0</v>
      </c>
      <c r="N7275" s="7">
        <f t="shared" si="1094"/>
        <v>0</v>
      </c>
      <c r="O7275" s="7">
        <f t="shared" si="1095"/>
        <v>0</v>
      </c>
      <c r="P7275" s="7">
        <f>SUM(N7254:N7277)</f>
        <v>-782.65631000000337</v>
      </c>
      <c r="R7275" s="7"/>
      <c r="S7275" s="47">
        <f t="shared" si="1096"/>
        <v>0</v>
      </c>
      <c r="T7275" s="47">
        <f t="shared" si="1097"/>
        <v>0</v>
      </c>
      <c r="U7275" s="47">
        <f t="shared" si="1098"/>
        <v>266.32</v>
      </c>
      <c r="V7275" s="47">
        <f t="shared" si="1099"/>
        <v>154.44999999999999</v>
      </c>
      <c r="W7275" s="11"/>
    </row>
    <row r="7276" spans="1:23" x14ac:dyDescent="0.45">
      <c r="A7276" t="s">
        <v>7281</v>
      </c>
      <c r="B7276">
        <v>146.99</v>
      </c>
      <c r="D7276" s="9" t="str">
        <f>VartojimasGamyba!J7272</f>
        <v>2024-06-29-22</v>
      </c>
      <c r="E7276" s="8">
        <f>VartojimasGamyba!G7272</f>
        <v>0.248</v>
      </c>
      <c r="F7276" s="11"/>
      <c r="G7276" s="7">
        <f t="shared" si="1100"/>
        <v>6.2149999999999928</v>
      </c>
      <c r="H7276" s="7">
        <v>8.7519999999999989</v>
      </c>
      <c r="I7276" s="7">
        <v>10</v>
      </c>
      <c r="J7276" s="7">
        <v>0</v>
      </c>
      <c r="L7276" s="7">
        <f>VartojimasGamyba!H7272</f>
        <v>0</v>
      </c>
      <c r="M7276" s="15">
        <f t="shared" si="1093"/>
        <v>-1.7763568394002505E-15</v>
      </c>
      <c r="N7276" s="7">
        <f t="shared" si="1094"/>
        <v>-4.3925751924689399E-13</v>
      </c>
      <c r="O7276" s="7">
        <f t="shared" si="1095"/>
        <v>-4.3925751924689399E-13</v>
      </c>
      <c r="P7276" s="7" t="s">
        <v>8872</v>
      </c>
      <c r="R7276" s="7"/>
      <c r="S7276" s="47">
        <f t="shared" si="1096"/>
        <v>-1.7763568394002505E-15</v>
      </c>
      <c r="T7276" s="47">
        <f t="shared" si="1097"/>
        <v>0</v>
      </c>
      <c r="U7276" s="47">
        <f t="shared" si="1098"/>
        <v>247.28000000000003</v>
      </c>
      <c r="V7276" s="47">
        <f t="shared" si="1099"/>
        <v>135.41</v>
      </c>
      <c r="W7276" s="11"/>
    </row>
    <row r="7277" spans="1:23" x14ac:dyDescent="0.45">
      <c r="A7277" t="s">
        <v>7282</v>
      </c>
      <c r="B7277">
        <v>110.03</v>
      </c>
      <c r="D7277" s="9" t="str">
        <f>VartojimasGamyba!J7273</f>
        <v>2024-06-29-23</v>
      </c>
      <c r="E7277" s="8">
        <f>VartojimasGamyba!G7273</f>
        <v>0.215</v>
      </c>
      <c r="F7277" s="11"/>
      <c r="G7277" s="7">
        <f t="shared" si="1100"/>
        <v>4.9999999999999858</v>
      </c>
      <c r="H7277" s="7">
        <v>8.784999999999993</v>
      </c>
      <c r="I7277" s="7">
        <v>10</v>
      </c>
      <c r="J7277" s="7">
        <v>0</v>
      </c>
      <c r="L7277" s="7">
        <f>VartojimasGamyba!H7273</f>
        <v>0</v>
      </c>
      <c r="M7277" s="15">
        <f t="shared" si="1093"/>
        <v>-7.1054273576010019E-15</v>
      </c>
      <c r="N7277" s="7">
        <f t="shared" si="1094"/>
        <v>-1.4944134818506427E-12</v>
      </c>
      <c r="O7277" s="7">
        <f t="shared" si="1095"/>
        <v>-1.4944134818506427E-12</v>
      </c>
      <c r="P7277" s="7">
        <f>SUM(O7254:O7277)</f>
        <v>-3.3947454569638325E-12</v>
      </c>
      <c r="Q7277" s="7">
        <f>SUMPRODUCT(B7254:B7277,E7254:E7277)+SUM(E7254:E7277)*$Z$21-SUMPRODUCT(B7254:B7277,L7254:L7277)+SUM(L7254:L7277)*ABS($Z$20)</f>
        <v>193.86196999999959</v>
      </c>
      <c r="R7277" s="7"/>
      <c r="S7277" s="47">
        <f t="shared" si="1096"/>
        <v>-7.1054273576010019E-15</v>
      </c>
      <c r="T7277" s="47">
        <f t="shared" si="1097"/>
        <v>0</v>
      </c>
      <c r="U7277" s="47">
        <f t="shared" si="1098"/>
        <v>210.32</v>
      </c>
      <c r="V7277" s="47">
        <f t="shared" si="1099"/>
        <v>98.45</v>
      </c>
      <c r="W7277" s="11">
        <f>IF(P7277&lt;&gt;Q7277,1,0)</f>
        <v>1</v>
      </c>
    </row>
    <row r="7278" spans="1:23" x14ac:dyDescent="0.45">
      <c r="A7278" t="s">
        <v>7283</v>
      </c>
      <c r="B7278">
        <v>95.4</v>
      </c>
      <c r="D7278" s="1" t="str">
        <f>VartojimasGamyba!J7274</f>
        <v>2024-06-30-00</v>
      </c>
      <c r="E7278" s="7">
        <f>VartojimasGamyba!G7274</f>
        <v>0.216</v>
      </c>
      <c r="F7278" s="11"/>
      <c r="G7278" s="12">
        <f>G7277+H7278-I7278</f>
        <v>3.7839999999999847</v>
      </c>
      <c r="H7278" s="12">
        <v>8.7839999999999989</v>
      </c>
      <c r="I7278" s="12">
        <v>10</v>
      </c>
      <c r="J7278" s="12">
        <v>0</v>
      </c>
      <c r="K7278" s="12"/>
      <c r="L7278" s="12">
        <f>VartojimasGamyba!H7274</f>
        <v>0</v>
      </c>
      <c r="M7278" s="19">
        <f t="shared" si="1093"/>
        <v>-1.7763568394002505E-15</v>
      </c>
      <c r="N7278" s="7">
        <f t="shared" si="1094"/>
        <v>-3.4761526990223501E-13</v>
      </c>
      <c r="O7278" s="7">
        <f t="shared" si="1095"/>
        <v>-3.4761526990223501E-13</v>
      </c>
      <c r="R7278" s="20" t="s">
        <v>8783</v>
      </c>
      <c r="S7278" s="47">
        <f t="shared" si="1096"/>
        <v>-1.7763568394002505E-15</v>
      </c>
      <c r="T7278" s="47">
        <f t="shared" si="1097"/>
        <v>0</v>
      </c>
      <c r="U7278" s="47">
        <f t="shared" si="1098"/>
        <v>195.69</v>
      </c>
      <c r="V7278" s="47">
        <f t="shared" si="1099"/>
        <v>83.820000000000007</v>
      </c>
      <c r="W7278" s="11"/>
    </row>
    <row r="7279" spans="1:23" x14ac:dyDescent="0.45">
      <c r="A7279" t="s">
        <v>7284</v>
      </c>
      <c r="B7279">
        <v>78.48</v>
      </c>
      <c r="D7279" s="1" t="str">
        <f>VartojimasGamyba!J7275</f>
        <v>2024-06-30-01</v>
      </c>
      <c r="E7279" s="7">
        <f>VartojimasGamyba!G7275</f>
        <v>0.251</v>
      </c>
      <c r="F7279" s="11"/>
      <c r="G7279" s="12">
        <f t="shared" ref="G7279:G7301" si="1101">G7278+H7279-I7279</f>
        <v>2.532999999999987</v>
      </c>
      <c r="H7279" s="12">
        <v>8.7490000000000023</v>
      </c>
      <c r="I7279" s="12">
        <v>10</v>
      </c>
      <c r="J7279" s="12">
        <v>0</v>
      </c>
      <c r="K7279" s="12"/>
      <c r="L7279" s="12">
        <f>VartojimasGamyba!H7275</f>
        <v>0</v>
      </c>
      <c r="M7279" s="19">
        <f t="shared" si="1093"/>
        <v>1.7763568394002505E-15</v>
      </c>
      <c r="N7279" s="7">
        <f t="shared" si="1094"/>
        <v>3.1755931217958279E-13</v>
      </c>
      <c r="O7279" s="7">
        <f t="shared" si="1095"/>
        <v>3.1755931217958279E-13</v>
      </c>
      <c r="R7279" s="7"/>
      <c r="S7279" s="47">
        <f t="shared" si="1096"/>
        <v>1.7763568394002505E-15</v>
      </c>
      <c r="T7279" s="47">
        <f t="shared" si="1097"/>
        <v>0</v>
      </c>
      <c r="U7279" s="47">
        <f t="shared" si="1098"/>
        <v>178.77</v>
      </c>
      <c r="V7279" s="47">
        <f t="shared" si="1099"/>
        <v>66.900000000000006</v>
      </c>
      <c r="W7279" s="11"/>
    </row>
    <row r="7280" spans="1:23" x14ac:dyDescent="0.45">
      <c r="A7280" t="s">
        <v>7285</v>
      </c>
      <c r="B7280">
        <v>72.72</v>
      </c>
      <c r="D7280" s="1" t="str">
        <f>VartojimasGamyba!J7276</f>
        <v>2024-06-30-02</v>
      </c>
      <c r="E7280" s="7">
        <f>VartojimasGamyba!G7276</f>
        <v>0.159</v>
      </c>
      <c r="F7280" s="11"/>
      <c r="G7280" s="12">
        <f t="shared" si="1101"/>
        <v>1.3849999999999856</v>
      </c>
      <c r="H7280" s="12">
        <v>8.8519999999999985</v>
      </c>
      <c r="I7280" s="12">
        <v>10</v>
      </c>
      <c r="J7280" s="12">
        <v>0</v>
      </c>
      <c r="K7280" s="12"/>
      <c r="L7280" s="12">
        <f>VartojimasGamyba!H7276</f>
        <v>1.0999999999999999E-2</v>
      </c>
      <c r="M7280" s="19">
        <f t="shared" si="1093"/>
        <v>-7.6674777638174874E-16</v>
      </c>
      <c r="N7280" s="7">
        <f t="shared" si="1094"/>
        <v>-1.3265503279180635E-13</v>
      </c>
      <c r="O7280" s="7">
        <f t="shared" si="1095"/>
        <v>-1.3265503279180635E-13</v>
      </c>
      <c r="R7280" s="7"/>
      <c r="S7280" s="47">
        <f t="shared" si="1096"/>
        <v>-7.6674777638174874E-16</v>
      </c>
      <c r="T7280" s="47">
        <f t="shared" si="1097"/>
        <v>0</v>
      </c>
      <c r="U7280" s="47">
        <f t="shared" si="1098"/>
        <v>173.01</v>
      </c>
      <c r="V7280" s="47">
        <f t="shared" si="1099"/>
        <v>61.14</v>
      </c>
      <c r="W7280" s="11"/>
    </row>
    <row r="7281" spans="1:23" x14ac:dyDescent="0.45">
      <c r="A7281" t="s">
        <v>7286</v>
      </c>
      <c r="B7281">
        <v>72.66</v>
      </c>
      <c r="D7281" s="1" t="str">
        <f>VartojimasGamyba!J7277</f>
        <v>2024-06-30-03</v>
      </c>
      <c r="E7281" s="7">
        <f>VartojimasGamyba!G7277</f>
        <v>0.376</v>
      </c>
      <c r="F7281" s="11"/>
      <c r="G7281" s="12">
        <f t="shared" si="1101"/>
        <v>6.5999999999986514E-2</v>
      </c>
      <c r="H7281" s="12">
        <v>8.6810000000000009</v>
      </c>
      <c r="I7281" s="12">
        <v>10</v>
      </c>
      <c r="J7281" s="12">
        <v>0</v>
      </c>
      <c r="K7281" s="12"/>
      <c r="L7281" s="12">
        <f>VartojimasGamyba!H7277</f>
        <v>5.7000000000000002E-2</v>
      </c>
      <c r="M7281" s="19">
        <f t="shared" si="1093"/>
        <v>3.8163916471489756E-16</v>
      </c>
      <c r="N7281" s="7">
        <f t="shared" si="1094"/>
        <v>6.6004493537441533E-14</v>
      </c>
      <c r="O7281" s="7">
        <f t="shared" si="1095"/>
        <v>6.6004493537441533E-14</v>
      </c>
      <c r="R7281" s="7"/>
      <c r="S7281" s="47">
        <f t="shared" si="1096"/>
        <v>3.8163916471489756E-16</v>
      </c>
      <c r="T7281" s="47">
        <f t="shared" si="1097"/>
        <v>0</v>
      </c>
      <c r="U7281" s="47">
        <f t="shared" si="1098"/>
        <v>172.95</v>
      </c>
      <c r="V7281" s="47">
        <f t="shared" si="1099"/>
        <v>61.08</v>
      </c>
      <c r="W7281" s="11"/>
    </row>
    <row r="7282" spans="1:23" x14ac:dyDescent="0.45">
      <c r="A7282" t="s">
        <v>7287</v>
      </c>
      <c r="B7282">
        <v>73.47</v>
      </c>
      <c r="D7282" s="1" t="str">
        <f>VartojimasGamyba!J7278</f>
        <v>2024-06-30-04</v>
      </c>
      <c r="E7282" s="7">
        <f>VartojimasGamyba!G7278</f>
        <v>5.6000000000000001E-2</v>
      </c>
      <c r="F7282" s="11"/>
      <c r="G7282" s="12">
        <f t="shared" si="1101"/>
        <v>6.5999999999986514E-2</v>
      </c>
      <c r="H7282" s="12">
        <v>0</v>
      </c>
      <c r="I7282" s="12">
        <v>0</v>
      </c>
      <c r="J7282" s="12">
        <v>0.41100000000000003</v>
      </c>
      <c r="K7282" s="12"/>
      <c r="L7282" s="12">
        <f>VartojimasGamyba!H7278</f>
        <v>0.46700000000000003</v>
      </c>
      <c r="M7282" s="19">
        <f t="shared" si="1093"/>
        <v>0</v>
      </c>
      <c r="N7282" s="7">
        <f t="shared" si="1094"/>
        <v>-25.436790000000002</v>
      </c>
      <c r="O7282" s="7">
        <f t="shared" si="1095"/>
        <v>0</v>
      </c>
      <c r="R7282" s="7"/>
      <c r="S7282" s="47">
        <f t="shared" si="1096"/>
        <v>0.41100000000000003</v>
      </c>
      <c r="T7282" s="47">
        <f t="shared" si="1097"/>
        <v>0.41100000000000003</v>
      </c>
      <c r="U7282" s="47">
        <f t="shared" si="1098"/>
        <v>173.76</v>
      </c>
      <c r="V7282" s="47">
        <f t="shared" si="1099"/>
        <v>61.89</v>
      </c>
      <c r="W7282" s="11"/>
    </row>
    <row r="7283" spans="1:23" x14ac:dyDescent="0.45">
      <c r="A7283" t="s">
        <v>7288</v>
      </c>
      <c r="B7283">
        <v>65.510000000000005</v>
      </c>
      <c r="D7283" s="1" t="str">
        <f>VartojimasGamyba!J7279</f>
        <v>2024-06-30-05</v>
      </c>
      <c r="E7283" s="7">
        <f>VartojimasGamyba!G7279</f>
        <v>0</v>
      </c>
      <c r="F7283" s="11"/>
      <c r="G7283" s="12">
        <f t="shared" si="1101"/>
        <v>6.5999999999986514E-2</v>
      </c>
      <c r="H7283" s="12">
        <v>0</v>
      </c>
      <c r="I7283" s="12">
        <v>0</v>
      </c>
      <c r="J7283" s="12">
        <v>1.4630000000000001</v>
      </c>
      <c r="K7283" s="12"/>
      <c r="L7283" s="12">
        <f>VartojimasGamyba!H7279</f>
        <v>1.4630000000000001</v>
      </c>
      <c r="M7283" s="19">
        <f t="shared" si="1093"/>
        <v>0</v>
      </c>
      <c r="N7283" s="7">
        <f t="shared" si="1094"/>
        <v>-78.899590000000018</v>
      </c>
      <c r="O7283" s="7">
        <f t="shared" si="1095"/>
        <v>0</v>
      </c>
      <c r="R7283" s="7"/>
      <c r="S7283" s="47">
        <f t="shared" si="1096"/>
        <v>1.4630000000000001</v>
      </c>
      <c r="T7283" s="47">
        <f t="shared" si="1097"/>
        <v>1.4630000000000001</v>
      </c>
      <c r="U7283" s="47">
        <f t="shared" si="1098"/>
        <v>165.8</v>
      </c>
      <c r="V7283" s="47">
        <f t="shared" si="1099"/>
        <v>53.930000000000007</v>
      </c>
      <c r="W7283" s="11"/>
    </row>
    <row r="7284" spans="1:23" x14ac:dyDescent="0.45">
      <c r="A7284" t="s">
        <v>7289</v>
      </c>
      <c r="B7284">
        <v>52.31</v>
      </c>
      <c r="D7284" s="1" t="str">
        <f>VartojimasGamyba!J7280</f>
        <v>2024-06-30-06</v>
      </c>
      <c r="E7284" s="7">
        <f>VartojimasGamyba!G7280</f>
        <v>4.9000000000000002E-2</v>
      </c>
      <c r="F7284" s="11"/>
      <c r="G7284" s="12">
        <f t="shared" si="1101"/>
        <v>-1.7763568394002505E-15</v>
      </c>
      <c r="H7284" s="12">
        <v>0.59399999999988751</v>
      </c>
      <c r="I7284" s="12">
        <v>0.6599999999998758</v>
      </c>
      <c r="J7284" s="12">
        <v>2.1480000000000001</v>
      </c>
      <c r="K7284" s="12"/>
      <c r="L7284" s="12">
        <f>VartojimasGamyba!H7280</f>
        <v>2.1970000000000001</v>
      </c>
      <c r="M7284" s="19">
        <f t="shared" si="1093"/>
        <v>0</v>
      </c>
      <c r="N7284" s="7">
        <f t="shared" si="1094"/>
        <v>-87.488040000000012</v>
      </c>
      <c r="O7284" s="7">
        <f t="shared" si="1095"/>
        <v>0</v>
      </c>
      <c r="R7284" s="7"/>
      <c r="S7284" s="47">
        <f t="shared" si="1096"/>
        <v>2.1480000000000001</v>
      </c>
      <c r="T7284" s="47">
        <f t="shared" si="1097"/>
        <v>2.1480000000000001</v>
      </c>
      <c r="U7284" s="47">
        <f t="shared" si="1098"/>
        <v>152.60000000000002</v>
      </c>
      <c r="V7284" s="47">
        <f t="shared" si="1099"/>
        <v>40.730000000000004</v>
      </c>
      <c r="W7284" s="11"/>
    </row>
    <row r="7285" spans="1:23" x14ac:dyDescent="0.45">
      <c r="A7285" t="s">
        <v>7290</v>
      </c>
      <c r="B7285">
        <v>50.44</v>
      </c>
      <c r="D7285" s="1" t="str">
        <f>VartojimasGamyba!J7281</f>
        <v>2024-06-30-07</v>
      </c>
      <c r="E7285" s="7">
        <f>VartojimasGamyba!G7281</f>
        <v>1.9E-2</v>
      </c>
      <c r="F7285" s="11"/>
      <c r="G7285" s="12">
        <f t="shared" si="1101"/>
        <v>-1.7763568394002505E-15</v>
      </c>
      <c r="H7285" s="12">
        <v>0</v>
      </c>
      <c r="I7285" s="12">
        <v>0</v>
      </c>
      <c r="J7285" s="12">
        <v>2.71</v>
      </c>
      <c r="K7285" s="12"/>
      <c r="L7285" s="12">
        <f>VartojimasGamyba!H7281</f>
        <v>2.7290000000000001</v>
      </c>
      <c r="M7285" s="19">
        <f t="shared" si="1093"/>
        <v>0</v>
      </c>
      <c r="N7285" s="7">
        <f t="shared" si="1094"/>
        <v>-105.31059999999999</v>
      </c>
      <c r="O7285" s="7">
        <f t="shared" si="1095"/>
        <v>0</v>
      </c>
      <c r="R7285" s="7"/>
      <c r="S7285" s="47">
        <f t="shared" si="1096"/>
        <v>2.71</v>
      </c>
      <c r="T7285" s="47">
        <f t="shared" si="1097"/>
        <v>2.71</v>
      </c>
      <c r="U7285" s="47">
        <f t="shared" si="1098"/>
        <v>150.73000000000002</v>
      </c>
      <c r="V7285" s="47">
        <f t="shared" si="1099"/>
        <v>38.86</v>
      </c>
      <c r="W7285" s="11"/>
    </row>
    <row r="7286" spans="1:23" x14ac:dyDescent="0.45">
      <c r="A7286" t="s">
        <v>7291</v>
      </c>
      <c r="B7286">
        <v>20.420000000000002</v>
      </c>
      <c r="D7286" s="1" t="str">
        <f>VartojimasGamyba!J7282</f>
        <v>2024-06-30-08</v>
      </c>
      <c r="E7286" s="7">
        <f>VartojimasGamyba!G7282</f>
        <v>0.17899999999999999</v>
      </c>
      <c r="F7286" s="11"/>
      <c r="G7286" s="12">
        <f t="shared" si="1101"/>
        <v>-2.6645352591003757E-15</v>
      </c>
      <c r="H7286" s="12">
        <v>0</v>
      </c>
      <c r="I7286" s="12">
        <v>8.8817841970012523E-16</v>
      </c>
      <c r="J7286" s="12">
        <v>2.1590000000000003</v>
      </c>
      <c r="K7286" s="12"/>
      <c r="L7286" s="12">
        <f>VartojimasGamyba!H7282</f>
        <v>2.3380000000000001</v>
      </c>
      <c r="M7286" s="19">
        <f t="shared" si="1093"/>
        <v>0</v>
      </c>
      <c r="N7286" s="7">
        <f t="shared" si="1094"/>
        <v>-19.085560000000005</v>
      </c>
      <c r="O7286" s="7">
        <f t="shared" si="1095"/>
        <v>0</v>
      </c>
      <c r="R7286" s="7"/>
      <c r="S7286" s="47">
        <f t="shared" si="1096"/>
        <v>2.1590000000000003</v>
      </c>
      <c r="T7286" s="47">
        <f t="shared" si="1097"/>
        <v>2.1590000000000003</v>
      </c>
      <c r="U7286" s="47">
        <f t="shared" si="1098"/>
        <v>120.71000000000001</v>
      </c>
      <c r="V7286" s="47">
        <f t="shared" si="1099"/>
        <v>8.8400000000000016</v>
      </c>
      <c r="W7286" s="11"/>
    </row>
    <row r="7287" spans="1:23" x14ac:dyDescent="0.45">
      <c r="A7287" t="s">
        <v>7292</v>
      </c>
      <c r="B7287">
        <v>6.83</v>
      </c>
      <c r="D7287" s="1" t="str">
        <f>VartojimasGamyba!J7283</f>
        <v>2024-06-30-09</v>
      </c>
      <c r="E7287" s="7">
        <f>VartojimasGamyba!G7283</f>
        <v>2.4E-2</v>
      </c>
      <c r="F7287" s="11"/>
      <c r="G7287" s="12">
        <f t="shared" si="1101"/>
        <v>3.2574444444444461</v>
      </c>
      <c r="H7287" s="12">
        <v>5.5329999999999675</v>
      </c>
      <c r="I7287" s="12">
        <v>2.2755555555555187</v>
      </c>
      <c r="J7287" s="12">
        <v>0</v>
      </c>
      <c r="K7287" s="12"/>
      <c r="L7287" s="12">
        <f>VartojimasGamyba!H7283</f>
        <v>3.5089999999999999</v>
      </c>
      <c r="M7287" s="19">
        <f t="shared" si="1093"/>
        <v>0</v>
      </c>
      <c r="N7287" s="7">
        <f t="shared" si="1094"/>
        <v>0</v>
      </c>
      <c r="O7287" s="7">
        <f t="shared" si="1095"/>
        <v>0</v>
      </c>
      <c r="R7287" s="7"/>
      <c r="S7287" s="47">
        <f t="shared" si="1096"/>
        <v>3.4849999999999999</v>
      </c>
      <c r="T7287" s="47">
        <f t="shared" si="1097"/>
        <v>3.4849999999999999</v>
      </c>
      <c r="U7287" s="47">
        <f t="shared" si="1098"/>
        <v>107.12</v>
      </c>
      <c r="V7287" s="47">
        <f t="shared" si="1099"/>
        <v>-4.75</v>
      </c>
      <c r="W7287" s="11"/>
    </row>
    <row r="7288" spans="1:23" x14ac:dyDescent="0.45">
      <c r="A7288" t="s">
        <v>7293</v>
      </c>
      <c r="B7288">
        <v>0.82</v>
      </c>
      <c r="D7288" s="1" t="str">
        <f>VartojimasGamyba!J7284</f>
        <v>2024-06-30-10</v>
      </c>
      <c r="E7288" s="7">
        <f>VartojimasGamyba!G7284</f>
        <v>0</v>
      </c>
      <c r="F7288" s="11"/>
      <c r="G7288" s="12">
        <f t="shared" si="1101"/>
        <v>6.5341111111111116</v>
      </c>
      <c r="H7288" s="12">
        <v>10</v>
      </c>
      <c r="I7288" s="12">
        <v>6.7233333333333336</v>
      </c>
      <c r="J7288" s="12">
        <v>0</v>
      </c>
      <c r="K7288" s="12"/>
      <c r="L7288" s="12">
        <f>VartojimasGamyba!H7284</f>
        <v>3.9489999999999998</v>
      </c>
      <c r="M7288" s="19">
        <f t="shared" si="1093"/>
        <v>0</v>
      </c>
      <c r="N7288" s="7">
        <f t="shared" si="1094"/>
        <v>0</v>
      </c>
      <c r="O7288" s="7">
        <f t="shared" si="1095"/>
        <v>0</v>
      </c>
      <c r="R7288" s="7"/>
      <c r="S7288" s="47">
        <f t="shared" si="1096"/>
        <v>3.9489999999999998</v>
      </c>
      <c r="T7288" s="47">
        <f t="shared" si="1097"/>
        <v>3.9489999999999998</v>
      </c>
      <c r="U7288" s="47">
        <f t="shared" si="1098"/>
        <v>101.11</v>
      </c>
      <c r="V7288" s="47">
        <f t="shared" si="1099"/>
        <v>-10.76</v>
      </c>
      <c r="W7288" s="11"/>
    </row>
    <row r="7289" spans="1:23" x14ac:dyDescent="0.45">
      <c r="A7289" t="s">
        <v>7294</v>
      </c>
      <c r="B7289">
        <v>0</v>
      </c>
      <c r="D7289" s="1" t="str">
        <f>VartojimasGamyba!J7285</f>
        <v>2024-06-30-11</v>
      </c>
      <c r="E7289" s="7">
        <f>VartojimasGamyba!G7285</f>
        <v>0</v>
      </c>
      <c r="F7289" s="11"/>
      <c r="G7289" s="12">
        <f t="shared" si="1101"/>
        <v>9.9007777777777797</v>
      </c>
      <c r="H7289" s="12">
        <v>10</v>
      </c>
      <c r="I7289" s="12">
        <v>6.6333333333333337</v>
      </c>
      <c r="J7289" s="12">
        <v>0</v>
      </c>
      <c r="K7289" s="12"/>
      <c r="L7289" s="12">
        <f>VartojimasGamyba!H7285</f>
        <v>4.03</v>
      </c>
      <c r="M7289" s="19">
        <f t="shared" si="1093"/>
        <v>0</v>
      </c>
      <c r="N7289" s="7">
        <f t="shared" si="1094"/>
        <v>0</v>
      </c>
      <c r="O7289" s="7">
        <f t="shared" si="1095"/>
        <v>0</v>
      </c>
      <c r="R7289" s="7"/>
      <c r="S7289" s="47">
        <f t="shared" si="1096"/>
        <v>4.03</v>
      </c>
      <c r="T7289" s="47">
        <f t="shared" si="1097"/>
        <v>4.03</v>
      </c>
      <c r="U7289" s="47">
        <f t="shared" si="1098"/>
        <v>100.29</v>
      </c>
      <c r="V7289" s="47">
        <f t="shared" si="1099"/>
        <v>-11.58</v>
      </c>
      <c r="W7289" s="11"/>
    </row>
    <row r="7290" spans="1:23" x14ac:dyDescent="0.45">
      <c r="A7290" t="s">
        <v>7295</v>
      </c>
      <c r="B7290">
        <v>0</v>
      </c>
      <c r="D7290" s="1" t="str">
        <f>VartojimasGamyba!J7286</f>
        <v>2024-06-30-12</v>
      </c>
      <c r="E7290" s="7">
        <f>VartojimasGamyba!G7286</f>
        <v>0.23400000000000001</v>
      </c>
      <c r="F7290" s="11"/>
      <c r="G7290" s="12">
        <f t="shared" si="1101"/>
        <v>11.036333333333335</v>
      </c>
      <c r="H7290" s="12">
        <v>10</v>
      </c>
      <c r="I7290" s="12">
        <v>8.8644444444444446</v>
      </c>
      <c r="J7290" s="12">
        <v>0</v>
      </c>
      <c r="K7290" s="12"/>
      <c r="L7290" s="12">
        <f>VartojimasGamyba!H7286</f>
        <v>2.2559999999999998</v>
      </c>
      <c r="M7290" s="19">
        <f t="shared" si="1093"/>
        <v>0</v>
      </c>
      <c r="N7290" s="7">
        <f t="shared" si="1094"/>
        <v>0</v>
      </c>
      <c r="O7290" s="7">
        <f t="shared" si="1095"/>
        <v>0</v>
      </c>
      <c r="R7290" s="7"/>
      <c r="S7290" s="47">
        <f t="shared" si="1096"/>
        <v>2.0219999999999998</v>
      </c>
      <c r="T7290" s="47">
        <f t="shared" si="1097"/>
        <v>2.0219999999999998</v>
      </c>
      <c r="U7290" s="47">
        <f t="shared" si="1098"/>
        <v>100.29</v>
      </c>
      <c r="V7290" s="47">
        <f t="shared" si="1099"/>
        <v>-11.58</v>
      </c>
      <c r="W7290" s="11"/>
    </row>
    <row r="7291" spans="1:23" x14ac:dyDescent="0.45">
      <c r="A7291" t="s">
        <v>7296</v>
      </c>
      <c r="B7291">
        <v>0</v>
      </c>
      <c r="D7291" s="1" t="str">
        <f>VartojimasGamyba!J7287</f>
        <v>2024-06-30-13</v>
      </c>
      <c r="E7291" s="7">
        <f>VartojimasGamyba!G7287</f>
        <v>4.9000000000000002E-2</v>
      </c>
      <c r="F7291" s="11"/>
      <c r="G7291" s="12">
        <f t="shared" si="1101"/>
        <v>12.79188888888889</v>
      </c>
      <c r="H7291" s="12">
        <v>10</v>
      </c>
      <c r="I7291" s="12">
        <v>8.2444444444444454</v>
      </c>
      <c r="J7291" s="12">
        <v>0</v>
      </c>
      <c r="K7291" s="12"/>
      <c r="L7291" s="12">
        <f>VartojimasGamyba!H7287</f>
        <v>2.629</v>
      </c>
      <c r="M7291" s="19">
        <f t="shared" si="1093"/>
        <v>0</v>
      </c>
      <c r="N7291" s="7">
        <f t="shared" si="1094"/>
        <v>0</v>
      </c>
      <c r="O7291" s="7">
        <f t="shared" si="1095"/>
        <v>0</v>
      </c>
      <c r="R7291" s="7"/>
      <c r="S7291" s="47">
        <f t="shared" si="1096"/>
        <v>2.58</v>
      </c>
      <c r="T7291" s="47">
        <f t="shared" si="1097"/>
        <v>2.58</v>
      </c>
      <c r="U7291" s="47">
        <f t="shared" si="1098"/>
        <v>100.29</v>
      </c>
      <c r="V7291" s="47">
        <f t="shared" si="1099"/>
        <v>-11.58</v>
      </c>
      <c r="W7291" s="11"/>
    </row>
    <row r="7292" spans="1:23" x14ac:dyDescent="0.45">
      <c r="A7292" t="s">
        <v>7297</v>
      </c>
      <c r="B7292">
        <v>0</v>
      </c>
      <c r="D7292" s="1" t="str">
        <f>VartojimasGamyba!J7288</f>
        <v>2024-06-30-14</v>
      </c>
      <c r="E7292" s="7">
        <f>VartojimasGamyba!G7288</f>
        <v>0</v>
      </c>
      <c r="F7292" s="11"/>
      <c r="G7292" s="12">
        <f t="shared" si="1101"/>
        <v>14.113000000000003</v>
      </c>
      <c r="H7292" s="12">
        <v>10</v>
      </c>
      <c r="I7292" s="12">
        <v>8.6788888888888884</v>
      </c>
      <c r="J7292" s="12">
        <v>0</v>
      </c>
      <c r="K7292" s="12"/>
      <c r="L7292" s="12">
        <f>VartojimasGamyba!H7288</f>
        <v>2.1890000000000001</v>
      </c>
      <c r="M7292" s="19">
        <f t="shared" si="1093"/>
        <v>0</v>
      </c>
      <c r="N7292" s="7">
        <f t="shared" si="1094"/>
        <v>0</v>
      </c>
      <c r="O7292" s="7">
        <f t="shared" si="1095"/>
        <v>0</v>
      </c>
      <c r="R7292" s="7"/>
      <c r="S7292" s="47">
        <f t="shared" si="1096"/>
        <v>2.1890000000000001</v>
      </c>
      <c r="T7292" s="47">
        <f t="shared" si="1097"/>
        <v>2.1890000000000001</v>
      </c>
      <c r="U7292" s="47">
        <f t="shared" si="1098"/>
        <v>100.29</v>
      </c>
      <c r="V7292" s="47">
        <f t="shared" si="1099"/>
        <v>-11.58</v>
      </c>
      <c r="W7292" s="11"/>
    </row>
    <row r="7293" spans="1:23" x14ac:dyDescent="0.45">
      <c r="A7293" t="s">
        <v>7298</v>
      </c>
      <c r="B7293">
        <v>0</v>
      </c>
      <c r="D7293" s="1" t="str">
        <f>VartojimasGamyba!J7289</f>
        <v>2024-06-30-15</v>
      </c>
      <c r="E7293" s="7">
        <f>VartojimasGamyba!G7289</f>
        <v>0</v>
      </c>
      <c r="F7293" s="11"/>
      <c r="G7293" s="12">
        <f t="shared" si="1101"/>
        <v>14.503000000000002</v>
      </c>
      <c r="H7293" s="12">
        <v>10</v>
      </c>
      <c r="I7293" s="12">
        <v>9.6100000000000012</v>
      </c>
      <c r="J7293" s="12">
        <v>0</v>
      </c>
      <c r="K7293" s="12"/>
      <c r="L7293" s="12">
        <f>VartojimasGamyba!H7289</f>
        <v>1.351</v>
      </c>
      <c r="M7293" s="19">
        <f t="shared" si="1093"/>
        <v>0</v>
      </c>
      <c r="N7293" s="7">
        <f t="shared" si="1094"/>
        <v>0</v>
      </c>
      <c r="O7293" s="7">
        <f t="shared" si="1095"/>
        <v>0</v>
      </c>
      <c r="R7293" s="7"/>
      <c r="S7293" s="47">
        <f t="shared" si="1096"/>
        <v>1.351</v>
      </c>
      <c r="T7293" s="47">
        <f t="shared" si="1097"/>
        <v>1.351</v>
      </c>
      <c r="U7293" s="47">
        <f t="shared" si="1098"/>
        <v>100.29</v>
      </c>
      <c r="V7293" s="47">
        <f t="shared" si="1099"/>
        <v>-11.58</v>
      </c>
      <c r="W7293" s="11"/>
    </row>
    <row r="7294" spans="1:23" x14ac:dyDescent="0.45">
      <c r="A7294" t="s">
        <v>7299</v>
      </c>
      <c r="B7294">
        <v>0</v>
      </c>
      <c r="D7294" s="1" t="str">
        <f>VartojimasGamyba!J7290</f>
        <v>2024-06-30-16</v>
      </c>
      <c r="E7294" s="7">
        <f>VartojimasGamyba!G7290</f>
        <v>4.0000000000000001E-3</v>
      </c>
      <c r="F7294" s="11"/>
      <c r="G7294" s="12">
        <f t="shared" si="1101"/>
        <v>14.044</v>
      </c>
      <c r="H7294" s="12">
        <v>9.5409999999999986</v>
      </c>
      <c r="I7294" s="12">
        <v>10</v>
      </c>
      <c r="J7294" s="12">
        <v>0</v>
      </c>
      <c r="K7294" s="12"/>
      <c r="L7294" s="12">
        <f>VartojimasGamyba!H7290</f>
        <v>0.54500000000000004</v>
      </c>
      <c r="M7294" s="19">
        <f t="shared" si="1093"/>
        <v>-1.8873791418627661E-15</v>
      </c>
      <c r="N7294" s="7">
        <f t="shared" si="1094"/>
        <v>-1.8928525413741682E-13</v>
      </c>
      <c r="O7294" s="7">
        <f t="shared" si="1095"/>
        <v>-1.8928525413741682E-13</v>
      </c>
      <c r="R7294" s="7"/>
      <c r="S7294" s="47">
        <f t="shared" si="1096"/>
        <v>0.54099999999999815</v>
      </c>
      <c r="T7294" s="47">
        <f t="shared" si="1097"/>
        <v>0.54100000000000004</v>
      </c>
      <c r="U7294" s="47">
        <f t="shared" si="1098"/>
        <v>100.29</v>
      </c>
      <c r="V7294" s="47">
        <f t="shared" si="1099"/>
        <v>-11.58</v>
      </c>
      <c r="W7294" s="11"/>
    </row>
    <row r="7295" spans="1:23" x14ac:dyDescent="0.45">
      <c r="A7295" t="s">
        <v>7300</v>
      </c>
      <c r="B7295">
        <v>7.71</v>
      </c>
      <c r="D7295" s="1" t="str">
        <f>VartojimasGamyba!J7291</f>
        <v>2024-06-30-17</v>
      </c>
      <c r="E7295" s="7">
        <f>VartojimasGamyba!G7291</f>
        <v>0.25800000000000001</v>
      </c>
      <c r="F7295" s="11"/>
      <c r="G7295" s="12">
        <f t="shared" si="1101"/>
        <v>12.872</v>
      </c>
      <c r="H7295" s="12">
        <v>8.8280000000000012</v>
      </c>
      <c r="I7295" s="12">
        <v>10</v>
      </c>
      <c r="J7295" s="12">
        <v>0</v>
      </c>
      <c r="K7295" s="12"/>
      <c r="L7295" s="12">
        <f>VartojimasGamyba!H7291</f>
        <v>8.5999999999999993E-2</v>
      </c>
      <c r="M7295" s="19">
        <f t="shared" si="1093"/>
        <v>2.0816681711721685E-15</v>
      </c>
      <c r="N7295" s="7">
        <f t="shared" si="1094"/>
        <v>2.248201624865942E-13</v>
      </c>
      <c r="O7295" s="7">
        <f t="shared" si="1095"/>
        <v>2.248201624865942E-13</v>
      </c>
      <c r="R7295" s="7"/>
      <c r="S7295" s="47">
        <f t="shared" si="1096"/>
        <v>2.0816681711721685E-15</v>
      </c>
      <c r="T7295" s="47">
        <f t="shared" si="1097"/>
        <v>0</v>
      </c>
      <c r="U7295" s="47">
        <f t="shared" si="1098"/>
        <v>108</v>
      </c>
      <c r="V7295" s="47">
        <f t="shared" si="1099"/>
        <v>-3.87</v>
      </c>
      <c r="W7295" s="11"/>
    </row>
    <row r="7296" spans="1:23" x14ac:dyDescent="0.45">
      <c r="A7296" t="s">
        <v>7301</v>
      </c>
      <c r="B7296">
        <v>29.86</v>
      </c>
      <c r="D7296" s="1" t="str">
        <f>VartojimasGamyba!J7292</f>
        <v>2024-06-30-18</v>
      </c>
      <c r="E7296" s="7">
        <f>VartojimasGamyba!G7292</f>
        <v>0.44700000000000001</v>
      </c>
      <c r="F7296" s="11"/>
      <c r="G7296" s="12">
        <f t="shared" si="1101"/>
        <v>11.433999999999997</v>
      </c>
      <c r="H7296" s="12">
        <v>8.5619999999999994</v>
      </c>
      <c r="I7296" s="12">
        <v>10</v>
      </c>
      <c r="J7296" s="12">
        <v>0</v>
      </c>
      <c r="K7296" s="12"/>
      <c r="L7296" s="12">
        <f>VartojimasGamyba!H7292</f>
        <v>8.9999999999999993E-3</v>
      </c>
      <c r="M7296" s="19">
        <f t="shared" si="1093"/>
        <v>-1.4346163146328195E-15</v>
      </c>
      <c r="N7296" s="7">
        <f t="shared" si="1094"/>
        <v>-1.8671531334946146E-13</v>
      </c>
      <c r="O7296" s="7">
        <f t="shared" si="1095"/>
        <v>-1.8671531334946146E-13</v>
      </c>
      <c r="R7296" s="7"/>
      <c r="S7296" s="47">
        <f t="shared" si="1096"/>
        <v>-1.4346163146328195E-15</v>
      </c>
      <c r="T7296" s="47">
        <f t="shared" si="1097"/>
        <v>0</v>
      </c>
      <c r="U7296" s="47">
        <f t="shared" si="1098"/>
        <v>130.15</v>
      </c>
      <c r="V7296" s="47">
        <f t="shared" si="1099"/>
        <v>18.28</v>
      </c>
      <c r="W7296" s="11"/>
    </row>
    <row r="7297" spans="1:23" x14ac:dyDescent="0.45">
      <c r="A7297" t="s">
        <v>7302</v>
      </c>
      <c r="B7297">
        <v>68.34</v>
      </c>
      <c r="D7297" s="1" t="str">
        <f>VartojimasGamyba!J7293</f>
        <v>2024-06-30-19</v>
      </c>
      <c r="E7297" s="7">
        <f>VartojimasGamyba!G7293</f>
        <v>0.33500000000000002</v>
      </c>
      <c r="F7297" s="11"/>
      <c r="G7297" s="12">
        <f t="shared" si="1101"/>
        <v>10.098999999999997</v>
      </c>
      <c r="H7297" s="12">
        <v>8.6649999999999991</v>
      </c>
      <c r="I7297" s="12">
        <v>10</v>
      </c>
      <c r="J7297" s="12">
        <v>0</v>
      </c>
      <c r="K7297" s="12"/>
      <c r="L7297" s="12">
        <f>VartojimasGamyba!H7293</f>
        <v>0</v>
      </c>
      <c r="M7297" s="19">
        <f t="shared" si="1093"/>
        <v>0</v>
      </c>
      <c r="N7297" s="7">
        <f t="shared" si="1094"/>
        <v>0</v>
      </c>
      <c r="O7297" s="7">
        <f t="shared" si="1095"/>
        <v>0</v>
      </c>
      <c r="R7297" s="7"/>
      <c r="S7297" s="47">
        <f t="shared" si="1096"/>
        <v>0</v>
      </c>
      <c r="T7297" s="47">
        <f t="shared" si="1097"/>
        <v>0</v>
      </c>
      <c r="U7297" s="47">
        <f t="shared" si="1098"/>
        <v>168.63</v>
      </c>
      <c r="V7297" s="47">
        <f t="shared" si="1099"/>
        <v>56.760000000000005</v>
      </c>
      <c r="W7297" s="11"/>
    </row>
    <row r="7298" spans="1:23" x14ac:dyDescent="0.45">
      <c r="A7298" t="s">
        <v>7303</v>
      </c>
      <c r="B7298">
        <v>98.93</v>
      </c>
      <c r="D7298" s="1" t="str">
        <f>VartojimasGamyba!J7294</f>
        <v>2024-06-30-20</v>
      </c>
      <c r="E7298" s="7">
        <f>VartojimasGamyba!G7294</f>
        <v>0.35399999999999998</v>
      </c>
      <c r="F7298" s="11"/>
      <c r="G7298" s="12">
        <f t="shared" si="1101"/>
        <v>8.7449999999999974</v>
      </c>
      <c r="H7298" s="12">
        <v>8.645999999999999</v>
      </c>
      <c r="I7298" s="12">
        <v>10</v>
      </c>
      <c r="J7298" s="12">
        <v>0</v>
      </c>
      <c r="K7298" s="12"/>
      <c r="L7298" s="12">
        <f>VartojimasGamyba!H7294</f>
        <v>0</v>
      </c>
      <c r="M7298" s="19">
        <f t="shared" si="1093"/>
        <v>-1.7763568394002505E-15</v>
      </c>
      <c r="N7298" s="7">
        <f t="shared" si="1094"/>
        <v>-3.5388580954531795E-13</v>
      </c>
      <c r="O7298" s="7">
        <f t="shared" si="1095"/>
        <v>-3.5388580954531795E-13</v>
      </c>
      <c r="P7298" s="7" t="s">
        <v>8873</v>
      </c>
      <c r="R7298" s="7"/>
      <c r="S7298" s="47">
        <f t="shared" si="1096"/>
        <v>-1.7763568394002505E-15</v>
      </c>
      <c r="T7298" s="47">
        <f t="shared" si="1097"/>
        <v>0</v>
      </c>
      <c r="U7298" s="47">
        <f t="shared" si="1098"/>
        <v>199.22000000000003</v>
      </c>
      <c r="V7298" s="47">
        <f t="shared" si="1099"/>
        <v>87.350000000000009</v>
      </c>
      <c r="W7298" s="11"/>
    </row>
    <row r="7299" spans="1:23" x14ac:dyDescent="0.45">
      <c r="A7299" t="s">
        <v>7304</v>
      </c>
      <c r="B7299">
        <v>114.25</v>
      </c>
      <c r="D7299" s="1" t="str">
        <f>VartojimasGamyba!J7295</f>
        <v>2024-06-30-21</v>
      </c>
      <c r="E7299" s="7">
        <f>VartojimasGamyba!G7295</f>
        <v>0.27600000000000002</v>
      </c>
      <c r="F7299" s="11"/>
      <c r="G7299" s="12">
        <f t="shared" si="1101"/>
        <v>7.4689999999999941</v>
      </c>
      <c r="H7299" s="12">
        <v>8.7239999999999984</v>
      </c>
      <c r="I7299" s="12">
        <v>10</v>
      </c>
      <c r="J7299" s="12">
        <v>0</v>
      </c>
      <c r="K7299" s="12"/>
      <c r="L7299" s="12">
        <f>VartojimasGamyba!H7295</f>
        <v>0</v>
      </c>
      <c r="M7299" s="19">
        <f t="shared" si="1093"/>
        <v>-1.7763568394002505E-15</v>
      </c>
      <c r="N7299" s="7">
        <f t="shared" si="1094"/>
        <v>-3.8109959632492977E-13</v>
      </c>
      <c r="O7299" s="7">
        <f t="shared" si="1095"/>
        <v>-3.8109959632492977E-13</v>
      </c>
      <c r="P7299" s="7">
        <f>SUM(N7278:N7301)</f>
        <v>-316.22058000000129</v>
      </c>
      <c r="R7299" s="7"/>
      <c r="S7299" s="47">
        <f t="shared" si="1096"/>
        <v>-1.7763568394002505E-15</v>
      </c>
      <c r="T7299" s="47">
        <f t="shared" si="1097"/>
        <v>0</v>
      </c>
      <c r="U7299" s="47">
        <f t="shared" si="1098"/>
        <v>214.54000000000002</v>
      </c>
      <c r="V7299" s="47">
        <f t="shared" si="1099"/>
        <v>102.67</v>
      </c>
      <c r="W7299" s="11"/>
    </row>
    <row r="7300" spans="1:23" x14ac:dyDescent="0.45">
      <c r="A7300" t="s">
        <v>7305</v>
      </c>
      <c r="B7300">
        <v>99.94</v>
      </c>
      <c r="D7300" s="1" t="str">
        <f>VartojimasGamyba!J7296</f>
        <v>2024-06-30-22</v>
      </c>
      <c r="E7300" s="7">
        <f>VartojimasGamyba!G7296</f>
        <v>0.20499999999999999</v>
      </c>
      <c r="F7300" s="11"/>
      <c r="G7300" s="12">
        <f t="shared" si="1101"/>
        <v>6.2639999999999958</v>
      </c>
      <c r="H7300" s="12">
        <v>8.7949999999999999</v>
      </c>
      <c r="I7300" s="12">
        <v>10</v>
      </c>
      <c r="J7300" s="12">
        <v>0</v>
      </c>
      <c r="K7300" s="12"/>
      <c r="L7300" s="12">
        <f>VartojimasGamyba!H7296</f>
        <v>0</v>
      </c>
      <c r="M7300" s="19">
        <f t="shared" si="1093"/>
        <v>0</v>
      </c>
      <c r="N7300" s="7">
        <f t="shared" si="1094"/>
        <v>0</v>
      </c>
      <c r="O7300" s="7">
        <f t="shared" si="1095"/>
        <v>0</v>
      </c>
      <c r="P7300" s="7" t="s">
        <v>8872</v>
      </c>
      <c r="R7300" s="7"/>
      <c r="S7300" s="47">
        <f t="shared" si="1096"/>
        <v>0</v>
      </c>
      <c r="T7300" s="47">
        <f t="shared" si="1097"/>
        <v>0</v>
      </c>
      <c r="U7300" s="47">
        <f t="shared" si="1098"/>
        <v>200.23000000000002</v>
      </c>
      <c r="V7300" s="47">
        <f t="shared" si="1099"/>
        <v>88.36</v>
      </c>
      <c r="W7300" s="11"/>
    </row>
    <row r="7301" spans="1:23" x14ac:dyDescent="0.45">
      <c r="A7301" t="s">
        <v>7306</v>
      </c>
      <c r="B7301">
        <v>50</v>
      </c>
      <c r="D7301" s="1" t="str">
        <f>VartojimasGamyba!J7297</f>
        <v>2024-06-30-23</v>
      </c>
      <c r="E7301" s="7">
        <f>VartojimasGamyba!G7297</f>
        <v>0.26400000000000001</v>
      </c>
      <c r="F7301" s="11"/>
      <c r="G7301" s="12">
        <f t="shared" si="1101"/>
        <v>4.9999999999999947</v>
      </c>
      <c r="H7301" s="12">
        <v>8.7359999999999989</v>
      </c>
      <c r="I7301" s="12">
        <v>10</v>
      </c>
      <c r="J7301" s="12">
        <v>0</v>
      </c>
      <c r="K7301" s="12"/>
      <c r="L7301" s="12">
        <f>VartojimasGamyba!H7297</f>
        <v>0</v>
      </c>
      <c r="M7301" s="19">
        <f t="shared" si="1093"/>
        <v>-1.7763568394002505E-15</v>
      </c>
      <c r="N7301" s="7">
        <f t="shared" si="1094"/>
        <v>-2.6696866939346368E-13</v>
      </c>
      <c r="O7301" s="7">
        <f t="shared" si="1095"/>
        <v>-2.6696866939346368E-13</v>
      </c>
      <c r="P7301" s="7">
        <f>SUM(O7278:O7301)</f>
        <v>-1.2498409772410124E-12</v>
      </c>
      <c r="Q7301" s="7">
        <f>SUMPRODUCT(B7278:B7301,E7278:E7301)+SUM(E7278:E7301)*$Z$21-SUMPRODUCT(B7278:B7301,L7278:L7301)+SUM(L7278:L7301)*ABS($Z$20)</f>
        <v>487.41415999999998</v>
      </c>
      <c r="R7301" s="7"/>
      <c r="S7301" s="47">
        <f t="shared" si="1096"/>
        <v>-1.7763568394002505E-15</v>
      </c>
      <c r="T7301" s="47">
        <f t="shared" si="1097"/>
        <v>0</v>
      </c>
      <c r="U7301" s="47">
        <f t="shared" si="1098"/>
        <v>150.29000000000002</v>
      </c>
      <c r="V7301" s="47">
        <f t="shared" si="1099"/>
        <v>38.42</v>
      </c>
      <c r="W7301" s="11">
        <f>IF(P7301&lt;&gt;Q7301,1,0)</f>
        <v>1</v>
      </c>
    </row>
    <row r="7302" spans="1:23" x14ac:dyDescent="0.45">
      <c r="A7302" t="s">
        <v>7307</v>
      </c>
      <c r="B7302">
        <v>30.93</v>
      </c>
      <c r="D7302" s="9" t="str">
        <f>VartojimasGamyba!J7298</f>
        <v>2024-07-01-00</v>
      </c>
      <c r="E7302" s="8">
        <f>VartojimasGamyba!G7298</f>
        <v>0.218</v>
      </c>
      <c r="F7302" s="11"/>
      <c r="G7302" s="7">
        <f>G7301+H7302-I7302</f>
        <v>6.2143333333333333</v>
      </c>
      <c r="H7302" s="7">
        <v>1.2143333333333384</v>
      </c>
      <c r="I7302" s="7">
        <v>0</v>
      </c>
      <c r="J7302" s="7">
        <v>0</v>
      </c>
      <c r="L7302" s="7">
        <f>VartojimasGamyba!H7298</f>
        <v>0</v>
      </c>
      <c r="M7302" s="15">
        <f t="shared" si="1093"/>
        <v>1.4323333333333383</v>
      </c>
      <c r="N7302" s="7">
        <f t="shared" si="1094"/>
        <v>187.95078000000066</v>
      </c>
      <c r="O7302" s="7">
        <f t="shared" si="1095"/>
        <v>187.95078000000066</v>
      </c>
      <c r="R7302" s="20" t="s">
        <v>8783</v>
      </c>
      <c r="S7302" s="47">
        <f t="shared" si="1096"/>
        <v>1.4323333333333383</v>
      </c>
      <c r="T7302" s="47">
        <f t="shared" si="1097"/>
        <v>0</v>
      </c>
      <c r="U7302" s="47">
        <f t="shared" si="1098"/>
        <v>131.22</v>
      </c>
      <c r="V7302" s="47">
        <f t="shared" si="1099"/>
        <v>19.350000000000001</v>
      </c>
      <c r="W7302" s="11"/>
    </row>
    <row r="7303" spans="1:23" x14ac:dyDescent="0.45">
      <c r="A7303" t="s">
        <v>7308</v>
      </c>
      <c r="B7303">
        <v>96.53</v>
      </c>
      <c r="D7303" s="9" t="str">
        <f>VartojimasGamyba!J7299</f>
        <v>2024-07-01-01</v>
      </c>
      <c r="E7303" s="8">
        <f>VartojimasGamyba!G7299</f>
        <v>0.23</v>
      </c>
      <c r="F7303" s="11"/>
      <c r="G7303" s="7">
        <f t="shared" ref="G7303:G7325" si="1102">G7302+H7303-I7303</f>
        <v>5.9587777777777777</v>
      </c>
      <c r="H7303" s="7">
        <v>0</v>
      </c>
      <c r="I7303" s="7">
        <v>0.25555555555555554</v>
      </c>
      <c r="J7303" s="7">
        <v>0</v>
      </c>
      <c r="L7303" s="7">
        <f>VartojimasGamyba!H7299</f>
        <v>0</v>
      </c>
      <c r="M7303" s="15">
        <f t="shared" ref="M7303:M7366" si="1103">E7303+H7303-I7303*$J$2+J7303-L7303</f>
        <v>2.7755575615628914E-17</v>
      </c>
      <c r="N7303" s="7">
        <f t="shared" ref="N7303:N7366" si="1104">M7303*U7303-J7303*V7303</f>
        <v>5.4628523926680826E-15</v>
      </c>
      <c r="O7303" s="7">
        <f t="shared" ref="O7303:O7366" si="1105">(M7303)*(B7303+$Z$21)</f>
        <v>5.4628523926680826E-15</v>
      </c>
      <c r="R7303" s="7"/>
      <c r="S7303" s="47">
        <f t="shared" ref="S7303:S7366" si="1106">M7303+IF((L7303-E7303)&gt;0,(L7303-E7303),0)</f>
        <v>2.7755575615628914E-17</v>
      </c>
      <c r="T7303" s="47">
        <f t="shared" ref="T7303:T7366" si="1107">IF(L7303-E7303&lt;0,0,L7303-E7303)</f>
        <v>0</v>
      </c>
      <c r="U7303" s="47">
        <f t="shared" ref="U7303:U7366" si="1108">B7303+$Z$21</f>
        <v>196.82</v>
      </c>
      <c r="V7303" s="47">
        <f t="shared" ref="V7303:V7366" si="1109">B7303+$Z$20</f>
        <v>84.95</v>
      </c>
      <c r="W7303" s="11"/>
    </row>
    <row r="7304" spans="1:23" x14ac:dyDescent="0.45">
      <c r="A7304" t="s">
        <v>7309</v>
      </c>
      <c r="B7304">
        <v>86.46</v>
      </c>
      <c r="D7304" s="9" t="str">
        <f>VartojimasGamyba!J7300</f>
        <v>2024-07-01-02</v>
      </c>
      <c r="E7304" s="8">
        <f>VartojimasGamyba!G7300</f>
        <v>0.22700000000000001</v>
      </c>
      <c r="F7304" s="11"/>
      <c r="G7304" s="7">
        <f t="shared" si="1102"/>
        <v>5.7076666666666664</v>
      </c>
      <c r="H7304" s="7">
        <v>0</v>
      </c>
      <c r="I7304" s="7">
        <v>0.25111111111111106</v>
      </c>
      <c r="J7304" s="7">
        <v>0</v>
      </c>
      <c r="L7304" s="7">
        <f>VartojimasGamyba!H7300</f>
        <v>1E-3</v>
      </c>
      <c r="M7304" s="15">
        <f t="shared" si="1103"/>
        <v>5.6378512969246231E-17</v>
      </c>
      <c r="N7304" s="7">
        <f t="shared" si="1104"/>
        <v>1.0528687297006734E-14</v>
      </c>
      <c r="O7304" s="7">
        <f t="shared" si="1105"/>
        <v>1.0528687297006734E-14</v>
      </c>
      <c r="R7304" s="7"/>
      <c r="S7304" s="47">
        <f t="shared" si="1106"/>
        <v>5.6378512969246231E-17</v>
      </c>
      <c r="T7304" s="47">
        <f t="shared" si="1107"/>
        <v>0</v>
      </c>
      <c r="U7304" s="47">
        <f t="shared" si="1108"/>
        <v>186.75</v>
      </c>
      <c r="V7304" s="47">
        <f t="shared" si="1109"/>
        <v>74.88</v>
      </c>
      <c r="W7304" s="11"/>
    </row>
    <row r="7305" spans="1:23" x14ac:dyDescent="0.45">
      <c r="A7305" t="s">
        <v>7310</v>
      </c>
      <c r="B7305">
        <v>81.349999999999994</v>
      </c>
      <c r="D7305" s="9" t="str">
        <f>VartojimasGamyba!J7301</f>
        <v>2024-07-01-03</v>
      </c>
      <c r="E7305" s="8">
        <f>VartojimasGamyba!G7301</f>
        <v>0.13600000000000001</v>
      </c>
      <c r="F7305" s="11"/>
      <c r="G7305" s="7">
        <f t="shared" si="1102"/>
        <v>5.6043333333333329</v>
      </c>
      <c r="H7305" s="7">
        <v>0</v>
      </c>
      <c r="I7305" s="7">
        <v>0.10333333333333333</v>
      </c>
      <c r="J7305" s="7">
        <v>0</v>
      </c>
      <c r="L7305" s="7">
        <f>VartojimasGamyba!H7301</f>
        <v>4.2999999999999997E-2</v>
      </c>
      <c r="M7305" s="15">
        <f t="shared" si="1103"/>
        <v>0</v>
      </c>
      <c r="N7305" s="7">
        <f t="shared" si="1104"/>
        <v>0</v>
      </c>
      <c r="O7305" s="7">
        <f t="shared" si="1105"/>
        <v>0</v>
      </c>
      <c r="R7305" s="7"/>
      <c r="S7305" s="47">
        <f t="shared" si="1106"/>
        <v>0</v>
      </c>
      <c r="T7305" s="47">
        <f t="shared" si="1107"/>
        <v>0</v>
      </c>
      <c r="U7305" s="47">
        <f t="shared" si="1108"/>
        <v>181.64</v>
      </c>
      <c r="V7305" s="47">
        <f t="shared" si="1109"/>
        <v>69.77</v>
      </c>
      <c r="W7305" s="11"/>
    </row>
    <row r="7306" spans="1:23" x14ac:dyDescent="0.45">
      <c r="A7306" t="s">
        <v>7311</v>
      </c>
      <c r="B7306">
        <v>82.55</v>
      </c>
      <c r="D7306" s="9" t="str">
        <f>VartojimasGamyba!J7302</f>
        <v>2024-07-01-04</v>
      </c>
      <c r="E7306" s="8">
        <f>VartojimasGamyba!G7302</f>
        <v>0.11600000000000001</v>
      </c>
      <c r="F7306" s="11"/>
      <c r="G7306" s="7">
        <f t="shared" si="1102"/>
        <v>5.6403333333333325</v>
      </c>
      <c r="H7306" s="7">
        <v>3.6000000000000004E-2</v>
      </c>
      <c r="I7306" s="7">
        <v>0</v>
      </c>
      <c r="J7306" s="7">
        <v>0</v>
      </c>
      <c r="L7306" s="7">
        <f>VartojimasGamyba!H7302</f>
        <v>0.152</v>
      </c>
      <c r="M7306" s="15">
        <f t="shared" si="1103"/>
        <v>0</v>
      </c>
      <c r="N7306" s="7">
        <f t="shared" si="1104"/>
        <v>0</v>
      </c>
      <c r="O7306" s="7">
        <f t="shared" si="1105"/>
        <v>0</v>
      </c>
      <c r="R7306" s="7"/>
      <c r="S7306" s="47">
        <f t="shared" si="1106"/>
        <v>3.599999999999999E-2</v>
      </c>
      <c r="T7306" s="47">
        <f t="shared" si="1107"/>
        <v>3.599999999999999E-2</v>
      </c>
      <c r="U7306" s="47">
        <f t="shared" si="1108"/>
        <v>182.84</v>
      </c>
      <c r="V7306" s="47">
        <f t="shared" si="1109"/>
        <v>70.97</v>
      </c>
      <c r="W7306" s="11"/>
    </row>
    <row r="7307" spans="1:23" x14ac:dyDescent="0.45">
      <c r="A7307" t="s">
        <v>7312</v>
      </c>
      <c r="B7307">
        <v>81.34</v>
      </c>
      <c r="D7307" s="9" t="str">
        <f>VartojimasGamyba!J7303</f>
        <v>2024-07-01-05</v>
      </c>
      <c r="E7307" s="8">
        <f>VartojimasGamyba!G7303</f>
        <v>0.14099999999999999</v>
      </c>
      <c r="F7307" s="11"/>
      <c r="G7307" s="7">
        <f t="shared" si="1102"/>
        <v>5.4903333333333322</v>
      </c>
      <c r="H7307" s="7">
        <v>0</v>
      </c>
      <c r="I7307" s="7">
        <v>0.15</v>
      </c>
      <c r="J7307" s="7">
        <v>0</v>
      </c>
      <c r="L7307" s="7">
        <f>VartojimasGamyba!H7303</f>
        <v>6.0000000000000001E-3</v>
      </c>
      <c r="M7307" s="15">
        <f t="shared" si="1103"/>
        <v>-2.2551405187698492E-17</v>
      </c>
      <c r="N7307" s="7">
        <f t="shared" si="1104"/>
        <v>-4.0960117242416772E-15</v>
      </c>
      <c r="O7307" s="7">
        <f t="shared" si="1105"/>
        <v>-4.0960117242416772E-15</v>
      </c>
      <c r="R7307" s="7"/>
      <c r="S7307" s="47">
        <f t="shared" si="1106"/>
        <v>-2.2551405187698492E-17</v>
      </c>
      <c r="T7307" s="47">
        <f t="shared" si="1107"/>
        <v>0</v>
      </c>
      <c r="U7307" s="47">
        <f t="shared" si="1108"/>
        <v>181.63</v>
      </c>
      <c r="V7307" s="47">
        <f t="shared" si="1109"/>
        <v>69.760000000000005</v>
      </c>
      <c r="W7307" s="11"/>
    </row>
    <row r="7308" spans="1:23" x14ac:dyDescent="0.45">
      <c r="A7308" t="s">
        <v>7313</v>
      </c>
      <c r="B7308">
        <v>88.63</v>
      </c>
      <c r="D7308" s="9" t="str">
        <f>VartojimasGamyba!J7304</f>
        <v>2024-07-01-06</v>
      </c>
      <c r="E7308" s="8">
        <f>VartojimasGamyba!G7304</f>
        <v>0.105</v>
      </c>
      <c r="F7308" s="11"/>
      <c r="G7308" s="7">
        <f t="shared" si="1102"/>
        <v>5.4481111111111096</v>
      </c>
      <c r="H7308" s="7">
        <v>0</v>
      </c>
      <c r="I7308" s="7">
        <v>4.222222222222221E-2</v>
      </c>
      <c r="J7308" s="7">
        <v>0</v>
      </c>
      <c r="L7308" s="7">
        <f>VartojimasGamyba!H7304</f>
        <v>6.7000000000000004E-2</v>
      </c>
      <c r="M7308" s="15">
        <f t="shared" si="1103"/>
        <v>0</v>
      </c>
      <c r="N7308" s="7">
        <f t="shared" si="1104"/>
        <v>0</v>
      </c>
      <c r="O7308" s="7">
        <f t="shared" si="1105"/>
        <v>0</v>
      </c>
      <c r="R7308" s="7"/>
      <c r="S7308" s="47">
        <f t="shared" si="1106"/>
        <v>0</v>
      </c>
      <c r="T7308" s="47">
        <f t="shared" si="1107"/>
        <v>0</v>
      </c>
      <c r="U7308" s="47">
        <f t="shared" si="1108"/>
        <v>188.92000000000002</v>
      </c>
      <c r="V7308" s="47">
        <f t="shared" si="1109"/>
        <v>77.05</v>
      </c>
      <c r="W7308" s="11"/>
    </row>
    <row r="7309" spans="1:23" x14ac:dyDescent="0.45">
      <c r="A7309" t="s">
        <v>7314</v>
      </c>
      <c r="B7309">
        <v>143.30000000000001</v>
      </c>
      <c r="D7309" s="9" t="str">
        <f>VartojimasGamyba!J7305</f>
        <v>2024-07-01-07</v>
      </c>
      <c r="E7309" s="8">
        <f>VartojimasGamyba!G7305</f>
        <v>0.06</v>
      </c>
      <c r="F7309" s="11"/>
      <c r="G7309" s="7">
        <f t="shared" si="1102"/>
        <v>5.4481111111111096</v>
      </c>
      <c r="H7309" s="7">
        <v>0</v>
      </c>
      <c r="I7309" s="7">
        <v>0</v>
      </c>
      <c r="J7309" s="7">
        <v>6.3E-2</v>
      </c>
      <c r="L7309" s="7">
        <f>VartojimasGamyba!H7305</f>
        <v>0.123</v>
      </c>
      <c r="M7309" s="15">
        <f t="shared" si="1103"/>
        <v>0</v>
      </c>
      <c r="N7309" s="7">
        <f t="shared" si="1104"/>
        <v>-8.2983600000000006</v>
      </c>
      <c r="O7309" s="7">
        <f t="shared" si="1105"/>
        <v>0</v>
      </c>
      <c r="R7309" s="7"/>
      <c r="S7309" s="47">
        <f t="shared" si="1106"/>
        <v>6.3E-2</v>
      </c>
      <c r="T7309" s="47">
        <f t="shared" si="1107"/>
        <v>6.3E-2</v>
      </c>
      <c r="U7309" s="47">
        <f t="shared" si="1108"/>
        <v>243.59000000000003</v>
      </c>
      <c r="V7309" s="47">
        <f t="shared" si="1109"/>
        <v>131.72</v>
      </c>
      <c r="W7309" s="11"/>
    </row>
    <row r="7310" spans="1:23" x14ac:dyDescent="0.45">
      <c r="A7310" t="s">
        <v>7315</v>
      </c>
      <c r="B7310">
        <v>144.83000000000001</v>
      </c>
      <c r="D7310" s="9" t="str">
        <f>VartojimasGamyba!J7306</f>
        <v>2024-07-01-08</v>
      </c>
      <c r="E7310" s="8">
        <f>VartojimasGamyba!G7306</f>
        <v>2.8000000000000001E-2</v>
      </c>
      <c r="F7310" s="11"/>
      <c r="G7310" s="7">
        <f t="shared" si="1102"/>
        <v>5.4481111111111096</v>
      </c>
      <c r="H7310" s="7">
        <v>0</v>
      </c>
      <c r="I7310" s="7">
        <v>0</v>
      </c>
      <c r="J7310" s="7">
        <v>0.30199999999999999</v>
      </c>
      <c r="L7310" s="7">
        <f>VartojimasGamyba!H7306</f>
        <v>0.33</v>
      </c>
      <c r="M7310" s="15">
        <f t="shared" si="1103"/>
        <v>0</v>
      </c>
      <c r="N7310" s="7">
        <f t="shared" si="1104"/>
        <v>-40.241500000000002</v>
      </c>
      <c r="O7310" s="7">
        <f t="shared" si="1105"/>
        <v>0</v>
      </c>
      <c r="R7310" s="7"/>
      <c r="S7310" s="47">
        <f t="shared" si="1106"/>
        <v>0.30199999999999999</v>
      </c>
      <c r="T7310" s="47">
        <f t="shared" si="1107"/>
        <v>0.30199999999999999</v>
      </c>
      <c r="U7310" s="47">
        <f t="shared" si="1108"/>
        <v>245.12</v>
      </c>
      <c r="V7310" s="47">
        <f t="shared" si="1109"/>
        <v>133.25</v>
      </c>
      <c r="W7310" s="11"/>
    </row>
    <row r="7311" spans="1:23" x14ac:dyDescent="0.45">
      <c r="A7311" t="s">
        <v>7316</v>
      </c>
      <c r="B7311">
        <v>144.57</v>
      </c>
      <c r="D7311" s="9" t="str">
        <f>VartojimasGamyba!J7307</f>
        <v>2024-07-01-09</v>
      </c>
      <c r="E7311" s="8">
        <f>VartojimasGamyba!G7307</f>
        <v>3.0000000000000001E-3</v>
      </c>
      <c r="F7311" s="11"/>
      <c r="G7311" s="7">
        <f t="shared" si="1102"/>
        <v>5.4481111111111096</v>
      </c>
      <c r="H7311" s="7">
        <v>1.1102230246251565E-16</v>
      </c>
      <c r="I7311" s="7">
        <v>0</v>
      </c>
      <c r="J7311" s="7">
        <v>0.55000000000000004</v>
      </c>
      <c r="L7311" s="7">
        <f>VartojimasGamyba!H7307</f>
        <v>0.55300000000000005</v>
      </c>
      <c r="M7311" s="15">
        <f t="shared" si="1103"/>
        <v>0</v>
      </c>
      <c r="N7311" s="7">
        <f t="shared" si="1104"/>
        <v>-73.144499999999994</v>
      </c>
      <c r="O7311" s="7">
        <f t="shared" si="1105"/>
        <v>0</v>
      </c>
      <c r="R7311" s="7"/>
      <c r="S7311" s="47">
        <f t="shared" si="1106"/>
        <v>0.55000000000000004</v>
      </c>
      <c r="T7311" s="47">
        <f t="shared" si="1107"/>
        <v>0.55000000000000004</v>
      </c>
      <c r="U7311" s="47">
        <f t="shared" si="1108"/>
        <v>244.86</v>
      </c>
      <c r="V7311" s="47">
        <f t="shared" si="1109"/>
        <v>132.98999999999998</v>
      </c>
      <c r="W7311" s="11"/>
    </row>
    <row r="7312" spans="1:23" x14ac:dyDescent="0.45">
      <c r="A7312" t="s">
        <v>7317</v>
      </c>
      <c r="B7312">
        <v>117.19</v>
      </c>
      <c r="D7312" s="9" t="str">
        <f>VartojimasGamyba!J7308</f>
        <v>2024-07-01-10</v>
      </c>
      <c r="E7312" s="8">
        <f>VartojimasGamyba!G7308</f>
        <v>2E-3</v>
      </c>
      <c r="F7312" s="11"/>
      <c r="G7312" s="7">
        <f t="shared" si="1102"/>
        <v>6.0411111111111095</v>
      </c>
      <c r="H7312" s="7">
        <v>0.59299999999999997</v>
      </c>
      <c r="I7312" s="7">
        <v>0</v>
      </c>
      <c r="J7312" s="7">
        <v>0</v>
      </c>
      <c r="L7312" s="7">
        <f>VartojimasGamyba!H7308</f>
        <v>0.59499999999999997</v>
      </c>
      <c r="M7312" s="15">
        <f t="shared" si="1103"/>
        <v>0</v>
      </c>
      <c r="N7312" s="7">
        <f t="shared" si="1104"/>
        <v>0</v>
      </c>
      <c r="O7312" s="7">
        <f t="shared" si="1105"/>
        <v>0</v>
      </c>
      <c r="R7312" s="7"/>
      <c r="S7312" s="47">
        <f t="shared" si="1106"/>
        <v>0.59299999999999997</v>
      </c>
      <c r="T7312" s="47">
        <f t="shared" si="1107"/>
        <v>0.59299999999999997</v>
      </c>
      <c r="U7312" s="47">
        <f t="shared" si="1108"/>
        <v>217.48000000000002</v>
      </c>
      <c r="V7312" s="47">
        <f t="shared" si="1109"/>
        <v>105.61</v>
      </c>
      <c r="W7312" s="11"/>
    </row>
    <row r="7313" spans="1:23" x14ac:dyDescent="0.45">
      <c r="A7313" t="s">
        <v>7318</v>
      </c>
      <c r="B7313">
        <v>108.49</v>
      </c>
      <c r="D7313" s="9" t="str">
        <f>VartojimasGamyba!J7309</f>
        <v>2024-07-01-11</v>
      </c>
      <c r="E7313" s="8">
        <f>VartojimasGamyba!G7309</f>
        <v>7.8E-2</v>
      </c>
      <c r="F7313" s="11"/>
      <c r="G7313" s="7">
        <f t="shared" si="1102"/>
        <v>7.0381111111111094</v>
      </c>
      <c r="H7313" s="7">
        <v>0.997</v>
      </c>
      <c r="I7313" s="7">
        <v>0</v>
      </c>
      <c r="J7313" s="7">
        <v>0</v>
      </c>
      <c r="L7313" s="7">
        <f>VartojimasGamyba!H7309</f>
        <v>1.075</v>
      </c>
      <c r="M7313" s="15">
        <f t="shared" si="1103"/>
        <v>0</v>
      </c>
      <c r="N7313" s="7">
        <f t="shared" si="1104"/>
        <v>0</v>
      </c>
      <c r="O7313" s="7">
        <f t="shared" si="1105"/>
        <v>0</v>
      </c>
      <c r="R7313" s="7"/>
      <c r="S7313" s="47">
        <f t="shared" si="1106"/>
        <v>0.997</v>
      </c>
      <c r="T7313" s="47">
        <f t="shared" si="1107"/>
        <v>0.997</v>
      </c>
      <c r="U7313" s="47">
        <f t="shared" si="1108"/>
        <v>208.78</v>
      </c>
      <c r="V7313" s="47">
        <f t="shared" si="1109"/>
        <v>96.91</v>
      </c>
      <c r="W7313" s="11"/>
    </row>
    <row r="7314" spans="1:23" x14ac:dyDescent="0.45">
      <c r="A7314" t="s">
        <v>7319</v>
      </c>
      <c r="B7314">
        <v>92.99</v>
      </c>
      <c r="D7314" s="9" t="str">
        <f>VartojimasGamyba!J7310</f>
        <v>2024-07-01-12</v>
      </c>
      <c r="E7314" s="8">
        <f>VartojimasGamyba!G7310</f>
        <v>0.98199999999999998</v>
      </c>
      <c r="F7314" s="11"/>
      <c r="G7314" s="7">
        <f t="shared" si="1102"/>
        <v>6.8703333333333321</v>
      </c>
      <c r="H7314" s="7">
        <v>0</v>
      </c>
      <c r="I7314" s="7">
        <v>0.16777777777777778</v>
      </c>
      <c r="J7314" s="7">
        <v>0</v>
      </c>
      <c r="L7314" s="7">
        <f>VartojimasGamyba!H7310</f>
        <v>0.83099999999999996</v>
      </c>
      <c r="M7314" s="15">
        <f t="shared" si="1103"/>
        <v>0</v>
      </c>
      <c r="N7314" s="7">
        <f t="shared" si="1104"/>
        <v>0</v>
      </c>
      <c r="O7314" s="7">
        <f t="shared" si="1105"/>
        <v>0</v>
      </c>
      <c r="R7314" s="7"/>
      <c r="S7314" s="47">
        <f t="shared" si="1106"/>
        <v>0</v>
      </c>
      <c r="T7314" s="47">
        <f t="shared" si="1107"/>
        <v>0</v>
      </c>
      <c r="U7314" s="47">
        <f t="shared" si="1108"/>
        <v>193.28</v>
      </c>
      <c r="V7314" s="47">
        <f t="shared" si="1109"/>
        <v>81.41</v>
      </c>
      <c r="W7314" s="11"/>
    </row>
    <row r="7315" spans="1:23" x14ac:dyDescent="0.45">
      <c r="A7315" t="s">
        <v>7320</v>
      </c>
      <c r="B7315">
        <v>66.13</v>
      </c>
      <c r="D7315" s="9" t="str">
        <f>VartojimasGamyba!J7311</f>
        <v>2024-07-01-13</v>
      </c>
      <c r="E7315" s="8">
        <f>VartojimasGamyba!G7311</f>
        <v>0.77100000000000002</v>
      </c>
      <c r="F7315" s="11"/>
      <c r="G7315" s="7">
        <f t="shared" si="1102"/>
        <v>7.5223333333333322</v>
      </c>
      <c r="H7315" s="7">
        <v>0.65200000000000014</v>
      </c>
      <c r="I7315" s="7">
        <v>0</v>
      </c>
      <c r="J7315" s="7">
        <v>0</v>
      </c>
      <c r="L7315" s="7">
        <f>VartojimasGamyba!H7311</f>
        <v>1.423</v>
      </c>
      <c r="M7315" s="15">
        <f t="shared" si="1103"/>
        <v>0</v>
      </c>
      <c r="N7315" s="7">
        <f t="shared" si="1104"/>
        <v>0</v>
      </c>
      <c r="O7315" s="7">
        <f t="shared" si="1105"/>
        <v>0</v>
      </c>
      <c r="R7315" s="7"/>
      <c r="S7315" s="47">
        <f t="shared" si="1106"/>
        <v>0.65200000000000002</v>
      </c>
      <c r="T7315" s="47">
        <f t="shared" si="1107"/>
        <v>0.65200000000000002</v>
      </c>
      <c r="U7315" s="47">
        <f t="shared" si="1108"/>
        <v>166.42000000000002</v>
      </c>
      <c r="V7315" s="47">
        <f t="shared" si="1109"/>
        <v>54.55</v>
      </c>
      <c r="W7315" s="11"/>
    </row>
    <row r="7316" spans="1:23" x14ac:dyDescent="0.45">
      <c r="A7316" t="s">
        <v>7321</v>
      </c>
      <c r="B7316">
        <v>42.72</v>
      </c>
      <c r="D7316" s="9" t="str">
        <f>VartojimasGamyba!J7312</f>
        <v>2024-07-01-14</v>
      </c>
      <c r="E7316" s="8">
        <f>VartojimasGamyba!G7312</f>
        <v>0.34799999999999998</v>
      </c>
      <c r="F7316" s="11"/>
      <c r="G7316" s="7">
        <f t="shared" si="1102"/>
        <v>8.5133333333333319</v>
      </c>
      <c r="H7316" s="7">
        <v>0.9910000000000001</v>
      </c>
      <c r="I7316" s="7">
        <v>0</v>
      </c>
      <c r="J7316" s="7">
        <v>0</v>
      </c>
      <c r="L7316" s="7">
        <f>VartojimasGamyba!H7312</f>
        <v>1.339</v>
      </c>
      <c r="M7316" s="15">
        <f t="shared" si="1103"/>
        <v>0</v>
      </c>
      <c r="N7316" s="7">
        <f t="shared" si="1104"/>
        <v>0</v>
      </c>
      <c r="O7316" s="7">
        <f t="shared" si="1105"/>
        <v>0</v>
      </c>
      <c r="R7316" s="7"/>
      <c r="S7316" s="47">
        <f t="shared" si="1106"/>
        <v>0.99099999999999999</v>
      </c>
      <c r="T7316" s="47">
        <f t="shared" si="1107"/>
        <v>0.99099999999999999</v>
      </c>
      <c r="U7316" s="47">
        <f t="shared" si="1108"/>
        <v>143.01</v>
      </c>
      <c r="V7316" s="47">
        <f t="shared" si="1109"/>
        <v>31.14</v>
      </c>
      <c r="W7316" s="11"/>
    </row>
    <row r="7317" spans="1:23" x14ac:dyDescent="0.45">
      <c r="A7317" t="s">
        <v>7322</v>
      </c>
      <c r="B7317">
        <v>32.409999999999997</v>
      </c>
      <c r="D7317" s="9" t="str">
        <f>VartojimasGamyba!J7313</f>
        <v>2024-07-01-15</v>
      </c>
      <c r="E7317" s="8">
        <f>VartojimasGamyba!G7313</f>
        <v>1.06</v>
      </c>
      <c r="F7317" s="11"/>
      <c r="G7317" s="7">
        <f t="shared" si="1102"/>
        <v>8.5133333333333319</v>
      </c>
      <c r="H7317" s="7">
        <v>0</v>
      </c>
      <c r="I7317" s="7">
        <v>0</v>
      </c>
      <c r="J7317" s="7">
        <v>0</v>
      </c>
      <c r="L7317" s="7">
        <f>VartojimasGamyba!H7313</f>
        <v>0.78500000000000003</v>
      </c>
      <c r="M7317" s="15">
        <f t="shared" si="1103"/>
        <v>0.27500000000000002</v>
      </c>
      <c r="N7317" s="7">
        <f t="shared" si="1104"/>
        <v>36.4925</v>
      </c>
      <c r="O7317" s="7">
        <f t="shared" si="1105"/>
        <v>36.4925</v>
      </c>
      <c r="R7317" s="7"/>
      <c r="S7317" s="47">
        <f t="shared" si="1106"/>
        <v>0.27500000000000002</v>
      </c>
      <c r="T7317" s="47">
        <f t="shared" si="1107"/>
        <v>0</v>
      </c>
      <c r="U7317" s="47">
        <f t="shared" si="1108"/>
        <v>132.69999999999999</v>
      </c>
      <c r="V7317" s="47">
        <f t="shared" si="1109"/>
        <v>20.83</v>
      </c>
      <c r="W7317" s="11"/>
    </row>
    <row r="7318" spans="1:23" x14ac:dyDescent="0.45">
      <c r="A7318" t="s">
        <v>7323</v>
      </c>
      <c r="B7318">
        <v>124.11</v>
      </c>
      <c r="D7318" s="9" t="str">
        <f>VartojimasGamyba!J7314</f>
        <v>2024-07-01-16</v>
      </c>
      <c r="E7318" s="8">
        <f>VartojimasGamyba!G7314</f>
        <v>1.262</v>
      </c>
      <c r="F7318" s="11"/>
      <c r="G7318" s="7">
        <f t="shared" si="1102"/>
        <v>7.6399999999999988</v>
      </c>
      <c r="H7318" s="7">
        <v>0</v>
      </c>
      <c r="I7318" s="7">
        <v>0.87333333333333329</v>
      </c>
      <c r="J7318" s="7">
        <v>0</v>
      </c>
      <c r="L7318" s="7">
        <f>VartojimasGamyba!H7314</f>
        <v>0.47599999999999998</v>
      </c>
      <c r="M7318" s="15">
        <f t="shared" si="1103"/>
        <v>0</v>
      </c>
      <c r="N7318" s="7">
        <f t="shared" si="1104"/>
        <v>0</v>
      </c>
      <c r="O7318" s="7">
        <f t="shared" si="1105"/>
        <v>0</v>
      </c>
      <c r="R7318" s="7"/>
      <c r="S7318" s="47">
        <f t="shared" si="1106"/>
        <v>0</v>
      </c>
      <c r="T7318" s="47">
        <f t="shared" si="1107"/>
        <v>0</v>
      </c>
      <c r="U7318" s="47">
        <f t="shared" si="1108"/>
        <v>224.4</v>
      </c>
      <c r="V7318" s="47">
        <f t="shared" si="1109"/>
        <v>112.53</v>
      </c>
      <c r="W7318" s="11"/>
    </row>
    <row r="7319" spans="1:23" x14ac:dyDescent="0.45">
      <c r="A7319" t="s">
        <v>7324</v>
      </c>
      <c r="B7319">
        <v>177.04</v>
      </c>
      <c r="D7319" s="9" t="str">
        <f>VartojimasGamyba!J7315</f>
        <v>2024-07-01-17</v>
      </c>
      <c r="E7319" s="8">
        <f>VartojimasGamyba!G7315</f>
        <v>1.012</v>
      </c>
      <c r="F7319" s="11"/>
      <c r="G7319" s="7">
        <f t="shared" si="1102"/>
        <v>6.6799999999999988</v>
      </c>
      <c r="H7319" s="7">
        <v>0</v>
      </c>
      <c r="I7319" s="7">
        <v>0.96000000000000008</v>
      </c>
      <c r="J7319" s="7">
        <v>0</v>
      </c>
      <c r="L7319" s="7">
        <f>VartojimasGamyba!H7315</f>
        <v>0.14799999999999999</v>
      </c>
      <c r="M7319" s="15">
        <f t="shared" si="1103"/>
        <v>0</v>
      </c>
      <c r="N7319" s="7">
        <f t="shared" si="1104"/>
        <v>0</v>
      </c>
      <c r="O7319" s="7">
        <f t="shared" si="1105"/>
        <v>0</v>
      </c>
      <c r="R7319" s="7"/>
      <c r="S7319" s="47">
        <f t="shared" si="1106"/>
        <v>0</v>
      </c>
      <c r="T7319" s="47">
        <f t="shared" si="1107"/>
        <v>0</v>
      </c>
      <c r="U7319" s="47">
        <f t="shared" si="1108"/>
        <v>277.33</v>
      </c>
      <c r="V7319" s="47">
        <f t="shared" si="1109"/>
        <v>165.45999999999998</v>
      </c>
      <c r="W7319" s="11"/>
    </row>
    <row r="7320" spans="1:23" x14ac:dyDescent="0.45">
      <c r="A7320" t="s">
        <v>7325</v>
      </c>
      <c r="B7320">
        <v>190.03</v>
      </c>
      <c r="D7320" s="9" t="str">
        <f>VartojimasGamyba!J7316</f>
        <v>2024-07-01-18</v>
      </c>
      <c r="E7320" s="8">
        <f>VartojimasGamyba!G7316</f>
        <v>0.22600000000000001</v>
      </c>
      <c r="F7320" s="11"/>
      <c r="G7320" s="7">
        <f t="shared" si="1102"/>
        <v>6.4877777777777768</v>
      </c>
      <c r="H7320" s="7">
        <v>0</v>
      </c>
      <c r="I7320" s="7">
        <v>0.19222222222222221</v>
      </c>
      <c r="J7320" s="7">
        <v>0</v>
      </c>
      <c r="L7320" s="7">
        <f>VartojimasGamyba!H7316</f>
        <v>5.2999999999999999E-2</v>
      </c>
      <c r="M7320" s="15">
        <f t="shared" si="1103"/>
        <v>0</v>
      </c>
      <c r="N7320" s="7">
        <f t="shared" si="1104"/>
        <v>0</v>
      </c>
      <c r="O7320" s="7">
        <f t="shared" si="1105"/>
        <v>0</v>
      </c>
      <c r="R7320" s="7"/>
      <c r="S7320" s="47">
        <f t="shared" si="1106"/>
        <v>0</v>
      </c>
      <c r="T7320" s="47">
        <f t="shared" si="1107"/>
        <v>0</v>
      </c>
      <c r="U7320" s="47">
        <f t="shared" si="1108"/>
        <v>290.32</v>
      </c>
      <c r="V7320" s="47">
        <f t="shared" si="1109"/>
        <v>178.45</v>
      </c>
      <c r="W7320" s="11"/>
    </row>
    <row r="7321" spans="1:23" x14ac:dyDescent="0.45">
      <c r="A7321" t="s">
        <v>7326</v>
      </c>
      <c r="B7321">
        <v>200.09</v>
      </c>
      <c r="D7321" s="9" t="str">
        <f>VartojimasGamyba!J7317</f>
        <v>2024-07-01-19</v>
      </c>
      <c r="E7321" s="8">
        <f>VartojimasGamyba!G7317</f>
        <v>0.33</v>
      </c>
      <c r="F7321" s="11"/>
      <c r="G7321" s="7">
        <f t="shared" si="1102"/>
        <v>6.1244444444444435</v>
      </c>
      <c r="H7321" s="7">
        <v>0</v>
      </c>
      <c r="I7321" s="7">
        <v>0.36333333333333329</v>
      </c>
      <c r="J7321" s="7">
        <v>0</v>
      </c>
      <c r="L7321" s="7">
        <f>VartojimasGamyba!H7317</f>
        <v>3.0000000000000001E-3</v>
      </c>
      <c r="M7321" s="15">
        <f t="shared" si="1103"/>
        <v>5.8113236445223038E-17</v>
      </c>
      <c r="N7321" s="7">
        <f t="shared" si="1104"/>
        <v>1.7456053963416095E-14</v>
      </c>
      <c r="O7321" s="7">
        <f t="shared" si="1105"/>
        <v>1.7456053963416095E-14</v>
      </c>
      <c r="R7321" s="7"/>
      <c r="S7321" s="47">
        <f t="shared" si="1106"/>
        <v>5.8113236445223038E-17</v>
      </c>
      <c r="T7321" s="47">
        <f t="shared" si="1107"/>
        <v>0</v>
      </c>
      <c r="U7321" s="47">
        <f t="shared" si="1108"/>
        <v>300.38</v>
      </c>
      <c r="V7321" s="47">
        <f t="shared" si="1109"/>
        <v>188.51</v>
      </c>
      <c r="W7321" s="11"/>
    </row>
    <row r="7322" spans="1:23" x14ac:dyDescent="0.45">
      <c r="A7322" t="s">
        <v>7327</v>
      </c>
      <c r="B7322">
        <v>312.92</v>
      </c>
      <c r="D7322" s="9" t="str">
        <f>VartojimasGamyba!J7318</f>
        <v>2024-07-01-20</v>
      </c>
      <c r="E7322" s="8">
        <f>VartojimasGamyba!G7318</f>
        <v>0.309</v>
      </c>
      <c r="F7322" s="11"/>
      <c r="G7322" s="7">
        <f t="shared" si="1102"/>
        <v>5.7811111111111098</v>
      </c>
      <c r="H7322" s="7">
        <v>0</v>
      </c>
      <c r="I7322" s="7">
        <v>0.34333333333333332</v>
      </c>
      <c r="J7322" s="7">
        <v>0</v>
      </c>
      <c r="L7322" s="7">
        <f>VartojimasGamyba!H7318</f>
        <v>0</v>
      </c>
      <c r="M7322" s="15">
        <f t="shared" si="1103"/>
        <v>0</v>
      </c>
      <c r="N7322" s="7">
        <f t="shared" si="1104"/>
        <v>0</v>
      </c>
      <c r="O7322" s="7">
        <f t="shared" si="1105"/>
        <v>0</v>
      </c>
      <c r="P7322" s="7" t="s">
        <v>8873</v>
      </c>
      <c r="R7322" s="7"/>
      <c r="S7322" s="47">
        <f t="shared" si="1106"/>
        <v>0</v>
      </c>
      <c r="T7322" s="47">
        <f t="shared" si="1107"/>
        <v>0</v>
      </c>
      <c r="U7322" s="47">
        <f t="shared" si="1108"/>
        <v>413.21000000000004</v>
      </c>
      <c r="V7322" s="47">
        <f t="shared" si="1109"/>
        <v>301.34000000000003</v>
      </c>
      <c r="W7322" s="11"/>
    </row>
    <row r="7323" spans="1:23" x14ac:dyDescent="0.45">
      <c r="A7323" t="s">
        <v>7328</v>
      </c>
      <c r="B7323">
        <v>337.16</v>
      </c>
      <c r="D7323" s="9" t="str">
        <f>VartojimasGamyba!J7319</f>
        <v>2024-07-01-21</v>
      </c>
      <c r="E7323" s="8">
        <f>VartojimasGamyba!G7319</f>
        <v>0.22800000000000001</v>
      </c>
      <c r="F7323" s="11"/>
      <c r="G7323" s="7">
        <f t="shared" si="1102"/>
        <v>5.5277777777777768</v>
      </c>
      <c r="H7323" s="7">
        <v>0</v>
      </c>
      <c r="I7323" s="7">
        <v>0.25333333333333335</v>
      </c>
      <c r="J7323" s="7">
        <v>0</v>
      </c>
      <c r="L7323" s="7">
        <f>VartojimasGamyba!H7319</f>
        <v>0</v>
      </c>
      <c r="M7323" s="15">
        <f t="shared" si="1103"/>
        <v>-2.7755575615628914E-17</v>
      </c>
      <c r="N7323" s="7">
        <f t="shared" si="1104"/>
        <v>-1.2141676553056869E-14</v>
      </c>
      <c r="O7323" s="7">
        <f t="shared" si="1105"/>
        <v>-1.2141676553056869E-14</v>
      </c>
      <c r="P7323" s="7">
        <f>SUM(N7302:N7325)</f>
        <v>102.75892000000067</v>
      </c>
      <c r="R7323" s="7"/>
      <c r="S7323" s="47">
        <f t="shared" si="1106"/>
        <v>-2.7755575615628914E-17</v>
      </c>
      <c r="T7323" s="47">
        <f t="shared" si="1107"/>
        <v>0</v>
      </c>
      <c r="U7323" s="47">
        <f t="shared" si="1108"/>
        <v>437.45000000000005</v>
      </c>
      <c r="V7323" s="47">
        <f t="shared" si="1109"/>
        <v>325.58000000000004</v>
      </c>
      <c r="W7323" s="11"/>
    </row>
    <row r="7324" spans="1:23" x14ac:dyDescent="0.45">
      <c r="A7324" t="s">
        <v>7329</v>
      </c>
      <c r="B7324">
        <v>260.69</v>
      </c>
      <c r="D7324" s="9" t="str">
        <f>VartojimasGamyba!J7320</f>
        <v>2024-07-01-22</v>
      </c>
      <c r="E7324" s="8">
        <f>VartojimasGamyba!G7320</f>
        <v>0.25</v>
      </c>
      <c r="F7324" s="11"/>
      <c r="G7324" s="7">
        <f t="shared" si="1102"/>
        <v>5.2499999999999991</v>
      </c>
      <c r="H7324" s="7">
        <v>0</v>
      </c>
      <c r="I7324" s="7">
        <v>0.27777777777777779</v>
      </c>
      <c r="J7324" s="7">
        <v>0</v>
      </c>
      <c r="L7324" s="7">
        <f>VartojimasGamyba!H7320</f>
        <v>0</v>
      </c>
      <c r="M7324" s="15">
        <f t="shared" si="1103"/>
        <v>0</v>
      </c>
      <c r="N7324" s="7">
        <f t="shared" si="1104"/>
        <v>0</v>
      </c>
      <c r="O7324" s="7">
        <f t="shared" si="1105"/>
        <v>0</v>
      </c>
      <c r="P7324" s="7" t="s">
        <v>8872</v>
      </c>
      <c r="R7324" s="7"/>
      <c r="S7324" s="47">
        <f t="shared" si="1106"/>
        <v>0</v>
      </c>
      <c r="T7324" s="47">
        <f t="shared" si="1107"/>
        <v>0</v>
      </c>
      <c r="U7324" s="47">
        <f t="shared" si="1108"/>
        <v>360.98</v>
      </c>
      <c r="V7324" s="47">
        <f t="shared" si="1109"/>
        <v>249.10999999999999</v>
      </c>
      <c r="W7324" s="11"/>
    </row>
    <row r="7325" spans="1:23" x14ac:dyDescent="0.45">
      <c r="A7325" t="s">
        <v>7330</v>
      </c>
      <c r="B7325">
        <v>191.17</v>
      </c>
      <c r="D7325" s="9" t="str">
        <f>VartojimasGamyba!J7321</f>
        <v>2024-07-01-23</v>
      </c>
      <c r="E7325" s="8">
        <f>VartojimasGamyba!G7321</f>
        <v>0.22500000000000001</v>
      </c>
      <c r="F7325" s="11"/>
      <c r="G7325" s="7">
        <f t="shared" si="1102"/>
        <v>4.9999999999999991</v>
      </c>
      <c r="H7325" s="7">
        <v>0</v>
      </c>
      <c r="I7325" s="7">
        <v>0.25</v>
      </c>
      <c r="J7325" s="7">
        <v>0</v>
      </c>
      <c r="L7325" s="7">
        <f>VartojimasGamyba!H7321</f>
        <v>0</v>
      </c>
      <c r="M7325" s="15">
        <f t="shared" si="1103"/>
        <v>0</v>
      </c>
      <c r="N7325" s="7">
        <f t="shared" si="1104"/>
        <v>0</v>
      </c>
      <c r="O7325" s="7">
        <f t="shared" si="1105"/>
        <v>0</v>
      </c>
      <c r="P7325" s="7">
        <f>SUM(O7302:O7325)</f>
        <v>224.4432800000007</v>
      </c>
      <c r="Q7325" s="7">
        <f>SUMPRODUCT(B7302:B7325,E7302:E7325)+SUM(E7302:E7325)*$Z$21-SUMPRODUCT(B7302:B7325,L7302:L7325)+SUM(L7302:L7325)*ABS($Z$20)</f>
        <v>1255.3544099999999</v>
      </c>
      <c r="R7325" s="7"/>
      <c r="S7325" s="47">
        <f t="shared" si="1106"/>
        <v>0</v>
      </c>
      <c r="T7325" s="47">
        <f t="shared" si="1107"/>
        <v>0</v>
      </c>
      <c r="U7325" s="47">
        <f t="shared" si="1108"/>
        <v>291.45999999999998</v>
      </c>
      <c r="V7325" s="47">
        <f t="shared" si="1109"/>
        <v>179.58999999999997</v>
      </c>
      <c r="W7325" s="11">
        <f>IF(P7325&lt;&gt;Q7325,1,0)</f>
        <v>1</v>
      </c>
    </row>
    <row r="7326" spans="1:23" x14ac:dyDescent="0.45">
      <c r="A7326" t="s">
        <v>7331</v>
      </c>
      <c r="B7326">
        <v>140.19</v>
      </c>
      <c r="D7326" s="1" t="str">
        <f>VartojimasGamyba!J7322</f>
        <v>2024-07-02-00</v>
      </c>
      <c r="E7326" s="7">
        <f>VartojimasGamyba!G7322</f>
        <v>0.14799999999999999</v>
      </c>
      <c r="F7326" s="11"/>
      <c r="G7326" s="12">
        <f>G7325+H7326-I7326</f>
        <v>4.8355555555555547</v>
      </c>
      <c r="H7326" s="12">
        <v>0</v>
      </c>
      <c r="I7326" s="12">
        <v>0.16444444444444445</v>
      </c>
      <c r="J7326" s="12">
        <v>0</v>
      </c>
      <c r="K7326" s="12"/>
      <c r="L7326" s="12">
        <f>VartojimasGamyba!H7322</f>
        <v>0</v>
      </c>
      <c r="M7326" s="19">
        <f t="shared" si="1103"/>
        <v>-2.7755575615628914E-17</v>
      </c>
      <c r="N7326" s="7">
        <f t="shared" si="1104"/>
        <v>-6.6746608240464416E-15</v>
      </c>
      <c r="O7326" s="7">
        <f t="shared" si="1105"/>
        <v>-6.6746608240464416E-15</v>
      </c>
      <c r="R7326" s="20" t="s">
        <v>8783</v>
      </c>
      <c r="S7326" s="47">
        <f t="shared" si="1106"/>
        <v>-2.7755575615628914E-17</v>
      </c>
      <c r="T7326" s="47">
        <f t="shared" si="1107"/>
        <v>0</v>
      </c>
      <c r="U7326" s="47">
        <f t="shared" si="1108"/>
        <v>240.48000000000002</v>
      </c>
      <c r="V7326" s="47">
        <f t="shared" si="1109"/>
        <v>128.60999999999999</v>
      </c>
      <c r="W7326" s="11"/>
    </row>
    <row r="7327" spans="1:23" x14ac:dyDescent="0.45">
      <c r="A7327" t="s">
        <v>7332</v>
      </c>
      <c r="B7327">
        <v>89.92</v>
      </c>
      <c r="D7327" s="1" t="str">
        <f>VartojimasGamyba!J7323</f>
        <v>2024-07-02-01</v>
      </c>
      <c r="E7327" s="7">
        <f>VartojimasGamyba!G7323</f>
        <v>0.29199999999999998</v>
      </c>
      <c r="F7327" s="11"/>
      <c r="G7327" s="12">
        <f t="shared" ref="G7327:G7349" si="1110">G7326+H7327-I7327</f>
        <v>4.8355555555555547</v>
      </c>
      <c r="H7327" s="12">
        <v>0</v>
      </c>
      <c r="I7327" s="12">
        <v>0</v>
      </c>
      <c r="J7327" s="12">
        <v>0</v>
      </c>
      <c r="K7327" s="12"/>
      <c r="L7327" s="12">
        <f>VartojimasGamyba!H7323</f>
        <v>0</v>
      </c>
      <c r="M7327" s="19">
        <f t="shared" si="1103"/>
        <v>0.29199999999999998</v>
      </c>
      <c r="N7327" s="7">
        <f t="shared" si="1104"/>
        <v>55.541319999999999</v>
      </c>
      <c r="O7327" s="7">
        <f t="shared" si="1105"/>
        <v>55.541319999999999</v>
      </c>
      <c r="R7327" s="7"/>
      <c r="S7327" s="47">
        <f t="shared" si="1106"/>
        <v>0.29199999999999998</v>
      </c>
      <c r="T7327" s="47">
        <f t="shared" si="1107"/>
        <v>0</v>
      </c>
      <c r="U7327" s="47">
        <f t="shared" si="1108"/>
        <v>190.21</v>
      </c>
      <c r="V7327" s="47">
        <f t="shared" si="1109"/>
        <v>78.34</v>
      </c>
      <c r="W7327" s="11"/>
    </row>
    <row r="7328" spans="1:23" x14ac:dyDescent="0.45">
      <c r="A7328" t="s">
        <v>7333</v>
      </c>
      <c r="B7328">
        <v>89.43</v>
      </c>
      <c r="D7328" s="1" t="str">
        <f>VartojimasGamyba!J7324</f>
        <v>2024-07-02-02</v>
      </c>
      <c r="E7328" s="7">
        <f>VartojimasGamyba!G7324</f>
        <v>0.183</v>
      </c>
      <c r="F7328" s="11"/>
      <c r="G7328" s="12">
        <f t="shared" si="1110"/>
        <v>4.8355555555555547</v>
      </c>
      <c r="H7328" s="12">
        <v>0</v>
      </c>
      <c r="I7328" s="12">
        <v>0</v>
      </c>
      <c r="J7328" s="12">
        <v>0</v>
      </c>
      <c r="K7328" s="12"/>
      <c r="L7328" s="12">
        <f>VartojimasGamyba!H7324</f>
        <v>2.5000000000000001E-2</v>
      </c>
      <c r="M7328" s="19">
        <f t="shared" si="1103"/>
        <v>0.158</v>
      </c>
      <c r="N7328" s="7">
        <f t="shared" si="1104"/>
        <v>29.975760000000005</v>
      </c>
      <c r="O7328" s="7">
        <f t="shared" si="1105"/>
        <v>29.975760000000005</v>
      </c>
      <c r="R7328" s="7"/>
      <c r="S7328" s="47">
        <f t="shared" si="1106"/>
        <v>0.158</v>
      </c>
      <c r="T7328" s="47">
        <f t="shared" si="1107"/>
        <v>0</v>
      </c>
      <c r="U7328" s="47">
        <f t="shared" si="1108"/>
        <v>189.72000000000003</v>
      </c>
      <c r="V7328" s="47">
        <f t="shared" si="1109"/>
        <v>77.850000000000009</v>
      </c>
      <c r="W7328" s="11"/>
    </row>
    <row r="7329" spans="1:23" x14ac:dyDescent="0.45">
      <c r="A7329" t="s">
        <v>7334</v>
      </c>
      <c r="B7329">
        <v>89.79</v>
      </c>
      <c r="D7329" s="1" t="str">
        <f>VartojimasGamyba!J7325</f>
        <v>2024-07-02-03</v>
      </c>
      <c r="E7329" s="7">
        <f>VartojimasGamyba!G7325</f>
        <v>2.8000000000000001E-2</v>
      </c>
      <c r="F7329" s="11"/>
      <c r="G7329" s="12">
        <f t="shared" si="1110"/>
        <v>4.9665555555555558</v>
      </c>
      <c r="H7329" s="12">
        <v>0.13100000000000089</v>
      </c>
      <c r="I7329" s="12">
        <v>0</v>
      </c>
      <c r="J7329" s="12">
        <v>0</v>
      </c>
      <c r="K7329" s="12"/>
      <c r="L7329" s="12">
        <f>VartojimasGamyba!H7325</f>
        <v>0.159</v>
      </c>
      <c r="M7329" s="19">
        <f t="shared" si="1103"/>
        <v>8.8817841970012523E-16</v>
      </c>
      <c r="N7329" s="7">
        <f t="shared" si="1104"/>
        <v>1.6882495401659982E-13</v>
      </c>
      <c r="O7329" s="7">
        <f t="shared" si="1105"/>
        <v>1.6882495401659982E-13</v>
      </c>
      <c r="R7329" s="7"/>
      <c r="S7329" s="47">
        <f t="shared" si="1106"/>
        <v>0.13100000000000089</v>
      </c>
      <c r="T7329" s="47">
        <f t="shared" si="1107"/>
        <v>0.13100000000000001</v>
      </c>
      <c r="U7329" s="47">
        <f t="shared" si="1108"/>
        <v>190.08</v>
      </c>
      <c r="V7329" s="47">
        <f t="shared" si="1109"/>
        <v>78.210000000000008</v>
      </c>
      <c r="W7329" s="11"/>
    </row>
    <row r="7330" spans="1:23" x14ac:dyDescent="0.45">
      <c r="A7330" t="s">
        <v>7335</v>
      </c>
      <c r="B7330">
        <v>84</v>
      </c>
      <c r="D7330" s="1" t="str">
        <f>VartojimasGamyba!J7326</f>
        <v>2024-07-02-04</v>
      </c>
      <c r="E7330" s="7">
        <f>VartojimasGamyba!G7326</f>
        <v>7.4999999999999997E-2</v>
      </c>
      <c r="F7330" s="11"/>
      <c r="G7330" s="12">
        <f t="shared" si="1110"/>
        <v>13.222000000000001</v>
      </c>
      <c r="H7330" s="12">
        <v>8.2554444444444464</v>
      </c>
      <c r="I7330" s="12">
        <v>0</v>
      </c>
      <c r="J7330" s="12">
        <v>0</v>
      </c>
      <c r="K7330" s="12"/>
      <c r="L7330" s="12">
        <f>VartojimasGamyba!H7326</f>
        <v>0.39200000000000002</v>
      </c>
      <c r="M7330" s="19">
        <f t="shared" si="1103"/>
        <v>7.9384444444444453</v>
      </c>
      <c r="N7330" s="7">
        <f t="shared" si="1104"/>
        <v>1462.975926666667</v>
      </c>
      <c r="O7330" s="7">
        <f t="shared" si="1105"/>
        <v>1462.975926666667</v>
      </c>
      <c r="R7330" s="7"/>
      <c r="S7330" s="47">
        <f t="shared" si="1106"/>
        <v>8.2554444444444446</v>
      </c>
      <c r="T7330" s="47">
        <f t="shared" si="1107"/>
        <v>0.317</v>
      </c>
      <c r="U7330" s="47">
        <f t="shared" si="1108"/>
        <v>184.29000000000002</v>
      </c>
      <c r="V7330" s="47">
        <f t="shared" si="1109"/>
        <v>72.42</v>
      </c>
      <c r="W7330" s="11"/>
    </row>
    <row r="7331" spans="1:23" x14ac:dyDescent="0.45">
      <c r="A7331" t="s">
        <v>7336</v>
      </c>
      <c r="B7331">
        <v>103.27</v>
      </c>
      <c r="D7331" s="1" t="str">
        <f>VartojimasGamyba!J7327</f>
        <v>2024-07-02-05</v>
      </c>
      <c r="E7331" s="7">
        <f>VartojimasGamyba!G7327</f>
        <v>3.5999999999999997E-2</v>
      </c>
      <c r="F7331" s="11"/>
      <c r="G7331" s="12">
        <f t="shared" si="1110"/>
        <v>13.569000000000001</v>
      </c>
      <c r="H7331" s="12">
        <v>0.34700000000000009</v>
      </c>
      <c r="I7331" s="12">
        <v>0</v>
      </c>
      <c r="J7331" s="12">
        <v>0</v>
      </c>
      <c r="K7331" s="12"/>
      <c r="L7331" s="12">
        <f>VartojimasGamyba!H7327</f>
        <v>0.38300000000000001</v>
      </c>
      <c r="M7331" s="19">
        <f t="shared" si="1103"/>
        <v>0</v>
      </c>
      <c r="N7331" s="7">
        <f t="shared" si="1104"/>
        <v>0</v>
      </c>
      <c r="O7331" s="7">
        <f t="shared" si="1105"/>
        <v>0</v>
      </c>
      <c r="R7331" s="7"/>
      <c r="S7331" s="47">
        <f t="shared" si="1106"/>
        <v>0.34700000000000003</v>
      </c>
      <c r="T7331" s="47">
        <f t="shared" si="1107"/>
        <v>0.34700000000000003</v>
      </c>
      <c r="U7331" s="47">
        <f t="shared" si="1108"/>
        <v>203.56</v>
      </c>
      <c r="V7331" s="47">
        <f t="shared" si="1109"/>
        <v>91.69</v>
      </c>
      <c r="W7331" s="11"/>
    </row>
    <row r="7332" spans="1:23" x14ac:dyDescent="0.45">
      <c r="A7332" t="s">
        <v>7337</v>
      </c>
      <c r="B7332">
        <v>142.94999999999999</v>
      </c>
      <c r="D7332" s="1" t="str">
        <f>VartojimasGamyba!J7328</f>
        <v>2024-07-02-06</v>
      </c>
      <c r="E7332" s="7">
        <f>VartojimasGamyba!G7328</f>
        <v>5.1999999999999998E-2</v>
      </c>
      <c r="F7332" s="11"/>
      <c r="G7332" s="12">
        <f t="shared" si="1110"/>
        <v>14.128</v>
      </c>
      <c r="H7332" s="12">
        <v>0.55899999999999994</v>
      </c>
      <c r="I7332" s="12">
        <v>0</v>
      </c>
      <c r="J7332" s="12">
        <v>0</v>
      </c>
      <c r="K7332" s="12"/>
      <c r="L7332" s="12">
        <f>VartojimasGamyba!H7328</f>
        <v>0.61099999999999999</v>
      </c>
      <c r="M7332" s="19">
        <f t="shared" si="1103"/>
        <v>0</v>
      </c>
      <c r="N7332" s="7">
        <f t="shared" si="1104"/>
        <v>0</v>
      </c>
      <c r="O7332" s="7">
        <f t="shared" si="1105"/>
        <v>0</v>
      </c>
      <c r="R7332" s="7"/>
      <c r="S7332" s="47">
        <f t="shared" si="1106"/>
        <v>0.55899999999999994</v>
      </c>
      <c r="T7332" s="47">
        <f t="shared" si="1107"/>
        <v>0.55899999999999994</v>
      </c>
      <c r="U7332" s="47">
        <f t="shared" si="1108"/>
        <v>243.24</v>
      </c>
      <c r="V7332" s="47">
        <f t="shared" si="1109"/>
        <v>131.36999999999998</v>
      </c>
      <c r="W7332" s="11"/>
    </row>
    <row r="7333" spans="1:23" x14ac:dyDescent="0.45">
      <c r="A7333" t="s">
        <v>7338</v>
      </c>
      <c r="B7333">
        <v>130.81</v>
      </c>
      <c r="D7333" s="1" t="str">
        <f>VartojimasGamyba!J7329</f>
        <v>2024-07-02-07</v>
      </c>
      <c r="E7333" s="7">
        <f>VartojimasGamyba!G7329</f>
        <v>0.14000000000000001</v>
      </c>
      <c r="F7333" s="11"/>
      <c r="G7333" s="12">
        <f t="shared" si="1110"/>
        <v>14.3</v>
      </c>
      <c r="H7333" s="12">
        <v>0.17199999999999999</v>
      </c>
      <c r="I7333" s="12">
        <v>0</v>
      </c>
      <c r="J7333" s="12">
        <v>0</v>
      </c>
      <c r="K7333" s="12"/>
      <c r="L7333" s="12">
        <f>VartojimasGamyba!H7329</f>
        <v>0.312</v>
      </c>
      <c r="M7333" s="19">
        <f t="shared" si="1103"/>
        <v>0</v>
      </c>
      <c r="N7333" s="7">
        <f t="shared" si="1104"/>
        <v>0</v>
      </c>
      <c r="O7333" s="7">
        <f t="shared" si="1105"/>
        <v>0</v>
      </c>
      <c r="R7333" s="7"/>
      <c r="S7333" s="47">
        <f t="shared" si="1106"/>
        <v>0.17199999999999999</v>
      </c>
      <c r="T7333" s="47">
        <f t="shared" si="1107"/>
        <v>0.17199999999999999</v>
      </c>
      <c r="U7333" s="47">
        <f t="shared" si="1108"/>
        <v>231.10000000000002</v>
      </c>
      <c r="V7333" s="47">
        <f t="shared" si="1109"/>
        <v>119.23</v>
      </c>
      <c r="W7333" s="11"/>
    </row>
    <row r="7334" spans="1:23" x14ac:dyDescent="0.45">
      <c r="A7334" t="s">
        <v>7339</v>
      </c>
      <c r="B7334">
        <v>190.03</v>
      </c>
      <c r="D7334" s="1" t="str">
        <f>VartojimasGamyba!J7330</f>
        <v>2024-07-02-08</v>
      </c>
      <c r="E7334" s="7">
        <f>VartojimasGamyba!G7330</f>
        <v>1.1850000000000001</v>
      </c>
      <c r="F7334" s="11"/>
      <c r="G7334" s="12">
        <f t="shared" si="1110"/>
        <v>13.202222222222224</v>
      </c>
      <c r="H7334" s="12">
        <v>0</v>
      </c>
      <c r="I7334" s="12">
        <v>1.0977777777777777</v>
      </c>
      <c r="J7334" s="12">
        <v>0</v>
      </c>
      <c r="K7334" s="12"/>
      <c r="L7334" s="12">
        <f>VartojimasGamyba!H7330</f>
        <v>0.19700000000000001</v>
      </c>
      <c r="M7334" s="19">
        <f t="shared" si="1103"/>
        <v>0</v>
      </c>
      <c r="N7334" s="7">
        <f t="shared" si="1104"/>
        <v>0</v>
      </c>
      <c r="O7334" s="7">
        <f t="shared" si="1105"/>
        <v>0</v>
      </c>
      <c r="R7334" s="7"/>
      <c r="S7334" s="47">
        <f t="shared" si="1106"/>
        <v>0</v>
      </c>
      <c r="T7334" s="47">
        <f t="shared" si="1107"/>
        <v>0</v>
      </c>
      <c r="U7334" s="47">
        <f t="shared" si="1108"/>
        <v>290.32</v>
      </c>
      <c r="V7334" s="47">
        <f t="shared" si="1109"/>
        <v>178.45</v>
      </c>
      <c r="W7334" s="11"/>
    </row>
    <row r="7335" spans="1:23" x14ac:dyDescent="0.45">
      <c r="A7335" t="s">
        <v>7340</v>
      </c>
      <c r="B7335">
        <v>161.74</v>
      </c>
      <c r="D7335" s="1" t="str">
        <f>VartojimasGamyba!J7331</f>
        <v>2024-07-02-09</v>
      </c>
      <c r="E7335" s="7">
        <f>VartojimasGamyba!G7331</f>
        <v>1.603</v>
      </c>
      <c r="F7335" s="11"/>
      <c r="G7335" s="12">
        <f t="shared" si="1110"/>
        <v>11.641111111111112</v>
      </c>
      <c r="H7335" s="12">
        <v>0</v>
      </c>
      <c r="I7335" s="12">
        <v>1.5611111111111111</v>
      </c>
      <c r="J7335" s="12">
        <v>0</v>
      </c>
      <c r="K7335" s="12"/>
      <c r="L7335" s="12">
        <f>VartojimasGamyba!H7331</f>
        <v>0.19800000000000001</v>
      </c>
      <c r="M7335" s="19">
        <f t="shared" si="1103"/>
        <v>0</v>
      </c>
      <c r="N7335" s="7">
        <f t="shared" si="1104"/>
        <v>0</v>
      </c>
      <c r="O7335" s="7">
        <f t="shared" si="1105"/>
        <v>0</v>
      </c>
      <c r="R7335" s="7"/>
      <c r="S7335" s="47">
        <f t="shared" si="1106"/>
        <v>0</v>
      </c>
      <c r="T7335" s="47">
        <f t="shared" si="1107"/>
        <v>0</v>
      </c>
      <c r="U7335" s="47">
        <f t="shared" si="1108"/>
        <v>262.03000000000003</v>
      </c>
      <c r="V7335" s="47">
        <f t="shared" si="1109"/>
        <v>150.16</v>
      </c>
      <c r="W7335" s="11"/>
    </row>
    <row r="7336" spans="1:23" x14ac:dyDescent="0.45">
      <c r="A7336" t="s">
        <v>7341</v>
      </c>
      <c r="B7336">
        <v>200.03</v>
      </c>
      <c r="D7336" s="1" t="str">
        <f>VartojimasGamyba!J7332</f>
        <v>2024-07-02-10</v>
      </c>
      <c r="E7336" s="7">
        <f>VartojimasGamyba!G7332</f>
        <v>3.7999999999999999E-2</v>
      </c>
      <c r="F7336" s="11"/>
      <c r="G7336" s="12">
        <f t="shared" si="1110"/>
        <v>11.641111111111112</v>
      </c>
      <c r="H7336" s="12">
        <v>5.5511151231257827E-17</v>
      </c>
      <c r="I7336" s="12">
        <v>0</v>
      </c>
      <c r="J7336" s="12">
        <v>0.26800000000000002</v>
      </c>
      <c r="K7336" s="12"/>
      <c r="L7336" s="12">
        <f>VartojimasGamyba!H7332</f>
        <v>0.30599999999999999</v>
      </c>
      <c r="M7336" s="19">
        <f t="shared" si="1103"/>
        <v>0</v>
      </c>
      <c r="N7336" s="7">
        <f t="shared" si="1104"/>
        <v>-50.504600000000003</v>
      </c>
      <c r="O7336" s="7">
        <f t="shared" si="1105"/>
        <v>0</v>
      </c>
      <c r="R7336" s="7"/>
      <c r="S7336" s="47">
        <f t="shared" si="1106"/>
        <v>0.26800000000000002</v>
      </c>
      <c r="T7336" s="47">
        <f t="shared" si="1107"/>
        <v>0.26800000000000002</v>
      </c>
      <c r="U7336" s="47">
        <f t="shared" si="1108"/>
        <v>300.32</v>
      </c>
      <c r="V7336" s="47">
        <f t="shared" si="1109"/>
        <v>188.45</v>
      </c>
      <c r="W7336" s="11"/>
    </row>
    <row r="7337" spans="1:23" x14ac:dyDescent="0.45">
      <c r="A7337" t="s">
        <v>7342</v>
      </c>
      <c r="B7337">
        <v>190.03</v>
      </c>
      <c r="D7337" s="1" t="str">
        <f>VartojimasGamyba!J7333</f>
        <v>2024-07-02-11</v>
      </c>
      <c r="E7337" s="7">
        <f>VartojimasGamyba!G7333</f>
        <v>0.19900000000000001</v>
      </c>
      <c r="F7337" s="11"/>
      <c r="G7337" s="12">
        <f t="shared" si="1110"/>
        <v>11.522222222222222</v>
      </c>
      <c r="H7337" s="12">
        <v>0</v>
      </c>
      <c r="I7337" s="12">
        <v>0.11888888888888891</v>
      </c>
      <c r="J7337" s="12">
        <v>0</v>
      </c>
      <c r="K7337" s="12"/>
      <c r="L7337" s="12">
        <f>VartojimasGamyba!H7333</f>
        <v>9.1999999999999998E-2</v>
      </c>
      <c r="M7337" s="19">
        <f t="shared" si="1103"/>
        <v>0</v>
      </c>
      <c r="N7337" s="7">
        <f t="shared" si="1104"/>
        <v>0</v>
      </c>
      <c r="O7337" s="7">
        <f t="shared" si="1105"/>
        <v>0</v>
      </c>
      <c r="R7337" s="7"/>
      <c r="S7337" s="47">
        <f t="shared" si="1106"/>
        <v>0</v>
      </c>
      <c r="T7337" s="47">
        <f t="shared" si="1107"/>
        <v>0</v>
      </c>
      <c r="U7337" s="47">
        <f t="shared" si="1108"/>
        <v>290.32</v>
      </c>
      <c r="V7337" s="47">
        <f t="shared" si="1109"/>
        <v>178.45</v>
      </c>
      <c r="W7337" s="11"/>
    </row>
    <row r="7338" spans="1:23" x14ac:dyDescent="0.45">
      <c r="A7338" t="s">
        <v>7343</v>
      </c>
      <c r="B7338">
        <v>106.94</v>
      </c>
      <c r="D7338" s="1" t="str">
        <f>VartojimasGamyba!J7334</f>
        <v>2024-07-02-12</v>
      </c>
      <c r="E7338" s="7">
        <f>VartojimasGamyba!G7334</f>
        <v>8.8999999999999996E-2</v>
      </c>
      <c r="F7338" s="11"/>
      <c r="G7338" s="12">
        <f t="shared" si="1110"/>
        <v>11.802222222222222</v>
      </c>
      <c r="H7338" s="12">
        <v>0.28000000000000003</v>
      </c>
      <c r="I7338" s="12">
        <v>0</v>
      </c>
      <c r="J7338" s="12">
        <v>0</v>
      </c>
      <c r="K7338" s="12"/>
      <c r="L7338" s="12">
        <f>VartojimasGamyba!H7334</f>
        <v>0.36899999999999999</v>
      </c>
      <c r="M7338" s="19">
        <f t="shared" si="1103"/>
        <v>0</v>
      </c>
      <c r="N7338" s="7">
        <f t="shared" si="1104"/>
        <v>0</v>
      </c>
      <c r="O7338" s="7">
        <f t="shared" si="1105"/>
        <v>0</v>
      </c>
      <c r="R7338" s="7"/>
      <c r="S7338" s="47">
        <f t="shared" si="1106"/>
        <v>0.28000000000000003</v>
      </c>
      <c r="T7338" s="47">
        <f t="shared" si="1107"/>
        <v>0.28000000000000003</v>
      </c>
      <c r="U7338" s="47">
        <f t="shared" si="1108"/>
        <v>207.23000000000002</v>
      </c>
      <c r="V7338" s="47">
        <f t="shared" si="1109"/>
        <v>95.36</v>
      </c>
      <c r="W7338" s="11"/>
    </row>
    <row r="7339" spans="1:23" x14ac:dyDescent="0.45">
      <c r="A7339" t="s">
        <v>7344</v>
      </c>
      <c r="B7339">
        <v>112.74</v>
      </c>
      <c r="D7339" s="1" t="str">
        <f>VartojimasGamyba!J7335</f>
        <v>2024-07-02-13</v>
      </c>
      <c r="E7339" s="7">
        <f>VartojimasGamyba!G7335</f>
        <v>0.504</v>
      </c>
      <c r="F7339" s="11"/>
      <c r="G7339" s="12">
        <f t="shared" si="1110"/>
        <v>11.682222222222222</v>
      </c>
      <c r="H7339" s="12">
        <v>0</v>
      </c>
      <c r="I7339" s="12">
        <v>0.11999999999999997</v>
      </c>
      <c r="J7339" s="12">
        <v>0</v>
      </c>
      <c r="K7339" s="12"/>
      <c r="L7339" s="12">
        <f>VartojimasGamyba!H7335</f>
        <v>0.39600000000000002</v>
      </c>
      <c r="M7339" s="19">
        <f t="shared" si="1103"/>
        <v>0</v>
      </c>
      <c r="N7339" s="7">
        <f t="shared" si="1104"/>
        <v>0</v>
      </c>
      <c r="O7339" s="7">
        <f t="shared" si="1105"/>
        <v>0</v>
      </c>
      <c r="R7339" s="7"/>
      <c r="S7339" s="47">
        <f t="shared" si="1106"/>
        <v>0</v>
      </c>
      <c r="T7339" s="47">
        <f t="shared" si="1107"/>
        <v>0</v>
      </c>
      <c r="U7339" s="47">
        <f t="shared" si="1108"/>
        <v>213.03</v>
      </c>
      <c r="V7339" s="47">
        <f t="shared" si="1109"/>
        <v>101.16</v>
      </c>
      <c r="W7339" s="11"/>
    </row>
    <row r="7340" spans="1:23" x14ac:dyDescent="0.45">
      <c r="A7340" t="s">
        <v>7345</v>
      </c>
      <c r="B7340">
        <v>87.59</v>
      </c>
      <c r="D7340" s="1" t="str">
        <f>VartojimasGamyba!J7336</f>
        <v>2024-07-02-14</v>
      </c>
      <c r="E7340" s="7">
        <f>VartojimasGamyba!G7336</f>
        <v>5.6000000000000001E-2</v>
      </c>
      <c r="F7340" s="11"/>
      <c r="G7340" s="12">
        <f t="shared" si="1110"/>
        <v>11.842222222222222</v>
      </c>
      <c r="H7340" s="12">
        <v>0.16</v>
      </c>
      <c r="I7340" s="12">
        <v>0</v>
      </c>
      <c r="J7340" s="12">
        <v>0</v>
      </c>
      <c r="K7340" s="12"/>
      <c r="L7340" s="12">
        <f>VartojimasGamyba!H7336</f>
        <v>0.216</v>
      </c>
      <c r="M7340" s="19">
        <f t="shared" si="1103"/>
        <v>0</v>
      </c>
      <c r="N7340" s="7">
        <f t="shared" si="1104"/>
        <v>0</v>
      </c>
      <c r="O7340" s="7">
        <f t="shared" si="1105"/>
        <v>0</v>
      </c>
      <c r="R7340" s="7"/>
      <c r="S7340" s="47">
        <f t="shared" si="1106"/>
        <v>0.16</v>
      </c>
      <c r="T7340" s="47">
        <f t="shared" si="1107"/>
        <v>0.16</v>
      </c>
      <c r="U7340" s="47">
        <f t="shared" si="1108"/>
        <v>187.88</v>
      </c>
      <c r="V7340" s="47">
        <f t="shared" si="1109"/>
        <v>76.010000000000005</v>
      </c>
      <c r="W7340" s="11"/>
    </row>
    <row r="7341" spans="1:23" x14ac:dyDescent="0.45">
      <c r="A7341" t="s">
        <v>7346</v>
      </c>
      <c r="B7341">
        <v>190.02</v>
      </c>
      <c r="D7341" s="1" t="str">
        <f>VartojimasGamyba!J7337</f>
        <v>2024-07-02-15</v>
      </c>
      <c r="E7341" s="7">
        <f>VartojimasGamyba!G7337</f>
        <v>0.24099999999999999</v>
      </c>
      <c r="F7341" s="11"/>
      <c r="G7341" s="12">
        <f t="shared" si="1110"/>
        <v>11.825555555555555</v>
      </c>
      <c r="H7341" s="12">
        <v>0</v>
      </c>
      <c r="I7341" s="12">
        <v>1.6666666666666653E-2</v>
      </c>
      <c r="J7341" s="12">
        <v>0</v>
      </c>
      <c r="K7341" s="12"/>
      <c r="L7341" s="12">
        <f>VartojimasGamyba!H7337</f>
        <v>0.22600000000000001</v>
      </c>
      <c r="M7341" s="19">
        <f t="shared" si="1103"/>
        <v>0</v>
      </c>
      <c r="N7341" s="7">
        <f t="shared" si="1104"/>
        <v>0</v>
      </c>
      <c r="O7341" s="7">
        <f t="shared" si="1105"/>
        <v>0</v>
      </c>
      <c r="R7341" s="7"/>
      <c r="S7341" s="47">
        <f t="shared" si="1106"/>
        <v>0</v>
      </c>
      <c r="T7341" s="47">
        <f t="shared" si="1107"/>
        <v>0</v>
      </c>
      <c r="U7341" s="47">
        <f t="shared" si="1108"/>
        <v>290.31</v>
      </c>
      <c r="V7341" s="47">
        <f t="shared" si="1109"/>
        <v>178.44</v>
      </c>
      <c r="W7341" s="11"/>
    </row>
    <row r="7342" spans="1:23" x14ac:dyDescent="0.45">
      <c r="A7342" t="s">
        <v>7347</v>
      </c>
      <c r="B7342">
        <v>200.02</v>
      </c>
      <c r="D7342" s="1" t="str">
        <f>VartojimasGamyba!J7338</f>
        <v>2024-07-02-16</v>
      </c>
      <c r="E7342" s="7">
        <f>VartojimasGamyba!G7338</f>
        <v>1.77</v>
      </c>
      <c r="F7342" s="11"/>
      <c r="G7342" s="12">
        <f t="shared" si="1110"/>
        <v>9.9177777777777774</v>
      </c>
      <c r="H7342" s="12">
        <v>0</v>
      </c>
      <c r="I7342" s="12">
        <v>1.907777777777778</v>
      </c>
      <c r="J7342" s="12">
        <v>0</v>
      </c>
      <c r="K7342" s="12"/>
      <c r="L7342" s="12">
        <f>VartojimasGamyba!H7338</f>
        <v>5.2999999999999999E-2</v>
      </c>
      <c r="M7342" s="19">
        <f t="shared" si="1103"/>
        <v>-2.8449465006019636E-16</v>
      </c>
      <c r="N7342" s="7">
        <f t="shared" si="1104"/>
        <v>-8.5436588359577576E-14</v>
      </c>
      <c r="O7342" s="7">
        <f t="shared" si="1105"/>
        <v>-8.5436588359577576E-14</v>
      </c>
      <c r="R7342" s="7"/>
      <c r="S7342" s="47">
        <f t="shared" si="1106"/>
        <v>-2.8449465006019636E-16</v>
      </c>
      <c r="T7342" s="47">
        <f t="shared" si="1107"/>
        <v>0</v>
      </c>
      <c r="U7342" s="47">
        <f t="shared" si="1108"/>
        <v>300.31</v>
      </c>
      <c r="V7342" s="47">
        <f t="shared" si="1109"/>
        <v>188.44</v>
      </c>
      <c r="W7342" s="11"/>
    </row>
    <row r="7343" spans="1:23" x14ac:dyDescent="0.45">
      <c r="A7343" t="s">
        <v>7348</v>
      </c>
      <c r="B7343">
        <v>190.06</v>
      </c>
      <c r="D7343" s="1" t="str">
        <f>VartojimasGamyba!J7339</f>
        <v>2024-07-02-17</v>
      </c>
      <c r="E7343" s="7">
        <f>VartojimasGamyba!G7339</f>
        <v>1.8460000000000001</v>
      </c>
      <c r="F7343" s="11"/>
      <c r="G7343" s="12">
        <f t="shared" si="1110"/>
        <v>7.8666666666666663</v>
      </c>
      <c r="H7343" s="12">
        <v>0</v>
      </c>
      <c r="I7343" s="12">
        <v>2.0511111111111111</v>
      </c>
      <c r="J7343" s="12">
        <v>0</v>
      </c>
      <c r="K7343" s="12"/>
      <c r="L7343" s="12">
        <f>VartojimasGamyba!H7339</f>
        <v>0</v>
      </c>
      <c r="M7343" s="19">
        <f t="shared" si="1103"/>
        <v>0</v>
      </c>
      <c r="N7343" s="7">
        <f t="shared" si="1104"/>
        <v>0</v>
      </c>
      <c r="O7343" s="7">
        <f t="shared" si="1105"/>
        <v>0</v>
      </c>
      <c r="R7343" s="7"/>
      <c r="S7343" s="47">
        <f t="shared" si="1106"/>
        <v>0</v>
      </c>
      <c r="T7343" s="47">
        <f t="shared" si="1107"/>
        <v>0</v>
      </c>
      <c r="U7343" s="47">
        <f t="shared" si="1108"/>
        <v>290.35000000000002</v>
      </c>
      <c r="V7343" s="47">
        <f t="shared" si="1109"/>
        <v>178.48</v>
      </c>
      <c r="W7343" s="11"/>
    </row>
    <row r="7344" spans="1:23" x14ac:dyDescent="0.45">
      <c r="A7344" t="s">
        <v>7349</v>
      </c>
      <c r="B7344">
        <v>170.03</v>
      </c>
      <c r="D7344" s="1" t="str">
        <f>VartojimasGamyba!J7340</f>
        <v>2024-07-02-18</v>
      </c>
      <c r="E7344" s="7">
        <f>VartojimasGamyba!G7340</f>
        <v>0.45600000000000002</v>
      </c>
      <c r="F7344" s="11"/>
      <c r="G7344" s="12">
        <f t="shared" si="1110"/>
        <v>7.3599999999999994</v>
      </c>
      <c r="H7344" s="12">
        <v>0</v>
      </c>
      <c r="I7344" s="12">
        <v>0.50666666666666671</v>
      </c>
      <c r="J7344" s="12">
        <v>0</v>
      </c>
      <c r="K7344" s="12"/>
      <c r="L7344" s="12">
        <f>VartojimasGamyba!H7340</f>
        <v>0</v>
      </c>
      <c r="M7344" s="19">
        <f t="shared" si="1103"/>
        <v>-5.5511151231257827E-17</v>
      </c>
      <c r="N7344" s="7">
        <f t="shared" si="1104"/>
        <v>-1.5005774400833615E-14</v>
      </c>
      <c r="O7344" s="7">
        <f t="shared" si="1105"/>
        <v>-1.5005774400833615E-14</v>
      </c>
      <c r="R7344" s="7"/>
      <c r="S7344" s="47">
        <f t="shared" si="1106"/>
        <v>-5.5511151231257827E-17</v>
      </c>
      <c r="T7344" s="47">
        <f t="shared" si="1107"/>
        <v>0</v>
      </c>
      <c r="U7344" s="47">
        <f t="shared" si="1108"/>
        <v>270.32</v>
      </c>
      <c r="V7344" s="47">
        <f t="shared" si="1109"/>
        <v>158.44999999999999</v>
      </c>
      <c r="W7344" s="11"/>
    </row>
    <row r="7345" spans="1:23" x14ac:dyDescent="0.45">
      <c r="A7345" t="s">
        <v>7350</v>
      </c>
      <c r="B7345">
        <v>200.05</v>
      </c>
      <c r="D7345" s="1" t="str">
        <f>VartojimasGamyba!J7341</f>
        <v>2024-07-02-19</v>
      </c>
      <c r="E7345" s="7">
        <f>VartojimasGamyba!G7341</f>
        <v>0.32800000000000001</v>
      </c>
      <c r="F7345" s="11"/>
      <c r="G7345" s="12">
        <f t="shared" si="1110"/>
        <v>6.9955555555555549</v>
      </c>
      <c r="H7345" s="12">
        <v>0</v>
      </c>
      <c r="I7345" s="12">
        <v>0.36444444444444446</v>
      </c>
      <c r="J7345" s="12">
        <v>0</v>
      </c>
      <c r="K7345" s="12"/>
      <c r="L7345" s="12">
        <f>VartojimasGamyba!H7341</f>
        <v>0</v>
      </c>
      <c r="M7345" s="19">
        <f t="shared" si="1103"/>
        <v>0</v>
      </c>
      <c r="N7345" s="7">
        <f t="shared" si="1104"/>
        <v>0</v>
      </c>
      <c r="O7345" s="7">
        <f t="shared" si="1105"/>
        <v>0</v>
      </c>
      <c r="R7345" s="7"/>
      <c r="S7345" s="47">
        <f t="shared" si="1106"/>
        <v>0</v>
      </c>
      <c r="T7345" s="47">
        <f t="shared" si="1107"/>
        <v>0</v>
      </c>
      <c r="U7345" s="47">
        <f t="shared" si="1108"/>
        <v>300.34000000000003</v>
      </c>
      <c r="V7345" s="47">
        <f t="shared" si="1109"/>
        <v>188.47</v>
      </c>
      <c r="W7345" s="11"/>
    </row>
    <row r="7346" spans="1:23" x14ac:dyDescent="0.45">
      <c r="A7346" t="s">
        <v>7351</v>
      </c>
      <c r="B7346">
        <v>317.39</v>
      </c>
      <c r="D7346" s="1" t="str">
        <f>VartojimasGamyba!J7342</f>
        <v>2024-07-02-20</v>
      </c>
      <c r="E7346" s="7">
        <f>VartojimasGamyba!G7342</f>
        <v>0.69799999999999995</v>
      </c>
      <c r="F7346" s="11"/>
      <c r="G7346" s="12">
        <f t="shared" si="1110"/>
        <v>6.2199999999999989</v>
      </c>
      <c r="H7346" s="12">
        <v>0</v>
      </c>
      <c r="I7346" s="12">
        <v>0.77555555555555555</v>
      </c>
      <c r="J7346" s="12">
        <v>0</v>
      </c>
      <c r="K7346" s="12"/>
      <c r="L7346" s="12">
        <f>VartojimasGamyba!H7342</f>
        <v>0</v>
      </c>
      <c r="M7346" s="19">
        <f t="shared" si="1103"/>
        <v>-1.1102230246251565E-16</v>
      </c>
      <c r="N7346" s="7">
        <f t="shared" si="1104"/>
        <v>-4.6371795292543539E-14</v>
      </c>
      <c r="O7346" s="7">
        <f t="shared" si="1105"/>
        <v>-4.6371795292543539E-14</v>
      </c>
      <c r="P7346" s="7" t="s">
        <v>8873</v>
      </c>
      <c r="R7346" s="7"/>
      <c r="S7346" s="47">
        <f t="shared" si="1106"/>
        <v>-1.1102230246251565E-16</v>
      </c>
      <c r="T7346" s="47">
        <f t="shared" si="1107"/>
        <v>0</v>
      </c>
      <c r="U7346" s="47">
        <f t="shared" si="1108"/>
        <v>417.68</v>
      </c>
      <c r="V7346" s="47">
        <f t="shared" si="1109"/>
        <v>305.81</v>
      </c>
      <c r="W7346" s="11"/>
    </row>
    <row r="7347" spans="1:23" x14ac:dyDescent="0.45">
      <c r="A7347" t="s">
        <v>7352</v>
      </c>
      <c r="B7347">
        <v>250</v>
      </c>
      <c r="D7347" s="1" t="str">
        <f>VartojimasGamyba!J7343</f>
        <v>2024-07-02-21</v>
      </c>
      <c r="E7347" s="7">
        <f>VartojimasGamyba!G7343</f>
        <v>0.315</v>
      </c>
      <c r="F7347" s="11"/>
      <c r="G7347" s="12">
        <f t="shared" si="1110"/>
        <v>5.8699999999999992</v>
      </c>
      <c r="H7347" s="12">
        <v>0</v>
      </c>
      <c r="I7347" s="12">
        <v>0.35000000000000003</v>
      </c>
      <c r="J7347" s="12">
        <v>0</v>
      </c>
      <c r="K7347" s="12"/>
      <c r="L7347" s="12">
        <f>VartojimasGamyba!H7343</f>
        <v>0</v>
      </c>
      <c r="M7347" s="19">
        <f t="shared" si="1103"/>
        <v>-5.5511151231257827E-17</v>
      </c>
      <c r="N7347" s="7">
        <f t="shared" si="1104"/>
        <v>-1.9445001164797305E-14</v>
      </c>
      <c r="O7347" s="7">
        <f t="shared" si="1105"/>
        <v>-1.9445001164797305E-14</v>
      </c>
      <c r="P7347" s="7">
        <f>SUM(N7326:N7349)</f>
        <v>1497.9884066666671</v>
      </c>
      <c r="R7347" s="7"/>
      <c r="S7347" s="47">
        <f t="shared" si="1106"/>
        <v>-5.5511151231257827E-17</v>
      </c>
      <c r="T7347" s="47">
        <f t="shared" si="1107"/>
        <v>0</v>
      </c>
      <c r="U7347" s="47">
        <f t="shared" si="1108"/>
        <v>350.29</v>
      </c>
      <c r="V7347" s="47">
        <f t="shared" si="1109"/>
        <v>238.42</v>
      </c>
      <c r="W7347" s="11"/>
    </row>
    <row r="7348" spans="1:23" x14ac:dyDescent="0.45">
      <c r="A7348" t="s">
        <v>7353</v>
      </c>
      <c r="B7348">
        <v>200.1</v>
      </c>
      <c r="D7348" s="1" t="str">
        <f>VartojimasGamyba!J7344</f>
        <v>2024-07-02-22</v>
      </c>
      <c r="E7348" s="7">
        <f>VartojimasGamyba!G7344</f>
        <v>0.30599999999999999</v>
      </c>
      <c r="F7348" s="11"/>
      <c r="G7348" s="12">
        <f t="shared" si="1110"/>
        <v>5.5299999999999994</v>
      </c>
      <c r="H7348" s="12">
        <v>0</v>
      </c>
      <c r="I7348" s="12">
        <v>0.34</v>
      </c>
      <c r="J7348" s="12">
        <v>0</v>
      </c>
      <c r="K7348" s="12"/>
      <c r="L7348" s="12">
        <f>VartojimasGamyba!H7344</f>
        <v>0</v>
      </c>
      <c r="M7348" s="19">
        <f t="shared" si="1103"/>
        <v>-5.5511151231257827E-17</v>
      </c>
      <c r="N7348" s="7">
        <f t="shared" si="1104"/>
        <v>-1.6674994718357538E-14</v>
      </c>
      <c r="O7348" s="7">
        <f t="shared" si="1105"/>
        <v>-1.6674994718357538E-14</v>
      </c>
      <c r="P7348" s="7" t="s">
        <v>8872</v>
      </c>
      <c r="R7348" s="7"/>
      <c r="S7348" s="47">
        <f t="shared" si="1106"/>
        <v>-5.5511151231257827E-17</v>
      </c>
      <c r="T7348" s="47">
        <f t="shared" si="1107"/>
        <v>0</v>
      </c>
      <c r="U7348" s="47">
        <f t="shared" si="1108"/>
        <v>300.39</v>
      </c>
      <c r="V7348" s="47">
        <f t="shared" si="1109"/>
        <v>188.51999999999998</v>
      </c>
      <c r="W7348" s="11"/>
    </row>
    <row r="7349" spans="1:23" x14ac:dyDescent="0.45">
      <c r="A7349" t="s">
        <v>7354</v>
      </c>
      <c r="B7349">
        <v>145.08000000000001</v>
      </c>
      <c r="D7349" s="1" t="str">
        <f>VartojimasGamyba!J7345</f>
        <v>2024-07-02-23</v>
      </c>
      <c r="E7349" s="7">
        <f>VartojimasGamyba!G7345</f>
        <v>0.47699999999999998</v>
      </c>
      <c r="F7349" s="11"/>
      <c r="G7349" s="12">
        <f t="shared" si="1110"/>
        <v>4.9999999999999991</v>
      </c>
      <c r="H7349" s="12">
        <v>0</v>
      </c>
      <c r="I7349" s="12">
        <v>0.53</v>
      </c>
      <c r="J7349" s="12">
        <v>0</v>
      </c>
      <c r="K7349" s="12"/>
      <c r="L7349" s="12">
        <f>VartojimasGamyba!H7345</f>
        <v>0</v>
      </c>
      <c r="M7349" s="19">
        <f t="shared" si="1103"/>
        <v>-5.5511151231257827E-17</v>
      </c>
      <c r="N7349" s="7">
        <f t="shared" si="1104"/>
        <v>-1.3620771177613733E-14</v>
      </c>
      <c r="O7349" s="7">
        <f t="shared" si="1105"/>
        <v>-1.3620771177613733E-14</v>
      </c>
      <c r="P7349" s="7">
        <f>SUM(O7326:O7349)</f>
        <v>1548.493006666667</v>
      </c>
      <c r="Q7349" s="7">
        <f>SUMPRODUCT(B7326:B7349,E7326:E7349)+SUM(E7326:E7349)*$Z$21-SUMPRODUCT(B7326:B7349,L7326:L7349)+SUM(L7326:L7349)*ABS($Z$20)</f>
        <v>2660.7225899999999</v>
      </c>
      <c r="R7349" s="7"/>
      <c r="S7349" s="47">
        <f t="shared" si="1106"/>
        <v>-5.5511151231257827E-17</v>
      </c>
      <c r="T7349" s="47">
        <f t="shared" si="1107"/>
        <v>0</v>
      </c>
      <c r="U7349" s="47">
        <f t="shared" si="1108"/>
        <v>245.37</v>
      </c>
      <c r="V7349" s="47">
        <f t="shared" si="1109"/>
        <v>133.5</v>
      </c>
      <c r="W7349" s="11">
        <f>IF(P7349&lt;&gt;Q7349,1,0)</f>
        <v>1</v>
      </c>
    </row>
    <row r="7350" spans="1:23" x14ac:dyDescent="0.45">
      <c r="A7350" t="s">
        <v>7355</v>
      </c>
      <c r="B7350">
        <v>200</v>
      </c>
      <c r="D7350" s="9" t="str">
        <f>VartojimasGamyba!J7346</f>
        <v>2024-07-03-00</v>
      </c>
      <c r="E7350" s="8">
        <f>VartojimasGamyba!G7346</f>
        <v>0.311</v>
      </c>
      <c r="F7350" s="11"/>
      <c r="G7350" s="7">
        <f>G7349+H7350-I7350</f>
        <v>4.6544444444444437</v>
      </c>
      <c r="H7350" s="7">
        <v>0</v>
      </c>
      <c r="I7350" s="7">
        <v>0.34555555555555556</v>
      </c>
      <c r="J7350" s="7">
        <v>0</v>
      </c>
      <c r="L7350" s="7">
        <f>VartojimasGamyba!H7346</f>
        <v>0</v>
      </c>
      <c r="M7350" s="15">
        <f t="shared" si="1103"/>
        <v>0</v>
      </c>
      <c r="N7350" s="7">
        <f t="shared" si="1104"/>
        <v>0</v>
      </c>
      <c r="O7350" s="7">
        <f t="shared" si="1105"/>
        <v>0</v>
      </c>
      <c r="R7350" s="20" t="s">
        <v>8783</v>
      </c>
      <c r="S7350" s="47">
        <f t="shared" si="1106"/>
        <v>0</v>
      </c>
      <c r="T7350" s="47">
        <f t="shared" si="1107"/>
        <v>0</v>
      </c>
      <c r="U7350" s="47">
        <f t="shared" si="1108"/>
        <v>300.29000000000002</v>
      </c>
      <c r="V7350" s="47">
        <f t="shared" si="1109"/>
        <v>188.42</v>
      </c>
      <c r="W7350" s="11"/>
    </row>
    <row r="7351" spans="1:23" x14ac:dyDescent="0.45">
      <c r="A7351" t="s">
        <v>7356</v>
      </c>
      <c r="B7351">
        <v>220.07</v>
      </c>
      <c r="D7351" s="9" t="str">
        <f>VartojimasGamyba!J7347</f>
        <v>2024-07-03-01</v>
      </c>
      <c r="E7351" s="8">
        <f>VartojimasGamyba!G7347</f>
        <v>0.317</v>
      </c>
      <c r="F7351" s="11"/>
      <c r="G7351" s="7">
        <f t="shared" ref="G7351:G7373" si="1111">G7350+H7351-I7351</f>
        <v>4.3022222222222215</v>
      </c>
      <c r="H7351" s="7">
        <v>0</v>
      </c>
      <c r="I7351" s="7">
        <v>0.35222222222222221</v>
      </c>
      <c r="J7351" s="7">
        <v>0</v>
      </c>
      <c r="L7351" s="7">
        <f>VartojimasGamyba!H7347</f>
        <v>0</v>
      </c>
      <c r="M7351" s="15">
        <f t="shared" si="1103"/>
        <v>0</v>
      </c>
      <c r="N7351" s="7">
        <f t="shared" si="1104"/>
        <v>0</v>
      </c>
      <c r="O7351" s="7">
        <f t="shared" si="1105"/>
        <v>0</v>
      </c>
      <c r="R7351" s="7"/>
      <c r="S7351" s="47">
        <f t="shared" si="1106"/>
        <v>0</v>
      </c>
      <c r="T7351" s="47">
        <f t="shared" si="1107"/>
        <v>0</v>
      </c>
      <c r="U7351" s="47">
        <f t="shared" si="1108"/>
        <v>320.36</v>
      </c>
      <c r="V7351" s="47">
        <f t="shared" si="1109"/>
        <v>208.48999999999998</v>
      </c>
      <c r="W7351" s="11"/>
    </row>
    <row r="7352" spans="1:23" x14ac:dyDescent="0.45">
      <c r="A7352" t="s">
        <v>7357</v>
      </c>
      <c r="B7352">
        <v>180.07</v>
      </c>
      <c r="D7352" s="9" t="str">
        <f>VartojimasGamyba!J7348</f>
        <v>2024-07-03-02</v>
      </c>
      <c r="E7352" s="8">
        <f>VartojimasGamyba!G7348</f>
        <v>0.432</v>
      </c>
      <c r="F7352" s="11"/>
      <c r="G7352" s="7">
        <f t="shared" si="1111"/>
        <v>3.8222222222222215</v>
      </c>
      <c r="H7352" s="7">
        <v>0</v>
      </c>
      <c r="I7352" s="7">
        <v>0.48000000000000004</v>
      </c>
      <c r="J7352" s="7">
        <v>0</v>
      </c>
      <c r="L7352" s="7">
        <f>VartojimasGamyba!H7348</f>
        <v>0</v>
      </c>
      <c r="M7352" s="15">
        <f t="shared" si="1103"/>
        <v>-5.5511151231257827E-17</v>
      </c>
      <c r="N7352" s="7">
        <f t="shared" si="1104"/>
        <v>-1.5563106359195445E-14</v>
      </c>
      <c r="O7352" s="7">
        <f t="shared" si="1105"/>
        <v>-1.5563106359195445E-14</v>
      </c>
      <c r="R7352" s="7"/>
      <c r="S7352" s="47">
        <f t="shared" si="1106"/>
        <v>-5.5511151231257827E-17</v>
      </c>
      <c r="T7352" s="47">
        <f t="shared" si="1107"/>
        <v>0</v>
      </c>
      <c r="U7352" s="47">
        <f t="shared" si="1108"/>
        <v>280.36</v>
      </c>
      <c r="V7352" s="47">
        <f t="shared" si="1109"/>
        <v>168.48999999999998</v>
      </c>
      <c r="W7352" s="11"/>
    </row>
    <row r="7353" spans="1:23" x14ac:dyDescent="0.45">
      <c r="A7353" t="s">
        <v>7358</v>
      </c>
      <c r="B7353">
        <v>116.68</v>
      </c>
      <c r="D7353" s="9" t="str">
        <f>VartojimasGamyba!J7349</f>
        <v>2024-07-03-03</v>
      </c>
      <c r="E7353" s="8">
        <f>VartojimasGamyba!G7349</f>
        <v>0.443</v>
      </c>
      <c r="F7353" s="11"/>
      <c r="G7353" s="7">
        <f t="shared" si="1111"/>
        <v>3.3399999999999994</v>
      </c>
      <c r="H7353" s="7">
        <v>0</v>
      </c>
      <c r="I7353" s="7">
        <v>0.48222222222222211</v>
      </c>
      <c r="J7353" s="7">
        <v>0</v>
      </c>
      <c r="L7353" s="7">
        <f>VartojimasGamyba!H7349</f>
        <v>8.9999999999999993E-3</v>
      </c>
      <c r="M7353" s="15">
        <f t="shared" si="1103"/>
        <v>1.1969591984239969E-16</v>
      </c>
      <c r="N7353" s="7">
        <f t="shared" si="1104"/>
        <v>2.5970423728205464E-14</v>
      </c>
      <c r="O7353" s="7">
        <f t="shared" si="1105"/>
        <v>2.5970423728205464E-14</v>
      </c>
      <c r="R7353" s="7"/>
      <c r="S7353" s="47">
        <f t="shared" si="1106"/>
        <v>1.1969591984239969E-16</v>
      </c>
      <c r="T7353" s="47">
        <f t="shared" si="1107"/>
        <v>0</v>
      </c>
      <c r="U7353" s="47">
        <f t="shared" si="1108"/>
        <v>216.97000000000003</v>
      </c>
      <c r="V7353" s="47">
        <f t="shared" si="1109"/>
        <v>105.10000000000001</v>
      </c>
      <c r="W7353" s="11"/>
    </row>
    <row r="7354" spans="1:23" x14ac:dyDescent="0.45">
      <c r="A7354" t="s">
        <v>7359</v>
      </c>
      <c r="B7354">
        <v>58.03</v>
      </c>
      <c r="D7354" s="9" t="str">
        <f>VartojimasGamyba!J7350</f>
        <v>2024-07-03-04</v>
      </c>
      <c r="E7354" s="8">
        <f>VartojimasGamyba!G7350</f>
        <v>2.1000000000000001E-2</v>
      </c>
      <c r="F7354" s="11"/>
      <c r="G7354" s="7">
        <f t="shared" si="1111"/>
        <v>3.6890000000000005</v>
      </c>
      <c r="H7354" s="7">
        <v>0.34900000000000092</v>
      </c>
      <c r="I7354" s="7">
        <v>0</v>
      </c>
      <c r="J7354" s="7">
        <v>0</v>
      </c>
      <c r="L7354" s="7">
        <f>VartojimasGamyba!H7350</f>
        <v>0.37</v>
      </c>
      <c r="M7354" s="15">
        <f t="shared" si="1103"/>
        <v>9.4368957093138306E-16</v>
      </c>
      <c r="N7354" s="7">
        <f t="shared" si="1104"/>
        <v>1.4940493286985657E-13</v>
      </c>
      <c r="O7354" s="7">
        <f t="shared" si="1105"/>
        <v>1.4940493286985657E-13</v>
      </c>
      <c r="R7354" s="7"/>
      <c r="S7354" s="47">
        <f t="shared" si="1106"/>
        <v>0.34900000000000092</v>
      </c>
      <c r="T7354" s="47">
        <f t="shared" si="1107"/>
        <v>0.34899999999999998</v>
      </c>
      <c r="U7354" s="47">
        <f t="shared" si="1108"/>
        <v>158.32</v>
      </c>
      <c r="V7354" s="47">
        <f t="shared" si="1109"/>
        <v>46.45</v>
      </c>
      <c r="W7354" s="11"/>
    </row>
    <row r="7355" spans="1:23" x14ac:dyDescent="0.45">
      <c r="A7355" t="s">
        <v>7360</v>
      </c>
      <c r="B7355">
        <v>96.99</v>
      </c>
      <c r="D7355" s="9" t="str">
        <f>VartojimasGamyba!J7351</f>
        <v>2024-07-03-05</v>
      </c>
      <c r="E7355" s="8">
        <f>VartojimasGamyba!G7351</f>
        <v>1.2E-2</v>
      </c>
      <c r="F7355" s="11"/>
      <c r="G7355" s="7">
        <f t="shared" si="1111"/>
        <v>4.2260000000000009</v>
      </c>
      <c r="H7355" s="7">
        <v>0.53700000000000003</v>
      </c>
      <c r="I7355" s="7">
        <v>0</v>
      </c>
      <c r="J7355" s="7">
        <v>0</v>
      </c>
      <c r="L7355" s="7">
        <f>VartojimasGamyba!H7351</f>
        <v>0.54900000000000004</v>
      </c>
      <c r="M7355" s="15">
        <f t="shared" si="1103"/>
        <v>0</v>
      </c>
      <c r="N7355" s="7">
        <f t="shared" si="1104"/>
        <v>0</v>
      </c>
      <c r="O7355" s="7">
        <f t="shared" si="1105"/>
        <v>0</v>
      </c>
      <c r="R7355" s="7"/>
      <c r="S7355" s="47">
        <f t="shared" si="1106"/>
        <v>0.53700000000000003</v>
      </c>
      <c r="T7355" s="47">
        <f t="shared" si="1107"/>
        <v>0.53700000000000003</v>
      </c>
      <c r="U7355" s="47">
        <f t="shared" si="1108"/>
        <v>197.28</v>
      </c>
      <c r="V7355" s="47">
        <f t="shared" si="1109"/>
        <v>85.41</v>
      </c>
      <c r="W7355" s="11"/>
    </row>
    <row r="7356" spans="1:23" x14ac:dyDescent="0.45">
      <c r="A7356" t="s">
        <v>7361</v>
      </c>
      <c r="B7356">
        <v>164.29</v>
      </c>
      <c r="D7356" s="9" t="str">
        <f>VartojimasGamyba!J7352</f>
        <v>2024-07-03-06</v>
      </c>
      <c r="E7356" s="8">
        <f>VartojimasGamyba!G7352</f>
        <v>0.17100000000000001</v>
      </c>
      <c r="F7356" s="11"/>
      <c r="G7356" s="7">
        <f t="shared" si="1111"/>
        <v>4.2260000000000009</v>
      </c>
      <c r="H7356" s="7">
        <v>9.7144514654701197E-17</v>
      </c>
      <c r="I7356" s="7">
        <v>0</v>
      </c>
      <c r="J7356" s="7">
        <v>0.59799999999999998</v>
      </c>
      <c r="L7356" s="7">
        <f>VartojimasGamyba!H7352</f>
        <v>0.76900000000000002</v>
      </c>
      <c r="M7356" s="15">
        <f t="shared" si="1103"/>
        <v>0</v>
      </c>
      <c r="N7356" s="7">
        <f t="shared" si="1104"/>
        <v>-91.320579999999978</v>
      </c>
      <c r="O7356" s="7">
        <f t="shared" si="1105"/>
        <v>0</v>
      </c>
      <c r="R7356" s="7"/>
      <c r="S7356" s="47">
        <f t="shared" si="1106"/>
        <v>0.59799999999999998</v>
      </c>
      <c r="T7356" s="47">
        <f t="shared" si="1107"/>
        <v>0.59799999999999998</v>
      </c>
      <c r="U7356" s="47">
        <f t="shared" si="1108"/>
        <v>264.58</v>
      </c>
      <c r="V7356" s="47">
        <f t="shared" si="1109"/>
        <v>152.70999999999998</v>
      </c>
      <c r="W7356" s="11"/>
    </row>
    <row r="7357" spans="1:23" x14ac:dyDescent="0.45">
      <c r="A7357" t="s">
        <v>7362</v>
      </c>
      <c r="B7357">
        <v>156.38</v>
      </c>
      <c r="D7357" s="9" t="str">
        <f>VartojimasGamyba!J7353</f>
        <v>2024-07-03-07</v>
      </c>
      <c r="E7357" s="8">
        <f>VartojimasGamyba!G7353</f>
        <v>0.112</v>
      </c>
      <c r="F7357" s="11"/>
      <c r="G7357" s="7">
        <f t="shared" si="1111"/>
        <v>4.2260000000000009</v>
      </c>
      <c r="H7357" s="7">
        <v>0</v>
      </c>
      <c r="I7357" s="7">
        <v>0</v>
      </c>
      <c r="J7357" s="7">
        <v>1.4569999999999999</v>
      </c>
      <c r="L7357" s="7">
        <f>VartojimasGamyba!H7353</f>
        <v>1.569</v>
      </c>
      <c r="M7357" s="15">
        <f t="shared" si="1103"/>
        <v>0</v>
      </c>
      <c r="N7357" s="7">
        <f t="shared" si="1104"/>
        <v>-210.97359999999995</v>
      </c>
      <c r="O7357" s="7">
        <f t="shared" si="1105"/>
        <v>0</v>
      </c>
      <c r="R7357" s="7"/>
      <c r="S7357" s="47">
        <f t="shared" si="1106"/>
        <v>1.4569999999999999</v>
      </c>
      <c r="T7357" s="47">
        <f t="shared" si="1107"/>
        <v>1.4569999999999999</v>
      </c>
      <c r="U7357" s="47">
        <f t="shared" si="1108"/>
        <v>256.67</v>
      </c>
      <c r="V7357" s="47">
        <f t="shared" si="1109"/>
        <v>144.79999999999998</v>
      </c>
      <c r="W7357" s="11"/>
    </row>
    <row r="7358" spans="1:23" x14ac:dyDescent="0.45">
      <c r="A7358" t="s">
        <v>7363</v>
      </c>
      <c r="B7358">
        <v>180.04</v>
      </c>
      <c r="D7358" s="9" t="str">
        <f>VartojimasGamyba!J7354</f>
        <v>2024-07-03-08</v>
      </c>
      <c r="E7358" s="8">
        <f>VartojimasGamyba!G7354</f>
        <v>0</v>
      </c>
      <c r="F7358" s="11"/>
      <c r="G7358" s="7">
        <f t="shared" si="1111"/>
        <v>4.2260000000000009</v>
      </c>
      <c r="H7358" s="7">
        <v>0</v>
      </c>
      <c r="I7358" s="7">
        <v>-2.2204460492503131E-16</v>
      </c>
      <c r="J7358" s="7">
        <v>1.3009999999999999</v>
      </c>
      <c r="L7358" s="7">
        <f>VartojimasGamyba!H7354</f>
        <v>1.3009999999999999</v>
      </c>
      <c r="M7358" s="15">
        <f t="shared" si="1103"/>
        <v>0</v>
      </c>
      <c r="N7358" s="7">
        <f t="shared" si="1104"/>
        <v>-219.16645999999997</v>
      </c>
      <c r="O7358" s="7">
        <f t="shared" si="1105"/>
        <v>0</v>
      </c>
      <c r="R7358" s="7"/>
      <c r="S7358" s="47">
        <f t="shared" si="1106"/>
        <v>1.3009999999999999</v>
      </c>
      <c r="T7358" s="47">
        <f t="shared" si="1107"/>
        <v>1.3009999999999999</v>
      </c>
      <c r="U7358" s="47">
        <f t="shared" si="1108"/>
        <v>280.33</v>
      </c>
      <c r="V7358" s="47">
        <f t="shared" si="1109"/>
        <v>168.45999999999998</v>
      </c>
      <c r="W7358" s="11"/>
    </row>
    <row r="7359" spans="1:23" x14ac:dyDescent="0.45">
      <c r="A7359" t="s">
        <v>7364</v>
      </c>
      <c r="B7359">
        <v>173.89</v>
      </c>
      <c r="D7359" s="9" t="str">
        <f>VartojimasGamyba!J7355</f>
        <v>2024-07-03-09</v>
      </c>
      <c r="E7359" s="8">
        <f>VartojimasGamyba!G7355</f>
        <v>0</v>
      </c>
      <c r="F7359" s="11"/>
      <c r="G7359" s="7">
        <f t="shared" si="1111"/>
        <v>4.2260000000000009</v>
      </c>
      <c r="H7359" s="7">
        <v>0</v>
      </c>
      <c r="I7359" s="7">
        <v>-2.2204460492503131E-16</v>
      </c>
      <c r="J7359" s="7">
        <v>1.429</v>
      </c>
      <c r="L7359" s="7">
        <f>VartojimasGamyba!H7355</f>
        <v>1.429</v>
      </c>
      <c r="M7359" s="15">
        <f t="shared" si="1103"/>
        <v>0</v>
      </c>
      <c r="N7359" s="7">
        <f t="shared" si="1104"/>
        <v>-231.94098999999997</v>
      </c>
      <c r="O7359" s="7">
        <f t="shared" si="1105"/>
        <v>0</v>
      </c>
      <c r="R7359" s="7"/>
      <c r="S7359" s="47">
        <f t="shared" si="1106"/>
        <v>1.429</v>
      </c>
      <c r="T7359" s="47">
        <f t="shared" si="1107"/>
        <v>1.429</v>
      </c>
      <c r="U7359" s="47">
        <f t="shared" si="1108"/>
        <v>274.18</v>
      </c>
      <c r="V7359" s="47">
        <f t="shared" si="1109"/>
        <v>162.30999999999997</v>
      </c>
      <c r="W7359" s="11"/>
    </row>
    <row r="7360" spans="1:23" x14ac:dyDescent="0.45">
      <c r="A7360" t="s">
        <v>7365</v>
      </c>
      <c r="B7360">
        <v>147.62</v>
      </c>
      <c r="D7360" s="9" t="str">
        <f>VartojimasGamyba!J7356</f>
        <v>2024-07-03-10</v>
      </c>
      <c r="E7360" s="8">
        <f>VartojimasGamyba!G7356</f>
        <v>0</v>
      </c>
      <c r="F7360" s="11"/>
      <c r="G7360" s="7">
        <f t="shared" si="1111"/>
        <v>4.2260000000000009</v>
      </c>
      <c r="H7360" s="7">
        <v>0</v>
      </c>
      <c r="I7360" s="7">
        <v>0</v>
      </c>
      <c r="J7360" s="7">
        <v>2.8370000000000002</v>
      </c>
      <c r="L7360" s="7">
        <f>VartojimasGamyba!H7356</f>
        <v>2.8370000000000002</v>
      </c>
      <c r="M7360" s="15">
        <f t="shared" si="1103"/>
        <v>0</v>
      </c>
      <c r="N7360" s="7">
        <f t="shared" si="1104"/>
        <v>-385.94547999999998</v>
      </c>
      <c r="O7360" s="7">
        <f t="shared" si="1105"/>
        <v>0</v>
      </c>
      <c r="R7360" s="7"/>
      <c r="S7360" s="47">
        <f t="shared" si="1106"/>
        <v>2.8370000000000002</v>
      </c>
      <c r="T7360" s="47">
        <f t="shared" si="1107"/>
        <v>2.8370000000000002</v>
      </c>
      <c r="U7360" s="47">
        <f t="shared" si="1108"/>
        <v>247.91000000000003</v>
      </c>
      <c r="V7360" s="47">
        <f t="shared" si="1109"/>
        <v>136.04</v>
      </c>
      <c r="W7360" s="11"/>
    </row>
    <row r="7361" spans="1:23" x14ac:dyDescent="0.45">
      <c r="A7361" t="s">
        <v>7366</v>
      </c>
      <c r="B7361">
        <v>76.010000000000005</v>
      </c>
      <c r="D7361" s="9" t="str">
        <f>VartojimasGamyba!J7357</f>
        <v>2024-07-03-11</v>
      </c>
      <c r="E7361" s="8">
        <f>VartojimasGamyba!G7357</f>
        <v>8.7999999999999995E-2</v>
      </c>
      <c r="F7361" s="11"/>
      <c r="G7361" s="7">
        <f t="shared" si="1111"/>
        <v>6.8070000000000004</v>
      </c>
      <c r="H7361" s="7">
        <v>2.581</v>
      </c>
      <c r="I7361" s="7">
        <v>0</v>
      </c>
      <c r="J7361" s="7">
        <v>0</v>
      </c>
      <c r="L7361" s="7">
        <f>VartojimasGamyba!H7357</f>
        <v>2.669</v>
      </c>
      <c r="M7361" s="15">
        <f t="shared" si="1103"/>
        <v>0</v>
      </c>
      <c r="N7361" s="7">
        <f t="shared" si="1104"/>
        <v>0</v>
      </c>
      <c r="O7361" s="7">
        <f t="shared" si="1105"/>
        <v>0</v>
      </c>
      <c r="R7361" s="7"/>
      <c r="S7361" s="47">
        <f t="shared" si="1106"/>
        <v>2.581</v>
      </c>
      <c r="T7361" s="47">
        <f t="shared" si="1107"/>
        <v>2.581</v>
      </c>
      <c r="U7361" s="47">
        <f t="shared" si="1108"/>
        <v>176.3</v>
      </c>
      <c r="V7361" s="47">
        <f t="shared" si="1109"/>
        <v>64.430000000000007</v>
      </c>
      <c r="W7361" s="11"/>
    </row>
    <row r="7362" spans="1:23" x14ac:dyDescent="0.45">
      <c r="A7362" t="s">
        <v>7367</v>
      </c>
      <c r="B7362">
        <v>130.35</v>
      </c>
      <c r="D7362" s="9" t="str">
        <f>VartojimasGamyba!J7358</f>
        <v>2024-07-03-12</v>
      </c>
      <c r="E7362" s="8">
        <f>VartojimasGamyba!G7358</f>
        <v>0.11700000000000001</v>
      </c>
      <c r="F7362" s="11"/>
      <c r="G7362" s="7">
        <f t="shared" si="1111"/>
        <v>8.2688888888888901</v>
      </c>
      <c r="H7362" s="7">
        <v>1.4618888888888895</v>
      </c>
      <c r="I7362" s="7">
        <v>0</v>
      </c>
      <c r="J7362" s="7">
        <v>1.4811111111111106</v>
      </c>
      <c r="L7362" s="7">
        <f>VartojimasGamyba!H7358</f>
        <v>3.06</v>
      </c>
      <c r="M7362" s="15">
        <f t="shared" si="1103"/>
        <v>0</v>
      </c>
      <c r="N7362" s="7">
        <f t="shared" si="1104"/>
        <v>-175.9115666666666</v>
      </c>
      <c r="O7362" s="7">
        <f t="shared" si="1105"/>
        <v>0</v>
      </c>
      <c r="R7362" s="7"/>
      <c r="S7362" s="47">
        <f t="shared" si="1106"/>
        <v>2.9430000000000001</v>
      </c>
      <c r="T7362" s="47">
        <f t="shared" si="1107"/>
        <v>2.9430000000000001</v>
      </c>
      <c r="U7362" s="47">
        <f t="shared" si="1108"/>
        <v>230.64</v>
      </c>
      <c r="V7362" s="47">
        <f t="shared" si="1109"/>
        <v>118.77</v>
      </c>
      <c r="W7362" s="11"/>
    </row>
    <row r="7363" spans="1:23" x14ac:dyDescent="0.45">
      <c r="A7363" t="s">
        <v>7368</v>
      </c>
      <c r="B7363">
        <v>163.55000000000001</v>
      </c>
      <c r="D7363" s="9" t="str">
        <f>VartojimasGamyba!J7359</f>
        <v>2024-07-03-13</v>
      </c>
      <c r="E7363" s="8">
        <f>VartojimasGamyba!G7359</f>
        <v>5.1999999999999998E-2</v>
      </c>
      <c r="F7363" s="11"/>
      <c r="G7363" s="7">
        <f t="shared" si="1111"/>
        <v>8.2688888888888901</v>
      </c>
      <c r="H7363" s="7">
        <v>0</v>
      </c>
      <c r="I7363" s="7">
        <v>0</v>
      </c>
      <c r="J7363" s="7">
        <v>2.1920000000000002</v>
      </c>
      <c r="L7363" s="7">
        <f>VartojimasGamyba!H7359</f>
        <v>2.2440000000000002</v>
      </c>
      <c r="M7363" s="15">
        <f t="shared" si="1103"/>
        <v>0</v>
      </c>
      <c r="N7363" s="7">
        <f t="shared" si="1104"/>
        <v>-333.11824000000001</v>
      </c>
      <c r="O7363" s="7">
        <f t="shared" si="1105"/>
        <v>0</v>
      </c>
      <c r="R7363" s="7"/>
      <c r="S7363" s="47">
        <f t="shared" si="1106"/>
        <v>2.1920000000000002</v>
      </c>
      <c r="T7363" s="47">
        <f t="shared" si="1107"/>
        <v>2.1920000000000002</v>
      </c>
      <c r="U7363" s="47">
        <f t="shared" si="1108"/>
        <v>263.84000000000003</v>
      </c>
      <c r="V7363" s="47">
        <f t="shared" si="1109"/>
        <v>151.97</v>
      </c>
      <c r="W7363" s="11"/>
    </row>
    <row r="7364" spans="1:23" x14ac:dyDescent="0.45">
      <c r="A7364" t="s">
        <v>7369</v>
      </c>
      <c r="B7364">
        <v>72</v>
      </c>
      <c r="D7364" s="9" t="str">
        <f>VartojimasGamyba!J7360</f>
        <v>2024-07-03-14</v>
      </c>
      <c r="E7364" s="8">
        <f>VartojimasGamyba!G7360</f>
        <v>1.07</v>
      </c>
      <c r="F7364" s="11"/>
      <c r="G7364" s="7">
        <f t="shared" si="1111"/>
        <v>7.8333333333333348</v>
      </c>
      <c r="H7364" s="7">
        <v>0</v>
      </c>
      <c r="I7364" s="7">
        <v>0.43555555555555558</v>
      </c>
      <c r="J7364" s="7">
        <v>0</v>
      </c>
      <c r="L7364" s="7">
        <f>VartojimasGamyba!H7360</f>
        <v>0.67800000000000005</v>
      </c>
      <c r="M7364" s="15">
        <f t="shared" si="1103"/>
        <v>0</v>
      </c>
      <c r="N7364" s="7">
        <f t="shared" si="1104"/>
        <v>0</v>
      </c>
      <c r="O7364" s="7">
        <f t="shared" si="1105"/>
        <v>0</v>
      </c>
      <c r="R7364" s="7"/>
      <c r="S7364" s="47">
        <f t="shared" si="1106"/>
        <v>0</v>
      </c>
      <c r="T7364" s="47">
        <f t="shared" si="1107"/>
        <v>0</v>
      </c>
      <c r="U7364" s="47">
        <f t="shared" si="1108"/>
        <v>172.29000000000002</v>
      </c>
      <c r="V7364" s="47">
        <f t="shared" si="1109"/>
        <v>60.42</v>
      </c>
      <c r="W7364" s="11"/>
    </row>
    <row r="7365" spans="1:23" x14ac:dyDescent="0.45">
      <c r="A7365" t="s">
        <v>7370</v>
      </c>
      <c r="B7365">
        <v>68.8</v>
      </c>
      <c r="D7365" s="9" t="str">
        <f>VartojimasGamyba!J7361</f>
        <v>2024-07-03-15</v>
      </c>
      <c r="E7365" s="8">
        <f>VartojimasGamyba!G7361</f>
        <v>1.3180000000000001</v>
      </c>
      <c r="F7365" s="11"/>
      <c r="G7365" s="7">
        <f t="shared" si="1111"/>
        <v>6.7255555555555571</v>
      </c>
      <c r="H7365" s="7">
        <v>0</v>
      </c>
      <c r="I7365" s="7">
        <v>1.107777777777778</v>
      </c>
      <c r="J7365" s="7">
        <v>0</v>
      </c>
      <c r="L7365" s="7">
        <f>VartojimasGamyba!H7361</f>
        <v>0.32100000000000001</v>
      </c>
      <c r="M7365" s="15">
        <f t="shared" si="1103"/>
        <v>0</v>
      </c>
      <c r="N7365" s="7">
        <f t="shared" si="1104"/>
        <v>0</v>
      </c>
      <c r="O7365" s="7">
        <f t="shared" si="1105"/>
        <v>0</v>
      </c>
      <c r="R7365" s="7"/>
      <c r="S7365" s="47">
        <f t="shared" si="1106"/>
        <v>0</v>
      </c>
      <c r="T7365" s="47">
        <f t="shared" si="1107"/>
        <v>0</v>
      </c>
      <c r="U7365" s="47">
        <f t="shared" si="1108"/>
        <v>169.09</v>
      </c>
      <c r="V7365" s="47">
        <f t="shared" si="1109"/>
        <v>57.22</v>
      </c>
      <c r="W7365" s="11"/>
    </row>
    <row r="7366" spans="1:23" x14ac:dyDescent="0.45">
      <c r="A7366" t="s">
        <v>7371</v>
      </c>
      <c r="B7366">
        <v>61.27</v>
      </c>
      <c r="D7366" s="9" t="str">
        <f>VartojimasGamyba!J7362</f>
        <v>2024-07-03-16</v>
      </c>
      <c r="E7366" s="8">
        <f>VartojimasGamyba!G7362</f>
        <v>0.55200000000000005</v>
      </c>
      <c r="F7366" s="11"/>
      <c r="G7366" s="7">
        <f t="shared" si="1111"/>
        <v>6.3511111111111127</v>
      </c>
      <c r="H7366" s="7">
        <v>0</v>
      </c>
      <c r="I7366" s="7">
        <v>0.37444444444444452</v>
      </c>
      <c r="J7366" s="7">
        <v>0</v>
      </c>
      <c r="L7366" s="7">
        <f>VartojimasGamyba!H7362</f>
        <v>0.215</v>
      </c>
      <c r="M7366" s="15">
        <f t="shared" si="1103"/>
        <v>0</v>
      </c>
      <c r="N7366" s="7">
        <f t="shared" si="1104"/>
        <v>0</v>
      </c>
      <c r="O7366" s="7">
        <f t="shared" si="1105"/>
        <v>0</v>
      </c>
      <c r="R7366" s="7"/>
      <c r="S7366" s="47">
        <f t="shared" si="1106"/>
        <v>0</v>
      </c>
      <c r="T7366" s="47">
        <f t="shared" si="1107"/>
        <v>0</v>
      </c>
      <c r="U7366" s="47">
        <f t="shared" si="1108"/>
        <v>161.56</v>
      </c>
      <c r="V7366" s="47">
        <f t="shared" si="1109"/>
        <v>49.690000000000005</v>
      </c>
      <c r="W7366" s="11"/>
    </row>
    <row r="7367" spans="1:23" x14ac:dyDescent="0.45">
      <c r="A7367" t="s">
        <v>7372</v>
      </c>
      <c r="B7367">
        <v>61.55</v>
      </c>
      <c r="D7367" s="9" t="str">
        <f>VartojimasGamyba!J7363</f>
        <v>2024-07-03-17</v>
      </c>
      <c r="E7367" s="8">
        <f>VartojimasGamyba!G7363</f>
        <v>0.13500000000000001</v>
      </c>
      <c r="F7367" s="11"/>
      <c r="G7367" s="7">
        <f t="shared" si="1111"/>
        <v>6.3177777777777795</v>
      </c>
      <c r="H7367" s="7">
        <v>0</v>
      </c>
      <c r="I7367" s="7">
        <v>3.3333333333333347E-2</v>
      </c>
      <c r="J7367" s="7">
        <v>0</v>
      </c>
      <c r="L7367" s="7">
        <f>VartojimasGamyba!H7363</f>
        <v>0.105</v>
      </c>
      <c r="M7367" s="15">
        <f t="shared" ref="M7367:M7430" si="1112">E7367+H7367-I7367*$J$2+J7367-L7367</f>
        <v>0</v>
      </c>
      <c r="N7367" s="7">
        <f t="shared" ref="N7367:N7430" si="1113">M7367*U7367-J7367*V7367</f>
        <v>0</v>
      </c>
      <c r="O7367" s="7">
        <f t="shared" ref="O7367:O7430" si="1114">(M7367)*(B7367+$Z$21)</f>
        <v>0</v>
      </c>
      <c r="R7367" s="7"/>
      <c r="S7367" s="47">
        <f t="shared" ref="S7367:S7430" si="1115">M7367+IF((L7367-E7367)&gt;0,(L7367-E7367),0)</f>
        <v>0</v>
      </c>
      <c r="T7367" s="47">
        <f t="shared" ref="T7367:T7430" si="1116">IF(L7367-E7367&lt;0,0,L7367-E7367)</f>
        <v>0</v>
      </c>
      <c r="U7367" s="47">
        <f t="shared" ref="U7367:U7430" si="1117">B7367+$Z$21</f>
        <v>161.84</v>
      </c>
      <c r="V7367" s="47">
        <f t="shared" ref="V7367:V7430" si="1118">B7367+$Z$20</f>
        <v>49.97</v>
      </c>
      <c r="W7367" s="11"/>
    </row>
    <row r="7368" spans="1:23" x14ac:dyDescent="0.45">
      <c r="A7368" t="s">
        <v>7373</v>
      </c>
      <c r="B7368">
        <v>94.91</v>
      </c>
      <c r="D7368" s="9" t="str">
        <f>VartojimasGamyba!J7364</f>
        <v>2024-07-03-18</v>
      </c>
      <c r="E7368" s="8">
        <f>VartojimasGamyba!G7364</f>
        <v>0.223</v>
      </c>
      <c r="F7368" s="11"/>
      <c r="G7368" s="7">
        <f t="shared" si="1111"/>
        <v>6.0888888888888903</v>
      </c>
      <c r="H7368" s="7">
        <v>0</v>
      </c>
      <c r="I7368" s="7">
        <v>0.22888888888888886</v>
      </c>
      <c r="J7368" s="7">
        <v>0</v>
      </c>
      <c r="L7368" s="7">
        <f>VartojimasGamyba!H7364</f>
        <v>1.7000000000000001E-2</v>
      </c>
      <c r="M7368" s="15">
        <f t="shared" si="1112"/>
        <v>0</v>
      </c>
      <c r="N7368" s="7">
        <f t="shared" si="1113"/>
        <v>0</v>
      </c>
      <c r="O7368" s="7">
        <f t="shared" si="1114"/>
        <v>0</v>
      </c>
      <c r="R7368" s="7"/>
      <c r="S7368" s="47">
        <f t="shared" si="1115"/>
        <v>0</v>
      </c>
      <c r="T7368" s="47">
        <f t="shared" si="1116"/>
        <v>0</v>
      </c>
      <c r="U7368" s="47">
        <f t="shared" si="1117"/>
        <v>195.2</v>
      </c>
      <c r="V7368" s="47">
        <f t="shared" si="1118"/>
        <v>83.33</v>
      </c>
      <c r="W7368" s="11"/>
    </row>
    <row r="7369" spans="1:23" x14ac:dyDescent="0.45">
      <c r="A7369" t="s">
        <v>7374</v>
      </c>
      <c r="B7369">
        <v>159.71</v>
      </c>
      <c r="D7369" s="9" t="str">
        <f>VartojimasGamyba!J7365</f>
        <v>2024-07-03-19</v>
      </c>
      <c r="E7369" s="8">
        <f>VartojimasGamyba!G7365</f>
        <v>0.247</v>
      </c>
      <c r="F7369" s="11"/>
      <c r="G7369" s="7">
        <f t="shared" si="1111"/>
        <v>5.8144444444444456</v>
      </c>
      <c r="H7369" s="7">
        <v>0</v>
      </c>
      <c r="I7369" s="7">
        <v>0.27444444444444444</v>
      </c>
      <c r="J7369" s="7">
        <v>0</v>
      </c>
      <c r="L7369" s="7">
        <f>VartojimasGamyba!H7365</f>
        <v>0</v>
      </c>
      <c r="M7369" s="15">
        <f t="shared" si="1112"/>
        <v>0</v>
      </c>
      <c r="N7369" s="7">
        <f t="shared" si="1113"/>
        <v>0</v>
      </c>
      <c r="O7369" s="7">
        <f t="shared" si="1114"/>
        <v>0</v>
      </c>
      <c r="R7369" s="7"/>
      <c r="S7369" s="47">
        <f t="shared" si="1115"/>
        <v>0</v>
      </c>
      <c r="T7369" s="47">
        <f t="shared" si="1116"/>
        <v>0</v>
      </c>
      <c r="U7369" s="47">
        <f t="shared" si="1117"/>
        <v>260</v>
      </c>
      <c r="V7369" s="47">
        <f t="shared" si="1118"/>
        <v>148.13</v>
      </c>
      <c r="W7369" s="11"/>
    </row>
    <row r="7370" spans="1:23" x14ac:dyDescent="0.45">
      <c r="A7370" t="s">
        <v>7375</v>
      </c>
      <c r="B7370">
        <v>190</v>
      </c>
      <c r="D7370" s="9" t="str">
        <f>VartojimasGamyba!J7366</f>
        <v>2024-07-03-20</v>
      </c>
      <c r="E7370" s="8">
        <f>VartojimasGamyba!G7366</f>
        <v>0.184</v>
      </c>
      <c r="F7370" s="11"/>
      <c r="G7370" s="7">
        <f t="shared" si="1111"/>
        <v>5.6100000000000012</v>
      </c>
      <c r="H7370" s="7">
        <v>0</v>
      </c>
      <c r="I7370" s="7">
        <v>0.20444444444444446</v>
      </c>
      <c r="J7370" s="7">
        <v>0</v>
      </c>
      <c r="L7370" s="7">
        <f>VartojimasGamyba!H7366</f>
        <v>0</v>
      </c>
      <c r="M7370" s="15">
        <f t="shared" si="1112"/>
        <v>-2.7755575615628914E-17</v>
      </c>
      <c r="N7370" s="7">
        <f t="shared" si="1113"/>
        <v>-8.0571660454609179E-15</v>
      </c>
      <c r="O7370" s="7">
        <f t="shared" si="1114"/>
        <v>-8.0571660454609179E-15</v>
      </c>
      <c r="P7370" s="7" t="s">
        <v>8873</v>
      </c>
      <c r="R7370" s="7"/>
      <c r="S7370" s="47">
        <f t="shared" si="1115"/>
        <v>-2.7755575615628914E-17</v>
      </c>
      <c r="T7370" s="47">
        <f t="shared" si="1116"/>
        <v>0</v>
      </c>
      <c r="U7370" s="47">
        <f t="shared" si="1117"/>
        <v>290.29000000000002</v>
      </c>
      <c r="V7370" s="47">
        <f t="shared" si="1118"/>
        <v>178.42</v>
      </c>
      <c r="W7370" s="11"/>
    </row>
    <row r="7371" spans="1:23" x14ac:dyDescent="0.45">
      <c r="A7371" t="s">
        <v>7376</v>
      </c>
      <c r="B7371">
        <v>224.96</v>
      </c>
      <c r="D7371" s="9" t="str">
        <f>VartojimasGamyba!J7367</f>
        <v>2024-07-03-21</v>
      </c>
      <c r="E7371" s="8">
        <f>VartojimasGamyba!G7367</f>
        <v>0.10299999999999999</v>
      </c>
      <c r="F7371" s="11"/>
      <c r="G7371" s="7">
        <f t="shared" si="1111"/>
        <v>5.4955555555555566</v>
      </c>
      <c r="H7371" s="7">
        <v>0</v>
      </c>
      <c r="I7371" s="7">
        <v>0.11444444444444445</v>
      </c>
      <c r="J7371" s="7">
        <v>0</v>
      </c>
      <c r="L7371" s="7">
        <f>VartojimasGamyba!H7367</f>
        <v>0</v>
      </c>
      <c r="M7371" s="15">
        <f t="shared" si="1112"/>
        <v>-1.3877787807814457E-17</v>
      </c>
      <c r="N7371" s="7">
        <f t="shared" si="1113"/>
        <v>-4.5137504844916521E-15</v>
      </c>
      <c r="O7371" s="7">
        <f t="shared" si="1114"/>
        <v>-4.5137504844916521E-15</v>
      </c>
      <c r="P7371" s="7">
        <f>SUM(N7350:N7373)</f>
        <v>-1648.3769166666664</v>
      </c>
      <c r="R7371" s="7"/>
      <c r="S7371" s="47">
        <f t="shared" si="1115"/>
        <v>-1.3877787807814457E-17</v>
      </c>
      <c r="T7371" s="47">
        <f t="shared" si="1116"/>
        <v>0</v>
      </c>
      <c r="U7371" s="47">
        <f t="shared" si="1117"/>
        <v>325.25</v>
      </c>
      <c r="V7371" s="47">
        <f t="shared" si="1118"/>
        <v>213.38</v>
      </c>
      <c r="W7371" s="11"/>
    </row>
    <row r="7372" spans="1:23" x14ac:dyDescent="0.45">
      <c r="A7372" t="s">
        <v>7377</v>
      </c>
      <c r="B7372">
        <v>185.92</v>
      </c>
      <c r="D7372" s="9" t="str">
        <f>VartojimasGamyba!J7368</f>
        <v>2024-07-03-22</v>
      </c>
      <c r="E7372" s="8">
        <f>VartojimasGamyba!G7368</f>
        <v>0.25</v>
      </c>
      <c r="F7372" s="11"/>
      <c r="G7372" s="7">
        <f t="shared" si="1111"/>
        <v>5.217777777777779</v>
      </c>
      <c r="H7372" s="7">
        <v>0</v>
      </c>
      <c r="I7372" s="7">
        <v>0.27777777777777779</v>
      </c>
      <c r="J7372" s="7">
        <v>0</v>
      </c>
      <c r="L7372" s="7">
        <f>VartojimasGamyba!H7368</f>
        <v>0</v>
      </c>
      <c r="M7372" s="15">
        <f t="shared" si="1112"/>
        <v>0</v>
      </c>
      <c r="N7372" s="7">
        <f t="shared" si="1113"/>
        <v>0</v>
      </c>
      <c r="O7372" s="7">
        <f t="shared" si="1114"/>
        <v>0</v>
      </c>
      <c r="P7372" s="7" t="s">
        <v>8872</v>
      </c>
      <c r="R7372" s="7"/>
      <c r="S7372" s="47">
        <f t="shared" si="1115"/>
        <v>0</v>
      </c>
      <c r="T7372" s="47">
        <f t="shared" si="1116"/>
        <v>0</v>
      </c>
      <c r="U7372" s="47">
        <f t="shared" si="1117"/>
        <v>286.20999999999998</v>
      </c>
      <c r="V7372" s="47">
        <f t="shared" si="1118"/>
        <v>174.33999999999997</v>
      </c>
      <c r="W7372" s="11"/>
    </row>
    <row r="7373" spans="1:23" x14ac:dyDescent="0.45">
      <c r="A7373" t="s">
        <v>7378</v>
      </c>
      <c r="B7373">
        <v>166.47</v>
      </c>
      <c r="D7373" s="9" t="str">
        <f>VartojimasGamyba!J7369</f>
        <v>2024-07-03-23</v>
      </c>
      <c r="E7373" s="8">
        <f>VartojimasGamyba!G7369</f>
        <v>0.19600000000000001</v>
      </c>
      <c r="F7373" s="11"/>
      <c r="G7373" s="7">
        <f t="shared" si="1111"/>
        <v>5.0000000000000009</v>
      </c>
      <c r="H7373" s="7">
        <v>0</v>
      </c>
      <c r="I7373" s="7">
        <v>0.21777777777777779</v>
      </c>
      <c r="J7373" s="7">
        <v>0</v>
      </c>
      <c r="L7373" s="7">
        <f>VartojimasGamyba!H7369</f>
        <v>0</v>
      </c>
      <c r="M7373" s="15">
        <f t="shared" si="1112"/>
        <v>0</v>
      </c>
      <c r="N7373" s="7">
        <f t="shared" si="1113"/>
        <v>0</v>
      </c>
      <c r="O7373" s="7">
        <f t="shared" si="1114"/>
        <v>0</v>
      </c>
      <c r="P7373" s="7">
        <f>SUM(O7350:O7373)</f>
        <v>1.4724133370891402E-13</v>
      </c>
      <c r="Q7373" s="7">
        <f>SUMPRODUCT(B7350:B7373,E7350:E7373)+SUM(E7350:E7373)*$Z$21-SUMPRODUCT(B7350:B7373,L7350:L7373)+SUM(L7350:L7373)*ABS($Z$20)</f>
        <v>-814.97993999999926</v>
      </c>
      <c r="R7373" s="7"/>
      <c r="S7373" s="47">
        <f t="shared" si="1115"/>
        <v>0</v>
      </c>
      <c r="T7373" s="47">
        <f t="shared" si="1116"/>
        <v>0</v>
      </c>
      <c r="U7373" s="47">
        <f t="shared" si="1117"/>
        <v>266.76</v>
      </c>
      <c r="V7373" s="47">
        <f t="shared" si="1118"/>
        <v>154.88999999999999</v>
      </c>
      <c r="W7373" s="11">
        <f>IF(P7373&lt;&gt;Q7373,1,0)</f>
        <v>1</v>
      </c>
    </row>
    <row r="7374" spans="1:23" x14ac:dyDescent="0.45">
      <c r="A7374" t="s">
        <v>7379</v>
      </c>
      <c r="B7374">
        <v>116.28</v>
      </c>
      <c r="D7374" s="1" t="str">
        <f>VartojimasGamyba!J7370</f>
        <v>2024-07-04-00</v>
      </c>
      <c r="E7374" s="7">
        <f>VartojimasGamyba!G7370</f>
        <v>0.45900000000000002</v>
      </c>
      <c r="F7374" s="11"/>
      <c r="G7374" s="12">
        <f>G7373+H7374-I7374</f>
        <v>4.49</v>
      </c>
      <c r="H7374" s="12">
        <v>0</v>
      </c>
      <c r="I7374" s="12">
        <v>0.5100000000000009</v>
      </c>
      <c r="J7374" s="12">
        <v>0</v>
      </c>
      <c r="K7374" s="12"/>
      <c r="L7374" s="12">
        <f>VartojimasGamyba!H7370</f>
        <v>0</v>
      </c>
      <c r="M7374" s="19">
        <f t="shared" si="1112"/>
        <v>-7.7715611723760958E-16</v>
      </c>
      <c r="N7374" s="7">
        <f t="shared" si="1113"/>
        <v>-1.6830870031014911E-13</v>
      </c>
      <c r="O7374" s="7">
        <f t="shared" si="1114"/>
        <v>-1.6830870031014911E-13</v>
      </c>
      <c r="R7374" s="20" t="s">
        <v>8783</v>
      </c>
      <c r="S7374" s="47">
        <f t="shared" si="1115"/>
        <v>-7.7715611723760958E-16</v>
      </c>
      <c r="T7374" s="47">
        <f t="shared" si="1116"/>
        <v>0</v>
      </c>
      <c r="U7374" s="47">
        <f t="shared" si="1117"/>
        <v>216.57</v>
      </c>
      <c r="V7374" s="47">
        <f t="shared" si="1118"/>
        <v>104.7</v>
      </c>
      <c r="W7374" s="11"/>
    </row>
    <row r="7375" spans="1:23" x14ac:dyDescent="0.45">
      <c r="A7375" t="s">
        <v>7380</v>
      </c>
      <c r="B7375">
        <v>124.26</v>
      </c>
      <c r="D7375" s="1" t="str">
        <f>VartojimasGamyba!J7371</f>
        <v>2024-07-04-01</v>
      </c>
      <c r="E7375" s="7">
        <f>VartojimasGamyba!G7371</f>
        <v>1.5649999999999999</v>
      </c>
      <c r="F7375" s="11"/>
      <c r="G7375" s="12">
        <f t="shared" ref="G7375:G7397" si="1119">G7374+H7375-I7375</f>
        <v>2.7511111111111113</v>
      </c>
      <c r="H7375" s="12">
        <v>0</v>
      </c>
      <c r="I7375" s="12">
        <v>1.7388888888888889</v>
      </c>
      <c r="J7375" s="12">
        <v>0</v>
      </c>
      <c r="K7375" s="12"/>
      <c r="L7375" s="12">
        <f>VartojimasGamyba!H7371</f>
        <v>0</v>
      </c>
      <c r="M7375" s="19">
        <f t="shared" si="1112"/>
        <v>-2.2204460492503131E-16</v>
      </c>
      <c r="N7375" s="7">
        <f t="shared" si="1113"/>
        <v>-4.9860116035915783E-14</v>
      </c>
      <c r="O7375" s="7">
        <f t="shared" si="1114"/>
        <v>-4.9860116035915783E-14</v>
      </c>
      <c r="R7375" s="7"/>
      <c r="S7375" s="47">
        <f t="shared" si="1115"/>
        <v>-2.2204460492503131E-16</v>
      </c>
      <c r="T7375" s="47">
        <f t="shared" si="1116"/>
        <v>0</v>
      </c>
      <c r="U7375" s="47">
        <f t="shared" si="1117"/>
        <v>224.55</v>
      </c>
      <c r="V7375" s="47">
        <f t="shared" si="1118"/>
        <v>112.68</v>
      </c>
      <c r="W7375" s="11"/>
    </row>
    <row r="7376" spans="1:23" x14ac:dyDescent="0.45">
      <c r="A7376" t="s">
        <v>7381</v>
      </c>
      <c r="B7376">
        <v>114.7</v>
      </c>
      <c r="D7376" s="1" t="str">
        <f>VartojimasGamyba!J7372</f>
        <v>2024-07-04-02</v>
      </c>
      <c r="E7376" s="7">
        <f>VartojimasGamyba!G7372</f>
        <v>1.5069999999999999</v>
      </c>
      <c r="F7376" s="11"/>
      <c r="G7376" s="12">
        <f t="shared" si="1119"/>
        <v>1.0822222222222224</v>
      </c>
      <c r="H7376" s="12">
        <v>0</v>
      </c>
      <c r="I7376" s="12">
        <v>1.6688888888888889</v>
      </c>
      <c r="J7376" s="12">
        <v>0</v>
      </c>
      <c r="K7376" s="12"/>
      <c r="L7376" s="12">
        <f>VartojimasGamyba!H7372</f>
        <v>5.0000000000000001E-3</v>
      </c>
      <c r="M7376" s="19">
        <f t="shared" si="1112"/>
        <v>-1.0668549377257364E-16</v>
      </c>
      <c r="N7376" s="7">
        <f t="shared" si="1113"/>
        <v>-2.2936314306165606E-14</v>
      </c>
      <c r="O7376" s="7">
        <f t="shared" si="1114"/>
        <v>-2.2936314306165606E-14</v>
      </c>
      <c r="R7376" s="7"/>
      <c r="S7376" s="47">
        <f t="shared" si="1115"/>
        <v>-1.0668549377257364E-16</v>
      </c>
      <c r="T7376" s="47">
        <f t="shared" si="1116"/>
        <v>0</v>
      </c>
      <c r="U7376" s="47">
        <f t="shared" si="1117"/>
        <v>214.99</v>
      </c>
      <c r="V7376" s="47">
        <f t="shared" si="1118"/>
        <v>103.12</v>
      </c>
      <c r="W7376" s="11"/>
    </row>
    <row r="7377" spans="1:23" x14ac:dyDescent="0.45">
      <c r="A7377" t="s">
        <v>7382</v>
      </c>
      <c r="B7377">
        <v>93.54</v>
      </c>
      <c r="D7377" s="1" t="str">
        <f>VartojimasGamyba!J7373</f>
        <v>2024-07-04-03</v>
      </c>
      <c r="E7377" s="7">
        <f>VartojimasGamyba!G7373</f>
        <v>1.4279999999999999</v>
      </c>
      <c r="F7377" s="11"/>
      <c r="G7377" s="12">
        <f t="shared" si="1119"/>
        <v>0</v>
      </c>
      <c r="H7377" s="12">
        <v>0</v>
      </c>
      <c r="I7377" s="12">
        <v>1.0822222222222224</v>
      </c>
      <c r="J7377" s="12">
        <v>0</v>
      </c>
      <c r="K7377" s="12"/>
      <c r="L7377" s="12">
        <f>VartojimasGamyba!H7373</f>
        <v>9.2999999999999999E-2</v>
      </c>
      <c r="M7377" s="19">
        <f t="shared" si="1112"/>
        <v>0.36099999999999977</v>
      </c>
      <c r="N7377" s="7">
        <f t="shared" si="1113"/>
        <v>69.972629999999953</v>
      </c>
      <c r="O7377" s="7">
        <f t="shared" si="1114"/>
        <v>69.972629999999953</v>
      </c>
      <c r="R7377" s="7"/>
      <c r="S7377" s="47">
        <f t="shared" si="1115"/>
        <v>0.36099999999999977</v>
      </c>
      <c r="T7377" s="47">
        <f t="shared" si="1116"/>
        <v>0</v>
      </c>
      <c r="U7377" s="47">
        <f t="shared" si="1117"/>
        <v>193.83</v>
      </c>
      <c r="V7377" s="47">
        <f t="shared" si="1118"/>
        <v>81.960000000000008</v>
      </c>
      <c r="W7377" s="11"/>
    </row>
    <row r="7378" spans="1:23" x14ac:dyDescent="0.45">
      <c r="A7378" t="s">
        <v>7383</v>
      </c>
      <c r="B7378">
        <v>91.75</v>
      </c>
      <c r="D7378" s="1" t="str">
        <f>VartojimasGamyba!J7374</f>
        <v>2024-07-04-04</v>
      </c>
      <c r="E7378" s="7">
        <f>VartojimasGamyba!G7374</f>
        <v>1.2569999999999999</v>
      </c>
      <c r="F7378" s="11"/>
      <c r="G7378" s="12">
        <f t="shared" si="1119"/>
        <v>0</v>
      </c>
      <c r="H7378" s="12">
        <v>0</v>
      </c>
      <c r="I7378" s="12">
        <v>0</v>
      </c>
      <c r="J7378" s="12">
        <v>0</v>
      </c>
      <c r="K7378" s="12"/>
      <c r="L7378" s="12">
        <f>VartojimasGamyba!H7374</f>
        <v>0.378</v>
      </c>
      <c r="M7378" s="19">
        <f t="shared" si="1112"/>
        <v>0.87899999999999989</v>
      </c>
      <c r="N7378" s="7">
        <f t="shared" si="1113"/>
        <v>168.80315999999999</v>
      </c>
      <c r="O7378" s="7">
        <f t="shared" si="1114"/>
        <v>168.80315999999999</v>
      </c>
      <c r="R7378" s="7"/>
      <c r="S7378" s="47">
        <f t="shared" si="1115"/>
        <v>0.87899999999999989</v>
      </c>
      <c r="T7378" s="47">
        <f t="shared" si="1116"/>
        <v>0</v>
      </c>
      <c r="U7378" s="47">
        <f t="shared" si="1117"/>
        <v>192.04000000000002</v>
      </c>
      <c r="V7378" s="47">
        <f t="shared" si="1118"/>
        <v>80.17</v>
      </c>
      <c r="W7378" s="11"/>
    </row>
    <row r="7379" spans="1:23" x14ac:dyDescent="0.45">
      <c r="A7379" t="s">
        <v>7384</v>
      </c>
      <c r="B7379">
        <v>92.41</v>
      </c>
      <c r="D7379" s="1" t="str">
        <f>VartojimasGamyba!J7375</f>
        <v>2024-07-04-05</v>
      </c>
      <c r="E7379" s="7">
        <f>VartojimasGamyba!G7375</f>
        <v>0.72099999999999997</v>
      </c>
      <c r="F7379" s="11"/>
      <c r="G7379" s="12">
        <f t="shared" si="1119"/>
        <v>0.41299999999999992</v>
      </c>
      <c r="H7379" s="12">
        <v>0.41299999999999992</v>
      </c>
      <c r="I7379" s="12">
        <v>0</v>
      </c>
      <c r="J7379" s="12">
        <v>0</v>
      </c>
      <c r="K7379" s="12"/>
      <c r="L7379" s="12">
        <f>VartojimasGamyba!H7375</f>
        <v>1.1339999999999999</v>
      </c>
      <c r="M7379" s="19">
        <f t="shared" si="1112"/>
        <v>0</v>
      </c>
      <c r="N7379" s="7">
        <f t="shared" si="1113"/>
        <v>0</v>
      </c>
      <c r="O7379" s="7">
        <f t="shared" si="1114"/>
        <v>0</v>
      </c>
      <c r="R7379" s="7"/>
      <c r="S7379" s="47">
        <f t="shared" si="1115"/>
        <v>0.41299999999999992</v>
      </c>
      <c r="T7379" s="47">
        <f t="shared" si="1116"/>
        <v>0.41299999999999992</v>
      </c>
      <c r="U7379" s="47">
        <f t="shared" si="1117"/>
        <v>192.7</v>
      </c>
      <c r="V7379" s="47">
        <f t="shared" si="1118"/>
        <v>80.83</v>
      </c>
      <c r="W7379" s="11"/>
    </row>
    <row r="7380" spans="1:23" x14ac:dyDescent="0.45">
      <c r="A7380" t="s">
        <v>7385</v>
      </c>
      <c r="B7380">
        <v>104.5</v>
      </c>
      <c r="D7380" s="1" t="str">
        <f>VartojimasGamyba!J7376</f>
        <v>2024-07-04-06</v>
      </c>
      <c r="E7380" s="7">
        <f>VartojimasGamyba!G7376</f>
        <v>0</v>
      </c>
      <c r="F7380" s="11"/>
      <c r="G7380" s="12">
        <f t="shared" si="1119"/>
        <v>2.8889999999999998</v>
      </c>
      <c r="H7380" s="12">
        <v>2.476</v>
      </c>
      <c r="I7380" s="12">
        <v>0</v>
      </c>
      <c r="J7380" s="12">
        <v>0</v>
      </c>
      <c r="K7380" s="12"/>
      <c r="L7380" s="12">
        <f>VartojimasGamyba!H7376</f>
        <v>2.476</v>
      </c>
      <c r="M7380" s="19">
        <f t="shared" si="1112"/>
        <v>0</v>
      </c>
      <c r="N7380" s="7">
        <f t="shared" si="1113"/>
        <v>0</v>
      </c>
      <c r="O7380" s="7">
        <f t="shared" si="1114"/>
        <v>0</v>
      </c>
      <c r="R7380" s="7"/>
      <c r="S7380" s="47">
        <f t="shared" si="1115"/>
        <v>2.476</v>
      </c>
      <c r="T7380" s="47">
        <f t="shared" si="1116"/>
        <v>2.476</v>
      </c>
      <c r="U7380" s="47">
        <f t="shared" si="1117"/>
        <v>204.79000000000002</v>
      </c>
      <c r="V7380" s="47">
        <f t="shared" si="1118"/>
        <v>92.92</v>
      </c>
      <c r="W7380" s="11"/>
    </row>
    <row r="7381" spans="1:23" x14ac:dyDescent="0.45">
      <c r="A7381" t="s">
        <v>7386</v>
      </c>
      <c r="B7381">
        <v>190</v>
      </c>
      <c r="D7381" s="1" t="str">
        <f>VartojimasGamyba!J7377</f>
        <v>2024-07-04-07</v>
      </c>
      <c r="E7381" s="7">
        <f>VartojimasGamyba!G7377</f>
        <v>0</v>
      </c>
      <c r="F7381" s="11"/>
      <c r="G7381" s="12">
        <f t="shared" si="1119"/>
        <v>2.8890000000000002</v>
      </c>
      <c r="H7381" s="12">
        <v>4.4408920985006262E-16</v>
      </c>
      <c r="I7381" s="12">
        <v>0</v>
      </c>
      <c r="J7381" s="12">
        <v>3.1850000000000001</v>
      </c>
      <c r="K7381" s="12"/>
      <c r="L7381" s="12">
        <f>VartojimasGamyba!H7377</f>
        <v>3.1850000000000001</v>
      </c>
      <c r="M7381" s="19">
        <f t="shared" si="1112"/>
        <v>0</v>
      </c>
      <c r="N7381" s="7">
        <f t="shared" si="1113"/>
        <v>-568.26769999999999</v>
      </c>
      <c r="O7381" s="7">
        <f t="shared" si="1114"/>
        <v>0</v>
      </c>
      <c r="R7381" s="7"/>
      <c r="S7381" s="47">
        <f t="shared" si="1115"/>
        <v>3.1850000000000001</v>
      </c>
      <c r="T7381" s="47">
        <f t="shared" si="1116"/>
        <v>3.1850000000000001</v>
      </c>
      <c r="U7381" s="47">
        <f t="shared" si="1117"/>
        <v>290.29000000000002</v>
      </c>
      <c r="V7381" s="47">
        <f t="shared" si="1118"/>
        <v>178.42</v>
      </c>
      <c r="W7381" s="11"/>
    </row>
    <row r="7382" spans="1:23" x14ac:dyDescent="0.45">
      <c r="A7382" t="s">
        <v>7387</v>
      </c>
      <c r="B7382">
        <v>220.1</v>
      </c>
      <c r="D7382" s="1" t="str">
        <f>VartojimasGamyba!J7378</f>
        <v>2024-07-04-08</v>
      </c>
      <c r="E7382" s="7">
        <f>VartojimasGamyba!G7378</f>
        <v>1.482</v>
      </c>
      <c r="F7382" s="11"/>
      <c r="G7382" s="12">
        <f t="shared" si="1119"/>
        <v>1.6245555555555558</v>
      </c>
      <c r="H7382" s="12">
        <v>0</v>
      </c>
      <c r="I7382" s="12">
        <v>1.2644444444444445</v>
      </c>
      <c r="J7382" s="12">
        <v>0</v>
      </c>
      <c r="K7382" s="12"/>
      <c r="L7382" s="12">
        <f>VartojimasGamyba!H7378</f>
        <v>0.34399999999999997</v>
      </c>
      <c r="M7382" s="19">
        <f t="shared" si="1112"/>
        <v>0</v>
      </c>
      <c r="N7382" s="7">
        <f t="shared" si="1113"/>
        <v>0</v>
      </c>
      <c r="O7382" s="7">
        <f t="shared" si="1114"/>
        <v>0</v>
      </c>
      <c r="R7382" s="7"/>
      <c r="S7382" s="47">
        <f t="shared" si="1115"/>
        <v>0</v>
      </c>
      <c r="T7382" s="47">
        <f t="shared" si="1116"/>
        <v>0</v>
      </c>
      <c r="U7382" s="47">
        <f t="shared" si="1117"/>
        <v>320.39</v>
      </c>
      <c r="V7382" s="47">
        <f t="shared" si="1118"/>
        <v>208.51999999999998</v>
      </c>
      <c r="W7382" s="11"/>
    </row>
    <row r="7383" spans="1:23" x14ac:dyDescent="0.45">
      <c r="A7383" t="s">
        <v>7388</v>
      </c>
      <c r="B7383">
        <v>220.08</v>
      </c>
      <c r="D7383" s="1" t="str">
        <f>VartojimasGamyba!J7379</f>
        <v>2024-07-04-09</v>
      </c>
      <c r="E7383" s="7">
        <f>VartojimasGamyba!G7379</f>
        <v>1.0209999999999999</v>
      </c>
      <c r="F7383" s="11"/>
      <c r="G7383" s="12">
        <f t="shared" si="1119"/>
        <v>1.5101111111111114</v>
      </c>
      <c r="H7383" s="12">
        <v>0</v>
      </c>
      <c r="I7383" s="12">
        <v>0.11444444444444432</v>
      </c>
      <c r="J7383" s="12">
        <v>0</v>
      </c>
      <c r="K7383" s="12"/>
      <c r="L7383" s="12">
        <f>VartojimasGamyba!H7379</f>
        <v>0.91800000000000004</v>
      </c>
      <c r="M7383" s="19">
        <f t="shared" si="1112"/>
        <v>0</v>
      </c>
      <c r="N7383" s="7">
        <f t="shared" si="1113"/>
        <v>0</v>
      </c>
      <c r="O7383" s="7">
        <f t="shared" si="1114"/>
        <v>0</v>
      </c>
      <c r="R7383" s="7"/>
      <c r="S7383" s="47">
        <f t="shared" si="1115"/>
        <v>0</v>
      </c>
      <c r="T7383" s="47">
        <f t="shared" si="1116"/>
        <v>0</v>
      </c>
      <c r="U7383" s="47">
        <f t="shared" si="1117"/>
        <v>320.37</v>
      </c>
      <c r="V7383" s="47">
        <f t="shared" si="1118"/>
        <v>208.5</v>
      </c>
      <c r="W7383" s="11"/>
    </row>
    <row r="7384" spans="1:23" x14ac:dyDescent="0.45">
      <c r="A7384" t="s">
        <v>7389</v>
      </c>
      <c r="B7384">
        <v>146.79</v>
      </c>
      <c r="D7384" s="1" t="str">
        <f>VartojimasGamyba!J7380</f>
        <v>2024-07-04-10</v>
      </c>
      <c r="E7384" s="7">
        <f>VartojimasGamyba!G7380</f>
        <v>1.0309999999999999</v>
      </c>
      <c r="F7384" s="11"/>
      <c r="G7384" s="12">
        <f t="shared" si="1119"/>
        <v>2.7271111111111122</v>
      </c>
      <c r="H7384" s="12">
        <v>1.2170000000000005</v>
      </c>
      <c r="I7384" s="12">
        <v>0</v>
      </c>
      <c r="J7384" s="12">
        <v>0</v>
      </c>
      <c r="K7384" s="12"/>
      <c r="L7384" s="12">
        <f>VartojimasGamyba!H7380</f>
        <v>2.2480000000000002</v>
      </c>
      <c r="M7384" s="19">
        <f t="shared" si="1112"/>
        <v>0</v>
      </c>
      <c r="N7384" s="7">
        <f t="shared" si="1113"/>
        <v>0</v>
      </c>
      <c r="O7384" s="7">
        <f t="shared" si="1114"/>
        <v>0</v>
      </c>
      <c r="R7384" s="7"/>
      <c r="S7384" s="47">
        <f t="shared" si="1115"/>
        <v>1.2170000000000003</v>
      </c>
      <c r="T7384" s="47">
        <f t="shared" si="1116"/>
        <v>1.2170000000000003</v>
      </c>
      <c r="U7384" s="47">
        <f t="shared" si="1117"/>
        <v>247.07999999999998</v>
      </c>
      <c r="V7384" s="47">
        <f t="shared" si="1118"/>
        <v>135.20999999999998</v>
      </c>
      <c r="W7384" s="11"/>
    </row>
    <row r="7385" spans="1:23" x14ac:dyDescent="0.45">
      <c r="A7385" t="s">
        <v>7390</v>
      </c>
      <c r="B7385">
        <v>64</v>
      </c>
      <c r="D7385" s="1" t="str">
        <f>VartojimasGamyba!J7381</f>
        <v>2024-07-04-11</v>
      </c>
      <c r="E7385" s="7">
        <f>VartojimasGamyba!G7381</f>
        <v>0.876</v>
      </c>
      <c r="F7385" s="11"/>
      <c r="G7385" s="12">
        <f t="shared" si="1119"/>
        <v>4.7210000000000001</v>
      </c>
      <c r="H7385" s="12">
        <v>1.9938888888888884</v>
      </c>
      <c r="I7385" s="12">
        <v>0</v>
      </c>
      <c r="J7385" s="12">
        <v>0</v>
      </c>
      <c r="K7385" s="12"/>
      <c r="L7385" s="12">
        <f>VartojimasGamyba!H7381</f>
        <v>2.8530000000000002</v>
      </c>
      <c r="M7385" s="19">
        <f t="shared" si="1112"/>
        <v>1.6888888888888065E-2</v>
      </c>
      <c r="N7385" s="7">
        <f t="shared" si="1113"/>
        <v>2.7746755555554206</v>
      </c>
      <c r="O7385" s="7">
        <f t="shared" si="1114"/>
        <v>2.7746755555554206</v>
      </c>
      <c r="R7385" s="7"/>
      <c r="S7385" s="47">
        <f t="shared" si="1115"/>
        <v>1.9938888888888884</v>
      </c>
      <c r="T7385" s="47">
        <f t="shared" si="1116"/>
        <v>1.9770000000000003</v>
      </c>
      <c r="U7385" s="47">
        <f t="shared" si="1117"/>
        <v>164.29000000000002</v>
      </c>
      <c r="V7385" s="47">
        <f t="shared" si="1118"/>
        <v>52.42</v>
      </c>
      <c r="W7385" s="11"/>
    </row>
    <row r="7386" spans="1:23" x14ac:dyDescent="0.45">
      <c r="A7386" t="s">
        <v>7391</v>
      </c>
      <c r="B7386">
        <v>71.599999999999994</v>
      </c>
      <c r="D7386" s="1" t="str">
        <f>VartojimasGamyba!J7382</f>
        <v>2024-07-04-12</v>
      </c>
      <c r="E7386" s="7">
        <f>VartojimasGamyba!G7382</f>
        <v>0.499</v>
      </c>
      <c r="F7386" s="11"/>
      <c r="G7386" s="12">
        <f t="shared" si="1119"/>
        <v>6.3479999999999999</v>
      </c>
      <c r="H7386" s="12">
        <v>1.6269999999999998</v>
      </c>
      <c r="I7386" s="12">
        <v>0</v>
      </c>
      <c r="J7386" s="12">
        <v>0</v>
      </c>
      <c r="K7386" s="12"/>
      <c r="L7386" s="12">
        <f>VartojimasGamyba!H7382</f>
        <v>2.1259999999999999</v>
      </c>
      <c r="M7386" s="19">
        <f t="shared" si="1112"/>
        <v>0</v>
      </c>
      <c r="N7386" s="7">
        <f t="shared" si="1113"/>
        <v>0</v>
      </c>
      <c r="O7386" s="7">
        <f t="shared" si="1114"/>
        <v>0</v>
      </c>
      <c r="R7386" s="7"/>
      <c r="S7386" s="47">
        <f t="shared" si="1115"/>
        <v>1.6269999999999998</v>
      </c>
      <c r="T7386" s="47">
        <f t="shared" si="1116"/>
        <v>1.6269999999999998</v>
      </c>
      <c r="U7386" s="47">
        <f t="shared" si="1117"/>
        <v>171.89</v>
      </c>
      <c r="V7386" s="47">
        <f t="shared" si="1118"/>
        <v>60.019999999999996</v>
      </c>
      <c r="W7386" s="11"/>
    </row>
    <row r="7387" spans="1:23" x14ac:dyDescent="0.45">
      <c r="A7387" t="s">
        <v>7392</v>
      </c>
      <c r="B7387">
        <v>72.489999999999995</v>
      </c>
      <c r="D7387" s="1" t="str">
        <f>VartojimasGamyba!J7383</f>
        <v>2024-07-04-13</v>
      </c>
      <c r="E7387" s="7">
        <f>VartojimasGamyba!G7383</f>
        <v>1.5940000000000001</v>
      </c>
      <c r="F7387" s="11"/>
      <c r="G7387" s="12">
        <f t="shared" si="1119"/>
        <v>6.3479999999999999</v>
      </c>
      <c r="H7387" s="12">
        <v>0</v>
      </c>
      <c r="I7387" s="12">
        <v>0</v>
      </c>
      <c r="J7387" s="12">
        <v>0</v>
      </c>
      <c r="K7387" s="12"/>
      <c r="L7387" s="12">
        <f>VartojimasGamyba!H7383</f>
        <v>1.55</v>
      </c>
      <c r="M7387" s="19">
        <f t="shared" si="1112"/>
        <v>4.4000000000000039E-2</v>
      </c>
      <c r="N7387" s="7">
        <f t="shared" si="1113"/>
        <v>7.6023200000000068</v>
      </c>
      <c r="O7387" s="7">
        <f t="shared" si="1114"/>
        <v>7.6023200000000068</v>
      </c>
      <c r="R7387" s="7"/>
      <c r="S7387" s="47">
        <f t="shared" si="1115"/>
        <v>4.4000000000000039E-2</v>
      </c>
      <c r="T7387" s="47">
        <f t="shared" si="1116"/>
        <v>0</v>
      </c>
      <c r="U7387" s="47">
        <f t="shared" si="1117"/>
        <v>172.78</v>
      </c>
      <c r="V7387" s="47">
        <f t="shared" si="1118"/>
        <v>60.91</v>
      </c>
      <c r="W7387" s="11"/>
    </row>
    <row r="7388" spans="1:23" x14ac:dyDescent="0.45">
      <c r="A7388" t="s">
        <v>7393</v>
      </c>
      <c r="B7388">
        <v>71.900000000000006</v>
      </c>
      <c r="D7388" s="1" t="str">
        <f>VartojimasGamyba!J7384</f>
        <v>2024-07-04-14</v>
      </c>
      <c r="E7388" s="7">
        <f>VartojimasGamyba!G7384</f>
        <v>2.0409999999999999</v>
      </c>
      <c r="F7388" s="11"/>
      <c r="G7388" s="12">
        <f t="shared" si="1119"/>
        <v>6.3479999999999999</v>
      </c>
      <c r="H7388" s="12">
        <v>0</v>
      </c>
      <c r="I7388" s="12">
        <v>0</v>
      </c>
      <c r="J7388" s="12">
        <v>0</v>
      </c>
      <c r="K7388" s="12"/>
      <c r="L7388" s="12">
        <f>VartojimasGamyba!H7384</f>
        <v>0.76100000000000001</v>
      </c>
      <c r="M7388" s="19">
        <f t="shared" si="1112"/>
        <v>1.2799999999999998</v>
      </c>
      <c r="N7388" s="7">
        <f t="shared" si="1113"/>
        <v>220.40319999999997</v>
      </c>
      <c r="O7388" s="7">
        <f t="shared" si="1114"/>
        <v>220.40319999999997</v>
      </c>
      <c r="R7388" s="7"/>
      <c r="S7388" s="47">
        <f t="shared" si="1115"/>
        <v>1.2799999999999998</v>
      </c>
      <c r="T7388" s="47">
        <f t="shared" si="1116"/>
        <v>0</v>
      </c>
      <c r="U7388" s="47">
        <f t="shared" si="1117"/>
        <v>172.19</v>
      </c>
      <c r="V7388" s="47">
        <f t="shared" si="1118"/>
        <v>60.320000000000007</v>
      </c>
      <c r="W7388" s="11"/>
    </row>
    <row r="7389" spans="1:23" x14ac:dyDescent="0.45">
      <c r="A7389" t="s">
        <v>7394</v>
      </c>
      <c r="B7389">
        <v>71.69</v>
      </c>
      <c r="D7389" s="1" t="str">
        <f>VartojimasGamyba!J7385</f>
        <v>2024-07-04-15</v>
      </c>
      <c r="E7389" s="7">
        <f>VartojimasGamyba!G7385</f>
        <v>2.1179999999999999</v>
      </c>
      <c r="F7389" s="11"/>
      <c r="G7389" s="12">
        <f t="shared" si="1119"/>
        <v>6.3479999999999999</v>
      </c>
      <c r="H7389" s="12">
        <v>0</v>
      </c>
      <c r="I7389" s="12">
        <v>0</v>
      </c>
      <c r="J7389" s="12">
        <v>0</v>
      </c>
      <c r="K7389" s="12"/>
      <c r="L7389" s="12">
        <f>VartojimasGamyba!H7385</f>
        <v>0.74</v>
      </c>
      <c r="M7389" s="19">
        <f t="shared" si="1112"/>
        <v>1.3779999999999999</v>
      </c>
      <c r="N7389" s="7">
        <f t="shared" si="1113"/>
        <v>236.98844</v>
      </c>
      <c r="O7389" s="7">
        <f t="shared" si="1114"/>
        <v>236.98844</v>
      </c>
      <c r="R7389" s="7"/>
      <c r="S7389" s="47">
        <f t="shared" si="1115"/>
        <v>1.3779999999999999</v>
      </c>
      <c r="T7389" s="47">
        <f t="shared" si="1116"/>
        <v>0</v>
      </c>
      <c r="U7389" s="47">
        <f t="shared" si="1117"/>
        <v>171.98000000000002</v>
      </c>
      <c r="V7389" s="47">
        <f t="shared" si="1118"/>
        <v>60.11</v>
      </c>
      <c r="W7389" s="11"/>
    </row>
    <row r="7390" spans="1:23" x14ac:dyDescent="0.45">
      <c r="A7390" t="s">
        <v>7395</v>
      </c>
      <c r="B7390">
        <v>67.650000000000006</v>
      </c>
      <c r="D7390" s="1" t="str">
        <f>VartojimasGamyba!J7386</f>
        <v>2024-07-04-16</v>
      </c>
      <c r="E7390" s="7">
        <f>VartojimasGamyba!G7386</f>
        <v>5.8999999999999997E-2</v>
      </c>
      <c r="F7390" s="11"/>
      <c r="G7390" s="12">
        <f t="shared" si="1119"/>
        <v>6.67</v>
      </c>
      <c r="H7390" s="12">
        <v>0.32200000000000001</v>
      </c>
      <c r="I7390" s="12">
        <v>0</v>
      </c>
      <c r="J7390" s="12">
        <v>0</v>
      </c>
      <c r="K7390" s="12"/>
      <c r="L7390" s="12">
        <f>VartojimasGamyba!H7386</f>
        <v>0.38100000000000001</v>
      </c>
      <c r="M7390" s="19">
        <f t="shared" si="1112"/>
        <v>0</v>
      </c>
      <c r="N7390" s="7">
        <f t="shared" si="1113"/>
        <v>0</v>
      </c>
      <c r="O7390" s="7">
        <f t="shared" si="1114"/>
        <v>0</v>
      </c>
      <c r="R7390" s="7"/>
      <c r="S7390" s="47">
        <f t="shared" si="1115"/>
        <v>0.32200000000000001</v>
      </c>
      <c r="T7390" s="47">
        <f t="shared" si="1116"/>
        <v>0.32200000000000001</v>
      </c>
      <c r="U7390" s="47">
        <f t="shared" si="1117"/>
        <v>167.94</v>
      </c>
      <c r="V7390" s="47">
        <f t="shared" si="1118"/>
        <v>56.070000000000007</v>
      </c>
      <c r="W7390" s="11"/>
    </row>
    <row r="7391" spans="1:23" x14ac:dyDescent="0.45">
      <c r="A7391" t="s">
        <v>7396</v>
      </c>
      <c r="B7391">
        <v>81.87</v>
      </c>
      <c r="D7391" s="1" t="str">
        <f>VartojimasGamyba!J7387</f>
        <v>2024-07-04-17</v>
      </c>
      <c r="E7391" s="7">
        <f>VartojimasGamyba!G7387</f>
        <v>0.115</v>
      </c>
      <c r="F7391" s="11"/>
      <c r="G7391" s="12">
        <f t="shared" si="1119"/>
        <v>6.67</v>
      </c>
      <c r="H7391" s="12">
        <v>0</v>
      </c>
      <c r="I7391" s="12">
        <v>0</v>
      </c>
      <c r="J7391" s="12">
        <v>0</v>
      </c>
      <c r="K7391" s="12"/>
      <c r="L7391" s="12">
        <f>VartojimasGamyba!H7387</f>
        <v>0.109</v>
      </c>
      <c r="M7391" s="19">
        <f t="shared" si="1112"/>
        <v>6.0000000000000053E-3</v>
      </c>
      <c r="N7391" s="7">
        <f t="shared" si="1113"/>
        <v>1.092960000000001</v>
      </c>
      <c r="O7391" s="7">
        <f t="shared" si="1114"/>
        <v>1.092960000000001</v>
      </c>
      <c r="R7391" s="7"/>
      <c r="S7391" s="47">
        <f t="shared" si="1115"/>
        <v>6.0000000000000053E-3</v>
      </c>
      <c r="T7391" s="47">
        <f t="shared" si="1116"/>
        <v>0</v>
      </c>
      <c r="U7391" s="47">
        <f t="shared" si="1117"/>
        <v>182.16000000000003</v>
      </c>
      <c r="V7391" s="47">
        <f t="shared" si="1118"/>
        <v>70.290000000000006</v>
      </c>
      <c r="W7391" s="11"/>
    </row>
    <row r="7392" spans="1:23" x14ac:dyDescent="0.45">
      <c r="A7392" t="s">
        <v>7397</v>
      </c>
      <c r="B7392">
        <v>107.8</v>
      </c>
      <c r="D7392" s="1" t="str">
        <f>VartojimasGamyba!J7388</f>
        <v>2024-07-04-18</v>
      </c>
      <c r="E7392" s="7">
        <f>VartojimasGamyba!G7388</f>
        <v>0.23200000000000001</v>
      </c>
      <c r="F7392" s="11"/>
      <c r="G7392" s="12">
        <f t="shared" si="1119"/>
        <v>6.4422222222222221</v>
      </c>
      <c r="H7392" s="12">
        <v>0</v>
      </c>
      <c r="I7392" s="12">
        <v>0.22777777777777777</v>
      </c>
      <c r="J7392" s="12">
        <v>0</v>
      </c>
      <c r="K7392" s="12"/>
      <c r="L7392" s="12">
        <f>VartojimasGamyba!H7388</f>
        <v>2.7E-2</v>
      </c>
      <c r="M7392" s="19">
        <f t="shared" si="1112"/>
        <v>0</v>
      </c>
      <c r="N7392" s="7">
        <f t="shared" si="1113"/>
        <v>0</v>
      </c>
      <c r="O7392" s="7">
        <f t="shared" si="1114"/>
        <v>0</v>
      </c>
      <c r="R7392" s="7"/>
      <c r="S7392" s="47">
        <f t="shared" si="1115"/>
        <v>0</v>
      </c>
      <c r="T7392" s="47">
        <f t="shared" si="1116"/>
        <v>0</v>
      </c>
      <c r="U7392" s="47">
        <f t="shared" si="1117"/>
        <v>208.09</v>
      </c>
      <c r="V7392" s="47">
        <f t="shared" si="1118"/>
        <v>96.22</v>
      </c>
      <c r="W7392" s="11"/>
    </row>
    <row r="7393" spans="1:23" x14ac:dyDescent="0.45">
      <c r="A7393" t="s">
        <v>7398</v>
      </c>
      <c r="B7393">
        <v>200</v>
      </c>
      <c r="D7393" s="1" t="str">
        <f>VartojimasGamyba!J7389</f>
        <v>2024-07-04-19</v>
      </c>
      <c r="E7393" s="7">
        <f>VartojimasGamyba!G7389</f>
        <v>0.34100000000000003</v>
      </c>
      <c r="F7393" s="11"/>
      <c r="G7393" s="12">
        <f t="shared" si="1119"/>
        <v>6.0633333333333335</v>
      </c>
      <c r="H7393" s="12">
        <v>0</v>
      </c>
      <c r="I7393" s="12">
        <v>0.37888888888888894</v>
      </c>
      <c r="J7393" s="12">
        <v>0</v>
      </c>
      <c r="K7393" s="12"/>
      <c r="L7393" s="12">
        <f>VartojimasGamyba!H7389</f>
        <v>0</v>
      </c>
      <c r="M7393" s="19">
        <f t="shared" si="1112"/>
        <v>-5.5511151231257827E-17</v>
      </c>
      <c r="N7393" s="7">
        <f t="shared" si="1113"/>
        <v>-1.6669443603234414E-14</v>
      </c>
      <c r="O7393" s="7">
        <f t="shared" si="1114"/>
        <v>-1.6669443603234414E-14</v>
      </c>
      <c r="R7393" s="7"/>
      <c r="S7393" s="47">
        <f t="shared" si="1115"/>
        <v>-5.5511151231257827E-17</v>
      </c>
      <c r="T7393" s="47">
        <f t="shared" si="1116"/>
        <v>0</v>
      </c>
      <c r="U7393" s="47">
        <f t="shared" si="1117"/>
        <v>300.29000000000002</v>
      </c>
      <c r="V7393" s="47">
        <f t="shared" si="1118"/>
        <v>188.42</v>
      </c>
      <c r="W7393" s="11"/>
    </row>
    <row r="7394" spans="1:23" x14ac:dyDescent="0.45">
      <c r="A7394" t="s">
        <v>7399</v>
      </c>
      <c r="B7394">
        <v>220.09</v>
      </c>
      <c r="D7394" s="1" t="str">
        <f>VartojimasGamyba!J7390</f>
        <v>2024-07-04-20</v>
      </c>
      <c r="E7394" s="7">
        <f>VartojimasGamyba!G7390</f>
        <v>0.28199999999999997</v>
      </c>
      <c r="F7394" s="11"/>
      <c r="G7394" s="12">
        <f t="shared" si="1119"/>
        <v>5.75</v>
      </c>
      <c r="H7394" s="12">
        <v>0</v>
      </c>
      <c r="I7394" s="12">
        <v>0.3133333333333333</v>
      </c>
      <c r="J7394" s="12">
        <v>0</v>
      </c>
      <c r="K7394" s="12"/>
      <c r="L7394" s="12">
        <f>VartojimasGamyba!H7390</f>
        <v>0</v>
      </c>
      <c r="M7394" s="19">
        <f t="shared" si="1112"/>
        <v>0</v>
      </c>
      <c r="N7394" s="7">
        <f t="shared" si="1113"/>
        <v>0</v>
      </c>
      <c r="O7394" s="7">
        <f t="shared" si="1114"/>
        <v>0</v>
      </c>
      <c r="P7394" s="7" t="s">
        <v>8873</v>
      </c>
      <c r="R7394" s="7"/>
      <c r="S7394" s="47">
        <f t="shared" si="1115"/>
        <v>0</v>
      </c>
      <c r="T7394" s="47">
        <f t="shared" si="1116"/>
        <v>0</v>
      </c>
      <c r="U7394" s="47">
        <f t="shared" si="1117"/>
        <v>320.38</v>
      </c>
      <c r="V7394" s="47">
        <f t="shared" si="1118"/>
        <v>208.51</v>
      </c>
      <c r="W7394" s="11"/>
    </row>
    <row r="7395" spans="1:23" x14ac:dyDescent="0.45">
      <c r="A7395" t="s">
        <v>7400</v>
      </c>
      <c r="B7395">
        <v>220.05</v>
      </c>
      <c r="D7395" s="1" t="str">
        <f>VartojimasGamyba!J7391</f>
        <v>2024-07-04-21</v>
      </c>
      <c r="E7395" s="7">
        <f>VartojimasGamyba!G7391</f>
        <v>0.22</v>
      </c>
      <c r="F7395" s="11"/>
      <c r="G7395" s="12">
        <f t="shared" si="1119"/>
        <v>5.5055555555555555</v>
      </c>
      <c r="H7395" s="12">
        <v>0</v>
      </c>
      <c r="I7395" s="12">
        <v>0.24444444444444446</v>
      </c>
      <c r="J7395" s="12">
        <v>0</v>
      </c>
      <c r="K7395" s="12"/>
      <c r="L7395" s="12">
        <f>VartojimasGamyba!H7391</f>
        <v>0</v>
      </c>
      <c r="M7395" s="19">
        <f t="shared" si="1112"/>
        <v>-2.7755575615628914E-17</v>
      </c>
      <c r="N7395" s="7">
        <f t="shared" si="1113"/>
        <v>-8.891221092710567E-15</v>
      </c>
      <c r="O7395" s="7">
        <f t="shared" si="1114"/>
        <v>-8.891221092710567E-15</v>
      </c>
      <c r="P7395" s="7">
        <f>SUM(N7374:N7397)</f>
        <v>139.36968555555507</v>
      </c>
      <c r="R7395" s="7"/>
      <c r="S7395" s="47">
        <f t="shared" si="1115"/>
        <v>-2.7755575615628914E-17</v>
      </c>
      <c r="T7395" s="47">
        <f t="shared" si="1116"/>
        <v>0</v>
      </c>
      <c r="U7395" s="47">
        <f t="shared" si="1117"/>
        <v>320.34000000000003</v>
      </c>
      <c r="V7395" s="47">
        <f t="shared" si="1118"/>
        <v>208.47</v>
      </c>
      <c r="W7395" s="11"/>
    </row>
    <row r="7396" spans="1:23" x14ac:dyDescent="0.45">
      <c r="A7396" t="s">
        <v>7401</v>
      </c>
      <c r="B7396">
        <v>142.18</v>
      </c>
      <c r="D7396" s="1" t="str">
        <f>VartojimasGamyba!J7392</f>
        <v>2024-07-04-22</v>
      </c>
      <c r="E7396" s="7">
        <f>VartojimasGamyba!G7392</f>
        <v>0.19400000000000001</v>
      </c>
      <c r="F7396" s="11"/>
      <c r="G7396" s="12">
        <f t="shared" si="1119"/>
        <v>5.29</v>
      </c>
      <c r="H7396" s="12">
        <v>0</v>
      </c>
      <c r="I7396" s="12">
        <v>0.21555555555555558</v>
      </c>
      <c r="J7396" s="12">
        <v>0</v>
      </c>
      <c r="K7396" s="12"/>
      <c r="L7396" s="12">
        <f>VartojimasGamyba!H7392</f>
        <v>0</v>
      </c>
      <c r="M7396" s="19">
        <f t="shared" si="1112"/>
        <v>-2.7755575615628914E-17</v>
      </c>
      <c r="N7396" s="7">
        <f t="shared" si="1113"/>
        <v>-6.7298944195215434E-15</v>
      </c>
      <c r="O7396" s="7">
        <f t="shared" si="1114"/>
        <v>-6.7298944195215434E-15</v>
      </c>
      <c r="P7396" s="7" t="s">
        <v>8872</v>
      </c>
      <c r="R7396" s="7"/>
      <c r="S7396" s="47">
        <f t="shared" si="1115"/>
        <v>-2.7755575615628914E-17</v>
      </c>
      <c r="T7396" s="47">
        <f t="shared" si="1116"/>
        <v>0</v>
      </c>
      <c r="U7396" s="47">
        <f t="shared" si="1117"/>
        <v>242.47000000000003</v>
      </c>
      <c r="V7396" s="47">
        <f t="shared" si="1118"/>
        <v>130.6</v>
      </c>
      <c r="W7396" s="11"/>
    </row>
    <row r="7397" spans="1:23" x14ac:dyDescent="0.45">
      <c r="A7397" t="s">
        <v>7402</v>
      </c>
      <c r="B7397">
        <v>127.08</v>
      </c>
      <c r="D7397" s="1" t="str">
        <f>VartojimasGamyba!J7393</f>
        <v>2024-07-04-23</v>
      </c>
      <c r="E7397" s="7">
        <f>VartojimasGamyba!G7393</f>
        <v>0.26100000000000001</v>
      </c>
      <c r="F7397" s="11"/>
      <c r="G7397" s="12">
        <f t="shared" si="1119"/>
        <v>5</v>
      </c>
      <c r="H7397" s="12">
        <v>0</v>
      </c>
      <c r="I7397" s="12">
        <v>0.29000000000000004</v>
      </c>
      <c r="J7397" s="12">
        <v>0</v>
      </c>
      <c r="K7397" s="12"/>
      <c r="L7397" s="12">
        <f>VartojimasGamyba!H7393</f>
        <v>0</v>
      </c>
      <c r="M7397" s="19">
        <f t="shared" si="1112"/>
        <v>-5.5511151231257827E-17</v>
      </c>
      <c r="N7397" s="7">
        <f t="shared" si="1113"/>
        <v>-1.2621570455451092E-14</v>
      </c>
      <c r="O7397" s="7">
        <f t="shared" si="1114"/>
        <v>-1.2621570455451092E-14</v>
      </c>
      <c r="P7397" s="7">
        <f>SUM(O7374:O7397)</f>
        <v>707.63738555555506</v>
      </c>
      <c r="Q7397" s="7">
        <f>SUMPRODUCT(B7374:B7397,E7374:E7397)+SUM(E7374:E7397)*$Z$21-SUMPRODUCT(B7374:B7397,L7374:L7397)+SUM(L7374:L7397)*ABS($Z$20)</f>
        <v>2169.0236399999999</v>
      </c>
      <c r="R7397" s="7"/>
      <c r="S7397" s="47">
        <f t="shared" si="1115"/>
        <v>-5.5511151231257827E-17</v>
      </c>
      <c r="T7397" s="47">
        <f t="shared" si="1116"/>
        <v>0</v>
      </c>
      <c r="U7397" s="47">
        <f t="shared" si="1117"/>
        <v>227.37</v>
      </c>
      <c r="V7397" s="47">
        <f t="shared" si="1118"/>
        <v>115.5</v>
      </c>
      <c r="W7397" s="11">
        <f>IF(P7397&lt;&gt;Q7397,1,0)</f>
        <v>1</v>
      </c>
    </row>
    <row r="7398" spans="1:23" x14ac:dyDescent="0.45">
      <c r="A7398" t="s">
        <v>7403</v>
      </c>
      <c r="B7398">
        <v>200.01</v>
      </c>
      <c r="D7398" s="9" t="str">
        <f>VartojimasGamyba!J7394</f>
        <v>2024-07-05-00</v>
      </c>
      <c r="E7398" s="8">
        <f>VartojimasGamyba!G7394</f>
        <v>9.2999999999999999E-2</v>
      </c>
      <c r="F7398" s="11"/>
      <c r="G7398" s="7">
        <f>G7397+H7398-I7398</f>
        <v>3.9069999999999983</v>
      </c>
      <c r="H7398" s="7">
        <v>8.9069999999999983</v>
      </c>
      <c r="I7398" s="7">
        <v>10</v>
      </c>
      <c r="J7398" s="7">
        <v>0</v>
      </c>
      <c r="L7398" s="7">
        <f>VartojimasGamyba!H7394</f>
        <v>0</v>
      </c>
      <c r="M7398" s="15">
        <f t="shared" si="1112"/>
        <v>-1.7763568394002505E-15</v>
      </c>
      <c r="N7398" s="7">
        <f t="shared" si="1113"/>
        <v>-5.3343995887189523E-13</v>
      </c>
      <c r="O7398" s="7">
        <f t="shared" si="1114"/>
        <v>-5.3343995887189523E-13</v>
      </c>
      <c r="R7398" s="20" t="s">
        <v>8783</v>
      </c>
      <c r="S7398" s="47">
        <f t="shared" si="1115"/>
        <v>-1.7763568394002505E-15</v>
      </c>
      <c r="T7398" s="47">
        <f t="shared" si="1116"/>
        <v>0</v>
      </c>
      <c r="U7398" s="47">
        <f t="shared" si="1117"/>
        <v>300.3</v>
      </c>
      <c r="V7398" s="47">
        <f t="shared" si="1118"/>
        <v>188.42999999999998</v>
      </c>
      <c r="W7398" s="11"/>
    </row>
    <row r="7399" spans="1:23" x14ac:dyDescent="0.45">
      <c r="A7399" t="s">
        <v>7404</v>
      </c>
      <c r="B7399">
        <v>180.02</v>
      </c>
      <c r="D7399" s="9" t="str">
        <f>VartojimasGamyba!J7395</f>
        <v>2024-07-05-01</v>
      </c>
      <c r="E7399" s="8">
        <f>VartojimasGamyba!G7395</f>
        <v>0.22</v>
      </c>
      <c r="F7399" s="11"/>
      <c r="G7399" s="7">
        <f t="shared" ref="G7399:G7421" si="1120">G7398+H7399-I7399</f>
        <v>2.6869999999999958</v>
      </c>
      <c r="H7399" s="7">
        <v>8.7799999999999976</v>
      </c>
      <c r="I7399" s="7">
        <v>10</v>
      </c>
      <c r="J7399" s="7">
        <v>0</v>
      </c>
      <c r="L7399" s="7">
        <f>VartojimasGamyba!H7395</f>
        <v>0</v>
      </c>
      <c r="M7399" s="15">
        <f t="shared" si="1112"/>
        <v>-1.7763568394002505E-15</v>
      </c>
      <c r="N7399" s="7">
        <f t="shared" si="1113"/>
        <v>-4.9793058565228421E-13</v>
      </c>
      <c r="O7399" s="7">
        <f t="shared" si="1114"/>
        <v>-4.9793058565228421E-13</v>
      </c>
      <c r="R7399" s="7"/>
      <c r="S7399" s="47">
        <f t="shared" si="1115"/>
        <v>-1.7763568394002505E-15</v>
      </c>
      <c r="T7399" s="47">
        <f t="shared" si="1116"/>
        <v>0</v>
      </c>
      <c r="U7399" s="47">
        <f t="shared" si="1117"/>
        <v>280.31</v>
      </c>
      <c r="V7399" s="47">
        <f t="shared" si="1118"/>
        <v>168.44</v>
      </c>
      <c r="W7399" s="11"/>
    </row>
    <row r="7400" spans="1:23" x14ac:dyDescent="0.45">
      <c r="A7400" t="s">
        <v>7405</v>
      </c>
      <c r="B7400">
        <v>4.71</v>
      </c>
      <c r="D7400" s="9" t="str">
        <f>VartojimasGamyba!J7396</f>
        <v>2024-07-05-02</v>
      </c>
      <c r="E7400" s="8">
        <f>VartojimasGamyba!G7396</f>
        <v>0.215</v>
      </c>
      <c r="F7400" s="11"/>
      <c r="G7400" s="7">
        <f t="shared" si="1120"/>
        <v>1.4729999999999972</v>
      </c>
      <c r="H7400" s="7">
        <v>8.7860000000000014</v>
      </c>
      <c r="I7400" s="7">
        <v>10</v>
      </c>
      <c r="J7400" s="7">
        <v>0</v>
      </c>
      <c r="L7400" s="7">
        <f>VartojimasGamyba!H7396</f>
        <v>1E-3</v>
      </c>
      <c r="M7400" s="15">
        <f t="shared" si="1112"/>
        <v>1.2221126888256606E-15</v>
      </c>
      <c r="N7400" s="7">
        <f t="shared" si="1113"/>
        <v>1.2832183232669436E-13</v>
      </c>
      <c r="O7400" s="7">
        <f t="shared" si="1114"/>
        <v>1.2832183232669436E-13</v>
      </c>
      <c r="R7400" s="7"/>
      <c r="S7400" s="47">
        <f t="shared" si="1115"/>
        <v>1.2221126888256606E-15</v>
      </c>
      <c r="T7400" s="47">
        <f t="shared" si="1116"/>
        <v>0</v>
      </c>
      <c r="U7400" s="47">
        <f t="shared" si="1117"/>
        <v>105</v>
      </c>
      <c r="V7400" s="47">
        <f t="shared" si="1118"/>
        <v>-6.87</v>
      </c>
      <c r="W7400" s="11"/>
    </row>
    <row r="7401" spans="1:23" x14ac:dyDescent="0.45">
      <c r="A7401" t="s">
        <v>7406</v>
      </c>
      <c r="B7401">
        <v>128.94999999999999</v>
      </c>
      <c r="D7401" s="9" t="str">
        <f>VartojimasGamyba!J7397</f>
        <v>2024-07-05-03</v>
      </c>
      <c r="E7401" s="8">
        <f>VartojimasGamyba!G7397</f>
        <v>0.08</v>
      </c>
      <c r="F7401" s="11"/>
      <c r="G7401" s="7">
        <f t="shared" si="1120"/>
        <v>1.4729999999999972</v>
      </c>
      <c r="H7401" s="7">
        <v>0</v>
      </c>
      <c r="I7401" s="7">
        <v>0</v>
      </c>
      <c r="J7401" s="7">
        <v>2.0000000000000018E-3</v>
      </c>
      <c r="L7401" s="7">
        <f>VartojimasGamyba!H7397</f>
        <v>8.2000000000000003E-2</v>
      </c>
      <c r="M7401" s="15">
        <f t="shared" si="1112"/>
        <v>0</v>
      </c>
      <c r="N7401" s="7">
        <f t="shared" si="1113"/>
        <v>-0.2347400000000002</v>
      </c>
      <c r="O7401" s="7">
        <f t="shared" si="1114"/>
        <v>0</v>
      </c>
      <c r="R7401" s="7"/>
      <c r="S7401" s="47">
        <f t="shared" si="1115"/>
        <v>2.0000000000000018E-3</v>
      </c>
      <c r="T7401" s="47">
        <f t="shared" si="1116"/>
        <v>2.0000000000000018E-3</v>
      </c>
      <c r="U7401" s="47">
        <f t="shared" si="1117"/>
        <v>229.24</v>
      </c>
      <c r="V7401" s="47">
        <f t="shared" si="1118"/>
        <v>117.36999999999999</v>
      </c>
      <c r="W7401" s="11"/>
    </row>
    <row r="7402" spans="1:23" x14ac:dyDescent="0.45">
      <c r="A7402" t="s">
        <v>7407</v>
      </c>
      <c r="B7402">
        <v>4.09</v>
      </c>
      <c r="D7402" s="9" t="str">
        <f>VartojimasGamyba!J7398</f>
        <v>2024-07-05-04</v>
      </c>
      <c r="E7402" s="8">
        <f>VartojimasGamyba!G7398</f>
        <v>8.0000000000000002E-3</v>
      </c>
      <c r="F7402" s="11"/>
      <c r="G7402" s="7">
        <f t="shared" si="1120"/>
        <v>1.9699999999999971</v>
      </c>
      <c r="H7402" s="7">
        <v>0.497</v>
      </c>
      <c r="I7402" s="7">
        <v>0</v>
      </c>
      <c r="J7402" s="7">
        <v>0</v>
      </c>
      <c r="L7402" s="7">
        <f>VartojimasGamyba!H7398</f>
        <v>0.505</v>
      </c>
      <c r="M7402" s="15">
        <f t="shared" si="1112"/>
        <v>0</v>
      </c>
      <c r="N7402" s="7">
        <f t="shared" si="1113"/>
        <v>0</v>
      </c>
      <c r="O7402" s="7">
        <f t="shared" si="1114"/>
        <v>0</v>
      </c>
      <c r="R7402" s="7"/>
      <c r="S7402" s="47">
        <f t="shared" si="1115"/>
        <v>0.497</v>
      </c>
      <c r="T7402" s="47">
        <f t="shared" si="1116"/>
        <v>0.497</v>
      </c>
      <c r="U7402" s="47">
        <f t="shared" si="1117"/>
        <v>104.38000000000001</v>
      </c>
      <c r="V7402" s="47">
        <f t="shared" si="1118"/>
        <v>-7.49</v>
      </c>
      <c r="W7402" s="11"/>
    </row>
    <row r="7403" spans="1:23" x14ac:dyDescent="0.45">
      <c r="A7403" t="s">
        <v>7408</v>
      </c>
      <c r="B7403">
        <v>25.06</v>
      </c>
      <c r="D7403" s="9" t="str">
        <f>VartojimasGamyba!J7399</f>
        <v>2024-07-05-05</v>
      </c>
      <c r="E7403" s="8">
        <f>VartojimasGamyba!G7399</f>
        <v>7.6999999999999999E-2</v>
      </c>
      <c r="F7403" s="11"/>
      <c r="G7403" s="7">
        <f t="shared" si="1120"/>
        <v>1.9699999999999971</v>
      </c>
      <c r="H7403" s="7">
        <v>0</v>
      </c>
      <c r="I7403" s="7">
        <v>0</v>
      </c>
      <c r="J7403" s="7">
        <v>1.0780000000000001</v>
      </c>
      <c r="L7403" s="7">
        <f>VartojimasGamyba!H7399</f>
        <v>1.155</v>
      </c>
      <c r="M7403" s="15">
        <f t="shared" si="1112"/>
        <v>0</v>
      </c>
      <c r="N7403" s="7">
        <f t="shared" si="1113"/>
        <v>-14.53144</v>
      </c>
      <c r="O7403" s="7">
        <f t="shared" si="1114"/>
        <v>0</v>
      </c>
      <c r="R7403" s="7"/>
      <c r="S7403" s="47">
        <f t="shared" si="1115"/>
        <v>1.0780000000000001</v>
      </c>
      <c r="T7403" s="47">
        <f t="shared" si="1116"/>
        <v>1.0780000000000001</v>
      </c>
      <c r="U7403" s="47">
        <f t="shared" si="1117"/>
        <v>125.35000000000001</v>
      </c>
      <c r="V7403" s="47">
        <f t="shared" si="1118"/>
        <v>13.479999999999999</v>
      </c>
      <c r="W7403" s="11"/>
    </row>
    <row r="7404" spans="1:23" x14ac:dyDescent="0.45">
      <c r="A7404" t="s">
        <v>7409</v>
      </c>
      <c r="B7404">
        <v>160.01</v>
      </c>
      <c r="D7404" s="9" t="str">
        <f>VartojimasGamyba!J7400</f>
        <v>2024-07-05-06</v>
      </c>
      <c r="E7404" s="8">
        <f>VartojimasGamyba!G7400</f>
        <v>2E-3</v>
      </c>
      <c r="F7404" s="11"/>
      <c r="G7404" s="7">
        <f t="shared" si="1120"/>
        <v>1.9699999999999971</v>
      </c>
      <c r="H7404" s="7">
        <v>0</v>
      </c>
      <c r="I7404" s="7">
        <v>0</v>
      </c>
      <c r="J7404" s="7">
        <v>2.2310000000000003</v>
      </c>
      <c r="L7404" s="7">
        <f>VartojimasGamyba!H7400</f>
        <v>2.2330000000000001</v>
      </c>
      <c r="M7404" s="15">
        <f t="shared" si="1112"/>
        <v>0</v>
      </c>
      <c r="N7404" s="7">
        <f t="shared" si="1113"/>
        <v>-331.14733000000001</v>
      </c>
      <c r="O7404" s="7">
        <f t="shared" si="1114"/>
        <v>0</v>
      </c>
      <c r="R7404" s="7"/>
      <c r="S7404" s="47">
        <f t="shared" si="1115"/>
        <v>2.2310000000000003</v>
      </c>
      <c r="T7404" s="47">
        <f t="shared" si="1116"/>
        <v>2.2310000000000003</v>
      </c>
      <c r="U7404" s="47">
        <f t="shared" si="1117"/>
        <v>260.3</v>
      </c>
      <c r="V7404" s="47">
        <f t="shared" si="1118"/>
        <v>148.42999999999998</v>
      </c>
      <c r="W7404" s="11"/>
    </row>
    <row r="7405" spans="1:23" x14ac:dyDescent="0.45">
      <c r="A7405" t="s">
        <v>7410</v>
      </c>
      <c r="B7405">
        <v>160.1</v>
      </c>
      <c r="D7405" s="9" t="str">
        <f>VartojimasGamyba!J7401</f>
        <v>2024-07-05-07</v>
      </c>
      <c r="E7405" s="8">
        <f>VartojimasGamyba!G7401</f>
        <v>2.5999999999999999E-2</v>
      </c>
      <c r="F7405" s="11"/>
      <c r="G7405" s="7">
        <f t="shared" si="1120"/>
        <v>0.99999999999999645</v>
      </c>
      <c r="H7405" s="7">
        <v>8.73</v>
      </c>
      <c r="I7405" s="7">
        <v>9.7000000000000011</v>
      </c>
      <c r="J7405" s="7">
        <v>2.7190000000000003</v>
      </c>
      <c r="L7405" s="7">
        <f>VartojimasGamyba!H7401</f>
        <v>2.7450000000000001</v>
      </c>
      <c r="M7405" s="15">
        <f t="shared" si="1112"/>
        <v>0</v>
      </c>
      <c r="N7405" s="7">
        <f t="shared" si="1113"/>
        <v>-403.82587999999998</v>
      </c>
      <c r="O7405" s="7">
        <f t="shared" si="1114"/>
        <v>0</v>
      </c>
      <c r="R7405" s="7"/>
      <c r="S7405" s="47">
        <f t="shared" si="1115"/>
        <v>2.7190000000000003</v>
      </c>
      <c r="T7405" s="47">
        <f t="shared" si="1116"/>
        <v>2.7190000000000003</v>
      </c>
      <c r="U7405" s="47">
        <f t="shared" si="1117"/>
        <v>260.39</v>
      </c>
      <c r="V7405" s="47">
        <f t="shared" si="1118"/>
        <v>148.51999999999998</v>
      </c>
      <c r="W7405" s="11"/>
    </row>
    <row r="7406" spans="1:23" x14ac:dyDescent="0.45">
      <c r="A7406" t="s">
        <v>7411</v>
      </c>
      <c r="B7406">
        <v>180.06</v>
      </c>
      <c r="D7406" s="9" t="str">
        <f>VartojimasGamyba!J7402</f>
        <v>2024-07-05-08</v>
      </c>
      <c r="E7406" s="8">
        <f>VartojimasGamyba!G7402</f>
        <v>0</v>
      </c>
      <c r="F7406" s="11"/>
      <c r="G7406" s="7">
        <f t="shared" si="1120"/>
        <v>0.99999999999999645</v>
      </c>
      <c r="H7406" s="7">
        <v>0</v>
      </c>
      <c r="I7406" s="7">
        <v>0</v>
      </c>
      <c r="J7406" s="7">
        <v>2.7650000000000001</v>
      </c>
      <c r="L7406" s="7">
        <f>VartojimasGamyba!H7402</f>
        <v>2.7650000000000001</v>
      </c>
      <c r="M7406" s="15">
        <f t="shared" si="1112"/>
        <v>0</v>
      </c>
      <c r="N7406" s="7">
        <f t="shared" si="1113"/>
        <v>-465.84719999999999</v>
      </c>
      <c r="O7406" s="7">
        <f t="shared" si="1114"/>
        <v>0</v>
      </c>
      <c r="R7406" s="7"/>
      <c r="S7406" s="47">
        <f t="shared" si="1115"/>
        <v>2.7650000000000001</v>
      </c>
      <c r="T7406" s="47">
        <f t="shared" si="1116"/>
        <v>2.7650000000000001</v>
      </c>
      <c r="U7406" s="47">
        <f t="shared" si="1117"/>
        <v>280.35000000000002</v>
      </c>
      <c r="V7406" s="47">
        <f t="shared" si="1118"/>
        <v>168.48</v>
      </c>
      <c r="W7406" s="11"/>
    </row>
    <row r="7407" spans="1:23" x14ac:dyDescent="0.45">
      <c r="A7407" t="s">
        <v>7412</v>
      </c>
      <c r="B7407">
        <v>34.32</v>
      </c>
      <c r="D7407" s="9" t="str">
        <f>VartojimasGamyba!J7403</f>
        <v>2024-07-05-09</v>
      </c>
      <c r="E7407" s="8">
        <f>VartojimasGamyba!G7403</f>
        <v>0</v>
      </c>
      <c r="F7407" s="11"/>
      <c r="G7407" s="7">
        <f t="shared" si="1120"/>
        <v>0.99999999999999645</v>
      </c>
      <c r="H7407" s="7">
        <v>0</v>
      </c>
      <c r="I7407" s="7">
        <v>0</v>
      </c>
      <c r="J7407" s="7">
        <v>3.7559999999999998</v>
      </c>
      <c r="L7407" s="7">
        <f>VartojimasGamyba!H7403</f>
        <v>3.7559999999999998</v>
      </c>
      <c r="M7407" s="15">
        <f t="shared" si="1112"/>
        <v>0</v>
      </c>
      <c r="N7407" s="7">
        <f t="shared" si="1113"/>
        <v>-85.411439999999999</v>
      </c>
      <c r="O7407" s="7">
        <f t="shared" si="1114"/>
        <v>0</v>
      </c>
      <c r="R7407" s="7"/>
      <c r="S7407" s="47">
        <f t="shared" si="1115"/>
        <v>3.7559999999999998</v>
      </c>
      <c r="T7407" s="47">
        <f t="shared" si="1116"/>
        <v>3.7559999999999998</v>
      </c>
      <c r="U7407" s="47">
        <f t="shared" si="1117"/>
        <v>134.61000000000001</v>
      </c>
      <c r="V7407" s="47">
        <f t="shared" si="1118"/>
        <v>22.740000000000002</v>
      </c>
      <c r="W7407" s="11"/>
    </row>
    <row r="7408" spans="1:23" x14ac:dyDescent="0.45">
      <c r="A7408" t="s">
        <v>7413</v>
      </c>
      <c r="B7408">
        <v>18.649999999999999</v>
      </c>
      <c r="D7408" s="9" t="str">
        <f>VartojimasGamyba!J7404</f>
        <v>2024-07-05-10</v>
      </c>
      <c r="E7408" s="8">
        <f>VartojimasGamyba!G7404</f>
        <v>0</v>
      </c>
      <c r="F7408" s="11"/>
      <c r="G7408" s="7">
        <f t="shared" si="1120"/>
        <v>0</v>
      </c>
      <c r="H7408" s="7">
        <v>9.0000000000000036</v>
      </c>
      <c r="I7408" s="7">
        <v>10</v>
      </c>
      <c r="J7408" s="7">
        <v>4.5049999999999999</v>
      </c>
      <c r="L7408" s="7">
        <f>VartojimasGamyba!H7404</f>
        <v>4.5049999999999999</v>
      </c>
      <c r="M7408" s="15">
        <f t="shared" si="1112"/>
        <v>0</v>
      </c>
      <c r="N7408" s="7">
        <f t="shared" si="1113"/>
        <v>-31.850349999999992</v>
      </c>
      <c r="O7408" s="7">
        <f t="shared" si="1114"/>
        <v>0</v>
      </c>
      <c r="R7408" s="7"/>
      <c r="S7408" s="47">
        <f t="shared" si="1115"/>
        <v>4.5049999999999999</v>
      </c>
      <c r="T7408" s="47">
        <f t="shared" si="1116"/>
        <v>4.5049999999999999</v>
      </c>
      <c r="U7408" s="47">
        <f t="shared" si="1117"/>
        <v>118.94</v>
      </c>
      <c r="V7408" s="47">
        <f t="shared" si="1118"/>
        <v>7.0699999999999985</v>
      </c>
      <c r="W7408" s="11"/>
    </row>
    <row r="7409" spans="1:23" x14ac:dyDescent="0.45">
      <c r="A7409" t="s">
        <v>7414</v>
      </c>
      <c r="B7409">
        <v>5.57</v>
      </c>
      <c r="D7409" s="9" t="str">
        <f>VartojimasGamyba!J7405</f>
        <v>2024-07-05-11</v>
      </c>
      <c r="E7409" s="8">
        <f>VartojimasGamyba!G7405</f>
        <v>0</v>
      </c>
      <c r="F7409" s="11"/>
      <c r="G7409" s="7">
        <f t="shared" si="1120"/>
        <v>3.4700000000000024</v>
      </c>
      <c r="H7409" s="7">
        <v>10</v>
      </c>
      <c r="I7409" s="7">
        <v>6.5299999999999976</v>
      </c>
      <c r="J7409" s="7">
        <v>0</v>
      </c>
      <c r="L7409" s="7">
        <f>VartojimasGamyba!H7405</f>
        <v>4.1230000000000002</v>
      </c>
      <c r="M7409" s="15">
        <f t="shared" si="1112"/>
        <v>0</v>
      </c>
      <c r="N7409" s="7">
        <f t="shared" si="1113"/>
        <v>0</v>
      </c>
      <c r="O7409" s="7">
        <f t="shared" si="1114"/>
        <v>0</v>
      </c>
      <c r="R7409" s="7"/>
      <c r="S7409" s="47">
        <f t="shared" si="1115"/>
        <v>4.1230000000000002</v>
      </c>
      <c r="T7409" s="47">
        <f t="shared" si="1116"/>
        <v>4.1230000000000002</v>
      </c>
      <c r="U7409" s="47">
        <f t="shared" si="1117"/>
        <v>105.86000000000001</v>
      </c>
      <c r="V7409" s="47">
        <f t="shared" si="1118"/>
        <v>-6.01</v>
      </c>
      <c r="W7409" s="11"/>
    </row>
    <row r="7410" spans="1:23" x14ac:dyDescent="0.45">
      <c r="A7410" t="s">
        <v>7415</v>
      </c>
      <c r="B7410">
        <v>6.32</v>
      </c>
      <c r="D7410" s="9" t="str">
        <f>VartojimasGamyba!J7406</f>
        <v>2024-07-05-12</v>
      </c>
      <c r="E7410" s="8">
        <f>VartojimasGamyba!G7406</f>
        <v>0</v>
      </c>
      <c r="F7410" s="11"/>
      <c r="G7410" s="7">
        <f t="shared" si="1120"/>
        <v>6.9944444444444516</v>
      </c>
      <c r="H7410" s="7">
        <v>10</v>
      </c>
      <c r="I7410" s="7">
        <v>6.4755555555555508</v>
      </c>
      <c r="J7410" s="7">
        <v>0</v>
      </c>
      <c r="L7410" s="7">
        <f>VartojimasGamyba!H7406</f>
        <v>4.1719999999999997</v>
      </c>
      <c r="M7410" s="15">
        <f t="shared" si="1112"/>
        <v>0</v>
      </c>
      <c r="N7410" s="7">
        <f t="shared" si="1113"/>
        <v>0</v>
      </c>
      <c r="O7410" s="7">
        <f t="shared" si="1114"/>
        <v>0</v>
      </c>
      <c r="R7410" s="7"/>
      <c r="S7410" s="47">
        <f t="shared" si="1115"/>
        <v>4.1719999999999997</v>
      </c>
      <c r="T7410" s="47">
        <f t="shared" si="1116"/>
        <v>4.1719999999999997</v>
      </c>
      <c r="U7410" s="47">
        <f t="shared" si="1117"/>
        <v>106.61000000000001</v>
      </c>
      <c r="V7410" s="47">
        <f t="shared" si="1118"/>
        <v>-5.26</v>
      </c>
      <c r="W7410" s="11"/>
    </row>
    <row r="7411" spans="1:23" x14ac:dyDescent="0.45">
      <c r="A7411" t="s">
        <v>7416</v>
      </c>
      <c r="B7411">
        <v>4.5599999999999996</v>
      </c>
      <c r="D7411" s="9" t="str">
        <f>VartojimasGamyba!J7407</f>
        <v>2024-07-05-13</v>
      </c>
      <c r="E7411" s="8">
        <f>VartojimasGamyba!G7407</f>
        <v>0.57999999999999996</v>
      </c>
      <c r="F7411" s="11"/>
      <c r="G7411" s="7">
        <f t="shared" si="1120"/>
        <v>8.832222222222228</v>
      </c>
      <c r="H7411" s="7">
        <v>10</v>
      </c>
      <c r="I7411" s="7">
        <v>8.1622222222222227</v>
      </c>
      <c r="J7411" s="7">
        <v>0</v>
      </c>
      <c r="L7411" s="7">
        <f>VartojimasGamyba!H7407</f>
        <v>3.234</v>
      </c>
      <c r="M7411" s="15">
        <f t="shared" si="1112"/>
        <v>0</v>
      </c>
      <c r="N7411" s="7">
        <f t="shared" si="1113"/>
        <v>0</v>
      </c>
      <c r="O7411" s="7">
        <f t="shared" si="1114"/>
        <v>0</v>
      </c>
      <c r="R7411" s="7"/>
      <c r="S7411" s="47">
        <f t="shared" si="1115"/>
        <v>2.6539999999999999</v>
      </c>
      <c r="T7411" s="47">
        <f t="shared" si="1116"/>
        <v>2.6539999999999999</v>
      </c>
      <c r="U7411" s="47">
        <f t="shared" si="1117"/>
        <v>104.85000000000001</v>
      </c>
      <c r="V7411" s="47">
        <f t="shared" si="1118"/>
        <v>-7.0200000000000005</v>
      </c>
      <c r="W7411" s="11"/>
    </row>
    <row r="7412" spans="1:23" x14ac:dyDescent="0.45">
      <c r="A7412" t="s">
        <v>7417</v>
      </c>
      <c r="B7412">
        <v>4.4400000000000004</v>
      </c>
      <c r="D7412" s="9" t="str">
        <f>VartojimasGamyba!J7408</f>
        <v>2024-07-05-14</v>
      </c>
      <c r="E7412" s="8">
        <f>VartojimasGamyba!G7408</f>
        <v>0.60499999999999998</v>
      </c>
      <c r="F7412" s="11"/>
      <c r="G7412" s="7">
        <f t="shared" si="1120"/>
        <v>9.56666666666667</v>
      </c>
      <c r="H7412" s="7">
        <v>10</v>
      </c>
      <c r="I7412" s="7">
        <v>9.265555555555558</v>
      </c>
      <c r="J7412" s="7">
        <v>0</v>
      </c>
      <c r="L7412" s="7">
        <f>VartojimasGamyba!H7408</f>
        <v>2.266</v>
      </c>
      <c r="M7412" s="15">
        <f t="shared" si="1112"/>
        <v>0</v>
      </c>
      <c r="N7412" s="7">
        <f t="shared" si="1113"/>
        <v>0</v>
      </c>
      <c r="O7412" s="7">
        <f t="shared" si="1114"/>
        <v>0</v>
      </c>
      <c r="R7412" s="7"/>
      <c r="S7412" s="47">
        <f t="shared" si="1115"/>
        <v>1.661</v>
      </c>
      <c r="T7412" s="47">
        <f t="shared" si="1116"/>
        <v>1.661</v>
      </c>
      <c r="U7412" s="47">
        <f t="shared" si="1117"/>
        <v>104.73</v>
      </c>
      <c r="V7412" s="47">
        <f t="shared" si="1118"/>
        <v>-7.14</v>
      </c>
      <c r="W7412" s="11"/>
    </row>
    <row r="7413" spans="1:23" x14ac:dyDescent="0.45">
      <c r="A7413" t="s">
        <v>7418</v>
      </c>
      <c r="B7413">
        <v>1.64</v>
      </c>
      <c r="D7413" s="9" t="str">
        <f>VartojimasGamyba!J7409</f>
        <v>2024-07-05-15</v>
      </c>
      <c r="E7413" s="8">
        <f>VartojimasGamyba!G7409</f>
        <v>5.0000000000000001E-3</v>
      </c>
      <c r="F7413" s="11"/>
      <c r="G7413" s="7">
        <f t="shared" si="1120"/>
        <v>10.050000000000004</v>
      </c>
      <c r="H7413" s="7">
        <v>10</v>
      </c>
      <c r="I7413" s="7">
        <v>9.5166666666666657</v>
      </c>
      <c r="J7413" s="7">
        <v>0</v>
      </c>
      <c r="L7413" s="7">
        <f>VartojimasGamyba!H7409</f>
        <v>1.44</v>
      </c>
      <c r="M7413" s="15">
        <f t="shared" si="1112"/>
        <v>0</v>
      </c>
      <c r="N7413" s="7">
        <f t="shared" si="1113"/>
        <v>0</v>
      </c>
      <c r="O7413" s="7">
        <f t="shared" si="1114"/>
        <v>0</v>
      </c>
      <c r="R7413" s="7"/>
      <c r="S7413" s="47">
        <f t="shared" si="1115"/>
        <v>1.4350000000000001</v>
      </c>
      <c r="T7413" s="47">
        <f t="shared" si="1116"/>
        <v>1.4350000000000001</v>
      </c>
      <c r="U7413" s="47">
        <f t="shared" si="1117"/>
        <v>101.93</v>
      </c>
      <c r="V7413" s="47">
        <f t="shared" si="1118"/>
        <v>-9.94</v>
      </c>
      <c r="W7413" s="11"/>
    </row>
    <row r="7414" spans="1:23" x14ac:dyDescent="0.45">
      <c r="A7414" t="s">
        <v>7419</v>
      </c>
      <c r="B7414">
        <v>0</v>
      </c>
      <c r="D7414" s="9" t="str">
        <f>VartojimasGamyba!J7410</f>
        <v>2024-07-05-16</v>
      </c>
      <c r="E7414" s="8">
        <f>VartojimasGamyba!G7410</f>
        <v>9.7000000000000003E-2</v>
      </c>
      <c r="F7414" s="11"/>
      <c r="G7414" s="7">
        <f t="shared" si="1120"/>
        <v>9.9100000000000037</v>
      </c>
      <c r="H7414" s="7">
        <v>9.86</v>
      </c>
      <c r="I7414" s="7">
        <v>10</v>
      </c>
      <c r="J7414" s="7">
        <v>0</v>
      </c>
      <c r="L7414" s="7">
        <f>VartojimasGamyba!H7410</f>
        <v>0.95699999999999996</v>
      </c>
      <c r="M7414" s="15">
        <f t="shared" si="1112"/>
        <v>-9.9920072216264089E-16</v>
      </c>
      <c r="N7414" s="7">
        <f t="shared" si="1113"/>
        <v>-1.0020984042569126E-13</v>
      </c>
      <c r="O7414" s="7">
        <f t="shared" si="1114"/>
        <v>-1.0020984042569126E-13</v>
      </c>
      <c r="R7414" s="7"/>
      <c r="S7414" s="47">
        <f t="shared" si="1115"/>
        <v>0.85999999999999899</v>
      </c>
      <c r="T7414" s="47">
        <f t="shared" si="1116"/>
        <v>0.86</v>
      </c>
      <c r="U7414" s="47">
        <f t="shared" si="1117"/>
        <v>100.29</v>
      </c>
      <c r="V7414" s="47">
        <f t="shared" si="1118"/>
        <v>-11.58</v>
      </c>
      <c r="W7414" s="11"/>
    </row>
    <row r="7415" spans="1:23" x14ac:dyDescent="0.45">
      <c r="A7415" t="s">
        <v>7420</v>
      </c>
      <c r="B7415">
        <v>1.93</v>
      </c>
      <c r="D7415" s="9" t="str">
        <f>VartojimasGamyba!J7411</f>
        <v>2024-07-05-17</v>
      </c>
      <c r="E7415" s="8">
        <f>VartojimasGamyba!G7411</f>
        <v>4.1000000000000002E-2</v>
      </c>
      <c r="F7415" s="11"/>
      <c r="G7415" s="7">
        <f t="shared" si="1120"/>
        <v>9.0560000000000045</v>
      </c>
      <c r="H7415" s="7">
        <v>9.1460000000000026</v>
      </c>
      <c r="I7415" s="7">
        <v>10</v>
      </c>
      <c r="J7415" s="7">
        <v>0</v>
      </c>
      <c r="L7415" s="7">
        <f>VartojimasGamyba!H7411</f>
        <v>0.187</v>
      </c>
      <c r="M7415" s="15">
        <f t="shared" si="1112"/>
        <v>2.9420910152566648E-15</v>
      </c>
      <c r="N7415" s="7">
        <f t="shared" si="1113"/>
        <v>3.0074054357953632E-13</v>
      </c>
      <c r="O7415" s="7">
        <f t="shared" si="1114"/>
        <v>3.0074054357953632E-13</v>
      </c>
      <c r="R7415" s="7"/>
      <c r="S7415" s="47">
        <f t="shared" si="1115"/>
        <v>0.14600000000000293</v>
      </c>
      <c r="T7415" s="47">
        <f t="shared" si="1116"/>
        <v>0.14599999999999999</v>
      </c>
      <c r="U7415" s="47">
        <f t="shared" si="1117"/>
        <v>102.22000000000001</v>
      </c>
      <c r="V7415" s="47">
        <f t="shared" si="1118"/>
        <v>-9.65</v>
      </c>
      <c r="W7415" s="11"/>
    </row>
    <row r="7416" spans="1:23" x14ac:dyDescent="0.45">
      <c r="A7416" t="s">
        <v>7421</v>
      </c>
      <c r="B7416">
        <v>13.06</v>
      </c>
      <c r="D7416" s="9" t="str">
        <f>VartojimasGamyba!J7412</f>
        <v>2024-07-05-18</v>
      </c>
      <c r="E7416" s="8">
        <f>VartojimasGamyba!G7412</f>
        <v>0.316</v>
      </c>
      <c r="F7416" s="11"/>
      <c r="G7416" s="7">
        <f t="shared" si="1120"/>
        <v>8.7226666666666706</v>
      </c>
      <c r="H7416" s="7">
        <v>0</v>
      </c>
      <c r="I7416" s="7">
        <v>0.33333333333333331</v>
      </c>
      <c r="J7416" s="7">
        <v>0</v>
      </c>
      <c r="L7416" s="7">
        <f>VartojimasGamyba!H7412</f>
        <v>1.6E-2</v>
      </c>
      <c r="M7416" s="15">
        <f t="shared" si="1112"/>
        <v>0</v>
      </c>
      <c r="N7416" s="7">
        <f t="shared" si="1113"/>
        <v>0</v>
      </c>
      <c r="O7416" s="7">
        <f t="shared" si="1114"/>
        <v>0</v>
      </c>
      <c r="R7416" s="7"/>
      <c r="S7416" s="47">
        <f t="shared" si="1115"/>
        <v>0</v>
      </c>
      <c r="T7416" s="47">
        <f t="shared" si="1116"/>
        <v>0</v>
      </c>
      <c r="U7416" s="47">
        <f t="shared" si="1117"/>
        <v>113.35000000000001</v>
      </c>
      <c r="V7416" s="47">
        <f t="shared" si="1118"/>
        <v>1.4800000000000004</v>
      </c>
      <c r="W7416" s="11"/>
    </row>
    <row r="7417" spans="1:23" x14ac:dyDescent="0.45">
      <c r="A7417" t="s">
        <v>7422</v>
      </c>
      <c r="B7417">
        <v>79.819999999999993</v>
      </c>
      <c r="D7417" s="9" t="str">
        <f>VartojimasGamyba!J7413</f>
        <v>2024-07-05-19</v>
      </c>
      <c r="E7417" s="8">
        <f>VartojimasGamyba!G7413</f>
        <v>0.24299999999999999</v>
      </c>
      <c r="F7417" s="11"/>
      <c r="G7417" s="7">
        <f t="shared" si="1120"/>
        <v>7.8086666666666691</v>
      </c>
      <c r="H7417" s="7">
        <v>5.7960000000000171</v>
      </c>
      <c r="I7417" s="7">
        <v>6.7100000000000186</v>
      </c>
      <c r="J7417" s="7">
        <v>0</v>
      </c>
      <c r="L7417" s="7">
        <f>VartojimasGamyba!H7413</f>
        <v>0</v>
      </c>
      <c r="M7417" s="15">
        <f t="shared" si="1112"/>
        <v>8.8817841970012523E-16</v>
      </c>
      <c r="N7417" s="7">
        <f t="shared" si="1113"/>
        <v>1.5996981517218957E-13</v>
      </c>
      <c r="O7417" s="7">
        <f t="shared" si="1114"/>
        <v>1.5996981517218957E-13</v>
      </c>
      <c r="R7417" s="7"/>
      <c r="S7417" s="47">
        <f t="shared" si="1115"/>
        <v>8.8817841970012523E-16</v>
      </c>
      <c r="T7417" s="47">
        <f t="shared" si="1116"/>
        <v>0</v>
      </c>
      <c r="U7417" s="47">
        <f t="shared" si="1117"/>
        <v>180.11</v>
      </c>
      <c r="V7417" s="47">
        <f t="shared" si="1118"/>
        <v>68.239999999999995</v>
      </c>
      <c r="W7417" s="11"/>
    </row>
    <row r="7418" spans="1:23" x14ac:dyDescent="0.45">
      <c r="A7418" t="s">
        <v>7423</v>
      </c>
      <c r="B7418">
        <v>131.28</v>
      </c>
      <c r="D7418" s="9" t="str">
        <f>VartojimasGamyba!J7414</f>
        <v>2024-07-05-20</v>
      </c>
      <c r="E7418" s="8">
        <f>VartojimasGamyba!G7414</f>
        <v>0.193</v>
      </c>
      <c r="F7418" s="11"/>
      <c r="G7418" s="7">
        <f t="shared" si="1120"/>
        <v>7.5942222222222249</v>
      </c>
      <c r="H7418" s="7">
        <v>0</v>
      </c>
      <c r="I7418" s="7">
        <v>0.21444444444444447</v>
      </c>
      <c r="J7418" s="7">
        <v>0</v>
      </c>
      <c r="L7418" s="7">
        <f>VartojimasGamyba!H7414</f>
        <v>0</v>
      </c>
      <c r="M7418" s="15">
        <f t="shared" si="1112"/>
        <v>-2.7755575615628914E-17</v>
      </c>
      <c r="N7418" s="7">
        <f t="shared" si="1113"/>
        <v>-6.4273586453111873E-15</v>
      </c>
      <c r="O7418" s="7">
        <f t="shared" si="1114"/>
        <v>-6.4273586453111873E-15</v>
      </c>
      <c r="P7418" s="7" t="s">
        <v>8873</v>
      </c>
      <c r="R7418" s="7"/>
      <c r="S7418" s="47">
        <f t="shared" si="1115"/>
        <v>-2.7755575615628914E-17</v>
      </c>
      <c r="T7418" s="47">
        <f t="shared" si="1116"/>
        <v>0</v>
      </c>
      <c r="U7418" s="47">
        <f t="shared" si="1117"/>
        <v>231.57</v>
      </c>
      <c r="V7418" s="47">
        <f t="shared" si="1118"/>
        <v>119.7</v>
      </c>
      <c r="W7418" s="11"/>
    </row>
    <row r="7419" spans="1:23" x14ac:dyDescent="0.45">
      <c r="A7419" t="s">
        <v>7424</v>
      </c>
      <c r="B7419">
        <v>179.14</v>
      </c>
      <c r="D7419" s="9" t="str">
        <f>VartojimasGamyba!J7415</f>
        <v>2024-07-05-21</v>
      </c>
      <c r="E7419" s="8">
        <f>VartojimasGamyba!G7415</f>
        <v>0.20499999999999999</v>
      </c>
      <c r="F7419" s="11"/>
      <c r="G7419" s="7">
        <f t="shared" si="1120"/>
        <v>6.389222222222223</v>
      </c>
      <c r="H7419" s="7">
        <v>8.7949999999999999</v>
      </c>
      <c r="I7419" s="7">
        <v>10</v>
      </c>
      <c r="J7419" s="7">
        <v>0</v>
      </c>
      <c r="L7419" s="7">
        <f>VartojimasGamyba!H7415</f>
        <v>0</v>
      </c>
      <c r="M7419" s="15">
        <f t="shared" si="1112"/>
        <v>0</v>
      </c>
      <c r="N7419" s="7">
        <f t="shared" si="1113"/>
        <v>0</v>
      </c>
      <c r="O7419" s="7">
        <f t="shared" si="1114"/>
        <v>0</v>
      </c>
      <c r="P7419" s="7">
        <f>SUM(N7398:N7421)</f>
        <v>-1332.8483800000008</v>
      </c>
      <c r="R7419" s="7"/>
      <c r="S7419" s="47">
        <f t="shared" si="1115"/>
        <v>0</v>
      </c>
      <c r="T7419" s="47">
        <f t="shared" si="1116"/>
        <v>0</v>
      </c>
      <c r="U7419" s="47">
        <f t="shared" si="1117"/>
        <v>279.43</v>
      </c>
      <c r="V7419" s="47">
        <f t="shared" si="1118"/>
        <v>167.55999999999997</v>
      </c>
      <c r="W7419" s="11"/>
    </row>
    <row r="7420" spans="1:23" x14ac:dyDescent="0.45">
      <c r="A7420" t="s">
        <v>7425</v>
      </c>
      <c r="B7420">
        <v>151.69</v>
      </c>
      <c r="D7420" s="9" t="str">
        <f>VartojimasGamyba!J7416</f>
        <v>2024-07-05-22</v>
      </c>
      <c r="E7420" s="8">
        <f>VartojimasGamyba!G7416</f>
        <v>0.187</v>
      </c>
      <c r="F7420" s="11"/>
      <c r="G7420" s="7">
        <f t="shared" si="1120"/>
        <v>5.2022222222222219</v>
      </c>
      <c r="H7420" s="7">
        <v>8.8129999999999988</v>
      </c>
      <c r="I7420" s="7">
        <v>10</v>
      </c>
      <c r="J7420" s="7">
        <v>0</v>
      </c>
      <c r="L7420" s="7">
        <f>VartojimasGamyba!H7416</f>
        <v>0</v>
      </c>
      <c r="M7420" s="15">
        <f t="shared" si="1112"/>
        <v>-1.7763568394002505E-15</v>
      </c>
      <c r="N7420" s="7">
        <f t="shared" si="1113"/>
        <v>-4.4760639639207514E-13</v>
      </c>
      <c r="O7420" s="7">
        <f t="shared" si="1114"/>
        <v>-4.4760639639207514E-13</v>
      </c>
      <c r="P7420" s="7" t="s">
        <v>8872</v>
      </c>
      <c r="R7420" s="7"/>
      <c r="S7420" s="47">
        <f t="shared" si="1115"/>
        <v>-1.7763568394002505E-15</v>
      </c>
      <c r="T7420" s="47">
        <f t="shared" si="1116"/>
        <v>0</v>
      </c>
      <c r="U7420" s="47">
        <f t="shared" si="1117"/>
        <v>251.98000000000002</v>
      </c>
      <c r="V7420" s="47">
        <f t="shared" si="1118"/>
        <v>140.10999999999999</v>
      </c>
      <c r="W7420" s="11"/>
    </row>
    <row r="7421" spans="1:23" x14ac:dyDescent="0.45">
      <c r="A7421" t="s">
        <v>7426</v>
      </c>
      <c r="B7421">
        <v>120.42</v>
      </c>
      <c r="D7421" s="9" t="str">
        <f>VartojimasGamyba!J7417</f>
        <v>2024-07-05-23</v>
      </c>
      <c r="E7421" s="8">
        <f>VartojimasGamyba!G7417</f>
        <v>0.182</v>
      </c>
      <c r="F7421" s="11"/>
      <c r="G7421" s="7">
        <f t="shared" si="1120"/>
        <v>5</v>
      </c>
      <c r="H7421" s="7">
        <v>0</v>
      </c>
      <c r="I7421" s="7">
        <v>0.20222222222222222</v>
      </c>
      <c r="J7421" s="7">
        <v>0</v>
      </c>
      <c r="L7421" s="7">
        <f>VartojimasGamyba!H7417</f>
        <v>0</v>
      </c>
      <c r="M7421" s="15">
        <f t="shared" si="1112"/>
        <v>0</v>
      </c>
      <c r="N7421" s="7">
        <f t="shared" si="1113"/>
        <v>0</v>
      </c>
      <c r="O7421" s="7">
        <f t="shared" si="1114"/>
        <v>0</v>
      </c>
      <c r="P7421" s="7">
        <f>SUM(O7398:O7421)</f>
        <v>-9.9658194890883699E-13</v>
      </c>
      <c r="Q7421" s="7">
        <f>SUMPRODUCT(B7398:B7421,E7398:E7421)+SUM(E7398:E7421)*$Z$21-SUMPRODUCT(B7398:B7421,L7398:L7421)+SUM(L7398:L7421)*ABS($Z$20)</f>
        <v>-675.12015000000019</v>
      </c>
      <c r="R7421" s="7"/>
      <c r="S7421" s="47">
        <f t="shared" si="1115"/>
        <v>0</v>
      </c>
      <c r="T7421" s="47">
        <f t="shared" si="1116"/>
        <v>0</v>
      </c>
      <c r="U7421" s="47">
        <f t="shared" si="1117"/>
        <v>220.71</v>
      </c>
      <c r="V7421" s="47">
        <f t="shared" si="1118"/>
        <v>108.84</v>
      </c>
      <c r="W7421" s="11">
        <f>IF(P7421&lt;&gt;Q7421,1,0)</f>
        <v>1</v>
      </c>
    </row>
    <row r="7422" spans="1:23" x14ac:dyDescent="0.45">
      <c r="A7422" t="s">
        <v>7427</v>
      </c>
      <c r="B7422">
        <v>93.07</v>
      </c>
      <c r="D7422" s="1" t="str">
        <f>VartojimasGamyba!J7418</f>
        <v>2024-07-06-00</v>
      </c>
      <c r="E7422" s="7">
        <f>VartojimasGamyba!G7418</f>
        <v>0.13400000000000001</v>
      </c>
      <c r="F7422" s="11"/>
      <c r="G7422" s="12">
        <f>G7421+H7422-I7422</f>
        <v>3.8660000000000014</v>
      </c>
      <c r="H7422" s="12">
        <v>8.8660000000000014</v>
      </c>
      <c r="I7422" s="12">
        <v>10</v>
      </c>
      <c r="J7422" s="12">
        <v>0</v>
      </c>
      <c r="K7422" s="12"/>
      <c r="L7422" s="12">
        <f>VartojimasGamyba!H7418</f>
        <v>0</v>
      </c>
      <c r="M7422" s="19">
        <f t="shared" si="1112"/>
        <v>1.7763568394002505E-15</v>
      </c>
      <c r="N7422" s="7">
        <f t="shared" si="1113"/>
        <v>3.4347635846643245E-13</v>
      </c>
      <c r="O7422" s="7">
        <f t="shared" si="1114"/>
        <v>3.4347635846643245E-13</v>
      </c>
      <c r="R7422" s="20" t="s">
        <v>8783</v>
      </c>
      <c r="S7422" s="47">
        <f t="shared" si="1115"/>
        <v>1.7763568394002505E-15</v>
      </c>
      <c r="T7422" s="47">
        <f t="shared" si="1116"/>
        <v>0</v>
      </c>
      <c r="U7422" s="47">
        <f t="shared" si="1117"/>
        <v>193.36</v>
      </c>
      <c r="V7422" s="47">
        <f t="shared" si="1118"/>
        <v>81.489999999999995</v>
      </c>
      <c r="W7422" s="11"/>
    </row>
    <row r="7423" spans="1:23" x14ac:dyDescent="0.45">
      <c r="A7423" t="s">
        <v>7428</v>
      </c>
      <c r="B7423">
        <v>112.36</v>
      </c>
      <c r="D7423" s="1" t="str">
        <f>VartojimasGamyba!J7419</f>
        <v>2024-07-06-01</v>
      </c>
      <c r="E7423" s="7">
        <f>VartojimasGamyba!G7419</f>
        <v>8.5000000000000006E-2</v>
      </c>
      <c r="F7423" s="11"/>
      <c r="G7423" s="12">
        <f t="shared" ref="G7423:G7445" si="1121">G7422+H7423-I7423</f>
        <v>2.7809999999999597</v>
      </c>
      <c r="H7423" s="12">
        <v>8.9149999999999583</v>
      </c>
      <c r="I7423" s="12">
        <v>10</v>
      </c>
      <c r="J7423" s="12">
        <v>0</v>
      </c>
      <c r="K7423" s="12"/>
      <c r="L7423" s="12">
        <f>VartojimasGamyba!H7419</f>
        <v>0</v>
      </c>
      <c r="M7423" s="19">
        <f t="shared" si="1112"/>
        <v>-4.0856207306205761E-14</v>
      </c>
      <c r="N7423" s="7">
        <f t="shared" si="1113"/>
        <v>-8.6880724836646547E-12</v>
      </c>
      <c r="O7423" s="7">
        <f t="shared" si="1114"/>
        <v>-8.6880724836646547E-12</v>
      </c>
      <c r="R7423" s="7"/>
      <c r="S7423" s="47">
        <f t="shared" si="1115"/>
        <v>-4.0856207306205761E-14</v>
      </c>
      <c r="T7423" s="47">
        <f t="shared" si="1116"/>
        <v>0</v>
      </c>
      <c r="U7423" s="47">
        <f t="shared" si="1117"/>
        <v>212.65</v>
      </c>
      <c r="V7423" s="47">
        <f t="shared" si="1118"/>
        <v>100.78</v>
      </c>
      <c r="W7423" s="11"/>
    </row>
    <row r="7424" spans="1:23" x14ac:dyDescent="0.45">
      <c r="A7424" t="s">
        <v>7429</v>
      </c>
      <c r="B7424">
        <v>11.75</v>
      </c>
      <c r="D7424" s="1" t="str">
        <f>VartojimasGamyba!J7420</f>
        <v>2024-07-06-02</v>
      </c>
      <c r="E7424" s="7">
        <f>VartojimasGamyba!G7420</f>
        <v>0.23499999999999999</v>
      </c>
      <c r="F7424" s="11"/>
      <c r="G7424" s="12">
        <f t="shared" si="1121"/>
        <v>1.5559999999999619</v>
      </c>
      <c r="H7424" s="12">
        <v>8.7750000000000021</v>
      </c>
      <c r="I7424" s="12">
        <v>10</v>
      </c>
      <c r="J7424" s="12">
        <v>0</v>
      </c>
      <c r="K7424" s="12"/>
      <c r="L7424" s="12">
        <f>VartojimasGamyba!H7420</f>
        <v>0.01</v>
      </c>
      <c r="M7424" s="19">
        <f t="shared" si="1112"/>
        <v>1.5629858518551032E-15</v>
      </c>
      <c r="N7424" s="7">
        <f t="shared" si="1113"/>
        <v>1.7511693484184578E-13</v>
      </c>
      <c r="O7424" s="7">
        <f t="shared" si="1114"/>
        <v>1.7511693484184578E-13</v>
      </c>
      <c r="R7424" s="7"/>
      <c r="S7424" s="47">
        <f t="shared" si="1115"/>
        <v>1.5629858518551032E-15</v>
      </c>
      <c r="T7424" s="47">
        <f t="shared" si="1116"/>
        <v>0</v>
      </c>
      <c r="U7424" s="47">
        <f t="shared" si="1117"/>
        <v>112.04</v>
      </c>
      <c r="V7424" s="47">
        <f t="shared" si="1118"/>
        <v>0.16999999999999993</v>
      </c>
      <c r="W7424" s="11"/>
    </row>
    <row r="7425" spans="1:23" x14ac:dyDescent="0.45">
      <c r="A7425" t="s">
        <v>7430</v>
      </c>
      <c r="B7425">
        <v>89.74</v>
      </c>
      <c r="D7425" s="1" t="str">
        <f>VartojimasGamyba!J7421</f>
        <v>2024-07-06-03</v>
      </c>
      <c r="E7425" s="7">
        <f>VartojimasGamyba!G7421</f>
        <v>0.10299999999999999</v>
      </c>
      <c r="F7425" s="11"/>
      <c r="G7425" s="12">
        <f t="shared" si="1121"/>
        <v>0.55299999999996352</v>
      </c>
      <c r="H7425" s="12">
        <v>8.9970000000000017</v>
      </c>
      <c r="I7425" s="12">
        <v>10</v>
      </c>
      <c r="J7425" s="12">
        <v>0</v>
      </c>
      <c r="K7425" s="12"/>
      <c r="L7425" s="12">
        <f>VartojimasGamyba!H7421</f>
        <v>0.1</v>
      </c>
      <c r="M7425" s="19">
        <f t="shared" si="1112"/>
        <v>1.4155343563970746E-15</v>
      </c>
      <c r="N7425" s="7">
        <f t="shared" si="1113"/>
        <v>2.689939937461361E-13</v>
      </c>
      <c r="O7425" s="7">
        <f t="shared" si="1114"/>
        <v>2.689939937461361E-13</v>
      </c>
      <c r="R7425" s="7"/>
      <c r="S7425" s="47">
        <f t="shared" si="1115"/>
        <v>1.4155343563970746E-15</v>
      </c>
      <c r="T7425" s="47">
        <f t="shared" si="1116"/>
        <v>0</v>
      </c>
      <c r="U7425" s="47">
        <f t="shared" si="1117"/>
        <v>190.03</v>
      </c>
      <c r="V7425" s="47">
        <f t="shared" si="1118"/>
        <v>78.16</v>
      </c>
      <c r="W7425" s="11"/>
    </row>
    <row r="7426" spans="1:23" x14ac:dyDescent="0.45">
      <c r="A7426" t="s">
        <v>7431</v>
      </c>
      <c r="B7426">
        <v>17.55</v>
      </c>
      <c r="D7426" s="1" t="str">
        <f>VartojimasGamyba!J7422</f>
        <v>2024-07-06-04</v>
      </c>
      <c r="E7426" s="7">
        <f>VartojimasGamyba!G7422</f>
        <v>0</v>
      </c>
      <c r="F7426" s="11"/>
      <c r="G7426" s="12">
        <f t="shared" si="1121"/>
        <v>0.55299999999996352</v>
      </c>
      <c r="H7426" s="12">
        <v>0</v>
      </c>
      <c r="I7426" s="12">
        <v>0</v>
      </c>
      <c r="J7426" s="12">
        <v>0.51300000000000001</v>
      </c>
      <c r="K7426" s="12"/>
      <c r="L7426" s="12">
        <f>VartojimasGamyba!H7422</f>
        <v>0.51300000000000001</v>
      </c>
      <c r="M7426" s="19">
        <f t="shared" si="1112"/>
        <v>0</v>
      </c>
      <c r="N7426" s="7">
        <f t="shared" si="1113"/>
        <v>-3.0626100000000003</v>
      </c>
      <c r="O7426" s="7">
        <f t="shared" si="1114"/>
        <v>0</v>
      </c>
      <c r="R7426" s="7"/>
      <c r="S7426" s="47">
        <f t="shared" si="1115"/>
        <v>0.51300000000000001</v>
      </c>
      <c r="T7426" s="47">
        <f t="shared" si="1116"/>
        <v>0.51300000000000001</v>
      </c>
      <c r="U7426" s="47">
        <f t="shared" si="1117"/>
        <v>117.84</v>
      </c>
      <c r="V7426" s="47">
        <f t="shared" si="1118"/>
        <v>5.9700000000000006</v>
      </c>
      <c r="W7426" s="11"/>
    </row>
    <row r="7427" spans="1:23" x14ac:dyDescent="0.45">
      <c r="A7427" t="s">
        <v>7432</v>
      </c>
      <c r="B7427">
        <v>19.579999999999998</v>
      </c>
      <c r="D7427" s="1" t="str">
        <f>VartojimasGamyba!J7423</f>
        <v>2024-07-06-05</v>
      </c>
      <c r="E7427" s="7">
        <f>VartojimasGamyba!G7423</f>
        <v>0.125</v>
      </c>
      <c r="F7427" s="11"/>
      <c r="G7427" s="12">
        <f t="shared" si="1121"/>
        <v>-4.0856207306205761E-14</v>
      </c>
      <c r="H7427" s="12">
        <v>4.9770000000000358</v>
      </c>
      <c r="I7427" s="12">
        <v>5.5300000000000402</v>
      </c>
      <c r="J7427" s="12">
        <v>1.2450000000000001</v>
      </c>
      <c r="K7427" s="12"/>
      <c r="L7427" s="12">
        <f>VartojimasGamyba!H7423</f>
        <v>1.37</v>
      </c>
      <c r="M7427" s="19">
        <f t="shared" si="1112"/>
        <v>0</v>
      </c>
      <c r="N7427" s="7">
        <f t="shared" si="1113"/>
        <v>-9.9599999999999991</v>
      </c>
      <c r="O7427" s="7">
        <f t="shared" si="1114"/>
        <v>0</v>
      </c>
      <c r="R7427" s="7"/>
      <c r="S7427" s="47">
        <f t="shared" si="1115"/>
        <v>1.2450000000000001</v>
      </c>
      <c r="T7427" s="47">
        <f t="shared" si="1116"/>
        <v>1.2450000000000001</v>
      </c>
      <c r="U7427" s="47">
        <f t="shared" si="1117"/>
        <v>119.87</v>
      </c>
      <c r="V7427" s="47">
        <f t="shared" si="1118"/>
        <v>7.9999999999999982</v>
      </c>
      <c r="W7427" s="11"/>
    </row>
    <row r="7428" spans="1:23" x14ac:dyDescent="0.45">
      <c r="A7428" t="s">
        <v>7433</v>
      </c>
      <c r="B7428">
        <v>6.56</v>
      </c>
      <c r="D7428" s="1" t="str">
        <f>VartojimasGamyba!J7424</f>
        <v>2024-07-06-06</v>
      </c>
      <c r="E7428" s="7">
        <f>VartojimasGamyba!G7424</f>
        <v>7.0000000000000001E-3</v>
      </c>
      <c r="F7428" s="11"/>
      <c r="G7428" s="12">
        <f t="shared" si="1121"/>
        <v>-3.907985046680551E-14</v>
      </c>
      <c r="H7428" s="12">
        <v>10</v>
      </c>
      <c r="I7428" s="12">
        <v>9.9999999999999982</v>
      </c>
      <c r="J7428" s="12">
        <v>1.2870000000000033</v>
      </c>
      <c r="K7428" s="12"/>
      <c r="L7428" s="12">
        <f>VartojimasGamyba!H7424</f>
        <v>2.294</v>
      </c>
      <c r="M7428" s="19">
        <f t="shared" si="1112"/>
        <v>4.8849813083506888E-15</v>
      </c>
      <c r="N7428" s="7">
        <f t="shared" si="1113"/>
        <v>6.4607400000005395</v>
      </c>
      <c r="O7428" s="7">
        <f t="shared" si="1114"/>
        <v>5.2196025279727116E-13</v>
      </c>
      <c r="R7428" s="7"/>
      <c r="S7428" s="47">
        <f t="shared" si="1115"/>
        <v>2.2870000000000048</v>
      </c>
      <c r="T7428" s="47">
        <f t="shared" si="1116"/>
        <v>2.2869999999999999</v>
      </c>
      <c r="U7428" s="47">
        <f t="shared" si="1117"/>
        <v>106.85000000000001</v>
      </c>
      <c r="V7428" s="47">
        <f t="shared" si="1118"/>
        <v>-5.0200000000000005</v>
      </c>
      <c r="W7428" s="11"/>
    </row>
    <row r="7429" spans="1:23" x14ac:dyDescent="0.45">
      <c r="A7429" t="s">
        <v>7434</v>
      </c>
      <c r="B7429">
        <v>5.59</v>
      </c>
      <c r="D7429" s="1" t="str">
        <f>VartojimasGamyba!J7425</f>
        <v>2024-07-06-07</v>
      </c>
      <c r="E7429" s="7">
        <f>VartojimasGamyba!G7425</f>
        <v>4.7E-2</v>
      </c>
      <c r="F7429" s="11"/>
      <c r="G7429" s="12">
        <f t="shared" si="1121"/>
        <v>-3.907985046680551E-14</v>
      </c>
      <c r="H7429" s="12">
        <v>10</v>
      </c>
      <c r="I7429" s="12">
        <v>10</v>
      </c>
      <c r="J7429" s="12">
        <v>1.9410000000000034</v>
      </c>
      <c r="K7429" s="12"/>
      <c r="L7429" s="12">
        <f>VartojimasGamyba!H7425</f>
        <v>2.988</v>
      </c>
      <c r="M7429" s="19">
        <f t="shared" si="1112"/>
        <v>3.9968028886505635E-15</v>
      </c>
      <c r="N7429" s="7">
        <f t="shared" si="1113"/>
        <v>11.626590000000444</v>
      </c>
      <c r="O7429" s="7">
        <f t="shared" si="1114"/>
        <v>4.231814898503217E-13</v>
      </c>
      <c r="R7429" s="7"/>
      <c r="S7429" s="47">
        <f t="shared" si="1115"/>
        <v>2.9410000000000038</v>
      </c>
      <c r="T7429" s="47">
        <f t="shared" si="1116"/>
        <v>2.9409999999999998</v>
      </c>
      <c r="U7429" s="47">
        <f t="shared" si="1117"/>
        <v>105.88000000000001</v>
      </c>
      <c r="V7429" s="47">
        <f t="shared" si="1118"/>
        <v>-5.99</v>
      </c>
      <c r="W7429" s="11"/>
    </row>
    <row r="7430" spans="1:23" x14ac:dyDescent="0.45">
      <c r="A7430" t="s">
        <v>7435</v>
      </c>
      <c r="B7430">
        <v>5.5</v>
      </c>
      <c r="D7430" s="1" t="str">
        <f>VartojimasGamyba!J7426</f>
        <v>2024-07-06-08</v>
      </c>
      <c r="E7430" s="7">
        <f>VartojimasGamyba!G7426</f>
        <v>0.52</v>
      </c>
      <c r="F7430" s="11"/>
      <c r="G7430" s="12">
        <f t="shared" si="1121"/>
        <v>-4.0856207306205761E-14</v>
      </c>
      <c r="H7430" s="12">
        <v>9.9999999999999982</v>
      </c>
      <c r="I7430" s="12">
        <v>10</v>
      </c>
      <c r="J7430" s="12">
        <v>1.5349999999999995</v>
      </c>
      <c r="K7430" s="12"/>
      <c r="L7430" s="12">
        <f>VartojimasGamyba!H7426</f>
        <v>3.0550000000000002</v>
      </c>
      <c r="M7430" s="19">
        <f t="shared" si="1112"/>
        <v>0</v>
      </c>
      <c r="N7430" s="7">
        <f t="shared" si="1113"/>
        <v>9.3327999999999971</v>
      </c>
      <c r="O7430" s="7">
        <f t="shared" si="1114"/>
        <v>0</v>
      </c>
      <c r="R7430" s="7"/>
      <c r="S7430" s="47">
        <f t="shared" si="1115"/>
        <v>2.5350000000000001</v>
      </c>
      <c r="T7430" s="47">
        <f t="shared" si="1116"/>
        <v>2.5350000000000001</v>
      </c>
      <c r="U7430" s="47">
        <f t="shared" si="1117"/>
        <v>105.79</v>
      </c>
      <c r="V7430" s="47">
        <f t="shared" si="1118"/>
        <v>-6.08</v>
      </c>
      <c r="W7430" s="11"/>
    </row>
    <row r="7431" spans="1:23" x14ac:dyDescent="0.45">
      <c r="A7431" t="s">
        <v>7436</v>
      </c>
      <c r="B7431">
        <v>4.2699999999999996</v>
      </c>
      <c r="D7431" s="1" t="str">
        <f>VartojimasGamyba!J7427</f>
        <v>2024-07-06-09</v>
      </c>
      <c r="E7431" s="7">
        <f>VartojimasGamyba!G7427</f>
        <v>0.39</v>
      </c>
      <c r="F7431" s="11"/>
      <c r="G7431" s="12">
        <f t="shared" si="1121"/>
        <v>-3.907985046680551E-14</v>
      </c>
      <c r="H7431" s="12">
        <v>10</v>
      </c>
      <c r="I7431" s="12">
        <v>9.9999999999999982</v>
      </c>
      <c r="J7431" s="12">
        <v>1.7699999999999978</v>
      </c>
      <c r="K7431" s="12"/>
      <c r="L7431" s="12">
        <f>VartojimasGamyba!H7427</f>
        <v>3.16</v>
      </c>
      <c r="M7431" s="19">
        <f t="shared" ref="M7431:M7494" si="1122">E7431+H7431-I7431*$J$2+J7431-L7431</f>
        <v>0</v>
      </c>
      <c r="N7431" s="7">
        <f t="shared" ref="N7431:N7494" si="1123">M7431*U7431-J7431*V7431</f>
        <v>12.938699999999985</v>
      </c>
      <c r="O7431" s="7">
        <f t="shared" ref="O7431:O7494" si="1124">(M7431)*(B7431+$Z$21)</f>
        <v>0</v>
      </c>
      <c r="R7431" s="7"/>
      <c r="S7431" s="47">
        <f t="shared" ref="S7431:S7494" si="1125">M7431+IF((L7431-E7431)&gt;0,(L7431-E7431),0)</f>
        <v>2.77</v>
      </c>
      <c r="T7431" s="47">
        <f t="shared" ref="T7431:T7494" si="1126">IF(L7431-E7431&lt;0,0,L7431-E7431)</f>
        <v>2.77</v>
      </c>
      <c r="U7431" s="47">
        <f t="shared" ref="U7431:U7494" si="1127">B7431+$Z$21</f>
        <v>104.56</v>
      </c>
      <c r="V7431" s="47">
        <f t="shared" ref="V7431:V7494" si="1128">B7431+$Z$20</f>
        <v>-7.3100000000000005</v>
      </c>
      <c r="W7431" s="11"/>
    </row>
    <row r="7432" spans="1:23" x14ac:dyDescent="0.45">
      <c r="A7432" t="s">
        <v>7437</v>
      </c>
      <c r="B7432">
        <v>0.32</v>
      </c>
      <c r="D7432" s="1" t="str">
        <f>VartojimasGamyba!J7428</f>
        <v>2024-07-06-10</v>
      </c>
      <c r="E7432" s="7">
        <f>VartojimasGamyba!G7428</f>
        <v>0</v>
      </c>
      <c r="F7432" s="11"/>
      <c r="G7432" s="12">
        <f t="shared" si="1121"/>
        <v>1.8134444444443858</v>
      </c>
      <c r="H7432" s="12">
        <v>10</v>
      </c>
      <c r="I7432" s="12">
        <v>8.1865555555555751</v>
      </c>
      <c r="J7432" s="12">
        <v>1.3149000000000093</v>
      </c>
      <c r="K7432" s="12"/>
      <c r="L7432" s="12">
        <f>VartojimasGamyba!H7428</f>
        <v>3.9470000000000001</v>
      </c>
      <c r="M7432" s="19">
        <f t="shared" si="1122"/>
        <v>-7.9936057773011271E-15</v>
      </c>
      <c r="N7432" s="7">
        <f t="shared" si="1123"/>
        <v>14.8057739999993</v>
      </c>
      <c r="O7432" s="7">
        <f t="shared" si="1124"/>
        <v>-8.042366772542664E-13</v>
      </c>
      <c r="R7432" s="7"/>
      <c r="S7432" s="47">
        <f t="shared" si="1125"/>
        <v>3.9469999999999921</v>
      </c>
      <c r="T7432" s="47">
        <f t="shared" si="1126"/>
        <v>3.9470000000000001</v>
      </c>
      <c r="U7432" s="47">
        <f t="shared" si="1127"/>
        <v>100.61</v>
      </c>
      <c r="V7432" s="47">
        <f t="shared" si="1128"/>
        <v>-11.26</v>
      </c>
      <c r="W7432" s="11"/>
    </row>
    <row r="7433" spans="1:23" x14ac:dyDescent="0.45">
      <c r="A7433" t="s">
        <v>7438</v>
      </c>
      <c r="B7433">
        <v>-0.04</v>
      </c>
      <c r="D7433" s="1" t="str">
        <f>VartojimasGamyba!J7429</f>
        <v>2024-07-06-11</v>
      </c>
      <c r="E7433" s="7">
        <f>VartojimasGamyba!G7429</f>
        <v>0</v>
      </c>
      <c r="F7433" s="11"/>
      <c r="G7433" s="12">
        <f t="shared" si="1121"/>
        <v>5.2867777777777221</v>
      </c>
      <c r="H7433" s="12">
        <v>10</v>
      </c>
      <c r="I7433" s="12">
        <v>6.5266666666666637</v>
      </c>
      <c r="J7433" s="12">
        <v>0</v>
      </c>
      <c r="K7433" s="12"/>
      <c r="L7433" s="12">
        <f>VartojimasGamyba!H7429</f>
        <v>4.1260000000000003</v>
      </c>
      <c r="M7433" s="19">
        <f t="shared" si="1122"/>
        <v>0</v>
      </c>
      <c r="N7433" s="7">
        <f t="shared" si="1123"/>
        <v>0</v>
      </c>
      <c r="O7433" s="7">
        <f t="shared" si="1124"/>
        <v>0</v>
      </c>
      <c r="R7433" s="7"/>
      <c r="S7433" s="47">
        <f t="shared" si="1125"/>
        <v>4.1260000000000003</v>
      </c>
      <c r="T7433" s="47">
        <f t="shared" si="1126"/>
        <v>4.1260000000000003</v>
      </c>
      <c r="U7433" s="47">
        <f t="shared" si="1127"/>
        <v>100.25</v>
      </c>
      <c r="V7433" s="47">
        <f t="shared" si="1128"/>
        <v>-11.62</v>
      </c>
      <c r="W7433" s="11"/>
    </row>
    <row r="7434" spans="1:23" x14ac:dyDescent="0.45">
      <c r="A7434" t="s">
        <v>7439</v>
      </c>
      <c r="B7434">
        <v>-0.02</v>
      </c>
      <c r="D7434" s="1" t="str">
        <f>VartojimasGamyba!J7430</f>
        <v>2024-07-06-12</v>
      </c>
      <c r="E7434" s="7">
        <f>VartojimasGamyba!G7430</f>
        <v>0.17599999999999999</v>
      </c>
      <c r="F7434" s="11"/>
      <c r="G7434" s="12">
        <f t="shared" si="1121"/>
        <v>8.0289999999999715</v>
      </c>
      <c r="H7434" s="12">
        <v>10</v>
      </c>
      <c r="I7434" s="12">
        <v>7.2577777777777497</v>
      </c>
      <c r="J7434" s="12">
        <v>0</v>
      </c>
      <c r="K7434" s="12"/>
      <c r="L7434" s="12">
        <f>VartojimasGamyba!H7430</f>
        <v>3.6440000000000001</v>
      </c>
      <c r="M7434" s="19">
        <f t="shared" si="1122"/>
        <v>2.4868995751603507E-14</v>
      </c>
      <c r="N7434" s="7">
        <f t="shared" si="1123"/>
        <v>2.493614204013284E-12</v>
      </c>
      <c r="O7434" s="7">
        <f t="shared" si="1124"/>
        <v>2.493614204013284E-12</v>
      </c>
      <c r="R7434" s="7"/>
      <c r="S7434" s="47">
        <f t="shared" si="1125"/>
        <v>3.4680000000000248</v>
      </c>
      <c r="T7434" s="47">
        <f t="shared" si="1126"/>
        <v>3.468</v>
      </c>
      <c r="U7434" s="47">
        <f t="shared" si="1127"/>
        <v>100.27000000000001</v>
      </c>
      <c r="V7434" s="47">
        <f t="shared" si="1128"/>
        <v>-11.6</v>
      </c>
      <c r="W7434" s="11"/>
    </row>
    <row r="7435" spans="1:23" x14ac:dyDescent="0.45">
      <c r="A7435" t="s">
        <v>7440</v>
      </c>
      <c r="B7435">
        <v>-0.03</v>
      </c>
      <c r="D7435" s="1" t="str">
        <f>VartojimasGamyba!J7431</f>
        <v>2024-07-06-13</v>
      </c>
      <c r="E7435" s="7">
        <f>VartojimasGamyba!G7431</f>
        <v>0</v>
      </c>
      <c r="F7435" s="11"/>
      <c r="G7435" s="12">
        <f t="shared" si="1121"/>
        <v>10.621222222222194</v>
      </c>
      <c r="H7435" s="12">
        <v>10</v>
      </c>
      <c r="I7435" s="12">
        <v>7.4077777777777776</v>
      </c>
      <c r="J7435" s="12">
        <v>0</v>
      </c>
      <c r="K7435" s="12"/>
      <c r="L7435" s="12">
        <f>VartojimasGamyba!H7431</f>
        <v>3.3330000000000002</v>
      </c>
      <c r="M7435" s="19">
        <f t="shared" si="1122"/>
        <v>0</v>
      </c>
      <c r="N7435" s="7">
        <f t="shared" si="1123"/>
        <v>0</v>
      </c>
      <c r="O7435" s="7">
        <f t="shared" si="1124"/>
        <v>0</v>
      </c>
      <c r="R7435" s="7"/>
      <c r="S7435" s="47">
        <f t="shared" si="1125"/>
        <v>3.3330000000000002</v>
      </c>
      <c r="T7435" s="47">
        <f t="shared" si="1126"/>
        <v>3.3330000000000002</v>
      </c>
      <c r="U7435" s="47">
        <f t="shared" si="1127"/>
        <v>100.26</v>
      </c>
      <c r="V7435" s="47">
        <f t="shared" si="1128"/>
        <v>-11.61</v>
      </c>
      <c r="W7435" s="11"/>
    </row>
    <row r="7436" spans="1:23" x14ac:dyDescent="0.45">
      <c r="A7436" t="s">
        <v>7441</v>
      </c>
      <c r="B7436">
        <v>-0.12</v>
      </c>
      <c r="D7436" s="1" t="str">
        <f>VartojimasGamyba!J7432</f>
        <v>2024-07-06-14</v>
      </c>
      <c r="E7436" s="7">
        <f>VartojimasGamyba!G7432</f>
        <v>0</v>
      </c>
      <c r="F7436" s="11"/>
      <c r="G7436" s="12">
        <f t="shared" si="1121"/>
        <v>12.547888888888862</v>
      </c>
      <c r="H7436" s="12">
        <v>10</v>
      </c>
      <c r="I7436" s="12">
        <v>8.0733333333333324</v>
      </c>
      <c r="J7436" s="12">
        <v>0</v>
      </c>
      <c r="K7436" s="12"/>
      <c r="L7436" s="12">
        <f>VartojimasGamyba!H7432</f>
        <v>2.734</v>
      </c>
      <c r="M7436" s="19">
        <f t="shared" si="1122"/>
        <v>0</v>
      </c>
      <c r="N7436" s="7">
        <f t="shared" si="1123"/>
        <v>0</v>
      </c>
      <c r="O7436" s="7">
        <f t="shared" si="1124"/>
        <v>0</v>
      </c>
      <c r="R7436" s="7"/>
      <c r="S7436" s="47">
        <f t="shared" si="1125"/>
        <v>2.734</v>
      </c>
      <c r="T7436" s="47">
        <f t="shared" si="1126"/>
        <v>2.734</v>
      </c>
      <c r="U7436" s="47">
        <f t="shared" si="1127"/>
        <v>100.17</v>
      </c>
      <c r="V7436" s="47">
        <f t="shared" si="1128"/>
        <v>-11.7</v>
      </c>
      <c r="W7436" s="11"/>
    </row>
    <row r="7437" spans="1:23" x14ac:dyDescent="0.45">
      <c r="A7437" t="s">
        <v>7442</v>
      </c>
      <c r="B7437">
        <v>-0.01</v>
      </c>
      <c r="D7437" s="1" t="str">
        <f>VartojimasGamyba!J7433</f>
        <v>2024-07-06-15</v>
      </c>
      <c r="E7437" s="7">
        <f>VartojimasGamyba!G7433</f>
        <v>0</v>
      </c>
      <c r="F7437" s="11"/>
      <c r="G7437" s="12">
        <f t="shared" si="1121"/>
        <v>13.498999999999967</v>
      </c>
      <c r="H7437" s="12">
        <v>10</v>
      </c>
      <c r="I7437" s="12">
        <v>9.0488888888888965</v>
      </c>
      <c r="J7437" s="12">
        <v>0</v>
      </c>
      <c r="K7437" s="12"/>
      <c r="L7437" s="12">
        <f>VartojimasGamyba!H7433</f>
        <v>1.8560000000000001</v>
      </c>
      <c r="M7437" s="19">
        <f t="shared" si="1122"/>
        <v>-7.3274719625260332E-15</v>
      </c>
      <c r="N7437" s="7">
        <f t="shared" si="1123"/>
        <v>-7.3479888840211066E-13</v>
      </c>
      <c r="O7437" s="7">
        <f t="shared" si="1124"/>
        <v>-7.3479888840211066E-13</v>
      </c>
      <c r="R7437" s="7"/>
      <c r="S7437" s="47">
        <f t="shared" si="1125"/>
        <v>1.8559999999999928</v>
      </c>
      <c r="T7437" s="47">
        <f t="shared" si="1126"/>
        <v>1.8560000000000001</v>
      </c>
      <c r="U7437" s="47">
        <f t="shared" si="1127"/>
        <v>100.28</v>
      </c>
      <c r="V7437" s="47">
        <f t="shared" si="1128"/>
        <v>-11.59</v>
      </c>
      <c r="W7437" s="11"/>
    </row>
    <row r="7438" spans="1:23" x14ac:dyDescent="0.45">
      <c r="A7438" t="s">
        <v>7443</v>
      </c>
      <c r="B7438">
        <v>0</v>
      </c>
      <c r="D7438" s="1" t="str">
        <f>VartojimasGamyba!J7434</f>
        <v>2024-07-06-16</v>
      </c>
      <c r="E7438" s="7">
        <f>VartojimasGamyba!G7434</f>
        <v>7.0000000000000001E-3</v>
      </c>
      <c r="F7438" s="11"/>
      <c r="G7438" s="12">
        <f t="shared" si="1121"/>
        <v>13.142999999999969</v>
      </c>
      <c r="H7438" s="12">
        <v>9.6440000000000019</v>
      </c>
      <c r="I7438" s="12">
        <v>10</v>
      </c>
      <c r="J7438" s="12">
        <v>0</v>
      </c>
      <c r="K7438" s="12"/>
      <c r="L7438" s="12">
        <f>VartojimasGamyba!H7434</f>
        <v>0.65100000000000002</v>
      </c>
      <c r="M7438" s="19">
        <f t="shared" si="1122"/>
        <v>1.5543122344752192E-15</v>
      </c>
      <c r="N7438" s="7">
        <f t="shared" si="1123"/>
        <v>1.5588197399551975E-13</v>
      </c>
      <c r="O7438" s="7">
        <f t="shared" si="1124"/>
        <v>1.5588197399551975E-13</v>
      </c>
      <c r="R7438" s="7"/>
      <c r="S7438" s="47">
        <f t="shared" si="1125"/>
        <v>0.64400000000000157</v>
      </c>
      <c r="T7438" s="47">
        <f t="shared" si="1126"/>
        <v>0.64400000000000002</v>
      </c>
      <c r="U7438" s="47">
        <f t="shared" si="1127"/>
        <v>100.29</v>
      </c>
      <c r="V7438" s="47">
        <f t="shared" si="1128"/>
        <v>-11.58</v>
      </c>
      <c r="W7438" s="11"/>
    </row>
    <row r="7439" spans="1:23" x14ac:dyDescent="0.45">
      <c r="A7439" t="s">
        <v>7444</v>
      </c>
      <c r="B7439">
        <v>0</v>
      </c>
      <c r="D7439" s="1" t="str">
        <f>VartojimasGamyba!J7435</f>
        <v>2024-07-06-17</v>
      </c>
      <c r="E7439" s="7">
        <f>VartojimasGamyba!G7435</f>
        <v>7.6999999999999999E-2</v>
      </c>
      <c r="F7439" s="11"/>
      <c r="G7439" s="12">
        <f t="shared" si="1121"/>
        <v>12.306999999999967</v>
      </c>
      <c r="H7439" s="12">
        <v>9.1639999999999997</v>
      </c>
      <c r="I7439" s="12">
        <v>10</v>
      </c>
      <c r="J7439" s="12">
        <v>0</v>
      </c>
      <c r="K7439" s="12"/>
      <c r="L7439" s="12">
        <f>VartojimasGamyba!H7435</f>
        <v>0.24099999999999999</v>
      </c>
      <c r="M7439" s="19">
        <f t="shared" si="1122"/>
        <v>-3.3306690738754696E-16</v>
      </c>
      <c r="N7439" s="7">
        <f t="shared" si="1123"/>
        <v>-3.3403280141897085E-14</v>
      </c>
      <c r="O7439" s="7">
        <f t="shared" si="1124"/>
        <v>-3.3403280141897085E-14</v>
      </c>
      <c r="R7439" s="7"/>
      <c r="S7439" s="47">
        <f t="shared" si="1125"/>
        <v>0.16399999999999965</v>
      </c>
      <c r="T7439" s="47">
        <f t="shared" si="1126"/>
        <v>0.16399999999999998</v>
      </c>
      <c r="U7439" s="47">
        <f t="shared" si="1127"/>
        <v>100.29</v>
      </c>
      <c r="V7439" s="47">
        <f t="shared" si="1128"/>
        <v>-11.58</v>
      </c>
      <c r="W7439" s="11"/>
    </row>
    <row r="7440" spans="1:23" x14ac:dyDescent="0.45">
      <c r="A7440" t="s">
        <v>7445</v>
      </c>
      <c r="B7440">
        <v>1.78</v>
      </c>
      <c r="D7440" s="1" t="str">
        <f>VartojimasGamyba!J7436</f>
        <v>2024-07-06-18</v>
      </c>
      <c r="E7440" s="7">
        <f>VartojimasGamyba!G7436</f>
        <v>0.30199999999999999</v>
      </c>
      <c r="F7440" s="11"/>
      <c r="G7440" s="12">
        <f t="shared" si="1121"/>
        <v>11.027999999999967</v>
      </c>
      <c r="H7440" s="12">
        <v>8.7210000000000001</v>
      </c>
      <c r="I7440" s="12">
        <v>10</v>
      </c>
      <c r="J7440" s="12">
        <v>0</v>
      </c>
      <c r="K7440" s="12"/>
      <c r="L7440" s="12">
        <f>VartojimasGamyba!H7436</f>
        <v>2.3E-2</v>
      </c>
      <c r="M7440" s="19">
        <f t="shared" si="1122"/>
        <v>-3.1225022567582528E-16</v>
      </c>
      <c r="N7440" s="7">
        <f t="shared" si="1123"/>
        <v>-3.187138053473149E-14</v>
      </c>
      <c r="O7440" s="7">
        <f t="shared" si="1124"/>
        <v>-3.187138053473149E-14</v>
      </c>
      <c r="R7440" s="7"/>
      <c r="S7440" s="47">
        <f t="shared" si="1125"/>
        <v>-3.1225022567582528E-16</v>
      </c>
      <c r="T7440" s="47">
        <f t="shared" si="1126"/>
        <v>0</v>
      </c>
      <c r="U7440" s="47">
        <f t="shared" si="1127"/>
        <v>102.07000000000001</v>
      </c>
      <c r="V7440" s="47">
        <f t="shared" si="1128"/>
        <v>-9.8000000000000007</v>
      </c>
      <c r="W7440" s="11"/>
    </row>
    <row r="7441" spans="1:23" x14ac:dyDescent="0.45">
      <c r="A7441" t="s">
        <v>7446</v>
      </c>
      <c r="B7441">
        <v>1.94</v>
      </c>
      <c r="D7441" s="1" t="str">
        <f>VartojimasGamyba!J7437</f>
        <v>2024-07-06-19</v>
      </c>
      <c r="E7441" s="7">
        <f>VartojimasGamyba!G7437</f>
        <v>0.29299999999999998</v>
      </c>
      <c r="F7441" s="11"/>
      <c r="G7441" s="12">
        <f t="shared" si="1121"/>
        <v>9.7349999999999639</v>
      </c>
      <c r="H7441" s="12">
        <v>8.706999999999999</v>
      </c>
      <c r="I7441" s="12">
        <v>10</v>
      </c>
      <c r="J7441" s="12">
        <v>0</v>
      </c>
      <c r="K7441" s="12"/>
      <c r="L7441" s="12">
        <f>VartojimasGamyba!H7437</f>
        <v>0</v>
      </c>
      <c r="M7441" s="19">
        <f t="shared" si="1122"/>
        <v>-1.7763568394002505E-15</v>
      </c>
      <c r="N7441" s="7">
        <f t="shared" si="1123"/>
        <v>-1.8159695969188761E-13</v>
      </c>
      <c r="O7441" s="7">
        <f t="shared" si="1124"/>
        <v>-1.8159695969188761E-13</v>
      </c>
      <c r="R7441" s="7"/>
      <c r="S7441" s="47">
        <f t="shared" si="1125"/>
        <v>-1.7763568394002505E-15</v>
      </c>
      <c r="T7441" s="47">
        <f t="shared" si="1126"/>
        <v>0</v>
      </c>
      <c r="U7441" s="47">
        <f t="shared" si="1127"/>
        <v>102.23</v>
      </c>
      <c r="V7441" s="47">
        <f t="shared" si="1128"/>
        <v>-9.64</v>
      </c>
      <c r="W7441" s="11"/>
    </row>
    <row r="7442" spans="1:23" x14ac:dyDescent="0.45">
      <c r="A7442" t="s">
        <v>7447</v>
      </c>
      <c r="B7442">
        <v>102.85</v>
      </c>
      <c r="D7442" s="1" t="str">
        <f>VartojimasGamyba!J7438</f>
        <v>2024-07-06-20</v>
      </c>
      <c r="E7442" s="7">
        <f>VartojimasGamyba!G7438</f>
        <v>0.218</v>
      </c>
      <c r="F7442" s="11"/>
      <c r="G7442" s="12">
        <f t="shared" si="1121"/>
        <v>8.5169999999999604</v>
      </c>
      <c r="H7442" s="12">
        <v>8.7819999999999983</v>
      </c>
      <c r="I7442" s="12">
        <v>10</v>
      </c>
      <c r="J7442" s="12">
        <v>0</v>
      </c>
      <c r="K7442" s="12"/>
      <c r="L7442" s="12">
        <f>VartojimasGamyba!H7438</f>
        <v>0</v>
      </c>
      <c r="M7442" s="19">
        <f t="shared" si="1122"/>
        <v>-1.7763568394002505E-15</v>
      </c>
      <c r="N7442" s="7">
        <f t="shared" si="1123"/>
        <v>-3.6084912835576686E-13</v>
      </c>
      <c r="O7442" s="7">
        <f t="shared" si="1124"/>
        <v>-3.6084912835576686E-13</v>
      </c>
      <c r="P7442" s="7" t="s">
        <v>8873</v>
      </c>
      <c r="R7442" s="7"/>
      <c r="S7442" s="47">
        <f t="shared" si="1125"/>
        <v>-1.7763568394002505E-15</v>
      </c>
      <c r="T7442" s="47">
        <f t="shared" si="1126"/>
        <v>0</v>
      </c>
      <c r="U7442" s="47">
        <f t="shared" si="1127"/>
        <v>203.14</v>
      </c>
      <c r="V7442" s="47">
        <f t="shared" si="1128"/>
        <v>91.27</v>
      </c>
      <c r="W7442" s="11"/>
    </row>
    <row r="7443" spans="1:23" x14ac:dyDescent="0.45">
      <c r="A7443" t="s">
        <v>7448</v>
      </c>
      <c r="B7443">
        <v>92.55</v>
      </c>
      <c r="D7443" s="1" t="str">
        <f>VartojimasGamyba!J7439</f>
        <v>2024-07-06-21</v>
      </c>
      <c r="E7443" s="7">
        <f>VartojimasGamyba!G7439</f>
        <v>0.19500000000000001</v>
      </c>
      <c r="F7443" s="11"/>
      <c r="G7443" s="12">
        <f t="shared" si="1121"/>
        <v>7.3219999999999601</v>
      </c>
      <c r="H7443" s="12">
        <v>8.8049999999999997</v>
      </c>
      <c r="I7443" s="12">
        <v>10</v>
      </c>
      <c r="J7443" s="12">
        <v>0</v>
      </c>
      <c r="K7443" s="12"/>
      <c r="L7443" s="12">
        <f>VartojimasGamyba!H7439</f>
        <v>0</v>
      </c>
      <c r="M7443" s="19">
        <f t="shared" si="1122"/>
        <v>0</v>
      </c>
      <c r="N7443" s="7">
        <f t="shared" si="1123"/>
        <v>0</v>
      </c>
      <c r="O7443" s="7">
        <f t="shared" si="1124"/>
        <v>0</v>
      </c>
      <c r="P7443" s="7">
        <f>SUM(N7422:N7445)</f>
        <v>42.141993999993197</v>
      </c>
      <c r="R7443" s="7"/>
      <c r="S7443" s="47">
        <f t="shared" si="1125"/>
        <v>0</v>
      </c>
      <c r="T7443" s="47">
        <f t="shared" si="1126"/>
        <v>0</v>
      </c>
      <c r="U7443" s="47">
        <f t="shared" si="1127"/>
        <v>192.84</v>
      </c>
      <c r="V7443" s="47">
        <f t="shared" si="1128"/>
        <v>80.97</v>
      </c>
      <c r="W7443" s="11"/>
    </row>
    <row r="7444" spans="1:23" x14ac:dyDescent="0.45">
      <c r="A7444" t="s">
        <v>7449</v>
      </c>
      <c r="B7444">
        <v>52.7</v>
      </c>
      <c r="D7444" s="1" t="str">
        <f>VartojimasGamyba!J7440</f>
        <v>2024-07-06-22</v>
      </c>
      <c r="E7444" s="7">
        <f>VartojimasGamyba!G7440</f>
        <v>0.186</v>
      </c>
      <c r="F7444" s="11"/>
      <c r="G7444" s="12">
        <f t="shared" si="1121"/>
        <v>6.1359999999999602</v>
      </c>
      <c r="H7444" s="12">
        <v>8.8139999999999983</v>
      </c>
      <c r="I7444" s="12">
        <v>10</v>
      </c>
      <c r="J7444" s="12">
        <v>0</v>
      </c>
      <c r="K7444" s="12"/>
      <c r="L7444" s="12">
        <f>VartojimasGamyba!H7440</f>
        <v>0</v>
      </c>
      <c r="M7444" s="19">
        <f t="shared" si="1122"/>
        <v>-1.7763568394002505E-15</v>
      </c>
      <c r="N7444" s="7">
        <f t="shared" si="1123"/>
        <v>-2.7176483285984433E-13</v>
      </c>
      <c r="O7444" s="7">
        <f t="shared" si="1124"/>
        <v>-2.7176483285984433E-13</v>
      </c>
      <c r="P7444" s="7" t="s">
        <v>8872</v>
      </c>
      <c r="R7444" s="7"/>
      <c r="S7444" s="47">
        <f t="shared" si="1125"/>
        <v>-1.7763568394002505E-15</v>
      </c>
      <c r="T7444" s="47">
        <f t="shared" si="1126"/>
        <v>0</v>
      </c>
      <c r="U7444" s="47">
        <f t="shared" si="1127"/>
        <v>152.99</v>
      </c>
      <c r="V7444" s="47">
        <f t="shared" si="1128"/>
        <v>41.120000000000005</v>
      </c>
      <c r="W7444" s="11"/>
    </row>
    <row r="7445" spans="1:23" x14ac:dyDescent="0.45">
      <c r="A7445" t="s">
        <v>7450</v>
      </c>
      <c r="B7445">
        <v>17.57</v>
      </c>
      <c r="D7445" s="1" t="str">
        <f>VartojimasGamyba!J7441</f>
        <v>2024-07-06-23</v>
      </c>
      <c r="E7445" s="7">
        <f>VartojimasGamyba!G7441</f>
        <v>0.13600000000000001</v>
      </c>
      <c r="F7445" s="11"/>
      <c r="G7445" s="12">
        <f t="shared" si="1121"/>
        <v>4.9999999999999591</v>
      </c>
      <c r="H7445" s="12">
        <v>8.863999999999999</v>
      </c>
      <c r="I7445" s="12">
        <v>10</v>
      </c>
      <c r="J7445" s="12">
        <v>0</v>
      </c>
      <c r="K7445" s="12"/>
      <c r="L7445" s="12">
        <f>VartojimasGamyba!H7441</f>
        <v>0</v>
      </c>
      <c r="M7445" s="19">
        <f t="shared" si="1122"/>
        <v>-1.7763568394002505E-15</v>
      </c>
      <c r="N7445" s="7">
        <f t="shared" si="1123"/>
        <v>-2.0936141709171354E-13</v>
      </c>
      <c r="O7445" s="7">
        <f t="shared" si="1124"/>
        <v>-2.0936141709171354E-13</v>
      </c>
      <c r="P7445" s="7">
        <f>SUM(O7422:O7445)</f>
        <v>-6.9337298402860635E-12</v>
      </c>
      <c r="Q7445" s="7">
        <f>SUMPRODUCT(B7422:B7445,E7422:E7445)+SUM(E7422:E7445)*$Z$21-SUMPRODUCT(B7422:B7445,L7422:L7445)+SUM(L7422:L7445)*ABS($Z$20)</f>
        <v>706.26423000000023</v>
      </c>
      <c r="R7445" s="7"/>
      <c r="S7445" s="47">
        <f t="shared" si="1125"/>
        <v>-1.7763568394002505E-15</v>
      </c>
      <c r="T7445" s="47">
        <f t="shared" si="1126"/>
        <v>0</v>
      </c>
      <c r="U7445" s="47">
        <f t="shared" si="1127"/>
        <v>117.86000000000001</v>
      </c>
      <c r="V7445" s="47">
        <f t="shared" si="1128"/>
        <v>5.99</v>
      </c>
      <c r="W7445" s="11">
        <f>IF(P7445&lt;&gt;Q7445,1,0)</f>
        <v>1</v>
      </c>
    </row>
    <row r="7446" spans="1:23" x14ac:dyDescent="0.45">
      <c r="A7446" t="s">
        <v>7451</v>
      </c>
      <c r="B7446">
        <v>6.77</v>
      </c>
      <c r="D7446" s="9" t="str">
        <f>VartojimasGamyba!J7442</f>
        <v>2024-07-07-00</v>
      </c>
      <c r="E7446" s="8">
        <f>VartojimasGamyba!G7442</f>
        <v>0.254</v>
      </c>
      <c r="F7446" s="11"/>
      <c r="G7446" s="7">
        <f>G7445+H7446-I7446</f>
        <v>3.7459999999999578</v>
      </c>
      <c r="H7446" s="7">
        <v>8.7459999999999987</v>
      </c>
      <c r="I7446" s="7">
        <v>10</v>
      </c>
      <c r="J7446" s="7">
        <v>0</v>
      </c>
      <c r="L7446" s="7">
        <f>VartojimasGamyba!H7442</f>
        <v>0</v>
      </c>
      <c r="M7446" s="15">
        <f t="shared" si="1122"/>
        <v>-1.7763568394002505E-15</v>
      </c>
      <c r="N7446" s="7">
        <f t="shared" si="1123"/>
        <v>-1.9017676322619082E-13</v>
      </c>
      <c r="O7446" s="7">
        <f t="shared" si="1124"/>
        <v>-1.9017676322619082E-13</v>
      </c>
      <c r="R7446" s="20" t="s">
        <v>8783</v>
      </c>
      <c r="S7446" s="47">
        <f t="shared" si="1125"/>
        <v>-1.7763568394002505E-15</v>
      </c>
      <c r="T7446" s="47">
        <f t="shared" si="1126"/>
        <v>0</v>
      </c>
      <c r="U7446" s="47">
        <f t="shared" si="1127"/>
        <v>107.06</v>
      </c>
      <c r="V7446" s="47">
        <f t="shared" si="1128"/>
        <v>-4.8100000000000005</v>
      </c>
      <c r="W7446" s="11"/>
    </row>
    <row r="7447" spans="1:23" x14ac:dyDescent="0.45">
      <c r="A7447" t="s">
        <v>7452</v>
      </c>
      <c r="B7447">
        <v>-0.02</v>
      </c>
      <c r="D7447" s="9" t="str">
        <f>VartojimasGamyba!J7443</f>
        <v>2024-07-07-01</v>
      </c>
      <c r="E7447" s="8">
        <f>VartojimasGamyba!G7443</f>
        <v>0.309</v>
      </c>
      <c r="F7447" s="11"/>
      <c r="G7447" s="7">
        <f t="shared" ref="G7447:G7469" si="1129">G7446+H7447-I7447</f>
        <v>2.4369999999999568</v>
      </c>
      <c r="H7447" s="7">
        <v>8.6909999999999989</v>
      </c>
      <c r="I7447" s="7">
        <v>10</v>
      </c>
      <c r="J7447" s="7">
        <v>0</v>
      </c>
      <c r="L7447" s="7">
        <f>VartojimasGamyba!H7443</f>
        <v>0</v>
      </c>
      <c r="M7447" s="15">
        <f t="shared" si="1122"/>
        <v>-1.7763568394002505E-15</v>
      </c>
      <c r="N7447" s="7">
        <f t="shared" si="1123"/>
        <v>-1.7811530028666313E-13</v>
      </c>
      <c r="O7447" s="7">
        <f t="shared" si="1124"/>
        <v>-1.7811530028666313E-13</v>
      </c>
      <c r="R7447" s="7"/>
      <c r="S7447" s="47">
        <f t="shared" si="1125"/>
        <v>-1.7763568394002505E-15</v>
      </c>
      <c r="T7447" s="47">
        <f t="shared" si="1126"/>
        <v>0</v>
      </c>
      <c r="U7447" s="47">
        <f t="shared" si="1127"/>
        <v>100.27000000000001</v>
      </c>
      <c r="V7447" s="47">
        <f t="shared" si="1128"/>
        <v>-11.6</v>
      </c>
      <c r="W7447" s="11"/>
    </row>
    <row r="7448" spans="1:23" x14ac:dyDescent="0.45">
      <c r="A7448" t="s">
        <v>7453</v>
      </c>
      <c r="B7448">
        <v>-0.1</v>
      </c>
      <c r="D7448" s="9" t="str">
        <f>VartojimasGamyba!J7444</f>
        <v>2024-07-07-02</v>
      </c>
      <c r="E7448" s="8">
        <f>VartojimasGamyba!G7444</f>
        <v>0.1</v>
      </c>
      <c r="F7448" s="11"/>
      <c r="G7448" s="7">
        <f t="shared" si="1129"/>
        <v>1.3639999999999564</v>
      </c>
      <c r="H7448" s="7">
        <v>8.9269999999999996</v>
      </c>
      <c r="I7448" s="7">
        <v>10</v>
      </c>
      <c r="J7448" s="7">
        <v>0</v>
      </c>
      <c r="L7448" s="7">
        <f>VartojimasGamyba!H7444</f>
        <v>2.7E-2</v>
      </c>
      <c r="M7448" s="15">
        <f t="shared" si="1122"/>
        <v>-7.5286998857393428E-16</v>
      </c>
      <c r="N7448" s="7">
        <f t="shared" si="1123"/>
        <v>-7.5430044155222487E-14</v>
      </c>
      <c r="O7448" s="7">
        <f t="shared" si="1124"/>
        <v>-7.5430044155222487E-14</v>
      </c>
      <c r="R7448" s="7"/>
      <c r="S7448" s="47">
        <f t="shared" si="1125"/>
        <v>-7.5286998857393428E-16</v>
      </c>
      <c r="T7448" s="47">
        <f t="shared" si="1126"/>
        <v>0</v>
      </c>
      <c r="U7448" s="47">
        <f t="shared" si="1127"/>
        <v>100.19000000000001</v>
      </c>
      <c r="V7448" s="47">
        <f t="shared" si="1128"/>
        <v>-11.68</v>
      </c>
      <c r="W7448" s="11"/>
    </row>
    <row r="7449" spans="1:23" x14ac:dyDescent="0.45">
      <c r="A7449" t="s">
        <v>7454</v>
      </c>
      <c r="B7449">
        <v>-0.8</v>
      </c>
      <c r="D7449" s="9" t="str">
        <f>VartojimasGamyba!J7445</f>
        <v>2024-07-07-03</v>
      </c>
      <c r="E7449" s="8">
        <f>VartojimasGamyba!G7445</f>
        <v>0.255</v>
      </c>
      <c r="F7449" s="11"/>
      <c r="G7449" s="7">
        <f t="shared" si="1129"/>
        <v>0.16899999999995785</v>
      </c>
      <c r="H7449" s="7">
        <v>8.8050000000000015</v>
      </c>
      <c r="I7449" s="7">
        <v>10</v>
      </c>
      <c r="J7449" s="7">
        <v>0</v>
      </c>
      <c r="L7449" s="7">
        <f>VartojimasGamyba!H7445</f>
        <v>0.06</v>
      </c>
      <c r="M7449" s="15">
        <f t="shared" si="1122"/>
        <v>2.2759572004815709E-15</v>
      </c>
      <c r="N7449" s="7">
        <f t="shared" si="1123"/>
        <v>2.264349818759115E-13</v>
      </c>
      <c r="O7449" s="7">
        <f t="shared" si="1124"/>
        <v>2.264349818759115E-13</v>
      </c>
      <c r="R7449" s="7"/>
      <c r="S7449" s="47">
        <f t="shared" si="1125"/>
        <v>2.2759572004815709E-15</v>
      </c>
      <c r="T7449" s="47">
        <f t="shared" si="1126"/>
        <v>0</v>
      </c>
      <c r="U7449" s="47">
        <f t="shared" si="1127"/>
        <v>99.490000000000009</v>
      </c>
      <c r="V7449" s="47">
        <f t="shared" si="1128"/>
        <v>-12.38</v>
      </c>
      <c r="W7449" s="11"/>
    </row>
    <row r="7450" spans="1:23" x14ac:dyDescent="0.45">
      <c r="A7450" t="s">
        <v>7455</v>
      </c>
      <c r="B7450">
        <v>-0.48</v>
      </c>
      <c r="D7450" s="9" t="str">
        <f>VartojimasGamyba!J7446</f>
        <v>2024-07-07-04</v>
      </c>
      <c r="E7450" s="8">
        <f>VartojimasGamyba!G7446</f>
        <v>1.4999999999999999E-2</v>
      </c>
      <c r="F7450" s="11"/>
      <c r="G7450" s="7">
        <f t="shared" si="1129"/>
        <v>0.36499999999995786</v>
      </c>
      <c r="H7450" s="7">
        <v>0.19600000000000001</v>
      </c>
      <c r="I7450" s="7">
        <v>0</v>
      </c>
      <c r="J7450" s="7">
        <v>0</v>
      </c>
      <c r="L7450" s="7">
        <f>VartojimasGamyba!H7446</f>
        <v>0.21099999999999999</v>
      </c>
      <c r="M7450" s="15">
        <f t="shared" si="1122"/>
        <v>0</v>
      </c>
      <c r="N7450" s="7">
        <f t="shared" si="1123"/>
        <v>0</v>
      </c>
      <c r="O7450" s="7">
        <f t="shared" si="1124"/>
        <v>0</v>
      </c>
      <c r="R7450" s="7"/>
      <c r="S7450" s="47">
        <f t="shared" si="1125"/>
        <v>0.19600000000000001</v>
      </c>
      <c r="T7450" s="47">
        <f t="shared" si="1126"/>
        <v>0.19600000000000001</v>
      </c>
      <c r="U7450" s="47">
        <f t="shared" si="1127"/>
        <v>99.81</v>
      </c>
      <c r="V7450" s="47">
        <f t="shared" si="1128"/>
        <v>-12.06</v>
      </c>
      <c r="W7450" s="11"/>
    </row>
    <row r="7451" spans="1:23" x14ac:dyDescent="0.45">
      <c r="A7451" t="s">
        <v>7456</v>
      </c>
      <c r="B7451">
        <v>-0.88</v>
      </c>
      <c r="D7451" s="9" t="str">
        <f>VartojimasGamyba!J7447</f>
        <v>2024-07-07-05</v>
      </c>
      <c r="E7451" s="8">
        <f>VartojimasGamyba!G7447</f>
        <v>6.0999999999999999E-2</v>
      </c>
      <c r="F7451" s="11"/>
      <c r="G7451" s="7">
        <f t="shared" si="1129"/>
        <v>0</v>
      </c>
      <c r="H7451" s="7">
        <v>4.4149999999996599</v>
      </c>
      <c r="I7451" s="7">
        <v>4.779999999999621</v>
      </c>
      <c r="J7451" s="7">
        <v>0</v>
      </c>
      <c r="L7451" s="7">
        <f>VartojimasGamyba!H7447</f>
        <v>0.17399999999999999</v>
      </c>
      <c r="M7451" s="15">
        <f t="shared" si="1122"/>
        <v>3.8857805861880479E-16</v>
      </c>
      <c r="N7451" s="7">
        <f t="shared" si="1123"/>
        <v>3.8628544807295391E-14</v>
      </c>
      <c r="O7451" s="7">
        <f t="shared" si="1124"/>
        <v>3.8628544807295391E-14</v>
      </c>
      <c r="R7451" s="7"/>
      <c r="S7451" s="47">
        <f t="shared" si="1125"/>
        <v>0.11300000000000038</v>
      </c>
      <c r="T7451" s="47">
        <f t="shared" si="1126"/>
        <v>0.11299999999999999</v>
      </c>
      <c r="U7451" s="47">
        <f t="shared" si="1127"/>
        <v>99.410000000000011</v>
      </c>
      <c r="V7451" s="47">
        <f t="shared" si="1128"/>
        <v>-12.46</v>
      </c>
      <c r="W7451" s="11"/>
    </row>
    <row r="7452" spans="1:23" x14ac:dyDescent="0.45">
      <c r="A7452" t="s">
        <v>7457</v>
      </c>
      <c r="B7452">
        <v>-1.76</v>
      </c>
      <c r="D7452" s="9" t="str">
        <f>VartojimasGamyba!J7448</f>
        <v>2024-07-07-06</v>
      </c>
      <c r="E7452" s="8">
        <f>VartojimasGamyba!G7448</f>
        <v>7.2999999999999995E-2</v>
      </c>
      <c r="F7452" s="11"/>
      <c r="G7452" s="7">
        <f t="shared" si="1129"/>
        <v>0.10600000000000001</v>
      </c>
      <c r="H7452" s="7">
        <v>0.10600000000000001</v>
      </c>
      <c r="I7452" s="7">
        <v>0</v>
      </c>
      <c r="J7452" s="7">
        <v>0</v>
      </c>
      <c r="L7452" s="7">
        <f>VartojimasGamyba!H7448</f>
        <v>0.17899999999999999</v>
      </c>
      <c r="M7452" s="15">
        <f t="shared" si="1122"/>
        <v>0</v>
      </c>
      <c r="N7452" s="7">
        <f t="shared" si="1123"/>
        <v>0</v>
      </c>
      <c r="O7452" s="7">
        <f t="shared" si="1124"/>
        <v>0</v>
      </c>
      <c r="R7452" s="7"/>
      <c r="S7452" s="47">
        <f t="shared" si="1125"/>
        <v>0.106</v>
      </c>
      <c r="T7452" s="47">
        <f t="shared" si="1126"/>
        <v>0.106</v>
      </c>
      <c r="U7452" s="47">
        <f t="shared" si="1127"/>
        <v>98.53</v>
      </c>
      <c r="V7452" s="47">
        <f t="shared" si="1128"/>
        <v>-13.34</v>
      </c>
      <c r="W7452" s="11"/>
    </row>
    <row r="7453" spans="1:23" x14ac:dyDescent="0.45">
      <c r="A7453" t="s">
        <v>7458</v>
      </c>
      <c r="B7453">
        <v>-0.81</v>
      </c>
      <c r="D7453" s="9" t="str">
        <f>VartojimasGamyba!J7449</f>
        <v>2024-07-07-07</v>
      </c>
      <c r="E7453" s="8">
        <f>VartojimasGamyba!G7449</f>
        <v>8.9999999999999993E-3</v>
      </c>
      <c r="F7453" s="11"/>
      <c r="G7453" s="7">
        <f t="shared" si="1129"/>
        <v>0.64200000000000013</v>
      </c>
      <c r="H7453" s="7">
        <v>0.53600000000000014</v>
      </c>
      <c r="I7453" s="7">
        <v>0</v>
      </c>
      <c r="J7453" s="7">
        <v>0</v>
      </c>
      <c r="L7453" s="7">
        <f>VartojimasGamyba!H7449</f>
        <v>0.54500000000000004</v>
      </c>
      <c r="M7453" s="15">
        <f t="shared" si="1122"/>
        <v>0</v>
      </c>
      <c r="N7453" s="7">
        <f t="shared" si="1123"/>
        <v>0</v>
      </c>
      <c r="O7453" s="7">
        <f t="shared" si="1124"/>
        <v>0</v>
      </c>
      <c r="R7453" s="7"/>
      <c r="S7453" s="47">
        <f t="shared" si="1125"/>
        <v>0.53600000000000003</v>
      </c>
      <c r="T7453" s="47">
        <f t="shared" si="1126"/>
        <v>0.53600000000000003</v>
      </c>
      <c r="U7453" s="47">
        <f t="shared" si="1127"/>
        <v>99.48</v>
      </c>
      <c r="V7453" s="47">
        <f t="shared" si="1128"/>
        <v>-12.39</v>
      </c>
      <c r="W7453" s="11"/>
    </row>
    <row r="7454" spans="1:23" x14ac:dyDescent="0.45">
      <c r="A7454" t="s">
        <v>7459</v>
      </c>
      <c r="B7454">
        <v>-0.59</v>
      </c>
      <c r="D7454" s="9" t="str">
        <f>VartojimasGamyba!J7450</f>
        <v>2024-07-07-08</v>
      </c>
      <c r="E7454" s="8">
        <f>VartojimasGamyba!G7450</f>
        <v>1.2999999999999999E-2</v>
      </c>
      <c r="F7454" s="11"/>
      <c r="G7454" s="7">
        <f t="shared" si="1129"/>
        <v>0.38100000000000112</v>
      </c>
      <c r="H7454" s="7">
        <v>5.6889999999999938</v>
      </c>
      <c r="I7454" s="7">
        <v>5.9499999999999931</v>
      </c>
      <c r="J7454" s="7">
        <v>0</v>
      </c>
      <c r="L7454" s="7">
        <f>VartojimasGamyba!H7450</f>
        <v>0.34699999999999998</v>
      </c>
      <c r="M7454" s="15">
        <f t="shared" si="1122"/>
        <v>-4.4408920985006262E-16</v>
      </c>
      <c r="N7454" s="7">
        <f t="shared" si="1123"/>
        <v>-4.4275694222051244E-14</v>
      </c>
      <c r="O7454" s="7">
        <f t="shared" si="1124"/>
        <v>-4.4275694222051244E-14</v>
      </c>
      <c r="R7454" s="7"/>
      <c r="S7454" s="47">
        <f t="shared" si="1125"/>
        <v>0.33399999999999952</v>
      </c>
      <c r="T7454" s="47">
        <f t="shared" si="1126"/>
        <v>0.33399999999999996</v>
      </c>
      <c r="U7454" s="47">
        <f t="shared" si="1127"/>
        <v>99.7</v>
      </c>
      <c r="V7454" s="47">
        <f t="shared" si="1128"/>
        <v>-12.17</v>
      </c>
      <c r="W7454" s="11"/>
    </row>
    <row r="7455" spans="1:23" x14ac:dyDescent="0.45">
      <c r="A7455" t="s">
        <v>7460</v>
      </c>
      <c r="B7455">
        <v>-0.61</v>
      </c>
      <c r="D7455" s="9" t="str">
        <f>VartojimasGamyba!J7451</f>
        <v>2024-07-07-09</v>
      </c>
      <c r="E7455" s="8">
        <f>VartojimasGamyba!G7451</f>
        <v>0</v>
      </c>
      <c r="F7455" s="11"/>
      <c r="G7455" s="7">
        <f t="shared" si="1129"/>
        <v>0</v>
      </c>
      <c r="H7455" s="7">
        <v>9.6189999999999998</v>
      </c>
      <c r="I7455" s="7">
        <v>10</v>
      </c>
      <c r="J7455" s="7">
        <v>0</v>
      </c>
      <c r="L7455" s="7">
        <f>VartojimasGamyba!H7451</f>
        <v>0.61899999999999999</v>
      </c>
      <c r="M7455" s="15">
        <f t="shared" si="1122"/>
        <v>0</v>
      </c>
      <c r="N7455" s="7">
        <f t="shared" si="1123"/>
        <v>0</v>
      </c>
      <c r="O7455" s="7">
        <f t="shared" si="1124"/>
        <v>0</v>
      </c>
      <c r="R7455" s="7"/>
      <c r="S7455" s="47">
        <f t="shared" si="1125"/>
        <v>0.61899999999999999</v>
      </c>
      <c r="T7455" s="47">
        <f t="shared" si="1126"/>
        <v>0.61899999999999999</v>
      </c>
      <c r="U7455" s="47">
        <f t="shared" si="1127"/>
        <v>99.68</v>
      </c>
      <c r="V7455" s="47">
        <f t="shared" si="1128"/>
        <v>-12.19</v>
      </c>
      <c r="W7455" s="11"/>
    </row>
    <row r="7456" spans="1:23" x14ac:dyDescent="0.45">
      <c r="A7456" t="s">
        <v>7461</v>
      </c>
      <c r="B7456">
        <v>0</v>
      </c>
      <c r="D7456" s="9" t="str">
        <f>VartojimasGamyba!J7452</f>
        <v>2024-07-07-10</v>
      </c>
      <c r="E7456" s="8">
        <f>VartojimasGamyba!G7452</f>
        <v>0</v>
      </c>
      <c r="F7456" s="11"/>
      <c r="G7456" s="7">
        <f t="shared" si="1129"/>
        <v>1.893</v>
      </c>
      <c r="H7456" s="7">
        <v>1.893</v>
      </c>
      <c r="I7456" s="7">
        <v>0</v>
      </c>
      <c r="J7456" s="7">
        <v>0</v>
      </c>
      <c r="L7456" s="7">
        <f>VartojimasGamyba!H7452</f>
        <v>1.893</v>
      </c>
      <c r="M7456" s="15">
        <f t="shared" si="1122"/>
        <v>0</v>
      </c>
      <c r="N7456" s="7">
        <f t="shared" si="1123"/>
        <v>0</v>
      </c>
      <c r="O7456" s="7">
        <f t="shared" si="1124"/>
        <v>0</v>
      </c>
      <c r="R7456" s="7"/>
      <c r="S7456" s="47">
        <f t="shared" si="1125"/>
        <v>1.893</v>
      </c>
      <c r="T7456" s="47">
        <f t="shared" si="1126"/>
        <v>1.893</v>
      </c>
      <c r="U7456" s="47">
        <f t="shared" si="1127"/>
        <v>100.29</v>
      </c>
      <c r="V7456" s="47">
        <f t="shared" si="1128"/>
        <v>-11.58</v>
      </c>
      <c r="W7456" s="11"/>
    </row>
    <row r="7457" spans="1:23" x14ac:dyDescent="0.45">
      <c r="A7457" t="s">
        <v>7462</v>
      </c>
      <c r="B7457">
        <v>0</v>
      </c>
      <c r="D7457" s="9" t="str">
        <f>VartojimasGamyba!J7453</f>
        <v>2024-07-07-11</v>
      </c>
      <c r="E7457" s="8">
        <f>VartojimasGamyba!G7453</f>
        <v>0</v>
      </c>
      <c r="F7457" s="11"/>
      <c r="G7457" s="7">
        <f t="shared" si="1129"/>
        <v>4.7480000000000002</v>
      </c>
      <c r="H7457" s="7">
        <v>2.855</v>
      </c>
      <c r="I7457" s="7">
        <v>0</v>
      </c>
      <c r="J7457" s="7">
        <v>0</v>
      </c>
      <c r="L7457" s="7">
        <f>VartojimasGamyba!H7453</f>
        <v>2.855</v>
      </c>
      <c r="M7457" s="15">
        <f t="shared" si="1122"/>
        <v>0</v>
      </c>
      <c r="N7457" s="7">
        <f t="shared" si="1123"/>
        <v>0</v>
      </c>
      <c r="O7457" s="7">
        <f t="shared" si="1124"/>
        <v>0</v>
      </c>
      <c r="R7457" s="7"/>
      <c r="S7457" s="47">
        <f t="shared" si="1125"/>
        <v>2.855</v>
      </c>
      <c r="T7457" s="47">
        <f t="shared" si="1126"/>
        <v>2.855</v>
      </c>
      <c r="U7457" s="47">
        <f t="shared" si="1127"/>
        <v>100.29</v>
      </c>
      <c r="V7457" s="47">
        <f t="shared" si="1128"/>
        <v>-11.58</v>
      </c>
      <c r="W7457" s="11"/>
    </row>
    <row r="7458" spans="1:23" x14ac:dyDescent="0.45">
      <c r="A7458" t="s">
        <v>7463</v>
      </c>
      <c r="B7458">
        <v>0</v>
      </c>
      <c r="D7458" s="9" t="str">
        <f>VartojimasGamyba!J7454</f>
        <v>2024-07-07-12</v>
      </c>
      <c r="E7458" s="8">
        <f>VartojimasGamyba!G7454</f>
        <v>0.26800000000000002</v>
      </c>
      <c r="F7458" s="11"/>
      <c r="G7458" s="7">
        <f t="shared" si="1129"/>
        <v>6.391</v>
      </c>
      <c r="H7458" s="7">
        <v>1.643</v>
      </c>
      <c r="I7458" s="7">
        <v>0</v>
      </c>
      <c r="J7458" s="7">
        <v>0</v>
      </c>
      <c r="L7458" s="7">
        <f>VartojimasGamyba!H7454</f>
        <v>1.911</v>
      </c>
      <c r="M7458" s="15">
        <f t="shared" si="1122"/>
        <v>0</v>
      </c>
      <c r="N7458" s="7">
        <f t="shared" si="1123"/>
        <v>0</v>
      </c>
      <c r="O7458" s="7">
        <f t="shared" si="1124"/>
        <v>0</v>
      </c>
      <c r="R7458" s="7"/>
      <c r="S7458" s="47">
        <f t="shared" si="1125"/>
        <v>1.643</v>
      </c>
      <c r="T7458" s="47">
        <f t="shared" si="1126"/>
        <v>1.643</v>
      </c>
      <c r="U7458" s="47">
        <f t="shared" si="1127"/>
        <v>100.29</v>
      </c>
      <c r="V7458" s="47">
        <f t="shared" si="1128"/>
        <v>-11.58</v>
      </c>
      <c r="W7458" s="11"/>
    </row>
    <row r="7459" spans="1:23" x14ac:dyDescent="0.45">
      <c r="A7459" t="s">
        <v>7464</v>
      </c>
      <c r="B7459">
        <v>-0.01</v>
      </c>
      <c r="D7459" s="9" t="str">
        <f>VartojimasGamyba!J7455</f>
        <v>2024-07-07-13</v>
      </c>
      <c r="E7459" s="8">
        <f>VartojimasGamyba!G7455</f>
        <v>0.374</v>
      </c>
      <c r="F7459" s="11"/>
      <c r="G7459" s="7">
        <f t="shared" si="1129"/>
        <v>8.4879999999999995</v>
      </c>
      <c r="H7459" s="7">
        <v>2.097</v>
      </c>
      <c r="I7459" s="7">
        <v>0</v>
      </c>
      <c r="J7459" s="7">
        <v>0</v>
      </c>
      <c r="L7459" s="7">
        <f>VartojimasGamyba!H7455</f>
        <v>2.4710000000000001</v>
      </c>
      <c r="M7459" s="15">
        <f t="shared" si="1122"/>
        <v>0</v>
      </c>
      <c r="N7459" s="7">
        <f t="shared" si="1123"/>
        <v>0</v>
      </c>
      <c r="O7459" s="7">
        <f t="shared" si="1124"/>
        <v>0</v>
      </c>
      <c r="R7459" s="7"/>
      <c r="S7459" s="47">
        <f t="shared" si="1125"/>
        <v>2.097</v>
      </c>
      <c r="T7459" s="47">
        <f t="shared" si="1126"/>
        <v>2.097</v>
      </c>
      <c r="U7459" s="47">
        <f t="shared" si="1127"/>
        <v>100.28</v>
      </c>
      <c r="V7459" s="47">
        <f t="shared" si="1128"/>
        <v>-11.59</v>
      </c>
      <c r="W7459" s="11"/>
    </row>
    <row r="7460" spans="1:23" x14ac:dyDescent="0.45">
      <c r="A7460" t="s">
        <v>7465</v>
      </c>
      <c r="B7460">
        <v>-2</v>
      </c>
      <c r="D7460" s="9" t="str">
        <f>VartojimasGamyba!J7456</f>
        <v>2024-07-07-14</v>
      </c>
      <c r="E7460" s="8">
        <f>VartojimasGamyba!G7456</f>
        <v>0.41599999999999998</v>
      </c>
      <c r="F7460" s="11"/>
      <c r="G7460" s="7">
        <f t="shared" si="1129"/>
        <v>10.123999999999999</v>
      </c>
      <c r="H7460" s="7">
        <v>1.6360000000000001</v>
      </c>
      <c r="I7460" s="7">
        <v>0</v>
      </c>
      <c r="J7460" s="7">
        <v>0</v>
      </c>
      <c r="L7460" s="7">
        <f>VartojimasGamyba!H7456</f>
        <v>2.052</v>
      </c>
      <c r="M7460" s="15">
        <f t="shared" si="1122"/>
        <v>0</v>
      </c>
      <c r="N7460" s="7">
        <f t="shared" si="1123"/>
        <v>0</v>
      </c>
      <c r="O7460" s="7">
        <f t="shared" si="1124"/>
        <v>0</v>
      </c>
      <c r="R7460" s="7"/>
      <c r="S7460" s="47">
        <f t="shared" si="1125"/>
        <v>1.6360000000000001</v>
      </c>
      <c r="T7460" s="47">
        <f t="shared" si="1126"/>
        <v>1.6360000000000001</v>
      </c>
      <c r="U7460" s="47">
        <f t="shared" si="1127"/>
        <v>98.29</v>
      </c>
      <c r="V7460" s="47">
        <f t="shared" si="1128"/>
        <v>-13.58</v>
      </c>
      <c r="W7460" s="11"/>
    </row>
    <row r="7461" spans="1:23" x14ac:dyDescent="0.45">
      <c r="A7461" t="s">
        <v>7466</v>
      </c>
      <c r="B7461">
        <v>-2.0099999999999998</v>
      </c>
      <c r="D7461" s="9" t="str">
        <f>VartojimasGamyba!J7457</f>
        <v>2024-07-07-15</v>
      </c>
      <c r="E7461" s="8">
        <f>VartojimasGamyba!G7457</f>
        <v>0.17799999999999999</v>
      </c>
      <c r="F7461" s="11"/>
      <c r="G7461" s="7">
        <f t="shared" si="1129"/>
        <v>11.577999999999999</v>
      </c>
      <c r="H7461" s="7">
        <v>1.454</v>
      </c>
      <c r="I7461" s="7">
        <v>0</v>
      </c>
      <c r="J7461" s="7">
        <v>0</v>
      </c>
      <c r="L7461" s="7">
        <f>VartojimasGamyba!H7457</f>
        <v>1.6319999999999999</v>
      </c>
      <c r="M7461" s="15">
        <f t="shared" si="1122"/>
        <v>0</v>
      </c>
      <c r="N7461" s="7">
        <f t="shared" si="1123"/>
        <v>0</v>
      </c>
      <c r="O7461" s="7">
        <f t="shared" si="1124"/>
        <v>0</v>
      </c>
      <c r="R7461" s="7"/>
      <c r="S7461" s="47">
        <f t="shared" si="1125"/>
        <v>1.454</v>
      </c>
      <c r="T7461" s="47">
        <f t="shared" si="1126"/>
        <v>1.454</v>
      </c>
      <c r="U7461" s="47">
        <f t="shared" si="1127"/>
        <v>98.28</v>
      </c>
      <c r="V7461" s="47">
        <f t="shared" si="1128"/>
        <v>-13.59</v>
      </c>
      <c r="W7461" s="11"/>
    </row>
    <row r="7462" spans="1:23" x14ac:dyDescent="0.45">
      <c r="A7462" t="s">
        <v>7467</v>
      </c>
      <c r="B7462">
        <v>-0.01</v>
      </c>
      <c r="D7462" s="9" t="str">
        <f>VartojimasGamyba!J7458</f>
        <v>2024-07-07-16</v>
      </c>
      <c r="E7462" s="8">
        <f>VartojimasGamyba!G7458</f>
        <v>2.1000000000000001E-2</v>
      </c>
      <c r="F7462" s="11"/>
      <c r="G7462" s="7">
        <f t="shared" si="1129"/>
        <v>12.011999999999999</v>
      </c>
      <c r="H7462" s="7">
        <v>0.43400000000000005</v>
      </c>
      <c r="I7462" s="7">
        <v>0</v>
      </c>
      <c r="J7462" s="7">
        <v>0</v>
      </c>
      <c r="L7462" s="7">
        <f>VartojimasGamyba!H7458</f>
        <v>0.45500000000000002</v>
      </c>
      <c r="M7462" s="15">
        <f t="shared" si="1122"/>
        <v>0</v>
      </c>
      <c r="N7462" s="7">
        <f t="shared" si="1123"/>
        <v>0</v>
      </c>
      <c r="O7462" s="7">
        <f t="shared" si="1124"/>
        <v>0</v>
      </c>
      <c r="R7462" s="7"/>
      <c r="S7462" s="47">
        <f t="shared" si="1125"/>
        <v>0.434</v>
      </c>
      <c r="T7462" s="47">
        <f t="shared" si="1126"/>
        <v>0.434</v>
      </c>
      <c r="U7462" s="47">
        <f t="shared" si="1127"/>
        <v>100.28</v>
      </c>
      <c r="V7462" s="47">
        <f t="shared" si="1128"/>
        <v>-11.59</v>
      </c>
      <c r="W7462" s="11"/>
    </row>
    <row r="7463" spans="1:23" x14ac:dyDescent="0.45">
      <c r="A7463" t="s">
        <v>7468</v>
      </c>
      <c r="B7463">
        <v>0</v>
      </c>
      <c r="D7463" s="9" t="str">
        <f>VartojimasGamyba!J7459</f>
        <v>2024-07-07-17</v>
      </c>
      <c r="E7463" s="8">
        <f>VartojimasGamyba!G7459</f>
        <v>0.19800000000000001</v>
      </c>
      <c r="F7463" s="11"/>
      <c r="G7463" s="7">
        <f t="shared" si="1129"/>
        <v>10.908000000000001</v>
      </c>
      <c r="H7463" s="7">
        <v>8.8960000000000026</v>
      </c>
      <c r="I7463" s="7">
        <v>10</v>
      </c>
      <c r="J7463" s="7">
        <v>0</v>
      </c>
      <c r="L7463" s="7">
        <f>VartojimasGamyba!H7459</f>
        <v>9.4E-2</v>
      </c>
      <c r="M7463" s="15">
        <f t="shared" si="1122"/>
        <v>2.9698465908722937E-15</v>
      </c>
      <c r="N7463" s="7">
        <f t="shared" si="1123"/>
        <v>2.9784591459858236E-13</v>
      </c>
      <c r="O7463" s="7">
        <f t="shared" si="1124"/>
        <v>2.9784591459858236E-13</v>
      </c>
      <c r="R7463" s="7"/>
      <c r="S7463" s="47">
        <f t="shared" si="1125"/>
        <v>2.9698465908722937E-15</v>
      </c>
      <c r="T7463" s="47">
        <f t="shared" si="1126"/>
        <v>0</v>
      </c>
      <c r="U7463" s="47">
        <f t="shared" si="1127"/>
        <v>100.29</v>
      </c>
      <c r="V7463" s="47">
        <f t="shared" si="1128"/>
        <v>-11.58</v>
      </c>
      <c r="W7463" s="11"/>
    </row>
    <row r="7464" spans="1:23" x14ac:dyDescent="0.45">
      <c r="A7464" t="s">
        <v>7469</v>
      </c>
      <c r="B7464">
        <v>120.53</v>
      </c>
      <c r="D7464" s="9" t="str">
        <f>VartojimasGamyba!J7460</f>
        <v>2024-07-07-18</v>
      </c>
      <c r="E7464" s="8">
        <f>VartojimasGamyba!G7460</f>
        <v>0.42299999999999999</v>
      </c>
      <c r="F7464" s="11"/>
      <c r="G7464" s="7">
        <f t="shared" si="1129"/>
        <v>9.5</v>
      </c>
      <c r="H7464" s="7">
        <v>8.5919999999999987</v>
      </c>
      <c r="I7464" s="7">
        <v>10</v>
      </c>
      <c r="J7464" s="7">
        <v>0</v>
      </c>
      <c r="L7464" s="7">
        <f>VartojimasGamyba!H7460</f>
        <v>1.4999999999999999E-2</v>
      </c>
      <c r="M7464" s="15">
        <f t="shared" si="1122"/>
        <v>-1.2073675392798577E-15</v>
      </c>
      <c r="N7464" s="7">
        <f t="shared" si="1123"/>
        <v>-2.6661090002377819E-13</v>
      </c>
      <c r="O7464" s="7">
        <f t="shared" si="1124"/>
        <v>-2.6661090002377819E-13</v>
      </c>
      <c r="R7464" s="7"/>
      <c r="S7464" s="47">
        <f t="shared" si="1125"/>
        <v>-1.2073675392798577E-15</v>
      </c>
      <c r="T7464" s="47">
        <f t="shared" si="1126"/>
        <v>0</v>
      </c>
      <c r="U7464" s="47">
        <f t="shared" si="1127"/>
        <v>220.82</v>
      </c>
      <c r="V7464" s="47">
        <f t="shared" si="1128"/>
        <v>108.95</v>
      </c>
      <c r="W7464" s="11"/>
    </row>
    <row r="7465" spans="1:23" x14ac:dyDescent="0.45">
      <c r="A7465" t="s">
        <v>7470</v>
      </c>
      <c r="B7465">
        <v>131.05000000000001</v>
      </c>
      <c r="D7465" s="9" t="str">
        <f>VartojimasGamyba!J7461</f>
        <v>2024-07-07-19</v>
      </c>
      <c r="E7465" s="8">
        <f>VartojimasGamyba!G7461</f>
        <v>0.33800000000000002</v>
      </c>
      <c r="F7465" s="11"/>
      <c r="G7465" s="7">
        <f t="shared" si="1129"/>
        <v>8.161999999999999</v>
      </c>
      <c r="H7465" s="7">
        <v>8.661999999999999</v>
      </c>
      <c r="I7465" s="7">
        <v>10</v>
      </c>
      <c r="J7465" s="7">
        <v>0</v>
      </c>
      <c r="L7465" s="7">
        <f>VartojimasGamyba!H7461</f>
        <v>0</v>
      </c>
      <c r="M7465" s="15">
        <f t="shared" si="1122"/>
        <v>-1.7763568394002505E-15</v>
      </c>
      <c r="N7465" s="7">
        <f t="shared" si="1123"/>
        <v>-4.10942391226854E-13</v>
      </c>
      <c r="O7465" s="7">
        <f t="shared" si="1124"/>
        <v>-4.10942391226854E-13</v>
      </c>
      <c r="R7465" s="7"/>
      <c r="S7465" s="47">
        <f t="shared" si="1125"/>
        <v>-1.7763568394002505E-15</v>
      </c>
      <c r="T7465" s="47">
        <f t="shared" si="1126"/>
        <v>0</v>
      </c>
      <c r="U7465" s="47">
        <f t="shared" si="1127"/>
        <v>231.34000000000003</v>
      </c>
      <c r="V7465" s="47">
        <f t="shared" si="1128"/>
        <v>119.47000000000001</v>
      </c>
      <c r="W7465" s="11"/>
    </row>
    <row r="7466" spans="1:23" x14ac:dyDescent="0.45">
      <c r="A7466" t="s">
        <v>7471</v>
      </c>
      <c r="B7466">
        <v>155.05000000000001</v>
      </c>
      <c r="D7466" s="9" t="str">
        <f>VartojimasGamyba!J7462</f>
        <v>2024-07-07-20</v>
      </c>
      <c r="E7466" s="8">
        <f>VartojimasGamyba!G7462</f>
        <v>0.16</v>
      </c>
      <c r="F7466" s="11"/>
      <c r="G7466" s="7">
        <f t="shared" si="1129"/>
        <v>7.984222222222221</v>
      </c>
      <c r="H7466" s="7">
        <v>0</v>
      </c>
      <c r="I7466" s="7">
        <v>0.17777777777777778</v>
      </c>
      <c r="J7466" s="7">
        <v>0</v>
      </c>
      <c r="L7466" s="7">
        <f>VartojimasGamyba!H7462</f>
        <v>0</v>
      </c>
      <c r="M7466" s="15">
        <f t="shared" si="1122"/>
        <v>0</v>
      </c>
      <c r="N7466" s="7">
        <f t="shared" si="1123"/>
        <v>0</v>
      </c>
      <c r="O7466" s="7">
        <f t="shared" si="1124"/>
        <v>0</v>
      </c>
      <c r="P7466" s="7" t="s">
        <v>8873</v>
      </c>
      <c r="R7466" s="7"/>
      <c r="S7466" s="47">
        <f t="shared" si="1125"/>
        <v>0</v>
      </c>
      <c r="T7466" s="47">
        <f t="shared" si="1126"/>
        <v>0</v>
      </c>
      <c r="U7466" s="47">
        <f t="shared" si="1127"/>
        <v>255.34000000000003</v>
      </c>
      <c r="V7466" s="47">
        <f t="shared" si="1128"/>
        <v>143.47</v>
      </c>
      <c r="W7466" s="11"/>
    </row>
    <row r="7467" spans="1:23" x14ac:dyDescent="0.45">
      <c r="A7467" t="s">
        <v>7472</v>
      </c>
      <c r="B7467">
        <v>159.88</v>
      </c>
      <c r="D7467" s="9" t="str">
        <f>VartojimasGamyba!J7463</f>
        <v>2024-07-07-21</v>
      </c>
      <c r="E7467" s="8">
        <f>VartojimasGamyba!G7463</f>
        <v>0.188</v>
      </c>
      <c r="F7467" s="11"/>
      <c r="G7467" s="7">
        <f t="shared" si="1129"/>
        <v>6.7962222222222195</v>
      </c>
      <c r="H7467" s="7">
        <v>8.8119999999999994</v>
      </c>
      <c r="I7467" s="7">
        <v>10</v>
      </c>
      <c r="J7467" s="7">
        <v>0</v>
      </c>
      <c r="L7467" s="7">
        <f>VartojimasGamyba!H7463</f>
        <v>0</v>
      </c>
      <c r="M7467" s="15">
        <f t="shared" si="1122"/>
        <v>0</v>
      </c>
      <c r="N7467" s="7">
        <f t="shared" si="1123"/>
        <v>0</v>
      </c>
      <c r="O7467" s="7">
        <f t="shared" si="1124"/>
        <v>0</v>
      </c>
      <c r="P7467" s="7">
        <f>SUM(N7446:N7469)</f>
        <v>-6.0264165185897058E-13</v>
      </c>
      <c r="R7467" s="7"/>
      <c r="S7467" s="47">
        <f t="shared" si="1125"/>
        <v>0</v>
      </c>
      <c r="T7467" s="47">
        <f t="shared" si="1126"/>
        <v>0</v>
      </c>
      <c r="U7467" s="47">
        <f t="shared" si="1127"/>
        <v>260.17</v>
      </c>
      <c r="V7467" s="47">
        <f t="shared" si="1128"/>
        <v>148.29999999999998</v>
      </c>
      <c r="W7467" s="11"/>
    </row>
    <row r="7468" spans="1:23" x14ac:dyDescent="0.45">
      <c r="A7468" t="s">
        <v>7473</v>
      </c>
      <c r="B7468">
        <v>159.30000000000001</v>
      </c>
      <c r="D7468" s="9" t="str">
        <f>VartojimasGamyba!J7464</f>
        <v>2024-07-07-22</v>
      </c>
      <c r="E7468" s="8">
        <f>VartojimasGamyba!G7464</f>
        <v>0.22600000000000001</v>
      </c>
      <c r="F7468" s="11"/>
      <c r="G7468" s="7">
        <f t="shared" si="1129"/>
        <v>6.1189999999999962</v>
      </c>
      <c r="H7468" s="7">
        <v>3.8350000000000048</v>
      </c>
      <c r="I7468" s="7">
        <v>4.5122222222222277</v>
      </c>
      <c r="J7468" s="7">
        <v>0</v>
      </c>
      <c r="L7468" s="7">
        <f>VartojimasGamyba!H7464</f>
        <v>0</v>
      </c>
      <c r="M7468" s="15">
        <f t="shared" si="1122"/>
        <v>0</v>
      </c>
      <c r="N7468" s="7">
        <f t="shared" si="1123"/>
        <v>0</v>
      </c>
      <c r="O7468" s="7">
        <f t="shared" si="1124"/>
        <v>0</v>
      </c>
      <c r="P7468" s="7" t="s">
        <v>8872</v>
      </c>
      <c r="R7468" s="7"/>
      <c r="S7468" s="47">
        <f t="shared" si="1125"/>
        <v>0</v>
      </c>
      <c r="T7468" s="47">
        <f t="shared" si="1126"/>
        <v>0</v>
      </c>
      <c r="U7468" s="47">
        <f t="shared" si="1127"/>
        <v>259.59000000000003</v>
      </c>
      <c r="V7468" s="47">
        <f t="shared" si="1128"/>
        <v>147.72</v>
      </c>
      <c r="W7468" s="11"/>
    </row>
    <row r="7469" spans="1:23" x14ac:dyDescent="0.45">
      <c r="A7469" t="s">
        <v>7474</v>
      </c>
      <c r="B7469">
        <v>122.7</v>
      </c>
      <c r="D7469" s="9" t="str">
        <f>VartojimasGamyba!J7465</f>
        <v>2024-07-07-23</v>
      </c>
      <c r="E7469" s="8">
        <f>VartojimasGamyba!G7465</f>
        <v>0.11899999999999999</v>
      </c>
      <c r="F7469" s="11"/>
      <c r="G7469" s="7">
        <f t="shared" si="1129"/>
        <v>4.9999999999999964</v>
      </c>
      <c r="H7469" s="7">
        <v>8.8810000000000002</v>
      </c>
      <c r="I7469" s="7">
        <v>10</v>
      </c>
      <c r="J7469" s="7">
        <v>0</v>
      </c>
      <c r="L7469" s="7">
        <f>VartojimasGamyba!H7465</f>
        <v>0</v>
      </c>
      <c r="M7469" s="15">
        <f t="shared" si="1122"/>
        <v>0</v>
      </c>
      <c r="N7469" s="7">
        <f t="shared" si="1123"/>
        <v>0</v>
      </c>
      <c r="O7469" s="7">
        <f t="shared" si="1124"/>
        <v>0</v>
      </c>
      <c r="P7469" s="7">
        <f>SUM(O7446:O7469)</f>
        <v>-6.0264165185897058E-13</v>
      </c>
      <c r="Q7469" s="7">
        <f>SUMPRODUCT(B7446:B7469,E7446:E7469)+SUM(E7446:E7469)*$Z$21-SUMPRODUCT(B7446:B7469,L7446:L7469)+SUM(L7446:L7469)*ABS($Z$20)</f>
        <v>789.01114000000007</v>
      </c>
      <c r="R7469" s="7"/>
      <c r="S7469" s="47">
        <f t="shared" si="1125"/>
        <v>0</v>
      </c>
      <c r="T7469" s="47">
        <f t="shared" si="1126"/>
        <v>0</v>
      </c>
      <c r="U7469" s="47">
        <f t="shared" si="1127"/>
        <v>222.99</v>
      </c>
      <c r="V7469" s="47">
        <f t="shared" si="1128"/>
        <v>111.12</v>
      </c>
      <c r="W7469" s="11">
        <f>IF(P7469&lt;&gt;Q7469,1,0)</f>
        <v>1</v>
      </c>
    </row>
    <row r="7470" spans="1:23" x14ac:dyDescent="0.45">
      <c r="A7470" t="s">
        <v>7475</v>
      </c>
      <c r="B7470">
        <v>106</v>
      </c>
      <c r="D7470" s="1" t="str">
        <f>VartojimasGamyba!J7466</f>
        <v>2024-07-08-00</v>
      </c>
      <c r="E7470" s="7">
        <f>VartojimasGamyba!G7466</f>
        <v>0.16900000000000001</v>
      </c>
      <c r="F7470" s="11"/>
      <c r="G7470" s="12">
        <f>G7469+H7470-I7470</f>
        <v>4.8122222222222186</v>
      </c>
      <c r="H7470" s="12">
        <v>0</v>
      </c>
      <c r="I7470" s="12">
        <v>0.18777777777777779</v>
      </c>
      <c r="J7470" s="12">
        <v>0</v>
      </c>
      <c r="K7470" s="12"/>
      <c r="L7470" s="12">
        <f>VartojimasGamyba!H7466</f>
        <v>0</v>
      </c>
      <c r="M7470" s="19">
        <f t="shared" si="1122"/>
        <v>0</v>
      </c>
      <c r="N7470" s="7">
        <f t="shared" si="1123"/>
        <v>0</v>
      </c>
      <c r="O7470" s="7">
        <f t="shared" si="1124"/>
        <v>0</v>
      </c>
      <c r="R7470" s="20" t="s">
        <v>8783</v>
      </c>
      <c r="S7470" s="47">
        <f t="shared" si="1125"/>
        <v>0</v>
      </c>
      <c r="T7470" s="47">
        <f t="shared" si="1126"/>
        <v>0</v>
      </c>
      <c r="U7470" s="47">
        <f t="shared" si="1127"/>
        <v>206.29000000000002</v>
      </c>
      <c r="V7470" s="47">
        <f t="shared" si="1128"/>
        <v>94.42</v>
      </c>
      <c r="W7470" s="11"/>
    </row>
    <row r="7471" spans="1:23" x14ac:dyDescent="0.45">
      <c r="A7471" t="s">
        <v>7476</v>
      </c>
      <c r="B7471">
        <v>86.59</v>
      </c>
      <c r="D7471" s="1" t="str">
        <f>VartojimasGamyba!J7467</f>
        <v>2024-07-08-01</v>
      </c>
      <c r="E7471" s="7">
        <f>VartojimasGamyba!G7467</f>
        <v>0.224</v>
      </c>
      <c r="F7471" s="11"/>
      <c r="G7471" s="12">
        <f t="shared" ref="G7471:G7493" si="1130">G7470+H7471-I7471</f>
        <v>4.5633333333333299</v>
      </c>
      <c r="H7471" s="12">
        <v>0</v>
      </c>
      <c r="I7471" s="12">
        <v>0.24888888888888891</v>
      </c>
      <c r="J7471" s="12">
        <v>0</v>
      </c>
      <c r="K7471" s="12"/>
      <c r="L7471" s="12">
        <f>VartojimasGamyba!H7467</f>
        <v>0</v>
      </c>
      <c r="M7471" s="19">
        <f t="shared" si="1122"/>
        <v>-2.7755575615628914E-17</v>
      </c>
      <c r="N7471" s="7">
        <f t="shared" si="1123"/>
        <v>-5.1869619710487312E-15</v>
      </c>
      <c r="O7471" s="7">
        <f t="shared" si="1124"/>
        <v>-5.1869619710487312E-15</v>
      </c>
      <c r="R7471" s="7"/>
      <c r="S7471" s="47">
        <f t="shared" si="1125"/>
        <v>-2.7755575615628914E-17</v>
      </c>
      <c r="T7471" s="47">
        <f t="shared" si="1126"/>
        <v>0</v>
      </c>
      <c r="U7471" s="47">
        <f t="shared" si="1127"/>
        <v>186.88</v>
      </c>
      <c r="V7471" s="47">
        <f t="shared" si="1128"/>
        <v>75.010000000000005</v>
      </c>
      <c r="W7471" s="11"/>
    </row>
    <row r="7472" spans="1:23" x14ac:dyDescent="0.45">
      <c r="A7472" t="s">
        <v>7477</v>
      </c>
      <c r="B7472">
        <v>80.83</v>
      </c>
      <c r="D7472" s="1" t="str">
        <f>VartojimasGamyba!J7468</f>
        <v>2024-07-08-02</v>
      </c>
      <c r="E7472" s="7">
        <f>VartojimasGamyba!G7468</f>
        <v>9.7000000000000003E-2</v>
      </c>
      <c r="F7472" s="11"/>
      <c r="G7472" s="12">
        <f t="shared" si="1130"/>
        <v>4.476666666666663</v>
      </c>
      <c r="H7472" s="12">
        <v>0</v>
      </c>
      <c r="I7472" s="12">
        <v>8.6666666666666656E-2</v>
      </c>
      <c r="J7472" s="12">
        <v>0</v>
      </c>
      <c r="K7472" s="12"/>
      <c r="L7472" s="12">
        <f>VartojimasGamyba!H7468</f>
        <v>1.9E-2</v>
      </c>
      <c r="M7472" s="19">
        <f t="shared" si="1122"/>
        <v>0</v>
      </c>
      <c r="N7472" s="7">
        <f t="shared" si="1123"/>
        <v>0</v>
      </c>
      <c r="O7472" s="7">
        <f t="shared" si="1124"/>
        <v>0</v>
      </c>
      <c r="R7472" s="7"/>
      <c r="S7472" s="47">
        <f t="shared" si="1125"/>
        <v>0</v>
      </c>
      <c r="T7472" s="47">
        <f t="shared" si="1126"/>
        <v>0</v>
      </c>
      <c r="U7472" s="47">
        <f t="shared" si="1127"/>
        <v>181.12</v>
      </c>
      <c r="V7472" s="47">
        <f t="shared" si="1128"/>
        <v>69.25</v>
      </c>
      <c r="W7472" s="11"/>
    </row>
    <row r="7473" spans="1:23" x14ac:dyDescent="0.45">
      <c r="A7473" t="s">
        <v>7478</v>
      </c>
      <c r="B7473">
        <v>77.55</v>
      </c>
      <c r="D7473" s="1" t="str">
        <f>VartojimasGamyba!J7469</f>
        <v>2024-07-08-03</v>
      </c>
      <c r="E7473" s="7">
        <f>VartojimasGamyba!G7469</f>
        <v>7.0999999999999994E-2</v>
      </c>
      <c r="F7473" s="11"/>
      <c r="G7473" s="12">
        <f t="shared" si="1130"/>
        <v>4.5426666666666629</v>
      </c>
      <c r="H7473" s="12">
        <v>6.6000000000000017E-2</v>
      </c>
      <c r="I7473" s="12">
        <v>0</v>
      </c>
      <c r="J7473" s="12">
        <v>0</v>
      </c>
      <c r="K7473" s="12"/>
      <c r="L7473" s="12">
        <f>VartojimasGamyba!H7469</f>
        <v>0.13700000000000001</v>
      </c>
      <c r="M7473" s="19">
        <f t="shared" si="1122"/>
        <v>0</v>
      </c>
      <c r="N7473" s="7">
        <f t="shared" si="1123"/>
        <v>0</v>
      </c>
      <c r="O7473" s="7">
        <f t="shared" si="1124"/>
        <v>0</v>
      </c>
      <c r="R7473" s="7"/>
      <c r="S7473" s="47">
        <f t="shared" si="1125"/>
        <v>6.6000000000000017E-2</v>
      </c>
      <c r="T7473" s="47">
        <f t="shared" si="1126"/>
        <v>6.6000000000000017E-2</v>
      </c>
      <c r="U7473" s="47">
        <f t="shared" si="1127"/>
        <v>177.84</v>
      </c>
      <c r="V7473" s="47">
        <f t="shared" si="1128"/>
        <v>65.97</v>
      </c>
      <c r="W7473" s="11"/>
    </row>
    <row r="7474" spans="1:23" x14ac:dyDescent="0.45">
      <c r="A7474" t="s">
        <v>7479</v>
      </c>
      <c r="B7474">
        <v>78.13</v>
      </c>
      <c r="D7474" s="1" t="str">
        <f>VartojimasGamyba!J7470</f>
        <v>2024-07-08-04</v>
      </c>
      <c r="E7474" s="7">
        <f>VartojimasGamyba!G7470</f>
        <v>0.125</v>
      </c>
      <c r="F7474" s="11"/>
      <c r="G7474" s="12">
        <f t="shared" si="1130"/>
        <v>4.710666666666663</v>
      </c>
      <c r="H7474" s="12">
        <v>0.16800000000000001</v>
      </c>
      <c r="I7474" s="12">
        <v>0</v>
      </c>
      <c r="J7474" s="12">
        <v>0</v>
      </c>
      <c r="K7474" s="12"/>
      <c r="L7474" s="12">
        <f>VartojimasGamyba!H7470</f>
        <v>0.29299999999999998</v>
      </c>
      <c r="M7474" s="19">
        <f t="shared" si="1122"/>
        <v>0</v>
      </c>
      <c r="N7474" s="7">
        <f t="shared" si="1123"/>
        <v>0</v>
      </c>
      <c r="O7474" s="7">
        <f t="shared" si="1124"/>
        <v>0</v>
      </c>
      <c r="R7474" s="7"/>
      <c r="S7474" s="47">
        <f t="shared" si="1125"/>
        <v>0.16799999999999998</v>
      </c>
      <c r="T7474" s="47">
        <f t="shared" si="1126"/>
        <v>0.16799999999999998</v>
      </c>
      <c r="U7474" s="47">
        <f t="shared" si="1127"/>
        <v>178.42000000000002</v>
      </c>
      <c r="V7474" s="47">
        <f t="shared" si="1128"/>
        <v>66.55</v>
      </c>
      <c r="W7474" s="11"/>
    </row>
    <row r="7475" spans="1:23" x14ac:dyDescent="0.45">
      <c r="A7475" t="s">
        <v>7480</v>
      </c>
      <c r="B7475">
        <v>77.97</v>
      </c>
      <c r="D7475" s="1" t="str">
        <f>VartojimasGamyba!J7471</f>
        <v>2024-07-08-05</v>
      </c>
      <c r="E7475" s="7">
        <f>VartojimasGamyba!G7471</f>
        <v>0</v>
      </c>
      <c r="F7475" s="11"/>
      <c r="G7475" s="12">
        <f t="shared" si="1130"/>
        <v>5.8176666666666632</v>
      </c>
      <c r="H7475" s="12">
        <v>1.1070000000000002</v>
      </c>
      <c r="I7475" s="12">
        <v>0</v>
      </c>
      <c r="J7475" s="12">
        <v>0</v>
      </c>
      <c r="K7475" s="12"/>
      <c r="L7475" s="12">
        <f>VartojimasGamyba!H7471</f>
        <v>1.107</v>
      </c>
      <c r="M7475" s="19">
        <f t="shared" si="1122"/>
        <v>0</v>
      </c>
      <c r="N7475" s="7">
        <f t="shared" si="1123"/>
        <v>0</v>
      </c>
      <c r="O7475" s="7">
        <f t="shared" si="1124"/>
        <v>0</v>
      </c>
      <c r="R7475" s="7"/>
      <c r="S7475" s="47">
        <f t="shared" si="1125"/>
        <v>1.107</v>
      </c>
      <c r="T7475" s="47">
        <f t="shared" si="1126"/>
        <v>1.107</v>
      </c>
      <c r="U7475" s="47">
        <f t="shared" si="1127"/>
        <v>178.26</v>
      </c>
      <c r="V7475" s="47">
        <f t="shared" si="1128"/>
        <v>66.39</v>
      </c>
      <c r="W7475" s="11"/>
    </row>
    <row r="7476" spans="1:23" x14ac:dyDescent="0.45">
      <c r="A7476" t="s">
        <v>7481</v>
      </c>
      <c r="B7476">
        <v>81.5</v>
      </c>
      <c r="D7476" s="1" t="str">
        <f>VartojimasGamyba!J7472</f>
        <v>2024-07-08-06</v>
      </c>
      <c r="E7476" s="7">
        <f>VartojimasGamyba!G7472</f>
        <v>0</v>
      </c>
      <c r="F7476" s="11"/>
      <c r="G7476" s="12">
        <f t="shared" si="1130"/>
        <v>8.1646666666666619</v>
      </c>
      <c r="H7476" s="12">
        <v>2.3469999999999986</v>
      </c>
      <c r="I7476" s="12">
        <v>0</v>
      </c>
      <c r="J7476" s="12">
        <v>0</v>
      </c>
      <c r="K7476" s="12"/>
      <c r="L7476" s="12">
        <f>VartojimasGamyba!H7472</f>
        <v>2.347</v>
      </c>
      <c r="M7476" s="19">
        <f t="shared" si="1122"/>
        <v>0</v>
      </c>
      <c r="N7476" s="7">
        <f t="shared" si="1123"/>
        <v>0</v>
      </c>
      <c r="O7476" s="7">
        <f t="shared" si="1124"/>
        <v>0</v>
      </c>
      <c r="R7476" s="7"/>
      <c r="S7476" s="47">
        <f t="shared" si="1125"/>
        <v>2.347</v>
      </c>
      <c r="T7476" s="47">
        <f t="shared" si="1126"/>
        <v>2.347</v>
      </c>
      <c r="U7476" s="47">
        <f t="shared" si="1127"/>
        <v>181.79000000000002</v>
      </c>
      <c r="V7476" s="47">
        <f t="shared" si="1128"/>
        <v>69.92</v>
      </c>
      <c r="W7476" s="11"/>
    </row>
    <row r="7477" spans="1:23" x14ac:dyDescent="0.45">
      <c r="A7477" t="s">
        <v>7482</v>
      </c>
      <c r="B7477">
        <v>124.29</v>
      </c>
      <c r="D7477" s="1" t="str">
        <f>VartojimasGamyba!J7473</f>
        <v>2024-07-08-07</v>
      </c>
      <c r="E7477" s="7">
        <f>VartojimasGamyba!G7473</f>
        <v>0</v>
      </c>
      <c r="F7477" s="11"/>
      <c r="G7477" s="12">
        <f t="shared" si="1130"/>
        <v>8.1646666666666619</v>
      </c>
      <c r="H7477" s="12">
        <v>0</v>
      </c>
      <c r="I7477" s="12">
        <v>0</v>
      </c>
      <c r="J7477" s="12">
        <v>2.87</v>
      </c>
      <c r="K7477" s="12"/>
      <c r="L7477" s="12">
        <f>VartojimasGamyba!H7473</f>
        <v>2.87</v>
      </c>
      <c r="M7477" s="19">
        <f t="shared" si="1122"/>
        <v>0</v>
      </c>
      <c r="N7477" s="7">
        <f t="shared" si="1123"/>
        <v>-323.47770000000003</v>
      </c>
      <c r="O7477" s="7">
        <f t="shared" si="1124"/>
        <v>0</v>
      </c>
      <c r="R7477" s="7"/>
      <c r="S7477" s="47">
        <f t="shared" si="1125"/>
        <v>2.87</v>
      </c>
      <c r="T7477" s="47">
        <f t="shared" si="1126"/>
        <v>2.87</v>
      </c>
      <c r="U7477" s="47">
        <f t="shared" si="1127"/>
        <v>224.58</v>
      </c>
      <c r="V7477" s="47">
        <f t="shared" si="1128"/>
        <v>112.71000000000001</v>
      </c>
      <c r="W7477" s="11"/>
    </row>
    <row r="7478" spans="1:23" x14ac:dyDescent="0.45">
      <c r="A7478" t="s">
        <v>7483</v>
      </c>
      <c r="B7478">
        <v>129.78</v>
      </c>
      <c r="D7478" s="1" t="str">
        <f>VartojimasGamyba!J7474</f>
        <v>2024-07-08-08</v>
      </c>
      <c r="E7478" s="7">
        <f>VartojimasGamyba!G7474</f>
        <v>0</v>
      </c>
      <c r="F7478" s="11"/>
      <c r="G7478" s="12">
        <f t="shared" si="1130"/>
        <v>8.1646666666666619</v>
      </c>
      <c r="H7478" s="12">
        <v>0</v>
      </c>
      <c r="I7478" s="12">
        <v>0</v>
      </c>
      <c r="J7478" s="12">
        <v>3.6589999999999998</v>
      </c>
      <c r="K7478" s="12"/>
      <c r="L7478" s="12">
        <f>VartojimasGamyba!H7474</f>
        <v>3.6589999999999998</v>
      </c>
      <c r="M7478" s="19">
        <f t="shared" si="1122"/>
        <v>0</v>
      </c>
      <c r="N7478" s="7">
        <f t="shared" si="1123"/>
        <v>-432.49379999999996</v>
      </c>
      <c r="O7478" s="7">
        <f t="shared" si="1124"/>
        <v>0</v>
      </c>
      <c r="R7478" s="7"/>
      <c r="S7478" s="47">
        <f t="shared" si="1125"/>
        <v>3.6589999999999998</v>
      </c>
      <c r="T7478" s="47">
        <f t="shared" si="1126"/>
        <v>3.6589999999999998</v>
      </c>
      <c r="U7478" s="47">
        <f t="shared" si="1127"/>
        <v>230.07</v>
      </c>
      <c r="V7478" s="47">
        <f t="shared" si="1128"/>
        <v>118.2</v>
      </c>
      <c r="W7478" s="11"/>
    </row>
    <row r="7479" spans="1:23" x14ac:dyDescent="0.45">
      <c r="A7479" t="s">
        <v>7484</v>
      </c>
      <c r="B7479">
        <v>114.31</v>
      </c>
      <c r="D7479" s="1" t="str">
        <f>VartojimasGamyba!J7475</f>
        <v>2024-07-08-09</v>
      </c>
      <c r="E7479" s="7">
        <f>VartojimasGamyba!G7475</f>
        <v>0</v>
      </c>
      <c r="F7479" s="11"/>
      <c r="G7479" s="12">
        <f t="shared" si="1130"/>
        <v>8.1646666666666619</v>
      </c>
      <c r="H7479" s="12">
        <v>0</v>
      </c>
      <c r="I7479" s="12">
        <v>0</v>
      </c>
      <c r="J7479" s="12">
        <v>2.75</v>
      </c>
      <c r="K7479" s="12"/>
      <c r="L7479" s="12">
        <f>VartojimasGamyba!H7475</f>
        <v>2.75</v>
      </c>
      <c r="M7479" s="19">
        <f t="shared" si="1122"/>
        <v>0</v>
      </c>
      <c r="N7479" s="7">
        <f t="shared" si="1123"/>
        <v>-282.50749999999999</v>
      </c>
      <c r="O7479" s="7">
        <f t="shared" si="1124"/>
        <v>0</v>
      </c>
      <c r="R7479" s="7"/>
      <c r="S7479" s="47">
        <f t="shared" si="1125"/>
        <v>2.75</v>
      </c>
      <c r="T7479" s="47">
        <f t="shared" si="1126"/>
        <v>2.75</v>
      </c>
      <c r="U7479" s="47">
        <f t="shared" si="1127"/>
        <v>214.60000000000002</v>
      </c>
      <c r="V7479" s="47">
        <f t="shared" si="1128"/>
        <v>102.73</v>
      </c>
      <c r="W7479" s="11"/>
    </row>
    <row r="7480" spans="1:23" x14ac:dyDescent="0.45">
      <c r="A7480" t="s">
        <v>7485</v>
      </c>
      <c r="B7480">
        <v>90.94</v>
      </c>
      <c r="D7480" s="1" t="str">
        <f>VartojimasGamyba!J7476</f>
        <v>2024-07-08-10</v>
      </c>
      <c r="E7480" s="7">
        <f>VartojimasGamyba!G7476</f>
        <v>0</v>
      </c>
      <c r="F7480" s="11"/>
      <c r="G7480" s="12">
        <f t="shared" si="1130"/>
        <v>10.275777777777776</v>
      </c>
      <c r="H7480" s="12">
        <v>2.1111111111111152</v>
      </c>
      <c r="I7480" s="12">
        <v>0</v>
      </c>
      <c r="J7480" s="12">
        <v>0.33888888888888508</v>
      </c>
      <c r="K7480" s="12"/>
      <c r="L7480" s="12">
        <f>VartojimasGamyba!H7476</f>
        <v>2.4500000000000002</v>
      </c>
      <c r="M7480" s="19">
        <f t="shared" si="1122"/>
        <v>0</v>
      </c>
      <c r="N7480" s="7">
        <f t="shared" si="1123"/>
        <v>-26.89422222222192</v>
      </c>
      <c r="O7480" s="7">
        <f t="shared" si="1124"/>
        <v>0</v>
      </c>
      <c r="R7480" s="7"/>
      <c r="S7480" s="47">
        <f t="shared" si="1125"/>
        <v>2.4500000000000002</v>
      </c>
      <c r="T7480" s="47">
        <f t="shared" si="1126"/>
        <v>2.4500000000000002</v>
      </c>
      <c r="U7480" s="47">
        <f t="shared" si="1127"/>
        <v>191.23000000000002</v>
      </c>
      <c r="V7480" s="47">
        <f t="shared" si="1128"/>
        <v>79.36</v>
      </c>
      <c r="W7480" s="11"/>
    </row>
    <row r="7481" spans="1:23" x14ac:dyDescent="0.45">
      <c r="A7481" t="s">
        <v>7486</v>
      </c>
      <c r="B7481">
        <v>68.489999999999995</v>
      </c>
      <c r="D7481" s="1" t="str">
        <f>VartojimasGamyba!J7477</f>
        <v>2024-07-08-11</v>
      </c>
      <c r="E7481" s="7">
        <f>VartojimasGamyba!G7477</f>
        <v>0.48799999999999999</v>
      </c>
      <c r="F7481" s="11"/>
      <c r="G7481" s="12">
        <f t="shared" si="1130"/>
        <v>12.064777777777776</v>
      </c>
      <c r="H7481" s="12">
        <v>1.7890000000000001</v>
      </c>
      <c r="I7481" s="12">
        <v>0</v>
      </c>
      <c r="J7481" s="12">
        <v>0</v>
      </c>
      <c r="K7481" s="12"/>
      <c r="L7481" s="12">
        <f>VartojimasGamyba!H7477</f>
        <v>2.2770000000000001</v>
      </c>
      <c r="M7481" s="19">
        <f t="shared" si="1122"/>
        <v>0</v>
      </c>
      <c r="N7481" s="7">
        <f t="shared" si="1123"/>
        <v>0</v>
      </c>
      <c r="O7481" s="7">
        <f t="shared" si="1124"/>
        <v>0</v>
      </c>
      <c r="R7481" s="7"/>
      <c r="S7481" s="47">
        <f t="shared" si="1125"/>
        <v>1.7890000000000001</v>
      </c>
      <c r="T7481" s="47">
        <f t="shared" si="1126"/>
        <v>1.7890000000000001</v>
      </c>
      <c r="U7481" s="47">
        <f t="shared" si="1127"/>
        <v>168.78</v>
      </c>
      <c r="V7481" s="47">
        <f t="shared" si="1128"/>
        <v>56.91</v>
      </c>
      <c r="W7481" s="11"/>
    </row>
    <row r="7482" spans="1:23" x14ac:dyDescent="0.45">
      <c r="A7482" t="s">
        <v>7487</v>
      </c>
      <c r="B7482">
        <v>81.09</v>
      </c>
      <c r="D7482" s="1" t="str">
        <f>VartojimasGamyba!J7478</f>
        <v>2024-07-08-12</v>
      </c>
      <c r="E7482" s="7">
        <f>VartojimasGamyba!G7478</f>
        <v>1.7889999999999999</v>
      </c>
      <c r="F7482" s="11"/>
      <c r="G7482" s="12">
        <f t="shared" si="1130"/>
        <v>11.31811111111111</v>
      </c>
      <c r="H7482" s="12">
        <v>0</v>
      </c>
      <c r="I7482" s="12">
        <v>0.74666666666666659</v>
      </c>
      <c r="J7482" s="12">
        <v>0</v>
      </c>
      <c r="K7482" s="12"/>
      <c r="L7482" s="12">
        <f>VartojimasGamyba!H7478</f>
        <v>1.117</v>
      </c>
      <c r="M7482" s="19">
        <f t="shared" si="1122"/>
        <v>0</v>
      </c>
      <c r="N7482" s="7">
        <f t="shared" si="1123"/>
        <v>0</v>
      </c>
      <c r="O7482" s="7">
        <f t="shared" si="1124"/>
        <v>0</v>
      </c>
      <c r="R7482" s="7"/>
      <c r="S7482" s="47">
        <f t="shared" si="1125"/>
        <v>0</v>
      </c>
      <c r="T7482" s="47">
        <f t="shared" si="1126"/>
        <v>0</v>
      </c>
      <c r="U7482" s="47">
        <f t="shared" si="1127"/>
        <v>181.38</v>
      </c>
      <c r="V7482" s="47">
        <f t="shared" si="1128"/>
        <v>69.510000000000005</v>
      </c>
      <c r="W7482" s="11"/>
    </row>
    <row r="7483" spans="1:23" x14ac:dyDescent="0.45">
      <c r="A7483" t="s">
        <v>7488</v>
      </c>
      <c r="B7483">
        <v>81.209999999999994</v>
      </c>
      <c r="D7483" s="1" t="str">
        <f>VartojimasGamyba!J7479</f>
        <v>2024-07-08-13</v>
      </c>
      <c r="E7483" s="7">
        <f>VartojimasGamyba!G7479</f>
        <v>1.8129999999999999</v>
      </c>
      <c r="F7483" s="11"/>
      <c r="G7483" s="12">
        <f t="shared" si="1130"/>
        <v>10.699222222222222</v>
      </c>
      <c r="H7483" s="12">
        <v>0</v>
      </c>
      <c r="I7483" s="12">
        <v>0.61888888888888882</v>
      </c>
      <c r="J7483" s="12">
        <v>0</v>
      </c>
      <c r="K7483" s="12"/>
      <c r="L7483" s="12">
        <f>VartojimasGamyba!H7479</f>
        <v>1.256</v>
      </c>
      <c r="M7483" s="19">
        <f t="shared" si="1122"/>
        <v>0</v>
      </c>
      <c r="N7483" s="7">
        <f t="shared" si="1123"/>
        <v>0</v>
      </c>
      <c r="O7483" s="7">
        <f t="shared" si="1124"/>
        <v>0</v>
      </c>
      <c r="R7483" s="7"/>
      <c r="S7483" s="47">
        <f t="shared" si="1125"/>
        <v>0</v>
      </c>
      <c r="T7483" s="47">
        <f t="shared" si="1126"/>
        <v>0</v>
      </c>
      <c r="U7483" s="47">
        <f t="shared" si="1127"/>
        <v>181.5</v>
      </c>
      <c r="V7483" s="47">
        <f t="shared" si="1128"/>
        <v>69.63</v>
      </c>
      <c r="W7483" s="11"/>
    </row>
    <row r="7484" spans="1:23" x14ac:dyDescent="0.45">
      <c r="A7484" t="s">
        <v>7489</v>
      </c>
      <c r="B7484">
        <v>82.71</v>
      </c>
      <c r="D7484" s="1" t="str">
        <f>VartojimasGamyba!J7480</f>
        <v>2024-07-08-14</v>
      </c>
      <c r="E7484" s="7">
        <f>VartojimasGamyba!G7480</f>
        <v>1.5640000000000001</v>
      </c>
      <c r="F7484" s="11"/>
      <c r="G7484" s="12">
        <f t="shared" si="1130"/>
        <v>10.11811111111111</v>
      </c>
      <c r="H7484" s="12">
        <v>0</v>
      </c>
      <c r="I7484" s="12">
        <v>0.58111111111111124</v>
      </c>
      <c r="J7484" s="12">
        <v>0</v>
      </c>
      <c r="K7484" s="12"/>
      <c r="L7484" s="12">
        <f>VartojimasGamyba!H7480</f>
        <v>1.0409999999999999</v>
      </c>
      <c r="M7484" s="19">
        <f t="shared" si="1122"/>
        <v>0</v>
      </c>
      <c r="N7484" s="7">
        <f t="shared" si="1123"/>
        <v>0</v>
      </c>
      <c r="O7484" s="7">
        <f t="shared" si="1124"/>
        <v>0</v>
      </c>
      <c r="R7484" s="7"/>
      <c r="S7484" s="47">
        <f t="shared" si="1125"/>
        <v>0</v>
      </c>
      <c r="T7484" s="47">
        <f t="shared" si="1126"/>
        <v>0</v>
      </c>
      <c r="U7484" s="47">
        <f t="shared" si="1127"/>
        <v>183</v>
      </c>
      <c r="V7484" s="47">
        <f t="shared" si="1128"/>
        <v>71.13</v>
      </c>
      <c r="W7484" s="11"/>
    </row>
    <row r="7485" spans="1:23" x14ac:dyDescent="0.45">
      <c r="A7485" t="s">
        <v>7490</v>
      </c>
      <c r="B7485">
        <v>89.67</v>
      </c>
      <c r="D7485" s="1" t="str">
        <f>VartojimasGamyba!J7481</f>
        <v>2024-07-08-15</v>
      </c>
      <c r="E7485" s="7">
        <f>VartojimasGamyba!G7481</f>
        <v>1.2E-2</v>
      </c>
      <c r="F7485" s="11"/>
      <c r="G7485" s="12">
        <f t="shared" si="1130"/>
        <v>11.06111111111111</v>
      </c>
      <c r="H7485" s="12">
        <v>0.94299999999999995</v>
      </c>
      <c r="I7485" s="12">
        <v>0</v>
      </c>
      <c r="J7485" s="12">
        <v>0</v>
      </c>
      <c r="K7485" s="12"/>
      <c r="L7485" s="12">
        <f>VartojimasGamyba!H7481</f>
        <v>0.95499999999999996</v>
      </c>
      <c r="M7485" s="19">
        <f t="shared" si="1122"/>
        <v>0</v>
      </c>
      <c r="N7485" s="7">
        <f t="shared" si="1123"/>
        <v>0</v>
      </c>
      <c r="O7485" s="7">
        <f t="shared" si="1124"/>
        <v>0</v>
      </c>
      <c r="R7485" s="7"/>
      <c r="S7485" s="47">
        <f t="shared" si="1125"/>
        <v>0.94299999999999995</v>
      </c>
      <c r="T7485" s="47">
        <f t="shared" si="1126"/>
        <v>0.94299999999999995</v>
      </c>
      <c r="U7485" s="47">
        <f t="shared" si="1127"/>
        <v>189.96</v>
      </c>
      <c r="V7485" s="47">
        <f t="shared" si="1128"/>
        <v>78.09</v>
      </c>
      <c r="W7485" s="11"/>
    </row>
    <row r="7486" spans="1:23" x14ac:dyDescent="0.45">
      <c r="A7486" t="s">
        <v>7491</v>
      </c>
      <c r="B7486">
        <v>180</v>
      </c>
      <c r="D7486" s="1" t="str">
        <f>VartojimasGamyba!J7482</f>
        <v>2024-07-08-16</v>
      </c>
      <c r="E7486" s="7">
        <f>VartojimasGamyba!G7482</f>
        <v>2.4E-2</v>
      </c>
      <c r="F7486" s="11"/>
      <c r="G7486" s="12">
        <f t="shared" si="1130"/>
        <v>11.06111111111111</v>
      </c>
      <c r="H7486" s="12">
        <v>0</v>
      </c>
      <c r="I7486" s="12">
        <v>-1.1102230246251565E-16</v>
      </c>
      <c r="J7486" s="12">
        <v>0.38399999999999995</v>
      </c>
      <c r="K7486" s="12"/>
      <c r="L7486" s="12">
        <f>VartojimasGamyba!H7482</f>
        <v>0.40799999999999997</v>
      </c>
      <c r="M7486" s="19">
        <f t="shared" si="1122"/>
        <v>0</v>
      </c>
      <c r="N7486" s="7">
        <f t="shared" si="1123"/>
        <v>-64.673279999999991</v>
      </c>
      <c r="O7486" s="7">
        <f t="shared" si="1124"/>
        <v>0</v>
      </c>
      <c r="R7486" s="7"/>
      <c r="S7486" s="47">
        <f t="shared" si="1125"/>
        <v>0.38399999999999995</v>
      </c>
      <c r="T7486" s="47">
        <f t="shared" si="1126"/>
        <v>0.38399999999999995</v>
      </c>
      <c r="U7486" s="47">
        <f t="shared" si="1127"/>
        <v>280.29000000000002</v>
      </c>
      <c r="V7486" s="47">
        <f t="shared" si="1128"/>
        <v>168.42</v>
      </c>
      <c r="W7486" s="11"/>
    </row>
    <row r="7487" spans="1:23" x14ac:dyDescent="0.45">
      <c r="A7487" t="s">
        <v>7492</v>
      </c>
      <c r="B7487">
        <v>98.74</v>
      </c>
      <c r="D7487" s="1" t="str">
        <f>VartojimasGamyba!J7483</f>
        <v>2024-07-08-17</v>
      </c>
      <c r="E7487" s="7">
        <f>VartojimasGamyba!G7483</f>
        <v>0.104</v>
      </c>
      <c r="F7487" s="11"/>
      <c r="G7487" s="12">
        <f t="shared" si="1130"/>
        <v>11.06111111111111</v>
      </c>
      <c r="H7487" s="12">
        <v>0</v>
      </c>
      <c r="I7487" s="12">
        <v>0</v>
      </c>
      <c r="J7487" s="12">
        <v>3.6999999999999991E-2</v>
      </c>
      <c r="K7487" s="12"/>
      <c r="L7487" s="12">
        <f>VartojimasGamyba!H7483</f>
        <v>0.14099999999999999</v>
      </c>
      <c r="M7487" s="19">
        <f t="shared" si="1122"/>
        <v>0</v>
      </c>
      <c r="N7487" s="7">
        <f t="shared" si="1123"/>
        <v>-3.2249199999999991</v>
      </c>
      <c r="O7487" s="7">
        <f t="shared" si="1124"/>
        <v>0</v>
      </c>
      <c r="R7487" s="7"/>
      <c r="S7487" s="47">
        <f t="shared" si="1125"/>
        <v>3.6999999999999991E-2</v>
      </c>
      <c r="T7487" s="47">
        <f t="shared" si="1126"/>
        <v>3.6999999999999991E-2</v>
      </c>
      <c r="U7487" s="47">
        <f t="shared" si="1127"/>
        <v>199.03</v>
      </c>
      <c r="V7487" s="47">
        <f t="shared" si="1128"/>
        <v>87.16</v>
      </c>
      <c r="W7487" s="11"/>
    </row>
    <row r="7488" spans="1:23" x14ac:dyDescent="0.45">
      <c r="A7488" t="s">
        <v>7493</v>
      </c>
      <c r="B7488">
        <v>105.24</v>
      </c>
      <c r="D7488" s="1" t="str">
        <f>VartojimasGamyba!J7484</f>
        <v>2024-07-08-18</v>
      </c>
      <c r="E7488" s="7">
        <f>VartojimasGamyba!G7484</f>
        <v>0.35199999999999998</v>
      </c>
      <c r="F7488" s="11"/>
      <c r="G7488" s="12">
        <f t="shared" si="1130"/>
        <v>10.68</v>
      </c>
      <c r="H7488" s="12">
        <v>0</v>
      </c>
      <c r="I7488" s="12">
        <v>0.38111111111111073</v>
      </c>
      <c r="J7488" s="12">
        <v>0</v>
      </c>
      <c r="K7488" s="12"/>
      <c r="L7488" s="12">
        <f>VartojimasGamyba!H7484</f>
        <v>8.9999999999999993E-3</v>
      </c>
      <c r="M7488" s="19">
        <f t="shared" si="1122"/>
        <v>2.8622937353617317E-16</v>
      </c>
      <c r="N7488" s="7">
        <f t="shared" si="1123"/>
        <v>5.8828723142889667E-14</v>
      </c>
      <c r="O7488" s="7">
        <f t="shared" si="1124"/>
        <v>5.8828723142889667E-14</v>
      </c>
      <c r="R7488" s="7"/>
      <c r="S7488" s="47">
        <f t="shared" si="1125"/>
        <v>2.8622937353617317E-16</v>
      </c>
      <c r="T7488" s="47">
        <f t="shared" si="1126"/>
        <v>0</v>
      </c>
      <c r="U7488" s="47">
        <f t="shared" si="1127"/>
        <v>205.53</v>
      </c>
      <c r="V7488" s="47">
        <f t="shared" si="1128"/>
        <v>93.66</v>
      </c>
      <c r="W7488" s="11"/>
    </row>
    <row r="7489" spans="1:23" x14ac:dyDescent="0.45">
      <c r="A7489" t="s">
        <v>7494</v>
      </c>
      <c r="B7489">
        <v>165.77</v>
      </c>
      <c r="D7489" s="1" t="str">
        <f>VartojimasGamyba!J7485</f>
        <v>2024-07-08-19</v>
      </c>
      <c r="E7489" s="7">
        <f>VartojimasGamyba!G7485</f>
        <v>0.34200000000000003</v>
      </c>
      <c r="F7489" s="11"/>
      <c r="G7489" s="12">
        <f t="shared" si="1130"/>
        <v>10.299999999999999</v>
      </c>
      <c r="H7489" s="12">
        <v>0</v>
      </c>
      <c r="I7489" s="12">
        <v>0.38000000000000006</v>
      </c>
      <c r="J7489" s="12">
        <v>0</v>
      </c>
      <c r="K7489" s="12"/>
      <c r="L7489" s="12">
        <f>VartojimasGamyba!H7485</f>
        <v>0</v>
      </c>
      <c r="M7489" s="19">
        <f t="shared" si="1122"/>
        <v>-5.5511151231257827E-17</v>
      </c>
      <c r="N7489" s="7">
        <f t="shared" si="1123"/>
        <v>-1.4769296896588458E-14</v>
      </c>
      <c r="O7489" s="7">
        <f t="shared" si="1124"/>
        <v>-1.4769296896588458E-14</v>
      </c>
      <c r="R7489" s="7"/>
      <c r="S7489" s="47">
        <f t="shared" si="1125"/>
        <v>-5.5511151231257827E-17</v>
      </c>
      <c r="T7489" s="47">
        <f t="shared" si="1126"/>
        <v>0</v>
      </c>
      <c r="U7489" s="47">
        <f t="shared" si="1127"/>
        <v>266.06</v>
      </c>
      <c r="V7489" s="47">
        <f t="shared" si="1128"/>
        <v>154.19</v>
      </c>
      <c r="W7489" s="11"/>
    </row>
    <row r="7490" spans="1:23" x14ac:dyDescent="0.45">
      <c r="A7490" t="s">
        <v>7495</v>
      </c>
      <c r="B7490">
        <v>229.78</v>
      </c>
      <c r="D7490" s="1" t="str">
        <f>VartojimasGamyba!J7486</f>
        <v>2024-07-08-20</v>
      </c>
      <c r="E7490" s="7">
        <f>VartojimasGamyba!G7486</f>
        <v>0.371</v>
      </c>
      <c r="F7490" s="11"/>
      <c r="G7490" s="12">
        <f t="shared" si="1130"/>
        <v>9.8877777777777762</v>
      </c>
      <c r="H7490" s="12">
        <v>0</v>
      </c>
      <c r="I7490" s="12">
        <v>0.41222222222222221</v>
      </c>
      <c r="J7490" s="12">
        <v>0</v>
      </c>
      <c r="K7490" s="12"/>
      <c r="L7490" s="12">
        <f>VartojimasGamyba!H7486</f>
        <v>0</v>
      </c>
      <c r="M7490" s="19">
        <f t="shared" si="1122"/>
        <v>0</v>
      </c>
      <c r="N7490" s="7">
        <f t="shared" si="1123"/>
        <v>0</v>
      </c>
      <c r="O7490" s="7">
        <f t="shared" si="1124"/>
        <v>0</v>
      </c>
      <c r="P7490" s="7" t="s">
        <v>8873</v>
      </c>
      <c r="R7490" s="7"/>
      <c r="S7490" s="47">
        <f t="shared" si="1125"/>
        <v>0</v>
      </c>
      <c r="T7490" s="47">
        <f t="shared" si="1126"/>
        <v>0</v>
      </c>
      <c r="U7490" s="47">
        <f t="shared" si="1127"/>
        <v>330.07</v>
      </c>
      <c r="V7490" s="47">
        <f t="shared" si="1128"/>
        <v>218.2</v>
      </c>
      <c r="W7490" s="11"/>
    </row>
    <row r="7491" spans="1:23" x14ac:dyDescent="0.45">
      <c r="A7491" t="s">
        <v>7496</v>
      </c>
      <c r="B7491">
        <v>328.89</v>
      </c>
      <c r="D7491" s="1" t="str">
        <f>VartojimasGamyba!J7487</f>
        <v>2024-07-08-21</v>
      </c>
      <c r="E7491" s="7">
        <f>VartojimasGamyba!G7487</f>
        <v>1.458</v>
      </c>
      <c r="F7491" s="11"/>
      <c r="G7491" s="12">
        <f t="shared" si="1130"/>
        <v>8.267777777777777</v>
      </c>
      <c r="H7491" s="12">
        <v>0</v>
      </c>
      <c r="I7491" s="12">
        <v>1.62</v>
      </c>
      <c r="J7491" s="12">
        <v>0</v>
      </c>
      <c r="K7491" s="12"/>
      <c r="L7491" s="12">
        <f>VartojimasGamyba!H7487</f>
        <v>0</v>
      </c>
      <c r="M7491" s="19">
        <f t="shared" si="1122"/>
        <v>-2.2204460492503131E-16</v>
      </c>
      <c r="N7491" s="7">
        <f t="shared" si="1123"/>
        <v>-9.5297103541724938E-14</v>
      </c>
      <c r="O7491" s="7">
        <f t="shared" si="1124"/>
        <v>-9.5297103541724938E-14</v>
      </c>
      <c r="P7491" s="7">
        <f>SUM(N7470:N7493)</f>
        <v>-1133.2714222222221</v>
      </c>
      <c r="R7491" s="7"/>
      <c r="S7491" s="47">
        <f t="shared" si="1125"/>
        <v>-2.2204460492503131E-16</v>
      </c>
      <c r="T7491" s="47">
        <f t="shared" si="1126"/>
        <v>0</v>
      </c>
      <c r="U7491" s="47">
        <f t="shared" si="1127"/>
        <v>429.18</v>
      </c>
      <c r="V7491" s="47">
        <f t="shared" si="1128"/>
        <v>317.31</v>
      </c>
      <c r="W7491" s="11"/>
    </row>
    <row r="7492" spans="1:23" x14ac:dyDescent="0.45">
      <c r="A7492" t="s">
        <v>7497</v>
      </c>
      <c r="B7492">
        <v>261.45999999999998</v>
      </c>
      <c r="D7492" s="1" t="str">
        <f>VartojimasGamyba!J7488</f>
        <v>2024-07-08-22</v>
      </c>
      <c r="E7492" s="7">
        <f>VartojimasGamyba!G7488</f>
        <v>1.4219999999999999</v>
      </c>
      <c r="F7492" s="11"/>
      <c r="G7492" s="12">
        <f t="shared" si="1130"/>
        <v>6.6877777777777769</v>
      </c>
      <c r="H7492" s="12">
        <v>0</v>
      </c>
      <c r="I7492" s="12">
        <v>1.58</v>
      </c>
      <c r="J7492" s="12">
        <v>0</v>
      </c>
      <c r="K7492" s="12"/>
      <c r="L7492" s="12">
        <f>VartojimasGamyba!H7488</f>
        <v>0</v>
      </c>
      <c r="M7492" s="19">
        <f t="shared" si="1122"/>
        <v>-2.2204460492503131E-16</v>
      </c>
      <c r="N7492" s="7">
        <f t="shared" si="1123"/>
        <v>-8.0324635831630076E-14</v>
      </c>
      <c r="O7492" s="7">
        <f t="shared" si="1124"/>
        <v>-8.0324635831630076E-14</v>
      </c>
      <c r="P7492" s="7" t="s">
        <v>8872</v>
      </c>
      <c r="R7492" s="7"/>
      <c r="S7492" s="47">
        <f t="shared" si="1125"/>
        <v>-2.2204460492503131E-16</v>
      </c>
      <c r="T7492" s="47">
        <f t="shared" si="1126"/>
        <v>0</v>
      </c>
      <c r="U7492" s="47">
        <f t="shared" si="1127"/>
        <v>361.75</v>
      </c>
      <c r="V7492" s="47">
        <f t="shared" si="1128"/>
        <v>249.87999999999997</v>
      </c>
      <c r="W7492" s="11"/>
    </row>
    <row r="7493" spans="1:23" x14ac:dyDescent="0.45">
      <c r="A7493" t="s">
        <v>7498</v>
      </c>
      <c r="B7493">
        <v>175.24</v>
      </c>
      <c r="D7493" s="1" t="str">
        <f>VartojimasGamyba!J7489</f>
        <v>2024-07-08-23</v>
      </c>
      <c r="E7493" s="7">
        <f>VartojimasGamyba!G7489</f>
        <v>1.5189999999999999</v>
      </c>
      <c r="F7493" s="11"/>
      <c r="G7493" s="12">
        <f t="shared" si="1130"/>
        <v>4.9999999999999991</v>
      </c>
      <c r="H7493" s="12">
        <v>0</v>
      </c>
      <c r="I7493" s="12">
        <v>1.6877777777777778</v>
      </c>
      <c r="J7493" s="12">
        <v>0</v>
      </c>
      <c r="K7493" s="12"/>
      <c r="L7493" s="12">
        <f>VartojimasGamyba!H7489</f>
        <v>0</v>
      </c>
      <c r="M7493" s="19">
        <f t="shared" si="1122"/>
        <v>-2.2204460492503131E-16</v>
      </c>
      <c r="N7493" s="7">
        <f t="shared" si="1123"/>
        <v>-6.1179949994993883E-14</v>
      </c>
      <c r="O7493" s="7">
        <f t="shared" si="1124"/>
        <v>-6.1179949994993883E-14</v>
      </c>
      <c r="P7493" s="7">
        <f>SUM(O7470:O7493)</f>
        <v>-1.9792922509309639E-13</v>
      </c>
      <c r="Q7493" s="7">
        <f>SUMPRODUCT(B7470:B7493,E7470:E7493)+SUM(E7470:E7493)*$Z$21-SUMPRODUCT(B7470:B7493,L7470:L7493)+SUM(L7470:L7493)*ABS($Z$20)</f>
        <v>1000.01861</v>
      </c>
      <c r="R7493" s="7"/>
      <c r="S7493" s="47">
        <f t="shared" si="1125"/>
        <v>-2.2204460492503131E-16</v>
      </c>
      <c r="T7493" s="47">
        <f t="shared" si="1126"/>
        <v>0</v>
      </c>
      <c r="U7493" s="47">
        <f t="shared" si="1127"/>
        <v>275.53000000000003</v>
      </c>
      <c r="V7493" s="47">
        <f t="shared" si="1128"/>
        <v>163.66</v>
      </c>
      <c r="W7493" s="11">
        <f>IF(P7493&lt;&gt;Q7493,1,0)</f>
        <v>1</v>
      </c>
    </row>
    <row r="7494" spans="1:23" x14ac:dyDescent="0.45">
      <c r="A7494" t="s">
        <v>7499</v>
      </c>
      <c r="B7494">
        <v>119.06</v>
      </c>
      <c r="D7494" s="9" t="str">
        <f>VartojimasGamyba!J7490</f>
        <v>2024-07-09-00</v>
      </c>
      <c r="E7494" s="8">
        <f>VartojimasGamyba!G7490</f>
        <v>1.4830000000000001</v>
      </c>
      <c r="F7494" s="11"/>
      <c r="G7494" s="7">
        <f>G7493+H7494-I7494</f>
        <v>3.3522222222222213</v>
      </c>
      <c r="H7494" s="7">
        <v>0</v>
      </c>
      <c r="I7494" s="7">
        <v>1.6477777777777778</v>
      </c>
      <c r="J7494" s="7">
        <v>0</v>
      </c>
      <c r="L7494" s="7">
        <f>VartojimasGamyba!H7490</f>
        <v>0</v>
      </c>
      <c r="M7494" s="15">
        <f t="shared" si="1122"/>
        <v>0</v>
      </c>
      <c r="N7494" s="7">
        <f t="shared" si="1123"/>
        <v>0</v>
      </c>
      <c r="O7494" s="7">
        <f t="shared" si="1124"/>
        <v>0</v>
      </c>
      <c r="R7494" s="20" t="s">
        <v>8783</v>
      </c>
      <c r="S7494" s="47">
        <f t="shared" si="1125"/>
        <v>0</v>
      </c>
      <c r="T7494" s="47">
        <f t="shared" si="1126"/>
        <v>0</v>
      </c>
      <c r="U7494" s="47">
        <f t="shared" si="1127"/>
        <v>219.35000000000002</v>
      </c>
      <c r="V7494" s="47">
        <f t="shared" si="1128"/>
        <v>107.48</v>
      </c>
      <c r="W7494" s="11"/>
    </row>
    <row r="7495" spans="1:23" x14ac:dyDescent="0.45">
      <c r="A7495" t="s">
        <v>7500</v>
      </c>
      <c r="B7495">
        <v>180.6</v>
      </c>
      <c r="D7495" s="9" t="str">
        <f>VartojimasGamyba!J7491</f>
        <v>2024-07-09-01</v>
      </c>
      <c r="E7495" s="8">
        <f>VartojimasGamyba!G7491</f>
        <v>1.405</v>
      </c>
      <c r="F7495" s="11"/>
      <c r="G7495" s="7">
        <f t="shared" ref="G7495:G7517" si="1131">G7494+H7495-I7495</f>
        <v>1.7911111111111102</v>
      </c>
      <c r="H7495" s="7">
        <v>0</v>
      </c>
      <c r="I7495" s="7">
        <v>1.5611111111111111</v>
      </c>
      <c r="J7495" s="7">
        <v>0</v>
      </c>
      <c r="L7495" s="7">
        <f>VartojimasGamyba!H7491</f>
        <v>0</v>
      </c>
      <c r="M7495" s="15">
        <f t="shared" ref="M7495:M7558" si="1132">E7495+H7495-I7495*$J$2+J7495-L7495</f>
        <v>0</v>
      </c>
      <c r="N7495" s="7">
        <f t="shared" ref="N7495:N7558" si="1133">M7495*U7495-J7495*V7495</f>
        <v>0</v>
      </c>
      <c r="O7495" s="7">
        <f t="shared" ref="O7495:O7558" si="1134">(M7495)*(B7495+$Z$21)</f>
        <v>0</v>
      </c>
      <c r="R7495" s="7"/>
      <c r="S7495" s="47">
        <f t="shared" ref="S7495:S7558" si="1135">M7495+IF((L7495-E7495)&gt;0,(L7495-E7495),0)</f>
        <v>0</v>
      </c>
      <c r="T7495" s="47">
        <f t="shared" ref="T7495:T7558" si="1136">IF(L7495-E7495&lt;0,0,L7495-E7495)</f>
        <v>0</v>
      </c>
      <c r="U7495" s="47">
        <f t="shared" ref="U7495:U7558" si="1137">B7495+$Z$21</f>
        <v>280.89</v>
      </c>
      <c r="V7495" s="47">
        <f t="shared" ref="V7495:V7558" si="1138">B7495+$Z$20</f>
        <v>169.01999999999998</v>
      </c>
      <c r="W7495" s="11"/>
    </row>
    <row r="7496" spans="1:23" x14ac:dyDescent="0.45">
      <c r="A7496" t="s">
        <v>7501</v>
      </c>
      <c r="B7496">
        <v>120.84</v>
      </c>
      <c r="D7496" s="9" t="str">
        <f>VartojimasGamyba!J7492</f>
        <v>2024-07-09-02</v>
      </c>
      <c r="E7496" s="8">
        <f>VartojimasGamyba!G7492</f>
        <v>0.24</v>
      </c>
      <c r="F7496" s="11"/>
      <c r="G7496" s="7">
        <f t="shared" si="1131"/>
        <v>1.5388888888888881</v>
      </c>
      <c r="H7496" s="7">
        <v>0</v>
      </c>
      <c r="I7496" s="7">
        <v>0.25222222222222218</v>
      </c>
      <c r="J7496" s="7">
        <v>0</v>
      </c>
      <c r="L7496" s="7">
        <f>VartojimasGamyba!H7492</f>
        <v>1.2999999999999999E-2</v>
      </c>
      <c r="M7496" s="15">
        <f t="shared" si="1132"/>
        <v>0</v>
      </c>
      <c r="N7496" s="7">
        <f t="shared" si="1133"/>
        <v>0</v>
      </c>
      <c r="O7496" s="7">
        <f t="shared" si="1134"/>
        <v>0</v>
      </c>
      <c r="R7496" s="7"/>
      <c r="S7496" s="47">
        <f t="shared" si="1135"/>
        <v>0</v>
      </c>
      <c r="T7496" s="47">
        <f t="shared" si="1136"/>
        <v>0</v>
      </c>
      <c r="U7496" s="47">
        <f t="shared" si="1137"/>
        <v>221.13</v>
      </c>
      <c r="V7496" s="47">
        <f t="shared" si="1138"/>
        <v>109.26</v>
      </c>
      <c r="W7496" s="11"/>
    </row>
    <row r="7497" spans="1:23" x14ac:dyDescent="0.45">
      <c r="A7497" t="s">
        <v>7502</v>
      </c>
      <c r="B7497">
        <v>95.22</v>
      </c>
      <c r="D7497" s="9" t="str">
        <f>VartojimasGamyba!J7493</f>
        <v>2024-07-09-03</v>
      </c>
      <c r="E7497" s="8">
        <f>VartojimasGamyba!G7493</f>
        <v>7.3999999999999996E-2</v>
      </c>
      <c r="F7497" s="11"/>
      <c r="G7497" s="7">
        <f t="shared" si="1131"/>
        <v>1.538888888888889</v>
      </c>
      <c r="H7497" s="7">
        <v>8.8817841970012523E-16</v>
      </c>
      <c r="I7497" s="7">
        <v>0</v>
      </c>
      <c r="J7497" s="7">
        <v>6.9999999999999993E-2</v>
      </c>
      <c r="L7497" s="7">
        <f>VartojimasGamyba!H7493</f>
        <v>0.14399999999999999</v>
      </c>
      <c r="M7497" s="15">
        <f t="shared" si="1132"/>
        <v>8.8817841970012523E-16</v>
      </c>
      <c r="N7497" s="7">
        <f t="shared" si="1133"/>
        <v>-5.854799999999825</v>
      </c>
      <c r="O7497" s="7">
        <f t="shared" si="1134"/>
        <v>1.7364776283557148E-13</v>
      </c>
      <c r="R7497" s="7"/>
      <c r="S7497" s="47">
        <f t="shared" si="1135"/>
        <v>7.0000000000000881E-2</v>
      </c>
      <c r="T7497" s="47">
        <f t="shared" si="1136"/>
        <v>6.9999999999999993E-2</v>
      </c>
      <c r="U7497" s="47">
        <f t="shared" si="1137"/>
        <v>195.51</v>
      </c>
      <c r="V7497" s="47">
        <f t="shared" si="1138"/>
        <v>83.64</v>
      </c>
      <c r="W7497" s="11"/>
    </row>
    <row r="7498" spans="1:23" x14ac:dyDescent="0.45">
      <c r="A7498" t="s">
        <v>7503</v>
      </c>
      <c r="B7498">
        <v>92.68</v>
      </c>
      <c r="D7498" s="9" t="str">
        <f>VartojimasGamyba!J7494</f>
        <v>2024-07-09-04</v>
      </c>
      <c r="E7498" s="8">
        <f>VartojimasGamyba!G7494</f>
        <v>0</v>
      </c>
      <c r="F7498" s="11"/>
      <c r="G7498" s="7">
        <f t="shared" si="1131"/>
        <v>1.538888888888889</v>
      </c>
      <c r="H7498" s="7">
        <v>0</v>
      </c>
      <c r="I7498" s="7">
        <v>0</v>
      </c>
      <c r="J7498" s="7">
        <v>0.47299999999999998</v>
      </c>
      <c r="L7498" s="7">
        <f>VartojimasGamyba!H7494</f>
        <v>0.47299999999999998</v>
      </c>
      <c r="M7498" s="15">
        <f t="shared" si="1132"/>
        <v>0</v>
      </c>
      <c r="N7498" s="7">
        <f t="shared" si="1133"/>
        <v>-38.360300000000002</v>
      </c>
      <c r="O7498" s="7">
        <f t="shared" si="1134"/>
        <v>0</v>
      </c>
      <c r="R7498" s="7"/>
      <c r="S7498" s="47">
        <f t="shared" si="1135"/>
        <v>0.47299999999999998</v>
      </c>
      <c r="T7498" s="47">
        <f t="shared" si="1136"/>
        <v>0.47299999999999998</v>
      </c>
      <c r="U7498" s="47">
        <f t="shared" si="1137"/>
        <v>192.97000000000003</v>
      </c>
      <c r="V7498" s="47">
        <f t="shared" si="1138"/>
        <v>81.100000000000009</v>
      </c>
      <c r="W7498" s="11"/>
    </row>
    <row r="7499" spans="1:23" x14ac:dyDescent="0.45">
      <c r="A7499" t="s">
        <v>7504</v>
      </c>
      <c r="B7499">
        <v>88.22</v>
      </c>
      <c r="D7499" s="9" t="str">
        <f>VartojimasGamyba!J7495</f>
        <v>2024-07-09-05</v>
      </c>
      <c r="E7499" s="8">
        <f>VartojimasGamyba!G7495</f>
        <v>0.11600000000000001</v>
      </c>
      <c r="F7499" s="11"/>
      <c r="G7499" s="7">
        <f t="shared" si="1131"/>
        <v>1.538888888888889</v>
      </c>
      <c r="H7499" s="7">
        <v>0</v>
      </c>
      <c r="I7499" s="7">
        <v>0</v>
      </c>
      <c r="J7499" s="7">
        <v>0.95099999999999996</v>
      </c>
      <c r="L7499" s="7">
        <f>VartojimasGamyba!H7495</f>
        <v>1.0669999999999999</v>
      </c>
      <c r="M7499" s="15">
        <f t="shared" si="1132"/>
        <v>0</v>
      </c>
      <c r="N7499" s="7">
        <f t="shared" si="1133"/>
        <v>-72.88463999999999</v>
      </c>
      <c r="O7499" s="7">
        <f t="shared" si="1134"/>
        <v>0</v>
      </c>
      <c r="R7499" s="7"/>
      <c r="S7499" s="47">
        <f t="shared" si="1135"/>
        <v>0.95099999999999996</v>
      </c>
      <c r="T7499" s="47">
        <f t="shared" si="1136"/>
        <v>0.95099999999999996</v>
      </c>
      <c r="U7499" s="47">
        <f t="shared" si="1137"/>
        <v>188.51</v>
      </c>
      <c r="V7499" s="47">
        <f t="shared" si="1138"/>
        <v>76.64</v>
      </c>
      <c r="W7499" s="11"/>
    </row>
    <row r="7500" spans="1:23" x14ac:dyDescent="0.45">
      <c r="A7500" t="s">
        <v>7505</v>
      </c>
      <c r="B7500">
        <v>120.85</v>
      </c>
      <c r="D7500" s="9" t="str">
        <f>VartojimasGamyba!J7496</f>
        <v>2024-07-09-06</v>
      </c>
      <c r="E7500" s="8">
        <f>VartojimasGamyba!G7496</f>
        <v>0</v>
      </c>
      <c r="F7500" s="11"/>
      <c r="G7500" s="7">
        <f t="shared" si="1131"/>
        <v>1.538888888888889</v>
      </c>
      <c r="H7500" s="7">
        <v>0</v>
      </c>
      <c r="I7500" s="7">
        <v>0</v>
      </c>
      <c r="J7500" s="7">
        <v>2.2229999999999999</v>
      </c>
      <c r="L7500" s="7">
        <f>VartojimasGamyba!H7496</f>
        <v>2.2229999999999999</v>
      </c>
      <c r="M7500" s="15">
        <f t="shared" si="1132"/>
        <v>0</v>
      </c>
      <c r="N7500" s="7">
        <f t="shared" si="1133"/>
        <v>-242.90720999999996</v>
      </c>
      <c r="O7500" s="7">
        <f t="shared" si="1134"/>
        <v>0</v>
      </c>
      <c r="R7500" s="7"/>
      <c r="S7500" s="47">
        <f t="shared" si="1135"/>
        <v>2.2229999999999999</v>
      </c>
      <c r="T7500" s="47">
        <f t="shared" si="1136"/>
        <v>2.2229999999999999</v>
      </c>
      <c r="U7500" s="47">
        <f t="shared" si="1137"/>
        <v>221.14</v>
      </c>
      <c r="V7500" s="47">
        <f t="shared" si="1138"/>
        <v>109.27</v>
      </c>
      <c r="W7500" s="11"/>
    </row>
    <row r="7501" spans="1:23" x14ac:dyDescent="0.45">
      <c r="A7501" t="s">
        <v>7506</v>
      </c>
      <c r="B7501">
        <v>135.06</v>
      </c>
      <c r="D7501" s="9" t="str">
        <f>VartojimasGamyba!J7497</f>
        <v>2024-07-09-07</v>
      </c>
      <c r="E7501" s="8">
        <f>VartojimasGamyba!G7497</f>
        <v>0</v>
      </c>
      <c r="F7501" s="11"/>
      <c r="G7501" s="7">
        <f t="shared" si="1131"/>
        <v>1.538888888888889</v>
      </c>
      <c r="H7501" s="7">
        <v>0</v>
      </c>
      <c r="I7501" s="7">
        <v>0</v>
      </c>
      <c r="J7501" s="7">
        <v>2.9430000000000001</v>
      </c>
      <c r="L7501" s="7">
        <f>VartojimasGamyba!H7497</f>
        <v>2.9430000000000001</v>
      </c>
      <c r="M7501" s="15">
        <f t="shared" si="1132"/>
        <v>0</v>
      </c>
      <c r="N7501" s="7">
        <f t="shared" si="1133"/>
        <v>-363.40164000000004</v>
      </c>
      <c r="O7501" s="7">
        <f t="shared" si="1134"/>
        <v>0</v>
      </c>
      <c r="R7501" s="7"/>
      <c r="S7501" s="47">
        <f t="shared" si="1135"/>
        <v>2.9430000000000001</v>
      </c>
      <c r="T7501" s="47">
        <f t="shared" si="1136"/>
        <v>2.9430000000000001</v>
      </c>
      <c r="U7501" s="47">
        <f t="shared" si="1137"/>
        <v>235.35000000000002</v>
      </c>
      <c r="V7501" s="47">
        <f t="shared" si="1138"/>
        <v>123.48</v>
      </c>
      <c r="W7501" s="11"/>
    </row>
    <row r="7502" spans="1:23" x14ac:dyDescent="0.45">
      <c r="A7502" t="s">
        <v>7507</v>
      </c>
      <c r="B7502">
        <v>135.05000000000001</v>
      </c>
      <c r="D7502" s="9" t="str">
        <f>VartojimasGamyba!J7498</f>
        <v>2024-07-09-08</v>
      </c>
      <c r="E7502" s="8">
        <f>VartojimasGamyba!G7498</f>
        <v>0</v>
      </c>
      <c r="F7502" s="11"/>
      <c r="G7502" s="7">
        <f t="shared" si="1131"/>
        <v>1.538888888888889</v>
      </c>
      <c r="H7502" s="7">
        <v>0</v>
      </c>
      <c r="I7502" s="7">
        <v>0</v>
      </c>
      <c r="J7502" s="7">
        <v>3.1389999999999998</v>
      </c>
      <c r="L7502" s="7">
        <f>VartojimasGamyba!H7498</f>
        <v>3.1389999999999998</v>
      </c>
      <c r="M7502" s="15">
        <f t="shared" si="1132"/>
        <v>0</v>
      </c>
      <c r="N7502" s="7">
        <f t="shared" si="1133"/>
        <v>-387.57233000000002</v>
      </c>
      <c r="O7502" s="7">
        <f t="shared" si="1134"/>
        <v>0</v>
      </c>
      <c r="R7502" s="7"/>
      <c r="S7502" s="47">
        <f t="shared" si="1135"/>
        <v>3.1389999999999998</v>
      </c>
      <c r="T7502" s="47">
        <f t="shared" si="1136"/>
        <v>3.1389999999999998</v>
      </c>
      <c r="U7502" s="47">
        <f t="shared" si="1137"/>
        <v>235.34000000000003</v>
      </c>
      <c r="V7502" s="47">
        <f t="shared" si="1138"/>
        <v>123.47000000000001</v>
      </c>
      <c r="W7502" s="11"/>
    </row>
    <row r="7503" spans="1:23" x14ac:dyDescent="0.45">
      <c r="A7503" t="s">
        <v>7508</v>
      </c>
      <c r="B7503">
        <v>93.96</v>
      </c>
      <c r="D7503" s="9" t="str">
        <f>VartojimasGamyba!J7499</f>
        <v>2024-07-09-09</v>
      </c>
      <c r="E7503" s="8">
        <f>VartojimasGamyba!G7499</f>
        <v>0</v>
      </c>
      <c r="F7503" s="11"/>
      <c r="G7503" s="7">
        <f t="shared" si="1131"/>
        <v>1.538888888888887</v>
      </c>
      <c r="H7503" s="7">
        <v>0</v>
      </c>
      <c r="I7503" s="7">
        <v>1.9737298215558339E-15</v>
      </c>
      <c r="J7503" s="7">
        <v>4.1790000000000003</v>
      </c>
      <c r="L7503" s="7">
        <f>VartojimasGamyba!H7499</f>
        <v>4.1790000000000003</v>
      </c>
      <c r="M7503" s="15">
        <f t="shared" si="1132"/>
        <v>0</v>
      </c>
      <c r="N7503" s="7">
        <f t="shared" si="1133"/>
        <v>-344.26602000000003</v>
      </c>
      <c r="O7503" s="7">
        <f t="shared" si="1134"/>
        <v>0</v>
      </c>
      <c r="R7503" s="7"/>
      <c r="S7503" s="47">
        <f t="shared" si="1135"/>
        <v>4.1790000000000003</v>
      </c>
      <c r="T7503" s="47">
        <f t="shared" si="1136"/>
        <v>4.1790000000000003</v>
      </c>
      <c r="U7503" s="47">
        <f t="shared" si="1137"/>
        <v>194.25</v>
      </c>
      <c r="V7503" s="47">
        <f t="shared" si="1138"/>
        <v>82.38</v>
      </c>
      <c r="W7503" s="11"/>
    </row>
    <row r="7504" spans="1:23" x14ac:dyDescent="0.45">
      <c r="A7504" t="s">
        <v>7509</v>
      </c>
      <c r="B7504">
        <v>66.94</v>
      </c>
      <c r="D7504" s="9" t="str">
        <f>VartojimasGamyba!J7500</f>
        <v>2024-07-09-10</v>
      </c>
      <c r="E7504" s="8">
        <f>VartojimasGamyba!G7500</f>
        <v>0.23799999999999999</v>
      </c>
      <c r="F7504" s="11"/>
      <c r="G7504" s="7">
        <f t="shared" si="1131"/>
        <v>1.538888888888887</v>
      </c>
      <c r="H7504" s="7">
        <v>0</v>
      </c>
      <c r="I7504" s="7">
        <v>0</v>
      </c>
      <c r="J7504" s="7">
        <v>2.4790000000000001</v>
      </c>
      <c r="L7504" s="7">
        <f>VartojimasGamyba!H7500</f>
        <v>2.7170000000000001</v>
      </c>
      <c r="M7504" s="15">
        <f t="shared" si="1132"/>
        <v>0</v>
      </c>
      <c r="N7504" s="7">
        <f t="shared" si="1133"/>
        <v>-137.23743999999999</v>
      </c>
      <c r="O7504" s="7">
        <f t="shared" si="1134"/>
        <v>0</v>
      </c>
      <c r="R7504" s="7"/>
      <c r="S7504" s="47">
        <f t="shared" si="1135"/>
        <v>2.4790000000000001</v>
      </c>
      <c r="T7504" s="47">
        <f t="shared" si="1136"/>
        <v>2.4790000000000001</v>
      </c>
      <c r="U7504" s="47">
        <f t="shared" si="1137"/>
        <v>167.23000000000002</v>
      </c>
      <c r="V7504" s="47">
        <f t="shared" si="1138"/>
        <v>55.36</v>
      </c>
      <c r="W7504" s="11"/>
    </row>
    <row r="7505" spans="1:23" x14ac:dyDescent="0.45">
      <c r="A7505" t="s">
        <v>7510</v>
      </c>
      <c r="B7505">
        <v>46.63</v>
      </c>
      <c r="D7505" s="9" t="str">
        <f>VartojimasGamyba!J7501</f>
        <v>2024-07-09-11</v>
      </c>
      <c r="E7505" s="8">
        <f>VartojimasGamyba!G7501</f>
        <v>0.64200000000000002</v>
      </c>
      <c r="F7505" s="11"/>
      <c r="G7505" s="7">
        <f t="shared" si="1131"/>
        <v>1.538888888888887</v>
      </c>
      <c r="H7505" s="7">
        <v>0</v>
      </c>
      <c r="I7505" s="7">
        <v>0</v>
      </c>
      <c r="J7505" s="7">
        <v>2.665</v>
      </c>
      <c r="L7505" s="7">
        <f>VartojimasGamyba!H7501</f>
        <v>3.3069999999999999</v>
      </c>
      <c r="M7505" s="15">
        <f t="shared" si="1132"/>
        <v>0</v>
      </c>
      <c r="N7505" s="7">
        <f t="shared" si="1133"/>
        <v>-93.40825000000001</v>
      </c>
      <c r="O7505" s="7">
        <f t="shared" si="1134"/>
        <v>0</v>
      </c>
      <c r="R7505" s="7"/>
      <c r="S7505" s="47">
        <f t="shared" si="1135"/>
        <v>2.665</v>
      </c>
      <c r="T7505" s="47">
        <f t="shared" si="1136"/>
        <v>2.665</v>
      </c>
      <c r="U7505" s="47">
        <f t="shared" si="1137"/>
        <v>146.92000000000002</v>
      </c>
      <c r="V7505" s="47">
        <f t="shared" si="1138"/>
        <v>35.050000000000004</v>
      </c>
      <c r="W7505" s="11"/>
    </row>
    <row r="7506" spans="1:23" x14ac:dyDescent="0.45">
      <c r="A7506" t="s">
        <v>7511</v>
      </c>
      <c r="B7506">
        <v>33.71</v>
      </c>
      <c r="D7506" s="9" t="str">
        <f>VartojimasGamyba!J7502</f>
        <v>2024-07-09-12</v>
      </c>
      <c r="E7506" s="8">
        <f>VartojimasGamyba!G7502</f>
        <v>0</v>
      </c>
      <c r="F7506" s="11"/>
      <c r="G7506" s="7">
        <f t="shared" si="1131"/>
        <v>1.538888888888887</v>
      </c>
      <c r="H7506" s="7">
        <v>0</v>
      </c>
      <c r="I7506" s="7">
        <v>0</v>
      </c>
      <c r="J7506" s="7">
        <v>3.694</v>
      </c>
      <c r="L7506" s="7">
        <f>VartojimasGamyba!H7502</f>
        <v>3.694</v>
      </c>
      <c r="M7506" s="15">
        <f t="shared" si="1132"/>
        <v>0</v>
      </c>
      <c r="N7506" s="7">
        <f t="shared" si="1133"/>
        <v>-81.748220000000003</v>
      </c>
      <c r="O7506" s="7">
        <f t="shared" si="1134"/>
        <v>0</v>
      </c>
      <c r="R7506" s="7"/>
      <c r="S7506" s="47">
        <f t="shared" si="1135"/>
        <v>3.694</v>
      </c>
      <c r="T7506" s="47">
        <f t="shared" si="1136"/>
        <v>3.694</v>
      </c>
      <c r="U7506" s="47">
        <f t="shared" si="1137"/>
        <v>134</v>
      </c>
      <c r="V7506" s="47">
        <f t="shared" si="1138"/>
        <v>22.130000000000003</v>
      </c>
      <c r="W7506" s="11"/>
    </row>
    <row r="7507" spans="1:23" x14ac:dyDescent="0.45">
      <c r="A7507" t="s">
        <v>7512</v>
      </c>
      <c r="B7507">
        <v>28.83</v>
      </c>
      <c r="D7507" s="9" t="str">
        <f>VartojimasGamyba!J7503</f>
        <v>2024-07-09-13</v>
      </c>
      <c r="E7507" s="8">
        <f>VartojimasGamyba!G7503</f>
        <v>0</v>
      </c>
      <c r="F7507" s="11"/>
      <c r="G7507" s="7">
        <f t="shared" si="1131"/>
        <v>3.605</v>
      </c>
      <c r="H7507" s="7">
        <v>2.066111111111113</v>
      </c>
      <c r="I7507" s="7">
        <v>0</v>
      </c>
      <c r="J7507" s="7">
        <v>0.59188888888888691</v>
      </c>
      <c r="L7507" s="7">
        <f>VartojimasGamyba!H7503</f>
        <v>2.6579999999999999</v>
      </c>
      <c r="M7507" s="15">
        <f t="shared" si="1132"/>
        <v>0</v>
      </c>
      <c r="N7507" s="7">
        <f t="shared" si="1133"/>
        <v>-10.2100833333333</v>
      </c>
      <c r="O7507" s="7">
        <f t="shared" si="1134"/>
        <v>0</v>
      </c>
      <c r="R7507" s="7"/>
      <c r="S7507" s="47">
        <f t="shared" si="1135"/>
        <v>2.6579999999999999</v>
      </c>
      <c r="T7507" s="47">
        <f t="shared" si="1136"/>
        <v>2.6579999999999999</v>
      </c>
      <c r="U7507" s="47">
        <f t="shared" si="1137"/>
        <v>129.12</v>
      </c>
      <c r="V7507" s="47">
        <f t="shared" si="1138"/>
        <v>17.25</v>
      </c>
      <c r="W7507" s="11"/>
    </row>
    <row r="7508" spans="1:23" x14ac:dyDescent="0.45">
      <c r="A7508" t="s">
        <v>7513</v>
      </c>
      <c r="B7508">
        <v>25.27</v>
      </c>
      <c r="D7508" s="9" t="str">
        <f>VartojimasGamyba!J7504</f>
        <v>2024-07-09-14</v>
      </c>
      <c r="E7508" s="8">
        <f>VartojimasGamyba!G7504</f>
        <v>0</v>
      </c>
      <c r="F7508" s="11"/>
      <c r="G7508" s="7">
        <f t="shared" si="1131"/>
        <v>5.4169999999999998</v>
      </c>
      <c r="H7508" s="7">
        <v>1.8120000000000003</v>
      </c>
      <c r="I7508" s="7">
        <v>0</v>
      </c>
      <c r="J7508" s="7">
        <v>0</v>
      </c>
      <c r="L7508" s="7">
        <f>VartojimasGamyba!H7504</f>
        <v>1.8120000000000001</v>
      </c>
      <c r="M7508" s="15">
        <f t="shared" si="1132"/>
        <v>0</v>
      </c>
      <c r="N7508" s="7">
        <f t="shared" si="1133"/>
        <v>0</v>
      </c>
      <c r="O7508" s="7">
        <f t="shared" si="1134"/>
        <v>0</v>
      </c>
      <c r="R7508" s="7"/>
      <c r="S7508" s="47">
        <f t="shared" si="1135"/>
        <v>1.8120000000000001</v>
      </c>
      <c r="T7508" s="47">
        <f t="shared" si="1136"/>
        <v>1.8120000000000001</v>
      </c>
      <c r="U7508" s="47">
        <f t="shared" si="1137"/>
        <v>125.56</v>
      </c>
      <c r="V7508" s="47">
        <f t="shared" si="1138"/>
        <v>13.69</v>
      </c>
      <c r="W7508" s="11"/>
    </row>
    <row r="7509" spans="1:23" x14ac:dyDescent="0.45">
      <c r="A7509" t="s">
        <v>7514</v>
      </c>
      <c r="B7509">
        <v>26.68</v>
      </c>
      <c r="D7509" s="9" t="str">
        <f>VartojimasGamyba!J7505</f>
        <v>2024-07-09-15</v>
      </c>
      <c r="E7509" s="8">
        <f>VartojimasGamyba!G7505</f>
        <v>7.1999999999999995E-2</v>
      </c>
      <c r="F7509" s="11"/>
      <c r="G7509" s="7">
        <f t="shared" si="1131"/>
        <v>6.6999999999999993</v>
      </c>
      <c r="H7509" s="7">
        <v>1.2829999999999999</v>
      </c>
      <c r="I7509" s="7">
        <v>0</v>
      </c>
      <c r="J7509" s="7">
        <v>0</v>
      </c>
      <c r="L7509" s="7">
        <f>VartojimasGamyba!H7505</f>
        <v>1.355</v>
      </c>
      <c r="M7509" s="15">
        <f t="shared" si="1132"/>
        <v>0</v>
      </c>
      <c r="N7509" s="7">
        <f t="shared" si="1133"/>
        <v>0</v>
      </c>
      <c r="O7509" s="7">
        <f t="shared" si="1134"/>
        <v>0</v>
      </c>
      <c r="R7509" s="7"/>
      <c r="S7509" s="47">
        <f t="shared" si="1135"/>
        <v>1.2829999999999999</v>
      </c>
      <c r="T7509" s="47">
        <f t="shared" si="1136"/>
        <v>1.2829999999999999</v>
      </c>
      <c r="U7509" s="47">
        <f t="shared" si="1137"/>
        <v>126.97</v>
      </c>
      <c r="V7509" s="47">
        <f t="shared" si="1138"/>
        <v>15.1</v>
      </c>
      <c r="W7509" s="11"/>
    </row>
    <row r="7510" spans="1:23" x14ac:dyDescent="0.45">
      <c r="A7510" t="s">
        <v>7515</v>
      </c>
      <c r="B7510">
        <v>45.57</v>
      </c>
      <c r="D7510" s="9" t="str">
        <f>VartojimasGamyba!J7506</f>
        <v>2024-07-09-16</v>
      </c>
      <c r="E7510" s="8">
        <f>VartojimasGamyba!G7506</f>
        <v>0</v>
      </c>
      <c r="F7510" s="11"/>
      <c r="G7510" s="7">
        <f t="shared" si="1131"/>
        <v>6.6999999999999993</v>
      </c>
      <c r="H7510" s="7">
        <v>0</v>
      </c>
      <c r="I7510" s="7">
        <v>0</v>
      </c>
      <c r="J7510" s="7">
        <v>0.57099999999999995</v>
      </c>
      <c r="L7510" s="7">
        <f>VartojimasGamyba!H7506</f>
        <v>0.57099999999999995</v>
      </c>
      <c r="M7510" s="15">
        <f t="shared" si="1132"/>
        <v>0</v>
      </c>
      <c r="N7510" s="7">
        <f t="shared" si="1133"/>
        <v>-19.408290000000001</v>
      </c>
      <c r="O7510" s="7">
        <f t="shared" si="1134"/>
        <v>0</v>
      </c>
      <c r="R7510" s="7"/>
      <c r="S7510" s="47">
        <f t="shared" si="1135"/>
        <v>0.57099999999999995</v>
      </c>
      <c r="T7510" s="47">
        <f t="shared" si="1136"/>
        <v>0.57099999999999995</v>
      </c>
      <c r="U7510" s="47">
        <f t="shared" si="1137"/>
        <v>145.86000000000001</v>
      </c>
      <c r="V7510" s="47">
        <f t="shared" si="1138"/>
        <v>33.99</v>
      </c>
      <c r="W7510" s="11"/>
    </row>
    <row r="7511" spans="1:23" x14ac:dyDescent="0.45">
      <c r="A7511" t="s">
        <v>7516</v>
      </c>
      <c r="B7511">
        <v>73.78</v>
      </c>
      <c r="D7511" s="9" t="str">
        <f>VartojimasGamyba!J7507</f>
        <v>2024-07-09-17</v>
      </c>
      <c r="E7511" s="8">
        <f>VartojimasGamyba!G7507</f>
        <v>8.5999999999999993E-2</v>
      </c>
      <c r="F7511" s="11"/>
      <c r="G7511" s="7">
        <f t="shared" si="1131"/>
        <v>6.6999999999999993</v>
      </c>
      <c r="H7511" s="7">
        <v>6.9388939039072284E-18</v>
      </c>
      <c r="I7511" s="7">
        <v>0</v>
      </c>
      <c r="J7511" s="7">
        <v>5.6999999999999995E-2</v>
      </c>
      <c r="L7511" s="7">
        <f>VartojimasGamyba!H7507</f>
        <v>0.14299999999999999</v>
      </c>
      <c r="M7511" s="15">
        <f t="shared" si="1132"/>
        <v>0</v>
      </c>
      <c r="N7511" s="7">
        <f t="shared" si="1133"/>
        <v>-3.5453999999999999</v>
      </c>
      <c r="O7511" s="7">
        <f t="shared" si="1134"/>
        <v>0</v>
      </c>
      <c r="R7511" s="7"/>
      <c r="S7511" s="47">
        <f t="shared" si="1135"/>
        <v>5.6999999999999995E-2</v>
      </c>
      <c r="T7511" s="47">
        <f t="shared" si="1136"/>
        <v>5.6999999999999995E-2</v>
      </c>
      <c r="U7511" s="47">
        <f t="shared" si="1137"/>
        <v>174.07</v>
      </c>
      <c r="V7511" s="47">
        <f t="shared" si="1138"/>
        <v>62.2</v>
      </c>
      <c r="W7511" s="11"/>
    </row>
    <row r="7512" spans="1:23" x14ac:dyDescent="0.45">
      <c r="A7512" t="s">
        <v>7517</v>
      </c>
      <c r="B7512">
        <v>105.29</v>
      </c>
      <c r="D7512" s="9" t="str">
        <f>VartojimasGamyba!J7508</f>
        <v>2024-07-09-18</v>
      </c>
      <c r="E7512" s="8">
        <f>VartojimasGamyba!G7508</f>
        <v>0.214</v>
      </c>
      <c r="F7512" s="11"/>
      <c r="G7512" s="7">
        <f t="shared" si="1131"/>
        <v>6.4922222222222219</v>
      </c>
      <c r="H7512" s="7">
        <v>0</v>
      </c>
      <c r="I7512" s="7">
        <v>0.20777777777777776</v>
      </c>
      <c r="J7512" s="7">
        <v>0</v>
      </c>
      <c r="L7512" s="7">
        <f>VartojimasGamyba!H7508</f>
        <v>2.7E-2</v>
      </c>
      <c r="M7512" s="15">
        <f t="shared" si="1132"/>
        <v>0</v>
      </c>
      <c r="N7512" s="7">
        <f t="shared" si="1133"/>
        <v>0</v>
      </c>
      <c r="O7512" s="7">
        <f t="shared" si="1134"/>
        <v>0</v>
      </c>
      <c r="R7512" s="7"/>
      <c r="S7512" s="47">
        <f t="shared" si="1135"/>
        <v>0</v>
      </c>
      <c r="T7512" s="47">
        <f t="shared" si="1136"/>
        <v>0</v>
      </c>
      <c r="U7512" s="47">
        <f t="shared" si="1137"/>
        <v>205.58</v>
      </c>
      <c r="V7512" s="47">
        <f t="shared" si="1138"/>
        <v>93.710000000000008</v>
      </c>
      <c r="W7512" s="11"/>
    </row>
    <row r="7513" spans="1:23" x14ac:dyDescent="0.45">
      <c r="A7513" t="s">
        <v>7518</v>
      </c>
      <c r="B7513">
        <v>143.61000000000001</v>
      </c>
      <c r="D7513" s="9" t="str">
        <f>VartojimasGamyba!J7509</f>
        <v>2024-07-09-19</v>
      </c>
      <c r="E7513" s="8">
        <f>VartojimasGamyba!G7509</f>
        <v>0.33700000000000002</v>
      </c>
      <c r="F7513" s="11"/>
      <c r="G7513" s="7">
        <f t="shared" si="1131"/>
        <v>6.1188888888888888</v>
      </c>
      <c r="H7513" s="7">
        <v>0</v>
      </c>
      <c r="I7513" s="7">
        <v>0.37333333333333329</v>
      </c>
      <c r="J7513" s="7">
        <v>0</v>
      </c>
      <c r="L7513" s="7">
        <f>VartojimasGamyba!H7509</f>
        <v>1E-3</v>
      </c>
      <c r="M7513" s="15">
        <f t="shared" si="1132"/>
        <v>5.6378512969246231E-17</v>
      </c>
      <c r="N7513" s="7">
        <f t="shared" si="1133"/>
        <v>1.3750719313199157E-14</v>
      </c>
      <c r="O7513" s="7">
        <f t="shared" si="1134"/>
        <v>1.3750719313199157E-14</v>
      </c>
      <c r="R7513" s="7"/>
      <c r="S7513" s="47">
        <f t="shared" si="1135"/>
        <v>5.6378512969246231E-17</v>
      </c>
      <c r="T7513" s="47">
        <f t="shared" si="1136"/>
        <v>0</v>
      </c>
      <c r="U7513" s="47">
        <f t="shared" si="1137"/>
        <v>243.90000000000003</v>
      </c>
      <c r="V7513" s="47">
        <f t="shared" si="1138"/>
        <v>132.03</v>
      </c>
      <c r="W7513" s="11"/>
    </row>
    <row r="7514" spans="1:23" x14ac:dyDescent="0.45">
      <c r="A7514" t="s">
        <v>7519</v>
      </c>
      <c r="B7514">
        <v>226.67</v>
      </c>
      <c r="D7514" s="9" t="str">
        <f>VartojimasGamyba!J7510</f>
        <v>2024-07-09-20</v>
      </c>
      <c r="E7514" s="8">
        <f>VartojimasGamyba!G7510</f>
        <v>0.32300000000000001</v>
      </c>
      <c r="F7514" s="11"/>
      <c r="G7514" s="7">
        <f t="shared" si="1131"/>
        <v>5.76</v>
      </c>
      <c r="H7514" s="7">
        <v>0</v>
      </c>
      <c r="I7514" s="7">
        <v>0.35888888888888892</v>
      </c>
      <c r="J7514" s="7">
        <v>0</v>
      </c>
      <c r="L7514" s="7">
        <f>VartojimasGamyba!H7510</f>
        <v>0</v>
      </c>
      <c r="M7514" s="15">
        <f t="shared" si="1132"/>
        <v>-5.5511151231257827E-17</v>
      </c>
      <c r="N7514" s="7">
        <f t="shared" si="1133"/>
        <v>-1.8149926006572058E-14</v>
      </c>
      <c r="O7514" s="7">
        <f t="shared" si="1134"/>
        <v>-1.8149926006572058E-14</v>
      </c>
      <c r="P7514" s="7" t="s">
        <v>8873</v>
      </c>
      <c r="R7514" s="7"/>
      <c r="S7514" s="47">
        <f t="shared" si="1135"/>
        <v>-5.5511151231257827E-17</v>
      </c>
      <c r="T7514" s="47">
        <f t="shared" si="1136"/>
        <v>0</v>
      </c>
      <c r="U7514" s="47">
        <f t="shared" si="1137"/>
        <v>326.95999999999998</v>
      </c>
      <c r="V7514" s="47">
        <f t="shared" si="1138"/>
        <v>215.08999999999997</v>
      </c>
      <c r="W7514" s="11"/>
    </row>
    <row r="7515" spans="1:23" x14ac:dyDescent="0.45">
      <c r="A7515" t="s">
        <v>7520</v>
      </c>
      <c r="B7515">
        <v>237.78</v>
      </c>
      <c r="D7515" s="9" t="str">
        <f>VartojimasGamyba!J7511</f>
        <v>2024-07-09-21</v>
      </c>
      <c r="E7515" s="8">
        <f>VartojimasGamyba!G7511</f>
        <v>0.14199999999999999</v>
      </c>
      <c r="F7515" s="11"/>
      <c r="G7515" s="7">
        <f t="shared" si="1131"/>
        <v>5.6022222222222222</v>
      </c>
      <c r="H7515" s="7">
        <v>0</v>
      </c>
      <c r="I7515" s="7">
        <v>0.15777777777777777</v>
      </c>
      <c r="J7515" s="7">
        <v>0</v>
      </c>
      <c r="L7515" s="7">
        <f>VartojimasGamyba!H7511</f>
        <v>0</v>
      </c>
      <c r="M7515" s="15">
        <f t="shared" si="1132"/>
        <v>0</v>
      </c>
      <c r="N7515" s="7">
        <f t="shared" si="1133"/>
        <v>0</v>
      </c>
      <c r="O7515" s="7">
        <f t="shared" si="1134"/>
        <v>0</v>
      </c>
      <c r="P7515" s="7">
        <f>SUM(N7494:N7517)</f>
        <v>-1800.8046233333332</v>
      </c>
      <c r="R7515" s="7"/>
      <c r="S7515" s="47">
        <f t="shared" si="1135"/>
        <v>0</v>
      </c>
      <c r="T7515" s="47">
        <f t="shared" si="1136"/>
        <v>0</v>
      </c>
      <c r="U7515" s="47">
        <f t="shared" si="1137"/>
        <v>338.07</v>
      </c>
      <c r="V7515" s="47">
        <f t="shared" si="1138"/>
        <v>226.2</v>
      </c>
      <c r="W7515" s="11"/>
    </row>
    <row r="7516" spans="1:23" x14ac:dyDescent="0.45">
      <c r="A7516" t="s">
        <v>7521</v>
      </c>
      <c r="B7516">
        <v>163.57</v>
      </c>
      <c r="D7516" s="9" t="str">
        <f>VartojimasGamyba!J7512</f>
        <v>2024-07-09-22</v>
      </c>
      <c r="E7516" s="8">
        <f>VartojimasGamyba!G7512</f>
        <v>0.29699999999999999</v>
      </c>
      <c r="F7516" s="11"/>
      <c r="G7516" s="7">
        <f t="shared" si="1131"/>
        <v>5.2722222222222221</v>
      </c>
      <c r="H7516" s="7">
        <v>0</v>
      </c>
      <c r="I7516" s="7">
        <v>0.33</v>
      </c>
      <c r="J7516" s="7">
        <v>0</v>
      </c>
      <c r="L7516" s="7">
        <f>VartojimasGamyba!H7512</f>
        <v>0</v>
      </c>
      <c r="M7516" s="15">
        <f t="shared" si="1132"/>
        <v>-5.5511151231257827E-17</v>
      </c>
      <c r="N7516" s="7">
        <f t="shared" si="1133"/>
        <v>-1.4647172363879691E-14</v>
      </c>
      <c r="O7516" s="7">
        <f t="shared" si="1134"/>
        <v>-1.4647172363879691E-14</v>
      </c>
      <c r="P7516" s="7" t="s">
        <v>8872</v>
      </c>
      <c r="R7516" s="7"/>
      <c r="S7516" s="47">
        <f t="shared" si="1135"/>
        <v>-5.5511151231257827E-17</v>
      </c>
      <c r="T7516" s="47">
        <f t="shared" si="1136"/>
        <v>0</v>
      </c>
      <c r="U7516" s="47">
        <f t="shared" si="1137"/>
        <v>263.86</v>
      </c>
      <c r="V7516" s="47">
        <f t="shared" si="1138"/>
        <v>151.98999999999998</v>
      </c>
      <c r="W7516" s="11"/>
    </row>
    <row r="7517" spans="1:23" x14ac:dyDescent="0.45">
      <c r="A7517" t="s">
        <v>7522</v>
      </c>
      <c r="B7517">
        <v>135.08000000000001</v>
      </c>
      <c r="D7517" s="9" t="str">
        <f>VartojimasGamyba!J7513</f>
        <v>2024-07-09-23</v>
      </c>
      <c r="E7517" s="8">
        <f>VartojimasGamyba!G7513</f>
        <v>0.245</v>
      </c>
      <c r="F7517" s="11"/>
      <c r="G7517" s="7">
        <f t="shared" si="1131"/>
        <v>5</v>
      </c>
      <c r="H7517" s="7">
        <v>0</v>
      </c>
      <c r="I7517" s="7">
        <v>0.27222222222222225</v>
      </c>
      <c r="J7517" s="7">
        <v>0</v>
      </c>
      <c r="L7517" s="7">
        <f>VartojimasGamyba!H7513</f>
        <v>0</v>
      </c>
      <c r="M7517" s="15">
        <f t="shared" si="1132"/>
        <v>-2.7755575615628914E-17</v>
      </c>
      <c r="N7517" s="7">
        <f t="shared" si="1133"/>
        <v>-6.5328298326505775E-15</v>
      </c>
      <c r="O7517" s="7">
        <f t="shared" si="1134"/>
        <v>-6.5328298326505775E-15</v>
      </c>
      <c r="P7517" s="7">
        <f>SUM(O7494:O7517)</f>
        <v>1.480685539456683E-13</v>
      </c>
      <c r="Q7517" s="7">
        <f>SUMPRODUCT(B7494:B7517,E7494:E7517)+SUM(E7494:E7517)*$Z$21-SUMPRODUCT(B7494:B7517,L7494:L7517)+SUM(L7494:L7517)*ABS($Z$20)</f>
        <v>-558.47863000000052</v>
      </c>
      <c r="R7517" s="7"/>
      <c r="S7517" s="47">
        <f t="shared" si="1135"/>
        <v>-2.7755575615628914E-17</v>
      </c>
      <c r="T7517" s="47">
        <f t="shared" si="1136"/>
        <v>0</v>
      </c>
      <c r="U7517" s="47">
        <f t="shared" si="1137"/>
        <v>235.37</v>
      </c>
      <c r="V7517" s="47">
        <f t="shared" si="1138"/>
        <v>123.50000000000001</v>
      </c>
      <c r="W7517" s="11">
        <f>IF(P7517&lt;&gt;Q7517,1,0)</f>
        <v>1</v>
      </c>
    </row>
    <row r="7518" spans="1:23" x14ac:dyDescent="0.45">
      <c r="A7518" t="s">
        <v>7523</v>
      </c>
      <c r="B7518">
        <v>83.18</v>
      </c>
      <c r="D7518" s="1" t="str">
        <f>VartojimasGamyba!J7514</f>
        <v>2024-07-10-00</v>
      </c>
      <c r="E7518" s="7">
        <f>VartojimasGamyba!G7514</f>
        <v>0.17199999999999999</v>
      </c>
      <c r="F7518" s="11"/>
      <c r="G7518" s="12">
        <f>G7517+H7518-I7518</f>
        <v>4.8088888888888892</v>
      </c>
      <c r="H7518" s="12">
        <v>0</v>
      </c>
      <c r="I7518" s="12">
        <v>0.19111111111111109</v>
      </c>
      <c r="J7518" s="12">
        <v>0</v>
      </c>
      <c r="K7518" s="12"/>
      <c r="L7518" s="12">
        <f>VartojimasGamyba!H7514</f>
        <v>0</v>
      </c>
      <c r="M7518" s="19">
        <f t="shared" si="1132"/>
        <v>0</v>
      </c>
      <c r="N7518" s="7">
        <f t="shared" si="1133"/>
        <v>0</v>
      </c>
      <c r="O7518" s="7">
        <f t="shared" si="1134"/>
        <v>0</v>
      </c>
      <c r="R7518" s="20" t="s">
        <v>8783</v>
      </c>
      <c r="S7518" s="47">
        <f t="shared" si="1135"/>
        <v>0</v>
      </c>
      <c r="T7518" s="47">
        <f t="shared" si="1136"/>
        <v>0</v>
      </c>
      <c r="U7518" s="47">
        <f t="shared" si="1137"/>
        <v>183.47000000000003</v>
      </c>
      <c r="V7518" s="47">
        <f t="shared" si="1138"/>
        <v>71.600000000000009</v>
      </c>
      <c r="W7518" s="11"/>
    </row>
    <row r="7519" spans="1:23" x14ac:dyDescent="0.45">
      <c r="A7519" t="s">
        <v>7524</v>
      </c>
      <c r="B7519">
        <v>57.39</v>
      </c>
      <c r="D7519" s="1" t="str">
        <f>VartojimasGamyba!J7515</f>
        <v>2024-07-10-01</v>
      </c>
      <c r="E7519" s="7">
        <f>VartojimasGamyba!G7515</f>
        <v>0.13900000000000001</v>
      </c>
      <c r="F7519" s="11"/>
      <c r="G7519" s="12">
        <f t="shared" ref="G7519:G7541" si="1139">G7518+H7519-I7519</f>
        <v>4.6544444444444455</v>
      </c>
      <c r="H7519" s="12">
        <v>0</v>
      </c>
      <c r="I7519" s="12">
        <v>0.15444444444444416</v>
      </c>
      <c r="J7519" s="12">
        <v>0</v>
      </c>
      <c r="K7519" s="12"/>
      <c r="L7519" s="12">
        <f>VartojimasGamyba!H7515</f>
        <v>0</v>
      </c>
      <c r="M7519" s="19">
        <f t="shared" si="1132"/>
        <v>2.4980018054066022E-16</v>
      </c>
      <c r="N7519" s="7">
        <f t="shared" si="1133"/>
        <v>3.9388492467651307E-14</v>
      </c>
      <c r="O7519" s="7">
        <f t="shared" si="1134"/>
        <v>3.9388492467651307E-14</v>
      </c>
      <c r="R7519" s="7"/>
      <c r="S7519" s="47">
        <f t="shared" si="1135"/>
        <v>2.4980018054066022E-16</v>
      </c>
      <c r="T7519" s="47">
        <f t="shared" si="1136"/>
        <v>0</v>
      </c>
      <c r="U7519" s="47">
        <f t="shared" si="1137"/>
        <v>157.68</v>
      </c>
      <c r="V7519" s="47">
        <f t="shared" si="1138"/>
        <v>45.81</v>
      </c>
      <c r="W7519" s="11"/>
    </row>
    <row r="7520" spans="1:23" x14ac:dyDescent="0.45">
      <c r="A7520" t="s">
        <v>7525</v>
      </c>
      <c r="B7520">
        <v>60.06</v>
      </c>
      <c r="D7520" s="1" t="str">
        <f>VartojimasGamyba!J7516</f>
        <v>2024-07-10-02</v>
      </c>
      <c r="E7520" s="7">
        <f>VartojimasGamyba!G7516</f>
        <v>0.20100000000000001</v>
      </c>
      <c r="F7520" s="11"/>
      <c r="G7520" s="12">
        <f t="shared" si="1139"/>
        <v>4.453333333333334</v>
      </c>
      <c r="H7520" s="12">
        <v>0</v>
      </c>
      <c r="I7520" s="12">
        <v>0.20111111111111116</v>
      </c>
      <c r="J7520" s="12">
        <v>0</v>
      </c>
      <c r="K7520" s="12"/>
      <c r="L7520" s="12">
        <f>VartojimasGamyba!H7516</f>
        <v>0.02</v>
      </c>
      <c r="M7520" s="19">
        <f t="shared" si="1132"/>
        <v>-3.8163916471489756E-17</v>
      </c>
      <c r="N7520" s="7">
        <f t="shared" si="1133"/>
        <v>-6.1195840062033836E-15</v>
      </c>
      <c r="O7520" s="7">
        <f t="shared" si="1134"/>
        <v>-6.1195840062033836E-15</v>
      </c>
      <c r="R7520" s="7"/>
      <c r="S7520" s="47">
        <f t="shared" si="1135"/>
        <v>-3.8163916471489756E-17</v>
      </c>
      <c r="T7520" s="47">
        <f t="shared" si="1136"/>
        <v>0</v>
      </c>
      <c r="U7520" s="47">
        <f t="shared" si="1137"/>
        <v>160.35000000000002</v>
      </c>
      <c r="V7520" s="47">
        <f t="shared" si="1138"/>
        <v>48.480000000000004</v>
      </c>
      <c r="W7520" s="11"/>
    </row>
    <row r="7521" spans="1:23" x14ac:dyDescent="0.45">
      <c r="A7521" t="s">
        <v>7526</v>
      </c>
      <c r="B7521">
        <v>64.349999999999994</v>
      </c>
      <c r="D7521" s="1" t="str">
        <f>VartojimasGamyba!J7517</f>
        <v>2024-07-10-03</v>
      </c>
      <c r="E7521" s="7">
        <f>VartojimasGamyba!G7517</f>
        <v>0.29799999999999999</v>
      </c>
      <c r="F7521" s="11"/>
      <c r="G7521" s="12">
        <f t="shared" si="1139"/>
        <v>4.1711111111111121</v>
      </c>
      <c r="H7521" s="12">
        <v>0</v>
      </c>
      <c r="I7521" s="12">
        <v>0.28222222222222226</v>
      </c>
      <c r="J7521" s="12">
        <v>0</v>
      </c>
      <c r="K7521" s="12"/>
      <c r="L7521" s="12">
        <f>VartojimasGamyba!H7517</f>
        <v>4.3999999999999997E-2</v>
      </c>
      <c r="M7521" s="19">
        <f t="shared" si="1132"/>
        <v>-6.9388939039072284E-17</v>
      </c>
      <c r="N7521" s="7">
        <f t="shared" si="1133"/>
        <v>-1.142419492339286E-14</v>
      </c>
      <c r="O7521" s="7">
        <f t="shared" si="1134"/>
        <v>-1.142419492339286E-14</v>
      </c>
      <c r="R7521" s="7"/>
      <c r="S7521" s="47">
        <f t="shared" si="1135"/>
        <v>-6.9388939039072284E-17</v>
      </c>
      <c r="T7521" s="47">
        <f t="shared" si="1136"/>
        <v>0</v>
      </c>
      <c r="U7521" s="47">
        <f t="shared" si="1137"/>
        <v>164.64</v>
      </c>
      <c r="V7521" s="47">
        <f t="shared" si="1138"/>
        <v>52.769999999999996</v>
      </c>
      <c r="W7521" s="11"/>
    </row>
    <row r="7522" spans="1:23" x14ac:dyDescent="0.45">
      <c r="A7522" t="s">
        <v>7527</v>
      </c>
      <c r="B7522">
        <v>57.68</v>
      </c>
      <c r="D7522" s="1" t="str">
        <f>VartojimasGamyba!J7518</f>
        <v>2024-07-10-04</v>
      </c>
      <c r="E7522" s="7">
        <f>VartojimasGamyba!G7518</f>
        <v>0.1</v>
      </c>
      <c r="F7522" s="11"/>
      <c r="G7522" s="12">
        <f t="shared" si="1139"/>
        <v>4.134444444444445</v>
      </c>
      <c r="H7522" s="12">
        <v>0</v>
      </c>
      <c r="I7522" s="12">
        <v>3.666666666666666E-2</v>
      </c>
      <c r="J7522" s="12">
        <v>0</v>
      </c>
      <c r="K7522" s="12"/>
      <c r="L7522" s="12">
        <f>VartojimasGamyba!H7518</f>
        <v>6.7000000000000004E-2</v>
      </c>
      <c r="M7522" s="19">
        <f t="shared" si="1132"/>
        <v>0</v>
      </c>
      <c r="N7522" s="7">
        <f t="shared" si="1133"/>
        <v>0</v>
      </c>
      <c r="O7522" s="7">
        <f t="shared" si="1134"/>
        <v>0</v>
      </c>
      <c r="R7522" s="7"/>
      <c r="S7522" s="47">
        <f t="shared" si="1135"/>
        <v>0</v>
      </c>
      <c r="T7522" s="47">
        <f t="shared" si="1136"/>
        <v>0</v>
      </c>
      <c r="U7522" s="47">
        <f t="shared" si="1137"/>
        <v>157.97</v>
      </c>
      <c r="V7522" s="47">
        <f t="shared" si="1138"/>
        <v>46.1</v>
      </c>
      <c r="W7522" s="11"/>
    </row>
    <row r="7523" spans="1:23" x14ac:dyDescent="0.45">
      <c r="A7523" t="s">
        <v>7528</v>
      </c>
      <c r="B7523">
        <v>59.98</v>
      </c>
      <c r="D7523" s="1" t="str">
        <f>VartojimasGamyba!J7519</f>
        <v>2024-07-10-05</v>
      </c>
      <c r="E7523" s="7">
        <f>VartojimasGamyba!G7519</f>
        <v>7.0000000000000001E-3</v>
      </c>
      <c r="F7523" s="11"/>
      <c r="G7523" s="12">
        <f t="shared" si="1139"/>
        <v>4.134444444444445</v>
      </c>
      <c r="H7523" s="12">
        <v>2.2204460492503131E-16</v>
      </c>
      <c r="I7523" s="12">
        <v>0</v>
      </c>
      <c r="J7523" s="12">
        <v>0.73799999999999999</v>
      </c>
      <c r="K7523" s="12"/>
      <c r="L7523" s="12">
        <f>VartojimasGamyba!H7519</f>
        <v>0.745</v>
      </c>
      <c r="M7523" s="19">
        <f t="shared" si="1132"/>
        <v>0</v>
      </c>
      <c r="N7523" s="7">
        <f t="shared" si="1133"/>
        <v>-35.719200000000001</v>
      </c>
      <c r="O7523" s="7">
        <f t="shared" si="1134"/>
        <v>0</v>
      </c>
      <c r="R7523" s="7"/>
      <c r="S7523" s="47">
        <f t="shared" si="1135"/>
        <v>0.73799999999999999</v>
      </c>
      <c r="T7523" s="47">
        <f t="shared" si="1136"/>
        <v>0.73799999999999999</v>
      </c>
      <c r="U7523" s="47">
        <f t="shared" si="1137"/>
        <v>160.27000000000001</v>
      </c>
      <c r="V7523" s="47">
        <f t="shared" si="1138"/>
        <v>48.4</v>
      </c>
      <c r="W7523" s="11"/>
    </row>
    <row r="7524" spans="1:23" x14ac:dyDescent="0.45">
      <c r="A7524" t="s">
        <v>7529</v>
      </c>
      <c r="B7524">
        <v>116.02</v>
      </c>
      <c r="D7524" s="1" t="str">
        <f>VartojimasGamyba!J7520</f>
        <v>2024-07-10-06</v>
      </c>
      <c r="E7524" s="7">
        <f>VartojimasGamyba!G7520</f>
        <v>0</v>
      </c>
      <c r="F7524" s="11"/>
      <c r="G7524" s="12">
        <f t="shared" si="1139"/>
        <v>4.134444444444445</v>
      </c>
      <c r="H7524" s="12">
        <v>2.7755575615628914E-17</v>
      </c>
      <c r="I7524" s="12">
        <v>0</v>
      </c>
      <c r="J7524" s="12">
        <v>2.2589999999999999</v>
      </c>
      <c r="K7524" s="12"/>
      <c r="L7524" s="12">
        <f>VartojimasGamyba!H7520</f>
        <v>2.2589999999999999</v>
      </c>
      <c r="M7524" s="19">
        <f t="shared" si="1132"/>
        <v>0</v>
      </c>
      <c r="N7524" s="7">
        <f t="shared" si="1133"/>
        <v>-235.92995999999999</v>
      </c>
      <c r="O7524" s="7">
        <f t="shared" si="1134"/>
        <v>0</v>
      </c>
      <c r="R7524" s="7"/>
      <c r="S7524" s="47">
        <f t="shared" si="1135"/>
        <v>2.2589999999999999</v>
      </c>
      <c r="T7524" s="47">
        <f t="shared" si="1136"/>
        <v>2.2589999999999999</v>
      </c>
      <c r="U7524" s="47">
        <f t="shared" si="1137"/>
        <v>216.31</v>
      </c>
      <c r="V7524" s="47">
        <f t="shared" si="1138"/>
        <v>104.44</v>
      </c>
      <c r="W7524" s="11"/>
    </row>
    <row r="7525" spans="1:23" x14ac:dyDescent="0.45">
      <c r="A7525" t="s">
        <v>7530</v>
      </c>
      <c r="B7525">
        <v>112.1</v>
      </c>
      <c r="D7525" s="1" t="str">
        <f>VartojimasGamyba!J7521</f>
        <v>2024-07-10-07</v>
      </c>
      <c r="E7525" s="7">
        <f>VartojimasGamyba!G7521</f>
        <v>0</v>
      </c>
      <c r="F7525" s="11"/>
      <c r="G7525" s="12">
        <f t="shared" si="1139"/>
        <v>4.134444444444445</v>
      </c>
      <c r="H7525" s="12">
        <v>0</v>
      </c>
      <c r="I7525" s="12">
        <v>0</v>
      </c>
      <c r="J7525" s="12">
        <v>2.7469999999999999</v>
      </c>
      <c r="K7525" s="12"/>
      <c r="L7525" s="12">
        <f>VartojimasGamyba!H7521</f>
        <v>2.7469999999999999</v>
      </c>
      <c r="M7525" s="19">
        <f t="shared" si="1132"/>
        <v>0</v>
      </c>
      <c r="N7525" s="7">
        <f t="shared" si="1133"/>
        <v>-276.12843999999996</v>
      </c>
      <c r="O7525" s="7">
        <f t="shared" si="1134"/>
        <v>0</v>
      </c>
      <c r="R7525" s="7"/>
      <c r="S7525" s="47">
        <f t="shared" si="1135"/>
        <v>2.7469999999999999</v>
      </c>
      <c r="T7525" s="47">
        <f t="shared" si="1136"/>
        <v>2.7469999999999999</v>
      </c>
      <c r="U7525" s="47">
        <f t="shared" si="1137"/>
        <v>212.39</v>
      </c>
      <c r="V7525" s="47">
        <f t="shared" si="1138"/>
        <v>100.52</v>
      </c>
      <c r="W7525" s="11"/>
    </row>
    <row r="7526" spans="1:23" x14ac:dyDescent="0.45">
      <c r="A7526" t="s">
        <v>7531</v>
      </c>
      <c r="B7526">
        <v>112.08</v>
      </c>
      <c r="D7526" s="1" t="str">
        <f>VartojimasGamyba!J7522</f>
        <v>2024-07-10-08</v>
      </c>
      <c r="E7526" s="7">
        <f>VartojimasGamyba!G7522</f>
        <v>0</v>
      </c>
      <c r="F7526" s="11"/>
      <c r="G7526" s="12">
        <f t="shared" si="1139"/>
        <v>4.134444444444445</v>
      </c>
      <c r="H7526" s="12">
        <v>0</v>
      </c>
      <c r="I7526" s="12">
        <v>0</v>
      </c>
      <c r="J7526" s="12">
        <v>3.6440000000000001</v>
      </c>
      <c r="K7526" s="12"/>
      <c r="L7526" s="12">
        <f>VartojimasGamyba!H7522</f>
        <v>3.6440000000000001</v>
      </c>
      <c r="M7526" s="19">
        <f t="shared" si="1132"/>
        <v>0</v>
      </c>
      <c r="N7526" s="7">
        <f t="shared" si="1133"/>
        <v>-366.22200000000004</v>
      </c>
      <c r="O7526" s="7">
        <f t="shared" si="1134"/>
        <v>0</v>
      </c>
      <c r="R7526" s="7"/>
      <c r="S7526" s="47">
        <f t="shared" si="1135"/>
        <v>3.6440000000000001</v>
      </c>
      <c r="T7526" s="47">
        <f t="shared" si="1136"/>
        <v>3.6440000000000001</v>
      </c>
      <c r="U7526" s="47">
        <f t="shared" si="1137"/>
        <v>212.37</v>
      </c>
      <c r="V7526" s="47">
        <f t="shared" si="1138"/>
        <v>100.5</v>
      </c>
      <c r="W7526" s="11"/>
    </row>
    <row r="7527" spans="1:23" x14ac:dyDescent="0.45">
      <c r="A7527" t="s">
        <v>7532</v>
      </c>
      <c r="B7527">
        <v>102.01</v>
      </c>
      <c r="D7527" s="1" t="str">
        <f>VartojimasGamyba!J7523</f>
        <v>2024-07-10-09</v>
      </c>
      <c r="E7527" s="7">
        <f>VartojimasGamyba!G7523</f>
        <v>0</v>
      </c>
      <c r="F7527" s="11"/>
      <c r="G7527" s="12">
        <f t="shared" si="1139"/>
        <v>4.134444444444445</v>
      </c>
      <c r="H7527" s="12">
        <v>0</v>
      </c>
      <c r="I7527" s="12">
        <v>0</v>
      </c>
      <c r="J7527" s="12">
        <v>4.0620000000000003</v>
      </c>
      <c r="K7527" s="12"/>
      <c r="L7527" s="12">
        <f>VartojimasGamyba!H7523</f>
        <v>4.0620000000000003</v>
      </c>
      <c r="M7527" s="19">
        <f t="shared" si="1132"/>
        <v>0</v>
      </c>
      <c r="N7527" s="7">
        <f t="shared" si="1133"/>
        <v>-367.32666000000006</v>
      </c>
      <c r="O7527" s="7">
        <f t="shared" si="1134"/>
        <v>0</v>
      </c>
      <c r="R7527" s="7"/>
      <c r="S7527" s="47">
        <f t="shared" si="1135"/>
        <v>4.0620000000000003</v>
      </c>
      <c r="T7527" s="47">
        <f t="shared" si="1136"/>
        <v>4.0620000000000003</v>
      </c>
      <c r="U7527" s="47">
        <f t="shared" si="1137"/>
        <v>202.3</v>
      </c>
      <c r="V7527" s="47">
        <f t="shared" si="1138"/>
        <v>90.43</v>
      </c>
      <c r="W7527" s="11"/>
    </row>
    <row r="7528" spans="1:23" x14ac:dyDescent="0.45">
      <c r="A7528" t="s">
        <v>7533</v>
      </c>
      <c r="B7528">
        <v>84.93</v>
      </c>
      <c r="D7528" s="1" t="str">
        <f>VartojimasGamyba!J7524</f>
        <v>2024-07-10-10</v>
      </c>
      <c r="E7528" s="7">
        <f>VartojimasGamyba!G7524</f>
        <v>0</v>
      </c>
      <c r="F7528" s="11"/>
      <c r="G7528" s="12">
        <f t="shared" si="1139"/>
        <v>4.1344444444444433</v>
      </c>
      <c r="H7528" s="12">
        <v>0</v>
      </c>
      <c r="I7528" s="12">
        <v>1.9737298215558339E-15</v>
      </c>
      <c r="J7528" s="12">
        <v>4.3470000000000004</v>
      </c>
      <c r="K7528" s="12"/>
      <c r="L7528" s="12">
        <f>VartojimasGamyba!H7524</f>
        <v>4.3470000000000004</v>
      </c>
      <c r="M7528" s="19">
        <f t="shared" si="1132"/>
        <v>0</v>
      </c>
      <c r="N7528" s="7">
        <f t="shared" si="1133"/>
        <v>-318.85245000000009</v>
      </c>
      <c r="O7528" s="7">
        <f t="shared" si="1134"/>
        <v>0</v>
      </c>
      <c r="R7528" s="7"/>
      <c r="S7528" s="47">
        <f t="shared" si="1135"/>
        <v>4.3470000000000004</v>
      </c>
      <c r="T7528" s="47">
        <f t="shared" si="1136"/>
        <v>4.3470000000000004</v>
      </c>
      <c r="U7528" s="47">
        <f t="shared" si="1137"/>
        <v>185.22000000000003</v>
      </c>
      <c r="V7528" s="47">
        <f t="shared" si="1138"/>
        <v>73.350000000000009</v>
      </c>
      <c r="W7528" s="11"/>
    </row>
    <row r="7529" spans="1:23" x14ac:dyDescent="0.45">
      <c r="A7529" t="s">
        <v>7534</v>
      </c>
      <c r="B7529">
        <v>65</v>
      </c>
      <c r="D7529" s="1" t="str">
        <f>VartojimasGamyba!J7525</f>
        <v>2024-07-10-11</v>
      </c>
      <c r="E7529" s="7">
        <f>VartojimasGamyba!G7525</f>
        <v>0</v>
      </c>
      <c r="F7529" s="11"/>
      <c r="G7529" s="12">
        <f t="shared" si="1139"/>
        <v>4.1344444444444415</v>
      </c>
      <c r="H7529" s="12">
        <v>0</v>
      </c>
      <c r="I7529" s="12">
        <v>1.9737298215558339E-15</v>
      </c>
      <c r="J7529" s="12">
        <v>4.2919999999999998</v>
      </c>
      <c r="K7529" s="12"/>
      <c r="L7529" s="12">
        <f>VartojimasGamyba!H7525</f>
        <v>4.2919999999999998</v>
      </c>
      <c r="M7529" s="19">
        <f t="shared" si="1132"/>
        <v>0</v>
      </c>
      <c r="N7529" s="7">
        <f t="shared" si="1133"/>
        <v>-229.27864</v>
      </c>
      <c r="O7529" s="7">
        <f t="shared" si="1134"/>
        <v>0</v>
      </c>
      <c r="R7529" s="7"/>
      <c r="S7529" s="47">
        <f t="shared" si="1135"/>
        <v>4.2919999999999998</v>
      </c>
      <c r="T7529" s="47">
        <f t="shared" si="1136"/>
        <v>4.2919999999999998</v>
      </c>
      <c r="U7529" s="47">
        <f t="shared" si="1137"/>
        <v>165.29000000000002</v>
      </c>
      <c r="V7529" s="47">
        <f t="shared" si="1138"/>
        <v>53.42</v>
      </c>
      <c r="W7529" s="11"/>
    </row>
    <row r="7530" spans="1:23" x14ac:dyDescent="0.45">
      <c r="A7530" t="s">
        <v>7535</v>
      </c>
      <c r="B7530">
        <v>54.98</v>
      </c>
      <c r="D7530" s="1" t="str">
        <f>VartojimasGamyba!J7526</f>
        <v>2024-07-10-12</v>
      </c>
      <c r="E7530" s="7">
        <f>VartojimasGamyba!G7526</f>
        <v>0</v>
      </c>
      <c r="F7530" s="11"/>
      <c r="G7530" s="12">
        <f t="shared" si="1139"/>
        <v>4.1344444444444415</v>
      </c>
      <c r="H7530" s="12">
        <v>3.8857805861880479E-16</v>
      </c>
      <c r="I7530" s="12">
        <v>0</v>
      </c>
      <c r="J7530" s="12">
        <v>3.956</v>
      </c>
      <c r="K7530" s="12"/>
      <c r="L7530" s="12">
        <f>VartojimasGamyba!H7526</f>
        <v>3.956</v>
      </c>
      <c r="M7530" s="19">
        <f t="shared" si="1132"/>
        <v>0</v>
      </c>
      <c r="N7530" s="7">
        <f t="shared" si="1133"/>
        <v>-171.69039999999998</v>
      </c>
      <c r="O7530" s="7">
        <f t="shared" si="1134"/>
        <v>0</v>
      </c>
      <c r="R7530" s="7"/>
      <c r="S7530" s="47">
        <f t="shared" si="1135"/>
        <v>3.956</v>
      </c>
      <c r="T7530" s="47">
        <f t="shared" si="1136"/>
        <v>3.956</v>
      </c>
      <c r="U7530" s="47">
        <f t="shared" si="1137"/>
        <v>155.27000000000001</v>
      </c>
      <c r="V7530" s="47">
        <f t="shared" si="1138"/>
        <v>43.4</v>
      </c>
      <c r="W7530" s="11"/>
    </row>
    <row r="7531" spans="1:23" x14ac:dyDescent="0.45">
      <c r="A7531" t="s">
        <v>7536</v>
      </c>
      <c r="B7531">
        <v>37.58</v>
      </c>
      <c r="D7531" s="1" t="str">
        <f>VartojimasGamyba!J7527</f>
        <v>2024-07-10-13</v>
      </c>
      <c r="E7531" s="7">
        <f>VartojimasGamyba!G7527</f>
        <v>5.1999999999999998E-2</v>
      </c>
      <c r="F7531" s="11"/>
      <c r="G7531" s="12">
        <f t="shared" si="1139"/>
        <v>4.6488888888888891</v>
      </c>
      <c r="H7531" s="12">
        <v>0.51444444444444759</v>
      </c>
      <c r="I7531" s="12">
        <v>0</v>
      </c>
      <c r="J7531" s="12">
        <v>2.5715555555555523</v>
      </c>
      <c r="K7531" s="12"/>
      <c r="L7531" s="12">
        <f>VartojimasGamyba!H7527</f>
        <v>3.1379999999999999</v>
      </c>
      <c r="M7531" s="19">
        <f t="shared" si="1132"/>
        <v>0</v>
      </c>
      <c r="N7531" s="7">
        <f t="shared" si="1133"/>
        <v>-66.860444444444354</v>
      </c>
      <c r="O7531" s="7">
        <f t="shared" si="1134"/>
        <v>0</v>
      </c>
      <c r="R7531" s="7"/>
      <c r="S7531" s="47">
        <f t="shared" si="1135"/>
        <v>3.0859999999999999</v>
      </c>
      <c r="T7531" s="47">
        <f t="shared" si="1136"/>
        <v>3.0859999999999999</v>
      </c>
      <c r="U7531" s="47">
        <f t="shared" si="1137"/>
        <v>137.87</v>
      </c>
      <c r="V7531" s="47">
        <f t="shared" si="1138"/>
        <v>26</v>
      </c>
      <c r="W7531" s="11"/>
    </row>
    <row r="7532" spans="1:23" x14ac:dyDescent="0.45">
      <c r="A7532" t="s">
        <v>7537</v>
      </c>
      <c r="B7532">
        <v>33.85</v>
      </c>
      <c r="D7532" s="1" t="str">
        <f>VartojimasGamyba!J7528</f>
        <v>2024-07-10-14</v>
      </c>
      <c r="E7532" s="7">
        <f>VartojimasGamyba!G7528</f>
        <v>0</v>
      </c>
      <c r="F7532" s="11"/>
      <c r="G7532" s="12">
        <f t="shared" si="1139"/>
        <v>7.0788888888888897</v>
      </c>
      <c r="H7532" s="12">
        <v>2.4300000000000006</v>
      </c>
      <c r="I7532" s="12">
        <v>0</v>
      </c>
      <c r="J7532" s="12">
        <v>0</v>
      </c>
      <c r="K7532" s="12"/>
      <c r="L7532" s="12">
        <f>VartojimasGamyba!H7528</f>
        <v>2.4300000000000002</v>
      </c>
      <c r="M7532" s="19">
        <f t="shared" si="1132"/>
        <v>0</v>
      </c>
      <c r="N7532" s="7">
        <f t="shared" si="1133"/>
        <v>0</v>
      </c>
      <c r="O7532" s="7">
        <f t="shared" si="1134"/>
        <v>0</v>
      </c>
      <c r="R7532" s="7"/>
      <c r="S7532" s="47">
        <f t="shared" si="1135"/>
        <v>2.4300000000000002</v>
      </c>
      <c r="T7532" s="47">
        <f t="shared" si="1136"/>
        <v>2.4300000000000002</v>
      </c>
      <c r="U7532" s="47">
        <f t="shared" si="1137"/>
        <v>134.14000000000001</v>
      </c>
      <c r="V7532" s="47">
        <f t="shared" si="1138"/>
        <v>22.270000000000003</v>
      </c>
      <c r="W7532" s="11"/>
    </row>
    <row r="7533" spans="1:23" x14ac:dyDescent="0.45">
      <c r="A7533" t="s">
        <v>7538</v>
      </c>
      <c r="B7533">
        <v>45.2</v>
      </c>
      <c r="D7533" s="1" t="str">
        <f>VartojimasGamyba!J7529</f>
        <v>2024-07-10-15</v>
      </c>
      <c r="E7533" s="7">
        <f>VartojimasGamyba!G7529</f>
        <v>0</v>
      </c>
      <c r="F7533" s="11"/>
      <c r="G7533" s="12">
        <f t="shared" si="1139"/>
        <v>7.0788888888888888</v>
      </c>
      <c r="H7533" s="12">
        <v>-4.4408920985006262E-16</v>
      </c>
      <c r="I7533" s="12">
        <v>0</v>
      </c>
      <c r="J7533" s="12">
        <v>1.3939999999999999</v>
      </c>
      <c r="K7533" s="12"/>
      <c r="L7533" s="12">
        <f>VartojimasGamyba!H7529</f>
        <v>1.3939999999999999</v>
      </c>
      <c r="M7533" s="19">
        <f t="shared" si="1132"/>
        <v>0</v>
      </c>
      <c r="N7533" s="7">
        <f t="shared" si="1133"/>
        <v>-46.866280000000003</v>
      </c>
      <c r="O7533" s="7">
        <f t="shared" si="1134"/>
        <v>0</v>
      </c>
      <c r="R7533" s="7"/>
      <c r="S7533" s="47">
        <f t="shared" si="1135"/>
        <v>1.3939999999999999</v>
      </c>
      <c r="T7533" s="47">
        <f t="shared" si="1136"/>
        <v>1.3939999999999999</v>
      </c>
      <c r="U7533" s="47">
        <f t="shared" si="1137"/>
        <v>145.49</v>
      </c>
      <c r="V7533" s="47">
        <f t="shared" si="1138"/>
        <v>33.620000000000005</v>
      </c>
      <c r="W7533" s="11"/>
    </row>
    <row r="7534" spans="1:23" x14ac:dyDescent="0.45">
      <c r="A7534" t="s">
        <v>7539</v>
      </c>
      <c r="B7534">
        <v>69.430000000000007</v>
      </c>
      <c r="D7534" s="1" t="str">
        <f>VartojimasGamyba!J7530</f>
        <v>2024-07-10-16</v>
      </c>
      <c r="E7534" s="7">
        <f>VartojimasGamyba!G7530</f>
        <v>0.18099999999999999</v>
      </c>
      <c r="F7534" s="11"/>
      <c r="G7534" s="12">
        <f t="shared" si="1139"/>
        <v>7.0788888888888888</v>
      </c>
      <c r="H7534" s="12">
        <v>0</v>
      </c>
      <c r="I7534" s="12">
        <v>0</v>
      </c>
      <c r="J7534" s="12">
        <v>0.34800000000000003</v>
      </c>
      <c r="K7534" s="12"/>
      <c r="L7534" s="12">
        <f>VartojimasGamyba!H7530</f>
        <v>0.52900000000000003</v>
      </c>
      <c r="M7534" s="19">
        <f t="shared" si="1132"/>
        <v>0</v>
      </c>
      <c r="N7534" s="7">
        <f t="shared" si="1133"/>
        <v>-20.131800000000005</v>
      </c>
      <c r="O7534" s="7">
        <f t="shared" si="1134"/>
        <v>0</v>
      </c>
      <c r="R7534" s="7"/>
      <c r="S7534" s="47">
        <f t="shared" si="1135"/>
        <v>0.34800000000000003</v>
      </c>
      <c r="T7534" s="47">
        <f t="shared" si="1136"/>
        <v>0.34800000000000003</v>
      </c>
      <c r="U7534" s="47">
        <f t="shared" si="1137"/>
        <v>169.72000000000003</v>
      </c>
      <c r="V7534" s="47">
        <f t="shared" si="1138"/>
        <v>57.850000000000009</v>
      </c>
      <c r="W7534" s="11"/>
    </row>
    <row r="7535" spans="1:23" x14ac:dyDescent="0.45">
      <c r="A7535" t="s">
        <v>7540</v>
      </c>
      <c r="B7535">
        <v>75.47</v>
      </c>
      <c r="D7535" s="1" t="str">
        <f>VartojimasGamyba!J7531</f>
        <v>2024-07-10-17</v>
      </c>
      <c r="E7535" s="7">
        <f>VartojimasGamyba!G7531</f>
        <v>0.152</v>
      </c>
      <c r="F7535" s="11"/>
      <c r="G7535" s="12">
        <f t="shared" si="1139"/>
        <v>7.0255555555555551</v>
      </c>
      <c r="H7535" s="12">
        <v>0</v>
      </c>
      <c r="I7535" s="12">
        <v>5.3333333333333337E-2</v>
      </c>
      <c r="J7535" s="12">
        <v>0</v>
      </c>
      <c r="K7535" s="12"/>
      <c r="L7535" s="12">
        <f>VartojimasGamyba!H7531</f>
        <v>0.104</v>
      </c>
      <c r="M7535" s="19">
        <f t="shared" si="1132"/>
        <v>0</v>
      </c>
      <c r="N7535" s="7">
        <f t="shared" si="1133"/>
        <v>0</v>
      </c>
      <c r="O7535" s="7">
        <f t="shared" si="1134"/>
        <v>0</v>
      </c>
      <c r="R7535" s="7"/>
      <c r="S7535" s="47">
        <f t="shared" si="1135"/>
        <v>0</v>
      </c>
      <c r="T7535" s="47">
        <f t="shared" si="1136"/>
        <v>0</v>
      </c>
      <c r="U7535" s="47">
        <f t="shared" si="1137"/>
        <v>175.76</v>
      </c>
      <c r="V7535" s="47">
        <f t="shared" si="1138"/>
        <v>63.89</v>
      </c>
      <c r="W7535" s="11"/>
    </row>
    <row r="7536" spans="1:23" x14ac:dyDescent="0.45">
      <c r="A7536" t="s">
        <v>7541</v>
      </c>
      <c r="B7536">
        <v>111.55</v>
      </c>
      <c r="D7536" s="1" t="str">
        <f>VartojimasGamyba!J7532</f>
        <v>2024-07-10-18</v>
      </c>
      <c r="E7536" s="7">
        <f>VartojimasGamyba!G7532</f>
        <v>0.371</v>
      </c>
      <c r="F7536" s="11"/>
      <c r="G7536" s="12">
        <f t="shared" si="1139"/>
        <v>6.6344444444444441</v>
      </c>
      <c r="H7536" s="12">
        <v>0</v>
      </c>
      <c r="I7536" s="12">
        <v>0.39111111111111102</v>
      </c>
      <c r="J7536" s="12">
        <v>0</v>
      </c>
      <c r="K7536" s="12"/>
      <c r="L7536" s="12">
        <f>VartojimasGamyba!H7532</f>
        <v>1.9E-2</v>
      </c>
      <c r="M7536" s="19">
        <f t="shared" si="1132"/>
        <v>7.2858385991025898E-17</v>
      </c>
      <c r="N7536" s="7">
        <f t="shared" si="1133"/>
        <v>1.5434320488338927E-14</v>
      </c>
      <c r="O7536" s="7">
        <f t="shared" si="1134"/>
        <v>1.5434320488338927E-14</v>
      </c>
      <c r="R7536" s="7"/>
      <c r="S7536" s="47">
        <f t="shared" si="1135"/>
        <v>7.2858385991025898E-17</v>
      </c>
      <c r="T7536" s="47">
        <f t="shared" si="1136"/>
        <v>0</v>
      </c>
      <c r="U7536" s="47">
        <f t="shared" si="1137"/>
        <v>211.84</v>
      </c>
      <c r="V7536" s="47">
        <f t="shared" si="1138"/>
        <v>99.97</v>
      </c>
      <c r="W7536" s="11"/>
    </row>
    <row r="7537" spans="1:23" x14ac:dyDescent="0.45">
      <c r="A7537" t="s">
        <v>7542</v>
      </c>
      <c r="B7537">
        <v>157.27000000000001</v>
      </c>
      <c r="D7537" s="1" t="str">
        <f>VartojimasGamyba!J7533</f>
        <v>2024-07-10-19</v>
      </c>
      <c r="E7537" s="7">
        <f>VartojimasGamyba!G7533</f>
        <v>0.32200000000000001</v>
      </c>
      <c r="F7537" s="11"/>
      <c r="G7537" s="12">
        <f t="shared" si="1139"/>
        <v>6.2766666666666664</v>
      </c>
      <c r="H7537" s="12">
        <v>0</v>
      </c>
      <c r="I7537" s="12">
        <v>0.35777777777777781</v>
      </c>
      <c r="J7537" s="12">
        <v>0</v>
      </c>
      <c r="K7537" s="12"/>
      <c r="L7537" s="12">
        <f>VartojimasGamyba!H7533</f>
        <v>0</v>
      </c>
      <c r="M7537" s="19">
        <f t="shared" si="1132"/>
        <v>0</v>
      </c>
      <c r="N7537" s="7">
        <f t="shared" si="1133"/>
        <v>0</v>
      </c>
      <c r="O7537" s="7">
        <f t="shared" si="1134"/>
        <v>0</v>
      </c>
      <c r="R7537" s="7"/>
      <c r="S7537" s="47">
        <f t="shared" si="1135"/>
        <v>0</v>
      </c>
      <c r="T7537" s="47">
        <f t="shared" si="1136"/>
        <v>0</v>
      </c>
      <c r="U7537" s="47">
        <f t="shared" si="1137"/>
        <v>257.56</v>
      </c>
      <c r="V7537" s="47">
        <f t="shared" si="1138"/>
        <v>145.69</v>
      </c>
      <c r="W7537" s="11"/>
    </row>
    <row r="7538" spans="1:23" x14ac:dyDescent="0.45">
      <c r="A7538" t="s">
        <v>7543</v>
      </c>
      <c r="B7538">
        <v>242.76</v>
      </c>
      <c r="D7538" s="1" t="str">
        <f>VartojimasGamyba!J7534</f>
        <v>2024-07-10-20</v>
      </c>
      <c r="E7538" s="7">
        <f>VartojimasGamyba!G7534</f>
        <v>0.36899999999999999</v>
      </c>
      <c r="F7538" s="11"/>
      <c r="G7538" s="12">
        <f t="shared" si="1139"/>
        <v>5.8666666666666663</v>
      </c>
      <c r="H7538" s="12">
        <v>0</v>
      </c>
      <c r="I7538" s="12">
        <v>0.41000000000000003</v>
      </c>
      <c r="J7538" s="12">
        <v>0</v>
      </c>
      <c r="K7538" s="12"/>
      <c r="L7538" s="12">
        <f>VartojimasGamyba!H7534</f>
        <v>0</v>
      </c>
      <c r="M7538" s="19">
        <f t="shared" si="1132"/>
        <v>-5.5511151231257827E-17</v>
      </c>
      <c r="N7538" s="7">
        <f t="shared" si="1133"/>
        <v>-1.9043100429882998E-14</v>
      </c>
      <c r="O7538" s="7">
        <f t="shared" si="1134"/>
        <v>-1.9043100429882998E-14</v>
      </c>
      <c r="P7538" s="7" t="s">
        <v>8873</v>
      </c>
      <c r="R7538" s="7"/>
      <c r="S7538" s="47">
        <f t="shared" si="1135"/>
        <v>-5.5511151231257827E-17</v>
      </c>
      <c r="T7538" s="47">
        <f t="shared" si="1136"/>
        <v>0</v>
      </c>
      <c r="U7538" s="47">
        <f t="shared" si="1137"/>
        <v>343.05</v>
      </c>
      <c r="V7538" s="47">
        <f t="shared" si="1138"/>
        <v>231.17999999999998</v>
      </c>
      <c r="W7538" s="11"/>
    </row>
    <row r="7539" spans="1:23" x14ac:dyDescent="0.45">
      <c r="A7539" t="s">
        <v>7544</v>
      </c>
      <c r="B7539">
        <v>275</v>
      </c>
      <c r="D7539" s="1" t="str">
        <f>VartojimasGamyba!J7535</f>
        <v>2024-07-10-21</v>
      </c>
      <c r="E7539" s="7">
        <f>VartojimasGamyba!G7535</f>
        <v>0.29599999999999999</v>
      </c>
      <c r="F7539" s="11"/>
      <c r="G7539" s="12">
        <f t="shared" si="1139"/>
        <v>5.5377777777777775</v>
      </c>
      <c r="H7539" s="12">
        <v>0</v>
      </c>
      <c r="I7539" s="12">
        <v>0.32888888888888884</v>
      </c>
      <c r="J7539" s="12">
        <v>0</v>
      </c>
      <c r="K7539" s="12"/>
      <c r="L7539" s="12">
        <f>VartojimasGamyba!H7535</f>
        <v>0</v>
      </c>
      <c r="M7539" s="19">
        <f t="shared" si="1132"/>
        <v>0</v>
      </c>
      <c r="N7539" s="7">
        <f t="shared" si="1133"/>
        <v>0</v>
      </c>
      <c r="O7539" s="7">
        <f t="shared" si="1134"/>
        <v>0</v>
      </c>
      <c r="P7539" s="7">
        <f>SUM(N7518:N7541)</f>
        <v>-2135.0062744444444</v>
      </c>
      <c r="R7539" s="7"/>
      <c r="S7539" s="47">
        <f t="shared" si="1135"/>
        <v>0</v>
      </c>
      <c r="T7539" s="47">
        <f t="shared" si="1136"/>
        <v>0</v>
      </c>
      <c r="U7539" s="47">
        <f t="shared" si="1137"/>
        <v>375.29</v>
      </c>
      <c r="V7539" s="47">
        <f t="shared" si="1138"/>
        <v>263.42</v>
      </c>
      <c r="W7539" s="11"/>
    </row>
    <row r="7540" spans="1:23" x14ac:dyDescent="0.45">
      <c r="A7540" t="s">
        <v>7545</v>
      </c>
      <c r="B7540">
        <v>245.02</v>
      </c>
      <c r="D7540" s="1" t="str">
        <f>VartojimasGamyba!J7536</f>
        <v>2024-07-10-22</v>
      </c>
      <c r="E7540" s="7">
        <f>VartojimasGamyba!G7536</f>
        <v>0.22800000000000001</v>
      </c>
      <c r="F7540" s="11"/>
      <c r="G7540" s="12">
        <f t="shared" si="1139"/>
        <v>5.2844444444444445</v>
      </c>
      <c r="H7540" s="12">
        <v>0</v>
      </c>
      <c r="I7540" s="12">
        <v>0.25333333333333335</v>
      </c>
      <c r="J7540" s="12">
        <v>0</v>
      </c>
      <c r="K7540" s="12"/>
      <c r="L7540" s="12">
        <f>VartojimasGamyba!H7536</f>
        <v>0</v>
      </c>
      <c r="M7540" s="19">
        <f t="shared" si="1132"/>
        <v>-2.7755575615628914E-17</v>
      </c>
      <c r="N7540" s="7">
        <f t="shared" si="1133"/>
        <v>-9.5842778158328202E-15</v>
      </c>
      <c r="O7540" s="7">
        <f t="shared" si="1134"/>
        <v>-9.5842778158328202E-15</v>
      </c>
      <c r="P7540" s="7" t="s">
        <v>8872</v>
      </c>
      <c r="R7540" s="7"/>
      <c r="S7540" s="47">
        <f t="shared" si="1135"/>
        <v>-2.7755575615628914E-17</v>
      </c>
      <c r="T7540" s="47">
        <f t="shared" si="1136"/>
        <v>0</v>
      </c>
      <c r="U7540" s="47">
        <f t="shared" si="1137"/>
        <v>345.31</v>
      </c>
      <c r="V7540" s="47">
        <f t="shared" si="1138"/>
        <v>233.44</v>
      </c>
      <c r="W7540" s="11"/>
    </row>
    <row r="7541" spans="1:23" x14ac:dyDescent="0.45">
      <c r="A7541" t="s">
        <v>7546</v>
      </c>
      <c r="B7541">
        <v>150.03</v>
      </c>
      <c r="D7541" s="1" t="str">
        <f>VartojimasGamyba!J7537</f>
        <v>2024-07-10-23</v>
      </c>
      <c r="E7541" s="7">
        <f>VartojimasGamyba!G7537</f>
        <v>0.25600000000000001</v>
      </c>
      <c r="F7541" s="11"/>
      <c r="G7541" s="12">
        <f t="shared" si="1139"/>
        <v>5</v>
      </c>
      <c r="H7541" s="12">
        <v>0</v>
      </c>
      <c r="I7541" s="12">
        <v>0.28444444444444444</v>
      </c>
      <c r="J7541" s="12">
        <v>0</v>
      </c>
      <c r="K7541" s="12"/>
      <c r="L7541" s="12">
        <f>VartojimasGamyba!H7537</f>
        <v>0</v>
      </c>
      <c r="M7541" s="19">
        <f t="shared" si="1132"/>
        <v>0</v>
      </c>
      <c r="N7541" s="7">
        <f t="shared" si="1133"/>
        <v>0</v>
      </c>
      <c r="O7541" s="7">
        <f t="shared" si="1134"/>
        <v>0</v>
      </c>
      <c r="P7541" s="7">
        <f>SUM(O7518:O7541)</f>
        <v>8.6516557806781709E-15</v>
      </c>
      <c r="Q7541" s="7">
        <f>SUMPRODUCT(B7518:B7541,E7518:E7541)+SUM(E7518:E7541)*$Z$21-SUMPRODUCT(B7518:B7541,L7518:L7541)+SUM(L7518:L7541)*ABS($Z$20)</f>
        <v>-1471.2825000000007</v>
      </c>
      <c r="R7541" s="7"/>
      <c r="S7541" s="47">
        <f t="shared" si="1135"/>
        <v>0</v>
      </c>
      <c r="T7541" s="47">
        <f t="shared" si="1136"/>
        <v>0</v>
      </c>
      <c r="U7541" s="47">
        <f t="shared" si="1137"/>
        <v>250.32</v>
      </c>
      <c r="V7541" s="47">
        <f t="shared" si="1138"/>
        <v>138.44999999999999</v>
      </c>
      <c r="W7541" s="11">
        <f>IF(P7541&lt;&gt;Q7541,1,0)</f>
        <v>1</v>
      </c>
    </row>
    <row r="7542" spans="1:23" x14ac:dyDescent="0.45">
      <c r="A7542" t="s">
        <v>7547</v>
      </c>
      <c r="B7542">
        <v>135.53</v>
      </c>
      <c r="D7542" s="9" t="str">
        <f>VartojimasGamyba!J7538</f>
        <v>2024-07-11-00</v>
      </c>
      <c r="E7542" s="8">
        <f>VartojimasGamyba!G7538</f>
        <v>0.249</v>
      </c>
      <c r="F7542" s="11"/>
      <c r="G7542" s="7">
        <f>G7541+H7542-I7542</f>
        <v>4.7233333333333336</v>
      </c>
      <c r="H7542" s="7">
        <v>0</v>
      </c>
      <c r="I7542" s="7">
        <v>0.27666666666666662</v>
      </c>
      <c r="J7542" s="7">
        <v>0</v>
      </c>
      <c r="L7542" s="7">
        <f>VartojimasGamyba!H7538</f>
        <v>0</v>
      </c>
      <c r="M7542" s="15">
        <f t="shared" si="1132"/>
        <v>2.7755575615628914E-17</v>
      </c>
      <c r="N7542" s="7">
        <f t="shared" si="1133"/>
        <v>6.5453198416776102E-15</v>
      </c>
      <c r="O7542" s="7">
        <f t="shared" si="1134"/>
        <v>6.5453198416776102E-15</v>
      </c>
      <c r="R7542" s="20" t="s">
        <v>8783</v>
      </c>
      <c r="S7542" s="47">
        <f t="shared" si="1135"/>
        <v>2.7755575615628914E-17</v>
      </c>
      <c r="T7542" s="47">
        <f t="shared" si="1136"/>
        <v>0</v>
      </c>
      <c r="U7542" s="47">
        <f t="shared" si="1137"/>
        <v>235.82</v>
      </c>
      <c r="V7542" s="47">
        <f t="shared" si="1138"/>
        <v>123.95</v>
      </c>
      <c r="W7542" s="11"/>
    </row>
    <row r="7543" spans="1:23" x14ac:dyDescent="0.45">
      <c r="A7543" t="s">
        <v>7548</v>
      </c>
      <c r="B7543">
        <v>109.57</v>
      </c>
      <c r="D7543" s="9" t="str">
        <f>VartojimasGamyba!J7539</f>
        <v>2024-07-11-01</v>
      </c>
      <c r="E7543" s="8">
        <f>VartojimasGamyba!G7539</f>
        <v>0.23899999999999999</v>
      </c>
      <c r="F7543" s="11"/>
      <c r="G7543" s="7">
        <f t="shared" ref="G7543:G7565" si="1140">G7542+H7543-I7543</f>
        <v>4.4577777777777783</v>
      </c>
      <c r="H7543" s="7">
        <v>0</v>
      </c>
      <c r="I7543" s="7">
        <v>0.26555555555555554</v>
      </c>
      <c r="J7543" s="7">
        <v>0</v>
      </c>
      <c r="L7543" s="7">
        <f>VartojimasGamyba!H7539</f>
        <v>0</v>
      </c>
      <c r="M7543" s="15">
        <f t="shared" si="1132"/>
        <v>0</v>
      </c>
      <c r="N7543" s="7">
        <f t="shared" si="1133"/>
        <v>0</v>
      </c>
      <c r="O7543" s="7">
        <f t="shared" si="1134"/>
        <v>0</v>
      </c>
      <c r="R7543" s="7"/>
      <c r="S7543" s="47">
        <f t="shared" si="1135"/>
        <v>0</v>
      </c>
      <c r="T7543" s="47">
        <f t="shared" si="1136"/>
        <v>0</v>
      </c>
      <c r="U7543" s="47">
        <f t="shared" si="1137"/>
        <v>209.86</v>
      </c>
      <c r="V7543" s="47">
        <f t="shared" si="1138"/>
        <v>97.99</v>
      </c>
      <c r="W7543" s="11"/>
    </row>
    <row r="7544" spans="1:23" x14ac:dyDescent="0.45">
      <c r="A7544" t="s">
        <v>7549</v>
      </c>
      <c r="B7544">
        <v>89.33</v>
      </c>
      <c r="D7544" s="9" t="str">
        <f>VartojimasGamyba!J7540</f>
        <v>2024-07-11-02</v>
      </c>
      <c r="E7544" s="8">
        <f>VartojimasGamyba!G7540</f>
        <v>0.23799999999999999</v>
      </c>
      <c r="F7544" s="11"/>
      <c r="G7544" s="7">
        <f t="shared" si="1140"/>
        <v>4.1944444444444446</v>
      </c>
      <c r="H7544" s="7">
        <v>0</v>
      </c>
      <c r="I7544" s="7">
        <v>0.26333333333333325</v>
      </c>
      <c r="J7544" s="7">
        <v>0</v>
      </c>
      <c r="L7544" s="7">
        <f>VartojimasGamyba!H7540</f>
        <v>1E-3</v>
      </c>
      <c r="M7544" s="15">
        <f t="shared" si="1132"/>
        <v>5.6378512969246231E-17</v>
      </c>
      <c r="N7544" s="7">
        <f t="shared" si="1133"/>
        <v>1.0690493629228471E-14</v>
      </c>
      <c r="O7544" s="7">
        <f t="shared" si="1134"/>
        <v>1.0690493629228471E-14</v>
      </c>
      <c r="R7544" s="7"/>
      <c r="S7544" s="47">
        <f t="shared" si="1135"/>
        <v>5.6378512969246231E-17</v>
      </c>
      <c r="T7544" s="47">
        <f t="shared" si="1136"/>
        <v>0</v>
      </c>
      <c r="U7544" s="47">
        <f t="shared" si="1137"/>
        <v>189.62</v>
      </c>
      <c r="V7544" s="47">
        <f t="shared" si="1138"/>
        <v>77.75</v>
      </c>
      <c r="W7544" s="11"/>
    </row>
    <row r="7545" spans="1:23" x14ac:dyDescent="0.45">
      <c r="A7545" t="s">
        <v>7550</v>
      </c>
      <c r="B7545">
        <v>84.52</v>
      </c>
      <c r="D7545" s="9" t="str">
        <f>VartojimasGamyba!J7541</f>
        <v>2024-07-11-03</v>
      </c>
      <c r="E7545" s="8">
        <f>VartojimasGamyba!G7541</f>
        <v>0.22600000000000001</v>
      </c>
      <c r="F7545" s="11"/>
      <c r="G7545" s="7">
        <f t="shared" si="1140"/>
        <v>3.976666666666667</v>
      </c>
      <c r="H7545" s="7">
        <v>0</v>
      </c>
      <c r="I7545" s="7">
        <v>0.21777777777777779</v>
      </c>
      <c r="J7545" s="7">
        <v>0</v>
      </c>
      <c r="L7545" s="7">
        <f>VartojimasGamyba!H7541</f>
        <v>0.03</v>
      </c>
      <c r="M7545" s="15">
        <f t="shared" si="1132"/>
        <v>0</v>
      </c>
      <c r="N7545" s="7">
        <f t="shared" si="1133"/>
        <v>0</v>
      </c>
      <c r="O7545" s="7">
        <f t="shared" si="1134"/>
        <v>0</v>
      </c>
      <c r="R7545" s="7"/>
      <c r="S7545" s="47">
        <f t="shared" si="1135"/>
        <v>0</v>
      </c>
      <c r="T7545" s="47">
        <f t="shared" si="1136"/>
        <v>0</v>
      </c>
      <c r="U7545" s="47">
        <f t="shared" si="1137"/>
        <v>184.81</v>
      </c>
      <c r="V7545" s="47">
        <f t="shared" si="1138"/>
        <v>72.94</v>
      </c>
      <c r="W7545" s="11"/>
    </row>
    <row r="7546" spans="1:23" x14ac:dyDescent="0.45">
      <c r="A7546" t="s">
        <v>7551</v>
      </c>
      <c r="B7546">
        <v>88.63</v>
      </c>
      <c r="D7546" s="9" t="str">
        <f>VartojimasGamyba!J7542</f>
        <v>2024-07-11-04</v>
      </c>
      <c r="E7546" s="8">
        <f>VartojimasGamyba!G7542</f>
        <v>6.6000000000000003E-2</v>
      </c>
      <c r="F7546" s="11"/>
      <c r="G7546" s="7">
        <f t="shared" si="1140"/>
        <v>4.1046666666666667</v>
      </c>
      <c r="H7546" s="7">
        <v>0.128</v>
      </c>
      <c r="I7546" s="7">
        <v>0</v>
      </c>
      <c r="J7546" s="7">
        <v>0</v>
      </c>
      <c r="L7546" s="7">
        <f>VartojimasGamyba!H7542</f>
        <v>0.19400000000000001</v>
      </c>
      <c r="M7546" s="15">
        <f t="shared" si="1132"/>
        <v>0</v>
      </c>
      <c r="N7546" s="7">
        <f t="shared" si="1133"/>
        <v>0</v>
      </c>
      <c r="O7546" s="7">
        <f t="shared" si="1134"/>
        <v>0</v>
      </c>
      <c r="R7546" s="7"/>
      <c r="S7546" s="47">
        <f t="shared" si="1135"/>
        <v>0.128</v>
      </c>
      <c r="T7546" s="47">
        <f t="shared" si="1136"/>
        <v>0.128</v>
      </c>
      <c r="U7546" s="47">
        <f t="shared" si="1137"/>
        <v>188.92000000000002</v>
      </c>
      <c r="V7546" s="47">
        <f t="shared" si="1138"/>
        <v>77.05</v>
      </c>
      <c r="W7546" s="11"/>
    </row>
    <row r="7547" spans="1:23" x14ac:dyDescent="0.45">
      <c r="A7547" t="s">
        <v>7552</v>
      </c>
      <c r="B7547">
        <v>86.77</v>
      </c>
      <c r="D7547" s="9" t="str">
        <f>VartojimasGamyba!J7543</f>
        <v>2024-07-11-05</v>
      </c>
      <c r="E7547" s="8">
        <f>VartojimasGamyba!G7543</f>
        <v>0.14699999999999999</v>
      </c>
      <c r="F7547" s="11"/>
      <c r="G7547" s="7">
        <f t="shared" si="1140"/>
        <v>4.0713333333333335</v>
      </c>
      <c r="H7547" s="7">
        <v>0</v>
      </c>
      <c r="I7547" s="7">
        <v>3.3333333333333319E-2</v>
      </c>
      <c r="J7547" s="7">
        <v>0</v>
      </c>
      <c r="L7547" s="7">
        <f>VartojimasGamyba!H7543</f>
        <v>0.11700000000000001</v>
      </c>
      <c r="M7547" s="15">
        <f t="shared" si="1132"/>
        <v>0</v>
      </c>
      <c r="N7547" s="7">
        <f t="shared" si="1133"/>
        <v>0</v>
      </c>
      <c r="O7547" s="7">
        <f t="shared" si="1134"/>
        <v>0</v>
      </c>
      <c r="R7547" s="7"/>
      <c r="S7547" s="47">
        <f t="shared" si="1135"/>
        <v>0</v>
      </c>
      <c r="T7547" s="47">
        <f t="shared" si="1136"/>
        <v>0</v>
      </c>
      <c r="U7547" s="47">
        <f t="shared" si="1137"/>
        <v>187.06</v>
      </c>
      <c r="V7547" s="47">
        <f t="shared" si="1138"/>
        <v>75.19</v>
      </c>
      <c r="W7547" s="11"/>
    </row>
    <row r="7548" spans="1:23" x14ac:dyDescent="0.45">
      <c r="A7548" t="s">
        <v>7553</v>
      </c>
      <c r="B7548">
        <v>87.29</v>
      </c>
      <c r="D7548" s="9" t="str">
        <f>VartojimasGamyba!J7544</f>
        <v>2024-07-11-06</v>
      </c>
      <c r="E7548" s="8">
        <f>VartojimasGamyba!G7544</f>
        <v>5.0000000000000001E-3</v>
      </c>
      <c r="F7548" s="11"/>
      <c r="G7548" s="7">
        <f t="shared" si="1140"/>
        <v>4.4093333333333335</v>
      </c>
      <c r="H7548" s="7">
        <v>0.33800000000000008</v>
      </c>
      <c r="I7548" s="7">
        <v>0</v>
      </c>
      <c r="J7548" s="7">
        <v>0</v>
      </c>
      <c r="L7548" s="7">
        <f>VartojimasGamyba!H7544</f>
        <v>0.34300000000000003</v>
      </c>
      <c r="M7548" s="15">
        <f t="shared" si="1132"/>
        <v>0</v>
      </c>
      <c r="N7548" s="7">
        <f t="shared" si="1133"/>
        <v>0</v>
      </c>
      <c r="O7548" s="7">
        <f t="shared" si="1134"/>
        <v>0</v>
      </c>
      <c r="R7548" s="7"/>
      <c r="S7548" s="47">
        <f t="shared" si="1135"/>
        <v>0.33800000000000002</v>
      </c>
      <c r="T7548" s="47">
        <f t="shared" si="1136"/>
        <v>0.33800000000000002</v>
      </c>
      <c r="U7548" s="47">
        <f t="shared" si="1137"/>
        <v>187.58</v>
      </c>
      <c r="V7548" s="47">
        <f t="shared" si="1138"/>
        <v>75.710000000000008</v>
      </c>
      <c r="W7548" s="11"/>
    </row>
    <row r="7549" spans="1:23" x14ac:dyDescent="0.45">
      <c r="A7549" t="s">
        <v>7554</v>
      </c>
      <c r="B7549">
        <v>123.6</v>
      </c>
      <c r="D7549" s="9" t="str">
        <f>VartojimasGamyba!J7545</f>
        <v>2024-07-11-07</v>
      </c>
      <c r="E7549" s="8">
        <f>VartojimasGamyba!G7545</f>
        <v>1.7999999999999999E-2</v>
      </c>
      <c r="F7549" s="11"/>
      <c r="G7549" s="7">
        <f t="shared" si="1140"/>
        <v>4.4093333333333335</v>
      </c>
      <c r="H7549" s="7">
        <v>2.7755575615628914E-17</v>
      </c>
      <c r="I7549" s="7">
        <v>0</v>
      </c>
      <c r="J7549" s="7">
        <v>0.61799999999999999</v>
      </c>
      <c r="L7549" s="7">
        <f>VartojimasGamyba!H7545</f>
        <v>0.63600000000000001</v>
      </c>
      <c r="M7549" s="15">
        <f t="shared" si="1132"/>
        <v>0</v>
      </c>
      <c r="N7549" s="7">
        <f t="shared" si="1133"/>
        <v>-69.228359999999995</v>
      </c>
      <c r="O7549" s="7">
        <f t="shared" si="1134"/>
        <v>0</v>
      </c>
      <c r="R7549" s="7"/>
      <c r="S7549" s="47">
        <f t="shared" si="1135"/>
        <v>0.61799999999999999</v>
      </c>
      <c r="T7549" s="47">
        <f t="shared" si="1136"/>
        <v>0.61799999999999999</v>
      </c>
      <c r="U7549" s="47">
        <f t="shared" si="1137"/>
        <v>223.89</v>
      </c>
      <c r="V7549" s="47">
        <f t="shared" si="1138"/>
        <v>112.02</v>
      </c>
      <c r="W7549" s="11"/>
    </row>
    <row r="7550" spans="1:23" x14ac:dyDescent="0.45">
      <c r="A7550" t="s">
        <v>7555</v>
      </c>
      <c r="B7550">
        <v>120.23</v>
      </c>
      <c r="D7550" s="9" t="str">
        <f>VartojimasGamyba!J7546</f>
        <v>2024-07-11-08</v>
      </c>
      <c r="E7550" s="8">
        <f>VartojimasGamyba!G7546</f>
        <v>0.17699999999999999</v>
      </c>
      <c r="F7550" s="11"/>
      <c r="G7550" s="7">
        <f t="shared" si="1140"/>
        <v>4.4093333333333335</v>
      </c>
      <c r="H7550" s="7">
        <v>2.2204460492503131E-16</v>
      </c>
      <c r="I7550" s="7">
        <v>0</v>
      </c>
      <c r="J7550" s="7">
        <v>2.133</v>
      </c>
      <c r="L7550" s="7">
        <f>VartojimasGamyba!H7546</f>
        <v>2.31</v>
      </c>
      <c r="M7550" s="15">
        <f t="shared" si="1132"/>
        <v>0</v>
      </c>
      <c r="N7550" s="7">
        <f t="shared" si="1133"/>
        <v>-231.75045</v>
      </c>
      <c r="O7550" s="7">
        <f t="shared" si="1134"/>
        <v>0</v>
      </c>
      <c r="R7550" s="7"/>
      <c r="S7550" s="47">
        <f t="shared" si="1135"/>
        <v>2.133</v>
      </c>
      <c r="T7550" s="47">
        <f t="shared" si="1136"/>
        <v>2.133</v>
      </c>
      <c r="U7550" s="47">
        <f t="shared" si="1137"/>
        <v>220.52</v>
      </c>
      <c r="V7550" s="47">
        <f t="shared" si="1138"/>
        <v>108.65</v>
      </c>
      <c r="W7550" s="11"/>
    </row>
    <row r="7551" spans="1:23" x14ac:dyDescent="0.45">
      <c r="A7551" t="s">
        <v>7556</v>
      </c>
      <c r="B7551">
        <v>106.53</v>
      </c>
      <c r="D7551" s="9" t="str">
        <f>VartojimasGamyba!J7547</f>
        <v>2024-07-11-09</v>
      </c>
      <c r="E7551" s="8">
        <f>VartojimasGamyba!G7547</f>
        <v>0.248</v>
      </c>
      <c r="F7551" s="11"/>
      <c r="G7551" s="7">
        <f t="shared" si="1140"/>
        <v>5.5117777777777777</v>
      </c>
      <c r="H7551" s="7">
        <v>1.1024444444444439</v>
      </c>
      <c r="I7551" s="7">
        <v>0</v>
      </c>
      <c r="J7551" s="7">
        <v>0.13955555555555607</v>
      </c>
      <c r="L7551" s="7">
        <f>VartojimasGamyba!H7547</f>
        <v>1.49</v>
      </c>
      <c r="M7551" s="15">
        <f t="shared" si="1132"/>
        <v>0</v>
      </c>
      <c r="N7551" s="7">
        <f t="shared" si="1133"/>
        <v>-13.25080000000005</v>
      </c>
      <c r="O7551" s="7">
        <f t="shared" si="1134"/>
        <v>0</v>
      </c>
      <c r="R7551" s="7"/>
      <c r="S7551" s="47">
        <f t="shared" si="1135"/>
        <v>1.242</v>
      </c>
      <c r="T7551" s="47">
        <f t="shared" si="1136"/>
        <v>1.242</v>
      </c>
      <c r="U7551" s="47">
        <f t="shared" si="1137"/>
        <v>206.82</v>
      </c>
      <c r="V7551" s="47">
        <f t="shared" si="1138"/>
        <v>94.95</v>
      </c>
      <c r="W7551" s="11"/>
    </row>
    <row r="7552" spans="1:23" x14ac:dyDescent="0.45">
      <c r="A7552" t="s">
        <v>7557</v>
      </c>
      <c r="B7552">
        <v>89.89</v>
      </c>
      <c r="D7552" s="9" t="str">
        <f>VartojimasGamyba!J7548</f>
        <v>2024-07-11-10</v>
      </c>
      <c r="E7552" s="8">
        <f>VartojimasGamyba!G7548</f>
        <v>0</v>
      </c>
      <c r="F7552" s="11"/>
      <c r="G7552" s="7">
        <f t="shared" si="1140"/>
        <v>5.5117777777777777</v>
      </c>
      <c r="H7552" s="7">
        <v>0</v>
      </c>
      <c r="I7552" s="7">
        <v>0</v>
      </c>
      <c r="J7552" s="7">
        <v>0</v>
      </c>
      <c r="L7552" s="7">
        <f>VartojimasGamyba!H7548</f>
        <v>0</v>
      </c>
      <c r="M7552" s="15">
        <f t="shared" si="1132"/>
        <v>0</v>
      </c>
      <c r="N7552" s="7">
        <f t="shared" si="1133"/>
        <v>0</v>
      </c>
      <c r="O7552" s="7">
        <f t="shared" si="1134"/>
        <v>0</v>
      </c>
      <c r="R7552" s="7"/>
      <c r="S7552" s="47">
        <f t="shared" si="1135"/>
        <v>0</v>
      </c>
      <c r="T7552" s="47">
        <f t="shared" si="1136"/>
        <v>0</v>
      </c>
      <c r="U7552" s="47">
        <f t="shared" si="1137"/>
        <v>190.18</v>
      </c>
      <c r="V7552" s="47">
        <f t="shared" si="1138"/>
        <v>78.31</v>
      </c>
      <c r="W7552" s="11"/>
    </row>
    <row r="7553" spans="1:23" x14ac:dyDescent="0.45">
      <c r="A7553" t="s">
        <v>7558</v>
      </c>
      <c r="B7553">
        <v>80.94</v>
      </c>
      <c r="D7553" s="9" t="str">
        <f>VartojimasGamyba!J7549</f>
        <v>2024-07-11-11</v>
      </c>
      <c r="E7553" s="8">
        <f>VartojimasGamyba!G7549</f>
        <v>0.11700000000000001</v>
      </c>
      <c r="F7553" s="11"/>
      <c r="G7553" s="7">
        <f t="shared" si="1140"/>
        <v>5.6497777777777776</v>
      </c>
      <c r="H7553" s="7">
        <v>0.13800000000000001</v>
      </c>
      <c r="I7553" s="7">
        <v>0</v>
      </c>
      <c r="J7553" s="7">
        <v>0</v>
      </c>
      <c r="L7553" s="7">
        <f>VartojimasGamyba!H7549</f>
        <v>0.255</v>
      </c>
      <c r="M7553" s="15">
        <f t="shared" si="1132"/>
        <v>0</v>
      </c>
      <c r="N7553" s="7">
        <f t="shared" si="1133"/>
        <v>0</v>
      </c>
      <c r="O7553" s="7">
        <f t="shared" si="1134"/>
        <v>0</v>
      </c>
      <c r="R7553" s="7"/>
      <c r="S7553" s="47">
        <f t="shared" si="1135"/>
        <v>0.13800000000000001</v>
      </c>
      <c r="T7553" s="47">
        <f t="shared" si="1136"/>
        <v>0.13800000000000001</v>
      </c>
      <c r="U7553" s="47">
        <f t="shared" si="1137"/>
        <v>181.23000000000002</v>
      </c>
      <c r="V7553" s="47">
        <f t="shared" si="1138"/>
        <v>69.36</v>
      </c>
      <c r="W7553" s="11"/>
    </row>
    <row r="7554" spans="1:23" x14ac:dyDescent="0.45">
      <c r="A7554" t="s">
        <v>7559</v>
      </c>
      <c r="B7554">
        <v>68.42</v>
      </c>
      <c r="D7554" s="9" t="str">
        <f>VartojimasGamyba!J7550</f>
        <v>2024-07-11-12</v>
      </c>
      <c r="E7554" s="8">
        <f>VartojimasGamyba!G7550</f>
        <v>0.113</v>
      </c>
      <c r="F7554" s="11"/>
      <c r="G7554" s="7">
        <f t="shared" si="1140"/>
        <v>7.0707777777777778</v>
      </c>
      <c r="H7554" s="7">
        <v>1.4210000000000005</v>
      </c>
      <c r="I7554" s="7">
        <v>0</v>
      </c>
      <c r="J7554" s="7">
        <v>0</v>
      </c>
      <c r="L7554" s="7">
        <f>VartojimasGamyba!H7550</f>
        <v>1.534</v>
      </c>
      <c r="M7554" s="15">
        <f t="shared" si="1132"/>
        <v>0</v>
      </c>
      <c r="N7554" s="7">
        <f t="shared" si="1133"/>
        <v>0</v>
      </c>
      <c r="O7554" s="7">
        <f t="shared" si="1134"/>
        <v>0</v>
      </c>
      <c r="R7554" s="7"/>
      <c r="S7554" s="47">
        <f t="shared" si="1135"/>
        <v>1.421</v>
      </c>
      <c r="T7554" s="47">
        <f t="shared" si="1136"/>
        <v>1.421</v>
      </c>
      <c r="U7554" s="47">
        <f t="shared" si="1137"/>
        <v>168.71</v>
      </c>
      <c r="V7554" s="47">
        <f t="shared" si="1138"/>
        <v>56.84</v>
      </c>
      <c r="W7554" s="11"/>
    </row>
    <row r="7555" spans="1:23" x14ac:dyDescent="0.45">
      <c r="A7555" t="s">
        <v>7560</v>
      </c>
      <c r="B7555">
        <v>60.34</v>
      </c>
      <c r="D7555" s="9" t="str">
        <f>VartojimasGamyba!J7551</f>
        <v>2024-07-11-13</v>
      </c>
      <c r="E7555" s="8">
        <f>VartojimasGamyba!G7551</f>
        <v>8.3000000000000004E-2</v>
      </c>
      <c r="F7555" s="11"/>
      <c r="G7555" s="7">
        <f t="shared" si="1140"/>
        <v>7.2847777777777782</v>
      </c>
      <c r="H7555" s="7">
        <v>0.21399999999999997</v>
      </c>
      <c r="I7555" s="7">
        <v>0</v>
      </c>
      <c r="J7555" s="7">
        <v>0</v>
      </c>
      <c r="L7555" s="7">
        <f>VartojimasGamyba!H7551</f>
        <v>0.29699999999999999</v>
      </c>
      <c r="M7555" s="15">
        <f t="shared" si="1132"/>
        <v>0</v>
      </c>
      <c r="N7555" s="7">
        <f t="shared" si="1133"/>
        <v>0</v>
      </c>
      <c r="O7555" s="7">
        <f t="shared" si="1134"/>
        <v>0</v>
      </c>
      <c r="R7555" s="7"/>
      <c r="S7555" s="47">
        <f t="shared" si="1135"/>
        <v>0.21399999999999997</v>
      </c>
      <c r="T7555" s="47">
        <f t="shared" si="1136"/>
        <v>0.21399999999999997</v>
      </c>
      <c r="U7555" s="47">
        <f t="shared" si="1137"/>
        <v>160.63</v>
      </c>
      <c r="V7555" s="47">
        <f t="shared" si="1138"/>
        <v>48.760000000000005</v>
      </c>
      <c r="W7555" s="11"/>
    </row>
    <row r="7556" spans="1:23" x14ac:dyDescent="0.45">
      <c r="A7556" t="s">
        <v>7561</v>
      </c>
      <c r="B7556">
        <v>50</v>
      </c>
      <c r="D7556" s="9" t="str">
        <f>VartojimasGamyba!J7552</f>
        <v>2024-07-11-14</v>
      </c>
      <c r="E7556" s="8">
        <f>VartojimasGamyba!G7552</f>
        <v>7.9000000000000001E-2</v>
      </c>
      <c r="F7556" s="11"/>
      <c r="G7556" s="7">
        <f t="shared" si="1140"/>
        <v>8.507777777777779</v>
      </c>
      <c r="H7556" s="7">
        <v>1.2230000000000001</v>
      </c>
      <c r="I7556" s="7">
        <v>0</v>
      </c>
      <c r="J7556" s="7">
        <v>0</v>
      </c>
      <c r="L7556" s="7">
        <f>VartojimasGamyba!H7552</f>
        <v>1.302</v>
      </c>
      <c r="M7556" s="15">
        <f t="shared" si="1132"/>
        <v>0</v>
      </c>
      <c r="N7556" s="7">
        <f t="shared" si="1133"/>
        <v>0</v>
      </c>
      <c r="O7556" s="7">
        <f t="shared" si="1134"/>
        <v>0</v>
      </c>
      <c r="R7556" s="7"/>
      <c r="S7556" s="47">
        <f t="shared" si="1135"/>
        <v>1.2230000000000001</v>
      </c>
      <c r="T7556" s="47">
        <f t="shared" si="1136"/>
        <v>1.2230000000000001</v>
      </c>
      <c r="U7556" s="47">
        <f t="shared" si="1137"/>
        <v>150.29000000000002</v>
      </c>
      <c r="V7556" s="47">
        <f t="shared" si="1138"/>
        <v>38.42</v>
      </c>
      <c r="W7556" s="11"/>
    </row>
    <row r="7557" spans="1:23" x14ac:dyDescent="0.45">
      <c r="A7557" t="s">
        <v>7562</v>
      </c>
      <c r="B7557">
        <v>83.79</v>
      </c>
      <c r="D7557" s="9" t="str">
        <f>VartojimasGamyba!J7553</f>
        <v>2024-07-11-15</v>
      </c>
      <c r="E7557" s="8">
        <f>VartojimasGamyba!G7553</f>
        <v>2.1080000000000001</v>
      </c>
      <c r="F7557" s="11"/>
      <c r="G7557" s="7">
        <f t="shared" si="1140"/>
        <v>6.7433333333333341</v>
      </c>
      <c r="H7557" s="7">
        <v>0</v>
      </c>
      <c r="I7557" s="7">
        <v>1.7644444444444447</v>
      </c>
      <c r="J7557" s="7">
        <v>0</v>
      </c>
      <c r="L7557" s="7">
        <f>VartojimasGamyba!H7553</f>
        <v>0.52</v>
      </c>
      <c r="M7557" s="15">
        <f t="shared" si="1132"/>
        <v>0</v>
      </c>
      <c r="N7557" s="7">
        <f t="shared" si="1133"/>
        <v>0</v>
      </c>
      <c r="O7557" s="7">
        <f t="shared" si="1134"/>
        <v>0</v>
      </c>
      <c r="R7557" s="7"/>
      <c r="S7557" s="47">
        <f t="shared" si="1135"/>
        <v>0</v>
      </c>
      <c r="T7557" s="47">
        <f t="shared" si="1136"/>
        <v>0</v>
      </c>
      <c r="U7557" s="47">
        <f t="shared" si="1137"/>
        <v>184.08</v>
      </c>
      <c r="V7557" s="47">
        <f t="shared" si="1138"/>
        <v>72.210000000000008</v>
      </c>
      <c r="W7557" s="11"/>
    </row>
    <row r="7558" spans="1:23" x14ac:dyDescent="0.45">
      <c r="A7558" t="s">
        <v>7563</v>
      </c>
      <c r="B7558">
        <v>72.95</v>
      </c>
      <c r="D7558" s="9" t="str">
        <f>VartojimasGamyba!J7554</f>
        <v>2024-07-11-16</v>
      </c>
      <c r="E7558" s="8">
        <f>VartojimasGamyba!G7554</f>
        <v>0.189</v>
      </c>
      <c r="F7558" s="11"/>
      <c r="G7558" s="7">
        <f t="shared" si="1140"/>
        <v>6.6955555555555559</v>
      </c>
      <c r="H7558" s="7">
        <v>0</v>
      </c>
      <c r="I7558" s="7">
        <v>4.777777777777778E-2</v>
      </c>
      <c r="J7558" s="7">
        <v>0</v>
      </c>
      <c r="L7558" s="7">
        <f>VartojimasGamyba!H7554</f>
        <v>0.14599999999999999</v>
      </c>
      <c r="M7558" s="15">
        <f t="shared" si="1132"/>
        <v>0</v>
      </c>
      <c r="N7558" s="7">
        <f t="shared" si="1133"/>
        <v>0</v>
      </c>
      <c r="O7558" s="7">
        <f t="shared" si="1134"/>
        <v>0</v>
      </c>
      <c r="R7558" s="7"/>
      <c r="S7558" s="47">
        <f t="shared" si="1135"/>
        <v>0</v>
      </c>
      <c r="T7558" s="47">
        <f t="shared" si="1136"/>
        <v>0</v>
      </c>
      <c r="U7558" s="47">
        <f t="shared" si="1137"/>
        <v>173.24</v>
      </c>
      <c r="V7558" s="47">
        <f t="shared" si="1138"/>
        <v>61.370000000000005</v>
      </c>
      <c r="W7558" s="11"/>
    </row>
    <row r="7559" spans="1:23" x14ac:dyDescent="0.45">
      <c r="A7559" t="s">
        <v>7564</v>
      </c>
      <c r="B7559">
        <v>93.26</v>
      </c>
      <c r="D7559" s="9" t="str">
        <f>VartojimasGamyba!J7555</f>
        <v>2024-07-11-17</v>
      </c>
      <c r="E7559" s="8">
        <f>VartojimasGamyba!G7555</f>
        <v>0.246</v>
      </c>
      <c r="F7559" s="11"/>
      <c r="G7559" s="7">
        <f t="shared" si="1140"/>
        <v>6.46</v>
      </c>
      <c r="H7559" s="7">
        <v>0</v>
      </c>
      <c r="I7559" s="7">
        <v>0.23555555555555555</v>
      </c>
      <c r="J7559" s="7">
        <v>0</v>
      </c>
      <c r="L7559" s="7">
        <f>VartojimasGamyba!H7555</f>
        <v>3.4000000000000002E-2</v>
      </c>
      <c r="M7559" s="15">
        <f t="shared" ref="M7559:M7622" si="1141">E7559+H7559-I7559*$J$2+J7559-L7559</f>
        <v>0</v>
      </c>
      <c r="N7559" s="7">
        <f t="shared" ref="N7559:N7622" si="1142">M7559*U7559-J7559*V7559</f>
        <v>0</v>
      </c>
      <c r="O7559" s="7">
        <f t="shared" ref="O7559:O7622" si="1143">(M7559)*(B7559+$Z$21)</f>
        <v>0</v>
      </c>
      <c r="R7559" s="7"/>
      <c r="S7559" s="47">
        <f t="shared" ref="S7559:S7622" si="1144">M7559+IF((L7559-E7559)&gt;0,(L7559-E7559),0)</f>
        <v>0</v>
      </c>
      <c r="T7559" s="47">
        <f t="shared" ref="T7559:T7622" si="1145">IF(L7559-E7559&lt;0,0,L7559-E7559)</f>
        <v>0</v>
      </c>
      <c r="U7559" s="47">
        <f t="shared" ref="U7559:U7622" si="1146">B7559+$Z$21</f>
        <v>193.55</v>
      </c>
      <c r="V7559" s="47">
        <f t="shared" ref="V7559:V7622" si="1147">B7559+$Z$20</f>
        <v>81.680000000000007</v>
      </c>
      <c r="W7559" s="11"/>
    </row>
    <row r="7560" spans="1:23" x14ac:dyDescent="0.45">
      <c r="A7560" t="s">
        <v>7565</v>
      </c>
      <c r="B7560">
        <v>129.32</v>
      </c>
      <c r="D7560" s="9" t="str">
        <f>VartojimasGamyba!J7556</f>
        <v>2024-07-11-18</v>
      </c>
      <c r="E7560" s="8">
        <f>VartojimasGamyba!G7556</f>
        <v>0.29399999999999998</v>
      </c>
      <c r="F7560" s="11"/>
      <c r="G7560" s="7">
        <f t="shared" si="1140"/>
        <v>6.1633333333333331</v>
      </c>
      <c r="H7560" s="7">
        <v>0</v>
      </c>
      <c r="I7560" s="7">
        <v>0.29666666666666658</v>
      </c>
      <c r="J7560" s="7">
        <v>0</v>
      </c>
      <c r="L7560" s="7">
        <f>VartojimasGamyba!H7556</f>
        <v>2.7E-2</v>
      </c>
      <c r="M7560" s="15">
        <f t="shared" si="1141"/>
        <v>7.9797279894933126E-17</v>
      </c>
      <c r="N7560" s="7">
        <f t="shared" si="1142"/>
        <v>1.8322253436675597E-14</v>
      </c>
      <c r="O7560" s="7">
        <f t="shared" si="1143"/>
        <v>1.8322253436675597E-14</v>
      </c>
      <c r="R7560" s="7"/>
      <c r="S7560" s="47">
        <f t="shared" si="1144"/>
        <v>7.9797279894933126E-17</v>
      </c>
      <c r="T7560" s="47">
        <f t="shared" si="1145"/>
        <v>0</v>
      </c>
      <c r="U7560" s="47">
        <f t="shared" si="1146"/>
        <v>229.61</v>
      </c>
      <c r="V7560" s="47">
        <f t="shared" si="1147"/>
        <v>117.74</v>
      </c>
      <c r="W7560" s="11"/>
    </row>
    <row r="7561" spans="1:23" x14ac:dyDescent="0.45">
      <c r="A7561" t="s">
        <v>7566</v>
      </c>
      <c r="B7561">
        <v>150.08000000000001</v>
      </c>
      <c r="D7561" s="9" t="str">
        <f>VartojimasGamyba!J7557</f>
        <v>2024-07-11-19</v>
      </c>
      <c r="E7561" s="8">
        <f>VartojimasGamyba!G7557</f>
        <v>0.32800000000000001</v>
      </c>
      <c r="F7561" s="11"/>
      <c r="G7561" s="7">
        <f t="shared" si="1140"/>
        <v>5.7988888888888885</v>
      </c>
      <c r="H7561" s="7">
        <v>0</v>
      </c>
      <c r="I7561" s="7">
        <v>0.36444444444444446</v>
      </c>
      <c r="J7561" s="7">
        <v>0</v>
      </c>
      <c r="L7561" s="7">
        <f>VartojimasGamyba!H7557</f>
        <v>0</v>
      </c>
      <c r="M7561" s="15">
        <f t="shared" si="1141"/>
        <v>0</v>
      </c>
      <c r="N7561" s="7">
        <f t="shared" si="1142"/>
        <v>0</v>
      </c>
      <c r="O7561" s="7">
        <f t="shared" si="1143"/>
        <v>0</v>
      </c>
      <c r="R7561" s="7"/>
      <c r="S7561" s="47">
        <f t="shared" si="1144"/>
        <v>0</v>
      </c>
      <c r="T7561" s="47">
        <f t="shared" si="1145"/>
        <v>0</v>
      </c>
      <c r="U7561" s="47">
        <f t="shared" si="1146"/>
        <v>250.37</v>
      </c>
      <c r="V7561" s="47">
        <f t="shared" si="1147"/>
        <v>138.5</v>
      </c>
      <c r="W7561" s="11"/>
    </row>
    <row r="7562" spans="1:23" x14ac:dyDescent="0.45">
      <c r="A7562" t="s">
        <v>7567</v>
      </c>
      <c r="B7562">
        <v>250.07</v>
      </c>
      <c r="D7562" s="9" t="str">
        <f>VartojimasGamyba!J7558</f>
        <v>2024-07-11-20</v>
      </c>
      <c r="E7562" s="8">
        <f>VartojimasGamyba!G7558</f>
        <v>0.191</v>
      </c>
      <c r="F7562" s="11"/>
      <c r="G7562" s="7">
        <f t="shared" si="1140"/>
        <v>5.586666666666666</v>
      </c>
      <c r="H7562" s="7">
        <v>0</v>
      </c>
      <c r="I7562" s="7">
        <v>0.21222222222222223</v>
      </c>
      <c r="J7562" s="7">
        <v>0</v>
      </c>
      <c r="L7562" s="7">
        <f>VartojimasGamyba!H7558</f>
        <v>0</v>
      </c>
      <c r="M7562" s="15">
        <f t="shared" si="1141"/>
        <v>0</v>
      </c>
      <c r="N7562" s="7">
        <f t="shared" si="1142"/>
        <v>0</v>
      </c>
      <c r="O7562" s="7">
        <f t="shared" si="1143"/>
        <v>0</v>
      </c>
      <c r="P7562" s="7" t="s">
        <v>8873</v>
      </c>
      <c r="R7562" s="7"/>
      <c r="S7562" s="47">
        <f t="shared" si="1144"/>
        <v>0</v>
      </c>
      <c r="T7562" s="47">
        <f t="shared" si="1145"/>
        <v>0</v>
      </c>
      <c r="U7562" s="47">
        <f t="shared" si="1146"/>
        <v>350.36</v>
      </c>
      <c r="V7562" s="47">
        <f t="shared" si="1147"/>
        <v>238.48999999999998</v>
      </c>
      <c r="W7562" s="11"/>
    </row>
    <row r="7563" spans="1:23" x14ac:dyDescent="0.45">
      <c r="A7563" t="s">
        <v>7568</v>
      </c>
      <c r="B7563">
        <v>265.64999999999998</v>
      </c>
      <c r="D7563" s="9" t="str">
        <f>VartojimasGamyba!J7559</f>
        <v>2024-07-11-21</v>
      </c>
      <c r="E7563" s="8">
        <f>VartojimasGamyba!G7559</f>
        <v>0.19600000000000001</v>
      </c>
      <c r="F7563" s="11"/>
      <c r="G7563" s="7">
        <f t="shared" si="1140"/>
        <v>5.3688888888888879</v>
      </c>
      <c r="H7563" s="7">
        <v>0</v>
      </c>
      <c r="I7563" s="7">
        <v>0.21777777777777779</v>
      </c>
      <c r="J7563" s="7">
        <v>0</v>
      </c>
      <c r="L7563" s="7">
        <f>VartojimasGamyba!H7559</f>
        <v>0</v>
      </c>
      <c r="M7563" s="15">
        <f t="shared" si="1141"/>
        <v>0</v>
      </c>
      <c r="N7563" s="7">
        <f t="shared" si="1142"/>
        <v>0</v>
      </c>
      <c r="O7563" s="7">
        <f t="shared" si="1143"/>
        <v>0</v>
      </c>
      <c r="P7563" s="7">
        <f>SUM(N7542:N7565)</f>
        <v>-314.22960999999998</v>
      </c>
      <c r="R7563" s="7"/>
      <c r="S7563" s="47">
        <f t="shared" si="1144"/>
        <v>0</v>
      </c>
      <c r="T7563" s="47">
        <f t="shared" si="1145"/>
        <v>0</v>
      </c>
      <c r="U7563" s="47">
        <f t="shared" si="1146"/>
        <v>365.94</v>
      </c>
      <c r="V7563" s="47">
        <f t="shared" si="1147"/>
        <v>254.06999999999996</v>
      </c>
      <c r="W7563" s="11"/>
    </row>
    <row r="7564" spans="1:23" x14ac:dyDescent="0.45">
      <c r="A7564" t="s">
        <v>7569</v>
      </c>
      <c r="B7564">
        <v>239.99</v>
      </c>
      <c r="D7564" s="9" t="str">
        <f>VartojimasGamyba!J7560</f>
        <v>2024-07-11-22</v>
      </c>
      <c r="E7564" s="8">
        <f>VartojimasGamyba!G7560</f>
        <v>0.20499999999999999</v>
      </c>
      <c r="F7564" s="11"/>
      <c r="G7564" s="7">
        <f t="shared" si="1140"/>
        <v>5.1411111111111101</v>
      </c>
      <c r="H7564" s="7">
        <v>0</v>
      </c>
      <c r="I7564" s="7">
        <v>0.22777777777777777</v>
      </c>
      <c r="J7564" s="7">
        <v>0</v>
      </c>
      <c r="L7564" s="7">
        <f>VartojimasGamyba!H7560</f>
        <v>0</v>
      </c>
      <c r="M7564" s="15">
        <f t="shared" si="1141"/>
        <v>0</v>
      </c>
      <c r="N7564" s="7">
        <f t="shared" si="1142"/>
        <v>0</v>
      </c>
      <c r="O7564" s="7">
        <f t="shared" si="1143"/>
        <v>0</v>
      </c>
      <c r="P7564" s="7" t="s">
        <v>8872</v>
      </c>
      <c r="R7564" s="7"/>
      <c r="S7564" s="47">
        <f t="shared" si="1144"/>
        <v>0</v>
      </c>
      <c r="T7564" s="47">
        <f t="shared" si="1145"/>
        <v>0</v>
      </c>
      <c r="U7564" s="47">
        <f t="shared" si="1146"/>
        <v>340.28000000000003</v>
      </c>
      <c r="V7564" s="47">
        <f t="shared" si="1147"/>
        <v>228.41</v>
      </c>
      <c r="W7564" s="11"/>
    </row>
    <row r="7565" spans="1:23" x14ac:dyDescent="0.45">
      <c r="A7565" t="s">
        <v>7570</v>
      </c>
      <c r="B7565">
        <v>121.59</v>
      </c>
      <c r="D7565" s="9" t="str">
        <f>VartojimasGamyba!J7561</f>
        <v>2024-07-11-23</v>
      </c>
      <c r="E7565" s="8">
        <f>VartojimasGamyba!G7561</f>
        <v>0.127</v>
      </c>
      <c r="F7565" s="11"/>
      <c r="G7565" s="7">
        <f t="shared" si="1140"/>
        <v>4.9999999999999991</v>
      </c>
      <c r="H7565" s="7">
        <v>0</v>
      </c>
      <c r="I7565" s="7">
        <v>0.14111111111111113</v>
      </c>
      <c r="J7565" s="7">
        <v>0</v>
      </c>
      <c r="L7565" s="7">
        <f>VartojimasGamyba!H7561</f>
        <v>0</v>
      </c>
      <c r="M7565" s="15">
        <f t="shared" si="1141"/>
        <v>-2.7755575615628914E-17</v>
      </c>
      <c r="N7565" s="7">
        <f t="shared" si="1142"/>
        <v>-6.1584071175957432E-15</v>
      </c>
      <c r="O7565" s="7">
        <f t="shared" si="1143"/>
        <v>-6.1584071175957432E-15</v>
      </c>
      <c r="P7565" s="7">
        <f>SUM(O7542:O7565)</f>
        <v>2.9399659789985932E-14</v>
      </c>
      <c r="Q7565" s="7">
        <f>SUMPRODUCT(B7542:B7565,E7542:E7565)+SUM(E7542:E7565)*$Z$21-SUMPRODUCT(B7542:B7565,L7542:L7565)+SUM(L7542:L7565)*ABS($Z$20)</f>
        <v>513.57533000000024</v>
      </c>
      <c r="R7565" s="7"/>
      <c r="S7565" s="47">
        <f t="shared" si="1144"/>
        <v>-2.7755575615628914E-17</v>
      </c>
      <c r="T7565" s="47">
        <f t="shared" si="1145"/>
        <v>0</v>
      </c>
      <c r="U7565" s="47">
        <f t="shared" si="1146"/>
        <v>221.88</v>
      </c>
      <c r="V7565" s="47">
        <f t="shared" si="1147"/>
        <v>110.01</v>
      </c>
      <c r="W7565" s="11">
        <f>IF(P7565&lt;&gt;Q7565,1,0)</f>
        <v>1</v>
      </c>
    </row>
    <row r="7566" spans="1:23" x14ac:dyDescent="0.45">
      <c r="A7566" t="s">
        <v>7571</v>
      </c>
      <c r="B7566">
        <v>180.73</v>
      </c>
      <c r="D7566" s="1" t="str">
        <f>VartojimasGamyba!J7562</f>
        <v>2024-07-12-00</v>
      </c>
      <c r="E7566" s="7">
        <f>VartojimasGamyba!G7562</f>
        <v>0.129</v>
      </c>
      <c r="F7566" s="11"/>
      <c r="G7566" s="12">
        <f>G7565+H7566-I7566</f>
        <v>4.8566666666666656</v>
      </c>
      <c r="H7566" s="12">
        <v>0</v>
      </c>
      <c r="I7566" s="12">
        <v>0.14333333333333334</v>
      </c>
      <c r="J7566" s="12">
        <v>0</v>
      </c>
      <c r="K7566" s="12"/>
      <c r="L7566" s="12">
        <f>VartojimasGamyba!H7562</f>
        <v>0</v>
      </c>
      <c r="M7566" s="19">
        <f t="shared" si="1141"/>
        <v>0</v>
      </c>
      <c r="N7566" s="7">
        <f t="shared" si="1142"/>
        <v>0</v>
      </c>
      <c r="O7566" s="7">
        <f t="shared" si="1143"/>
        <v>0</v>
      </c>
      <c r="R7566" s="20" t="s">
        <v>8783</v>
      </c>
      <c r="S7566" s="47">
        <f t="shared" si="1144"/>
        <v>0</v>
      </c>
      <c r="T7566" s="47">
        <f t="shared" si="1145"/>
        <v>0</v>
      </c>
      <c r="U7566" s="47">
        <f t="shared" si="1146"/>
        <v>281.02</v>
      </c>
      <c r="V7566" s="47">
        <f t="shared" si="1147"/>
        <v>169.14999999999998</v>
      </c>
      <c r="W7566" s="11"/>
    </row>
    <row r="7567" spans="1:23" x14ac:dyDescent="0.45">
      <c r="A7567" t="s">
        <v>7572</v>
      </c>
      <c r="B7567">
        <v>142.19999999999999</v>
      </c>
      <c r="D7567" s="1" t="str">
        <f>VartojimasGamyba!J7563</f>
        <v>2024-07-12-01</v>
      </c>
      <c r="E7567" s="7">
        <f>VartojimasGamyba!G7563</f>
        <v>0.21099999999999999</v>
      </c>
      <c r="F7567" s="11"/>
      <c r="G7567" s="12">
        <f t="shared" ref="G7567:G7589" si="1148">G7566+H7567-I7567</f>
        <v>4.6222222222222209</v>
      </c>
      <c r="H7567" s="12">
        <v>0</v>
      </c>
      <c r="I7567" s="12">
        <v>0.23444444444444446</v>
      </c>
      <c r="J7567" s="12">
        <v>0</v>
      </c>
      <c r="K7567" s="12"/>
      <c r="L7567" s="12">
        <f>VartojimasGamyba!H7563</f>
        <v>0</v>
      </c>
      <c r="M7567" s="19">
        <f t="shared" si="1141"/>
        <v>-2.7755575615628914E-17</v>
      </c>
      <c r="N7567" s="7">
        <f t="shared" si="1142"/>
        <v>-6.7304495310338555E-15</v>
      </c>
      <c r="O7567" s="7">
        <f t="shared" si="1143"/>
        <v>-6.7304495310338555E-15</v>
      </c>
      <c r="R7567" s="7"/>
      <c r="S7567" s="47">
        <f t="shared" si="1144"/>
        <v>-2.7755575615628914E-17</v>
      </c>
      <c r="T7567" s="47">
        <f t="shared" si="1145"/>
        <v>0</v>
      </c>
      <c r="U7567" s="47">
        <f t="shared" si="1146"/>
        <v>242.49</v>
      </c>
      <c r="V7567" s="47">
        <f t="shared" si="1147"/>
        <v>130.61999999999998</v>
      </c>
      <c r="W7567" s="11"/>
    </row>
    <row r="7568" spans="1:23" x14ac:dyDescent="0.45">
      <c r="A7568" t="s">
        <v>7573</v>
      </c>
      <c r="B7568">
        <v>107.42</v>
      </c>
      <c r="D7568" s="1" t="str">
        <f>VartojimasGamyba!J7564</f>
        <v>2024-07-12-02</v>
      </c>
      <c r="E7568" s="7">
        <f>VartojimasGamyba!G7564</f>
        <v>0.23699999999999999</v>
      </c>
      <c r="F7568" s="11"/>
      <c r="G7568" s="12">
        <f t="shared" si="1148"/>
        <v>4.3588888888888873</v>
      </c>
      <c r="H7568" s="12">
        <v>0</v>
      </c>
      <c r="I7568" s="12">
        <v>0.26333333333333331</v>
      </c>
      <c r="J7568" s="12">
        <v>0</v>
      </c>
      <c r="K7568" s="12"/>
      <c r="L7568" s="12">
        <f>VartojimasGamyba!H7564</f>
        <v>0</v>
      </c>
      <c r="M7568" s="19">
        <f t="shared" si="1141"/>
        <v>0</v>
      </c>
      <c r="N7568" s="7">
        <f t="shared" si="1142"/>
        <v>0</v>
      </c>
      <c r="O7568" s="7">
        <f t="shared" si="1143"/>
        <v>0</v>
      </c>
      <c r="R7568" s="7"/>
      <c r="S7568" s="47">
        <f t="shared" si="1144"/>
        <v>0</v>
      </c>
      <c r="T7568" s="47">
        <f t="shared" si="1145"/>
        <v>0</v>
      </c>
      <c r="U7568" s="47">
        <f t="shared" si="1146"/>
        <v>207.71</v>
      </c>
      <c r="V7568" s="47">
        <f t="shared" si="1147"/>
        <v>95.84</v>
      </c>
      <c r="W7568" s="11"/>
    </row>
    <row r="7569" spans="1:23" x14ac:dyDescent="0.45">
      <c r="A7569" t="s">
        <v>7574</v>
      </c>
      <c r="B7569">
        <v>95.26</v>
      </c>
      <c r="D7569" s="1" t="str">
        <f>VartojimasGamyba!J7565</f>
        <v>2024-07-12-03</v>
      </c>
      <c r="E7569" s="7">
        <f>VartojimasGamyba!G7565</f>
        <v>0.252</v>
      </c>
      <c r="F7569" s="11"/>
      <c r="G7569" s="12">
        <f t="shared" si="1148"/>
        <v>4.1055555555555543</v>
      </c>
      <c r="H7569" s="12">
        <v>0</v>
      </c>
      <c r="I7569" s="12">
        <v>0.25333333333333335</v>
      </c>
      <c r="J7569" s="12">
        <v>0</v>
      </c>
      <c r="K7569" s="12"/>
      <c r="L7569" s="12">
        <f>VartojimasGamyba!H7565</f>
        <v>2.4E-2</v>
      </c>
      <c r="M7569" s="19">
        <f t="shared" si="1141"/>
        <v>-3.4694469519536142E-17</v>
      </c>
      <c r="N7569" s="7">
        <f t="shared" si="1142"/>
        <v>-6.7845035145452925E-15</v>
      </c>
      <c r="O7569" s="7">
        <f t="shared" si="1143"/>
        <v>-6.7845035145452925E-15</v>
      </c>
      <c r="R7569" s="7"/>
      <c r="S7569" s="47">
        <f t="shared" si="1144"/>
        <v>-3.4694469519536142E-17</v>
      </c>
      <c r="T7569" s="47">
        <f t="shared" si="1145"/>
        <v>0</v>
      </c>
      <c r="U7569" s="47">
        <f t="shared" si="1146"/>
        <v>195.55</v>
      </c>
      <c r="V7569" s="47">
        <f t="shared" si="1147"/>
        <v>83.68</v>
      </c>
      <c r="W7569" s="11"/>
    </row>
    <row r="7570" spans="1:23" x14ac:dyDescent="0.45">
      <c r="A7570" t="s">
        <v>7575</v>
      </c>
      <c r="B7570">
        <v>92.5</v>
      </c>
      <c r="D7570" s="1" t="str">
        <f>VartojimasGamyba!J7566</f>
        <v>2024-07-12-04</v>
      </c>
      <c r="E7570" s="7">
        <f>VartojimasGamyba!G7566</f>
        <v>5.2999999999999999E-2</v>
      </c>
      <c r="F7570" s="11"/>
      <c r="G7570" s="12">
        <f t="shared" si="1148"/>
        <v>4.1055555555555552</v>
      </c>
      <c r="H7570" s="12">
        <v>8.8817841970012523E-16</v>
      </c>
      <c r="I7570" s="12">
        <v>0</v>
      </c>
      <c r="J7570" s="12">
        <v>0.153</v>
      </c>
      <c r="K7570" s="12"/>
      <c r="L7570" s="12">
        <f>VartojimasGamyba!H7566</f>
        <v>0.20599999999999999</v>
      </c>
      <c r="M7570" s="19">
        <f t="shared" si="1141"/>
        <v>8.8817841970012523E-16</v>
      </c>
      <c r="N7570" s="7">
        <f t="shared" si="1142"/>
        <v>-12.38075999999983</v>
      </c>
      <c r="O7570" s="7">
        <f t="shared" si="1143"/>
        <v>1.7123191753398716E-13</v>
      </c>
      <c r="R7570" s="7"/>
      <c r="S7570" s="47">
        <f t="shared" si="1144"/>
        <v>0.15300000000000089</v>
      </c>
      <c r="T7570" s="47">
        <f t="shared" si="1145"/>
        <v>0.153</v>
      </c>
      <c r="U7570" s="47">
        <f t="shared" si="1146"/>
        <v>192.79000000000002</v>
      </c>
      <c r="V7570" s="47">
        <f t="shared" si="1147"/>
        <v>80.92</v>
      </c>
      <c r="W7570" s="11"/>
    </row>
    <row r="7571" spans="1:23" x14ac:dyDescent="0.45">
      <c r="A7571" t="s">
        <v>7576</v>
      </c>
      <c r="B7571">
        <v>94.14</v>
      </c>
      <c r="D7571" s="1" t="str">
        <f>VartojimasGamyba!J7567</f>
        <v>2024-07-12-05</v>
      </c>
      <c r="E7571" s="7">
        <f>VartojimasGamyba!G7567</f>
        <v>9.1999999999999998E-2</v>
      </c>
      <c r="F7571" s="11"/>
      <c r="G7571" s="12">
        <f t="shared" si="1148"/>
        <v>4.1055555555555552</v>
      </c>
      <c r="H7571" s="12">
        <v>0</v>
      </c>
      <c r="I7571" s="12">
        <v>0</v>
      </c>
      <c r="J7571" s="12">
        <v>0.22400000000000003</v>
      </c>
      <c r="K7571" s="12"/>
      <c r="L7571" s="12">
        <f>VartojimasGamyba!H7567</f>
        <v>0.316</v>
      </c>
      <c r="M7571" s="19">
        <f t="shared" si="1141"/>
        <v>0</v>
      </c>
      <c r="N7571" s="7">
        <f t="shared" si="1142"/>
        <v>-18.493440000000003</v>
      </c>
      <c r="O7571" s="7">
        <f t="shared" si="1143"/>
        <v>0</v>
      </c>
      <c r="R7571" s="7"/>
      <c r="S7571" s="47">
        <f t="shared" si="1144"/>
        <v>0.224</v>
      </c>
      <c r="T7571" s="47">
        <f t="shared" si="1145"/>
        <v>0.224</v>
      </c>
      <c r="U7571" s="47">
        <f t="shared" si="1146"/>
        <v>194.43</v>
      </c>
      <c r="V7571" s="47">
        <f t="shared" si="1147"/>
        <v>82.56</v>
      </c>
      <c r="W7571" s="11"/>
    </row>
    <row r="7572" spans="1:23" x14ac:dyDescent="0.45">
      <c r="A7572" t="s">
        <v>7577</v>
      </c>
      <c r="B7572">
        <v>100.34</v>
      </c>
      <c r="D7572" s="1" t="str">
        <f>VartojimasGamyba!J7568</f>
        <v>2024-07-12-06</v>
      </c>
      <c r="E7572" s="7">
        <f>VartojimasGamyba!G7568</f>
        <v>0.45100000000000001</v>
      </c>
      <c r="F7572" s="11"/>
      <c r="G7572" s="12">
        <f t="shared" si="1148"/>
        <v>4.1055555555555552</v>
      </c>
      <c r="H7572" s="12">
        <v>0</v>
      </c>
      <c r="I7572" s="12">
        <v>0</v>
      </c>
      <c r="J7572" s="12">
        <v>0.59599999999999986</v>
      </c>
      <c r="K7572" s="12"/>
      <c r="L7572" s="12">
        <f>VartojimasGamyba!H7568</f>
        <v>1.0469999999999999</v>
      </c>
      <c r="M7572" s="19">
        <f t="shared" si="1141"/>
        <v>0</v>
      </c>
      <c r="N7572" s="7">
        <f t="shared" si="1142"/>
        <v>-52.900959999999991</v>
      </c>
      <c r="O7572" s="7">
        <f t="shared" si="1143"/>
        <v>0</v>
      </c>
      <c r="R7572" s="7"/>
      <c r="S7572" s="47">
        <f t="shared" si="1144"/>
        <v>0.59599999999999986</v>
      </c>
      <c r="T7572" s="47">
        <f t="shared" si="1145"/>
        <v>0.59599999999999986</v>
      </c>
      <c r="U7572" s="47">
        <f t="shared" si="1146"/>
        <v>200.63</v>
      </c>
      <c r="V7572" s="47">
        <f t="shared" si="1147"/>
        <v>88.76</v>
      </c>
      <c r="W7572" s="11"/>
    </row>
    <row r="7573" spans="1:23" x14ac:dyDescent="0.45">
      <c r="A7573" t="s">
        <v>7578</v>
      </c>
      <c r="B7573">
        <v>138.81</v>
      </c>
      <c r="D7573" s="1" t="str">
        <f>VartojimasGamyba!J7569</f>
        <v>2024-07-12-07</v>
      </c>
      <c r="E7573" s="7">
        <f>VartojimasGamyba!G7569</f>
        <v>1.8220000000000001</v>
      </c>
      <c r="F7573" s="11"/>
      <c r="G7573" s="12">
        <f t="shared" si="1148"/>
        <v>3.1166666666666663</v>
      </c>
      <c r="H7573" s="12">
        <v>0</v>
      </c>
      <c r="I7573" s="12">
        <v>0.98888888888888893</v>
      </c>
      <c r="J7573" s="12">
        <v>0</v>
      </c>
      <c r="K7573" s="12"/>
      <c r="L7573" s="12">
        <f>VartojimasGamyba!H7569</f>
        <v>0.93200000000000005</v>
      </c>
      <c r="M7573" s="19">
        <f t="shared" si="1141"/>
        <v>0</v>
      </c>
      <c r="N7573" s="7">
        <f t="shared" si="1142"/>
        <v>0</v>
      </c>
      <c r="O7573" s="7">
        <f t="shared" si="1143"/>
        <v>0</v>
      </c>
      <c r="R7573" s="7"/>
      <c r="S7573" s="47">
        <f t="shared" si="1144"/>
        <v>0</v>
      </c>
      <c r="T7573" s="47">
        <f t="shared" si="1145"/>
        <v>0</v>
      </c>
      <c r="U7573" s="47">
        <f t="shared" si="1146"/>
        <v>239.10000000000002</v>
      </c>
      <c r="V7573" s="47">
        <f t="shared" si="1147"/>
        <v>127.23</v>
      </c>
      <c r="W7573" s="11"/>
    </row>
    <row r="7574" spans="1:23" x14ac:dyDescent="0.45">
      <c r="A7574" t="s">
        <v>7579</v>
      </c>
      <c r="B7574">
        <v>157.28</v>
      </c>
      <c r="D7574" s="1" t="str">
        <f>VartojimasGamyba!J7570</f>
        <v>2024-07-12-08</v>
      </c>
      <c r="E7574" s="7">
        <f>VartojimasGamyba!G7570</f>
        <v>0.75600000000000001</v>
      </c>
      <c r="F7574" s="11"/>
      <c r="G7574" s="12">
        <f t="shared" si="1148"/>
        <v>3.1166666666666663</v>
      </c>
      <c r="H7574" s="12">
        <v>2.7755575615628914E-17</v>
      </c>
      <c r="I7574" s="12">
        <v>0</v>
      </c>
      <c r="J7574" s="12">
        <v>0.21299999999999997</v>
      </c>
      <c r="K7574" s="12"/>
      <c r="L7574" s="12">
        <f>VartojimasGamyba!H7570</f>
        <v>0.96899999999999997</v>
      </c>
      <c r="M7574" s="19">
        <f t="shared" si="1141"/>
        <v>0</v>
      </c>
      <c r="N7574" s="7">
        <f t="shared" si="1142"/>
        <v>-31.034099999999992</v>
      </c>
      <c r="O7574" s="7">
        <f t="shared" si="1143"/>
        <v>0</v>
      </c>
      <c r="R7574" s="7"/>
      <c r="S7574" s="47">
        <f t="shared" si="1144"/>
        <v>0.21299999999999997</v>
      </c>
      <c r="T7574" s="47">
        <f t="shared" si="1145"/>
        <v>0.21299999999999997</v>
      </c>
      <c r="U7574" s="47">
        <f t="shared" si="1146"/>
        <v>257.57</v>
      </c>
      <c r="V7574" s="47">
        <f t="shared" si="1147"/>
        <v>145.69999999999999</v>
      </c>
      <c r="W7574" s="11"/>
    </row>
    <row r="7575" spans="1:23" x14ac:dyDescent="0.45">
      <c r="A7575" t="s">
        <v>7580</v>
      </c>
      <c r="B7575">
        <v>121.29</v>
      </c>
      <c r="D7575" s="1" t="str">
        <f>VartojimasGamyba!J7571</f>
        <v>2024-07-12-09</v>
      </c>
      <c r="E7575" s="7">
        <f>VartojimasGamyba!G7571</f>
        <v>0.45100000000000001</v>
      </c>
      <c r="F7575" s="11"/>
      <c r="G7575" s="12">
        <f t="shared" si="1148"/>
        <v>3.1166666666666663</v>
      </c>
      <c r="H7575" s="12">
        <v>0</v>
      </c>
      <c r="I7575" s="12">
        <v>0</v>
      </c>
      <c r="J7575" s="12">
        <v>1.1299999999999999</v>
      </c>
      <c r="K7575" s="12"/>
      <c r="L7575" s="12">
        <f>VartojimasGamyba!H7571</f>
        <v>1.581</v>
      </c>
      <c r="M7575" s="19">
        <f t="shared" si="1141"/>
        <v>0</v>
      </c>
      <c r="N7575" s="7">
        <f t="shared" si="1142"/>
        <v>-123.9723</v>
      </c>
      <c r="O7575" s="7">
        <f t="shared" si="1143"/>
        <v>0</v>
      </c>
      <c r="R7575" s="7"/>
      <c r="S7575" s="47">
        <f t="shared" si="1144"/>
        <v>1.1299999999999999</v>
      </c>
      <c r="T7575" s="47">
        <f t="shared" si="1145"/>
        <v>1.1299999999999999</v>
      </c>
      <c r="U7575" s="47">
        <f t="shared" si="1146"/>
        <v>221.58</v>
      </c>
      <c r="V7575" s="47">
        <f t="shared" si="1147"/>
        <v>109.71000000000001</v>
      </c>
      <c r="W7575" s="11"/>
    </row>
    <row r="7576" spans="1:23" x14ac:dyDescent="0.45">
      <c r="A7576" t="s">
        <v>7581</v>
      </c>
      <c r="B7576">
        <v>200</v>
      </c>
      <c r="D7576" s="1" t="str">
        <f>VartojimasGamyba!J7572</f>
        <v>2024-07-12-10</v>
      </c>
      <c r="E7576" s="7">
        <f>VartojimasGamyba!G7572</f>
        <v>1.0569999999999999</v>
      </c>
      <c r="F7576" s="11"/>
      <c r="G7576" s="12">
        <f t="shared" si="1148"/>
        <v>3.1166666666666663</v>
      </c>
      <c r="H7576" s="12">
        <v>0</v>
      </c>
      <c r="I7576" s="12">
        <v>0</v>
      </c>
      <c r="J7576" s="12">
        <v>0.91200000000000014</v>
      </c>
      <c r="K7576" s="12"/>
      <c r="L7576" s="12">
        <f>VartojimasGamyba!H7572</f>
        <v>1.9690000000000001</v>
      </c>
      <c r="M7576" s="19">
        <f t="shared" si="1141"/>
        <v>0</v>
      </c>
      <c r="N7576" s="7">
        <f t="shared" si="1142"/>
        <v>-171.83904000000001</v>
      </c>
      <c r="O7576" s="7">
        <f t="shared" si="1143"/>
        <v>0</v>
      </c>
      <c r="R7576" s="7"/>
      <c r="S7576" s="47">
        <f t="shared" si="1144"/>
        <v>0.91200000000000014</v>
      </c>
      <c r="T7576" s="47">
        <f t="shared" si="1145"/>
        <v>0.91200000000000014</v>
      </c>
      <c r="U7576" s="47">
        <f t="shared" si="1146"/>
        <v>300.29000000000002</v>
      </c>
      <c r="V7576" s="47">
        <f t="shared" si="1147"/>
        <v>188.42</v>
      </c>
      <c r="W7576" s="11"/>
    </row>
    <row r="7577" spans="1:23" x14ac:dyDescent="0.45">
      <c r="A7577" t="s">
        <v>7582</v>
      </c>
      <c r="B7577">
        <v>96.48</v>
      </c>
      <c r="D7577" s="1" t="str">
        <f>VartojimasGamyba!J7573</f>
        <v>2024-07-12-11</v>
      </c>
      <c r="E7577" s="7">
        <f>VartojimasGamyba!G7573</f>
        <v>1.496</v>
      </c>
      <c r="F7577" s="11"/>
      <c r="G7577" s="12">
        <f t="shared" si="1148"/>
        <v>3.1166666666666663</v>
      </c>
      <c r="H7577" s="12">
        <v>0</v>
      </c>
      <c r="I7577" s="12">
        <v>-2.2204460492503131E-16</v>
      </c>
      <c r="J7577" s="12">
        <v>0.44199999999999995</v>
      </c>
      <c r="K7577" s="12"/>
      <c r="L7577" s="12">
        <f>VartojimasGamyba!H7573</f>
        <v>1.9379999999999999</v>
      </c>
      <c r="M7577" s="19">
        <f t="shared" si="1141"/>
        <v>0</v>
      </c>
      <c r="N7577" s="7">
        <f t="shared" si="1142"/>
        <v>-37.525799999999997</v>
      </c>
      <c r="O7577" s="7">
        <f t="shared" si="1143"/>
        <v>0</v>
      </c>
      <c r="R7577" s="7"/>
      <c r="S7577" s="47">
        <f t="shared" si="1144"/>
        <v>0.44199999999999995</v>
      </c>
      <c r="T7577" s="47">
        <f t="shared" si="1145"/>
        <v>0.44199999999999995</v>
      </c>
      <c r="U7577" s="47">
        <f t="shared" si="1146"/>
        <v>196.77</v>
      </c>
      <c r="V7577" s="47">
        <f t="shared" si="1147"/>
        <v>84.9</v>
      </c>
      <c r="W7577" s="11"/>
    </row>
    <row r="7578" spans="1:23" x14ac:dyDescent="0.45">
      <c r="A7578" t="s">
        <v>7583</v>
      </c>
      <c r="B7578">
        <v>91.48</v>
      </c>
      <c r="D7578" s="1" t="str">
        <f>VartojimasGamyba!J7574</f>
        <v>2024-07-12-12</v>
      </c>
      <c r="E7578" s="7">
        <f>VartojimasGamyba!G7574</f>
        <v>1.071</v>
      </c>
      <c r="F7578" s="11"/>
      <c r="G7578" s="12">
        <f t="shared" si="1148"/>
        <v>3.1166666666666663</v>
      </c>
      <c r="H7578" s="12">
        <v>2.2204460492503131E-16</v>
      </c>
      <c r="I7578" s="12">
        <v>0</v>
      </c>
      <c r="J7578" s="12">
        <v>1.3390000000000002</v>
      </c>
      <c r="K7578" s="12"/>
      <c r="L7578" s="12">
        <f>VartojimasGamyba!H7574</f>
        <v>2.41</v>
      </c>
      <c r="M7578" s="19">
        <f t="shared" si="1141"/>
        <v>0</v>
      </c>
      <c r="N7578" s="7">
        <f t="shared" si="1142"/>
        <v>-106.98610000000002</v>
      </c>
      <c r="O7578" s="7">
        <f t="shared" si="1143"/>
        <v>0</v>
      </c>
      <c r="R7578" s="7"/>
      <c r="S7578" s="47">
        <f t="shared" si="1144"/>
        <v>1.3390000000000002</v>
      </c>
      <c r="T7578" s="47">
        <f t="shared" si="1145"/>
        <v>1.3390000000000002</v>
      </c>
      <c r="U7578" s="47">
        <f t="shared" si="1146"/>
        <v>191.77</v>
      </c>
      <c r="V7578" s="47">
        <f t="shared" si="1147"/>
        <v>79.900000000000006</v>
      </c>
      <c r="W7578" s="11"/>
    </row>
    <row r="7579" spans="1:23" x14ac:dyDescent="0.45">
      <c r="A7579" t="s">
        <v>7584</v>
      </c>
      <c r="B7579">
        <v>86.92</v>
      </c>
      <c r="D7579" s="1" t="str">
        <f>VartojimasGamyba!J7575</f>
        <v>2024-07-12-13</v>
      </c>
      <c r="E7579" s="7">
        <f>VartojimasGamyba!G7575</f>
        <v>0</v>
      </c>
      <c r="F7579" s="11"/>
      <c r="G7579" s="12">
        <f t="shared" si="1148"/>
        <v>4.0412222222222223</v>
      </c>
      <c r="H7579" s="12">
        <v>0.92455555555555557</v>
      </c>
      <c r="I7579" s="12">
        <v>0</v>
      </c>
      <c r="J7579" s="12">
        <v>1.8384444444444443</v>
      </c>
      <c r="K7579" s="12"/>
      <c r="L7579" s="12">
        <f>VartojimasGamyba!H7575</f>
        <v>2.7629999999999999</v>
      </c>
      <c r="M7579" s="19">
        <f t="shared" si="1141"/>
        <v>0</v>
      </c>
      <c r="N7579" s="7">
        <f t="shared" si="1142"/>
        <v>-138.50840444444444</v>
      </c>
      <c r="O7579" s="7">
        <f t="shared" si="1143"/>
        <v>0</v>
      </c>
      <c r="R7579" s="7"/>
      <c r="S7579" s="47">
        <f t="shared" si="1144"/>
        <v>2.7629999999999999</v>
      </c>
      <c r="T7579" s="47">
        <f t="shared" si="1145"/>
        <v>2.7629999999999999</v>
      </c>
      <c r="U7579" s="47">
        <f t="shared" si="1146"/>
        <v>187.21</v>
      </c>
      <c r="V7579" s="47">
        <f t="shared" si="1147"/>
        <v>75.34</v>
      </c>
      <c r="W7579" s="11"/>
    </row>
    <row r="7580" spans="1:23" x14ac:dyDescent="0.45">
      <c r="A7580" t="s">
        <v>7585</v>
      </c>
      <c r="B7580">
        <v>85.52</v>
      </c>
      <c r="D7580" s="1" t="str">
        <f>VartojimasGamyba!J7576</f>
        <v>2024-07-12-14</v>
      </c>
      <c r="E7580" s="7">
        <f>VartojimasGamyba!G7576</f>
        <v>0</v>
      </c>
      <c r="F7580" s="11"/>
      <c r="G7580" s="12">
        <f t="shared" si="1148"/>
        <v>6.3722222222222218</v>
      </c>
      <c r="H7580" s="12">
        <v>2.331</v>
      </c>
      <c r="I7580" s="12">
        <v>0</v>
      </c>
      <c r="J7580" s="12">
        <v>0</v>
      </c>
      <c r="K7580" s="12"/>
      <c r="L7580" s="12">
        <f>VartojimasGamyba!H7576</f>
        <v>2.331</v>
      </c>
      <c r="M7580" s="19">
        <f t="shared" si="1141"/>
        <v>0</v>
      </c>
      <c r="N7580" s="7">
        <f t="shared" si="1142"/>
        <v>0</v>
      </c>
      <c r="O7580" s="7">
        <f t="shared" si="1143"/>
        <v>0</v>
      </c>
      <c r="R7580" s="7"/>
      <c r="S7580" s="47">
        <f t="shared" si="1144"/>
        <v>2.331</v>
      </c>
      <c r="T7580" s="47">
        <f t="shared" si="1145"/>
        <v>2.331</v>
      </c>
      <c r="U7580" s="47">
        <f t="shared" si="1146"/>
        <v>185.81</v>
      </c>
      <c r="V7580" s="47">
        <f t="shared" si="1147"/>
        <v>73.94</v>
      </c>
      <c r="W7580" s="11"/>
    </row>
    <row r="7581" spans="1:23" x14ac:dyDescent="0.45">
      <c r="A7581" t="s">
        <v>7586</v>
      </c>
      <c r="B7581">
        <v>87.45</v>
      </c>
      <c r="D7581" s="1" t="str">
        <f>VartojimasGamyba!J7577</f>
        <v>2024-07-12-15</v>
      </c>
      <c r="E7581" s="7">
        <f>VartojimasGamyba!G7577</f>
        <v>8.5999999999999993E-2</v>
      </c>
      <c r="F7581" s="11"/>
      <c r="G7581" s="12">
        <f t="shared" si="1148"/>
        <v>6.3722222222222218</v>
      </c>
      <c r="H7581" s="12">
        <v>0</v>
      </c>
      <c r="I7581" s="12">
        <v>0</v>
      </c>
      <c r="J7581" s="12">
        <v>1.6829999999999998</v>
      </c>
      <c r="K7581" s="12"/>
      <c r="L7581" s="12">
        <f>VartojimasGamyba!H7577</f>
        <v>1.7689999999999999</v>
      </c>
      <c r="M7581" s="19">
        <f t="shared" si="1141"/>
        <v>0</v>
      </c>
      <c r="N7581" s="7">
        <f t="shared" si="1142"/>
        <v>-127.68920999999999</v>
      </c>
      <c r="O7581" s="7">
        <f t="shared" si="1143"/>
        <v>0</v>
      </c>
      <c r="R7581" s="7"/>
      <c r="S7581" s="47">
        <f t="shared" si="1144"/>
        <v>1.6829999999999998</v>
      </c>
      <c r="T7581" s="47">
        <f t="shared" si="1145"/>
        <v>1.6829999999999998</v>
      </c>
      <c r="U7581" s="47">
        <f t="shared" si="1146"/>
        <v>187.74</v>
      </c>
      <c r="V7581" s="47">
        <f t="shared" si="1147"/>
        <v>75.87</v>
      </c>
      <c r="W7581" s="11"/>
    </row>
    <row r="7582" spans="1:23" x14ac:dyDescent="0.45">
      <c r="A7582" t="s">
        <v>7587</v>
      </c>
      <c r="B7582">
        <v>111.21</v>
      </c>
      <c r="D7582" s="1" t="str">
        <f>VartojimasGamyba!J7578</f>
        <v>2024-07-12-16</v>
      </c>
      <c r="E7582" s="7">
        <f>VartojimasGamyba!G7578</f>
        <v>0</v>
      </c>
      <c r="F7582" s="11"/>
      <c r="G7582" s="12">
        <f t="shared" si="1148"/>
        <v>6.3722222222222218</v>
      </c>
      <c r="H7582" s="12">
        <v>0</v>
      </c>
      <c r="I7582" s="12">
        <v>0</v>
      </c>
      <c r="J7582" s="12">
        <v>0.65400000000000003</v>
      </c>
      <c r="K7582" s="12"/>
      <c r="L7582" s="12">
        <f>VartojimasGamyba!H7578</f>
        <v>0.65400000000000003</v>
      </c>
      <c r="M7582" s="19">
        <f t="shared" si="1141"/>
        <v>0</v>
      </c>
      <c r="N7582" s="7">
        <f t="shared" si="1142"/>
        <v>-65.158019999999993</v>
      </c>
      <c r="O7582" s="7">
        <f t="shared" si="1143"/>
        <v>0</v>
      </c>
      <c r="R7582" s="7"/>
      <c r="S7582" s="47">
        <f t="shared" si="1144"/>
        <v>0.65400000000000003</v>
      </c>
      <c r="T7582" s="47">
        <f t="shared" si="1145"/>
        <v>0.65400000000000003</v>
      </c>
      <c r="U7582" s="47">
        <f t="shared" si="1146"/>
        <v>211.5</v>
      </c>
      <c r="V7582" s="47">
        <f t="shared" si="1147"/>
        <v>99.63</v>
      </c>
      <c r="W7582" s="11"/>
    </row>
    <row r="7583" spans="1:23" x14ac:dyDescent="0.45">
      <c r="A7583" t="s">
        <v>7588</v>
      </c>
      <c r="B7583">
        <v>112.95</v>
      </c>
      <c r="D7583" s="1" t="str">
        <f>VartojimasGamyba!J7579</f>
        <v>2024-07-12-17</v>
      </c>
      <c r="E7583" s="7">
        <f>VartojimasGamyba!G7579</f>
        <v>0.154</v>
      </c>
      <c r="F7583" s="11"/>
      <c r="G7583" s="12">
        <f t="shared" si="1148"/>
        <v>6.3477777777777771</v>
      </c>
      <c r="H7583" s="12">
        <v>0</v>
      </c>
      <c r="I7583" s="12">
        <v>2.4444444444444435E-2</v>
      </c>
      <c r="J7583" s="12">
        <v>0</v>
      </c>
      <c r="K7583" s="12"/>
      <c r="L7583" s="12">
        <f>VartojimasGamyba!H7579</f>
        <v>0.13200000000000001</v>
      </c>
      <c r="M7583" s="19">
        <f t="shared" si="1141"/>
        <v>0</v>
      </c>
      <c r="N7583" s="7">
        <f t="shared" si="1142"/>
        <v>0</v>
      </c>
      <c r="O7583" s="7">
        <f t="shared" si="1143"/>
        <v>0</v>
      </c>
      <c r="R7583" s="7"/>
      <c r="S7583" s="47">
        <f t="shared" si="1144"/>
        <v>0</v>
      </c>
      <c r="T7583" s="47">
        <f t="shared" si="1145"/>
        <v>0</v>
      </c>
      <c r="U7583" s="47">
        <f t="shared" si="1146"/>
        <v>213.24</v>
      </c>
      <c r="V7583" s="47">
        <f t="shared" si="1147"/>
        <v>101.37</v>
      </c>
      <c r="W7583" s="11"/>
    </row>
    <row r="7584" spans="1:23" x14ac:dyDescent="0.45">
      <c r="A7584" t="s">
        <v>7589</v>
      </c>
      <c r="B7584">
        <v>128.68</v>
      </c>
      <c r="D7584" s="1" t="str">
        <f>VartojimasGamyba!J7580</f>
        <v>2024-07-12-18</v>
      </c>
      <c r="E7584" s="7">
        <f>VartojimasGamyba!G7580</f>
        <v>0.25900000000000001</v>
      </c>
      <c r="F7584" s="11"/>
      <c r="G7584" s="12">
        <f t="shared" si="1148"/>
        <v>6.0822222222222218</v>
      </c>
      <c r="H7584" s="12">
        <v>0</v>
      </c>
      <c r="I7584" s="12">
        <v>0.2655555555555556</v>
      </c>
      <c r="J7584" s="12">
        <v>0</v>
      </c>
      <c r="K7584" s="12"/>
      <c r="L7584" s="12">
        <f>VartojimasGamyba!H7580</f>
        <v>0.02</v>
      </c>
      <c r="M7584" s="19">
        <f t="shared" si="1141"/>
        <v>-3.8163916471489756E-17</v>
      </c>
      <c r="N7584" s="7">
        <f t="shared" si="1142"/>
        <v>-8.7383919544770097E-15</v>
      </c>
      <c r="O7584" s="7">
        <f t="shared" si="1143"/>
        <v>-8.7383919544770097E-15</v>
      </c>
      <c r="R7584" s="7"/>
      <c r="S7584" s="47">
        <f t="shared" si="1144"/>
        <v>-3.8163916471489756E-17</v>
      </c>
      <c r="T7584" s="47">
        <f t="shared" si="1145"/>
        <v>0</v>
      </c>
      <c r="U7584" s="47">
        <f t="shared" si="1146"/>
        <v>228.97000000000003</v>
      </c>
      <c r="V7584" s="47">
        <f t="shared" si="1147"/>
        <v>117.10000000000001</v>
      </c>
      <c r="W7584" s="11"/>
    </row>
    <row r="7585" spans="1:23" x14ac:dyDescent="0.45">
      <c r="A7585" t="s">
        <v>7590</v>
      </c>
      <c r="B7585">
        <v>111.9</v>
      </c>
      <c r="D7585" s="1" t="str">
        <f>VartojimasGamyba!J7581</f>
        <v>2024-07-12-19</v>
      </c>
      <c r="E7585" s="7">
        <f>VartojimasGamyba!G7581</f>
        <v>0.30399999999999999</v>
      </c>
      <c r="F7585" s="11"/>
      <c r="G7585" s="12">
        <f t="shared" si="1148"/>
        <v>5.7444444444444436</v>
      </c>
      <c r="H7585" s="12">
        <v>0</v>
      </c>
      <c r="I7585" s="12">
        <v>0.33777777777777779</v>
      </c>
      <c r="J7585" s="12">
        <v>0</v>
      </c>
      <c r="K7585" s="12"/>
      <c r="L7585" s="12">
        <f>VartojimasGamyba!H7581</f>
        <v>0</v>
      </c>
      <c r="M7585" s="19">
        <f t="shared" si="1141"/>
        <v>0</v>
      </c>
      <c r="N7585" s="7">
        <f t="shared" si="1142"/>
        <v>0</v>
      </c>
      <c r="O7585" s="7">
        <f t="shared" si="1143"/>
        <v>0</v>
      </c>
      <c r="R7585" s="7"/>
      <c r="S7585" s="47">
        <f t="shared" si="1144"/>
        <v>0</v>
      </c>
      <c r="T7585" s="47">
        <f t="shared" si="1145"/>
        <v>0</v>
      </c>
      <c r="U7585" s="47">
        <f t="shared" si="1146"/>
        <v>212.19</v>
      </c>
      <c r="V7585" s="47">
        <f t="shared" si="1147"/>
        <v>100.32000000000001</v>
      </c>
      <c r="W7585" s="11"/>
    </row>
    <row r="7586" spans="1:23" x14ac:dyDescent="0.45">
      <c r="A7586" t="s">
        <v>7591</v>
      </c>
      <c r="B7586">
        <v>189.99</v>
      </c>
      <c r="D7586" s="1" t="str">
        <f>VartojimasGamyba!J7582</f>
        <v>2024-07-12-20</v>
      </c>
      <c r="E7586" s="7">
        <f>VartojimasGamyba!G7582</f>
        <v>0.24299999999999999</v>
      </c>
      <c r="F7586" s="11"/>
      <c r="G7586" s="12">
        <f t="shared" si="1148"/>
        <v>5.474444444444444</v>
      </c>
      <c r="H7586" s="12">
        <v>0</v>
      </c>
      <c r="I7586" s="12">
        <v>0.27</v>
      </c>
      <c r="J7586" s="12">
        <v>0</v>
      </c>
      <c r="K7586" s="12"/>
      <c r="L7586" s="12">
        <f>VartojimasGamyba!H7582</f>
        <v>0</v>
      </c>
      <c r="M7586" s="19">
        <f t="shared" si="1141"/>
        <v>-2.7755575615628914E-17</v>
      </c>
      <c r="N7586" s="7">
        <f t="shared" si="1142"/>
        <v>-8.0568884897047618E-15</v>
      </c>
      <c r="O7586" s="7">
        <f t="shared" si="1143"/>
        <v>-8.0568884897047618E-15</v>
      </c>
      <c r="P7586" s="7" t="s">
        <v>8873</v>
      </c>
      <c r="R7586" s="7"/>
      <c r="S7586" s="47">
        <f t="shared" si="1144"/>
        <v>-2.7755575615628914E-17</v>
      </c>
      <c r="T7586" s="47">
        <f t="shared" si="1145"/>
        <v>0</v>
      </c>
      <c r="U7586" s="47">
        <f t="shared" si="1146"/>
        <v>290.28000000000003</v>
      </c>
      <c r="V7586" s="47">
        <f t="shared" si="1147"/>
        <v>178.41</v>
      </c>
      <c r="W7586" s="11"/>
    </row>
    <row r="7587" spans="1:23" x14ac:dyDescent="0.45">
      <c r="A7587" t="s">
        <v>7592</v>
      </c>
      <c r="B7587">
        <v>200.01</v>
      </c>
      <c r="D7587" s="1" t="str">
        <f>VartojimasGamyba!J7583</f>
        <v>2024-07-12-21</v>
      </c>
      <c r="E7587" s="7">
        <f>VartojimasGamyba!G7583</f>
        <v>0.17299999999999999</v>
      </c>
      <c r="F7587" s="11"/>
      <c r="G7587" s="12">
        <f t="shared" si="1148"/>
        <v>5.2822222222222219</v>
      </c>
      <c r="H7587" s="12">
        <v>0</v>
      </c>
      <c r="I7587" s="12">
        <v>0.19222222222222221</v>
      </c>
      <c r="J7587" s="12">
        <v>0</v>
      </c>
      <c r="K7587" s="12"/>
      <c r="L7587" s="12">
        <f>VartojimasGamyba!H7583</f>
        <v>0</v>
      </c>
      <c r="M7587" s="19">
        <f t="shared" si="1141"/>
        <v>0</v>
      </c>
      <c r="N7587" s="7">
        <f t="shared" si="1142"/>
        <v>0</v>
      </c>
      <c r="O7587" s="7">
        <f t="shared" si="1143"/>
        <v>0</v>
      </c>
      <c r="P7587" s="7">
        <f>SUM(N7566:N7589)</f>
        <v>-886.48813444444431</v>
      </c>
      <c r="R7587" s="7"/>
      <c r="S7587" s="47">
        <f t="shared" si="1144"/>
        <v>0</v>
      </c>
      <c r="T7587" s="47">
        <f t="shared" si="1145"/>
        <v>0</v>
      </c>
      <c r="U7587" s="47">
        <f t="shared" si="1146"/>
        <v>300.3</v>
      </c>
      <c r="V7587" s="47">
        <f t="shared" si="1147"/>
        <v>188.42999999999998</v>
      </c>
      <c r="W7587" s="11"/>
    </row>
    <row r="7588" spans="1:23" x14ac:dyDescent="0.45">
      <c r="A7588" t="s">
        <v>7593</v>
      </c>
      <c r="B7588">
        <v>200.04</v>
      </c>
      <c r="D7588" s="1" t="str">
        <f>VartojimasGamyba!J7584</f>
        <v>2024-07-12-22</v>
      </c>
      <c r="E7588" s="7">
        <f>VartojimasGamyba!G7584</f>
        <v>5.8000000000000003E-2</v>
      </c>
      <c r="F7588" s="11"/>
      <c r="G7588" s="12">
        <f t="shared" si="1148"/>
        <v>5.2177777777777772</v>
      </c>
      <c r="H7588" s="12">
        <v>0</v>
      </c>
      <c r="I7588" s="12">
        <v>6.4444444444444457E-2</v>
      </c>
      <c r="J7588" s="12">
        <v>0</v>
      </c>
      <c r="K7588" s="12"/>
      <c r="L7588" s="12">
        <f>VartojimasGamyba!H7584</f>
        <v>0</v>
      </c>
      <c r="M7588" s="19">
        <f t="shared" si="1141"/>
        <v>-6.9388939039072284E-18</v>
      </c>
      <c r="N7588" s="7">
        <f t="shared" si="1142"/>
        <v>-2.0839580061604578E-15</v>
      </c>
      <c r="O7588" s="7">
        <f t="shared" si="1143"/>
        <v>-2.0839580061604578E-15</v>
      </c>
      <c r="P7588" s="7" t="s">
        <v>8872</v>
      </c>
      <c r="R7588" s="7"/>
      <c r="S7588" s="47">
        <f t="shared" si="1144"/>
        <v>-6.9388939039072284E-18</v>
      </c>
      <c r="T7588" s="47">
        <f t="shared" si="1145"/>
        <v>0</v>
      </c>
      <c r="U7588" s="47">
        <f t="shared" si="1146"/>
        <v>300.33</v>
      </c>
      <c r="V7588" s="47">
        <f t="shared" si="1147"/>
        <v>188.45999999999998</v>
      </c>
      <c r="W7588" s="11"/>
    </row>
    <row r="7589" spans="1:23" x14ac:dyDescent="0.45">
      <c r="A7589" t="s">
        <v>7594</v>
      </c>
      <c r="B7589">
        <v>140.77000000000001</v>
      </c>
      <c r="D7589" s="1" t="str">
        <f>VartojimasGamyba!J7585</f>
        <v>2024-07-12-23</v>
      </c>
      <c r="E7589" s="7">
        <f>VartojimasGamyba!G7585</f>
        <v>0.19600000000000001</v>
      </c>
      <c r="F7589" s="11"/>
      <c r="G7589" s="12">
        <f t="shared" si="1148"/>
        <v>4.9999999999999991</v>
      </c>
      <c r="H7589" s="12">
        <v>0</v>
      </c>
      <c r="I7589" s="12">
        <v>0.21777777777777779</v>
      </c>
      <c r="J7589" s="12">
        <v>0</v>
      </c>
      <c r="K7589" s="12"/>
      <c r="L7589" s="12">
        <f>VartojimasGamyba!H7585</f>
        <v>0</v>
      </c>
      <c r="M7589" s="19">
        <f t="shared" si="1141"/>
        <v>0</v>
      </c>
      <c r="N7589" s="7">
        <f t="shared" si="1142"/>
        <v>0</v>
      </c>
      <c r="O7589" s="7">
        <f t="shared" si="1143"/>
        <v>0</v>
      </c>
      <c r="P7589" s="7">
        <f>SUM(O7566:O7589)</f>
        <v>1.3883772603806579E-13</v>
      </c>
      <c r="Q7589" s="7">
        <f>SUMPRODUCT(B7566:B7589,E7566:E7589)+SUM(E7566:E7589)*$Z$21-SUMPRODUCT(B7566:B7589,L7566:L7589)+SUM(L7566:L7589)*ABS($Z$20)</f>
        <v>317.29933000000023</v>
      </c>
      <c r="R7589" s="7"/>
      <c r="S7589" s="47">
        <f t="shared" si="1144"/>
        <v>0</v>
      </c>
      <c r="T7589" s="47">
        <f t="shared" si="1145"/>
        <v>0</v>
      </c>
      <c r="U7589" s="47">
        <f t="shared" si="1146"/>
        <v>241.06</v>
      </c>
      <c r="V7589" s="47">
        <f t="shared" si="1147"/>
        <v>129.19</v>
      </c>
      <c r="W7589" s="11">
        <f>IF(P7589&lt;&gt;Q7589,1,0)</f>
        <v>1</v>
      </c>
    </row>
    <row r="7590" spans="1:23" x14ac:dyDescent="0.45">
      <c r="A7590" t="s">
        <v>7595</v>
      </c>
      <c r="B7590">
        <v>114.72</v>
      </c>
      <c r="D7590" s="9" t="str">
        <f>VartojimasGamyba!J7586</f>
        <v>2024-07-13-00</v>
      </c>
      <c r="E7590" s="8">
        <f>VartojimasGamyba!G7586</f>
        <v>0.245</v>
      </c>
      <c r="F7590" s="11"/>
      <c r="G7590" s="7">
        <f>G7589+H7590-I7590</f>
        <v>3.754999999999999</v>
      </c>
      <c r="H7590" s="7">
        <v>8.754999999999999</v>
      </c>
      <c r="I7590" s="7">
        <v>10</v>
      </c>
      <c r="J7590" s="7">
        <v>0</v>
      </c>
      <c r="L7590" s="7">
        <f>VartojimasGamyba!H7586</f>
        <v>0</v>
      </c>
      <c r="M7590" s="15">
        <f t="shared" si="1141"/>
        <v>-1.7763568394002505E-15</v>
      </c>
      <c r="N7590" s="7">
        <f t="shared" si="1142"/>
        <v>-3.8193448403944784E-13</v>
      </c>
      <c r="O7590" s="7">
        <f t="shared" si="1143"/>
        <v>-3.8193448403944784E-13</v>
      </c>
      <c r="R7590" s="20" t="s">
        <v>8783</v>
      </c>
      <c r="S7590" s="47">
        <f t="shared" si="1144"/>
        <v>-1.7763568394002505E-15</v>
      </c>
      <c r="T7590" s="47">
        <f t="shared" si="1145"/>
        <v>0</v>
      </c>
      <c r="U7590" s="47">
        <f t="shared" si="1146"/>
        <v>215.01</v>
      </c>
      <c r="V7590" s="47">
        <f t="shared" si="1147"/>
        <v>103.14</v>
      </c>
      <c r="W7590" s="11"/>
    </row>
    <row r="7591" spans="1:23" x14ac:dyDescent="0.45">
      <c r="A7591" t="s">
        <v>7596</v>
      </c>
      <c r="B7591">
        <v>157.86000000000001</v>
      </c>
      <c r="D7591" s="9" t="str">
        <f>VartojimasGamyba!J7587</f>
        <v>2024-07-13-01</v>
      </c>
      <c r="E7591" s="8">
        <f>VartojimasGamyba!G7587</f>
        <v>0.29699999999999999</v>
      </c>
      <c r="F7591" s="11"/>
      <c r="G7591" s="7">
        <f t="shared" ref="G7591:G7613" si="1149">G7590+H7591-I7591</f>
        <v>2.4579999999999984</v>
      </c>
      <c r="H7591" s="7">
        <v>8.7029999999999994</v>
      </c>
      <c r="I7591" s="7">
        <v>10</v>
      </c>
      <c r="J7591" s="7">
        <v>0</v>
      </c>
      <c r="L7591" s="7">
        <f>VartojimasGamyba!H7587</f>
        <v>0</v>
      </c>
      <c r="M7591" s="15">
        <f t="shared" si="1141"/>
        <v>0</v>
      </c>
      <c r="N7591" s="7">
        <f t="shared" si="1142"/>
        <v>0</v>
      </c>
      <c r="O7591" s="7">
        <f t="shared" si="1143"/>
        <v>0</v>
      </c>
      <c r="R7591" s="7"/>
      <c r="S7591" s="47">
        <f t="shared" si="1144"/>
        <v>0</v>
      </c>
      <c r="T7591" s="47">
        <f t="shared" si="1145"/>
        <v>0</v>
      </c>
      <c r="U7591" s="47">
        <f t="shared" si="1146"/>
        <v>258.15000000000003</v>
      </c>
      <c r="V7591" s="47">
        <f t="shared" si="1147"/>
        <v>146.28</v>
      </c>
      <c r="W7591" s="11"/>
    </row>
    <row r="7592" spans="1:23" x14ac:dyDescent="0.45">
      <c r="A7592" t="s">
        <v>7597</v>
      </c>
      <c r="B7592">
        <v>83.99</v>
      </c>
      <c r="D7592" s="9" t="str">
        <f>VartojimasGamyba!J7588</f>
        <v>2024-07-13-02</v>
      </c>
      <c r="E7592" s="8">
        <f>VartojimasGamyba!G7588</f>
        <v>0.23100000000000001</v>
      </c>
      <c r="F7592" s="11"/>
      <c r="G7592" s="7">
        <f t="shared" si="1149"/>
        <v>1.2269999999999968</v>
      </c>
      <c r="H7592" s="7">
        <v>8.7689999999999984</v>
      </c>
      <c r="I7592" s="7">
        <v>10</v>
      </c>
      <c r="J7592" s="7">
        <v>0</v>
      </c>
      <c r="L7592" s="7">
        <f>VartojimasGamyba!H7588</f>
        <v>0</v>
      </c>
      <c r="M7592" s="15">
        <f t="shared" si="1141"/>
        <v>-1.7763568394002505E-15</v>
      </c>
      <c r="N7592" s="7">
        <f t="shared" si="1142"/>
        <v>-3.2734703836467816E-13</v>
      </c>
      <c r="O7592" s="7">
        <f t="shared" si="1143"/>
        <v>-3.2734703836467816E-13</v>
      </c>
      <c r="R7592" s="7"/>
      <c r="S7592" s="47">
        <f t="shared" si="1144"/>
        <v>-1.7763568394002505E-15</v>
      </c>
      <c r="T7592" s="47">
        <f t="shared" si="1145"/>
        <v>0</v>
      </c>
      <c r="U7592" s="47">
        <f t="shared" si="1146"/>
        <v>184.28</v>
      </c>
      <c r="V7592" s="47">
        <f t="shared" si="1147"/>
        <v>72.41</v>
      </c>
      <c r="W7592" s="11"/>
    </row>
    <row r="7593" spans="1:23" x14ac:dyDescent="0.45">
      <c r="A7593" t="s">
        <v>7598</v>
      </c>
      <c r="B7593">
        <v>17.38</v>
      </c>
      <c r="D7593" s="9" t="str">
        <f>VartojimasGamyba!J7589</f>
        <v>2024-07-13-03</v>
      </c>
      <c r="E7593" s="8">
        <f>VartojimasGamyba!G7589</f>
        <v>0.28299999999999997</v>
      </c>
      <c r="F7593" s="11"/>
      <c r="G7593" s="7">
        <f t="shared" si="1149"/>
        <v>0.91811111111110799</v>
      </c>
      <c r="H7593" s="7">
        <v>0</v>
      </c>
      <c r="I7593" s="7">
        <v>0.30888888888888882</v>
      </c>
      <c r="J7593" s="7">
        <v>0</v>
      </c>
      <c r="L7593" s="7">
        <f>VartojimasGamyba!H7589</f>
        <v>5.0000000000000001E-3</v>
      </c>
      <c r="M7593" s="15">
        <f t="shared" si="1141"/>
        <v>0</v>
      </c>
      <c r="N7593" s="7">
        <f t="shared" si="1142"/>
        <v>0</v>
      </c>
      <c r="O7593" s="7">
        <f t="shared" si="1143"/>
        <v>0</v>
      </c>
      <c r="R7593" s="7"/>
      <c r="S7593" s="47">
        <f t="shared" si="1144"/>
        <v>0</v>
      </c>
      <c r="T7593" s="47">
        <f t="shared" si="1145"/>
        <v>0</v>
      </c>
      <c r="U7593" s="47">
        <f t="shared" si="1146"/>
        <v>117.67</v>
      </c>
      <c r="V7593" s="47">
        <f t="shared" si="1147"/>
        <v>5.7999999999999989</v>
      </c>
      <c r="W7593" s="11"/>
    </row>
    <row r="7594" spans="1:23" x14ac:dyDescent="0.45">
      <c r="A7594" t="s">
        <v>7599</v>
      </c>
      <c r="B7594">
        <v>34.700000000000003</v>
      </c>
      <c r="D7594" s="9" t="str">
        <f>VartojimasGamyba!J7590</f>
        <v>2024-07-13-04</v>
      </c>
      <c r="E7594" s="8">
        <f>VartojimasGamyba!G7590</f>
        <v>0.245</v>
      </c>
      <c r="F7594" s="11"/>
      <c r="G7594" s="7">
        <f t="shared" si="1149"/>
        <v>0.44555555555555415</v>
      </c>
      <c r="H7594" s="7">
        <v>1.8029999999999868</v>
      </c>
      <c r="I7594" s="7">
        <v>2.2755555555555409</v>
      </c>
      <c r="J7594" s="7">
        <v>0</v>
      </c>
      <c r="L7594" s="7">
        <f>VartojimasGamyba!H7590</f>
        <v>0</v>
      </c>
      <c r="M7594" s="15">
        <f t="shared" si="1141"/>
        <v>0</v>
      </c>
      <c r="N7594" s="7">
        <f t="shared" si="1142"/>
        <v>0</v>
      </c>
      <c r="O7594" s="7">
        <f t="shared" si="1143"/>
        <v>0</v>
      </c>
      <c r="R7594" s="7"/>
      <c r="S7594" s="47">
        <f t="shared" si="1144"/>
        <v>0</v>
      </c>
      <c r="T7594" s="47">
        <f t="shared" si="1145"/>
        <v>0</v>
      </c>
      <c r="U7594" s="47">
        <f t="shared" si="1146"/>
        <v>134.99</v>
      </c>
      <c r="V7594" s="47">
        <f t="shared" si="1147"/>
        <v>23.120000000000005</v>
      </c>
      <c r="W7594" s="11"/>
    </row>
    <row r="7595" spans="1:23" x14ac:dyDescent="0.45">
      <c r="A7595" t="s">
        <v>7600</v>
      </c>
      <c r="B7595">
        <v>51.66</v>
      </c>
      <c r="D7595" s="9" t="str">
        <f>VartojimasGamyba!J7591</f>
        <v>2024-07-13-05</v>
      </c>
      <c r="E7595" s="8">
        <f>VartojimasGamyba!G7591</f>
        <v>0.30599999999999999</v>
      </c>
      <c r="F7595" s="11"/>
      <c r="G7595" s="7">
        <f t="shared" si="1149"/>
        <v>0.15999999999999864</v>
      </c>
      <c r="H7595" s="7">
        <v>0</v>
      </c>
      <c r="I7595" s="7">
        <v>0.28555555555555551</v>
      </c>
      <c r="J7595" s="7">
        <v>0</v>
      </c>
      <c r="L7595" s="7">
        <f>VartojimasGamyba!H7591</f>
        <v>4.9000000000000002E-2</v>
      </c>
      <c r="M7595" s="15">
        <f t="shared" si="1141"/>
        <v>0</v>
      </c>
      <c r="N7595" s="7">
        <f t="shared" si="1142"/>
        <v>0</v>
      </c>
      <c r="O7595" s="7">
        <f t="shared" si="1143"/>
        <v>0</v>
      </c>
      <c r="R7595" s="7"/>
      <c r="S7595" s="47">
        <f t="shared" si="1144"/>
        <v>0</v>
      </c>
      <c r="T7595" s="47">
        <f t="shared" si="1145"/>
        <v>0</v>
      </c>
      <c r="U7595" s="47">
        <f t="shared" si="1146"/>
        <v>151.94999999999999</v>
      </c>
      <c r="V7595" s="47">
        <f t="shared" si="1147"/>
        <v>40.08</v>
      </c>
      <c r="W7595" s="11"/>
    </row>
    <row r="7596" spans="1:23" x14ac:dyDescent="0.45">
      <c r="A7596" t="s">
        <v>7601</v>
      </c>
      <c r="B7596">
        <v>50.25</v>
      </c>
      <c r="D7596" s="9" t="str">
        <f>VartojimasGamyba!J7592</f>
        <v>2024-07-13-06</v>
      </c>
      <c r="E7596" s="8">
        <f>VartojimasGamyba!G7592</f>
        <v>9.1999999999999998E-2</v>
      </c>
      <c r="F7596" s="11"/>
      <c r="G7596" s="7">
        <f t="shared" si="1149"/>
        <v>0.15999999999999953</v>
      </c>
      <c r="H7596" s="7">
        <v>8.8817841970012523E-16</v>
      </c>
      <c r="I7596" s="7">
        <v>0</v>
      </c>
      <c r="J7596" s="7">
        <v>8.3999999999999991E-2</v>
      </c>
      <c r="L7596" s="7">
        <f>VartojimasGamyba!H7592</f>
        <v>0.17599999999999999</v>
      </c>
      <c r="M7596" s="15">
        <f t="shared" si="1141"/>
        <v>8.8817841970012523E-16</v>
      </c>
      <c r="N7596" s="7">
        <f t="shared" si="1142"/>
        <v>-3.2482799999998662</v>
      </c>
      <c r="O7596" s="7">
        <f t="shared" si="1143"/>
        <v>1.3370637930165687E-13</v>
      </c>
      <c r="R7596" s="7"/>
      <c r="S7596" s="47">
        <f t="shared" si="1144"/>
        <v>8.400000000000088E-2</v>
      </c>
      <c r="T7596" s="47">
        <f t="shared" si="1145"/>
        <v>8.3999999999999991E-2</v>
      </c>
      <c r="U7596" s="47">
        <f t="shared" si="1146"/>
        <v>150.54000000000002</v>
      </c>
      <c r="V7596" s="47">
        <f t="shared" si="1147"/>
        <v>38.67</v>
      </c>
      <c r="W7596" s="11"/>
    </row>
    <row r="7597" spans="1:23" x14ac:dyDescent="0.45">
      <c r="A7597" t="s">
        <v>7602</v>
      </c>
      <c r="B7597">
        <v>47.07</v>
      </c>
      <c r="D7597" s="9" t="str">
        <f>VartojimasGamyba!J7593</f>
        <v>2024-07-13-07</v>
      </c>
      <c r="E7597" s="8">
        <f>VartojimasGamyba!G7593</f>
        <v>0.46899999999999997</v>
      </c>
      <c r="F7597" s="11"/>
      <c r="G7597" s="7">
        <f t="shared" si="1149"/>
        <v>-3.8857805861880479E-16</v>
      </c>
      <c r="H7597" s="7">
        <v>0</v>
      </c>
      <c r="I7597" s="7">
        <v>0.15999999999999992</v>
      </c>
      <c r="J7597" s="7">
        <v>0</v>
      </c>
      <c r="L7597" s="7">
        <f>VartojimasGamyba!H7593</f>
        <v>0.32500000000000001</v>
      </c>
      <c r="M7597" s="15">
        <f t="shared" si="1141"/>
        <v>0</v>
      </c>
      <c r="N7597" s="7">
        <f t="shared" si="1142"/>
        <v>0</v>
      </c>
      <c r="O7597" s="7">
        <f t="shared" si="1143"/>
        <v>0</v>
      </c>
      <c r="R7597" s="7"/>
      <c r="S7597" s="47">
        <f t="shared" si="1144"/>
        <v>0</v>
      </c>
      <c r="T7597" s="47">
        <f t="shared" si="1145"/>
        <v>0</v>
      </c>
      <c r="U7597" s="47">
        <f t="shared" si="1146"/>
        <v>147.36000000000001</v>
      </c>
      <c r="V7597" s="47">
        <f t="shared" si="1147"/>
        <v>35.49</v>
      </c>
      <c r="W7597" s="11"/>
    </row>
    <row r="7598" spans="1:23" x14ac:dyDescent="0.45">
      <c r="A7598" t="s">
        <v>7603</v>
      </c>
      <c r="B7598">
        <v>45.11</v>
      </c>
      <c r="D7598" s="9" t="str">
        <f>VartojimasGamyba!J7594</f>
        <v>2024-07-13-08</v>
      </c>
      <c r="E7598" s="8">
        <f>VartojimasGamyba!G7594</f>
        <v>6.2E-2</v>
      </c>
      <c r="F7598" s="11"/>
      <c r="G7598" s="7">
        <f t="shared" si="1149"/>
        <v>5.5511151231257827E-17</v>
      </c>
      <c r="H7598" s="7">
        <v>0</v>
      </c>
      <c r="I7598" s="7">
        <v>-4.4408920985006262E-16</v>
      </c>
      <c r="J7598" s="7">
        <v>2.206</v>
      </c>
      <c r="L7598" s="7">
        <f>VartojimasGamyba!H7594</f>
        <v>2.2679999999999998</v>
      </c>
      <c r="M7598" s="15">
        <f t="shared" si="1141"/>
        <v>0</v>
      </c>
      <c r="N7598" s="7">
        <f t="shared" si="1142"/>
        <v>-73.967179999999999</v>
      </c>
      <c r="O7598" s="7">
        <f t="shared" si="1143"/>
        <v>0</v>
      </c>
      <c r="R7598" s="7"/>
      <c r="S7598" s="47">
        <f t="shared" si="1144"/>
        <v>2.206</v>
      </c>
      <c r="T7598" s="47">
        <f t="shared" si="1145"/>
        <v>2.206</v>
      </c>
      <c r="U7598" s="47">
        <f t="shared" si="1146"/>
        <v>145.4</v>
      </c>
      <c r="V7598" s="47">
        <f t="shared" si="1147"/>
        <v>33.53</v>
      </c>
      <c r="W7598" s="11"/>
    </row>
    <row r="7599" spans="1:23" x14ac:dyDescent="0.45">
      <c r="A7599" t="s">
        <v>7604</v>
      </c>
      <c r="B7599">
        <v>26.6</v>
      </c>
      <c r="D7599" s="9" t="str">
        <f>VartojimasGamyba!J7595</f>
        <v>2024-07-13-09</v>
      </c>
      <c r="E7599" s="8">
        <f>VartojimasGamyba!G7595</f>
        <v>0.626</v>
      </c>
      <c r="F7599" s="11"/>
      <c r="G7599" s="7">
        <f t="shared" si="1149"/>
        <v>5.5511151231257827E-17</v>
      </c>
      <c r="H7599" s="7">
        <v>0</v>
      </c>
      <c r="I7599" s="7">
        <v>0</v>
      </c>
      <c r="J7599" s="7">
        <v>0.69200000000000006</v>
      </c>
      <c r="L7599" s="7">
        <f>VartojimasGamyba!H7595</f>
        <v>1.3180000000000001</v>
      </c>
      <c r="M7599" s="15">
        <f t="shared" si="1141"/>
        <v>0</v>
      </c>
      <c r="N7599" s="7">
        <f t="shared" si="1142"/>
        <v>-10.393840000000003</v>
      </c>
      <c r="O7599" s="7">
        <f t="shared" si="1143"/>
        <v>0</v>
      </c>
      <c r="R7599" s="7"/>
      <c r="S7599" s="47">
        <f t="shared" si="1144"/>
        <v>0.69200000000000006</v>
      </c>
      <c r="T7599" s="47">
        <f t="shared" si="1145"/>
        <v>0.69200000000000006</v>
      </c>
      <c r="U7599" s="47">
        <f t="shared" si="1146"/>
        <v>126.89000000000001</v>
      </c>
      <c r="V7599" s="47">
        <f t="shared" si="1147"/>
        <v>15.020000000000001</v>
      </c>
      <c r="W7599" s="11"/>
    </row>
    <row r="7600" spans="1:23" x14ac:dyDescent="0.45">
      <c r="A7600" t="s">
        <v>7605</v>
      </c>
      <c r="B7600">
        <v>20.97</v>
      </c>
      <c r="D7600" s="9" t="str">
        <f>VartojimasGamyba!J7596</f>
        <v>2024-07-13-10</v>
      </c>
      <c r="E7600" s="8">
        <f>VartojimasGamyba!G7596</f>
        <v>8.4000000000000005E-2</v>
      </c>
      <c r="F7600" s="11"/>
      <c r="G7600" s="7">
        <f t="shared" si="1149"/>
        <v>2.7755575615628914E-16</v>
      </c>
      <c r="H7600" s="7">
        <v>0</v>
      </c>
      <c r="I7600" s="7">
        <v>-2.2204460492503131E-16</v>
      </c>
      <c r="J7600" s="7">
        <v>1.24</v>
      </c>
      <c r="L7600" s="7">
        <f>VartojimasGamyba!H7596</f>
        <v>1.3240000000000001</v>
      </c>
      <c r="M7600" s="15">
        <f t="shared" si="1141"/>
        <v>0</v>
      </c>
      <c r="N7600" s="7">
        <f t="shared" si="1142"/>
        <v>-11.643599999999999</v>
      </c>
      <c r="O7600" s="7">
        <f t="shared" si="1143"/>
        <v>0</v>
      </c>
      <c r="R7600" s="7"/>
      <c r="S7600" s="47">
        <f t="shared" si="1144"/>
        <v>1.24</v>
      </c>
      <c r="T7600" s="47">
        <f t="shared" si="1145"/>
        <v>1.24</v>
      </c>
      <c r="U7600" s="47">
        <f t="shared" si="1146"/>
        <v>121.26</v>
      </c>
      <c r="V7600" s="47">
        <f t="shared" si="1147"/>
        <v>9.3899999999999988</v>
      </c>
      <c r="W7600" s="11"/>
    </row>
    <row r="7601" spans="1:23" x14ac:dyDescent="0.45">
      <c r="A7601" t="s">
        <v>7606</v>
      </c>
      <c r="B7601">
        <v>5.17</v>
      </c>
      <c r="D7601" s="9" t="str">
        <f>VartojimasGamyba!J7597</f>
        <v>2024-07-13-11</v>
      </c>
      <c r="E7601" s="8">
        <f>VartojimasGamyba!G7597</f>
        <v>1.6E-2</v>
      </c>
      <c r="F7601" s="11"/>
      <c r="G7601" s="7">
        <f t="shared" si="1149"/>
        <v>1.1410000000000002</v>
      </c>
      <c r="H7601" s="7">
        <v>1.141</v>
      </c>
      <c r="I7601" s="7">
        <v>0</v>
      </c>
      <c r="J7601" s="7">
        <v>0</v>
      </c>
      <c r="L7601" s="7">
        <f>VartojimasGamyba!H7597</f>
        <v>1.157</v>
      </c>
      <c r="M7601" s="15">
        <f t="shared" si="1141"/>
        <v>0</v>
      </c>
      <c r="N7601" s="7">
        <f t="shared" si="1142"/>
        <v>0</v>
      </c>
      <c r="O7601" s="7">
        <f t="shared" si="1143"/>
        <v>0</v>
      </c>
      <c r="R7601" s="7"/>
      <c r="S7601" s="47">
        <f t="shared" si="1144"/>
        <v>1.141</v>
      </c>
      <c r="T7601" s="47">
        <f t="shared" si="1145"/>
        <v>1.141</v>
      </c>
      <c r="U7601" s="47">
        <f t="shared" si="1146"/>
        <v>105.46000000000001</v>
      </c>
      <c r="V7601" s="47">
        <f t="shared" si="1147"/>
        <v>-6.41</v>
      </c>
      <c r="W7601" s="11"/>
    </row>
    <row r="7602" spans="1:23" x14ac:dyDescent="0.45">
      <c r="A7602" t="s">
        <v>7607</v>
      </c>
      <c r="B7602">
        <v>2.99</v>
      </c>
      <c r="D7602" s="9" t="str">
        <f>VartojimasGamyba!J7598</f>
        <v>2024-07-13-12</v>
      </c>
      <c r="E7602" s="8">
        <f>VartojimasGamyba!G7598</f>
        <v>5.0000000000000001E-3</v>
      </c>
      <c r="F7602" s="11"/>
      <c r="G7602" s="7">
        <f t="shared" si="1149"/>
        <v>3.5780000000000003</v>
      </c>
      <c r="H7602" s="7">
        <v>2.4370000000000003</v>
      </c>
      <c r="I7602" s="7">
        <v>0</v>
      </c>
      <c r="J7602" s="7">
        <v>0</v>
      </c>
      <c r="L7602" s="7">
        <f>VartojimasGamyba!H7598</f>
        <v>2.4420000000000002</v>
      </c>
      <c r="M7602" s="15">
        <f t="shared" si="1141"/>
        <v>0</v>
      </c>
      <c r="N7602" s="7">
        <f t="shared" si="1142"/>
        <v>0</v>
      </c>
      <c r="O7602" s="7">
        <f t="shared" si="1143"/>
        <v>0</v>
      </c>
      <c r="R7602" s="7"/>
      <c r="S7602" s="47">
        <f t="shared" si="1144"/>
        <v>2.4370000000000003</v>
      </c>
      <c r="T7602" s="47">
        <f t="shared" si="1145"/>
        <v>2.4370000000000003</v>
      </c>
      <c r="U7602" s="47">
        <f t="shared" si="1146"/>
        <v>103.28</v>
      </c>
      <c r="V7602" s="47">
        <f t="shared" si="1147"/>
        <v>-8.59</v>
      </c>
      <c r="W7602" s="11"/>
    </row>
    <row r="7603" spans="1:23" x14ac:dyDescent="0.45">
      <c r="A7603" t="s">
        <v>7608</v>
      </c>
      <c r="B7603">
        <v>7.73</v>
      </c>
      <c r="D7603" s="9" t="str">
        <f>VartojimasGamyba!J7599</f>
        <v>2024-07-13-13</v>
      </c>
      <c r="E7603" s="8">
        <f>VartojimasGamyba!G7599</f>
        <v>0</v>
      </c>
      <c r="F7603" s="11"/>
      <c r="G7603" s="7">
        <f t="shared" si="1149"/>
        <v>5.7149999999999999</v>
      </c>
      <c r="H7603" s="7">
        <v>2.137</v>
      </c>
      <c r="I7603" s="7">
        <v>0</v>
      </c>
      <c r="J7603" s="7">
        <v>0</v>
      </c>
      <c r="L7603" s="7">
        <f>VartojimasGamyba!H7599</f>
        <v>2.137</v>
      </c>
      <c r="M7603" s="15">
        <f t="shared" si="1141"/>
        <v>0</v>
      </c>
      <c r="N7603" s="7">
        <f t="shared" si="1142"/>
        <v>0</v>
      </c>
      <c r="O7603" s="7">
        <f t="shared" si="1143"/>
        <v>0</v>
      </c>
      <c r="R7603" s="7"/>
      <c r="S7603" s="47">
        <f t="shared" si="1144"/>
        <v>2.137</v>
      </c>
      <c r="T7603" s="47">
        <f t="shared" si="1145"/>
        <v>2.137</v>
      </c>
      <c r="U7603" s="47">
        <f t="shared" si="1146"/>
        <v>108.02000000000001</v>
      </c>
      <c r="V7603" s="47">
        <f t="shared" si="1147"/>
        <v>-3.8499999999999996</v>
      </c>
      <c r="W7603" s="11"/>
    </row>
    <row r="7604" spans="1:23" x14ac:dyDescent="0.45">
      <c r="A7604" t="s">
        <v>7609</v>
      </c>
      <c r="B7604">
        <v>0.01</v>
      </c>
      <c r="D7604" s="9" t="str">
        <f>VartojimasGamyba!J7600</f>
        <v>2024-07-13-14</v>
      </c>
      <c r="E7604" s="8">
        <f>VartojimasGamyba!G7600</f>
        <v>0</v>
      </c>
      <c r="F7604" s="11"/>
      <c r="G7604" s="7">
        <f t="shared" si="1149"/>
        <v>7.5579999999999998</v>
      </c>
      <c r="H7604" s="7">
        <v>1.843</v>
      </c>
      <c r="I7604" s="7">
        <v>0</v>
      </c>
      <c r="J7604" s="7">
        <v>0</v>
      </c>
      <c r="L7604" s="7">
        <f>VartojimasGamyba!H7600</f>
        <v>1.843</v>
      </c>
      <c r="M7604" s="15">
        <f t="shared" si="1141"/>
        <v>0</v>
      </c>
      <c r="N7604" s="7">
        <f t="shared" si="1142"/>
        <v>0</v>
      </c>
      <c r="O7604" s="7">
        <f t="shared" si="1143"/>
        <v>0</v>
      </c>
      <c r="R7604" s="7"/>
      <c r="S7604" s="47">
        <f t="shared" si="1144"/>
        <v>1.843</v>
      </c>
      <c r="T7604" s="47">
        <f t="shared" si="1145"/>
        <v>1.843</v>
      </c>
      <c r="U7604" s="47">
        <f t="shared" si="1146"/>
        <v>100.30000000000001</v>
      </c>
      <c r="V7604" s="47">
        <f t="shared" si="1147"/>
        <v>-11.57</v>
      </c>
      <c r="W7604" s="11"/>
    </row>
    <row r="7605" spans="1:23" x14ac:dyDescent="0.45">
      <c r="A7605" t="s">
        <v>7610</v>
      </c>
      <c r="B7605">
        <v>4.0999999999999996</v>
      </c>
      <c r="D7605" s="9" t="str">
        <f>VartojimasGamyba!J7601</f>
        <v>2024-07-13-15</v>
      </c>
      <c r="E7605" s="8">
        <f>VartojimasGamyba!G7601</f>
        <v>2.1000000000000001E-2</v>
      </c>
      <c r="F7605" s="11"/>
      <c r="G7605" s="7">
        <f t="shared" si="1149"/>
        <v>8.5150000000000006</v>
      </c>
      <c r="H7605" s="7">
        <v>0.95700000000000018</v>
      </c>
      <c r="I7605" s="7">
        <v>0</v>
      </c>
      <c r="J7605" s="7">
        <v>0</v>
      </c>
      <c r="L7605" s="7">
        <f>VartojimasGamyba!H7601</f>
        <v>0.97799999999999998</v>
      </c>
      <c r="M7605" s="15">
        <f t="shared" si="1141"/>
        <v>0</v>
      </c>
      <c r="N7605" s="7">
        <f t="shared" si="1142"/>
        <v>0</v>
      </c>
      <c r="O7605" s="7">
        <f t="shared" si="1143"/>
        <v>0</v>
      </c>
      <c r="R7605" s="7"/>
      <c r="S7605" s="47">
        <f t="shared" si="1144"/>
        <v>0.95699999999999996</v>
      </c>
      <c r="T7605" s="47">
        <f t="shared" si="1145"/>
        <v>0.95699999999999996</v>
      </c>
      <c r="U7605" s="47">
        <f t="shared" si="1146"/>
        <v>104.39</v>
      </c>
      <c r="V7605" s="47">
        <f t="shared" si="1147"/>
        <v>-7.48</v>
      </c>
      <c r="W7605" s="11"/>
    </row>
    <row r="7606" spans="1:23" x14ac:dyDescent="0.45">
      <c r="A7606" t="s">
        <v>7611</v>
      </c>
      <c r="B7606">
        <v>4.58</v>
      </c>
      <c r="D7606" s="9" t="str">
        <f>VartojimasGamyba!J7602</f>
        <v>2024-07-13-16</v>
      </c>
      <c r="E7606" s="8">
        <f>VartojimasGamyba!G7602</f>
        <v>1.6E-2</v>
      </c>
      <c r="F7606" s="11"/>
      <c r="G7606" s="7">
        <f t="shared" si="1149"/>
        <v>8.8950000000000014</v>
      </c>
      <c r="H7606" s="7">
        <v>0.38</v>
      </c>
      <c r="I7606" s="7">
        <v>0</v>
      </c>
      <c r="J7606" s="7">
        <v>0</v>
      </c>
      <c r="L7606" s="7">
        <f>VartojimasGamyba!H7602</f>
        <v>0.39600000000000002</v>
      </c>
      <c r="M7606" s="15">
        <f t="shared" si="1141"/>
        <v>0</v>
      </c>
      <c r="N7606" s="7">
        <f t="shared" si="1142"/>
        <v>0</v>
      </c>
      <c r="O7606" s="7">
        <f t="shared" si="1143"/>
        <v>0</v>
      </c>
      <c r="R7606" s="7"/>
      <c r="S7606" s="47">
        <f t="shared" si="1144"/>
        <v>0.38</v>
      </c>
      <c r="T7606" s="47">
        <f t="shared" si="1145"/>
        <v>0.38</v>
      </c>
      <c r="U7606" s="47">
        <f t="shared" si="1146"/>
        <v>104.87</v>
      </c>
      <c r="V7606" s="47">
        <f t="shared" si="1147"/>
        <v>-7</v>
      </c>
      <c r="W7606" s="11"/>
    </row>
    <row r="7607" spans="1:23" x14ac:dyDescent="0.45">
      <c r="A7607" t="s">
        <v>7612</v>
      </c>
      <c r="B7607">
        <v>14.18</v>
      </c>
      <c r="D7607" s="9" t="str">
        <f>VartojimasGamyba!J7603</f>
        <v>2024-07-13-17</v>
      </c>
      <c r="E7607" s="8">
        <f>VartojimasGamyba!G7603</f>
        <v>0.16200000000000001</v>
      </c>
      <c r="F7607" s="11"/>
      <c r="G7607" s="7">
        <f t="shared" si="1149"/>
        <v>8.8461111111111119</v>
      </c>
      <c r="H7607" s="7">
        <v>0</v>
      </c>
      <c r="I7607" s="7">
        <v>4.8888888888888891E-2</v>
      </c>
      <c r="J7607" s="7">
        <v>0</v>
      </c>
      <c r="L7607" s="7">
        <f>VartojimasGamyba!H7603</f>
        <v>0.11799999999999999</v>
      </c>
      <c r="M7607" s="15">
        <f t="shared" si="1141"/>
        <v>0</v>
      </c>
      <c r="N7607" s="7">
        <f t="shared" si="1142"/>
        <v>0</v>
      </c>
      <c r="O7607" s="7">
        <f t="shared" si="1143"/>
        <v>0</v>
      </c>
      <c r="R7607" s="7"/>
      <c r="S7607" s="47">
        <f t="shared" si="1144"/>
        <v>0</v>
      </c>
      <c r="T7607" s="47">
        <f t="shared" si="1145"/>
        <v>0</v>
      </c>
      <c r="U7607" s="47">
        <f t="shared" si="1146"/>
        <v>114.47</v>
      </c>
      <c r="V7607" s="47">
        <f t="shared" si="1147"/>
        <v>2.5999999999999996</v>
      </c>
      <c r="W7607" s="11"/>
    </row>
    <row r="7608" spans="1:23" x14ac:dyDescent="0.45">
      <c r="A7608" t="s">
        <v>7613</v>
      </c>
      <c r="B7608">
        <v>47.75</v>
      </c>
      <c r="D7608" s="9" t="str">
        <f>VartojimasGamyba!J7604</f>
        <v>2024-07-13-18</v>
      </c>
      <c r="E7608" s="8">
        <f>VartojimasGamyba!G7604</f>
        <v>0.40400000000000003</v>
      </c>
      <c r="F7608" s="11"/>
      <c r="G7608" s="7">
        <f t="shared" si="1149"/>
        <v>8.4105555555555558</v>
      </c>
      <c r="H7608" s="7">
        <v>0</v>
      </c>
      <c r="I7608" s="7">
        <v>0.43555555555555558</v>
      </c>
      <c r="J7608" s="7">
        <v>0</v>
      </c>
      <c r="L7608" s="7">
        <f>VartojimasGamyba!H7604</f>
        <v>1.2E-2</v>
      </c>
      <c r="M7608" s="15">
        <f t="shared" si="1141"/>
        <v>0</v>
      </c>
      <c r="N7608" s="7">
        <f t="shared" si="1142"/>
        <v>0</v>
      </c>
      <c r="O7608" s="7">
        <f t="shared" si="1143"/>
        <v>0</v>
      </c>
      <c r="R7608" s="7"/>
      <c r="S7608" s="47">
        <f t="shared" si="1144"/>
        <v>0</v>
      </c>
      <c r="T7608" s="47">
        <f t="shared" si="1145"/>
        <v>0</v>
      </c>
      <c r="U7608" s="47">
        <f t="shared" si="1146"/>
        <v>148.04000000000002</v>
      </c>
      <c r="V7608" s="47">
        <f t="shared" si="1147"/>
        <v>36.17</v>
      </c>
      <c r="W7608" s="11"/>
    </row>
    <row r="7609" spans="1:23" x14ac:dyDescent="0.45">
      <c r="A7609" t="s">
        <v>7614</v>
      </c>
      <c r="B7609">
        <v>108.49</v>
      </c>
      <c r="D7609" s="9" t="str">
        <f>VartojimasGamyba!J7605</f>
        <v>2024-07-13-19</v>
      </c>
      <c r="E7609" s="8">
        <f>VartojimasGamyba!G7605</f>
        <v>0.36199999999999999</v>
      </c>
      <c r="F7609" s="11"/>
      <c r="G7609" s="7">
        <f t="shared" si="1149"/>
        <v>8.0083333333333329</v>
      </c>
      <c r="H7609" s="7">
        <v>0</v>
      </c>
      <c r="I7609" s="7">
        <v>0.4022222222222222</v>
      </c>
      <c r="J7609" s="7">
        <v>0</v>
      </c>
      <c r="L7609" s="7">
        <f>VartojimasGamyba!H7605</f>
        <v>0</v>
      </c>
      <c r="M7609" s="15">
        <f t="shared" si="1141"/>
        <v>0</v>
      </c>
      <c r="N7609" s="7">
        <f t="shared" si="1142"/>
        <v>0</v>
      </c>
      <c r="O7609" s="7">
        <f t="shared" si="1143"/>
        <v>0</v>
      </c>
      <c r="R7609" s="7"/>
      <c r="S7609" s="47">
        <f t="shared" si="1144"/>
        <v>0</v>
      </c>
      <c r="T7609" s="47">
        <f t="shared" si="1145"/>
        <v>0</v>
      </c>
      <c r="U7609" s="47">
        <f t="shared" si="1146"/>
        <v>208.78</v>
      </c>
      <c r="V7609" s="47">
        <f t="shared" si="1147"/>
        <v>96.91</v>
      </c>
      <c r="W7609" s="11"/>
    </row>
    <row r="7610" spans="1:23" x14ac:dyDescent="0.45">
      <c r="A7610" t="s">
        <v>7615</v>
      </c>
      <c r="B7610">
        <v>181.4</v>
      </c>
      <c r="D7610" s="9" t="str">
        <f>VartojimasGamyba!J7606</f>
        <v>2024-07-13-20</v>
      </c>
      <c r="E7610" s="8">
        <f>VartojimasGamyba!G7606</f>
        <v>0.29199999999999998</v>
      </c>
      <c r="F7610" s="11"/>
      <c r="G7610" s="7">
        <f t="shared" si="1149"/>
        <v>6.8140000000000001</v>
      </c>
      <c r="H7610" s="7">
        <v>7.8290000000000024</v>
      </c>
      <c r="I7610" s="7">
        <v>9.0233333333333352</v>
      </c>
      <c r="J7610" s="7">
        <v>0</v>
      </c>
      <c r="L7610" s="7">
        <f>VartojimasGamyba!H7606</f>
        <v>0</v>
      </c>
      <c r="M7610" s="15">
        <f t="shared" si="1141"/>
        <v>0</v>
      </c>
      <c r="N7610" s="7">
        <f t="shared" si="1142"/>
        <v>0</v>
      </c>
      <c r="O7610" s="7">
        <f t="shared" si="1143"/>
        <v>0</v>
      </c>
      <c r="P7610" s="7" t="s">
        <v>8873</v>
      </c>
      <c r="R7610" s="7"/>
      <c r="S7610" s="47">
        <f t="shared" si="1144"/>
        <v>0</v>
      </c>
      <c r="T7610" s="47">
        <f t="shared" si="1145"/>
        <v>0</v>
      </c>
      <c r="U7610" s="47">
        <f t="shared" si="1146"/>
        <v>281.69</v>
      </c>
      <c r="V7610" s="47">
        <f t="shared" si="1147"/>
        <v>169.82</v>
      </c>
      <c r="W7610" s="11"/>
    </row>
    <row r="7611" spans="1:23" x14ac:dyDescent="0.45">
      <c r="A7611" t="s">
        <v>7616</v>
      </c>
      <c r="B7611">
        <v>213.19</v>
      </c>
      <c r="D7611" s="9" t="str">
        <f>VartojimasGamyba!J7607</f>
        <v>2024-07-13-21</v>
      </c>
      <c r="E7611" s="8">
        <f>VartojimasGamyba!G7607</f>
        <v>0.27200000000000002</v>
      </c>
      <c r="F7611" s="11"/>
      <c r="G7611" s="7">
        <f t="shared" si="1149"/>
        <v>6.5117777777777777</v>
      </c>
      <c r="H7611" s="7">
        <v>0</v>
      </c>
      <c r="I7611" s="7">
        <v>0.30222222222222228</v>
      </c>
      <c r="J7611" s="7">
        <v>0</v>
      </c>
      <c r="L7611" s="7">
        <f>VartojimasGamyba!H7607</f>
        <v>0</v>
      </c>
      <c r="M7611" s="15">
        <f t="shared" si="1141"/>
        <v>-5.5511151231257827E-17</v>
      </c>
      <c r="N7611" s="7">
        <f t="shared" si="1142"/>
        <v>-1.7401635687974705E-14</v>
      </c>
      <c r="O7611" s="7">
        <f t="shared" si="1143"/>
        <v>-1.7401635687974705E-14</v>
      </c>
      <c r="P7611" s="7">
        <f>SUM(N7590:N7613)</f>
        <v>-99.252900000000594</v>
      </c>
      <c r="R7611" s="7"/>
      <c r="S7611" s="47">
        <f t="shared" si="1144"/>
        <v>-5.5511151231257827E-17</v>
      </c>
      <c r="T7611" s="47">
        <f t="shared" si="1145"/>
        <v>0</v>
      </c>
      <c r="U7611" s="47">
        <f t="shared" si="1146"/>
        <v>313.48</v>
      </c>
      <c r="V7611" s="47">
        <f t="shared" si="1147"/>
        <v>201.60999999999999</v>
      </c>
      <c r="W7611" s="11"/>
    </row>
    <row r="7612" spans="1:23" x14ac:dyDescent="0.45">
      <c r="A7612" t="s">
        <v>7617</v>
      </c>
      <c r="B7612">
        <v>180.05</v>
      </c>
      <c r="D7612" s="9" t="str">
        <f>VartojimasGamyba!J7608</f>
        <v>2024-07-13-22</v>
      </c>
      <c r="E7612" s="8">
        <f>VartojimasGamyba!G7608</f>
        <v>0.224</v>
      </c>
      <c r="F7612" s="11"/>
      <c r="G7612" s="7">
        <f t="shared" si="1149"/>
        <v>5.2877777777777766</v>
      </c>
      <c r="H7612" s="7">
        <v>8.7759999999999998</v>
      </c>
      <c r="I7612" s="7">
        <v>10</v>
      </c>
      <c r="J7612" s="7">
        <v>0</v>
      </c>
      <c r="L7612" s="7">
        <f>VartojimasGamyba!H7608</f>
        <v>0</v>
      </c>
      <c r="M7612" s="15">
        <f t="shared" si="1141"/>
        <v>0</v>
      </c>
      <c r="N7612" s="7">
        <f t="shared" si="1142"/>
        <v>0</v>
      </c>
      <c r="O7612" s="7">
        <f t="shared" si="1143"/>
        <v>0</v>
      </c>
      <c r="P7612" s="7" t="s">
        <v>8872</v>
      </c>
      <c r="R7612" s="7"/>
      <c r="S7612" s="47">
        <f t="shared" si="1144"/>
        <v>0</v>
      </c>
      <c r="T7612" s="47">
        <f t="shared" si="1145"/>
        <v>0</v>
      </c>
      <c r="U7612" s="47">
        <f t="shared" si="1146"/>
        <v>280.34000000000003</v>
      </c>
      <c r="V7612" s="47">
        <f t="shared" si="1147"/>
        <v>168.47</v>
      </c>
      <c r="W7612" s="11"/>
    </row>
    <row r="7613" spans="1:23" x14ac:dyDescent="0.45">
      <c r="A7613" t="s">
        <v>7618</v>
      </c>
      <c r="B7613">
        <v>140</v>
      </c>
      <c r="D7613" s="9" t="str">
        <f>VartojimasGamyba!J7609</f>
        <v>2024-07-13-23</v>
      </c>
      <c r="E7613" s="8">
        <f>VartojimasGamyba!G7609</f>
        <v>0.25900000000000001</v>
      </c>
      <c r="F7613" s="11"/>
      <c r="G7613" s="7">
        <f t="shared" si="1149"/>
        <v>4.9999999999999991</v>
      </c>
      <c r="H7613" s="7">
        <v>0</v>
      </c>
      <c r="I7613" s="7">
        <v>0.2877777777777778</v>
      </c>
      <c r="J7613" s="7">
        <v>0</v>
      </c>
      <c r="L7613" s="7">
        <f>VartojimasGamyba!H7609</f>
        <v>0</v>
      </c>
      <c r="M7613" s="15">
        <f t="shared" si="1141"/>
        <v>0</v>
      </c>
      <c r="N7613" s="7">
        <f t="shared" si="1142"/>
        <v>0</v>
      </c>
      <c r="O7613" s="7">
        <f t="shared" si="1143"/>
        <v>0</v>
      </c>
      <c r="P7613" s="7">
        <f>SUM(O7590:O7613)</f>
        <v>-5.929767787904438E-13</v>
      </c>
      <c r="Q7613" s="7">
        <f>SUMPRODUCT(B7590:B7613,E7590:E7613)+SUM(E7590:E7613)*$Z$21-SUMPRODUCT(B7590:B7613,L7590:L7613)+SUM(L7590:L7613)*ABS($Z$20)</f>
        <v>857.62054000000012</v>
      </c>
      <c r="R7613" s="7"/>
      <c r="S7613" s="47">
        <f t="shared" si="1144"/>
        <v>0</v>
      </c>
      <c r="T7613" s="47">
        <f t="shared" si="1145"/>
        <v>0</v>
      </c>
      <c r="U7613" s="47">
        <f t="shared" si="1146"/>
        <v>240.29000000000002</v>
      </c>
      <c r="V7613" s="47">
        <f t="shared" si="1147"/>
        <v>128.41999999999999</v>
      </c>
      <c r="W7613" s="11">
        <f>IF(P7613&lt;&gt;Q7613,1,0)</f>
        <v>1</v>
      </c>
    </row>
    <row r="7614" spans="1:23" x14ac:dyDescent="0.45">
      <c r="A7614" t="s">
        <v>7619</v>
      </c>
      <c r="B7614">
        <v>109.13</v>
      </c>
      <c r="D7614" s="1" t="str">
        <f>VartojimasGamyba!J7610</f>
        <v>2024-07-14-00</v>
      </c>
      <c r="E7614" s="7">
        <f>VartojimasGamyba!G7610</f>
        <v>0.253</v>
      </c>
      <c r="F7614" s="11"/>
      <c r="G7614" s="12">
        <f>G7613+H7614-I7614</f>
        <v>3.7469999999999999</v>
      </c>
      <c r="H7614" s="12">
        <v>8.7469999999999999</v>
      </c>
      <c r="I7614" s="12">
        <v>10</v>
      </c>
      <c r="J7614" s="12">
        <v>0</v>
      </c>
      <c r="K7614" s="12"/>
      <c r="L7614" s="12">
        <f>VartojimasGamyba!H7610</f>
        <v>0</v>
      </c>
      <c r="M7614" s="19">
        <f t="shared" si="1141"/>
        <v>0</v>
      </c>
      <c r="N7614" s="7">
        <f t="shared" si="1142"/>
        <v>0</v>
      </c>
      <c r="O7614" s="7">
        <f t="shared" si="1143"/>
        <v>0</v>
      </c>
      <c r="R7614" s="20" t="s">
        <v>8783</v>
      </c>
      <c r="S7614" s="47">
        <f t="shared" si="1144"/>
        <v>0</v>
      </c>
      <c r="T7614" s="47">
        <f t="shared" si="1145"/>
        <v>0</v>
      </c>
      <c r="U7614" s="47">
        <f t="shared" si="1146"/>
        <v>209.42000000000002</v>
      </c>
      <c r="V7614" s="47">
        <f t="shared" si="1147"/>
        <v>97.55</v>
      </c>
      <c r="W7614" s="11"/>
    </row>
    <row r="7615" spans="1:23" x14ac:dyDescent="0.45">
      <c r="A7615" t="s">
        <v>7620</v>
      </c>
      <c r="B7615">
        <v>105.49</v>
      </c>
      <c r="D7615" s="1" t="str">
        <f>VartojimasGamyba!J7611</f>
        <v>2024-07-14-01</v>
      </c>
      <c r="E7615" s="7">
        <f>VartojimasGamyba!G7611</f>
        <v>0.186</v>
      </c>
      <c r="F7615" s="11"/>
      <c r="G7615" s="12">
        <f t="shared" ref="G7615:G7637" si="1150">G7614+H7615-I7615</f>
        <v>2.5609999999999928</v>
      </c>
      <c r="H7615" s="12">
        <v>8.813999999999993</v>
      </c>
      <c r="I7615" s="12">
        <v>10</v>
      </c>
      <c r="J7615" s="12">
        <v>0</v>
      </c>
      <c r="K7615" s="12"/>
      <c r="L7615" s="12">
        <f>VartojimasGamyba!H7611</f>
        <v>0</v>
      </c>
      <c r="M7615" s="19">
        <f t="shared" si="1141"/>
        <v>-7.1054273576010019E-15</v>
      </c>
      <c r="N7615" s="7">
        <f t="shared" si="1142"/>
        <v>-1.4621548416471342E-12</v>
      </c>
      <c r="O7615" s="7">
        <f t="shared" si="1143"/>
        <v>-1.4621548416471342E-12</v>
      </c>
      <c r="R7615" s="7"/>
      <c r="S7615" s="47">
        <f t="shared" si="1144"/>
        <v>-7.1054273576010019E-15</v>
      </c>
      <c r="T7615" s="47">
        <f t="shared" si="1145"/>
        <v>0</v>
      </c>
      <c r="U7615" s="47">
        <f t="shared" si="1146"/>
        <v>205.78</v>
      </c>
      <c r="V7615" s="47">
        <f t="shared" si="1147"/>
        <v>93.91</v>
      </c>
      <c r="W7615" s="11"/>
    </row>
    <row r="7616" spans="1:23" x14ac:dyDescent="0.45">
      <c r="A7616" t="s">
        <v>7621</v>
      </c>
      <c r="B7616">
        <v>85.51</v>
      </c>
      <c r="D7616" s="1" t="str">
        <f>VartojimasGamyba!J7612</f>
        <v>2024-07-14-02</v>
      </c>
      <c r="E7616" s="7">
        <f>VartojimasGamyba!G7612</f>
        <v>0.23</v>
      </c>
      <c r="F7616" s="11"/>
      <c r="G7616" s="12">
        <f t="shared" si="1150"/>
        <v>1.3399999999999945</v>
      </c>
      <c r="H7616" s="12">
        <v>8.7790000000000017</v>
      </c>
      <c r="I7616" s="12">
        <v>10</v>
      </c>
      <c r="J7616" s="12">
        <v>0</v>
      </c>
      <c r="K7616" s="12"/>
      <c r="L7616" s="12">
        <f>VartojimasGamyba!H7612</f>
        <v>8.9999999999999993E-3</v>
      </c>
      <c r="M7616" s="19">
        <f t="shared" si="1141"/>
        <v>2.1180973641676815E-15</v>
      </c>
      <c r="N7616" s="7">
        <f t="shared" si="1142"/>
        <v>3.9354249026235525E-13</v>
      </c>
      <c r="O7616" s="7">
        <f t="shared" si="1143"/>
        <v>3.9354249026235525E-13</v>
      </c>
      <c r="R7616" s="7"/>
      <c r="S7616" s="47">
        <f t="shared" si="1144"/>
        <v>2.1180973641676815E-15</v>
      </c>
      <c r="T7616" s="47">
        <f t="shared" si="1145"/>
        <v>0</v>
      </c>
      <c r="U7616" s="47">
        <f t="shared" si="1146"/>
        <v>185.8</v>
      </c>
      <c r="V7616" s="47">
        <f t="shared" si="1147"/>
        <v>73.930000000000007</v>
      </c>
      <c r="W7616" s="11"/>
    </row>
    <row r="7617" spans="1:23" x14ac:dyDescent="0.45">
      <c r="A7617" t="s">
        <v>7622</v>
      </c>
      <c r="B7617">
        <v>71.72</v>
      </c>
      <c r="D7617" s="1" t="str">
        <f>VartojimasGamyba!J7613</f>
        <v>2024-07-14-03</v>
      </c>
      <c r="E7617" s="7">
        <f>VartojimasGamyba!G7613</f>
        <v>0.29699999999999999</v>
      </c>
      <c r="F7617" s="11"/>
      <c r="G7617" s="12">
        <f t="shared" si="1150"/>
        <v>9.8999999999996646E-2</v>
      </c>
      <c r="H7617" s="12">
        <v>8.7590000000000021</v>
      </c>
      <c r="I7617" s="12">
        <v>10</v>
      </c>
      <c r="J7617" s="12">
        <v>0</v>
      </c>
      <c r="K7617" s="12"/>
      <c r="L7617" s="12">
        <f>VartojimasGamyba!H7613</f>
        <v>5.6000000000000001E-2</v>
      </c>
      <c r="M7617" s="19">
        <f t="shared" si="1141"/>
        <v>2.7131075164277263E-15</v>
      </c>
      <c r="N7617" s="7">
        <f t="shared" si="1142"/>
        <v>4.6668162390073322E-13</v>
      </c>
      <c r="O7617" s="7">
        <f t="shared" si="1143"/>
        <v>4.6668162390073322E-13</v>
      </c>
      <c r="R7617" s="7"/>
      <c r="S7617" s="47">
        <f t="shared" si="1144"/>
        <v>2.7131075164277263E-15</v>
      </c>
      <c r="T7617" s="47">
        <f t="shared" si="1145"/>
        <v>0</v>
      </c>
      <c r="U7617" s="47">
        <f t="shared" si="1146"/>
        <v>172.01</v>
      </c>
      <c r="V7617" s="47">
        <f t="shared" si="1147"/>
        <v>60.14</v>
      </c>
      <c r="W7617" s="11"/>
    </row>
    <row r="7618" spans="1:23" x14ac:dyDescent="0.45">
      <c r="A7618" t="s">
        <v>7623</v>
      </c>
      <c r="B7618">
        <v>62.54</v>
      </c>
      <c r="D7618" s="1" t="str">
        <f>VartojimasGamyba!J7614</f>
        <v>2024-07-14-04</v>
      </c>
      <c r="E7618" s="7">
        <f>VartojimasGamyba!G7614</f>
        <v>0</v>
      </c>
      <c r="F7618" s="11"/>
      <c r="G7618" s="12">
        <f t="shared" si="1150"/>
        <v>-2.4424906541753444E-15</v>
      </c>
      <c r="H7618" s="12">
        <v>0.89100000000000112</v>
      </c>
      <c r="I7618" s="12">
        <v>0.99000000000000021</v>
      </c>
      <c r="J7618" s="12">
        <v>0.58799999999999997</v>
      </c>
      <c r="K7618" s="12"/>
      <c r="L7618" s="12">
        <f>VartojimasGamyba!H7614</f>
        <v>0.58799999999999997</v>
      </c>
      <c r="M7618" s="19">
        <f t="shared" si="1141"/>
        <v>8.8817841970012523E-16</v>
      </c>
      <c r="N7618" s="7">
        <f t="shared" si="1142"/>
        <v>-29.964479999999853</v>
      </c>
      <c r="O7618" s="7">
        <f t="shared" si="1143"/>
        <v>1.446220920797714E-13</v>
      </c>
      <c r="R7618" s="7"/>
      <c r="S7618" s="47">
        <f t="shared" si="1144"/>
        <v>0.58800000000000086</v>
      </c>
      <c r="T7618" s="47">
        <f t="shared" si="1145"/>
        <v>0.58799999999999997</v>
      </c>
      <c r="U7618" s="47">
        <f t="shared" si="1146"/>
        <v>162.83000000000001</v>
      </c>
      <c r="V7618" s="47">
        <f t="shared" si="1147"/>
        <v>50.96</v>
      </c>
      <c r="W7618" s="11"/>
    </row>
    <row r="7619" spans="1:23" x14ac:dyDescent="0.45">
      <c r="A7619" t="s">
        <v>7624</v>
      </c>
      <c r="B7619">
        <v>19.41</v>
      </c>
      <c r="D7619" s="1" t="str">
        <f>VartojimasGamyba!J7615</f>
        <v>2024-07-14-05</v>
      </c>
      <c r="E7619" s="7">
        <f>VartojimasGamyba!G7615</f>
        <v>1.4999999999999999E-2</v>
      </c>
      <c r="F7619" s="11"/>
      <c r="G7619" s="12">
        <f t="shared" si="1150"/>
        <v>-2.4424906541753444E-15</v>
      </c>
      <c r="H7619" s="12">
        <v>0</v>
      </c>
      <c r="I7619" s="12">
        <v>0</v>
      </c>
      <c r="J7619" s="12">
        <v>0.98899999999999999</v>
      </c>
      <c r="K7619" s="12"/>
      <c r="L7619" s="12">
        <f>VartojimasGamyba!H7615</f>
        <v>1.004</v>
      </c>
      <c r="M7619" s="19">
        <f t="shared" si="1141"/>
        <v>0</v>
      </c>
      <c r="N7619" s="7">
        <f t="shared" si="1142"/>
        <v>-7.7438700000000003</v>
      </c>
      <c r="O7619" s="7">
        <f t="shared" si="1143"/>
        <v>0</v>
      </c>
      <c r="R7619" s="7"/>
      <c r="S7619" s="47">
        <f t="shared" si="1144"/>
        <v>0.98899999999999999</v>
      </c>
      <c r="T7619" s="47">
        <f t="shared" si="1145"/>
        <v>0.98899999999999999</v>
      </c>
      <c r="U7619" s="47">
        <f t="shared" si="1146"/>
        <v>119.7</v>
      </c>
      <c r="V7619" s="47">
        <f t="shared" si="1147"/>
        <v>7.83</v>
      </c>
      <c r="W7619" s="11"/>
    </row>
    <row r="7620" spans="1:23" x14ac:dyDescent="0.45">
      <c r="A7620" t="s">
        <v>7625</v>
      </c>
      <c r="B7620">
        <v>18.53</v>
      </c>
      <c r="D7620" s="1" t="str">
        <f>VartojimasGamyba!J7616</f>
        <v>2024-07-14-06</v>
      </c>
      <c r="E7620" s="7">
        <f>VartojimasGamyba!G7616</f>
        <v>7.0000000000000001E-3</v>
      </c>
      <c r="F7620" s="11"/>
      <c r="G7620" s="12">
        <f t="shared" si="1150"/>
        <v>-2.4424906541753444E-15</v>
      </c>
      <c r="H7620" s="12">
        <v>0</v>
      </c>
      <c r="I7620" s="12">
        <v>0</v>
      </c>
      <c r="J7620" s="12">
        <v>1.5410000000000001</v>
      </c>
      <c r="K7620" s="12"/>
      <c r="L7620" s="12">
        <f>VartojimasGamyba!H7616</f>
        <v>1.548</v>
      </c>
      <c r="M7620" s="19">
        <f t="shared" si="1141"/>
        <v>0</v>
      </c>
      <c r="N7620" s="7">
        <f t="shared" si="1142"/>
        <v>-10.709950000000003</v>
      </c>
      <c r="O7620" s="7">
        <f t="shared" si="1143"/>
        <v>0</v>
      </c>
      <c r="R7620" s="7"/>
      <c r="S7620" s="47">
        <f t="shared" si="1144"/>
        <v>1.5410000000000001</v>
      </c>
      <c r="T7620" s="47">
        <f t="shared" si="1145"/>
        <v>1.5410000000000001</v>
      </c>
      <c r="U7620" s="47">
        <f t="shared" si="1146"/>
        <v>118.82000000000001</v>
      </c>
      <c r="V7620" s="47">
        <f t="shared" si="1147"/>
        <v>6.9500000000000011</v>
      </c>
      <c r="W7620" s="11"/>
    </row>
    <row r="7621" spans="1:23" x14ac:dyDescent="0.45">
      <c r="A7621" t="s">
        <v>7626</v>
      </c>
      <c r="B7621">
        <v>16.670000000000002</v>
      </c>
      <c r="D7621" s="1" t="str">
        <f>VartojimasGamyba!J7617</f>
        <v>2024-07-14-07</v>
      </c>
      <c r="E7621" s="7">
        <f>VartojimasGamyba!G7617</f>
        <v>0</v>
      </c>
      <c r="F7621" s="11"/>
      <c r="G7621" s="12">
        <f t="shared" si="1150"/>
        <v>-2.4424906541753444E-15</v>
      </c>
      <c r="H7621" s="12">
        <v>0</v>
      </c>
      <c r="I7621" s="12">
        <v>0</v>
      </c>
      <c r="J7621" s="12">
        <v>2.8719999999999999</v>
      </c>
      <c r="K7621" s="12"/>
      <c r="L7621" s="12">
        <f>VartojimasGamyba!H7617</f>
        <v>2.8719999999999999</v>
      </c>
      <c r="M7621" s="19">
        <f t="shared" si="1141"/>
        <v>0</v>
      </c>
      <c r="N7621" s="7">
        <f t="shared" si="1142"/>
        <v>-14.618480000000003</v>
      </c>
      <c r="O7621" s="7">
        <f t="shared" si="1143"/>
        <v>0</v>
      </c>
      <c r="R7621" s="7"/>
      <c r="S7621" s="47">
        <f t="shared" si="1144"/>
        <v>2.8719999999999999</v>
      </c>
      <c r="T7621" s="47">
        <f t="shared" si="1145"/>
        <v>2.8719999999999999</v>
      </c>
      <c r="U7621" s="47">
        <f t="shared" si="1146"/>
        <v>116.96000000000001</v>
      </c>
      <c r="V7621" s="47">
        <f t="shared" si="1147"/>
        <v>5.0900000000000016</v>
      </c>
      <c r="W7621" s="11"/>
    </row>
    <row r="7622" spans="1:23" x14ac:dyDescent="0.45">
      <c r="A7622" t="s">
        <v>7627</v>
      </c>
      <c r="B7622">
        <v>14.28</v>
      </c>
      <c r="D7622" s="1" t="str">
        <f>VartojimasGamyba!J7618</f>
        <v>2024-07-14-08</v>
      </c>
      <c r="E7622" s="7">
        <f>VartojimasGamyba!G7618</f>
        <v>0</v>
      </c>
      <c r="F7622" s="11"/>
      <c r="G7622" s="12">
        <f t="shared" si="1150"/>
        <v>-2.4424906541753444E-15</v>
      </c>
      <c r="H7622" s="12">
        <v>0</v>
      </c>
      <c r="I7622" s="12">
        <v>0</v>
      </c>
      <c r="J7622" s="12">
        <v>3.52</v>
      </c>
      <c r="K7622" s="12"/>
      <c r="L7622" s="12">
        <f>VartojimasGamyba!H7618</f>
        <v>3.52</v>
      </c>
      <c r="M7622" s="19">
        <f t="shared" si="1141"/>
        <v>0</v>
      </c>
      <c r="N7622" s="7">
        <f t="shared" si="1142"/>
        <v>-9.5039999999999978</v>
      </c>
      <c r="O7622" s="7">
        <f t="shared" si="1143"/>
        <v>0</v>
      </c>
      <c r="R7622" s="7"/>
      <c r="S7622" s="47">
        <f t="shared" si="1144"/>
        <v>3.52</v>
      </c>
      <c r="T7622" s="47">
        <f t="shared" si="1145"/>
        <v>3.52</v>
      </c>
      <c r="U7622" s="47">
        <f t="shared" si="1146"/>
        <v>114.57000000000001</v>
      </c>
      <c r="V7622" s="47">
        <f t="shared" si="1147"/>
        <v>2.6999999999999993</v>
      </c>
      <c r="W7622" s="11"/>
    </row>
    <row r="7623" spans="1:23" x14ac:dyDescent="0.45">
      <c r="A7623" t="s">
        <v>7628</v>
      </c>
      <c r="B7623">
        <v>3</v>
      </c>
      <c r="D7623" s="1" t="str">
        <f>VartojimasGamyba!J7619</f>
        <v>2024-07-14-09</v>
      </c>
      <c r="E7623" s="7">
        <f>VartojimasGamyba!G7619</f>
        <v>0</v>
      </c>
      <c r="F7623" s="11"/>
      <c r="G7623" s="12">
        <f t="shared" si="1150"/>
        <v>3.3099999999999969</v>
      </c>
      <c r="H7623" s="12">
        <v>10</v>
      </c>
      <c r="I7623" s="12">
        <v>6.6900000000000013</v>
      </c>
      <c r="J7623" s="12">
        <v>0</v>
      </c>
      <c r="K7623" s="12"/>
      <c r="L7623" s="12">
        <f>VartojimasGamyba!H7619</f>
        <v>3.9790000000000001</v>
      </c>
      <c r="M7623" s="19">
        <f t="shared" ref="M7623:M7686" si="1151">E7623+H7623-I7623*$J$2+J7623-L7623</f>
        <v>0</v>
      </c>
      <c r="N7623" s="7">
        <f t="shared" ref="N7623:N7686" si="1152">M7623*U7623-J7623*V7623</f>
        <v>0</v>
      </c>
      <c r="O7623" s="7">
        <f t="shared" ref="O7623:O7686" si="1153">(M7623)*(B7623+$Z$21)</f>
        <v>0</v>
      </c>
      <c r="R7623" s="7"/>
      <c r="S7623" s="47">
        <f t="shared" ref="S7623:S7686" si="1154">M7623+IF((L7623-E7623)&gt;0,(L7623-E7623),0)</f>
        <v>3.9790000000000001</v>
      </c>
      <c r="T7623" s="47">
        <f t="shared" ref="T7623:T7686" si="1155">IF(L7623-E7623&lt;0,0,L7623-E7623)</f>
        <v>3.9790000000000001</v>
      </c>
      <c r="U7623" s="47">
        <f t="shared" ref="U7623:U7686" si="1156">B7623+$Z$21</f>
        <v>103.29</v>
      </c>
      <c r="V7623" s="47">
        <f t="shared" ref="V7623:V7686" si="1157">B7623+$Z$20</f>
        <v>-8.58</v>
      </c>
      <c r="W7623" s="11"/>
    </row>
    <row r="7624" spans="1:23" x14ac:dyDescent="0.45">
      <c r="A7624" t="s">
        <v>7629</v>
      </c>
      <c r="B7624">
        <v>2.99</v>
      </c>
      <c r="D7624" s="1" t="str">
        <f>VartojimasGamyba!J7620</f>
        <v>2024-07-14-10</v>
      </c>
      <c r="E7624" s="7">
        <f>VartojimasGamyba!G7620</f>
        <v>0</v>
      </c>
      <c r="F7624" s="11"/>
      <c r="G7624" s="12">
        <f t="shared" si="1150"/>
        <v>7.4459999999999971</v>
      </c>
      <c r="H7624" s="12">
        <v>4.1360000000000001</v>
      </c>
      <c r="I7624" s="12">
        <v>0</v>
      </c>
      <c r="J7624" s="12">
        <v>0</v>
      </c>
      <c r="K7624" s="12"/>
      <c r="L7624" s="12">
        <f>VartojimasGamyba!H7620</f>
        <v>4.1360000000000001</v>
      </c>
      <c r="M7624" s="19">
        <f t="shared" si="1151"/>
        <v>0</v>
      </c>
      <c r="N7624" s="7">
        <f t="shared" si="1152"/>
        <v>0</v>
      </c>
      <c r="O7624" s="7">
        <f t="shared" si="1153"/>
        <v>0</v>
      </c>
      <c r="R7624" s="7"/>
      <c r="S7624" s="47">
        <f t="shared" si="1154"/>
        <v>4.1360000000000001</v>
      </c>
      <c r="T7624" s="47">
        <f t="shared" si="1155"/>
        <v>4.1360000000000001</v>
      </c>
      <c r="U7624" s="47">
        <f t="shared" si="1156"/>
        <v>103.28</v>
      </c>
      <c r="V7624" s="47">
        <f t="shared" si="1157"/>
        <v>-8.59</v>
      </c>
      <c r="W7624" s="11"/>
    </row>
    <row r="7625" spans="1:23" x14ac:dyDescent="0.45">
      <c r="A7625" t="s">
        <v>7630</v>
      </c>
      <c r="B7625">
        <v>57.99</v>
      </c>
      <c r="D7625" s="1" t="str">
        <f>VartojimasGamyba!J7621</f>
        <v>2024-07-14-11</v>
      </c>
      <c r="E7625" s="7">
        <f>VartojimasGamyba!G7621</f>
        <v>0.82799999999999996</v>
      </c>
      <c r="F7625" s="11"/>
      <c r="G7625" s="12">
        <f t="shared" si="1150"/>
        <v>6.445999999999998</v>
      </c>
      <c r="H7625" s="12">
        <v>9</v>
      </c>
      <c r="I7625" s="12">
        <v>10</v>
      </c>
      <c r="J7625" s="12">
        <v>1.9170000000000003</v>
      </c>
      <c r="K7625" s="12"/>
      <c r="L7625" s="12">
        <f>VartojimasGamyba!H7621</f>
        <v>2.7450000000000001</v>
      </c>
      <c r="M7625" s="19">
        <f t="shared" si="1151"/>
        <v>0</v>
      </c>
      <c r="N7625" s="7">
        <f t="shared" si="1152"/>
        <v>-88.967970000000022</v>
      </c>
      <c r="O7625" s="7">
        <f t="shared" si="1153"/>
        <v>0</v>
      </c>
      <c r="R7625" s="7"/>
      <c r="S7625" s="47">
        <f t="shared" si="1154"/>
        <v>1.9170000000000003</v>
      </c>
      <c r="T7625" s="47">
        <f t="shared" si="1155"/>
        <v>1.9170000000000003</v>
      </c>
      <c r="U7625" s="47">
        <f t="shared" si="1156"/>
        <v>158.28</v>
      </c>
      <c r="V7625" s="47">
        <f t="shared" si="1157"/>
        <v>46.410000000000004</v>
      </c>
      <c r="W7625" s="11"/>
    </row>
    <row r="7626" spans="1:23" x14ac:dyDescent="0.45">
      <c r="A7626" t="s">
        <v>7631</v>
      </c>
      <c r="B7626">
        <v>4.99</v>
      </c>
      <c r="D7626" s="1" t="str">
        <f>VartojimasGamyba!J7622</f>
        <v>2024-07-14-12</v>
      </c>
      <c r="E7626" s="7">
        <f>VartojimasGamyba!G7622</f>
        <v>0.40500000000000003</v>
      </c>
      <c r="F7626" s="11"/>
      <c r="G7626" s="12">
        <f t="shared" si="1150"/>
        <v>8.5126666666666715</v>
      </c>
      <c r="H7626" s="12">
        <v>10</v>
      </c>
      <c r="I7626" s="12">
        <v>7.9333333333333274</v>
      </c>
      <c r="J7626" s="12">
        <v>0</v>
      </c>
      <c r="K7626" s="12"/>
      <c r="L7626" s="12">
        <f>VartojimasGamyba!H7622</f>
        <v>3.2650000000000001</v>
      </c>
      <c r="M7626" s="19">
        <f t="shared" si="1151"/>
        <v>4.8849813083506888E-15</v>
      </c>
      <c r="N7626" s="7">
        <f t="shared" si="1152"/>
        <v>5.1429083214316048E-13</v>
      </c>
      <c r="O7626" s="7">
        <f t="shared" si="1153"/>
        <v>5.1429083214316048E-13</v>
      </c>
      <c r="R7626" s="7"/>
      <c r="S7626" s="47">
        <f t="shared" si="1154"/>
        <v>2.8600000000000052</v>
      </c>
      <c r="T7626" s="47">
        <f t="shared" si="1155"/>
        <v>2.8600000000000003</v>
      </c>
      <c r="U7626" s="47">
        <f t="shared" si="1156"/>
        <v>105.28</v>
      </c>
      <c r="V7626" s="47">
        <f t="shared" si="1157"/>
        <v>-6.59</v>
      </c>
      <c r="W7626" s="11"/>
    </row>
    <row r="7627" spans="1:23" x14ac:dyDescent="0.45">
      <c r="A7627" t="s">
        <v>7632</v>
      </c>
      <c r="B7627">
        <v>4.99</v>
      </c>
      <c r="D7627" s="1" t="str">
        <f>VartojimasGamyba!J7623</f>
        <v>2024-07-14-13</v>
      </c>
      <c r="E7627" s="7">
        <f>VartojimasGamyba!G7623</f>
        <v>0.38100000000000001</v>
      </c>
      <c r="F7627" s="11"/>
      <c r="G7627" s="12">
        <f t="shared" si="1150"/>
        <v>10.209333333333335</v>
      </c>
      <c r="H7627" s="12">
        <v>10</v>
      </c>
      <c r="I7627" s="12">
        <v>8.3033333333333363</v>
      </c>
      <c r="J7627" s="12">
        <v>0</v>
      </c>
      <c r="K7627" s="12"/>
      <c r="L7627" s="12">
        <f>VartojimasGamyba!H7623</f>
        <v>2.9079999999999999</v>
      </c>
      <c r="M7627" s="19">
        <f t="shared" si="1151"/>
        <v>0</v>
      </c>
      <c r="N7627" s="7">
        <f t="shared" si="1152"/>
        <v>0</v>
      </c>
      <c r="O7627" s="7">
        <f t="shared" si="1153"/>
        <v>0</v>
      </c>
      <c r="R7627" s="7"/>
      <c r="S7627" s="47">
        <f t="shared" si="1154"/>
        <v>2.5270000000000001</v>
      </c>
      <c r="T7627" s="47">
        <f t="shared" si="1155"/>
        <v>2.5270000000000001</v>
      </c>
      <c r="U7627" s="47">
        <f t="shared" si="1156"/>
        <v>105.28</v>
      </c>
      <c r="V7627" s="47">
        <f t="shared" si="1157"/>
        <v>-6.59</v>
      </c>
      <c r="W7627" s="11"/>
    </row>
    <row r="7628" spans="1:23" x14ac:dyDescent="0.45">
      <c r="A7628" t="s">
        <v>7633</v>
      </c>
      <c r="B7628">
        <v>5</v>
      </c>
      <c r="D7628" s="1" t="str">
        <f>VartojimasGamyba!J7624</f>
        <v>2024-07-14-14</v>
      </c>
      <c r="E7628" s="7">
        <f>VartojimasGamyba!G7624</f>
        <v>1.0999999999999999E-2</v>
      </c>
      <c r="F7628" s="11"/>
      <c r="G7628" s="12">
        <f t="shared" si="1150"/>
        <v>12.578555555555559</v>
      </c>
      <c r="H7628" s="12">
        <v>3.176999999999996</v>
      </c>
      <c r="I7628" s="12">
        <v>0.80777777777777315</v>
      </c>
      <c r="J7628" s="12">
        <v>0</v>
      </c>
      <c r="K7628" s="12"/>
      <c r="L7628" s="12">
        <f>VartojimasGamyba!H7624</f>
        <v>2.4609999999999999</v>
      </c>
      <c r="M7628" s="19">
        <f t="shared" si="1151"/>
        <v>0</v>
      </c>
      <c r="N7628" s="7">
        <f t="shared" si="1152"/>
        <v>0</v>
      </c>
      <c r="O7628" s="7">
        <f t="shared" si="1153"/>
        <v>0</v>
      </c>
      <c r="R7628" s="7"/>
      <c r="S7628" s="47">
        <f t="shared" si="1154"/>
        <v>2.4499999999999997</v>
      </c>
      <c r="T7628" s="47">
        <f t="shared" si="1155"/>
        <v>2.4499999999999997</v>
      </c>
      <c r="U7628" s="47">
        <f t="shared" si="1156"/>
        <v>105.29</v>
      </c>
      <c r="V7628" s="47">
        <f t="shared" si="1157"/>
        <v>-6.58</v>
      </c>
      <c r="W7628" s="11"/>
    </row>
    <row r="7629" spans="1:23" x14ac:dyDescent="0.45">
      <c r="A7629" t="s">
        <v>7634</v>
      </c>
      <c r="B7629">
        <v>5.09</v>
      </c>
      <c r="D7629" s="1" t="str">
        <f>VartojimasGamyba!J7625</f>
        <v>2024-07-14-15</v>
      </c>
      <c r="E7629" s="7">
        <f>VartojimasGamyba!G7625</f>
        <v>3.5999999999999997E-2</v>
      </c>
      <c r="F7629" s="11"/>
      <c r="G7629" s="12">
        <f t="shared" si="1150"/>
        <v>13.388555555555563</v>
      </c>
      <c r="H7629" s="12">
        <v>10</v>
      </c>
      <c r="I7629" s="12">
        <v>9.1899999999999977</v>
      </c>
      <c r="J7629" s="12">
        <v>0</v>
      </c>
      <c r="K7629" s="12"/>
      <c r="L7629" s="12">
        <f>VartojimasGamyba!H7625</f>
        <v>1.7649999999999999</v>
      </c>
      <c r="M7629" s="19">
        <f t="shared" si="1151"/>
        <v>0</v>
      </c>
      <c r="N7629" s="7">
        <f t="shared" si="1152"/>
        <v>0</v>
      </c>
      <c r="O7629" s="7">
        <f t="shared" si="1153"/>
        <v>0</v>
      </c>
      <c r="R7629" s="7"/>
      <c r="S7629" s="47">
        <f t="shared" si="1154"/>
        <v>1.7289999999999999</v>
      </c>
      <c r="T7629" s="47">
        <f t="shared" si="1155"/>
        <v>1.7289999999999999</v>
      </c>
      <c r="U7629" s="47">
        <f t="shared" si="1156"/>
        <v>105.38000000000001</v>
      </c>
      <c r="V7629" s="47">
        <f t="shared" si="1157"/>
        <v>-6.49</v>
      </c>
      <c r="W7629" s="11"/>
    </row>
    <row r="7630" spans="1:23" x14ac:dyDescent="0.45">
      <c r="A7630" t="s">
        <v>7635</v>
      </c>
      <c r="B7630">
        <v>5.07</v>
      </c>
      <c r="D7630" s="1" t="str">
        <f>VartojimasGamyba!J7626</f>
        <v>2024-07-14-16</v>
      </c>
      <c r="E7630" s="7">
        <f>VartojimasGamyba!G7626</f>
        <v>9.6000000000000002E-2</v>
      </c>
      <c r="F7630" s="11"/>
      <c r="G7630" s="12">
        <f t="shared" si="1150"/>
        <v>12.906555555555567</v>
      </c>
      <c r="H7630" s="12">
        <v>9.5180000000000042</v>
      </c>
      <c r="I7630" s="12">
        <v>10</v>
      </c>
      <c r="J7630" s="12">
        <v>0</v>
      </c>
      <c r="K7630" s="12"/>
      <c r="L7630" s="12">
        <f>VartojimasGamyba!H7626</f>
        <v>0.61399999999999999</v>
      </c>
      <c r="M7630" s="19">
        <f t="shared" si="1151"/>
        <v>4.3298697960381105E-15</v>
      </c>
      <c r="N7630" s="7">
        <f t="shared" si="1152"/>
        <v>4.5619508171057542E-13</v>
      </c>
      <c r="O7630" s="7">
        <f t="shared" si="1153"/>
        <v>4.5619508171057542E-13</v>
      </c>
      <c r="R7630" s="7"/>
      <c r="S7630" s="47">
        <f t="shared" si="1154"/>
        <v>0.51800000000000435</v>
      </c>
      <c r="T7630" s="47">
        <f t="shared" si="1155"/>
        <v>0.51800000000000002</v>
      </c>
      <c r="U7630" s="47">
        <f t="shared" si="1156"/>
        <v>105.36000000000001</v>
      </c>
      <c r="V7630" s="47">
        <f t="shared" si="1157"/>
        <v>-6.51</v>
      </c>
      <c r="W7630" s="11"/>
    </row>
    <row r="7631" spans="1:23" x14ac:dyDescent="0.45">
      <c r="A7631" t="s">
        <v>7636</v>
      </c>
      <c r="B7631">
        <v>16.02</v>
      </c>
      <c r="D7631" s="1" t="str">
        <f>VartojimasGamyba!J7627</f>
        <v>2024-07-14-17</v>
      </c>
      <c r="E7631" s="7">
        <f>VartojimasGamyba!G7627</f>
        <v>0.14799999999999999</v>
      </c>
      <c r="F7631" s="11"/>
      <c r="G7631" s="12">
        <f t="shared" si="1150"/>
        <v>11.860555555555589</v>
      </c>
      <c r="H7631" s="12">
        <v>8.9540000000000219</v>
      </c>
      <c r="I7631" s="12">
        <v>10</v>
      </c>
      <c r="J7631" s="12">
        <v>0</v>
      </c>
      <c r="K7631" s="12"/>
      <c r="L7631" s="12">
        <f>VartojimasGamyba!H7627</f>
        <v>0.10199999999999999</v>
      </c>
      <c r="M7631" s="19">
        <f t="shared" si="1151"/>
        <v>2.1635471192382738E-14</v>
      </c>
      <c r="N7631" s="7">
        <f t="shared" si="1152"/>
        <v>2.5164216543860364E-12</v>
      </c>
      <c r="O7631" s="7">
        <f t="shared" si="1153"/>
        <v>2.5164216543860364E-12</v>
      </c>
      <c r="R7631" s="7"/>
      <c r="S7631" s="47">
        <f t="shared" si="1154"/>
        <v>2.1635471192382738E-14</v>
      </c>
      <c r="T7631" s="47">
        <f t="shared" si="1155"/>
        <v>0</v>
      </c>
      <c r="U7631" s="47">
        <f t="shared" si="1156"/>
        <v>116.31</v>
      </c>
      <c r="V7631" s="47">
        <f t="shared" si="1157"/>
        <v>4.4399999999999995</v>
      </c>
      <c r="W7631" s="11"/>
    </row>
    <row r="7632" spans="1:23" x14ac:dyDescent="0.45">
      <c r="A7632" t="s">
        <v>7637</v>
      </c>
      <c r="B7632">
        <v>35.06</v>
      </c>
      <c r="D7632" s="1" t="str">
        <f>VartojimasGamyba!J7628</f>
        <v>2024-07-14-18</v>
      </c>
      <c r="E7632" s="7">
        <f>VartojimasGamyba!G7628</f>
        <v>0.41199999999999998</v>
      </c>
      <c r="F7632" s="11"/>
      <c r="G7632" s="12">
        <f t="shared" si="1150"/>
        <v>10.462555555555589</v>
      </c>
      <c r="H7632" s="12">
        <v>8.6019999999999985</v>
      </c>
      <c r="I7632" s="12">
        <v>10</v>
      </c>
      <c r="J7632" s="12">
        <v>0</v>
      </c>
      <c r="K7632" s="12"/>
      <c r="L7632" s="12">
        <f>VartojimasGamyba!H7628</f>
        <v>1.4E-2</v>
      </c>
      <c r="M7632" s="19">
        <f t="shared" si="1151"/>
        <v>-6.5399075044325627E-16</v>
      </c>
      <c r="N7632" s="7">
        <f t="shared" si="1152"/>
        <v>-8.8517648072494757E-14</v>
      </c>
      <c r="O7632" s="7">
        <f t="shared" si="1153"/>
        <v>-8.8517648072494757E-14</v>
      </c>
      <c r="R7632" s="7"/>
      <c r="S7632" s="47">
        <f t="shared" si="1154"/>
        <v>-6.5399075044325627E-16</v>
      </c>
      <c r="T7632" s="47">
        <f t="shared" si="1155"/>
        <v>0</v>
      </c>
      <c r="U7632" s="47">
        <f t="shared" si="1156"/>
        <v>135.35000000000002</v>
      </c>
      <c r="V7632" s="47">
        <f t="shared" si="1157"/>
        <v>23.480000000000004</v>
      </c>
      <c r="W7632" s="11"/>
    </row>
    <row r="7633" spans="1:23" x14ac:dyDescent="0.45">
      <c r="A7633" t="s">
        <v>7638</v>
      </c>
      <c r="B7633">
        <v>145.21</v>
      </c>
      <c r="D7633" s="1" t="str">
        <f>VartojimasGamyba!J7629</f>
        <v>2024-07-14-19</v>
      </c>
      <c r="E7633" s="7">
        <f>VartojimasGamyba!G7629</f>
        <v>0.40799999999999997</v>
      </c>
      <c r="F7633" s="11"/>
      <c r="G7633" s="12">
        <f t="shared" si="1150"/>
        <v>9.0545555555555879</v>
      </c>
      <c r="H7633" s="12">
        <v>8.591999999999997</v>
      </c>
      <c r="I7633" s="12">
        <v>10</v>
      </c>
      <c r="J7633" s="12">
        <v>0</v>
      </c>
      <c r="K7633" s="12"/>
      <c r="L7633" s="12">
        <f>VartojimasGamyba!H7629</f>
        <v>0</v>
      </c>
      <c r="M7633" s="19">
        <f t="shared" si="1151"/>
        <v>-3.5527136788005009E-15</v>
      </c>
      <c r="N7633" s="7">
        <f t="shared" si="1152"/>
        <v>-8.7219120814552298E-13</v>
      </c>
      <c r="O7633" s="7">
        <f t="shared" si="1153"/>
        <v>-8.7219120814552298E-13</v>
      </c>
      <c r="R7633" s="7"/>
      <c r="S7633" s="47">
        <f t="shared" si="1154"/>
        <v>-3.5527136788005009E-15</v>
      </c>
      <c r="T7633" s="47">
        <f t="shared" si="1155"/>
        <v>0</v>
      </c>
      <c r="U7633" s="47">
        <f t="shared" si="1156"/>
        <v>245.5</v>
      </c>
      <c r="V7633" s="47">
        <f t="shared" si="1157"/>
        <v>133.63</v>
      </c>
      <c r="W7633" s="11"/>
    </row>
    <row r="7634" spans="1:23" x14ac:dyDescent="0.45">
      <c r="A7634" t="s">
        <v>7639</v>
      </c>
      <c r="B7634">
        <v>192.2</v>
      </c>
      <c r="D7634" s="1" t="str">
        <f>VartojimasGamyba!J7630</f>
        <v>2024-07-14-20</v>
      </c>
      <c r="E7634" s="7">
        <f>VartojimasGamyba!G7630</f>
        <v>0.34699999999999998</v>
      </c>
      <c r="F7634" s="11"/>
      <c r="G7634" s="12">
        <f t="shared" si="1150"/>
        <v>8.6690000000000325</v>
      </c>
      <c r="H7634" s="12">
        <v>0</v>
      </c>
      <c r="I7634" s="12">
        <v>0.38555555555555554</v>
      </c>
      <c r="J7634" s="12">
        <v>0</v>
      </c>
      <c r="K7634" s="12"/>
      <c r="L7634" s="12">
        <f>VartojimasGamyba!H7630</f>
        <v>0</v>
      </c>
      <c r="M7634" s="19">
        <f t="shared" si="1151"/>
        <v>0</v>
      </c>
      <c r="N7634" s="7">
        <f t="shared" si="1152"/>
        <v>0</v>
      </c>
      <c r="O7634" s="7">
        <f t="shared" si="1153"/>
        <v>0</v>
      </c>
      <c r="P7634" s="7" t="s">
        <v>8873</v>
      </c>
      <c r="R7634" s="7"/>
      <c r="S7634" s="47">
        <f t="shared" si="1154"/>
        <v>0</v>
      </c>
      <c r="T7634" s="47">
        <f t="shared" si="1155"/>
        <v>0</v>
      </c>
      <c r="U7634" s="47">
        <f t="shared" si="1156"/>
        <v>292.49</v>
      </c>
      <c r="V7634" s="47">
        <f t="shared" si="1157"/>
        <v>180.61999999999998</v>
      </c>
      <c r="W7634" s="11"/>
    </row>
    <row r="7635" spans="1:23" x14ac:dyDescent="0.45">
      <c r="A7635" t="s">
        <v>7640</v>
      </c>
      <c r="B7635">
        <v>206.73</v>
      </c>
      <c r="D7635" s="1" t="str">
        <f>VartojimasGamyba!J7631</f>
        <v>2024-07-14-21</v>
      </c>
      <c r="E7635" s="7">
        <f>VartojimasGamyba!G7631</f>
        <v>0.33200000000000002</v>
      </c>
      <c r="F7635" s="11"/>
      <c r="G7635" s="12">
        <f t="shared" si="1150"/>
        <v>7.3370000000000317</v>
      </c>
      <c r="H7635" s="12">
        <v>8.6679999999999993</v>
      </c>
      <c r="I7635" s="12">
        <v>10</v>
      </c>
      <c r="J7635" s="12">
        <v>0</v>
      </c>
      <c r="K7635" s="12"/>
      <c r="L7635" s="12">
        <f>VartojimasGamyba!H7631</f>
        <v>0</v>
      </c>
      <c r="M7635" s="19">
        <f t="shared" si="1151"/>
        <v>0</v>
      </c>
      <c r="N7635" s="7">
        <f t="shared" si="1152"/>
        <v>0</v>
      </c>
      <c r="O7635" s="7">
        <f t="shared" si="1153"/>
        <v>0</v>
      </c>
      <c r="P7635" s="7">
        <f>SUM(N7614:N7637)</f>
        <v>-161.50874999999638</v>
      </c>
      <c r="R7635" s="7"/>
      <c r="S7635" s="47">
        <f t="shared" si="1154"/>
        <v>0</v>
      </c>
      <c r="T7635" s="47">
        <f t="shared" si="1155"/>
        <v>0</v>
      </c>
      <c r="U7635" s="47">
        <f t="shared" si="1156"/>
        <v>307.02</v>
      </c>
      <c r="V7635" s="47">
        <f t="shared" si="1157"/>
        <v>195.14999999999998</v>
      </c>
      <c r="W7635" s="11"/>
    </row>
    <row r="7636" spans="1:23" x14ac:dyDescent="0.45">
      <c r="A7636" t="s">
        <v>7641</v>
      </c>
      <c r="B7636">
        <v>205.4</v>
      </c>
      <c r="D7636" s="1" t="str">
        <f>VartojimasGamyba!J7632</f>
        <v>2024-07-14-22</v>
      </c>
      <c r="E7636" s="7">
        <f>VartojimasGamyba!G7632</f>
        <v>0.19600000000000001</v>
      </c>
      <c r="F7636" s="11"/>
      <c r="G7636" s="12">
        <f t="shared" si="1150"/>
        <v>6.1410000000000302</v>
      </c>
      <c r="H7636" s="12">
        <v>8.8039999999999985</v>
      </c>
      <c r="I7636" s="12">
        <v>10</v>
      </c>
      <c r="J7636" s="12">
        <v>0</v>
      </c>
      <c r="K7636" s="12"/>
      <c r="L7636" s="12">
        <f>VartojimasGamyba!H7632</f>
        <v>0</v>
      </c>
      <c r="M7636" s="19">
        <f t="shared" si="1151"/>
        <v>-1.7763568394002505E-15</v>
      </c>
      <c r="N7636" s="7">
        <f t="shared" si="1152"/>
        <v>-5.4301452223626256E-13</v>
      </c>
      <c r="O7636" s="7">
        <f t="shared" si="1153"/>
        <v>-5.4301452223626256E-13</v>
      </c>
      <c r="P7636" s="7" t="s">
        <v>8872</v>
      </c>
      <c r="R7636" s="7"/>
      <c r="S7636" s="47">
        <f t="shared" si="1154"/>
        <v>-1.7763568394002505E-15</v>
      </c>
      <c r="T7636" s="47">
        <f t="shared" si="1155"/>
        <v>0</v>
      </c>
      <c r="U7636" s="47">
        <f t="shared" si="1156"/>
        <v>305.69</v>
      </c>
      <c r="V7636" s="47">
        <f t="shared" si="1157"/>
        <v>193.82</v>
      </c>
      <c r="W7636" s="11"/>
    </row>
    <row r="7637" spans="1:23" x14ac:dyDescent="0.45">
      <c r="A7637" t="s">
        <v>7642</v>
      </c>
      <c r="B7637">
        <v>137.05000000000001</v>
      </c>
      <c r="D7637" s="1" t="str">
        <f>VartojimasGamyba!J7633</f>
        <v>2024-07-14-23</v>
      </c>
      <c r="E7637" s="7">
        <f>VartojimasGamyba!G7633</f>
        <v>0.14099999999999999</v>
      </c>
      <c r="F7637" s="11"/>
      <c r="G7637" s="12">
        <f t="shared" si="1150"/>
        <v>5.0000000000000391</v>
      </c>
      <c r="H7637" s="12">
        <v>8.8590000000000089</v>
      </c>
      <c r="I7637" s="12">
        <v>10</v>
      </c>
      <c r="J7637" s="12">
        <v>0</v>
      </c>
      <c r="K7637" s="12"/>
      <c r="L7637" s="12">
        <f>VartojimasGamyba!H7633</f>
        <v>0</v>
      </c>
      <c r="M7637" s="19">
        <f t="shared" si="1151"/>
        <v>8.8817841970012523E-15</v>
      </c>
      <c r="N7637" s="7">
        <f t="shared" si="1152"/>
        <v>2.1080026613162777E-12</v>
      </c>
      <c r="O7637" s="7">
        <f t="shared" si="1153"/>
        <v>2.1080026613162777E-12</v>
      </c>
      <c r="P7637" s="7">
        <f>SUM(O7614:O7637)</f>
        <v>3.6338782156974954E-12</v>
      </c>
      <c r="Q7637" s="7">
        <f>SUMPRODUCT(B7614:B7637,E7614:E7637)+SUM(E7614:E7637)*$Z$21-SUMPRODUCT(B7614:B7637,L7614:L7637)+SUM(L7614:L7637)*ABS($Z$20)</f>
        <v>823.60219000000006</v>
      </c>
      <c r="R7637" s="7"/>
      <c r="S7637" s="47">
        <f t="shared" si="1154"/>
        <v>8.8817841970012523E-15</v>
      </c>
      <c r="T7637" s="47">
        <f t="shared" si="1155"/>
        <v>0</v>
      </c>
      <c r="U7637" s="47">
        <f t="shared" si="1156"/>
        <v>237.34000000000003</v>
      </c>
      <c r="V7637" s="47">
        <f t="shared" si="1157"/>
        <v>125.47000000000001</v>
      </c>
      <c r="W7637" s="11">
        <f>IF(P7637&lt;&gt;Q7637,1,0)</f>
        <v>1</v>
      </c>
    </row>
    <row r="7638" spans="1:23" x14ac:dyDescent="0.45">
      <c r="A7638" t="s">
        <v>7643</v>
      </c>
      <c r="B7638">
        <v>106.77</v>
      </c>
      <c r="D7638" s="9" t="str">
        <f>VartojimasGamyba!J7634</f>
        <v>2024-07-15-00</v>
      </c>
      <c r="E7638" s="8">
        <f>VartojimasGamyba!G7634</f>
        <v>0.26300000000000001</v>
      </c>
      <c r="F7638" s="11"/>
      <c r="G7638" s="7">
        <f>G7637+H7638-I7638</f>
        <v>4.7077777777778165</v>
      </c>
      <c r="H7638" s="7">
        <v>0</v>
      </c>
      <c r="I7638" s="7">
        <v>0.29222222222222222</v>
      </c>
      <c r="J7638" s="7">
        <v>0</v>
      </c>
      <c r="L7638" s="7">
        <f>VartojimasGamyba!H7634</f>
        <v>0</v>
      </c>
      <c r="M7638" s="15">
        <f t="shared" si="1151"/>
        <v>0</v>
      </c>
      <c r="N7638" s="7">
        <f t="shared" si="1152"/>
        <v>0</v>
      </c>
      <c r="O7638" s="7">
        <f t="shared" si="1153"/>
        <v>0</v>
      </c>
      <c r="R7638" s="20" t="s">
        <v>8783</v>
      </c>
      <c r="S7638" s="47">
        <f t="shared" si="1154"/>
        <v>0</v>
      </c>
      <c r="T7638" s="47">
        <f t="shared" si="1155"/>
        <v>0</v>
      </c>
      <c r="U7638" s="47">
        <f t="shared" si="1156"/>
        <v>207.06</v>
      </c>
      <c r="V7638" s="47">
        <f t="shared" si="1157"/>
        <v>95.19</v>
      </c>
      <c r="W7638" s="11"/>
    </row>
    <row r="7639" spans="1:23" x14ac:dyDescent="0.45">
      <c r="A7639" t="s">
        <v>7644</v>
      </c>
      <c r="B7639">
        <v>136.03</v>
      </c>
      <c r="D7639" s="9" t="str">
        <f>VartojimasGamyba!J7635</f>
        <v>2024-07-15-01</v>
      </c>
      <c r="E7639" s="8">
        <f>VartojimasGamyba!G7635</f>
        <v>0.17199999999999999</v>
      </c>
      <c r="F7639" s="11"/>
      <c r="G7639" s="7">
        <f t="shared" ref="G7639:G7661" si="1158">G7638+H7639-I7639</f>
        <v>4.5166666666667057</v>
      </c>
      <c r="H7639" s="7">
        <v>0</v>
      </c>
      <c r="I7639" s="7">
        <v>0.19111111111111109</v>
      </c>
      <c r="J7639" s="7">
        <v>0</v>
      </c>
      <c r="L7639" s="7">
        <f>VartojimasGamyba!H7635</f>
        <v>0</v>
      </c>
      <c r="M7639" s="15">
        <f t="shared" si="1151"/>
        <v>0</v>
      </c>
      <c r="N7639" s="7">
        <f t="shared" si="1152"/>
        <v>0</v>
      </c>
      <c r="O7639" s="7">
        <f t="shared" si="1153"/>
        <v>0</v>
      </c>
      <c r="R7639" s="7"/>
      <c r="S7639" s="47">
        <f t="shared" si="1154"/>
        <v>0</v>
      </c>
      <c r="T7639" s="47">
        <f t="shared" si="1155"/>
        <v>0</v>
      </c>
      <c r="U7639" s="47">
        <f t="shared" si="1156"/>
        <v>236.32</v>
      </c>
      <c r="V7639" s="47">
        <f t="shared" si="1157"/>
        <v>124.45</v>
      </c>
      <c r="W7639" s="11"/>
    </row>
    <row r="7640" spans="1:23" x14ac:dyDescent="0.45">
      <c r="A7640" t="s">
        <v>7645</v>
      </c>
      <c r="B7640">
        <v>110.88</v>
      </c>
      <c r="D7640" s="9" t="str">
        <f>VartojimasGamyba!J7636</f>
        <v>2024-07-15-02</v>
      </c>
      <c r="E7640" s="8">
        <f>VartojimasGamyba!G7636</f>
        <v>0.16600000000000001</v>
      </c>
      <c r="F7640" s="11"/>
      <c r="G7640" s="7">
        <f t="shared" si="1158"/>
        <v>4.336666666666706</v>
      </c>
      <c r="H7640" s="7">
        <v>0</v>
      </c>
      <c r="I7640" s="7">
        <v>0.18000000000000002</v>
      </c>
      <c r="J7640" s="7">
        <v>0</v>
      </c>
      <c r="L7640" s="7">
        <f>VartojimasGamyba!H7636</f>
        <v>4.0000000000000001E-3</v>
      </c>
      <c r="M7640" s="15">
        <f t="shared" si="1151"/>
        <v>-2.4286128663675299E-17</v>
      </c>
      <c r="N7640" s="7">
        <f t="shared" si="1152"/>
        <v>-5.1285017899083131E-15</v>
      </c>
      <c r="O7640" s="7">
        <f t="shared" si="1153"/>
        <v>-5.1285017899083131E-15</v>
      </c>
      <c r="R7640" s="7"/>
      <c r="S7640" s="47">
        <f t="shared" si="1154"/>
        <v>-2.4286128663675299E-17</v>
      </c>
      <c r="T7640" s="47">
        <f t="shared" si="1155"/>
        <v>0</v>
      </c>
      <c r="U7640" s="47">
        <f t="shared" si="1156"/>
        <v>211.17000000000002</v>
      </c>
      <c r="V7640" s="47">
        <f t="shared" si="1157"/>
        <v>99.3</v>
      </c>
      <c r="W7640" s="11"/>
    </row>
    <row r="7641" spans="1:23" x14ac:dyDescent="0.45">
      <c r="A7641" t="s">
        <v>7646</v>
      </c>
      <c r="B7641">
        <v>97.59</v>
      </c>
      <c r="D7641" s="9" t="str">
        <f>VartojimasGamyba!J7637</f>
        <v>2024-07-15-03</v>
      </c>
      <c r="E7641" s="8">
        <f>VartojimasGamyba!G7637</f>
        <v>0.123</v>
      </c>
      <c r="F7641" s="11"/>
      <c r="G7641" s="7">
        <f t="shared" si="1158"/>
        <v>4.2655555555555953</v>
      </c>
      <c r="H7641" s="7">
        <v>0</v>
      </c>
      <c r="I7641" s="7">
        <v>7.1111111111111097E-2</v>
      </c>
      <c r="J7641" s="7">
        <v>0</v>
      </c>
      <c r="L7641" s="7">
        <f>VartojimasGamyba!H7637</f>
        <v>5.8999999999999997E-2</v>
      </c>
      <c r="M7641" s="15">
        <f t="shared" si="1151"/>
        <v>0</v>
      </c>
      <c r="N7641" s="7">
        <f t="shared" si="1152"/>
        <v>0</v>
      </c>
      <c r="O7641" s="7">
        <f t="shared" si="1153"/>
        <v>0</v>
      </c>
      <c r="R7641" s="7"/>
      <c r="S7641" s="47">
        <f t="shared" si="1154"/>
        <v>0</v>
      </c>
      <c r="T7641" s="47">
        <f t="shared" si="1155"/>
        <v>0</v>
      </c>
      <c r="U7641" s="47">
        <f t="shared" si="1156"/>
        <v>197.88</v>
      </c>
      <c r="V7641" s="47">
        <f t="shared" si="1157"/>
        <v>86.01</v>
      </c>
      <c r="W7641" s="11"/>
    </row>
    <row r="7642" spans="1:23" x14ac:dyDescent="0.45">
      <c r="A7642" t="s">
        <v>7647</v>
      </c>
      <c r="B7642">
        <v>84.49</v>
      </c>
      <c r="D7642" s="9" t="str">
        <f>VartojimasGamyba!J7638</f>
        <v>2024-07-15-04</v>
      </c>
      <c r="E7642" s="8">
        <f>VartojimasGamyba!G7638</f>
        <v>0.21</v>
      </c>
      <c r="F7642" s="11"/>
      <c r="G7642" s="7">
        <f t="shared" si="1158"/>
        <v>4.2775555555555957</v>
      </c>
      <c r="H7642" s="7">
        <v>1.2000000000000018E-2</v>
      </c>
      <c r="I7642" s="7">
        <v>0</v>
      </c>
      <c r="J7642" s="7">
        <v>0</v>
      </c>
      <c r="L7642" s="7">
        <f>VartojimasGamyba!H7638</f>
        <v>0.222</v>
      </c>
      <c r="M7642" s="15">
        <f t="shared" si="1151"/>
        <v>0</v>
      </c>
      <c r="N7642" s="7">
        <f t="shared" si="1152"/>
        <v>0</v>
      </c>
      <c r="O7642" s="7">
        <f t="shared" si="1153"/>
        <v>0</v>
      </c>
      <c r="R7642" s="7"/>
      <c r="S7642" s="47">
        <f t="shared" si="1154"/>
        <v>1.2000000000000011E-2</v>
      </c>
      <c r="T7642" s="47">
        <f t="shared" si="1155"/>
        <v>1.2000000000000011E-2</v>
      </c>
      <c r="U7642" s="47">
        <f t="shared" si="1156"/>
        <v>184.78</v>
      </c>
      <c r="V7642" s="47">
        <f t="shared" si="1157"/>
        <v>72.91</v>
      </c>
      <c r="W7642" s="11"/>
    </row>
    <row r="7643" spans="1:23" x14ac:dyDescent="0.45">
      <c r="A7643" t="s">
        <v>7648</v>
      </c>
      <c r="B7643">
        <v>84.5</v>
      </c>
      <c r="D7643" s="9" t="str">
        <f>VartojimasGamyba!J7639</f>
        <v>2024-07-15-05</v>
      </c>
      <c r="E7643" s="8">
        <f>VartojimasGamyba!G7639</f>
        <v>7.0000000000000001E-3</v>
      </c>
      <c r="F7643" s="11"/>
      <c r="G7643" s="7">
        <f t="shared" si="1158"/>
        <v>4.5925555555555961</v>
      </c>
      <c r="H7643" s="7">
        <v>0.31500000000000006</v>
      </c>
      <c r="I7643" s="7">
        <v>0</v>
      </c>
      <c r="J7643" s="7">
        <v>0</v>
      </c>
      <c r="L7643" s="7">
        <f>VartojimasGamyba!H7639</f>
        <v>0.32200000000000001</v>
      </c>
      <c r="M7643" s="15">
        <f t="shared" si="1151"/>
        <v>0</v>
      </c>
      <c r="N7643" s="7">
        <f t="shared" si="1152"/>
        <v>0</v>
      </c>
      <c r="O7643" s="7">
        <f t="shared" si="1153"/>
        <v>0</v>
      </c>
      <c r="R7643" s="7"/>
      <c r="S7643" s="47">
        <f t="shared" si="1154"/>
        <v>0.315</v>
      </c>
      <c r="T7643" s="47">
        <f t="shared" si="1155"/>
        <v>0.315</v>
      </c>
      <c r="U7643" s="47">
        <f t="shared" si="1156"/>
        <v>184.79000000000002</v>
      </c>
      <c r="V7643" s="47">
        <f t="shared" si="1157"/>
        <v>72.92</v>
      </c>
      <c r="W7643" s="11"/>
    </row>
    <row r="7644" spans="1:23" x14ac:dyDescent="0.45">
      <c r="A7644" t="s">
        <v>7649</v>
      </c>
      <c r="B7644">
        <v>136.09</v>
      </c>
      <c r="D7644" s="9" t="str">
        <f>VartojimasGamyba!J7640</f>
        <v>2024-07-15-06</v>
      </c>
      <c r="E7644" s="8">
        <f>VartojimasGamyba!G7640</f>
        <v>1.9E-2</v>
      </c>
      <c r="F7644" s="11"/>
      <c r="G7644" s="7">
        <f t="shared" si="1158"/>
        <v>4.5925555555555961</v>
      </c>
      <c r="H7644" s="7">
        <v>1.1102230246251565E-16</v>
      </c>
      <c r="I7644" s="7">
        <v>0</v>
      </c>
      <c r="J7644" s="7">
        <v>0.60499999999999998</v>
      </c>
      <c r="L7644" s="7">
        <f>VartojimasGamyba!H7640</f>
        <v>0.624</v>
      </c>
      <c r="M7644" s="15">
        <f t="shared" si="1151"/>
        <v>0</v>
      </c>
      <c r="N7644" s="7">
        <f t="shared" si="1152"/>
        <v>-75.328550000000007</v>
      </c>
      <c r="O7644" s="7">
        <f t="shared" si="1153"/>
        <v>0</v>
      </c>
      <c r="R7644" s="7"/>
      <c r="S7644" s="47">
        <f t="shared" si="1154"/>
        <v>0.60499999999999998</v>
      </c>
      <c r="T7644" s="47">
        <f t="shared" si="1155"/>
        <v>0.60499999999999998</v>
      </c>
      <c r="U7644" s="47">
        <f t="shared" si="1156"/>
        <v>236.38</v>
      </c>
      <c r="V7644" s="47">
        <f t="shared" si="1157"/>
        <v>124.51</v>
      </c>
      <c r="W7644" s="11"/>
    </row>
    <row r="7645" spans="1:23" x14ac:dyDescent="0.45">
      <c r="A7645" t="s">
        <v>7650</v>
      </c>
      <c r="B7645">
        <v>138.52000000000001</v>
      </c>
      <c r="D7645" s="9" t="str">
        <f>VartojimasGamyba!J7641</f>
        <v>2024-07-15-07</v>
      </c>
      <c r="E7645" s="8">
        <f>VartojimasGamyba!G7641</f>
        <v>5.8000000000000003E-2</v>
      </c>
      <c r="F7645" s="11"/>
      <c r="G7645" s="7">
        <f t="shared" si="1158"/>
        <v>4.5925555555555961</v>
      </c>
      <c r="H7645" s="7">
        <v>0</v>
      </c>
      <c r="I7645" s="7">
        <v>0</v>
      </c>
      <c r="J7645" s="7">
        <v>0.22499999999999998</v>
      </c>
      <c r="L7645" s="7">
        <f>VartojimasGamyba!H7641</f>
        <v>0.28299999999999997</v>
      </c>
      <c r="M7645" s="15">
        <f t="shared" si="1151"/>
        <v>0</v>
      </c>
      <c r="N7645" s="7">
        <f t="shared" si="1152"/>
        <v>-28.561499999999999</v>
      </c>
      <c r="O7645" s="7">
        <f t="shared" si="1153"/>
        <v>0</v>
      </c>
      <c r="R7645" s="7"/>
      <c r="S7645" s="47">
        <f t="shared" si="1154"/>
        <v>0.22499999999999998</v>
      </c>
      <c r="T7645" s="47">
        <f t="shared" si="1155"/>
        <v>0.22499999999999998</v>
      </c>
      <c r="U7645" s="47">
        <f t="shared" si="1156"/>
        <v>238.81</v>
      </c>
      <c r="V7645" s="47">
        <f t="shared" si="1157"/>
        <v>126.94000000000001</v>
      </c>
      <c r="W7645" s="11"/>
    </row>
    <row r="7646" spans="1:23" x14ac:dyDescent="0.45">
      <c r="A7646" t="s">
        <v>7651</v>
      </c>
      <c r="B7646">
        <v>154.55000000000001</v>
      </c>
      <c r="D7646" s="9" t="str">
        <f>VartojimasGamyba!J7642</f>
        <v>2024-07-15-08</v>
      </c>
      <c r="E7646" s="8">
        <f>VartojimasGamyba!G7642</f>
        <v>1.4999999999999999E-2</v>
      </c>
      <c r="F7646" s="11"/>
      <c r="G7646" s="7">
        <f t="shared" si="1158"/>
        <v>4.5925555555555961</v>
      </c>
      <c r="H7646" s="7">
        <v>5.5511151231257827E-17</v>
      </c>
      <c r="I7646" s="7">
        <v>0</v>
      </c>
      <c r="J7646" s="7">
        <v>0.33799999999999997</v>
      </c>
      <c r="L7646" s="7">
        <f>VartojimasGamyba!H7642</f>
        <v>0.35299999999999998</v>
      </c>
      <c r="M7646" s="15">
        <f t="shared" si="1151"/>
        <v>0</v>
      </c>
      <c r="N7646" s="7">
        <f t="shared" si="1152"/>
        <v>-48.323859999999996</v>
      </c>
      <c r="O7646" s="7">
        <f t="shared" si="1153"/>
        <v>0</v>
      </c>
      <c r="R7646" s="7"/>
      <c r="S7646" s="47">
        <f t="shared" si="1154"/>
        <v>0.33799999999999997</v>
      </c>
      <c r="T7646" s="47">
        <f t="shared" si="1155"/>
        <v>0.33799999999999997</v>
      </c>
      <c r="U7646" s="47">
        <f t="shared" si="1156"/>
        <v>254.84000000000003</v>
      </c>
      <c r="V7646" s="47">
        <f t="shared" si="1157"/>
        <v>142.97</v>
      </c>
      <c r="W7646" s="11"/>
    </row>
    <row r="7647" spans="1:23" x14ac:dyDescent="0.45">
      <c r="A7647" t="s">
        <v>7652</v>
      </c>
      <c r="B7647">
        <v>120.08</v>
      </c>
      <c r="D7647" s="9" t="str">
        <f>VartojimasGamyba!J7643</f>
        <v>2024-07-15-09</v>
      </c>
      <c r="E7647" s="8">
        <f>VartojimasGamyba!G7643</f>
        <v>0</v>
      </c>
      <c r="F7647" s="11"/>
      <c r="G7647" s="7">
        <f t="shared" si="1158"/>
        <v>4.967333333333336</v>
      </c>
      <c r="H7647" s="7">
        <v>0.37477777777773991</v>
      </c>
      <c r="I7647" s="7">
        <v>0</v>
      </c>
      <c r="J7647" s="7">
        <v>2.9792222222222602</v>
      </c>
      <c r="L7647" s="7">
        <f>VartojimasGamyba!H7643</f>
        <v>3.3540000000000001</v>
      </c>
      <c r="M7647" s="15">
        <f t="shared" si="1151"/>
        <v>0</v>
      </c>
      <c r="N7647" s="7">
        <f t="shared" si="1152"/>
        <v>-323.24561111111524</v>
      </c>
      <c r="O7647" s="7">
        <f t="shared" si="1153"/>
        <v>0</v>
      </c>
      <c r="R7647" s="7"/>
      <c r="S7647" s="47">
        <f t="shared" si="1154"/>
        <v>3.3540000000000001</v>
      </c>
      <c r="T7647" s="47">
        <f t="shared" si="1155"/>
        <v>3.3540000000000001</v>
      </c>
      <c r="U7647" s="47">
        <f t="shared" si="1156"/>
        <v>220.37</v>
      </c>
      <c r="V7647" s="47">
        <f t="shared" si="1157"/>
        <v>108.5</v>
      </c>
      <c r="W7647" s="11"/>
    </row>
    <row r="7648" spans="1:23" x14ac:dyDescent="0.45">
      <c r="A7648" t="s">
        <v>7653</v>
      </c>
      <c r="B7648">
        <v>84.5</v>
      </c>
      <c r="D7648" s="9" t="str">
        <f>VartojimasGamyba!J7644</f>
        <v>2024-07-15-10</v>
      </c>
      <c r="E7648" s="8">
        <f>VartojimasGamyba!G7644</f>
        <v>0</v>
      </c>
      <c r="F7648" s="11"/>
      <c r="G7648" s="7">
        <f t="shared" si="1158"/>
        <v>7.6063333333333354</v>
      </c>
      <c r="H7648" s="7">
        <v>2.6389999999999998</v>
      </c>
      <c r="I7648" s="7">
        <v>0</v>
      </c>
      <c r="J7648" s="7">
        <v>0</v>
      </c>
      <c r="L7648" s="7">
        <f>VartojimasGamyba!H7644</f>
        <v>2.6389999999999998</v>
      </c>
      <c r="M7648" s="15">
        <f t="shared" si="1151"/>
        <v>0</v>
      </c>
      <c r="N7648" s="7">
        <f t="shared" si="1152"/>
        <v>0</v>
      </c>
      <c r="O7648" s="7">
        <f t="shared" si="1153"/>
        <v>0</v>
      </c>
      <c r="R7648" s="7"/>
      <c r="S7648" s="47">
        <f t="shared" si="1154"/>
        <v>2.6389999999999998</v>
      </c>
      <c r="T7648" s="47">
        <f t="shared" si="1155"/>
        <v>2.6389999999999998</v>
      </c>
      <c r="U7648" s="47">
        <f t="shared" si="1156"/>
        <v>184.79000000000002</v>
      </c>
      <c r="V7648" s="47">
        <f t="shared" si="1157"/>
        <v>72.92</v>
      </c>
      <c r="W7648" s="11"/>
    </row>
    <row r="7649" spans="1:23" x14ac:dyDescent="0.45">
      <c r="A7649" t="s">
        <v>7654</v>
      </c>
      <c r="B7649">
        <v>84.5</v>
      </c>
      <c r="D7649" s="9" t="str">
        <f>VartojimasGamyba!J7645</f>
        <v>2024-07-15-11</v>
      </c>
      <c r="E7649" s="8">
        <f>VartojimasGamyba!G7645</f>
        <v>0.14599999999999999</v>
      </c>
      <c r="F7649" s="11"/>
      <c r="G7649" s="7">
        <f t="shared" si="1158"/>
        <v>9.7363333333333344</v>
      </c>
      <c r="H7649" s="7">
        <v>2.13</v>
      </c>
      <c r="I7649" s="7">
        <v>0</v>
      </c>
      <c r="J7649" s="7">
        <v>0</v>
      </c>
      <c r="L7649" s="7">
        <f>VartojimasGamyba!H7645</f>
        <v>2.2759999999999998</v>
      </c>
      <c r="M7649" s="15">
        <f t="shared" si="1151"/>
        <v>0</v>
      </c>
      <c r="N7649" s="7">
        <f t="shared" si="1152"/>
        <v>0</v>
      </c>
      <c r="O7649" s="7">
        <f t="shared" si="1153"/>
        <v>0</v>
      </c>
      <c r="R7649" s="7"/>
      <c r="S7649" s="47">
        <f t="shared" si="1154"/>
        <v>2.13</v>
      </c>
      <c r="T7649" s="47">
        <f t="shared" si="1155"/>
        <v>2.13</v>
      </c>
      <c r="U7649" s="47">
        <f t="shared" si="1156"/>
        <v>184.79000000000002</v>
      </c>
      <c r="V7649" s="47">
        <f t="shared" si="1157"/>
        <v>72.92</v>
      </c>
      <c r="W7649" s="11"/>
    </row>
    <row r="7650" spans="1:23" x14ac:dyDescent="0.45">
      <c r="A7650" t="s">
        <v>7655</v>
      </c>
      <c r="B7650">
        <v>36.729999999999997</v>
      </c>
      <c r="D7650" s="9" t="str">
        <f>VartojimasGamyba!J7646</f>
        <v>2024-07-15-12</v>
      </c>
      <c r="E7650" s="8">
        <f>VartojimasGamyba!G7646</f>
        <v>1.9910000000000001</v>
      </c>
      <c r="F7650" s="11"/>
      <c r="G7650" s="7">
        <f t="shared" si="1158"/>
        <v>10.042333333333335</v>
      </c>
      <c r="H7650" s="7">
        <v>0.30600000000000005</v>
      </c>
      <c r="I7650" s="7">
        <v>0</v>
      </c>
      <c r="J7650" s="7">
        <v>0</v>
      </c>
      <c r="L7650" s="7">
        <f>VartojimasGamyba!H7646</f>
        <v>2.2970000000000002</v>
      </c>
      <c r="M7650" s="15">
        <f t="shared" si="1151"/>
        <v>0</v>
      </c>
      <c r="N7650" s="7">
        <f t="shared" si="1152"/>
        <v>0</v>
      </c>
      <c r="O7650" s="7">
        <f t="shared" si="1153"/>
        <v>0</v>
      </c>
      <c r="R7650" s="7"/>
      <c r="S7650" s="47">
        <f t="shared" si="1154"/>
        <v>0.30600000000000005</v>
      </c>
      <c r="T7650" s="47">
        <f t="shared" si="1155"/>
        <v>0.30600000000000005</v>
      </c>
      <c r="U7650" s="47">
        <f t="shared" si="1156"/>
        <v>137.02000000000001</v>
      </c>
      <c r="V7650" s="47">
        <f t="shared" si="1157"/>
        <v>25.15</v>
      </c>
      <c r="W7650" s="11"/>
    </row>
    <row r="7651" spans="1:23" x14ac:dyDescent="0.45">
      <c r="A7651" t="s">
        <v>7656</v>
      </c>
      <c r="B7651">
        <v>66.239999999999995</v>
      </c>
      <c r="D7651" s="9" t="str">
        <f>VartojimasGamyba!J7647</f>
        <v>2024-07-15-13</v>
      </c>
      <c r="E7651" s="8">
        <f>VartojimasGamyba!G7647</f>
        <v>2.919</v>
      </c>
      <c r="F7651" s="11"/>
      <c r="G7651" s="7">
        <f t="shared" si="1158"/>
        <v>9.0112222222222247</v>
      </c>
      <c r="H7651" s="7">
        <v>0</v>
      </c>
      <c r="I7651" s="7">
        <v>1.0311111111111113</v>
      </c>
      <c r="J7651" s="7">
        <v>0</v>
      </c>
      <c r="L7651" s="7">
        <f>VartojimasGamyba!H7647</f>
        <v>1.9910000000000001</v>
      </c>
      <c r="M7651" s="15">
        <f t="shared" si="1151"/>
        <v>0</v>
      </c>
      <c r="N7651" s="7">
        <f t="shared" si="1152"/>
        <v>0</v>
      </c>
      <c r="O7651" s="7">
        <f t="shared" si="1153"/>
        <v>0</v>
      </c>
      <c r="R7651" s="7"/>
      <c r="S7651" s="47">
        <f t="shared" si="1154"/>
        <v>0</v>
      </c>
      <c r="T7651" s="47">
        <f t="shared" si="1155"/>
        <v>0</v>
      </c>
      <c r="U7651" s="47">
        <f t="shared" si="1156"/>
        <v>166.53</v>
      </c>
      <c r="V7651" s="47">
        <f t="shared" si="1157"/>
        <v>54.66</v>
      </c>
      <c r="W7651" s="11"/>
    </row>
    <row r="7652" spans="1:23" x14ac:dyDescent="0.45">
      <c r="A7652" t="s">
        <v>7657</v>
      </c>
      <c r="B7652">
        <v>48.95</v>
      </c>
      <c r="D7652" s="9" t="str">
        <f>VartojimasGamyba!J7648</f>
        <v>2024-07-15-14</v>
      </c>
      <c r="E7652" s="8">
        <f>VartojimasGamyba!G7648</f>
        <v>3.032</v>
      </c>
      <c r="F7652" s="11"/>
      <c r="G7652" s="7">
        <f t="shared" si="1158"/>
        <v>7.4134444444444458</v>
      </c>
      <c r="H7652" s="7">
        <v>0</v>
      </c>
      <c r="I7652" s="7">
        <v>1.5977777777777784</v>
      </c>
      <c r="J7652" s="7">
        <v>0</v>
      </c>
      <c r="L7652" s="7">
        <f>VartojimasGamyba!H7648</f>
        <v>1.5940000000000001</v>
      </c>
      <c r="M7652" s="15">
        <f t="shared" si="1151"/>
        <v>0</v>
      </c>
      <c r="N7652" s="7">
        <f t="shared" si="1152"/>
        <v>0</v>
      </c>
      <c r="O7652" s="7">
        <f t="shared" si="1153"/>
        <v>0</v>
      </c>
      <c r="R7652" s="7"/>
      <c r="S7652" s="47">
        <f t="shared" si="1154"/>
        <v>0</v>
      </c>
      <c r="T7652" s="47">
        <f t="shared" si="1155"/>
        <v>0</v>
      </c>
      <c r="U7652" s="47">
        <f t="shared" si="1156"/>
        <v>149.24</v>
      </c>
      <c r="V7652" s="47">
        <f t="shared" si="1157"/>
        <v>37.370000000000005</v>
      </c>
      <c r="W7652" s="11"/>
    </row>
    <row r="7653" spans="1:23" x14ac:dyDescent="0.45">
      <c r="A7653" t="s">
        <v>7658</v>
      </c>
      <c r="B7653">
        <v>72.180000000000007</v>
      </c>
      <c r="D7653" s="9" t="str">
        <f>VartojimasGamyba!J7649</f>
        <v>2024-07-15-15</v>
      </c>
      <c r="E7653" s="8">
        <f>VartojimasGamyba!G7649</f>
        <v>1.8120000000000001</v>
      </c>
      <c r="F7653" s="11"/>
      <c r="G7653" s="7">
        <f t="shared" si="1158"/>
        <v>6.366777777777779</v>
      </c>
      <c r="H7653" s="7">
        <v>0</v>
      </c>
      <c r="I7653" s="7">
        <v>1.0466666666666669</v>
      </c>
      <c r="J7653" s="7">
        <v>0</v>
      </c>
      <c r="L7653" s="7">
        <f>VartojimasGamyba!H7649</f>
        <v>0.87</v>
      </c>
      <c r="M7653" s="15">
        <f t="shared" si="1151"/>
        <v>0</v>
      </c>
      <c r="N7653" s="7">
        <f t="shared" si="1152"/>
        <v>0</v>
      </c>
      <c r="O7653" s="7">
        <f t="shared" si="1153"/>
        <v>0</v>
      </c>
      <c r="R7653" s="7"/>
      <c r="S7653" s="47">
        <f t="shared" si="1154"/>
        <v>0</v>
      </c>
      <c r="T7653" s="47">
        <f t="shared" si="1155"/>
        <v>0</v>
      </c>
      <c r="U7653" s="47">
        <f t="shared" si="1156"/>
        <v>172.47000000000003</v>
      </c>
      <c r="V7653" s="47">
        <f t="shared" si="1157"/>
        <v>60.600000000000009</v>
      </c>
      <c r="W7653" s="11"/>
    </row>
    <row r="7654" spans="1:23" x14ac:dyDescent="0.45">
      <c r="A7654" t="s">
        <v>7659</v>
      </c>
      <c r="B7654">
        <v>78.63</v>
      </c>
      <c r="D7654" s="9" t="str">
        <f>VartojimasGamyba!J7650</f>
        <v>2024-07-15-16</v>
      </c>
      <c r="E7654" s="8">
        <f>VartojimasGamyba!G7650</f>
        <v>8.0000000000000002E-3</v>
      </c>
      <c r="F7654" s="11"/>
      <c r="G7654" s="7">
        <f t="shared" si="1158"/>
        <v>7.047777777777779</v>
      </c>
      <c r="H7654" s="7">
        <v>0.68099999999999994</v>
      </c>
      <c r="I7654" s="7">
        <v>0</v>
      </c>
      <c r="J7654" s="7">
        <v>0</v>
      </c>
      <c r="L7654" s="7">
        <f>VartojimasGamyba!H7650</f>
        <v>0.68899999999999995</v>
      </c>
      <c r="M7654" s="15">
        <f t="shared" si="1151"/>
        <v>0</v>
      </c>
      <c r="N7654" s="7">
        <f t="shared" si="1152"/>
        <v>0</v>
      </c>
      <c r="O7654" s="7">
        <f t="shared" si="1153"/>
        <v>0</v>
      </c>
      <c r="R7654" s="7"/>
      <c r="S7654" s="47">
        <f t="shared" si="1154"/>
        <v>0.68099999999999994</v>
      </c>
      <c r="T7654" s="47">
        <f t="shared" si="1155"/>
        <v>0.68099999999999994</v>
      </c>
      <c r="U7654" s="47">
        <f t="shared" si="1156"/>
        <v>178.92000000000002</v>
      </c>
      <c r="V7654" s="47">
        <f t="shared" si="1157"/>
        <v>67.05</v>
      </c>
      <c r="W7654" s="11"/>
    </row>
    <row r="7655" spans="1:23" x14ac:dyDescent="0.45">
      <c r="A7655" t="s">
        <v>7660</v>
      </c>
      <c r="B7655">
        <v>109.61</v>
      </c>
      <c r="D7655" s="9" t="str">
        <f>VartojimasGamyba!J7651</f>
        <v>2024-07-15-17</v>
      </c>
      <c r="E7655" s="8">
        <f>VartojimasGamyba!G7651</f>
        <v>0.38700000000000001</v>
      </c>
      <c r="F7655" s="11"/>
      <c r="G7655" s="7">
        <f t="shared" si="1158"/>
        <v>6.7533333333333347</v>
      </c>
      <c r="H7655" s="7">
        <v>0</v>
      </c>
      <c r="I7655" s="7">
        <v>0.2944444444444444</v>
      </c>
      <c r="J7655" s="7">
        <v>0</v>
      </c>
      <c r="L7655" s="7">
        <f>VartojimasGamyba!H7651</f>
        <v>0.122</v>
      </c>
      <c r="M7655" s="15">
        <f t="shared" si="1151"/>
        <v>0</v>
      </c>
      <c r="N7655" s="7">
        <f t="shared" si="1152"/>
        <v>0</v>
      </c>
      <c r="O7655" s="7">
        <f t="shared" si="1153"/>
        <v>0</v>
      </c>
      <c r="R7655" s="7"/>
      <c r="S7655" s="47">
        <f t="shared" si="1154"/>
        <v>0</v>
      </c>
      <c r="T7655" s="47">
        <f t="shared" si="1155"/>
        <v>0</v>
      </c>
      <c r="U7655" s="47">
        <f t="shared" si="1156"/>
        <v>209.9</v>
      </c>
      <c r="V7655" s="47">
        <f t="shared" si="1157"/>
        <v>98.03</v>
      </c>
      <c r="W7655" s="11"/>
    </row>
    <row r="7656" spans="1:23" x14ac:dyDescent="0.45">
      <c r="A7656" t="s">
        <v>7661</v>
      </c>
      <c r="B7656">
        <v>160.02000000000001</v>
      </c>
      <c r="D7656" s="9" t="str">
        <f>VartojimasGamyba!J7652</f>
        <v>2024-07-15-18</v>
      </c>
      <c r="E7656" s="8">
        <f>VartojimasGamyba!G7652</f>
        <v>0.41499999999999998</v>
      </c>
      <c r="F7656" s="11"/>
      <c r="G7656" s="7">
        <f t="shared" si="1158"/>
        <v>6.3155555555555569</v>
      </c>
      <c r="H7656" s="7">
        <v>0</v>
      </c>
      <c r="I7656" s="7">
        <v>0.43777777777777765</v>
      </c>
      <c r="J7656" s="7">
        <v>0</v>
      </c>
      <c r="L7656" s="7">
        <f>VartojimasGamyba!H7652</f>
        <v>2.1000000000000001E-2</v>
      </c>
      <c r="M7656" s="15">
        <f t="shared" si="1151"/>
        <v>7.2858385991025898E-17</v>
      </c>
      <c r="N7656" s="7">
        <f t="shared" si="1152"/>
        <v>1.8965766457323952E-14</v>
      </c>
      <c r="O7656" s="7">
        <f t="shared" si="1153"/>
        <v>1.8965766457323952E-14</v>
      </c>
      <c r="R7656" s="7"/>
      <c r="S7656" s="47">
        <f t="shared" si="1154"/>
        <v>7.2858385991025898E-17</v>
      </c>
      <c r="T7656" s="47">
        <f t="shared" si="1155"/>
        <v>0</v>
      </c>
      <c r="U7656" s="47">
        <f t="shared" si="1156"/>
        <v>260.31</v>
      </c>
      <c r="V7656" s="47">
        <f t="shared" si="1157"/>
        <v>148.44</v>
      </c>
      <c r="W7656" s="11"/>
    </row>
    <row r="7657" spans="1:23" x14ac:dyDescent="0.45">
      <c r="A7657" t="s">
        <v>7662</v>
      </c>
      <c r="B7657">
        <v>160.01</v>
      </c>
      <c r="D7657" s="9" t="str">
        <f>VartojimasGamyba!J7653</f>
        <v>2024-07-15-19</v>
      </c>
      <c r="E7657" s="8">
        <f>VartojimasGamyba!G7653</f>
        <v>0.36</v>
      </c>
      <c r="F7657" s="11"/>
      <c r="G7657" s="7">
        <f t="shared" si="1158"/>
        <v>5.9155555555555566</v>
      </c>
      <c r="H7657" s="7">
        <v>0</v>
      </c>
      <c r="I7657" s="7">
        <v>0.4</v>
      </c>
      <c r="J7657" s="7">
        <v>0</v>
      </c>
      <c r="L7657" s="7">
        <f>VartojimasGamyba!H7653</f>
        <v>0</v>
      </c>
      <c r="M7657" s="15">
        <f t="shared" si="1151"/>
        <v>-5.5511151231257827E-17</v>
      </c>
      <c r="N7657" s="7">
        <f t="shared" si="1152"/>
        <v>-1.4449552665496413E-14</v>
      </c>
      <c r="O7657" s="7">
        <f t="shared" si="1153"/>
        <v>-1.4449552665496413E-14</v>
      </c>
      <c r="R7657" s="7"/>
      <c r="S7657" s="47">
        <f t="shared" si="1154"/>
        <v>-5.5511151231257827E-17</v>
      </c>
      <c r="T7657" s="47">
        <f t="shared" si="1155"/>
        <v>0</v>
      </c>
      <c r="U7657" s="47">
        <f t="shared" si="1156"/>
        <v>260.3</v>
      </c>
      <c r="V7657" s="47">
        <f t="shared" si="1157"/>
        <v>148.42999999999998</v>
      </c>
      <c r="W7657" s="11"/>
    </row>
    <row r="7658" spans="1:23" x14ac:dyDescent="0.45">
      <c r="A7658" t="s">
        <v>7663</v>
      </c>
      <c r="B7658">
        <v>289.99</v>
      </c>
      <c r="D7658" s="9" t="str">
        <f>VartojimasGamyba!J7654</f>
        <v>2024-07-15-20</v>
      </c>
      <c r="E7658" s="8">
        <f>VartojimasGamyba!G7654</f>
        <v>0.28100000000000003</v>
      </c>
      <c r="F7658" s="11"/>
      <c r="G7658" s="7">
        <f t="shared" si="1158"/>
        <v>5.6033333333333344</v>
      </c>
      <c r="H7658" s="7">
        <v>0</v>
      </c>
      <c r="I7658" s="7">
        <v>0.31222222222222223</v>
      </c>
      <c r="J7658" s="7">
        <v>0</v>
      </c>
      <c r="L7658" s="7">
        <f>VartojimasGamyba!H7654</f>
        <v>0</v>
      </c>
      <c r="M7658" s="15">
        <f t="shared" si="1151"/>
        <v>0</v>
      </c>
      <c r="N7658" s="7">
        <f t="shared" si="1152"/>
        <v>0</v>
      </c>
      <c r="O7658" s="7">
        <f t="shared" si="1153"/>
        <v>0</v>
      </c>
      <c r="P7658" s="7" t="s">
        <v>8873</v>
      </c>
      <c r="R7658" s="7"/>
      <c r="S7658" s="47">
        <f t="shared" si="1154"/>
        <v>0</v>
      </c>
      <c r="T7658" s="47">
        <f t="shared" si="1155"/>
        <v>0</v>
      </c>
      <c r="U7658" s="47">
        <f t="shared" si="1156"/>
        <v>390.28000000000003</v>
      </c>
      <c r="V7658" s="47">
        <f t="shared" si="1157"/>
        <v>278.41000000000003</v>
      </c>
      <c r="W7658" s="11"/>
    </row>
    <row r="7659" spans="1:23" x14ac:dyDescent="0.45">
      <c r="A7659" t="s">
        <v>7664</v>
      </c>
      <c r="B7659">
        <v>300</v>
      </c>
      <c r="D7659" s="9" t="str">
        <f>VartojimasGamyba!J7655</f>
        <v>2024-07-15-21</v>
      </c>
      <c r="E7659" s="8">
        <f>VartojimasGamyba!G7655</f>
        <v>0.19800000000000001</v>
      </c>
      <c r="F7659" s="11"/>
      <c r="G7659" s="7">
        <f t="shared" si="1158"/>
        <v>5.3833333333333346</v>
      </c>
      <c r="H7659" s="7">
        <v>0</v>
      </c>
      <c r="I7659" s="7">
        <v>0.22000000000000003</v>
      </c>
      <c r="J7659" s="7">
        <v>0</v>
      </c>
      <c r="L7659" s="7">
        <f>VartojimasGamyba!H7655</f>
        <v>0</v>
      </c>
      <c r="M7659" s="15">
        <f t="shared" si="1151"/>
        <v>-2.7755575615628914E-17</v>
      </c>
      <c r="N7659" s="7">
        <f t="shared" si="1152"/>
        <v>-1.1110279363180098E-14</v>
      </c>
      <c r="O7659" s="7">
        <f t="shared" si="1153"/>
        <v>-1.1110279363180098E-14</v>
      </c>
      <c r="P7659" s="7">
        <f>SUM(N7638:N7661)</f>
        <v>-475.45952111111524</v>
      </c>
      <c r="R7659" s="7"/>
      <c r="S7659" s="47">
        <f t="shared" si="1154"/>
        <v>-2.7755575615628914E-17</v>
      </c>
      <c r="T7659" s="47">
        <f t="shared" si="1155"/>
        <v>0</v>
      </c>
      <c r="U7659" s="47">
        <f t="shared" si="1156"/>
        <v>400.29</v>
      </c>
      <c r="V7659" s="47">
        <f t="shared" si="1157"/>
        <v>288.42</v>
      </c>
      <c r="W7659" s="11"/>
    </row>
    <row r="7660" spans="1:23" x14ac:dyDescent="0.45">
      <c r="A7660" t="s">
        <v>7665</v>
      </c>
      <c r="B7660">
        <v>250.04</v>
      </c>
      <c r="D7660" s="9" t="str">
        <f>VartojimasGamyba!J7656</f>
        <v>2024-07-15-22</v>
      </c>
      <c r="E7660" s="8">
        <f>VartojimasGamyba!G7656</f>
        <v>0.26200000000000001</v>
      </c>
      <c r="F7660" s="11"/>
      <c r="G7660" s="7">
        <f t="shared" si="1158"/>
        <v>5.0922222222222233</v>
      </c>
      <c r="H7660" s="7">
        <v>0</v>
      </c>
      <c r="I7660" s="7">
        <v>0.29111111111111115</v>
      </c>
      <c r="J7660" s="7">
        <v>0</v>
      </c>
      <c r="L7660" s="7">
        <f>VartojimasGamyba!H7656</f>
        <v>0</v>
      </c>
      <c r="M7660" s="15">
        <f t="shared" si="1151"/>
        <v>-5.5511151231257827E-17</v>
      </c>
      <c r="N7660" s="7">
        <f t="shared" si="1152"/>
        <v>-1.9447221610846554E-14</v>
      </c>
      <c r="O7660" s="7">
        <f t="shared" si="1153"/>
        <v>-1.9447221610846554E-14</v>
      </c>
      <c r="P7660" s="7" t="s">
        <v>8872</v>
      </c>
      <c r="R7660" s="7"/>
      <c r="S7660" s="47">
        <f t="shared" si="1154"/>
        <v>-5.5511151231257827E-17</v>
      </c>
      <c r="T7660" s="47">
        <f t="shared" si="1155"/>
        <v>0</v>
      </c>
      <c r="U7660" s="47">
        <f t="shared" si="1156"/>
        <v>350.33</v>
      </c>
      <c r="V7660" s="47">
        <f t="shared" si="1157"/>
        <v>238.45999999999998</v>
      </c>
      <c r="W7660" s="11"/>
    </row>
    <row r="7661" spans="1:23" x14ac:dyDescent="0.45">
      <c r="A7661" t="s">
        <v>7666</v>
      </c>
      <c r="B7661">
        <v>100.08</v>
      </c>
      <c r="D7661" s="9" t="str">
        <f>VartojimasGamyba!J7657</f>
        <v>2024-07-15-23</v>
      </c>
      <c r="E7661" s="8">
        <f>VartojimasGamyba!G7657</f>
        <v>8.3000000000000004E-2</v>
      </c>
      <c r="F7661" s="11"/>
      <c r="G7661" s="7">
        <f t="shared" si="1158"/>
        <v>5.0000000000000009</v>
      </c>
      <c r="H7661" s="7">
        <v>0</v>
      </c>
      <c r="I7661" s="7">
        <v>9.2222222222222233E-2</v>
      </c>
      <c r="J7661" s="7">
        <v>0</v>
      </c>
      <c r="L7661" s="7">
        <f>VartojimasGamyba!H7657</f>
        <v>0</v>
      </c>
      <c r="M7661" s="15">
        <f t="shared" si="1151"/>
        <v>-1.3877787807814457E-17</v>
      </c>
      <c r="N7661" s="7">
        <f t="shared" si="1152"/>
        <v>-2.7806923430517828E-15</v>
      </c>
      <c r="O7661" s="7">
        <f t="shared" si="1153"/>
        <v>-2.7806923430517828E-15</v>
      </c>
      <c r="P7661" s="7">
        <f>SUM(O7638:O7661)</f>
        <v>-3.3950481315159207E-14</v>
      </c>
      <c r="Q7661" s="7">
        <f>SUMPRODUCT(B7638:B7661,E7638:E7661)+SUM(E7638:E7661)*$Z$21-SUMPRODUCT(B7638:B7661,L7638:L7661)+SUM(L7638:L7661)*ABS($Z$20)</f>
        <v>1077.7032800000004</v>
      </c>
      <c r="R7661" s="7"/>
      <c r="S7661" s="47">
        <f t="shared" si="1154"/>
        <v>-1.3877787807814457E-17</v>
      </c>
      <c r="T7661" s="47">
        <f t="shared" si="1155"/>
        <v>0</v>
      </c>
      <c r="U7661" s="47">
        <f t="shared" si="1156"/>
        <v>200.37</v>
      </c>
      <c r="V7661" s="47">
        <f t="shared" si="1157"/>
        <v>88.5</v>
      </c>
      <c r="W7661" s="11">
        <f>IF(P7661&lt;&gt;Q7661,1,0)</f>
        <v>1</v>
      </c>
    </row>
    <row r="7662" spans="1:23" x14ac:dyDescent="0.45">
      <c r="A7662" t="s">
        <v>7667</v>
      </c>
      <c r="B7662">
        <v>84.5</v>
      </c>
      <c r="D7662" s="1" t="str">
        <f>VartojimasGamyba!J7658</f>
        <v>2024-07-16-00</v>
      </c>
      <c r="E7662" s="7">
        <f>VartojimasGamyba!G7658</f>
        <v>0.248</v>
      </c>
      <c r="F7662" s="11"/>
      <c r="G7662" s="12">
        <f>G7661+H7662-I7662</f>
        <v>4.724444444444444</v>
      </c>
      <c r="H7662" s="12">
        <v>0</v>
      </c>
      <c r="I7662" s="12">
        <v>0.27555555555555644</v>
      </c>
      <c r="J7662" s="12">
        <v>0</v>
      </c>
      <c r="K7662" s="12"/>
      <c r="L7662" s="12">
        <f>VartojimasGamyba!H7658</f>
        <v>0</v>
      </c>
      <c r="M7662" s="19">
        <f t="shared" si="1151"/>
        <v>-8.0491169285323849E-16</v>
      </c>
      <c r="N7662" s="7">
        <f t="shared" si="1152"/>
        <v>-1.4873963172234996E-13</v>
      </c>
      <c r="O7662" s="7">
        <f t="shared" si="1153"/>
        <v>-1.4873963172234996E-13</v>
      </c>
      <c r="R7662" s="20" t="s">
        <v>8783</v>
      </c>
      <c r="S7662" s="47">
        <f t="shared" si="1154"/>
        <v>-8.0491169285323849E-16</v>
      </c>
      <c r="T7662" s="47">
        <f t="shared" si="1155"/>
        <v>0</v>
      </c>
      <c r="U7662" s="47">
        <f t="shared" si="1156"/>
        <v>184.79000000000002</v>
      </c>
      <c r="V7662" s="47">
        <f t="shared" si="1157"/>
        <v>72.92</v>
      </c>
      <c r="W7662" s="11"/>
    </row>
    <row r="7663" spans="1:23" x14ac:dyDescent="0.45">
      <c r="A7663" t="s">
        <v>7668</v>
      </c>
      <c r="B7663">
        <v>117.63</v>
      </c>
      <c r="D7663" s="1" t="str">
        <f>VartojimasGamyba!J7659</f>
        <v>2024-07-16-01</v>
      </c>
      <c r="E7663" s="7">
        <f>VartojimasGamyba!G7659</f>
        <v>0.29199999999999998</v>
      </c>
      <c r="F7663" s="11"/>
      <c r="G7663" s="12">
        <f t="shared" ref="G7663:G7685" si="1159">G7662+H7663-I7663</f>
        <v>4.3999999999999995</v>
      </c>
      <c r="H7663" s="12">
        <v>0</v>
      </c>
      <c r="I7663" s="12">
        <v>0.32444444444444442</v>
      </c>
      <c r="J7663" s="12">
        <v>0</v>
      </c>
      <c r="K7663" s="12"/>
      <c r="L7663" s="12">
        <f>VartojimasGamyba!H7659</f>
        <v>0</v>
      </c>
      <c r="M7663" s="19">
        <f t="shared" si="1151"/>
        <v>0</v>
      </c>
      <c r="N7663" s="7">
        <f t="shared" si="1152"/>
        <v>0</v>
      </c>
      <c r="O7663" s="7">
        <f t="shared" si="1153"/>
        <v>0</v>
      </c>
      <c r="R7663" s="7"/>
      <c r="S7663" s="47">
        <f t="shared" si="1154"/>
        <v>0</v>
      </c>
      <c r="T7663" s="47">
        <f t="shared" si="1155"/>
        <v>0</v>
      </c>
      <c r="U7663" s="47">
        <f t="shared" si="1156"/>
        <v>217.92000000000002</v>
      </c>
      <c r="V7663" s="47">
        <f t="shared" si="1157"/>
        <v>106.05</v>
      </c>
      <c r="W7663" s="11"/>
    </row>
    <row r="7664" spans="1:23" x14ac:dyDescent="0.45">
      <c r="A7664" t="s">
        <v>7669</v>
      </c>
      <c r="B7664">
        <v>97.84</v>
      </c>
      <c r="D7664" s="1" t="str">
        <f>VartojimasGamyba!J7660</f>
        <v>2024-07-16-02</v>
      </c>
      <c r="E7664" s="7">
        <f>VartojimasGamyba!G7660</f>
        <v>0.218</v>
      </c>
      <c r="F7664" s="11"/>
      <c r="G7664" s="12">
        <f t="shared" si="1159"/>
        <v>4.1644444444444435</v>
      </c>
      <c r="H7664" s="12">
        <v>0</v>
      </c>
      <c r="I7664" s="12">
        <v>0.23555555555555555</v>
      </c>
      <c r="J7664" s="12">
        <v>0</v>
      </c>
      <c r="K7664" s="12"/>
      <c r="L7664" s="12">
        <f>VartojimasGamyba!H7660</f>
        <v>6.0000000000000001E-3</v>
      </c>
      <c r="M7664" s="19">
        <f t="shared" si="1151"/>
        <v>0</v>
      </c>
      <c r="N7664" s="7">
        <f t="shared" si="1152"/>
        <v>0</v>
      </c>
      <c r="O7664" s="7">
        <f t="shared" si="1153"/>
        <v>0</v>
      </c>
      <c r="R7664" s="7"/>
      <c r="S7664" s="47">
        <f t="shared" si="1154"/>
        <v>0</v>
      </c>
      <c r="T7664" s="47">
        <f t="shared" si="1155"/>
        <v>0</v>
      </c>
      <c r="U7664" s="47">
        <f t="shared" si="1156"/>
        <v>198.13</v>
      </c>
      <c r="V7664" s="47">
        <f t="shared" si="1157"/>
        <v>86.26</v>
      </c>
      <c r="W7664" s="11"/>
    </row>
    <row r="7665" spans="1:23" x14ac:dyDescent="0.45">
      <c r="A7665" t="s">
        <v>7670</v>
      </c>
      <c r="B7665">
        <v>90.07</v>
      </c>
      <c r="D7665" s="1" t="str">
        <f>VartojimasGamyba!J7661</f>
        <v>2024-07-16-03</v>
      </c>
      <c r="E7665" s="7">
        <f>VartojimasGamyba!G7661</f>
        <v>9.0999999999999998E-2</v>
      </c>
      <c r="F7665" s="11"/>
      <c r="G7665" s="12">
        <f t="shared" si="1159"/>
        <v>4.1399999999999988</v>
      </c>
      <c r="H7665" s="12">
        <v>0</v>
      </c>
      <c r="I7665" s="12">
        <v>2.4444444444444432E-2</v>
      </c>
      <c r="J7665" s="12">
        <v>0</v>
      </c>
      <c r="K7665" s="12"/>
      <c r="L7665" s="12">
        <f>VartojimasGamyba!H7661</f>
        <v>6.9000000000000006E-2</v>
      </c>
      <c r="M7665" s="19">
        <f t="shared" si="1151"/>
        <v>0</v>
      </c>
      <c r="N7665" s="7">
        <f t="shared" si="1152"/>
        <v>0</v>
      </c>
      <c r="O7665" s="7">
        <f t="shared" si="1153"/>
        <v>0</v>
      </c>
      <c r="R7665" s="7"/>
      <c r="S7665" s="47">
        <f t="shared" si="1154"/>
        <v>0</v>
      </c>
      <c r="T7665" s="47">
        <f t="shared" si="1155"/>
        <v>0</v>
      </c>
      <c r="U7665" s="47">
        <f t="shared" si="1156"/>
        <v>190.36</v>
      </c>
      <c r="V7665" s="47">
        <f t="shared" si="1157"/>
        <v>78.489999999999995</v>
      </c>
      <c r="W7665" s="11"/>
    </row>
    <row r="7666" spans="1:23" x14ac:dyDescent="0.45">
      <c r="A7666" t="s">
        <v>7671</v>
      </c>
      <c r="B7666">
        <v>60.04</v>
      </c>
      <c r="D7666" s="1" t="str">
        <f>VartojimasGamyba!J7662</f>
        <v>2024-07-16-04</v>
      </c>
      <c r="E7666" s="7">
        <f>VartojimasGamyba!G7662</f>
        <v>4.4999999999999998E-2</v>
      </c>
      <c r="F7666" s="11"/>
      <c r="G7666" s="12">
        <f t="shared" si="1159"/>
        <v>4.4399999999999986</v>
      </c>
      <c r="H7666" s="12">
        <v>0.3</v>
      </c>
      <c r="I7666" s="12">
        <v>0</v>
      </c>
      <c r="J7666" s="12">
        <v>0</v>
      </c>
      <c r="K7666" s="12"/>
      <c r="L7666" s="12">
        <f>VartojimasGamyba!H7662</f>
        <v>0.34499999999999997</v>
      </c>
      <c r="M7666" s="19">
        <f t="shared" si="1151"/>
        <v>0</v>
      </c>
      <c r="N7666" s="7">
        <f t="shared" si="1152"/>
        <v>0</v>
      </c>
      <c r="O7666" s="7">
        <f t="shared" si="1153"/>
        <v>0</v>
      </c>
      <c r="R7666" s="7"/>
      <c r="S7666" s="47">
        <f t="shared" si="1154"/>
        <v>0.3</v>
      </c>
      <c r="T7666" s="47">
        <f t="shared" si="1155"/>
        <v>0.3</v>
      </c>
      <c r="U7666" s="47">
        <f t="shared" si="1156"/>
        <v>160.33000000000001</v>
      </c>
      <c r="V7666" s="47">
        <f t="shared" si="1157"/>
        <v>48.46</v>
      </c>
      <c r="W7666" s="11"/>
    </row>
    <row r="7667" spans="1:23" x14ac:dyDescent="0.45">
      <c r="A7667" t="s">
        <v>7672</v>
      </c>
      <c r="B7667">
        <v>24.78</v>
      </c>
      <c r="D7667" s="1" t="str">
        <f>VartojimasGamyba!J7663</f>
        <v>2024-07-16-05</v>
      </c>
      <c r="E7667" s="7">
        <f>VartojimasGamyba!G7663</f>
        <v>7.1999999999999995E-2</v>
      </c>
      <c r="F7667" s="11"/>
      <c r="G7667" s="12">
        <f t="shared" si="1159"/>
        <v>5.5549999999999988</v>
      </c>
      <c r="H7667" s="12">
        <v>1.1150000000000004</v>
      </c>
      <c r="I7667" s="12">
        <v>0</v>
      </c>
      <c r="J7667" s="12">
        <v>0</v>
      </c>
      <c r="K7667" s="12"/>
      <c r="L7667" s="12">
        <f>VartojimasGamyba!H7663</f>
        <v>1.1870000000000001</v>
      </c>
      <c r="M7667" s="19">
        <f t="shared" si="1151"/>
        <v>0</v>
      </c>
      <c r="N7667" s="7">
        <f t="shared" si="1152"/>
        <v>0</v>
      </c>
      <c r="O7667" s="7">
        <f t="shared" si="1153"/>
        <v>0</v>
      </c>
      <c r="R7667" s="7"/>
      <c r="S7667" s="47">
        <f t="shared" si="1154"/>
        <v>1.115</v>
      </c>
      <c r="T7667" s="47">
        <f t="shared" si="1155"/>
        <v>1.115</v>
      </c>
      <c r="U7667" s="47">
        <f t="shared" si="1156"/>
        <v>125.07000000000001</v>
      </c>
      <c r="V7667" s="47">
        <f t="shared" si="1157"/>
        <v>13.200000000000001</v>
      </c>
      <c r="W7667" s="11"/>
    </row>
    <row r="7668" spans="1:23" x14ac:dyDescent="0.45">
      <c r="A7668" t="s">
        <v>7673</v>
      </c>
      <c r="B7668">
        <v>120</v>
      </c>
      <c r="D7668" s="1" t="str">
        <f>VartojimasGamyba!J7664</f>
        <v>2024-07-16-06</v>
      </c>
      <c r="E7668" s="7">
        <f>VartojimasGamyba!G7664</f>
        <v>0</v>
      </c>
      <c r="F7668" s="11"/>
      <c r="G7668" s="12">
        <f t="shared" si="1159"/>
        <v>5.5549999999999988</v>
      </c>
      <c r="H7668" s="12">
        <v>0</v>
      </c>
      <c r="I7668" s="12">
        <v>0</v>
      </c>
      <c r="J7668" s="12">
        <v>1.915</v>
      </c>
      <c r="K7668" s="12"/>
      <c r="L7668" s="12">
        <f>VartojimasGamyba!H7664</f>
        <v>1.915</v>
      </c>
      <c r="M7668" s="19">
        <f t="shared" si="1151"/>
        <v>0</v>
      </c>
      <c r="N7668" s="7">
        <f t="shared" si="1152"/>
        <v>-207.62430000000001</v>
      </c>
      <c r="O7668" s="7">
        <f t="shared" si="1153"/>
        <v>0</v>
      </c>
      <c r="R7668" s="7"/>
      <c r="S7668" s="47">
        <f t="shared" si="1154"/>
        <v>1.915</v>
      </c>
      <c r="T7668" s="47">
        <f t="shared" si="1155"/>
        <v>1.915</v>
      </c>
      <c r="U7668" s="47">
        <f t="shared" si="1156"/>
        <v>220.29000000000002</v>
      </c>
      <c r="V7668" s="47">
        <f t="shared" si="1157"/>
        <v>108.42</v>
      </c>
      <c r="W7668" s="11"/>
    </row>
    <row r="7669" spans="1:23" x14ac:dyDescent="0.45">
      <c r="A7669" t="s">
        <v>7674</v>
      </c>
      <c r="B7669">
        <v>122.65</v>
      </c>
      <c r="D7669" s="1" t="str">
        <f>VartojimasGamyba!J7665</f>
        <v>2024-07-16-07</v>
      </c>
      <c r="E7669" s="7">
        <f>VartojimasGamyba!G7665</f>
        <v>0</v>
      </c>
      <c r="F7669" s="11"/>
      <c r="G7669" s="12">
        <f t="shared" si="1159"/>
        <v>5.5549999999999988</v>
      </c>
      <c r="H7669" s="12">
        <v>0</v>
      </c>
      <c r="I7669" s="12">
        <v>0</v>
      </c>
      <c r="J7669" s="12">
        <v>2.7559999999999998</v>
      </c>
      <c r="K7669" s="12"/>
      <c r="L7669" s="12">
        <f>VartojimasGamyba!H7665</f>
        <v>2.7559999999999998</v>
      </c>
      <c r="M7669" s="19">
        <f t="shared" si="1151"/>
        <v>0</v>
      </c>
      <c r="N7669" s="7">
        <f t="shared" si="1152"/>
        <v>-306.10892000000001</v>
      </c>
      <c r="O7669" s="7">
        <f t="shared" si="1153"/>
        <v>0</v>
      </c>
      <c r="R7669" s="7"/>
      <c r="S7669" s="47">
        <f t="shared" si="1154"/>
        <v>2.7559999999999998</v>
      </c>
      <c r="T7669" s="47">
        <f t="shared" si="1155"/>
        <v>2.7559999999999998</v>
      </c>
      <c r="U7669" s="47">
        <f t="shared" si="1156"/>
        <v>222.94</v>
      </c>
      <c r="V7669" s="47">
        <f t="shared" si="1157"/>
        <v>111.07000000000001</v>
      </c>
      <c r="W7669" s="11"/>
    </row>
    <row r="7670" spans="1:23" x14ac:dyDescent="0.45">
      <c r="A7670" t="s">
        <v>7675</v>
      </c>
      <c r="B7670">
        <v>121.79</v>
      </c>
      <c r="D7670" s="1" t="str">
        <f>VartojimasGamyba!J7666</f>
        <v>2024-07-16-08</v>
      </c>
      <c r="E7670" s="7">
        <f>VartojimasGamyba!G7666</f>
        <v>0</v>
      </c>
      <c r="F7670" s="11"/>
      <c r="G7670" s="12">
        <f t="shared" si="1159"/>
        <v>5.5549999999999988</v>
      </c>
      <c r="H7670" s="12">
        <v>0</v>
      </c>
      <c r="I7670" s="12">
        <v>0</v>
      </c>
      <c r="J7670" s="12">
        <v>3.4369999999999998</v>
      </c>
      <c r="K7670" s="12"/>
      <c r="L7670" s="12">
        <f>VartojimasGamyba!H7666</f>
        <v>3.4369999999999998</v>
      </c>
      <c r="M7670" s="19">
        <f t="shared" si="1151"/>
        <v>0</v>
      </c>
      <c r="N7670" s="7">
        <f t="shared" si="1152"/>
        <v>-378.79176999999999</v>
      </c>
      <c r="O7670" s="7">
        <f t="shared" si="1153"/>
        <v>0</v>
      </c>
      <c r="R7670" s="7"/>
      <c r="S7670" s="47">
        <f t="shared" si="1154"/>
        <v>3.4369999999999998</v>
      </c>
      <c r="T7670" s="47">
        <f t="shared" si="1155"/>
        <v>3.4369999999999998</v>
      </c>
      <c r="U7670" s="47">
        <f t="shared" si="1156"/>
        <v>222.08</v>
      </c>
      <c r="V7670" s="47">
        <f t="shared" si="1157"/>
        <v>110.21000000000001</v>
      </c>
      <c r="W7670" s="11"/>
    </row>
    <row r="7671" spans="1:23" x14ac:dyDescent="0.45">
      <c r="A7671" t="s">
        <v>7676</v>
      </c>
      <c r="B7671">
        <v>107.34</v>
      </c>
      <c r="D7671" s="1" t="str">
        <f>VartojimasGamyba!J7667</f>
        <v>2024-07-16-09</v>
      </c>
      <c r="E7671" s="7">
        <f>VartojimasGamyba!G7667</f>
        <v>1.4E-2</v>
      </c>
      <c r="F7671" s="11"/>
      <c r="G7671" s="12">
        <f t="shared" si="1159"/>
        <v>5.5549999999999988</v>
      </c>
      <c r="H7671" s="12">
        <v>0</v>
      </c>
      <c r="I7671" s="12">
        <v>0</v>
      </c>
      <c r="J7671" s="12">
        <v>3.5710000000000002</v>
      </c>
      <c r="K7671" s="12"/>
      <c r="L7671" s="12">
        <f>VartojimasGamyba!H7667</f>
        <v>3.585</v>
      </c>
      <c r="M7671" s="19">
        <f t="shared" si="1151"/>
        <v>0</v>
      </c>
      <c r="N7671" s="7">
        <f t="shared" si="1152"/>
        <v>-341.95896000000005</v>
      </c>
      <c r="O7671" s="7">
        <f t="shared" si="1153"/>
        <v>0</v>
      </c>
      <c r="R7671" s="7"/>
      <c r="S7671" s="47">
        <f t="shared" si="1154"/>
        <v>3.5710000000000002</v>
      </c>
      <c r="T7671" s="47">
        <f t="shared" si="1155"/>
        <v>3.5710000000000002</v>
      </c>
      <c r="U7671" s="47">
        <f t="shared" si="1156"/>
        <v>207.63</v>
      </c>
      <c r="V7671" s="47">
        <f t="shared" si="1157"/>
        <v>95.76</v>
      </c>
      <c r="W7671" s="11"/>
    </row>
    <row r="7672" spans="1:23" x14ac:dyDescent="0.45">
      <c r="A7672" t="s">
        <v>7677</v>
      </c>
      <c r="B7672">
        <v>81.84</v>
      </c>
      <c r="D7672" s="1" t="str">
        <f>VartojimasGamyba!J7668</f>
        <v>2024-07-16-10</v>
      </c>
      <c r="E7672" s="7">
        <f>VartojimasGamyba!G7668</f>
        <v>0.19400000000000001</v>
      </c>
      <c r="F7672" s="11"/>
      <c r="G7672" s="12">
        <f t="shared" si="1159"/>
        <v>5.5549999999999988</v>
      </c>
      <c r="H7672" s="12">
        <v>0</v>
      </c>
      <c r="I7672" s="12">
        <v>0</v>
      </c>
      <c r="J7672" s="12">
        <v>3.0100000000000002</v>
      </c>
      <c r="K7672" s="12"/>
      <c r="L7672" s="12">
        <f>VartojimasGamyba!H7668</f>
        <v>3.2040000000000002</v>
      </c>
      <c r="M7672" s="19">
        <f t="shared" si="1151"/>
        <v>0</v>
      </c>
      <c r="N7672" s="7">
        <f t="shared" si="1152"/>
        <v>-211.48260000000002</v>
      </c>
      <c r="O7672" s="7">
        <f t="shared" si="1153"/>
        <v>0</v>
      </c>
      <c r="R7672" s="7"/>
      <c r="S7672" s="47">
        <f t="shared" si="1154"/>
        <v>3.0100000000000002</v>
      </c>
      <c r="T7672" s="47">
        <f t="shared" si="1155"/>
        <v>3.0100000000000002</v>
      </c>
      <c r="U7672" s="47">
        <f t="shared" si="1156"/>
        <v>182.13</v>
      </c>
      <c r="V7672" s="47">
        <f t="shared" si="1157"/>
        <v>70.260000000000005</v>
      </c>
      <c r="W7672" s="11"/>
    </row>
    <row r="7673" spans="1:23" x14ac:dyDescent="0.45">
      <c r="A7673" t="s">
        <v>7678</v>
      </c>
      <c r="B7673">
        <v>76.3</v>
      </c>
      <c r="D7673" s="1" t="str">
        <f>VartojimasGamyba!J7669</f>
        <v>2024-07-16-11</v>
      </c>
      <c r="E7673" s="7">
        <f>VartojimasGamyba!G7669</f>
        <v>1.6E-2</v>
      </c>
      <c r="F7673" s="11"/>
      <c r="G7673" s="12">
        <f t="shared" si="1159"/>
        <v>6.8711111111111087</v>
      </c>
      <c r="H7673" s="12">
        <v>1.3161111111111103</v>
      </c>
      <c r="I7673" s="12">
        <v>0</v>
      </c>
      <c r="J7673" s="12">
        <v>1.4988888888888896</v>
      </c>
      <c r="K7673" s="12"/>
      <c r="L7673" s="12">
        <f>VartojimasGamyba!H7669</f>
        <v>2.831</v>
      </c>
      <c r="M7673" s="19">
        <f t="shared" si="1151"/>
        <v>0</v>
      </c>
      <c r="N7673" s="7">
        <f t="shared" si="1152"/>
        <v>-97.008088888888935</v>
      </c>
      <c r="O7673" s="7">
        <f t="shared" si="1153"/>
        <v>0</v>
      </c>
      <c r="R7673" s="7"/>
      <c r="S7673" s="47">
        <f t="shared" si="1154"/>
        <v>2.8149999999999999</v>
      </c>
      <c r="T7673" s="47">
        <f t="shared" si="1155"/>
        <v>2.8149999999999999</v>
      </c>
      <c r="U7673" s="47">
        <f t="shared" si="1156"/>
        <v>176.59</v>
      </c>
      <c r="V7673" s="47">
        <f t="shared" si="1157"/>
        <v>64.72</v>
      </c>
      <c r="W7673" s="11"/>
    </row>
    <row r="7674" spans="1:23" x14ac:dyDescent="0.45">
      <c r="A7674" t="s">
        <v>7679</v>
      </c>
      <c r="B7674">
        <v>89.48</v>
      </c>
      <c r="D7674" s="1" t="str">
        <f>VartojimasGamyba!J7670</f>
        <v>2024-07-16-12</v>
      </c>
      <c r="E7674" s="7">
        <f>VartojimasGamyba!G7670</f>
        <v>0</v>
      </c>
      <c r="F7674" s="11"/>
      <c r="G7674" s="12">
        <f t="shared" si="1159"/>
        <v>6.8711111111111087</v>
      </c>
      <c r="H7674" s="12">
        <v>0</v>
      </c>
      <c r="I7674" s="12">
        <v>0</v>
      </c>
      <c r="J7674" s="12">
        <v>3.2170000000000001</v>
      </c>
      <c r="K7674" s="12"/>
      <c r="L7674" s="12">
        <f>VartojimasGamyba!H7670</f>
        <v>3.2170000000000001</v>
      </c>
      <c r="M7674" s="19">
        <f t="shared" si="1151"/>
        <v>0</v>
      </c>
      <c r="N7674" s="7">
        <f t="shared" si="1152"/>
        <v>-250.60430000000002</v>
      </c>
      <c r="O7674" s="7">
        <f t="shared" si="1153"/>
        <v>0</v>
      </c>
      <c r="R7674" s="7"/>
      <c r="S7674" s="47">
        <f t="shared" si="1154"/>
        <v>3.2170000000000001</v>
      </c>
      <c r="T7674" s="47">
        <f t="shared" si="1155"/>
        <v>3.2170000000000001</v>
      </c>
      <c r="U7674" s="47">
        <f t="shared" si="1156"/>
        <v>189.77</v>
      </c>
      <c r="V7674" s="47">
        <f t="shared" si="1157"/>
        <v>77.900000000000006</v>
      </c>
      <c r="W7674" s="11"/>
    </row>
    <row r="7675" spans="1:23" x14ac:dyDescent="0.45">
      <c r="A7675" t="s">
        <v>7680</v>
      </c>
      <c r="B7675">
        <v>102.7</v>
      </c>
      <c r="D7675" s="1" t="str">
        <f>VartojimasGamyba!J7671</f>
        <v>2024-07-16-13</v>
      </c>
      <c r="E7675" s="7">
        <f>VartojimasGamyba!G7671</f>
        <v>0</v>
      </c>
      <c r="F7675" s="11"/>
      <c r="G7675" s="12">
        <f t="shared" si="1159"/>
        <v>6.8711111111111087</v>
      </c>
      <c r="H7675" s="12">
        <v>0</v>
      </c>
      <c r="I7675" s="12">
        <v>0</v>
      </c>
      <c r="J7675" s="12">
        <v>2.7469999999999999</v>
      </c>
      <c r="K7675" s="12"/>
      <c r="L7675" s="12">
        <f>VartojimasGamyba!H7671</f>
        <v>2.7469999999999999</v>
      </c>
      <c r="M7675" s="19">
        <f t="shared" si="1151"/>
        <v>0</v>
      </c>
      <c r="N7675" s="7">
        <f t="shared" si="1152"/>
        <v>-250.30664000000002</v>
      </c>
      <c r="O7675" s="7">
        <f t="shared" si="1153"/>
        <v>0</v>
      </c>
      <c r="R7675" s="7"/>
      <c r="S7675" s="47">
        <f t="shared" si="1154"/>
        <v>2.7469999999999999</v>
      </c>
      <c r="T7675" s="47">
        <f t="shared" si="1155"/>
        <v>2.7469999999999999</v>
      </c>
      <c r="U7675" s="47">
        <f t="shared" si="1156"/>
        <v>202.99</v>
      </c>
      <c r="V7675" s="47">
        <f t="shared" si="1157"/>
        <v>91.12</v>
      </c>
      <c r="W7675" s="11"/>
    </row>
    <row r="7676" spans="1:23" x14ac:dyDescent="0.45">
      <c r="A7676" t="s">
        <v>7681</v>
      </c>
      <c r="B7676">
        <v>110.1</v>
      </c>
      <c r="D7676" s="1" t="str">
        <f>VartojimasGamyba!J7672</f>
        <v>2024-07-16-14</v>
      </c>
      <c r="E7676" s="7">
        <f>VartojimasGamyba!G7672</f>
        <v>0.504</v>
      </c>
      <c r="F7676" s="11"/>
      <c r="G7676" s="12">
        <f t="shared" si="1159"/>
        <v>6.8711111111111087</v>
      </c>
      <c r="H7676" s="12">
        <v>0</v>
      </c>
      <c r="I7676" s="12">
        <v>0</v>
      </c>
      <c r="J7676" s="12">
        <v>1.641</v>
      </c>
      <c r="K7676" s="12"/>
      <c r="L7676" s="12">
        <f>VartojimasGamyba!H7672</f>
        <v>2.145</v>
      </c>
      <c r="M7676" s="19">
        <f t="shared" si="1151"/>
        <v>0</v>
      </c>
      <c r="N7676" s="7">
        <f t="shared" si="1152"/>
        <v>-161.67132000000001</v>
      </c>
      <c r="O7676" s="7">
        <f t="shared" si="1153"/>
        <v>0</v>
      </c>
      <c r="R7676" s="7"/>
      <c r="S7676" s="47">
        <f t="shared" si="1154"/>
        <v>1.641</v>
      </c>
      <c r="T7676" s="47">
        <f t="shared" si="1155"/>
        <v>1.641</v>
      </c>
      <c r="U7676" s="47">
        <f t="shared" si="1156"/>
        <v>210.39</v>
      </c>
      <c r="V7676" s="47">
        <f t="shared" si="1157"/>
        <v>98.52</v>
      </c>
      <c r="W7676" s="11"/>
    </row>
    <row r="7677" spans="1:23" x14ac:dyDescent="0.45">
      <c r="A7677" t="s">
        <v>7682</v>
      </c>
      <c r="B7677">
        <v>117.35</v>
      </c>
      <c r="D7677" s="1" t="str">
        <f>VartojimasGamyba!J7673</f>
        <v>2024-07-16-15</v>
      </c>
      <c r="E7677" s="7">
        <f>VartojimasGamyba!G7673</f>
        <v>0.312</v>
      </c>
      <c r="F7677" s="11"/>
      <c r="G7677" s="12">
        <f t="shared" si="1159"/>
        <v>6.8711111111111087</v>
      </c>
      <c r="H7677" s="12">
        <v>1.1102230246251565E-16</v>
      </c>
      <c r="I7677" s="12">
        <v>0</v>
      </c>
      <c r="J7677" s="12">
        <v>0.83599999999999985</v>
      </c>
      <c r="K7677" s="12"/>
      <c r="L7677" s="12">
        <f>VartojimasGamyba!H7673</f>
        <v>1.1479999999999999</v>
      </c>
      <c r="M7677" s="19">
        <f t="shared" si="1151"/>
        <v>0</v>
      </c>
      <c r="N7677" s="7">
        <f t="shared" si="1152"/>
        <v>-88.423719999999975</v>
      </c>
      <c r="O7677" s="7">
        <f t="shared" si="1153"/>
        <v>0</v>
      </c>
      <c r="R7677" s="7"/>
      <c r="S7677" s="47">
        <f t="shared" si="1154"/>
        <v>0.83599999999999985</v>
      </c>
      <c r="T7677" s="47">
        <f t="shared" si="1155"/>
        <v>0.83599999999999985</v>
      </c>
      <c r="U7677" s="47">
        <f t="shared" si="1156"/>
        <v>217.64</v>
      </c>
      <c r="V7677" s="47">
        <f t="shared" si="1157"/>
        <v>105.77</v>
      </c>
      <c r="W7677" s="11"/>
    </row>
    <row r="7678" spans="1:23" x14ac:dyDescent="0.45">
      <c r="A7678" t="s">
        <v>7683</v>
      </c>
      <c r="B7678">
        <v>84.79</v>
      </c>
      <c r="D7678" s="1" t="str">
        <f>VartojimasGamyba!J7674</f>
        <v>2024-07-16-16</v>
      </c>
      <c r="E7678" s="7">
        <f>VartojimasGamyba!G7674</f>
        <v>7.0999999999999994E-2</v>
      </c>
      <c r="F7678" s="11"/>
      <c r="G7678" s="12">
        <f t="shared" si="1159"/>
        <v>6.8711111111111087</v>
      </c>
      <c r="H7678" s="12">
        <v>0</v>
      </c>
      <c r="I7678" s="12">
        <v>0</v>
      </c>
      <c r="J7678" s="12">
        <v>0.12300000000000001</v>
      </c>
      <c r="K7678" s="12"/>
      <c r="L7678" s="12">
        <f>VartojimasGamyba!H7674</f>
        <v>0.19400000000000001</v>
      </c>
      <c r="M7678" s="19">
        <f t="shared" si="1151"/>
        <v>0</v>
      </c>
      <c r="N7678" s="7">
        <f t="shared" si="1152"/>
        <v>-9.0048300000000019</v>
      </c>
      <c r="O7678" s="7">
        <f t="shared" si="1153"/>
        <v>0</v>
      </c>
      <c r="R7678" s="7"/>
      <c r="S7678" s="47">
        <f t="shared" si="1154"/>
        <v>0.12300000000000001</v>
      </c>
      <c r="T7678" s="47">
        <f t="shared" si="1155"/>
        <v>0.12300000000000001</v>
      </c>
      <c r="U7678" s="47">
        <f t="shared" si="1156"/>
        <v>185.08</v>
      </c>
      <c r="V7678" s="47">
        <f t="shared" si="1157"/>
        <v>73.210000000000008</v>
      </c>
      <c r="W7678" s="11"/>
    </row>
    <row r="7679" spans="1:23" x14ac:dyDescent="0.45">
      <c r="A7679" t="s">
        <v>7684</v>
      </c>
      <c r="B7679">
        <v>114.19</v>
      </c>
      <c r="D7679" s="1" t="str">
        <f>VartojimasGamyba!J7675</f>
        <v>2024-07-16-17</v>
      </c>
      <c r="E7679" s="7">
        <f>VartojimasGamyba!G7675</f>
        <v>0.28699999999999998</v>
      </c>
      <c r="F7679" s="11"/>
      <c r="G7679" s="12">
        <f t="shared" si="1159"/>
        <v>6.6088888888888864</v>
      </c>
      <c r="H7679" s="12">
        <v>0</v>
      </c>
      <c r="I7679" s="12">
        <v>0.26222222222222219</v>
      </c>
      <c r="J7679" s="12">
        <v>0</v>
      </c>
      <c r="K7679" s="12"/>
      <c r="L7679" s="12">
        <f>VartojimasGamyba!H7675</f>
        <v>5.0999999999999997E-2</v>
      </c>
      <c r="M7679" s="19">
        <f t="shared" si="1151"/>
        <v>0</v>
      </c>
      <c r="N7679" s="7">
        <f t="shared" si="1152"/>
        <v>0</v>
      </c>
      <c r="O7679" s="7">
        <f t="shared" si="1153"/>
        <v>0</v>
      </c>
      <c r="R7679" s="7"/>
      <c r="S7679" s="47">
        <f t="shared" si="1154"/>
        <v>0</v>
      </c>
      <c r="T7679" s="47">
        <f t="shared" si="1155"/>
        <v>0</v>
      </c>
      <c r="U7679" s="47">
        <f t="shared" si="1156"/>
        <v>214.48000000000002</v>
      </c>
      <c r="V7679" s="47">
        <f t="shared" si="1157"/>
        <v>102.61</v>
      </c>
      <c r="W7679" s="11"/>
    </row>
    <row r="7680" spans="1:23" x14ac:dyDescent="0.45">
      <c r="A7680" t="s">
        <v>7685</v>
      </c>
      <c r="B7680">
        <v>132.82</v>
      </c>
      <c r="D7680" s="1" t="str">
        <f>VartojimasGamyba!J7676</f>
        <v>2024-07-16-18</v>
      </c>
      <c r="E7680" s="7">
        <f>VartojimasGamyba!G7676</f>
        <v>0.26800000000000002</v>
      </c>
      <c r="F7680" s="11"/>
      <c r="G7680" s="12">
        <f t="shared" si="1159"/>
        <v>6.3111111111111082</v>
      </c>
      <c r="H7680" s="12">
        <v>0</v>
      </c>
      <c r="I7680" s="12">
        <v>0.29777777777777781</v>
      </c>
      <c r="J7680" s="12">
        <v>0</v>
      </c>
      <c r="K7680" s="12"/>
      <c r="L7680" s="12">
        <f>VartojimasGamyba!H7676</f>
        <v>0</v>
      </c>
      <c r="M7680" s="19">
        <f t="shared" si="1151"/>
        <v>0</v>
      </c>
      <c r="N7680" s="7">
        <f t="shared" si="1152"/>
        <v>0</v>
      </c>
      <c r="O7680" s="7">
        <f t="shared" si="1153"/>
        <v>0</v>
      </c>
      <c r="R7680" s="7"/>
      <c r="S7680" s="47">
        <f t="shared" si="1154"/>
        <v>0</v>
      </c>
      <c r="T7680" s="47">
        <f t="shared" si="1155"/>
        <v>0</v>
      </c>
      <c r="U7680" s="47">
        <f t="shared" si="1156"/>
        <v>233.11</v>
      </c>
      <c r="V7680" s="47">
        <f t="shared" si="1157"/>
        <v>121.24</v>
      </c>
      <c r="W7680" s="11"/>
    </row>
    <row r="7681" spans="1:23" x14ac:dyDescent="0.45">
      <c r="A7681" t="s">
        <v>7686</v>
      </c>
      <c r="B7681">
        <v>149.04</v>
      </c>
      <c r="D7681" s="1" t="str">
        <f>VartojimasGamyba!J7677</f>
        <v>2024-07-16-19</v>
      </c>
      <c r="E7681" s="7">
        <f>VartojimasGamyba!G7677</f>
        <v>0.27100000000000002</v>
      </c>
      <c r="F7681" s="11"/>
      <c r="G7681" s="12">
        <f t="shared" si="1159"/>
        <v>6.0099999999999971</v>
      </c>
      <c r="H7681" s="12">
        <v>0</v>
      </c>
      <c r="I7681" s="12">
        <v>0.30111111111111116</v>
      </c>
      <c r="J7681" s="12">
        <v>0</v>
      </c>
      <c r="K7681" s="12"/>
      <c r="L7681" s="12">
        <f>VartojimasGamyba!H7677</f>
        <v>0</v>
      </c>
      <c r="M7681" s="19">
        <f t="shared" si="1151"/>
        <v>-5.5511151231257827E-17</v>
      </c>
      <c r="N7681" s="7">
        <f t="shared" si="1152"/>
        <v>-1.3840595336489513E-14</v>
      </c>
      <c r="O7681" s="7">
        <f t="shared" si="1153"/>
        <v>-1.3840595336489513E-14</v>
      </c>
      <c r="R7681" s="7"/>
      <c r="S7681" s="47">
        <f t="shared" si="1154"/>
        <v>-5.5511151231257827E-17</v>
      </c>
      <c r="T7681" s="47">
        <f t="shared" si="1155"/>
        <v>0</v>
      </c>
      <c r="U7681" s="47">
        <f t="shared" si="1156"/>
        <v>249.32999999999998</v>
      </c>
      <c r="V7681" s="47">
        <f t="shared" si="1157"/>
        <v>137.45999999999998</v>
      </c>
      <c r="W7681" s="11"/>
    </row>
    <row r="7682" spans="1:23" x14ac:dyDescent="0.45">
      <c r="A7682" t="s">
        <v>7687</v>
      </c>
      <c r="B7682">
        <v>189.99</v>
      </c>
      <c r="D7682" s="1" t="str">
        <f>VartojimasGamyba!J7678</f>
        <v>2024-07-16-20</v>
      </c>
      <c r="E7682" s="7">
        <f>VartojimasGamyba!G7678</f>
        <v>0.16200000000000001</v>
      </c>
      <c r="F7682" s="11"/>
      <c r="G7682" s="12">
        <f t="shared" si="1159"/>
        <v>5.8299999999999974</v>
      </c>
      <c r="H7682" s="12">
        <v>0</v>
      </c>
      <c r="I7682" s="12">
        <v>0.18000000000000002</v>
      </c>
      <c r="J7682" s="12">
        <v>0</v>
      </c>
      <c r="K7682" s="12"/>
      <c r="L7682" s="12">
        <f>VartojimasGamyba!H7678</f>
        <v>0</v>
      </c>
      <c r="M7682" s="19">
        <f t="shared" si="1151"/>
        <v>-2.7755575615628914E-17</v>
      </c>
      <c r="N7682" s="7">
        <f t="shared" si="1152"/>
        <v>-8.0568884897047618E-15</v>
      </c>
      <c r="O7682" s="7">
        <f t="shared" si="1153"/>
        <v>-8.0568884897047618E-15</v>
      </c>
      <c r="P7682" s="7" t="s">
        <v>8873</v>
      </c>
      <c r="R7682" s="7"/>
      <c r="S7682" s="47">
        <f t="shared" si="1154"/>
        <v>-2.7755575615628914E-17</v>
      </c>
      <c r="T7682" s="47">
        <f t="shared" si="1155"/>
        <v>0</v>
      </c>
      <c r="U7682" s="47">
        <f t="shared" si="1156"/>
        <v>290.28000000000003</v>
      </c>
      <c r="V7682" s="47">
        <f t="shared" si="1157"/>
        <v>178.41</v>
      </c>
      <c r="W7682" s="11"/>
    </row>
    <row r="7683" spans="1:23" x14ac:dyDescent="0.45">
      <c r="A7683" t="s">
        <v>7688</v>
      </c>
      <c r="B7683">
        <v>150.1</v>
      </c>
      <c r="D7683" s="1" t="str">
        <f>VartojimasGamyba!J7679</f>
        <v>2024-07-16-21</v>
      </c>
      <c r="E7683" s="7">
        <f>VartojimasGamyba!G7679</f>
        <v>0.23899999999999999</v>
      </c>
      <c r="F7683" s="11"/>
      <c r="G7683" s="12">
        <f t="shared" si="1159"/>
        <v>5.5644444444444421</v>
      </c>
      <c r="H7683" s="12">
        <v>0</v>
      </c>
      <c r="I7683" s="12">
        <v>0.26555555555555554</v>
      </c>
      <c r="J7683" s="12">
        <v>0</v>
      </c>
      <c r="K7683" s="12"/>
      <c r="L7683" s="12">
        <f>VartojimasGamyba!H7679</f>
        <v>0</v>
      </c>
      <c r="M7683" s="19">
        <f t="shared" si="1151"/>
        <v>0</v>
      </c>
      <c r="N7683" s="7">
        <f t="shared" si="1152"/>
        <v>0</v>
      </c>
      <c r="O7683" s="7">
        <f t="shared" si="1153"/>
        <v>0</v>
      </c>
      <c r="P7683" s="7">
        <f>SUM(N7662:N7685)</f>
        <v>-2302.9854488888891</v>
      </c>
      <c r="R7683" s="7"/>
      <c r="S7683" s="47">
        <f t="shared" si="1154"/>
        <v>0</v>
      </c>
      <c r="T7683" s="47">
        <f t="shared" si="1155"/>
        <v>0</v>
      </c>
      <c r="U7683" s="47">
        <f t="shared" si="1156"/>
        <v>250.39</v>
      </c>
      <c r="V7683" s="47">
        <f t="shared" si="1157"/>
        <v>138.51999999999998</v>
      </c>
      <c r="W7683" s="11"/>
    </row>
    <row r="7684" spans="1:23" x14ac:dyDescent="0.45">
      <c r="A7684" t="s">
        <v>7689</v>
      </c>
      <c r="B7684">
        <v>111.54</v>
      </c>
      <c r="D7684" s="1" t="str">
        <f>VartojimasGamyba!J7680</f>
        <v>2024-07-16-22</v>
      </c>
      <c r="E7684" s="7">
        <f>VartojimasGamyba!G7680</f>
        <v>0.29099999999999998</v>
      </c>
      <c r="F7684" s="11"/>
      <c r="G7684" s="12">
        <f t="shared" si="1159"/>
        <v>5.2411111111111088</v>
      </c>
      <c r="H7684" s="12">
        <v>0</v>
      </c>
      <c r="I7684" s="12">
        <v>0.32333333333333331</v>
      </c>
      <c r="J7684" s="12">
        <v>0</v>
      </c>
      <c r="K7684" s="12"/>
      <c r="L7684" s="12">
        <f>VartojimasGamyba!H7680</f>
        <v>0</v>
      </c>
      <c r="M7684" s="19">
        <f t="shared" si="1151"/>
        <v>0</v>
      </c>
      <c r="N7684" s="7">
        <f t="shared" si="1152"/>
        <v>0</v>
      </c>
      <c r="O7684" s="7">
        <f t="shared" si="1153"/>
        <v>0</v>
      </c>
      <c r="P7684" s="7" t="s">
        <v>8872</v>
      </c>
      <c r="R7684" s="7"/>
      <c r="S7684" s="47">
        <f t="shared" si="1154"/>
        <v>0</v>
      </c>
      <c r="T7684" s="47">
        <f t="shared" si="1155"/>
        <v>0</v>
      </c>
      <c r="U7684" s="47">
        <f t="shared" si="1156"/>
        <v>211.83</v>
      </c>
      <c r="V7684" s="47">
        <f t="shared" si="1157"/>
        <v>99.960000000000008</v>
      </c>
      <c r="W7684" s="11"/>
    </row>
    <row r="7685" spans="1:23" x14ac:dyDescent="0.45">
      <c r="A7685" t="s">
        <v>7690</v>
      </c>
      <c r="B7685">
        <v>120.01</v>
      </c>
      <c r="D7685" s="1" t="str">
        <f>VartojimasGamyba!J7681</f>
        <v>2024-07-16-23</v>
      </c>
      <c r="E7685" s="7">
        <f>VartojimasGamyba!G7681</f>
        <v>0.217</v>
      </c>
      <c r="F7685" s="11"/>
      <c r="G7685" s="12">
        <f t="shared" si="1159"/>
        <v>4.9999999999999973</v>
      </c>
      <c r="H7685" s="12">
        <v>0</v>
      </c>
      <c r="I7685" s="12">
        <v>0.24111111111111111</v>
      </c>
      <c r="J7685" s="12">
        <v>0</v>
      </c>
      <c r="K7685" s="12"/>
      <c r="L7685" s="12">
        <f>VartojimasGamyba!H7681</f>
        <v>0</v>
      </c>
      <c r="M7685" s="19">
        <f t="shared" si="1151"/>
        <v>0</v>
      </c>
      <c r="N7685" s="7">
        <f t="shared" si="1152"/>
        <v>0</v>
      </c>
      <c r="O7685" s="7">
        <f t="shared" si="1153"/>
        <v>0</v>
      </c>
      <c r="P7685" s="7">
        <f>SUM(O7662:O7685)</f>
        <v>-1.7063711554854423E-13</v>
      </c>
      <c r="Q7685" s="7">
        <f>SUMPRODUCT(B7662:B7685,E7662:E7685)+SUM(E7662:E7685)*$Z$21-SUMPRODUCT(B7662:B7685,L7662:L7685)+SUM(L7662:L7685)*ABS($Z$20)</f>
        <v>-1713.3207500000001</v>
      </c>
      <c r="R7685" s="7"/>
      <c r="S7685" s="47">
        <f t="shared" si="1154"/>
        <v>0</v>
      </c>
      <c r="T7685" s="47">
        <f t="shared" si="1155"/>
        <v>0</v>
      </c>
      <c r="U7685" s="47">
        <f t="shared" si="1156"/>
        <v>220.3</v>
      </c>
      <c r="V7685" s="47">
        <f t="shared" si="1157"/>
        <v>108.43</v>
      </c>
      <c r="W7685" s="11">
        <f>IF(P7685&lt;&gt;Q7685,1,0)</f>
        <v>1</v>
      </c>
    </row>
    <row r="7686" spans="1:23" x14ac:dyDescent="0.45">
      <c r="A7686" t="s">
        <v>7691</v>
      </c>
      <c r="B7686">
        <v>100.25</v>
      </c>
      <c r="D7686" s="9" t="str">
        <f>VartojimasGamyba!J7682</f>
        <v>2024-07-17-00</v>
      </c>
      <c r="E7686" s="8">
        <f>VartojimasGamyba!G7682</f>
        <v>0.27200000000000002</v>
      </c>
      <c r="F7686" s="11"/>
      <c r="G7686" s="7">
        <f>G7685+H7686-I7686</f>
        <v>4.6977777777777749</v>
      </c>
      <c r="H7686" s="7">
        <v>0</v>
      </c>
      <c r="I7686" s="7">
        <v>0.30222222222222223</v>
      </c>
      <c r="J7686" s="7">
        <v>0</v>
      </c>
      <c r="L7686" s="7">
        <f>VartojimasGamyba!H7682</f>
        <v>0</v>
      </c>
      <c r="M7686" s="15">
        <f t="shared" si="1151"/>
        <v>0</v>
      </c>
      <c r="N7686" s="7">
        <f t="shared" si="1152"/>
        <v>0</v>
      </c>
      <c r="O7686" s="7">
        <f t="shared" si="1153"/>
        <v>0</v>
      </c>
      <c r="R7686" s="20" t="s">
        <v>8783</v>
      </c>
      <c r="S7686" s="47">
        <f t="shared" si="1154"/>
        <v>0</v>
      </c>
      <c r="T7686" s="47">
        <f t="shared" si="1155"/>
        <v>0</v>
      </c>
      <c r="U7686" s="47">
        <f t="shared" si="1156"/>
        <v>200.54000000000002</v>
      </c>
      <c r="V7686" s="47">
        <f t="shared" si="1157"/>
        <v>88.67</v>
      </c>
      <c r="W7686" s="11"/>
    </row>
    <row r="7687" spans="1:23" x14ac:dyDescent="0.45">
      <c r="A7687" t="s">
        <v>7692</v>
      </c>
      <c r="B7687">
        <v>116.17</v>
      </c>
      <c r="D7687" s="9" t="str">
        <f>VartojimasGamyba!J7683</f>
        <v>2024-07-17-01</v>
      </c>
      <c r="E7687" s="8">
        <f>VartojimasGamyba!G7683</f>
        <v>0.20300000000000001</v>
      </c>
      <c r="F7687" s="11"/>
      <c r="G7687" s="7">
        <f t="shared" ref="G7687:G7709" si="1160">G7686+H7687-I7687</f>
        <v>4.4722222222222197</v>
      </c>
      <c r="H7687" s="7">
        <v>0</v>
      </c>
      <c r="I7687" s="7">
        <v>0.22555555555555556</v>
      </c>
      <c r="J7687" s="7">
        <v>0</v>
      </c>
      <c r="L7687" s="7">
        <f>VartojimasGamyba!H7683</f>
        <v>0</v>
      </c>
      <c r="M7687" s="15">
        <f t="shared" ref="M7687:M7750" si="1161">E7687+H7687-I7687*$J$2+J7687-L7687</f>
        <v>0</v>
      </c>
      <c r="N7687" s="7">
        <f t="shared" ref="N7687:N7750" si="1162">M7687*U7687-J7687*V7687</f>
        <v>0</v>
      </c>
      <c r="O7687" s="7">
        <f t="shared" ref="O7687:O7750" si="1163">(M7687)*(B7687+$Z$21)</f>
        <v>0</v>
      </c>
      <c r="R7687" s="7"/>
      <c r="S7687" s="47">
        <f t="shared" ref="S7687:S7750" si="1164">M7687+IF((L7687-E7687)&gt;0,(L7687-E7687),0)</f>
        <v>0</v>
      </c>
      <c r="T7687" s="47">
        <f t="shared" ref="T7687:T7750" si="1165">IF(L7687-E7687&lt;0,0,L7687-E7687)</f>
        <v>0</v>
      </c>
      <c r="U7687" s="47">
        <f t="shared" ref="U7687:U7750" si="1166">B7687+$Z$21</f>
        <v>216.46</v>
      </c>
      <c r="V7687" s="47">
        <f t="shared" ref="V7687:V7750" si="1167">B7687+$Z$20</f>
        <v>104.59</v>
      </c>
      <c r="W7687" s="11"/>
    </row>
    <row r="7688" spans="1:23" x14ac:dyDescent="0.45">
      <c r="A7688" t="s">
        <v>7693</v>
      </c>
      <c r="B7688">
        <v>83.7</v>
      </c>
      <c r="D7688" s="9" t="str">
        <f>VartojimasGamyba!J7684</f>
        <v>2024-07-17-02</v>
      </c>
      <c r="E7688" s="8">
        <f>VartojimasGamyba!G7684</f>
        <v>0.20599999999999999</v>
      </c>
      <c r="F7688" s="11"/>
      <c r="G7688" s="7">
        <f t="shared" si="1160"/>
        <v>4.2488888888888861</v>
      </c>
      <c r="H7688" s="7">
        <v>0</v>
      </c>
      <c r="I7688" s="7">
        <v>0.22333333333333327</v>
      </c>
      <c r="J7688" s="7">
        <v>0</v>
      </c>
      <c r="L7688" s="7">
        <f>VartojimasGamyba!H7684</f>
        <v>5.0000000000000001E-3</v>
      </c>
      <c r="M7688" s="15">
        <f t="shared" si="1161"/>
        <v>3.2092384305570931E-17</v>
      </c>
      <c r="N7688" s="7">
        <f t="shared" si="1162"/>
        <v>5.9046777883819957E-15</v>
      </c>
      <c r="O7688" s="7">
        <f t="shared" si="1163"/>
        <v>5.9046777883819957E-15</v>
      </c>
      <c r="R7688" s="7"/>
      <c r="S7688" s="47">
        <f t="shared" si="1164"/>
        <v>3.2092384305570931E-17</v>
      </c>
      <c r="T7688" s="47">
        <f t="shared" si="1165"/>
        <v>0</v>
      </c>
      <c r="U7688" s="47">
        <f t="shared" si="1166"/>
        <v>183.99</v>
      </c>
      <c r="V7688" s="47">
        <f t="shared" si="1167"/>
        <v>72.12</v>
      </c>
      <c r="W7688" s="11"/>
    </row>
    <row r="7689" spans="1:23" x14ac:dyDescent="0.45">
      <c r="A7689" t="s">
        <v>7694</v>
      </c>
      <c r="B7689">
        <v>84.44</v>
      </c>
      <c r="D7689" s="9" t="str">
        <f>VartojimasGamyba!J7685</f>
        <v>2024-07-17-03</v>
      </c>
      <c r="E7689" s="8">
        <f>VartojimasGamyba!G7685</f>
        <v>0.32700000000000001</v>
      </c>
      <c r="F7689" s="11"/>
      <c r="G7689" s="7">
        <f t="shared" si="1160"/>
        <v>3.915555555555553</v>
      </c>
      <c r="H7689" s="7">
        <v>0</v>
      </c>
      <c r="I7689" s="7">
        <v>0.33333333333333326</v>
      </c>
      <c r="J7689" s="7">
        <v>0</v>
      </c>
      <c r="L7689" s="7">
        <f>VartojimasGamyba!H7685</f>
        <v>2.7E-2</v>
      </c>
      <c r="M7689" s="15">
        <f t="shared" si="1161"/>
        <v>7.9797279894933126E-17</v>
      </c>
      <c r="N7689" s="7">
        <f t="shared" si="1162"/>
        <v>1.4740951514990999E-14</v>
      </c>
      <c r="O7689" s="7">
        <f t="shared" si="1163"/>
        <v>1.4740951514990999E-14</v>
      </c>
      <c r="R7689" s="7"/>
      <c r="S7689" s="47">
        <f t="shared" si="1164"/>
        <v>7.9797279894933126E-17</v>
      </c>
      <c r="T7689" s="47">
        <f t="shared" si="1165"/>
        <v>0</v>
      </c>
      <c r="U7689" s="47">
        <f t="shared" si="1166"/>
        <v>184.73000000000002</v>
      </c>
      <c r="V7689" s="47">
        <f t="shared" si="1167"/>
        <v>72.86</v>
      </c>
      <c r="W7689" s="11"/>
    </row>
    <row r="7690" spans="1:23" x14ac:dyDescent="0.45">
      <c r="A7690" t="s">
        <v>7695</v>
      </c>
      <c r="B7690">
        <v>83.07</v>
      </c>
      <c r="D7690" s="9" t="str">
        <f>VartojimasGamyba!J7686</f>
        <v>2024-07-17-04</v>
      </c>
      <c r="E7690" s="8">
        <f>VartojimasGamyba!G7686</f>
        <v>3.3000000000000002E-2</v>
      </c>
      <c r="F7690" s="11"/>
      <c r="G7690" s="7">
        <f t="shared" si="1160"/>
        <v>3.915555555555553</v>
      </c>
      <c r="H7690" s="7">
        <v>0</v>
      </c>
      <c r="I7690" s="7">
        <v>0</v>
      </c>
      <c r="J7690" s="7">
        <v>0.10100000000000001</v>
      </c>
      <c r="L7690" s="7">
        <f>VartojimasGamyba!H7686</f>
        <v>0.13400000000000001</v>
      </c>
      <c r="M7690" s="15">
        <f t="shared" si="1161"/>
        <v>0</v>
      </c>
      <c r="N7690" s="7">
        <f t="shared" si="1162"/>
        <v>-7.2204899999999999</v>
      </c>
      <c r="O7690" s="7">
        <f t="shared" si="1163"/>
        <v>0</v>
      </c>
      <c r="R7690" s="7"/>
      <c r="S7690" s="47">
        <f t="shared" si="1164"/>
        <v>0.10100000000000001</v>
      </c>
      <c r="T7690" s="47">
        <f t="shared" si="1165"/>
        <v>0.10100000000000001</v>
      </c>
      <c r="U7690" s="47">
        <f t="shared" si="1166"/>
        <v>183.36</v>
      </c>
      <c r="V7690" s="47">
        <f t="shared" si="1167"/>
        <v>71.489999999999995</v>
      </c>
      <c r="W7690" s="11"/>
    </row>
    <row r="7691" spans="1:23" x14ac:dyDescent="0.45">
      <c r="A7691" t="s">
        <v>7696</v>
      </c>
      <c r="B7691">
        <v>80.67</v>
      </c>
      <c r="D7691" s="9" t="str">
        <f>VartojimasGamyba!J7687</f>
        <v>2024-07-17-05</v>
      </c>
      <c r="E7691" s="8">
        <f>VartojimasGamyba!G7687</f>
        <v>0.02</v>
      </c>
      <c r="F7691" s="11"/>
      <c r="G7691" s="7">
        <f t="shared" si="1160"/>
        <v>3.915555555555553</v>
      </c>
      <c r="H7691" s="7">
        <v>0</v>
      </c>
      <c r="I7691" s="7">
        <v>0</v>
      </c>
      <c r="J7691" s="7">
        <v>0.316</v>
      </c>
      <c r="L7691" s="7">
        <f>VartojimasGamyba!H7687</f>
        <v>0.33600000000000002</v>
      </c>
      <c r="M7691" s="15">
        <f t="shared" si="1161"/>
        <v>0</v>
      </c>
      <c r="N7691" s="7">
        <f t="shared" si="1162"/>
        <v>-21.832440000000002</v>
      </c>
      <c r="O7691" s="7">
        <f t="shared" si="1163"/>
        <v>0</v>
      </c>
      <c r="R7691" s="7"/>
      <c r="S7691" s="47">
        <f t="shared" si="1164"/>
        <v>0.316</v>
      </c>
      <c r="T7691" s="47">
        <f t="shared" si="1165"/>
        <v>0.316</v>
      </c>
      <c r="U7691" s="47">
        <f t="shared" si="1166"/>
        <v>180.96</v>
      </c>
      <c r="V7691" s="47">
        <f t="shared" si="1167"/>
        <v>69.09</v>
      </c>
      <c r="W7691" s="11"/>
    </row>
    <row r="7692" spans="1:23" x14ac:dyDescent="0.45">
      <c r="A7692" t="s">
        <v>7697</v>
      </c>
      <c r="B7692">
        <v>91.52</v>
      </c>
      <c r="D7692" s="9" t="str">
        <f>VartojimasGamyba!J7688</f>
        <v>2024-07-17-06</v>
      </c>
      <c r="E7692" s="8">
        <f>VartojimasGamyba!G7688</f>
        <v>0</v>
      </c>
      <c r="F7692" s="11"/>
      <c r="G7692" s="7">
        <f t="shared" si="1160"/>
        <v>3.915555555555553</v>
      </c>
      <c r="H7692" s="7">
        <v>0</v>
      </c>
      <c r="I7692" s="7">
        <v>0</v>
      </c>
      <c r="J7692" s="7">
        <v>1.087</v>
      </c>
      <c r="L7692" s="7">
        <f>VartojimasGamyba!H7688</f>
        <v>1.087</v>
      </c>
      <c r="M7692" s="15">
        <f t="shared" si="1161"/>
        <v>0</v>
      </c>
      <c r="N7692" s="7">
        <f t="shared" si="1162"/>
        <v>-86.894779999999997</v>
      </c>
      <c r="O7692" s="7">
        <f t="shared" si="1163"/>
        <v>0</v>
      </c>
      <c r="R7692" s="7"/>
      <c r="S7692" s="47">
        <f t="shared" si="1164"/>
        <v>1.087</v>
      </c>
      <c r="T7692" s="47">
        <f t="shared" si="1165"/>
        <v>1.087</v>
      </c>
      <c r="U7692" s="47">
        <f t="shared" si="1166"/>
        <v>191.81</v>
      </c>
      <c r="V7692" s="47">
        <f t="shared" si="1167"/>
        <v>79.94</v>
      </c>
      <c r="W7692" s="11"/>
    </row>
    <row r="7693" spans="1:23" x14ac:dyDescent="0.45">
      <c r="A7693" t="s">
        <v>7698</v>
      </c>
      <c r="B7693">
        <v>133.74</v>
      </c>
      <c r="D7693" s="9" t="str">
        <f>VartojimasGamyba!J7689</f>
        <v>2024-07-17-07</v>
      </c>
      <c r="E7693" s="8">
        <f>VartojimasGamyba!G7689</f>
        <v>0</v>
      </c>
      <c r="F7693" s="11"/>
      <c r="G7693" s="7">
        <f t="shared" si="1160"/>
        <v>3.915555555555553</v>
      </c>
      <c r="H7693" s="7">
        <v>0</v>
      </c>
      <c r="I7693" s="7">
        <v>0</v>
      </c>
      <c r="J7693" s="7">
        <v>1.226</v>
      </c>
      <c r="L7693" s="7">
        <f>VartojimasGamyba!H7689</f>
        <v>1.226</v>
      </c>
      <c r="M7693" s="15">
        <f t="shared" si="1161"/>
        <v>0</v>
      </c>
      <c r="N7693" s="7">
        <f t="shared" si="1162"/>
        <v>-149.76816000000002</v>
      </c>
      <c r="O7693" s="7">
        <f t="shared" si="1163"/>
        <v>0</v>
      </c>
      <c r="R7693" s="7"/>
      <c r="S7693" s="47">
        <f t="shared" si="1164"/>
        <v>1.226</v>
      </c>
      <c r="T7693" s="47">
        <f t="shared" si="1165"/>
        <v>1.226</v>
      </c>
      <c r="U7693" s="47">
        <f t="shared" si="1166"/>
        <v>234.03000000000003</v>
      </c>
      <c r="V7693" s="47">
        <f t="shared" si="1167"/>
        <v>122.16000000000001</v>
      </c>
      <c r="W7693" s="11"/>
    </row>
    <row r="7694" spans="1:23" x14ac:dyDescent="0.45">
      <c r="A7694" t="s">
        <v>7699</v>
      </c>
      <c r="B7694">
        <v>128.30000000000001</v>
      </c>
      <c r="D7694" s="9" t="str">
        <f>VartojimasGamyba!J7690</f>
        <v>2024-07-17-08</v>
      </c>
      <c r="E7694" s="8">
        <f>VartojimasGamyba!G7690</f>
        <v>0</v>
      </c>
      <c r="F7694" s="11"/>
      <c r="G7694" s="7">
        <f t="shared" si="1160"/>
        <v>3.915555555555553</v>
      </c>
      <c r="H7694" s="7">
        <v>0</v>
      </c>
      <c r="I7694" s="7">
        <v>0</v>
      </c>
      <c r="J7694" s="7">
        <v>2.1059999999999999</v>
      </c>
      <c r="L7694" s="7">
        <f>VartojimasGamyba!H7690</f>
        <v>2.1059999999999999</v>
      </c>
      <c r="M7694" s="15">
        <f t="shared" si="1161"/>
        <v>0</v>
      </c>
      <c r="N7694" s="7">
        <f t="shared" si="1162"/>
        <v>-245.81232</v>
      </c>
      <c r="O7694" s="7">
        <f t="shared" si="1163"/>
        <v>0</v>
      </c>
      <c r="R7694" s="7"/>
      <c r="S7694" s="47">
        <f t="shared" si="1164"/>
        <v>2.1059999999999999</v>
      </c>
      <c r="T7694" s="47">
        <f t="shared" si="1165"/>
        <v>2.1059999999999999</v>
      </c>
      <c r="U7694" s="47">
        <f t="shared" si="1166"/>
        <v>228.59000000000003</v>
      </c>
      <c r="V7694" s="47">
        <f t="shared" si="1167"/>
        <v>116.72000000000001</v>
      </c>
      <c r="W7694" s="11"/>
    </row>
    <row r="7695" spans="1:23" x14ac:dyDescent="0.45">
      <c r="A7695" t="s">
        <v>7700</v>
      </c>
      <c r="B7695">
        <v>105.7</v>
      </c>
      <c r="D7695" s="9" t="str">
        <f>VartojimasGamyba!J7691</f>
        <v>2024-07-17-09</v>
      </c>
      <c r="E7695" s="8">
        <f>VartojimasGamyba!G7691</f>
        <v>0</v>
      </c>
      <c r="F7695" s="11"/>
      <c r="G7695" s="7">
        <f t="shared" si="1160"/>
        <v>3.915555555555553</v>
      </c>
      <c r="H7695" s="7">
        <v>0</v>
      </c>
      <c r="I7695" s="7">
        <v>0</v>
      </c>
      <c r="J7695" s="7">
        <v>3.3180000000000001</v>
      </c>
      <c r="L7695" s="7">
        <f>VartojimasGamyba!H7691</f>
        <v>3.3180000000000001</v>
      </c>
      <c r="M7695" s="15">
        <f t="shared" si="1161"/>
        <v>0</v>
      </c>
      <c r="N7695" s="7">
        <f t="shared" si="1162"/>
        <v>-312.29016000000001</v>
      </c>
      <c r="O7695" s="7">
        <f t="shared" si="1163"/>
        <v>0</v>
      </c>
      <c r="R7695" s="7"/>
      <c r="S7695" s="47">
        <f t="shared" si="1164"/>
        <v>3.3180000000000001</v>
      </c>
      <c r="T7695" s="47">
        <f t="shared" si="1165"/>
        <v>3.3180000000000001</v>
      </c>
      <c r="U7695" s="47">
        <f t="shared" si="1166"/>
        <v>205.99</v>
      </c>
      <c r="V7695" s="47">
        <f t="shared" si="1167"/>
        <v>94.12</v>
      </c>
      <c r="W7695" s="11"/>
    </row>
    <row r="7696" spans="1:23" x14ac:dyDescent="0.45">
      <c r="A7696" t="s">
        <v>7701</v>
      </c>
      <c r="B7696">
        <v>82.14</v>
      </c>
      <c r="D7696" s="9" t="str">
        <f>VartojimasGamyba!J7692</f>
        <v>2024-07-17-10</v>
      </c>
      <c r="E7696" s="8">
        <f>VartojimasGamyba!G7692</f>
        <v>0</v>
      </c>
      <c r="F7696" s="11"/>
      <c r="G7696" s="7">
        <f t="shared" si="1160"/>
        <v>3.915555555555553</v>
      </c>
      <c r="H7696" s="7">
        <v>0</v>
      </c>
      <c r="I7696" s="7">
        <v>0</v>
      </c>
      <c r="J7696" s="7">
        <v>4.0460000000000003</v>
      </c>
      <c r="L7696" s="7">
        <f>VartojimasGamyba!H7692</f>
        <v>4.0460000000000003</v>
      </c>
      <c r="M7696" s="15">
        <f t="shared" si="1161"/>
        <v>0</v>
      </c>
      <c r="N7696" s="7">
        <f t="shared" si="1162"/>
        <v>-285.48576000000003</v>
      </c>
      <c r="O7696" s="7">
        <f t="shared" si="1163"/>
        <v>0</v>
      </c>
      <c r="R7696" s="7"/>
      <c r="S7696" s="47">
        <f t="shared" si="1164"/>
        <v>4.0460000000000003</v>
      </c>
      <c r="T7696" s="47">
        <f t="shared" si="1165"/>
        <v>4.0460000000000003</v>
      </c>
      <c r="U7696" s="47">
        <f t="shared" si="1166"/>
        <v>182.43</v>
      </c>
      <c r="V7696" s="47">
        <f t="shared" si="1167"/>
        <v>70.56</v>
      </c>
      <c r="W7696" s="11"/>
    </row>
    <row r="7697" spans="1:23" x14ac:dyDescent="0.45">
      <c r="A7697" t="s">
        <v>7702</v>
      </c>
      <c r="B7697">
        <v>67.099999999999994</v>
      </c>
      <c r="D7697" s="9" t="str">
        <f>VartojimasGamyba!J7693</f>
        <v>2024-07-17-11</v>
      </c>
      <c r="E7697" s="8">
        <f>VartojimasGamyba!G7693</f>
        <v>0</v>
      </c>
      <c r="F7697" s="11"/>
      <c r="G7697" s="7">
        <f t="shared" si="1160"/>
        <v>3.9155555555555512</v>
      </c>
      <c r="H7697" s="7">
        <v>0</v>
      </c>
      <c r="I7697" s="7">
        <v>1.9737298215558339E-15</v>
      </c>
      <c r="J7697" s="7">
        <v>4.2839999999999998</v>
      </c>
      <c r="L7697" s="7">
        <f>VartojimasGamyba!H7693</f>
        <v>4.2839999999999998</v>
      </c>
      <c r="M7697" s="15">
        <f t="shared" si="1161"/>
        <v>0</v>
      </c>
      <c r="N7697" s="7">
        <f t="shared" si="1162"/>
        <v>-237.84767999999997</v>
      </c>
      <c r="O7697" s="7">
        <f t="shared" si="1163"/>
        <v>0</v>
      </c>
      <c r="R7697" s="7"/>
      <c r="S7697" s="47">
        <f t="shared" si="1164"/>
        <v>4.2839999999999998</v>
      </c>
      <c r="T7697" s="47">
        <f t="shared" si="1165"/>
        <v>4.2839999999999998</v>
      </c>
      <c r="U7697" s="47">
        <f t="shared" si="1166"/>
        <v>167.39</v>
      </c>
      <c r="V7697" s="47">
        <f t="shared" si="1167"/>
        <v>55.519999999999996</v>
      </c>
      <c r="W7697" s="11"/>
    </row>
    <row r="7698" spans="1:23" x14ac:dyDescent="0.45">
      <c r="A7698" t="s">
        <v>7703</v>
      </c>
      <c r="B7698">
        <v>56.97</v>
      </c>
      <c r="D7698" s="9" t="str">
        <f>VartojimasGamyba!J7694</f>
        <v>2024-07-17-12</v>
      </c>
      <c r="E7698" s="8">
        <f>VartojimasGamyba!G7694</f>
        <v>0</v>
      </c>
      <c r="F7698" s="11"/>
      <c r="G7698" s="7">
        <f t="shared" si="1160"/>
        <v>7.7022222222222219</v>
      </c>
      <c r="H7698" s="7">
        <v>3.7866666666666706</v>
      </c>
      <c r="I7698" s="7">
        <v>0</v>
      </c>
      <c r="J7698" s="7">
        <v>0.17933333333332963</v>
      </c>
      <c r="L7698" s="7">
        <f>VartojimasGamyba!H7694</f>
        <v>3.9660000000000002</v>
      </c>
      <c r="M7698" s="15">
        <f t="shared" si="1161"/>
        <v>0</v>
      </c>
      <c r="N7698" s="7">
        <f t="shared" si="1162"/>
        <v>-8.1399399999998323</v>
      </c>
      <c r="O7698" s="7">
        <f t="shared" si="1163"/>
        <v>0</v>
      </c>
      <c r="R7698" s="7"/>
      <c r="S7698" s="47">
        <f t="shared" si="1164"/>
        <v>3.9660000000000002</v>
      </c>
      <c r="T7698" s="47">
        <f t="shared" si="1165"/>
        <v>3.9660000000000002</v>
      </c>
      <c r="U7698" s="47">
        <f t="shared" si="1166"/>
        <v>157.26</v>
      </c>
      <c r="V7698" s="47">
        <f t="shared" si="1167"/>
        <v>45.39</v>
      </c>
      <c r="W7698" s="11"/>
    </row>
    <row r="7699" spans="1:23" x14ac:dyDescent="0.45">
      <c r="A7699" t="s">
        <v>7704</v>
      </c>
      <c r="B7699">
        <v>69.709999999999994</v>
      </c>
      <c r="D7699" s="9" t="str">
        <f>VartojimasGamyba!J7695</f>
        <v>2024-07-17-13</v>
      </c>
      <c r="E7699" s="8">
        <f>VartojimasGamyba!G7695</f>
        <v>0</v>
      </c>
      <c r="F7699" s="11"/>
      <c r="G7699" s="7">
        <f t="shared" si="1160"/>
        <v>7.7022222222222227</v>
      </c>
      <c r="H7699" s="7">
        <v>0</v>
      </c>
      <c r="I7699" s="7">
        <v>-8.8817841970012523E-16</v>
      </c>
      <c r="J7699" s="7">
        <v>3.4460000000000002</v>
      </c>
      <c r="L7699" s="7">
        <f>VartojimasGamyba!H7695</f>
        <v>3.4460000000000002</v>
      </c>
      <c r="M7699" s="15">
        <f t="shared" si="1161"/>
        <v>0</v>
      </c>
      <c r="N7699" s="7">
        <f t="shared" si="1162"/>
        <v>-200.31598</v>
      </c>
      <c r="O7699" s="7">
        <f t="shared" si="1163"/>
        <v>0</v>
      </c>
      <c r="R7699" s="7"/>
      <c r="S7699" s="47">
        <f t="shared" si="1164"/>
        <v>3.4460000000000002</v>
      </c>
      <c r="T7699" s="47">
        <f t="shared" si="1165"/>
        <v>3.4460000000000002</v>
      </c>
      <c r="U7699" s="47">
        <f t="shared" si="1166"/>
        <v>170</v>
      </c>
      <c r="V7699" s="47">
        <f t="shared" si="1167"/>
        <v>58.129999999999995</v>
      </c>
      <c r="W7699" s="11"/>
    </row>
    <row r="7700" spans="1:23" x14ac:dyDescent="0.45">
      <c r="A7700" t="s">
        <v>7705</v>
      </c>
      <c r="B7700">
        <v>66.819999999999993</v>
      </c>
      <c r="D7700" s="9" t="str">
        <f>VartojimasGamyba!J7696</f>
        <v>2024-07-17-14</v>
      </c>
      <c r="E7700" s="8">
        <f>VartojimasGamyba!G7696</f>
        <v>1.484</v>
      </c>
      <c r="F7700" s="11"/>
      <c r="G7700" s="7">
        <f t="shared" si="1160"/>
        <v>7.7022222222222227</v>
      </c>
      <c r="H7700" s="7">
        <v>0</v>
      </c>
      <c r="I7700" s="7">
        <v>0</v>
      </c>
      <c r="J7700" s="7">
        <v>0.31200000000000006</v>
      </c>
      <c r="L7700" s="7">
        <f>VartojimasGamyba!H7696</f>
        <v>1.796</v>
      </c>
      <c r="M7700" s="15">
        <f t="shared" si="1161"/>
        <v>0</v>
      </c>
      <c r="N7700" s="7">
        <f t="shared" si="1162"/>
        <v>-17.23488</v>
      </c>
      <c r="O7700" s="7">
        <f t="shared" si="1163"/>
        <v>0</v>
      </c>
      <c r="R7700" s="7"/>
      <c r="S7700" s="47">
        <f t="shared" si="1164"/>
        <v>0.31200000000000006</v>
      </c>
      <c r="T7700" s="47">
        <f t="shared" si="1165"/>
        <v>0.31200000000000006</v>
      </c>
      <c r="U7700" s="47">
        <f t="shared" si="1166"/>
        <v>167.11</v>
      </c>
      <c r="V7700" s="47">
        <f t="shared" si="1167"/>
        <v>55.239999999999995</v>
      </c>
      <c r="W7700" s="11"/>
    </row>
    <row r="7701" spans="1:23" x14ac:dyDescent="0.45">
      <c r="A7701" t="s">
        <v>7706</v>
      </c>
      <c r="B7701">
        <v>76.2</v>
      </c>
      <c r="D7701" s="9" t="str">
        <f>VartojimasGamyba!J7697</f>
        <v>2024-07-17-15</v>
      </c>
      <c r="E7701" s="8">
        <f>VartojimasGamyba!G7697</f>
        <v>1.48</v>
      </c>
      <c r="F7701" s="11"/>
      <c r="G7701" s="7">
        <f t="shared" si="1160"/>
        <v>7.2055555555555557</v>
      </c>
      <c r="H7701" s="7">
        <v>0</v>
      </c>
      <c r="I7701" s="7">
        <v>0.49666666666666676</v>
      </c>
      <c r="J7701" s="7">
        <v>0</v>
      </c>
      <c r="L7701" s="7">
        <f>VartojimasGamyba!H7697</f>
        <v>1.0329999999999999</v>
      </c>
      <c r="M7701" s="15">
        <f t="shared" si="1161"/>
        <v>0</v>
      </c>
      <c r="N7701" s="7">
        <f t="shared" si="1162"/>
        <v>0</v>
      </c>
      <c r="O7701" s="7">
        <f t="shared" si="1163"/>
        <v>0</v>
      </c>
      <c r="R7701" s="7"/>
      <c r="S7701" s="47">
        <f t="shared" si="1164"/>
        <v>0</v>
      </c>
      <c r="T7701" s="47">
        <f t="shared" si="1165"/>
        <v>0</v>
      </c>
      <c r="U7701" s="47">
        <f t="shared" si="1166"/>
        <v>176.49</v>
      </c>
      <c r="V7701" s="47">
        <f t="shared" si="1167"/>
        <v>64.62</v>
      </c>
      <c r="W7701" s="11"/>
    </row>
    <row r="7702" spans="1:23" x14ac:dyDescent="0.45">
      <c r="A7702" t="s">
        <v>7707</v>
      </c>
      <c r="B7702">
        <v>77.37</v>
      </c>
      <c r="D7702" s="9" t="str">
        <f>VartojimasGamyba!J7698</f>
        <v>2024-07-17-16</v>
      </c>
      <c r="E7702" s="8">
        <f>VartojimasGamyba!G7698</f>
        <v>0.247</v>
      </c>
      <c r="F7702" s="11"/>
      <c r="G7702" s="7">
        <f t="shared" si="1160"/>
        <v>7.2055555555555557</v>
      </c>
      <c r="H7702" s="7">
        <v>0</v>
      </c>
      <c r="I7702" s="7">
        <v>0</v>
      </c>
      <c r="J7702" s="7">
        <v>0.30700000000000005</v>
      </c>
      <c r="L7702" s="7">
        <f>VartojimasGamyba!H7698</f>
        <v>0.55400000000000005</v>
      </c>
      <c r="M7702" s="15">
        <f t="shared" si="1161"/>
        <v>0</v>
      </c>
      <c r="N7702" s="7">
        <f t="shared" si="1162"/>
        <v>-20.197530000000004</v>
      </c>
      <c r="O7702" s="7">
        <f t="shared" si="1163"/>
        <v>0</v>
      </c>
      <c r="R7702" s="7"/>
      <c r="S7702" s="47">
        <f t="shared" si="1164"/>
        <v>0.30700000000000005</v>
      </c>
      <c r="T7702" s="47">
        <f t="shared" si="1165"/>
        <v>0.30700000000000005</v>
      </c>
      <c r="U7702" s="47">
        <f t="shared" si="1166"/>
        <v>177.66000000000003</v>
      </c>
      <c r="V7702" s="47">
        <f t="shared" si="1167"/>
        <v>65.790000000000006</v>
      </c>
      <c r="W7702" s="11"/>
    </row>
    <row r="7703" spans="1:23" x14ac:dyDescent="0.45">
      <c r="A7703" t="s">
        <v>7708</v>
      </c>
      <c r="B7703">
        <v>82.14</v>
      </c>
      <c r="D7703" s="9" t="str">
        <f>VartojimasGamyba!J7699</f>
        <v>2024-07-17-17</v>
      </c>
      <c r="E7703" s="8">
        <f>VartojimasGamyba!G7699</f>
        <v>0.20499999999999999</v>
      </c>
      <c r="F7703" s="11"/>
      <c r="G7703" s="7">
        <f t="shared" si="1160"/>
        <v>7.0933333333333337</v>
      </c>
      <c r="H7703" s="7">
        <v>0</v>
      </c>
      <c r="I7703" s="7">
        <v>0.11222222222222222</v>
      </c>
      <c r="J7703" s="7">
        <v>0</v>
      </c>
      <c r="L7703" s="7">
        <f>VartojimasGamyba!H7699</f>
        <v>0.104</v>
      </c>
      <c r="M7703" s="15">
        <f t="shared" si="1161"/>
        <v>0</v>
      </c>
      <c r="N7703" s="7">
        <f t="shared" si="1162"/>
        <v>0</v>
      </c>
      <c r="O7703" s="7">
        <f t="shared" si="1163"/>
        <v>0</v>
      </c>
      <c r="R7703" s="7"/>
      <c r="S7703" s="47">
        <f t="shared" si="1164"/>
        <v>0</v>
      </c>
      <c r="T7703" s="47">
        <f t="shared" si="1165"/>
        <v>0</v>
      </c>
      <c r="U7703" s="47">
        <f t="shared" si="1166"/>
        <v>182.43</v>
      </c>
      <c r="V7703" s="47">
        <f t="shared" si="1167"/>
        <v>70.56</v>
      </c>
      <c r="W7703" s="11"/>
    </row>
    <row r="7704" spans="1:23" x14ac:dyDescent="0.45">
      <c r="A7704" t="s">
        <v>7709</v>
      </c>
      <c r="B7704">
        <v>115.03</v>
      </c>
      <c r="D7704" s="9" t="str">
        <f>VartojimasGamyba!J7700</f>
        <v>2024-07-17-18</v>
      </c>
      <c r="E7704" s="8">
        <f>VartojimasGamyba!G7700</f>
        <v>0.35399999999999998</v>
      </c>
      <c r="F7704" s="11"/>
      <c r="G7704" s="7">
        <f t="shared" si="1160"/>
        <v>6.7388888888888889</v>
      </c>
      <c r="H7704" s="7">
        <v>0</v>
      </c>
      <c r="I7704" s="7">
        <v>0.35444444444444434</v>
      </c>
      <c r="J7704" s="7">
        <v>0</v>
      </c>
      <c r="L7704" s="7">
        <f>VartojimasGamyba!H7700</f>
        <v>3.5000000000000003E-2</v>
      </c>
      <c r="M7704" s="15">
        <f t="shared" si="1161"/>
        <v>8.3266726846886741E-17</v>
      </c>
      <c r="N7704" s="7">
        <f t="shared" si="1162"/>
        <v>1.7928991624671654E-14</v>
      </c>
      <c r="O7704" s="7">
        <f t="shared" si="1163"/>
        <v>1.7928991624671654E-14</v>
      </c>
      <c r="R7704" s="7"/>
      <c r="S7704" s="47">
        <f t="shared" si="1164"/>
        <v>8.3266726846886741E-17</v>
      </c>
      <c r="T7704" s="47">
        <f t="shared" si="1165"/>
        <v>0</v>
      </c>
      <c r="U7704" s="47">
        <f t="shared" si="1166"/>
        <v>215.32</v>
      </c>
      <c r="V7704" s="47">
        <f t="shared" si="1167"/>
        <v>103.45</v>
      </c>
      <c r="W7704" s="11"/>
    </row>
    <row r="7705" spans="1:23" x14ac:dyDescent="0.45">
      <c r="A7705" t="s">
        <v>7710</v>
      </c>
      <c r="B7705">
        <v>115.02</v>
      </c>
      <c r="D7705" s="9" t="str">
        <f>VartojimasGamyba!J7701</f>
        <v>2024-07-17-19</v>
      </c>
      <c r="E7705" s="8">
        <f>VartojimasGamyba!G7701</f>
        <v>0.36199999999999999</v>
      </c>
      <c r="F7705" s="11"/>
      <c r="G7705" s="7">
        <f t="shared" si="1160"/>
        <v>6.3366666666666669</v>
      </c>
      <c r="H7705" s="7">
        <v>0</v>
      </c>
      <c r="I7705" s="7">
        <v>0.4022222222222222</v>
      </c>
      <c r="J7705" s="7">
        <v>0</v>
      </c>
      <c r="L7705" s="7">
        <f>VartojimasGamyba!H7701</f>
        <v>0</v>
      </c>
      <c r="M7705" s="15">
        <f t="shared" si="1161"/>
        <v>0</v>
      </c>
      <c r="N7705" s="7">
        <f t="shared" si="1162"/>
        <v>0</v>
      </c>
      <c r="O7705" s="7">
        <f t="shared" si="1163"/>
        <v>0</v>
      </c>
      <c r="R7705" s="7"/>
      <c r="S7705" s="47">
        <f t="shared" si="1164"/>
        <v>0</v>
      </c>
      <c r="T7705" s="47">
        <f t="shared" si="1165"/>
        <v>0</v>
      </c>
      <c r="U7705" s="47">
        <f t="shared" si="1166"/>
        <v>215.31</v>
      </c>
      <c r="V7705" s="47">
        <f t="shared" si="1167"/>
        <v>103.44</v>
      </c>
      <c r="W7705" s="11"/>
    </row>
    <row r="7706" spans="1:23" x14ac:dyDescent="0.45">
      <c r="A7706" t="s">
        <v>7711</v>
      </c>
      <c r="B7706">
        <v>140.01</v>
      </c>
      <c r="D7706" s="9" t="str">
        <f>VartojimasGamyba!J7702</f>
        <v>2024-07-17-20</v>
      </c>
      <c r="E7706" s="8">
        <f>VartojimasGamyba!G7702</f>
        <v>0.312</v>
      </c>
      <c r="F7706" s="11"/>
      <c r="G7706" s="7">
        <f t="shared" si="1160"/>
        <v>5.99</v>
      </c>
      <c r="H7706" s="7">
        <v>0</v>
      </c>
      <c r="I7706" s="7">
        <v>0.34666666666666668</v>
      </c>
      <c r="J7706" s="7">
        <v>0</v>
      </c>
      <c r="L7706" s="7">
        <f>VartojimasGamyba!H7702</f>
        <v>0</v>
      </c>
      <c r="M7706" s="15">
        <f t="shared" si="1161"/>
        <v>0</v>
      </c>
      <c r="N7706" s="7">
        <f t="shared" si="1162"/>
        <v>0</v>
      </c>
      <c r="O7706" s="7">
        <f t="shared" si="1163"/>
        <v>0</v>
      </c>
      <c r="P7706" s="7" t="s">
        <v>8873</v>
      </c>
      <c r="R7706" s="7"/>
      <c r="S7706" s="47">
        <f t="shared" si="1164"/>
        <v>0</v>
      </c>
      <c r="T7706" s="47">
        <f t="shared" si="1165"/>
        <v>0</v>
      </c>
      <c r="U7706" s="47">
        <f t="shared" si="1166"/>
        <v>240.3</v>
      </c>
      <c r="V7706" s="47">
        <f t="shared" si="1167"/>
        <v>128.42999999999998</v>
      </c>
      <c r="W7706" s="11"/>
    </row>
    <row r="7707" spans="1:23" x14ac:dyDescent="0.45">
      <c r="A7707" t="s">
        <v>7712</v>
      </c>
      <c r="B7707">
        <v>140.01</v>
      </c>
      <c r="D7707" s="9" t="str">
        <f>VartojimasGamyba!J7703</f>
        <v>2024-07-17-21</v>
      </c>
      <c r="E7707" s="8">
        <f>VartojimasGamyba!G7703</f>
        <v>0.29299999999999998</v>
      </c>
      <c r="F7707" s="11"/>
      <c r="G7707" s="7">
        <f t="shared" si="1160"/>
        <v>5.6644444444444444</v>
      </c>
      <c r="H7707" s="7">
        <v>0</v>
      </c>
      <c r="I7707" s="7">
        <v>0.32555555555555554</v>
      </c>
      <c r="J7707" s="7">
        <v>0</v>
      </c>
      <c r="L7707" s="7">
        <f>VartojimasGamyba!H7703</f>
        <v>0</v>
      </c>
      <c r="M7707" s="15">
        <f t="shared" si="1161"/>
        <v>0</v>
      </c>
      <c r="N7707" s="7">
        <f t="shared" si="1162"/>
        <v>0</v>
      </c>
      <c r="O7707" s="7">
        <f t="shared" si="1163"/>
        <v>0</v>
      </c>
      <c r="P7707" s="7">
        <f>SUM(N7686:N7709)</f>
        <v>-1593.0401199999997</v>
      </c>
      <c r="R7707" s="7"/>
      <c r="S7707" s="47">
        <f t="shared" si="1164"/>
        <v>0</v>
      </c>
      <c r="T7707" s="47">
        <f t="shared" si="1165"/>
        <v>0</v>
      </c>
      <c r="U7707" s="47">
        <f t="shared" si="1166"/>
        <v>240.3</v>
      </c>
      <c r="V7707" s="47">
        <f t="shared" si="1167"/>
        <v>128.42999999999998</v>
      </c>
      <c r="W7707" s="11"/>
    </row>
    <row r="7708" spans="1:23" x14ac:dyDescent="0.45">
      <c r="A7708" t="s">
        <v>7713</v>
      </c>
      <c r="B7708">
        <v>140.06</v>
      </c>
      <c r="D7708" s="9" t="str">
        <f>VartojimasGamyba!J7704</f>
        <v>2024-07-17-22</v>
      </c>
      <c r="E7708" s="8">
        <f>VartojimasGamyba!G7704</f>
        <v>0.33800000000000002</v>
      </c>
      <c r="F7708" s="11"/>
      <c r="G7708" s="7">
        <f t="shared" si="1160"/>
        <v>5.2888888888888888</v>
      </c>
      <c r="H7708" s="7">
        <v>0</v>
      </c>
      <c r="I7708" s="7">
        <v>0.37555555555555559</v>
      </c>
      <c r="J7708" s="7">
        <v>0</v>
      </c>
      <c r="L7708" s="7">
        <f>VartojimasGamyba!H7704</f>
        <v>0</v>
      </c>
      <c r="M7708" s="15">
        <f t="shared" si="1161"/>
        <v>0</v>
      </c>
      <c r="N7708" s="7">
        <f t="shared" si="1162"/>
        <v>0</v>
      </c>
      <c r="O7708" s="7">
        <f t="shared" si="1163"/>
        <v>0</v>
      </c>
      <c r="P7708" s="7" t="s">
        <v>8872</v>
      </c>
      <c r="R7708" s="7"/>
      <c r="S7708" s="47">
        <f t="shared" si="1164"/>
        <v>0</v>
      </c>
      <c r="T7708" s="47">
        <f t="shared" si="1165"/>
        <v>0</v>
      </c>
      <c r="U7708" s="47">
        <f t="shared" si="1166"/>
        <v>240.35000000000002</v>
      </c>
      <c r="V7708" s="47">
        <f t="shared" si="1167"/>
        <v>128.47999999999999</v>
      </c>
      <c r="W7708" s="11"/>
    </row>
    <row r="7709" spans="1:23" x14ac:dyDescent="0.45">
      <c r="A7709" t="s">
        <v>7714</v>
      </c>
      <c r="B7709">
        <v>115.08</v>
      </c>
      <c r="D7709" s="9" t="str">
        <f>VartojimasGamyba!J7705</f>
        <v>2024-07-17-23</v>
      </c>
      <c r="E7709" s="8">
        <f>VartojimasGamyba!G7705</f>
        <v>0.26</v>
      </c>
      <c r="F7709" s="11"/>
      <c r="G7709" s="7">
        <f t="shared" si="1160"/>
        <v>5</v>
      </c>
      <c r="H7709" s="7">
        <v>0</v>
      </c>
      <c r="I7709" s="7">
        <v>0.28888888888888892</v>
      </c>
      <c r="J7709" s="7">
        <v>0</v>
      </c>
      <c r="L7709" s="7">
        <f>VartojimasGamyba!H7705</f>
        <v>0</v>
      </c>
      <c r="M7709" s="15">
        <f t="shared" si="1161"/>
        <v>0</v>
      </c>
      <c r="N7709" s="7">
        <f t="shared" si="1162"/>
        <v>0</v>
      </c>
      <c r="O7709" s="7">
        <f t="shared" si="1163"/>
        <v>0</v>
      </c>
      <c r="P7709" s="7">
        <f>SUM(O7686:O7709)</f>
        <v>3.8574620928044653E-14</v>
      </c>
      <c r="Q7709" s="7">
        <f>SUMPRODUCT(B7686:B7709,E7686:E7709)+SUM(E7686:E7709)*$Z$21-SUMPRODUCT(B7686:B7709,L7686:L7709)+SUM(L7686:L7709)*ABS($Z$20)</f>
        <v>-713.1983499999991</v>
      </c>
      <c r="R7709" s="7"/>
      <c r="S7709" s="47">
        <f t="shared" si="1164"/>
        <v>0</v>
      </c>
      <c r="T7709" s="47">
        <f t="shared" si="1165"/>
        <v>0</v>
      </c>
      <c r="U7709" s="47">
        <f t="shared" si="1166"/>
        <v>215.37</v>
      </c>
      <c r="V7709" s="47">
        <f t="shared" si="1167"/>
        <v>103.5</v>
      </c>
      <c r="W7709" s="11">
        <f>IF(P7709&lt;&gt;Q7709,1,0)</f>
        <v>1</v>
      </c>
    </row>
    <row r="7710" spans="1:23" x14ac:dyDescent="0.45">
      <c r="A7710" t="s">
        <v>7715</v>
      </c>
      <c r="B7710">
        <v>160.02000000000001</v>
      </c>
      <c r="D7710" s="1" t="str">
        <f>VartojimasGamyba!J7706</f>
        <v>2024-07-18-00</v>
      </c>
      <c r="E7710" s="7">
        <f>VartojimasGamyba!G7706</f>
        <v>0.248</v>
      </c>
      <c r="F7710" s="11"/>
      <c r="G7710" s="12">
        <f>G7709+H7710-I7710</f>
        <v>4.724444444444444</v>
      </c>
      <c r="H7710" s="12">
        <v>0</v>
      </c>
      <c r="I7710" s="12">
        <v>0.27555555555555555</v>
      </c>
      <c r="J7710" s="12">
        <v>0</v>
      </c>
      <c r="K7710" s="12"/>
      <c r="L7710" s="12">
        <f>VartojimasGamyba!H7706</f>
        <v>0</v>
      </c>
      <c r="M7710" s="19">
        <f t="shared" si="1161"/>
        <v>0</v>
      </c>
      <c r="N7710" s="7">
        <f t="shared" si="1162"/>
        <v>0</v>
      </c>
      <c r="O7710" s="7">
        <f t="shared" si="1163"/>
        <v>0</v>
      </c>
      <c r="R7710" s="20" t="s">
        <v>8783</v>
      </c>
      <c r="S7710" s="47">
        <f t="shared" si="1164"/>
        <v>0</v>
      </c>
      <c r="T7710" s="47">
        <f t="shared" si="1165"/>
        <v>0</v>
      </c>
      <c r="U7710" s="47">
        <f t="shared" si="1166"/>
        <v>260.31</v>
      </c>
      <c r="V7710" s="47">
        <f t="shared" si="1167"/>
        <v>148.44</v>
      </c>
      <c r="W7710" s="11"/>
    </row>
    <row r="7711" spans="1:23" x14ac:dyDescent="0.45">
      <c r="A7711" t="s">
        <v>7716</v>
      </c>
      <c r="B7711">
        <v>132.65</v>
      </c>
      <c r="D7711" s="1" t="str">
        <f>VartojimasGamyba!J7707</f>
        <v>2024-07-18-01</v>
      </c>
      <c r="E7711" s="7">
        <f>VartojimasGamyba!G7707</f>
        <v>0.184</v>
      </c>
      <c r="F7711" s="11"/>
      <c r="G7711" s="12">
        <f t="shared" ref="G7711:G7733" si="1168">G7710+H7711-I7711</f>
        <v>4.5199999999999996</v>
      </c>
      <c r="H7711" s="12">
        <v>0</v>
      </c>
      <c r="I7711" s="12">
        <v>0.20444444444444446</v>
      </c>
      <c r="J7711" s="12">
        <v>0</v>
      </c>
      <c r="K7711" s="12"/>
      <c r="L7711" s="12">
        <f>VartojimasGamyba!H7707</f>
        <v>0</v>
      </c>
      <c r="M7711" s="19">
        <f t="shared" si="1161"/>
        <v>-2.7755575615628914E-17</v>
      </c>
      <c r="N7711" s="7">
        <f t="shared" si="1162"/>
        <v>-6.4653837839045991E-15</v>
      </c>
      <c r="O7711" s="7">
        <f t="shared" si="1163"/>
        <v>-6.4653837839045991E-15</v>
      </c>
      <c r="R7711" s="7"/>
      <c r="S7711" s="47">
        <f t="shared" si="1164"/>
        <v>-2.7755575615628914E-17</v>
      </c>
      <c r="T7711" s="47">
        <f t="shared" si="1165"/>
        <v>0</v>
      </c>
      <c r="U7711" s="47">
        <f t="shared" si="1166"/>
        <v>232.94</v>
      </c>
      <c r="V7711" s="47">
        <f t="shared" si="1167"/>
        <v>121.07000000000001</v>
      </c>
      <c r="W7711" s="11"/>
    </row>
    <row r="7712" spans="1:23" x14ac:dyDescent="0.45">
      <c r="A7712" t="s">
        <v>7717</v>
      </c>
      <c r="B7712">
        <v>98.33</v>
      </c>
      <c r="D7712" s="1" t="str">
        <f>VartojimasGamyba!J7708</f>
        <v>2024-07-18-02</v>
      </c>
      <c r="E7712" s="7">
        <f>VartojimasGamyba!G7708</f>
        <v>0.252</v>
      </c>
      <c r="F7712" s="11"/>
      <c r="G7712" s="12">
        <f t="shared" si="1168"/>
        <v>4.2455555555555549</v>
      </c>
      <c r="H7712" s="12">
        <v>0</v>
      </c>
      <c r="I7712" s="12">
        <v>0.27444444444444438</v>
      </c>
      <c r="J7712" s="12">
        <v>0</v>
      </c>
      <c r="K7712" s="12"/>
      <c r="L7712" s="12">
        <f>VartojimasGamyba!H7708</f>
        <v>5.0000000000000001E-3</v>
      </c>
      <c r="M7712" s="19">
        <f t="shared" si="1161"/>
        <v>5.9847959921199845E-17</v>
      </c>
      <c r="N7712" s="7">
        <f t="shared" si="1162"/>
        <v>1.1887001799548714E-14</v>
      </c>
      <c r="O7712" s="7">
        <f t="shared" si="1163"/>
        <v>1.1887001799548714E-14</v>
      </c>
      <c r="R7712" s="7"/>
      <c r="S7712" s="47">
        <f t="shared" si="1164"/>
        <v>5.9847959921199845E-17</v>
      </c>
      <c r="T7712" s="47">
        <f t="shared" si="1165"/>
        <v>0</v>
      </c>
      <c r="U7712" s="47">
        <f t="shared" si="1166"/>
        <v>198.62</v>
      </c>
      <c r="V7712" s="47">
        <f t="shared" si="1167"/>
        <v>86.75</v>
      </c>
      <c r="W7712" s="11"/>
    </row>
    <row r="7713" spans="1:23" x14ac:dyDescent="0.45">
      <c r="A7713" t="s">
        <v>7718</v>
      </c>
      <c r="B7713">
        <v>89.1</v>
      </c>
      <c r="D7713" s="1" t="str">
        <f>VartojimasGamyba!J7709</f>
        <v>2024-07-18-03</v>
      </c>
      <c r="E7713" s="7">
        <f>VartojimasGamyba!G7709</f>
        <v>0.156</v>
      </c>
      <c r="F7713" s="11"/>
      <c r="G7713" s="12">
        <f t="shared" si="1168"/>
        <v>4.1377777777777771</v>
      </c>
      <c r="H7713" s="12">
        <v>0</v>
      </c>
      <c r="I7713" s="12">
        <v>0.10777777777777776</v>
      </c>
      <c r="J7713" s="12">
        <v>0</v>
      </c>
      <c r="K7713" s="12"/>
      <c r="L7713" s="12">
        <f>VartojimasGamyba!H7709</f>
        <v>5.8999999999999997E-2</v>
      </c>
      <c r="M7713" s="19">
        <f t="shared" si="1161"/>
        <v>0</v>
      </c>
      <c r="N7713" s="7">
        <f t="shared" si="1162"/>
        <v>0</v>
      </c>
      <c r="O7713" s="7">
        <f t="shared" si="1163"/>
        <v>0</v>
      </c>
      <c r="R7713" s="7"/>
      <c r="S7713" s="47">
        <f t="shared" si="1164"/>
        <v>0</v>
      </c>
      <c r="T7713" s="47">
        <f t="shared" si="1165"/>
        <v>0</v>
      </c>
      <c r="U7713" s="47">
        <f t="shared" si="1166"/>
        <v>189.39</v>
      </c>
      <c r="V7713" s="47">
        <f t="shared" si="1167"/>
        <v>77.52</v>
      </c>
      <c r="W7713" s="11"/>
    </row>
    <row r="7714" spans="1:23" x14ac:dyDescent="0.45">
      <c r="A7714" t="s">
        <v>7719</v>
      </c>
      <c r="B7714">
        <v>87.66</v>
      </c>
      <c r="D7714" s="1" t="str">
        <f>VartojimasGamyba!J7710</f>
        <v>2024-07-18-04</v>
      </c>
      <c r="E7714" s="7">
        <f>VartojimasGamyba!G7710</f>
        <v>0.104</v>
      </c>
      <c r="F7714" s="11"/>
      <c r="G7714" s="12">
        <f t="shared" si="1168"/>
        <v>4.1377777777777771</v>
      </c>
      <c r="H7714" s="12">
        <v>0</v>
      </c>
      <c r="I7714" s="12">
        <v>0</v>
      </c>
      <c r="J7714" s="12">
        <v>6.8999999999999992E-2</v>
      </c>
      <c r="K7714" s="12"/>
      <c r="L7714" s="12">
        <f>VartojimasGamyba!H7710</f>
        <v>0.17299999999999999</v>
      </c>
      <c r="M7714" s="19">
        <f t="shared" si="1161"/>
        <v>0</v>
      </c>
      <c r="N7714" s="7">
        <f t="shared" si="1162"/>
        <v>-5.2495199999999995</v>
      </c>
      <c r="O7714" s="7">
        <f t="shared" si="1163"/>
        <v>0</v>
      </c>
      <c r="R7714" s="7"/>
      <c r="S7714" s="47">
        <f t="shared" si="1164"/>
        <v>6.8999999999999992E-2</v>
      </c>
      <c r="T7714" s="47">
        <f t="shared" si="1165"/>
        <v>6.8999999999999992E-2</v>
      </c>
      <c r="U7714" s="47">
        <f t="shared" si="1166"/>
        <v>187.95</v>
      </c>
      <c r="V7714" s="47">
        <f t="shared" si="1167"/>
        <v>76.08</v>
      </c>
      <c r="W7714" s="11"/>
    </row>
    <row r="7715" spans="1:23" x14ac:dyDescent="0.45">
      <c r="A7715" t="s">
        <v>7720</v>
      </c>
      <c r="B7715">
        <v>86.51</v>
      </c>
      <c r="D7715" s="1" t="str">
        <f>VartojimasGamyba!J7711</f>
        <v>2024-07-18-05</v>
      </c>
      <c r="E7715" s="7">
        <f>VartojimasGamyba!G7711</f>
        <v>0.23200000000000001</v>
      </c>
      <c r="F7715" s="11"/>
      <c r="G7715" s="12">
        <f t="shared" si="1168"/>
        <v>4.1377777777777771</v>
      </c>
      <c r="H7715" s="12">
        <v>5.5511151231257827E-17</v>
      </c>
      <c r="I7715" s="12">
        <v>0</v>
      </c>
      <c r="J7715" s="12">
        <v>0.27300000000000002</v>
      </c>
      <c r="K7715" s="12"/>
      <c r="L7715" s="12">
        <f>VartojimasGamyba!H7711</f>
        <v>0.505</v>
      </c>
      <c r="M7715" s="19">
        <f t="shared" si="1161"/>
        <v>0</v>
      </c>
      <c r="N7715" s="7">
        <f t="shared" si="1162"/>
        <v>-20.455890000000004</v>
      </c>
      <c r="O7715" s="7">
        <f t="shared" si="1163"/>
        <v>0</v>
      </c>
      <c r="R7715" s="7"/>
      <c r="S7715" s="47">
        <f t="shared" si="1164"/>
        <v>0.27300000000000002</v>
      </c>
      <c r="T7715" s="47">
        <f t="shared" si="1165"/>
        <v>0.27300000000000002</v>
      </c>
      <c r="U7715" s="47">
        <f t="shared" si="1166"/>
        <v>186.8</v>
      </c>
      <c r="V7715" s="47">
        <f t="shared" si="1167"/>
        <v>74.930000000000007</v>
      </c>
      <c r="W7715" s="11"/>
    </row>
    <row r="7716" spans="1:23" x14ac:dyDescent="0.45">
      <c r="A7716" t="s">
        <v>7721</v>
      </c>
      <c r="B7716">
        <v>101.89</v>
      </c>
      <c r="D7716" s="1" t="str">
        <f>VartojimasGamyba!J7712</f>
        <v>2024-07-18-06</v>
      </c>
      <c r="E7716" s="7">
        <f>VartojimasGamyba!G7712</f>
        <v>0</v>
      </c>
      <c r="F7716" s="11"/>
      <c r="G7716" s="12">
        <f t="shared" si="1168"/>
        <v>4.1377777777777771</v>
      </c>
      <c r="H7716" s="12">
        <v>1.1102230246251565E-16</v>
      </c>
      <c r="I7716" s="12">
        <v>0</v>
      </c>
      <c r="J7716" s="12">
        <v>2.0249999999999999</v>
      </c>
      <c r="K7716" s="12"/>
      <c r="L7716" s="12">
        <f>VartojimasGamyba!H7712</f>
        <v>2.0249999999999999</v>
      </c>
      <c r="M7716" s="19">
        <f t="shared" si="1161"/>
        <v>0</v>
      </c>
      <c r="N7716" s="7">
        <f t="shared" si="1162"/>
        <v>-182.87774999999999</v>
      </c>
      <c r="O7716" s="7">
        <f t="shared" si="1163"/>
        <v>0</v>
      </c>
      <c r="R7716" s="7"/>
      <c r="S7716" s="47">
        <f t="shared" si="1164"/>
        <v>2.0249999999999999</v>
      </c>
      <c r="T7716" s="47">
        <f t="shared" si="1165"/>
        <v>2.0249999999999999</v>
      </c>
      <c r="U7716" s="47">
        <f t="shared" si="1166"/>
        <v>202.18</v>
      </c>
      <c r="V7716" s="47">
        <f t="shared" si="1167"/>
        <v>90.31</v>
      </c>
      <c r="W7716" s="11"/>
    </row>
    <row r="7717" spans="1:23" x14ac:dyDescent="0.45">
      <c r="A7717" t="s">
        <v>7722</v>
      </c>
      <c r="B7717">
        <v>127.07</v>
      </c>
      <c r="D7717" s="1" t="str">
        <f>VartojimasGamyba!J7713</f>
        <v>2024-07-18-07</v>
      </c>
      <c r="E7717" s="7">
        <f>VartojimasGamyba!G7713</f>
        <v>0</v>
      </c>
      <c r="F7717" s="11"/>
      <c r="G7717" s="12">
        <f t="shared" si="1168"/>
        <v>4.1377777777777771</v>
      </c>
      <c r="H7717" s="12">
        <v>0</v>
      </c>
      <c r="I7717" s="12">
        <v>0</v>
      </c>
      <c r="J7717" s="12">
        <v>2.3639999999999999</v>
      </c>
      <c r="K7717" s="12"/>
      <c r="L7717" s="12">
        <f>VartojimasGamyba!H7713</f>
        <v>2.3639999999999999</v>
      </c>
      <c r="M7717" s="19">
        <f t="shared" si="1161"/>
        <v>0</v>
      </c>
      <c r="N7717" s="7">
        <f t="shared" si="1162"/>
        <v>-273.01835999999997</v>
      </c>
      <c r="O7717" s="7">
        <f t="shared" si="1163"/>
        <v>0</v>
      </c>
      <c r="R7717" s="7"/>
      <c r="S7717" s="47">
        <f t="shared" si="1164"/>
        <v>2.3639999999999999</v>
      </c>
      <c r="T7717" s="47">
        <f t="shared" si="1165"/>
        <v>2.3639999999999999</v>
      </c>
      <c r="U7717" s="47">
        <f t="shared" si="1166"/>
        <v>227.36</v>
      </c>
      <c r="V7717" s="47">
        <f t="shared" si="1167"/>
        <v>115.49</v>
      </c>
      <c r="W7717" s="11"/>
    </row>
    <row r="7718" spans="1:23" x14ac:dyDescent="0.45">
      <c r="A7718" t="s">
        <v>7723</v>
      </c>
      <c r="B7718">
        <v>117.62</v>
      </c>
      <c r="D7718" s="1" t="str">
        <f>VartojimasGamyba!J7714</f>
        <v>2024-07-18-08</v>
      </c>
      <c r="E7718" s="7">
        <f>VartojimasGamyba!G7714</f>
        <v>1E-3</v>
      </c>
      <c r="F7718" s="11"/>
      <c r="G7718" s="12">
        <f t="shared" si="1168"/>
        <v>4.137777777777778</v>
      </c>
      <c r="H7718" s="12">
        <v>0</v>
      </c>
      <c r="I7718" s="12">
        <v>-4.4408920985006262E-16</v>
      </c>
      <c r="J7718" s="12">
        <v>1.9610000000000001</v>
      </c>
      <c r="K7718" s="12"/>
      <c r="L7718" s="12">
        <f>VartojimasGamyba!H7714</f>
        <v>1.962</v>
      </c>
      <c r="M7718" s="19">
        <f t="shared" si="1161"/>
        <v>0</v>
      </c>
      <c r="N7718" s="7">
        <f t="shared" si="1162"/>
        <v>-207.94444000000001</v>
      </c>
      <c r="O7718" s="7">
        <f t="shared" si="1163"/>
        <v>0</v>
      </c>
      <c r="R7718" s="7"/>
      <c r="S7718" s="47">
        <f t="shared" si="1164"/>
        <v>1.9610000000000001</v>
      </c>
      <c r="T7718" s="47">
        <f t="shared" si="1165"/>
        <v>1.9610000000000001</v>
      </c>
      <c r="U7718" s="47">
        <f t="shared" si="1166"/>
        <v>217.91000000000003</v>
      </c>
      <c r="V7718" s="47">
        <f t="shared" si="1167"/>
        <v>106.04</v>
      </c>
      <c r="W7718" s="11"/>
    </row>
    <row r="7719" spans="1:23" x14ac:dyDescent="0.45">
      <c r="A7719" t="s">
        <v>7724</v>
      </c>
      <c r="B7719">
        <v>97.58</v>
      </c>
      <c r="D7719" s="1" t="str">
        <f>VartojimasGamyba!J7715</f>
        <v>2024-07-18-09</v>
      </c>
      <c r="E7719" s="7">
        <f>VartojimasGamyba!G7715</f>
        <v>0.151</v>
      </c>
      <c r="F7719" s="11"/>
      <c r="G7719" s="12">
        <f t="shared" si="1168"/>
        <v>4.137777777777778</v>
      </c>
      <c r="H7719" s="12">
        <v>0</v>
      </c>
      <c r="I7719" s="12">
        <v>0</v>
      </c>
      <c r="J7719" s="12">
        <v>2.7680000000000002</v>
      </c>
      <c r="K7719" s="12"/>
      <c r="L7719" s="12">
        <f>VartojimasGamyba!H7715</f>
        <v>2.919</v>
      </c>
      <c r="M7719" s="19">
        <f t="shared" si="1161"/>
        <v>0</v>
      </c>
      <c r="N7719" s="7">
        <f t="shared" si="1162"/>
        <v>-238.04800000000003</v>
      </c>
      <c r="O7719" s="7">
        <f t="shared" si="1163"/>
        <v>0</v>
      </c>
      <c r="R7719" s="7"/>
      <c r="S7719" s="47">
        <f t="shared" si="1164"/>
        <v>2.7680000000000002</v>
      </c>
      <c r="T7719" s="47">
        <f t="shared" si="1165"/>
        <v>2.7680000000000002</v>
      </c>
      <c r="U7719" s="47">
        <f t="shared" si="1166"/>
        <v>197.87</v>
      </c>
      <c r="V7719" s="47">
        <f t="shared" si="1167"/>
        <v>86</v>
      </c>
      <c r="W7719" s="11"/>
    </row>
    <row r="7720" spans="1:23" x14ac:dyDescent="0.45">
      <c r="A7720" t="s">
        <v>7725</v>
      </c>
      <c r="B7720">
        <v>78.97</v>
      </c>
      <c r="D7720" s="1" t="str">
        <f>VartojimasGamyba!J7716</f>
        <v>2024-07-18-10</v>
      </c>
      <c r="E7720" s="7">
        <f>VartojimasGamyba!G7716</f>
        <v>1.232</v>
      </c>
      <c r="F7720" s="11"/>
      <c r="G7720" s="12">
        <f t="shared" si="1168"/>
        <v>4.137777777777778</v>
      </c>
      <c r="H7720" s="12">
        <v>0</v>
      </c>
      <c r="I7720" s="12">
        <v>0</v>
      </c>
      <c r="J7720" s="12">
        <v>0.4930000000000001</v>
      </c>
      <c r="K7720" s="12"/>
      <c r="L7720" s="12">
        <f>VartojimasGamyba!H7716</f>
        <v>1.7250000000000001</v>
      </c>
      <c r="M7720" s="19">
        <f t="shared" si="1161"/>
        <v>0</v>
      </c>
      <c r="N7720" s="7">
        <f t="shared" si="1162"/>
        <v>-33.223270000000007</v>
      </c>
      <c r="O7720" s="7">
        <f t="shared" si="1163"/>
        <v>0</v>
      </c>
      <c r="R7720" s="7"/>
      <c r="S7720" s="47">
        <f t="shared" si="1164"/>
        <v>0.4930000000000001</v>
      </c>
      <c r="T7720" s="47">
        <f t="shared" si="1165"/>
        <v>0.4930000000000001</v>
      </c>
      <c r="U7720" s="47">
        <f t="shared" si="1166"/>
        <v>179.26</v>
      </c>
      <c r="V7720" s="47">
        <f t="shared" si="1167"/>
        <v>67.39</v>
      </c>
      <c r="W7720" s="11"/>
    </row>
    <row r="7721" spans="1:23" x14ac:dyDescent="0.45">
      <c r="A7721" t="s">
        <v>7726</v>
      </c>
      <c r="B7721">
        <v>60.78</v>
      </c>
      <c r="D7721" s="1" t="str">
        <f>VartojimasGamyba!J7717</f>
        <v>2024-07-18-11</v>
      </c>
      <c r="E7721" s="7">
        <f>VartojimasGamyba!G7717</f>
        <v>0.40899999999999997</v>
      </c>
      <c r="F7721" s="11"/>
      <c r="G7721" s="12">
        <f t="shared" si="1168"/>
        <v>4.137777777777778</v>
      </c>
      <c r="H7721" s="12">
        <v>1.1102230246251565E-16</v>
      </c>
      <c r="I7721" s="12">
        <v>0</v>
      </c>
      <c r="J7721" s="12">
        <v>1.8139999999999998</v>
      </c>
      <c r="K7721" s="12"/>
      <c r="L7721" s="12">
        <f>VartojimasGamyba!H7717</f>
        <v>2.2229999999999999</v>
      </c>
      <c r="M7721" s="19">
        <f t="shared" si="1161"/>
        <v>0</v>
      </c>
      <c r="N7721" s="7">
        <f t="shared" si="1162"/>
        <v>-89.248800000000003</v>
      </c>
      <c r="O7721" s="7">
        <f t="shared" si="1163"/>
        <v>0</v>
      </c>
      <c r="R7721" s="7"/>
      <c r="S7721" s="47">
        <f t="shared" si="1164"/>
        <v>1.8139999999999998</v>
      </c>
      <c r="T7721" s="47">
        <f t="shared" si="1165"/>
        <v>1.8139999999999998</v>
      </c>
      <c r="U7721" s="47">
        <f t="shared" si="1166"/>
        <v>161.07</v>
      </c>
      <c r="V7721" s="47">
        <f t="shared" si="1167"/>
        <v>49.2</v>
      </c>
      <c r="W7721" s="11"/>
    </row>
    <row r="7722" spans="1:23" x14ac:dyDescent="0.45">
      <c r="A7722" t="s">
        <v>7727</v>
      </c>
      <c r="B7722">
        <v>48.44</v>
      </c>
      <c r="D7722" s="1" t="str">
        <f>VartojimasGamyba!J7718</f>
        <v>2024-07-18-12</v>
      </c>
      <c r="E7722" s="7">
        <f>VartojimasGamyba!G7718</f>
        <v>0.65200000000000002</v>
      </c>
      <c r="F7722" s="11"/>
      <c r="G7722" s="12">
        <f t="shared" si="1168"/>
        <v>4.137777777777778</v>
      </c>
      <c r="H7722" s="12">
        <v>0</v>
      </c>
      <c r="I7722" s="12">
        <v>-2.2204460492503131E-16</v>
      </c>
      <c r="J7722" s="12">
        <v>1.1600000000000001</v>
      </c>
      <c r="K7722" s="12"/>
      <c r="L7722" s="12">
        <f>VartojimasGamyba!H7718</f>
        <v>1.8120000000000001</v>
      </c>
      <c r="M7722" s="19">
        <f t="shared" si="1161"/>
        <v>0</v>
      </c>
      <c r="N7722" s="7">
        <f t="shared" si="1162"/>
        <v>-42.757600000000004</v>
      </c>
      <c r="O7722" s="7">
        <f t="shared" si="1163"/>
        <v>0</v>
      </c>
      <c r="R7722" s="7"/>
      <c r="S7722" s="47">
        <f t="shared" si="1164"/>
        <v>1.1600000000000001</v>
      </c>
      <c r="T7722" s="47">
        <f t="shared" si="1165"/>
        <v>1.1600000000000001</v>
      </c>
      <c r="U7722" s="47">
        <f t="shared" si="1166"/>
        <v>148.73000000000002</v>
      </c>
      <c r="V7722" s="47">
        <f t="shared" si="1167"/>
        <v>36.86</v>
      </c>
      <c r="W7722" s="11"/>
    </row>
    <row r="7723" spans="1:23" x14ac:dyDescent="0.45">
      <c r="A7723" t="s">
        <v>7728</v>
      </c>
      <c r="B7723">
        <v>41.42</v>
      </c>
      <c r="D7723" s="1" t="str">
        <f>VartojimasGamyba!J7719</f>
        <v>2024-07-18-13</v>
      </c>
      <c r="E7723" s="7">
        <f>VartojimasGamyba!G7719</f>
        <v>9.0999999999999998E-2</v>
      </c>
      <c r="F7723" s="11"/>
      <c r="G7723" s="12">
        <f t="shared" si="1168"/>
        <v>4.137777777777778</v>
      </c>
      <c r="H7723" s="12">
        <v>0</v>
      </c>
      <c r="I7723" s="12">
        <v>0</v>
      </c>
      <c r="J7723" s="12">
        <v>2.1629999999999994</v>
      </c>
      <c r="K7723" s="12"/>
      <c r="L7723" s="12">
        <f>VartojimasGamyba!H7719</f>
        <v>2.254</v>
      </c>
      <c r="M7723" s="19">
        <f t="shared" si="1161"/>
        <v>0</v>
      </c>
      <c r="N7723" s="7">
        <f t="shared" si="1162"/>
        <v>-64.543919999999986</v>
      </c>
      <c r="O7723" s="7">
        <f t="shared" si="1163"/>
        <v>0</v>
      </c>
      <c r="R7723" s="7"/>
      <c r="S7723" s="47">
        <f t="shared" si="1164"/>
        <v>2.1629999999999998</v>
      </c>
      <c r="T7723" s="47">
        <f t="shared" si="1165"/>
        <v>2.1629999999999998</v>
      </c>
      <c r="U7723" s="47">
        <f t="shared" si="1166"/>
        <v>141.71</v>
      </c>
      <c r="V7723" s="47">
        <f t="shared" si="1167"/>
        <v>29.840000000000003</v>
      </c>
      <c r="W7723" s="11"/>
    </row>
    <row r="7724" spans="1:23" x14ac:dyDescent="0.45">
      <c r="A7724" t="s">
        <v>7729</v>
      </c>
      <c r="B7724">
        <v>40.299999999999997</v>
      </c>
      <c r="D7724" s="1" t="str">
        <f>VartojimasGamyba!J7720</f>
        <v>2024-07-18-14</v>
      </c>
      <c r="E7724" s="7">
        <f>VartojimasGamyba!G7720</f>
        <v>0</v>
      </c>
      <c r="F7724" s="11"/>
      <c r="G7724" s="12">
        <f t="shared" si="1168"/>
        <v>5.5228888888888896</v>
      </c>
      <c r="H7724" s="12">
        <v>1.3851111111111112</v>
      </c>
      <c r="I7724" s="12">
        <v>0</v>
      </c>
      <c r="J7724" s="12">
        <v>0.27888888888888935</v>
      </c>
      <c r="K7724" s="12"/>
      <c r="L7724" s="12">
        <f>VartojimasGamyba!H7720</f>
        <v>1.6639999999999999</v>
      </c>
      <c r="M7724" s="19">
        <f t="shared" si="1161"/>
        <v>0</v>
      </c>
      <c r="N7724" s="7">
        <f t="shared" si="1162"/>
        <v>-8.0096888888889026</v>
      </c>
      <c r="O7724" s="7">
        <f t="shared" si="1163"/>
        <v>0</v>
      </c>
      <c r="R7724" s="7"/>
      <c r="S7724" s="47">
        <f t="shared" si="1164"/>
        <v>1.6639999999999999</v>
      </c>
      <c r="T7724" s="47">
        <f t="shared" si="1165"/>
        <v>1.6639999999999999</v>
      </c>
      <c r="U7724" s="47">
        <f t="shared" si="1166"/>
        <v>140.59</v>
      </c>
      <c r="V7724" s="47">
        <f t="shared" si="1167"/>
        <v>28.72</v>
      </c>
      <c r="W7724" s="11"/>
    </row>
    <row r="7725" spans="1:23" x14ac:dyDescent="0.45">
      <c r="A7725" t="s">
        <v>7730</v>
      </c>
      <c r="B7725">
        <v>39.71</v>
      </c>
      <c r="D7725" s="1" t="str">
        <f>VartojimasGamyba!J7721</f>
        <v>2024-07-18-15</v>
      </c>
      <c r="E7725" s="7">
        <f>VartojimasGamyba!G7721</f>
        <v>0</v>
      </c>
      <c r="F7725" s="11"/>
      <c r="G7725" s="12">
        <f t="shared" si="1168"/>
        <v>6.6488888888888891</v>
      </c>
      <c r="H7725" s="12">
        <v>1.1259999999999999</v>
      </c>
      <c r="I7725" s="12">
        <v>0</v>
      </c>
      <c r="J7725" s="12">
        <v>0</v>
      </c>
      <c r="K7725" s="12"/>
      <c r="L7725" s="12">
        <f>VartojimasGamyba!H7721</f>
        <v>1.1259999999999999</v>
      </c>
      <c r="M7725" s="19">
        <f t="shared" si="1161"/>
        <v>0</v>
      </c>
      <c r="N7725" s="7">
        <f t="shared" si="1162"/>
        <v>0</v>
      </c>
      <c r="O7725" s="7">
        <f t="shared" si="1163"/>
        <v>0</v>
      </c>
      <c r="R7725" s="7"/>
      <c r="S7725" s="47">
        <f t="shared" si="1164"/>
        <v>1.1259999999999999</v>
      </c>
      <c r="T7725" s="47">
        <f t="shared" si="1165"/>
        <v>1.1259999999999999</v>
      </c>
      <c r="U7725" s="47">
        <f t="shared" si="1166"/>
        <v>140</v>
      </c>
      <c r="V7725" s="47">
        <f t="shared" si="1167"/>
        <v>28.130000000000003</v>
      </c>
      <c r="W7725" s="11"/>
    </row>
    <row r="7726" spans="1:23" x14ac:dyDescent="0.45">
      <c r="A7726" t="s">
        <v>7731</v>
      </c>
      <c r="B7726">
        <v>43.38</v>
      </c>
      <c r="D7726" s="1" t="str">
        <f>VartojimasGamyba!J7722</f>
        <v>2024-07-18-16</v>
      </c>
      <c r="E7726" s="7">
        <f>VartojimasGamyba!G7722</f>
        <v>0.01</v>
      </c>
      <c r="F7726" s="11"/>
      <c r="G7726" s="12">
        <f t="shared" si="1168"/>
        <v>6.6488888888888891</v>
      </c>
      <c r="H7726" s="12">
        <v>5.5511151231257827E-17</v>
      </c>
      <c r="I7726" s="12">
        <v>0</v>
      </c>
      <c r="J7726" s="12">
        <v>0.36799999999999999</v>
      </c>
      <c r="K7726" s="12"/>
      <c r="L7726" s="12">
        <f>VartojimasGamyba!H7722</f>
        <v>0.378</v>
      </c>
      <c r="M7726" s="19">
        <f t="shared" si="1161"/>
        <v>0</v>
      </c>
      <c r="N7726" s="7">
        <f t="shared" si="1162"/>
        <v>-11.702400000000001</v>
      </c>
      <c r="O7726" s="7">
        <f t="shared" si="1163"/>
        <v>0</v>
      </c>
      <c r="R7726" s="7"/>
      <c r="S7726" s="47">
        <f t="shared" si="1164"/>
        <v>0.36799999999999999</v>
      </c>
      <c r="T7726" s="47">
        <f t="shared" si="1165"/>
        <v>0.36799999999999999</v>
      </c>
      <c r="U7726" s="47">
        <f t="shared" si="1166"/>
        <v>143.67000000000002</v>
      </c>
      <c r="V7726" s="47">
        <f t="shared" si="1167"/>
        <v>31.800000000000004</v>
      </c>
      <c r="W7726" s="11"/>
    </row>
    <row r="7727" spans="1:23" x14ac:dyDescent="0.45">
      <c r="A7727" t="s">
        <v>7732</v>
      </c>
      <c r="B7727">
        <v>44.69</v>
      </c>
      <c r="D7727" s="1" t="str">
        <f>VartojimasGamyba!J7723</f>
        <v>2024-07-18-17</v>
      </c>
      <c r="E7727" s="7">
        <f>VartojimasGamyba!G7723</f>
        <v>0.17499999999999999</v>
      </c>
      <c r="F7727" s="11"/>
      <c r="G7727" s="12">
        <f t="shared" si="1168"/>
        <v>6.5122222222222224</v>
      </c>
      <c r="H7727" s="12">
        <v>0</v>
      </c>
      <c r="I7727" s="12">
        <v>0.13666666666666666</v>
      </c>
      <c r="J7727" s="12">
        <v>0</v>
      </c>
      <c r="K7727" s="12"/>
      <c r="L7727" s="12">
        <f>VartojimasGamyba!H7723</f>
        <v>5.1999999999999998E-2</v>
      </c>
      <c r="M7727" s="19">
        <f t="shared" si="1161"/>
        <v>0</v>
      </c>
      <c r="N7727" s="7">
        <f t="shared" si="1162"/>
        <v>0</v>
      </c>
      <c r="O7727" s="7">
        <f t="shared" si="1163"/>
        <v>0</v>
      </c>
      <c r="R7727" s="7"/>
      <c r="S7727" s="47">
        <f t="shared" si="1164"/>
        <v>0</v>
      </c>
      <c r="T7727" s="47">
        <f t="shared" si="1165"/>
        <v>0</v>
      </c>
      <c r="U7727" s="47">
        <f t="shared" si="1166"/>
        <v>144.98000000000002</v>
      </c>
      <c r="V7727" s="47">
        <f t="shared" si="1167"/>
        <v>33.11</v>
      </c>
      <c r="W7727" s="11"/>
    </row>
    <row r="7728" spans="1:23" x14ac:dyDescent="0.45">
      <c r="A7728" t="s">
        <v>7733</v>
      </c>
      <c r="B7728">
        <v>82.93</v>
      </c>
      <c r="D7728" s="1" t="str">
        <f>VartojimasGamyba!J7724</f>
        <v>2024-07-18-18</v>
      </c>
      <c r="E7728" s="7">
        <f>VartojimasGamyba!G7724</f>
        <v>0.25</v>
      </c>
      <c r="F7728" s="11"/>
      <c r="G7728" s="12">
        <f t="shared" si="1168"/>
        <v>6.2455555555555557</v>
      </c>
      <c r="H7728" s="12">
        <v>0</v>
      </c>
      <c r="I7728" s="12">
        <v>0.26666666666666666</v>
      </c>
      <c r="J7728" s="12">
        <v>0</v>
      </c>
      <c r="K7728" s="12"/>
      <c r="L7728" s="12">
        <f>VartojimasGamyba!H7724</f>
        <v>0.01</v>
      </c>
      <c r="M7728" s="19">
        <f t="shared" si="1161"/>
        <v>0</v>
      </c>
      <c r="N7728" s="7">
        <f t="shared" si="1162"/>
        <v>0</v>
      </c>
      <c r="O7728" s="7">
        <f t="shared" si="1163"/>
        <v>0</v>
      </c>
      <c r="R7728" s="7"/>
      <c r="S7728" s="47">
        <f t="shared" si="1164"/>
        <v>0</v>
      </c>
      <c r="T7728" s="47">
        <f t="shared" si="1165"/>
        <v>0</v>
      </c>
      <c r="U7728" s="47">
        <f t="shared" si="1166"/>
        <v>183.22000000000003</v>
      </c>
      <c r="V7728" s="47">
        <f t="shared" si="1167"/>
        <v>71.350000000000009</v>
      </c>
      <c r="W7728" s="11"/>
    </row>
    <row r="7729" spans="1:23" x14ac:dyDescent="0.45">
      <c r="A7729" t="s">
        <v>7734</v>
      </c>
      <c r="B7729">
        <v>100.08</v>
      </c>
      <c r="D7729" s="1" t="str">
        <f>VartojimasGamyba!J7725</f>
        <v>2024-07-18-19</v>
      </c>
      <c r="E7729" s="7">
        <f>VartojimasGamyba!G7725</f>
        <v>0.26800000000000002</v>
      </c>
      <c r="F7729" s="11"/>
      <c r="G7729" s="12">
        <f t="shared" si="1168"/>
        <v>5.9477777777777776</v>
      </c>
      <c r="H7729" s="12">
        <v>0</v>
      </c>
      <c r="I7729" s="12">
        <v>0.29777777777777781</v>
      </c>
      <c r="J7729" s="12">
        <v>0</v>
      </c>
      <c r="K7729" s="12"/>
      <c r="L7729" s="12">
        <f>VartojimasGamyba!H7725</f>
        <v>0</v>
      </c>
      <c r="M7729" s="19">
        <f t="shared" si="1161"/>
        <v>0</v>
      </c>
      <c r="N7729" s="7">
        <f t="shared" si="1162"/>
        <v>0</v>
      </c>
      <c r="O7729" s="7">
        <f t="shared" si="1163"/>
        <v>0</v>
      </c>
      <c r="R7729" s="7"/>
      <c r="S7729" s="47">
        <f t="shared" si="1164"/>
        <v>0</v>
      </c>
      <c r="T7729" s="47">
        <f t="shared" si="1165"/>
        <v>0</v>
      </c>
      <c r="U7729" s="47">
        <f t="shared" si="1166"/>
        <v>200.37</v>
      </c>
      <c r="V7729" s="47">
        <f t="shared" si="1167"/>
        <v>88.5</v>
      </c>
      <c r="W7729" s="11"/>
    </row>
    <row r="7730" spans="1:23" x14ac:dyDescent="0.45">
      <c r="A7730" t="s">
        <v>7735</v>
      </c>
      <c r="B7730">
        <v>100.09</v>
      </c>
      <c r="D7730" s="1" t="str">
        <f>VartojimasGamyba!J7726</f>
        <v>2024-07-18-20</v>
      </c>
      <c r="E7730" s="7">
        <f>VartojimasGamyba!G7726</f>
        <v>0.26600000000000001</v>
      </c>
      <c r="F7730" s="11"/>
      <c r="G7730" s="12">
        <f t="shared" si="1168"/>
        <v>5.652222222222222</v>
      </c>
      <c r="H7730" s="12">
        <v>0</v>
      </c>
      <c r="I7730" s="12">
        <v>0.29555555555555557</v>
      </c>
      <c r="J7730" s="12">
        <v>0</v>
      </c>
      <c r="K7730" s="12"/>
      <c r="L7730" s="12">
        <f>VartojimasGamyba!H7726</f>
        <v>0</v>
      </c>
      <c r="M7730" s="19">
        <f t="shared" si="1161"/>
        <v>0</v>
      </c>
      <c r="N7730" s="7">
        <f t="shared" si="1162"/>
        <v>0</v>
      </c>
      <c r="O7730" s="7">
        <f t="shared" si="1163"/>
        <v>0</v>
      </c>
      <c r="P7730" s="7" t="s">
        <v>8873</v>
      </c>
      <c r="R7730" s="7"/>
      <c r="S7730" s="47">
        <f t="shared" si="1164"/>
        <v>0</v>
      </c>
      <c r="T7730" s="47">
        <f t="shared" si="1165"/>
        <v>0</v>
      </c>
      <c r="U7730" s="47">
        <f t="shared" si="1166"/>
        <v>200.38</v>
      </c>
      <c r="V7730" s="47">
        <f t="shared" si="1167"/>
        <v>88.51</v>
      </c>
      <c r="W7730" s="11"/>
    </row>
    <row r="7731" spans="1:23" x14ac:dyDescent="0.45">
      <c r="A7731" t="s">
        <v>7736</v>
      </c>
      <c r="B7731">
        <v>155.47</v>
      </c>
      <c r="D7731" s="1" t="str">
        <f>VartojimasGamyba!J7727</f>
        <v>2024-07-18-21</v>
      </c>
      <c r="E7731" s="7">
        <f>VartojimasGamyba!G7727</f>
        <v>0.115</v>
      </c>
      <c r="F7731" s="11"/>
      <c r="G7731" s="12">
        <f t="shared" si="1168"/>
        <v>5.5244444444444438</v>
      </c>
      <c r="H7731" s="12">
        <v>0</v>
      </c>
      <c r="I7731" s="12">
        <v>0.1277777777777778</v>
      </c>
      <c r="J7731" s="12">
        <v>0</v>
      </c>
      <c r="K7731" s="12"/>
      <c r="L7731" s="12">
        <f>VartojimasGamyba!H7727</f>
        <v>0</v>
      </c>
      <c r="M7731" s="19">
        <f t="shared" si="1161"/>
        <v>-1.3877787807814457E-17</v>
      </c>
      <c r="N7731" s="7">
        <f t="shared" si="1162"/>
        <v>-3.5493830097266253E-15</v>
      </c>
      <c r="O7731" s="7">
        <f t="shared" si="1163"/>
        <v>-3.5493830097266253E-15</v>
      </c>
      <c r="P7731" s="7">
        <f>SUM(N7710:N7733)</f>
        <v>-1177.0796388888887</v>
      </c>
      <c r="R7731" s="7"/>
      <c r="S7731" s="47">
        <f t="shared" si="1164"/>
        <v>-1.3877787807814457E-17</v>
      </c>
      <c r="T7731" s="47">
        <f t="shared" si="1165"/>
        <v>0</v>
      </c>
      <c r="U7731" s="47">
        <f t="shared" si="1166"/>
        <v>255.76</v>
      </c>
      <c r="V7731" s="47">
        <f t="shared" si="1167"/>
        <v>143.88999999999999</v>
      </c>
      <c r="W7731" s="11"/>
    </row>
    <row r="7732" spans="1:23" x14ac:dyDescent="0.45">
      <c r="A7732" t="s">
        <v>7737</v>
      </c>
      <c r="B7732">
        <v>142.9</v>
      </c>
      <c r="D7732" s="1" t="str">
        <f>VartojimasGamyba!J7728</f>
        <v>2024-07-18-22</v>
      </c>
      <c r="E7732" s="7">
        <f>VartojimasGamyba!G7728</f>
        <v>0.216</v>
      </c>
      <c r="F7732" s="11"/>
      <c r="G7732" s="12">
        <f t="shared" si="1168"/>
        <v>5.2844444444444436</v>
      </c>
      <c r="H7732" s="12">
        <v>0</v>
      </c>
      <c r="I7732" s="12">
        <v>0.24000000000000002</v>
      </c>
      <c r="J7732" s="12">
        <v>0</v>
      </c>
      <c r="K7732" s="12"/>
      <c r="L7732" s="12">
        <f>VartojimasGamyba!H7728</f>
        <v>0</v>
      </c>
      <c r="M7732" s="19">
        <f t="shared" si="1161"/>
        <v>-2.7755575615628914E-17</v>
      </c>
      <c r="N7732" s="7">
        <f t="shared" si="1162"/>
        <v>-6.7498784339647954E-15</v>
      </c>
      <c r="O7732" s="7">
        <f t="shared" si="1163"/>
        <v>-6.7498784339647954E-15</v>
      </c>
      <c r="P7732" s="7" t="s">
        <v>8872</v>
      </c>
      <c r="R7732" s="7"/>
      <c r="S7732" s="47">
        <f t="shared" si="1164"/>
        <v>-2.7755575615628914E-17</v>
      </c>
      <c r="T7732" s="47">
        <f t="shared" si="1165"/>
        <v>0</v>
      </c>
      <c r="U7732" s="47">
        <f t="shared" si="1166"/>
        <v>243.19</v>
      </c>
      <c r="V7732" s="47">
        <f t="shared" si="1167"/>
        <v>131.32</v>
      </c>
      <c r="W7732" s="11"/>
    </row>
    <row r="7733" spans="1:23" x14ac:dyDescent="0.45">
      <c r="A7733" t="s">
        <v>7738</v>
      </c>
      <c r="B7733">
        <v>112.9</v>
      </c>
      <c r="D7733" s="1" t="str">
        <f>VartojimasGamyba!J7729</f>
        <v>2024-07-18-23</v>
      </c>
      <c r="E7733" s="7">
        <f>VartojimasGamyba!G7729</f>
        <v>0.25600000000000001</v>
      </c>
      <c r="F7733" s="11"/>
      <c r="G7733" s="12">
        <f t="shared" si="1168"/>
        <v>4.9999999999999991</v>
      </c>
      <c r="H7733" s="12">
        <v>0</v>
      </c>
      <c r="I7733" s="12">
        <v>0.28444444444444444</v>
      </c>
      <c r="J7733" s="12">
        <v>0</v>
      </c>
      <c r="K7733" s="12"/>
      <c r="L7733" s="12">
        <f>VartojimasGamyba!H7729</f>
        <v>0</v>
      </c>
      <c r="M7733" s="19">
        <f t="shared" si="1161"/>
        <v>0</v>
      </c>
      <c r="N7733" s="7">
        <f t="shared" si="1162"/>
        <v>0</v>
      </c>
      <c r="O7733" s="7">
        <f t="shared" si="1163"/>
        <v>0</v>
      </c>
      <c r="P7733" s="7">
        <f>SUM(O7710:O7733)</f>
        <v>-4.8776434280473061E-15</v>
      </c>
      <c r="Q7733" s="7">
        <f>SUMPRODUCT(B7710:B7733,E7710:E7733)+SUM(E7710:E7733)*$Z$21-SUMPRODUCT(B7710:B7733,L7710:L7733)+SUM(L7710:L7733)*ABS($Z$20)</f>
        <v>-431.85797999999966</v>
      </c>
      <c r="R7733" s="7"/>
      <c r="S7733" s="47">
        <f t="shared" si="1164"/>
        <v>0</v>
      </c>
      <c r="T7733" s="47">
        <f t="shared" si="1165"/>
        <v>0</v>
      </c>
      <c r="U7733" s="47">
        <f t="shared" si="1166"/>
        <v>213.19</v>
      </c>
      <c r="V7733" s="47">
        <f t="shared" si="1167"/>
        <v>101.32000000000001</v>
      </c>
      <c r="W7733" s="11">
        <f>IF(P7733&lt;&gt;Q7733,1,0)</f>
        <v>1</v>
      </c>
    </row>
    <row r="7734" spans="1:23" x14ac:dyDescent="0.45">
      <c r="A7734" t="s">
        <v>7739</v>
      </c>
      <c r="B7734">
        <v>84</v>
      </c>
      <c r="D7734" s="9" t="str">
        <f>VartojimasGamyba!J7730</f>
        <v>2024-07-19-00</v>
      </c>
      <c r="E7734" s="8">
        <f>VartojimasGamyba!G7730</f>
        <v>0.23300000000000001</v>
      </c>
      <c r="F7734" s="11"/>
      <c r="G7734" s="7">
        <f>G7733+H7734-I7734</f>
        <v>4.7411111111111106</v>
      </c>
      <c r="H7734" s="7">
        <v>0</v>
      </c>
      <c r="I7734" s="7">
        <v>0.25888888888888889</v>
      </c>
      <c r="J7734" s="7">
        <v>0</v>
      </c>
      <c r="L7734" s="7">
        <f>VartojimasGamyba!H7730</f>
        <v>0</v>
      </c>
      <c r="M7734" s="15">
        <f t="shared" si="1161"/>
        <v>0</v>
      </c>
      <c r="N7734" s="7">
        <f t="shared" si="1162"/>
        <v>0</v>
      </c>
      <c r="O7734" s="7">
        <f t="shared" si="1163"/>
        <v>0</v>
      </c>
      <c r="R7734" s="20" t="s">
        <v>8783</v>
      </c>
      <c r="S7734" s="47">
        <f t="shared" si="1164"/>
        <v>0</v>
      </c>
      <c r="T7734" s="47">
        <f t="shared" si="1165"/>
        <v>0</v>
      </c>
      <c r="U7734" s="47">
        <f t="shared" si="1166"/>
        <v>184.29000000000002</v>
      </c>
      <c r="V7734" s="47">
        <f t="shared" si="1167"/>
        <v>72.42</v>
      </c>
      <c r="W7734" s="11"/>
    </row>
    <row r="7735" spans="1:23" x14ac:dyDescent="0.45">
      <c r="A7735" t="s">
        <v>7740</v>
      </c>
      <c r="B7735">
        <v>121.01</v>
      </c>
      <c r="D7735" s="9" t="str">
        <f>VartojimasGamyba!J7731</f>
        <v>2024-07-19-01</v>
      </c>
      <c r="E7735" s="8">
        <f>VartojimasGamyba!G7731</f>
        <v>0.187</v>
      </c>
      <c r="F7735" s="11"/>
      <c r="G7735" s="7">
        <f t="shared" ref="G7735:G7757" si="1169">G7734+H7735-I7735</f>
        <v>4.5333333333333332</v>
      </c>
      <c r="H7735" s="7">
        <v>0</v>
      </c>
      <c r="I7735" s="7">
        <v>0.20777777777777778</v>
      </c>
      <c r="J7735" s="7">
        <v>0</v>
      </c>
      <c r="L7735" s="7">
        <f>VartojimasGamyba!H7731</f>
        <v>0</v>
      </c>
      <c r="M7735" s="15">
        <f t="shared" si="1161"/>
        <v>0</v>
      </c>
      <c r="N7735" s="7">
        <f t="shared" si="1162"/>
        <v>0</v>
      </c>
      <c r="O7735" s="7">
        <f t="shared" si="1163"/>
        <v>0</v>
      </c>
      <c r="R7735" s="7"/>
      <c r="S7735" s="47">
        <f t="shared" si="1164"/>
        <v>0</v>
      </c>
      <c r="T7735" s="47">
        <f t="shared" si="1165"/>
        <v>0</v>
      </c>
      <c r="U7735" s="47">
        <f t="shared" si="1166"/>
        <v>221.3</v>
      </c>
      <c r="V7735" s="47">
        <f t="shared" si="1167"/>
        <v>109.43</v>
      </c>
      <c r="W7735" s="11"/>
    </row>
    <row r="7736" spans="1:23" x14ac:dyDescent="0.45">
      <c r="A7736" t="s">
        <v>7741</v>
      </c>
      <c r="B7736">
        <v>95.56</v>
      </c>
      <c r="D7736" s="9" t="str">
        <f>VartojimasGamyba!J7732</f>
        <v>2024-07-19-02</v>
      </c>
      <c r="E7736" s="8">
        <f>VartojimasGamyba!G7732</f>
        <v>0.14099999999999999</v>
      </c>
      <c r="F7736" s="11"/>
      <c r="G7736" s="7">
        <f t="shared" si="1169"/>
        <v>4.3788888888888886</v>
      </c>
      <c r="H7736" s="7">
        <v>0</v>
      </c>
      <c r="I7736" s="7">
        <v>0.15444444444444444</v>
      </c>
      <c r="J7736" s="7">
        <v>0</v>
      </c>
      <c r="L7736" s="7">
        <f>VartojimasGamyba!H7732</f>
        <v>2E-3</v>
      </c>
      <c r="M7736" s="15">
        <f t="shared" si="1161"/>
        <v>-2.6020852139652106E-17</v>
      </c>
      <c r="N7736" s="7">
        <f t="shared" si="1162"/>
        <v>-5.0961838915508658E-15</v>
      </c>
      <c r="O7736" s="7">
        <f t="shared" si="1163"/>
        <v>-5.0961838915508658E-15</v>
      </c>
      <c r="R7736" s="7"/>
      <c r="S7736" s="47">
        <f t="shared" si="1164"/>
        <v>-2.6020852139652106E-17</v>
      </c>
      <c r="T7736" s="47">
        <f t="shared" si="1165"/>
        <v>0</v>
      </c>
      <c r="U7736" s="47">
        <f t="shared" si="1166"/>
        <v>195.85000000000002</v>
      </c>
      <c r="V7736" s="47">
        <f t="shared" si="1167"/>
        <v>83.98</v>
      </c>
      <c r="W7736" s="11"/>
    </row>
    <row r="7737" spans="1:23" x14ac:dyDescent="0.45">
      <c r="A7737" t="s">
        <v>7742</v>
      </c>
      <c r="B7737">
        <v>92.75</v>
      </c>
      <c r="D7737" s="9" t="str">
        <f>VartojimasGamyba!J7733</f>
        <v>2024-07-19-03</v>
      </c>
      <c r="E7737" s="8">
        <f>VartojimasGamyba!G7733</f>
        <v>0.156</v>
      </c>
      <c r="F7737" s="11"/>
      <c r="G7737" s="7">
        <f t="shared" si="1169"/>
        <v>4.2566666666666659</v>
      </c>
      <c r="H7737" s="7">
        <v>0</v>
      </c>
      <c r="I7737" s="7">
        <v>0.12222222222222223</v>
      </c>
      <c r="J7737" s="7">
        <v>0</v>
      </c>
      <c r="L7737" s="7">
        <f>VartojimasGamyba!H7733</f>
        <v>4.5999999999999999E-2</v>
      </c>
      <c r="M7737" s="15">
        <f t="shared" si="1161"/>
        <v>0</v>
      </c>
      <c r="N7737" s="7">
        <f t="shared" si="1162"/>
        <v>0</v>
      </c>
      <c r="O7737" s="7">
        <f t="shared" si="1163"/>
        <v>0</v>
      </c>
      <c r="R7737" s="7"/>
      <c r="S7737" s="47">
        <f t="shared" si="1164"/>
        <v>0</v>
      </c>
      <c r="T7737" s="47">
        <f t="shared" si="1165"/>
        <v>0</v>
      </c>
      <c r="U7737" s="47">
        <f t="shared" si="1166"/>
        <v>193.04000000000002</v>
      </c>
      <c r="V7737" s="47">
        <f t="shared" si="1167"/>
        <v>81.17</v>
      </c>
      <c r="W7737" s="11"/>
    </row>
    <row r="7738" spans="1:23" x14ac:dyDescent="0.45">
      <c r="A7738" t="s">
        <v>7743</v>
      </c>
      <c r="B7738">
        <v>94.42</v>
      </c>
      <c r="D7738" s="9" t="str">
        <f>VartojimasGamyba!J7734</f>
        <v>2024-07-19-04</v>
      </c>
      <c r="E7738" s="8">
        <f>VartojimasGamyba!G7734</f>
        <v>8.7999999999999995E-2</v>
      </c>
      <c r="F7738" s="11"/>
      <c r="G7738" s="7">
        <f t="shared" si="1169"/>
        <v>4.2566666666666668</v>
      </c>
      <c r="H7738" s="7">
        <v>8.8817841970012523E-16</v>
      </c>
      <c r="I7738" s="7">
        <v>0</v>
      </c>
      <c r="J7738" s="7">
        <v>0.19899999999999998</v>
      </c>
      <c r="L7738" s="7">
        <f>VartojimasGamyba!H7734</f>
        <v>0.28699999999999998</v>
      </c>
      <c r="M7738" s="15">
        <f t="shared" si="1161"/>
        <v>8.8817841970012523E-16</v>
      </c>
      <c r="N7738" s="7">
        <f t="shared" si="1162"/>
        <v>-16.485159999999826</v>
      </c>
      <c r="O7738" s="7">
        <f t="shared" si="1163"/>
        <v>1.7293722009981139E-13</v>
      </c>
      <c r="R7738" s="7"/>
      <c r="S7738" s="47">
        <f t="shared" si="1164"/>
        <v>0.19900000000000087</v>
      </c>
      <c r="T7738" s="47">
        <f t="shared" si="1165"/>
        <v>0.19899999999999998</v>
      </c>
      <c r="U7738" s="47">
        <f t="shared" si="1166"/>
        <v>194.71</v>
      </c>
      <c r="V7738" s="47">
        <f t="shared" si="1167"/>
        <v>82.84</v>
      </c>
      <c r="W7738" s="11"/>
    </row>
    <row r="7739" spans="1:23" x14ac:dyDescent="0.45">
      <c r="A7739" t="s">
        <v>7744</v>
      </c>
      <c r="B7739">
        <v>90.3</v>
      </c>
      <c r="D7739" s="9" t="str">
        <f>VartojimasGamyba!J7735</f>
        <v>2024-07-19-05</v>
      </c>
      <c r="E7739" s="8">
        <f>VartojimasGamyba!G7735</f>
        <v>0.128</v>
      </c>
      <c r="F7739" s="11"/>
      <c r="G7739" s="7">
        <f t="shared" si="1169"/>
        <v>4.2566666666666668</v>
      </c>
      <c r="H7739" s="7">
        <v>0</v>
      </c>
      <c r="I7739" s="7">
        <v>0</v>
      </c>
      <c r="J7739" s="7">
        <v>0.67500000000000004</v>
      </c>
      <c r="L7739" s="7">
        <f>VartojimasGamyba!H7735</f>
        <v>0.80300000000000005</v>
      </c>
      <c r="M7739" s="15">
        <f t="shared" si="1161"/>
        <v>0</v>
      </c>
      <c r="N7739" s="7">
        <f t="shared" si="1162"/>
        <v>-53.136000000000003</v>
      </c>
      <c r="O7739" s="7">
        <f t="shared" si="1163"/>
        <v>0</v>
      </c>
      <c r="R7739" s="7"/>
      <c r="S7739" s="47">
        <f t="shared" si="1164"/>
        <v>0.67500000000000004</v>
      </c>
      <c r="T7739" s="47">
        <f t="shared" si="1165"/>
        <v>0.67500000000000004</v>
      </c>
      <c r="U7739" s="47">
        <f t="shared" si="1166"/>
        <v>190.59</v>
      </c>
      <c r="V7739" s="47">
        <f t="shared" si="1167"/>
        <v>78.72</v>
      </c>
      <c r="W7739" s="11"/>
    </row>
    <row r="7740" spans="1:23" x14ac:dyDescent="0.45">
      <c r="A7740" t="s">
        <v>7745</v>
      </c>
      <c r="B7740">
        <v>94.22</v>
      </c>
      <c r="D7740" s="9" t="str">
        <f>VartojimasGamyba!J7736</f>
        <v>2024-07-19-06</v>
      </c>
      <c r="E7740" s="8">
        <f>VartojimasGamyba!G7736</f>
        <v>0</v>
      </c>
      <c r="F7740" s="11"/>
      <c r="G7740" s="7">
        <f t="shared" si="1169"/>
        <v>4.2566666666666668</v>
      </c>
      <c r="H7740" s="7">
        <v>0</v>
      </c>
      <c r="I7740" s="7">
        <v>0</v>
      </c>
      <c r="J7740" s="7">
        <v>1.4830000000000001</v>
      </c>
      <c r="L7740" s="7">
        <f>VartojimasGamyba!H7736</f>
        <v>1.4830000000000001</v>
      </c>
      <c r="M7740" s="15">
        <f t="shared" si="1161"/>
        <v>0</v>
      </c>
      <c r="N7740" s="7">
        <f t="shared" si="1162"/>
        <v>-122.55512</v>
      </c>
      <c r="O7740" s="7">
        <f t="shared" si="1163"/>
        <v>0</v>
      </c>
      <c r="R7740" s="7"/>
      <c r="S7740" s="47">
        <f t="shared" si="1164"/>
        <v>1.4830000000000001</v>
      </c>
      <c r="T7740" s="47">
        <f t="shared" si="1165"/>
        <v>1.4830000000000001</v>
      </c>
      <c r="U7740" s="47">
        <f t="shared" si="1166"/>
        <v>194.51</v>
      </c>
      <c r="V7740" s="47">
        <f t="shared" si="1167"/>
        <v>82.64</v>
      </c>
      <c r="W7740" s="11"/>
    </row>
    <row r="7741" spans="1:23" x14ac:dyDescent="0.45">
      <c r="A7741" t="s">
        <v>7746</v>
      </c>
      <c r="B7741">
        <v>114.89</v>
      </c>
      <c r="D7741" s="9" t="str">
        <f>VartojimasGamyba!J7737</f>
        <v>2024-07-19-07</v>
      </c>
      <c r="E7741" s="8">
        <f>VartojimasGamyba!G7737</f>
        <v>0</v>
      </c>
      <c r="F7741" s="11"/>
      <c r="G7741" s="7">
        <f t="shared" si="1169"/>
        <v>4.2566666666666668</v>
      </c>
      <c r="H7741" s="7">
        <v>0</v>
      </c>
      <c r="I7741" s="7">
        <v>0</v>
      </c>
      <c r="J7741" s="7">
        <v>2.577</v>
      </c>
      <c r="L7741" s="7">
        <f>VartojimasGamyba!H7737</f>
        <v>2.577</v>
      </c>
      <c r="M7741" s="15">
        <f t="shared" si="1161"/>
        <v>0</v>
      </c>
      <c r="N7741" s="7">
        <f t="shared" si="1162"/>
        <v>-266.22987000000001</v>
      </c>
      <c r="O7741" s="7">
        <f t="shared" si="1163"/>
        <v>0</v>
      </c>
      <c r="R7741" s="7"/>
      <c r="S7741" s="47">
        <f t="shared" si="1164"/>
        <v>2.577</v>
      </c>
      <c r="T7741" s="47">
        <f t="shared" si="1165"/>
        <v>2.577</v>
      </c>
      <c r="U7741" s="47">
        <f t="shared" si="1166"/>
        <v>215.18</v>
      </c>
      <c r="V7741" s="47">
        <f t="shared" si="1167"/>
        <v>103.31</v>
      </c>
      <c r="W7741" s="11"/>
    </row>
    <row r="7742" spans="1:23" x14ac:dyDescent="0.45">
      <c r="A7742" t="s">
        <v>7747</v>
      </c>
      <c r="B7742">
        <v>110.42</v>
      </c>
      <c r="D7742" s="9" t="str">
        <f>VartojimasGamyba!J7738</f>
        <v>2024-07-19-08</v>
      </c>
      <c r="E7742" s="8">
        <f>VartojimasGamyba!G7738</f>
        <v>0</v>
      </c>
      <c r="F7742" s="11"/>
      <c r="G7742" s="7">
        <f t="shared" si="1169"/>
        <v>4.2566666666666677</v>
      </c>
      <c r="H7742" s="7">
        <v>0</v>
      </c>
      <c r="I7742" s="7">
        <v>-4.4408920985006262E-16</v>
      </c>
      <c r="J7742" s="7">
        <v>2.903</v>
      </c>
      <c r="L7742" s="7">
        <f>VartojimasGamyba!H7738</f>
        <v>2.903</v>
      </c>
      <c r="M7742" s="15">
        <f t="shared" si="1161"/>
        <v>0</v>
      </c>
      <c r="N7742" s="7">
        <f t="shared" si="1162"/>
        <v>-286.93252000000001</v>
      </c>
      <c r="O7742" s="7">
        <f t="shared" si="1163"/>
        <v>0</v>
      </c>
      <c r="R7742" s="7"/>
      <c r="S7742" s="47">
        <f t="shared" si="1164"/>
        <v>2.903</v>
      </c>
      <c r="T7742" s="47">
        <f t="shared" si="1165"/>
        <v>2.903</v>
      </c>
      <c r="U7742" s="47">
        <f t="shared" si="1166"/>
        <v>210.71</v>
      </c>
      <c r="V7742" s="47">
        <f t="shared" si="1167"/>
        <v>98.84</v>
      </c>
      <c r="W7742" s="11"/>
    </row>
    <row r="7743" spans="1:23" x14ac:dyDescent="0.45">
      <c r="A7743" t="s">
        <v>7748</v>
      </c>
      <c r="B7743">
        <v>114.39</v>
      </c>
      <c r="D7743" s="9" t="str">
        <f>VartojimasGamyba!J7739</f>
        <v>2024-07-19-09</v>
      </c>
      <c r="E7743" s="8">
        <f>VartojimasGamyba!G7739</f>
        <v>0.72799999999999998</v>
      </c>
      <c r="F7743" s="11"/>
      <c r="G7743" s="7">
        <f t="shared" si="1169"/>
        <v>4.2566666666666677</v>
      </c>
      <c r="H7743" s="7">
        <v>0</v>
      </c>
      <c r="I7743" s="7">
        <v>0</v>
      </c>
      <c r="J7743" s="7">
        <v>1.9309999999999998</v>
      </c>
      <c r="L7743" s="7">
        <f>VartojimasGamyba!H7739</f>
        <v>2.6589999999999998</v>
      </c>
      <c r="M7743" s="15">
        <f t="shared" si="1161"/>
        <v>0</v>
      </c>
      <c r="N7743" s="7">
        <f t="shared" si="1162"/>
        <v>-198.52610999999999</v>
      </c>
      <c r="O7743" s="7">
        <f t="shared" si="1163"/>
        <v>0</v>
      </c>
      <c r="R7743" s="7"/>
      <c r="S7743" s="47">
        <f t="shared" si="1164"/>
        <v>1.9309999999999998</v>
      </c>
      <c r="T7743" s="47">
        <f t="shared" si="1165"/>
        <v>1.9309999999999998</v>
      </c>
      <c r="U7743" s="47">
        <f t="shared" si="1166"/>
        <v>214.68</v>
      </c>
      <c r="V7743" s="47">
        <f t="shared" si="1167"/>
        <v>102.81</v>
      </c>
      <c r="W7743" s="11"/>
    </row>
    <row r="7744" spans="1:23" x14ac:dyDescent="0.45">
      <c r="A7744" t="s">
        <v>7749</v>
      </c>
      <c r="B7744">
        <v>81.430000000000007</v>
      </c>
      <c r="D7744" s="9" t="str">
        <f>VartojimasGamyba!J7740</f>
        <v>2024-07-19-10</v>
      </c>
      <c r="E7744" s="8">
        <f>VartojimasGamyba!G7740</f>
        <v>1.649</v>
      </c>
      <c r="F7744" s="11"/>
      <c r="G7744" s="7">
        <f t="shared" si="1169"/>
        <v>4.2566666666666677</v>
      </c>
      <c r="H7744" s="7">
        <v>0</v>
      </c>
      <c r="I7744" s="7">
        <v>0</v>
      </c>
      <c r="J7744" s="7">
        <v>0.81899999999999995</v>
      </c>
      <c r="L7744" s="7">
        <f>VartojimasGamyba!H7740</f>
        <v>2.468</v>
      </c>
      <c r="M7744" s="15">
        <f t="shared" si="1161"/>
        <v>0</v>
      </c>
      <c r="N7744" s="7">
        <f t="shared" si="1162"/>
        <v>-57.207150000000006</v>
      </c>
      <c r="O7744" s="7">
        <f t="shared" si="1163"/>
        <v>0</v>
      </c>
      <c r="R7744" s="7"/>
      <c r="S7744" s="47">
        <f t="shared" si="1164"/>
        <v>0.81899999999999995</v>
      </c>
      <c r="T7744" s="47">
        <f t="shared" si="1165"/>
        <v>0.81899999999999995</v>
      </c>
      <c r="U7744" s="47">
        <f t="shared" si="1166"/>
        <v>181.72000000000003</v>
      </c>
      <c r="V7744" s="47">
        <f t="shared" si="1167"/>
        <v>69.850000000000009</v>
      </c>
      <c r="W7744" s="11"/>
    </row>
    <row r="7745" spans="1:23" x14ac:dyDescent="0.45">
      <c r="A7745" t="s">
        <v>7750</v>
      </c>
      <c r="B7745">
        <v>71.58</v>
      </c>
      <c r="D7745" s="9" t="str">
        <f>VartojimasGamyba!J7741</f>
        <v>2024-07-19-11</v>
      </c>
      <c r="E7745" s="8">
        <f>VartojimasGamyba!G7741</f>
        <v>0</v>
      </c>
      <c r="F7745" s="11"/>
      <c r="G7745" s="7">
        <f t="shared" si="1169"/>
        <v>4.2566666666666677</v>
      </c>
      <c r="H7745" s="7">
        <v>0</v>
      </c>
      <c r="I7745" s="7">
        <v>0</v>
      </c>
      <c r="J7745" s="7">
        <v>2.7090000000000001</v>
      </c>
      <c r="L7745" s="7">
        <f>VartojimasGamyba!H7741</f>
        <v>2.7090000000000001</v>
      </c>
      <c r="M7745" s="15">
        <f t="shared" si="1161"/>
        <v>0</v>
      </c>
      <c r="N7745" s="7">
        <f t="shared" si="1162"/>
        <v>-162.54</v>
      </c>
      <c r="O7745" s="7">
        <f t="shared" si="1163"/>
        <v>0</v>
      </c>
      <c r="R7745" s="7"/>
      <c r="S7745" s="47">
        <f t="shared" si="1164"/>
        <v>2.7090000000000001</v>
      </c>
      <c r="T7745" s="47">
        <f t="shared" si="1165"/>
        <v>2.7090000000000001</v>
      </c>
      <c r="U7745" s="47">
        <f t="shared" si="1166"/>
        <v>171.87</v>
      </c>
      <c r="V7745" s="47">
        <f t="shared" si="1167"/>
        <v>60</v>
      </c>
      <c r="W7745" s="11"/>
    </row>
    <row r="7746" spans="1:23" x14ac:dyDescent="0.45">
      <c r="A7746" t="s">
        <v>7751</v>
      </c>
      <c r="B7746">
        <v>62.36</v>
      </c>
      <c r="D7746" s="9" t="str">
        <f>VartojimasGamyba!J7742</f>
        <v>2024-07-19-12</v>
      </c>
      <c r="E7746" s="8">
        <f>VartojimasGamyba!G7742</f>
        <v>0</v>
      </c>
      <c r="F7746" s="11"/>
      <c r="G7746" s="7">
        <f t="shared" si="1169"/>
        <v>4.2566666666666677</v>
      </c>
      <c r="H7746" s="7">
        <v>0</v>
      </c>
      <c r="I7746" s="7">
        <v>0</v>
      </c>
      <c r="J7746" s="7">
        <v>1.7989999999999999</v>
      </c>
      <c r="L7746" s="7">
        <f>VartojimasGamyba!H7742</f>
        <v>1.7989999999999999</v>
      </c>
      <c r="M7746" s="15">
        <f t="shared" si="1161"/>
        <v>0</v>
      </c>
      <c r="N7746" s="7">
        <f t="shared" si="1162"/>
        <v>-91.353219999999993</v>
      </c>
      <c r="O7746" s="7">
        <f t="shared" si="1163"/>
        <v>0</v>
      </c>
      <c r="R7746" s="7"/>
      <c r="S7746" s="47">
        <f t="shared" si="1164"/>
        <v>1.7989999999999999</v>
      </c>
      <c r="T7746" s="47">
        <f t="shared" si="1165"/>
        <v>1.7989999999999999</v>
      </c>
      <c r="U7746" s="47">
        <f t="shared" si="1166"/>
        <v>162.65</v>
      </c>
      <c r="V7746" s="47">
        <f t="shared" si="1167"/>
        <v>50.78</v>
      </c>
      <c r="W7746" s="11"/>
    </row>
    <row r="7747" spans="1:23" x14ac:dyDescent="0.45">
      <c r="A7747" t="s">
        <v>7752</v>
      </c>
      <c r="B7747">
        <v>51.86</v>
      </c>
      <c r="D7747" s="9" t="str">
        <f>VartojimasGamyba!J7743</f>
        <v>2024-07-19-13</v>
      </c>
      <c r="E7747" s="8">
        <f>VartojimasGamyba!G7743</f>
        <v>0.63700000000000001</v>
      </c>
      <c r="F7747" s="11"/>
      <c r="G7747" s="7">
        <f t="shared" si="1169"/>
        <v>5.9086666666666678</v>
      </c>
      <c r="H7747" s="7">
        <v>1.6520000000000001</v>
      </c>
      <c r="I7747" s="7">
        <v>0</v>
      </c>
      <c r="J7747" s="7">
        <v>0</v>
      </c>
      <c r="L7747" s="7">
        <f>VartojimasGamyba!H7743</f>
        <v>2.2890000000000001</v>
      </c>
      <c r="M7747" s="15">
        <f t="shared" si="1161"/>
        <v>0</v>
      </c>
      <c r="N7747" s="7">
        <f t="shared" si="1162"/>
        <v>0</v>
      </c>
      <c r="O7747" s="7">
        <f t="shared" si="1163"/>
        <v>0</v>
      </c>
      <c r="R7747" s="7"/>
      <c r="S7747" s="47">
        <f t="shared" si="1164"/>
        <v>1.6520000000000001</v>
      </c>
      <c r="T7747" s="47">
        <f t="shared" si="1165"/>
        <v>1.6520000000000001</v>
      </c>
      <c r="U7747" s="47">
        <f t="shared" si="1166"/>
        <v>152.15</v>
      </c>
      <c r="V7747" s="47">
        <f t="shared" si="1167"/>
        <v>40.28</v>
      </c>
      <c r="W7747" s="11"/>
    </row>
    <row r="7748" spans="1:23" x14ac:dyDescent="0.45">
      <c r="A7748" t="s">
        <v>7753</v>
      </c>
      <c r="B7748">
        <v>52.71</v>
      </c>
      <c r="D7748" s="9" t="str">
        <f>VartojimasGamyba!J7744</f>
        <v>2024-07-19-14</v>
      </c>
      <c r="E7748" s="8">
        <f>VartojimasGamyba!G7744</f>
        <v>0</v>
      </c>
      <c r="F7748" s="11"/>
      <c r="G7748" s="7">
        <f t="shared" si="1169"/>
        <v>5.9086666666666678</v>
      </c>
      <c r="H7748" s="7">
        <v>0</v>
      </c>
      <c r="I7748" s="7">
        <v>0</v>
      </c>
      <c r="J7748" s="7">
        <v>2.1709999999999998</v>
      </c>
      <c r="L7748" s="7">
        <f>VartojimasGamyba!H7744</f>
        <v>2.1709999999999998</v>
      </c>
      <c r="M7748" s="15">
        <f t="shared" si="1161"/>
        <v>0</v>
      </c>
      <c r="N7748" s="7">
        <f t="shared" si="1162"/>
        <v>-89.293229999999994</v>
      </c>
      <c r="O7748" s="7">
        <f t="shared" si="1163"/>
        <v>0</v>
      </c>
      <c r="R7748" s="7"/>
      <c r="S7748" s="47">
        <f t="shared" si="1164"/>
        <v>2.1709999999999998</v>
      </c>
      <c r="T7748" s="47">
        <f t="shared" si="1165"/>
        <v>2.1709999999999998</v>
      </c>
      <c r="U7748" s="47">
        <f t="shared" si="1166"/>
        <v>153</v>
      </c>
      <c r="V7748" s="47">
        <f t="shared" si="1167"/>
        <v>41.13</v>
      </c>
      <c r="W7748" s="11"/>
    </row>
    <row r="7749" spans="1:23" x14ac:dyDescent="0.45">
      <c r="A7749" t="s">
        <v>7754</v>
      </c>
      <c r="B7749">
        <v>51.97</v>
      </c>
      <c r="D7749" s="9" t="str">
        <f>VartojimasGamyba!J7745</f>
        <v>2024-07-19-15</v>
      </c>
      <c r="E7749" s="8">
        <f>VartojimasGamyba!G7745</f>
        <v>0.17699999999999999</v>
      </c>
      <c r="F7749" s="11"/>
      <c r="G7749" s="7">
        <f t="shared" si="1169"/>
        <v>6.7477777777777792</v>
      </c>
      <c r="H7749" s="7">
        <v>0.83911111111111114</v>
      </c>
      <c r="I7749" s="7">
        <v>0</v>
      </c>
      <c r="J7749" s="7">
        <v>0.28488888888888869</v>
      </c>
      <c r="L7749" s="7">
        <f>VartojimasGamyba!H7745</f>
        <v>1.3009999999999999</v>
      </c>
      <c r="M7749" s="15">
        <f t="shared" si="1161"/>
        <v>0</v>
      </c>
      <c r="N7749" s="7">
        <f t="shared" si="1162"/>
        <v>-11.506662222222214</v>
      </c>
      <c r="O7749" s="7">
        <f t="shared" si="1163"/>
        <v>0</v>
      </c>
      <c r="R7749" s="7"/>
      <c r="S7749" s="47">
        <f t="shared" si="1164"/>
        <v>1.1239999999999999</v>
      </c>
      <c r="T7749" s="47">
        <f t="shared" si="1165"/>
        <v>1.1239999999999999</v>
      </c>
      <c r="U7749" s="47">
        <f t="shared" si="1166"/>
        <v>152.26</v>
      </c>
      <c r="V7749" s="47">
        <f t="shared" si="1167"/>
        <v>40.39</v>
      </c>
      <c r="W7749" s="11"/>
    </row>
    <row r="7750" spans="1:23" x14ac:dyDescent="0.45">
      <c r="A7750" t="s">
        <v>7755</v>
      </c>
      <c r="B7750">
        <v>54.49</v>
      </c>
      <c r="D7750" s="9" t="str">
        <f>VartojimasGamyba!J7746</f>
        <v>2024-07-19-16</v>
      </c>
      <c r="E7750" s="8">
        <f>VartojimasGamyba!G7746</f>
        <v>6.5000000000000002E-2</v>
      </c>
      <c r="F7750" s="11"/>
      <c r="G7750" s="7">
        <f t="shared" si="1169"/>
        <v>6.7477777777777792</v>
      </c>
      <c r="H7750" s="7">
        <v>0</v>
      </c>
      <c r="I7750" s="7">
        <v>0</v>
      </c>
      <c r="J7750" s="7">
        <v>0.72399999999999998</v>
      </c>
      <c r="L7750" s="7">
        <f>VartojimasGamyba!H7746</f>
        <v>0.78900000000000003</v>
      </c>
      <c r="M7750" s="15">
        <f t="shared" si="1161"/>
        <v>0</v>
      </c>
      <c r="N7750" s="7">
        <f t="shared" si="1162"/>
        <v>-31.066840000000003</v>
      </c>
      <c r="O7750" s="7">
        <f t="shared" si="1163"/>
        <v>0</v>
      </c>
      <c r="R7750" s="7"/>
      <c r="S7750" s="47">
        <f t="shared" si="1164"/>
        <v>0.72399999999999998</v>
      </c>
      <c r="T7750" s="47">
        <f t="shared" si="1165"/>
        <v>0.72399999999999998</v>
      </c>
      <c r="U7750" s="47">
        <f t="shared" si="1166"/>
        <v>154.78</v>
      </c>
      <c r="V7750" s="47">
        <f t="shared" si="1167"/>
        <v>42.910000000000004</v>
      </c>
      <c r="W7750" s="11"/>
    </row>
    <row r="7751" spans="1:23" x14ac:dyDescent="0.45">
      <c r="A7751" t="s">
        <v>7756</v>
      </c>
      <c r="B7751">
        <v>72.77</v>
      </c>
      <c r="D7751" s="9" t="str">
        <f>VartojimasGamyba!J7747</f>
        <v>2024-07-19-17</v>
      </c>
      <c r="E7751" s="8">
        <f>VartojimasGamyba!G7747</f>
        <v>0.11600000000000001</v>
      </c>
      <c r="F7751" s="11"/>
      <c r="G7751" s="7">
        <f t="shared" si="1169"/>
        <v>6.7477777777777792</v>
      </c>
      <c r="H7751" s="7">
        <v>0</v>
      </c>
      <c r="I7751" s="7">
        <v>-1.3877787807814457E-17</v>
      </c>
      <c r="J7751" s="7">
        <v>8.6000000000000007E-2</v>
      </c>
      <c r="L7751" s="7">
        <f>VartojimasGamyba!H7747</f>
        <v>0.20200000000000001</v>
      </c>
      <c r="M7751" s="15">
        <f t="shared" ref="M7751:M7814" si="1170">E7751+H7751-I7751*$J$2+J7751-L7751</f>
        <v>0</v>
      </c>
      <c r="N7751" s="7">
        <f t="shared" ref="N7751:N7814" si="1171">M7751*U7751-J7751*V7751</f>
        <v>-5.26234</v>
      </c>
      <c r="O7751" s="7">
        <f t="shared" ref="O7751:O7814" si="1172">(M7751)*(B7751+$Z$21)</f>
        <v>0</v>
      </c>
      <c r="R7751" s="7"/>
      <c r="S7751" s="47">
        <f t="shared" ref="S7751:S7814" si="1173">M7751+IF((L7751-E7751)&gt;0,(L7751-E7751),0)</f>
        <v>8.6000000000000007E-2</v>
      </c>
      <c r="T7751" s="47">
        <f t="shared" ref="T7751:T7814" si="1174">IF(L7751-E7751&lt;0,0,L7751-E7751)</f>
        <v>8.6000000000000007E-2</v>
      </c>
      <c r="U7751" s="47">
        <f t="shared" ref="U7751:U7814" si="1175">B7751+$Z$21</f>
        <v>173.06</v>
      </c>
      <c r="V7751" s="47">
        <f t="shared" ref="V7751:V7814" si="1176">B7751+$Z$20</f>
        <v>61.19</v>
      </c>
      <c r="W7751" s="11"/>
    </row>
    <row r="7752" spans="1:23" x14ac:dyDescent="0.45">
      <c r="A7752" t="s">
        <v>7757</v>
      </c>
      <c r="B7752">
        <v>90.04</v>
      </c>
      <c r="D7752" s="9" t="str">
        <f>VartojimasGamyba!J7748</f>
        <v>2024-07-19-18</v>
      </c>
      <c r="E7752" s="8">
        <f>VartojimasGamyba!G7748</f>
        <v>0.41899999999999998</v>
      </c>
      <c r="F7752" s="11"/>
      <c r="G7752" s="7">
        <f t="shared" si="1169"/>
        <v>6.3000000000000016</v>
      </c>
      <c r="H7752" s="7">
        <v>0</v>
      </c>
      <c r="I7752" s="7">
        <v>0.44777777777777777</v>
      </c>
      <c r="J7752" s="7">
        <v>0</v>
      </c>
      <c r="L7752" s="7">
        <f>VartojimasGamyba!H7748</f>
        <v>1.6E-2</v>
      </c>
      <c r="M7752" s="15">
        <f t="shared" si="1170"/>
        <v>-4.163336342344337E-17</v>
      </c>
      <c r="N7752" s="7">
        <f t="shared" si="1171"/>
        <v>-7.9240780603839768E-15</v>
      </c>
      <c r="O7752" s="7">
        <f t="shared" si="1172"/>
        <v>-7.9240780603839768E-15</v>
      </c>
      <c r="R7752" s="7"/>
      <c r="S7752" s="47">
        <f t="shared" si="1173"/>
        <v>-4.163336342344337E-17</v>
      </c>
      <c r="T7752" s="47">
        <f t="shared" si="1174"/>
        <v>0</v>
      </c>
      <c r="U7752" s="47">
        <f t="shared" si="1175"/>
        <v>190.33</v>
      </c>
      <c r="V7752" s="47">
        <f t="shared" si="1176"/>
        <v>78.460000000000008</v>
      </c>
      <c r="W7752" s="11"/>
    </row>
    <row r="7753" spans="1:23" x14ac:dyDescent="0.45">
      <c r="A7753" t="s">
        <v>7758</v>
      </c>
      <c r="B7753">
        <v>148.27000000000001</v>
      </c>
      <c r="D7753" s="9" t="str">
        <f>VartojimasGamyba!J7749</f>
        <v>2024-07-19-19</v>
      </c>
      <c r="E7753" s="8">
        <f>VartojimasGamyba!G7749</f>
        <v>0.27900000000000003</v>
      </c>
      <c r="F7753" s="11"/>
      <c r="G7753" s="7">
        <f t="shared" si="1169"/>
        <v>5.990000000000002</v>
      </c>
      <c r="H7753" s="7">
        <v>0</v>
      </c>
      <c r="I7753" s="7">
        <v>0.31000000000000005</v>
      </c>
      <c r="J7753" s="7">
        <v>0</v>
      </c>
      <c r="L7753" s="7">
        <f>VartojimasGamyba!H7749</f>
        <v>0</v>
      </c>
      <c r="M7753" s="15">
        <f t="shared" si="1170"/>
        <v>-5.5511151231257827E-17</v>
      </c>
      <c r="N7753" s="7">
        <f t="shared" si="1171"/>
        <v>-1.3797851750041446E-14</v>
      </c>
      <c r="O7753" s="7">
        <f t="shared" si="1172"/>
        <v>-1.3797851750041446E-14</v>
      </c>
      <c r="R7753" s="7"/>
      <c r="S7753" s="47">
        <f t="shared" si="1173"/>
        <v>-5.5511151231257827E-17</v>
      </c>
      <c r="T7753" s="47">
        <f t="shared" si="1174"/>
        <v>0</v>
      </c>
      <c r="U7753" s="47">
        <f t="shared" si="1175"/>
        <v>248.56</v>
      </c>
      <c r="V7753" s="47">
        <f t="shared" si="1176"/>
        <v>136.69</v>
      </c>
      <c r="W7753" s="11"/>
    </row>
    <row r="7754" spans="1:23" x14ac:dyDescent="0.45">
      <c r="A7754" t="s">
        <v>7759</v>
      </c>
      <c r="B7754">
        <v>180.03</v>
      </c>
      <c r="D7754" s="9" t="str">
        <f>VartojimasGamyba!J7750</f>
        <v>2024-07-19-20</v>
      </c>
      <c r="E7754" s="8">
        <f>VartojimasGamyba!G7750</f>
        <v>0.30199999999999999</v>
      </c>
      <c r="F7754" s="11"/>
      <c r="G7754" s="7">
        <f t="shared" si="1169"/>
        <v>5.6544444444444464</v>
      </c>
      <c r="H7754" s="7">
        <v>0</v>
      </c>
      <c r="I7754" s="7">
        <v>0.33555555555555555</v>
      </c>
      <c r="J7754" s="7">
        <v>0</v>
      </c>
      <c r="L7754" s="7">
        <f>VartojimasGamyba!H7750</f>
        <v>0</v>
      </c>
      <c r="M7754" s="15">
        <f t="shared" si="1170"/>
        <v>0</v>
      </c>
      <c r="N7754" s="7">
        <f t="shared" si="1171"/>
        <v>0</v>
      </c>
      <c r="O7754" s="7">
        <f t="shared" si="1172"/>
        <v>0</v>
      </c>
      <c r="P7754" s="7" t="s">
        <v>8873</v>
      </c>
      <c r="R7754" s="7"/>
      <c r="S7754" s="47">
        <f t="shared" si="1173"/>
        <v>0</v>
      </c>
      <c r="T7754" s="47">
        <f t="shared" si="1174"/>
        <v>0</v>
      </c>
      <c r="U7754" s="47">
        <f t="shared" si="1175"/>
        <v>280.32</v>
      </c>
      <c r="V7754" s="47">
        <f t="shared" si="1176"/>
        <v>168.45</v>
      </c>
      <c r="W7754" s="11"/>
    </row>
    <row r="7755" spans="1:23" x14ac:dyDescent="0.45">
      <c r="A7755" t="s">
        <v>7760</v>
      </c>
      <c r="B7755">
        <v>182.08</v>
      </c>
      <c r="D7755" s="9" t="str">
        <f>VartojimasGamyba!J7751</f>
        <v>2024-07-19-21</v>
      </c>
      <c r="E7755" s="8">
        <f>VartojimasGamyba!G7751</f>
        <v>0.3</v>
      </c>
      <c r="F7755" s="11"/>
      <c r="G7755" s="7">
        <f t="shared" si="1169"/>
        <v>5.3211111111111133</v>
      </c>
      <c r="H7755" s="7">
        <v>0</v>
      </c>
      <c r="I7755" s="7">
        <v>0.33333333333333331</v>
      </c>
      <c r="J7755" s="7">
        <v>0</v>
      </c>
      <c r="L7755" s="7">
        <f>VartojimasGamyba!H7751</f>
        <v>0</v>
      </c>
      <c r="M7755" s="15">
        <f t="shared" si="1170"/>
        <v>0</v>
      </c>
      <c r="N7755" s="7">
        <f t="shared" si="1171"/>
        <v>0</v>
      </c>
      <c r="O7755" s="7">
        <f t="shared" si="1172"/>
        <v>0</v>
      </c>
      <c r="P7755" s="7">
        <f>SUM(N7734:N7757)</f>
        <v>-1392.094222222222</v>
      </c>
      <c r="R7755" s="7"/>
      <c r="S7755" s="47">
        <f t="shared" si="1173"/>
        <v>0</v>
      </c>
      <c r="T7755" s="47">
        <f t="shared" si="1174"/>
        <v>0</v>
      </c>
      <c r="U7755" s="47">
        <f t="shared" si="1175"/>
        <v>282.37</v>
      </c>
      <c r="V7755" s="47">
        <f t="shared" si="1176"/>
        <v>170.5</v>
      </c>
      <c r="W7755" s="11"/>
    </row>
    <row r="7756" spans="1:23" x14ac:dyDescent="0.45">
      <c r="A7756" t="s">
        <v>7761</v>
      </c>
      <c r="B7756">
        <v>180.05</v>
      </c>
      <c r="D7756" s="9" t="str">
        <f>VartojimasGamyba!J7752</f>
        <v>2024-07-19-22</v>
      </c>
      <c r="E7756" s="8">
        <f>VartojimasGamyba!G7752</f>
        <v>0.155</v>
      </c>
      <c r="F7756" s="11"/>
      <c r="G7756" s="7">
        <f t="shared" si="1169"/>
        <v>5.1488888888888908</v>
      </c>
      <c r="H7756" s="7">
        <v>0</v>
      </c>
      <c r="I7756" s="7">
        <v>0.17222222222222222</v>
      </c>
      <c r="J7756" s="7">
        <v>0</v>
      </c>
      <c r="L7756" s="7">
        <f>VartojimasGamyba!H7752</f>
        <v>0</v>
      </c>
      <c r="M7756" s="15">
        <f t="shared" si="1170"/>
        <v>0</v>
      </c>
      <c r="N7756" s="7">
        <f t="shared" si="1171"/>
        <v>0</v>
      </c>
      <c r="O7756" s="7">
        <f t="shared" si="1172"/>
        <v>0</v>
      </c>
      <c r="P7756" s="7" t="s">
        <v>8872</v>
      </c>
      <c r="R7756" s="7"/>
      <c r="S7756" s="47">
        <f t="shared" si="1173"/>
        <v>0</v>
      </c>
      <c r="T7756" s="47">
        <f t="shared" si="1174"/>
        <v>0</v>
      </c>
      <c r="U7756" s="47">
        <f t="shared" si="1175"/>
        <v>280.34000000000003</v>
      </c>
      <c r="V7756" s="47">
        <f t="shared" si="1176"/>
        <v>168.47</v>
      </c>
      <c r="W7756" s="11"/>
    </row>
    <row r="7757" spans="1:23" x14ac:dyDescent="0.45">
      <c r="A7757" t="s">
        <v>7762</v>
      </c>
      <c r="B7757">
        <v>123.11</v>
      </c>
      <c r="D7757" s="9" t="str">
        <f>VartojimasGamyba!J7753</f>
        <v>2024-07-19-23</v>
      </c>
      <c r="E7757" s="8">
        <f>VartojimasGamyba!G7753</f>
        <v>0.13400000000000001</v>
      </c>
      <c r="F7757" s="11"/>
      <c r="G7757" s="7">
        <f t="shared" si="1169"/>
        <v>5.0000000000000018</v>
      </c>
      <c r="H7757" s="7">
        <v>0</v>
      </c>
      <c r="I7757" s="7">
        <v>0.1488888888888889</v>
      </c>
      <c r="J7757" s="7">
        <v>0</v>
      </c>
      <c r="L7757" s="7">
        <f>VartojimasGamyba!H7753</f>
        <v>0</v>
      </c>
      <c r="M7757" s="15">
        <f t="shared" si="1170"/>
        <v>0</v>
      </c>
      <c r="N7757" s="7">
        <f t="shared" si="1171"/>
        <v>0</v>
      </c>
      <c r="O7757" s="7">
        <f t="shared" si="1172"/>
        <v>0</v>
      </c>
      <c r="P7757" s="7">
        <f>SUM(O7734:O7757)</f>
        <v>1.4611910639783511E-13</v>
      </c>
      <c r="Q7757" s="7">
        <f>SUMPRODUCT(B7734:B7757,E7734:E7757)+SUM(E7734:E7757)*$Z$21-SUMPRODUCT(B7734:B7757,L7734:L7757)+SUM(L7734:L7757)*ABS($Z$20)</f>
        <v>-562.39184999999998</v>
      </c>
      <c r="R7757" s="7"/>
      <c r="S7757" s="47">
        <f t="shared" si="1173"/>
        <v>0</v>
      </c>
      <c r="T7757" s="47">
        <f t="shared" si="1174"/>
        <v>0</v>
      </c>
      <c r="U7757" s="47">
        <f t="shared" si="1175"/>
        <v>223.4</v>
      </c>
      <c r="V7757" s="47">
        <f t="shared" si="1176"/>
        <v>111.53</v>
      </c>
      <c r="W7757" s="11">
        <f>IF(P7757&lt;&gt;Q7757,1,0)</f>
        <v>1</v>
      </c>
    </row>
    <row r="7758" spans="1:23" x14ac:dyDescent="0.45">
      <c r="A7758" t="s">
        <v>7763</v>
      </c>
      <c r="B7758">
        <v>101.28</v>
      </c>
      <c r="D7758" s="1" t="str">
        <f>VartojimasGamyba!J7754</f>
        <v>2024-07-20-00</v>
      </c>
      <c r="E7758" s="7">
        <f>VartojimasGamyba!G7754</f>
        <v>0.11799999999999999</v>
      </c>
      <c r="F7758" s="11"/>
      <c r="G7758" s="12">
        <f>G7757+H7758-I7758</f>
        <v>4.8688888888888906</v>
      </c>
      <c r="H7758" s="12">
        <v>0</v>
      </c>
      <c r="I7758" s="12">
        <v>0.13111111111111112</v>
      </c>
      <c r="J7758" s="12">
        <v>0</v>
      </c>
      <c r="K7758" s="12"/>
      <c r="L7758" s="12">
        <f>VartojimasGamyba!H7754</f>
        <v>0</v>
      </c>
      <c r="M7758" s="19">
        <f t="shared" si="1170"/>
        <v>-1.3877787807814457E-17</v>
      </c>
      <c r="N7758" s="7">
        <f t="shared" si="1171"/>
        <v>-2.79734568842116E-15</v>
      </c>
      <c r="O7758" s="7">
        <f t="shared" si="1172"/>
        <v>-2.79734568842116E-15</v>
      </c>
      <c r="R7758" s="20" t="s">
        <v>8783</v>
      </c>
      <c r="S7758" s="47">
        <f t="shared" si="1173"/>
        <v>-1.3877787807814457E-17</v>
      </c>
      <c r="T7758" s="47">
        <f t="shared" si="1174"/>
        <v>0</v>
      </c>
      <c r="U7758" s="47">
        <f t="shared" si="1175"/>
        <v>201.57</v>
      </c>
      <c r="V7758" s="47">
        <f t="shared" si="1176"/>
        <v>89.7</v>
      </c>
      <c r="W7758" s="11"/>
    </row>
    <row r="7759" spans="1:23" x14ac:dyDescent="0.45">
      <c r="A7759" t="s">
        <v>7764</v>
      </c>
      <c r="B7759">
        <v>103.4</v>
      </c>
      <c r="D7759" s="1" t="str">
        <f>VartojimasGamyba!J7755</f>
        <v>2024-07-20-01</v>
      </c>
      <c r="E7759" s="7">
        <f>VartojimasGamyba!G7755</f>
        <v>0.27200000000000002</v>
      </c>
      <c r="F7759" s="11"/>
      <c r="G7759" s="12">
        <f t="shared" ref="G7759:G7781" si="1177">G7758+H7759-I7759</f>
        <v>4.5666666666666682</v>
      </c>
      <c r="H7759" s="12">
        <v>0</v>
      </c>
      <c r="I7759" s="12">
        <v>0.30222222222222228</v>
      </c>
      <c r="J7759" s="12">
        <v>0</v>
      </c>
      <c r="K7759" s="12"/>
      <c r="L7759" s="12">
        <f>VartojimasGamyba!H7755</f>
        <v>0</v>
      </c>
      <c r="M7759" s="19">
        <f t="shared" si="1170"/>
        <v>-5.5511151231257827E-17</v>
      </c>
      <c r="N7759" s="7">
        <f t="shared" si="1171"/>
        <v>-1.1307066394294907E-14</v>
      </c>
      <c r="O7759" s="7">
        <f t="shared" si="1172"/>
        <v>-1.1307066394294907E-14</v>
      </c>
      <c r="R7759" s="7"/>
      <c r="S7759" s="47">
        <f t="shared" si="1173"/>
        <v>-5.5511151231257827E-17</v>
      </c>
      <c r="T7759" s="47">
        <f t="shared" si="1174"/>
        <v>0</v>
      </c>
      <c r="U7759" s="47">
        <f t="shared" si="1175"/>
        <v>203.69</v>
      </c>
      <c r="V7759" s="47">
        <f t="shared" si="1176"/>
        <v>91.820000000000007</v>
      </c>
      <c r="W7759" s="11"/>
    </row>
    <row r="7760" spans="1:23" x14ac:dyDescent="0.45">
      <c r="A7760" t="s">
        <v>7765</v>
      </c>
      <c r="B7760">
        <v>102</v>
      </c>
      <c r="D7760" s="1" t="str">
        <f>VartojimasGamyba!J7756</f>
        <v>2024-07-20-02</v>
      </c>
      <c r="E7760" s="7">
        <f>VartojimasGamyba!G7756</f>
        <v>0.18099999999999999</v>
      </c>
      <c r="F7760" s="11"/>
      <c r="G7760" s="12">
        <f t="shared" si="1177"/>
        <v>4.366666666666668</v>
      </c>
      <c r="H7760" s="12">
        <v>0</v>
      </c>
      <c r="I7760" s="12">
        <v>0.19999999999999996</v>
      </c>
      <c r="J7760" s="12">
        <v>0</v>
      </c>
      <c r="K7760" s="12"/>
      <c r="L7760" s="12">
        <f>VartojimasGamyba!H7756</f>
        <v>1E-3</v>
      </c>
      <c r="M7760" s="19">
        <f t="shared" si="1170"/>
        <v>2.8622937353617317E-17</v>
      </c>
      <c r="N7760" s="7">
        <f t="shared" si="1171"/>
        <v>5.7901339972632476E-15</v>
      </c>
      <c r="O7760" s="7">
        <f t="shared" si="1172"/>
        <v>5.7901339972632476E-15</v>
      </c>
      <c r="R7760" s="7"/>
      <c r="S7760" s="47">
        <f t="shared" si="1173"/>
        <v>2.8622937353617317E-17</v>
      </c>
      <c r="T7760" s="47">
        <f t="shared" si="1174"/>
        <v>0</v>
      </c>
      <c r="U7760" s="47">
        <f t="shared" si="1175"/>
        <v>202.29000000000002</v>
      </c>
      <c r="V7760" s="47">
        <f t="shared" si="1176"/>
        <v>90.42</v>
      </c>
      <c r="W7760" s="11"/>
    </row>
    <row r="7761" spans="1:23" x14ac:dyDescent="0.45">
      <c r="A7761" t="s">
        <v>7766</v>
      </c>
      <c r="B7761">
        <v>94.59</v>
      </c>
      <c r="D7761" s="1" t="str">
        <f>VartojimasGamyba!J7757</f>
        <v>2024-07-20-03</v>
      </c>
      <c r="E7761" s="7">
        <f>VartojimasGamyba!G7757</f>
        <v>0.13900000000000001</v>
      </c>
      <c r="F7761" s="11"/>
      <c r="G7761" s="12">
        <f t="shared" si="1177"/>
        <v>3.3205555555555559</v>
      </c>
      <c r="H7761" s="12">
        <v>8.3950000000000298</v>
      </c>
      <c r="I7761" s="12">
        <v>9.4411111111111428</v>
      </c>
      <c r="J7761" s="12">
        <v>0</v>
      </c>
      <c r="K7761" s="12"/>
      <c r="L7761" s="12">
        <f>VartojimasGamyba!H7757</f>
        <v>3.6999999999999998E-2</v>
      </c>
      <c r="M7761" s="19">
        <f t="shared" si="1170"/>
        <v>8.1185058675714572E-16</v>
      </c>
      <c r="N7761" s="7">
        <f t="shared" si="1171"/>
        <v>1.5821344234723255E-13</v>
      </c>
      <c r="O7761" s="7">
        <f t="shared" si="1172"/>
        <v>1.5821344234723255E-13</v>
      </c>
      <c r="R7761" s="7"/>
      <c r="S7761" s="47">
        <f t="shared" si="1173"/>
        <v>8.1185058675714572E-16</v>
      </c>
      <c r="T7761" s="47">
        <f t="shared" si="1174"/>
        <v>0</v>
      </c>
      <c r="U7761" s="47">
        <f t="shared" si="1175"/>
        <v>194.88</v>
      </c>
      <c r="V7761" s="47">
        <f t="shared" si="1176"/>
        <v>83.01</v>
      </c>
      <c r="W7761" s="11"/>
    </row>
    <row r="7762" spans="1:23" x14ac:dyDescent="0.45">
      <c r="A7762" t="s">
        <v>7767</v>
      </c>
      <c r="B7762">
        <v>95.54</v>
      </c>
      <c r="D7762" s="1" t="str">
        <f>VartojimasGamyba!J7758</f>
        <v>2024-07-20-04</v>
      </c>
      <c r="E7762" s="7">
        <f>VartojimasGamyba!G7758</f>
        <v>0.13900000000000001</v>
      </c>
      <c r="F7762" s="11"/>
      <c r="G7762" s="12">
        <f t="shared" si="1177"/>
        <v>3.3205555555555559</v>
      </c>
      <c r="H7762" s="12">
        <v>2.7755575615628914E-17</v>
      </c>
      <c r="I7762" s="12">
        <v>0</v>
      </c>
      <c r="J7762" s="12">
        <v>0.17299999999999999</v>
      </c>
      <c r="K7762" s="12"/>
      <c r="L7762" s="12">
        <f>VartojimasGamyba!H7758</f>
        <v>0.312</v>
      </c>
      <c r="M7762" s="19">
        <f t="shared" si="1170"/>
        <v>0</v>
      </c>
      <c r="N7762" s="7">
        <f t="shared" si="1171"/>
        <v>-14.525080000000001</v>
      </c>
      <c r="O7762" s="7">
        <f t="shared" si="1172"/>
        <v>0</v>
      </c>
      <c r="R7762" s="7"/>
      <c r="S7762" s="47">
        <f t="shared" si="1173"/>
        <v>0.17299999999999999</v>
      </c>
      <c r="T7762" s="47">
        <f t="shared" si="1174"/>
        <v>0.17299999999999999</v>
      </c>
      <c r="U7762" s="47">
        <f t="shared" si="1175"/>
        <v>195.83</v>
      </c>
      <c r="V7762" s="47">
        <f t="shared" si="1176"/>
        <v>83.960000000000008</v>
      </c>
      <c r="W7762" s="11"/>
    </row>
    <row r="7763" spans="1:23" x14ac:dyDescent="0.45">
      <c r="A7763" t="s">
        <v>7768</v>
      </c>
      <c r="B7763">
        <v>98.06</v>
      </c>
      <c r="D7763" s="1" t="str">
        <f>VartojimasGamyba!J7759</f>
        <v>2024-07-20-05</v>
      </c>
      <c r="E7763" s="7">
        <f>VartojimasGamyba!G7759</f>
        <v>0</v>
      </c>
      <c r="F7763" s="11"/>
      <c r="G7763" s="12">
        <f t="shared" si="1177"/>
        <v>3.3205555555555559</v>
      </c>
      <c r="H7763" s="12">
        <v>0</v>
      </c>
      <c r="I7763" s="12">
        <v>0</v>
      </c>
      <c r="J7763" s="12">
        <v>1.121</v>
      </c>
      <c r="K7763" s="12"/>
      <c r="L7763" s="12">
        <f>VartojimasGamyba!H7759</f>
        <v>1.121</v>
      </c>
      <c r="M7763" s="19">
        <f t="shared" si="1170"/>
        <v>0</v>
      </c>
      <c r="N7763" s="7">
        <f t="shared" si="1171"/>
        <v>-96.94408</v>
      </c>
      <c r="O7763" s="7">
        <f t="shared" si="1172"/>
        <v>0</v>
      </c>
      <c r="R7763" s="7"/>
      <c r="S7763" s="47">
        <f t="shared" si="1173"/>
        <v>1.121</v>
      </c>
      <c r="T7763" s="47">
        <f t="shared" si="1174"/>
        <v>1.121</v>
      </c>
      <c r="U7763" s="47">
        <f t="shared" si="1175"/>
        <v>198.35000000000002</v>
      </c>
      <c r="V7763" s="47">
        <f t="shared" si="1176"/>
        <v>86.48</v>
      </c>
      <c r="W7763" s="11"/>
    </row>
    <row r="7764" spans="1:23" x14ac:dyDescent="0.45">
      <c r="A7764" t="s">
        <v>7769</v>
      </c>
      <c r="B7764">
        <v>95.78</v>
      </c>
      <c r="D7764" s="1" t="str">
        <f>VartojimasGamyba!J7760</f>
        <v>2024-07-20-06</v>
      </c>
      <c r="E7764" s="7">
        <f>VartojimasGamyba!G7760</f>
        <v>0</v>
      </c>
      <c r="F7764" s="11"/>
      <c r="G7764" s="12">
        <f t="shared" si="1177"/>
        <v>3.3205555555555559</v>
      </c>
      <c r="H7764" s="12">
        <v>0</v>
      </c>
      <c r="I7764" s="12">
        <v>0</v>
      </c>
      <c r="J7764" s="12">
        <v>1.7669999999999999</v>
      </c>
      <c r="K7764" s="12"/>
      <c r="L7764" s="12">
        <f>VartojimasGamyba!H7760</f>
        <v>1.7669999999999999</v>
      </c>
      <c r="M7764" s="19">
        <f t="shared" si="1170"/>
        <v>0</v>
      </c>
      <c r="N7764" s="7">
        <f t="shared" si="1171"/>
        <v>-148.78139999999999</v>
      </c>
      <c r="O7764" s="7">
        <f t="shared" si="1172"/>
        <v>0</v>
      </c>
      <c r="R7764" s="7"/>
      <c r="S7764" s="47">
        <f t="shared" si="1173"/>
        <v>1.7669999999999999</v>
      </c>
      <c r="T7764" s="47">
        <f t="shared" si="1174"/>
        <v>1.7669999999999999</v>
      </c>
      <c r="U7764" s="47">
        <f t="shared" si="1175"/>
        <v>196.07</v>
      </c>
      <c r="V7764" s="47">
        <f t="shared" si="1176"/>
        <v>84.2</v>
      </c>
      <c r="W7764" s="11"/>
    </row>
    <row r="7765" spans="1:23" x14ac:dyDescent="0.45">
      <c r="A7765" t="s">
        <v>7770</v>
      </c>
      <c r="B7765">
        <v>92.85</v>
      </c>
      <c r="D7765" s="1" t="str">
        <f>VartojimasGamyba!J7761</f>
        <v>2024-07-20-07</v>
      </c>
      <c r="E7765" s="7">
        <f>VartojimasGamyba!G7761</f>
        <v>0</v>
      </c>
      <c r="F7765" s="11"/>
      <c r="G7765" s="12">
        <f t="shared" si="1177"/>
        <v>3.3205555555555559</v>
      </c>
      <c r="H7765" s="12">
        <v>0</v>
      </c>
      <c r="I7765" s="12">
        <v>0</v>
      </c>
      <c r="J7765" s="12">
        <v>2.7909999999999999</v>
      </c>
      <c r="K7765" s="12"/>
      <c r="L7765" s="12">
        <f>VartojimasGamyba!H7761</f>
        <v>2.7909999999999999</v>
      </c>
      <c r="M7765" s="19">
        <f t="shared" si="1170"/>
        <v>0</v>
      </c>
      <c r="N7765" s="7">
        <f t="shared" si="1171"/>
        <v>-226.82456999999999</v>
      </c>
      <c r="O7765" s="7">
        <f t="shared" si="1172"/>
        <v>0</v>
      </c>
      <c r="R7765" s="7"/>
      <c r="S7765" s="47">
        <f t="shared" si="1173"/>
        <v>2.7909999999999999</v>
      </c>
      <c r="T7765" s="47">
        <f t="shared" si="1174"/>
        <v>2.7909999999999999</v>
      </c>
      <c r="U7765" s="47">
        <f t="shared" si="1175"/>
        <v>193.14</v>
      </c>
      <c r="V7765" s="47">
        <f t="shared" si="1176"/>
        <v>81.27</v>
      </c>
      <c r="W7765" s="11"/>
    </row>
    <row r="7766" spans="1:23" x14ac:dyDescent="0.45">
      <c r="A7766" t="s">
        <v>7771</v>
      </c>
      <c r="B7766">
        <v>86.69</v>
      </c>
      <c r="D7766" s="1" t="str">
        <f>VartojimasGamyba!J7762</f>
        <v>2024-07-20-08</v>
      </c>
      <c r="E7766" s="7">
        <f>VartojimasGamyba!G7762</f>
        <v>0</v>
      </c>
      <c r="F7766" s="11"/>
      <c r="G7766" s="12">
        <f t="shared" si="1177"/>
        <v>3.3205555555555559</v>
      </c>
      <c r="H7766" s="12">
        <v>0</v>
      </c>
      <c r="I7766" s="12">
        <v>0</v>
      </c>
      <c r="J7766" s="12">
        <v>3.399</v>
      </c>
      <c r="K7766" s="12"/>
      <c r="L7766" s="12">
        <f>VartojimasGamyba!H7762</f>
        <v>3.399</v>
      </c>
      <c r="M7766" s="19">
        <f t="shared" si="1170"/>
        <v>0</v>
      </c>
      <c r="N7766" s="7">
        <f t="shared" si="1171"/>
        <v>-255.29889</v>
      </c>
      <c r="O7766" s="7">
        <f t="shared" si="1172"/>
        <v>0</v>
      </c>
      <c r="R7766" s="7"/>
      <c r="S7766" s="47">
        <f t="shared" si="1173"/>
        <v>3.399</v>
      </c>
      <c r="T7766" s="47">
        <f t="shared" si="1174"/>
        <v>3.399</v>
      </c>
      <c r="U7766" s="47">
        <f t="shared" si="1175"/>
        <v>186.98000000000002</v>
      </c>
      <c r="V7766" s="47">
        <f t="shared" si="1176"/>
        <v>75.11</v>
      </c>
      <c r="W7766" s="11"/>
    </row>
    <row r="7767" spans="1:23" x14ac:dyDescent="0.45">
      <c r="A7767" t="s">
        <v>7772</v>
      </c>
      <c r="B7767">
        <v>68.2</v>
      </c>
      <c r="D7767" s="1" t="str">
        <f>VartojimasGamyba!J7763</f>
        <v>2024-07-20-09</v>
      </c>
      <c r="E7767" s="7">
        <f>VartojimasGamyba!G7763</f>
        <v>2.0739999999999998</v>
      </c>
      <c r="F7767" s="11"/>
      <c r="G7767" s="12">
        <f t="shared" si="1177"/>
        <v>3.3205555555555559</v>
      </c>
      <c r="H7767" s="12">
        <v>0</v>
      </c>
      <c r="I7767" s="12">
        <v>0</v>
      </c>
      <c r="J7767" s="12">
        <v>0.80600000000000005</v>
      </c>
      <c r="K7767" s="12"/>
      <c r="L7767" s="12">
        <f>VartojimasGamyba!H7763</f>
        <v>2.88</v>
      </c>
      <c r="M7767" s="19">
        <f t="shared" si="1170"/>
        <v>0</v>
      </c>
      <c r="N7767" s="7">
        <f t="shared" si="1171"/>
        <v>-45.635720000000006</v>
      </c>
      <c r="O7767" s="7">
        <f t="shared" si="1172"/>
        <v>0</v>
      </c>
      <c r="R7767" s="7"/>
      <c r="S7767" s="47">
        <f t="shared" si="1173"/>
        <v>0.80600000000000005</v>
      </c>
      <c r="T7767" s="47">
        <f t="shared" si="1174"/>
        <v>0.80600000000000005</v>
      </c>
      <c r="U7767" s="47">
        <f t="shared" si="1175"/>
        <v>168.49</v>
      </c>
      <c r="V7767" s="47">
        <f t="shared" si="1176"/>
        <v>56.620000000000005</v>
      </c>
      <c r="W7767" s="11"/>
    </row>
    <row r="7768" spans="1:23" x14ac:dyDescent="0.45">
      <c r="A7768" t="s">
        <v>7773</v>
      </c>
      <c r="B7768">
        <v>49.72</v>
      </c>
      <c r="D7768" s="1" t="str">
        <f>VartojimasGamyba!J7764</f>
        <v>2024-07-20-10</v>
      </c>
      <c r="E7768" s="7">
        <f>VartojimasGamyba!G7764</f>
        <v>0.84599999999999997</v>
      </c>
      <c r="F7768" s="11"/>
      <c r="G7768" s="12">
        <f t="shared" si="1177"/>
        <v>3.3205555555555559</v>
      </c>
      <c r="H7768" s="12">
        <v>0</v>
      </c>
      <c r="I7768" s="12">
        <v>0</v>
      </c>
      <c r="J7768" s="12">
        <v>2.6949999999999998</v>
      </c>
      <c r="K7768" s="12"/>
      <c r="L7768" s="12">
        <f>VartojimasGamyba!H7764</f>
        <v>3.5409999999999999</v>
      </c>
      <c r="M7768" s="19">
        <f t="shared" si="1170"/>
        <v>0</v>
      </c>
      <c r="N7768" s="7">
        <f t="shared" si="1171"/>
        <v>-102.7873</v>
      </c>
      <c r="O7768" s="7">
        <f t="shared" si="1172"/>
        <v>0</v>
      </c>
      <c r="R7768" s="7"/>
      <c r="S7768" s="47">
        <f t="shared" si="1173"/>
        <v>2.6949999999999998</v>
      </c>
      <c r="T7768" s="47">
        <f t="shared" si="1174"/>
        <v>2.6949999999999998</v>
      </c>
      <c r="U7768" s="47">
        <f t="shared" si="1175"/>
        <v>150.01</v>
      </c>
      <c r="V7768" s="47">
        <f t="shared" si="1176"/>
        <v>38.14</v>
      </c>
      <c r="W7768" s="11"/>
    </row>
    <row r="7769" spans="1:23" x14ac:dyDescent="0.45">
      <c r="A7769" t="s">
        <v>7774</v>
      </c>
      <c r="B7769">
        <v>15.9</v>
      </c>
      <c r="D7769" s="1" t="str">
        <f>VartojimasGamyba!J7765</f>
        <v>2024-07-20-11</v>
      </c>
      <c r="E7769" s="7">
        <f>VartojimasGamyba!G7765</f>
        <v>0</v>
      </c>
      <c r="F7769" s="11"/>
      <c r="G7769" s="12">
        <f t="shared" si="1177"/>
        <v>3.3205555555555559</v>
      </c>
      <c r="H7769" s="12">
        <v>0</v>
      </c>
      <c r="I7769" s="12">
        <v>0</v>
      </c>
      <c r="J7769" s="12">
        <v>4.0449999999999999</v>
      </c>
      <c r="K7769" s="12"/>
      <c r="L7769" s="12">
        <f>VartojimasGamyba!H7765</f>
        <v>4.0449999999999999</v>
      </c>
      <c r="M7769" s="19">
        <f t="shared" si="1170"/>
        <v>0</v>
      </c>
      <c r="N7769" s="7">
        <f t="shared" si="1171"/>
        <v>-17.474399999999999</v>
      </c>
      <c r="O7769" s="7">
        <f t="shared" si="1172"/>
        <v>0</v>
      </c>
      <c r="R7769" s="7"/>
      <c r="S7769" s="47">
        <f t="shared" si="1173"/>
        <v>4.0449999999999999</v>
      </c>
      <c r="T7769" s="47">
        <f t="shared" si="1174"/>
        <v>4.0449999999999999</v>
      </c>
      <c r="U7769" s="47">
        <f t="shared" si="1175"/>
        <v>116.19000000000001</v>
      </c>
      <c r="V7769" s="47">
        <f t="shared" si="1176"/>
        <v>4.32</v>
      </c>
      <c r="W7769" s="11"/>
    </row>
    <row r="7770" spans="1:23" x14ac:dyDescent="0.45">
      <c r="A7770" t="s">
        <v>7775</v>
      </c>
      <c r="B7770">
        <v>10.91</v>
      </c>
      <c r="D7770" s="1" t="str">
        <f>VartojimasGamyba!J7766</f>
        <v>2024-07-20-12</v>
      </c>
      <c r="E7770" s="7">
        <f>VartojimasGamyba!G7766</f>
        <v>0</v>
      </c>
      <c r="F7770" s="11"/>
      <c r="G7770" s="12">
        <f t="shared" si="1177"/>
        <v>7.0055555555555564</v>
      </c>
      <c r="H7770" s="12">
        <v>3.6850000000000001</v>
      </c>
      <c r="I7770" s="12">
        <v>0</v>
      </c>
      <c r="J7770" s="12">
        <v>0</v>
      </c>
      <c r="K7770" s="12"/>
      <c r="L7770" s="12">
        <f>VartojimasGamyba!H7766</f>
        <v>3.6850000000000001</v>
      </c>
      <c r="M7770" s="19">
        <f t="shared" si="1170"/>
        <v>0</v>
      </c>
      <c r="N7770" s="7">
        <f t="shared" si="1171"/>
        <v>0</v>
      </c>
      <c r="O7770" s="7">
        <f t="shared" si="1172"/>
        <v>0</v>
      </c>
      <c r="R7770" s="7"/>
      <c r="S7770" s="47">
        <f t="shared" si="1173"/>
        <v>3.6850000000000001</v>
      </c>
      <c r="T7770" s="47">
        <f t="shared" si="1174"/>
        <v>3.6850000000000001</v>
      </c>
      <c r="U7770" s="47">
        <f t="shared" si="1175"/>
        <v>111.2</v>
      </c>
      <c r="V7770" s="47">
        <f t="shared" si="1176"/>
        <v>-0.66999999999999993</v>
      </c>
      <c r="W7770" s="11"/>
    </row>
    <row r="7771" spans="1:23" x14ac:dyDescent="0.45">
      <c r="A7771" t="s">
        <v>7776</v>
      </c>
      <c r="B7771">
        <v>15.76</v>
      </c>
      <c r="D7771" s="1" t="str">
        <f>VartojimasGamyba!J7767</f>
        <v>2024-07-20-13</v>
      </c>
      <c r="E7771" s="7">
        <f>VartojimasGamyba!G7767</f>
        <v>0</v>
      </c>
      <c r="F7771" s="11"/>
      <c r="G7771" s="12">
        <f t="shared" si="1177"/>
        <v>7.0055555555555564</v>
      </c>
      <c r="H7771" s="12">
        <v>0</v>
      </c>
      <c r="I7771" s="12">
        <v>0</v>
      </c>
      <c r="J7771" s="12">
        <v>3.2370000000000001</v>
      </c>
      <c r="K7771" s="12"/>
      <c r="L7771" s="12">
        <f>VartojimasGamyba!H7767</f>
        <v>3.2370000000000001</v>
      </c>
      <c r="M7771" s="19">
        <f t="shared" si="1170"/>
        <v>0</v>
      </c>
      <c r="N7771" s="7">
        <f t="shared" si="1171"/>
        <v>-13.530659999999999</v>
      </c>
      <c r="O7771" s="7">
        <f t="shared" si="1172"/>
        <v>0</v>
      </c>
      <c r="R7771" s="7"/>
      <c r="S7771" s="47">
        <f t="shared" si="1173"/>
        <v>3.2370000000000001</v>
      </c>
      <c r="T7771" s="47">
        <f t="shared" si="1174"/>
        <v>3.2370000000000001</v>
      </c>
      <c r="U7771" s="47">
        <f t="shared" si="1175"/>
        <v>116.05000000000001</v>
      </c>
      <c r="V7771" s="47">
        <f t="shared" si="1176"/>
        <v>4.18</v>
      </c>
      <c r="W7771" s="11"/>
    </row>
    <row r="7772" spans="1:23" x14ac:dyDescent="0.45">
      <c r="A7772" t="s">
        <v>7777</v>
      </c>
      <c r="B7772">
        <v>23.24</v>
      </c>
      <c r="D7772" s="1" t="str">
        <f>VartojimasGamyba!J7768</f>
        <v>2024-07-20-14</v>
      </c>
      <c r="E7772" s="7">
        <f>VartojimasGamyba!G7768</f>
        <v>6.2E-2</v>
      </c>
      <c r="F7772" s="11"/>
      <c r="G7772" s="12">
        <f t="shared" si="1177"/>
        <v>7.0055555555555564</v>
      </c>
      <c r="H7772" s="12">
        <v>0</v>
      </c>
      <c r="I7772" s="12">
        <v>0</v>
      </c>
      <c r="J7772" s="12">
        <v>2.468</v>
      </c>
      <c r="K7772" s="12"/>
      <c r="L7772" s="12">
        <f>VartojimasGamyba!H7768</f>
        <v>2.5299999999999998</v>
      </c>
      <c r="M7772" s="19">
        <f t="shared" si="1170"/>
        <v>0</v>
      </c>
      <c r="N7772" s="7">
        <f t="shared" si="1171"/>
        <v>-28.776879999999995</v>
      </c>
      <c r="O7772" s="7">
        <f t="shared" si="1172"/>
        <v>0</v>
      </c>
      <c r="R7772" s="7"/>
      <c r="S7772" s="47">
        <f t="shared" si="1173"/>
        <v>2.468</v>
      </c>
      <c r="T7772" s="47">
        <f t="shared" si="1174"/>
        <v>2.468</v>
      </c>
      <c r="U7772" s="47">
        <f t="shared" si="1175"/>
        <v>123.53</v>
      </c>
      <c r="V7772" s="47">
        <f t="shared" si="1176"/>
        <v>11.659999999999998</v>
      </c>
      <c r="W7772" s="11"/>
    </row>
    <row r="7773" spans="1:23" x14ac:dyDescent="0.45">
      <c r="A7773" t="s">
        <v>7778</v>
      </c>
      <c r="B7773">
        <v>24.67</v>
      </c>
      <c r="D7773" s="1" t="str">
        <f>VartojimasGamyba!J7769</f>
        <v>2024-07-20-15</v>
      </c>
      <c r="E7773" s="7">
        <f>VartojimasGamyba!G7769</f>
        <v>0.02</v>
      </c>
      <c r="F7773" s="11"/>
      <c r="G7773" s="12">
        <f t="shared" si="1177"/>
        <v>7.0055555555555564</v>
      </c>
      <c r="H7773" s="12">
        <v>0</v>
      </c>
      <c r="I7773" s="12">
        <v>0</v>
      </c>
      <c r="J7773" s="12">
        <v>1.6419999999999999</v>
      </c>
      <c r="K7773" s="12"/>
      <c r="L7773" s="12">
        <f>VartojimasGamyba!H7769</f>
        <v>1.6619999999999999</v>
      </c>
      <c r="M7773" s="19">
        <f t="shared" si="1170"/>
        <v>0</v>
      </c>
      <c r="N7773" s="7">
        <f t="shared" si="1171"/>
        <v>-21.493780000000001</v>
      </c>
      <c r="O7773" s="7">
        <f t="shared" si="1172"/>
        <v>0</v>
      </c>
      <c r="R7773" s="7"/>
      <c r="S7773" s="47">
        <f t="shared" si="1173"/>
        <v>1.6419999999999999</v>
      </c>
      <c r="T7773" s="47">
        <f t="shared" si="1174"/>
        <v>1.6419999999999999</v>
      </c>
      <c r="U7773" s="47">
        <f t="shared" si="1175"/>
        <v>124.96000000000001</v>
      </c>
      <c r="V7773" s="47">
        <f t="shared" si="1176"/>
        <v>13.090000000000002</v>
      </c>
      <c r="W7773" s="11"/>
    </row>
    <row r="7774" spans="1:23" x14ac:dyDescent="0.45">
      <c r="A7774" t="s">
        <v>7779</v>
      </c>
      <c r="B7774">
        <v>31.67</v>
      </c>
      <c r="D7774" s="1" t="str">
        <f>VartojimasGamyba!J7770</f>
        <v>2024-07-20-16</v>
      </c>
      <c r="E7774" s="7">
        <f>VartojimasGamyba!G7770</f>
        <v>1.0999999999999999E-2</v>
      </c>
      <c r="F7774" s="11"/>
      <c r="G7774" s="12">
        <f t="shared" si="1177"/>
        <v>7.0055555555555564</v>
      </c>
      <c r="H7774" s="12">
        <v>1.1102230246251565E-16</v>
      </c>
      <c r="I7774" s="12">
        <v>0</v>
      </c>
      <c r="J7774" s="12">
        <v>0.63200000000000001</v>
      </c>
      <c r="K7774" s="12"/>
      <c r="L7774" s="12">
        <f>VartojimasGamyba!H7770</f>
        <v>0.64300000000000002</v>
      </c>
      <c r="M7774" s="19">
        <f t="shared" si="1170"/>
        <v>0</v>
      </c>
      <c r="N7774" s="7">
        <f t="shared" si="1171"/>
        <v>-12.696880000000002</v>
      </c>
      <c r="O7774" s="7">
        <f t="shared" si="1172"/>
        <v>0</v>
      </c>
      <c r="R7774" s="7"/>
      <c r="S7774" s="47">
        <f t="shared" si="1173"/>
        <v>0.63200000000000001</v>
      </c>
      <c r="T7774" s="47">
        <f t="shared" si="1174"/>
        <v>0.63200000000000001</v>
      </c>
      <c r="U7774" s="47">
        <f t="shared" si="1175"/>
        <v>131.96</v>
      </c>
      <c r="V7774" s="47">
        <f t="shared" si="1176"/>
        <v>20.090000000000003</v>
      </c>
      <c r="W7774" s="11"/>
    </row>
    <row r="7775" spans="1:23" x14ac:dyDescent="0.45">
      <c r="A7775" t="s">
        <v>7780</v>
      </c>
      <c r="B7775">
        <v>38.67</v>
      </c>
      <c r="D7775" s="1" t="str">
        <f>VartojimasGamyba!J7771</f>
        <v>2024-07-20-17</v>
      </c>
      <c r="E7775" s="7">
        <f>VartojimasGamyba!G7771</f>
        <v>0.14499999999999999</v>
      </c>
      <c r="F7775" s="11"/>
      <c r="G7775" s="12">
        <f t="shared" si="1177"/>
        <v>6.9777777777777787</v>
      </c>
      <c r="H7775" s="12">
        <v>0</v>
      </c>
      <c r="I7775" s="12">
        <v>2.7777777777777773E-2</v>
      </c>
      <c r="J7775" s="12">
        <v>0</v>
      </c>
      <c r="K7775" s="12"/>
      <c r="L7775" s="12">
        <f>VartojimasGamyba!H7771</f>
        <v>0.12</v>
      </c>
      <c r="M7775" s="19">
        <f t="shared" si="1170"/>
        <v>0</v>
      </c>
      <c r="N7775" s="7">
        <f t="shared" si="1171"/>
        <v>0</v>
      </c>
      <c r="O7775" s="7">
        <f t="shared" si="1172"/>
        <v>0</v>
      </c>
      <c r="R7775" s="7"/>
      <c r="S7775" s="47">
        <f t="shared" si="1173"/>
        <v>0</v>
      </c>
      <c r="T7775" s="47">
        <f t="shared" si="1174"/>
        <v>0</v>
      </c>
      <c r="U7775" s="47">
        <f t="shared" si="1175"/>
        <v>138.96</v>
      </c>
      <c r="V7775" s="47">
        <f t="shared" si="1176"/>
        <v>27.090000000000003</v>
      </c>
      <c r="W7775" s="11"/>
    </row>
    <row r="7776" spans="1:23" x14ac:dyDescent="0.45">
      <c r="A7776" t="s">
        <v>7781</v>
      </c>
      <c r="B7776">
        <v>71.44</v>
      </c>
      <c r="D7776" s="1" t="str">
        <f>VartojimasGamyba!J7772</f>
        <v>2024-07-20-18</v>
      </c>
      <c r="E7776" s="7">
        <f>VartojimasGamyba!G7772</f>
        <v>0.35</v>
      </c>
      <c r="F7776" s="11"/>
      <c r="G7776" s="12">
        <f t="shared" si="1177"/>
        <v>6.605555555555557</v>
      </c>
      <c r="H7776" s="12">
        <v>0</v>
      </c>
      <c r="I7776" s="12">
        <v>0.37222222222222212</v>
      </c>
      <c r="J7776" s="12">
        <v>0</v>
      </c>
      <c r="K7776" s="12"/>
      <c r="L7776" s="12">
        <f>VartojimasGamyba!H7772</f>
        <v>1.4999999999999999E-2</v>
      </c>
      <c r="M7776" s="19">
        <f t="shared" si="1170"/>
        <v>6.9388939039072284E-17</v>
      </c>
      <c r="N7776" s="7">
        <f t="shared" si="1171"/>
        <v>1.1916162501179885E-14</v>
      </c>
      <c r="O7776" s="7">
        <f t="shared" si="1172"/>
        <v>1.1916162501179885E-14</v>
      </c>
      <c r="R7776" s="7"/>
      <c r="S7776" s="47">
        <f t="shared" si="1173"/>
        <v>6.9388939039072284E-17</v>
      </c>
      <c r="T7776" s="47">
        <f t="shared" si="1174"/>
        <v>0</v>
      </c>
      <c r="U7776" s="47">
        <f t="shared" si="1175"/>
        <v>171.73000000000002</v>
      </c>
      <c r="V7776" s="47">
        <f t="shared" si="1176"/>
        <v>59.86</v>
      </c>
      <c r="W7776" s="11"/>
    </row>
    <row r="7777" spans="1:23" x14ac:dyDescent="0.45">
      <c r="A7777" t="s">
        <v>7782</v>
      </c>
      <c r="B7777">
        <v>120.01</v>
      </c>
      <c r="D7777" s="1" t="str">
        <f>VartojimasGamyba!J7773</f>
        <v>2024-07-20-19</v>
      </c>
      <c r="E7777" s="7">
        <f>VartojimasGamyba!G7773</f>
        <v>0.317</v>
      </c>
      <c r="F7777" s="11"/>
      <c r="G7777" s="12">
        <f t="shared" si="1177"/>
        <v>6.2533333333333347</v>
      </c>
      <c r="H7777" s="12">
        <v>0</v>
      </c>
      <c r="I7777" s="12">
        <v>0.35222222222222227</v>
      </c>
      <c r="J7777" s="12">
        <v>0</v>
      </c>
      <c r="K7777" s="12"/>
      <c r="L7777" s="12">
        <f>VartojimasGamyba!H7773</f>
        <v>0</v>
      </c>
      <c r="M7777" s="19">
        <f t="shared" si="1170"/>
        <v>-5.5511151231257827E-17</v>
      </c>
      <c r="N7777" s="7">
        <f t="shared" si="1171"/>
        <v>-1.22291066162461E-14</v>
      </c>
      <c r="O7777" s="7">
        <f t="shared" si="1172"/>
        <v>-1.22291066162461E-14</v>
      </c>
      <c r="R7777" s="7"/>
      <c r="S7777" s="47">
        <f t="shared" si="1173"/>
        <v>-5.5511151231257827E-17</v>
      </c>
      <c r="T7777" s="47">
        <f t="shared" si="1174"/>
        <v>0</v>
      </c>
      <c r="U7777" s="47">
        <f t="shared" si="1175"/>
        <v>220.3</v>
      </c>
      <c r="V7777" s="47">
        <f t="shared" si="1176"/>
        <v>108.43</v>
      </c>
      <c r="W7777" s="11"/>
    </row>
    <row r="7778" spans="1:23" x14ac:dyDescent="0.45">
      <c r="A7778" t="s">
        <v>7783</v>
      </c>
      <c r="B7778">
        <v>181.66</v>
      </c>
      <c r="D7778" s="1" t="str">
        <f>VartojimasGamyba!J7774</f>
        <v>2024-07-20-20</v>
      </c>
      <c r="E7778" s="7">
        <f>VartojimasGamyba!G7774</f>
        <v>0.34100000000000003</v>
      </c>
      <c r="F7778" s="11"/>
      <c r="G7778" s="12">
        <f t="shared" si="1177"/>
        <v>5.8744444444444461</v>
      </c>
      <c r="H7778" s="12">
        <v>0</v>
      </c>
      <c r="I7778" s="12">
        <v>0.37888888888888894</v>
      </c>
      <c r="J7778" s="12">
        <v>0</v>
      </c>
      <c r="K7778" s="12"/>
      <c r="L7778" s="12">
        <f>VartojimasGamyba!H7774</f>
        <v>0</v>
      </c>
      <c r="M7778" s="19">
        <f t="shared" si="1170"/>
        <v>-5.5511151231257827E-17</v>
      </c>
      <c r="N7778" s="7">
        <f t="shared" si="1171"/>
        <v>-1.5651369089653144E-14</v>
      </c>
      <c r="O7778" s="7">
        <f t="shared" si="1172"/>
        <v>-1.5651369089653144E-14</v>
      </c>
      <c r="P7778" s="7" t="s">
        <v>8873</v>
      </c>
      <c r="R7778" s="7"/>
      <c r="S7778" s="47">
        <f t="shared" si="1173"/>
        <v>-5.5511151231257827E-17</v>
      </c>
      <c r="T7778" s="47">
        <f t="shared" si="1174"/>
        <v>0</v>
      </c>
      <c r="U7778" s="47">
        <f t="shared" si="1175"/>
        <v>281.95</v>
      </c>
      <c r="V7778" s="47">
        <f t="shared" si="1176"/>
        <v>170.07999999999998</v>
      </c>
      <c r="W7778" s="11"/>
    </row>
    <row r="7779" spans="1:23" x14ac:dyDescent="0.45">
      <c r="A7779" t="s">
        <v>7784</v>
      </c>
      <c r="B7779">
        <v>236.8</v>
      </c>
      <c r="D7779" s="1" t="str">
        <f>VartojimasGamyba!J7775</f>
        <v>2024-07-20-21</v>
      </c>
      <c r="E7779" s="7">
        <f>VartojimasGamyba!G7775</f>
        <v>0.36</v>
      </c>
      <c r="F7779" s="11"/>
      <c r="G7779" s="12">
        <f t="shared" si="1177"/>
        <v>5.4744444444444458</v>
      </c>
      <c r="H7779" s="12">
        <v>0</v>
      </c>
      <c r="I7779" s="12">
        <v>0.4</v>
      </c>
      <c r="J7779" s="12">
        <v>0</v>
      </c>
      <c r="K7779" s="12"/>
      <c r="L7779" s="12">
        <f>VartojimasGamyba!H7775</f>
        <v>0</v>
      </c>
      <c r="M7779" s="19">
        <f t="shared" si="1170"/>
        <v>-5.5511151231257827E-17</v>
      </c>
      <c r="N7779" s="7">
        <f t="shared" si="1171"/>
        <v>-1.8712253968544703E-14</v>
      </c>
      <c r="O7779" s="7">
        <f t="shared" si="1172"/>
        <v>-1.8712253968544703E-14</v>
      </c>
      <c r="P7779" s="7">
        <f>SUM(N7758:N7781)</f>
        <v>-984.76963999999975</v>
      </c>
      <c r="R7779" s="7"/>
      <c r="S7779" s="47">
        <f t="shared" si="1173"/>
        <v>-5.5511151231257827E-17</v>
      </c>
      <c r="T7779" s="47">
        <f t="shared" si="1174"/>
        <v>0</v>
      </c>
      <c r="U7779" s="47">
        <f t="shared" si="1175"/>
        <v>337.09000000000003</v>
      </c>
      <c r="V7779" s="47">
        <f t="shared" si="1176"/>
        <v>225.22</v>
      </c>
      <c r="W7779" s="11"/>
    </row>
    <row r="7780" spans="1:23" x14ac:dyDescent="0.45">
      <c r="A7780" t="s">
        <v>7785</v>
      </c>
      <c r="B7780">
        <v>180.02</v>
      </c>
      <c r="D7780" s="1" t="str">
        <f>VartojimasGamyba!J7776</f>
        <v>2024-07-20-22</v>
      </c>
      <c r="E7780" s="7">
        <f>VartojimasGamyba!G7776</f>
        <v>0.21</v>
      </c>
      <c r="F7780" s="11"/>
      <c r="G7780" s="12">
        <f t="shared" si="1177"/>
        <v>5.2411111111111124</v>
      </c>
      <c r="H7780" s="12">
        <v>0</v>
      </c>
      <c r="I7780" s="12">
        <v>0.23333333333333331</v>
      </c>
      <c r="J7780" s="12">
        <v>0</v>
      </c>
      <c r="K7780" s="12"/>
      <c r="L7780" s="12">
        <f>VartojimasGamyba!H7776</f>
        <v>0</v>
      </c>
      <c r="M7780" s="19">
        <f t="shared" si="1170"/>
        <v>0</v>
      </c>
      <c r="N7780" s="7">
        <f t="shared" si="1171"/>
        <v>0</v>
      </c>
      <c r="O7780" s="7">
        <f t="shared" si="1172"/>
        <v>0</v>
      </c>
      <c r="P7780" s="7" t="s">
        <v>8872</v>
      </c>
      <c r="R7780" s="7"/>
      <c r="S7780" s="47">
        <f t="shared" si="1173"/>
        <v>0</v>
      </c>
      <c r="T7780" s="47">
        <f t="shared" si="1174"/>
        <v>0</v>
      </c>
      <c r="U7780" s="47">
        <f t="shared" si="1175"/>
        <v>280.31</v>
      </c>
      <c r="V7780" s="47">
        <f t="shared" si="1176"/>
        <v>168.44</v>
      </c>
      <c r="W7780" s="11"/>
    </row>
    <row r="7781" spans="1:23" x14ac:dyDescent="0.45">
      <c r="A7781" t="s">
        <v>7786</v>
      </c>
      <c r="B7781">
        <v>114.79</v>
      </c>
      <c r="D7781" s="1" t="str">
        <f>VartojimasGamyba!J7777</f>
        <v>2024-07-20-23</v>
      </c>
      <c r="E7781" s="7">
        <f>VartojimasGamyba!G7777</f>
        <v>0.217</v>
      </c>
      <c r="F7781" s="11"/>
      <c r="G7781" s="12">
        <f t="shared" si="1177"/>
        <v>5.0000000000000009</v>
      </c>
      <c r="H7781" s="12">
        <v>0</v>
      </c>
      <c r="I7781" s="12">
        <v>0.24111111111111111</v>
      </c>
      <c r="J7781" s="12">
        <v>0</v>
      </c>
      <c r="K7781" s="12"/>
      <c r="L7781" s="12">
        <f>VartojimasGamyba!H7777</f>
        <v>0</v>
      </c>
      <c r="M7781" s="19">
        <f t="shared" si="1170"/>
        <v>0</v>
      </c>
      <c r="N7781" s="7">
        <f t="shared" si="1171"/>
        <v>0</v>
      </c>
      <c r="O7781" s="7">
        <f t="shared" si="1172"/>
        <v>0</v>
      </c>
      <c r="P7781" s="7">
        <f>SUM(O7758:O7781)</f>
        <v>1.1522259708851566E-13</v>
      </c>
      <c r="Q7781" s="7">
        <f>SUMPRODUCT(B7758:B7781,E7758:E7781)+SUM(E7758:E7781)*$Z$21-SUMPRODUCT(B7758:B7781,L7758:L7781)+SUM(L7758:L7781)*ABS($Z$20)</f>
        <v>-20.980579999999918</v>
      </c>
      <c r="R7781" s="7"/>
      <c r="S7781" s="47">
        <f t="shared" si="1173"/>
        <v>0</v>
      </c>
      <c r="T7781" s="47">
        <f t="shared" si="1174"/>
        <v>0</v>
      </c>
      <c r="U7781" s="47">
        <f t="shared" si="1175"/>
        <v>215.08</v>
      </c>
      <c r="V7781" s="47">
        <f t="shared" si="1176"/>
        <v>103.21000000000001</v>
      </c>
      <c r="W7781" s="11">
        <f>IF(P7781&lt;&gt;Q7781,1,0)</f>
        <v>1</v>
      </c>
    </row>
    <row r="7782" spans="1:23" x14ac:dyDescent="0.45">
      <c r="A7782" t="s">
        <v>7787</v>
      </c>
      <c r="B7782">
        <v>91.22</v>
      </c>
      <c r="D7782" s="9" t="str">
        <f>VartojimasGamyba!J7778</f>
        <v>2024-07-21-00</v>
      </c>
      <c r="E7782" s="8">
        <f>VartojimasGamyba!G7778</f>
        <v>0.27900000000000003</v>
      </c>
      <c r="F7782" s="11"/>
      <c r="G7782" s="7">
        <f>G7781+H7782-I7782</f>
        <v>3.7210000000000001</v>
      </c>
      <c r="H7782" s="7">
        <v>8.7210000000000001</v>
      </c>
      <c r="I7782" s="7">
        <v>10</v>
      </c>
      <c r="J7782" s="7">
        <v>0</v>
      </c>
      <c r="L7782" s="7">
        <f>VartojimasGamyba!H7778</f>
        <v>0</v>
      </c>
      <c r="M7782" s="15">
        <f t="shared" si="1170"/>
        <v>0</v>
      </c>
      <c r="N7782" s="7">
        <f t="shared" si="1171"/>
        <v>0</v>
      </c>
      <c r="O7782" s="7">
        <f t="shared" si="1172"/>
        <v>0</v>
      </c>
      <c r="R7782" s="20" t="s">
        <v>8783</v>
      </c>
      <c r="S7782" s="47">
        <f t="shared" si="1173"/>
        <v>0</v>
      </c>
      <c r="T7782" s="47">
        <f t="shared" si="1174"/>
        <v>0</v>
      </c>
      <c r="U7782" s="47">
        <f t="shared" si="1175"/>
        <v>191.51</v>
      </c>
      <c r="V7782" s="47">
        <f t="shared" si="1176"/>
        <v>79.64</v>
      </c>
      <c r="W7782" s="11"/>
    </row>
    <row r="7783" spans="1:23" x14ac:dyDescent="0.45">
      <c r="A7783" t="s">
        <v>7788</v>
      </c>
      <c r="B7783">
        <v>120.06</v>
      </c>
      <c r="D7783" s="9" t="str">
        <f>VartojimasGamyba!J7779</f>
        <v>2024-07-21-01</v>
      </c>
      <c r="E7783" s="8">
        <f>VartojimasGamyba!G7779</f>
        <v>0.18</v>
      </c>
      <c r="F7783" s="11"/>
      <c r="G7783" s="7">
        <f t="shared" ref="G7783:G7805" si="1178">G7782+H7783-I7783</f>
        <v>2.5410000000000021</v>
      </c>
      <c r="H7783" s="7">
        <v>8.8200000000000021</v>
      </c>
      <c r="I7783" s="7">
        <v>10</v>
      </c>
      <c r="J7783" s="7">
        <v>0</v>
      </c>
      <c r="L7783" s="7">
        <f>VartojimasGamyba!H7779</f>
        <v>0</v>
      </c>
      <c r="M7783" s="15">
        <f t="shared" si="1170"/>
        <v>1.7763568394002505E-15</v>
      </c>
      <c r="N7783" s="7">
        <f t="shared" si="1171"/>
        <v>3.9142022956184523E-13</v>
      </c>
      <c r="O7783" s="7">
        <f t="shared" si="1172"/>
        <v>3.9142022956184523E-13</v>
      </c>
      <c r="R7783" s="7"/>
      <c r="S7783" s="47">
        <f t="shared" si="1173"/>
        <v>1.7763568394002505E-15</v>
      </c>
      <c r="T7783" s="47">
        <f t="shared" si="1174"/>
        <v>0</v>
      </c>
      <c r="U7783" s="47">
        <f t="shared" si="1175"/>
        <v>220.35000000000002</v>
      </c>
      <c r="V7783" s="47">
        <f t="shared" si="1176"/>
        <v>108.48</v>
      </c>
      <c r="W7783" s="11"/>
    </row>
    <row r="7784" spans="1:23" x14ac:dyDescent="0.45">
      <c r="A7784" t="s">
        <v>7789</v>
      </c>
      <c r="B7784">
        <v>120.03</v>
      </c>
      <c r="D7784" s="9" t="str">
        <f>VartojimasGamyba!J7780</f>
        <v>2024-07-21-02</v>
      </c>
      <c r="E7784" s="8">
        <f>VartojimasGamyba!G7780</f>
        <v>0.11899999999999999</v>
      </c>
      <c r="F7784" s="11"/>
      <c r="G7784" s="7">
        <f t="shared" si="1178"/>
        <v>2.409888888888891</v>
      </c>
      <c r="H7784" s="7">
        <v>0</v>
      </c>
      <c r="I7784" s="7">
        <v>0.13111111111111109</v>
      </c>
      <c r="J7784" s="7">
        <v>0</v>
      </c>
      <c r="L7784" s="7">
        <f>VartojimasGamyba!H7780</f>
        <v>1E-3</v>
      </c>
      <c r="M7784" s="15">
        <f t="shared" si="1170"/>
        <v>0</v>
      </c>
      <c r="N7784" s="7">
        <f t="shared" si="1171"/>
        <v>0</v>
      </c>
      <c r="O7784" s="7">
        <f t="shared" si="1172"/>
        <v>0</v>
      </c>
      <c r="R7784" s="7"/>
      <c r="S7784" s="47">
        <f t="shared" si="1173"/>
        <v>0</v>
      </c>
      <c r="T7784" s="47">
        <f t="shared" si="1174"/>
        <v>0</v>
      </c>
      <c r="U7784" s="47">
        <f t="shared" si="1175"/>
        <v>220.32</v>
      </c>
      <c r="V7784" s="47">
        <f t="shared" si="1176"/>
        <v>108.45</v>
      </c>
      <c r="W7784" s="11"/>
    </row>
    <row r="7785" spans="1:23" x14ac:dyDescent="0.45">
      <c r="A7785" t="s">
        <v>7790</v>
      </c>
      <c r="B7785">
        <v>130.96</v>
      </c>
      <c r="D7785" s="9" t="str">
        <f>VartojimasGamyba!J7781</f>
        <v>2024-07-21-03</v>
      </c>
      <c r="E7785" s="8">
        <f>VartojimasGamyba!G7781</f>
        <v>0.20499999999999999</v>
      </c>
      <c r="F7785" s="11"/>
      <c r="G7785" s="7">
        <f t="shared" si="1178"/>
        <v>2.0000000000000009</v>
      </c>
      <c r="H7785" s="7">
        <v>2.0490000000000101</v>
      </c>
      <c r="I7785" s="7">
        <v>2.4588888888889002</v>
      </c>
      <c r="J7785" s="7">
        <v>0</v>
      </c>
      <c r="L7785" s="7">
        <f>VartojimasGamyba!H7781</f>
        <v>4.1000000000000002E-2</v>
      </c>
      <c r="M7785" s="15">
        <f t="shared" si="1170"/>
        <v>-7.6327832942979512E-17</v>
      </c>
      <c r="N7785" s="7">
        <f t="shared" si="1171"/>
        <v>-1.7650811368064012E-14</v>
      </c>
      <c r="O7785" s="7">
        <f t="shared" si="1172"/>
        <v>-1.7650811368064012E-14</v>
      </c>
      <c r="R7785" s="7"/>
      <c r="S7785" s="47">
        <f t="shared" si="1173"/>
        <v>-7.6327832942979512E-17</v>
      </c>
      <c r="T7785" s="47">
        <f t="shared" si="1174"/>
        <v>0</v>
      </c>
      <c r="U7785" s="47">
        <f t="shared" si="1175"/>
        <v>231.25</v>
      </c>
      <c r="V7785" s="47">
        <f t="shared" si="1176"/>
        <v>119.38000000000001</v>
      </c>
      <c r="W7785" s="11"/>
    </row>
    <row r="7786" spans="1:23" x14ac:dyDescent="0.45">
      <c r="A7786" t="s">
        <v>7791</v>
      </c>
      <c r="B7786">
        <v>109.79</v>
      </c>
      <c r="D7786" s="9" t="str">
        <f>VartojimasGamyba!J7782</f>
        <v>2024-07-21-04</v>
      </c>
      <c r="E7786" s="8">
        <f>VartojimasGamyba!G7782</f>
        <v>6.0000000000000001E-3</v>
      </c>
      <c r="F7786" s="11"/>
      <c r="G7786" s="7">
        <f t="shared" si="1178"/>
        <v>2.0000000000000009</v>
      </c>
      <c r="H7786" s="7">
        <v>5.5511151231257827E-17</v>
      </c>
      <c r="I7786" s="7">
        <v>0</v>
      </c>
      <c r="J7786" s="7">
        <v>0.39500000000000002</v>
      </c>
      <c r="L7786" s="7">
        <f>VartojimasGamyba!H7782</f>
        <v>0.40100000000000002</v>
      </c>
      <c r="M7786" s="15">
        <f t="shared" si="1170"/>
        <v>0</v>
      </c>
      <c r="N7786" s="7">
        <f t="shared" si="1171"/>
        <v>-38.792950000000005</v>
      </c>
      <c r="O7786" s="7">
        <f t="shared" si="1172"/>
        <v>0</v>
      </c>
      <c r="R7786" s="7"/>
      <c r="S7786" s="47">
        <f t="shared" si="1173"/>
        <v>0.39500000000000002</v>
      </c>
      <c r="T7786" s="47">
        <f t="shared" si="1174"/>
        <v>0.39500000000000002</v>
      </c>
      <c r="U7786" s="47">
        <f t="shared" si="1175"/>
        <v>210.08</v>
      </c>
      <c r="V7786" s="47">
        <f t="shared" si="1176"/>
        <v>98.210000000000008</v>
      </c>
      <c r="W7786" s="11"/>
    </row>
    <row r="7787" spans="1:23" x14ac:dyDescent="0.45">
      <c r="A7787" t="s">
        <v>7792</v>
      </c>
      <c r="B7787">
        <v>87.31</v>
      </c>
      <c r="D7787" s="9" t="str">
        <f>VartojimasGamyba!J7783</f>
        <v>2024-07-21-05</v>
      </c>
      <c r="E7787" s="8">
        <f>VartojimasGamyba!G7783</f>
        <v>0</v>
      </c>
      <c r="F7787" s="11"/>
      <c r="G7787" s="7">
        <f t="shared" si="1178"/>
        <v>2.0000000000000009</v>
      </c>
      <c r="H7787" s="7">
        <v>0</v>
      </c>
      <c r="I7787" s="7">
        <v>-2.2204460492503131E-16</v>
      </c>
      <c r="J7787" s="7">
        <v>1.2430000000000001</v>
      </c>
      <c r="L7787" s="7">
        <f>VartojimasGamyba!H7783</f>
        <v>1.2430000000000001</v>
      </c>
      <c r="M7787" s="15">
        <f t="shared" si="1170"/>
        <v>0</v>
      </c>
      <c r="N7787" s="7">
        <f t="shared" si="1171"/>
        <v>-94.132390000000015</v>
      </c>
      <c r="O7787" s="7">
        <f t="shared" si="1172"/>
        <v>0</v>
      </c>
      <c r="R7787" s="7"/>
      <c r="S7787" s="47">
        <f t="shared" si="1173"/>
        <v>1.2430000000000001</v>
      </c>
      <c r="T7787" s="47">
        <f t="shared" si="1174"/>
        <v>1.2430000000000001</v>
      </c>
      <c r="U7787" s="47">
        <f t="shared" si="1175"/>
        <v>187.60000000000002</v>
      </c>
      <c r="V7787" s="47">
        <f t="shared" si="1176"/>
        <v>75.73</v>
      </c>
      <c r="W7787" s="11"/>
    </row>
    <row r="7788" spans="1:23" x14ac:dyDescent="0.45">
      <c r="A7788" t="s">
        <v>7793</v>
      </c>
      <c r="B7788">
        <v>86.07</v>
      </c>
      <c r="D7788" s="9" t="str">
        <f>VartojimasGamyba!J7784</f>
        <v>2024-07-21-06</v>
      </c>
      <c r="E7788" s="8">
        <f>VartojimasGamyba!G7784</f>
        <v>0</v>
      </c>
      <c r="F7788" s="11"/>
      <c r="G7788" s="7">
        <f t="shared" si="1178"/>
        <v>2.0000000000000009</v>
      </c>
      <c r="H7788" s="7">
        <v>0</v>
      </c>
      <c r="I7788" s="7">
        <v>0</v>
      </c>
      <c r="J7788" s="7">
        <v>2.165</v>
      </c>
      <c r="L7788" s="7">
        <f>VartojimasGamyba!H7784</f>
        <v>2.165</v>
      </c>
      <c r="M7788" s="15">
        <f t="shared" si="1170"/>
        <v>0</v>
      </c>
      <c r="N7788" s="7">
        <f t="shared" si="1171"/>
        <v>-161.27085</v>
      </c>
      <c r="O7788" s="7">
        <f t="shared" si="1172"/>
        <v>0</v>
      </c>
      <c r="R7788" s="7"/>
      <c r="S7788" s="47">
        <f t="shared" si="1173"/>
        <v>2.165</v>
      </c>
      <c r="T7788" s="47">
        <f t="shared" si="1174"/>
        <v>2.165</v>
      </c>
      <c r="U7788" s="47">
        <f t="shared" si="1175"/>
        <v>186.36</v>
      </c>
      <c r="V7788" s="47">
        <f t="shared" si="1176"/>
        <v>74.489999999999995</v>
      </c>
      <c r="W7788" s="11"/>
    </row>
    <row r="7789" spans="1:23" x14ac:dyDescent="0.45">
      <c r="A7789" t="s">
        <v>7794</v>
      </c>
      <c r="B7789">
        <v>83.68</v>
      </c>
      <c r="D7789" s="9" t="str">
        <f>VartojimasGamyba!J7785</f>
        <v>2024-07-21-07</v>
      </c>
      <c r="E7789" s="8">
        <f>VartojimasGamyba!G7785</f>
        <v>0</v>
      </c>
      <c r="F7789" s="11"/>
      <c r="G7789" s="7">
        <f t="shared" si="1178"/>
        <v>1</v>
      </c>
      <c r="H7789" s="7">
        <v>9</v>
      </c>
      <c r="I7789" s="7">
        <v>10</v>
      </c>
      <c r="J7789" s="7">
        <v>3.085</v>
      </c>
      <c r="L7789" s="7">
        <f>VartojimasGamyba!H7785</f>
        <v>3.085</v>
      </c>
      <c r="M7789" s="15">
        <f t="shared" si="1170"/>
        <v>0</v>
      </c>
      <c r="N7789" s="7">
        <f t="shared" si="1171"/>
        <v>-222.42850000000001</v>
      </c>
      <c r="O7789" s="7">
        <f t="shared" si="1172"/>
        <v>0</v>
      </c>
      <c r="R7789" s="7"/>
      <c r="S7789" s="47">
        <f t="shared" si="1173"/>
        <v>3.085</v>
      </c>
      <c r="T7789" s="47">
        <f t="shared" si="1174"/>
        <v>3.085</v>
      </c>
      <c r="U7789" s="47">
        <f t="shared" si="1175"/>
        <v>183.97000000000003</v>
      </c>
      <c r="V7789" s="47">
        <f t="shared" si="1176"/>
        <v>72.100000000000009</v>
      </c>
      <c r="W7789" s="11"/>
    </row>
    <row r="7790" spans="1:23" x14ac:dyDescent="0.45">
      <c r="A7790" t="s">
        <v>7795</v>
      </c>
      <c r="B7790">
        <v>64.239999999999995</v>
      </c>
      <c r="D7790" s="9" t="str">
        <f>VartojimasGamyba!J7786</f>
        <v>2024-07-21-08</v>
      </c>
      <c r="E7790" s="8">
        <f>VartojimasGamyba!G7786</f>
        <v>0</v>
      </c>
      <c r="F7790" s="11"/>
      <c r="G7790" s="7">
        <f t="shared" si="1178"/>
        <v>1</v>
      </c>
      <c r="H7790" s="7">
        <v>0</v>
      </c>
      <c r="I7790" s="7">
        <v>0</v>
      </c>
      <c r="J7790" s="7">
        <v>3.573</v>
      </c>
      <c r="L7790" s="7">
        <f>VartojimasGamyba!H7786</f>
        <v>3.573</v>
      </c>
      <c r="M7790" s="15">
        <f t="shared" si="1170"/>
        <v>0</v>
      </c>
      <c r="N7790" s="7">
        <f t="shared" si="1171"/>
        <v>-188.15418</v>
      </c>
      <c r="O7790" s="7">
        <f t="shared" si="1172"/>
        <v>0</v>
      </c>
      <c r="R7790" s="7"/>
      <c r="S7790" s="47">
        <f t="shared" si="1173"/>
        <v>3.573</v>
      </c>
      <c r="T7790" s="47">
        <f t="shared" si="1174"/>
        <v>3.573</v>
      </c>
      <c r="U7790" s="47">
        <f t="shared" si="1175"/>
        <v>164.53</v>
      </c>
      <c r="V7790" s="47">
        <f t="shared" si="1176"/>
        <v>52.66</v>
      </c>
      <c r="W7790" s="11"/>
    </row>
    <row r="7791" spans="1:23" x14ac:dyDescent="0.45">
      <c r="A7791" t="s">
        <v>7796</v>
      </c>
      <c r="B7791">
        <v>48.38</v>
      </c>
      <c r="D7791" s="9" t="str">
        <f>VartojimasGamyba!J7787</f>
        <v>2024-07-21-09</v>
      </c>
      <c r="E7791" s="8">
        <f>VartojimasGamyba!G7787</f>
        <v>0</v>
      </c>
      <c r="F7791" s="11"/>
      <c r="G7791" s="7">
        <f t="shared" si="1178"/>
        <v>1</v>
      </c>
      <c r="H7791" s="7">
        <v>0</v>
      </c>
      <c r="I7791" s="7">
        <v>0</v>
      </c>
      <c r="J7791" s="7">
        <v>2.5019999999999998</v>
      </c>
      <c r="L7791" s="7">
        <f>VartojimasGamyba!H7787</f>
        <v>2.5019999999999998</v>
      </c>
      <c r="M7791" s="15">
        <f t="shared" si="1170"/>
        <v>0</v>
      </c>
      <c r="N7791" s="7">
        <f t="shared" si="1171"/>
        <v>-92.073599999999999</v>
      </c>
      <c r="O7791" s="7">
        <f t="shared" si="1172"/>
        <v>0</v>
      </c>
      <c r="R7791" s="7"/>
      <c r="S7791" s="47">
        <f t="shared" si="1173"/>
        <v>2.5019999999999998</v>
      </c>
      <c r="T7791" s="47">
        <f t="shared" si="1174"/>
        <v>2.5019999999999998</v>
      </c>
      <c r="U7791" s="47">
        <f t="shared" si="1175"/>
        <v>148.67000000000002</v>
      </c>
      <c r="V7791" s="47">
        <f t="shared" si="1176"/>
        <v>36.800000000000004</v>
      </c>
      <c r="W7791" s="11"/>
    </row>
    <row r="7792" spans="1:23" x14ac:dyDescent="0.45">
      <c r="A7792" t="s">
        <v>7797</v>
      </c>
      <c r="B7792">
        <v>18.57</v>
      </c>
      <c r="D7792" s="9" t="str">
        <f>VartojimasGamyba!J7788</f>
        <v>2024-07-21-10</v>
      </c>
      <c r="E7792" s="8">
        <f>VartojimasGamyba!G7788</f>
        <v>0</v>
      </c>
      <c r="F7792" s="11"/>
      <c r="G7792" s="7">
        <f t="shared" si="1178"/>
        <v>1</v>
      </c>
      <c r="H7792" s="7">
        <v>0</v>
      </c>
      <c r="I7792" s="7">
        <v>0</v>
      </c>
      <c r="J7792" s="7">
        <v>2.8919999999999999</v>
      </c>
      <c r="L7792" s="7">
        <f>VartojimasGamyba!H7788</f>
        <v>2.8919999999999999</v>
      </c>
      <c r="M7792" s="15">
        <f t="shared" si="1170"/>
        <v>0</v>
      </c>
      <c r="N7792" s="7">
        <f t="shared" si="1171"/>
        <v>-20.21508</v>
      </c>
      <c r="O7792" s="7">
        <f t="shared" si="1172"/>
        <v>0</v>
      </c>
      <c r="R7792" s="7"/>
      <c r="S7792" s="47">
        <f t="shared" si="1173"/>
        <v>2.8919999999999999</v>
      </c>
      <c r="T7792" s="47">
        <f t="shared" si="1174"/>
        <v>2.8919999999999999</v>
      </c>
      <c r="U7792" s="47">
        <f t="shared" si="1175"/>
        <v>118.86000000000001</v>
      </c>
      <c r="V7792" s="47">
        <f t="shared" si="1176"/>
        <v>6.99</v>
      </c>
      <c r="W7792" s="11"/>
    </row>
    <row r="7793" spans="1:23" x14ac:dyDescent="0.45">
      <c r="A7793" t="s">
        <v>7798</v>
      </c>
      <c r="B7793">
        <v>103</v>
      </c>
      <c r="D7793" s="9" t="str">
        <f>VartojimasGamyba!J7789</f>
        <v>2024-07-21-11</v>
      </c>
      <c r="E7793" s="8">
        <f>VartojimasGamyba!G7789</f>
        <v>0</v>
      </c>
      <c r="F7793" s="11"/>
      <c r="G7793" s="7">
        <f t="shared" si="1178"/>
        <v>0</v>
      </c>
      <c r="H7793" s="7">
        <v>9</v>
      </c>
      <c r="I7793" s="7">
        <v>10</v>
      </c>
      <c r="J7793" s="7">
        <v>2.649</v>
      </c>
      <c r="L7793" s="7">
        <f>VartojimasGamyba!H7789</f>
        <v>2.649</v>
      </c>
      <c r="M7793" s="15">
        <f t="shared" si="1170"/>
        <v>0</v>
      </c>
      <c r="N7793" s="7">
        <f t="shared" si="1171"/>
        <v>-242.17158000000001</v>
      </c>
      <c r="O7793" s="7">
        <f t="shared" si="1172"/>
        <v>0</v>
      </c>
      <c r="R7793" s="7"/>
      <c r="S7793" s="47">
        <f t="shared" si="1173"/>
        <v>2.649</v>
      </c>
      <c r="T7793" s="47">
        <f t="shared" si="1174"/>
        <v>2.649</v>
      </c>
      <c r="U7793" s="47">
        <f t="shared" si="1175"/>
        <v>203.29000000000002</v>
      </c>
      <c r="V7793" s="47">
        <f t="shared" si="1176"/>
        <v>91.42</v>
      </c>
      <c r="W7793" s="11"/>
    </row>
    <row r="7794" spans="1:23" x14ac:dyDescent="0.45">
      <c r="A7794" t="s">
        <v>7799</v>
      </c>
      <c r="B7794">
        <v>50</v>
      </c>
      <c r="D7794" s="9" t="str">
        <f>VartojimasGamyba!J7790</f>
        <v>2024-07-21-12</v>
      </c>
      <c r="E7794" s="8">
        <f>VartojimasGamyba!G7790</f>
        <v>0.16500000000000001</v>
      </c>
      <c r="F7794" s="11"/>
      <c r="G7794" s="7">
        <f t="shared" si="1178"/>
        <v>0</v>
      </c>
      <c r="H7794" s="7">
        <v>0</v>
      </c>
      <c r="I7794" s="7">
        <v>0</v>
      </c>
      <c r="J7794" s="7">
        <v>2.5790000000000002</v>
      </c>
      <c r="L7794" s="7">
        <f>VartojimasGamyba!H7790</f>
        <v>2.7440000000000002</v>
      </c>
      <c r="M7794" s="15">
        <f t="shared" si="1170"/>
        <v>0</v>
      </c>
      <c r="N7794" s="7">
        <f t="shared" si="1171"/>
        <v>-99.085180000000008</v>
      </c>
      <c r="O7794" s="7">
        <f t="shared" si="1172"/>
        <v>0</v>
      </c>
      <c r="R7794" s="7"/>
      <c r="S7794" s="47">
        <f t="shared" si="1173"/>
        <v>2.5790000000000002</v>
      </c>
      <c r="T7794" s="47">
        <f t="shared" si="1174"/>
        <v>2.5790000000000002</v>
      </c>
      <c r="U7794" s="47">
        <f t="shared" si="1175"/>
        <v>150.29000000000002</v>
      </c>
      <c r="V7794" s="47">
        <f t="shared" si="1176"/>
        <v>38.42</v>
      </c>
      <c r="W7794" s="11"/>
    </row>
    <row r="7795" spans="1:23" x14ac:dyDescent="0.45">
      <c r="A7795" t="s">
        <v>7800</v>
      </c>
      <c r="B7795">
        <v>5</v>
      </c>
      <c r="D7795" s="9" t="str">
        <f>VartojimasGamyba!J7791</f>
        <v>2024-07-21-13</v>
      </c>
      <c r="E7795" s="8">
        <f>VartojimasGamyba!G7791</f>
        <v>0</v>
      </c>
      <c r="F7795" s="11"/>
      <c r="G7795" s="7">
        <f t="shared" si="1178"/>
        <v>3.3309999999999991</v>
      </c>
      <c r="H7795" s="7">
        <v>3.3309999999999991</v>
      </c>
      <c r="I7795" s="7">
        <v>0</v>
      </c>
      <c r="J7795" s="7">
        <v>0</v>
      </c>
      <c r="L7795" s="7">
        <f>VartojimasGamyba!H7791</f>
        <v>3.331</v>
      </c>
      <c r="M7795" s="15">
        <f t="shared" si="1170"/>
        <v>0</v>
      </c>
      <c r="N7795" s="7">
        <f t="shared" si="1171"/>
        <v>0</v>
      </c>
      <c r="O7795" s="7">
        <f t="shared" si="1172"/>
        <v>0</v>
      </c>
      <c r="R7795" s="7"/>
      <c r="S7795" s="47">
        <f t="shared" si="1173"/>
        <v>3.331</v>
      </c>
      <c r="T7795" s="47">
        <f t="shared" si="1174"/>
        <v>3.331</v>
      </c>
      <c r="U7795" s="47">
        <f t="shared" si="1175"/>
        <v>105.29</v>
      </c>
      <c r="V7795" s="47">
        <f t="shared" si="1176"/>
        <v>-6.58</v>
      </c>
      <c r="W7795" s="11"/>
    </row>
    <row r="7796" spans="1:23" x14ac:dyDescent="0.45">
      <c r="A7796" t="s">
        <v>7801</v>
      </c>
      <c r="B7796">
        <v>1.65</v>
      </c>
      <c r="D7796" s="9" t="str">
        <f>VartojimasGamyba!J7792</f>
        <v>2024-07-21-14</v>
      </c>
      <c r="E7796" s="8">
        <f>VartojimasGamyba!G7792</f>
        <v>0.17899999999999999</v>
      </c>
      <c r="F7796" s="11"/>
      <c r="G7796" s="7">
        <f t="shared" si="1178"/>
        <v>5.5609999999999982</v>
      </c>
      <c r="H7796" s="7">
        <v>2.2299999999999991</v>
      </c>
      <c r="I7796" s="7">
        <v>0</v>
      </c>
      <c r="J7796" s="7">
        <v>0</v>
      </c>
      <c r="L7796" s="7">
        <f>VartojimasGamyba!H7792</f>
        <v>2.4089999999999998</v>
      </c>
      <c r="M7796" s="15">
        <f t="shared" si="1170"/>
        <v>0</v>
      </c>
      <c r="N7796" s="7">
        <f t="shared" si="1171"/>
        <v>0</v>
      </c>
      <c r="O7796" s="7">
        <f t="shared" si="1172"/>
        <v>0</v>
      </c>
      <c r="R7796" s="7"/>
      <c r="S7796" s="47">
        <f t="shared" si="1173"/>
        <v>2.23</v>
      </c>
      <c r="T7796" s="47">
        <f t="shared" si="1174"/>
        <v>2.23</v>
      </c>
      <c r="U7796" s="47">
        <f t="shared" si="1175"/>
        <v>101.94000000000001</v>
      </c>
      <c r="V7796" s="47">
        <f t="shared" si="1176"/>
        <v>-9.93</v>
      </c>
      <c r="W7796" s="11"/>
    </row>
    <row r="7797" spans="1:23" x14ac:dyDescent="0.45">
      <c r="A7797" t="s">
        <v>7802</v>
      </c>
      <c r="B7797">
        <v>2.99</v>
      </c>
      <c r="D7797" s="9" t="str">
        <f>VartojimasGamyba!J7793</f>
        <v>2024-07-21-15</v>
      </c>
      <c r="E7797" s="8">
        <f>VartojimasGamyba!G7793</f>
        <v>7.2999999999999995E-2</v>
      </c>
      <c r="F7797" s="11"/>
      <c r="G7797" s="7">
        <f t="shared" si="1178"/>
        <v>7.1339999999999986</v>
      </c>
      <c r="H7797" s="7">
        <v>1.573</v>
      </c>
      <c r="I7797" s="7">
        <v>0</v>
      </c>
      <c r="J7797" s="7">
        <v>0</v>
      </c>
      <c r="L7797" s="7">
        <f>VartojimasGamyba!H7793</f>
        <v>1.6459999999999999</v>
      </c>
      <c r="M7797" s="15">
        <f t="shared" si="1170"/>
        <v>0</v>
      </c>
      <c r="N7797" s="7">
        <f t="shared" si="1171"/>
        <v>0</v>
      </c>
      <c r="O7797" s="7">
        <f t="shared" si="1172"/>
        <v>0</v>
      </c>
      <c r="R7797" s="7"/>
      <c r="S7797" s="47">
        <f t="shared" si="1173"/>
        <v>1.573</v>
      </c>
      <c r="T7797" s="47">
        <f t="shared" si="1174"/>
        <v>1.573</v>
      </c>
      <c r="U7797" s="47">
        <f t="shared" si="1175"/>
        <v>103.28</v>
      </c>
      <c r="V7797" s="47">
        <f t="shared" si="1176"/>
        <v>-8.59</v>
      </c>
      <c r="W7797" s="11"/>
    </row>
    <row r="7798" spans="1:23" x14ac:dyDescent="0.45">
      <c r="A7798" t="s">
        <v>7803</v>
      </c>
      <c r="B7798">
        <v>3.91</v>
      </c>
      <c r="D7798" s="9" t="str">
        <f>VartojimasGamyba!J7794</f>
        <v>2024-07-21-16</v>
      </c>
      <c r="E7798" s="8">
        <f>VartojimasGamyba!G7794</f>
        <v>3.0000000000000001E-3</v>
      </c>
      <c r="F7798" s="11"/>
      <c r="G7798" s="7">
        <f t="shared" si="1178"/>
        <v>7.7359999999999989</v>
      </c>
      <c r="H7798" s="7">
        <v>0.60200000000000009</v>
      </c>
      <c r="I7798" s="7">
        <v>0</v>
      </c>
      <c r="J7798" s="7">
        <v>0</v>
      </c>
      <c r="L7798" s="7">
        <f>VartojimasGamyba!H7794</f>
        <v>0.60499999999999998</v>
      </c>
      <c r="M7798" s="15">
        <f t="shared" si="1170"/>
        <v>0</v>
      </c>
      <c r="N7798" s="7">
        <f t="shared" si="1171"/>
        <v>0</v>
      </c>
      <c r="O7798" s="7">
        <f t="shared" si="1172"/>
        <v>0</v>
      </c>
      <c r="R7798" s="7"/>
      <c r="S7798" s="47">
        <f t="shared" si="1173"/>
        <v>0.60199999999999998</v>
      </c>
      <c r="T7798" s="47">
        <f t="shared" si="1174"/>
        <v>0.60199999999999998</v>
      </c>
      <c r="U7798" s="47">
        <f t="shared" si="1175"/>
        <v>104.2</v>
      </c>
      <c r="V7798" s="47">
        <f t="shared" si="1176"/>
        <v>-7.67</v>
      </c>
      <c r="W7798" s="11"/>
    </row>
    <row r="7799" spans="1:23" x14ac:dyDescent="0.45">
      <c r="A7799" t="s">
        <v>7804</v>
      </c>
      <c r="B7799">
        <v>68.28</v>
      </c>
      <c r="D7799" s="9" t="str">
        <f>VartojimasGamyba!J7795</f>
        <v>2024-07-21-17</v>
      </c>
      <c r="E7799" s="8">
        <f>VartojimasGamyba!G7795</f>
        <v>0.221</v>
      </c>
      <c r="F7799" s="11"/>
      <c r="G7799" s="7">
        <f t="shared" si="1178"/>
        <v>7.5482222222222237</v>
      </c>
      <c r="H7799" s="7">
        <v>0.4799999999999785</v>
      </c>
      <c r="I7799" s="7">
        <v>0.66777777777775393</v>
      </c>
      <c r="J7799" s="7">
        <v>0</v>
      </c>
      <c r="L7799" s="7">
        <f>VartojimasGamyba!H7795</f>
        <v>0.1</v>
      </c>
      <c r="M7799" s="15">
        <f t="shared" si="1170"/>
        <v>0</v>
      </c>
      <c r="N7799" s="7">
        <f t="shared" si="1171"/>
        <v>0</v>
      </c>
      <c r="O7799" s="7">
        <f t="shared" si="1172"/>
        <v>0</v>
      </c>
      <c r="R7799" s="7"/>
      <c r="S7799" s="47">
        <f t="shared" si="1173"/>
        <v>0</v>
      </c>
      <c r="T7799" s="47">
        <f t="shared" si="1174"/>
        <v>0</v>
      </c>
      <c r="U7799" s="47">
        <f t="shared" si="1175"/>
        <v>168.57</v>
      </c>
      <c r="V7799" s="47">
        <f t="shared" si="1176"/>
        <v>56.7</v>
      </c>
      <c r="W7799" s="11"/>
    </row>
    <row r="7800" spans="1:23" x14ac:dyDescent="0.45">
      <c r="A7800" t="s">
        <v>7805</v>
      </c>
      <c r="B7800">
        <v>180</v>
      </c>
      <c r="D7800" s="9" t="str">
        <f>VartojimasGamyba!J7796</f>
        <v>2024-07-21-18</v>
      </c>
      <c r="E7800" s="8">
        <f>VartojimasGamyba!G7796</f>
        <v>0.34100000000000003</v>
      </c>
      <c r="F7800" s="11"/>
      <c r="G7800" s="7">
        <f t="shared" si="1178"/>
        <v>7.1815555555555575</v>
      </c>
      <c r="H7800" s="7">
        <v>0</v>
      </c>
      <c r="I7800" s="7">
        <v>0.36666666666666664</v>
      </c>
      <c r="J7800" s="7">
        <v>0</v>
      </c>
      <c r="L7800" s="7">
        <f>VartojimasGamyba!H7796</f>
        <v>1.0999999999999999E-2</v>
      </c>
      <c r="M7800" s="15">
        <f t="shared" si="1170"/>
        <v>6.591949208711867E-17</v>
      </c>
      <c r="N7800" s="7">
        <f t="shared" si="1171"/>
        <v>1.8476574437098493E-14</v>
      </c>
      <c r="O7800" s="7">
        <f t="shared" si="1172"/>
        <v>1.8476574437098493E-14</v>
      </c>
      <c r="R7800" s="7"/>
      <c r="S7800" s="47">
        <f t="shared" si="1173"/>
        <v>6.591949208711867E-17</v>
      </c>
      <c r="T7800" s="47">
        <f t="shared" si="1174"/>
        <v>0</v>
      </c>
      <c r="U7800" s="47">
        <f t="shared" si="1175"/>
        <v>280.29000000000002</v>
      </c>
      <c r="V7800" s="47">
        <f t="shared" si="1176"/>
        <v>168.42</v>
      </c>
      <c r="W7800" s="11"/>
    </row>
    <row r="7801" spans="1:23" x14ac:dyDescent="0.45">
      <c r="A7801" t="s">
        <v>7806</v>
      </c>
      <c r="B7801">
        <v>180.09</v>
      </c>
      <c r="D7801" s="9" t="str">
        <f>VartojimasGamyba!J7797</f>
        <v>2024-07-21-19</v>
      </c>
      <c r="E7801" s="8">
        <f>VartojimasGamyba!G7797</f>
        <v>0.35499999999999998</v>
      </c>
      <c r="F7801" s="11"/>
      <c r="G7801" s="7">
        <f t="shared" si="1178"/>
        <v>6.7871111111111126</v>
      </c>
      <c r="H7801" s="7">
        <v>0</v>
      </c>
      <c r="I7801" s="7">
        <v>0.39444444444444443</v>
      </c>
      <c r="J7801" s="7">
        <v>0</v>
      </c>
      <c r="L7801" s="7">
        <f>VartojimasGamyba!H7797</f>
        <v>0</v>
      </c>
      <c r="M7801" s="15">
        <f t="shared" si="1170"/>
        <v>0</v>
      </c>
      <c r="N7801" s="7">
        <f t="shared" si="1171"/>
        <v>0</v>
      </c>
      <c r="O7801" s="7">
        <f t="shared" si="1172"/>
        <v>0</v>
      </c>
      <c r="R7801" s="7"/>
      <c r="S7801" s="47">
        <f t="shared" si="1173"/>
        <v>0</v>
      </c>
      <c r="T7801" s="47">
        <f t="shared" si="1174"/>
        <v>0</v>
      </c>
      <c r="U7801" s="47">
        <f t="shared" si="1175"/>
        <v>280.38</v>
      </c>
      <c r="V7801" s="47">
        <f t="shared" si="1176"/>
        <v>168.51</v>
      </c>
      <c r="W7801" s="11"/>
    </row>
    <row r="7802" spans="1:23" x14ac:dyDescent="0.45">
      <c r="A7802" t="s">
        <v>7807</v>
      </c>
      <c r="B7802">
        <v>180.08</v>
      </c>
      <c r="D7802" s="9" t="str">
        <f>VartojimasGamyba!J7798</f>
        <v>2024-07-21-20</v>
      </c>
      <c r="E7802" s="8">
        <f>VartojimasGamyba!G7798</f>
        <v>0.28599999999999998</v>
      </c>
      <c r="F7802" s="11"/>
      <c r="G7802" s="7">
        <f t="shared" si="1178"/>
        <v>6.4693333333333349</v>
      </c>
      <c r="H7802" s="7">
        <v>0</v>
      </c>
      <c r="I7802" s="7">
        <v>0.31777777777777777</v>
      </c>
      <c r="J7802" s="7">
        <v>0</v>
      </c>
      <c r="L7802" s="7">
        <f>VartojimasGamyba!H7798</f>
        <v>0</v>
      </c>
      <c r="M7802" s="15">
        <f t="shared" si="1170"/>
        <v>0</v>
      </c>
      <c r="N7802" s="7">
        <f t="shared" si="1171"/>
        <v>0</v>
      </c>
      <c r="O7802" s="7">
        <f t="shared" si="1172"/>
        <v>0</v>
      </c>
      <c r="P7802" s="7" t="s">
        <v>8873</v>
      </c>
      <c r="R7802" s="7"/>
      <c r="S7802" s="47">
        <f t="shared" si="1173"/>
        <v>0</v>
      </c>
      <c r="T7802" s="47">
        <f t="shared" si="1174"/>
        <v>0</v>
      </c>
      <c r="U7802" s="47">
        <f t="shared" si="1175"/>
        <v>280.37</v>
      </c>
      <c r="V7802" s="47">
        <f t="shared" si="1176"/>
        <v>168.5</v>
      </c>
      <c r="W7802" s="11"/>
    </row>
    <row r="7803" spans="1:23" x14ac:dyDescent="0.45">
      <c r="A7803" t="s">
        <v>7808</v>
      </c>
      <c r="B7803">
        <v>180.1</v>
      </c>
      <c r="D7803" s="9" t="str">
        <f>VartojimasGamyba!J7799</f>
        <v>2024-07-21-21</v>
      </c>
      <c r="E7803" s="8">
        <f>VartojimasGamyba!G7799</f>
        <v>0.13600000000000001</v>
      </c>
      <c r="F7803" s="11"/>
      <c r="G7803" s="7">
        <f t="shared" si="1178"/>
        <v>5.3333333333333339</v>
      </c>
      <c r="H7803" s="7">
        <v>8.863999999999999</v>
      </c>
      <c r="I7803" s="7">
        <v>10</v>
      </c>
      <c r="J7803" s="7">
        <v>0</v>
      </c>
      <c r="L7803" s="7">
        <f>VartojimasGamyba!H7799</f>
        <v>0</v>
      </c>
      <c r="M7803" s="15">
        <f t="shared" si="1170"/>
        <v>-1.7763568394002505E-15</v>
      </c>
      <c r="N7803" s="7">
        <f t="shared" si="1171"/>
        <v>-4.980726941994362E-13</v>
      </c>
      <c r="O7803" s="7">
        <f t="shared" si="1172"/>
        <v>-4.980726941994362E-13</v>
      </c>
      <c r="P7803" s="7">
        <f>SUM(N7782:N7805)</f>
        <v>-1158.32431</v>
      </c>
      <c r="R7803" s="7"/>
      <c r="S7803" s="47">
        <f t="shared" si="1173"/>
        <v>-1.7763568394002505E-15</v>
      </c>
      <c r="T7803" s="47">
        <f t="shared" si="1174"/>
        <v>0</v>
      </c>
      <c r="U7803" s="47">
        <f t="shared" si="1175"/>
        <v>280.39</v>
      </c>
      <c r="V7803" s="47">
        <f t="shared" si="1176"/>
        <v>168.51999999999998</v>
      </c>
      <c r="W7803" s="11"/>
    </row>
    <row r="7804" spans="1:23" x14ac:dyDescent="0.45">
      <c r="A7804" t="s">
        <v>7809</v>
      </c>
      <c r="B7804">
        <v>180.07</v>
      </c>
      <c r="D7804" s="9" t="str">
        <f>VartojimasGamyba!J7800</f>
        <v>2024-07-21-22</v>
      </c>
      <c r="E7804" s="8">
        <f>VartojimasGamyba!G7800</f>
        <v>0.14699999999999999</v>
      </c>
      <c r="F7804" s="11"/>
      <c r="G7804" s="7">
        <f t="shared" si="1178"/>
        <v>5.1700000000000008</v>
      </c>
      <c r="H7804" s="7">
        <v>0</v>
      </c>
      <c r="I7804" s="7">
        <v>0.16333333333333333</v>
      </c>
      <c r="J7804" s="7">
        <v>0</v>
      </c>
      <c r="L7804" s="7">
        <f>VartojimasGamyba!H7800</f>
        <v>0</v>
      </c>
      <c r="M7804" s="15">
        <f t="shared" si="1170"/>
        <v>0</v>
      </c>
      <c r="N7804" s="7">
        <f t="shared" si="1171"/>
        <v>0</v>
      </c>
      <c r="O7804" s="7">
        <f t="shared" si="1172"/>
        <v>0</v>
      </c>
      <c r="P7804" s="7" t="s">
        <v>8872</v>
      </c>
      <c r="R7804" s="7"/>
      <c r="S7804" s="47">
        <f t="shared" si="1173"/>
        <v>0</v>
      </c>
      <c r="T7804" s="47">
        <f t="shared" si="1174"/>
        <v>0</v>
      </c>
      <c r="U7804" s="47">
        <f t="shared" si="1175"/>
        <v>280.36</v>
      </c>
      <c r="V7804" s="47">
        <f t="shared" si="1176"/>
        <v>168.48999999999998</v>
      </c>
      <c r="W7804" s="11"/>
    </row>
    <row r="7805" spans="1:23" x14ac:dyDescent="0.45">
      <c r="A7805" t="s">
        <v>7810</v>
      </c>
      <c r="B7805">
        <v>180.04</v>
      </c>
      <c r="D7805" s="9" t="str">
        <f>VartojimasGamyba!J7801</f>
        <v>2024-07-21-23</v>
      </c>
      <c r="E7805" s="8">
        <f>VartojimasGamyba!G7801</f>
        <v>0.153</v>
      </c>
      <c r="F7805" s="11"/>
      <c r="G7805" s="7">
        <f t="shared" si="1178"/>
        <v>5.0000000000000009</v>
      </c>
      <c r="H7805" s="7">
        <v>0</v>
      </c>
      <c r="I7805" s="7">
        <v>0.17</v>
      </c>
      <c r="J7805" s="7">
        <v>0</v>
      </c>
      <c r="L7805" s="7">
        <f>VartojimasGamyba!H7801</f>
        <v>0</v>
      </c>
      <c r="M7805" s="15">
        <f t="shared" si="1170"/>
        <v>-2.7755575615628914E-17</v>
      </c>
      <c r="N7805" s="7">
        <f t="shared" si="1171"/>
        <v>-7.7807205123292529E-15</v>
      </c>
      <c r="O7805" s="7">
        <f t="shared" si="1172"/>
        <v>-7.7807205123292529E-15</v>
      </c>
      <c r="P7805" s="7">
        <f>SUM(O7782:O7805)</f>
        <v>-1.1360742208088576E-13</v>
      </c>
      <c r="Q7805" s="7">
        <f>SUMPRODUCT(B7782:B7805,E7782:E7805)+SUM(E7782:E7805)*$Z$21-SUMPRODUCT(B7782:B7805,L7782:L7805)+SUM(L7782:L7805)*ABS($Z$20)</f>
        <v>-459.49340000000012</v>
      </c>
      <c r="R7805" s="7"/>
      <c r="S7805" s="47">
        <f t="shared" si="1173"/>
        <v>-2.7755575615628914E-17</v>
      </c>
      <c r="T7805" s="47">
        <f t="shared" si="1174"/>
        <v>0</v>
      </c>
      <c r="U7805" s="47">
        <f t="shared" si="1175"/>
        <v>280.33</v>
      </c>
      <c r="V7805" s="47">
        <f t="shared" si="1176"/>
        <v>168.45999999999998</v>
      </c>
      <c r="W7805" s="11">
        <f>IF(P7805&lt;&gt;Q7805,1,0)</f>
        <v>1</v>
      </c>
    </row>
    <row r="7806" spans="1:23" x14ac:dyDescent="0.45">
      <c r="A7806" t="s">
        <v>7811</v>
      </c>
      <c r="B7806">
        <v>160.01</v>
      </c>
      <c r="D7806" s="1" t="str">
        <f>VartojimasGamyba!J7802</f>
        <v>2024-07-22-00</v>
      </c>
      <c r="E7806" s="7">
        <f>VartojimasGamyba!G7802</f>
        <v>0.121</v>
      </c>
      <c r="F7806" s="11"/>
      <c r="G7806" s="12">
        <f>G7805+H7806-I7806</f>
        <v>4.8655555555555559</v>
      </c>
      <c r="H7806" s="12">
        <v>0</v>
      </c>
      <c r="I7806" s="12">
        <v>0.13444444444444534</v>
      </c>
      <c r="J7806" s="12">
        <v>0</v>
      </c>
      <c r="K7806" s="12"/>
      <c r="L7806" s="12">
        <f>VartojimasGamyba!H7802</f>
        <v>0</v>
      </c>
      <c r="M7806" s="19">
        <f t="shared" si="1170"/>
        <v>-8.0491169285323849E-16</v>
      </c>
      <c r="N7806" s="7">
        <f t="shared" si="1171"/>
        <v>-2.09518513649698E-13</v>
      </c>
      <c r="O7806" s="7">
        <f t="shared" si="1172"/>
        <v>-2.09518513649698E-13</v>
      </c>
      <c r="R7806" s="20" t="s">
        <v>8783</v>
      </c>
      <c r="S7806" s="47">
        <f t="shared" si="1173"/>
        <v>-8.0491169285323849E-16</v>
      </c>
      <c r="T7806" s="47">
        <f t="shared" si="1174"/>
        <v>0</v>
      </c>
      <c r="U7806" s="47">
        <f t="shared" si="1175"/>
        <v>260.3</v>
      </c>
      <c r="V7806" s="47">
        <f t="shared" si="1176"/>
        <v>148.42999999999998</v>
      </c>
      <c r="W7806" s="11"/>
    </row>
    <row r="7807" spans="1:23" x14ac:dyDescent="0.45">
      <c r="A7807" t="s">
        <v>7812</v>
      </c>
      <c r="B7807">
        <v>122.63</v>
      </c>
      <c r="D7807" s="1" t="str">
        <f>VartojimasGamyba!J7803</f>
        <v>2024-07-22-01</v>
      </c>
      <c r="E7807" s="7">
        <f>VartojimasGamyba!G7803</f>
        <v>0.219</v>
      </c>
      <c r="F7807" s="11"/>
      <c r="G7807" s="12">
        <f t="shared" ref="G7807:G7829" si="1179">G7806+H7807-I7807</f>
        <v>4.6222222222222227</v>
      </c>
      <c r="H7807" s="12">
        <v>0</v>
      </c>
      <c r="I7807" s="12">
        <v>0.24333333333333335</v>
      </c>
      <c r="J7807" s="12">
        <v>0</v>
      </c>
      <c r="K7807" s="12"/>
      <c r="L7807" s="12">
        <f>VartojimasGamyba!H7803</f>
        <v>0</v>
      </c>
      <c r="M7807" s="19">
        <f t="shared" si="1170"/>
        <v>-2.7755575615628914E-17</v>
      </c>
      <c r="N7807" s="7">
        <f t="shared" si="1171"/>
        <v>-6.1872729162359978E-15</v>
      </c>
      <c r="O7807" s="7">
        <f t="shared" si="1172"/>
        <v>-6.1872729162359978E-15</v>
      </c>
      <c r="R7807" s="7"/>
      <c r="S7807" s="47">
        <f t="shared" si="1173"/>
        <v>-2.7755575615628914E-17</v>
      </c>
      <c r="T7807" s="47">
        <f t="shared" si="1174"/>
        <v>0</v>
      </c>
      <c r="U7807" s="47">
        <f t="shared" si="1175"/>
        <v>222.92000000000002</v>
      </c>
      <c r="V7807" s="47">
        <f t="shared" si="1176"/>
        <v>111.05</v>
      </c>
      <c r="W7807" s="11"/>
    </row>
    <row r="7808" spans="1:23" x14ac:dyDescent="0.45">
      <c r="A7808" t="s">
        <v>7813</v>
      </c>
      <c r="B7808">
        <v>100.42</v>
      </c>
      <c r="D7808" s="1" t="str">
        <f>VartojimasGamyba!J7804</f>
        <v>2024-07-22-02</v>
      </c>
      <c r="E7808" s="7">
        <f>VartojimasGamyba!G7804</f>
        <v>0.254</v>
      </c>
      <c r="F7808" s="11"/>
      <c r="G7808" s="12">
        <f t="shared" si="1179"/>
        <v>4.3411111111111111</v>
      </c>
      <c r="H7808" s="12">
        <v>0</v>
      </c>
      <c r="I7808" s="12">
        <v>0.28111111111111109</v>
      </c>
      <c r="J7808" s="12">
        <v>0</v>
      </c>
      <c r="K7808" s="12"/>
      <c r="L7808" s="12">
        <f>VartojimasGamyba!H7804</f>
        <v>1E-3</v>
      </c>
      <c r="M7808" s="19">
        <f t="shared" si="1170"/>
        <v>0</v>
      </c>
      <c r="N7808" s="7">
        <f t="shared" si="1171"/>
        <v>0</v>
      </c>
      <c r="O7808" s="7">
        <f t="shared" si="1172"/>
        <v>0</v>
      </c>
      <c r="R7808" s="7"/>
      <c r="S7808" s="47">
        <f t="shared" si="1173"/>
        <v>0</v>
      </c>
      <c r="T7808" s="47">
        <f t="shared" si="1174"/>
        <v>0</v>
      </c>
      <c r="U7808" s="47">
        <f t="shared" si="1175"/>
        <v>200.71</v>
      </c>
      <c r="V7808" s="47">
        <f t="shared" si="1176"/>
        <v>88.84</v>
      </c>
      <c r="W7808" s="11"/>
    </row>
    <row r="7809" spans="1:23" x14ac:dyDescent="0.45">
      <c r="A7809" t="s">
        <v>7814</v>
      </c>
      <c r="B7809">
        <v>91.46</v>
      </c>
      <c r="D7809" s="1" t="str">
        <f>VartojimasGamyba!J7805</f>
        <v>2024-07-22-03</v>
      </c>
      <c r="E7809" s="7">
        <f>VartojimasGamyba!G7805</f>
        <v>0.26500000000000001</v>
      </c>
      <c r="F7809" s="11"/>
      <c r="G7809" s="12">
        <f t="shared" si="1179"/>
        <v>4.0844444444444443</v>
      </c>
      <c r="H7809" s="12">
        <v>0</v>
      </c>
      <c r="I7809" s="12">
        <v>0.25666666666666671</v>
      </c>
      <c r="J7809" s="12">
        <v>0</v>
      </c>
      <c r="K7809" s="12"/>
      <c r="L7809" s="12">
        <f>VartojimasGamyba!H7805</f>
        <v>3.4000000000000002E-2</v>
      </c>
      <c r="M7809" s="19">
        <f t="shared" si="1170"/>
        <v>0</v>
      </c>
      <c r="N7809" s="7">
        <f t="shared" si="1171"/>
        <v>0</v>
      </c>
      <c r="O7809" s="7">
        <f t="shared" si="1172"/>
        <v>0</v>
      </c>
      <c r="R7809" s="7"/>
      <c r="S7809" s="47">
        <f t="shared" si="1173"/>
        <v>0</v>
      </c>
      <c r="T7809" s="47">
        <f t="shared" si="1174"/>
        <v>0</v>
      </c>
      <c r="U7809" s="47">
        <f t="shared" si="1175"/>
        <v>191.75</v>
      </c>
      <c r="V7809" s="47">
        <f t="shared" si="1176"/>
        <v>79.88</v>
      </c>
      <c r="W7809" s="11"/>
    </row>
    <row r="7810" spans="1:23" x14ac:dyDescent="0.45">
      <c r="A7810" t="s">
        <v>7815</v>
      </c>
      <c r="B7810">
        <v>91.49</v>
      </c>
      <c r="D7810" s="1" t="str">
        <f>VartojimasGamyba!J7806</f>
        <v>2024-07-22-04</v>
      </c>
      <c r="E7810" s="7">
        <f>VartojimasGamyba!G7806</f>
        <v>0.14299999999999999</v>
      </c>
      <c r="F7810" s="11"/>
      <c r="G7810" s="12">
        <f t="shared" si="1179"/>
        <v>4.0844444444444443</v>
      </c>
      <c r="H7810" s="12">
        <v>0</v>
      </c>
      <c r="I7810" s="12">
        <v>0</v>
      </c>
      <c r="J7810" s="12">
        <v>0.154</v>
      </c>
      <c r="K7810" s="12"/>
      <c r="L7810" s="12">
        <f>VartojimasGamyba!H7806</f>
        <v>0.29699999999999999</v>
      </c>
      <c r="M7810" s="19">
        <f t="shared" si="1170"/>
        <v>0</v>
      </c>
      <c r="N7810" s="7">
        <f t="shared" si="1171"/>
        <v>-12.306139999999999</v>
      </c>
      <c r="O7810" s="7">
        <f t="shared" si="1172"/>
        <v>0</v>
      </c>
      <c r="R7810" s="7"/>
      <c r="S7810" s="47">
        <f t="shared" si="1173"/>
        <v>0.154</v>
      </c>
      <c r="T7810" s="47">
        <f t="shared" si="1174"/>
        <v>0.154</v>
      </c>
      <c r="U7810" s="47">
        <f t="shared" si="1175"/>
        <v>191.78</v>
      </c>
      <c r="V7810" s="47">
        <f t="shared" si="1176"/>
        <v>79.91</v>
      </c>
      <c r="W7810" s="11"/>
    </row>
    <row r="7811" spans="1:23" x14ac:dyDescent="0.45">
      <c r="A7811" t="s">
        <v>7816</v>
      </c>
      <c r="B7811">
        <v>91.11</v>
      </c>
      <c r="D7811" s="1" t="str">
        <f>VartojimasGamyba!J7807</f>
        <v>2024-07-22-05</v>
      </c>
      <c r="E7811" s="7">
        <f>VartojimasGamyba!G7807</f>
        <v>0</v>
      </c>
      <c r="F7811" s="11"/>
      <c r="G7811" s="12">
        <f t="shared" si="1179"/>
        <v>4.0844444444444443</v>
      </c>
      <c r="H7811" s="12">
        <v>0</v>
      </c>
      <c r="I7811" s="12">
        <v>0</v>
      </c>
      <c r="J7811" s="12">
        <v>1.1579999999999999</v>
      </c>
      <c r="K7811" s="12"/>
      <c r="L7811" s="12">
        <f>VartojimasGamyba!H7807</f>
        <v>1.1579999999999999</v>
      </c>
      <c r="M7811" s="19">
        <f t="shared" si="1170"/>
        <v>0</v>
      </c>
      <c r="N7811" s="7">
        <f t="shared" si="1171"/>
        <v>-92.095739999999992</v>
      </c>
      <c r="O7811" s="7">
        <f t="shared" si="1172"/>
        <v>0</v>
      </c>
      <c r="R7811" s="7"/>
      <c r="S7811" s="47">
        <f t="shared" si="1173"/>
        <v>1.1579999999999999</v>
      </c>
      <c r="T7811" s="47">
        <f t="shared" si="1174"/>
        <v>1.1579999999999999</v>
      </c>
      <c r="U7811" s="47">
        <f t="shared" si="1175"/>
        <v>191.4</v>
      </c>
      <c r="V7811" s="47">
        <f t="shared" si="1176"/>
        <v>79.53</v>
      </c>
      <c r="W7811" s="11"/>
    </row>
    <row r="7812" spans="1:23" x14ac:dyDescent="0.45">
      <c r="A7812" t="s">
        <v>7817</v>
      </c>
      <c r="B7812">
        <v>88.92</v>
      </c>
      <c r="D7812" s="1" t="str">
        <f>VartojimasGamyba!J7808</f>
        <v>2024-07-22-06</v>
      </c>
      <c r="E7812" s="7">
        <f>VartojimasGamyba!G7808</f>
        <v>0</v>
      </c>
      <c r="F7812" s="11"/>
      <c r="G7812" s="12">
        <f t="shared" si="1179"/>
        <v>5.8435555555555574</v>
      </c>
      <c r="H7812" s="12">
        <v>1.7591111111111126</v>
      </c>
      <c r="I7812" s="12">
        <v>0</v>
      </c>
      <c r="J7812" s="12">
        <v>0.3468888888888873</v>
      </c>
      <c r="K7812" s="12"/>
      <c r="L7812" s="12">
        <f>VartojimasGamyba!H7808</f>
        <v>2.1059999999999999</v>
      </c>
      <c r="M7812" s="19">
        <f t="shared" si="1170"/>
        <v>0</v>
      </c>
      <c r="N7812" s="7">
        <f t="shared" si="1171"/>
        <v>-26.828386666666546</v>
      </c>
      <c r="O7812" s="7">
        <f t="shared" si="1172"/>
        <v>0</v>
      </c>
      <c r="R7812" s="7"/>
      <c r="S7812" s="47">
        <f t="shared" si="1173"/>
        <v>2.1059999999999999</v>
      </c>
      <c r="T7812" s="47">
        <f t="shared" si="1174"/>
        <v>2.1059999999999999</v>
      </c>
      <c r="U7812" s="47">
        <f t="shared" si="1175"/>
        <v>189.21</v>
      </c>
      <c r="V7812" s="47">
        <f t="shared" si="1176"/>
        <v>77.34</v>
      </c>
      <c r="W7812" s="11"/>
    </row>
    <row r="7813" spans="1:23" x14ac:dyDescent="0.45">
      <c r="A7813" t="s">
        <v>7818</v>
      </c>
      <c r="B7813">
        <v>129.31</v>
      </c>
      <c r="D7813" s="1" t="str">
        <f>VartojimasGamyba!J7809</f>
        <v>2024-07-22-07</v>
      </c>
      <c r="E7813" s="7">
        <f>VartojimasGamyba!G7809</f>
        <v>0</v>
      </c>
      <c r="F7813" s="11"/>
      <c r="G7813" s="12">
        <f t="shared" si="1179"/>
        <v>5.8435555555555574</v>
      </c>
      <c r="H7813" s="12">
        <v>0</v>
      </c>
      <c r="I7813" s="12">
        <v>0</v>
      </c>
      <c r="J7813" s="12">
        <v>2.944</v>
      </c>
      <c r="K7813" s="12"/>
      <c r="L7813" s="12">
        <f>VartojimasGamyba!H7809</f>
        <v>2.944</v>
      </c>
      <c r="M7813" s="19">
        <f t="shared" si="1170"/>
        <v>0</v>
      </c>
      <c r="N7813" s="7">
        <f t="shared" si="1171"/>
        <v>-346.59712000000002</v>
      </c>
      <c r="O7813" s="7">
        <f t="shared" si="1172"/>
        <v>0</v>
      </c>
      <c r="R7813" s="7"/>
      <c r="S7813" s="47">
        <f t="shared" si="1173"/>
        <v>2.944</v>
      </c>
      <c r="T7813" s="47">
        <f t="shared" si="1174"/>
        <v>2.944</v>
      </c>
      <c r="U7813" s="47">
        <f t="shared" si="1175"/>
        <v>229.60000000000002</v>
      </c>
      <c r="V7813" s="47">
        <f t="shared" si="1176"/>
        <v>117.73</v>
      </c>
      <c r="W7813" s="11"/>
    </row>
    <row r="7814" spans="1:23" x14ac:dyDescent="0.45">
      <c r="A7814" t="s">
        <v>7819</v>
      </c>
      <c r="B7814">
        <v>130.85</v>
      </c>
      <c r="D7814" s="1" t="str">
        <f>VartojimasGamyba!J7810</f>
        <v>2024-07-22-08</v>
      </c>
      <c r="E7814" s="7">
        <f>VartojimasGamyba!G7810</f>
        <v>0</v>
      </c>
      <c r="F7814" s="11"/>
      <c r="G7814" s="12">
        <f t="shared" si="1179"/>
        <v>5.8435555555555574</v>
      </c>
      <c r="H7814" s="12">
        <v>0</v>
      </c>
      <c r="I7814" s="12">
        <v>0</v>
      </c>
      <c r="J7814" s="12">
        <v>3.617</v>
      </c>
      <c r="K7814" s="12"/>
      <c r="L7814" s="12">
        <f>VartojimasGamyba!H7810</f>
        <v>3.617</v>
      </c>
      <c r="M7814" s="19">
        <f t="shared" si="1170"/>
        <v>0</v>
      </c>
      <c r="N7814" s="7">
        <f t="shared" si="1171"/>
        <v>-431.39958999999999</v>
      </c>
      <c r="O7814" s="7">
        <f t="shared" si="1172"/>
        <v>0</v>
      </c>
      <c r="R7814" s="7"/>
      <c r="S7814" s="47">
        <f t="shared" si="1173"/>
        <v>3.617</v>
      </c>
      <c r="T7814" s="47">
        <f t="shared" si="1174"/>
        <v>3.617</v>
      </c>
      <c r="U7814" s="47">
        <f t="shared" si="1175"/>
        <v>231.14</v>
      </c>
      <c r="V7814" s="47">
        <f t="shared" si="1176"/>
        <v>119.27</v>
      </c>
      <c r="W7814" s="11"/>
    </row>
    <row r="7815" spans="1:23" x14ac:dyDescent="0.45">
      <c r="A7815" t="s">
        <v>7820</v>
      </c>
      <c r="B7815">
        <v>121.69</v>
      </c>
      <c r="D7815" s="1" t="str">
        <f>VartojimasGamyba!J7811</f>
        <v>2024-07-22-09</v>
      </c>
      <c r="E7815" s="7">
        <f>VartojimasGamyba!G7811</f>
        <v>0</v>
      </c>
      <c r="F7815" s="11"/>
      <c r="G7815" s="12">
        <f t="shared" si="1179"/>
        <v>5.8435555555555574</v>
      </c>
      <c r="H7815" s="12">
        <v>2.2204460492503131E-16</v>
      </c>
      <c r="I7815" s="12">
        <v>0</v>
      </c>
      <c r="J7815" s="12">
        <v>3.5779999999999998</v>
      </c>
      <c r="K7815" s="12"/>
      <c r="L7815" s="12">
        <f>VartojimasGamyba!H7811</f>
        <v>3.5779999999999998</v>
      </c>
      <c r="M7815" s="19">
        <f t="shared" ref="M7815:M7878" si="1180">E7815+H7815-I7815*$J$2+J7815-L7815</f>
        <v>0</v>
      </c>
      <c r="N7815" s="7">
        <f t="shared" ref="N7815:N7878" si="1181">M7815*U7815-J7815*V7815</f>
        <v>-393.97357999999997</v>
      </c>
      <c r="O7815" s="7">
        <f t="shared" ref="O7815:O7878" si="1182">(M7815)*(B7815+$Z$21)</f>
        <v>0</v>
      </c>
      <c r="R7815" s="7"/>
      <c r="S7815" s="47">
        <f t="shared" ref="S7815:S7878" si="1183">M7815+IF((L7815-E7815)&gt;0,(L7815-E7815),0)</f>
        <v>3.5779999999999998</v>
      </c>
      <c r="T7815" s="47">
        <f t="shared" ref="T7815:T7878" si="1184">IF(L7815-E7815&lt;0,0,L7815-E7815)</f>
        <v>3.5779999999999998</v>
      </c>
      <c r="U7815" s="47">
        <f t="shared" ref="U7815:U7878" si="1185">B7815+$Z$21</f>
        <v>221.98000000000002</v>
      </c>
      <c r="V7815" s="47">
        <f t="shared" ref="V7815:V7878" si="1186">B7815+$Z$20</f>
        <v>110.11</v>
      </c>
      <c r="W7815" s="11"/>
    </row>
    <row r="7816" spans="1:23" x14ac:dyDescent="0.45">
      <c r="A7816" t="s">
        <v>7821</v>
      </c>
      <c r="B7816">
        <v>97.41</v>
      </c>
      <c r="D7816" s="1" t="str">
        <f>VartojimasGamyba!J7812</f>
        <v>2024-07-22-10</v>
      </c>
      <c r="E7816" s="7">
        <f>VartojimasGamyba!G7812</f>
        <v>0</v>
      </c>
      <c r="F7816" s="11"/>
      <c r="G7816" s="12">
        <f t="shared" si="1179"/>
        <v>5.8435555555555574</v>
      </c>
      <c r="H7816" s="12">
        <v>0</v>
      </c>
      <c r="I7816" s="12">
        <v>0</v>
      </c>
      <c r="J7816" s="12">
        <v>3.9220000000000002</v>
      </c>
      <c r="K7816" s="12"/>
      <c r="L7816" s="12">
        <f>VartojimasGamyba!H7812</f>
        <v>3.9220000000000002</v>
      </c>
      <c r="M7816" s="19">
        <f t="shared" si="1180"/>
        <v>0</v>
      </c>
      <c r="N7816" s="7">
        <f t="shared" si="1181"/>
        <v>-336.62526000000003</v>
      </c>
      <c r="O7816" s="7">
        <f t="shared" si="1182"/>
        <v>0</v>
      </c>
      <c r="R7816" s="7"/>
      <c r="S7816" s="47">
        <f t="shared" si="1183"/>
        <v>3.9220000000000002</v>
      </c>
      <c r="T7816" s="47">
        <f t="shared" si="1184"/>
        <v>3.9220000000000002</v>
      </c>
      <c r="U7816" s="47">
        <f t="shared" si="1185"/>
        <v>197.7</v>
      </c>
      <c r="V7816" s="47">
        <f t="shared" si="1186"/>
        <v>85.83</v>
      </c>
      <c r="W7816" s="11"/>
    </row>
    <row r="7817" spans="1:23" x14ac:dyDescent="0.45">
      <c r="A7817" t="s">
        <v>7822</v>
      </c>
      <c r="B7817">
        <v>78.55</v>
      </c>
      <c r="D7817" s="1" t="str">
        <f>VartojimasGamyba!J7813</f>
        <v>2024-07-22-11</v>
      </c>
      <c r="E7817" s="7">
        <f>VartojimasGamyba!G7813</f>
        <v>0.60699999999999998</v>
      </c>
      <c r="F7817" s="11"/>
      <c r="G7817" s="12">
        <f t="shared" si="1179"/>
        <v>8.4695555555555568</v>
      </c>
      <c r="H7817" s="12">
        <v>2.6259999999999994</v>
      </c>
      <c r="I7817" s="12">
        <v>0</v>
      </c>
      <c r="J7817" s="12">
        <v>0</v>
      </c>
      <c r="K7817" s="12"/>
      <c r="L7817" s="12">
        <f>VartojimasGamyba!H7813</f>
        <v>3.2330000000000001</v>
      </c>
      <c r="M7817" s="19">
        <f t="shared" si="1180"/>
        <v>0</v>
      </c>
      <c r="N7817" s="7">
        <f t="shared" si="1181"/>
        <v>0</v>
      </c>
      <c r="O7817" s="7">
        <f t="shared" si="1182"/>
        <v>0</v>
      </c>
      <c r="R7817" s="7"/>
      <c r="S7817" s="47">
        <f t="shared" si="1183"/>
        <v>2.6260000000000003</v>
      </c>
      <c r="T7817" s="47">
        <f t="shared" si="1184"/>
        <v>2.6260000000000003</v>
      </c>
      <c r="U7817" s="47">
        <f t="shared" si="1185"/>
        <v>178.84</v>
      </c>
      <c r="V7817" s="47">
        <f t="shared" si="1186"/>
        <v>66.97</v>
      </c>
      <c r="W7817" s="11"/>
    </row>
    <row r="7818" spans="1:23" x14ac:dyDescent="0.45">
      <c r="A7818" t="s">
        <v>7823</v>
      </c>
      <c r="B7818">
        <v>77.28</v>
      </c>
      <c r="D7818" s="1" t="str">
        <f>VartojimasGamyba!J7814</f>
        <v>2024-07-22-12</v>
      </c>
      <c r="E7818" s="7">
        <f>VartojimasGamyba!G7814</f>
        <v>1.294</v>
      </c>
      <c r="F7818" s="11"/>
      <c r="G7818" s="12">
        <f t="shared" si="1179"/>
        <v>9.3255555555555567</v>
      </c>
      <c r="H7818" s="12">
        <v>0.85599999999999987</v>
      </c>
      <c r="I7818" s="12">
        <v>0</v>
      </c>
      <c r="J7818" s="12">
        <v>0</v>
      </c>
      <c r="K7818" s="12"/>
      <c r="L7818" s="12">
        <f>VartojimasGamyba!H7814</f>
        <v>2.15</v>
      </c>
      <c r="M7818" s="19">
        <f t="shared" si="1180"/>
        <v>0</v>
      </c>
      <c r="N7818" s="7">
        <f t="shared" si="1181"/>
        <v>0</v>
      </c>
      <c r="O7818" s="7">
        <f t="shared" si="1182"/>
        <v>0</v>
      </c>
      <c r="R7818" s="7"/>
      <c r="S7818" s="47">
        <f t="shared" si="1183"/>
        <v>0.85599999999999987</v>
      </c>
      <c r="T7818" s="47">
        <f t="shared" si="1184"/>
        <v>0.85599999999999987</v>
      </c>
      <c r="U7818" s="47">
        <f t="shared" si="1185"/>
        <v>177.57</v>
      </c>
      <c r="V7818" s="47">
        <f t="shared" si="1186"/>
        <v>65.7</v>
      </c>
      <c r="W7818" s="11"/>
    </row>
    <row r="7819" spans="1:23" x14ac:dyDescent="0.45">
      <c r="A7819" t="s">
        <v>7824</v>
      </c>
      <c r="B7819">
        <v>71.14</v>
      </c>
      <c r="D7819" s="1" t="str">
        <f>VartojimasGamyba!J7815</f>
        <v>2024-07-22-13</v>
      </c>
      <c r="E7819" s="7">
        <f>VartojimasGamyba!G7815</f>
        <v>1.5760000000000001</v>
      </c>
      <c r="F7819" s="11"/>
      <c r="G7819" s="12">
        <f t="shared" si="1179"/>
        <v>9.3855555555555572</v>
      </c>
      <c r="H7819" s="12">
        <v>5.9999999999999831E-2</v>
      </c>
      <c r="I7819" s="12">
        <v>0</v>
      </c>
      <c r="J7819" s="12">
        <v>0</v>
      </c>
      <c r="K7819" s="12"/>
      <c r="L7819" s="12">
        <f>VartojimasGamyba!H7815</f>
        <v>1.6359999999999999</v>
      </c>
      <c r="M7819" s="19">
        <f t="shared" si="1180"/>
        <v>0</v>
      </c>
      <c r="N7819" s="7">
        <f t="shared" si="1181"/>
        <v>0</v>
      </c>
      <c r="O7819" s="7">
        <f t="shared" si="1182"/>
        <v>0</v>
      </c>
      <c r="R7819" s="7"/>
      <c r="S7819" s="47">
        <f t="shared" si="1183"/>
        <v>5.9999999999999831E-2</v>
      </c>
      <c r="T7819" s="47">
        <f t="shared" si="1184"/>
        <v>5.9999999999999831E-2</v>
      </c>
      <c r="U7819" s="47">
        <f t="shared" si="1185"/>
        <v>171.43</v>
      </c>
      <c r="V7819" s="47">
        <f t="shared" si="1186"/>
        <v>59.56</v>
      </c>
      <c r="W7819" s="11"/>
    </row>
    <row r="7820" spans="1:23" x14ac:dyDescent="0.45">
      <c r="A7820" t="s">
        <v>7825</v>
      </c>
      <c r="B7820">
        <v>89.8</v>
      </c>
      <c r="D7820" s="1" t="str">
        <f>VartojimasGamyba!J7816</f>
        <v>2024-07-22-14</v>
      </c>
      <c r="E7820" s="7">
        <f>VartojimasGamyba!G7816</f>
        <v>1.9930000000000001</v>
      </c>
      <c r="F7820" s="11"/>
      <c r="G7820" s="12">
        <f t="shared" si="1179"/>
        <v>8.1955555555555577</v>
      </c>
      <c r="H7820" s="12">
        <v>0</v>
      </c>
      <c r="I7820" s="12">
        <v>1.1900000000000002</v>
      </c>
      <c r="J7820" s="12">
        <v>0</v>
      </c>
      <c r="K7820" s="12"/>
      <c r="L7820" s="12">
        <f>VartojimasGamyba!H7816</f>
        <v>0.92200000000000004</v>
      </c>
      <c r="M7820" s="19">
        <f t="shared" si="1180"/>
        <v>0</v>
      </c>
      <c r="N7820" s="7">
        <f t="shared" si="1181"/>
        <v>0</v>
      </c>
      <c r="O7820" s="7">
        <f t="shared" si="1182"/>
        <v>0</v>
      </c>
      <c r="R7820" s="7"/>
      <c r="S7820" s="47">
        <f t="shared" si="1183"/>
        <v>0</v>
      </c>
      <c r="T7820" s="47">
        <f t="shared" si="1184"/>
        <v>0</v>
      </c>
      <c r="U7820" s="47">
        <f t="shared" si="1185"/>
        <v>190.09</v>
      </c>
      <c r="V7820" s="47">
        <f t="shared" si="1186"/>
        <v>78.22</v>
      </c>
      <c r="W7820" s="11"/>
    </row>
    <row r="7821" spans="1:23" x14ac:dyDescent="0.45">
      <c r="A7821" t="s">
        <v>7826</v>
      </c>
      <c r="B7821">
        <v>99.57</v>
      </c>
      <c r="D7821" s="1" t="str">
        <f>VartojimasGamyba!J7817</f>
        <v>2024-07-22-15</v>
      </c>
      <c r="E7821" s="7">
        <f>VartojimasGamyba!G7817</f>
        <v>1.9550000000000001</v>
      </c>
      <c r="F7821" s="11"/>
      <c r="G7821" s="12">
        <f t="shared" si="1179"/>
        <v>6.9255555555555572</v>
      </c>
      <c r="H7821" s="12">
        <v>0</v>
      </c>
      <c r="I7821" s="12">
        <v>1.2700000000000005</v>
      </c>
      <c r="J7821" s="12">
        <v>0</v>
      </c>
      <c r="K7821" s="12"/>
      <c r="L7821" s="12">
        <f>VartojimasGamyba!H7817</f>
        <v>0.81200000000000006</v>
      </c>
      <c r="M7821" s="19">
        <f t="shared" si="1180"/>
        <v>0</v>
      </c>
      <c r="N7821" s="7">
        <f t="shared" si="1181"/>
        <v>0</v>
      </c>
      <c r="O7821" s="7">
        <f t="shared" si="1182"/>
        <v>0</v>
      </c>
      <c r="R7821" s="7"/>
      <c r="S7821" s="47">
        <f t="shared" si="1183"/>
        <v>0</v>
      </c>
      <c r="T7821" s="47">
        <f t="shared" si="1184"/>
        <v>0</v>
      </c>
      <c r="U7821" s="47">
        <f t="shared" si="1185"/>
        <v>199.86</v>
      </c>
      <c r="V7821" s="47">
        <f t="shared" si="1186"/>
        <v>87.99</v>
      </c>
      <c r="W7821" s="11"/>
    </row>
    <row r="7822" spans="1:23" x14ac:dyDescent="0.45">
      <c r="A7822" t="s">
        <v>7827</v>
      </c>
      <c r="B7822">
        <v>107.67</v>
      </c>
      <c r="D7822" s="1" t="str">
        <f>VartojimasGamyba!J7818</f>
        <v>2024-07-22-16</v>
      </c>
      <c r="E7822" s="7">
        <f>VartojimasGamyba!G7818</f>
        <v>4.7E-2</v>
      </c>
      <c r="F7822" s="11"/>
      <c r="G7822" s="12">
        <f t="shared" si="1179"/>
        <v>6.9255555555555572</v>
      </c>
      <c r="H7822" s="12">
        <v>5.5511151231257827E-17</v>
      </c>
      <c r="I7822" s="12">
        <v>0</v>
      </c>
      <c r="J7822" s="12">
        <v>0.443</v>
      </c>
      <c r="K7822" s="12"/>
      <c r="L7822" s="12">
        <f>VartojimasGamyba!H7818</f>
        <v>0.49</v>
      </c>
      <c r="M7822" s="19">
        <f t="shared" si="1180"/>
        <v>0</v>
      </c>
      <c r="N7822" s="7">
        <f t="shared" si="1181"/>
        <v>-42.567869999999999</v>
      </c>
      <c r="O7822" s="7">
        <f t="shared" si="1182"/>
        <v>0</v>
      </c>
      <c r="R7822" s="7"/>
      <c r="S7822" s="47">
        <f t="shared" si="1183"/>
        <v>0.443</v>
      </c>
      <c r="T7822" s="47">
        <f t="shared" si="1184"/>
        <v>0.443</v>
      </c>
      <c r="U7822" s="47">
        <f t="shared" si="1185"/>
        <v>207.96</v>
      </c>
      <c r="V7822" s="47">
        <f t="shared" si="1186"/>
        <v>96.09</v>
      </c>
      <c r="W7822" s="11"/>
    </row>
    <row r="7823" spans="1:23" x14ac:dyDescent="0.45">
      <c r="A7823" t="s">
        <v>7828</v>
      </c>
      <c r="B7823">
        <v>94.87</v>
      </c>
      <c r="D7823" s="1" t="str">
        <f>VartojimasGamyba!J7819</f>
        <v>2024-07-22-17</v>
      </c>
      <c r="E7823" s="7">
        <f>VartojimasGamyba!G7819</f>
        <v>0.20100000000000001</v>
      </c>
      <c r="F7823" s="11"/>
      <c r="G7823" s="12">
        <f t="shared" si="1179"/>
        <v>6.8011111111111129</v>
      </c>
      <c r="H7823" s="12">
        <v>0</v>
      </c>
      <c r="I7823" s="12">
        <v>0.12444444444444447</v>
      </c>
      <c r="J7823" s="12">
        <v>0</v>
      </c>
      <c r="K7823" s="12"/>
      <c r="L7823" s="12">
        <f>VartojimasGamyba!H7819</f>
        <v>8.8999999999999996E-2</v>
      </c>
      <c r="M7823" s="19">
        <f t="shared" si="1180"/>
        <v>0</v>
      </c>
      <c r="N7823" s="7">
        <f t="shared" si="1181"/>
        <v>0</v>
      </c>
      <c r="O7823" s="7">
        <f t="shared" si="1182"/>
        <v>0</v>
      </c>
      <c r="R7823" s="7"/>
      <c r="S7823" s="47">
        <f t="shared" si="1183"/>
        <v>0</v>
      </c>
      <c r="T7823" s="47">
        <f t="shared" si="1184"/>
        <v>0</v>
      </c>
      <c r="U7823" s="47">
        <f t="shared" si="1185"/>
        <v>195.16000000000003</v>
      </c>
      <c r="V7823" s="47">
        <f t="shared" si="1186"/>
        <v>83.29</v>
      </c>
      <c r="W7823" s="11"/>
    </row>
    <row r="7824" spans="1:23" x14ac:dyDescent="0.45">
      <c r="A7824" t="s">
        <v>7829</v>
      </c>
      <c r="B7824">
        <v>131.97999999999999</v>
      </c>
      <c r="D7824" s="1" t="str">
        <f>VartojimasGamyba!J7820</f>
        <v>2024-07-22-18</v>
      </c>
      <c r="E7824" s="7">
        <f>VartojimasGamyba!G7820</f>
        <v>0.45500000000000002</v>
      </c>
      <c r="F7824" s="11"/>
      <c r="G7824" s="12">
        <f t="shared" si="1179"/>
        <v>6.3111111111111127</v>
      </c>
      <c r="H7824" s="12">
        <v>0</v>
      </c>
      <c r="I7824" s="12">
        <v>0.49000000000000005</v>
      </c>
      <c r="J7824" s="12">
        <v>0</v>
      </c>
      <c r="K7824" s="12"/>
      <c r="L7824" s="12">
        <f>VartojimasGamyba!H7820</f>
        <v>1.4E-2</v>
      </c>
      <c r="M7824" s="19">
        <f t="shared" si="1180"/>
        <v>-4.3368086899420177E-17</v>
      </c>
      <c r="N7824" s="7">
        <f t="shared" si="1181"/>
        <v>-1.0073105544128325E-14</v>
      </c>
      <c r="O7824" s="7">
        <f t="shared" si="1182"/>
        <v>-1.0073105544128325E-14</v>
      </c>
      <c r="R7824" s="7"/>
      <c r="S7824" s="47">
        <f t="shared" si="1183"/>
        <v>-4.3368086899420177E-17</v>
      </c>
      <c r="T7824" s="47">
        <f t="shared" si="1184"/>
        <v>0</v>
      </c>
      <c r="U7824" s="47">
        <f t="shared" si="1185"/>
        <v>232.26999999999998</v>
      </c>
      <c r="V7824" s="47">
        <f t="shared" si="1186"/>
        <v>120.39999999999999</v>
      </c>
      <c r="W7824" s="11"/>
    </row>
    <row r="7825" spans="1:23" x14ac:dyDescent="0.45">
      <c r="A7825" t="s">
        <v>7830</v>
      </c>
      <c r="B7825">
        <v>156.44999999999999</v>
      </c>
      <c r="D7825" s="1" t="str">
        <f>VartojimasGamyba!J7821</f>
        <v>2024-07-22-19</v>
      </c>
      <c r="E7825" s="7">
        <f>VartojimasGamyba!G7821</f>
        <v>0.34100000000000003</v>
      </c>
      <c r="F7825" s="11"/>
      <c r="G7825" s="12">
        <f t="shared" si="1179"/>
        <v>5.9322222222222241</v>
      </c>
      <c r="H7825" s="12">
        <v>0</v>
      </c>
      <c r="I7825" s="12">
        <v>0.37888888888888894</v>
      </c>
      <c r="J7825" s="12">
        <v>0</v>
      </c>
      <c r="K7825" s="12"/>
      <c r="L7825" s="12">
        <f>VartojimasGamyba!H7821</f>
        <v>0</v>
      </c>
      <c r="M7825" s="19">
        <f t="shared" si="1180"/>
        <v>-5.5511151231257827E-17</v>
      </c>
      <c r="N7825" s="7">
        <f t="shared" si="1181"/>
        <v>-1.4251932967113135E-14</v>
      </c>
      <c r="O7825" s="7">
        <f t="shared" si="1182"/>
        <v>-1.4251932967113135E-14</v>
      </c>
      <c r="R7825" s="7"/>
      <c r="S7825" s="47">
        <f t="shared" si="1183"/>
        <v>-5.5511151231257827E-17</v>
      </c>
      <c r="T7825" s="47">
        <f t="shared" si="1184"/>
        <v>0</v>
      </c>
      <c r="U7825" s="47">
        <f t="shared" si="1185"/>
        <v>256.74</v>
      </c>
      <c r="V7825" s="47">
        <f t="shared" si="1186"/>
        <v>144.86999999999998</v>
      </c>
      <c r="W7825" s="11"/>
    </row>
    <row r="7826" spans="1:23" x14ac:dyDescent="0.45">
      <c r="A7826" t="s">
        <v>7831</v>
      </c>
      <c r="B7826">
        <v>160.05000000000001</v>
      </c>
      <c r="D7826" s="1" t="str">
        <f>VartojimasGamyba!J7822</f>
        <v>2024-07-22-20</v>
      </c>
      <c r="E7826" s="7">
        <f>VartojimasGamyba!G7822</f>
        <v>0.30299999999999999</v>
      </c>
      <c r="F7826" s="11"/>
      <c r="G7826" s="12">
        <f t="shared" si="1179"/>
        <v>5.5955555555555572</v>
      </c>
      <c r="H7826" s="12">
        <v>0</v>
      </c>
      <c r="I7826" s="12">
        <v>0.33666666666666667</v>
      </c>
      <c r="J7826" s="12">
        <v>0</v>
      </c>
      <c r="K7826" s="12"/>
      <c r="L7826" s="12">
        <f>VartojimasGamyba!H7822</f>
        <v>0</v>
      </c>
      <c r="M7826" s="19">
        <f t="shared" si="1180"/>
        <v>0</v>
      </c>
      <c r="N7826" s="7">
        <f t="shared" si="1181"/>
        <v>0</v>
      </c>
      <c r="O7826" s="7">
        <f t="shared" si="1182"/>
        <v>0</v>
      </c>
      <c r="P7826" s="7" t="s">
        <v>8873</v>
      </c>
      <c r="R7826" s="7"/>
      <c r="S7826" s="47">
        <f t="shared" si="1183"/>
        <v>0</v>
      </c>
      <c r="T7826" s="47">
        <f t="shared" si="1184"/>
        <v>0</v>
      </c>
      <c r="U7826" s="47">
        <f t="shared" si="1185"/>
        <v>260.34000000000003</v>
      </c>
      <c r="V7826" s="47">
        <f t="shared" si="1186"/>
        <v>148.47</v>
      </c>
      <c r="W7826" s="11"/>
    </row>
    <row r="7827" spans="1:23" x14ac:dyDescent="0.45">
      <c r="A7827" t="s">
        <v>7832</v>
      </c>
      <c r="B7827">
        <v>160.04</v>
      </c>
      <c r="D7827" s="1" t="str">
        <f>VartojimasGamyba!J7823</f>
        <v>2024-07-22-21</v>
      </c>
      <c r="E7827" s="7">
        <f>VartojimasGamyba!G7823</f>
        <v>0.222</v>
      </c>
      <c r="F7827" s="11"/>
      <c r="G7827" s="12">
        <f t="shared" si="1179"/>
        <v>5.3488888888888901</v>
      </c>
      <c r="H7827" s="12">
        <v>0</v>
      </c>
      <c r="I7827" s="12">
        <v>0.24666666666666667</v>
      </c>
      <c r="J7827" s="12">
        <v>0</v>
      </c>
      <c r="K7827" s="12"/>
      <c r="L7827" s="12">
        <f>VartojimasGamyba!H7823</f>
        <v>0</v>
      </c>
      <c r="M7827" s="19">
        <f t="shared" si="1180"/>
        <v>0</v>
      </c>
      <c r="N7827" s="7">
        <f t="shared" si="1181"/>
        <v>0</v>
      </c>
      <c r="O7827" s="7">
        <f t="shared" si="1182"/>
        <v>0</v>
      </c>
      <c r="P7827" s="7">
        <f>SUM(N7806:N7829)</f>
        <v>-1682.3936866666668</v>
      </c>
      <c r="R7827" s="7"/>
      <c r="S7827" s="47">
        <f t="shared" si="1183"/>
        <v>0</v>
      </c>
      <c r="T7827" s="47">
        <f t="shared" si="1184"/>
        <v>0</v>
      </c>
      <c r="U7827" s="47">
        <f t="shared" si="1185"/>
        <v>260.33</v>
      </c>
      <c r="V7827" s="47">
        <f t="shared" si="1186"/>
        <v>148.45999999999998</v>
      </c>
      <c r="W7827" s="11"/>
    </row>
    <row r="7828" spans="1:23" x14ac:dyDescent="0.45">
      <c r="A7828" t="s">
        <v>7833</v>
      </c>
      <c r="B7828">
        <v>140.26</v>
      </c>
      <c r="D7828" s="1" t="str">
        <f>VartojimasGamyba!J7824</f>
        <v>2024-07-22-22</v>
      </c>
      <c r="E7828" s="7">
        <f>VartojimasGamyba!G7824</f>
        <v>0.16500000000000001</v>
      </c>
      <c r="F7828" s="11"/>
      <c r="G7828" s="12">
        <f t="shared" si="1179"/>
        <v>5.1655555555555566</v>
      </c>
      <c r="H7828" s="12">
        <v>0</v>
      </c>
      <c r="I7828" s="12">
        <v>0.18333333333333335</v>
      </c>
      <c r="J7828" s="12">
        <v>0</v>
      </c>
      <c r="K7828" s="12"/>
      <c r="L7828" s="12">
        <f>VartojimasGamyba!H7824</f>
        <v>0</v>
      </c>
      <c r="M7828" s="19">
        <f t="shared" si="1180"/>
        <v>0</v>
      </c>
      <c r="N7828" s="7">
        <f t="shared" si="1181"/>
        <v>0</v>
      </c>
      <c r="O7828" s="7">
        <f t="shared" si="1182"/>
        <v>0</v>
      </c>
      <c r="P7828" s="7" t="s">
        <v>8872</v>
      </c>
      <c r="R7828" s="7"/>
      <c r="S7828" s="47">
        <f t="shared" si="1183"/>
        <v>0</v>
      </c>
      <c r="T7828" s="47">
        <f t="shared" si="1184"/>
        <v>0</v>
      </c>
      <c r="U7828" s="47">
        <f t="shared" si="1185"/>
        <v>240.55</v>
      </c>
      <c r="V7828" s="47">
        <f t="shared" si="1186"/>
        <v>128.67999999999998</v>
      </c>
      <c r="W7828" s="11"/>
    </row>
    <row r="7829" spans="1:23" x14ac:dyDescent="0.45">
      <c r="A7829" t="s">
        <v>7834</v>
      </c>
      <c r="B7829">
        <v>111.1</v>
      </c>
      <c r="D7829" s="1" t="str">
        <f>VartojimasGamyba!J7825</f>
        <v>2024-07-22-23</v>
      </c>
      <c r="E7829" s="7">
        <f>VartojimasGamyba!G7825</f>
        <v>0.14899999999999999</v>
      </c>
      <c r="F7829" s="11"/>
      <c r="G7829" s="12">
        <f t="shared" si="1179"/>
        <v>5.0000000000000009</v>
      </c>
      <c r="H7829" s="12">
        <v>0</v>
      </c>
      <c r="I7829" s="12">
        <v>0.16555555555555557</v>
      </c>
      <c r="J7829" s="12">
        <v>0</v>
      </c>
      <c r="K7829" s="12"/>
      <c r="L7829" s="12">
        <f>VartojimasGamyba!H7825</f>
        <v>0</v>
      </c>
      <c r="M7829" s="19">
        <f t="shared" si="1180"/>
        <v>-2.7755575615628914E-17</v>
      </c>
      <c r="N7829" s="7">
        <f t="shared" si="1181"/>
        <v>-5.8672511293877956E-15</v>
      </c>
      <c r="O7829" s="7">
        <f t="shared" si="1182"/>
        <v>-5.8672511293877956E-15</v>
      </c>
      <c r="P7829" s="7">
        <f>SUM(O7806:O7829)</f>
        <v>-2.4589807620656323E-13</v>
      </c>
      <c r="Q7829" s="7">
        <f>SUMPRODUCT(B7806:B7829,E7806:E7829)+SUM(E7806:E7829)*$Z$21-SUMPRODUCT(B7806:B7829,L7806:L7829)+SUM(L7806:L7829)*ABS($Z$20)</f>
        <v>-407.35393000000039</v>
      </c>
      <c r="R7829" s="7"/>
      <c r="S7829" s="47">
        <f t="shared" si="1183"/>
        <v>-2.7755575615628914E-17</v>
      </c>
      <c r="T7829" s="47">
        <f t="shared" si="1184"/>
        <v>0</v>
      </c>
      <c r="U7829" s="47">
        <f t="shared" si="1185"/>
        <v>211.39</v>
      </c>
      <c r="V7829" s="47">
        <f t="shared" si="1186"/>
        <v>99.52</v>
      </c>
      <c r="W7829" s="11">
        <f>IF(P7829&lt;&gt;Q7829,1,0)</f>
        <v>1</v>
      </c>
    </row>
    <row r="7830" spans="1:23" x14ac:dyDescent="0.45">
      <c r="A7830" t="s">
        <v>7835</v>
      </c>
      <c r="B7830">
        <v>91.56</v>
      </c>
      <c r="D7830" s="9" t="str">
        <f>VartojimasGamyba!J7826</f>
        <v>2024-07-23-00</v>
      </c>
      <c r="E7830" s="8">
        <f>VartojimasGamyba!G7826</f>
        <v>0.191</v>
      </c>
      <c r="F7830" s="11"/>
      <c r="G7830" s="7">
        <f>G7829+H7830-I7830</f>
        <v>4.7877777777777775</v>
      </c>
      <c r="H7830" s="7">
        <v>0</v>
      </c>
      <c r="I7830" s="7">
        <v>0.21222222222222314</v>
      </c>
      <c r="J7830" s="7">
        <v>0</v>
      </c>
      <c r="L7830" s="7">
        <f>VartojimasGamyba!H7826</f>
        <v>0</v>
      </c>
      <c r="M7830" s="15">
        <f t="shared" si="1180"/>
        <v>-8.3266726846886741E-16</v>
      </c>
      <c r="N7830" s="7">
        <f t="shared" si="1181"/>
        <v>-1.5974721545575224E-13</v>
      </c>
      <c r="O7830" s="7">
        <f t="shared" si="1182"/>
        <v>-1.5974721545575224E-13</v>
      </c>
      <c r="R7830" s="20" t="s">
        <v>8783</v>
      </c>
      <c r="S7830" s="47">
        <f t="shared" si="1183"/>
        <v>-8.3266726846886741E-16</v>
      </c>
      <c r="T7830" s="47">
        <f t="shared" si="1184"/>
        <v>0</v>
      </c>
      <c r="U7830" s="47">
        <f t="shared" si="1185"/>
        <v>191.85000000000002</v>
      </c>
      <c r="V7830" s="47">
        <f t="shared" si="1186"/>
        <v>79.98</v>
      </c>
      <c r="W7830" s="11"/>
    </row>
    <row r="7831" spans="1:23" x14ac:dyDescent="0.45">
      <c r="A7831" t="s">
        <v>7836</v>
      </c>
      <c r="B7831">
        <v>96.09</v>
      </c>
      <c r="D7831" s="9" t="str">
        <f>VartojimasGamyba!J7827</f>
        <v>2024-07-23-01</v>
      </c>
      <c r="E7831" s="8">
        <f>VartojimasGamyba!G7827</f>
        <v>0.216</v>
      </c>
      <c r="F7831" s="11"/>
      <c r="G7831" s="7">
        <f t="shared" ref="G7831:G7853" si="1187">G7830+H7831-I7831</f>
        <v>4.5477777777777773</v>
      </c>
      <c r="H7831" s="7">
        <v>0</v>
      </c>
      <c r="I7831" s="7">
        <v>0.24000000000000002</v>
      </c>
      <c r="J7831" s="7">
        <v>0</v>
      </c>
      <c r="L7831" s="7">
        <f>VartojimasGamyba!H7827</f>
        <v>0</v>
      </c>
      <c r="M7831" s="15">
        <f t="shared" si="1180"/>
        <v>-2.7755575615628914E-17</v>
      </c>
      <c r="N7831" s="7">
        <f t="shared" si="1181"/>
        <v>-5.4506399393972059E-15</v>
      </c>
      <c r="O7831" s="7">
        <f t="shared" si="1182"/>
        <v>-5.4506399393972059E-15</v>
      </c>
      <c r="R7831" s="7"/>
      <c r="S7831" s="47">
        <f t="shared" si="1183"/>
        <v>-2.7755575615628914E-17</v>
      </c>
      <c r="T7831" s="47">
        <f t="shared" si="1184"/>
        <v>0</v>
      </c>
      <c r="U7831" s="47">
        <f t="shared" si="1185"/>
        <v>196.38</v>
      </c>
      <c r="V7831" s="47">
        <f t="shared" si="1186"/>
        <v>84.51</v>
      </c>
      <c r="W7831" s="11"/>
    </row>
    <row r="7832" spans="1:23" x14ac:dyDescent="0.45">
      <c r="A7832" t="s">
        <v>7837</v>
      </c>
      <c r="B7832">
        <v>86.11</v>
      </c>
      <c r="D7832" s="9" t="str">
        <f>VartojimasGamyba!J7828</f>
        <v>2024-07-23-02</v>
      </c>
      <c r="E7832" s="8">
        <f>VartojimasGamyba!G7828</f>
        <v>0.26100000000000001</v>
      </c>
      <c r="F7832" s="11"/>
      <c r="G7832" s="7">
        <f t="shared" si="1187"/>
        <v>4.2577777777777772</v>
      </c>
      <c r="H7832" s="7">
        <v>0</v>
      </c>
      <c r="I7832" s="7">
        <v>0.29000000000000004</v>
      </c>
      <c r="J7832" s="7">
        <v>0</v>
      </c>
      <c r="L7832" s="7">
        <f>VartojimasGamyba!H7828</f>
        <v>0</v>
      </c>
      <c r="M7832" s="15">
        <f t="shared" si="1180"/>
        <v>-5.5511151231257827E-17</v>
      </c>
      <c r="N7832" s="7">
        <f t="shared" si="1181"/>
        <v>-1.0347278589506459E-14</v>
      </c>
      <c r="O7832" s="7">
        <f t="shared" si="1182"/>
        <v>-1.0347278589506459E-14</v>
      </c>
      <c r="R7832" s="7"/>
      <c r="S7832" s="47">
        <f t="shared" si="1183"/>
        <v>-5.5511151231257827E-17</v>
      </c>
      <c r="T7832" s="47">
        <f t="shared" si="1184"/>
        <v>0</v>
      </c>
      <c r="U7832" s="47">
        <f t="shared" si="1185"/>
        <v>186.4</v>
      </c>
      <c r="V7832" s="47">
        <f t="shared" si="1186"/>
        <v>74.53</v>
      </c>
      <c r="W7832" s="11"/>
    </row>
    <row r="7833" spans="1:23" x14ac:dyDescent="0.45">
      <c r="A7833" t="s">
        <v>7838</v>
      </c>
      <c r="B7833">
        <v>70.400000000000006</v>
      </c>
      <c r="D7833" s="9" t="str">
        <f>VartojimasGamyba!J7829</f>
        <v>2024-07-23-03</v>
      </c>
      <c r="E7833" s="8">
        <f>VartojimasGamyba!G7829</f>
        <v>0.193</v>
      </c>
      <c r="F7833" s="11"/>
      <c r="G7833" s="7">
        <f t="shared" si="1187"/>
        <v>4.0522222222222215</v>
      </c>
      <c r="H7833" s="7">
        <v>0</v>
      </c>
      <c r="I7833" s="7">
        <v>0.20555555555555557</v>
      </c>
      <c r="J7833" s="7">
        <v>0</v>
      </c>
      <c r="L7833" s="7">
        <f>VartojimasGamyba!H7829</f>
        <v>8.0000000000000002E-3</v>
      </c>
      <c r="M7833" s="15">
        <f t="shared" si="1180"/>
        <v>-2.0816681711721685E-17</v>
      </c>
      <c r="N7833" s="7">
        <f t="shared" si="1181"/>
        <v>-3.553199401373774E-15</v>
      </c>
      <c r="O7833" s="7">
        <f t="shared" si="1182"/>
        <v>-3.553199401373774E-15</v>
      </c>
      <c r="R7833" s="7"/>
      <c r="S7833" s="47">
        <f t="shared" si="1183"/>
        <v>-2.0816681711721685E-17</v>
      </c>
      <c r="T7833" s="47">
        <f t="shared" si="1184"/>
        <v>0</v>
      </c>
      <c r="U7833" s="47">
        <f t="shared" si="1185"/>
        <v>170.69</v>
      </c>
      <c r="V7833" s="47">
        <f t="shared" si="1186"/>
        <v>58.820000000000007</v>
      </c>
      <c r="W7833" s="11"/>
    </row>
    <row r="7834" spans="1:23" x14ac:dyDescent="0.45">
      <c r="A7834" t="s">
        <v>7839</v>
      </c>
      <c r="B7834">
        <v>64.66</v>
      </c>
      <c r="D7834" s="9" t="str">
        <f>VartojimasGamyba!J7830</f>
        <v>2024-07-23-04</v>
      </c>
      <c r="E7834" s="8">
        <f>VartojimasGamyba!G7830</f>
        <v>0.21299999999999999</v>
      </c>
      <c r="F7834" s="11"/>
      <c r="G7834" s="7">
        <f t="shared" si="1187"/>
        <v>3.8333333333333326</v>
      </c>
      <c r="H7834" s="7">
        <v>0</v>
      </c>
      <c r="I7834" s="7">
        <v>0.21888888888888891</v>
      </c>
      <c r="J7834" s="7">
        <v>0</v>
      </c>
      <c r="L7834" s="7">
        <f>VartojimasGamyba!H7830</f>
        <v>1.6E-2</v>
      </c>
      <c r="M7834" s="15">
        <f t="shared" si="1180"/>
        <v>-4.163336342344337E-17</v>
      </c>
      <c r="N7834" s="7">
        <f t="shared" si="1181"/>
        <v>-6.8674232966969835E-15</v>
      </c>
      <c r="O7834" s="7">
        <f t="shared" si="1182"/>
        <v>-6.8674232966969835E-15</v>
      </c>
      <c r="R7834" s="7"/>
      <c r="S7834" s="47">
        <f t="shared" si="1183"/>
        <v>-4.163336342344337E-17</v>
      </c>
      <c r="T7834" s="47">
        <f t="shared" si="1184"/>
        <v>0</v>
      </c>
      <c r="U7834" s="47">
        <f t="shared" si="1185"/>
        <v>164.95</v>
      </c>
      <c r="V7834" s="47">
        <f t="shared" si="1186"/>
        <v>53.08</v>
      </c>
      <c r="W7834" s="11"/>
    </row>
    <row r="7835" spans="1:23" x14ac:dyDescent="0.45">
      <c r="A7835" t="s">
        <v>7840</v>
      </c>
      <c r="B7835">
        <v>67.400000000000006</v>
      </c>
      <c r="D7835" s="9" t="str">
        <f>VartojimasGamyba!J7831</f>
        <v>2024-07-23-05</v>
      </c>
      <c r="E7835" s="8">
        <f>VartojimasGamyba!G7831</f>
        <v>0.218</v>
      </c>
      <c r="F7835" s="11"/>
      <c r="G7835" s="7">
        <f t="shared" si="1187"/>
        <v>3.8603333333333327</v>
      </c>
      <c r="H7835" s="7">
        <v>2.6999999999999996E-2</v>
      </c>
      <c r="I7835" s="7">
        <v>0</v>
      </c>
      <c r="J7835" s="7">
        <v>0</v>
      </c>
      <c r="L7835" s="7">
        <f>VartojimasGamyba!H7831</f>
        <v>0.245</v>
      </c>
      <c r="M7835" s="15">
        <f t="shared" si="1180"/>
        <v>0</v>
      </c>
      <c r="N7835" s="7">
        <f t="shared" si="1181"/>
        <v>0</v>
      </c>
      <c r="O7835" s="7">
        <f t="shared" si="1182"/>
        <v>0</v>
      </c>
      <c r="R7835" s="7"/>
      <c r="S7835" s="47">
        <f t="shared" si="1183"/>
        <v>2.6999999999999996E-2</v>
      </c>
      <c r="T7835" s="47">
        <f t="shared" si="1184"/>
        <v>2.6999999999999996E-2</v>
      </c>
      <c r="U7835" s="47">
        <f t="shared" si="1185"/>
        <v>167.69</v>
      </c>
      <c r="V7835" s="47">
        <f t="shared" si="1186"/>
        <v>55.820000000000007</v>
      </c>
      <c r="W7835" s="11"/>
    </row>
    <row r="7836" spans="1:23" x14ac:dyDescent="0.45">
      <c r="A7836" t="s">
        <v>7841</v>
      </c>
      <c r="B7836">
        <v>72.83</v>
      </c>
      <c r="D7836" s="9" t="str">
        <f>VartojimasGamyba!J7832</f>
        <v>2024-07-23-06</v>
      </c>
      <c r="E7836" s="8">
        <f>VartojimasGamyba!G7832</f>
        <v>1E-3</v>
      </c>
      <c r="F7836" s="11"/>
      <c r="G7836" s="7">
        <f t="shared" si="1187"/>
        <v>3.9502222222222212</v>
      </c>
      <c r="H7836" s="7">
        <v>8.9888888888888463E-2</v>
      </c>
      <c r="I7836" s="7">
        <v>0</v>
      </c>
      <c r="J7836" s="7">
        <v>1.2831111111111118</v>
      </c>
      <c r="L7836" s="7">
        <f>VartojimasGamyba!H7832</f>
        <v>1.3740000000000001</v>
      </c>
      <c r="M7836" s="15">
        <f t="shared" si="1180"/>
        <v>0</v>
      </c>
      <c r="N7836" s="7">
        <f t="shared" si="1181"/>
        <v>-78.590555555555596</v>
      </c>
      <c r="O7836" s="7">
        <f t="shared" si="1182"/>
        <v>0</v>
      </c>
      <c r="R7836" s="7"/>
      <c r="S7836" s="47">
        <f t="shared" si="1183"/>
        <v>1.3730000000000002</v>
      </c>
      <c r="T7836" s="47">
        <f t="shared" si="1184"/>
        <v>1.3730000000000002</v>
      </c>
      <c r="U7836" s="47">
        <f t="shared" si="1185"/>
        <v>173.12</v>
      </c>
      <c r="V7836" s="47">
        <f t="shared" si="1186"/>
        <v>61.25</v>
      </c>
      <c r="W7836" s="11"/>
    </row>
    <row r="7837" spans="1:23" x14ac:dyDescent="0.45">
      <c r="A7837" t="s">
        <v>7842</v>
      </c>
      <c r="B7837">
        <v>120.01</v>
      </c>
      <c r="D7837" s="9" t="str">
        <f>VartojimasGamyba!J7833</f>
        <v>2024-07-23-07</v>
      </c>
      <c r="E7837" s="8">
        <f>VartojimasGamyba!G7833</f>
        <v>3.3000000000000002E-2</v>
      </c>
      <c r="F7837" s="11"/>
      <c r="G7837" s="7">
        <f t="shared" si="1187"/>
        <v>3.9502222222222212</v>
      </c>
      <c r="H7837" s="7">
        <v>0</v>
      </c>
      <c r="I7837" s="7">
        <v>-2.2204460492503131E-16</v>
      </c>
      <c r="J7837" s="7">
        <v>1.2750000000000001</v>
      </c>
      <c r="L7837" s="7">
        <f>VartojimasGamyba!H7833</f>
        <v>1.3080000000000001</v>
      </c>
      <c r="M7837" s="15">
        <f t="shared" si="1180"/>
        <v>0</v>
      </c>
      <c r="N7837" s="7">
        <f t="shared" si="1181"/>
        <v>-138.24825000000001</v>
      </c>
      <c r="O7837" s="7">
        <f t="shared" si="1182"/>
        <v>0</v>
      </c>
      <c r="R7837" s="7"/>
      <c r="S7837" s="47">
        <f t="shared" si="1183"/>
        <v>1.2750000000000001</v>
      </c>
      <c r="T7837" s="47">
        <f t="shared" si="1184"/>
        <v>1.2750000000000001</v>
      </c>
      <c r="U7837" s="47">
        <f t="shared" si="1185"/>
        <v>220.3</v>
      </c>
      <c r="V7837" s="47">
        <f t="shared" si="1186"/>
        <v>108.43</v>
      </c>
      <c r="W7837" s="11"/>
    </row>
    <row r="7838" spans="1:23" x14ac:dyDescent="0.45">
      <c r="A7838" t="s">
        <v>7843</v>
      </c>
      <c r="B7838">
        <v>126.61</v>
      </c>
      <c r="D7838" s="9" t="str">
        <f>VartojimasGamyba!J7834</f>
        <v>2024-07-23-08</v>
      </c>
      <c r="E7838" s="8">
        <f>VartojimasGamyba!G7834</f>
        <v>0</v>
      </c>
      <c r="F7838" s="11"/>
      <c r="G7838" s="7">
        <f t="shared" si="1187"/>
        <v>3.9502222222222212</v>
      </c>
      <c r="H7838" s="7">
        <v>0</v>
      </c>
      <c r="I7838" s="7">
        <v>-2.2204460492503131E-16</v>
      </c>
      <c r="J7838" s="7">
        <v>1.409</v>
      </c>
      <c r="L7838" s="7">
        <f>VartojimasGamyba!H7834</f>
        <v>1.409</v>
      </c>
      <c r="M7838" s="15">
        <f t="shared" si="1180"/>
        <v>0</v>
      </c>
      <c r="N7838" s="7">
        <f t="shared" si="1181"/>
        <v>-162.07727</v>
      </c>
      <c r="O7838" s="7">
        <f t="shared" si="1182"/>
        <v>0</v>
      </c>
      <c r="R7838" s="7"/>
      <c r="S7838" s="47">
        <f t="shared" si="1183"/>
        <v>1.409</v>
      </c>
      <c r="T7838" s="47">
        <f t="shared" si="1184"/>
        <v>1.409</v>
      </c>
      <c r="U7838" s="47">
        <f t="shared" si="1185"/>
        <v>226.9</v>
      </c>
      <c r="V7838" s="47">
        <f t="shared" si="1186"/>
        <v>115.03</v>
      </c>
      <c r="W7838" s="11"/>
    </row>
    <row r="7839" spans="1:23" x14ac:dyDescent="0.45">
      <c r="A7839" t="s">
        <v>7844</v>
      </c>
      <c r="B7839">
        <v>116.95</v>
      </c>
      <c r="D7839" s="9" t="str">
        <f>VartojimasGamyba!J7835</f>
        <v>2024-07-23-09</v>
      </c>
      <c r="E7839" s="8">
        <f>VartojimasGamyba!G7835</f>
        <v>0</v>
      </c>
      <c r="F7839" s="11"/>
      <c r="G7839" s="7">
        <f t="shared" si="1187"/>
        <v>3.9502222222222212</v>
      </c>
      <c r="H7839" s="7">
        <v>0</v>
      </c>
      <c r="I7839" s="7">
        <v>0</v>
      </c>
      <c r="J7839" s="7">
        <v>2.198</v>
      </c>
      <c r="L7839" s="7">
        <f>VartojimasGamyba!H7835</f>
        <v>2.198</v>
      </c>
      <c r="M7839" s="15">
        <f t="shared" si="1180"/>
        <v>0</v>
      </c>
      <c r="N7839" s="7">
        <f t="shared" si="1181"/>
        <v>-231.60326000000001</v>
      </c>
      <c r="O7839" s="7">
        <f t="shared" si="1182"/>
        <v>0</v>
      </c>
      <c r="R7839" s="7"/>
      <c r="S7839" s="47">
        <f t="shared" si="1183"/>
        <v>2.198</v>
      </c>
      <c r="T7839" s="47">
        <f t="shared" si="1184"/>
        <v>2.198</v>
      </c>
      <c r="U7839" s="47">
        <f t="shared" si="1185"/>
        <v>217.24</v>
      </c>
      <c r="V7839" s="47">
        <f t="shared" si="1186"/>
        <v>105.37</v>
      </c>
      <c r="W7839" s="11"/>
    </row>
    <row r="7840" spans="1:23" x14ac:dyDescent="0.45">
      <c r="A7840" t="s">
        <v>7845</v>
      </c>
      <c r="B7840">
        <v>88.49</v>
      </c>
      <c r="D7840" s="9" t="str">
        <f>VartojimasGamyba!J7836</f>
        <v>2024-07-23-10</v>
      </c>
      <c r="E7840" s="8">
        <f>VartojimasGamyba!G7836</f>
        <v>0.432</v>
      </c>
      <c r="F7840" s="11"/>
      <c r="G7840" s="7">
        <f t="shared" si="1187"/>
        <v>3.9502222222222212</v>
      </c>
      <c r="H7840" s="7">
        <v>0</v>
      </c>
      <c r="I7840" s="7">
        <v>0</v>
      </c>
      <c r="J7840" s="7">
        <v>1.6910000000000003</v>
      </c>
      <c r="L7840" s="7">
        <f>VartojimasGamyba!H7836</f>
        <v>2.1230000000000002</v>
      </c>
      <c r="M7840" s="15">
        <f t="shared" si="1180"/>
        <v>0</v>
      </c>
      <c r="N7840" s="7">
        <f t="shared" si="1181"/>
        <v>-130.05481</v>
      </c>
      <c r="O7840" s="7">
        <f t="shared" si="1182"/>
        <v>0</v>
      </c>
      <c r="R7840" s="7"/>
      <c r="S7840" s="47">
        <f t="shared" si="1183"/>
        <v>1.6910000000000003</v>
      </c>
      <c r="T7840" s="47">
        <f t="shared" si="1184"/>
        <v>1.6910000000000003</v>
      </c>
      <c r="U7840" s="47">
        <f t="shared" si="1185"/>
        <v>188.78</v>
      </c>
      <c r="V7840" s="47">
        <f t="shared" si="1186"/>
        <v>76.91</v>
      </c>
      <c r="W7840" s="11"/>
    </row>
    <row r="7841" spans="1:23" x14ac:dyDescent="0.45">
      <c r="A7841" t="s">
        <v>7846</v>
      </c>
      <c r="B7841">
        <v>72</v>
      </c>
      <c r="D7841" s="9" t="str">
        <f>VartojimasGamyba!J7837</f>
        <v>2024-07-23-11</v>
      </c>
      <c r="E7841" s="8">
        <f>VartojimasGamyba!G7837</f>
        <v>0</v>
      </c>
      <c r="F7841" s="11"/>
      <c r="G7841" s="7">
        <f t="shared" si="1187"/>
        <v>6.0982222222222209</v>
      </c>
      <c r="H7841" s="7">
        <v>2.1480000000000001</v>
      </c>
      <c r="I7841" s="7">
        <v>0</v>
      </c>
      <c r="J7841" s="7">
        <v>0</v>
      </c>
      <c r="L7841" s="7">
        <f>VartojimasGamyba!H7837</f>
        <v>2.1480000000000001</v>
      </c>
      <c r="M7841" s="15">
        <f t="shared" si="1180"/>
        <v>0</v>
      </c>
      <c r="N7841" s="7">
        <f t="shared" si="1181"/>
        <v>0</v>
      </c>
      <c r="O7841" s="7">
        <f t="shared" si="1182"/>
        <v>0</v>
      </c>
      <c r="R7841" s="7"/>
      <c r="S7841" s="47">
        <f t="shared" si="1183"/>
        <v>2.1480000000000001</v>
      </c>
      <c r="T7841" s="47">
        <f t="shared" si="1184"/>
        <v>2.1480000000000001</v>
      </c>
      <c r="U7841" s="47">
        <f t="shared" si="1185"/>
        <v>172.29000000000002</v>
      </c>
      <c r="V7841" s="47">
        <f t="shared" si="1186"/>
        <v>60.42</v>
      </c>
      <c r="W7841" s="11"/>
    </row>
    <row r="7842" spans="1:23" x14ac:dyDescent="0.45">
      <c r="A7842" t="s">
        <v>7847</v>
      </c>
      <c r="B7842">
        <v>65.38</v>
      </c>
      <c r="D7842" s="9" t="str">
        <f>VartojimasGamyba!J7838</f>
        <v>2024-07-23-12</v>
      </c>
      <c r="E7842" s="8">
        <f>VartojimasGamyba!G7838</f>
        <v>0.55200000000000005</v>
      </c>
      <c r="F7842" s="11"/>
      <c r="G7842" s="7">
        <f t="shared" si="1187"/>
        <v>6.8602222222222213</v>
      </c>
      <c r="H7842" s="7">
        <v>0.76200000000000001</v>
      </c>
      <c r="I7842" s="7">
        <v>0</v>
      </c>
      <c r="J7842" s="7">
        <v>0</v>
      </c>
      <c r="L7842" s="7">
        <f>VartojimasGamyba!H7838</f>
        <v>1.3140000000000001</v>
      </c>
      <c r="M7842" s="15">
        <f t="shared" si="1180"/>
        <v>0</v>
      </c>
      <c r="N7842" s="7">
        <f t="shared" si="1181"/>
        <v>0</v>
      </c>
      <c r="O7842" s="7">
        <f t="shared" si="1182"/>
        <v>0</v>
      </c>
      <c r="R7842" s="7"/>
      <c r="S7842" s="47">
        <f t="shared" si="1183"/>
        <v>0.76200000000000001</v>
      </c>
      <c r="T7842" s="47">
        <f t="shared" si="1184"/>
        <v>0.76200000000000001</v>
      </c>
      <c r="U7842" s="47">
        <f t="shared" si="1185"/>
        <v>165.67000000000002</v>
      </c>
      <c r="V7842" s="47">
        <f t="shared" si="1186"/>
        <v>53.8</v>
      </c>
      <c r="W7842" s="11"/>
    </row>
    <row r="7843" spans="1:23" x14ac:dyDescent="0.45">
      <c r="A7843" t="s">
        <v>7848</v>
      </c>
      <c r="B7843">
        <v>51.04</v>
      </c>
      <c r="D7843" s="9" t="str">
        <f>VartojimasGamyba!J7839</f>
        <v>2024-07-23-13</v>
      </c>
      <c r="E7843" s="8">
        <f>VartojimasGamyba!G7839</f>
        <v>0.79900000000000004</v>
      </c>
      <c r="F7843" s="11"/>
      <c r="G7843" s="7">
        <f t="shared" si="1187"/>
        <v>7.2902222222222219</v>
      </c>
      <c r="H7843" s="7">
        <v>0.4300000000000006</v>
      </c>
      <c r="I7843" s="7">
        <v>0</v>
      </c>
      <c r="J7843" s="7">
        <v>0</v>
      </c>
      <c r="L7843" s="7">
        <f>VartojimasGamyba!H7839</f>
        <v>1.2290000000000001</v>
      </c>
      <c r="M7843" s="15">
        <f t="shared" si="1180"/>
        <v>0</v>
      </c>
      <c r="N7843" s="7">
        <f t="shared" si="1181"/>
        <v>0</v>
      </c>
      <c r="O7843" s="7">
        <f t="shared" si="1182"/>
        <v>0</v>
      </c>
      <c r="R7843" s="7"/>
      <c r="S7843" s="47">
        <f t="shared" si="1183"/>
        <v>0.43000000000000005</v>
      </c>
      <c r="T7843" s="47">
        <f t="shared" si="1184"/>
        <v>0.43000000000000005</v>
      </c>
      <c r="U7843" s="47">
        <f t="shared" si="1185"/>
        <v>151.33000000000001</v>
      </c>
      <c r="V7843" s="47">
        <f t="shared" si="1186"/>
        <v>39.46</v>
      </c>
      <c r="W7843" s="11"/>
    </row>
    <row r="7844" spans="1:23" x14ac:dyDescent="0.45">
      <c r="A7844" t="s">
        <v>7849</v>
      </c>
      <c r="B7844">
        <v>50.33</v>
      </c>
      <c r="D7844" s="9" t="str">
        <f>VartojimasGamyba!J7840</f>
        <v>2024-07-23-14</v>
      </c>
      <c r="E7844" s="8">
        <f>VartojimasGamyba!G7840</f>
        <v>1.1879999999999999</v>
      </c>
      <c r="F7844" s="11"/>
      <c r="G7844" s="7">
        <f t="shared" si="1187"/>
        <v>6.6546666666666665</v>
      </c>
      <c r="H7844" s="7">
        <v>0</v>
      </c>
      <c r="I7844" s="7">
        <v>0.63555555555555565</v>
      </c>
      <c r="J7844" s="7">
        <v>0</v>
      </c>
      <c r="L7844" s="7">
        <f>VartojimasGamyba!H7840</f>
        <v>0.61599999999999999</v>
      </c>
      <c r="M7844" s="15">
        <f t="shared" si="1180"/>
        <v>0</v>
      </c>
      <c r="N7844" s="7">
        <f t="shared" si="1181"/>
        <v>0</v>
      </c>
      <c r="O7844" s="7">
        <f t="shared" si="1182"/>
        <v>0</v>
      </c>
      <c r="R7844" s="7"/>
      <c r="S7844" s="47">
        <f t="shared" si="1183"/>
        <v>0</v>
      </c>
      <c r="T7844" s="47">
        <f t="shared" si="1184"/>
        <v>0</v>
      </c>
      <c r="U7844" s="47">
        <f t="shared" si="1185"/>
        <v>150.62</v>
      </c>
      <c r="V7844" s="47">
        <f t="shared" si="1186"/>
        <v>38.75</v>
      </c>
      <c r="W7844" s="11"/>
    </row>
    <row r="7845" spans="1:23" x14ac:dyDescent="0.45">
      <c r="A7845" t="s">
        <v>7850</v>
      </c>
      <c r="B7845">
        <v>50.3</v>
      </c>
      <c r="D7845" s="9" t="str">
        <f>VartojimasGamyba!J7841</f>
        <v>2024-07-23-15</v>
      </c>
      <c r="E7845" s="8">
        <f>VartojimasGamyba!G7841</f>
        <v>0.19400000000000001</v>
      </c>
      <c r="F7845" s="11"/>
      <c r="G7845" s="7">
        <f t="shared" si="1187"/>
        <v>6.7766666666666664</v>
      </c>
      <c r="H7845" s="7">
        <v>0.12200000000000003</v>
      </c>
      <c r="I7845" s="7">
        <v>0</v>
      </c>
      <c r="J7845" s="7">
        <v>0</v>
      </c>
      <c r="L7845" s="7">
        <f>VartojimasGamyba!H7841</f>
        <v>0.316</v>
      </c>
      <c r="M7845" s="15">
        <f t="shared" si="1180"/>
        <v>0</v>
      </c>
      <c r="N7845" s="7">
        <f t="shared" si="1181"/>
        <v>0</v>
      </c>
      <c r="O7845" s="7">
        <f t="shared" si="1182"/>
        <v>0</v>
      </c>
      <c r="R7845" s="7"/>
      <c r="S7845" s="47">
        <f t="shared" si="1183"/>
        <v>0.122</v>
      </c>
      <c r="T7845" s="47">
        <f t="shared" si="1184"/>
        <v>0.122</v>
      </c>
      <c r="U7845" s="47">
        <f t="shared" si="1185"/>
        <v>150.59</v>
      </c>
      <c r="V7845" s="47">
        <f t="shared" si="1186"/>
        <v>38.72</v>
      </c>
      <c r="W7845" s="11"/>
    </row>
    <row r="7846" spans="1:23" x14ac:dyDescent="0.45">
      <c r="A7846" t="s">
        <v>7851</v>
      </c>
      <c r="B7846">
        <v>76.739999999999995</v>
      </c>
      <c r="D7846" s="9" t="str">
        <f>VartojimasGamyba!J7842</f>
        <v>2024-07-23-16</v>
      </c>
      <c r="E7846" s="8">
        <f>VartojimasGamyba!G7842</f>
        <v>0.05</v>
      </c>
      <c r="F7846" s="11"/>
      <c r="G7846" s="7">
        <f t="shared" si="1187"/>
        <v>6.7766666666666664</v>
      </c>
      <c r="H7846" s="7">
        <v>0</v>
      </c>
      <c r="I7846" s="7">
        <v>0</v>
      </c>
      <c r="J7846" s="7">
        <v>0.41399999999999992</v>
      </c>
      <c r="L7846" s="7">
        <f>VartojimasGamyba!H7842</f>
        <v>0.46400000000000002</v>
      </c>
      <c r="M7846" s="15">
        <f t="shared" si="1180"/>
        <v>0</v>
      </c>
      <c r="N7846" s="7">
        <f t="shared" si="1181"/>
        <v>-26.976239999999994</v>
      </c>
      <c r="O7846" s="7">
        <f t="shared" si="1182"/>
        <v>0</v>
      </c>
      <c r="R7846" s="7"/>
      <c r="S7846" s="47">
        <f t="shared" si="1183"/>
        <v>0.41400000000000003</v>
      </c>
      <c r="T7846" s="47">
        <f t="shared" si="1184"/>
        <v>0.41400000000000003</v>
      </c>
      <c r="U7846" s="47">
        <f t="shared" si="1185"/>
        <v>177.03</v>
      </c>
      <c r="V7846" s="47">
        <f t="shared" si="1186"/>
        <v>65.16</v>
      </c>
      <c r="W7846" s="11"/>
    </row>
    <row r="7847" spans="1:23" x14ac:dyDescent="0.45">
      <c r="A7847" t="s">
        <v>7852</v>
      </c>
      <c r="B7847">
        <v>83.28</v>
      </c>
      <c r="D7847" s="9" t="str">
        <f>VartojimasGamyba!J7843</f>
        <v>2024-07-23-17</v>
      </c>
      <c r="E7847" s="8">
        <f>VartojimasGamyba!G7843</f>
        <v>0.158</v>
      </c>
      <c r="F7847" s="11"/>
      <c r="G7847" s="7">
        <f t="shared" si="1187"/>
        <v>6.66</v>
      </c>
      <c r="H7847" s="7">
        <v>0</v>
      </c>
      <c r="I7847" s="7">
        <v>0.11666666666666665</v>
      </c>
      <c r="J7847" s="7">
        <v>0</v>
      </c>
      <c r="L7847" s="7">
        <f>VartojimasGamyba!H7843</f>
        <v>5.2999999999999999E-2</v>
      </c>
      <c r="M7847" s="15">
        <f t="shared" si="1180"/>
        <v>0</v>
      </c>
      <c r="N7847" s="7">
        <f t="shared" si="1181"/>
        <v>0</v>
      </c>
      <c r="O7847" s="7">
        <f t="shared" si="1182"/>
        <v>0</v>
      </c>
      <c r="R7847" s="7"/>
      <c r="S7847" s="47">
        <f t="shared" si="1183"/>
        <v>0</v>
      </c>
      <c r="T7847" s="47">
        <f t="shared" si="1184"/>
        <v>0</v>
      </c>
      <c r="U7847" s="47">
        <f t="shared" si="1185"/>
        <v>183.57</v>
      </c>
      <c r="V7847" s="47">
        <f t="shared" si="1186"/>
        <v>71.7</v>
      </c>
      <c r="W7847" s="11"/>
    </row>
    <row r="7848" spans="1:23" x14ac:dyDescent="0.45">
      <c r="A7848" t="s">
        <v>7853</v>
      </c>
      <c r="B7848">
        <v>120.26</v>
      </c>
      <c r="D7848" s="9" t="str">
        <f>VartojimasGamyba!J7844</f>
        <v>2024-07-23-18</v>
      </c>
      <c r="E7848" s="8">
        <f>VartojimasGamyba!G7844</f>
        <v>0.36</v>
      </c>
      <c r="F7848" s="11"/>
      <c r="G7848" s="7">
        <f t="shared" si="1187"/>
        <v>6.2722222222222221</v>
      </c>
      <c r="H7848" s="7">
        <v>0</v>
      </c>
      <c r="I7848" s="7">
        <v>0.38777777777777767</v>
      </c>
      <c r="J7848" s="7">
        <v>0</v>
      </c>
      <c r="L7848" s="7">
        <f>VartojimasGamyba!H7844</f>
        <v>1.0999999999999999E-2</v>
      </c>
      <c r="M7848" s="15">
        <f t="shared" si="1180"/>
        <v>6.591949208711867E-17</v>
      </c>
      <c r="N7848" s="7">
        <f t="shared" si="1181"/>
        <v>1.4538543979814022E-14</v>
      </c>
      <c r="O7848" s="7">
        <f t="shared" si="1182"/>
        <v>1.4538543979814022E-14</v>
      </c>
      <c r="R7848" s="7"/>
      <c r="S7848" s="47">
        <f t="shared" si="1183"/>
        <v>6.591949208711867E-17</v>
      </c>
      <c r="T7848" s="47">
        <f t="shared" si="1184"/>
        <v>0</v>
      </c>
      <c r="U7848" s="47">
        <f t="shared" si="1185"/>
        <v>220.55</v>
      </c>
      <c r="V7848" s="47">
        <f t="shared" si="1186"/>
        <v>108.68</v>
      </c>
      <c r="W7848" s="11"/>
    </row>
    <row r="7849" spans="1:23" x14ac:dyDescent="0.45">
      <c r="A7849" t="s">
        <v>7854</v>
      </c>
      <c r="B7849">
        <v>186.87</v>
      </c>
      <c r="D7849" s="9" t="str">
        <f>VartojimasGamyba!J7845</f>
        <v>2024-07-23-19</v>
      </c>
      <c r="E7849" s="8">
        <f>VartojimasGamyba!G7845</f>
        <v>0.215</v>
      </c>
      <c r="F7849" s="11"/>
      <c r="G7849" s="7">
        <f t="shared" si="1187"/>
        <v>6.0333333333333332</v>
      </c>
      <c r="H7849" s="7">
        <v>0</v>
      </c>
      <c r="I7849" s="7">
        <v>0.2388888888888889</v>
      </c>
      <c r="J7849" s="7">
        <v>0</v>
      </c>
      <c r="L7849" s="7">
        <f>VartojimasGamyba!H7845</f>
        <v>0</v>
      </c>
      <c r="M7849" s="15">
        <f t="shared" si="1180"/>
        <v>-2.7755575615628914E-17</v>
      </c>
      <c r="N7849" s="7">
        <f t="shared" si="1181"/>
        <v>-7.9702910937839995E-15</v>
      </c>
      <c r="O7849" s="7">
        <f t="shared" si="1182"/>
        <v>-7.9702910937839995E-15</v>
      </c>
      <c r="R7849" s="7"/>
      <c r="S7849" s="47">
        <f t="shared" si="1183"/>
        <v>-2.7755575615628914E-17</v>
      </c>
      <c r="T7849" s="47">
        <f t="shared" si="1184"/>
        <v>0</v>
      </c>
      <c r="U7849" s="47">
        <f t="shared" si="1185"/>
        <v>287.16000000000003</v>
      </c>
      <c r="V7849" s="47">
        <f t="shared" si="1186"/>
        <v>175.29</v>
      </c>
      <c r="W7849" s="11"/>
    </row>
    <row r="7850" spans="1:23" x14ac:dyDescent="0.45">
      <c r="A7850" t="s">
        <v>7855</v>
      </c>
      <c r="B7850">
        <v>245.57</v>
      </c>
      <c r="D7850" s="9" t="str">
        <f>VartojimasGamyba!J7846</f>
        <v>2024-07-23-20</v>
      </c>
      <c r="E7850" s="8">
        <f>VartojimasGamyba!G7846</f>
        <v>0.23799999999999999</v>
      </c>
      <c r="F7850" s="11"/>
      <c r="G7850" s="7">
        <f t="shared" si="1187"/>
        <v>5.7688888888888892</v>
      </c>
      <c r="H7850" s="7">
        <v>0</v>
      </c>
      <c r="I7850" s="7">
        <v>0.26444444444444437</v>
      </c>
      <c r="J7850" s="7">
        <v>0</v>
      </c>
      <c r="L7850" s="7">
        <f>VartojimasGamyba!H7846</f>
        <v>0</v>
      </c>
      <c r="M7850" s="15">
        <f t="shared" si="1180"/>
        <v>5.5511151231257827E-17</v>
      </c>
      <c r="N7850" s="7">
        <f t="shared" si="1181"/>
        <v>1.9199086764842833E-14</v>
      </c>
      <c r="O7850" s="7">
        <f t="shared" si="1182"/>
        <v>1.9199086764842833E-14</v>
      </c>
      <c r="P7850" s="7" t="s">
        <v>8873</v>
      </c>
      <c r="R7850" s="7"/>
      <c r="S7850" s="47">
        <f t="shared" si="1183"/>
        <v>5.5511151231257827E-17</v>
      </c>
      <c r="T7850" s="47">
        <f t="shared" si="1184"/>
        <v>0</v>
      </c>
      <c r="U7850" s="47">
        <f t="shared" si="1185"/>
        <v>345.86</v>
      </c>
      <c r="V7850" s="47">
        <f t="shared" si="1186"/>
        <v>233.98999999999998</v>
      </c>
      <c r="W7850" s="11"/>
    </row>
    <row r="7851" spans="1:23" x14ac:dyDescent="0.45">
      <c r="A7851" t="s">
        <v>7856</v>
      </c>
      <c r="B7851">
        <v>300.08</v>
      </c>
      <c r="D7851" s="9" t="str">
        <f>VartojimasGamyba!J7847</f>
        <v>2024-07-23-21</v>
      </c>
      <c r="E7851" s="8">
        <f>VartojimasGamyba!G7847</f>
        <v>0.26900000000000002</v>
      </c>
      <c r="F7851" s="11"/>
      <c r="G7851" s="7">
        <f t="shared" si="1187"/>
        <v>5.4700000000000006</v>
      </c>
      <c r="H7851" s="7">
        <v>0</v>
      </c>
      <c r="I7851" s="7">
        <v>0.29888888888888898</v>
      </c>
      <c r="J7851" s="7">
        <v>0</v>
      </c>
      <c r="L7851" s="7">
        <f>VartojimasGamyba!H7847</f>
        <v>0</v>
      </c>
      <c r="M7851" s="15">
        <f t="shared" si="1180"/>
        <v>-5.5511151231257827E-17</v>
      </c>
      <c r="N7851" s="7">
        <f t="shared" si="1181"/>
        <v>-2.2224999618458696E-14</v>
      </c>
      <c r="O7851" s="7">
        <f t="shared" si="1182"/>
        <v>-2.2224999618458696E-14</v>
      </c>
      <c r="P7851" s="7">
        <f>SUM(N7830:N7853)</f>
        <v>-767.55038555555575</v>
      </c>
      <c r="R7851" s="7"/>
      <c r="S7851" s="47">
        <f t="shared" si="1183"/>
        <v>-5.5511151231257827E-17</v>
      </c>
      <c r="T7851" s="47">
        <f t="shared" si="1184"/>
        <v>0</v>
      </c>
      <c r="U7851" s="47">
        <f t="shared" si="1185"/>
        <v>400.37</v>
      </c>
      <c r="V7851" s="47">
        <f t="shared" si="1186"/>
        <v>288.5</v>
      </c>
      <c r="W7851" s="11"/>
    </row>
    <row r="7852" spans="1:23" x14ac:dyDescent="0.45">
      <c r="A7852" t="s">
        <v>7857</v>
      </c>
      <c r="B7852">
        <v>233.08</v>
      </c>
      <c r="D7852" s="9" t="str">
        <f>VartojimasGamyba!J7848</f>
        <v>2024-07-23-22</v>
      </c>
      <c r="E7852" s="8">
        <f>VartojimasGamyba!G7848</f>
        <v>0.23300000000000001</v>
      </c>
      <c r="F7852" s="11"/>
      <c r="G7852" s="7">
        <f t="shared" si="1187"/>
        <v>5.2111111111111121</v>
      </c>
      <c r="H7852" s="7">
        <v>0</v>
      </c>
      <c r="I7852" s="7">
        <v>0.25888888888888889</v>
      </c>
      <c r="J7852" s="7">
        <v>0</v>
      </c>
      <c r="L7852" s="7">
        <f>VartojimasGamyba!H7848</f>
        <v>0</v>
      </c>
      <c r="M7852" s="15">
        <f t="shared" si="1180"/>
        <v>0</v>
      </c>
      <c r="N7852" s="7">
        <f t="shared" si="1181"/>
        <v>0</v>
      </c>
      <c r="O7852" s="7">
        <f t="shared" si="1182"/>
        <v>0</v>
      </c>
      <c r="P7852" s="7" t="s">
        <v>8872</v>
      </c>
      <c r="R7852" s="7"/>
      <c r="S7852" s="47">
        <f t="shared" si="1183"/>
        <v>0</v>
      </c>
      <c r="T7852" s="47">
        <f t="shared" si="1184"/>
        <v>0</v>
      </c>
      <c r="U7852" s="47">
        <f t="shared" si="1185"/>
        <v>333.37</v>
      </c>
      <c r="V7852" s="47">
        <f t="shared" si="1186"/>
        <v>221.5</v>
      </c>
      <c r="W7852" s="11"/>
    </row>
    <row r="7853" spans="1:23" x14ac:dyDescent="0.45">
      <c r="A7853" t="s">
        <v>7858</v>
      </c>
      <c r="B7853">
        <v>149.44999999999999</v>
      </c>
      <c r="D7853" s="9" t="str">
        <f>VartojimasGamyba!J7849</f>
        <v>2024-07-23-23</v>
      </c>
      <c r="E7853" s="8">
        <f>VartojimasGamyba!G7849</f>
        <v>0.19</v>
      </c>
      <c r="F7853" s="11"/>
      <c r="G7853" s="7">
        <f t="shared" si="1187"/>
        <v>5.0000000000000009</v>
      </c>
      <c r="H7853" s="7">
        <v>0</v>
      </c>
      <c r="I7853" s="7">
        <v>0.21111111111111111</v>
      </c>
      <c r="J7853" s="7">
        <v>0</v>
      </c>
      <c r="L7853" s="7">
        <f>VartojimasGamyba!H7849</f>
        <v>0</v>
      </c>
      <c r="M7853" s="15">
        <f t="shared" si="1180"/>
        <v>0</v>
      </c>
      <c r="N7853" s="7">
        <f t="shared" si="1181"/>
        <v>0</v>
      </c>
      <c r="O7853" s="7">
        <f t="shared" si="1182"/>
        <v>0</v>
      </c>
      <c r="P7853" s="7">
        <f>SUM(O7830:O7853)</f>
        <v>-1.824234166503125E-13</v>
      </c>
      <c r="Q7853" s="7">
        <f>SUMPRODUCT(B7830:B7853,E7830:E7853)+SUM(E7830:E7853)*$Z$21-SUMPRODUCT(B7830:B7853,L7830:L7853)+SUM(L7830:L7853)*ABS($Z$20)</f>
        <v>117.74108000000038</v>
      </c>
      <c r="R7853" s="7"/>
      <c r="S7853" s="47">
        <f t="shared" si="1183"/>
        <v>0</v>
      </c>
      <c r="T7853" s="47">
        <f t="shared" si="1184"/>
        <v>0</v>
      </c>
      <c r="U7853" s="47">
        <f t="shared" si="1185"/>
        <v>249.74</v>
      </c>
      <c r="V7853" s="47">
        <f t="shared" si="1186"/>
        <v>137.86999999999998</v>
      </c>
      <c r="W7853" s="11">
        <f>IF(P7853&lt;&gt;Q7853,1,0)</f>
        <v>1</v>
      </c>
    </row>
    <row r="7854" spans="1:23" x14ac:dyDescent="0.45">
      <c r="A7854" t="s">
        <v>7859</v>
      </c>
      <c r="B7854">
        <v>96.91</v>
      </c>
      <c r="D7854" s="1" t="str">
        <f>VartojimasGamyba!J7850</f>
        <v>2024-07-24-00</v>
      </c>
      <c r="E7854" s="7">
        <f>VartojimasGamyba!G7850</f>
        <v>0.217</v>
      </c>
      <c r="F7854" s="11"/>
      <c r="G7854" s="12">
        <f>G7853+H7854-I7854</f>
        <v>4.7588888888888885</v>
      </c>
      <c r="H7854" s="12">
        <v>0</v>
      </c>
      <c r="I7854" s="12">
        <v>0.241111111111112</v>
      </c>
      <c r="J7854" s="12">
        <v>0</v>
      </c>
      <c r="K7854" s="12"/>
      <c r="L7854" s="12">
        <f>VartojimasGamyba!H7850</f>
        <v>0</v>
      </c>
      <c r="M7854" s="19">
        <f t="shared" si="1180"/>
        <v>-8.0491169285323849E-16</v>
      </c>
      <c r="N7854" s="7">
        <f t="shared" si="1181"/>
        <v>-1.5872858583065861E-13</v>
      </c>
      <c r="O7854" s="7">
        <f t="shared" si="1182"/>
        <v>-1.5872858583065861E-13</v>
      </c>
      <c r="R7854" s="20" t="s">
        <v>8783</v>
      </c>
      <c r="S7854" s="47">
        <f t="shared" si="1183"/>
        <v>-8.0491169285323849E-16</v>
      </c>
      <c r="T7854" s="47">
        <f t="shared" si="1184"/>
        <v>0</v>
      </c>
      <c r="U7854" s="47">
        <f t="shared" si="1185"/>
        <v>197.2</v>
      </c>
      <c r="V7854" s="47">
        <f t="shared" si="1186"/>
        <v>85.33</v>
      </c>
      <c r="W7854" s="11"/>
    </row>
    <row r="7855" spans="1:23" x14ac:dyDescent="0.45">
      <c r="A7855" t="s">
        <v>7860</v>
      </c>
      <c r="B7855">
        <v>90.21</v>
      </c>
      <c r="D7855" s="1" t="str">
        <f>VartojimasGamyba!J7851</f>
        <v>2024-07-24-01</v>
      </c>
      <c r="E7855" s="7">
        <f>VartojimasGamyba!G7851</f>
        <v>0.17599999999999999</v>
      </c>
      <c r="F7855" s="11"/>
      <c r="G7855" s="12">
        <f t="shared" ref="G7855:G7877" si="1188">G7854+H7855-I7855</f>
        <v>4.5633333333333326</v>
      </c>
      <c r="H7855" s="12">
        <v>0</v>
      </c>
      <c r="I7855" s="12">
        <v>0.19555555555555554</v>
      </c>
      <c r="J7855" s="12">
        <v>0</v>
      </c>
      <c r="K7855" s="12"/>
      <c r="L7855" s="12">
        <f>VartojimasGamyba!H7851</f>
        <v>0</v>
      </c>
      <c r="M7855" s="19">
        <f t="shared" si="1180"/>
        <v>0</v>
      </c>
      <c r="N7855" s="7">
        <f t="shared" si="1181"/>
        <v>0</v>
      </c>
      <c r="O7855" s="7">
        <f t="shared" si="1182"/>
        <v>0</v>
      </c>
      <c r="R7855" s="7"/>
      <c r="S7855" s="47">
        <f t="shared" si="1183"/>
        <v>0</v>
      </c>
      <c r="T7855" s="47">
        <f t="shared" si="1184"/>
        <v>0</v>
      </c>
      <c r="U7855" s="47">
        <f t="shared" si="1185"/>
        <v>190.5</v>
      </c>
      <c r="V7855" s="47">
        <f t="shared" si="1186"/>
        <v>78.63</v>
      </c>
      <c r="W7855" s="11"/>
    </row>
    <row r="7856" spans="1:23" x14ac:dyDescent="0.45">
      <c r="A7856" t="s">
        <v>7861</v>
      </c>
      <c r="B7856">
        <v>82.72</v>
      </c>
      <c r="D7856" s="1" t="str">
        <f>VartojimasGamyba!J7852</f>
        <v>2024-07-24-02</v>
      </c>
      <c r="E7856" s="7">
        <f>VartojimasGamyba!G7852</f>
        <v>0.154</v>
      </c>
      <c r="F7856" s="11"/>
      <c r="G7856" s="12">
        <f t="shared" si="1188"/>
        <v>4.3933333333333326</v>
      </c>
      <c r="H7856" s="12">
        <v>0</v>
      </c>
      <c r="I7856" s="12">
        <v>0.16999999999999996</v>
      </c>
      <c r="J7856" s="12">
        <v>0</v>
      </c>
      <c r="K7856" s="12"/>
      <c r="L7856" s="12">
        <f>VartojimasGamyba!H7852</f>
        <v>1E-3</v>
      </c>
      <c r="M7856" s="19">
        <f t="shared" si="1180"/>
        <v>2.8622937353617317E-17</v>
      </c>
      <c r="N7856" s="7">
        <f t="shared" si="1181"/>
        <v>5.2382837650855051E-15</v>
      </c>
      <c r="O7856" s="7">
        <f t="shared" si="1182"/>
        <v>5.2382837650855051E-15</v>
      </c>
      <c r="R7856" s="7"/>
      <c r="S7856" s="47">
        <f t="shared" si="1183"/>
        <v>2.8622937353617317E-17</v>
      </c>
      <c r="T7856" s="47">
        <f t="shared" si="1184"/>
        <v>0</v>
      </c>
      <c r="U7856" s="47">
        <f t="shared" si="1185"/>
        <v>183.01</v>
      </c>
      <c r="V7856" s="47">
        <f t="shared" si="1186"/>
        <v>71.14</v>
      </c>
      <c r="W7856" s="11"/>
    </row>
    <row r="7857" spans="1:23" x14ac:dyDescent="0.45">
      <c r="A7857" t="s">
        <v>7862</v>
      </c>
      <c r="B7857">
        <v>82.58</v>
      </c>
      <c r="D7857" s="1" t="str">
        <f>VartojimasGamyba!J7853</f>
        <v>2024-07-24-03</v>
      </c>
      <c r="E7857" s="7">
        <f>VartojimasGamyba!G7853</f>
        <v>0.25600000000000001</v>
      </c>
      <c r="F7857" s="11"/>
      <c r="G7857" s="12">
        <f t="shared" si="1188"/>
        <v>4.1499999999999995</v>
      </c>
      <c r="H7857" s="12">
        <v>0</v>
      </c>
      <c r="I7857" s="12">
        <v>0.24333333333333329</v>
      </c>
      <c r="J7857" s="12">
        <v>0</v>
      </c>
      <c r="K7857" s="12"/>
      <c r="L7857" s="12">
        <f>VartojimasGamyba!H7853</f>
        <v>3.6999999999999998E-2</v>
      </c>
      <c r="M7857" s="19">
        <f t="shared" si="1180"/>
        <v>0</v>
      </c>
      <c r="N7857" s="7">
        <f t="shared" si="1181"/>
        <v>0</v>
      </c>
      <c r="O7857" s="7">
        <f t="shared" si="1182"/>
        <v>0</v>
      </c>
      <c r="R7857" s="7"/>
      <c r="S7857" s="47">
        <f t="shared" si="1183"/>
        <v>0</v>
      </c>
      <c r="T7857" s="47">
        <f t="shared" si="1184"/>
        <v>0</v>
      </c>
      <c r="U7857" s="47">
        <f t="shared" si="1185"/>
        <v>182.87</v>
      </c>
      <c r="V7857" s="47">
        <f t="shared" si="1186"/>
        <v>71</v>
      </c>
      <c r="W7857" s="11"/>
    </row>
    <row r="7858" spans="1:23" x14ac:dyDescent="0.45">
      <c r="A7858" t="s">
        <v>7863</v>
      </c>
      <c r="B7858">
        <v>82.76</v>
      </c>
      <c r="D7858" s="1" t="str">
        <f>VartojimasGamyba!J7854</f>
        <v>2024-07-24-04</v>
      </c>
      <c r="E7858" s="7">
        <f>VartojimasGamyba!G7854</f>
        <v>3.4000000000000002E-2</v>
      </c>
      <c r="F7858" s="11"/>
      <c r="G7858" s="12">
        <f t="shared" si="1188"/>
        <v>4.1499999999999995</v>
      </c>
      <c r="H7858" s="12">
        <v>5.5511151231257827E-17</v>
      </c>
      <c r="I7858" s="12">
        <v>0</v>
      </c>
      <c r="J7858" s="12">
        <v>0.35599999999999998</v>
      </c>
      <c r="K7858" s="12"/>
      <c r="L7858" s="12">
        <f>VartojimasGamyba!H7854</f>
        <v>0.39</v>
      </c>
      <c r="M7858" s="19">
        <f t="shared" si="1180"/>
        <v>0</v>
      </c>
      <c r="N7858" s="7">
        <f t="shared" si="1181"/>
        <v>-25.34008</v>
      </c>
      <c r="O7858" s="7">
        <f t="shared" si="1182"/>
        <v>0</v>
      </c>
      <c r="R7858" s="7"/>
      <c r="S7858" s="47">
        <f t="shared" si="1183"/>
        <v>0.35599999999999998</v>
      </c>
      <c r="T7858" s="47">
        <f t="shared" si="1184"/>
        <v>0.35599999999999998</v>
      </c>
      <c r="U7858" s="47">
        <f t="shared" si="1185"/>
        <v>183.05</v>
      </c>
      <c r="V7858" s="47">
        <f t="shared" si="1186"/>
        <v>71.180000000000007</v>
      </c>
      <c r="W7858" s="11"/>
    </row>
    <row r="7859" spans="1:23" x14ac:dyDescent="0.45">
      <c r="A7859" t="s">
        <v>7864</v>
      </c>
      <c r="B7859">
        <v>81.08</v>
      </c>
      <c r="D7859" s="1" t="str">
        <f>VartojimasGamyba!J7855</f>
        <v>2024-07-24-05</v>
      </c>
      <c r="E7859" s="7">
        <f>VartojimasGamyba!G7855</f>
        <v>0</v>
      </c>
      <c r="F7859" s="11"/>
      <c r="G7859" s="12">
        <f t="shared" si="1188"/>
        <v>4.1499999999999995</v>
      </c>
      <c r="H7859" s="12">
        <v>0</v>
      </c>
      <c r="I7859" s="12">
        <v>-2.2204460492503131E-16</v>
      </c>
      <c r="J7859" s="12">
        <v>1.224</v>
      </c>
      <c r="K7859" s="12"/>
      <c r="L7859" s="12">
        <f>VartojimasGamyba!H7855</f>
        <v>1.224</v>
      </c>
      <c r="M7859" s="19">
        <f t="shared" si="1180"/>
        <v>0</v>
      </c>
      <c r="N7859" s="7">
        <f t="shared" si="1181"/>
        <v>-85.067999999999998</v>
      </c>
      <c r="O7859" s="7">
        <f t="shared" si="1182"/>
        <v>0</v>
      </c>
      <c r="R7859" s="7"/>
      <c r="S7859" s="47">
        <f t="shared" si="1183"/>
        <v>1.224</v>
      </c>
      <c r="T7859" s="47">
        <f t="shared" si="1184"/>
        <v>1.224</v>
      </c>
      <c r="U7859" s="47">
        <f t="shared" si="1185"/>
        <v>181.37</v>
      </c>
      <c r="V7859" s="47">
        <f t="shared" si="1186"/>
        <v>69.5</v>
      </c>
      <c r="W7859" s="11"/>
    </row>
    <row r="7860" spans="1:23" x14ac:dyDescent="0.45">
      <c r="A7860" t="s">
        <v>7865</v>
      </c>
      <c r="B7860">
        <v>91.23</v>
      </c>
      <c r="D7860" s="1" t="str">
        <f>VartojimasGamyba!J7856</f>
        <v>2024-07-24-06</v>
      </c>
      <c r="E7860" s="7">
        <f>VartojimasGamyba!G7856</f>
        <v>0</v>
      </c>
      <c r="F7860" s="11"/>
      <c r="G7860" s="12">
        <f t="shared" si="1188"/>
        <v>4.1499999999999995</v>
      </c>
      <c r="H7860" s="12">
        <v>2.2204460492503131E-16</v>
      </c>
      <c r="I7860" s="12">
        <v>0</v>
      </c>
      <c r="J7860" s="12">
        <v>2.3639999999999999</v>
      </c>
      <c r="K7860" s="12"/>
      <c r="L7860" s="12">
        <f>VartojimasGamyba!H7856</f>
        <v>2.3639999999999999</v>
      </c>
      <c r="M7860" s="19">
        <f t="shared" si="1180"/>
        <v>0</v>
      </c>
      <c r="N7860" s="7">
        <f t="shared" si="1181"/>
        <v>-188.29259999999999</v>
      </c>
      <c r="O7860" s="7">
        <f t="shared" si="1182"/>
        <v>0</v>
      </c>
      <c r="R7860" s="7"/>
      <c r="S7860" s="47">
        <f t="shared" si="1183"/>
        <v>2.3639999999999999</v>
      </c>
      <c r="T7860" s="47">
        <f t="shared" si="1184"/>
        <v>2.3639999999999999</v>
      </c>
      <c r="U7860" s="47">
        <f t="shared" si="1185"/>
        <v>191.52</v>
      </c>
      <c r="V7860" s="47">
        <f t="shared" si="1186"/>
        <v>79.650000000000006</v>
      </c>
      <c r="W7860" s="11"/>
    </row>
    <row r="7861" spans="1:23" x14ac:dyDescent="0.45">
      <c r="A7861" t="s">
        <v>7866</v>
      </c>
      <c r="B7861">
        <v>126.08</v>
      </c>
      <c r="D7861" s="1" t="str">
        <f>VartojimasGamyba!J7857</f>
        <v>2024-07-24-07</v>
      </c>
      <c r="E7861" s="7">
        <f>VartojimasGamyba!G7857</f>
        <v>0</v>
      </c>
      <c r="F7861" s="11"/>
      <c r="G7861" s="12">
        <f t="shared" si="1188"/>
        <v>4.1499999999999995</v>
      </c>
      <c r="H7861" s="12">
        <v>0</v>
      </c>
      <c r="I7861" s="12">
        <v>0</v>
      </c>
      <c r="J7861" s="12">
        <v>3.1709999999999998</v>
      </c>
      <c r="K7861" s="12"/>
      <c r="L7861" s="12">
        <f>VartojimasGamyba!H7857</f>
        <v>3.1709999999999998</v>
      </c>
      <c r="M7861" s="19">
        <f t="shared" si="1180"/>
        <v>0</v>
      </c>
      <c r="N7861" s="7">
        <f t="shared" si="1181"/>
        <v>-363.0795</v>
      </c>
      <c r="O7861" s="7">
        <f t="shared" si="1182"/>
        <v>0</v>
      </c>
      <c r="R7861" s="7"/>
      <c r="S7861" s="47">
        <f t="shared" si="1183"/>
        <v>3.1709999999999998</v>
      </c>
      <c r="T7861" s="47">
        <f t="shared" si="1184"/>
        <v>3.1709999999999998</v>
      </c>
      <c r="U7861" s="47">
        <f t="shared" si="1185"/>
        <v>226.37</v>
      </c>
      <c r="V7861" s="47">
        <f t="shared" si="1186"/>
        <v>114.5</v>
      </c>
      <c r="W7861" s="11"/>
    </row>
    <row r="7862" spans="1:23" x14ac:dyDescent="0.45">
      <c r="A7862" t="s">
        <v>7867</v>
      </c>
      <c r="B7862">
        <v>148.49</v>
      </c>
      <c r="D7862" s="1" t="str">
        <f>VartojimasGamyba!J7858</f>
        <v>2024-07-24-08</v>
      </c>
      <c r="E7862" s="7">
        <f>VartojimasGamyba!G7858</f>
        <v>0</v>
      </c>
      <c r="F7862" s="11"/>
      <c r="G7862" s="12">
        <f t="shared" si="1188"/>
        <v>4.1499999999999995</v>
      </c>
      <c r="H7862" s="12">
        <v>0</v>
      </c>
      <c r="I7862" s="12">
        <v>0</v>
      </c>
      <c r="J7862" s="12">
        <v>3.7959999999999998</v>
      </c>
      <c r="K7862" s="12"/>
      <c r="L7862" s="12">
        <f>VartojimasGamyba!H7858</f>
        <v>3.7959999999999998</v>
      </c>
      <c r="M7862" s="19">
        <f t="shared" si="1180"/>
        <v>0</v>
      </c>
      <c r="N7862" s="7">
        <f t="shared" si="1181"/>
        <v>-519.71035999999992</v>
      </c>
      <c r="O7862" s="7">
        <f t="shared" si="1182"/>
        <v>0</v>
      </c>
      <c r="R7862" s="7"/>
      <c r="S7862" s="47">
        <f t="shared" si="1183"/>
        <v>3.7959999999999998</v>
      </c>
      <c r="T7862" s="47">
        <f t="shared" si="1184"/>
        <v>3.7959999999999998</v>
      </c>
      <c r="U7862" s="47">
        <f t="shared" si="1185"/>
        <v>248.78000000000003</v>
      </c>
      <c r="V7862" s="47">
        <f t="shared" si="1186"/>
        <v>136.91</v>
      </c>
      <c r="W7862" s="11"/>
    </row>
    <row r="7863" spans="1:23" x14ac:dyDescent="0.45">
      <c r="A7863" t="s">
        <v>7868</v>
      </c>
      <c r="B7863">
        <v>119.94</v>
      </c>
      <c r="D7863" s="1" t="str">
        <f>VartojimasGamyba!J7859</f>
        <v>2024-07-24-09</v>
      </c>
      <c r="E7863" s="7">
        <f>VartojimasGamyba!G7859</f>
        <v>0</v>
      </c>
      <c r="F7863" s="11"/>
      <c r="G7863" s="12">
        <f t="shared" si="1188"/>
        <v>4.1499999999999977</v>
      </c>
      <c r="H7863" s="12">
        <v>0</v>
      </c>
      <c r="I7863" s="12">
        <v>1.9737298215558339E-15</v>
      </c>
      <c r="J7863" s="12">
        <v>4.1529999999999996</v>
      </c>
      <c r="K7863" s="12"/>
      <c r="L7863" s="12">
        <f>VartojimasGamyba!H7859</f>
        <v>4.1529999999999996</v>
      </c>
      <c r="M7863" s="19">
        <f t="shared" si="1180"/>
        <v>0</v>
      </c>
      <c r="N7863" s="7">
        <f t="shared" si="1181"/>
        <v>-450.01907999999997</v>
      </c>
      <c r="O7863" s="7">
        <f t="shared" si="1182"/>
        <v>0</v>
      </c>
      <c r="R7863" s="7"/>
      <c r="S7863" s="47">
        <f t="shared" si="1183"/>
        <v>4.1529999999999996</v>
      </c>
      <c r="T7863" s="47">
        <f t="shared" si="1184"/>
        <v>4.1529999999999996</v>
      </c>
      <c r="U7863" s="47">
        <f t="shared" si="1185"/>
        <v>220.23000000000002</v>
      </c>
      <c r="V7863" s="47">
        <f t="shared" si="1186"/>
        <v>108.36</v>
      </c>
      <c r="W7863" s="11"/>
    </row>
    <row r="7864" spans="1:23" x14ac:dyDescent="0.45">
      <c r="A7864" t="s">
        <v>7869</v>
      </c>
      <c r="B7864">
        <v>110.68</v>
      </c>
      <c r="D7864" s="1" t="str">
        <f>VartojimasGamyba!J7860</f>
        <v>2024-07-24-10</v>
      </c>
      <c r="E7864" s="7">
        <f>VartojimasGamyba!G7860</f>
        <v>0</v>
      </c>
      <c r="F7864" s="11"/>
      <c r="G7864" s="12">
        <f t="shared" si="1188"/>
        <v>4.1499999999999959</v>
      </c>
      <c r="H7864" s="12">
        <v>0</v>
      </c>
      <c r="I7864" s="12">
        <v>1.9737298215558339E-15</v>
      </c>
      <c r="J7864" s="12">
        <v>4.2329999999999997</v>
      </c>
      <c r="K7864" s="12"/>
      <c r="L7864" s="12">
        <f>VartojimasGamyba!H7860</f>
        <v>4.2329999999999997</v>
      </c>
      <c r="M7864" s="19">
        <f t="shared" si="1180"/>
        <v>0</v>
      </c>
      <c r="N7864" s="7">
        <f t="shared" si="1181"/>
        <v>-419.49029999999999</v>
      </c>
      <c r="O7864" s="7">
        <f t="shared" si="1182"/>
        <v>0</v>
      </c>
      <c r="R7864" s="7"/>
      <c r="S7864" s="47">
        <f t="shared" si="1183"/>
        <v>4.2329999999999997</v>
      </c>
      <c r="T7864" s="47">
        <f t="shared" si="1184"/>
        <v>4.2329999999999997</v>
      </c>
      <c r="U7864" s="47">
        <f t="shared" si="1185"/>
        <v>210.97000000000003</v>
      </c>
      <c r="V7864" s="47">
        <f t="shared" si="1186"/>
        <v>99.100000000000009</v>
      </c>
      <c r="W7864" s="11"/>
    </row>
    <row r="7865" spans="1:23" x14ac:dyDescent="0.45">
      <c r="A7865" t="s">
        <v>7870</v>
      </c>
      <c r="B7865">
        <v>95.65</v>
      </c>
      <c r="D7865" s="1" t="str">
        <f>VartojimasGamyba!J7861</f>
        <v>2024-07-24-11</v>
      </c>
      <c r="E7865" s="7">
        <f>VartojimasGamyba!G7861</f>
        <v>0</v>
      </c>
      <c r="F7865" s="11"/>
      <c r="G7865" s="12">
        <f t="shared" si="1188"/>
        <v>4.1499999999999941</v>
      </c>
      <c r="H7865" s="12">
        <v>0</v>
      </c>
      <c r="I7865" s="12">
        <v>1.9737298215558339E-15</v>
      </c>
      <c r="J7865" s="12">
        <v>4.1900000000000004</v>
      </c>
      <c r="K7865" s="12"/>
      <c r="L7865" s="12">
        <f>VartojimasGamyba!H7861</f>
        <v>4.1900000000000004</v>
      </c>
      <c r="M7865" s="19">
        <f t="shared" si="1180"/>
        <v>0</v>
      </c>
      <c r="N7865" s="7">
        <f t="shared" si="1181"/>
        <v>-352.25330000000008</v>
      </c>
      <c r="O7865" s="7">
        <f t="shared" si="1182"/>
        <v>0</v>
      </c>
      <c r="R7865" s="7"/>
      <c r="S7865" s="47">
        <f t="shared" si="1183"/>
        <v>4.1900000000000004</v>
      </c>
      <c r="T7865" s="47">
        <f t="shared" si="1184"/>
        <v>4.1900000000000004</v>
      </c>
      <c r="U7865" s="47">
        <f t="shared" si="1185"/>
        <v>195.94</v>
      </c>
      <c r="V7865" s="47">
        <f t="shared" si="1186"/>
        <v>84.070000000000007</v>
      </c>
      <c r="W7865" s="11"/>
    </row>
    <row r="7866" spans="1:23" x14ac:dyDescent="0.45">
      <c r="A7866" t="s">
        <v>7871</v>
      </c>
      <c r="B7866">
        <v>48.71</v>
      </c>
      <c r="D7866" s="1" t="str">
        <f>VartojimasGamyba!J7862</f>
        <v>2024-07-24-12</v>
      </c>
      <c r="E7866" s="7">
        <f>VartojimasGamyba!G7862</f>
        <v>0</v>
      </c>
      <c r="F7866" s="11"/>
      <c r="G7866" s="12">
        <f t="shared" si="1188"/>
        <v>5.8502222222222207</v>
      </c>
      <c r="H7866" s="12">
        <v>1.7002222222222267</v>
      </c>
      <c r="I7866" s="12">
        <v>0</v>
      </c>
      <c r="J7866" s="12">
        <v>2.189777777777774</v>
      </c>
      <c r="K7866" s="12"/>
      <c r="L7866" s="12">
        <f>VartojimasGamyba!H7862</f>
        <v>3.89</v>
      </c>
      <c r="M7866" s="19">
        <f t="shared" si="1180"/>
        <v>0</v>
      </c>
      <c r="N7866" s="7">
        <f t="shared" si="1181"/>
        <v>-81.306448888888752</v>
      </c>
      <c r="O7866" s="7">
        <f t="shared" si="1182"/>
        <v>0</v>
      </c>
      <c r="R7866" s="7"/>
      <c r="S7866" s="47">
        <f t="shared" si="1183"/>
        <v>3.89</v>
      </c>
      <c r="T7866" s="47">
        <f t="shared" si="1184"/>
        <v>3.89</v>
      </c>
      <c r="U7866" s="47">
        <f t="shared" si="1185"/>
        <v>149</v>
      </c>
      <c r="V7866" s="47">
        <f t="shared" si="1186"/>
        <v>37.130000000000003</v>
      </c>
      <c r="W7866" s="11"/>
    </row>
    <row r="7867" spans="1:23" x14ac:dyDescent="0.45">
      <c r="A7867" t="s">
        <v>7872</v>
      </c>
      <c r="B7867">
        <v>60.41</v>
      </c>
      <c r="D7867" s="1" t="str">
        <f>VartojimasGamyba!J7863</f>
        <v>2024-07-24-13</v>
      </c>
      <c r="E7867" s="7">
        <f>VartojimasGamyba!G7863</f>
        <v>0.15</v>
      </c>
      <c r="F7867" s="11"/>
      <c r="G7867" s="12">
        <f t="shared" si="1188"/>
        <v>5.8502222222222207</v>
      </c>
      <c r="H7867" s="12">
        <v>0</v>
      </c>
      <c r="I7867" s="12">
        <v>0</v>
      </c>
      <c r="J7867" s="12">
        <v>3.0660000000000003</v>
      </c>
      <c r="K7867" s="12"/>
      <c r="L7867" s="12">
        <f>VartojimasGamyba!H7863</f>
        <v>3.2160000000000002</v>
      </c>
      <c r="M7867" s="19">
        <f t="shared" si="1180"/>
        <v>0</v>
      </c>
      <c r="N7867" s="7">
        <f t="shared" si="1181"/>
        <v>-149.71278000000001</v>
      </c>
      <c r="O7867" s="7">
        <f t="shared" si="1182"/>
        <v>0</v>
      </c>
      <c r="R7867" s="7"/>
      <c r="S7867" s="47">
        <f t="shared" si="1183"/>
        <v>3.0660000000000003</v>
      </c>
      <c r="T7867" s="47">
        <f t="shared" si="1184"/>
        <v>3.0660000000000003</v>
      </c>
      <c r="U7867" s="47">
        <f t="shared" si="1185"/>
        <v>160.69999999999999</v>
      </c>
      <c r="V7867" s="47">
        <f t="shared" si="1186"/>
        <v>48.83</v>
      </c>
      <c r="W7867" s="11"/>
    </row>
    <row r="7868" spans="1:23" x14ac:dyDescent="0.45">
      <c r="A7868" t="s">
        <v>7873</v>
      </c>
      <c r="B7868">
        <v>23.87</v>
      </c>
      <c r="D7868" s="1" t="str">
        <f>VartojimasGamyba!J7864</f>
        <v>2024-07-24-14</v>
      </c>
      <c r="E7868" s="7">
        <f>VartojimasGamyba!G7864</f>
        <v>0.627</v>
      </c>
      <c r="F7868" s="11"/>
      <c r="G7868" s="12">
        <f t="shared" si="1188"/>
        <v>6.8122222222222204</v>
      </c>
      <c r="H7868" s="12">
        <v>0.96199999999999997</v>
      </c>
      <c r="I7868" s="12">
        <v>0</v>
      </c>
      <c r="J7868" s="12">
        <v>0</v>
      </c>
      <c r="K7868" s="12"/>
      <c r="L7868" s="12">
        <f>VartojimasGamyba!H7864</f>
        <v>1.589</v>
      </c>
      <c r="M7868" s="19">
        <f t="shared" si="1180"/>
        <v>0</v>
      </c>
      <c r="N7868" s="7">
        <f t="shared" si="1181"/>
        <v>0</v>
      </c>
      <c r="O7868" s="7">
        <f t="shared" si="1182"/>
        <v>0</v>
      </c>
      <c r="R7868" s="7"/>
      <c r="S7868" s="47">
        <f t="shared" si="1183"/>
        <v>0.96199999999999997</v>
      </c>
      <c r="T7868" s="47">
        <f t="shared" si="1184"/>
        <v>0.96199999999999997</v>
      </c>
      <c r="U7868" s="47">
        <f t="shared" si="1185"/>
        <v>124.16000000000001</v>
      </c>
      <c r="V7868" s="47">
        <f t="shared" si="1186"/>
        <v>12.290000000000001</v>
      </c>
      <c r="W7868" s="11"/>
    </row>
    <row r="7869" spans="1:23" x14ac:dyDescent="0.45">
      <c r="A7869" t="s">
        <v>7874</v>
      </c>
      <c r="B7869">
        <v>79.55</v>
      </c>
      <c r="D7869" s="1" t="str">
        <f>VartojimasGamyba!J7865</f>
        <v>2024-07-24-15</v>
      </c>
      <c r="E7869" s="7">
        <f>VartojimasGamyba!G7865</f>
        <v>7.0999999999999994E-2</v>
      </c>
      <c r="F7869" s="11"/>
      <c r="G7869" s="12">
        <f t="shared" si="1188"/>
        <v>6.8122222222222204</v>
      </c>
      <c r="H7869" s="12">
        <v>2.2204460492503131E-16</v>
      </c>
      <c r="I7869" s="12">
        <v>0</v>
      </c>
      <c r="J7869" s="12">
        <v>1.4260000000000002</v>
      </c>
      <c r="K7869" s="12"/>
      <c r="L7869" s="12">
        <f>VartojimasGamyba!H7865</f>
        <v>1.4970000000000001</v>
      </c>
      <c r="M7869" s="19">
        <f t="shared" si="1180"/>
        <v>0</v>
      </c>
      <c r="N7869" s="7">
        <f t="shared" si="1181"/>
        <v>-96.92522000000001</v>
      </c>
      <c r="O7869" s="7">
        <f t="shared" si="1182"/>
        <v>0</v>
      </c>
      <c r="R7869" s="7"/>
      <c r="S7869" s="47">
        <f t="shared" si="1183"/>
        <v>1.4260000000000002</v>
      </c>
      <c r="T7869" s="47">
        <f t="shared" si="1184"/>
        <v>1.4260000000000002</v>
      </c>
      <c r="U7869" s="47">
        <f t="shared" si="1185"/>
        <v>179.84</v>
      </c>
      <c r="V7869" s="47">
        <f t="shared" si="1186"/>
        <v>67.97</v>
      </c>
      <c r="W7869" s="11"/>
    </row>
    <row r="7870" spans="1:23" x14ac:dyDescent="0.45">
      <c r="A7870" t="s">
        <v>7875</v>
      </c>
      <c r="B7870">
        <v>103.05</v>
      </c>
      <c r="D7870" s="1" t="str">
        <f>VartojimasGamyba!J7866</f>
        <v>2024-07-24-16</v>
      </c>
      <c r="E7870" s="7">
        <f>VartojimasGamyba!G7866</f>
        <v>8.9999999999999993E-3</v>
      </c>
      <c r="F7870" s="11"/>
      <c r="G7870" s="12">
        <f t="shared" si="1188"/>
        <v>6.8122222222222204</v>
      </c>
      <c r="H7870" s="12">
        <v>0</v>
      </c>
      <c r="I7870" s="12">
        <v>0</v>
      </c>
      <c r="J7870" s="12">
        <v>0.77300000000000002</v>
      </c>
      <c r="K7870" s="12"/>
      <c r="L7870" s="12">
        <f>VartojimasGamyba!H7866</f>
        <v>0.78200000000000003</v>
      </c>
      <c r="M7870" s="19">
        <f t="shared" si="1180"/>
        <v>0</v>
      </c>
      <c r="N7870" s="7">
        <f t="shared" si="1181"/>
        <v>-70.706310000000002</v>
      </c>
      <c r="O7870" s="7">
        <f t="shared" si="1182"/>
        <v>0</v>
      </c>
      <c r="R7870" s="7"/>
      <c r="S7870" s="47">
        <f t="shared" si="1183"/>
        <v>0.77300000000000002</v>
      </c>
      <c r="T7870" s="47">
        <f t="shared" si="1184"/>
        <v>0.77300000000000002</v>
      </c>
      <c r="U7870" s="47">
        <f t="shared" si="1185"/>
        <v>203.34</v>
      </c>
      <c r="V7870" s="47">
        <f t="shared" si="1186"/>
        <v>91.47</v>
      </c>
      <c r="W7870" s="11"/>
    </row>
    <row r="7871" spans="1:23" x14ac:dyDescent="0.45">
      <c r="A7871" t="s">
        <v>7876</v>
      </c>
      <c r="B7871">
        <v>107.3</v>
      </c>
      <c r="D7871" s="1" t="str">
        <f>VartojimasGamyba!J7867</f>
        <v>2024-07-24-17</v>
      </c>
      <c r="E7871" s="7">
        <f>VartojimasGamyba!G7867</f>
        <v>0.155</v>
      </c>
      <c r="F7871" s="11"/>
      <c r="G7871" s="12">
        <f t="shared" si="1188"/>
        <v>6.7522222222222208</v>
      </c>
      <c r="H7871" s="12">
        <v>0</v>
      </c>
      <c r="I7871" s="12">
        <v>5.9999999999999991E-2</v>
      </c>
      <c r="J7871" s="12">
        <v>0</v>
      </c>
      <c r="K7871" s="12"/>
      <c r="L7871" s="12">
        <f>VartojimasGamyba!H7867</f>
        <v>0.10100000000000001</v>
      </c>
      <c r="M7871" s="19">
        <f t="shared" si="1180"/>
        <v>0</v>
      </c>
      <c r="N7871" s="7">
        <f t="shared" si="1181"/>
        <v>0</v>
      </c>
      <c r="O7871" s="7">
        <f t="shared" si="1182"/>
        <v>0</v>
      </c>
      <c r="R7871" s="7"/>
      <c r="S7871" s="47">
        <f t="shared" si="1183"/>
        <v>0</v>
      </c>
      <c r="T7871" s="47">
        <f t="shared" si="1184"/>
        <v>0</v>
      </c>
      <c r="U7871" s="47">
        <f t="shared" si="1185"/>
        <v>207.59</v>
      </c>
      <c r="V7871" s="47">
        <f t="shared" si="1186"/>
        <v>95.72</v>
      </c>
      <c r="W7871" s="11"/>
    </row>
    <row r="7872" spans="1:23" x14ac:dyDescent="0.45">
      <c r="A7872" t="s">
        <v>7877</v>
      </c>
      <c r="B7872">
        <v>113.38</v>
      </c>
      <c r="D7872" s="1" t="str">
        <f>VartojimasGamyba!J7868</f>
        <v>2024-07-24-18</v>
      </c>
      <c r="E7872" s="7">
        <f>VartojimasGamyba!G7868</f>
        <v>0.39100000000000001</v>
      </c>
      <c r="F7872" s="11"/>
      <c r="G7872" s="12">
        <f t="shared" si="1188"/>
        <v>6.3299999999999983</v>
      </c>
      <c r="H7872" s="12">
        <v>0</v>
      </c>
      <c r="I7872" s="12">
        <v>0.42222222222222217</v>
      </c>
      <c r="J7872" s="12">
        <v>0</v>
      </c>
      <c r="K7872" s="12"/>
      <c r="L7872" s="12">
        <f>VartojimasGamyba!H7868</f>
        <v>1.0999999999999999E-2</v>
      </c>
      <c r="M7872" s="19">
        <f t="shared" si="1180"/>
        <v>6.591949208711867E-17</v>
      </c>
      <c r="N7872" s="7">
        <f t="shared" si="1181"/>
        <v>1.4085017874254648E-14</v>
      </c>
      <c r="O7872" s="7">
        <f t="shared" si="1182"/>
        <v>1.4085017874254648E-14</v>
      </c>
      <c r="R7872" s="7"/>
      <c r="S7872" s="47">
        <f t="shared" si="1183"/>
        <v>6.591949208711867E-17</v>
      </c>
      <c r="T7872" s="47">
        <f t="shared" si="1184"/>
        <v>0</v>
      </c>
      <c r="U7872" s="47">
        <f t="shared" si="1185"/>
        <v>213.67000000000002</v>
      </c>
      <c r="V7872" s="47">
        <f t="shared" si="1186"/>
        <v>101.8</v>
      </c>
      <c r="W7872" s="11"/>
    </row>
    <row r="7873" spans="1:23" x14ac:dyDescent="0.45">
      <c r="A7873" t="s">
        <v>7878</v>
      </c>
      <c r="B7873">
        <v>141.16999999999999</v>
      </c>
      <c r="D7873" s="1" t="str">
        <f>VartojimasGamyba!J7869</f>
        <v>2024-07-24-19</v>
      </c>
      <c r="E7873" s="7">
        <f>VartojimasGamyba!G7869</f>
        <v>0.27900000000000003</v>
      </c>
      <c r="F7873" s="11"/>
      <c r="G7873" s="12">
        <f t="shared" si="1188"/>
        <v>6.0199999999999978</v>
      </c>
      <c r="H7873" s="12">
        <v>0</v>
      </c>
      <c r="I7873" s="12">
        <v>0.31000000000000005</v>
      </c>
      <c r="J7873" s="12">
        <v>0</v>
      </c>
      <c r="K7873" s="12"/>
      <c r="L7873" s="12">
        <f>VartojimasGamyba!H7869</f>
        <v>0</v>
      </c>
      <c r="M7873" s="19">
        <f t="shared" si="1180"/>
        <v>-5.5511151231257827E-17</v>
      </c>
      <c r="N7873" s="7">
        <f t="shared" si="1181"/>
        <v>-1.3403722576299514E-14</v>
      </c>
      <c r="O7873" s="7">
        <f t="shared" si="1182"/>
        <v>-1.3403722576299514E-14</v>
      </c>
      <c r="R7873" s="7"/>
      <c r="S7873" s="47">
        <f t="shared" si="1183"/>
        <v>-5.5511151231257827E-17</v>
      </c>
      <c r="T7873" s="47">
        <f t="shared" si="1184"/>
        <v>0</v>
      </c>
      <c r="U7873" s="47">
        <f t="shared" si="1185"/>
        <v>241.45999999999998</v>
      </c>
      <c r="V7873" s="47">
        <f t="shared" si="1186"/>
        <v>129.58999999999997</v>
      </c>
      <c r="W7873" s="11"/>
    </row>
    <row r="7874" spans="1:23" x14ac:dyDescent="0.45">
      <c r="A7874" t="s">
        <v>7879</v>
      </c>
      <c r="B7874">
        <v>153.09</v>
      </c>
      <c r="D7874" s="1" t="str">
        <f>VartojimasGamyba!J7870</f>
        <v>2024-07-24-20</v>
      </c>
      <c r="E7874" s="7">
        <f>VartojimasGamyba!G7870</f>
        <v>0.253</v>
      </c>
      <c r="F7874" s="11"/>
      <c r="G7874" s="12">
        <f t="shared" si="1188"/>
        <v>5.7388888888888863</v>
      </c>
      <c r="H7874" s="12">
        <v>0</v>
      </c>
      <c r="I7874" s="12">
        <v>0.28111111111111114</v>
      </c>
      <c r="J7874" s="12">
        <v>0</v>
      </c>
      <c r="K7874" s="12"/>
      <c r="L7874" s="12">
        <f>VartojimasGamyba!H7870</f>
        <v>0</v>
      </c>
      <c r="M7874" s="19">
        <f t="shared" si="1180"/>
        <v>-5.5511151231257827E-17</v>
      </c>
      <c r="N7874" s="7">
        <f t="shared" si="1181"/>
        <v>-1.4065415498976108E-14</v>
      </c>
      <c r="O7874" s="7">
        <f t="shared" si="1182"/>
        <v>-1.4065415498976108E-14</v>
      </c>
      <c r="P7874" s="7" t="s">
        <v>8873</v>
      </c>
      <c r="R7874" s="7"/>
      <c r="S7874" s="47">
        <f t="shared" si="1183"/>
        <v>-5.5511151231257827E-17</v>
      </c>
      <c r="T7874" s="47">
        <f t="shared" si="1184"/>
        <v>0</v>
      </c>
      <c r="U7874" s="47">
        <f t="shared" si="1185"/>
        <v>253.38</v>
      </c>
      <c r="V7874" s="47">
        <f t="shared" si="1186"/>
        <v>141.51</v>
      </c>
      <c r="W7874" s="11"/>
    </row>
    <row r="7875" spans="1:23" x14ac:dyDescent="0.45">
      <c r="A7875" t="s">
        <v>7880</v>
      </c>
      <c r="B7875">
        <v>160.04</v>
      </c>
      <c r="D7875" s="1" t="str">
        <f>VartojimasGamyba!J7871</f>
        <v>2024-07-24-21</v>
      </c>
      <c r="E7875" s="7">
        <f>VartojimasGamyba!G7871</f>
        <v>0.30599999999999999</v>
      </c>
      <c r="F7875" s="11"/>
      <c r="G7875" s="12">
        <f t="shared" si="1188"/>
        <v>5.3988888888888864</v>
      </c>
      <c r="H7875" s="12">
        <v>0</v>
      </c>
      <c r="I7875" s="12">
        <v>0.34</v>
      </c>
      <c r="J7875" s="12">
        <v>0</v>
      </c>
      <c r="K7875" s="12"/>
      <c r="L7875" s="12">
        <f>VartojimasGamyba!H7871</f>
        <v>0</v>
      </c>
      <c r="M7875" s="19">
        <f t="shared" si="1180"/>
        <v>-5.5511151231257827E-17</v>
      </c>
      <c r="N7875" s="7">
        <f t="shared" si="1181"/>
        <v>-1.4451218000033349E-14</v>
      </c>
      <c r="O7875" s="7">
        <f t="shared" si="1182"/>
        <v>-1.4451218000033349E-14</v>
      </c>
      <c r="P7875" s="7">
        <f>SUM(N7854:N7877)</f>
        <v>-2801.9039788888886</v>
      </c>
      <c r="R7875" s="7"/>
      <c r="S7875" s="47">
        <f t="shared" si="1183"/>
        <v>-5.5511151231257827E-17</v>
      </c>
      <c r="T7875" s="47">
        <f t="shared" si="1184"/>
        <v>0</v>
      </c>
      <c r="U7875" s="47">
        <f t="shared" si="1185"/>
        <v>260.33</v>
      </c>
      <c r="V7875" s="47">
        <f t="shared" si="1186"/>
        <v>148.45999999999998</v>
      </c>
      <c r="W7875" s="11"/>
    </row>
    <row r="7876" spans="1:23" x14ac:dyDescent="0.45">
      <c r="A7876" t="s">
        <v>7881</v>
      </c>
      <c r="B7876">
        <v>137.06</v>
      </c>
      <c r="D7876" s="1" t="str">
        <f>VartojimasGamyba!J7872</f>
        <v>2024-07-24-22</v>
      </c>
      <c r="E7876" s="7">
        <f>VartojimasGamyba!G7872</f>
        <v>0.16700000000000001</v>
      </c>
      <c r="F7876" s="11"/>
      <c r="G7876" s="12">
        <f t="shared" si="1188"/>
        <v>5.213333333333332</v>
      </c>
      <c r="H7876" s="12">
        <v>0</v>
      </c>
      <c r="I7876" s="12">
        <v>0.18555555555555436</v>
      </c>
      <c r="J7876" s="12">
        <v>0</v>
      </c>
      <c r="K7876" s="12"/>
      <c r="L7876" s="12">
        <f>VartojimasGamyba!H7872</f>
        <v>0</v>
      </c>
      <c r="M7876" s="19">
        <f t="shared" si="1180"/>
        <v>1.0824674490095276E-15</v>
      </c>
      <c r="N7876" s="7">
        <f t="shared" si="1181"/>
        <v>2.5692364902241142E-13</v>
      </c>
      <c r="O7876" s="7">
        <f t="shared" si="1182"/>
        <v>2.5692364902241142E-13</v>
      </c>
      <c r="P7876" s="7" t="s">
        <v>8872</v>
      </c>
      <c r="R7876" s="7"/>
      <c r="S7876" s="47">
        <f t="shared" si="1183"/>
        <v>1.0824674490095276E-15</v>
      </c>
      <c r="T7876" s="47">
        <f t="shared" si="1184"/>
        <v>0</v>
      </c>
      <c r="U7876" s="47">
        <f t="shared" si="1185"/>
        <v>237.35000000000002</v>
      </c>
      <c r="V7876" s="47">
        <f t="shared" si="1186"/>
        <v>125.48</v>
      </c>
      <c r="W7876" s="11"/>
    </row>
    <row r="7877" spans="1:23" x14ac:dyDescent="0.45">
      <c r="A7877" t="s">
        <v>7882</v>
      </c>
      <c r="B7877">
        <v>131.81</v>
      </c>
      <c r="D7877" s="1" t="str">
        <f>VartojimasGamyba!J7873</f>
        <v>2024-07-24-23</v>
      </c>
      <c r="E7877" s="7">
        <f>VartojimasGamyba!G7873</f>
        <v>0.192</v>
      </c>
      <c r="F7877" s="11"/>
      <c r="G7877" s="12">
        <f t="shared" si="1188"/>
        <v>4.9999999999999991</v>
      </c>
      <c r="H7877" s="12">
        <v>0</v>
      </c>
      <c r="I7877" s="12">
        <v>0.21333333333333335</v>
      </c>
      <c r="J7877" s="12">
        <v>0</v>
      </c>
      <c r="K7877" s="12"/>
      <c r="L7877" s="12">
        <f>VartojimasGamyba!H7873</f>
        <v>0</v>
      </c>
      <c r="M7877" s="19">
        <f t="shared" si="1180"/>
        <v>0</v>
      </c>
      <c r="N7877" s="7">
        <f t="shared" si="1181"/>
        <v>0</v>
      </c>
      <c r="O7877" s="7">
        <f t="shared" si="1182"/>
        <v>0</v>
      </c>
      <c r="P7877" s="7">
        <f>SUM(O7854:O7877)</f>
        <v>7.5598008755783986E-14</v>
      </c>
      <c r="Q7877" s="7">
        <f>SUMPRODUCT(B7854:B7877,E7854:E7877)-SUMPRODUCT(B7854:B7877,L7854:L7877)</f>
        <v>-2974.1773400000006</v>
      </c>
      <c r="R7877" s="7"/>
      <c r="S7877" s="47">
        <f t="shared" si="1183"/>
        <v>0</v>
      </c>
      <c r="T7877" s="47">
        <f t="shared" si="1184"/>
        <v>0</v>
      </c>
      <c r="U7877" s="47">
        <f t="shared" si="1185"/>
        <v>232.10000000000002</v>
      </c>
      <c r="V7877" s="47">
        <f t="shared" si="1186"/>
        <v>120.23</v>
      </c>
      <c r="W7877" s="11">
        <f>IF(P7877&lt;&gt;Q7877,1,0)</f>
        <v>1</v>
      </c>
    </row>
    <row r="7878" spans="1:23" x14ac:dyDescent="0.45">
      <c r="A7878" t="s">
        <v>7883</v>
      </c>
      <c r="B7878">
        <v>91.37</v>
      </c>
      <c r="D7878" s="9" t="str">
        <f>VartojimasGamyba!J7874</f>
        <v>2024-07-25-00</v>
      </c>
      <c r="E7878" s="8">
        <f>VartojimasGamyba!G7874</f>
        <v>0.24099999999999999</v>
      </c>
      <c r="F7878" s="11"/>
      <c r="G7878" s="7">
        <f>G7877+H7878-I7878</f>
        <v>4.7322222222222212</v>
      </c>
      <c r="H7878" s="7">
        <v>0</v>
      </c>
      <c r="I7878" s="7">
        <v>0.26777777777777778</v>
      </c>
      <c r="J7878" s="7">
        <v>0</v>
      </c>
      <c r="L7878" s="7">
        <f>VartojimasGamyba!H7874</f>
        <v>0</v>
      </c>
      <c r="M7878" s="15">
        <f t="shared" si="1180"/>
        <v>-2.7755575615628914E-17</v>
      </c>
      <c r="N7878" s="7">
        <f t="shared" si="1181"/>
        <v>-5.3196336224914383E-15</v>
      </c>
      <c r="O7878" s="7">
        <f t="shared" si="1182"/>
        <v>-5.3196336224914383E-15</v>
      </c>
      <c r="R7878" s="20" t="s">
        <v>8783</v>
      </c>
      <c r="S7878" s="47">
        <f t="shared" si="1183"/>
        <v>-2.7755575615628914E-17</v>
      </c>
      <c r="T7878" s="47">
        <f t="shared" si="1184"/>
        <v>0</v>
      </c>
      <c r="U7878" s="47">
        <f t="shared" si="1185"/>
        <v>191.66000000000003</v>
      </c>
      <c r="V7878" s="47">
        <f t="shared" si="1186"/>
        <v>79.790000000000006</v>
      </c>
      <c r="W7878" s="11"/>
    </row>
    <row r="7879" spans="1:23" x14ac:dyDescent="0.45">
      <c r="A7879" t="s">
        <v>7884</v>
      </c>
      <c r="B7879">
        <v>134.41999999999999</v>
      </c>
      <c r="D7879" s="9" t="str">
        <f>VartojimasGamyba!J7875</f>
        <v>2024-07-25-01</v>
      </c>
      <c r="E7879" s="8">
        <f>VartojimasGamyba!G7875</f>
        <v>0.29299999999999998</v>
      </c>
      <c r="F7879" s="11"/>
      <c r="G7879" s="7">
        <f t="shared" ref="G7879:G7901" si="1189">G7878+H7879-I7879</f>
        <v>4.4066666666666654</v>
      </c>
      <c r="H7879" s="7">
        <v>0</v>
      </c>
      <c r="I7879" s="7">
        <v>0.32555555555555549</v>
      </c>
      <c r="J7879" s="7">
        <v>0</v>
      </c>
      <c r="L7879" s="7">
        <f>VartojimasGamyba!H7875</f>
        <v>0</v>
      </c>
      <c r="M7879" s="15">
        <f t="shared" ref="M7879:M7942" si="1190">E7879+H7879-I7879*$J$2+J7879-L7879</f>
        <v>5.5511151231257827E-17</v>
      </c>
      <c r="N7879" s="7">
        <f t="shared" ref="N7879:N7942" si="1191">M7879*U7879-J7879*V7879</f>
        <v>1.3029022305488523E-14</v>
      </c>
      <c r="O7879" s="7">
        <f t="shared" ref="O7879:O7942" si="1192">(M7879)*(B7879+$Z$21)</f>
        <v>1.3029022305488523E-14</v>
      </c>
      <c r="R7879" s="7"/>
      <c r="S7879" s="47">
        <f t="shared" ref="S7879:S7942" si="1193">M7879+IF((L7879-E7879)&gt;0,(L7879-E7879),0)</f>
        <v>5.5511151231257827E-17</v>
      </c>
      <c r="T7879" s="47">
        <f t="shared" ref="T7879:T7942" si="1194">IF(L7879-E7879&lt;0,0,L7879-E7879)</f>
        <v>0</v>
      </c>
      <c r="U7879" s="47">
        <f t="shared" ref="U7879:U7942" si="1195">B7879+$Z$21</f>
        <v>234.70999999999998</v>
      </c>
      <c r="V7879" s="47">
        <f t="shared" ref="V7879:V7942" si="1196">B7879+$Z$20</f>
        <v>122.83999999999999</v>
      </c>
      <c r="W7879" s="11"/>
    </row>
    <row r="7880" spans="1:23" x14ac:dyDescent="0.45">
      <c r="A7880" t="s">
        <v>7885</v>
      </c>
      <c r="B7880">
        <v>107.26</v>
      </c>
      <c r="D7880" s="9" t="str">
        <f>VartojimasGamyba!J7876</f>
        <v>2024-07-25-02</v>
      </c>
      <c r="E7880" s="8">
        <f>VartojimasGamyba!G7876</f>
        <v>0.153</v>
      </c>
      <c r="F7880" s="11"/>
      <c r="G7880" s="7">
        <f t="shared" si="1189"/>
        <v>4.2366666666666655</v>
      </c>
      <c r="H7880" s="7">
        <v>0</v>
      </c>
      <c r="I7880" s="7">
        <v>0.17</v>
      </c>
      <c r="J7880" s="7">
        <v>0</v>
      </c>
      <c r="L7880" s="7">
        <f>VartojimasGamyba!H7876</f>
        <v>0</v>
      </c>
      <c r="M7880" s="15">
        <f t="shared" si="1190"/>
        <v>-2.7755575615628914E-17</v>
      </c>
      <c r="N7880" s="7">
        <f t="shared" si="1191"/>
        <v>-5.7606697190237813E-15</v>
      </c>
      <c r="O7880" s="7">
        <f t="shared" si="1192"/>
        <v>-5.7606697190237813E-15</v>
      </c>
      <c r="R7880" s="7"/>
      <c r="S7880" s="47">
        <f t="shared" si="1193"/>
        <v>-2.7755575615628914E-17</v>
      </c>
      <c r="T7880" s="47">
        <f t="shared" si="1194"/>
        <v>0</v>
      </c>
      <c r="U7880" s="47">
        <f t="shared" si="1195"/>
        <v>207.55</v>
      </c>
      <c r="V7880" s="47">
        <f t="shared" si="1196"/>
        <v>95.68</v>
      </c>
      <c r="W7880" s="11"/>
    </row>
    <row r="7881" spans="1:23" x14ac:dyDescent="0.45">
      <c r="A7881" t="s">
        <v>7886</v>
      </c>
      <c r="B7881">
        <v>104.5</v>
      </c>
      <c r="D7881" s="9" t="str">
        <f>VartojimasGamyba!J7877</f>
        <v>2024-07-25-03</v>
      </c>
      <c r="E7881" s="8">
        <f>VartojimasGamyba!G7877</f>
        <v>0.14699999999999999</v>
      </c>
      <c r="F7881" s="11"/>
      <c r="G7881" s="7">
        <f t="shared" si="1189"/>
        <v>4.1322222222222207</v>
      </c>
      <c r="H7881" s="7">
        <v>0</v>
      </c>
      <c r="I7881" s="7">
        <v>0.10444444444444442</v>
      </c>
      <c r="J7881" s="7">
        <v>0</v>
      </c>
      <c r="L7881" s="7">
        <f>VartojimasGamyba!H7877</f>
        <v>5.2999999999999999E-2</v>
      </c>
      <c r="M7881" s="15">
        <f t="shared" si="1190"/>
        <v>0</v>
      </c>
      <c r="N7881" s="7">
        <f t="shared" si="1191"/>
        <v>0</v>
      </c>
      <c r="O7881" s="7">
        <f t="shared" si="1192"/>
        <v>0</v>
      </c>
      <c r="R7881" s="7"/>
      <c r="S7881" s="47">
        <f t="shared" si="1193"/>
        <v>0</v>
      </c>
      <c r="T7881" s="47">
        <f t="shared" si="1194"/>
        <v>0</v>
      </c>
      <c r="U7881" s="47">
        <f t="shared" si="1195"/>
        <v>204.79000000000002</v>
      </c>
      <c r="V7881" s="47">
        <f t="shared" si="1196"/>
        <v>92.92</v>
      </c>
      <c r="W7881" s="11"/>
    </row>
    <row r="7882" spans="1:23" x14ac:dyDescent="0.45">
      <c r="A7882" t="s">
        <v>7887</v>
      </c>
      <c r="B7882">
        <v>100.2</v>
      </c>
      <c r="D7882" s="9" t="str">
        <f>VartojimasGamyba!J7878</f>
        <v>2024-07-25-04</v>
      </c>
      <c r="E7882" s="8">
        <f>VartojimasGamyba!G7878</f>
        <v>2.4E-2</v>
      </c>
      <c r="F7882" s="11"/>
      <c r="G7882" s="7">
        <f t="shared" si="1189"/>
        <v>4.1322222222222216</v>
      </c>
      <c r="H7882" s="7">
        <v>8.8817841970012523E-16</v>
      </c>
      <c r="I7882" s="7">
        <v>0</v>
      </c>
      <c r="J7882" s="7">
        <v>0.38899999999999996</v>
      </c>
      <c r="L7882" s="7">
        <f>VartojimasGamyba!H7878</f>
        <v>0.41299999999999998</v>
      </c>
      <c r="M7882" s="15">
        <f t="shared" si="1190"/>
        <v>8.8817841970012523E-16</v>
      </c>
      <c r="N7882" s="7">
        <f t="shared" si="1191"/>
        <v>-34.473179999999822</v>
      </c>
      <c r="O7882" s="7">
        <f t="shared" si="1192"/>
        <v>1.7807089136567812E-13</v>
      </c>
      <c r="R7882" s="7"/>
      <c r="S7882" s="47">
        <f t="shared" si="1193"/>
        <v>0.38900000000000085</v>
      </c>
      <c r="T7882" s="47">
        <f t="shared" si="1194"/>
        <v>0.38899999999999996</v>
      </c>
      <c r="U7882" s="47">
        <f t="shared" si="1195"/>
        <v>200.49</v>
      </c>
      <c r="V7882" s="47">
        <f t="shared" si="1196"/>
        <v>88.62</v>
      </c>
      <c r="W7882" s="11"/>
    </row>
    <row r="7883" spans="1:23" x14ac:dyDescent="0.45">
      <c r="A7883" t="s">
        <v>7888</v>
      </c>
      <c r="B7883">
        <v>101.7</v>
      </c>
      <c r="D7883" s="9" t="str">
        <f>VartojimasGamyba!J7879</f>
        <v>2024-07-25-05</v>
      </c>
      <c r="E7883" s="8">
        <f>VartojimasGamyba!G7879</f>
        <v>0.11600000000000001</v>
      </c>
      <c r="F7883" s="11"/>
      <c r="G7883" s="7">
        <f t="shared" si="1189"/>
        <v>4.1322222222222216</v>
      </c>
      <c r="H7883" s="7">
        <v>0</v>
      </c>
      <c r="I7883" s="7">
        <v>0</v>
      </c>
      <c r="J7883" s="7">
        <v>1.1709999999999998</v>
      </c>
      <c r="L7883" s="7">
        <f>VartojimasGamyba!H7879</f>
        <v>1.2869999999999999</v>
      </c>
      <c r="M7883" s="15">
        <f t="shared" si="1190"/>
        <v>0</v>
      </c>
      <c r="N7883" s="7">
        <f t="shared" si="1191"/>
        <v>-105.53052</v>
      </c>
      <c r="O7883" s="7">
        <f t="shared" si="1192"/>
        <v>0</v>
      </c>
      <c r="R7883" s="7"/>
      <c r="S7883" s="47">
        <f t="shared" si="1193"/>
        <v>1.1709999999999998</v>
      </c>
      <c r="T7883" s="47">
        <f t="shared" si="1194"/>
        <v>1.1709999999999998</v>
      </c>
      <c r="U7883" s="47">
        <f t="shared" si="1195"/>
        <v>201.99</v>
      </c>
      <c r="V7883" s="47">
        <f t="shared" si="1196"/>
        <v>90.12</v>
      </c>
      <c r="W7883" s="11"/>
    </row>
    <row r="7884" spans="1:23" x14ac:dyDescent="0.45">
      <c r="A7884" t="s">
        <v>7889</v>
      </c>
      <c r="B7884">
        <v>107.12</v>
      </c>
      <c r="D7884" s="9" t="str">
        <f>VartojimasGamyba!J7880</f>
        <v>2024-07-25-06</v>
      </c>
      <c r="E7884" s="8">
        <f>VartojimasGamyba!G7880</f>
        <v>0</v>
      </c>
      <c r="F7884" s="11"/>
      <c r="G7884" s="7">
        <f t="shared" si="1189"/>
        <v>4.1322222222222216</v>
      </c>
      <c r="H7884" s="7">
        <v>0</v>
      </c>
      <c r="I7884" s="7">
        <v>0</v>
      </c>
      <c r="J7884" s="7">
        <v>2.0449999999999999</v>
      </c>
      <c r="L7884" s="7">
        <f>VartojimasGamyba!H7880</f>
        <v>2.0449999999999999</v>
      </c>
      <c r="M7884" s="15">
        <f t="shared" si="1190"/>
        <v>0</v>
      </c>
      <c r="N7884" s="7">
        <f t="shared" si="1191"/>
        <v>-195.3793</v>
      </c>
      <c r="O7884" s="7">
        <f t="shared" si="1192"/>
        <v>0</v>
      </c>
      <c r="R7884" s="7"/>
      <c r="S7884" s="47">
        <f t="shared" si="1193"/>
        <v>2.0449999999999999</v>
      </c>
      <c r="T7884" s="47">
        <f t="shared" si="1194"/>
        <v>2.0449999999999999</v>
      </c>
      <c r="U7884" s="47">
        <f t="shared" si="1195"/>
        <v>207.41000000000003</v>
      </c>
      <c r="V7884" s="47">
        <f t="shared" si="1196"/>
        <v>95.54</v>
      </c>
      <c r="W7884" s="11"/>
    </row>
    <row r="7885" spans="1:23" x14ac:dyDescent="0.45">
      <c r="A7885" t="s">
        <v>7890</v>
      </c>
      <c r="B7885">
        <v>160.18</v>
      </c>
      <c r="D7885" s="9" t="str">
        <f>VartojimasGamyba!J7881</f>
        <v>2024-07-25-07</v>
      </c>
      <c r="E7885" s="8">
        <f>VartojimasGamyba!G7881</f>
        <v>0</v>
      </c>
      <c r="F7885" s="11"/>
      <c r="G7885" s="7">
        <f t="shared" si="1189"/>
        <v>4.1322222222222216</v>
      </c>
      <c r="H7885" s="7">
        <v>0</v>
      </c>
      <c r="I7885" s="7">
        <v>-2.2204460492503131E-16</v>
      </c>
      <c r="J7885" s="7">
        <v>1.3049999999999999</v>
      </c>
      <c r="L7885" s="7">
        <f>VartojimasGamyba!H7881</f>
        <v>1.3049999999999999</v>
      </c>
      <c r="M7885" s="15">
        <f t="shared" si="1190"/>
        <v>0</v>
      </c>
      <c r="N7885" s="7">
        <f t="shared" si="1191"/>
        <v>-193.92299999999997</v>
      </c>
      <c r="O7885" s="7">
        <f t="shared" si="1192"/>
        <v>0</v>
      </c>
      <c r="R7885" s="7"/>
      <c r="S7885" s="47">
        <f t="shared" si="1193"/>
        <v>1.3049999999999999</v>
      </c>
      <c r="T7885" s="47">
        <f t="shared" si="1194"/>
        <v>1.3049999999999999</v>
      </c>
      <c r="U7885" s="47">
        <f t="shared" si="1195"/>
        <v>260.47000000000003</v>
      </c>
      <c r="V7885" s="47">
        <f t="shared" si="1196"/>
        <v>148.6</v>
      </c>
      <c r="W7885" s="11"/>
    </row>
    <row r="7886" spans="1:23" x14ac:dyDescent="0.45">
      <c r="A7886" t="s">
        <v>7891</v>
      </c>
      <c r="B7886">
        <v>230.58</v>
      </c>
      <c r="D7886" s="9" t="str">
        <f>VartojimasGamyba!J7882</f>
        <v>2024-07-25-08</v>
      </c>
      <c r="E7886" s="8">
        <f>VartojimasGamyba!G7882</f>
        <v>0</v>
      </c>
      <c r="F7886" s="11"/>
      <c r="G7886" s="7">
        <f t="shared" si="1189"/>
        <v>4.1322222222222216</v>
      </c>
      <c r="H7886" s="7">
        <v>1.1102230246251565E-16</v>
      </c>
      <c r="I7886" s="7">
        <v>0</v>
      </c>
      <c r="J7886" s="7">
        <v>2.5539999999999998</v>
      </c>
      <c r="L7886" s="7">
        <f>VartojimasGamyba!H7882</f>
        <v>2.5539999999999998</v>
      </c>
      <c r="M7886" s="15">
        <f t="shared" si="1190"/>
        <v>0</v>
      </c>
      <c r="N7886" s="7">
        <f t="shared" si="1191"/>
        <v>-559.32599999999991</v>
      </c>
      <c r="O7886" s="7">
        <f t="shared" si="1192"/>
        <v>0</v>
      </c>
      <c r="R7886" s="7"/>
      <c r="S7886" s="47">
        <f t="shared" si="1193"/>
        <v>2.5539999999999998</v>
      </c>
      <c r="T7886" s="47">
        <f t="shared" si="1194"/>
        <v>2.5539999999999998</v>
      </c>
      <c r="U7886" s="47">
        <f t="shared" si="1195"/>
        <v>330.87</v>
      </c>
      <c r="V7886" s="47">
        <f t="shared" si="1196"/>
        <v>219</v>
      </c>
      <c r="W7886" s="11"/>
    </row>
    <row r="7887" spans="1:23" x14ac:dyDescent="0.45">
      <c r="A7887" t="s">
        <v>7892</v>
      </c>
      <c r="B7887">
        <v>144.16999999999999</v>
      </c>
      <c r="D7887" s="9" t="str">
        <f>VartojimasGamyba!J7883</f>
        <v>2024-07-25-09</v>
      </c>
      <c r="E7887" s="8">
        <f>VartojimasGamyba!G7883</f>
        <v>0.67200000000000004</v>
      </c>
      <c r="F7887" s="11"/>
      <c r="G7887" s="7">
        <f t="shared" si="1189"/>
        <v>4.1322222222222216</v>
      </c>
      <c r="H7887" s="7">
        <v>0</v>
      </c>
      <c r="I7887" s="7">
        <v>0</v>
      </c>
      <c r="J7887" s="7">
        <v>0.71599999999999986</v>
      </c>
      <c r="L7887" s="7">
        <f>VartojimasGamyba!H7883</f>
        <v>1.3879999999999999</v>
      </c>
      <c r="M7887" s="15">
        <f t="shared" si="1190"/>
        <v>0</v>
      </c>
      <c r="N7887" s="7">
        <f t="shared" si="1191"/>
        <v>-94.934439999999967</v>
      </c>
      <c r="O7887" s="7">
        <f t="shared" si="1192"/>
        <v>0</v>
      </c>
      <c r="R7887" s="7"/>
      <c r="S7887" s="47">
        <f t="shared" si="1193"/>
        <v>0.71599999999999986</v>
      </c>
      <c r="T7887" s="47">
        <f t="shared" si="1194"/>
        <v>0.71599999999999986</v>
      </c>
      <c r="U7887" s="47">
        <f t="shared" si="1195"/>
        <v>244.45999999999998</v>
      </c>
      <c r="V7887" s="47">
        <f t="shared" si="1196"/>
        <v>132.58999999999997</v>
      </c>
      <c r="W7887" s="11"/>
    </row>
    <row r="7888" spans="1:23" x14ac:dyDescent="0.45">
      <c r="A7888" t="s">
        <v>7893</v>
      </c>
      <c r="B7888">
        <v>110.49</v>
      </c>
      <c r="D7888" s="9" t="str">
        <f>VartojimasGamyba!J7884</f>
        <v>2024-07-25-10</v>
      </c>
      <c r="E7888" s="8">
        <f>VartojimasGamyba!G7884</f>
        <v>0</v>
      </c>
      <c r="F7888" s="11"/>
      <c r="G7888" s="7">
        <f t="shared" si="1189"/>
        <v>4.1322222222222216</v>
      </c>
      <c r="H7888" s="7">
        <v>1.1102230246251565E-16</v>
      </c>
      <c r="I7888" s="7">
        <v>0</v>
      </c>
      <c r="J7888" s="7">
        <v>2.621</v>
      </c>
      <c r="L7888" s="7">
        <f>VartojimasGamyba!H7884</f>
        <v>2.621</v>
      </c>
      <c r="M7888" s="15">
        <f t="shared" si="1190"/>
        <v>0</v>
      </c>
      <c r="N7888" s="7">
        <f t="shared" si="1191"/>
        <v>-259.24311</v>
      </c>
      <c r="O7888" s="7">
        <f t="shared" si="1192"/>
        <v>0</v>
      </c>
      <c r="R7888" s="7"/>
      <c r="S7888" s="47">
        <f t="shared" si="1193"/>
        <v>2.621</v>
      </c>
      <c r="T7888" s="47">
        <f t="shared" si="1194"/>
        <v>2.621</v>
      </c>
      <c r="U7888" s="47">
        <f t="shared" si="1195"/>
        <v>210.78</v>
      </c>
      <c r="V7888" s="47">
        <f t="shared" si="1196"/>
        <v>98.91</v>
      </c>
      <c r="W7888" s="11"/>
    </row>
    <row r="7889" spans="1:23" x14ac:dyDescent="0.45">
      <c r="A7889" t="s">
        <v>7894</v>
      </c>
      <c r="B7889">
        <v>55.08</v>
      </c>
      <c r="D7889" s="9" t="str">
        <f>VartojimasGamyba!J7885</f>
        <v>2024-07-25-11</v>
      </c>
      <c r="E7889" s="8">
        <f>VartojimasGamyba!G7885</f>
        <v>0.24299999999999999</v>
      </c>
      <c r="F7889" s="11"/>
      <c r="G7889" s="7">
        <f t="shared" si="1189"/>
        <v>4.3525555555555533</v>
      </c>
      <c r="H7889" s="7">
        <v>0.22033333333333194</v>
      </c>
      <c r="I7889" s="7">
        <v>0</v>
      </c>
      <c r="J7889" s="7">
        <v>1.7336666666666682</v>
      </c>
      <c r="L7889" s="7">
        <f>VartojimasGamyba!H7885</f>
        <v>2.1970000000000001</v>
      </c>
      <c r="M7889" s="15">
        <f t="shared" si="1190"/>
        <v>0</v>
      </c>
      <c r="N7889" s="7">
        <f t="shared" si="1191"/>
        <v>-75.414500000000075</v>
      </c>
      <c r="O7889" s="7">
        <f t="shared" si="1192"/>
        <v>0</v>
      </c>
      <c r="R7889" s="7"/>
      <c r="S7889" s="47">
        <f t="shared" si="1193"/>
        <v>1.9540000000000002</v>
      </c>
      <c r="T7889" s="47">
        <f t="shared" si="1194"/>
        <v>1.9540000000000002</v>
      </c>
      <c r="U7889" s="47">
        <f t="shared" si="1195"/>
        <v>155.37</v>
      </c>
      <c r="V7889" s="47">
        <f t="shared" si="1196"/>
        <v>43.5</v>
      </c>
      <c r="W7889" s="11"/>
    </row>
    <row r="7890" spans="1:23" x14ac:dyDescent="0.45">
      <c r="A7890" t="s">
        <v>7895</v>
      </c>
      <c r="B7890">
        <v>55.13</v>
      </c>
      <c r="D7890" s="9" t="str">
        <f>VartojimasGamyba!J7886</f>
        <v>2024-07-25-12</v>
      </c>
      <c r="E7890" s="8">
        <f>VartojimasGamyba!G7886</f>
        <v>0</v>
      </c>
      <c r="F7890" s="11"/>
      <c r="G7890" s="7">
        <f t="shared" si="1189"/>
        <v>4.3525555555555542</v>
      </c>
      <c r="H7890" s="7">
        <v>8.8817841970012523E-16</v>
      </c>
      <c r="I7890" s="7">
        <v>0</v>
      </c>
      <c r="J7890" s="7">
        <v>1.6220000000000001</v>
      </c>
      <c r="L7890" s="7">
        <f>VartojimasGamyba!H7886</f>
        <v>1.6220000000000001</v>
      </c>
      <c r="M7890" s="15">
        <f t="shared" si="1190"/>
        <v>0</v>
      </c>
      <c r="N7890" s="7">
        <f t="shared" si="1191"/>
        <v>-70.638100000000009</v>
      </c>
      <c r="O7890" s="7">
        <f t="shared" si="1192"/>
        <v>0</v>
      </c>
      <c r="R7890" s="7"/>
      <c r="S7890" s="47">
        <f t="shared" si="1193"/>
        <v>1.6220000000000001</v>
      </c>
      <c r="T7890" s="47">
        <f t="shared" si="1194"/>
        <v>1.6220000000000001</v>
      </c>
      <c r="U7890" s="47">
        <f t="shared" si="1195"/>
        <v>155.42000000000002</v>
      </c>
      <c r="V7890" s="47">
        <f t="shared" si="1196"/>
        <v>43.550000000000004</v>
      </c>
      <c r="W7890" s="11"/>
    </row>
    <row r="7891" spans="1:23" x14ac:dyDescent="0.45">
      <c r="A7891" t="s">
        <v>7896</v>
      </c>
      <c r="B7891">
        <v>54.59</v>
      </c>
      <c r="D7891" s="9" t="str">
        <f>VartojimasGamyba!J7887</f>
        <v>2024-07-25-13</v>
      </c>
      <c r="E7891" s="8">
        <f>VartojimasGamyba!G7887</f>
        <v>0</v>
      </c>
      <c r="F7891" s="11"/>
      <c r="G7891" s="7">
        <f t="shared" si="1189"/>
        <v>6.3755555555555539</v>
      </c>
      <c r="H7891" s="7">
        <v>2.0230000000000001</v>
      </c>
      <c r="I7891" s="7">
        <v>0</v>
      </c>
      <c r="J7891" s="7">
        <v>0</v>
      </c>
      <c r="L7891" s="7">
        <f>VartojimasGamyba!H7887</f>
        <v>2.0230000000000001</v>
      </c>
      <c r="M7891" s="15">
        <f t="shared" si="1190"/>
        <v>0</v>
      </c>
      <c r="N7891" s="7">
        <f t="shared" si="1191"/>
        <v>0</v>
      </c>
      <c r="O7891" s="7">
        <f t="shared" si="1192"/>
        <v>0</v>
      </c>
      <c r="R7891" s="7"/>
      <c r="S7891" s="47">
        <f t="shared" si="1193"/>
        <v>2.0230000000000001</v>
      </c>
      <c r="T7891" s="47">
        <f t="shared" si="1194"/>
        <v>2.0230000000000001</v>
      </c>
      <c r="U7891" s="47">
        <f t="shared" si="1195"/>
        <v>154.88</v>
      </c>
      <c r="V7891" s="47">
        <f t="shared" si="1196"/>
        <v>43.010000000000005</v>
      </c>
      <c r="W7891" s="11"/>
    </row>
    <row r="7892" spans="1:23" x14ac:dyDescent="0.45">
      <c r="A7892" t="s">
        <v>7897</v>
      </c>
      <c r="B7892">
        <v>78.67</v>
      </c>
      <c r="D7892" s="9" t="str">
        <f>VartojimasGamyba!J7888</f>
        <v>2024-07-25-14</v>
      </c>
      <c r="E7892" s="8">
        <f>VartojimasGamyba!G7888</f>
        <v>0</v>
      </c>
      <c r="F7892" s="11"/>
      <c r="G7892" s="7">
        <f t="shared" si="1189"/>
        <v>6.3755555555555539</v>
      </c>
      <c r="H7892" s="7">
        <v>0</v>
      </c>
      <c r="I7892" s="7">
        <v>-2.2204460492503131E-16</v>
      </c>
      <c r="J7892" s="7">
        <v>0.95</v>
      </c>
      <c r="L7892" s="7">
        <f>VartojimasGamyba!H7888</f>
        <v>0.95</v>
      </c>
      <c r="M7892" s="15">
        <f t="shared" si="1190"/>
        <v>0</v>
      </c>
      <c r="N7892" s="7">
        <f t="shared" si="1191"/>
        <v>-63.735500000000002</v>
      </c>
      <c r="O7892" s="7">
        <f t="shared" si="1192"/>
        <v>0</v>
      </c>
      <c r="R7892" s="7"/>
      <c r="S7892" s="47">
        <f t="shared" si="1193"/>
        <v>0.95</v>
      </c>
      <c r="T7892" s="47">
        <f t="shared" si="1194"/>
        <v>0.95</v>
      </c>
      <c r="U7892" s="47">
        <f t="shared" si="1195"/>
        <v>178.96</v>
      </c>
      <c r="V7892" s="47">
        <f t="shared" si="1196"/>
        <v>67.09</v>
      </c>
      <c r="W7892" s="11"/>
    </row>
    <row r="7893" spans="1:23" x14ac:dyDescent="0.45">
      <c r="A7893" t="s">
        <v>7898</v>
      </c>
      <c r="B7893">
        <v>81.849999999999994</v>
      </c>
      <c r="D7893" s="9" t="str">
        <f>VartojimasGamyba!J7889</f>
        <v>2024-07-25-15</v>
      </c>
      <c r="E7893" s="8">
        <f>VartojimasGamyba!G7889</f>
        <v>0.27</v>
      </c>
      <c r="F7893" s="11"/>
      <c r="G7893" s="7">
        <f t="shared" si="1189"/>
        <v>6.3755555555555539</v>
      </c>
      <c r="H7893" s="7">
        <v>0</v>
      </c>
      <c r="I7893" s="7">
        <v>0</v>
      </c>
      <c r="J7893" s="7">
        <v>0.10199999999999998</v>
      </c>
      <c r="L7893" s="7">
        <f>VartojimasGamyba!H7889</f>
        <v>0.372</v>
      </c>
      <c r="M7893" s="15">
        <f t="shared" si="1190"/>
        <v>0</v>
      </c>
      <c r="N7893" s="7">
        <f t="shared" si="1191"/>
        <v>-7.167539999999998</v>
      </c>
      <c r="O7893" s="7">
        <f t="shared" si="1192"/>
        <v>0</v>
      </c>
      <c r="R7893" s="7"/>
      <c r="S7893" s="47">
        <f t="shared" si="1193"/>
        <v>0.10199999999999998</v>
      </c>
      <c r="T7893" s="47">
        <f t="shared" si="1194"/>
        <v>0.10199999999999998</v>
      </c>
      <c r="U7893" s="47">
        <f t="shared" si="1195"/>
        <v>182.14</v>
      </c>
      <c r="V7893" s="47">
        <f t="shared" si="1196"/>
        <v>70.27</v>
      </c>
      <c r="W7893" s="11"/>
    </row>
    <row r="7894" spans="1:23" x14ac:dyDescent="0.45">
      <c r="A7894" t="s">
        <v>7899</v>
      </c>
      <c r="B7894">
        <v>88.08</v>
      </c>
      <c r="D7894" s="9" t="str">
        <f>VartojimasGamyba!J7890</f>
        <v>2024-07-25-16</v>
      </c>
      <c r="E7894" s="8">
        <f>VartojimasGamyba!G7890</f>
        <v>3.5000000000000003E-2</v>
      </c>
      <c r="F7894" s="11"/>
      <c r="G7894" s="7">
        <f t="shared" si="1189"/>
        <v>6.3755555555555539</v>
      </c>
      <c r="H7894" s="7">
        <v>1.1102230246251565E-16</v>
      </c>
      <c r="I7894" s="7">
        <v>0</v>
      </c>
      <c r="J7894" s="7">
        <v>0.378</v>
      </c>
      <c r="L7894" s="7">
        <f>VartojimasGamyba!H7890</f>
        <v>0.41299999999999998</v>
      </c>
      <c r="M7894" s="15">
        <f t="shared" si="1190"/>
        <v>0</v>
      </c>
      <c r="N7894" s="7">
        <f t="shared" si="1191"/>
        <v>-28.917000000000002</v>
      </c>
      <c r="O7894" s="7">
        <f t="shared" si="1192"/>
        <v>0</v>
      </c>
      <c r="R7894" s="7"/>
      <c r="S7894" s="47">
        <f t="shared" si="1193"/>
        <v>0.378</v>
      </c>
      <c r="T7894" s="47">
        <f t="shared" si="1194"/>
        <v>0.378</v>
      </c>
      <c r="U7894" s="47">
        <f t="shared" si="1195"/>
        <v>188.37</v>
      </c>
      <c r="V7894" s="47">
        <f t="shared" si="1196"/>
        <v>76.5</v>
      </c>
      <c r="W7894" s="11"/>
    </row>
    <row r="7895" spans="1:23" x14ac:dyDescent="0.45">
      <c r="A7895" t="s">
        <v>7900</v>
      </c>
      <c r="B7895">
        <v>106.28</v>
      </c>
      <c r="D7895" s="9" t="str">
        <f>VartojimasGamyba!J7891</f>
        <v>2024-07-25-17</v>
      </c>
      <c r="E7895" s="8">
        <f>VartojimasGamyba!G7891</f>
        <v>0.14299999999999999</v>
      </c>
      <c r="F7895" s="11"/>
      <c r="G7895" s="7">
        <f t="shared" si="1189"/>
        <v>6.3755555555555539</v>
      </c>
      <c r="H7895" s="7">
        <v>0</v>
      </c>
      <c r="I7895" s="7">
        <v>0</v>
      </c>
      <c r="J7895" s="7">
        <v>7.0000000000000062E-3</v>
      </c>
      <c r="L7895" s="7">
        <f>VartojimasGamyba!H7891</f>
        <v>0.15</v>
      </c>
      <c r="M7895" s="15">
        <f t="shared" si="1190"/>
        <v>0</v>
      </c>
      <c r="N7895" s="7">
        <f t="shared" si="1191"/>
        <v>-0.6629000000000006</v>
      </c>
      <c r="O7895" s="7">
        <f t="shared" si="1192"/>
        <v>0</v>
      </c>
      <c r="R7895" s="7"/>
      <c r="S7895" s="47">
        <f t="shared" si="1193"/>
        <v>7.0000000000000062E-3</v>
      </c>
      <c r="T7895" s="47">
        <f t="shared" si="1194"/>
        <v>7.0000000000000062E-3</v>
      </c>
      <c r="U7895" s="47">
        <f t="shared" si="1195"/>
        <v>206.57</v>
      </c>
      <c r="V7895" s="47">
        <f t="shared" si="1196"/>
        <v>94.7</v>
      </c>
      <c r="W7895" s="11"/>
    </row>
    <row r="7896" spans="1:23" x14ac:dyDescent="0.45">
      <c r="A7896" t="s">
        <v>7901</v>
      </c>
      <c r="B7896">
        <v>133.24</v>
      </c>
      <c r="D7896" s="9" t="str">
        <f>VartojimasGamyba!J7892</f>
        <v>2024-07-25-18</v>
      </c>
      <c r="E7896" s="8">
        <f>VartojimasGamyba!G7892</f>
        <v>0.17899999999999999</v>
      </c>
      <c r="F7896" s="11"/>
      <c r="G7896" s="7">
        <f t="shared" si="1189"/>
        <v>6.2011111111111097</v>
      </c>
      <c r="H7896" s="7">
        <v>0</v>
      </c>
      <c r="I7896" s="7">
        <v>0.17444444444444446</v>
      </c>
      <c r="J7896" s="7">
        <v>0</v>
      </c>
      <c r="L7896" s="7">
        <f>VartojimasGamyba!H7892</f>
        <v>2.1999999999999999E-2</v>
      </c>
      <c r="M7896" s="15">
        <f t="shared" si="1190"/>
        <v>-3.4694469519536142E-17</v>
      </c>
      <c r="N7896" s="7">
        <f t="shared" si="1191"/>
        <v>-8.1021994668972758E-15</v>
      </c>
      <c r="O7896" s="7">
        <f t="shared" si="1192"/>
        <v>-8.1021994668972758E-15</v>
      </c>
      <c r="R7896" s="7"/>
      <c r="S7896" s="47">
        <f t="shared" si="1193"/>
        <v>-3.4694469519536142E-17</v>
      </c>
      <c r="T7896" s="47">
        <f t="shared" si="1194"/>
        <v>0</v>
      </c>
      <c r="U7896" s="47">
        <f t="shared" si="1195"/>
        <v>233.53000000000003</v>
      </c>
      <c r="V7896" s="47">
        <f t="shared" si="1196"/>
        <v>121.66000000000001</v>
      </c>
      <c r="W7896" s="11"/>
    </row>
    <row r="7897" spans="1:23" x14ac:dyDescent="0.45">
      <c r="A7897" t="s">
        <v>7902</v>
      </c>
      <c r="B7897">
        <v>150.01</v>
      </c>
      <c r="D7897" s="9" t="str">
        <f>VartojimasGamyba!J7893</f>
        <v>2024-07-25-19</v>
      </c>
      <c r="E7897" s="8">
        <f>VartojimasGamyba!G7893</f>
        <v>0.30499999999999999</v>
      </c>
      <c r="F7897" s="11"/>
      <c r="G7897" s="7">
        <f t="shared" si="1189"/>
        <v>5.8622222222222211</v>
      </c>
      <c r="H7897" s="7">
        <v>0</v>
      </c>
      <c r="I7897" s="7">
        <v>0.33888888888888891</v>
      </c>
      <c r="J7897" s="7">
        <v>0</v>
      </c>
      <c r="L7897" s="7">
        <f>VartojimasGamyba!H7893</f>
        <v>0</v>
      </c>
      <c r="M7897" s="15">
        <f t="shared" si="1190"/>
        <v>-5.5511151231257827E-17</v>
      </c>
      <c r="N7897" s="7">
        <f t="shared" si="1191"/>
        <v>-1.3894441153183835E-14</v>
      </c>
      <c r="O7897" s="7">
        <f t="shared" si="1192"/>
        <v>-1.3894441153183835E-14</v>
      </c>
      <c r="R7897" s="7"/>
      <c r="S7897" s="47">
        <f t="shared" si="1193"/>
        <v>-5.5511151231257827E-17</v>
      </c>
      <c r="T7897" s="47">
        <f t="shared" si="1194"/>
        <v>0</v>
      </c>
      <c r="U7897" s="47">
        <f t="shared" si="1195"/>
        <v>250.3</v>
      </c>
      <c r="V7897" s="47">
        <f t="shared" si="1196"/>
        <v>138.42999999999998</v>
      </c>
      <c r="W7897" s="11"/>
    </row>
    <row r="7898" spans="1:23" x14ac:dyDescent="0.45">
      <c r="A7898" t="s">
        <v>7903</v>
      </c>
      <c r="B7898">
        <v>150.08000000000001</v>
      </c>
      <c r="D7898" s="9" t="str">
        <f>VartojimasGamyba!J7894</f>
        <v>2024-07-25-20</v>
      </c>
      <c r="E7898" s="8">
        <f>VartojimasGamyba!G7894</f>
        <v>0.224</v>
      </c>
      <c r="F7898" s="11"/>
      <c r="G7898" s="7">
        <f t="shared" si="1189"/>
        <v>5.6133333333333324</v>
      </c>
      <c r="H7898" s="7">
        <v>0</v>
      </c>
      <c r="I7898" s="7">
        <v>0.24888888888888891</v>
      </c>
      <c r="J7898" s="7">
        <v>0</v>
      </c>
      <c r="L7898" s="7">
        <f>VartojimasGamyba!H7894</f>
        <v>0</v>
      </c>
      <c r="M7898" s="15">
        <f t="shared" si="1190"/>
        <v>-2.7755575615628914E-17</v>
      </c>
      <c r="N7898" s="7">
        <f t="shared" si="1191"/>
        <v>-6.9491634668850112E-15</v>
      </c>
      <c r="O7898" s="7">
        <f t="shared" si="1192"/>
        <v>-6.9491634668850112E-15</v>
      </c>
      <c r="P7898" s="7" t="s">
        <v>8873</v>
      </c>
      <c r="R7898" s="7"/>
      <c r="S7898" s="47">
        <f t="shared" si="1193"/>
        <v>-2.7755575615628914E-17</v>
      </c>
      <c r="T7898" s="47">
        <f t="shared" si="1194"/>
        <v>0</v>
      </c>
      <c r="U7898" s="47">
        <f t="shared" si="1195"/>
        <v>250.37</v>
      </c>
      <c r="V7898" s="47">
        <f t="shared" si="1196"/>
        <v>138.5</v>
      </c>
      <c r="W7898" s="11"/>
    </row>
    <row r="7899" spans="1:23" x14ac:dyDescent="0.45">
      <c r="A7899" t="s">
        <v>7904</v>
      </c>
      <c r="B7899">
        <v>150.07</v>
      </c>
      <c r="D7899" s="9" t="str">
        <f>VartojimasGamyba!J7895</f>
        <v>2024-07-25-21</v>
      </c>
      <c r="E7899" s="8">
        <f>VartojimasGamyba!G7895</f>
        <v>0.23</v>
      </c>
      <c r="F7899" s="11"/>
      <c r="G7899" s="7">
        <f t="shared" si="1189"/>
        <v>5.3577777777777769</v>
      </c>
      <c r="H7899" s="7">
        <v>0</v>
      </c>
      <c r="I7899" s="7">
        <v>0.25555555555555554</v>
      </c>
      <c r="J7899" s="7">
        <v>0</v>
      </c>
      <c r="L7899" s="7">
        <f>VartojimasGamyba!H7895</f>
        <v>0</v>
      </c>
      <c r="M7899" s="15">
        <f t="shared" si="1190"/>
        <v>2.7755575615628914E-17</v>
      </c>
      <c r="N7899" s="7">
        <f t="shared" si="1191"/>
        <v>6.9488859111288552E-15</v>
      </c>
      <c r="O7899" s="7">
        <f t="shared" si="1192"/>
        <v>6.9488859111288552E-15</v>
      </c>
      <c r="P7899" s="7">
        <f>SUM(N7878:N7901)</f>
        <v>-1689.3450899999993</v>
      </c>
      <c r="R7899" s="7"/>
      <c r="S7899" s="47">
        <f t="shared" si="1193"/>
        <v>2.7755575615628914E-17</v>
      </c>
      <c r="T7899" s="47">
        <f t="shared" si="1194"/>
        <v>0</v>
      </c>
      <c r="U7899" s="47">
        <f t="shared" si="1195"/>
        <v>250.36</v>
      </c>
      <c r="V7899" s="47">
        <f t="shared" si="1196"/>
        <v>138.48999999999998</v>
      </c>
      <c r="W7899" s="11"/>
    </row>
    <row r="7900" spans="1:23" x14ac:dyDescent="0.45">
      <c r="A7900" t="s">
        <v>7905</v>
      </c>
      <c r="B7900">
        <v>140.1</v>
      </c>
      <c r="D7900" s="9" t="str">
        <f>VartojimasGamyba!J7896</f>
        <v>2024-07-25-22</v>
      </c>
      <c r="E7900" s="8">
        <f>VartojimasGamyba!G7896</f>
        <v>0.17199999999999999</v>
      </c>
      <c r="F7900" s="11"/>
      <c r="G7900" s="7">
        <f t="shared" si="1189"/>
        <v>5.1666666666666661</v>
      </c>
      <c r="H7900" s="7">
        <v>0</v>
      </c>
      <c r="I7900" s="7">
        <v>0.19111111111111109</v>
      </c>
      <c r="J7900" s="7">
        <v>0</v>
      </c>
      <c r="L7900" s="7">
        <f>VartojimasGamyba!H7896</f>
        <v>0</v>
      </c>
      <c r="M7900" s="15">
        <f t="shared" si="1190"/>
        <v>0</v>
      </c>
      <c r="N7900" s="7">
        <f t="shared" si="1191"/>
        <v>0</v>
      </c>
      <c r="O7900" s="7">
        <f t="shared" si="1192"/>
        <v>0</v>
      </c>
      <c r="P7900" s="7" t="s">
        <v>8872</v>
      </c>
      <c r="R7900" s="7"/>
      <c r="S7900" s="47">
        <f t="shared" si="1193"/>
        <v>0</v>
      </c>
      <c r="T7900" s="47">
        <f t="shared" si="1194"/>
        <v>0</v>
      </c>
      <c r="U7900" s="47">
        <f t="shared" si="1195"/>
        <v>240.39</v>
      </c>
      <c r="V7900" s="47">
        <f t="shared" si="1196"/>
        <v>128.51999999999998</v>
      </c>
      <c r="W7900" s="11"/>
    </row>
    <row r="7901" spans="1:23" x14ac:dyDescent="0.45">
      <c r="A7901" t="s">
        <v>7906</v>
      </c>
      <c r="B7901">
        <v>179.57</v>
      </c>
      <c r="D7901" s="9" t="str">
        <f>VartojimasGamyba!J7897</f>
        <v>2024-07-25-23</v>
      </c>
      <c r="E7901" s="8">
        <f>VartojimasGamyba!G7897</f>
        <v>0.15</v>
      </c>
      <c r="F7901" s="11"/>
      <c r="G7901" s="7">
        <f t="shared" si="1189"/>
        <v>4.9999999999999991</v>
      </c>
      <c r="H7901" s="7">
        <v>0</v>
      </c>
      <c r="I7901" s="7">
        <v>0.16666666666666666</v>
      </c>
      <c r="J7901" s="7">
        <v>0</v>
      </c>
      <c r="L7901" s="7">
        <f>VartojimasGamyba!H7897</f>
        <v>0</v>
      </c>
      <c r="M7901" s="15">
        <f t="shared" si="1190"/>
        <v>0</v>
      </c>
      <c r="N7901" s="7">
        <f t="shared" si="1191"/>
        <v>0</v>
      </c>
      <c r="O7901" s="7">
        <f t="shared" si="1192"/>
        <v>0</v>
      </c>
      <c r="P7901" s="7">
        <f>SUM(O7878:O7901)</f>
        <v>1.5802269215381413E-13</v>
      </c>
      <c r="Q7901" s="7">
        <f>SUMPRODUCT(B7878:B7901,E7878:E7901)+SUM(E7878:E7901)*$Z$21-SUMPRODUCT(B7878:B7901,L7878:L7901)+SUM(L7878:L7901)*ABS($Z$20)</f>
        <v>-1133.44499</v>
      </c>
      <c r="R7901" s="7"/>
      <c r="S7901" s="47">
        <f t="shared" si="1193"/>
        <v>0</v>
      </c>
      <c r="T7901" s="47">
        <f t="shared" si="1194"/>
        <v>0</v>
      </c>
      <c r="U7901" s="47">
        <f t="shared" si="1195"/>
        <v>279.86</v>
      </c>
      <c r="V7901" s="47">
        <f t="shared" si="1196"/>
        <v>167.98999999999998</v>
      </c>
      <c r="W7901" s="11">
        <f>IF(P7901&lt;&gt;Q7901,1,0)</f>
        <v>1</v>
      </c>
    </row>
    <row r="7902" spans="1:23" x14ac:dyDescent="0.45">
      <c r="A7902" t="s">
        <v>7907</v>
      </c>
      <c r="B7902">
        <v>137.38</v>
      </c>
      <c r="D7902" s="1" t="str">
        <f>VartojimasGamyba!J7898</f>
        <v>2024-07-26-00</v>
      </c>
      <c r="E7902" s="7">
        <f>VartojimasGamyba!G7898</f>
        <v>0.20100000000000001</v>
      </c>
      <c r="F7902" s="11"/>
      <c r="G7902" s="12">
        <f>G7901+H7902-I7902</f>
        <v>4.7766666666666655</v>
      </c>
      <c r="H7902" s="12">
        <v>0</v>
      </c>
      <c r="I7902" s="12">
        <v>0.22333333333333336</v>
      </c>
      <c r="J7902" s="12">
        <v>0</v>
      </c>
      <c r="K7902" s="12"/>
      <c r="L7902" s="12">
        <f>VartojimasGamyba!H7898</f>
        <v>0</v>
      </c>
      <c r="M7902" s="19">
        <f t="shared" si="1190"/>
        <v>0</v>
      </c>
      <c r="N7902" s="7">
        <f t="shared" si="1191"/>
        <v>0</v>
      </c>
      <c r="O7902" s="7">
        <f t="shared" si="1192"/>
        <v>0</v>
      </c>
      <c r="R7902" s="20" t="s">
        <v>8783</v>
      </c>
      <c r="S7902" s="47">
        <f t="shared" si="1193"/>
        <v>0</v>
      </c>
      <c r="T7902" s="47">
        <f t="shared" si="1194"/>
        <v>0</v>
      </c>
      <c r="U7902" s="47">
        <f t="shared" si="1195"/>
        <v>237.67000000000002</v>
      </c>
      <c r="V7902" s="47">
        <f t="shared" si="1196"/>
        <v>125.8</v>
      </c>
      <c r="W7902" s="11"/>
    </row>
    <row r="7903" spans="1:23" x14ac:dyDescent="0.45">
      <c r="A7903" t="s">
        <v>7908</v>
      </c>
      <c r="B7903">
        <v>181.88</v>
      </c>
      <c r="D7903" s="1" t="str">
        <f>VartojimasGamyba!J7899</f>
        <v>2024-07-26-01</v>
      </c>
      <c r="E7903" s="7">
        <f>VartojimasGamyba!G7899</f>
        <v>0.159</v>
      </c>
      <c r="F7903" s="11"/>
      <c r="G7903" s="12">
        <f t="shared" ref="G7903:G7925" si="1197">G7902+H7903-I7903</f>
        <v>4.5999999999999988</v>
      </c>
      <c r="H7903" s="12">
        <v>0</v>
      </c>
      <c r="I7903" s="12">
        <v>0.17666666666666667</v>
      </c>
      <c r="J7903" s="12">
        <v>0</v>
      </c>
      <c r="K7903" s="12"/>
      <c r="L7903" s="12">
        <f>VartojimasGamyba!H7899</f>
        <v>0</v>
      </c>
      <c r="M7903" s="19">
        <f t="shared" si="1190"/>
        <v>0</v>
      </c>
      <c r="N7903" s="7">
        <f t="shared" si="1191"/>
        <v>0</v>
      </c>
      <c r="O7903" s="7">
        <f t="shared" si="1192"/>
        <v>0</v>
      </c>
      <c r="R7903" s="7"/>
      <c r="S7903" s="47">
        <f t="shared" si="1193"/>
        <v>0</v>
      </c>
      <c r="T7903" s="47">
        <f t="shared" si="1194"/>
        <v>0</v>
      </c>
      <c r="U7903" s="47">
        <f t="shared" si="1195"/>
        <v>282.17</v>
      </c>
      <c r="V7903" s="47">
        <f t="shared" si="1196"/>
        <v>170.29999999999998</v>
      </c>
      <c r="W7903" s="11"/>
    </row>
    <row r="7904" spans="1:23" x14ac:dyDescent="0.45">
      <c r="A7904" t="s">
        <v>7909</v>
      </c>
      <c r="B7904">
        <v>73.92</v>
      </c>
      <c r="D7904" s="1" t="str">
        <f>VartojimasGamyba!J7900</f>
        <v>2024-07-26-02</v>
      </c>
      <c r="E7904" s="7">
        <f>VartojimasGamyba!G7900</f>
        <v>0.17100000000000001</v>
      </c>
      <c r="F7904" s="11"/>
      <c r="G7904" s="12">
        <f t="shared" si="1197"/>
        <v>4.4099999999999984</v>
      </c>
      <c r="H7904" s="12">
        <v>0</v>
      </c>
      <c r="I7904" s="12">
        <v>0.19000000000000003</v>
      </c>
      <c r="J7904" s="12">
        <v>0</v>
      </c>
      <c r="K7904" s="12"/>
      <c r="L7904" s="12">
        <f>VartojimasGamyba!H7900</f>
        <v>0</v>
      </c>
      <c r="M7904" s="19">
        <f t="shared" si="1190"/>
        <v>-2.7755575615628914E-17</v>
      </c>
      <c r="N7904" s="7">
        <f t="shared" si="1191"/>
        <v>-4.8352988279987132E-15</v>
      </c>
      <c r="O7904" s="7">
        <f t="shared" si="1192"/>
        <v>-4.8352988279987132E-15</v>
      </c>
      <c r="R7904" s="7"/>
      <c r="S7904" s="47">
        <f t="shared" si="1193"/>
        <v>-2.7755575615628914E-17</v>
      </c>
      <c r="T7904" s="47">
        <f t="shared" si="1194"/>
        <v>0</v>
      </c>
      <c r="U7904" s="47">
        <f t="shared" si="1195"/>
        <v>174.21</v>
      </c>
      <c r="V7904" s="47">
        <f t="shared" si="1196"/>
        <v>62.34</v>
      </c>
      <c r="W7904" s="11"/>
    </row>
    <row r="7905" spans="1:23" x14ac:dyDescent="0.45">
      <c r="A7905" t="s">
        <v>7910</v>
      </c>
      <c r="B7905">
        <v>79.3</v>
      </c>
      <c r="D7905" s="1" t="str">
        <f>VartojimasGamyba!J7901</f>
        <v>2024-07-26-03</v>
      </c>
      <c r="E7905" s="7">
        <f>VartojimasGamyba!G7901</f>
        <v>0.107</v>
      </c>
      <c r="F7905" s="11"/>
      <c r="G7905" s="12">
        <f t="shared" si="1197"/>
        <v>4.3488888888888875</v>
      </c>
      <c r="H7905" s="12">
        <v>0</v>
      </c>
      <c r="I7905" s="12">
        <v>6.1111111111111116E-2</v>
      </c>
      <c r="J7905" s="12">
        <v>0</v>
      </c>
      <c r="K7905" s="12"/>
      <c r="L7905" s="12">
        <f>VartojimasGamyba!H7901</f>
        <v>5.1999999999999998E-2</v>
      </c>
      <c r="M7905" s="19">
        <f t="shared" si="1190"/>
        <v>0</v>
      </c>
      <c r="N7905" s="7">
        <f t="shared" si="1191"/>
        <v>0</v>
      </c>
      <c r="O7905" s="7">
        <f t="shared" si="1192"/>
        <v>0</v>
      </c>
      <c r="R7905" s="7"/>
      <c r="S7905" s="47">
        <f t="shared" si="1193"/>
        <v>0</v>
      </c>
      <c r="T7905" s="47">
        <f t="shared" si="1194"/>
        <v>0</v>
      </c>
      <c r="U7905" s="47">
        <f t="shared" si="1195"/>
        <v>179.59</v>
      </c>
      <c r="V7905" s="47">
        <f t="shared" si="1196"/>
        <v>67.72</v>
      </c>
      <c r="W7905" s="11"/>
    </row>
    <row r="7906" spans="1:23" x14ac:dyDescent="0.45">
      <c r="A7906" t="s">
        <v>7911</v>
      </c>
      <c r="B7906">
        <v>83.61</v>
      </c>
      <c r="D7906" s="1" t="str">
        <f>VartojimasGamyba!J7902</f>
        <v>2024-07-26-04</v>
      </c>
      <c r="E7906" s="7">
        <f>VartojimasGamyba!G7902</f>
        <v>0.01</v>
      </c>
      <c r="F7906" s="11"/>
      <c r="G7906" s="12">
        <f t="shared" si="1197"/>
        <v>4.3488888888888875</v>
      </c>
      <c r="H7906" s="12">
        <v>1.6653345369377348E-16</v>
      </c>
      <c r="I7906" s="12">
        <v>0</v>
      </c>
      <c r="J7906" s="12">
        <v>0.495</v>
      </c>
      <c r="K7906" s="12"/>
      <c r="L7906" s="12">
        <f>VartojimasGamyba!H7902</f>
        <v>0.505</v>
      </c>
      <c r="M7906" s="19">
        <f t="shared" si="1190"/>
        <v>0</v>
      </c>
      <c r="N7906" s="7">
        <f t="shared" si="1191"/>
        <v>-35.654850000000003</v>
      </c>
      <c r="O7906" s="7">
        <f t="shared" si="1192"/>
        <v>0</v>
      </c>
      <c r="R7906" s="7"/>
      <c r="S7906" s="47">
        <f t="shared" si="1193"/>
        <v>0.495</v>
      </c>
      <c r="T7906" s="47">
        <f t="shared" si="1194"/>
        <v>0.495</v>
      </c>
      <c r="U7906" s="47">
        <f t="shared" si="1195"/>
        <v>183.9</v>
      </c>
      <c r="V7906" s="47">
        <f t="shared" si="1196"/>
        <v>72.03</v>
      </c>
      <c r="W7906" s="11"/>
    </row>
    <row r="7907" spans="1:23" x14ac:dyDescent="0.45">
      <c r="A7907" t="s">
        <v>7912</v>
      </c>
      <c r="B7907">
        <v>81.400000000000006</v>
      </c>
      <c r="D7907" s="1" t="str">
        <f>VartojimasGamyba!J7903</f>
        <v>2024-07-26-05</v>
      </c>
      <c r="E7907" s="7">
        <f>VartojimasGamyba!G7903</f>
        <v>5.1999999999999998E-2</v>
      </c>
      <c r="F7907" s="11"/>
      <c r="G7907" s="12">
        <f t="shared" si="1197"/>
        <v>4.3488888888888875</v>
      </c>
      <c r="H7907" s="12">
        <v>0</v>
      </c>
      <c r="I7907" s="12">
        <v>0</v>
      </c>
      <c r="J7907" s="12">
        <v>0.81299999999999994</v>
      </c>
      <c r="K7907" s="12"/>
      <c r="L7907" s="12">
        <f>VartojimasGamyba!H7903</f>
        <v>0.86499999999999999</v>
      </c>
      <c r="M7907" s="19">
        <f t="shared" si="1190"/>
        <v>0</v>
      </c>
      <c r="N7907" s="7">
        <f t="shared" si="1191"/>
        <v>-56.763660000000002</v>
      </c>
      <c r="O7907" s="7">
        <f t="shared" si="1192"/>
        <v>0</v>
      </c>
      <c r="R7907" s="7"/>
      <c r="S7907" s="47">
        <f t="shared" si="1193"/>
        <v>0.81299999999999994</v>
      </c>
      <c r="T7907" s="47">
        <f t="shared" si="1194"/>
        <v>0.81299999999999994</v>
      </c>
      <c r="U7907" s="47">
        <f t="shared" si="1195"/>
        <v>181.69</v>
      </c>
      <c r="V7907" s="47">
        <f t="shared" si="1196"/>
        <v>69.820000000000007</v>
      </c>
      <c r="W7907" s="11"/>
    </row>
    <row r="7908" spans="1:23" x14ac:dyDescent="0.45">
      <c r="A7908" t="s">
        <v>7913</v>
      </c>
      <c r="B7908">
        <v>97.8</v>
      </c>
      <c r="D7908" s="1" t="str">
        <f>VartojimasGamyba!J7904</f>
        <v>2024-07-26-06</v>
      </c>
      <c r="E7908" s="7">
        <f>VartojimasGamyba!G7904</f>
        <v>0</v>
      </c>
      <c r="F7908" s="11"/>
      <c r="G7908" s="12">
        <f t="shared" si="1197"/>
        <v>4.3488888888888875</v>
      </c>
      <c r="H7908" s="12">
        <v>0</v>
      </c>
      <c r="I7908" s="12">
        <v>0</v>
      </c>
      <c r="J7908" s="12">
        <v>0.82599999999999996</v>
      </c>
      <c r="K7908" s="12"/>
      <c r="L7908" s="12">
        <f>VartojimasGamyba!H7904</f>
        <v>0.82599999999999996</v>
      </c>
      <c r="M7908" s="19">
        <f t="shared" si="1190"/>
        <v>0</v>
      </c>
      <c r="N7908" s="7">
        <f t="shared" si="1191"/>
        <v>-71.21772</v>
      </c>
      <c r="O7908" s="7">
        <f t="shared" si="1192"/>
        <v>0</v>
      </c>
      <c r="R7908" s="7"/>
      <c r="S7908" s="47">
        <f t="shared" si="1193"/>
        <v>0.82599999999999996</v>
      </c>
      <c r="T7908" s="47">
        <f t="shared" si="1194"/>
        <v>0.82599999999999996</v>
      </c>
      <c r="U7908" s="47">
        <f t="shared" si="1195"/>
        <v>198.09</v>
      </c>
      <c r="V7908" s="47">
        <f t="shared" si="1196"/>
        <v>86.22</v>
      </c>
      <c r="W7908" s="11"/>
    </row>
    <row r="7909" spans="1:23" x14ac:dyDescent="0.45">
      <c r="A7909" t="s">
        <v>7914</v>
      </c>
      <c r="B7909">
        <v>131.32</v>
      </c>
      <c r="D7909" s="1" t="str">
        <f>VartojimasGamyba!J7905</f>
        <v>2024-07-26-07</v>
      </c>
      <c r="E7909" s="7">
        <f>VartojimasGamyba!G7905</f>
        <v>8.9999999999999993E-3</v>
      </c>
      <c r="F7909" s="11"/>
      <c r="G7909" s="12">
        <f t="shared" si="1197"/>
        <v>4.3488888888888875</v>
      </c>
      <c r="H7909" s="12">
        <v>0</v>
      </c>
      <c r="I7909" s="12">
        <v>0</v>
      </c>
      <c r="J7909" s="12">
        <v>1.3450000000000002</v>
      </c>
      <c r="K7909" s="12"/>
      <c r="L7909" s="12">
        <f>VartojimasGamyba!H7905</f>
        <v>1.3540000000000001</v>
      </c>
      <c r="M7909" s="19">
        <f t="shared" si="1190"/>
        <v>0</v>
      </c>
      <c r="N7909" s="7">
        <f t="shared" si="1191"/>
        <v>-161.05030000000002</v>
      </c>
      <c r="O7909" s="7">
        <f t="shared" si="1192"/>
        <v>0</v>
      </c>
      <c r="R7909" s="7"/>
      <c r="S7909" s="47">
        <f t="shared" si="1193"/>
        <v>1.3450000000000002</v>
      </c>
      <c r="T7909" s="47">
        <f t="shared" si="1194"/>
        <v>1.3450000000000002</v>
      </c>
      <c r="U7909" s="47">
        <f t="shared" si="1195"/>
        <v>231.61</v>
      </c>
      <c r="V7909" s="47">
        <f t="shared" si="1196"/>
        <v>119.74</v>
      </c>
      <c r="W7909" s="11"/>
    </row>
    <row r="7910" spans="1:23" x14ac:dyDescent="0.45">
      <c r="A7910" t="s">
        <v>7915</v>
      </c>
      <c r="B7910">
        <v>119.96</v>
      </c>
      <c r="D7910" s="1" t="str">
        <f>VartojimasGamyba!J7906</f>
        <v>2024-07-26-08</v>
      </c>
      <c r="E7910" s="7">
        <f>VartojimasGamyba!G7906</f>
        <v>0</v>
      </c>
      <c r="F7910" s="11"/>
      <c r="G7910" s="12">
        <f t="shared" si="1197"/>
        <v>4.3488888888888875</v>
      </c>
      <c r="H7910" s="12">
        <v>0</v>
      </c>
      <c r="I7910" s="12">
        <v>0</v>
      </c>
      <c r="J7910" s="12">
        <v>3.0350000000000001</v>
      </c>
      <c r="K7910" s="12"/>
      <c r="L7910" s="12">
        <f>VartojimasGamyba!H7906</f>
        <v>3.0350000000000001</v>
      </c>
      <c r="M7910" s="19">
        <f t="shared" si="1190"/>
        <v>0</v>
      </c>
      <c r="N7910" s="7">
        <f t="shared" si="1191"/>
        <v>-328.93329999999997</v>
      </c>
      <c r="O7910" s="7">
        <f t="shared" si="1192"/>
        <v>0</v>
      </c>
      <c r="R7910" s="7"/>
      <c r="S7910" s="47">
        <f t="shared" si="1193"/>
        <v>3.0350000000000001</v>
      </c>
      <c r="T7910" s="47">
        <f t="shared" si="1194"/>
        <v>3.0350000000000001</v>
      </c>
      <c r="U7910" s="47">
        <f t="shared" si="1195"/>
        <v>220.25</v>
      </c>
      <c r="V7910" s="47">
        <f t="shared" si="1196"/>
        <v>108.38</v>
      </c>
      <c r="W7910" s="11"/>
    </row>
    <row r="7911" spans="1:23" x14ac:dyDescent="0.45">
      <c r="A7911" t="s">
        <v>7916</v>
      </c>
      <c r="B7911">
        <v>104.11</v>
      </c>
      <c r="D7911" s="1" t="str">
        <f>VartojimasGamyba!J7907</f>
        <v>2024-07-26-09</v>
      </c>
      <c r="E7911" s="7">
        <f>VartojimasGamyba!G7907</f>
        <v>0</v>
      </c>
      <c r="F7911" s="11"/>
      <c r="G7911" s="12">
        <f t="shared" si="1197"/>
        <v>4.3488888888888875</v>
      </c>
      <c r="H7911" s="12">
        <v>0</v>
      </c>
      <c r="I7911" s="12">
        <v>0</v>
      </c>
      <c r="J7911" s="12">
        <v>3.895</v>
      </c>
      <c r="K7911" s="12"/>
      <c r="L7911" s="12">
        <f>VartojimasGamyba!H7907</f>
        <v>3.895</v>
      </c>
      <c r="M7911" s="19">
        <f t="shared" si="1190"/>
        <v>0</v>
      </c>
      <c r="N7911" s="7">
        <f t="shared" si="1191"/>
        <v>-360.40435000000002</v>
      </c>
      <c r="O7911" s="7">
        <f t="shared" si="1192"/>
        <v>0</v>
      </c>
      <c r="R7911" s="7"/>
      <c r="S7911" s="47">
        <f t="shared" si="1193"/>
        <v>3.895</v>
      </c>
      <c r="T7911" s="47">
        <f t="shared" si="1194"/>
        <v>3.895</v>
      </c>
      <c r="U7911" s="47">
        <f t="shared" si="1195"/>
        <v>204.4</v>
      </c>
      <c r="V7911" s="47">
        <f t="shared" si="1196"/>
        <v>92.53</v>
      </c>
      <c r="W7911" s="11"/>
    </row>
    <row r="7912" spans="1:23" x14ac:dyDescent="0.45">
      <c r="A7912" t="s">
        <v>7917</v>
      </c>
      <c r="B7912">
        <v>96.83</v>
      </c>
      <c r="D7912" s="1" t="str">
        <f>VartojimasGamyba!J7908</f>
        <v>2024-07-26-10</v>
      </c>
      <c r="E7912" s="7">
        <f>VartojimasGamyba!G7908</f>
        <v>0.183</v>
      </c>
      <c r="F7912" s="11"/>
      <c r="G7912" s="12">
        <f t="shared" si="1197"/>
        <v>4.3488888888888884</v>
      </c>
      <c r="H7912" s="12">
        <v>8.8817841970012523E-16</v>
      </c>
      <c r="I7912" s="12">
        <v>0</v>
      </c>
      <c r="J7912" s="12">
        <v>3.8080000000000003</v>
      </c>
      <c r="K7912" s="12"/>
      <c r="L7912" s="12">
        <f>VartojimasGamyba!H7908</f>
        <v>3.9910000000000001</v>
      </c>
      <c r="M7912" s="19">
        <f t="shared" si="1190"/>
        <v>0</v>
      </c>
      <c r="N7912" s="7">
        <f t="shared" si="1191"/>
        <v>-324.63200000000001</v>
      </c>
      <c r="O7912" s="7">
        <f t="shared" si="1192"/>
        <v>0</v>
      </c>
      <c r="R7912" s="7"/>
      <c r="S7912" s="47">
        <f t="shared" si="1193"/>
        <v>3.8080000000000003</v>
      </c>
      <c r="T7912" s="47">
        <f t="shared" si="1194"/>
        <v>3.8080000000000003</v>
      </c>
      <c r="U7912" s="47">
        <f t="shared" si="1195"/>
        <v>197.12</v>
      </c>
      <c r="V7912" s="47">
        <f t="shared" si="1196"/>
        <v>85.25</v>
      </c>
      <c r="W7912" s="11"/>
    </row>
    <row r="7913" spans="1:23" x14ac:dyDescent="0.45">
      <c r="A7913" t="s">
        <v>7918</v>
      </c>
      <c r="B7913">
        <v>90.7</v>
      </c>
      <c r="D7913" s="1" t="str">
        <f>VartojimasGamyba!J7909</f>
        <v>2024-07-26-11</v>
      </c>
      <c r="E7913" s="7">
        <f>VartojimasGamyba!G7909</f>
        <v>0.20300000000000001</v>
      </c>
      <c r="F7913" s="11"/>
      <c r="G7913" s="12">
        <f t="shared" si="1197"/>
        <v>4.3488888888888884</v>
      </c>
      <c r="H7913" s="12">
        <v>0</v>
      </c>
      <c r="I7913" s="12">
        <v>0</v>
      </c>
      <c r="J7913" s="12">
        <v>3.226</v>
      </c>
      <c r="K7913" s="12"/>
      <c r="L7913" s="12">
        <f>VartojimasGamyba!H7909</f>
        <v>3.4289999999999998</v>
      </c>
      <c r="M7913" s="19">
        <f t="shared" si="1190"/>
        <v>0</v>
      </c>
      <c r="N7913" s="7">
        <f t="shared" si="1191"/>
        <v>-255.24112000000002</v>
      </c>
      <c r="O7913" s="7">
        <f t="shared" si="1192"/>
        <v>0</v>
      </c>
      <c r="R7913" s="7"/>
      <c r="S7913" s="47">
        <f t="shared" si="1193"/>
        <v>3.226</v>
      </c>
      <c r="T7913" s="47">
        <f t="shared" si="1194"/>
        <v>3.226</v>
      </c>
      <c r="U7913" s="47">
        <f t="shared" si="1195"/>
        <v>190.99</v>
      </c>
      <c r="V7913" s="47">
        <f t="shared" si="1196"/>
        <v>79.12</v>
      </c>
      <c r="W7913" s="11"/>
    </row>
    <row r="7914" spans="1:23" x14ac:dyDescent="0.45">
      <c r="A7914" t="s">
        <v>7919</v>
      </c>
      <c r="B7914">
        <v>81.260000000000005</v>
      </c>
      <c r="D7914" s="1" t="str">
        <f>VartojimasGamyba!J7910</f>
        <v>2024-07-26-12</v>
      </c>
      <c r="E7914" s="7">
        <f>VartojimasGamyba!G7910</f>
        <v>0</v>
      </c>
      <c r="F7914" s="11"/>
      <c r="G7914" s="12">
        <f t="shared" si="1197"/>
        <v>4.3488888888888884</v>
      </c>
      <c r="H7914" s="12">
        <v>0</v>
      </c>
      <c r="I7914" s="12">
        <v>0</v>
      </c>
      <c r="J7914" s="12">
        <v>3.7050000000000001</v>
      </c>
      <c r="K7914" s="12"/>
      <c r="L7914" s="12">
        <f>VartojimasGamyba!H7910</f>
        <v>3.7050000000000001</v>
      </c>
      <c r="M7914" s="19">
        <f t="shared" si="1190"/>
        <v>0</v>
      </c>
      <c r="N7914" s="7">
        <f t="shared" si="1191"/>
        <v>-258.16440000000006</v>
      </c>
      <c r="O7914" s="7">
        <f t="shared" si="1192"/>
        <v>0</v>
      </c>
      <c r="R7914" s="7"/>
      <c r="S7914" s="47">
        <f t="shared" si="1193"/>
        <v>3.7050000000000001</v>
      </c>
      <c r="T7914" s="47">
        <f t="shared" si="1194"/>
        <v>3.7050000000000001</v>
      </c>
      <c r="U7914" s="47">
        <f t="shared" si="1195"/>
        <v>181.55</v>
      </c>
      <c r="V7914" s="47">
        <f t="shared" si="1196"/>
        <v>69.680000000000007</v>
      </c>
      <c r="W7914" s="11"/>
    </row>
    <row r="7915" spans="1:23" x14ac:dyDescent="0.45">
      <c r="A7915" t="s">
        <v>7920</v>
      </c>
      <c r="B7915">
        <v>70.06</v>
      </c>
      <c r="D7915" s="1" t="str">
        <f>VartojimasGamyba!J7911</f>
        <v>2024-07-26-13</v>
      </c>
      <c r="E7915" s="7">
        <f>VartojimasGamyba!G7911</f>
        <v>0</v>
      </c>
      <c r="F7915" s="11"/>
      <c r="G7915" s="12">
        <f t="shared" si="1197"/>
        <v>4.6785555555555547</v>
      </c>
      <c r="H7915" s="12">
        <v>0.32966666666666661</v>
      </c>
      <c r="I7915" s="12">
        <v>0</v>
      </c>
      <c r="J7915" s="12">
        <v>2.7953333333333332</v>
      </c>
      <c r="K7915" s="12"/>
      <c r="L7915" s="12">
        <f>VartojimasGamyba!H7911</f>
        <v>3.125</v>
      </c>
      <c r="M7915" s="19">
        <f t="shared" si="1190"/>
        <v>0</v>
      </c>
      <c r="N7915" s="7">
        <f t="shared" si="1191"/>
        <v>-163.47109333333333</v>
      </c>
      <c r="O7915" s="7">
        <f t="shared" si="1192"/>
        <v>0</v>
      </c>
      <c r="R7915" s="7"/>
      <c r="S7915" s="47">
        <f t="shared" si="1193"/>
        <v>3.125</v>
      </c>
      <c r="T7915" s="47">
        <f t="shared" si="1194"/>
        <v>3.125</v>
      </c>
      <c r="U7915" s="47">
        <f t="shared" si="1195"/>
        <v>170.35000000000002</v>
      </c>
      <c r="V7915" s="47">
        <f t="shared" si="1196"/>
        <v>58.480000000000004</v>
      </c>
      <c r="W7915" s="11"/>
    </row>
    <row r="7916" spans="1:23" x14ac:dyDescent="0.45">
      <c r="A7916" t="s">
        <v>7921</v>
      </c>
      <c r="B7916">
        <v>63.26</v>
      </c>
      <c r="D7916" s="1" t="str">
        <f>VartojimasGamyba!J7912</f>
        <v>2024-07-26-14</v>
      </c>
      <c r="E7916" s="7">
        <f>VartojimasGamyba!G7912</f>
        <v>0.78600000000000003</v>
      </c>
      <c r="F7916" s="11"/>
      <c r="G7916" s="12">
        <f t="shared" si="1197"/>
        <v>5.599555555555555</v>
      </c>
      <c r="H7916" s="12">
        <v>0.92100000000000004</v>
      </c>
      <c r="I7916" s="12">
        <v>0</v>
      </c>
      <c r="J7916" s="12">
        <v>0</v>
      </c>
      <c r="K7916" s="12"/>
      <c r="L7916" s="12">
        <f>VartojimasGamyba!H7912</f>
        <v>1.7070000000000001</v>
      </c>
      <c r="M7916" s="19">
        <f t="shared" si="1190"/>
        <v>0</v>
      </c>
      <c r="N7916" s="7">
        <f t="shared" si="1191"/>
        <v>0</v>
      </c>
      <c r="O7916" s="7">
        <f t="shared" si="1192"/>
        <v>0</v>
      </c>
      <c r="R7916" s="7"/>
      <c r="S7916" s="47">
        <f t="shared" si="1193"/>
        <v>0.92100000000000004</v>
      </c>
      <c r="T7916" s="47">
        <f t="shared" si="1194"/>
        <v>0.92100000000000004</v>
      </c>
      <c r="U7916" s="47">
        <f t="shared" si="1195"/>
        <v>163.55000000000001</v>
      </c>
      <c r="V7916" s="47">
        <f t="shared" si="1196"/>
        <v>51.68</v>
      </c>
      <c r="W7916" s="11"/>
    </row>
    <row r="7917" spans="1:23" x14ac:dyDescent="0.45">
      <c r="A7917" t="s">
        <v>7922</v>
      </c>
      <c r="B7917">
        <v>59.84</v>
      </c>
      <c r="D7917" s="1" t="str">
        <f>VartojimasGamyba!J7913</f>
        <v>2024-07-26-15</v>
      </c>
      <c r="E7917" s="7">
        <f>VartojimasGamyba!G7913</f>
        <v>0.85099999999999998</v>
      </c>
      <c r="F7917" s="11"/>
      <c r="G7917" s="12">
        <f t="shared" si="1197"/>
        <v>6.0055555555555546</v>
      </c>
      <c r="H7917" s="12">
        <v>0.40599999999999992</v>
      </c>
      <c r="I7917" s="12">
        <v>0</v>
      </c>
      <c r="J7917" s="12">
        <v>0</v>
      </c>
      <c r="K7917" s="12"/>
      <c r="L7917" s="12">
        <f>VartojimasGamyba!H7913</f>
        <v>1.2569999999999999</v>
      </c>
      <c r="M7917" s="19">
        <f t="shared" si="1190"/>
        <v>0</v>
      </c>
      <c r="N7917" s="7">
        <f t="shared" si="1191"/>
        <v>0</v>
      </c>
      <c r="O7917" s="7">
        <f t="shared" si="1192"/>
        <v>0</v>
      </c>
      <c r="R7917" s="7"/>
      <c r="S7917" s="47">
        <f t="shared" si="1193"/>
        <v>0.40599999999999992</v>
      </c>
      <c r="T7917" s="47">
        <f t="shared" si="1194"/>
        <v>0.40599999999999992</v>
      </c>
      <c r="U7917" s="47">
        <f t="shared" si="1195"/>
        <v>160.13</v>
      </c>
      <c r="V7917" s="47">
        <f t="shared" si="1196"/>
        <v>48.260000000000005</v>
      </c>
      <c r="W7917" s="11"/>
    </row>
    <row r="7918" spans="1:23" x14ac:dyDescent="0.45">
      <c r="A7918" t="s">
        <v>7923</v>
      </c>
      <c r="B7918">
        <v>68.05</v>
      </c>
      <c r="D7918" s="1" t="str">
        <f>VartojimasGamyba!J7914</f>
        <v>2024-07-26-16</v>
      </c>
      <c r="E7918" s="7">
        <f>VartojimasGamyba!G7914</f>
        <v>7.0000000000000001E-3</v>
      </c>
      <c r="F7918" s="11"/>
      <c r="G7918" s="12">
        <f t="shared" si="1197"/>
        <v>6.7055555555555548</v>
      </c>
      <c r="H7918" s="12">
        <v>0.70000000000000007</v>
      </c>
      <c r="I7918" s="12">
        <v>0</v>
      </c>
      <c r="J7918" s="12">
        <v>0</v>
      </c>
      <c r="K7918" s="12"/>
      <c r="L7918" s="12">
        <f>VartojimasGamyba!H7914</f>
        <v>0.70699999999999996</v>
      </c>
      <c r="M7918" s="19">
        <f t="shared" si="1190"/>
        <v>0</v>
      </c>
      <c r="N7918" s="7">
        <f t="shared" si="1191"/>
        <v>0</v>
      </c>
      <c r="O7918" s="7">
        <f t="shared" si="1192"/>
        <v>0</v>
      </c>
      <c r="R7918" s="7"/>
      <c r="S7918" s="47">
        <f t="shared" si="1193"/>
        <v>0.7</v>
      </c>
      <c r="T7918" s="47">
        <f t="shared" si="1194"/>
        <v>0.7</v>
      </c>
      <c r="U7918" s="47">
        <f t="shared" si="1195"/>
        <v>168.34</v>
      </c>
      <c r="V7918" s="47">
        <f t="shared" si="1196"/>
        <v>56.47</v>
      </c>
      <c r="W7918" s="11"/>
    </row>
    <row r="7919" spans="1:23" x14ac:dyDescent="0.45">
      <c r="A7919" t="s">
        <v>7924</v>
      </c>
      <c r="B7919">
        <v>72.97</v>
      </c>
      <c r="D7919" s="1" t="str">
        <f>VartojimasGamyba!J7915</f>
        <v>2024-07-26-17</v>
      </c>
      <c r="E7919" s="7">
        <f>VartojimasGamyba!G7915</f>
        <v>0.13500000000000001</v>
      </c>
      <c r="F7919" s="11"/>
      <c r="G7919" s="12">
        <f t="shared" si="1197"/>
        <v>6.6833333333333327</v>
      </c>
      <c r="H7919" s="12">
        <v>0</v>
      </c>
      <c r="I7919" s="12">
        <v>2.2222222222222227E-2</v>
      </c>
      <c r="J7919" s="12">
        <v>0</v>
      </c>
      <c r="K7919" s="12"/>
      <c r="L7919" s="12">
        <f>VartojimasGamyba!H7915</f>
        <v>0.115</v>
      </c>
      <c r="M7919" s="19">
        <f t="shared" si="1190"/>
        <v>0</v>
      </c>
      <c r="N7919" s="7">
        <f t="shared" si="1191"/>
        <v>0</v>
      </c>
      <c r="O7919" s="7">
        <f t="shared" si="1192"/>
        <v>0</v>
      </c>
      <c r="R7919" s="7"/>
      <c r="S7919" s="47">
        <f t="shared" si="1193"/>
        <v>0</v>
      </c>
      <c r="T7919" s="47">
        <f t="shared" si="1194"/>
        <v>0</v>
      </c>
      <c r="U7919" s="47">
        <f t="shared" si="1195"/>
        <v>173.26</v>
      </c>
      <c r="V7919" s="47">
        <f t="shared" si="1196"/>
        <v>61.39</v>
      </c>
      <c r="W7919" s="11"/>
    </row>
    <row r="7920" spans="1:23" x14ac:dyDescent="0.45">
      <c r="A7920" t="s">
        <v>7925</v>
      </c>
      <c r="B7920">
        <v>115.74</v>
      </c>
      <c r="D7920" s="1" t="str">
        <f>VartojimasGamyba!J7916</f>
        <v>2024-07-26-18</v>
      </c>
      <c r="E7920" s="7">
        <f>VartojimasGamyba!G7916</f>
        <v>0.23200000000000001</v>
      </c>
      <c r="F7920" s="11"/>
      <c r="G7920" s="12">
        <f t="shared" si="1197"/>
        <v>6.434444444444444</v>
      </c>
      <c r="H7920" s="12">
        <v>0</v>
      </c>
      <c r="I7920" s="12">
        <v>0.24888888888888891</v>
      </c>
      <c r="J7920" s="12">
        <v>0</v>
      </c>
      <c r="K7920" s="12"/>
      <c r="L7920" s="12">
        <f>VartojimasGamyba!H7916</f>
        <v>8.0000000000000002E-3</v>
      </c>
      <c r="M7920" s="19">
        <f t="shared" si="1190"/>
        <v>-2.0816681711721685E-17</v>
      </c>
      <c r="N7920" s="7">
        <f t="shared" si="1191"/>
        <v>-4.4970277501832359E-15</v>
      </c>
      <c r="O7920" s="7">
        <f t="shared" si="1192"/>
        <v>-4.4970277501832359E-15</v>
      </c>
      <c r="R7920" s="7"/>
      <c r="S7920" s="47">
        <f t="shared" si="1193"/>
        <v>-2.0816681711721685E-17</v>
      </c>
      <c r="T7920" s="47">
        <f t="shared" si="1194"/>
        <v>0</v>
      </c>
      <c r="U7920" s="47">
        <f t="shared" si="1195"/>
        <v>216.03</v>
      </c>
      <c r="V7920" s="47">
        <f t="shared" si="1196"/>
        <v>104.16</v>
      </c>
      <c r="W7920" s="11"/>
    </row>
    <row r="7921" spans="1:23" x14ac:dyDescent="0.45">
      <c r="A7921" t="s">
        <v>7926</v>
      </c>
      <c r="B7921">
        <v>105.97</v>
      </c>
      <c r="D7921" s="1" t="str">
        <f>VartojimasGamyba!J7917</f>
        <v>2024-07-26-19</v>
      </c>
      <c r="E7921" s="7">
        <f>VartojimasGamyba!G7917</f>
        <v>0.33</v>
      </c>
      <c r="F7921" s="11"/>
      <c r="G7921" s="12">
        <f t="shared" si="1197"/>
        <v>6.0677777777777777</v>
      </c>
      <c r="H7921" s="12">
        <v>0</v>
      </c>
      <c r="I7921" s="12">
        <v>0.3666666666666667</v>
      </c>
      <c r="J7921" s="12">
        <v>0</v>
      </c>
      <c r="K7921" s="12"/>
      <c r="L7921" s="12">
        <f>VartojimasGamyba!H7917</f>
        <v>0</v>
      </c>
      <c r="M7921" s="19">
        <f t="shared" si="1190"/>
        <v>0</v>
      </c>
      <c r="N7921" s="7">
        <f t="shared" si="1191"/>
        <v>0</v>
      </c>
      <c r="O7921" s="7">
        <f t="shared" si="1192"/>
        <v>0</v>
      </c>
      <c r="R7921" s="7"/>
      <c r="S7921" s="47">
        <f t="shared" si="1193"/>
        <v>0</v>
      </c>
      <c r="T7921" s="47">
        <f t="shared" si="1194"/>
        <v>0</v>
      </c>
      <c r="U7921" s="47">
        <f t="shared" si="1195"/>
        <v>206.26</v>
      </c>
      <c r="V7921" s="47">
        <f t="shared" si="1196"/>
        <v>94.39</v>
      </c>
      <c r="W7921" s="11"/>
    </row>
    <row r="7922" spans="1:23" x14ac:dyDescent="0.45">
      <c r="A7922" t="s">
        <v>7927</v>
      </c>
      <c r="B7922">
        <v>157.4</v>
      </c>
      <c r="D7922" s="1" t="str">
        <f>VartojimasGamyba!J7918</f>
        <v>2024-07-26-20</v>
      </c>
      <c r="E7922" s="7">
        <f>VartojimasGamyba!G7918</f>
        <v>0.25700000000000001</v>
      </c>
      <c r="F7922" s="11"/>
      <c r="G7922" s="12">
        <f t="shared" si="1197"/>
        <v>5.7822222222222219</v>
      </c>
      <c r="H7922" s="12">
        <v>0</v>
      </c>
      <c r="I7922" s="12">
        <v>0.28555555555555556</v>
      </c>
      <c r="J7922" s="12">
        <v>0</v>
      </c>
      <c r="K7922" s="12"/>
      <c r="L7922" s="12">
        <f>VartojimasGamyba!H7918</f>
        <v>0</v>
      </c>
      <c r="M7922" s="19">
        <f t="shared" si="1190"/>
        <v>0</v>
      </c>
      <c r="N7922" s="7">
        <f t="shared" si="1191"/>
        <v>0</v>
      </c>
      <c r="O7922" s="7">
        <f t="shared" si="1192"/>
        <v>0</v>
      </c>
      <c r="P7922" s="7" t="s">
        <v>8873</v>
      </c>
      <c r="R7922" s="7"/>
      <c r="S7922" s="47">
        <f t="shared" si="1193"/>
        <v>0</v>
      </c>
      <c r="T7922" s="47">
        <f t="shared" si="1194"/>
        <v>0</v>
      </c>
      <c r="U7922" s="47">
        <f t="shared" si="1195"/>
        <v>257.69</v>
      </c>
      <c r="V7922" s="47">
        <f t="shared" si="1196"/>
        <v>145.82</v>
      </c>
      <c r="W7922" s="11"/>
    </row>
    <row r="7923" spans="1:23" x14ac:dyDescent="0.45">
      <c r="A7923" t="s">
        <v>7928</v>
      </c>
      <c r="B7923">
        <v>187.82</v>
      </c>
      <c r="D7923" s="1" t="str">
        <f>VartojimasGamyba!J7919</f>
        <v>2024-07-26-21</v>
      </c>
      <c r="E7923" s="7">
        <f>VartojimasGamyba!G7919</f>
        <v>0.29399999999999998</v>
      </c>
      <c r="F7923" s="11"/>
      <c r="G7923" s="12">
        <f t="shared" si="1197"/>
        <v>5.4555555555555557</v>
      </c>
      <c r="H7923" s="12">
        <v>0</v>
      </c>
      <c r="I7923" s="12">
        <v>0.32666666666666666</v>
      </c>
      <c r="J7923" s="12">
        <v>0</v>
      </c>
      <c r="K7923" s="12"/>
      <c r="L7923" s="12">
        <f>VartojimasGamyba!H7919</f>
        <v>0</v>
      </c>
      <c r="M7923" s="19">
        <f t="shared" si="1190"/>
        <v>0</v>
      </c>
      <c r="N7923" s="7">
        <f t="shared" si="1191"/>
        <v>0</v>
      </c>
      <c r="O7923" s="7">
        <f t="shared" si="1192"/>
        <v>0</v>
      </c>
      <c r="P7923" s="7">
        <f>SUM(N7902:N7925)</f>
        <v>-2015.5327933333335</v>
      </c>
      <c r="R7923" s="7"/>
      <c r="S7923" s="47">
        <f t="shared" si="1193"/>
        <v>0</v>
      </c>
      <c r="T7923" s="47">
        <f t="shared" si="1194"/>
        <v>0</v>
      </c>
      <c r="U7923" s="47">
        <f t="shared" si="1195"/>
        <v>288.11</v>
      </c>
      <c r="V7923" s="47">
        <f t="shared" si="1196"/>
        <v>176.23999999999998</v>
      </c>
      <c r="W7923" s="11"/>
    </row>
    <row r="7924" spans="1:23" x14ac:dyDescent="0.45">
      <c r="A7924" t="s">
        <v>7929</v>
      </c>
      <c r="B7924">
        <v>140.08000000000001</v>
      </c>
      <c r="D7924" s="1" t="str">
        <f>VartojimasGamyba!J7920</f>
        <v>2024-07-26-22</v>
      </c>
      <c r="E7924" s="7">
        <f>VartojimasGamyba!G7920</f>
        <v>0.252</v>
      </c>
      <c r="F7924" s="11"/>
      <c r="G7924" s="12">
        <f t="shared" si="1197"/>
        <v>5.1755555555555555</v>
      </c>
      <c r="H7924" s="12">
        <v>0</v>
      </c>
      <c r="I7924" s="12">
        <v>0.28000000000000003</v>
      </c>
      <c r="J7924" s="12">
        <v>0</v>
      </c>
      <c r="K7924" s="12"/>
      <c r="L7924" s="12">
        <f>VartojimasGamyba!H7920</f>
        <v>0</v>
      </c>
      <c r="M7924" s="19">
        <f t="shared" si="1190"/>
        <v>-5.5511151231257827E-17</v>
      </c>
      <c r="N7924" s="7">
        <f t="shared" si="1191"/>
        <v>-1.3343215421457444E-14</v>
      </c>
      <c r="O7924" s="7">
        <f t="shared" si="1192"/>
        <v>-1.3343215421457444E-14</v>
      </c>
      <c r="P7924" s="7" t="s">
        <v>8872</v>
      </c>
      <c r="R7924" s="7"/>
      <c r="S7924" s="47">
        <f t="shared" si="1193"/>
        <v>-5.5511151231257827E-17</v>
      </c>
      <c r="T7924" s="47">
        <f t="shared" si="1194"/>
        <v>0</v>
      </c>
      <c r="U7924" s="47">
        <f t="shared" si="1195"/>
        <v>240.37</v>
      </c>
      <c r="V7924" s="47">
        <f t="shared" si="1196"/>
        <v>128.5</v>
      </c>
      <c r="W7924" s="11"/>
    </row>
    <row r="7925" spans="1:23" x14ac:dyDescent="0.45">
      <c r="A7925" t="s">
        <v>7930</v>
      </c>
      <c r="B7925">
        <v>113.81</v>
      </c>
      <c r="D7925" s="1" t="str">
        <f>VartojimasGamyba!J7921</f>
        <v>2024-07-26-23</v>
      </c>
      <c r="E7925" s="7">
        <f>VartojimasGamyba!G7921</f>
        <v>0.158</v>
      </c>
      <c r="F7925" s="11"/>
      <c r="G7925" s="12">
        <f t="shared" si="1197"/>
        <v>5</v>
      </c>
      <c r="H7925" s="12">
        <v>0</v>
      </c>
      <c r="I7925" s="12">
        <v>0.17555555555555558</v>
      </c>
      <c r="J7925" s="12">
        <v>0</v>
      </c>
      <c r="K7925" s="12"/>
      <c r="L7925" s="12">
        <f>VartojimasGamyba!H7921</f>
        <v>0</v>
      </c>
      <c r="M7925" s="19">
        <f t="shared" si="1190"/>
        <v>-2.7755575615628914E-17</v>
      </c>
      <c r="N7925" s="7">
        <f t="shared" si="1191"/>
        <v>-5.942468739306151E-15</v>
      </c>
      <c r="O7925" s="7">
        <f t="shared" si="1192"/>
        <v>-5.942468739306151E-15</v>
      </c>
      <c r="P7925" s="7">
        <f>SUM(O7902:O7925)</f>
        <v>-2.8618010738945549E-14</v>
      </c>
      <c r="Q7925" s="7">
        <f>SUMPRODUCT(B7902:B7925,E7902:E7925)+SUM(E7902:E7925)*$Z$21-SUMPRODUCT(B7902:B7925,L7902:L7925)+SUM(L7902:L7925)*ABS($Z$20)</f>
        <v>-1389.3579299999997</v>
      </c>
      <c r="R7925" s="7"/>
      <c r="S7925" s="47">
        <f t="shared" si="1193"/>
        <v>-2.7755575615628914E-17</v>
      </c>
      <c r="T7925" s="47">
        <f t="shared" si="1194"/>
        <v>0</v>
      </c>
      <c r="U7925" s="47">
        <f t="shared" si="1195"/>
        <v>214.10000000000002</v>
      </c>
      <c r="V7925" s="47">
        <f t="shared" si="1196"/>
        <v>102.23</v>
      </c>
      <c r="W7925" s="11">
        <f>IF(P7925&lt;&gt;Q7925,1,0)</f>
        <v>1</v>
      </c>
    </row>
    <row r="7926" spans="1:23" x14ac:dyDescent="0.45">
      <c r="A7926" t="s">
        <v>7931</v>
      </c>
      <c r="B7926">
        <v>91.07</v>
      </c>
      <c r="D7926" s="9" t="str">
        <f>VartojimasGamyba!J7922</f>
        <v>2024-07-27-00</v>
      </c>
      <c r="E7926" s="8">
        <f>VartojimasGamyba!G7922</f>
        <v>0.121</v>
      </c>
      <c r="F7926" s="11"/>
      <c r="G7926" s="7">
        <f>G7925+H7926-I7926</f>
        <v>4.8655555555555559</v>
      </c>
      <c r="H7926" s="7">
        <v>0</v>
      </c>
      <c r="I7926" s="7">
        <v>0.13444444444444445</v>
      </c>
      <c r="J7926" s="7">
        <v>0</v>
      </c>
      <c r="L7926" s="7">
        <f>VartojimasGamyba!H7922</f>
        <v>0</v>
      </c>
      <c r="M7926" s="15">
        <f t="shared" si="1190"/>
        <v>-1.3877787807814457E-17</v>
      </c>
      <c r="N7926" s="7">
        <f t="shared" si="1191"/>
        <v>-2.6556534749033746E-15</v>
      </c>
      <c r="O7926" s="7">
        <f t="shared" si="1192"/>
        <v>-2.6556534749033746E-15</v>
      </c>
      <c r="R7926" s="20" t="s">
        <v>8783</v>
      </c>
      <c r="S7926" s="47">
        <f t="shared" si="1193"/>
        <v>-1.3877787807814457E-17</v>
      </c>
      <c r="T7926" s="47">
        <f t="shared" si="1194"/>
        <v>0</v>
      </c>
      <c r="U7926" s="47">
        <f t="shared" si="1195"/>
        <v>191.36</v>
      </c>
      <c r="V7926" s="47">
        <f t="shared" si="1196"/>
        <v>79.489999999999995</v>
      </c>
      <c r="W7926" s="11"/>
    </row>
    <row r="7927" spans="1:23" x14ac:dyDescent="0.45">
      <c r="A7927" t="s">
        <v>7932</v>
      </c>
      <c r="B7927">
        <v>250.07</v>
      </c>
      <c r="D7927" s="9" t="str">
        <f>VartojimasGamyba!J7923</f>
        <v>2024-07-27-01</v>
      </c>
      <c r="E7927" s="8">
        <f>VartojimasGamyba!G7923</f>
        <v>0.14499999999999999</v>
      </c>
      <c r="F7927" s="11"/>
      <c r="G7927" s="7">
        <f t="shared" ref="G7927:G7949" si="1198">G7926+H7927-I7927</f>
        <v>4.7044444444444444</v>
      </c>
      <c r="H7927" s="7">
        <v>0</v>
      </c>
      <c r="I7927" s="7">
        <v>0.16111111111111109</v>
      </c>
      <c r="J7927" s="7">
        <v>0</v>
      </c>
      <c r="L7927" s="7">
        <f>VartojimasGamyba!H7923</f>
        <v>0</v>
      </c>
      <c r="M7927" s="15">
        <f t="shared" si="1190"/>
        <v>0</v>
      </c>
      <c r="N7927" s="7">
        <f t="shared" si="1191"/>
        <v>0</v>
      </c>
      <c r="O7927" s="7">
        <f t="shared" si="1192"/>
        <v>0</v>
      </c>
      <c r="R7927" s="7"/>
      <c r="S7927" s="47">
        <f t="shared" si="1193"/>
        <v>0</v>
      </c>
      <c r="T7927" s="47">
        <f t="shared" si="1194"/>
        <v>0</v>
      </c>
      <c r="U7927" s="47">
        <f t="shared" si="1195"/>
        <v>350.36</v>
      </c>
      <c r="V7927" s="47">
        <f t="shared" si="1196"/>
        <v>238.48999999999998</v>
      </c>
      <c r="W7927" s="11"/>
    </row>
    <row r="7928" spans="1:23" x14ac:dyDescent="0.45">
      <c r="A7928" t="s">
        <v>7933</v>
      </c>
      <c r="B7928">
        <v>104.51</v>
      </c>
      <c r="D7928" s="9" t="str">
        <f>VartojimasGamyba!J7924</f>
        <v>2024-07-27-02</v>
      </c>
      <c r="E7928" s="8">
        <f>VartojimasGamyba!G7924</f>
        <v>0.121</v>
      </c>
      <c r="F7928" s="11"/>
      <c r="G7928" s="7">
        <f t="shared" si="1198"/>
        <v>4.57</v>
      </c>
      <c r="H7928" s="7">
        <v>0</v>
      </c>
      <c r="I7928" s="7">
        <v>0.13444444444444445</v>
      </c>
      <c r="J7928" s="7">
        <v>0</v>
      </c>
      <c r="L7928" s="7">
        <f>VartojimasGamyba!H7924</f>
        <v>0</v>
      </c>
      <c r="M7928" s="15">
        <f t="shared" si="1190"/>
        <v>-1.3877787807814457E-17</v>
      </c>
      <c r="N7928" s="7">
        <f t="shared" si="1191"/>
        <v>-2.8421709430404009E-15</v>
      </c>
      <c r="O7928" s="7">
        <f t="shared" si="1192"/>
        <v>-2.8421709430404009E-15</v>
      </c>
      <c r="R7928" s="7"/>
      <c r="S7928" s="47">
        <f t="shared" si="1193"/>
        <v>-1.3877787807814457E-17</v>
      </c>
      <c r="T7928" s="47">
        <f t="shared" si="1194"/>
        <v>0</v>
      </c>
      <c r="U7928" s="47">
        <f t="shared" si="1195"/>
        <v>204.8</v>
      </c>
      <c r="V7928" s="47">
        <f t="shared" si="1196"/>
        <v>92.93</v>
      </c>
      <c r="W7928" s="11"/>
    </row>
    <row r="7929" spans="1:23" x14ac:dyDescent="0.45">
      <c r="A7929" t="s">
        <v>7934</v>
      </c>
      <c r="B7929">
        <v>99.48</v>
      </c>
      <c r="D7929" s="9" t="str">
        <f>VartojimasGamyba!J7925</f>
        <v>2024-07-27-03</v>
      </c>
      <c r="E7929" s="8">
        <f>VartojimasGamyba!G7925</f>
        <v>0.106</v>
      </c>
      <c r="F7929" s="11"/>
      <c r="G7929" s="7">
        <f t="shared" si="1198"/>
        <v>4.4788888888888891</v>
      </c>
      <c r="H7929" s="7">
        <v>0</v>
      </c>
      <c r="I7929" s="7">
        <v>9.1111111111111087E-2</v>
      </c>
      <c r="J7929" s="7">
        <v>0</v>
      </c>
      <c r="L7929" s="7">
        <f>VartojimasGamyba!H7925</f>
        <v>2.4E-2</v>
      </c>
      <c r="M7929" s="15">
        <f t="shared" si="1190"/>
        <v>0</v>
      </c>
      <c r="N7929" s="7">
        <f t="shared" si="1191"/>
        <v>0</v>
      </c>
      <c r="O7929" s="7">
        <f t="shared" si="1192"/>
        <v>0</v>
      </c>
      <c r="R7929" s="7"/>
      <c r="S7929" s="47">
        <f t="shared" si="1193"/>
        <v>0</v>
      </c>
      <c r="T7929" s="47">
        <f t="shared" si="1194"/>
        <v>0</v>
      </c>
      <c r="U7929" s="47">
        <f t="shared" si="1195"/>
        <v>199.77</v>
      </c>
      <c r="V7929" s="47">
        <f t="shared" si="1196"/>
        <v>87.9</v>
      </c>
      <c r="W7929" s="11"/>
    </row>
    <row r="7930" spans="1:23" x14ac:dyDescent="0.45">
      <c r="A7930" t="s">
        <v>7935</v>
      </c>
      <c r="B7930">
        <v>96.43</v>
      </c>
      <c r="D7930" s="9" t="str">
        <f>VartojimasGamyba!J7926</f>
        <v>2024-07-27-04</v>
      </c>
      <c r="E7930" s="8">
        <f>VartojimasGamyba!G7926</f>
        <v>0.128</v>
      </c>
      <c r="F7930" s="11"/>
      <c r="G7930" s="7">
        <f t="shared" si="1198"/>
        <v>4.4300000000000006</v>
      </c>
      <c r="H7930" s="7">
        <v>0</v>
      </c>
      <c r="I7930" s="7">
        <v>4.8888888888888891E-2</v>
      </c>
      <c r="J7930" s="7">
        <v>0</v>
      </c>
      <c r="L7930" s="7">
        <f>VartojimasGamyba!H7926</f>
        <v>8.4000000000000005E-2</v>
      </c>
      <c r="M7930" s="15">
        <f t="shared" si="1190"/>
        <v>0</v>
      </c>
      <c r="N7930" s="7">
        <f t="shared" si="1191"/>
        <v>0</v>
      </c>
      <c r="O7930" s="7">
        <f t="shared" si="1192"/>
        <v>0</v>
      </c>
      <c r="R7930" s="7"/>
      <c r="S7930" s="47">
        <f t="shared" si="1193"/>
        <v>0</v>
      </c>
      <c r="T7930" s="47">
        <f t="shared" si="1194"/>
        <v>0</v>
      </c>
      <c r="U7930" s="47">
        <f t="shared" si="1195"/>
        <v>196.72000000000003</v>
      </c>
      <c r="V7930" s="47">
        <f t="shared" si="1196"/>
        <v>84.850000000000009</v>
      </c>
      <c r="W7930" s="11"/>
    </row>
    <row r="7931" spans="1:23" x14ac:dyDescent="0.45">
      <c r="A7931" t="s">
        <v>7936</v>
      </c>
      <c r="B7931">
        <v>95.89</v>
      </c>
      <c r="D7931" s="9" t="str">
        <f>VartojimasGamyba!J7927</f>
        <v>2024-07-27-05</v>
      </c>
      <c r="E7931" s="8">
        <f>VartojimasGamyba!G7927</f>
        <v>0.10100000000000001</v>
      </c>
      <c r="F7931" s="11"/>
      <c r="G7931" s="7">
        <f t="shared" si="1198"/>
        <v>4.4300000000000006</v>
      </c>
      <c r="H7931" s="7">
        <v>0</v>
      </c>
      <c r="I7931" s="7">
        <v>0</v>
      </c>
      <c r="J7931" s="7">
        <v>0.51900000000000002</v>
      </c>
      <c r="L7931" s="7">
        <f>VartojimasGamyba!H7927</f>
        <v>0.62</v>
      </c>
      <c r="M7931" s="15">
        <f t="shared" si="1190"/>
        <v>0</v>
      </c>
      <c r="N7931" s="7">
        <f t="shared" si="1191"/>
        <v>-43.756890000000006</v>
      </c>
      <c r="O7931" s="7">
        <f t="shared" si="1192"/>
        <v>0</v>
      </c>
      <c r="R7931" s="7"/>
      <c r="S7931" s="47">
        <f t="shared" si="1193"/>
        <v>0.51900000000000002</v>
      </c>
      <c r="T7931" s="47">
        <f t="shared" si="1194"/>
        <v>0.51900000000000002</v>
      </c>
      <c r="U7931" s="47">
        <f t="shared" si="1195"/>
        <v>196.18</v>
      </c>
      <c r="V7931" s="47">
        <f t="shared" si="1196"/>
        <v>84.31</v>
      </c>
      <c r="W7931" s="11"/>
    </row>
    <row r="7932" spans="1:23" x14ac:dyDescent="0.45">
      <c r="A7932" t="s">
        <v>7937</v>
      </c>
      <c r="B7932">
        <v>92.37</v>
      </c>
      <c r="D7932" s="9" t="str">
        <f>VartojimasGamyba!J7928</f>
        <v>2024-07-27-06</v>
      </c>
      <c r="E7932" s="8">
        <f>VartojimasGamyba!G7928</f>
        <v>0</v>
      </c>
      <c r="F7932" s="11"/>
      <c r="G7932" s="7">
        <f t="shared" si="1198"/>
        <v>4.4300000000000015</v>
      </c>
      <c r="H7932" s="7">
        <v>0</v>
      </c>
      <c r="I7932" s="7">
        <v>-4.4408920985006262E-16</v>
      </c>
      <c r="J7932" s="7">
        <v>1.704</v>
      </c>
      <c r="L7932" s="7">
        <f>VartojimasGamyba!H7928</f>
        <v>1.704</v>
      </c>
      <c r="M7932" s="15">
        <f t="shared" si="1190"/>
        <v>0</v>
      </c>
      <c r="N7932" s="7">
        <f t="shared" si="1191"/>
        <v>-137.66616000000002</v>
      </c>
      <c r="O7932" s="7">
        <f t="shared" si="1192"/>
        <v>0</v>
      </c>
      <c r="R7932" s="7"/>
      <c r="S7932" s="47">
        <f t="shared" si="1193"/>
        <v>1.704</v>
      </c>
      <c r="T7932" s="47">
        <f t="shared" si="1194"/>
        <v>1.704</v>
      </c>
      <c r="U7932" s="47">
        <f t="shared" si="1195"/>
        <v>192.66000000000003</v>
      </c>
      <c r="V7932" s="47">
        <f t="shared" si="1196"/>
        <v>80.790000000000006</v>
      </c>
      <c r="W7932" s="11"/>
    </row>
    <row r="7933" spans="1:23" x14ac:dyDescent="0.45">
      <c r="A7933" t="s">
        <v>7938</v>
      </c>
      <c r="B7933">
        <v>87.98</v>
      </c>
      <c r="D7933" s="9" t="str">
        <f>VartojimasGamyba!J7929</f>
        <v>2024-07-27-07</v>
      </c>
      <c r="E7933" s="8">
        <f>VartojimasGamyba!G7929</f>
        <v>0</v>
      </c>
      <c r="F7933" s="11"/>
      <c r="G7933" s="7">
        <f t="shared" si="1198"/>
        <v>4.4300000000000015</v>
      </c>
      <c r="H7933" s="7">
        <v>0</v>
      </c>
      <c r="I7933" s="7">
        <v>-4.4408920985006262E-16</v>
      </c>
      <c r="J7933" s="7">
        <v>2.3119999999999998</v>
      </c>
      <c r="L7933" s="7">
        <f>VartojimasGamyba!H7929</f>
        <v>2.3119999999999998</v>
      </c>
      <c r="M7933" s="15">
        <f t="shared" si="1190"/>
        <v>0</v>
      </c>
      <c r="N7933" s="7">
        <f t="shared" si="1191"/>
        <v>-176.63679999999999</v>
      </c>
      <c r="O7933" s="7">
        <f t="shared" si="1192"/>
        <v>0</v>
      </c>
      <c r="R7933" s="7"/>
      <c r="S7933" s="47">
        <f t="shared" si="1193"/>
        <v>2.3119999999999998</v>
      </c>
      <c r="T7933" s="47">
        <f t="shared" si="1194"/>
        <v>2.3119999999999998</v>
      </c>
      <c r="U7933" s="47">
        <f t="shared" si="1195"/>
        <v>188.27</v>
      </c>
      <c r="V7933" s="47">
        <f t="shared" si="1196"/>
        <v>76.400000000000006</v>
      </c>
      <c r="W7933" s="11"/>
    </row>
    <row r="7934" spans="1:23" x14ac:dyDescent="0.45">
      <c r="A7934" t="s">
        <v>7939</v>
      </c>
      <c r="B7934">
        <v>83.37</v>
      </c>
      <c r="D7934" s="9" t="str">
        <f>VartojimasGamyba!J7930</f>
        <v>2024-07-27-08</v>
      </c>
      <c r="E7934" s="8">
        <f>VartojimasGamyba!G7930</f>
        <v>0.39100000000000001</v>
      </c>
      <c r="F7934" s="11"/>
      <c r="G7934" s="7">
        <f t="shared" si="1198"/>
        <v>4.4300000000000015</v>
      </c>
      <c r="H7934" s="7">
        <v>3.3306690738754696E-16</v>
      </c>
      <c r="I7934" s="7">
        <v>0</v>
      </c>
      <c r="J7934" s="7">
        <v>2.63</v>
      </c>
      <c r="L7934" s="7">
        <f>VartojimasGamyba!H7930</f>
        <v>3.0209999999999999</v>
      </c>
      <c r="M7934" s="15">
        <f t="shared" si="1190"/>
        <v>0</v>
      </c>
      <c r="N7934" s="7">
        <f t="shared" si="1191"/>
        <v>-188.80770000000001</v>
      </c>
      <c r="O7934" s="7">
        <f t="shared" si="1192"/>
        <v>0</v>
      </c>
      <c r="R7934" s="7"/>
      <c r="S7934" s="47">
        <f t="shared" si="1193"/>
        <v>2.63</v>
      </c>
      <c r="T7934" s="47">
        <f t="shared" si="1194"/>
        <v>2.63</v>
      </c>
      <c r="U7934" s="47">
        <f t="shared" si="1195"/>
        <v>183.66000000000003</v>
      </c>
      <c r="V7934" s="47">
        <f t="shared" si="1196"/>
        <v>71.790000000000006</v>
      </c>
      <c r="W7934" s="11"/>
    </row>
    <row r="7935" spans="1:23" x14ac:dyDescent="0.45">
      <c r="A7935" t="s">
        <v>7940</v>
      </c>
      <c r="B7935">
        <v>85.15</v>
      </c>
      <c r="D7935" s="9" t="str">
        <f>VartojimasGamyba!J7931</f>
        <v>2024-07-27-09</v>
      </c>
      <c r="E7935" s="8">
        <f>VartojimasGamyba!G7931</f>
        <v>1.5609999999999999</v>
      </c>
      <c r="F7935" s="11"/>
      <c r="G7935" s="7">
        <f t="shared" si="1198"/>
        <v>4.4300000000000015</v>
      </c>
      <c r="H7935" s="7">
        <v>0</v>
      </c>
      <c r="I7935" s="7">
        <v>0</v>
      </c>
      <c r="J7935" s="7">
        <v>0.28400000000000003</v>
      </c>
      <c r="L7935" s="7">
        <f>VartojimasGamyba!H7931</f>
        <v>1.845</v>
      </c>
      <c r="M7935" s="15">
        <f t="shared" si="1190"/>
        <v>0</v>
      </c>
      <c r="N7935" s="7">
        <f t="shared" si="1191"/>
        <v>-20.893880000000003</v>
      </c>
      <c r="O7935" s="7">
        <f t="shared" si="1192"/>
        <v>0</v>
      </c>
      <c r="R7935" s="7"/>
      <c r="S7935" s="47">
        <f t="shared" si="1193"/>
        <v>0.28400000000000003</v>
      </c>
      <c r="T7935" s="47">
        <f t="shared" si="1194"/>
        <v>0.28400000000000003</v>
      </c>
      <c r="U7935" s="47">
        <f t="shared" si="1195"/>
        <v>185.44</v>
      </c>
      <c r="V7935" s="47">
        <f t="shared" si="1196"/>
        <v>73.570000000000007</v>
      </c>
      <c r="W7935" s="11"/>
    </row>
    <row r="7936" spans="1:23" x14ac:dyDescent="0.45">
      <c r="A7936" t="s">
        <v>7941</v>
      </c>
      <c r="B7936">
        <v>67.38</v>
      </c>
      <c r="D7936" s="9" t="str">
        <f>VartojimasGamyba!J7932</f>
        <v>2024-07-27-10</v>
      </c>
      <c r="E7936" s="8">
        <f>VartojimasGamyba!G7932</f>
        <v>0.03</v>
      </c>
      <c r="F7936" s="11"/>
      <c r="G7936" s="7">
        <f t="shared" si="1198"/>
        <v>6.9830000000000014</v>
      </c>
      <c r="H7936" s="7">
        <v>2.5529999999999999</v>
      </c>
      <c r="I7936" s="7">
        <v>0</v>
      </c>
      <c r="J7936" s="7">
        <v>0</v>
      </c>
      <c r="L7936" s="7">
        <f>VartojimasGamyba!H7932</f>
        <v>2.5830000000000002</v>
      </c>
      <c r="M7936" s="15">
        <f t="shared" si="1190"/>
        <v>0</v>
      </c>
      <c r="N7936" s="7">
        <f t="shared" si="1191"/>
        <v>0</v>
      </c>
      <c r="O7936" s="7">
        <f t="shared" si="1192"/>
        <v>0</v>
      </c>
      <c r="R7936" s="7"/>
      <c r="S7936" s="47">
        <f t="shared" si="1193"/>
        <v>2.5530000000000004</v>
      </c>
      <c r="T7936" s="47">
        <f t="shared" si="1194"/>
        <v>2.5530000000000004</v>
      </c>
      <c r="U7936" s="47">
        <f t="shared" si="1195"/>
        <v>167.67000000000002</v>
      </c>
      <c r="V7936" s="47">
        <f t="shared" si="1196"/>
        <v>55.8</v>
      </c>
      <c r="W7936" s="11"/>
    </row>
    <row r="7937" spans="1:23" x14ac:dyDescent="0.45">
      <c r="A7937" t="s">
        <v>7942</v>
      </c>
      <c r="B7937">
        <v>60.92</v>
      </c>
      <c r="D7937" s="9" t="str">
        <f>VartojimasGamyba!J7933</f>
        <v>2024-07-27-11</v>
      </c>
      <c r="E7937" s="8">
        <f>VartojimasGamyba!G7933</f>
        <v>3.1760000000000002</v>
      </c>
      <c r="F7937" s="11"/>
      <c r="G7937" s="7">
        <f t="shared" si="1198"/>
        <v>4.680777777777779</v>
      </c>
      <c r="H7937" s="7">
        <v>0</v>
      </c>
      <c r="I7937" s="7">
        <v>2.3022222222222228</v>
      </c>
      <c r="J7937" s="7">
        <v>0</v>
      </c>
      <c r="L7937" s="7">
        <f>VartojimasGamyba!H7933</f>
        <v>1.1040000000000001</v>
      </c>
      <c r="M7937" s="15">
        <f t="shared" si="1190"/>
        <v>0</v>
      </c>
      <c r="N7937" s="7">
        <f t="shared" si="1191"/>
        <v>0</v>
      </c>
      <c r="O7937" s="7">
        <f t="shared" si="1192"/>
        <v>0</v>
      </c>
      <c r="R7937" s="7"/>
      <c r="S7937" s="47">
        <f t="shared" si="1193"/>
        <v>0</v>
      </c>
      <c r="T7937" s="47">
        <f t="shared" si="1194"/>
        <v>0</v>
      </c>
      <c r="U7937" s="47">
        <f t="shared" si="1195"/>
        <v>161.21</v>
      </c>
      <c r="V7937" s="47">
        <f t="shared" si="1196"/>
        <v>49.34</v>
      </c>
      <c r="W7937" s="11"/>
    </row>
    <row r="7938" spans="1:23" x14ac:dyDescent="0.45">
      <c r="A7938" t="s">
        <v>7943</v>
      </c>
      <c r="B7938">
        <v>39.9</v>
      </c>
      <c r="D7938" s="9" t="str">
        <f>VartojimasGamyba!J7934</f>
        <v>2024-07-27-12</v>
      </c>
      <c r="E7938" s="8">
        <f>VartojimasGamyba!G7934</f>
        <v>0.27100000000000002</v>
      </c>
      <c r="F7938" s="11"/>
      <c r="G7938" s="7">
        <f t="shared" si="1198"/>
        <v>5.5687777777777789</v>
      </c>
      <c r="H7938" s="7">
        <v>0.88800000000000001</v>
      </c>
      <c r="I7938" s="7">
        <v>0</v>
      </c>
      <c r="J7938" s="7">
        <v>0</v>
      </c>
      <c r="L7938" s="7">
        <f>VartojimasGamyba!H7934</f>
        <v>1.159</v>
      </c>
      <c r="M7938" s="15">
        <f t="shared" si="1190"/>
        <v>0</v>
      </c>
      <c r="N7938" s="7">
        <f t="shared" si="1191"/>
        <v>0</v>
      </c>
      <c r="O7938" s="7">
        <f t="shared" si="1192"/>
        <v>0</v>
      </c>
      <c r="R7938" s="7"/>
      <c r="S7938" s="47">
        <f t="shared" si="1193"/>
        <v>0.88800000000000001</v>
      </c>
      <c r="T7938" s="47">
        <f t="shared" si="1194"/>
        <v>0.88800000000000001</v>
      </c>
      <c r="U7938" s="47">
        <f t="shared" si="1195"/>
        <v>140.19</v>
      </c>
      <c r="V7938" s="47">
        <f t="shared" si="1196"/>
        <v>28.32</v>
      </c>
      <c r="W7938" s="11"/>
    </row>
    <row r="7939" spans="1:23" x14ac:dyDescent="0.45">
      <c r="A7939" t="s">
        <v>7944</v>
      </c>
      <c r="B7939">
        <v>68.06</v>
      </c>
      <c r="D7939" s="9" t="str">
        <f>VartojimasGamyba!J7935</f>
        <v>2024-07-27-13</v>
      </c>
      <c r="E7939" s="8">
        <f>VartojimasGamyba!G7935</f>
        <v>0</v>
      </c>
      <c r="F7939" s="11"/>
      <c r="G7939" s="7">
        <f t="shared" si="1198"/>
        <v>5.9990000000000006</v>
      </c>
      <c r="H7939" s="7">
        <v>0.43022222222222184</v>
      </c>
      <c r="I7939" s="7">
        <v>0</v>
      </c>
      <c r="J7939" s="7">
        <v>1.1697777777777785</v>
      </c>
      <c r="L7939" s="7">
        <f>VartojimasGamyba!H7935</f>
        <v>1.6</v>
      </c>
      <c r="M7939" s="15">
        <f t="shared" si="1190"/>
        <v>0</v>
      </c>
      <c r="N7939" s="7">
        <f t="shared" si="1191"/>
        <v>-66.069048888888929</v>
      </c>
      <c r="O7939" s="7">
        <f t="shared" si="1192"/>
        <v>0</v>
      </c>
      <c r="R7939" s="7"/>
      <c r="S7939" s="47">
        <f t="shared" si="1193"/>
        <v>1.6</v>
      </c>
      <c r="T7939" s="47">
        <f t="shared" si="1194"/>
        <v>1.6</v>
      </c>
      <c r="U7939" s="47">
        <f t="shared" si="1195"/>
        <v>168.35000000000002</v>
      </c>
      <c r="V7939" s="47">
        <f t="shared" si="1196"/>
        <v>56.480000000000004</v>
      </c>
      <c r="W7939" s="11"/>
    </row>
    <row r="7940" spans="1:23" x14ac:dyDescent="0.45">
      <c r="A7940" t="s">
        <v>7945</v>
      </c>
      <c r="B7940">
        <v>74</v>
      </c>
      <c r="D7940" s="9" t="str">
        <f>VartojimasGamyba!J7936</f>
        <v>2024-07-27-14</v>
      </c>
      <c r="E7940" s="8">
        <f>VartojimasGamyba!G7936</f>
        <v>0</v>
      </c>
      <c r="F7940" s="11"/>
      <c r="G7940" s="7">
        <f t="shared" si="1198"/>
        <v>5.9990000000000006</v>
      </c>
      <c r="H7940" s="7">
        <v>0</v>
      </c>
      <c r="I7940" s="7">
        <v>0</v>
      </c>
      <c r="J7940" s="7">
        <v>0.63900000000000001</v>
      </c>
      <c r="L7940" s="7">
        <f>VartojimasGamyba!H7936</f>
        <v>0.63900000000000001</v>
      </c>
      <c r="M7940" s="15">
        <f t="shared" si="1190"/>
        <v>0</v>
      </c>
      <c r="N7940" s="7">
        <f t="shared" si="1191"/>
        <v>-39.886380000000003</v>
      </c>
      <c r="O7940" s="7">
        <f t="shared" si="1192"/>
        <v>0</v>
      </c>
      <c r="R7940" s="7"/>
      <c r="S7940" s="47">
        <f t="shared" si="1193"/>
        <v>0.63900000000000001</v>
      </c>
      <c r="T7940" s="47">
        <f t="shared" si="1194"/>
        <v>0.63900000000000001</v>
      </c>
      <c r="U7940" s="47">
        <f t="shared" si="1195"/>
        <v>174.29000000000002</v>
      </c>
      <c r="V7940" s="47">
        <f t="shared" si="1196"/>
        <v>62.42</v>
      </c>
      <c r="W7940" s="11"/>
    </row>
    <row r="7941" spans="1:23" x14ac:dyDescent="0.45">
      <c r="A7941" t="s">
        <v>7946</v>
      </c>
      <c r="B7941">
        <v>43.06</v>
      </c>
      <c r="D7941" s="9" t="str">
        <f>VartojimasGamyba!J7937</f>
        <v>2024-07-27-15</v>
      </c>
      <c r="E7941" s="8">
        <f>VartojimasGamyba!G7937</f>
        <v>0</v>
      </c>
      <c r="F7941" s="11"/>
      <c r="G7941" s="7">
        <f t="shared" si="1198"/>
        <v>6.5200000000000005</v>
      </c>
      <c r="H7941" s="7">
        <v>0.52100000000000002</v>
      </c>
      <c r="I7941" s="7">
        <v>0</v>
      </c>
      <c r="J7941" s="7">
        <v>0</v>
      </c>
      <c r="L7941" s="7">
        <f>VartojimasGamyba!H7937</f>
        <v>0.52100000000000002</v>
      </c>
      <c r="M7941" s="15">
        <f t="shared" si="1190"/>
        <v>0</v>
      </c>
      <c r="N7941" s="7">
        <f t="shared" si="1191"/>
        <v>0</v>
      </c>
      <c r="O7941" s="7">
        <f t="shared" si="1192"/>
        <v>0</v>
      </c>
      <c r="R7941" s="7"/>
      <c r="S7941" s="47">
        <f t="shared" si="1193"/>
        <v>0.52100000000000002</v>
      </c>
      <c r="T7941" s="47">
        <f t="shared" si="1194"/>
        <v>0.52100000000000002</v>
      </c>
      <c r="U7941" s="47">
        <f t="shared" si="1195"/>
        <v>143.35000000000002</v>
      </c>
      <c r="V7941" s="47">
        <f t="shared" si="1196"/>
        <v>31.480000000000004</v>
      </c>
      <c r="W7941" s="11"/>
    </row>
    <row r="7942" spans="1:23" x14ac:dyDescent="0.45">
      <c r="A7942" t="s">
        <v>7947</v>
      </c>
      <c r="B7942">
        <v>35.44</v>
      </c>
      <c r="D7942" s="9" t="str">
        <f>VartojimasGamyba!J7938</f>
        <v>2024-07-27-16</v>
      </c>
      <c r="E7942" s="8">
        <f>VartojimasGamyba!G7938</f>
        <v>6.3E-2</v>
      </c>
      <c r="F7942" s="11"/>
      <c r="G7942" s="7">
        <f t="shared" si="1198"/>
        <v>6.74</v>
      </c>
      <c r="H7942" s="7">
        <v>0.21999999999999997</v>
      </c>
      <c r="I7942" s="7">
        <v>0</v>
      </c>
      <c r="J7942" s="7">
        <v>0</v>
      </c>
      <c r="L7942" s="7">
        <f>VartojimasGamyba!H7938</f>
        <v>0.28299999999999997</v>
      </c>
      <c r="M7942" s="15">
        <f t="shared" si="1190"/>
        <v>0</v>
      </c>
      <c r="N7942" s="7">
        <f t="shared" si="1191"/>
        <v>0</v>
      </c>
      <c r="O7942" s="7">
        <f t="shared" si="1192"/>
        <v>0</v>
      </c>
      <c r="R7942" s="7"/>
      <c r="S7942" s="47">
        <f t="shared" si="1193"/>
        <v>0.21999999999999997</v>
      </c>
      <c r="T7942" s="47">
        <f t="shared" si="1194"/>
        <v>0.21999999999999997</v>
      </c>
      <c r="U7942" s="47">
        <f t="shared" si="1195"/>
        <v>135.73000000000002</v>
      </c>
      <c r="V7942" s="47">
        <f t="shared" si="1196"/>
        <v>23.86</v>
      </c>
      <c r="W7942" s="11"/>
    </row>
    <row r="7943" spans="1:23" x14ac:dyDescent="0.45">
      <c r="A7943" t="s">
        <v>7948</v>
      </c>
      <c r="B7943">
        <v>71.33</v>
      </c>
      <c r="D7943" s="9" t="str">
        <f>VartojimasGamyba!J7939</f>
        <v>2024-07-27-17</v>
      </c>
      <c r="E7943" s="8">
        <f>VartojimasGamyba!G7939</f>
        <v>0.22</v>
      </c>
      <c r="F7943" s="11"/>
      <c r="G7943" s="7">
        <f t="shared" si="1198"/>
        <v>6.5466666666666669</v>
      </c>
      <c r="H7943" s="7">
        <v>0</v>
      </c>
      <c r="I7943" s="7">
        <v>0.19333333333333333</v>
      </c>
      <c r="J7943" s="7">
        <v>0</v>
      </c>
      <c r="L7943" s="7">
        <f>VartojimasGamyba!H7939</f>
        <v>4.5999999999999999E-2</v>
      </c>
      <c r="M7943" s="15">
        <f t="shared" ref="M7943:M8006" si="1199">E7943+H7943-I7943*$J$2+J7943-L7943</f>
        <v>0</v>
      </c>
      <c r="N7943" s="7">
        <f t="shared" ref="N7943:N8006" si="1200">M7943*U7943-J7943*V7943</f>
        <v>0</v>
      </c>
      <c r="O7943" s="7">
        <f t="shared" ref="O7943:O8006" si="1201">(M7943)*(B7943+$Z$21)</f>
        <v>0</v>
      </c>
      <c r="R7943" s="7"/>
      <c r="S7943" s="47">
        <f t="shared" ref="S7943:S8006" si="1202">M7943+IF((L7943-E7943)&gt;0,(L7943-E7943),0)</f>
        <v>0</v>
      </c>
      <c r="T7943" s="47">
        <f t="shared" ref="T7943:T8006" si="1203">IF(L7943-E7943&lt;0,0,L7943-E7943)</f>
        <v>0</v>
      </c>
      <c r="U7943" s="47">
        <f t="shared" ref="U7943:U8006" si="1204">B7943+$Z$21</f>
        <v>171.62</v>
      </c>
      <c r="V7943" s="47">
        <f t="shared" ref="V7943:V8006" si="1205">B7943+$Z$20</f>
        <v>59.75</v>
      </c>
      <c r="W7943" s="11"/>
    </row>
    <row r="7944" spans="1:23" x14ac:dyDescent="0.45">
      <c r="A7944" t="s">
        <v>7949</v>
      </c>
      <c r="B7944">
        <v>130.72</v>
      </c>
      <c r="D7944" s="9" t="str">
        <f>VartojimasGamyba!J7940</f>
        <v>2024-07-27-18</v>
      </c>
      <c r="E7944" s="8">
        <f>VartojimasGamyba!G7940</f>
        <v>0.28299999999999997</v>
      </c>
      <c r="F7944" s="11"/>
      <c r="G7944" s="7">
        <f t="shared" si="1198"/>
        <v>6.2411111111111115</v>
      </c>
      <c r="H7944" s="7">
        <v>0</v>
      </c>
      <c r="I7944" s="7">
        <v>0.30555555555555558</v>
      </c>
      <c r="J7944" s="7">
        <v>0</v>
      </c>
      <c r="L7944" s="7">
        <f>VartojimasGamyba!H7940</f>
        <v>8.0000000000000002E-3</v>
      </c>
      <c r="M7944" s="15">
        <f t="shared" si="1199"/>
        <v>-4.8572257327350599E-17</v>
      </c>
      <c r="N7944" s="7">
        <f t="shared" si="1200"/>
        <v>-1.1220677165191261E-14</v>
      </c>
      <c r="O7944" s="7">
        <f t="shared" si="1201"/>
        <v>-1.1220677165191261E-14</v>
      </c>
      <c r="R7944" s="7"/>
      <c r="S7944" s="47">
        <f t="shared" si="1202"/>
        <v>-4.8572257327350599E-17</v>
      </c>
      <c r="T7944" s="47">
        <f t="shared" si="1203"/>
        <v>0</v>
      </c>
      <c r="U7944" s="47">
        <f t="shared" si="1204"/>
        <v>231.01</v>
      </c>
      <c r="V7944" s="47">
        <f t="shared" si="1205"/>
        <v>119.14</v>
      </c>
      <c r="W7944" s="11"/>
    </row>
    <row r="7945" spans="1:23" x14ac:dyDescent="0.45">
      <c r="A7945" t="s">
        <v>7950</v>
      </c>
      <c r="B7945">
        <v>114.32</v>
      </c>
      <c r="D7945" s="9" t="str">
        <f>VartojimasGamyba!J7941</f>
        <v>2024-07-27-19</v>
      </c>
      <c r="E7945" s="8">
        <f>VartojimasGamyba!G7941</f>
        <v>0.28499999999999998</v>
      </c>
      <c r="F7945" s="11"/>
      <c r="G7945" s="7">
        <f t="shared" si="1198"/>
        <v>5.9244444444444451</v>
      </c>
      <c r="H7945" s="7">
        <v>0</v>
      </c>
      <c r="I7945" s="7">
        <v>0.31666666666666665</v>
      </c>
      <c r="J7945" s="7">
        <v>0</v>
      </c>
      <c r="L7945" s="7">
        <f>VartojimasGamyba!H7941</f>
        <v>0</v>
      </c>
      <c r="M7945" s="15">
        <f t="shared" si="1199"/>
        <v>0</v>
      </c>
      <c r="N7945" s="7">
        <f t="shared" si="1200"/>
        <v>0</v>
      </c>
      <c r="O7945" s="7">
        <f t="shared" si="1201"/>
        <v>0</v>
      </c>
      <c r="R7945" s="7"/>
      <c r="S7945" s="47">
        <f t="shared" si="1202"/>
        <v>0</v>
      </c>
      <c r="T7945" s="47">
        <f t="shared" si="1203"/>
        <v>0</v>
      </c>
      <c r="U7945" s="47">
        <f t="shared" si="1204"/>
        <v>214.61</v>
      </c>
      <c r="V7945" s="47">
        <f t="shared" si="1205"/>
        <v>102.74</v>
      </c>
      <c r="W7945" s="11"/>
    </row>
    <row r="7946" spans="1:23" x14ac:dyDescent="0.45">
      <c r="A7946" t="s">
        <v>7951</v>
      </c>
      <c r="B7946">
        <v>136.63999999999999</v>
      </c>
      <c r="D7946" s="9" t="str">
        <f>VartojimasGamyba!J7942</f>
        <v>2024-07-27-20</v>
      </c>
      <c r="E7946" s="8">
        <f>VartojimasGamyba!G7942</f>
        <v>0.28799999999999998</v>
      </c>
      <c r="F7946" s="11"/>
      <c r="G7946" s="7">
        <f t="shared" si="1198"/>
        <v>5.6044444444444448</v>
      </c>
      <c r="H7946" s="7">
        <v>0</v>
      </c>
      <c r="I7946" s="7">
        <v>0.32</v>
      </c>
      <c r="J7946" s="7">
        <v>0</v>
      </c>
      <c r="L7946" s="7">
        <f>VartojimasGamyba!H7942</f>
        <v>0</v>
      </c>
      <c r="M7946" s="15">
        <f t="shared" si="1199"/>
        <v>-5.5511151231257827E-17</v>
      </c>
      <c r="N7946" s="7">
        <f t="shared" si="1200"/>
        <v>-1.3152257061221917E-14</v>
      </c>
      <c r="O7946" s="7">
        <f t="shared" si="1201"/>
        <v>-1.3152257061221917E-14</v>
      </c>
      <c r="P7946" s="7" t="s">
        <v>8873</v>
      </c>
      <c r="R7946" s="7"/>
      <c r="S7946" s="47">
        <f t="shared" si="1202"/>
        <v>-5.5511151231257827E-17</v>
      </c>
      <c r="T7946" s="47">
        <f t="shared" si="1203"/>
        <v>0</v>
      </c>
      <c r="U7946" s="47">
        <f t="shared" si="1204"/>
        <v>236.93</v>
      </c>
      <c r="V7946" s="47">
        <f t="shared" si="1205"/>
        <v>125.05999999999999</v>
      </c>
      <c r="W7946" s="11"/>
    </row>
    <row r="7947" spans="1:23" x14ac:dyDescent="0.45">
      <c r="A7947" t="s">
        <v>7952</v>
      </c>
      <c r="B7947">
        <v>146.75</v>
      </c>
      <c r="D7947" s="9" t="str">
        <f>VartojimasGamyba!J7943</f>
        <v>2024-07-27-21</v>
      </c>
      <c r="E7947" s="8">
        <f>VartojimasGamyba!G7943</f>
        <v>0.17499999999999999</v>
      </c>
      <c r="F7947" s="11"/>
      <c r="G7947" s="7">
        <f t="shared" si="1198"/>
        <v>5.41</v>
      </c>
      <c r="H7947" s="7">
        <v>0</v>
      </c>
      <c r="I7947" s="7">
        <v>0.19444444444444445</v>
      </c>
      <c r="J7947" s="7">
        <v>0</v>
      </c>
      <c r="L7947" s="7">
        <f>VartojimasGamyba!H7943</f>
        <v>0</v>
      </c>
      <c r="M7947" s="15">
        <f t="shared" si="1199"/>
        <v>-2.7755575615628914E-17</v>
      </c>
      <c r="N7947" s="7">
        <f t="shared" si="1200"/>
        <v>-6.8567374000849674E-15</v>
      </c>
      <c r="O7947" s="7">
        <f t="shared" si="1201"/>
        <v>-6.8567374000849674E-15</v>
      </c>
      <c r="P7947" s="7">
        <f>SUM(N7926:N7949)</f>
        <v>-673.71685888888896</v>
      </c>
      <c r="R7947" s="7"/>
      <c r="S7947" s="47">
        <f t="shared" si="1202"/>
        <v>-2.7755575615628914E-17</v>
      </c>
      <c r="T7947" s="47">
        <f t="shared" si="1203"/>
        <v>0</v>
      </c>
      <c r="U7947" s="47">
        <f t="shared" si="1204"/>
        <v>247.04000000000002</v>
      </c>
      <c r="V7947" s="47">
        <f t="shared" si="1205"/>
        <v>135.16999999999999</v>
      </c>
      <c r="W7947" s="11"/>
    </row>
    <row r="7948" spans="1:23" x14ac:dyDescent="0.45">
      <c r="A7948" t="s">
        <v>7953</v>
      </c>
      <c r="B7948">
        <v>139.5</v>
      </c>
      <c r="D7948" s="9" t="str">
        <f>VartojimasGamyba!J7944</f>
        <v>2024-07-27-22</v>
      </c>
      <c r="E7948" s="8">
        <f>VartojimasGamyba!G7944</f>
        <v>0.128</v>
      </c>
      <c r="F7948" s="11"/>
      <c r="G7948" s="7">
        <f t="shared" si="1198"/>
        <v>5.2677777777777779</v>
      </c>
      <c r="H7948" s="7">
        <v>0</v>
      </c>
      <c r="I7948" s="7">
        <v>0.14222222222222225</v>
      </c>
      <c r="J7948" s="7">
        <v>0</v>
      </c>
      <c r="L7948" s="7">
        <f>VartojimasGamyba!H7944</f>
        <v>0</v>
      </c>
      <c r="M7948" s="15">
        <f t="shared" si="1199"/>
        <v>-2.7755575615628914E-17</v>
      </c>
      <c r="N7948" s="7">
        <f t="shared" si="1200"/>
        <v>-6.6555094768716577E-15</v>
      </c>
      <c r="O7948" s="7">
        <f t="shared" si="1201"/>
        <v>-6.6555094768716577E-15</v>
      </c>
      <c r="P7948" s="7" t="s">
        <v>8872</v>
      </c>
      <c r="R7948" s="7"/>
      <c r="S7948" s="47">
        <f t="shared" si="1202"/>
        <v>-2.7755575615628914E-17</v>
      </c>
      <c r="T7948" s="47">
        <f t="shared" si="1203"/>
        <v>0</v>
      </c>
      <c r="U7948" s="47">
        <f t="shared" si="1204"/>
        <v>239.79000000000002</v>
      </c>
      <c r="V7948" s="47">
        <f t="shared" si="1205"/>
        <v>127.92</v>
      </c>
      <c r="W7948" s="11"/>
    </row>
    <row r="7949" spans="1:23" x14ac:dyDescent="0.45">
      <c r="A7949" t="s">
        <v>7954</v>
      </c>
      <c r="B7949">
        <v>116.57</v>
      </c>
      <c r="D7949" s="9" t="str">
        <f>VartojimasGamyba!J7945</f>
        <v>2024-07-27-23</v>
      </c>
      <c r="E7949" s="8">
        <f>VartojimasGamyba!G7945</f>
        <v>0.24099999999999999</v>
      </c>
      <c r="F7949" s="11"/>
      <c r="G7949" s="7">
        <f t="shared" si="1198"/>
        <v>5</v>
      </c>
      <c r="H7949" s="7">
        <v>0</v>
      </c>
      <c r="I7949" s="7">
        <v>0.26777777777777778</v>
      </c>
      <c r="J7949" s="7">
        <v>0</v>
      </c>
      <c r="L7949" s="7">
        <f>VartojimasGamyba!H7945</f>
        <v>0</v>
      </c>
      <c r="M7949" s="15">
        <f t="shared" si="1199"/>
        <v>-2.7755575615628914E-17</v>
      </c>
      <c r="N7949" s="7">
        <f t="shared" si="1200"/>
        <v>-6.0190741280052866E-15</v>
      </c>
      <c r="O7949" s="7">
        <f t="shared" si="1201"/>
        <v>-6.0190741280052866E-15</v>
      </c>
      <c r="P7949" s="7">
        <f>SUM(O7926:O7949)</f>
        <v>-4.9402079649318865E-14</v>
      </c>
      <c r="Q7949" s="7">
        <f>SUMPRODUCT(B7926:B7949,E7926:E7949)+SUM(E7926:E7949)*$Z$21-SUMPRODUCT(B7926:B7949,L7926:L7949)+SUM(L7926:L7949)*ABS($Z$20)</f>
        <v>331.5247599999999</v>
      </c>
      <c r="R7949" s="7"/>
      <c r="S7949" s="47">
        <f t="shared" si="1202"/>
        <v>-2.7755575615628914E-17</v>
      </c>
      <c r="T7949" s="47">
        <f t="shared" si="1203"/>
        <v>0</v>
      </c>
      <c r="U7949" s="47">
        <f t="shared" si="1204"/>
        <v>216.86</v>
      </c>
      <c r="V7949" s="47">
        <f t="shared" si="1205"/>
        <v>104.99</v>
      </c>
      <c r="W7949" s="11">
        <f>IF(P7949&lt;&gt;Q7949,1,0)</f>
        <v>1</v>
      </c>
    </row>
    <row r="7950" spans="1:23" x14ac:dyDescent="0.45">
      <c r="A7950" t="s">
        <v>7955</v>
      </c>
      <c r="B7950">
        <v>128.26</v>
      </c>
      <c r="D7950" s="1" t="str">
        <f>VartojimasGamyba!J7946</f>
        <v>2024-07-28-00</v>
      </c>
      <c r="E7950" s="7">
        <f>VartojimasGamyba!G7946</f>
        <v>0.20799999999999999</v>
      </c>
      <c r="F7950" s="11"/>
      <c r="G7950" s="12">
        <f>G7949+H7950-I7950</f>
        <v>4.7688888888888892</v>
      </c>
      <c r="H7950" s="12">
        <v>0</v>
      </c>
      <c r="I7950" s="12">
        <v>0.2311111111111111</v>
      </c>
      <c r="J7950" s="12">
        <v>0</v>
      </c>
      <c r="K7950" s="12"/>
      <c r="L7950" s="12">
        <f>VartojimasGamyba!H7946</f>
        <v>0</v>
      </c>
      <c r="M7950" s="19">
        <f t="shared" si="1199"/>
        <v>0</v>
      </c>
      <c r="N7950" s="7">
        <f t="shared" si="1200"/>
        <v>0</v>
      </c>
      <c r="O7950" s="7">
        <f t="shared" si="1201"/>
        <v>0</v>
      </c>
      <c r="R7950" s="20" t="s">
        <v>8783</v>
      </c>
      <c r="S7950" s="47">
        <f t="shared" si="1202"/>
        <v>0</v>
      </c>
      <c r="T7950" s="47">
        <f t="shared" si="1203"/>
        <v>0</v>
      </c>
      <c r="U7950" s="47">
        <f t="shared" si="1204"/>
        <v>228.55</v>
      </c>
      <c r="V7950" s="47">
        <f t="shared" si="1205"/>
        <v>116.67999999999999</v>
      </c>
      <c r="W7950" s="11"/>
    </row>
    <row r="7951" spans="1:23" x14ac:dyDescent="0.45">
      <c r="A7951" t="s">
        <v>7956</v>
      </c>
      <c r="B7951">
        <v>113.54</v>
      </c>
      <c r="D7951" s="1" t="str">
        <f>VartojimasGamyba!J7947</f>
        <v>2024-07-28-01</v>
      </c>
      <c r="E7951" s="7">
        <f>VartojimasGamyba!G7947</f>
        <v>0.14299999999999999</v>
      </c>
      <c r="F7951" s="11"/>
      <c r="G7951" s="12">
        <f t="shared" ref="G7951:G7973" si="1206">G7950+H7951-I7951</f>
        <v>4.6100000000000003</v>
      </c>
      <c r="H7951" s="12">
        <v>0</v>
      </c>
      <c r="I7951" s="12">
        <v>0.15888888888888889</v>
      </c>
      <c r="J7951" s="12">
        <v>0</v>
      </c>
      <c r="K7951" s="12"/>
      <c r="L7951" s="12">
        <f>VartojimasGamyba!H7947</f>
        <v>0</v>
      </c>
      <c r="M7951" s="19">
        <f t="shared" si="1199"/>
        <v>0</v>
      </c>
      <c r="N7951" s="7">
        <f t="shared" si="1200"/>
        <v>0</v>
      </c>
      <c r="O7951" s="7">
        <f t="shared" si="1201"/>
        <v>0</v>
      </c>
      <c r="R7951" s="7"/>
      <c r="S7951" s="47">
        <f t="shared" si="1202"/>
        <v>0</v>
      </c>
      <c r="T7951" s="47">
        <f t="shared" si="1203"/>
        <v>0</v>
      </c>
      <c r="U7951" s="47">
        <f t="shared" si="1204"/>
        <v>213.83</v>
      </c>
      <c r="V7951" s="47">
        <f t="shared" si="1205"/>
        <v>101.96000000000001</v>
      </c>
      <c r="W7951" s="11"/>
    </row>
    <row r="7952" spans="1:23" x14ac:dyDescent="0.45">
      <c r="A7952" t="s">
        <v>7957</v>
      </c>
      <c r="B7952">
        <v>101.91</v>
      </c>
      <c r="D7952" s="1" t="str">
        <f>VartojimasGamyba!J7948</f>
        <v>2024-07-28-02</v>
      </c>
      <c r="E7952" s="7">
        <f>VartojimasGamyba!G7948</f>
        <v>0.32600000000000001</v>
      </c>
      <c r="F7952" s="11"/>
      <c r="G7952" s="12">
        <f t="shared" si="1206"/>
        <v>4.2477777777777783</v>
      </c>
      <c r="H7952" s="12">
        <v>0</v>
      </c>
      <c r="I7952" s="12">
        <v>0.36222222222222222</v>
      </c>
      <c r="J7952" s="12">
        <v>0</v>
      </c>
      <c r="K7952" s="12"/>
      <c r="L7952" s="12">
        <f>VartojimasGamyba!H7948</f>
        <v>0</v>
      </c>
      <c r="M7952" s="19">
        <f t="shared" si="1199"/>
        <v>0</v>
      </c>
      <c r="N7952" s="7">
        <f t="shared" si="1200"/>
        <v>0</v>
      </c>
      <c r="O7952" s="7">
        <f t="shared" si="1201"/>
        <v>0</v>
      </c>
      <c r="R7952" s="7"/>
      <c r="S7952" s="47">
        <f t="shared" si="1202"/>
        <v>0</v>
      </c>
      <c r="T7952" s="47">
        <f t="shared" si="1203"/>
        <v>0</v>
      </c>
      <c r="U7952" s="47">
        <f t="shared" si="1204"/>
        <v>202.2</v>
      </c>
      <c r="V7952" s="47">
        <f t="shared" si="1205"/>
        <v>90.33</v>
      </c>
      <c r="W7952" s="11"/>
    </row>
    <row r="7953" spans="1:23" x14ac:dyDescent="0.45">
      <c r="A7953" t="s">
        <v>7958</v>
      </c>
      <c r="B7953">
        <v>87.22</v>
      </c>
      <c r="D7953" s="1" t="str">
        <f>VartojimasGamyba!J7949</f>
        <v>2024-07-28-03</v>
      </c>
      <c r="E7953" s="7">
        <f>VartojimasGamyba!G7949</f>
        <v>0.34599999999999997</v>
      </c>
      <c r="F7953" s="11"/>
      <c r="G7953" s="12">
        <f t="shared" si="1206"/>
        <v>3.8888888888888897</v>
      </c>
      <c r="H7953" s="12">
        <v>0</v>
      </c>
      <c r="I7953" s="12">
        <v>0.35888888888888876</v>
      </c>
      <c r="J7953" s="12">
        <v>0</v>
      </c>
      <c r="K7953" s="12"/>
      <c r="L7953" s="12">
        <f>VartojimasGamyba!H7949</f>
        <v>2.3E-2</v>
      </c>
      <c r="M7953" s="19">
        <f t="shared" si="1199"/>
        <v>7.6327832942979512E-17</v>
      </c>
      <c r="N7953" s="7">
        <f t="shared" si="1200"/>
        <v>1.4312231955138086E-14</v>
      </c>
      <c r="O7953" s="7">
        <f t="shared" si="1201"/>
        <v>1.4312231955138086E-14</v>
      </c>
      <c r="R7953" s="7"/>
      <c r="S7953" s="47">
        <f t="shared" si="1202"/>
        <v>7.6327832942979512E-17</v>
      </c>
      <c r="T7953" s="47">
        <f t="shared" si="1203"/>
        <v>0</v>
      </c>
      <c r="U7953" s="47">
        <f t="shared" si="1204"/>
        <v>187.51</v>
      </c>
      <c r="V7953" s="47">
        <f t="shared" si="1205"/>
        <v>75.64</v>
      </c>
      <c r="W7953" s="11"/>
    </row>
    <row r="7954" spans="1:23" x14ac:dyDescent="0.45">
      <c r="A7954" t="s">
        <v>7959</v>
      </c>
      <c r="B7954">
        <v>72.48</v>
      </c>
      <c r="D7954" s="1" t="str">
        <f>VartojimasGamyba!J7950</f>
        <v>2024-07-28-04</v>
      </c>
      <c r="E7954" s="7">
        <f>VartojimasGamyba!G7950</f>
        <v>5.0999999999999997E-2</v>
      </c>
      <c r="F7954" s="11"/>
      <c r="G7954" s="12">
        <f t="shared" si="1206"/>
        <v>3.9668888888888896</v>
      </c>
      <c r="H7954" s="12">
        <v>7.8000000000000014E-2</v>
      </c>
      <c r="I7954" s="12">
        <v>0</v>
      </c>
      <c r="J7954" s="12">
        <v>0</v>
      </c>
      <c r="K7954" s="12"/>
      <c r="L7954" s="12">
        <f>VartojimasGamyba!H7950</f>
        <v>0.129</v>
      </c>
      <c r="M7954" s="19">
        <f t="shared" si="1199"/>
        <v>0</v>
      </c>
      <c r="N7954" s="7">
        <f t="shared" si="1200"/>
        <v>0</v>
      </c>
      <c r="O7954" s="7">
        <f t="shared" si="1201"/>
        <v>0</v>
      </c>
      <c r="R7954" s="7"/>
      <c r="S7954" s="47">
        <f t="shared" si="1202"/>
        <v>7.8000000000000014E-2</v>
      </c>
      <c r="T7954" s="47">
        <f t="shared" si="1203"/>
        <v>7.8000000000000014E-2</v>
      </c>
      <c r="U7954" s="47">
        <f t="shared" si="1204"/>
        <v>172.77</v>
      </c>
      <c r="V7954" s="47">
        <f t="shared" si="1205"/>
        <v>60.900000000000006</v>
      </c>
      <c r="W7954" s="11"/>
    </row>
    <row r="7955" spans="1:23" x14ac:dyDescent="0.45">
      <c r="A7955" t="s">
        <v>7960</v>
      </c>
      <c r="B7955">
        <v>72.33</v>
      </c>
      <c r="D7955" s="1" t="str">
        <f>VartojimasGamyba!J7951</f>
        <v>2024-07-28-05</v>
      </c>
      <c r="E7955" s="7">
        <f>VartojimasGamyba!G7951</f>
        <v>2.1999999999999999E-2</v>
      </c>
      <c r="F7955" s="11"/>
      <c r="G7955" s="12">
        <f t="shared" si="1206"/>
        <v>4.3308888888888895</v>
      </c>
      <c r="H7955" s="12">
        <v>0.36399999999999999</v>
      </c>
      <c r="I7955" s="12">
        <v>0</v>
      </c>
      <c r="J7955" s="12">
        <v>0</v>
      </c>
      <c r="K7955" s="12"/>
      <c r="L7955" s="12">
        <f>VartojimasGamyba!H7951</f>
        <v>0.38600000000000001</v>
      </c>
      <c r="M7955" s="19">
        <f t="shared" si="1199"/>
        <v>0</v>
      </c>
      <c r="N7955" s="7">
        <f t="shared" si="1200"/>
        <v>0</v>
      </c>
      <c r="O7955" s="7">
        <f t="shared" si="1201"/>
        <v>0</v>
      </c>
      <c r="R7955" s="7"/>
      <c r="S7955" s="47">
        <f t="shared" si="1202"/>
        <v>0.36399999999999999</v>
      </c>
      <c r="T7955" s="47">
        <f t="shared" si="1203"/>
        <v>0.36399999999999999</v>
      </c>
      <c r="U7955" s="47">
        <f t="shared" si="1204"/>
        <v>172.62</v>
      </c>
      <c r="V7955" s="47">
        <f t="shared" si="1205"/>
        <v>60.75</v>
      </c>
      <c r="W7955" s="11"/>
    </row>
    <row r="7956" spans="1:23" x14ac:dyDescent="0.45">
      <c r="A7956" t="s">
        <v>7961</v>
      </c>
      <c r="B7956">
        <v>78.400000000000006</v>
      </c>
      <c r="D7956" s="1" t="str">
        <f>VartojimasGamyba!J7952</f>
        <v>2024-07-28-06</v>
      </c>
      <c r="E7956" s="7">
        <f>VartojimasGamyba!G7952</f>
        <v>0</v>
      </c>
      <c r="F7956" s="11"/>
      <c r="G7956" s="12">
        <f t="shared" si="1206"/>
        <v>5.0678888888888896</v>
      </c>
      <c r="H7956" s="12">
        <v>0.73699999999999999</v>
      </c>
      <c r="I7956" s="12">
        <v>0</v>
      </c>
      <c r="J7956" s="12">
        <v>0</v>
      </c>
      <c r="K7956" s="12"/>
      <c r="L7956" s="12">
        <f>VartojimasGamyba!H7952</f>
        <v>0.73699999999999999</v>
      </c>
      <c r="M7956" s="19">
        <f t="shared" si="1199"/>
        <v>0</v>
      </c>
      <c r="N7956" s="7">
        <f t="shared" si="1200"/>
        <v>0</v>
      </c>
      <c r="O7956" s="7">
        <f t="shared" si="1201"/>
        <v>0</v>
      </c>
      <c r="R7956" s="7"/>
      <c r="S7956" s="47">
        <f t="shared" si="1202"/>
        <v>0.73699999999999999</v>
      </c>
      <c r="T7956" s="47">
        <f t="shared" si="1203"/>
        <v>0.73699999999999999</v>
      </c>
      <c r="U7956" s="47">
        <f t="shared" si="1204"/>
        <v>178.69</v>
      </c>
      <c r="V7956" s="47">
        <f t="shared" si="1205"/>
        <v>66.820000000000007</v>
      </c>
      <c r="W7956" s="11"/>
    </row>
    <row r="7957" spans="1:23" x14ac:dyDescent="0.45">
      <c r="A7957" t="s">
        <v>7962</v>
      </c>
      <c r="B7957">
        <v>69.34</v>
      </c>
      <c r="D7957" s="1" t="str">
        <f>VartojimasGamyba!J7953</f>
        <v>2024-07-28-07</v>
      </c>
      <c r="E7957" s="7">
        <f>VartojimasGamyba!G7953</f>
        <v>0</v>
      </c>
      <c r="F7957" s="11"/>
      <c r="G7957" s="12">
        <f t="shared" si="1206"/>
        <v>5.6368888888888895</v>
      </c>
      <c r="H7957" s="12">
        <v>0.56899999999999984</v>
      </c>
      <c r="I7957" s="12">
        <v>0</v>
      </c>
      <c r="J7957" s="12">
        <v>0</v>
      </c>
      <c r="K7957" s="12"/>
      <c r="L7957" s="12">
        <f>VartojimasGamyba!H7953</f>
        <v>0.56899999999999995</v>
      </c>
      <c r="M7957" s="19">
        <f t="shared" si="1199"/>
        <v>0</v>
      </c>
      <c r="N7957" s="7">
        <f t="shared" si="1200"/>
        <v>0</v>
      </c>
      <c r="O7957" s="7">
        <f t="shared" si="1201"/>
        <v>0</v>
      </c>
      <c r="R7957" s="7"/>
      <c r="S7957" s="47">
        <f t="shared" si="1202"/>
        <v>0.56899999999999995</v>
      </c>
      <c r="T7957" s="47">
        <f t="shared" si="1203"/>
        <v>0.56899999999999995</v>
      </c>
      <c r="U7957" s="47">
        <f t="shared" si="1204"/>
        <v>169.63</v>
      </c>
      <c r="V7957" s="47">
        <f t="shared" si="1205"/>
        <v>57.760000000000005</v>
      </c>
      <c r="W7957" s="11"/>
    </row>
    <row r="7958" spans="1:23" x14ac:dyDescent="0.45">
      <c r="A7958" t="s">
        <v>7963</v>
      </c>
      <c r="B7958">
        <v>73.16</v>
      </c>
      <c r="D7958" s="1" t="str">
        <f>VartojimasGamyba!J7954</f>
        <v>2024-07-28-08</v>
      </c>
      <c r="E7958" s="7">
        <f>VartojimasGamyba!G7954</f>
        <v>1.4E-2</v>
      </c>
      <c r="F7958" s="11"/>
      <c r="G7958" s="12">
        <f t="shared" si="1206"/>
        <v>5.9938888888888897</v>
      </c>
      <c r="H7958" s="12">
        <v>0.35699999999999998</v>
      </c>
      <c r="I7958" s="12">
        <v>0</v>
      </c>
      <c r="J7958" s="12">
        <v>0</v>
      </c>
      <c r="K7958" s="12"/>
      <c r="L7958" s="12">
        <f>VartojimasGamyba!H7954</f>
        <v>0.371</v>
      </c>
      <c r="M7958" s="19">
        <f t="shared" si="1199"/>
        <v>0</v>
      </c>
      <c r="N7958" s="7">
        <f t="shared" si="1200"/>
        <v>0</v>
      </c>
      <c r="O7958" s="7">
        <f t="shared" si="1201"/>
        <v>0</v>
      </c>
      <c r="R7958" s="7"/>
      <c r="S7958" s="47">
        <f t="shared" si="1202"/>
        <v>0.35699999999999998</v>
      </c>
      <c r="T7958" s="47">
        <f t="shared" si="1203"/>
        <v>0.35699999999999998</v>
      </c>
      <c r="U7958" s="47">
        <f t="shared" si="1204"/>
        <v>173.45</v>
      </c>
      <c r="V7958" s="47">
        <f t="shared" si="1205"/>
        <v>61.58</v>
      </c>
      <c r="W7958" s="11"/>
    </row>
    <row r="7959" spans="1:23" x14ac:dyDescent="0.45">
      <c r="A7959" t="s">
        <v>7964</v>
      </c>
      <c r="B7959">
        <v>26.59</v>
      </c>
      <c r="D7959" s="1" t="str">
        <f>VartojimasGamyba!J7955</f>
        <v>2024-07-28-09</v>
      </c>
      <c r="E7959" s="7">
        <f>VartojimasGamyba!G7955</f>
        <v>7.0000000000000001E-3</v>
      </c>
      <c r="F7959" s="11"/>
      <c r="G7959" s="12">
        <f t="shared" si="1206"/>
        <v>6.6388888888888902</v>
      </c>
      <c r="H7959" s="12">
        <v>0.64500000000000013</v>
      </c>
      <c r="I7959" s="12">
        <v>0</v>
      </c>
      <c r="J7959" s="12">
        <v>0</v>
      </c>
      <c r="K7959" s="12"/>
      <c r="L7959" s="12">
        <f>VartojimasGamyba!H7955</f>
        <v>0.65200000000000002</v>
      </c>
      <c r="M7959" s="19">
        <f t="shared" si="1199"/>
        <v>0</v>
      </c>
      <c r="N7959" s="7">
        <f t="shared" si="1200"/>
        <v>0</v>
      </c>
      <c r="O7959" s="7">
        <f t="shared" si="1201"/>
        <v>0</v>
      </c>
      <c r="R7959" s="7"/>
      <c r="S7959" s="47">
        <f t="shared" si="1202"/>
        <v>0.64500000000000002</v>
      </c>
      <c r="T7959" s="47">
        <f t="shared" si="1203"/>
        <v>0.64500000000000002</v>
      </c>
      <c r="U7959" s="47">
        <f t="shared" si="1204"/>
        <v>126.88000000000001</v>
      </c>
      <c r="V7959" s="47">
        <f t="shared" si="1205"/>
        <v>15.01</v>
      </c>
      <c r="W7959" s="11"/>
    </row>
    <row r="7960" spans="1:23" x14ac:dyDescent="0.45">
      <c r="A7960" t="s">
        <v>7965</v>
      </c>
      <c r="B7960">
        <v>50</v>
      </c>
      <c r="D7960" s="1" t="str">
        <f>VartojimasGamyba!J7956</f>
        <v>2024-07-28-10</v>
      </c>
      <c r="E7960" s="7">
        <f>VartojimasGamyba!G7956</f>
        <v>2.8000000000000001E-2</v>
      </c>
      <c r="F7960" s="11"/>
      <c r="G7960" s="12">
        <f t="shared" si="1206"/>
        <v>6.8978888888888905</v>
      </c>
      <c r="H7960" s="12">
        <v>0.25899999999999995</v>
      </c>
      <c r="I7960" s="12">
        <v>0</v>
      </c>
      <c r="J7960" s="12">
        <v>0</v>
      </c>
      <c r="K7960" s="12"/>
      <c r="L7960" s="12">
        <f>VartojimasGamyba!H7956</f>
        <v>0.28699999999999998</v>
      </c>
      <c r="M7960" s="19">
        <f t="shared" si="1199"/>
        <v>0</v>
      </c>
      <c r="N7960" s="7">
        <f t="shared" si="1200"/>
        <v>0</v>
      </c>
      <c r="O7960" s="7">
        <f t="shared" si="1201"/>
        <v>0</v>
      </c>
      <c r="R7960" s="7"/>
      <c r="S7960" s="47">
        <f t="shared" si="1202"/>
        <v>0.25899999999999995</v>
      </c>
      <c r="T7960" s="47">
        <f t="shared" si="1203"/>
        <v>0.25899999999999995</v>
      </c>
      <c r="U7960" s="47">
        <f t="shared" si="1204"/>
        <v>150.29000000000002</v>
      </c>
      <c r="V7960" s="47">
        <f t="shared" si="1205"/>
        <v>38.42</v>
      </c>
      <c r="W7960" s="11"/>
    </row>
    <row r="7961" spans="1:23" x14ac:dyDescent="0.45">
      <c r="A7961" t="s">
        <v>7966</v>
      </c>
      <c r="B7961">
        <v>64.88</v>
      </c>
      <c r="D7961" s="1" t="str">
        <f>VartojimasGamyba!J7957</f>
        <v>2024-07-28-11</v>
      </c>
      <c r="E7961" s="7">
        <f>VartojimasGamyba!G7957</f>
        <v>6.6000000000000003E-2</v>
      </c>
      <c r="F7961" s="11"/>
      <c r="G7961" s="12">
        <f t="shared" si="1206"/>
        <v>6.9598888888888908</v>
      </c>
      <c r="H7961" s="12">
        <v>6.2E-2</v>
      </c>
      <c r="I7961" s="12">
        <v>0</v>
      </c>
      <c r="J7961" s="12">
        <v>0</v>
      </c>
      <c r="K7961" s="12"/>
      <c r="L7961" s="12">
        <f>VartojimasGamyba!H7957</f>
        <v>0.128</v>
      </c>
      <c r="M7961" s="19">
        <f t="shared" si="1199"/>
        <v>0</v>
      </c>
      <c r="N7961" s="7">
        <f t="shared" si="1200"/>
        <v>0</v>
      </c>
      <c r="O7961" s="7">
        <f t="shared" si="1201"/>
        <v>0</v>
      </c>
      <c r="R7961" s="7"/>
      <c r="S7961" s="47">
        <f t="shared" si="1202"/>
        <v>6.2E-2</v>
      </c>
      <c r="T7961" s="47">
        <f t="shared" si="1203"/>
        <v>6.2E-2</v>
      </c>
      <c r="U7961" s="47">
        <f t="shared" si="1204"/>
        <v>165.17000000000002</v>
      </c>
      <c r="V7961" s="47">
        <f t="shared" si="1205"/>
        <v>53.3</v>
      </c>
      <c r="W7961" s="11"/>
    </row>
    <row r="7962" spans="1:23" x14ac:dyDescent="0.45">
      <c r="A7962" t="s">
        <v>7967</v>
      </c>
      <c r="B7962">
        <v>55.64</v>
      </c>
      <c r="D7962" s="1" t="str">
        <f>VartojimasGamyba!J7958</f>
        <v>2024-07-28-12</v>
      </c>
      <c r="E7962" s="7">
        <f>VartojimasGamyba!G7958</f>
        <v>0.53900000000000003</v>
      </c>
      <c r="F7962" s="11"/>
      <c r="G7962" s="12">
        <f t="shared" si="1206"/>
        <v>6.4421111111111129</v>
      </c>
      <c r="H7962" s="12">
        <v>0</v>
      </c>
      <c r="I7962" s="12">
        <v>0.51777777777777789</v>
      </c>
      <c r="J7962" s="12">
        <v>0</v>
      </c>
      <c r="K7962" s="12"/>
      <c r="L7962" s="12">
        <f>VartojimasGamyba!H7958</f>
        <v>7.2999999999999995E-2</v>
      </c>
      <c r="M7962" s="19">
        <f t="shared" si="1199"/>
        <v>0</v>
      </c>
      <c r="N7962" s="7">
        <f t="shared" si="1200"/>
        <v>0</v>
      </c>
      <c r="O7962" s="7">
        <f t="shared" si="1201"/>
        <v>0</v>
      </c>
      <c r="R7962" s="7"/>
      <c r="S7962" s="47">
        <f t="shared" si="1202"/>
        <v>0</v>
      </c>
      <c r="T7962" s="47">
        <f t="shared" si="1203"/>
        <v>0</v>
      </c>
      <c r="U7962" s="47">
        <f t="shared" si="1204"/>
        <v>155.93</v>
      </c>
      <c r="V7962" s="47">
        <f t="shared" si="1205"/>
        <v>44.06</v>
      </c>
      <c r="W7962" s="11"/>
    </row>
    <row r="7963" spans="1:23" x14ac:dyDescent="0.45">
      <c r="A7963" t="s">
        <v>7968</v>
      </c>
      <c r="B7963">
        <v>55.63</v>
      </c>
      <c r="D7963" s="1" t="str">
        <f>VartojimasGamyba!J7959</f>
        <v>2024-07-28-13</v>
      </c>
      <c r="E7963" s="7">
        <f>VartojimasGamyba!G7959</f>
        <v>0.28199999999999997</v>
      </c>
      <c r="F7963" s="11"/>
      <c r="G7963" s="12">
        <f t="shared" si="1206"/>
        <v>6.1721111111111133</v>
      </c>
      <c r="H7963" s="12">
        <v>0</v>
      </c>
      <c r="I7963" s="12">
        <v>0.26999999999999991</v>
      </c>
      <c r="J7963" s="12">
        <v>0</v>
      </c>
      <c r="K7963" s="12"/>
      <c r="L7963" s="12">
        <f>VartojimasGamyba!H7959</f>
        <v>3.9E-2</v>
      </c>
      <c r="M7963" s="19">
        <f t="shared" si="1199"/>
        <v>6.2450045135165055E-17</v>
      </c>
      <c r="N7963" s="7">
        <f t="shared" si="1200"/>
        <v>9.7372110374749368E-15</v>
      </c>
      <c r="O7963" s="7">
        <f t="shared" si="1201"/>
        <v>9.7372110374749368E-15</v>
      </c>
      <c r="R7963" s="7"/>
      <c r="S7963" s="47">
        <f t="shared" si="1202"/>
        <v>6.2450045135165055E-17</v>
      </c>
      <c r="T7963" s="47">
        <f t="shared" si="1203"/>
        <v>0</v>
      </c>
      <c r="U7963" s="47">
        <f t="shared" si="1204"/>
        <v>155.92000000000002</v>
      </c>
      <c r="V7963" s="47">
        <f t="shared" si="1205"/>
        <v>44.050000000000004</v>
      </c>
      <c r="W7963" s="11"/>
    </row>
    <row r="7964" spans="1:23" x14ac:dyDescent="0.45">
      <c r="A7964" t="s">
        <v>7969</v>
      </c>
      <c r="B7964">
        <v>15.42</v>
      </c>
      <c r="D7964" s="1" t="str">
        <f>VartojimasGamyba!J7960</f>
        <v>2024-07-28-14</v>
      </c>
      <c r="E7964" s="7">
        <f>VartojimasGamyba!G7960</f>
        <v>0.254</v>
      </c>
      <c r="F7964" s="11"/>
      <c r="G7964" s="12">
        <f t="shared" si="1206"/>
        <v>7.4288888888888911</v>
      </c>
      <c r="H7964" s="12">
        <v>1.2567777777777778</v>
      </c>
      <c r="I7964" s="12">
        <v>0</v>
      </c>
      <c r="J7964" s="12">
        <v>0</v>
      </c>
      <c r="K7964" s="12"/>
      <c r="L7964" s="12">
        <f>VartojimasGamyba!H7960</f>
        <v>7.8E-2</v>
      </c>
      <c r="M7964" s="19">
        <f t="shared" si="1199"/>
        <v>1.4327777777777777</v>
      </c>
      <c r="N7964" s="7">
        <f t="shared" si="1200"/>
        <v>165.78671666666668</v>
      </c>
      <c r="O7964" s="7">
        <f t="shared" si="1201"/>
        <v>165.78671666666668</v>
      </c>
      <c r="R7964" s="7"/>
      <c r="S7964" s="47">
        <f t="shared" si="1202"/>
        <v>1.4327777777777777</v>
      </c>
      <c r="T7964" s="47">
        <f t="shared" si="1203"/>
        <v>0</v>
      </c>
      <c r="U7964" s="47">
        <f t="shared" si="1204"/>
        <v>115.71000000000001</v>
      </c>
      <c r="V7964" s="47">
        <f t="shared" si="1205"/>
        <v>3.84</v>
      </c>
      <c r="W7964" s="11"/>
    </row>
    <row r="7965" spans="1:23" x14ac:dyDescent="0.45">
      <c r="A7965" t="s">
        <v>7970</v>
      </c>
      <c r="B7965">
        <v>46.4</v>
      </c>
      <c r="D7965" s="1" t="str">
        <f>VartojimasGamyba!J7961</f>
        <v>2024-07-28-15</v>
      </c>
      <c r="E7965" s="7">
        <f>VartojimasGamyba!G7961</f>
        <v>0.46600000000000003</v>
      </c>
      <c r="F7965" s="11"/>
      <c r="G7965" s="12">
        <f t="shared" si="1206"/>
        <v>6.9200000000000017</v>
      </c>
      <c r="H7965" s="12">
        <v>0</v>
      </c>
      <c r="I7965" s="12">
        <v>0.50888888888888895</v>
      </c>
      <c r="J7965" s="12">
        <v>0</v>
      </c>
      <c r="K7965" s="12"/>
      <c r="L7965" s="12">
        <f>VartojimasGamyba!H7961</f>
        <v>8.0000000000000002E-3</v>
      </c>
      <c r="M7965" s="19">
        <f t="shared" si="1199"/>
        <v>-4.8572257327350599E-17</v>
      </c>
      <c r="N7965" s="7">
        <f t="shared" si="1200"/>
        <v>-7.1250644273490588E-15</v>
      </c>
      <c r="O7965" s="7">
        <f t="shared" si="1201"/>
        <v>-7.1250644273490588E-15</v>
      </c>
      <c r="R7965" s="7"/>
      <c r="S7965" s="47">
        <f t="shared" si="1202"/>
        <v>-4.8572257327350599E-17</v>
      </c>
      <c r="T7965" s="47">
        <f t="shared" si="1203"/>
        <v>0</v>
      </c>
      <c r="U7965" s="47">
        <f t="shared" si="1204"/>
        <v>146.69</v>
      </c>
      <c r="V7965" s="47">
        <f t="shared" si="1205"/>
        <v>34.82</v>
      </c>
      <c r="W7965" s="11"/>
    </row>
    <row r="7966" spans="1:23" x14ac:dyDescent="0.45">
      <c r="A7966" t="s">
        <v>7971</v>
      </c>
      <c r="B7966">
        <v>40.6</v>
      </c>
      <c r="D7966" s="1" t="str">
        <f>VartojimasGamyba!J7962</f>
        <v>2024-07-28-16</v>
      </c>
      <c r="E7966" s="7">
        <f>VartojimasGamyba!G7962</f>
        <v>0.308</v>
      </c>
      <c r="F7966" s="11"/>
      <c r="G7966" s="12">
        <f t="shared" si="1206"/>
        <v>6.5811111111111131</v>
      </c>
      <c r="H7966" s="12">
        <v>0</v>
      </c>
      <c r="I7966" s="12">
        <v>0.33888888888888885</v>
      </c>
      <c r="J7966" s="12">
        <v>0</v>
      </c>
      <c r="K7966" s="12"/>
      <c r="L7966" s="12">
        <f>VartojimasGamyba!H7962</f>
        <v>3.0000000000000001E-3</v>
      </c>
      <c r="M7966" s="19">
        <f t="shared" si="1199"/>
        <v>0</v>
      </c>
      <c r="N7966" s="7">
        <f t="shared" si="1200"/>
        <v>0</v>
      </c>
      <c r="O7966" s="7">
        <f t="shared" si="1201"/>
        <v>0</v>
      </c>
      <c r="R7966" s="7"/>
      <c r="S7966" s="47">
        <f t="shared" si="1202"/>
        <v>0</v>
      </c>
      <c r="T7966" s="47">
        <f t="shared" si="1203"/>
        <v>0</v>
      </c>
      <c r="U7966" s="47">
        <f t="shared" si="1204"/>
        <v>140.89000000000001</v>
      </c>
      <c r="V7966" s="47">
        <f t="shared" si="1205"/>
        <v>29.020000000000003</v>
      </c>
      <c r="W7966" s="11"/>
    </row>
    <row r="7967" spans="1:23" x14ac:dyDescent="0.45">
      <c r="A7967" t="s">
        <v>7972</v>
      </c>
      <c r="B7967">
        <v>27.3</v>
      </c>
      <c r="D7967" s="1" t="str">
        <f>VartojimasGamyba!J7963</f>
        <v>2024-07-28-17</v>
      </c>
      <c r="E7967" s="7">
        <f>VartojimasGamyba!G7963</f>
        <v>0.39700000000000002</v>
      </c>
      <c r="F7967" s="11"/>
      <c r="G7967" s="12">
        <f t="shared" si="1206"/>
        <v>6.5811111111111131</v>
      </c>
      <c r="H7967" s="12">
        <v>0</v>
      </c>
      <c r="I7967" s="12">
        <v>0</v>
      </c>
      <c r="J7967" s="12">
        <v>0</v>
      </c>
      <c r="K7967" s="12"/>
      <c r="L7967" s="12">
        <f>VartojimasGamyba!H7963</f>
        <v>0</v>
      </c>
      <c r="M7967" s="19">
        <f t="shared" si="1199"/>
        <v>0.39700000000000002</v>
      </c>
      <c r="N7967" s="7">
        <f t="shared" si="1200"/>
        <v>50.653230000000001</v>
      </c>
      <c r="O7967" s="7">
        <f t="shared" si="1201"/>
        <v>50.653230000000001</v>
      </c>
      <c r="R7967" s="7"/>
      <c r="S7967" s="47">
        <f t="shared" si="1202"/>
        <v>0.39700000000000002</v>
      </c>
      <c r="T7967" s="47">
        <f t="shared" si="1203"/>
        <v>0</v>
      </c>
      <c r="U7967" s="47">
        <f t="shared" si="1204"/>
        <v>127.59</v>
      </c>
      <c r="V7967" s="47">
        <f t="shared" si="1205"/>
        <v>15.72</v>
      </c>
      <c r="W7967" s="11"/>
    </row>
    <row r="7968" spans="1:23" x14ac:dyDescent="0.45">
      <c r="A7968" t="s">
        <v>7973</v>
      </c>
      <c r="B7968">
        <v>30.57</v>
      </c>
      <c r="D7968" s="1" t="str">
        <f>VartojimasGamyba!J7964</f>
        <v>2024-07-28-18</v>
      </c>
      <c r="E7968" s="7">
        <f>VartojimasGamyba!G7964</f>
        <v>0.316</v>
      </c>
      <c r="F7968" s="11"/>
      <c r="G7968" s="12">
        <f t="shared" si="1206"/>
        <v>6.2300000000000022</v>
      </c>
      <c r="H7968" s="12">
        <v>0</v>
      </c>
      <c r="I7968" s="12">
        <v>0.35111111111111115</v>
      </c>
      <c r="J7968" s="12">
        <v>0</v>
      </c>
      <c r="K7968" s="12"/>
      <c r="L7968" s="12">
        <f>VartojimasGamyba!H7964</f>
        <v>0</v>
      </c>
      <c r="M7968" s="19">
        <f t="shared" si="1199"/>
        <v>-5.5511151231257827E-17</v>
      </c>
      <c r="N7968" s="7">
        <f t="shared" si="1200"/>
        <v>-7.2641892501224E-15</v>
      </c>
      <c r="O7968" s="7">
        <f t="shared" si="1201"/>
        <v>-7.2641892501224E-15</v>
      </c>
      <c r="R7968" s="7"/>
      <c r="S7968" s="47">
        <f t="shared" si="1202"/>
        <v>-5.5511151231257827E-17</v>
      </c>
      <c r="T7968" s="47">
        <f t="shared" si="1203"/>
        <v>0</v>
      </c>
      <c r="U7968" s="47">
        <f t="shared" si="1204"/>
        <v>130.86000000000001</v>
      </c>
      <c r="V7968" s="47">
        <f t="shared" si="1205"/>
        <v>18.990000000000002</v>
      </c>
      <c r="W7968" s="11"/>
    </row>
    <row r="7969" spans="1:23" x14ac:dyDescent="0.45">
      <c r="A7969" t="s">
        <v>7974</v>
      </c>
      <c r="B7969">
        <v>31.76</v>
      </c>
      <c r="D7969" s="1" t="str">
        <f>VartojimasGamyba!J7965</f>
        <v>2024-07-28-19</v>
      </c>
      <c r="E7969" s="7">
        <f>VartojimasGamyba!G7965</f>
        <v>0.28000000000000003</v>
      </c>
      <c r="F7969" s="11"/>
      <c r="G7969" s="12">
        <f t="shared" si="1206"/>
        <v>5.9188888888888913</v>
      </c>
      <c r="H7969" s="12">
        <v>0</v>
      </c>
      <c r="I7969" s="12">
        <v>0.31111111111111117</v>
      </c>
      <c r="J7969" s="12">
        <v>0</v>
      </c>
      <c r="K7969" s="12"/>
      <c r="L7969" s="12">
        <f>VartojimasGamyba!H7965</f>
        <v>0</v>
      </c>
      <c r="M7969" s="19">
        <f t="shared" si="1199"/>
        <v>-5.5511151231257827E-17</v>
      </c>
      <c r="N7969" s="7">
        <f t="shared" si="1200"/>
        <v>-7.3302475200875967E-15</v>
      </c>
      <c r="O7969" s="7">
        <f t="shared" si="1201"/>
        <v>-7.3302475200875967E-15</v>
      </c>
      <c r="R7969" s="7"/>
      <c r="S7969" s="47">
        <f t="shared" si="1202"/>
        <v>-5.5511151231257827E-17</v>
      </c>
      <c r="T7969" s="47">
        <f t="shared" si="1203"/>
        <v>0</v>
      </c>
      <c r="U7969" s="47">
        <f t="shared" si="1204"/>
        <v>132.05000000000001</v>
      </c>
      <c r="V7969" s="47">
        <f t="shared" si="1205"/>
        <v>20.18</v>
      </c>
      <c r="W7969" s="11"/>
    </row>
    <row r="7970" spans="1:23" x14ac:dyDescent="0.45">
      <c r="A7970" t="s">
        <v>7975</v>
      </c>
      <c r="B7970">
        <v>83.08</v>
      </c>
      <c r="D7970" s="1" t="str">
        <f>VartojimasGamyba!J7966</f>
        <v>2024-07-28-20</v>
      </c>
      <c r="E7970" s="7">
        <f>VartojimasGamyba!G7966</f>
        <v>0.23599999999999999</v>
      </c>
      <c r="F7970" s="11"/>
      <c r="G7970" s="12">
        <f t="shared" si="1206"/>
        <v>5.656666666666669</v>
      </c>
      <c r="H7970" s="12">
        <v>0</v>
      </c>
      <c r="I7970" s="12">
        <v>0.26222222222222219</v>
      </c>
      <c r="J7970" s="12">
        <v>0</v>
      </c>
      <c r="K7970" s="12"/>
      <c r="L7970" s="12">
        <f>VartojimasGamyba!H7966</f>
        <v>0</v>
      </c>
      <c r="M7970" s="19">
        <f t="shared" si="1199"/>
        <v>0</v>
      </c>
      <c r="N7970" s="7">
        <f t="shared" si="1200"/>
        <v>0</v>
      </c>
      <c r="O7970" s="7">
        <f t="shared" si="1201"/>
        <v>0</v>
      </c>
      <c r="P7970" s="7" t="s">
        <v>8873</v>
      </c>
      <c r="R7970" s="7"/>
      <c r="S7970" s="47">
        <f t="shared" si="1202"/>
        <v>0</v>
      </c>
      <c r="T7970" s="47">
        <f t="shared" si="1203"/>
        <v>0</v>
      </c>
      <c r="U7970" s="47">
        <f t="shared" si="1204"/>
        <v>183.37</v>
      </c>
      <c r="V7970" s="47">
        <f t="shared" si="1205"/>
        <v>71.5</v>
      </c>
      <c r="W7970" s="11"/>
    </row>
    <row r="7971" spans="1:23" x14ac:dyDescent="0.45">
      <c r="A7971" t="s">
        <v>7976</v>
      </c>
      <c r="B7971">
        <v>103.68</v>
      </c>
      <c r="D7971" s="1" t="str">
        <f>VartojimasGamyba!J7967</f>
        <v>2024-07-28-21</v>
      </c>
      <c r="E7971" s="7">
        <f>VartojimasGamyba!G7967</f>
        <v>0.16700000000000001</v>
      </c>
      <c r="F7971" s="11"/>
      <c r="G7971" s="12">
        <f t="shared" si="1206"/>
        <v>5.4711111111111137</v>
      </c>
      <c r="H7971" s="12">
        <v>0</v>
      </c>
      <c r="I7971" s="12">
        <v>0.18555555555555558</v>
      </c>
      <c r="J7971" s="12">
        <v>0</v>
      </c>
      <c r="K7971" s="12"/>
      <c r="L7971" s="12">
        <f>VartojimasGamyba!H7967</f>
        <v>0</v>
      </c>
      <c r="M7971" s="19">
        <f t="shared" si="1199"/>
        <v>-2.7755575615628914E-17</v>
      </c>
      <c r="N7971" s="7">
        <f t="shared" si="1200"/>
        <v>-5.6613047583198302E-15</v>
      </c>
      <c r="O7971" s="7">
        <f t="shared" si="1201"/>
        <v>-5.6613047583198302E-15</v>
      </c>
      <c r="P7971" s="7">
        <f>SUM(N7950:N7973)</f>
        <v>216.43994666666671</v>
      </c>
      <c r="R7971" s="7"/>
      <c r="S7971" s="47">
        <f t="shared" si="1202"/>
        <v>-2.7755575615628914E-17</v>
      </c>
      <c r="T7971" s="47">
        <f t="shared" si="1203"/>
        <v>0</v>
      </c>
      <c r="U7971" s="47">
        <f t="shared" si="1204"/>
        <v>203.97000000000003</v>
      </c>
      <c r="V7971" s="47">
        <f t="shared" si="1205"/>
        <v>92.100000000000009</v>
      </c>
      <c r="W7971" s="11"/>
    </row>
    <row r="7972" spans="1:23" x14ac:dyDescent="0.45">
      <c r="A7972" t="s">
        <v>7977</v>
      </c>
      <c r="B7972">
        <v>105.67</v>
      </c>
      <c r="D7972" s="1" t="str">
        <f>VartojimasGamyba!J7968</f>
        <v>2024-07-28-22</v>
      </c>
      <c r="E7972" s="7">
        <f>VartojimasGamyba!G7968</f>
        <v>0.16900000000000001</v>
      </c>
      <c r="F7972" s="11"/>
      <c r="G7972" s="12">
        <f t="shared" si="1206"/>
        <v>5.2833333333333359</v>
      </c>
      <c r="H7972" s="12">
        <v>0</v>
      </c>
      <c r="I7972" s="12">
        <v>0.18777777777777779</v>
      </c>
      <c r="J7972" s="12">
        <v>0</v>
      </c>
      <c r="K7972" s="12"/>
      <c r="L7972" s="12">
        <f>VartojimasGamyba!H7968</f>
        <v>0</v>
      </c>
      <c r="M7972" s="19">
        <f t="shared" si="1199"/>
        <v>0</v>
      </c>
      <c r="N7972" s="7">
        <f t="shared" si="1200"/>
        <v>0</v>
      </c>
      <c r="O7972" s="7">
        <f t="shared" si="1201"/>
        <v>0</v>
      </c>
      <c r="P7972" s="7" t="s">
        <v>8872</v>
      </c>
      <c r="R7972" s="7"/>
      <c r="S7972" s="47">
        <f t="shared" si="1202"/>
        <v>0</v>
      </c>
      <c r="T7972" s="47">
        <f t="shared" si="1203"/>
        <v>0</v>
      </c>
      <c r="U7972" s="47">
        <f t="shared" si="1204"/>
        <v>205.96</v>
      </c>
      <c r="V7972" s="47">
        <f t="shared" si="1205"/>
        <v>94.09</v>
      </c>
      <c r="W7972" s="11"/>
    </row>
    <row r="7973" spans="1:23" x14ac:dyDescent="0.45">
      <c r="A7973" t="s">
        <v>7978</v>
      </c>
      <c r="B7973">
        <v>100.05</v>
      </c>
      <c r="D7973" s="1" t="str">
        <f>VartojimasGamyba!J7969</f>
        <v>2024-07-28-23</v>
      </c>
      <c r="E7973" s="7">
        <f>VartojimasGamyba!G7969</f>
        <v>0.255</v>
      </c>
      <c r="F7973" s="11"/>
      <c r="G7973" s="12">
        <f t="shared" si="1206"/>
        <v>5.0000000000000027</v>
      </c>
      <c r="H7973" s="12">
        <v>0</v>
      </c>
      <c r="I7973" s="12">
        <v>0.28333333333333333</v>
      </c>
      <c r="J7973" s="12">
        <v>0</v>
      </c>
      <c r="K7973" s="12"/>
      <c r="L7973" s="12">
        <f>VartojimasGamyba!H7969</f>
        <v>0</v>
      </c>
      <c r="M7973" s="19">
        <f t="shared" si="1199"/>
        <v>0</v>
      </c>
      <c r="N7973" s="7">
        <f t="shared" si="1200"/>
        <v>0</v>
      </c>
      <c r="O7973" s="7">
        <f t="shared" si="1201"/>
        <v>0</v>
      </c>
      <c r="P7973" s="7">
        <f>SUM(O7950:O7973)</f>
        <v>216.43994666666671</v>
      </c>
      <c r="Q7973" s="7">
        <f>SUMPRODUCT(B7950:B7973,E7950:E7973)+SUM(E7950:E7973)*$Z$21-SUMPRODUCT(B7950:B7973,L7950:L7973)+SUM(L7950:L7973)*ABS($Z$20)</f>
        <v>630.07719999999983</v>
      </c>
      <c r="R7973" s="7"/>
      <c r="S7973" s="47">
        <f t="shared" si="1202"/>
        <v>0</v>
      </c>
      <c r="T7973" s="47">
        <f t="shared" si="1203"/>
        <v>0</v>
      </c>
      <c r="U7973" s="47">
        <f t="shared" si="1204"/>
        <v>200.34</v>
      </c>
      <c r="V7973" s="47">
        <f t="shared" si="1205"/>
        <v>88.47</v>
      </c>
      <c r="W7973" s="11">
        <f>IF(P7973&lt;&gt;Q7973,1,0)</f>
        <v>1</v>
      </c>
    </row>
    <row r="7974" spans="1:23" x14ac:dyDescent="0.45">
      <c r="A7974" t="s">
        <v>7979</v>
      </c>
      <c r="B7974">
        <v>50.01</v>
      </c>
      <c r="D7974" s="9" t="str">
        <f>VartojimasGamyba!J7970</f>
        <v>2024-07-29-00</v>
      </c>
      <c r="E7974" s="8">
        <f>VartojimasGamyba!G7970</f>
        <v>0.20100000000000001</v>
      </c>
      <c r="F7974" s="11"/>
      <c r="G7974" s="7">
        <f>G7973+H7974-I7974</f>
        <v>4.7766666666666691</v>
      </c>
      <c r="H7974" s="7">
        <v>0</v>
      </c>
      <c r="I7974" s="7">
        <v>0.22333333333333336</v>
      </c>
      <c r="J7974" s="7">
        <v>0</v>
      </c>
      <c r="L7974" s="7">
        <f>VartojimasGamyba!H7970</f>
        <v>0</v>
      </c>
      <c r="M7974" s="15">
        <f t="shared" si="1199"/>
        <v>0</v>
      </c>
      <c r="N7974" s="7">
        <f t="shared" si="1200"/>
        <v>0</v>
      </c>
      <c r="O7974" s="7">
        <f t="shared" si="1201"/>
        <v>0</v>
      </c>
      <c r="R7974" s="20" t="s">
        <v>8783</v>
      </c>
      <c r="S7974" s="47">
        <f t="shared" si="1202"/>
        <v>0</v>
      </c>
      <c r="T7974" s="47">
        <f t="shared" si="1203"/>
        <v>0</v>
      </c>
      <c r="U7974" s="47">
        <f t="shared" si="1204"/>
        <v>150.30000000000001</v>
      </c>
      <c r="V7974" s="47">
        <f t="shared" si="1205"/>
        <v>38.43</v>
      </c>
      <c r="W7974" s="11"/>
    </row>
    <row r="7975" spans="1:23" x14ac:dyDescent="0.45">
      <c r="A7975" t="s">
        <v>7980</v>
      </c>
      <c r="B7975">
        <v>4.09</v>
      </c>
      <c r="D7975" s="9" t="str">
        <f>VartojimasGamyba!J7971</f>
        <v>2024-07-29-01</v>
      </c>
      <c r="E7975" s="8">
        <f>VartojimasGamyba!G7971</f>
        <v>0.25800000000000001</v>
      </c>
      <c r="F7975" s="11"/>
      <c r="G7975" s="7">
        <f t="shared" ref="G7975:G7997" si="1207">G7974+H7975-I7975</f>
        <v>4.490000000000002</v>
      </c>
      <c r="H7975" s="7">
        <v>0</v>
      </c>
      <c r="I7975" s="7">
        <v>0.28666666666666668</v>
      </c>
      <c r="J7975" s="7">
        <v>0</v>
      </c>
      <c r="L7975" s="7">
        <f>VartojimasGamyba!H7971</f>
        <v>0</v>
      </c>
      <c r="M7975" s="15">
        <f t="shared" si="1199"/>
        <v>0</v>
      </c>
      <c r="N7975" s="7">
        <f t="shared" si="1200"/>
        <v>0</v>
      </c>
      <c r="O7975" s="7">
        <f t="shared" si="1201"/>
        <v>0</v>
      </c>
      <c r="R7975" s="7"/>
      <c r="S7975" s="47">
        <f t="shared" si="1202"/>
        <v>0</v>
      </c>
      <c r="T7975" s="47">
        <f t="shared" si="1203"/>
        <v>0</v>
      </c>
      <c r="U7975" s="47">
        <f t="shared" si="1204"/>
        <v>104.38000000000001</v>
      </c>
      <c r="V7975" s="47">
        <f t="shared" si="1205"/>
        <v>-7.49</v>
      </c>
      <c r="W7975" s="11"/>
    </row>
    <row r="7976" spans="1:23" x14ac:dyDescent="0.45">
      <c r="A7976" t="s">
        <v>7981</v>
      </c>
      <c r="B7976">
        <v>4.0999999999999996</v>
      </c>
      <c r="D7976" s="9" t="str">
        <f>VartojimasGamyba!J7972</f>
        <v>2024-07-29-02</v>
      </c>
      <c r="E7976" s="8">
        <f>VartojimasGamyba!G7972</f>
        <v>0.224</v>
      </c>
      <c r="F7976" s="11"/>
      <c r="G7976" s="7">
        <f t="shared" si="1207"/>
        <v>4.2411111111111133</v>
      </c>
      <c r="H7976" s="7">
        <v>0</v>
      </c>
      <c r="I7976" s="7">
        <v>0.24888888888888891</v>
      </c>
      <c r="J7976" s="7">
        <v>0</v>
      </c>
      <c r="L7976" s="7">
        <f>VartojimasGamyba!H7972</f>
        <v>0</v>
      </c>
      <c r="M7976" s="15">
        <f t="shared" si="1199"/>
        <v>-2.7755575615628914E-17</v>
      </c>
      <c r="N7976" s="7">
        <f t="shared" si="1200"/>
        <v>-2.8974045385155023E-15</v>
      </c>
      <c r="O7976" s="7">
        <f t="shared" si="1201"/>
        <v>-2.8974045385155023E-15</v>
      </c>
      <c r="R7976" s="7"/>
      <c r="S7976" s="47">
        <f t="shared" si="1202"/>
        <v>-2.7755575615628914E-17</v>
      </c>
      <c r="T7976" s="47">
        <f t="shared" si="1203"/>
        <v>0</v>
      </c>
      <c r="U7976" s="47">
        <f t="shared" si="1204"/>
        <v>104.39</v>
      </c>
      <c r="V7976" s="47">
        <f t="shared" si="1205"/>
        <v>-7.48</v>
      </c>
      <c r="W7976" s="11"/>
    </row>
    <row r="7977" spans="1:23" x14ac:dyDescent="0.45">
      <c r="A7977" t="s">
        <v>7982</v>
      </c>
      <c r="B7977">
        <v>4.0999999999999996</v>
      </c>
      <c r="D7977" s="9" t="str">
        <f>VartojimasGamyba!J7973</f>
        <v>2024-07-29-03</v>
      </c>
      <c r="E7977" s="8">
        <f>VartojimasGamyba!G7973</f>
        <v>0.124</v>
      </c>
      <c r="F7977" s="11"/>
      <c r="G7977" s="7">
        <f t="shared" si="1207"/>
        <v>4.1333333333333355</v>
      </c>
      <c r="H7977" s="7">
        <v>0</v>
      </c>
      <c r="I7977" s="7">
        <v>0.10777777777777776</v>
      </c>
      <c r="J7977" s="7">
        <v>0</v>
      </c>
      <c r="L7977" s="7">
        <f>VartojimasGamyba!H7973</f>
        <v>2.7E-2</v>
      </c>
      <c r="M7977" s="15">
        <f t="shared" si="1199"/>
        <v>0</v>
      </c>
      <c r="N7977" s="7">
        <f t="shared" si="1200"/>
        <v>0</v>
      </c>
      <c r="O7977" s="7">
        <f t="shared" si="1201"/>
        <v>0</v>
      </c>
      <c r="R7977" s="7"/>
      <c r="S7977" s="47">
        <f t="shared" si="1202"/>
        <v>0</v>
      </c>
      <c r="T7977" s="47">
        <f t="shared" si="1203"/>
        <v>0</v>
      </c>
      <c r="U7977" s="47">
        <f t="shared" si="1204"/>
        <v>104.39</v>
      </c>
      <c r="V7977" s="47">
        <f t="shared" si="1205"/>
        <v>-7.48</v>
      </c>
      <c r="W7977" s="11"/>
    </row>
    <row r="7978" spans="1:23" x14ac:dyDescent="0.45">
      <c r="A7978" t="s">
        <v>7983</v>
      </c>
      <c r="B7978">
        <v>4.09</v>
      </c>
      <c r="D7978" s="9" t="str">
        <f>VartojimasGamyba!J7974</f>
        <v>2024-07-29-04</v>
      </c>
      <c r="E7978" s="8">
        <f>VartojimasGamyba!G7974</f>
        <v>0.30099999999999999</v>
      </c>
      <c r="F7978" s="11"/>
      <c r="G7978" s="7">
        <f t="shared" si="1207"/>
        <v>3.9100000000000028</v>
      </c>
      <c r="H7978" s="7">
        <v>0</v>
      </c>
      <c r="I7978" s="7">
        <v>0.22333333333333291</v>
      </c>
      <c r="J7978" s="7">
        <v>0</v>
      </c>
      <c r="L7978" s="7">
        <f>VartojimasGamyba!H7974</f>
        <v>0.1</v>
      </c>
      <c r="M7978" s="15">
        <f t="shared" si="1199"/>
        <v>3.6082248300317588E-16</v>
      </c>
      <c r="N7978" s="7">
        <f t="shared" si="1200"/>
        <v>3.7662650775871499E-14</v>
      </c>
      <c r="O7978" s="7">
        <f t="shared" si="1201"/>
        <v>3.7662650775871499E-14</v>
      </c>
      <c r="R7978" s="7"/>
      <c r="S7978" s="47">
        <f t="shared" si="1202"/>
        <v>3.6082248300317588E-16</v>
      </c>
      <c r="T7978" s="47">
        <f t="shared" si="1203"/>
        <v>0</v>
      </c>
      <c r="U7978" s="47">
        <f t="shared" si="1204"/>
        <v>104.38000000000001</v>
      </c>
      <c r="V7978" s="47">
        <f t="shared" si="1205"/>
        <v>-7.49</v>
      </c>
      <c r="W7978" s="11"/>
    </row>
    <row r="7979" spans="1:23" x14ac:dyDescent="0.45">
      <c r="A7979" t="s">
        <v>7984</v>
      </c>
      <c r="B7979">
        <v>4.0999999999999996</v>
      </c>
      <c r="D7979" s="9" t="str">
        <f>VartojimasGamyba!J7975</f>
        <v>2024-07-29-05</v>
      </c>
      <c r="E7979" s="8">
        <f>VartojimasGamyba!G7975</f>
        <v>3.5000000000000003E-2</v>
      </c>
      <c r="F7979" s="11"/>
      <c r="G7979" s="7">
        <f t="shared" si="1207"/>
        <v>4.408000000000003</v>
      </c>
      <c r="H7979" s="7">
        <v>0.49800000000000011</v>
      </c>
      <c r="I7979" s="7">
        <v>0</v>
      </c>
      <c r="J7979" s="7">
        <v>0</v>
      </c>
      <c r="L7979" s="7">
        <f>VartojimasGamyba!H7975</f>
        <v>0.53300000000000003</v>
      </c>
      <c r="M7979" s="15">
        <f t="shared" si="1199"/>
        <v>0</v>
      </c>
      <c r="N7979" s="7">
        <f t="shared" si="1200"/>
        <v>0</v>
      </c>
      <c r="O7979" s="7">
        <f t="shared" si="1201"/>
        <v>0</v>
      </c>
      <c r="R7979" s="7"/>
      <c r="S7979" s="47">
        <f t="shared" si="1202"/>
        <v>0.498</v>
      </c>
      <c r="T7979" s="47">
        <f t="shared" si="1203"/>
        <v>0.498</v>
      </c>
      <c r="U7979" s="47">
        <f t="shared" si="1204"/>
        <v>104.39</v>
      </c>
      <c r="V7979" s="47">
        <f t="shared" si="1205"/>
        <v>-7.48</v>
      </c>
      <c r="W7979" s="11"/>
    </row>
    <row r="7980" spans="1:23" x14ac:dyDescent="0.45">
      <c r="A7980" t="s">
        <v>7985</v>
      </c>
      <c r="B7980">
        <v>50</v>
      </c>
      <c r="D7980" s="9" t="str">
        <f>VartojimasGamyba!J7976</f>
        <v>2024-07-29-06</v>
      </c>
      <c r="E7980" s="8">
        <f>VartojimasGamyba!G7976</f>
        <v>0</v>
      </c>
      <c r="F7980" s="11"/>
      <c r="G7980" s="7">
        <f t="shared" si="1207"/>
        <v>5.3300000000000027</v>
      </c>
      <c r="H7980" s="7">
        <v>0.92200000000000004</v>
      </c>
      <c r="I7980" s="7">
        <v>0</v>
      </c>
      <c r="J7980" s="7">
        <v>0</v>
      </c>
      <c r="L7980" s="7">
        <f>VartojimasGamyba!H7976</f>
        <v>0.92200000000000004</v>
      </c>
      <c r="M7980" s="15">
        <f t="shared" si="1199"/>
        <v>0</v>
      </c>
      <c r="N7980" s="7">
        <f t="shared" si="1200"/>
        <v>0</v>
      </c>
      <c r="O7980" s="7">
        <f t="shared" si="1201"/>
        <v>0</v>
      </c>
      <c r="R7980" s="7"/>
      <c r="S7980" s="47">
        <f t="shared" si="1202"/>
        <v>0.92200000000000004</v>
      </c>
      <c r="T7980" s="47">
        <f t="shared" si="1203"/>
        <v>0.92200000000000004</v>
      </c>
      <c r="U7980" s="47">
        <f t="shared" si="1204"/>
        <v>150.29000000000002</v>
      </c>
      <c r="V7980" s="47">
        <f t="shared" si="1205"/>
        <v>38.42</v>
      </c>
      <c r="W7980" s="11"/>
    </row>
    <row r="7981" spans="1:23" x14ac:dyDescent="0.45">
      <c r="A7981" t="s">
        <v>7986</v>
      </c>
      <c r="B7981">
        <v>110.06</v>
      </c>
      <c r="D7981" s="9" t="str">
        <f>VartojimasGamyba!J7977</f>
        <v>2024-07-29-07</v>
      </c>
      <c r="E7981" s="8">
        <f>VartojimasGamyba!G7977</f>
        <v>0</v>
      </c>
      <c r="F7981" s="11"/>
      <c r="G7981" s="7">
        <f t="shared" si="1207"/>
        <v>5.3300000000000027</v>
      </c>
      <c r="H7981" s="7">
        <v>2.2204460492503131E-16</v>
      </c>
      <c r="I7981" s="7">
        <v>0</v>
      </c>
      <c r="J7981" s="7">
        <v>1.71</v>
      </c>
      <c r="L7981" s="7">
        <f>VartojimasGamyba!H7977</f>
        <v>1.71</v>
      </c>
      <c r="M7981" s="15">
        <f t="shared" si="1199"/>
        <v>0</v>
      </c>
      <c r="N7981" s="7">
        <f t="shared" si="1200"/>
        <v>-168.4008</v>
      </c>
      <c r="O7981" s="7">
        <f t="shared" si="1201"/>
        <v>0</v>
      </c>
      <c r="R7981" s="7"/>
      <c r="S7981" s="47">
        <f t="shared" si="1202"/>
        <v>1.71</v>
      </c>
      <c r="T7981" s="47">
        <f t="shared" si="1203"/>
        <v>1.71</v>
      </c>
      <c r="U7981" s="47">
        <f t="shared" si="1204"/>
        <v>210.35000000000002</v>
      </c>
      <c r="V7981" s="47">
        <f t="shared" si="1205"/>
        <v>98.48</v>
      </c>
      <c r="W7981" s="11"/>
    </row>
    <row r="7982" spans="1:23" x14ac:dyDescent="0.45">
      <c r="A7982" t="s">
        <v>7987</v>
      </c>
      <c r="B7982">
        <v>115.34</v>
      </c>
      <c r="D7982" s="9" t="str">
        <f>VartojimasGamyba!J7978</f>
        <v>2024-07-29-08</v>
      </c>
      <c r="E7982" s="8">
        <f>VartojimasGamyba!G7978</f>
        <v>0</v>
      </c>
      <c r="F7982" s="11"/>
      <c r="G7982" s="7">
        <f t="shared" si="1207"/>
        <v>5.3300000000000027</v>
      </c>
      <c r="H7982" s="7">
        <v>0</v>
      </c>
      <c r="I7982" s="7">
        <v>0</v>
      </c>
      <c r="J7982" s="7">
        <v>2.286</v>
      </c>
      <c r="L7982" s="7">
        <f>VartojimasGamyba!H7978</f>
        <v>2.286</v>
      </c>
      <c r="M7982" s="15">
        <f t="shared" si="1199"/>
        <v>0</v>
      </c>
      <c r="N7982" s="7">
        <f t="shared" si="1200"/>
        <v>-237.19536000000002</v>
      </c>
      <c r="O7982" s="7">
        <f t="shared" si="1201"/>
        <v>0</v>
      </c>
      <c r="R7982" s="7"/>
      <c r="S7982" s="47">
        <f t="shared" si="1202"/>
        <v>2.286</v>
      </c>
      <c r="T7982" s="47">
        <f t="shared" si="1203"/>
        <v>2.286</v>
      </c>
      <c r="U7982" s="47">
        <f t="shared" si="1204"/>
        <v>215.63</v>
      </c>
      <c r="V7982" s="47">
        <f t="shared" si="1205"/>
        <v>103.76</v>
      </c>
      <c r="W7982" s="11"/>
    </row>
    <row r="7983" spans="1:23" x14ac:dyDescent="0.45">
      <c r="A7983" t="s">
        <v>7988</v>
      </c>
      <c r="B7983">
        <v>94.05</v>
      </c>
      <c r="D7983" s="9" t="str">
        <f>VartojimasGamyba!J7979</f>
        <v>2024-07-29-09</v>
      </c>
      <c r="E7983" s="8">
        <f>VartojimasGamyba!G7979</f>
        <v>0</v>
      </c>
      <c r="F7983" s="11"/>
      <c r="G7983" s="7">
        <f t="shared" si="1207"/>
        <v>5.6372222222222215</v>
      </c>
      <c r="H7983" s="7">
        <v>0.30722222222221895</v>
      </c>
      <c r="I7983" s="7">
        <v>0</v>
      </c>
      <c r="J7983" s="7">
        <v>1.543777777777781</v>
      </c>
      <c r="L7983" s="7">
        <f>VartojimasGamyba!H7979</f>
        <v>1.851</v>
      </c>
      <c r="M7983" s="15">
        <f t="shared" si="1199"/>
        <v>0</v>
      </c>
      <c r="N7983" s="7">
        <f t="shared" si="1200"/>
        <v>-127.3153533333336</v>
      </c>
      <c r="O7983" s="7">
        <f t="shared" si="1201"/>
        <v>0</v>
      </c>
      <c r="R7983" s="7"/>
      <c r="S7983" s="47">
        <f t="shared" si="1202"/>
        <v>1.851</v>
      </c>
      <c r="T7983" s="47">
        <f t="shared" si="1203"/>
        <v>1.851</v>
      </c>
      <c r="U7983" s="47">
        <f t="shared" si="1204"/>
        <v>194.34</v>
      </c>
      <c r="V7983" s="47">
        <f t="shared" si="1205"/>
        <v>82.47</v>
      </c>
      <c r="W7983" s="11"/>
    </row>
    <row r="7984" spans="1:23" x14ac:dyDescent="0.45">
      <c r="A7984" t="s">
        <v>7989</v>
      </c>
      <c r="B7984">
        <v>57.47</v>
      </c>
      <c r="D7984" s="9" t="str">
        <f>VartojimasGamyba!J7980</f>
        <v>2024-07-29-10</v>
      </c>
      <c r="E7984" s="8">
        <f>VartojimasGamyba!G7980</f>
        <v>0</v>
      </c>
      <c r="F7984" s="11"/>
      <c r="G7984" s="7">
        <f t="shared" si="1207"/>
        <v>8.1212222222222206</v>
      </c>
      <c r="H7984" s="7">
        <v>2.4839999999999995</v>
      </c>
      <c r="I7984" s="7">
        <v>0</v>
      </c>
      <c r="J7984" s="7">
        <v>0</v>
      </c>
      <c r="L7984" s="7">
        <f>VartojimasGamyba!H7980</f>
        <v>2.484</v>
      </c>
      <c r="M7984" s="15">
        <f t="shared" si="1199"/>
        <v>0</v>
      </c>
      <c r="N7984" s="7">
        <f t="shared" si="1200"/>
        <v>0</v>
      </c>
      <c r="O7984" s="7">
        <f t="shared" si="1201"/>
        <v>0</v>
      </c>
      <c r="R7984" s="7"/>
      <c r="S7984" s="47">
        <f t="shared" si="1202"/>
        <v>2.484</v>
      </c>
      <c r="T7984" s="47">
        <f t="shared" si="1203"/>
        <v>2.484</v>
      </c>
      <c r="U7984" s="47">
        <f t="shared" si="1204"/>
        <v>157.76</v>
      </c>
      <c r="V7984" s="47">
        <f t="shared" si="1205"/>
        <v>45.89</v>
      </c>
      <c r="W7984" s="11"/>
    </row>
    <row r="7985" spans="1:23" x14ac:dyDescent="0.45">
      <c r="A7985" t="s">
        <v>7990</v>
      </c>
      <c r="B7985">
        <v>20.27</v>
      </c>
      <c r="D7985" s="9" t="str">
        <f>VartojimasGamyba!J7981</f>
        <v>2024-07-29-11</v>
      </c>
      <c r="E7985" s="8">
        <f>VartojimasGamyba!G7981</f>
        <v>0.186</v>
      </c>
      <c r="F7985" s="11"/>
      <c r="G7985" s="7">
        <f t="shared" si="1207"/>
        <v>9.4192222222222206</v>
      </c>
      <c r="H7985" s="7">
        <v>1.2980000000000003</v>
      </c>
      <c r="I7985" s="7">
        <v>0</v>
      </c>
      <c r="J7985" s="7">
        <v>0</v>
      </c>
      <c r="L7985" s="7">
        <f>VartojimasGamyba!H7981</f>
        <v>1.484</v>
      </c>
      <c r="M7985" s="15">
        <f t="shared" si="1199"/>
        <v>0</v>
      </c>
      <c r="N7985" s="7">
        <f t="shared" si="1200"/>
        <v>0</v>
      </c>
      <c r="O7985" s="7">
        <f t="shared" si="1201"/>
        <v>0</v>
      </c>
      <c r="R7985" s="7"/>
      <c r="S7985" s="47">
        <f t="shared" si="1202"/>
        <v>1.298</v>
      </c>
      <c r="T7985" s="47">
        <f t="shared" si="1203"/>
        <v>1.298</v>
      </c>
      <c r="U7985" s="47">
        <f t="shared" si="1204"/>
        <v>120.56</v>
      </c>
      <c r="V7985" s="47">
        <f t="shared" si="1205"/>
        <v>8.69</v>
      </c>
      <c r="W7985" s="11"/>
    </row>
    <row r="7986" spans="1:23" x14ac:dyDescent="0.45">
      <c r="A7986" t="s">
        <v>7991</v>
      </c>
      <c r="B7986">
        <v>10.01</v>
      </c>
      <c r="D7986" s="9" t="str">
        <f>VartojimasGamyba!J7982</f>
        <v>2024-07-29-12</v>
      </c>
      <c r="E7986" s="8">
        <f>VartojimasGamyba!G7982</f>
        <v>1.1459999999999999</v>
      </c>
      <c r="F7986" s="11"/>
      <c r="G7986" s="7">
        <f t="shared" si="1207"/>
        <v>8.9347777777777768</v>
      </c>
      <c r="H7986" s="7">
        <v>0</v>
      </c>
      <c r="I7986" s="7">
        <v>0.48444444444444446</v>
      </c>
      <c r="J7986" s="7">
        <v>0</v>
      </c>
      <c r="L7986" s="7">
        <f>VartojimasGamyba!H7982</f>
        <v>0.71</v>
      </c>
      <c r="M7986" s="15">
        <f t="shared" si="1199"/>
        <v>0</v>
      </c>
      <c r="N7986" s="7">
        <f t="shared" si="1200"/>
        <v>0</v>
      </c>
      <c r="O7986" s="7">
        <f t="shared" si="1201"/>
        <v>0</v>
      </c>
      <c r="R7986" s="7"/>
      <c r="S7986" s="47">
        <f t="shared" si="1202"/>
        <v>0</v>
      </c>
      <c r="T7986" s="47">
        <f t="shared" si="1203"/>
        <v>0</v>
      </c>
      <c r="U7986" s="47">
        <f t="shared" si="1204"/>
        <v>110.30000000000001</v>
      </c>
      <c r="V7986" s="47">
        <f t="shared" si="1205"/>
        <v>-1.5700000000000003</v>
      </c>
      <c r="W7986" s="11"/>
    </row>
    <row r="7987" spans="1:23" x14ac:dyDescent="0.45">
      <c r="A7987" t="s">
        <v>7992</v>
      </c>
      <c r="B7987">
        <v>31.69</v>
      </c>
      <c r="D7987" s="9" t="str">
        <f>VartojimasGamyba!J7983</f>
        <v>2024-07-29-13</v>
      </c>
      <c r="E7987" s="8">
        <f>VartojimasGamyba!G7983</f>
        <v>1.1379999999999999</v>
      </c>
      <c r="F7987" s="11"/>
      <c r="G7987" s="7">
        <f t="shared" si="1207"/>
        <v>8.3769999999999989</v>
      </c>
      <c r="H7987" s="7">
        <v>0</v>
      </c>
      <c r="I7987" s="7">
        <v>0.55777777777777782</v>
      </c>
      <c r="J7987" s="7">
        <v>0</v>
      </c>
      <c r="L7987" s="7">
        <f>VartojimasGamyba!H7983</f>
        <v>0.63600000000000001</v>
      </c>
      <c r="M7987" s="15">
        <f t="shared" si="1199"/>
        <v>0</v>
      </c>
      <c r="N7987" s="7">
        <f t="shared" si="1200"/>
        <v>0</v>
      </c>
      <c r="O7987" s="7">
        <f t="shared" si="1201"/>
        <v>0</v>
      </c>
      <c r="R7987" s="7"/>
      <c r="S7987" s="47">
        <f t="shared" si="1202"/>
        <v>0</v>
      </c>
      <c r="T7987" s="47">
        <f t="shared" si="1203"/>
        <v>0</v>
      </c>
      <c r="U7987" s="47">
        <f t="shared" si="1204"/>
        <v>131.98000000000002</v>
      </c>
      <c r="V7987" s="47">
        <f t="shared" si="1205"/>
        <v>20.11</v>
      </c>
      <c r="W7987" s="11"/>
    </row>
    <row r="7988" spans="1:23" x14ac:dyDescent="0.45">
      <c r="A7988" t="s">
        <v>7993</v>
      </c>
      <c r="B7988">
        <v>88.11</v>
      </c>
      <c r="D7988" s="9" t="str">
        <f>VartojimasGamyba!J7984</f>
        <v>2024-07-29-14</v>
      </c>
      <c r="E7988" s="8">
        <f>VartojimasGamyba!G7984</f>
        <v>1.3680000000000001</v>
      </c>
      <c r="F7988" s="11"/>
      <c r="G7988" s="7">
        <f t="shared" si="1207"/>
        <v>7.0758888888888878</v>
      </c>
      <c r="H7988" s="7">
        <v>0</v>
      </c>
      <c r="I7988" s="7">
        <v>1.3011111111111111</v>
      </c>
      <c r="J7988" s="7">
        <v>0</v>
      </c>
      <c r="L7988" s="7">
        <f>VartojimasGamyba!H7984</f>
        <v>0.19700000000000001</v>
      </c>
      <c r="M7988" s="15">
        <f t="shared" si="1199"/>
        <v>0</v>
      </c>
      <c r="N7988" s="7">
        <f t="shared" si="1200"/>
        <v>0</v>
      </c>
      <c r="O7988" s="7">
        <f t="shared" si="1201"/>
        <v>0</v>
      </c>
      <c r="R7988" s="7"/>
      <c r="S7988" s="47">
        <f t="shared" si="1202"/>
        <v>0</v>
      </c>
      <c r="T7988" s="47">
        <f t="shared" si="1203"/>
        <v>0</v>
      </c>
      <c r="U7988" s="47">
        <f t="shared" si="1204"/>
        <v>188.4</v>
      </c>
      <c r="V7988" s="47">
        <f t="shared" si="1205"/>
        <v>76.53</v>
      </c>
      <c r="W7988" s="11"/>
    </row>
    <row r="7989" spans="1:23" x14ac:dyDescent="0.45">
      <c r="A7989" t="s">
        <v>7994</v>
      </c>
      <c r="B7989">
        <v>27.36</v>
      </c>
      <c r="D7989" s="9" t="str">
        <f>VartojimasGamyba!J7985</f>
        <v>2024-07-29-15</v>
      </c>
      <c r="E7989" s="8">
        <f>VartojimasGamyba!G7985</f>
        <v>0.13800000000000001</v>
      </c>
      <c r="F7989" s="11"/>
      <c r="G7989" s="7">
        <f t="shared" si="1207"/>
        <v>7.2188888888888876</v>
      </c>
      <c r="H7989" s="7">
        <v>0.14300000000000004</v>
      </c>
      <c r="I7989" s="7">
        <v>0</v>
      </c>
      <c r="J7989" s="7">
        <v>0</v>
      </c>
      <c r="L7989" s="7">
        <f>VartojimasGamyba!H7985</f>
        <v>0.28100000000000003</v>
      </c>
      <c r="M7989" s="15">
        <f t="shared" si="1199"/>
        <v>0</v>
      </c>
      <c r="N7989" s="7">
        <f t="shared" si="1200"/>
        <v>0</v>
      </c>
      <c r="O7989" s="7">
        <f t="shared" si="1201"/>
        <v>0</v>
      </c>
      <c r="R7989" s="7"/>
      <c r="S7989" s="47">
        <f t="shared" si="1202"/>
        <v>0.14300000000000002</v>
      </c>
      <c r="T7989" s="47">
        <f t="shared" si="1203"/>
        <v>0.14300000000000002</v>
      </c>
      <c r="U7989" s="47">
        <f t="shared" si="1204"/>
        <v>127.65</v>
      </c>
      <c r="V7989" s="47">
        <f t="shared" si="1205"/>
        <v>15.78</v>
      </c>
      <c r="W7989" s="11"/>
    </row>
    <row r="7990" spans="1:23" x14ac:dyDescent="0.45">
      <c r="A7990" t="s">
        <v>7995</v>
      </c>
      <c r="B7990">
        <v>4.0999999999999996</v>
      </c>
      <c r="D7990" s="9" t="str">
        <f>VartojimasGamyba!J7986</f>
        <v>2024-07-29-16</v>
      </c>
      <c r="E7990" s="8">
        <f>VartojimasGamyba!G7986</f>
        <v>0.191</v>
      </c>
      <c r="F7990" s="11"/>
      <c r="G7990" s="7">
        <f t="shared" si="1207"/>
        <v>7.1944444444444429</v>
      </c>
      <c r="H7990" s="7">
        <v>0</v>
      </c>
      <c r="I7990" s="7">
        <v>2.4444444444444435E-2</v>
      </c>
      <c r="J7990" s="7">
        <v>0</v>
      </c>
      <c r="L7990" s="7">
        <f>VartojimasGamyba!H7986</f>
        <v>0.16900000000000001</v>
      </c>
      <c r="M7990" s="15">
        <f t="shared" si="1199"/>
        <v>0</v>
      </c>
      <c r="N7990" s="7">
        <f t="shared" si="1200"/>
        <v>0</v>
      </c>
      <c r="O7990" s="7">
        <f t="shared" si="1201"/>
        <v>0</v>
      </c>
      <c r="R7990" s="7"/>
      <c r="S7990" s="47">
        <f t="shared" si="1202"/>
        <v>0</v>
      </c>
      <c r="T7990" s="47">
        <f t="shared" si="1203"/>
        <v>0</v>
      </c>
      <c r="U7990" s="47">
        <f t="shared" si="1204"/>
        <v>104.39</v>
      </c>
      <c r="V7990" s="47">
        <f t="shared" si="1205"/>
        <v>-7.48</v>
      </c>
      <c r="W7990" s="11"/>
    </row>
    <row r="7991" spans="1:23" x14ac:dyDescent="0.45">
      <c r="A7991" t="s">
        <v>7996</v>
      </c>
      <c r="B7991">
        <v>12.89</v>
      </c>
      <c r="D7991" s="9" t="str">
        <f>VartojimasGamyba!J7987</f>
        <v>2024-07-29-17</v>
      </c>
      <c r="E7991" s="8">
        <f>VartojimasGamyba!G7987</f>
        <v>0.28299999999999997</v>
      </c>
      <c r="F7991" s="11"/>
      <c r="G7991" s="7">
        <f t="shared" si="1207"/>
        <v>6.9566666666666652</v>
      </c>
      <c r="H7991" s="7">
        <v>0</v>
      </c>
      <c r="I7991" s="7">
        <v>0.2377777777777777</v>
      </c>
      <c r="J7991" s="7">
        <v>0</v>
      </c>
      <c r="L7991" s="7">
        <f>VartojimasGamyba!H7987</f>
        <v>6.9000000000000006E-2</v>
      </c>
      <c r="M7991" s="15">
        <f t="shared" si="1199"/>
        <v>0</v>
      </c>
      <c r="N7991" s="7">
        <f t="shared" si="1200"/>
        <v>0</v>
      </c>
      <c r="O7991" s="7">
        <f t="shared" si="1201"/>
        <v>0</v>
      </c>
      <c r="R7991" s="7"/>
      <c r="S7991" s="47">
        <f t="shared" si="1202"/>
        <v>0</v>
      </c>
      <c r="T7991" s="47">
        <f t="shared" si="1203"/>
        <v>0</v>
      </c>
      <c r="U7991" s="47">
        <f t="shared" si="1204"/>
        <v>113.18</v>
      </c>
      <c r="V7991" s="47">
        <f t="shared" si="1205"/>
        <v>1.3100000000000005</v>
      </c>
      <c r="W7991" s="11"/>
    </row>
    <row r="7992" spans="1:23" x14ac:dyDescent="0.45">
      <c r="A7992" t="s">
        <v>7997</v>
      </c>
      <c r="B7992">
        <v>60.19</v>
      </c>
      <c r="D7992" s="9" t="str">
        <f>VartojimasGamyba!J7988</f>
        <v>2024-07-29-18</v>
      </c>
      <c r="E7992" s="8">
        <f>VartojimasGamyba!G7988</f>
        <v>0.33500000000000002</v>
      </c>
      <c r="F7992" s="11"/>
      <c r="G7992" s="7">
        <f t="shared" si="1207"/>
        <v>6.5933333333333319</v>
      </c>
      <c r="H7992" s="7">
        <v>0</v>
      </c>
      <c r="I7992" s="7">
        <v>0.36333333333333334</v>
      </c>
      <c r="J7992" s="7">
        <v>0</v>
      </c>
      <c r="L7992" s="7">
        <f>VartojimasGamyba!H7988</f>
        <v>8.0000000000000002E-3</v>
      </c>
      <c r="M7992" s="15">
        <f t="shared" si="1199"/>
        <v>0</v>
      </c>
      <c r="N7992" s="7">
        <f t="shared" si="1200"/>
        <v>0</v>
      </c>
      <c r="O7992" s="7">
        <f t="shared" si="1201"/>
        <v>0</v>
      </c>
      <c r="R7992" s="7"/>
      <c r="S7992" s="47">
        <f t="shared" si="1202"/>
        <v>0</v>
      </c>
      <c r="T7992" s="47">
        <f t="shared" si="1203"/>
        <v>0</v>
      </c>
      <c r="U7992" s="47">
        <f t="shared" si="1204"/>
        <v>160.48000000000002</v>
      </c>
      <c r="V7992" s="47">
        <f t="shared" si="1205"/>
        <v>48.61</v>
      </c>
      <c r="W7992" s="11"/>
    </row>
    <row r="7993" spans="1:23" x14ac:dyDescent="0.45">
      <c r="A7993" t="s">
        <v>7998</v>
      </c>
      <c r="B7993">
        <v>91.42</v>
      </c>
      <c r="D7993" s="9" t="str">
        <f>VartojimasGamyba!J7989</f>
        <v>2024-07-29-19</v>
      </c>
      <c r="E7993" s="8">
        <f>VartojimasGamyba!G7989</f>
        <v>0.35199999999999998</v>
      </c>
      <c r="F7993" s="11"/>
      <c r="G7993" s="7">
        <f t="shared" si="1207"/>
        <v>6.202222222222221</v>
      </c>
      <c r="H7993" s="7">
        <v>0</v>
      </c>
      <c r="I7993" s="7">
        <v>0.39111111111111108</v>
      </c>
      <c r="J7993" s="7">
        <v>0</v>
      </c>
      <c r="L7993" s="7">
        <f>VartojimasGamyba!H7989</f>
        <v>0</v>
      </c>
      <c r="M7993" s="15">
        <f t="shared" si="1199"/>
        <v>0</v>
      </c>
      <c r="N7993" s="7">
        <f t="shared" si="1200"/>
        <v>0</v>
      </c>
      <c r="O7993" s="7">
        <f t="shared" si="1201"/>
        <v>0</v>
      </c>
      <c r="R7993" s="7"/>
      <c r="S7993" s="47">
        <f t="shared" si="1202"/>
        <v>0</v>
      </c>
      <c r="T7993" s="47">
        <f t="shared" si="1203"/>
        <v>0</v>
      </c>
      <c r="U7993" s="47">
        <f t="shared" si="1204"/>
        <v>191.71</v>
      </c>
      <c r="V7993" s="47">
        <f t="shared" si="1205"/>
        <v>79.84</v>
      </c>
      <c r="W7993" s="11"/>
    </row>
    <row r="7994" spans="1:23" x14ac:dyDescent="0.45">
      <c r="A7994" t="s">
        <v>7999</v>
      </c>
      <c r="B7994">
        <v>120.07</v>
      </c>
      <c r="D7994" s="9" t="str">
        <f>VartojimasGamyba!J7990</f>
        <v>2024-07-29-20</v>
      </c>
      <c r="E7994" s="8">
        <f>VartojimasGamyba!G7990</f>
        <v>0.25900000000000001</v>
      </c>
      <c r="F7994" s="11"/>
      <c r="G7994" s="7">
        <f t="shared" si="1207"/>
        <v>5.9144444444444435</v>
      </c>
      <c r="H7994" s="7">
        <v>0</v>
      </c>
      <c r="I7994" s="7">
        <v>0.2877777777777778</v>
      </c>
      <c r="J7994" s="7">
        <v>0</v>
      </c>
      <c r="L7994" s="7">
        <f>VartojimasGamyba!H7990</f>
        <v>0</v>
      </c>
      <c r="M7994" s="15">
        <f t="shared" si="1199"/>
        <v>0</v>
      </c>
      <c r="N7994" s="7">
        <f t="shared" si="1200"/>
        <v>0</v>
      </c>
      <c r="O7994" s="7">
        <f t="shared" si="1201"/>
        <v>0</v>
      </c>
      <c r="P7994" s="7" t="s">
        <v>8873</v>
      </c>
      <c r="R7994" s="7"/>
      <c r="S7994" s="47">
        <f t="shared" si="1202"/>
        <v>0</v>
      </c>
      <c r="T7994" s="47">
        <f t="shared" si="1203"/>
        <v>0</v>
      </c>
      <c r="U7994" s="47">
        <f t="shared" si="1204"/>
        <v>220.36</v>
      </c>
      <c r="V7994" s="47">
        <f t="shared" si="1205"/>
        <v>108.49</v>
      </c>
      <c r="W7994" s="11"/>
    </row>
    <row r="7995" spans="1:23" x14ac:dyDescent="0.45">
      <c r="A7995" t="s">
        <v>8000</v>
      </c>
      <c r="B7995">
        <v>154.84</v>
      </c>
      <c r="D7995" s="9" t="str">
        <f>VartojimasGamyba!J7991</f>
        <v>2024-07-29-21</v>
      </c>
      <c r="E7995" s="8">
        <f>VartojimasGamyba!G7991</f>
        <v>0.33600000000000002</v>
      </c>
      <c r="F7995" s="11"/>
      <c r="G7995" s="7">
        <f t="shared" si="1207"/>
        <v>5.5411111111111104</v>
      </c>
      <c r="H7995" s="7">
        <v>0</v>
      </c>
      <c r="I7995" s="7">
        <v>0.37333333333333335</v>
      </c>
      <c r="J7995" s="7">
        <v>0</v>
      </c>
      <c r="L7995" s="7">
        <f>VartojimasGamyba!H7991</f>
        <v>0</v>
      </c>
      <c r="M7995" s="15">
        <f t="shared" si="1199"/>
        <v>0</v>
      </c>
      <c r="N7995" s="7">
        <f t="shared" si="1200"/>
        <v>0</v>
      </c>
      <c r="O7995" s="7">
        <f t="shared" si="1201"/>
        <v>0</v>
      </c>
      <c r="P7995" s="7">
        <f>SUM(N7974:N7997)</f>
        <v>-532.91151333333357</v>
      </c>
      <c r="R7995" s="7"/>
      <c r="S7995" s="47">
        <f t="shared" si="1202"/>
        <v>0</v>
      </c>
      <c r="T7995" s="47">
        <f t="shared" si="1203"/>
        <v>0</v>
      </c>
      <c r="U7995" s="47">
        <f t="shared" si="1204"/>
        <v>255.13</v>
      </c>
      <c r="V7995" s="47">
        <f t="shared" si="1205"/>
        <v>143.26</v>
      </c>
      <c r="W7995" s="11"/>
    </row>
    <row r="7996" spans="1:23" x14ac:dyDescent="0.45">
      <c r="A7996" t="s">
        <v>8001</v>
      </c>
      <c r="B7996">
        <v>115.09</v>
      </c>
      <c r="D7996" s="9" t="str">
        <f>VartojimasGamyba!J7992</f>
        <v>2024-07-29-22</v>
      </c>
      <c r="E7996" s="8">
        <f>VartojimasGamyba!G7992</f>
        <v>0.25600000000000001</v>
      </c>
      <c r="F7996" s="11"/>
      <c r="G7996" s="7">
        <f t="shared" si="1207"/>
        <v>5.2566666666666659</v>
      </c>
      <c r="H7996" s="7">
        <v>0</v>
      </c>
      <c r="I7996" s="7">
        <v>0.28444444444444444</v>
      </c>
      <c r="J7996" s="7">
        <v>0</v>
      </c>
      <c r="L7996" s="7">
        <f>VartojimasGamyba!H7992</f>
        <v>0</v>
      </c>
      <c r="M7996" s="15">
        <f t="shared" si="1199"/>
        <v>0</v>
      </c>
      <c r="N7996" s="7">
        <f t="shared" si="1200"/>
        <v>0</v>
      </c>
      <c r="O7996" s="7">
        <f t="shared" si="1201"/>
        <v>0</v>
      </c>
      <c r="P7996" s="7" t="s">
        <v>8872</v>
      </c>
      <c r="R7996" s="7"/>
      <c r="S7996" s="47">
        <f t="shared" si="1202"/>
        <v>0</v>
      </c>
      <c r="T7996" s="47">
        <f t="shared" si="1203"/>
        <v>0</v>
      </c>
      <c r="U7996" s="47">
        <f t="shared" si="1204"/>
        <v>215.38</v>
      </c>
      <c r="V7996" s="47">
        <f t="shared" si="1205"/>
        <v>103.51</v>
      </c>
      <c r="W7996" s="11"/>
    </row>
    <row r="7997" spans="1:23" x14ac:dyDescent="0.45">
      <c r="A7997" t="s">
        <v>8002</v>
      </c>
      <c r="B7997">
        <v>105.22</v>
      </c>
      <c r="D7997" s="9" t="str">
        <f>VartojimasGamyba!J7993</f>
        <v>2024-07-29-23</v>
      </c>
      <c r="E7997" s="8">
        <f>VartojimasGamyba!G7993</f>
        <v>0.23100000000000001</v>
      </c>
      <c r="F7997" s="11"/>
      <c r="G7997" s="7">
        <f t="shared" si="1207"/>
        <v>4.9999999999999991</v>
      </c>
      <c r="H7997" s="7">
        <v>0</v>
      </c>
      <c r="I7997" s="7">
        <v>0.25666666666666665</v>
      </c>
      <c r="J7997" s="7">
        <v>0</v>
      </c>
      <c r="L7997" s="7">
        <f>VartojimasGamyba!H7993</f>
        <v>0</v>
      </c>
      <c r="M7997" s="15">
        <f t="shared" si="1199"/>
        <v>2.7755575615628914E-17</v>
      </c>
      <c r="N7997" s="7">
        <f t="shared" si="1200"/>
        <v>5.7040483447678978E-15</v>
      </c>
      <c r="O7997" s="7">
        <f t="shared" si="1201"/>
        <v>5.7040483447678978E-15</v>
      </c>
      <c r="P7997" s="7">
        <f>SUM(O7974:O7997)</f>
        <v>4.0469294582123892E-14</v>
      </c>
      <c r="Q7997" s="7">
        <f>SUMPRODUCT(B7974:B7997,E7974:E7997)-SUMPRODUCT(B7974:B7997,L7974:L7997)</f>
        <v>-518.77778000000012</v>
      </c>
      <c r="R7997" s="7"/>
      <c r="S7997" s="47">
        <f t="shared" si="1202"/>
        <v>2.7755575615628914E-17</v>
      </c>
      <c r="T7997" s="47">
        <f t="shared" si="1203"/>
        <v>0</v>
      </c>
      <c r="U7997" s="47">
        <f t="shared" si="1204"/>
        <v>205.51</v>
      </c>
      <c r="V7997" s="47">
        <f t="shared" si="1205"/>
        <v>93.64</v>
      </c>
      <c r="W7997" s="11">
        <f>IF(P7997&lt;&gt;Q7997,1,0)</f>
        <v>1</v>
      </c>
    </row>
    <row r="7998" spans="1:23" x14ac:dyDescent="0.45">
      <c r="A7998" t="s">
        <v>8003</v>
      </c>
      <c r="B7998">
        <v>90.2</v>
      </c>
      <c r="D7998" s="1" t="str">
        <f>VartojimasGamyba!J7994</f>
        <v>2024-07-30-00</v>
      </c>
      <c r="E7998" s="7">
        <f>VartojimasGamyba!G7994</f>
        <v>0.33900000000000002</v>
      </c>
      <c r="F7998" s="11"/>
      <c r="G7998" s="12">
        <f>G7997+H7998-I7998</f>
        <v>3.7636666666666727</v>
      </c>
      <c r="H7998" s="12">
        <v>7.7369999999999877</v>
      </c>
      <c r="I7998" s="12">
        <v>8.973333333333315</v>
      </c>
      <c r="J7998" s="12">
        <v>0</v>
      </c>
      <c r="K7998" s="12"/>
      <c r="L7998" s="12">
        <f>VartojimasGamyba!H7994</f>
        <v>0</v>
      </c>
      <c r="M7998" s="19">
        <f t="shared" si="1199"/>
        <v>3.5527136788005009E-15</v>
      </c>
      <c r="N7998" s="7">
        <f t="shared" si="1200"/>
        <v>6.7675642867470745E-13</v>
      </c>
      <c r="O7998" s="7">
        <f t="shared" si="1201"/>
        <v>6.7675642867470745E-13</v>
      </c>
      <c r="R7998" s="20" t="s">
        <v>8783</v>
      </c>
      <c r="S7998" s="47">
        <f t="shared" si="1202"/>
        <v>3.5527136788005009E-15</v>
      </c>
      <c r="T7998" s="47">
        <f t="shared" si="1203"/>
        <v>0</v>
      </c>
      <c r="U7998" s="47">
        <f t="shared" si="1204"/>
        <v>190.49</v>
      </c>
      <c r="V7998" s="47">
        <f t="shared" si="1205"/>
        <v>78.62</v>
      </c>
      <c r="W7998" s="11"/>
    </row>
    <row r="7999" spans="1:23" x14ac:dyDescent="0.45">
      <c r="A7999" t="s">
        <v>8004</v>
      </c>
      <c r="B7999">
        <v>69.02</v>
      </c>
      <c r="D7999" s="1" t="str">
        <f>VartojimasGamyba!J7995</f>
        <v>2024-07-30-01</v>
      </c>
      <c r="E7999" s="7">
        <f>VartojimasGamyba!G7995</f>
        <v>0.21299999999999999</v>
      </c>
      <c r="F7999" s="11"/>
      <c r="G7999" s="12">
        <f t="shared" ref="G7999:G8021" si="1208">G7998+H7999-I7999</f>
        <v>2.5506666666666735</v>
      </c>
      <c r="H7999" s="12">
        <v>8.7870000000000008</v>
      </c>
      <c r="I7999" s="12">
        <v>10</v>
      </c>
      <c r="J7999" s="12">
        <v>0</v>
      </c>
      <c r="K7999" s="12"/>
      <c r="L7999" s="12">
        <f>VartojimasGamyba!H7995</f>
        <v>0</v>
      </c>
      <c r="M7999" s="19">
        <f t="shared" si="1199"/>
        <v>0</v>
      </c>
      <c r="N7999" s="7">
        <f t="shared" si="1200"/>
        <v>0</v>
      </c>
      <c r="O7999" s="7">
        <f t="shared" si="1201"/>
        <v>0</v>
      </c>
      <c r="R7999" s="7"/>
      <c r="S7999" s="47">
        <f t="shared" si="1202"/>
        <v>0</v>
      </c>
      <c r="T7999" s="47">
        <f t="shared" si="1203"/>
        <v>0</v>
      </c>
      <c r="U7999" s="47">
        <f t="shared" si="1204"/>
        <v>169.31</v>
      </c>
      <c r="V7999" s="47">
        <f t="shared" si="1205"/>
        <v>57.44</v>
      </c>
      <c r="W7999" s="11"/>
    </row>
    <row r="8000" spans="1:23" x14ac:dyDescent="0.45">
      <c r="A8000" t="s">
        <v>8005</v>
      </c>
      <c r="B8000">
        <v>75.28</v>
      </c>
      <c r="D8000" s="1" t="str">
        <f>VartojimasGamyba!J7996</f>
        <v>2024-07-30-02</v>
      </c>
      <c r="E8000" s="7">
        <f>VartojimasGamyba!G7996</f>
        <v>0.25600000000000001</v>
      </c>
      <c r="F8000" s="11"/>
      <c r="G8000" s="12">
        <f t="shared" si="1208"/>
        <v>1.2946666666666733</v>
      </c>
      <c r="H8000" s="12">
        <v>8.7439999999999998</v>
      </c>
      <c r="I8000" s="12">
        <v>10</v>
      </c>
      <c r="J8000" s="12">
        <v>0</v>
      </c>
      <c r="K8000" s="12"/>
      <c r="L8000" s="12">
        <f>VartojimasGamyba!H7996</f>
        <v>0</v>
      </c>
      <c r="M8000" s="19">
        <f t="shared" si="1199"/>
        <v>0</v>
      </c>
      <c r="N8000" s="7">
        <f t="shared" si="1200"/>
        <v>0</v>
      </c>
      <c r="O8000" s="7">
        <f t="shared" si="1201"/>
        <v>0</v>
      </c>
      <c r="R8000" s="7"/>
      <c r="S8000" s="47">
        <f t="shared" si="1202"/>
        <v>0</v>
      </c>
      <c r="T8000" s="47">
        <f t="shared" si="1203"/>
        <v>0</v>
      </c>
      <c r="U8000" s="47">
        <f t="shared" si="1204"/>
        <v>175.57</v>
      </c>
      <c r="V8000" s="47">
        <f t="shared" si="1205"/>
        <v>63.7</v>
      </c>
      <c r="W8000" s="11"/>
    </row>
    <row r="8001" spans="1:23" x14ac:dyDescent="0.45">
      <c r="A8001" t="s">
        <v>8006</v>
      </c>
      <c r="B8001">
        <v>78.459999999999994</v>
      </c>
      <c r="D8001" s="1" t="str">
        <f>VartojimasGamyba!J7997</f>
        <v>2024-07-30-03</v>
      </c>
      <c r="E8001" s="7">
        <f>VartojimasGamyba!G7997</f>
        <v>0.154</v>
      </c>
      <c r="F8001" s="11"/>
      <c r="G8001" s="12">
        <f t="shared" si="1208"/>
        <v>1.1580000000000066</v>
      </c>
      <c r="H8001" s="12">
        <v>0</v>
      </c>
      <c r="I8001" s="12">
        <v>0.13666666666666663</v>
      </c>
      <c r="J8001" s="12">
        <v>0</v>
      </c>
      <c r="K8001" s="12"/>
      <c r="L8001" s="12">
        <f>VartojimasGamyba!H7997</f>
        <v>3.1E-2</v>
      </c>
      <c r="M8001" s="19">
        <f t="shared" si="1199"/>
        <v>2.7755575615628914E-17</v>
      </c>
      <c r="N8001" s="7">
        <f t="shared" si="1200"/>
        <v>4.9613091412936683E-15</v>
      </c>
      <c r="O8001" s="7">
        <f t="shared" si="1201"/>
        <v>4.9613091412936683E-15</v>
      </c>
      <c r="R8001" s="7"/>
      <c r="S8001" s="47">
        <f t="shared" si="1202"/>
        <v>2.7755575615628914E-17</v>
      </c>
      <c r="T8001" s="47">
        <f t="shared" si="1203"/>
        <v>0</v>
      </c>
      <c r="U8001" s="47">
        <f t="shared" si="1204"/>
        <v>178.75</v>
      </c>
      <c r="V8001" s="47">
        <f t="shared" si="1205"/>
        <v>66.88</v>
      </c>
      <c r="W8001" s="11"/>
    </row>
    <row r="8002" spans="1:23" x14ac:dyDescent="0.45">
      <c r="A8002" t="s">
        <v>8007</v>
      </c>
      <c r="B8002">
        <v>82.77</v>
      </c>
      <c r="D8002" s="1" t="str">
        <f>VartojimasGamyba!J7998</f>
        <v>2024-07-30-04</v>
      </c>
      <c r="E8002" s="7">
        <f>VartojimasGamyba!G7998</f>
        <v>0.04</v>
      </c>
      <c r="F8002" s="11"/>
      <c r="G8002" s="12">
        <f t="shared" si="1208"/>
        <v>1.1580000000000075</v>
      </c>
      <c r="H8002" s="12">
        <v>8.8817841970012523E-16</v>
      </c>
      <c r="I8002" s="12">
        <v>0</v>
      </c>
      <c r="J8002" s="12">
        <v>0.20199999999999999</v>
      </c>
      <c r="K8002" s="12"/>
      <c r="L8002" s="12">
        <f>VartojimasGamyba!H7998</f>
        <v>0.24199999999999999</v>
      </c>
      <c r="M8002" s="19">
        <f t="shared" si="1199"/>
        <v>8.8817841970012523E-16</v>
      </c>
      <c r="N8002" s="7">
        <f t="shared" si="1200"/>
        <v>-14.380379999999835</v>
      </c>
      <c r="O8002" s="7">
        <f t="shared" si="1201"/>
        <v>1.6258994151030493E-13</v>
      </c>
      <c r="R8002" s="7"/>
      <c r="S8002" s="47">
        <f t="shared" si="1202"/>
        <v>0.20200000000000087</v>
      </c>
      <c r="T8002" s="47">
        <f t="shared" si="1203"/>
        <v>0.20199999999999999</v>
      </c>
      <c r="U8002" s="47">
        <f t="shared" si="1204"/>
        <v>183.06</v>
      </c>
      <c r="V8002" s="47">
        <f t="shared" si="1205"/>
        <v>71.19</v>
      </c>
      <c r="W8002" s="11"/>
    </row>
    <row r="8003" spans="1:23" x14ac:dyDescent="0.45">
      <c r="A8003" t="s">
        <v>8008</v>
      </c>
      <c r="B8003">
        <v>87.44</v>
      </c>
      <c r="D8003" s="1" t="str">
        <f>VartojimasGamyba!J7999</f>
        <v>2024-07-30-05</v>
      </c>
      <c r="E8003" s="7">
        <f>VartojimasGamyba!G7999</f>
        <v>8.6999999999999994E-2</v>
      </c>
      <c r="F8003" s="11"/>
      <c r="G8003" s="12">
        <f t="shared" si="1208"/>
        <v>1.1580000000000075</v>
      </c>
      <c r="H8003" s="12">
        <v>0</v>
      </c>
      <c r="I8003" s="12">
        <v>1.1102230246251565E-16</v>
      </c>
      <c r="J8003" s="12">
        <v>0.90100000000000002</v>
      </c>
      <c r="K8003" s="12"/>
      <c r="L8003" s="12">
        <f>VartojimasGamyba!H7999</f>
        <v>0.98799999999999999</v>
      </c>
      <c r="M8003" s="19">
        <f t="shared" si="1199"/>
        <v>0</v>
      </c>
      <c r="N8003" s="7">
        <f t="shared" si="1200"/>
        <v>-68.349860000000007</v>
      </c>
      <c r="O8003" s="7">
        <f t="shared" si="1201"/>
        <v>0</v>
      </c>
      <c r="R8003" s="7"/>
      <c r="S8003" s="47">
        <f t="shared" si="1202"/>
        <v>0.90100000000000002</v>
      </c>
      <c r="T8003" s="47">
        <f t="shared" si="1203"/>
        <v>0.90100000000000002</v>
      </c>
      <c r="U8003" s="47">
        <f t="shared" si="1204"/>
        <v>187.73000000000002</v>
      </c>
      <c r="V8003" s="47">
        <f t="shared" si="1205"/>
        <v>75.86</v>
      </c>
      <c r="W8003" s="11"/>
    </row>
    <row r="8004" spans="1:23" x14ac:dyDescent="0.45">
      <c r="A8004" t="s">
        <v>8009</v>
      </c>
      <c r="B8004">
        <v>100.45</v>
      </c>
      <c r="D8004" s="1" t="str">
        <f>VartojimasGamyba!J8000</f>
        <v>2024-07-30-06</v>
      </c>
      <c r="E8004" s="7">
        <f>VartojimasGamyba!G8000</f>
        <v>0</v>
      </c>
      <c r="F8004" s="11"/>
      <c r="G8004" s="12">
        <f t="shared" si="1208"/>
        <v>1.1580000000000075</v>
      </c>
      <c r="H8004" s="12">
        <v>0</v>
      </c>
      <c r="I8004" s="12">
        <v>0</v>
      </c>
      <c r="J8004" s="12">
        <v>2.0720000000000001</v>
      </c>
      <c r="K8004" s="12"/>
      <c r="L8004" s="12">
        <f>VartojimasGamyba!H8000</f>
        <v>2.0720000000000001</v>
      </c>
      <c r="M8004" s="19">
        <f t="shared" si="1199"/>
        <v>0</v>
      </c>
      <c r="N8004" s="7">
        <f t="shared" si="1200"/>
        <v>-184.13864000000001</v>
      </c>
      <c r="O8004" s="7">
        <f t="shared" si="1201"/>
        <v>0</v>
      </c>
      <c r="R8004" s="7"/>
      <c r="S8004" s="47">
        <f t="shared" si="1202"/>
        <v>2.0720000000000001</v>
      </c>
      <c r="T8004" s="47">
        <f t="shared" si="1203"/>
        <v>2.0720000000000001</v>
      </c>
      <c r="U8004" s="47">
        <f t="shared" si="1204"/>
        <v>200.74</v>
      </c>
      <c r="V8004" s="47">
        <f t="shared" si="1205"/>
        <v>88.87</v>
      </c>
      <c r="W8004" s="11"/>
    </row>
    <row r="8005" spans="1:23" x14ac:dyDescent="0.45">
      <c r="A8005" t="s">
        <v>8010</v>
      </c>
      <c r="B8005">
        <v>114.38</v>
      </c>
      <c r="D8005" s="1" t="str">
        <f>VartojimasGamyba!J8001</f>
        <v>2024-07-30-07</v>
      </c>
      <c r="E8005" s="7">
        <f>VartojimasGamyba!G8001</f>
        <v>0.41499999999999998</v>
      </c>
      <c r="F8005" s="11"/>
      <c r="G8005" s="12">
        <f t="shared" si="1208"/>
        <v>1.1580000000000075</v>
      </c>
      <c r="H8005" s="12">
        <v>0</v>
      </c>
      <c r="I8005" s="12">
        <v>0</v>
      </c>
      <c r="J8005" s="12">
        <v>2.1539999999999999</v>
      </c>
      <c r="K8005" s="12"/>
      <c r="L8005" s="12">
        <f>VartojimasGamyba!H8001</f>
        <v>2.569</v>
      </c>
      <c r="M8005" s="19">
        <f t="shared" si="1199"/>
        <v>0</v>
      </c>
      <c r="N8005" s="7">
        <f t="shared" si="1200"/>
        <v>-221.43119999999999</v>
      </c>
      <c r="O8005" s="7">
        <f t="shared" si="1201"/>
        <v>0</v>
      </c>
      <c r="R8005" s="7"/>
      <c r="S8005" s="47">
        <f t="shared" si="1202"/>
        <v>2.1539999999999999</v>
      </c>
      <c r="T8005" s="47">
        <f t="shared" si="1203"/>
        <v>2.1539999999999999</v>
      </c>
      <c r="U8005" s="47">
        <f t="shared" si="1204"/>
        <v>214.67000000000002</v>
      </c>
      <c r="V8005" s="47">
        <f t="shared" si="1205"/>
        <v>102.8</v>
      </c>
      <c r="W8005" s="11"/>
    </row>
    <row r="8006" spans="1:23" x14ac:dyDescent="0.45">
      <c r="A8006" t="s">
        <v>8011</v>
      </c>
      <c r="B8006">
        <v>113.27</v>
      </c>
      <c r="D8006" s="1" t="str">
        <f>VartojimasGamyba!J8002</f>
        <v>2024-07-30-08</v>
      </c>
      <c r="E8006" s="7">
        <f>VartojimasGamyba!G8002</f>
        <v>1.091</v>
      </c>
      <c r="F8006" s="11"/>
      <c r="G8006" s="12">
        <f t="shared" si="1208"/>
        <v>1.1580000000000075</v>
      </c>
      <c r="H8006" s="12">
        <v>2.7755575615628914E-17</v>
      </c>
      <c r="I8006" s="12">
        <v>0</v>
      </c>
      <c r="J8006" s="12">
        <v>1.3680000000000001</v>
      </c>
      <c r="K8006" s="12"/>
      <c r="L8006" s="12">
        <f>VartojimasGamyba!H8002</f>
        <v>2.4590000000000001</v>
      </c>
      <c r="M8006" s="19">
        <f t="shared" si="1199"/>
        <v>0</v>
      </c>
      <c r="N8006" s="7">
        <f t="shared" si="1200"/>
        <v>-139.11192</v>
      </c>
      <c r="O8006" s="7">
        <f t="shared" si="1201"/>
        <v>0</v>
      </c>
      <c r="R8006" s="7"/>
      <c r="S8006" s="47">
        <f t="shared" si="1202"/>
        <v>1.3680000000000001</v>
      </c>
      <c r="T8006" s="47">
        <f t="shared" si="1203"/>
        <v>1.3680000000000001</v>
      </c>
      <c r="U8006" s="47">
        <f t="shared" si="1204"/>
        <v>213.56</v>
      </c>
      <c r="V8006" s="47">
        <f t="shared" si="1205"/>
        <v>101.69</v>
      </c>
      <c r="W8006" s="11"/>
    </row>
    <row r="8007" spans="1:23" x14ac:dyDescent="0.45">
      <c r="A8007" t="s">
        <v>8012</v>
      </c>
      <c r="B8007">
        <v>98.78</v>
      </c>
      <c r="D8007" s="1" t="str">
        <f>VartojimasGamyba!J8003</f>
        <v>2024-07-30-09</v>
      </c>
      <c r="E8007" s="7">
        <f>VartojimasGamyba!G8003</f>
        <v>1.0149999999999999</v>
      </c>
      <c r="F8007" s="11"/>
      <c r="G8007" s="12">
        <f t="shared" si="1208"/>
        <v>1.1580000000000075</v>
      </c>
      <c r="H8007" s="12">
        <v>0</v>
      </c>
      <c r="I8007" s="12">
        <v>0</v>
      </c>
      <c r="J8007" s="12">
        <v>1.7070000000000001</v>
      </c>
      <c r="K8007" s="12"/>
      <c r="L8007" s="12">
        <f>VartojimasGamyba!H8003</f>
        <v>2.722</v>
      </c>
      <c r="M8007" s="19">
        <f t="shared" ref="M8007:M8070" si="1209">E8007+H8007-I8007*$J$2+J8007-L8007</f>
        <v>0</v>
      </c>
      <c r="N8007" s="7">
        <f t="shared" ref="N8007:N8070" si="1210">M8007*U8007-J8007*V8007</f>
        <v>-148.85040000000001</v>
      </c>
      <c r="O8007" s="7">
        <f t="shared" ref="O8007:O8070" si="1211">(M8007)*(B8007+$Z$21)</f>
        <v>0</v>
      </c>
      <c r="R8007" s="7"/>
      <c r="S8007" s="47">
        <f t="shared" ref="S8007:S8070" si="1212">M8007+IF((L8007-E8007)&gt;0,(L8007-E8007),0)</f>
        <v>1.7070000000000001</v>
      </c>
      <c r="T8007" s="47">
        <f t="shared" ref="T8007:T8070" si="1213">IF(L8007-E8007&lt;0,0,L8007-E8007)</f>
        <v>1.7070000000000001</v>
      </c>
      <c r="U8007" s="47">
        <f t="shared" ref="U8007:U8070" si="1214">B8007+$Z$21</f>
        <v>199.07</v>
      </c>
      <c r="V8007" s="47">
        <f t="shared" ref="V8007:V8070" si="1215">B8007+$Z$20</f>
        <v>87.2</v>
      </c>
      <c r="W8007" s="11"/>
    </row>
    <row r="8008" spans="1:23" x14ac:dyDescent="0.45">
      <c r="A8008" t="s">
        <v>8013</v>
      </c>
      <c r="B8008">
        <v>66.16</v>
      </c>
      <c r="D8008" s="1" t="str">
        <f>VartojimasGamyba!J8004</f>
        <v>2024-07-30-10</v>
      </c>
      <c r="E8008" s="7">
        <f>VartojimasGamyba!G8004</f>
        <v>1.734</v>
      </c>
      <c r="F8008" s="11"/>
      <c r="G8008" s="12">
        <f t="shared" si="1208"/>
        <v>0</v>
      </c>
      <c r="H8008" s="12">
        <v>8.8420000000000005</v>
      </c>
      <c r="I8008" s="12">
        <v>10</v>
      </c>
      <c r="J8008" s="12">
        <v>0</v>
      </c>
      <c r="K8008" s="12"/>
      <c r="L8008" s="12">
        <f>VartojimasGamyba!H8004</f>
        <v>1.5760000000000001</v>
      </c>
      <c r="M8008" s="19">
        <f t="shared" si="1209"/>
        <v>0</v>
      </c>
      <c r="N8008" s="7">
        <f t="shared" si="1210"/>
        <v>0</v>
      </c>
      <c r="O8008" s="7">
        <f t="shared" si="1211"/>
        <v>0</v>
      </c>
      <c r="R8008" s="7"/>
      <c r="S8008" s="47">
        <f t="shared" si="1212"/>
        <v>0</v>
      </c>
      <c r="T8008" s="47">
        <f t="shared" si="1213"/>
        <v>0</v>
      </c>
      <c r="U8008" s="47">
        <f t="shared" si="1214"/>
        <v>166.45</v>
      </c>
      <c r="V8008" s="47">
        <f t="shared" si="1215"/>
        <v>54.58</v>
      </c>
      <c r="W8008" s="11"/>
    </row>
    <row r="8009" spans="1:23" x14ac:dyDescent="0.45">
      <c r="A8009" t="s">
        <v>8014</v>
      </c>
      <c r="B8009">
        <v>37.520000000000003</v>
      </c>
      <c r="D8009" s="1" t="str">
        <f>VartojimasGamyba!J8005</f>
        <v>2024-07-30-11</v>
      </c>
      <c r="E8009" s="7">
        <f>VartojimasGamyba!G8005</f>
        <v>0.55300000000000005</v>
      </c>
      <c r="F8009" s="11"/>
      <c r="G8009" s="12">
        <f t="shared" si="1208"/>
        <v>2.2204460492503131E-16</v>
      </c>
      <c r="H8009" s="12">
        <v>2.2204460492503131E-16</v>
      </c>
      <c r="I8009" s="12">
        <v>0</v>
      </c>
      <c r="J8009" s="12">
        <v>2.6470000000000002</v>
      </c>
      <c r="K8009" s="12"/>
      <c r="L8009" s="12">
        <f>VartojimasGamyba!H8005</f>
        <v>3.2</v>
      </c>
      <c r="M8009" s="19">
        <f t="shared" si="1209"/>
        <v>0</v>
      </c>
      <c r="N8009" s="7">
        <f t="shared" si="1210"/>
        <v>-68.663180000000025</v>
      </c>
      <c r="O8009" s="7">
        <f t="shared" si="1211"/>
        <v>0</v>
      </c>
      <c r="R8009" s="7"/>
      <c r="S8009" s="47">
        <f t="shared" si="1212"/>
        <v>2.6470000000000002</v>
      </c>
      <c r="T8009" s="47">
        <f t="shared" si="1213"/>
        <v>2.6470000000000002</v>
      </c>
      <c r="U8009" s="47">
        <f t="shared" si="1214"/>
        <v>137.81</v>
      </c>
      <c r="V8009" s="47">
        <f t="shared" si="1215"/>
        <v>25.940000000000005</v>
      </c>
      <c r="W8009" s="11"/>
    </row>
    <row r="8010" spans="1:23" x14ac:dyDescent="0.45">
      <c r="A8010" t="s">
        <v>8015</v>
      </c>
      <c r="B8010">
        <v>7.84</v>
      </c>
      <c r="D8010" s="1" t="str">
        <f>VartojimasGamyba!J8006</f>
        <v>2024-07-30-12</v>
      </c>
      <c r="E8010" s="7">
        <f>VartojimasGamyba!G8006</f>
        <v>0</v>
      </c>
      <c r="F8010" s="11"/>
      <c r="G8010" s="12">
        <f t="shared" si="1208"/>
        <v>3.173333333333332</v>
      </c>
      <c r="H8010" s="12">
        <v>10</v>
      </c>
      <c r="I8010" s="12">
        <v>6.826666666666668</v>
      </c>
      <c r="J8010" s="12">
        <v>0</v>
      </c>
      <c r="K8010" s="12"/>
      <c r="L8010" s="12">
        <f>VartojimasGamyba!H8006</f>
        <v>3.8559999999999999</v>
      </c>
      <c r="M8010" s="19">
        <f t="shared" si="1209"/>
        <v>0</v>
      </c>
      <c r="N8010" s="7">
        <f t="shared" si="1210"/>
        <v>0</v>
      </c>
      <c r="O8010" s="7">
        <f t="shared" si="1211"/>
        <v>0</v>
      </c>
      <c r="R8010" s="7"/>
      <c r="S8010" s="47">
        <f t="shared" si="1212"/>
        <v>3.8559999999999999</v>
      </c>
      <c r="T8010" s="47">
        <f t="shared" si="1213"/>
        <v>3.8559999999999999</v>
      </c>
      <c r="U8010" s="47">
        <f t="shared" si="1214"/>
        <v>108.13000000000001</v>
      </c>
      <c r="V8010" s="47">
        <f t="shared" si="1215"/>
        <v>-3.74</v>
      </c>
      <c r="W8010" s="11"/>
    </row>
    <row r="8011" spans="1:23" x14ac:dyDescent="0.45">
      <c r="A8011" t="s">
        <v>8016</v>
      </c>
      <c r="B8011">
        <v>1.0900000000000001</v>
      </c>
      <c r="D8011" s="1" t="str">
        <f>VartojimasGamyba!J8007</f>
        <v>2024-07-30-13</v>
      </c>
      <c r="E8011" s="7">
        <f>VartojimasGamyba!G8007</f>
        <v>0</v>
      </c>
      <c r="F8011" s="11"/>
      <c r="G8011" s="12">
        <f t="shared" si="1208"/>
        <v>5.6566666666666645</v>
      </c>
      <c r="H8011" s="12">
        <v>10</v>
      </c>
      <c r="I8011" s="12">
        <v>7.5166666666666675</v>
      </c>
      <c r="J8011" s="12">
        <v>0</v>
      </c>
      <c r="K8011" s="12"/>
      <c r="L8011" s="12">
        <f>VartojimasGamyba!H8007</f>
        <v>3.2349999999999999</v>
      </c>
      <c r="M8011" s="19">
        <f t="shared" si="1209"/>
        <v>0</v>
      </c>
      <c r="N8011" s="7">
        <f t="shared" si="1210"/>
        <v>0</v>
      </c>
      <c r="O8011" s="7">
        <f t="shared" si="1211"/>
        <v>0</v>
      </c>
      <c r="R8011" s="7"/>
      <c r="S8011" s="47">
        <f t="shared" si="1212"/>
        <v>3.2349999999999999</v>
      </c>
      <c r="T8011" s="47">
        <f t="shared" si="1213"/>
        <v>3.2349999999999999</v>
      </c>
      <c r="U8011" s="47">
        <f t="shared" si="1214"/>
        <v>101.38000000000001</v>
      </c>
      <c r="V8011" s="47">
        <f t="shared" si="1215"/>
        <v>-10.49</v>
      </c>
      <c r="W8011" s="11"/>
    </row>
    <row r="8012" spans="1:23" x14ac:dyDescent="0.45">
      <c r="A8012" t="s">
        <v>8017</v>
      </c>
      <c r="B8012">
        <v>0.01</v>
      </c>
      <c r="D8012" s="1" t="str">
        <f>VartojimasGamyba!J8008</f>
        <v>2024-07-30-14</v>
      </c>
      <c r="E8012" s="7">
        <f>VartojimasGamyba!G8008</f>
        <v>0</v>
      </c>
      <c r="F8012" s="11"/>
      <c r="G8012" s="12">
        <f t="shared" si="1208"/>
        <v>8.1172222222222175</v>
      </c>
      <c r="H8012" s="12">
        <v>2.7250000000000076</v>
      </c>
      <c r="I8012" s="12">
        <v>0.26444444444445336</v>
      </c>
      <c r="J8012" s="12">
        <v>0</v>
      </c>
      <c r="K8012" s="12"/>
      <c r="L8012" s="12">
        <f>VartojimasGamyba!H8008</f>
        <v>2.4870000000000001</v>
      </c>
      <c r="M8012" s="19">
        <f t="shared" si="1209"/>
        <v>0</v>
      </c>
      <c r="N8012" s="7">
        <f t="shared" si="1210"/>
        <v>0</v>
      </c>
      <c r="O8012" s="7">
        <f t="shared" si="1211"/>
        <v>0</v>
      </c>
      <c r="R8012" s="7"/>
      <c r="S8012" s="47">
        <f t="shared" si="1212"/>
        <v>2.4870000000000001</v>
      </c>
      <c r="T8012" s="47">
        <f t="shared" si="1213"/>
        <v>2.4870000000000001</v>
      </c>
      <c r="U8012" s="47">
        <f t="shared" si="1214"/>
        <v>100.30000000000001</v>
      </c>
      <c r="V8012" s="47">
        <f t="shared" si="1215"/>
        <v>-11.57</v>
      </c>
      <c r="W8012" s="11"/>
    </row>
    <row r="8013" spans="1:23" x14ac:dyDescent="0.45">
      <c r="A8013" t="s">
        <v>8018</v>
      </c>
      <c r="B8013">
        <v>1.74</v>
      </c>
      <c r="D8013" s="1" t="str">
        <f>VartojimasGamyba!J8009</f>
        <v>2024-07-30-15</v>
      </c>
      <c r="E8013" s="7">
        <f>VartojimasGamyba!G8009</f>
        <v>7.3999999999999996E-2</v>
      </c>
      <c r="F8013" s="11"/>
      <c r="G8013" s="12">
        <f t="shared" si="1208"/>
        <v>8.4061111111111071</v>
      </c>
      <c r="H8013" s="12">
        <v>10</v>
      </c>
      <c r="I8013" s="12">
        <v>9.7111111111111104</v>
      </c>
      <c r="J8013" s="12">
        <v>0</v>
      </c>
      <c r="K8013" s="12"/>
      <c r="L8013" s="12">
        <f>VartojimasGamyba!H8009</f>
        <v>1.3340000000000001</v>
      </c>
      <c r="M8013" s="19">
        <f t="shared" si="1209"/>
        <v>0</v>
      </c>
      <c r="N8013" s="7">
        <f t="shared" si="1210"/>
        <v>0</v>
      </c>
      <c r="O8013" s="7">
        <f t="shared" si="1211"/>
        <v>0</v>
      </c>
      <c r="R8013" s="7"/>
      <c r="S8013" s="47">
        <f t="shared" si="1212"/>
        <v>1.26</v>
      </c>
      <c r="T8013" s="47">
        <f t="shared" si="1213"/>
        <v>1.26</v>
      </c>
      <c r="U8013" s="47">
        <f t="shared" si="1214"/>
        <v>102.03</v>
      </c>
      <c r="V8013" s="47">
        <f t="shared" si="1215"/>
        <v>-9.84</v>
      </c>
      <c r="W8013" s="11"/>
    </row>
    <row r="8014" spans="1:23" x14ac:dyDescent="0.45">
      <c r="A8014" t="s">
        <v>8019</v>
      </c>
      <c r="B8014">
        <v>14.03</v>
      </c>
      <c r="D8014" s="1" t="str">
        <f>VartojimasGamyba!J8010</f>
        <v>2024-07-30-16</v>
      </c>
      <c r="E8014" s="7">
        <f>VartojimasGamyba!G8010</f>
        <v>0.33700000000000002</v>
      </c>
      <c r="F8014" s="11"/>
      <c r="G8014" s="12">
        <f t="shared" si="1208"/>
        <v>8.4061111111111071</v>
      </c>
      <c r="H8014" s="12">
        <v>0</v>
      </c>
      <c r="I8014" s="12">
        <v>0</v>
      </c>
      <c r="J8014" s="12">
        <v>0.38699999999999996</v>
      </c>
      <c r="K8014" s="12"/>
      <c r="L8014" s="12">
        <f>VartojimasGamyba!H8010</f>
        <v>0.72399999999999998</v>
      </c>
      <c r="M8014" s="19">
        <f t="shared" si="1209"/>
        <v>0</v>
      </c>
      <c r="N8014" s="7">
        <f t="shared" si="1210"/>
        <v>-0.9481499999999996</v>
      </c>
      <c r="O8014" s="7">
        <f t="shared" si="1211"/>
        <v>0</v>
      </c>
      <c r="R8014" s="7"/>
      <c r="S8014" s="47">
        <f t="shared" si="1212"/>
        <v>0.38699999999999996</v>
      </c>
      <c r="T8014" s="47">
        <f t="shared" si="1213"/>
        <v>0.38699999999999996</v>
      </c>
      <c r="U8014" s="47">
        <f t="shared" si="1214"/>
        <v>114.32000000000001</v>
      </c>
      <c r="V8014" s="47">
        <f t="shared" si="1215"/>
        <v>2.4499999999999993</v>
      </c>
      <c r="W8014" s="11"/>
    </row>
    <row r="8015" spans="1:23" x14ac:dyDescent="0.45">
      <c r="A8015" t="s">
        <v>8020</v>
      </c>
      <c r="B8015">
        <v>33.340000000000003</v>
      </c>
      <c r="D8015" s="1" t="str">
        <f>VartojimasGamyba!J8011</f>
        <v>2024-07-30-17</v>
      </c>
      <c r="E8015" s="7">
        <f>VartojimasGamyba!G8011</f>
        <v>7.0999999999999994E-2</v>
      </c>
      <c r="F8015" s="11"/>
      <c r="G8015" s="12">
        <f t="shared" si="1208"/>
        <v>7.4061111111111089</v>
      </c>
      <c r="H8015" s="12">
        <v>9</v>
      </c>
      <c r="I8015" s="12">
        <v>10</v>
      </c>
      <c r="J8015" s="12">
        <v>0.05</v>
      </c>
      <c r="K8015" s="12"/>
      <c r="L8015" s="12">
        <f>VartojimasGamyba!H8011</f>
        <v>0.121</v>
      </c>
      <c r="M8015" s="19">
        <f t="shared" si="1209"/>
        <v>-2.6367796834847468E-16</v>
      </c>
      <c r="N8015" s="7">
        <f t="shared" si="1210"/>
        <v>-1.0880000000000356</v>
      </c>
      <c r="O8015" s="7">
        <f t="shared" si="1211"/>
        <v>-3.5235286910406668E-14</v>
      </c>
      <c r="R8015" s="7"/>
      <c r="S8015" s="47">
        <f t="shared" si="1212"/>
        <v>4.9999999999999739E-2</v>
      </c>
      <c r="T8015" s="47">
        <f t="shared" si="1213"/>
        <v>0.05</v>
      </c>
      <c r="U8015" s="47">
        <f t="shared" si="1214"/>
        <v>133.63</v>
      </c>
      <c r="V8015" s="47">
        <f t="shared" si="1215"/>
        <v>21.760000000000005</v>
      </c>
      <c r="W8015" s="11"/>
    </row>
    <row r="8016" spans="1:23" x14ac:dyDescent="0.45">
      <c r="A8016" t="s">
        <v>8021</v>
      </c>
      <c r="B8016">
        <v>79.540000000000006</v>
      </c>
      <c r="D8016" s="1" t="str">
        <f>VartojimasGamyba!J8012</f>
        <v>2024-07-30-18</v>
      </c>
      <c r="E8016" s="7">
        <f>VartojimasGamyba!G8012</f>
        <v>0.32300000000000001</v>
      </c>
      <c r="F8016" s="11"/>
      <c r="G8016" s="12">
        <f t="shared" si="1208"/>
        <v>6.0911111111111076</v>
      </c>
      <c r="H8016" s="12">
        <v>8.6849999999999987</v>
      </c>
      <c r="I8016" s="12">
        <v>10</v>
      </c>
      <c r="J8016" s="12">
        <v>0</v>
      </c>
      <c r="K8016" s="12"/>
      <c r="L8016" s="12">
        <f>VartojimasGamyba!H8012</f>
        <v>8.0000000000000002E-3</v>
      </c>
      <c r="M8016" s="19">
        <f t="shared" si="1209"/>
        <v>-8.81239525796218E-16</v>
      </c>
      <c r="N8016" s="7">
        <f t="shared" si="1210"/>
        <v>-1.5847330392393388E-13</v>
      </c>
      <c r="O8016" s="7">
        <f t="shared" si="1211"/>
        <v>-1.5847330392393388E-13</v>
      </c>
      <c r="R8016" s="7"/>
      <c r="S8016" s="47">
        <f t="shared" si="1212"/>
        <v>-8.81239525796218E-16</v>
      </c>
      <c r="T8016" s="47">
        <f t="shared" si="1213"/>
        <v>0</v>
      </c>
      <c r="U8016" s="47">
        <f t="shared" si="1214"/>
        <v>179.83</v>
      </c>
      <c r="V8016" s="47">
        <f t="shared" si="1215"/>
        <v>67.960000000000008</v>
      </c>
      <c r="W8016" s="11"/>
    </row>
    <row r="8017" spans="1:23" x14ac:dyDescent="0.45">
      <c r="A8017" t="s">
        <v>8022</v>
      </c>
      <c r="B8017">
        <v>101.53</v>
      </c>
      <c r="D8017" s="1" t="str">
        <f>VartojimasGamyba!J8013</f>
        <v>2024-07-30-19</v>
      </c>
      <c r="E8017" s="7">
        <f>VartojimasGamyba!G8013</f>
        <v>0.36699999999999999</v>
      </c>
      <c r="F8017" s="11"/>
      <c r="G8017" s="12">
        <f t="shared" si="1208"/>
        <v>5.68333333333333</v>
      </c>
      <c r="H8017" s="12">
        <v>0</v>
      </c>
      <c r="I8017" s="12">
        <v>0.40777777777777779</v>
      </c>
      <c r="J8017" s="12">
        <v>0</v>
      </c>
      <c r="K8017" s="12"/>
      <c r="L8017" s="12">
        <f>VartojimasGamyba!H8013</f>
        <v>0</v>
      </c>
      <c r="M8017" s="19">
        <f t="shared" si="1209"/>
        <v>-5.5511151231257827E-17</v>
      </c>
      <c r="N8017" s="7">
        <f t="shared" si="1210"/>
        <v>-1.1203260541492454E-14</v>
      </c>
      <c r="O8017" s="7">
        <f t="shared" si="1211"/>
        <v>-1.1203260541492454E-14</v>
      </c>
      <c r="R8017" s="7"/>
      <c r="S8017" s="47">
        <f t="shared" si="1212"/>
        <v>-5.5511151231257827E-17</v>
      </c>
      <c r="T8017" s="47">
        <f t="shared" si="1213"/>
        <v>0</v>
      </c>
      <c r="U8017" s="47">
        <f t="shared" si="1214"/>
        <v>201.82</v>
      </c>
      <c r="V8017" s="47">
        <f t="shared" si="1215"/>
        <v>89.95</v>
      </c>
      <c r="W8017" s="11"/>
    </row>
    <row r="8018" spans="1:23" x14ac:dyDescent="0.45">
      <c r="A8018" t="s">
        <v>8023</v>
      </c>
      <c r="B8018">
        <v>153.09</v>
      </c>
      <c r="D8018" s="1" t="str">
        <f>VartojimasGamyba!J8014</f>
        <v>2024-07-30-20</v>
      </c>
      <c r="E8018" s="7">
        <f>VartojimasGamyba!G8014</f>
        <v>0.159</v>
      </c>
      <c r="F8018" s="11"/>
      <c r="G8018" s="12">
        <f t="shared" si="1208"/>
        <v>5.5066666666666633</v>
      </c>
      <c r="H8018" s="12">
        <v>0</v>
      </c>
      <c r="I8018" s="12">
        <v>0.17666666666666667</v>
      </c>
      <c r="J8018" s="12">
        <v>0</v>
      </c>
      <c r="K8018" s="12"/>
      <c r="L8018" s="12">
        <f>VartojimasGamyba!H8014</f>
        <v>0</v>
      </c>
      <c r="M8018" s="19">
        <f t="shared" si="1209"/>
        <v>0</v>
      </c>
      <c r="N8018" s="7">
        <f t="shared" si="1210"/>
        <v>0</v>
      </c>
      <c r="O8018" s="7">
        <f t="shared" si="1211"/>
        <v>0</v>
      </c>
      <c r="P8018" s="7" t="s">
        <v>8873</v>
      </c>
      <c r="R8018" s="7"/>
      <c r="S8018" s="47">
        <f t="shared" si="1212"/>
        <v>0</v>
      </c>
      <c r="T8018" s="47">
        <f t="shared" si="1213"/>
        <v>0</v>
      </c>
      <c r="U8018" s="47">
        <f t="shared" si="1214"/>
        <v>253.38</v>
      </c>
      <c r="V8018" s="47">
        <f t="shared" si="1215"/>
        <v>141.51</v>
      </c>
      <c r="W8018" s="11"/>
    </row>
    <row r="8019" spans="1:23" x14ac:dyDescent="0.45">
      <c r="A8019" t="s">
        <v>8024</v>
      </c>
      <c r="B8019">
        <v>210.15</v>
      </c>
      <c r="D8019" s="1" t="str">
        <f>VartojimasGamyba!J8015</f>
        <v>2024-07-30-21</v>
      </c>
      <c r="E8019" s="7">
        <f>VartojimasGamyba!G8015</f>
        <v>0.20699999999999999</v>
      </c>
      <c r="F8019" s="11"/>
      <c r="G8019" s="12">
        <f t="shared" si="1208"/>
        <v>5.2766666666666628</v>
      </c>
      <c r="H8019" s="12">
        <v>0</v>
      </c>
      <c r="I8019" s="12">
        <v>0.23</v>
      </c>
      <c r="J8019" s="12">
        <v>0</v>
      </c>
      <c r="K8019" s="12"/>
      <c r="L8019" s="12">
        <f>VartojimasGamyba!H8015</f>
        <v>0</v>
      </c>
      <c r="M8019" s="19">
        <f t="shared" si="1209"/>
        <v>-2.7755575615628914E-17</v>
      </c>
      <c r="N8019" s="7">
        <f t="shared" si="1210"/>
        <v>-8.6164408941158398E-15</v>
      </c>
      <c r="O8019" s="7">
        <f t="shared" si="1211"/>
        <v>-8.6164408941158398E-15</v>
      </c>
      <c r="P8019" s="7">
        <f>SUM(N7998:N8021)</f>
        <v>-846.96172999999942</v>
      </c>
      <c r="R8019" s="7"/>
      <c r="S8019" s="47">
        <f t="shared" si="1212"/>
        <v>-2.7755575615628914E-17</v>
      </c>
      <c r="T8019" s="47">
        <f t="shared" si="1213"/>
        <v>0</v>
      </c>
      <c r="U8019" s="47">
        <f t="shared" si="1214"/>
        <v>310.44</v>
      </c>
      <c r="V8019" s="47">
        <f t="shared" si="1215"/>
        <v>198.57</v>
      </c>
      <c r="W8019" s="11"/>
    </row>
    <row r="8020" spans="1:23" x14ac:dyDescent="0.45">
      <c r="A8020" t="s">
        <v>8025</v>
      </c>
      <c r="B8020">
        <v>151.62</v>
      </c>
      <c r="D8020" s="1" t="str">
        <f>VartojimasGamyba!J8016</f>
        <v>2024-07-30-22</v>
      </c>
      <c r="E8020" s="7">
        <f>VartojimasGamyba!G8016</f>
        <v>0.13800000000000001</v>
      </c>
      <c r="F8020" s="11"/>
      <c r="G8020" s="12">
        <f t="shared" si="1208"/>
        <v>5.1233333333333295</v>
      </c>
      <c r="H8020" s="12">
        <v>0</v>
      </c>
      <c r="I8020" s="12">
        <v>0.15333333333333335</v>
      </c>
      <c r="J8020" s="12">
        <v>0</v>
      </c>
      <c r="K8020" s="12"/>
      <c r="L8020" s="12">
        <f>VartojimasGamyba!H8016</f>
        <v>0</v>
      </c>
      <c r="M8020" s="19">
        <f t="shared" si="1209"/>
        <v>0</v>
      </c>
      <c r="N8020" s="7">
        <f t="shared" si="1210"/>
        <v>0</v>
      </c>
      <c r="O8020" s="7">
        <f t="shared" si="1211"/>
        <v>0</v>
      </c>
      <c r="P8020" s="7" t="s">
        <v>8872</v>
      </c>
      <c r="R8020" s="7"/>
      <c r="S8020" s="47">
        <f t="shared" si="1212"/>
        <v>0</v>
      </c>
      <c r="T8020" s="47">
        <f t="shared" si="1213"/>
        <v>0</v>
      </c>
      <c r="U8020" s="47">
        <f t="shared" si="1214"/>
        <v>251.91000000000003</v>
      </c>
      <c r="V8020" s="47">
        <f t="shared" si="1215"/>
        <v>140.04</v>
      </c>
      <c r="W8020" s="11"/>
    </row>
    <row r="8021" spans="1:23" x14ac:dyDescent="0.45">
      <c r="A8021" t="s">
        <v>8026</v>
      </c>
      <c r="B8021">
        <v>118.84</v>
      </c>
      <c r="D8021" s="1" t="str">
        <f>VartojimasGamyba!J8017</f>
        <v>2024-07-30-23</v>
      </c>
      <c r="E8021" s="7">
        <f>VartojimasGamyba!G8017</f>
        <v>0.111</v>
      </c>
      <c r="F8021" s="11"/>
      <c r="G8021" s="12">
        <f t="shared" si="1208"/>
        <v>4.9999999999999964</v>
      </c>
      <c r="H8021" s="12">
        <v>0</v>
      </c>
      <c r="I8021" s="12">
        <v>0.12333333333333334</v>
      </c>
      <c r="J8021" s="12">
        <v>0</v>
      </c>
      <c r="K8021" s="12"/>
      <c r="L8021" s="12">
        <f>VartojimasGamyba!H8017</f>
        <v>0</v>
      </c>
      <c r="M8021" s="19">
        <f t="shared" si="1209"/>
        <v>0</v>
      </c>
      <c r="N8021" s="7">
        <f t="shared" si="1210"/>
        <v>0</v>
      </c>
      <c r="O8021" s="7">
        <f t="shared" si="1211"/>
        <v>0</v>
      </c>
      <c r="P8021" s="7">
        <f>SUM(O7998:O8021)</f>
        <v>6.3077938705635716E-13</v>
      </c>
      <c r="Q8021" s="7">
        <f>SUMPRODUCT(B7998:B8021,E7998:E8021)+SUM(E7998:E8021)*$Z$21-SUMPRODUCT(B7998:B8021,L7998:L8021)+SUM(L7998:L8021)*ABS($Z$20)</f>
        <v>323.4754200000001</v>
      </c>
      <c r="R8021" s="7"/>
      <c r="S8021" s="47">
        <f t="shared" si="1212"/>
        <v>0</v>
      </c>
      <c r="T8021" s="47">
        <f t="shared" si="1213"/>
        <v>0</v>
      </c>
      <c r="U8021" s="47">
        <f t="shared" si="1214"/>
        <v>219.13</v>
      </c>
      <c r="V8021" s="47">
        <f t="shared" si="1215"/>
        <v>107.26</v>
      </c>
      <c r="W8021" s="11">
        <f>IF(P8021&lt;&gt;Q8021,1,0)</f>
        <v>1</v>
      </c>
    </row>
    <row r="8022" spans="1:23" x14ac:dyDescent="0.45">
      <c r="A8022" t="s">
        <v>8027</v>
      </c>
      <c r="B8022">
        <v>99.04</v>
      </c>
      <c r="D8022" s="9" t="str">
        <f>VartojimasGamyba!J8018</f>
        <v>2024-07-31-00</v>
      </c>
      <c r="E8022" s="8">
        <f>VartojimasGamyba!G8018</f>
        <v>0.17499999999999999</v>
      </c>
      <c r="F8022" s="11"/>
      <c r="G8022" s="7">
        <f>G8021+H8022-I8022</f>
        <v>4.8055555555555518</v>
      </c>
      <c r="H8022" s="7">
        <v>0</v>
      </c>
      <c r="I8022" s="7">
        <v>0.19444444444444445</v>
      </c>
      <c r="J8022" s="7">
        <v>0</v>
      </c>
      <c r="L8022" s="7">
        <f>VartojimasGamyba!H8018</f>
        <v>0</v>
      </c>
      <c r="M8022" s="15">
        <f t="shared" si="1209"/>
        <v>-2.7755575615628914E-17</v>
      </c>
      <c r="N8022" s="7">
        <f t="shared" si="1210"/>
        <v>-5.5325188874633117E-15</v>
      </c>
      <c r="O8022" s="7">
        <f t="shared" si="1211"/>
        <v>-5.5325188874633117E-15</v>
      </c>
      <c r="R8022" s="20" t="s">
        <v>8783</v>
      </c>
      <c r="S8022" s="47">
        <f t="shared" si="1212"/>
        <v>-2.7755575615628914E-17</v>
      </c>
      <c r="T8022" s="47">
        <f t="shared" si="1213"/>
        <v>0</v>
      </c>
      <c r="U8022" s="47">
        <f t="shared" si="1214"/>
        <v>199.33</v>
      </c>
      <c r="V8022" s="47">
        <f t="shared" si="1215"/>
        <v>87.460000000000008</v>
      </c>
      <c r="W8022" s="11"/>
    </row>
    <row r="8023" spans="1:23" x14ac:dyDescent="0.45">
      <c r="A8023" t="s">
        <v>8028</v>
      </c>
      <c r="B8023">
        <v>98.76</v>
      </c>
      <c r="D8023" s="9" t="str">
        <f>VartojimasGamyba!J8019</f>
        <v>2024-07-31-01</v>
      </c>
      <c r="E8023" s="8">
        <f>VartojimasGamyba!G8019</f>
        <v>0.112</v>
      </c>
      <c r="F8023" s="11"/>
      <c r="G8023" s="7">
        <f t="shared" ref="G8023:G8045" si="1216">G8022+H8023-I8023</f>
        <v>4.6811111111111074</v>
      </c>
      <c r="H8023" s="7">
        <v>0</v>
      </c>
      <c r="I8023" s="7">
        <v>0.12444444444444444</v>
      </c>
      <c r="J8023" s="7">
        <v>0</v>
      </c>
      <c r="L8023" s="7">
        <f>VartojimasGamyba!H8019</f>
        <v>0</v>
      </c>
      <c r="M8023" s="15">
        <f t="shared" si="1209"/>
        <v>0</v>
      </c>
      <c r="N8023" s="7">
        <f t="shared" si="1210"/>
        <v>0</v>
      </c>
      <c r="O8023" s="7">
        <f t="shared" si="1211"/>
        <v>0</v>
      </c>
      <c r="R8023" s="7"/>
      <c r="S8023" s="47">
        <f t="shared" si="1212"/>
        <v>0</v>
      </c>
      <c r="T8023" s="47">
        <f t="shared" si="1213"/>
        <v>0</v>
      </c>
      <c r="U8023" s="47">
        <f t="shared" si="1214"/>
        <v>199.05</v>
      </c>
      <c r="V8023" s="47">
        <f t="shared" si="1215"/>
        <v>87.18</v>
      </c>
      <c r="W8023" s="11"/>
    </row>
    <row r="8024" spans="1:23" x14ac:dyDescent="0.45">
      <c r="A8024" t="s">
        <v>8029</v>
      </c>
      <c r="B8024">
        <v>86.91</v>
      </c>
      <c r="D8024" s="9" t="str">
        <f>VartojimasGamyba!J8020</f>
        <v>2024-07-31-02</v>
      </c>
      <c r="E8024" s="8">
        <f>VartojimasGamyba!G8020</f>
        <v>0.17499999999999999</v>
      </c>
      <c r="F8024" s="11"/>
      <c r="G8024" s="7">
        <f t="shared" si="1216"/>
        <v>4.4866666666666628</v>
      </c>
      <c r="H8024" s="7">
        <v>0</v>
      </c>
      <c r="I8024" s="7">
        <v>0.19444444444444445</v>
      </c>
      <c r="J8024" s="7">
        <v>0</v>
      </c>
      <c r="L8024" s="7">
        <f>VartojimasGamyba!H8020</f>
        <v>0</v>
      </c>
      <c r="M8024" s="15">
        <f t="shared" si="1209"/>
        <v>-2.7755575615628914E-17</v>
      </c>
      <c r="N8024" s="7">
        <f t="shared" si="1210"/>
        <v>-5.1958437552457323E-15</v>
      </c>
      <c r="O8024" s="7">
        <f t="shared" si="1211"/>
        <v>-5.1958437552457323E-15</v>
      </c>
      <c r="R8024" s="7"/>
      <c r="S8024" s="47">
        <f t="shared" si="1212"/>
        <v>-2.7755575615628914E-17</v>
      </c>
      <c r="T8024" s="47">
        <f t="shared" si="1213"/>
        <v>0</v>
      </c>
      <c r="U8024" s="47">
        <f t="shared" si="1214"/>
        <v>187.2</v>
      </c>
      <c r="V8024" s="47">
        <f t="shared" si="1215"/>
        <v>75.33</v>
      </c>
      <c r="W8024" s="11"/>
    </row>
    <row r="8025" spans="1:23" x14ac:dyDescent="0.45">
      <c r="A8025" t="s">
        <v>8030</v>
      </c>
      <c r="B8025">
        <v>84.72</v>
      </c>
      <c r="D8025" s="9" t="str">
        <f>VartojimasGamyba!J8021</f>
        <v>2024-07-31-03</v>
      </c>
      <c r="E8025" s="8">
        <f>VartojimasGamyba!G8021</f>
        <v>0.189</v>
      </c>
      <c r="F8025" s="11"/>
      <c r="G8025" s="7">
        <f t="shared" si="1216"/>
        <v>4.3277777777777739</v>
      </c>
      <c r="H8025" s="7">
        <v>0</v>
      </c>
      <c r="I8025" s="7">
        <v>0.15888888888888891</v>
      </c>
      <c r="J8025" s="7">
        <v>0</v>
      </c>
      <c r="L8025" s="7">
        <f>VartojimasGamyba!H8021</f>
        <v>4.5999999999999999E-2</v>
      </c>
      <c r="M8025" s="15">
        <f t="shared" si="1209"/>
        <v>0</v>
      </c>
      <c r="N8025" s="7">
        <f t="shared" si="1210"/>
        <v>0</v>
      </c>
      <c r="O8025" s="7">
        <f t="shared" si="1211"/>
        <v>0</v>
      </c>
      <c r="R8025" s="7"/>
      <c r="S8025" s="47">
        <f t="shared" si="1212"/>
        <v>0</v>
      </c>
      <c r="T8025" s="47">
        <f t="shared" si="1213"/>
        <v>0</v>
      </c>
      <c r="U8025" s="47">
        <f t="shared" si="1214"/>
        <v>185.01</v>
      </c>
      <c r="V8025" s="47">
        <f t="shared" si="1215"/>
        <v>73.14</v>
      </c>
      <c r="W8025" s="11"/>
    </row>
    <row r="8026" spans="1:23" x14ac:dyDescent="0.45">
      <c r="A8026" t="s">
        <v>8031</v>
      </c>
      <c r="B8026">
        <v>83.36</v>
      </c>
      <c r="D8026" s="9" t="str">
        <f>VartojimasGamyba!J8022</f>
        <v>2024-07-31-04</v>
      </c>
      <c r="E8026" s="8">
        <f>VartojimasGamyba!G8022</f>
        <v>8.0000000000000002E-3</v>
      </c>
      <c r="F8026" s="11"/>
      <c r="G8026" s="7">
        <f t="shared" si="1216"/>
        <v>4.3277777777777739</v>
      </c>
      <c r="H8026" s="7">
        <v>0</v>
      </c>
      <c r="I8026" s="7">
        <v>0</v>
      </c>
      <c r="J8026" s="7">
        <v>0.30199999999999999</v>
      </c>
      <c r="L8026" s="7">
        <f>VartojimasGamyba!H8022</f>
        <v>0.31</v>
      </c>
      <c r="M8026" s="15">
        <f t="shared" si="1209"/>
        <v>0</v>
      </c>
      <c r="N8026" s="7">
        <f t="shared" si="1210"/>
        <v>-21.67756</v>
      </c>
      <c r="O8026" s="7">
        <f t="shared" si="1211"/>
        <v>0</v>
      </c>
      <c r="R8026" s="7"/>
      <c r="S8026" s="47">
        <f t="shared" si="1212"/>
        <v>0.30199999999999999</v>
      </c>
      <c r="T8026" s="47">
        <f t="shared" si="1213"/>
        <v>0.30199999999999999</v>
      </c>
      <c r="U8026" s="47">
        <f t="shared" si="1214"/>
        <v>183.65</v>
      </c>
      <c r="V8026" s="47">
        <f t="shared" si="1215"/>
        <v>71.78</v>
      </c>
      <c r="W8026" s="11"/>
    </row>
    <row r="8027" spans="1:23" x14ac:dyDescent="0.45">
      <c r="A8027" t="s">
        <v>8032</v>
      </c>
      <c r="B8027">
        <v>90.69</v>
      </c>
      <c r="D8027" s="9" t="str">
        <f>VartojimasGamyba!J8023</f>
        <v>2024-07-31-05</v>
      </c>
      <c r="E8027" s="8">
        <f>VartojimasGamyba!G8023</f>
        <v>0</v>
      </c>
      <c r="F8027" s="11"/>
      <c r="G8027" s="7">
        <f t="shared" si="1216"/>
        <v>4.3277777777777739</v>
      </c>
      <c r="H8027" s="7">
        <v>0</v>
      </c>
      <c r="I8027" s="7">
        <v>0</v>
      </c>
      <c r="J8027" s="7">
        <v>0.86899999999999999</v>
      </c>
      <c r="L8027" s="7">
        <f>VartojimasGamyba!H8023</f>
        <v>0.86899999999999999</v>
      </c>
      <c r="M8027" s="15">
        <f t="shared" si="1209"/>
        <v>0</v>
      </c>
      <c r="N8027" s="7">
        <f t="shared" si="1210"/>
        <v>-68.746589999999998</v>
      </c>
      <c r="O8027" s="7">
        <f t="shared" si="1211"/>
        <v>0</v>
      </c>
      <c r="R8027" s="7"/>
      <c r="S8027" s="47">
        <f t="shared" si="1212"/>
        <v>0.86899999999999999</v>
      </c>
      <c r="T8027" s="47">
        <f t="shared" si="1213"/>
        <v>0.86899999999999999</v>
      </c>
      <c r="U8027" s="47">
        <f t="shared" si="1214"/>
        <v>190.98000000000002</v>
      </c>
      <c r="V8027" s="47">
        <f t="shared" si="1215"/>
        <v>79.11</v>
      </c>
      <c r="W8027" s="11"/>
    </row>
    <row r="8028" spans="1:23" x14ac:dyDescent="0.45">
      <c r="A8028" t="s">
        <v>8033</v>
      </c>
      <c r="B8028">
        <v>101.61</v>
      </c>
      <c r="D8028" s="9" t="str">
        <f>VartojimasGamyba!J8024</f>
        <v>2024-07-31-06</v>
      </c>
      <c r="E8028" s="8">
        <f>VartojimasGamyba!G8024</f>
        <v>0</v>
      </c>
      <c r="F8028" s="11"/>
      <c r="G8028" s="7">
        <f t="shared" si="1216"/>
        <v>4.3277777777777739</v>
      </c>
      <c r="H8028" s="7">
        <v>0</v>
      </c>
      <c r="I8028" s="7">
        <v>-4.4408920985006262E-16</v>
      </c>
      <c r="J8028" s="7">
        <v>1.5389999999999999</v>
      </c>
      <c r="L8028" s="7">
        <f>VartojimasGamyba!H8024</f>
        <v>1.5389999999999999</v>
      </c>
      <c r="M8028" s="15">
        <f t="shared" si="1209"/>
        <v>0</v>
      </c>
      <c r="N8028" s="7">
        <f t="shared" si="1210"/>
        <v>-138.55617000000001</v>
      </c>
      <c r="O8028" s="7">
        <f t="shared" si="1211"/>
        <v>0</v>
      </c>
      <c r="R8028" s="7"/>
      <c r="S8028" s="47">
        <f t="shared" si="1212"/>
        <v>1.5389999999999999</v>
      </c>
      <c r="T8028" s="47">
        <f t="shared" si="1213"/>
        <v>1.5389999999999999</v>
      </c>
      <c r="U8028" s="47">
        <f t="shared" si="1214"/>
        <v>201.9</v>
      </c>
      <c r="V8028" s="47">
        <f t="shared" si="1215"/>
        <v>90.03</v>
      </c>
      <c r="W8028" s="11"/>
    </row>
    <row r="8029" spans="1:23" x14ac:dyDescent="0.45">
      <c r="A8029" t="s">
        <v>8034</v>
      </c>
      <c r="B8029">
        <v>115.16</v>
      </c>
      <c r="D8029" s="9" t="str">
        <f>VartojimasGamyba!J8025</f>
        <v>2024-07-31-07</v>
      </c>
      <c r="E8029" s="8">
        <f>VartojimasGamyba!G8025</f>
        <v>0</v>
      </c>
      <c r="F8029" s="11"/>
      <c r="G8029" s="7">
        <f t="shared" si="1216"/>
        <v>4.3277777777777739</v>
      </c>
      <c r="H8029" s="7">
        <v>0</v>
      </c>
      <c r="I8029" s="7">
        <v>0</v>
      </c>
      <c r="J8029" s="7">
        <v>2.1760000000000002</v>
      </c>
      <c r="L8029" s="7">
        <f>VartojimasGamyba!H8025</f>
        <v>2.1760000000000002</v>
      </c>
      <c r="M8029" s="15">
        <f t="shared" si="1209"/>
        <v>0</v>
      </c>
      <c r="N8029" s="7">
        <f t="shared" si="1210"/>
        <v>-225.39008000000001</v>
      </c>
      <c r="O8029" s="7">
        <f t="shared" si="1211"/>
        <v>0</v>
      </c>
      <c r="R8029" s="7"/>
      <c r="S8029" s="47">
        <f t="shared" si="1212"/>
        <v>2.1760000000000002</v>
      </c>
      <c r="T8029" s="47">
        <f t="shared" si="1213"/>
        <v>2.1760000000000002</v>
      </c>
      <c r="U8029" s="47">
        <f t="shared" si="1214"/>
        <v>215.45</v>
      </c>
      <c r="V8029" s="47">
        <f t="shared" si="1215"/>
        <v>103.58</v>
      </c>
      <c r="W8029" s="11"/>
    </row>
    <row r="8030" spans="1:23" x14ac:dyDescent="0.45">
      <c r="A8030" t="s">
        <v>8035</v>
      </c>
      <c r="B8030">
        <v>109.41</v>
      </c>
      <c r="D8030" s="9" t="str">
        <f>VartojimasGamyba!J8026</f>
        <v>2024-07-31-08</v>
      </c>
      <c r="E8030" s="8">
        <f>VartojimasGamyba!G8026</f>
        <v>0</v>
      </c>
      <c r="F8030" s="11"/>
      <c r="G8030" s="7">
        <f t="shared" si="1216"/>
        <v>4.3277777777777739</v>
      </c>
      <c r="H8030" s="7">
        <v>2.2204460492503131E-16</v>
      </c>
      <c r="I8030" s="7">
        <v>0</v>
      </c>
      <c r="J8030" s="7">
        <v>3.0910000000000002</v>
      </c>
      <c r="L8030" s="7">
        <f>VartojimasGamyba!H8026</f>
        <v>3.0910000000000002</v>
      </c>
      <c r="M8030" s="15">
        <f t="shared" si="1209"/>
        <v>0</v>
      </c>
      <c r="N8030" s="7">
        <f t="shared" si="1210"/>
        <v>-302.39253000000002</v>
      </c>
      <c r="O8030" s="7">
        <f t="shared" si="1211"/>
        <v>0</v>
      </c>
      <c r="R8030" s="7"/>
      <c r="S8030" s="47">
        <f t="shared" si="1212"/>
        <v>3.0910000000000002</v>
      </c>
      <c r="T8030" s="47">
        <f t="shared" si="1213"/>
        <v>3.0910000000000002</v>
      </c>
      <c r="U8030" s="47">
        <f t="shared" si="1214"/>
        <v>209.7</v>
      </c>
      <c r="V8030" s="47">
        <f t="shared" si="1215"/>
        <v>97.83</v>
      </c>
      <c r="W8030" s="11"/>
    </row>
    <row r="8031" spans="1:23" x14ac:dyDescent="0.45">
      <c r="A8031" t="s">
        <v>8036</v>
      </c>
      <c r="B8031">
        <v>95.2</v>
      </c>
      <c r="D8031" s="9" t="str">
        <f>VartojimasGamyba!J8027</f>
        <v>2024-07-31-09</v>
      </c>
      <c r="E8031" s="8">
        <f>VartojimasGamyba!G8027</f>
        <v>0</v>
      </c>
      <c r="F8031" s="11"/>
      <c r="G8031" s="7">
        <f t="shared" si="1216"/>
        <v>4.3277777777777739</v>
      </c>
      <c r="H8031" s="7">
        <v>2.2204460492503131E-16</v>
      </c>
      <c r="I8031" s="7">
        <v>0</v>
      </c>
      <c r="J8031" s="7">
        <v>3.9590000000000001</v>
      </c>
      <c r="L8031" s="7">
        <f>VartojimasGamyba!H8027</f>
        <v>3.9590000000000001</v>
      </c>
      <c r="M8031" s="15">
        <f t="shared" si="1209"/>
        <v>0</v>
      </c>
      <c r="N8031" s="7">
        <f t="shared" si="1210"/>
        <v>-331.05158</v>
      </c>
      <c r="O8031" s="7">
        <f t="shared" si="1211"/>
        <v>0</v>
      </c>
      <c r="R8031" s="7"/>
      <c r="S8031" s="47">
        <f t="shared" si="1212"/>
        <v>3.9590000000000001</v>
      </c>
      <c r="T8031" s="47">
        <f t="shared" si="1213"/>
        <v>3.9590000000000001</v>
      </c>
      <c r="U8031" s="47">
        <f t="shared" si="1214"/>
        <v>195.49</v>
      </c>
      <c r="V8031" s="47">
        <f t="shared" si="1215"/>
        <v>83.62</v>
      </c>
      <c r="W8031" s="11"/>
    </row>
    <row r="8032" spans="1:23" x14ac:dyDescent="0.45">
      <c r="A8032" t="s">
        <v>8037</v>
      </c>
      <c r="B8032">
        <v>79.05</v>
      </c>
      <c r="D8032" s="9" t="str">
        <f>VartojimasGamyba!J8028</f>
        <v>2024-07-31-10</v>
      </c>
      <c r="E8032" s="8">
        <f>VartojimasGamyba!G8028</f>
        <v>0</v>
      </c>
      <c r="F8032" s="11"/>
      <c r="G8032" s="7">
        <f t="shared" si="1216"/>
        <v>4.3277777777777739</v>
      </c>
      <c r="H8032" s="7">
        <v>0</v>
      </c>
      <c r="I8032" s="7">
        <v>0</v>
      </c>
      <c r="J8032" s="7">
        <v>4.0599999999999996</v>
      </c>
      <c r="L8032" s="7">
        <f>VartojimasGamyba!H8028</f>
        <v>4.0599999999999996</v>
      </c>
      <c r="M8032" s="15">
        <f t="shared" si="1209"/>
        <v>0</v>
      </c>
      <c r="N8032" s="7">
        <f t="shared" si="1210"/>
        <v>-273.92819999999995</v>
      </c>
      <c r="O8032" s="7">
        <f t="shared" si="1211"/>
        <v>0</v>
      </c>
      <c r="R8032" s="7"/>
      <c r="S8032" s="47">
        <f t="shared" si="1212"/>
        <v>4.0599999999999996</v>
      </c>
      <c r="T8032" s="47">
        <f t="shared" si="1213"/>
        <v>4.0599999999999996</v>
      </c>
      <c r="U8032" s="47">
        <f t="shared" si="1214"/>
        <v>179.34</v>
      </c>
      <c r="V8032" s="47">
        <f t="shared" si="1215"/>
        <v>67.47</v>
      </c>
      <c r="W8032" s="11"/>
    </row>
    <row r="8033" spans="1:23" x14ac:dyDescent="0.45">
      <c r="A8033" t="s">
        <v>8038</v>
      </c>
      <c r="B8033">
        <v>55.89</v>
      </c>
      <c r="D8033" s="9" t="str">
        <f>VartojimasGamyba!J8029</f>
        <v>2024-07-31-11</v>
      </c>
      <c r="E8033" s="8">
        <f>VartojimasGamyba!G8029</f>
        <v>0</v>
      </c>
      <c r="F8033" s="11"/>
      <c r="G8033" s="7">
        <f t="shared" si="1216"/>
        <v>4.3277777777777722</v>
      </c>
      <c r="H8033" s="7">
        <v>0</v>
      </c>
      <c r="I8033" s="7">
        <v>1.9737298215558339E-15</v>
      </c>
      <c r="J8033" s="7">
        <v>4.1470000000000002</v>
      </c>
      <c r="L8033" s="7">
        <f>VartojimasGamyba!H8029</f>
        <v>4.1470000000000002</v>
      </c>
      <c r="M8033" s="15">
        <f t="shared" si="1209"/>
        <v>0</v>
      </c>
      <c r="N8033" s="7">
        <f t="shared" si="1210"/>
        <v>-183.75357000000002</v>
      </c>
      <c r="O8033" s="7">
        <f t="shared" si="1211"/>
        <v>0</v>
      </c>
      <c r="R8033" s="7"/>
      <c r="S8033" s="47">
        <f t="shared" si="1212"/>
        <v>4.1470000000000002</v>
      </c>
      <c r="T8033" s="47">
        <f t="shared" si="1213"/>
        <v>4.1470000000000002</v>
      </c>
      <c r="U8033" s="47">
        <f t="shared" si="1214"/>
        <v>156.18</v>
      </c>
      <c r="V8033" s="47">
        <f t="shared" si="1215"/>
        <v>44.31</v>
      </c>
      <c r="W8033" s="11"/>
    </row>
    <row r="8034" spans="1:23" x14ac:dyDescent="0.45">
      <c r="A8034" t="s">
        <v>8039</v>
      </c>
      <c r="B8034">
        <v>33.46</v>
      </c>
      <c r="D8034" s="9" t="str">
        <f>VartojimasGamyba!J8030</f>
        <v>2024-07-31-12</v>
      </c>
      <c r="E8034" s="8">
        <f>VartojimasGamyba!G8030</f>
        <v>0</v>
      </c>
      <c r="F8034" s="11"/>
      <c r="G8034" s="7">
        <f t="shared" si="1216"/>
        <v>4.3277777777777722</v>
      </c>
      <c r="H8034" s="7">
        <v>2.2204460492503131E-16</v>
      </c>
      <c r="I8034" s="7">
        <v>0</v>
      </c>
      <c r="J8034" s="7">
        <v>3.7970000000000002</v>
      </c>
      <c r="L8034" s="7">
        <f>VartojimasGamyba!H8030</f>
        <v>3.7970000000000002</v>
      </c>
      <c r="M8034" s="15">
        <f t="shared" si="1209"/>
        <v>0</v>
      </c>
      <c r="N8034" s="7">
        <f t="shared" si="1210"/>
        <v>-83.078360000000018</v>
      </c>
      <c r="O8034" s="7">
        <f t="shared" si="1211"/>
        <v>0</v>
      </c>
      <c r="R8034" s="7"/>
      <c r="S8034" s="47">
        <f t="shared" si="1212"/>
        <v>3.7970000000000002</v>
      </c>
      <c r="T8034" s="47">
        <f t="shared" si="1213"/>
        <v>3.7970000000000002</v>
      </c>
      <c r="U8034" s="47">
        <f t="shared" si="1214"/>
        <v>133.75</v>
      </c>
      <c r="V8034" s="47">
        <f t="shared" si="1215"/>
        <v>21.880000000000003</v>
      </c>
      <c r="W8034" s="11"/>
    </row>
    <row r="8035" spans="1:23" x14ac:dyDescent="0.45">
      <c r="A8035" t="s">
        <v>8040</v>
      </c>
      <c r="B8035">
        <v>25.1</v>
      </c>
      <c r="D8035" s="9" t="str">
        <f>VartojimasGamyba!J8031</f>
        <v>2024-07-31-13</v>
      </c>
      <c r="E8035" s="8">
        <f>VartojimasGamyba!G8031</f>
        <v>0</v>
      </c>
      <c r="F8035" s="11"/>
      <c r="G8035" s="7">
        <f t="shared" si="1216"/>
        <v>6.2261111111111109</v>
      </c>
      <c r="H8035" s="7">
        <v>1.8983333333333383</v>
      </c>
      <c r="I8035" s="7">
        <v>0</v>
      </c>
      <c r="J8035" s="7">
        <v>1.3796666666666617</v>
      </c>
      <c r="L8035" s="7">
        <f>VartojimasGamyba!H8031</f>
        <v>3.278</v>
      </c>
      <c r="M8035" s="15">
        <f t="shared" si="1209"/>
        <v>0</v>
      </c>
      <c r="N8035" s="7">
        <f t="shared" si="1210"/>
        <v>-18.653093333333267</v>
      </c>
      <c r="O8035" s="7">
        <f t="shared" si="1211"/>
        <v>0</v>
      </c>
      <c r="R8035" s="7"/>
      <c r="S8035" s="47">
        <f t="shared" si="1212"/>
        <v>3.278</v>
      </c>
      <c r="T8035" s="47">
        <f t="shared" si="1213"/>
        <v>3.278</v>
      </c>
      <c r="U8035" s="47">
        <f t="shared" si="1214"/>
        <v>125.39000000000001</v>
      </c>
      <c r="V8035" s="47">
        <f t="shared" si="1215"/>
        <v>13.520000000000001</v>
      </c>
      <c r="W8035" s="11"/>
    </row>
    <row r="8036" spans="1:23" x14ac:dyDescent="0.45">
      <c r="A8036" t="s">
        <v>8041</v>
      </c>
      <c r="B8036">
        <v>23.14</v>
      </c>
      <c r="D8036" s="9" t="str">
        <f>VartojimasGamyba!J8032</f>
        <v>2024-07-31-14</v>
      </c>
      <c r="E8036" s="8">
        <f>VartojimasGamyba!G8032</f>
        <v>0.745</v>
      </c>
      <c r="F8036" s="11"/>
      <c r="G8036" s="7">
        <f t="shared" si="1216"/>
        <v>7.2311111111111108</v>
      </c>
      <c r="H8036" s="7">
        <v>1.0049999999999999</v>
      </c>
      <c r="I8036" s="7">
        <v>0</v>
      </c>
      <c r="J8036" s="7">
        <v>0</v>
      </c>
      <c r="L8036" s="7">
        <f>VartojimasGamyba!H8032</f>
        <v>1.75</v>
      </c>
      <c r="M8036" s="15">
        <f t="shared" si="1209"/>
        <v>0</v>
      </c>
      <c r="N8036" s="7">
        <f t="shared" si="1210"/>
        <v>0</v>
      </c>
      <c r="O8036" s="7">
        <f t="shared" si="1211"/>
        <v>0</v>
      </c>
      <c r="R8036" s="7"/>
      <c r="S8036" s="47">
        <f t="shared" si="1212"/>
        <v>1.0049999999999999</v>
      </c>
      <c r="T8036" s="47">
        <f t="shared" si="1213"/>
        <v>1.0049999999999999</v>
      </c>
      <c r="U8036" s="47">
        <f t="shared" si="1214"/>
        <v>123.43</v>
      </c>
      <c r="V8036" s="47">
        <f t="shared" si="1215"/>
        <v>11.56</v>
      </c>
      <c r="W8036" s="11"/>
    </row>
    <row r="8037" spans="1:23" x14ac:dyDescent="0.45">
      <c r="A8037" t="s">
        <v>8042</v>
      </c>
      <c r="B8037">
        <v>27.02</v>
      </c>
      <c r="D8037" s="9" t="str">
        <f>VartojimasGamyba!J8033</f>
        <v>2024-07-31-15</v>
      </c>
      <c r="E8037" s="8">
        <f>VartojimasGamyba!G8033</f>
        <v>0.155</v>
      </c>
      <c r="F8037" s="11"/>
      <c r="G8037" s="7">
        <f t="shared" si="1216"/>
        <v>7.2311111111111108</v>
      </c>
      <c r="H8037" s="7">
        <v>2.2204460492503131E-16</v>
      </c>
      <c r="I8037" s="7">
        <v>0</v>
      </c>
      <c r="J8037" s="7">
        <v>1.06</v>
      </c>
      <c r="L8037" s="7">
        <f>VartojimasGamyba!H8033</f>
        <v>1.2150000000000001</v>
      </c>
      <c r="M8037" s="15">
        <f t="shared" si="1209"/>
        <v>0</v>
      </c>
      <c r="N8037" s="7">
        <f t="shared" si="1210"/>
        <v>-16.366399999999999</v>
      </c>
      <c r="O8037" s="7">
        <f t="shared" si="1211"/>
        <v>0</v>
      </c>
      <c r="R8037" s="7"/>
      <c r="S8037" s="47">
        <f t="shared" si="1212"/>
        <v>1.06</v>
      </c>
      <c r="T8037" s="47">
        <f t="shared" si="1213"/>
        <v>1.06</v>
      </c>
      <c r="U8037" s="47">
        <f t="shared" si="1214"/>
        <v>127.31</v>
      </c>
      <c r="V8037" s="47">
        <f t="shared" si="1215"/>
        <v>15.44</v>
      </c>
      <c r="W8037" s="11"/>
    </row>
    <row r="8038" spans="1:23" x14ac:dyDescent="0.45">
      <c r="A8038" t="s">
        <v>8043</v>
      </c>
      <c r="B8038">
        <v>25.9</v>
      </c>
      <c r="D8038" s="9" t="str">
        <f>VartojimasGamyba!J8034</f>
        <v>2024-07-31-16</v>
      </c>
      <c r="E8038" s="8">
        <f>VartojimasGamyba!G8034</f>
        <v>6.7000000000000004E-2</v>
      </c>
      <c r="F8038" s="11"/>
      <c r="G8038" s="7">
        <f t="shared" si="1216"/>
        <v>7.2311111111111108</v>
      </c>
      <c r="H8038" s="7">
        <v>5.5511151231257827E-17</v>
      </c>
      <c r="I8038" s="7">
        <v>0</v>
      </c>
      <c r="J8038" s="7">
        <v>0.28299999999999997</v>
      </c>
      <c r="L8038" s="7">
        <f>VartojimasGamyba!H8034</f>
        <v>0.35</v>
      </c>
      <c r="M8038" s="15">
        <f t="shared" si="1209"/>
        <v>0</v>
      </c>
      <c r="N8038" s="7">
        <f t="shared" si="1210"/>
        <v>-4.0525599999999988</v>
      </c>
      <c r="O8038" s="7">
        <f t="shared" si="1211"/>
        <v>0</v>
      </c>
      <c r="R8038" s="7"/>
      <c r="S8038" s="47">
        <f t="shared" si="1212"/>
        <v>0.28299999999999997</v>
      </c>
      <c r="T8038" s="47">
        <f t="shared" si="1213"/>
        <v>0.28299999999999997</v>
      </c>
      <c r="U8038" s="47">
        <f t="shared" si="1214"/>
        <v>126.19</v>
      </c>
      <c r="V8038" s="47">
        <f t="shared" si="1215"/>
        <v>14.319999999999999</v>
      </c>
      <c r="W8038" s="11"/>
    </row>
    <row r="8039" spans="1:23" x14ac:dyDescent="0.45">
      <c r="A8039" t="s">
        <v>8044</v>
      </c>
      <c r="B8039">
        <v>33.9</v>
      </c>
      <c r="D8039" s="9" t="str">
        <f>VartojimasGamyba!J8035</f>
        <v>2024-07-31-17</v>
      </c>
      <c r="E8039" s="8">
        <f>VartojimasGamyba!G8035</f>
        <v>0.35299999999999998</v>
      </c>
      <c r="F8039" s="11"/>
      <c r="G8039" s="7">
        <f t="shared" si="1216"/>
        <v>6.902222222222222</v>
      </c>
      <c r="H8039" s="7">
        <v>0</v>
      </c>
      <c r="I8039" s="7">
        <v>0.32888888888888884</v>
      </c>
      <c r="J8039" s="7">
        <v>0</v>
      </c>
      <c r="L8039" s="7">
        <f>VartojimasGamyba!H8035</f>
        <v>5.7000000000000002E-2</v>
      </c>
      <c r="M8039" s="15">
        <f t="shared" si="1209"/>
        <v>0</v>
      </c>
      <c r="N8039" s="7">
        <f t="shared" si="1210"/>
        <v>0</v>
      </c>
      <c r="O8039" s="7">
        <f t="shared" si="1211"/>
        <v>0</v>
      </c>
      <c r="R8039" s="7"/>
      <c r="S8039" s="47">
        <f t="shared" si="1212"/>
        <v>0</v>
      </c>
      <c r="T8039" s="47">
        <f t="shared" si="1213"/>
        <v>0</v>
      </c>
      <c r="U8039" s="47">
        <f t="shared" si="1214"/>
        <v>134.19</v>
      </c>
      <c r="V8039" s="47">
        <f t="shared" si="1215"/>
        <v>22.32</v>
      </c>
      <c r="W8039" s="11"/>
    </row>
    <row r="8040" spans="1:23" x14ac:dyDescent="0.45">
      <c r="A8040" t="s">
        <v>8045</v>
      </c>
      <c r="B8040">
        <v>77.7</v>
      </c>
      <c r="D8040" s="9" t="str">
        <f>VartojimasGamyba!J8036</f>
        <v>2024-07-31-18</v>
      </c>
      <c r="E8040" s="8">
        <f>VartojimasGamyba!G8036</f>
        <v>0.30299999999999999</v>
      </c>
      <c r="F8040" s="11"/>
      <c r="G8040" s="7">
        <f t="shared" si="1216"/>
        <v>6.5744444444444445</v>
      </c>
      <c r="H8040" s="7">
        <v>0</v>
      </c>
      <c r="I8040" s="7">
        <v>0.32777777777777778</v>
      </c>
      <c r="J8040" s="7">
        <v>0</v>
      </c>
      <c r="L8040" s="7">
        <f>VartojimasGamyba!H8036</f>
        <v>8.0000000000000002E-3</v>
      </c>
      <c r="M8040" s="15">
        <f t="shared" si="1209"/>
        <v>0</v>
      </c>
      <c r="N8040" s="7">
        <f t="shared" si="1210"/>
        <v>0</v>
      </c>
      <c r="O8040" s="7">
        <f t="shared" si="1211"/>
        <v>0</v>
      </c>
      <c r="R8040" s="7"/>
      <c r="S8040" s="47">
        <f t="shared" si="1212"/>
        <v>0</v>
      </c>
      <c r="T8040" s="47">
        <f t="shared" si="1213"/>
        <v>0</v>
      </c>
      <c r="U8040" s="47">
        <f t="shared" si="1214"/>
        <v>177.99</v>
      </c>
      <c r="V8040" s="47">
        <f t="shared" si="1215"/>
        <v>66.12</v>
      </c>
      <c r="W8040" s="11"/>
    </row>
    <row r="8041" spans="1:23" x14ac:dyDescent="0.45">
      <c r="A8041" t="s">
        <v>8046</v>
      </c>
      <c r="B8041">
        <v>94.56</v>
      </c>
      <c r="D8041" s="9" t="str">
        <f>VartojimasGamyba!J8037</f>
        <v>2024-07-31-19</v>
      </c>
      <c r="E8041" s="8">
        <f>VartojimasGamyba!G8037</f>
        <v>0.45</v>
      </c>
      <c r="F8041" s="11"/>
      <c r="G8041" s="7">
        <f t="shared" si="1216"/>
        <v>6.0744444444444445</v>
      </c>
      <c r="H8041" s="7">
        <v>0</v>
      </c>
      <c r="I8041" s="7">
        <v>0.5</v>
      </c>
      <c r="J8041" s="7">
        <v>0</v>
      </c>
      <c r="L8041" s="7">
        <f>VartojimasGamyba!H8037</f>
        <v>0</v>
      </c>
      <c r="M8041" s="15">
        <f t="shared" si="1209"/>
        <v>0</v>
      </c>
      <c r="N8041" s="7">
        <f t="shared" si="1210"/>
        <v>0</v>
      </c>
      <c r="O8041" s="7">
        <f t="shared" si="1211"/>
        <v>0</v>
      </c>
      <c r="R8041" s="7"/>
      <c r="S8041" s="47">
        <f t="shared" si="1212"/>
        <v>0</v>
      </c>
      <c r="T8041" s="47">
        <f t="shared" si="1213"/>
        <v>0</v>
      </c>
      <c r="U8041" s="47">
        <f t="shared" si="1214"/>
        <v>194.85000000000002</v>
      </c>
      <c r="V8041" s="47">
        <f t="shared" si="1215"/>
        <v>82.98</v>
      </c>
      <c r="W8041" s="11"/>
    </row>
    <row r="8042" spans="1:23" x14ac:dyDescent="0.45">
      <c r="A8042" t="s">
        <v>8047</v>
      </c>
      <c r="B8042">
        <v>119.73</v>
      </c>
      <c r="D8042" s="9" t="str">
        <f>VartojimasGamyba!J8038</f>
        <v>2024-07-31-20</v>
      </c>
      <c r="E8042" s="8">
        <f>VartojimasGamyba!G8038</f>
        <v>0.35199999999999998</v>
      </c>
      <c r="F8042" s="11"/>
      <c r="G8042" s="7">
        <f t="shared" si="1216"/>
        <v>5.6833333333333336</v>
      </c>
      <c r="H8042" s="7">
        <v>0</v>
      </c>
      <c r="I8042" s="7">
        <v>0.39111111111111113</v>
      </c>
      <c r="J8042" s="7">
        <v>0</v>
      </c>
      <c r="L8042" s="7">
        <f>VartojimasGamyba!H8038</f>
        <v>0</v>
      </c>
      <c r="M8042" s="15">
        <f t="shared" si="1209"/>
        <v>-5.5511151231257827E-17</v>
      </c>
      <c r="N8042" s="7">
        <f t="shared" si="1210"/>
        <v>-1.2213563493901348E-14</v>
      </c>
      <c r="O8042" s="7">
        <f t="shared" si="1211"/>
        <v>-1.2213563493901348E-14</v>
      </c>
      <c r="P8042" s="7" t="s">
        <v>8873</v>
      </c>
      <c r="R8042" s="7"/>
      <c r="S8042" s="47">
        <f t="shared" si="1212"/>
        <v>-5.5511151231257827E-17</v>
      </c>
      <c r="T8042" s="47">
        <f t="shared" si="1213"/>
        <v>0</v>
      </c>
      <c r="U8042" s="47">
        <f t="shared" si="1214"/>
        <v>220.02</v>
      </c>
      <c r="V8042" s="47">
        <f t="shared" si="1215"/>
        <v>108.15</v>
      </c>
      <c r="W8042" s="11"/>
    </row>
    <row r="8043" spans="1:23" x14ac:dyDescent="0.45">
      <c r="A8043" t="s">
        <v>8048</v>
      </c>
      <c r="B8043">
        <v>160.94999999999999</v>
      </c>
      <c r="D8043" s="9" t="str">
        <f>VartojimasGamyba!J8039</f>
        <v>2024-07-31-21</v>
      </c>
      <c r="E8043" s="8">
        <f>VartojimasGamyba!G8039</f>
        <v>0.23</v>
      </c>
      <c r="F8043" s="11"/>
      <c r="G8043" s="7">
        <f t="shared" si="1216"/>
        <v>5.427777777777778</v>
      </c>
      <c r="H8043" s="7">
        <v>0</v>
      </c>
      <c r="I8043" s="7">
        <v>0.25555555555555559</v>
      </c>
      <c r="J8043" s="7">
        <v>0</v>
      </c>
      <c r="L8043" s="7">
        <f>VartojimasGamyba!H8039</f>
        <v>0</v>
      </c>
      <c r="M8043" s="15">
        <f t="shared" si="1209"/>
        <v>-2.7755575615628914E-17</v>
      </c>
      <c r="N8043" s="7">
        <f t="shared" si="1210"/>
        <v>-7.2508665738268976E-15</v>
      </c>
      <c r="O8043" s="7">
        <f t="shared" si="1211"/>
        <v>-7.2508665738268976E-15</v>
      </c>
      <c r="P8043" s="7">
        <f>SUM(N8022:N8045)</f>
        <v>-1667.6466933333336</v>
      </c>
      <c r="R8043" s="7"/>
      <c r="S8043" s="47">
        <f t="shared" si="1212"/>
        <v>-2.7755575615628914E-17</v>
      </c>
      <c r="T8043" s="47">
        <f t="shared" si="1213"/>
        <v>0</v>
      </c>
      <c r="U8043" s="47">
        <f t="shared" si="1214"/>
        <v>261.24</v>
      </c>
      <c r="V8043" s="47">
        <f t="shared" si="1215"/>
        <v>149.36999999999998</v>
      </c>
      <c r="W8043" s="11"/>
    </row>
    <row r="8044" spans="1:23" x14ac:dyDescent="0.45">
      <c r="A8044" t="s">
        <v>8049</v>
      </c>
      <c r="B8044">
        <v>128.29</v>
      </c>
      <c r="D8044" s="9" t="str">
        <f>VartojimasGamyba!J8040</f>
        <v>2024-07-31-22</v>
      </c>
      <c r="E8044" s="8">
        <f>VartojimasGamyba!G8040</f>
        <v>0.20599999999999999</v>
      </c>
      <c r="F8044" s="11"/>
      <c r="G8044" s="7">
        <f t="shared" si="1216"/>
        <v>5.1988888888888889</v>
      </c>
      <c r="H8044" s="7">
        <v>0</v>
      </c>
      <c r="I8044" s="7">
        <v>0.22888888888888889</v>
      </c>
      <c r="J8044" s="7">
        <v>0</v>
      </c>
      <c r="L8044" s="7">
        <f>VartojimasGamyba!H8040</f>
        <v>0</v>
      </c>
      <c r="M8044" s="15">
        <f t="shared" si="1209"/>
        <v>-2.7755575615628914E-17</v>
      </c>
      <c r="N8044" s="7">
        <f t="shared" si="1210"/>
        <v>-6.3443694742204566E-15</v>
      </c>
      <c r="O8044" s="7">
        <f t="shared" si="1211"/>
        <v>-6.3443694742204566E-15</v>
      </c>
      <c r="P8044" s="7" t="s">
        <v>8872</v>
      </c>
      <c r="R8044" s="7"/>
      <c r="S8044" s="47">
        <f t="shared" si="1212"/>
        <v>-2.7755575615628914E-17</v>
      </c>
      <c r="T8044" s="47">
        <f t="shared" si="1213"/>
        <v>0</v>
      </c>
      <c r="U8044" s="47">
        <f t="shared" si="1214"/>
        <v>228.57999999999998</v>
      </c>
      <c r="V8044" s="47">
        <f t="shared" si="1215"/>
        <v>116.71</v>
      </c>
      <c r="W8044" s="11"/>
    </row>
    <row r="8045" spans="1:23" x14ac:dyDescent="0.45">
      <c r="A8045" t="s">
        <v>8050</v>
      </c>
      <c r="B8045">
        <v>121.35</v>
      </c>
      <c r="D8045" s="9" t="str">
        <f>VartojimasGamyba!J8041</f>
        <v>2024-07-31-23</v>
      </c>
      <c r="E8045" s="8">
        <f>VartojimasGamyba!G8041</f>
        <v>0.17899999999999999</v>
      </c>
      <c r="F8045" s="11"/>
      <c r="G8045" s="7">
        <f t="shared" si="1216"/>
        <v>5</v>
      </c>
      <c r="H8045" s="7">
        <v>0</v>
      </c>
      <c r="I8045" s="7">
        <v>0.19888888888888889</v>
      </c>
      <c r="J8045" s="7">
        <v>0</v>
      </c>
      <c r="L8045" s="7">
        <f>VartojimasGamyba!H8041</f>
        <v>0</v>
      </c>
      <c r="M8045" s="15">
        <f t="shared" si="1209"/>
        <v>-2.7755575615628914E-17</v>
      </c>
      <c r="N8045" s="7">
        <f t="shared" si="1210"/>
        <v>-6.151745779447992E-15</v>
      </c>
      <c r="O8045" s="7">
        <f t="shared" si="1211"/>
        <v>-6.151745779447992E-15</v>
      </c>
      <c r="P8045" s="7">
        <f>SUM(O8022:O8045)</f>
        <v>-4.2688907964105731E-14</v>
      </c>
      <c r="Q8045" s="7">
        <f>SUMPRODUCT(B8022:B8045,E8022:E8045)+SUM(E8022:E8045)*$Z$21-SUMPRODUCT(B8022:B8045,L8022:L8045)+SUM(L8022:L8045)*ABS($Z$20)</f>
        <v>-1062.84329</v>
      </c>
      <c r="R8045" s="7"/>
      <c r="S8045" s="47">
        <f t="shared" si="1212"/>
        <v>-2.7755575615628914E-17</v>
      </c>
      <c r="T8045" s="47">
        <f t="shared" si="1213"/>
        <v>0</v>
      </c>
      <c r="U8045" s="47">
        <f t="shared" si="1214"/>
        <v>221.64</v>
      </c>
      <c r="V8045" s="47">
        <f t="shared" si="1215"/>
        <v>109.77</v>
      </c>
      <c r="W8045" s="11">
        <f>IF(P8045&lt;&gt;Q8045,1,0)</f>
        <v>1</v>
      </c>
    </row>
    <row r="8046" spans="1:23" x14ac:dyDescent="0.45">
      <c r="A8046" t="s">
        <v>8051</v>
      </c>
      <c r="B8046">
        <v>98.19</v>
      </c>
      <c r="D8046" s="1" t="str">
        <f>VartojimasGamyba!J8042</f>
        <v>2024-08-01-00</v>
      </c>
      <c r="E8046" s="7">
        <f>VartojimasGamyba!G8042</f>
        <v>0.11899999999999999</v>
      </c>
      <c r="F8046" s="11"/>
      <c r="G8046" s="12">
        <f>G8045+H8046-I8046</f>
        <v>4.8677777777777775</v>
      </c>
      <c r="H8046" s="12">
        <v>0</v>
      </c>
      <c r="I8046" s="12">
        <v>0.13222222222222221</v>
      </c>
      <c r="J8046" s="12">
        <v>0</v>
      </c>
      <c r="K8046" s="12"/>
      <c r="L8046" s="12">
        <f>VartojimasGamyba!H8042</f>
        <v>0</v>
      </c>
      <c r="M8046" s="19">
        <f t="shared" si="1209"/>
        <v>0</v>
      </c>
      <c r="N8046" s="7">
        <f t="shared" si="1210"/>
        <v>0</v>
      </c>
      <c r="O8046" s="7">
        <f t="shared" si="1211"/>
        <v>0</v>
      </c>
      <c r="R8046" s="20" t="s">
        <v>8783</v>
      </c>
      <c r="S8046" s="47">
        <f t="shared" si="1212"/>
        <v>0</v>
      </c>
      <c r="T8046" s="47">
        <f t="shared" si="1213"/>
        <v>0</v>
      </c>
      <c r="U8046" s="47">
        <f t="shared" si="1214"/>
        <v>198.48000000000002</v>
      </c>
      <c r="V8046" s="47">
        <f t="shared" si="1215"/>
        <v>86.61</v>
      </c>
      <c r="W8046" s="11"/>
    </row>
    <row r="8047" spans="1:23" x14ac:dyDescent="0.45">
      <c r="A8047" t="s">
        <v>8052</v>
      </c>
      <c r="B8047">
        <v>100.48</v>
      </c>
      <c r="D8047" s="1" t="str">
        <f>VartojimasGamyba!J8043</f>
        <v>2024-08-01-01</v>
      </c>
      <c r="E8047" s="7">
        <f>VartojimasGamyba!G8043</f>
        <v>0.26500000000000001</v>
      </c>
      <c r="F8047" s="11"/>
      <c r="G8047" s="12">
        <f t="shared" ref="G8047:G8069" si="1217">G8046+H8047-I8047</f>
        <v>4.5733333333333333</v>
      </c>
      <c r="H8047" s="12">
        <v>0</v>
      </c>
      <c r="I8047" s="12">
        <v>0.29444444444444451</v>
      </c>
      <c r="J8047" s="12">
        <v>0</v>
      </c>
      <c r="K8047" s="12"/>
      <c r="L8047" s="12">
        <f>VartojimasGamyba!H8043</f>
        <v>0</v>
      </c>
      <c r="M8047" s="19">
        <f t="shared" si="1209"/>
        <v>-5.5511151231257827E-17</v>
      </c>
      <c r="N8047" s="7">
        <f t="shared" si="1210"/>
        <v>-1.1144973832699634E-14</v>
      </c>
      <c r="O8047" s="7">
        <f t="shared" si="1211"/>
        <v>-1.1144973832699634E-14</v>
      </c>
      <c r="R8047" s="7"/>
      <c r="S8047" s="47">
        <f t="shared" si="1212"/>
        <v>-5.5511151231257827E-17</v>
      </c>
      <c r="T8047" s="47">
        <f t="shared" si="1213"/>
        <v>0</v>
      </c>
      <c r="U8047" s="47">
        <f t="shared" si="1214"/>
        <v>200.77</v>
      </c>
      <c r="V8047" s="47">
        <f t="shared" si="1215"/>
        <v>88.9</v>
      </c>
      <c r="W8047" s="11"/>
    </row>
    <row r="8048" spans="1:23" x14ac:dyDescent="0.45">
      <c r="A8048" t="s">
        <v>8053</v>
      </c>
      <c r="B8048">
        <v>87.02</v>
      </c>
      <c r="D8048" s="1" t="str">
        <f>VartojimasGamyba!J8044</f>
        <v>2024-08-01-02</v>
      </c>
      <c r="E8048" s="7">
        <f>VartojimasGamyba!G8044</f>
        <v>0.17499999999999999</v>
      </c>
      <c r="F8048" s="11"/>
      <c r="G8048" s="12">
        <f t="shared" si="1217"/>
        <v>4.3788888888888886</v>
      </c>
      <c r="H8048" s="12">
        <v>0</v>
      </c>
      <c r="I8048" s="12">
        <v>0.19444444444444445</v>
      </c>
      <c r="J8048" s="12">
        <v>0</v>
      </c>
      <c r="K8048" s="12"/>
      <c r="L8048" s="12">
        <f>VartojimasGamyba!H8044</f>
        <v>0</v>
      </c>
      <c r="M8048" s="19">
        <f t="shared" si="1209"/>
        <v>-2.7755575615628914E-17</v>
      </c>
      <c r="N8048" s="7">
        <f t="shared" si="1210"/>
        <v>-5.1988968685634519E-15</v>
      </c>
      <c r="O8048" s="7">
        <f t="shared" si="1211"/>
        <v>-5.1988968685634519E-15</v>
      </c>
      <c r="R8048" s="7"/>
      <c r="S8048" s="47">
        <f t="shared" si="1212"/>
        <v>-2.7755575615628914E-17</v>
      </c>
      <c r="T8048" s="47">
        <f t="shared" si="1213"/>
        <v>0</v>
      </c>
      <c r="U8048" s="47">
        <f t="shared" si="1214"/>
        <v>187.31</v>
      </c>
      <c r="V8048" s="47">
        <f t="shared" si="1215"/>
        <v>75.44</v>
      </c>
      <c r="W8048" s="11"/>
    </row>
    <row r="8049" spans="1:23" x14ac:dyDescent="0.45">
      <c r="A8049" t="s">
        <v>8054</v>
      </c>
      <c r="B8049">
        <v>82.54</v>
      </c>
      <c r="D8049" s="1" t="str">
        <f>VartojimasGamyba!J8045</f>
        <v>2024-08-01-03</v>
      </c>
      <c r="E8049" s="7">
        <f>VartojimasGamyba!G8045</f>
        <v>0.111</v>
      </c>
      <c r="F8049" s="11"/>
      <c r="G8049" s="12">
        <f t="shared" si="1217"/>
        <v>4.296666666666666</v>
      </c>
      <c r="H8049" s="12">
        <v>0</v>
      </c>
      <c r="I8049" s="12">
        <v>8.2222222222222224E-2</v>
      </c>
      <c r="J8049" s="12">
        <v>0</v>
      </c>
      <c r="K8049" s="12"/>
      <c r="L8049" s="12">
        <f>VartojimasGamyba!H8045</f>
        <v>3.6999999999999998E-2</v>
      </c>
      <c r="M8049" s="19">
        <f t="shared" si="1209"/>
        <v>0</v>
      </c>
      <c r="N8049" s="7">
        <f t="shared" si="1210"/>
        <v>0</v>
      </c>
      <c r="O8049" s="7">
        <f t="shared" si="1211"/>
        <v>0</v>
      </c>
      <c r="R8049" s="7"/>
      <c r="S8049" s="47">
        <f t="shared" si="1212"/>
        <v>0</v>
      </c>
      <c r="T8049" s="47">
        <f t="shared" si="1213"/>
        <v>0</v>
      </c>
      <c r="U8049" s="47">
        <f t="shared" si="1214"/>
        <v>182.83</v>
      </c>
      <c r="V8049" s="47">
        <f t="shared" si="1215"/>
        <v>70.960000000000008</v>
      </c>
      <c r="W8049" s="11"/>
    </row>
    <row r="8050" spans="1:23" x14ac:dyDescent="0.45">
      <c r="A8050" t="s">
        <v>8055</v>
      </c>
      <c r="B8050">
        <v>76.849999999999994</v>
      </c>
      <c r="D8050" s="1" t="str">
        <f>VartojimasGamyba!J8046</f>
        <v>2024-08-01-04</v>
      </c>
      <c r="E8050" s="7">
        <f>VartojimasGamyba!G8046</f>
        <v>7.6999999999999999E-2</v>
      </c>
      <c r="F8050" s="11"/>
      <c r="G8050" s="12">
        <f t="shared" si="1217"/>
        <v>4.296666666666666</v>
      </c>
      <c r="H8050" s="12">
        <v>0</v>
      </c>
      <c r="I8050" s="12">
        <v>0</v>
      </c>
      <c r="J8050" s="12">
        <v>0.17299999999999999</v>
      </c>
      <c r="K8050" s="12"/>
      <c r="L8050" s="12">
        <f>VartojimasGamyba!H8046</f>
        <v>0.25</v>
      </c>
      <c r="M8050" s="19">
        <f t="shared" si="1209"/>
        <v>0</v>
      </c>
      <c r="N8050" s="7">
        <f t="shared" si="1210"/>
        <v>-11.291709999999998</v>
      </c>
      <c r="O8050" s="7">
        <f t="shared" si="1211"/>
        <v>0</v>
      </c>
      <c r="R8050" s="7"/>
      <c r="S8050" s="47">
        <f t="shared" si="1212"/>
        <v>0.17299999999999999</v>
      </c>
      <c r="T8050" s="47">
        <f t="shared" si="1213"/>
        <v>0.17299999999999999</v>
      </c>
      <c r="U8050" s="47">
        <f t="shared" si="1214"/>
        <v>177.14</v>
      </c>
      <c r="V8050" s="47">
        <f t="shared" si="1215"/>
        <v>65.27</v>
      </c>
      <c r="W8050" s="11"/>
    </row>
    <row r="8051" spans="1:23" x14ac:dyDescent="0.45">
      <c r="A8051" t="s">
        <v>8056</v>
      </c>
      <c r="B8051">
        <v>81.209999999999994</v>
      </c>
      <c r="D8051" s="1" t="str">
        <f>VartojimasGamyba!J8047</f>
        <v>2024-08-01-05</v>
      </c>
      <c r="E8051" s="7">
        <f>VartojimasGamyba!G8047</f>
        <v>5.0999999999999997E-2</v>
      </c>
      <c r="F8051" s="11"/>
      <c r="G8051" s="12">
        <f t="shared" si="1217"/>
        <v>4.296666666666666</v>
      </c>
      <c r="H8051" s="12">
        <v>1.1102230246251565E-16</v>
      </c>
      <c r="I8051" s="12">
        <v>0</v>
      </c>
      <c r="J8051" s="12">
        <v>0.93799999999999994</v>
      </c>
      <c r="K8051" s="12"/>
      <c r="L8051" s="12">
        <f>VartojimasGamyba!H8047</f>
        <v>0.98899999999999999</v>
      </c>
      <c r="M8051" s="19">
        <f t="shared" si="1209"/>
        <v>0</v>
      </c>
      <c r="N8051" s="7">
        <f t="shared" si="1210"/>
        <v>-65.312939999999998</v>
      </c>
      <c r="O8051" s="7">
        <f t="shared" si="1211"/>
        <v>0</v>
      </c>
      <c r="R8051" s="7"/>
      <c r="S8051" s="47">
        <f t="shared" si="1212"/>
        <v>0.93799999999999994</v>
      </c>
      <c r="T8051" s="47">
        <f t="shared" si="1213"/>
        <v>0.93799999999999994</v>
      </c>
      <c r="U8051" s="47">
        <f t="shared" si="1214"/>
        <v>181.5</v>
      </c>
      <c r="V8051" s="47">
        <f t="shared" si="1215"/>
        <v>69.63</v>
      </c>
      <c r="W8051" s="11"/>
    </row>
    <row r="8052" spans="1:23" x14ac:dyDescent="0.45">
      <c r="A8052" t="s">
        <v>8057</v>
      </c>
      <c r="B8052">
        <v>101.63</v>
      </c>
      <c r="D8052" s="1" t="str">
        <f>VartojimasGamyba!J8048</f>
        <v>2024-08-01-06</v>
      </c>
      <c r="E8052" s="7">
        <f>VartojimasGamyba!G8048</f>
        <v>0</v>
      </c>
      <c r="F8052" s="11"/>
      <c r="G8052" s="12">
        <f t="shared" si="1217"/>
        <v>4.296666666666666</v>
      </c>
      <c r="H8052" s="12">
        <v>0</v>
      </c>
      <c r="I8052" s="12">
        <v>0</v>
      </c>
      <c r="J8052" s="12">
        <v>2.0449999999999999</v>
      </c>
      <c r="K8052" s="12"/>
      <c r="L8052" s="12">
        <f>VartojimasGamyba!H8048</f>
        <v>2.0449999999999999</v>
      </c>
      <c r="M8052" s="19">
        <f t="shared" si="1209"/>
        <v>0</v>
      </c>
      <c r="N8052" s="7">
        <f t="shared" si="1210"/>
        <v>-184.15224999999998</v>
      </c>
      <c r="O8052" s="7">
        <f t="shared" si="1211"/>
        <v>0</v>
      </c>
      <c r="R8052" s="7"/>
      <c r="S8052" s="47">
        <f t="shared" si="1212"/>
        <v>2.0449999999999999</v>
      </c>
      <c r="T8052" s="47">
        <f t="shared" si="1213"/>
        <v>2.0449999999999999</v>
      </c>
      <c r="U8052" s="47">
        <f t="shared" si="1214"/>
        <v>201.92000000000002</v>
      </c>
      <c r="V8052" s="47">
        <f t="shared" si="1215"/>
        <v>90.05</v>
      </c>
      <c r="W8052" s="11"/>
    </row>
    <row r="8053" spans="1:23" x14ac:dyDescent="0.45">
      <c r="A8053" t="s">
        <v>8058</v>
      </c>
      <c r="B8053">
        <v>126.67</v>
      </c>
      <c r="D8053" s="1" t="str">
        <f>VartojimasGamyba!J8049</f>
        <v>2024-08-01-07</v>
      </c>
      <c r="E8053" s="7">
        <f>VartojimasGamyba!G8049</f>
        <v>0</v>
      </c>
      <c r="F8053" s="11"/>
      <c r="G8053" s="12">
        <f t="shared" si="1217"/>
        <v>4.296666666666666</v>
      </c>
      <c r="H8053" s="12">
        <v>0</v>
      </c>
      <c r="I8053" s="12">
        <v>0</v>
      </c>
      <c r="J8053" s="12">
        <v>2.7719999999999998</v>
      </c>
      <c r="K8053" s="12"/>
      <c r="L8053" s="12">
        <f>VartojimasGamyba!H8049</f>
        <v>2.7719999999999998</v>
      </c>
      <c r="M8053" s="19">
        <f t="shared" si="1209"/>
        <v>0</v>
      </c>
      <c r="N8053" s="7">
        <f t="shared" si="1210"/>
        <v>-319.02947999999998</v>
      </c>
      <c r="O8053" s="7">
        <f t="shared" si="1211"/>
        <v>0</v>
      </c>
      <c r="R8053" s="7"/>
      <c r="S8053" s="47">
        <f t="shared" si="1212"/>
        <v>2.7719999999999998</v>
      </c>
      <c r="T8053" s="47">
        <f t="shared" si="1213"/>
        <v>2.7719999999999998</v>
      </c>
      <c r="U8053" s="47">
        <f t="shared" si="1214"/>
        <v>226.96</v>
      </c>
      <c r="V8053" s="47">
        <f t="shared" si="1215"/>
        <v>115.09</v>
      </c>
      <c r="W8053" s="11"/>
    </row>
    <row r="8054" spans="1:23" x14ac:dyDescent="0.45">
      <c r="A8054" t="s">
        <v>8059</v>
      </c>
      <c r="B8054">
        <v>145.05000000000001</v>
      </c>
      <c r="D8054" s="1" t="str">
        <f>VartojimasGamyba!J8050</f>
        <v>2024-08-01-08</v>
      </c>
      <c r="E8054" s="7">
        <f>VartojimasGamyba!G8050</f>
        <v>0</v>
      </c>
      <c r="F8054" s="11"/>
      <c r="G8054" s="12">
        <f t="shared" si="1217"/>
        <v>4.296666666666666</v>
      </c>
      <c r="H8054" s="12">
        <v>0</v>
      </c>
      <c r="I8054" s="12">
        <v>0</v>
      </c>
      <c r="J8054" s="12">
        <v>3.613</v>
      </c>
      <c r="K8054" s="12"/>
      <c r="L8054" s="12">
        <f>VartojimasGamyba!H8050</f>
        <v>3.613</v>
      </c>
      <c r="M8054" s="19">
        <f t="shared" si="1209"/>
        <v>0</v>
      </c>
      <c r="N8054" s="7">
        <f t="shared" si="1210"/>
        <v>-482.22710999999998</v>
      </c>
      <c r="O8054" s="7">
        <f t="shared" si="1211"/>
        <v>0</v>
      </c>
      <c r="R8054" s="7"/>
      <c r="S8054" s="47">
        <f t="shared" si="1212"/>
        <v>3.613</v>
      </c>
      <c r="T8054" s="47">
        <f t="shared" si="1213"/>
        <v>3.613</v>
      </c>
      <c r="U8054" s="47">
        <f t="shared" si="1214"/>
        <v>245.34000000000003</v>
      </c>
      <c r="V8054" s="47">
        <f t="shared" si="1215"/>
        <v>133.47</v>
      </c>
      <c r="W8054" s="11"/>
    </row>
    <row r="8055" spans="1:23" x14ac:dyDescent="0.45">
      <c r="A8055" t="s">
        <v>8060</v>
      </c>
      <c r="B8055">
        <v>145.02000000000001</v>
      </c>
      <c r="D8055" s="1" t="str">
        <f>VartojimasGamyba!J8051</f>
        <v>2024-08-01-09</v>
      </c>
      <c r="E8055" s="7">
        <f>VartojimasGamyba!G8051</f>
        <v>0</v>
      </c>
      <c r="F8055" s="11"/>
      <c r="G8055" s="12">
        <f t="shared" si="1217"/>
        <v>4.296666666666666</v>
      </c>
      <c r="H8055" s="12">
        <v>0</v>
      </c>
      <c r="I8055" s="12">
        <v>0</v>
      </c>
      <c r="J8055" s="12">
        <v>4.0149999999999997</v>
      </c>
      <c r="K8055" s="12"/>
      <c r="L8055" s="12">
        <f>VartojimasGamyba!H8051</f>
        <v>4.0149999999999997</v>
      </c>
      <c r="M8055" s="19">
        <f t="shared" si="1209"/>
        <v>0</v>
      </c>
      <c r="N8055" s="7">
        <f t="shared" si="1210"/>
        <v>-535.76159999999993</v>
      </c>
      <c r="O8055" s="7">
        <f t="shared" si="1211"/>
        <v>0</v>
      </c>
      <c r="R8055" s="7"/>
      <c r="S8055" s="47">
        <f t="shared" si="1212"/>
        <v>4.0149999999999997</v>
      </c>
      <c r="T8055" s="47">
        <f t="shared" si="1213"/>
        <v>4.0149999999999997</v>
      </c>
      <c r="U8055" s="47">
        <f t="shared" si="1214"/>
        <v>245.31</v>
      </c>
      <c r="V8055" s="47">
        <f t="shared" si="1215"/>
        <v>133.44</v>
      </c>
      <c r="W8055" s="11"/>
    </row>
    <row r="8056" spans="1:23" x14ac:dyDescent="0.45">
      <c r="A8056" t="s">
        <v>8061</v>
      </c>
      <c r="B8056">
        <v>170.06</v>
      </c>
      <c r="D8056" s="1" t="str">
        <f>VartojimasGamyba!J8052</f>
        <v>2024-08-01-10</v>
      </c>
      <c r="E8056" s="7">
        <f>VartojimasGamyba!G8052</f>
        <v>5.5E-2</v>
      </c>
      <c r="F8056" s="11"/>
      <c r="G8056" s="12">
        <f t="shared" si="1217"/>
        <v>4.296666666666666</v>
      </c>
      <c r="H8056" s="12">
        <v>0</v>
      </c>
      <c r="I8056" s="12">
        <v>0</v>
      </c>
      <c r="J8056" s="12">
        <v>3.8639999999999999</v>
      </c>
      <c r="K8056" s="12"/>
      <c r="L8056" s="12">
        <f>VartojimasGamyba!H8052</f>
        <v>3.919</v>
      </c>
      <c r="M8056" s="19">
        <f t="shared" si="1209"/>
        <v>0</v>
      </c>
      <c r="N8056" s="7">
        <f t="shared" si="1210"/>
        <v>-612.36671999999999</v>
      </c>
      <c r="O8056" s="7">
        <f t="shared" si="1211"/>
        <v>0</v>
      </c>
      <c r="R8056" s="7"/>
      <c r="S8056" s="47">
        <f t="shared" si="1212"/>
        <v>3.8639999999999999</v>
      </c>
      <c r="T8056" s="47">
        <f t="shared" si="1213"/>
        <v>3.8639999999999999</v>
      </c>
      <c r="U8056" s="47">
        <f t="shared" si="1214"/>
        <v>270.35000000000002</v>
      </c>
      <c r="V8056" s="47">
        <f t="shared" si="1215"/>
        <v>158.47999999999999</v>
      </c>
      <c r="W8056" s="11"/>
    </row>
    <row r="8057" spans="1:23" x14ac:dyDescent="0.45">
      <c r="A8057" t="s">
        <v>8062</v>
      </c>
      <c r="B8057">
        <v>102.58</v>
      </c>
      <c r="D8057" s="1" t="str">
        <f>VartojimasGamyba!J8053</f>
        <v>2024-08-01-11</v>
      </c>
      <c r="E8057" s="7">
        <f>VartojimasGamyba!G8053</f>
        <v>0.217</v>
      </c>
      <c r="F8057" s="11"/>
      <c r="G8057" s="12">
        <f t="shared" si="1217"/>
        <v>4.296666666666666</v>
      </c>
      <c r="H8057" s="12">
        <v>0</v>
      </c>
      <c r="I8057" s="12">
        <v>0</v>
      </c>
      <c r="J8057" s="12">
        <v>3.452</v>
      </c>
      <c r="K8057" s="12"/>
      <c r="L8057" s="12">
        <f>VartojimasGamyba!H8053</f>
        <v>3.669</v>
      </c>
      <c r="M8057" s="19">
        <f t="shared" si="1209"/>
        <v>0</v>
      </c>
      <c r="N8057" s="7">
        <f t="shared" si="1210"/>
        <v>-314.13200000000001</v>
      </c>
      <c r="O8057" s="7">
        <f t="shared" si="1211"/>
        <v>0</v>
      </c>
      <c r="R8057" s="7"/>
      <c r="S8057" s="47">
        <f t="shared" si="1212"/>
        <v>3.452</v>
      </c>
      <c r="T8057" s="47">
        <f t="shared" si="1213"/>
        <v>3.452</v>
      </c>
      <c r="U8057" s="47">
        <f t="shared" si="1214"/>
        <v>202.87</v>
      </c>
      <c r="V8057" s="47">
        <f t="shared" si="1215"/>
        <v>91</v>
      </c>
      <c r="W8057" s="11"/>
    </row>
    <row r="8058" spans="1:23" x14ac:dyDescent="0.45">
      <c r="A8058" t="s">
        <v>8063</v>
      </c>
      <c r="B8058">
        <v>57.1</v>
      </c>
      <c r="D8058" s="1" t="str">
        <f>VartojimasGamyba!J8054</f>
        <v>2024-08-01-12</v>
      </c>
      <c r="E8058" s="7">
        <f>VartojimasGamyba!G8054</f>
        <v>1.6E-2</v>
      </c>
      <c r="F8058" s="11"/>
      <c r="G8058" s="12">
        <f t="shared" si="1217"/>
        <v>6.6911111111111108</v>
      </c>
      <c r="H8058" s="12">
        <v>2.3944444444444448</v>
      </c>
      <c r="I8058" s="12">
        <v>0</v>
      </c>
      <c r="J8058" s="12">
        <v>1.0105555555555552</v>
      </c>
      <c r="K8058" s="12"/>
      <c r="L8058" s="12">
        <f>VartojimasGamyba!H8054</f>
        <v>3.4209999999999998</v>
      </c>
      <c r="M8058" s="19">
        <f t="shared" si="1209"/>
        <v>0</v>
      </c>
      <c r="N8058" s="7">
        <f t="shared" si="1210"/>
        <v>-46.000488888888874</v>
      </c>
      <c r="O8058" s="7">
        <f t="shared" si="1211"/>
        <v>0</v>
      </c>
      <c r="R8058" s="7"/>
      <c r="S8058" s="47">
        <f t="shared" si="1212"/>
        <v>3.4049999999999998</v>
      </c>
      <c r="T8058" s="47">
        <f t="shared" si="1213"/>
        <v>3.4049999999999998</v>
      </c>
      <c r="U8058" s="47">
        <f t="shared" si="1214"/>
        <v>157.39000000000001</v>
      </c>
      <c r="V8058" s="47">
        <f t="shared" si="1215"/>
        <v>45.52</v>
      </c>
      <c r="W8058" s="11"/>
    </row>
    <row r="8059" spans="1:23" x14ac:dyDescent="0.45">
      <c r="A8059" t="s">
        <v>8064</v>
      </c>
      <c r="B8059">
        <v>77.72</v>
      </c>
      <c r="D8059" s="1" t="str">
        <f>VartojimasGamyba!J8055</f>
        <v>2024-08-01-13</v>
      </c>
      <c r="E8059" s="7">
        <f>VartojimasGamyba!G8055</f>
        <v>1.9E-2</v>
      </c>
      <c r="F8059" s="11"/>
      <c r="G8059" s="12">
        <f t="shared" si="1217"/>
        <v>6.6911111111111108</v>
      </c>
      <c r="H8059" s="12">
        <v>0</v>
      </c>
      <c r="I8059" s="12">
        <v>0</v>
      </c>
      <c r="J8059" s="12">
        <v>3.1269999999999998</v>
      </c>
      <c r="K8059" s="12"/>
      <c r="L8059" s="12">
        <f>VartojimasGamyba!H8055</f>
        <v>3.1459999999999999</v>
      </c>
      <c r="M8059" s="19">
        <f t="shared" si="1209"/>
        <v>0</v>
      </c>
      <c r="N8059" s="7">
        <f t="shared" si="1210"/>
        <v>-206.81977999999998</v>
      </c>
      <c r="O8059" s="7">
        <f t="shared" si="1211"/>
        <v>0</v>
      </c>
      <c r="R8059" s="7"/>
      <c r="S8059" s="47">
        <f t="shared" si="1212"/>
        <v>3.1269999999999998</v>
      </c>
      <c r="T8059" s="47">
        <f t="shared" si="1213"/>
        <v>3.1269999999999998</v>
      </c>
      <c r="U8059" s="47">
        <f t="shared" si="1214"/>
        <v>178.01</v>
      </c>
      <c r="V8059" s="47">
        <f t="shared" si="1215"/>
        <v>66.14</v>
      </c>
      <c r="W8059" s="11"/>
    </row>
    <row r="8060" spans="1:23" x14ac:dyDescent="0.45">
      <c r="A8060" t="s">
        <v>8065</v>
      </c>
      <c r="B8060">
        <v>58.43</v>
      </c>
      <c r="D8060" s="1" t="str">
        <f>VartojimasGamyba!J8056</f>
        <v>2024-08-01-14</v>
      </c>
      <c r="E8060" s="7">
        <f>VartojimasGamyba!G8056</f>
        <v>0.01</v>
      </c>
      <c r="F8060" s="11"/>
      <c r="G8060" s="12">
        <f t="shared" si="1217"/>
        <v>6.6911111111111108</v>
      </c>
      <c r="H8060" s="12">
        <v>0</v>
      </c>
      <c r="I8060" s="12">
        <v>0</v>
      </c>
      <c r="J8060" s="12">
        <v>2.2730000000000001</v>
      </c>
      <c r="K8060" s="12"/>
      <c r="L8060" s="12">
        <f>VartojimasGamyba!H8056</f>
        <v>2.2829999999999999</v>
      </c>
      <c r="M8060" s="19">
        <f t="shared" si="1209"/>
        <v>0</v>
      </c>
      <c r="N8060" s="7">
        <f t="shared" si="1210"/>
        <v>-106.49005000000001</v>
      </c>
      <c r="O8060" s="7">
        <f t="shared" si="1211"/>
        <v>0</v>
      </c>
      <c r="R8060" s="7"/>
      <c r="S8060" s="47">
        <f t="shared" si="1212"/>
        <v>2.2730000000000001</v>
      </c>
      <c r="T8060" s="47">
        <f t="shared" si="1213"/>
        <v>2.2730000000000001</v>
      </c>
      <c r="U8060" s="47">
        <f t="shared" si="1214"/>
        <v>158.72</v>
      </c>
      <c r="V8060" s="47">
        <f t="shared" si="1215"/>
        <v>46.85</v>
      </c>
      <c r="W8060" s="11"/>
    </row>
    <row r="8061" spans="1:23" x14ac:dyDescent="0.45">
      <c r="A8061" t="s">
        <v>8066</v>
      </c>
      <c r="B8061">
        <v>77.75</v>
      </c>
      <c r="D8061" s="1" t="str">
        <f>VartojimasGamyba!J8057</f>
        <v>2024-08-01-15</v>
      </c>
      <c r="E8061" s="7">
        <f>VartojimasGamyba!G8057</f>
        <v>0</v>
      </c>
      <c r="F8061" s="11"/>
      <c r="G8061" s="12">
        <f t="shared" si="1217"/>
        <v>6.6911111111111108</v>
      </c>
      <c r="H8061" s="12">
        <v>0</v>
      </c>
      <c r="I8061" s="12">
        <v>0</v>
      </c>
      <c r="J8061" s="12">
        <v>1.42</v>
      </c>
      <c r="K8061" s="12"/>
      <c r="L8061" s="12">
        <f>VartojimasGamyba!H8057</f>
        <v>1.42</v>
      </c>
      <c r="M8061" s="19">
        <f t="shared" si="1209"/>
        <v>0</v>
      </c>
      <c r="N8061" s="7">
        <f t="shared" si="1210"/>
        <v>-93.961399999999998</v>
      </c>
      <c r="O8061" s="7">
        <f t="shared" si="1211"/>
        <v>0</v>
      </c>
      <c r="R8061" s="7"/>
      <c r="S8061" s="47">
        <f t="shared" si="1212"/>
        <v>1.42</v>
      </c>
      <c r="T8061" s="47">
        <f t="shared" si="1213"/>
        <v>1.42</v>
      </c>
      <c r="U8061" s="47">
        <f t="shared" si="1214"/>
        <v>178.04000000000002</v>
      </c>
      <c r="V8061" s="47">
        <f t="shared" si="1215"/>
        <v>66.17</v>
      </c>
      <c r="W8061" s="11"/>
    </row>
    <row r="8062" spans="1:23" x14ac:dyDescent="0.45">
      <c r="A8062" t="s">
        <v>8067</v>
      </c>
      <c r="B8062">
        <v>64.02</v>
      </c>
      <c r="D8062" s="1" t="str">
        <f>VartojimasGamyba!J8058</f>
        <v>2024-08-01-16</v>
      </c>
      <c r="E8062" s="7">
        <f>VartojimasGamyba!G8058</f>
        <v>1.2E-2</v>
      </c>
      <c r="F8062" s="11"/>
      <c r="G8062" s="12">
        <f t="shared" si="1217"/>
        <v>6.6911111111111108</v>
      </c>
      <c r="H8062" s="12">
        <v>0</v>
      </c>
      <c r="I8062" s="12">
        <v>0</v>
      </c>
      <c r="J8062" s="12">
        <v>0.58199999999999996</v>
      </c>
      <c r="K8062" s="12"/>
      <c r="L8062" s="12">
        <f>VartojimasGamyba!H8058</f>
        <v>0.59399999999999997</v>
      </c>
      <c r="M8062" s="19">
        <f t="shared" si="1209"/>
        <v>0</v>
      </c>
      <c r="N8062" s="7">
        <f t="shared" si="1210"/>
        <v>-30.520079999999997</v>
      </c>
      <c r="O8062" s="7">
        <f t="shared" si="1211"/>
        <v>0</v>
      </c>
      <c r="R8062" s="7"/>
      <c r="S8062" s="47">
        <f t="shared" si="1212"/>
        <v>0.58199999999999996</v>
      </c>
      <c r="T8062" s="47">
        <f t="shared" si="1213"/>
        <v>0.58199999999999996</v>
      </c>
      <c r="U8062" s="47">
        <f t="shared" si="1214"/>
        <v>164.31</v>
      </c>
      <c r="V8062" s="47">
        <f t="shared" si="1215"/>
        <v>52.44</v>
      </c>
      <c r="W8062" s="11"/>
    </row>
    <row r="8063" spans="1:23" x14ac:dyDescent="0.45">
      <c r="A8063" t="s">
        <v>8068</v>
      </c>
      <c r="B8063">
        <v>116.91</v>
      </c>
      <c r="D8063" s="1" t="str">
        <f>VartojimasGamyba!J8059</f>
        <v>2024-08-01-17</v>
      </c>
      <c r="E8063" s="7">
        <f>VartojimasGamyba!G8059</f>
        <v>6.0999999999999999E-2</v>
      </c>
      <c r="F8063" s="11"/>
      <c r="G8063" s="12">
        <f t="shared" si="1217"/>
        <v>6.6911111111111108</v>
      </c>
      <c r="H8063" s="12">
        <v>0</v>
      </c>
      <c r="I8063" s="12">
        <v>-6.9388939039072284E-18</v>
      </c>
      <c r="J8063" s="12">
        <v>3.4000000000000002E-2</v>
      </c>
      <c r="K8063" s="12"/>
      <c r="L8063" s="12">
        <f>VartojimasGamyba!H8059</f>
        <v>9.5000000000000001E-2</v>
      </c>
      <c r="M8063" s="19">
        <f t="shared" si="1209"/>
        <v>0</v>
      </c>
      <c r="N8063" s="7">
        <f t="shared" si="1210"/>
        <v>-3.5812200000000001</v>
      </c>
      <c r="O8063" s="7">
        <f t="shared" si="1211"/>
        <v>0</v>
      </c>
      <c r="R8063" s="7"/>
      <c r="S8063" s="47">
        <f t="shared" si="1212"/>
        <v>3.4000000000000002E-2</v>
      </c>
      <c r="T8063" s="47">
        <f t="shared" si="1213"/>
        <v>3.4000000000000002E-2</v>
      </c>
      <c r="U8063" s="47">
        <f t="shared" si="1214"/>
        <v>217.2</v>
      </c>
      <c r="V8063" s="47">
        <f t="shared" si="1215"/>
        <v>105.33</v>
      </c>
      <c r="W8063" s="11"/>
    </row>
    <row r="8064" spans="1:23" x14ac:dyDescent="0.45">
      <c r="A8064" t="s">
        <v>8069</v>
      </c>
      <c r="B8064">
        <v>88.37</v>
      </c>
      <c r="D8064" s="1" t="str">
        <f>VartojimasGamyba!J8060</f>
        <v>2024-08-01-18</v>
      </c>
      <c r="E8064" s="7">
        <f>VartojimasGamyba!G8060</f>
        <v>0.33600000000000002</v>
      </c>
      <c r="F8064" s="11"/>
      <c r="G8064" s="12">
        <f t="shared" si="1217"/>
        <v>6.3211111111111107</v>
      </c>
      <c r="H8064" s="12">
        <v>0</v>
      </c>
      <c r="I8064" s="12">
        <v>0.37</v>
      </c>
      <c r="J8064" s="12">
        <v>0</v>
      </c>
      <c r="K8064" s="12"/>
      <c r="L8064" s="12">
        <f>VartojimasGamyba!H8060</f>
        <v>3.0000000000000001E-3</v>
      </c>
      <c r="M8064" s="19">
        <f t="shared" si="1209"/>
        <v>0</v>
      </c>
      <c r="N8064" s="7">
        <f t="shared" si="1210"/>
        <v>0</v>
      </c>
      <c r="O8064" s="7">
        <f t="shared" si="1211"/>
        <v>0</v>
      </c>
      <c r="R8064" s="7"/>
      <c r="S8064" s="47">
        <f t="shared" si="1212"/>
        <v>0</v>
      </c>
      <c r="T8064" s="47">
        <f t="shared" si="1213"/>
        <v>0</v>
      </c>
      <c r="U8064" s="47">
        <f t="shared" si="1214"/>
        <v>188.66000000000003</v>
      </c>
      <c r="V8064" s="47">
        <f t="shared" si="1215"/>
        <v>76.790000000000006</v>
      </c>
      <c r="W8064" s="11"/>
    </row>
    <row r="8065" spans="1:23" x14ac:dyDescent="0.45">
      <c r="A8065" t="s">
        <v>8070</v>
      </c>
      <c r="B8065">
        <v>107</v>
      </c>
      <c r="D8065" s="1" t="str">
        <f>VartojimasGamyba!J8061</f>
        <v>2024-08-01-19</v>
      </c>
      <c r="E8065" s="7">
        <f>VartojimasGamyba!G8061</f>
        <v>0.35099999999999998</v>
      </c>
      <c r="F8065" s="11"/>
      <c r="G8065" s="12">
        <f t="shared" si="1217"/>
        <v>5.931111111111111</v>
      </c>
      <c r="H8065" s="12">
        <v>0</v>
      </c>
      <c r="I8065" s="12">
        <v>0.39</v>
      </c>
      <c r="J8065" s="12">
        <v>0</v>
      </c>
      <c r="K8065" s="12"/>
      <c r="L8065" s="12">
        <f>VartojimasGamyba!H8061</f>
        <v>0</v>
      </c>
      <c r="M8065" s="19">
        <f t="shared" si="1209"/>
        <v>-5.5511151231257827E-17</v>
      </c>
      <c r="N8065" s="7">
        <f t="shared" si="1210"/>
        <v>-1.1506906538727436E-14</v>
      </c>
      <c r="O8065" s="7">
        <f t="shared" si="1211"/>
        <v>-1.1506906538727436E-14</v>
      </c>
      <c r="R8065" s="7"/>
      <c r="S8065" s="47">
        <f t="shared" si="1212"/>
        <v>-5.5511151231257827E-17</v>
      </c>
      <c r="T8065" s="47">
        <f t="shared" si="1213"/>
        <v>0</v>
      </c>
      <c r="U8065" s="47">
        <f t="shared" si="1214"/>
        <v>207.29000000000002</v>
      </c>
      <c r="V8065" s="47">
        <f t="shared" si="1215"/>
        <v>95.42</v>
      </c>
      <c r="W8065" s="11"/>
    </row>
    <row r="8066" spans="1:23" x14ac:dyDescent="0.45">
      <c r="A8066" t="s">
        <v>8071</v>
      </c>
      <c r="B8066">
        <v>149.03</v>
      </c>
      <c r="D8066" s="1" t="str">
        <f>VartojimasGamyba!J8062</f>
        <v>2024-08-01-20</v>
      </c>
      <c r="E8066" s="7">
        <f>VartojimasGamyba!G8062</f>
        <v>0.248</v>
      </c>
      <c r="F8066" s="11"/>
      <c r="G8066" s="12">
        <f t="shared" si="1217"/>
        <v>5.655555555555555</v>
      </c>
      <c r="H8066" s="12">
        <v>0</v>
      </c>
      <c r="I8066" s="12">
        <v>0.27555555555555555</v>
      </c>
      <c r="J8066" s="12">
        <v>0</v>
      </c>
      <c r="K8066" s="12"/>
      <c r="L8066" s="12">
        <f>VartojimasGamyba!H8062</f>
        <v>0</v>
      </c>
      <c r="M8066" s="19">
        <f t="shared" si="1209"/>
        <v>0</v>
      </c>
      <c r="N8066" s="7">
        <f t="shared" si="1210"/>
        <v>0</v>
      </c>
      <c r="O8066" s="7">
        <f t="shared" si="1211"/>
        <v>0</v>
      </c>
      <c r="P8066" s="7" t="s">
        <v>8873</v>
      </c>
      <c r="R8066" s="7"/>
      <c r="S8066" s="47">
        <f t="shared" si="1212"/>
        <v>0</v>
      </c>
      <c r="T8066" s="47">
        <f t="shared" si="1213"/>
        <v>0</v>
      </c>
      <c r="U8066" s="47">
        <f t="shared" si="1214"/>
        <v>249.32</v>
      </c>
      <c r="V8066" s="47">
        <f t="shared" si="1215"/>
        <v>137.44999999999999</v>
      </c>
      <c r="W8066" s="11"/>
    </row>
    <row r="8067" spans="1:23" x14ac:dyDescent="0.45">
      <c r="A8067" t="s">
        <v>8072</v>
      </c>
      <c r="B8067">
        <v>189.99</v>
      </c>
      <c r="D8067" s="1" t="str">
        <f>VartojimasGamyba!J8063</f>
        <v>2024-08-01-21</v>
      </c>
      <c r="E8067" s="7">
        <f>VartojimasGamyba!G8063</f>
        <v>0.16500000000000001</v>
      </c>
      <c r="F8067" s="11"/>
      <c r="G8067" s="12">
        <f t="shared" si="1217"/>
        <v>5.4722222222222214</v>
      </c>
      <c r="H8067" s="12">
        <v>0</v>
      </c>
      <c r="I8067" s="12">
        <v>0.18333333333333335</v>
      </c>
      <c r="J8067" s="12">
        <v>0</v>
      </c>
      <c r="K8067" s="12"/>
      <c r="L8067" s="12">
        <f>VartojimasGamyba!H8063</f>
        <v>0</v>
      </c>
      <c r="M8067" s="19">
        <f t="shared" si="1209"/>
        <v>0</v>
      </c>
      <c r="N8067" s="7">
        <f t="shared" si="1210"/>
        <v>0</v>
      </c>
      <c r="O8067" s="7">
        <f t="shared" si="1211"/>
        <v>0</v>
      </c>
      <c r="P8067" s="7">
        <f>SUM(N8046:N8069)</f>
        <v>-3011.6468288888886</v>
      </c>
      <c r="R8067" s="7"/>
      <c r="S8067" s="47">
        <f t="shared" si="1212"/>
        <v>0</v>
      </c>
      <c r="T8067" s="47">
        <f t="shared" si="1213"/>
        <v>0</v>
      </c>
      <c r="U8067" s="47">
        <f t="shared" si="1214"/>
        <v>290.28000000000003</v>
      </c>
      <c r="V8067" s="47">
        <f t="shared" si="1215"/>
        <v>178.41</v>
      </c>
      <c r="W8067" s="11"/>
    </row>
    <row r="8068" spans="1:23" x14ac:dyDescent="0.45">
      <c r="A8068" t="s">
        <v>8073</v>
      </c>
      <c r="B8068">
        <v>121.05</v>
      </c>
      <c r="D8068" s="1" t="str">
        <f>VartojimasGamyba!J8064</f>
        <v>2024-08-01-22</v>
      </c>
      <c r="E8068" s="7">
        <f>VartojimasGamyba!G8064</f>
        <v>0.23499999999999999</v>
      </c>
      <c r="F8068" s="11"/>
      <c r="G8068" s="12">
        <f t="shared" si="1217"/>
        <v>5.2111111111111104</v>
      </c>
      <c r="H8068" s="12">
        <v>0</v>
      </c>
      <c r="I8068" s="12">
        <v>0.26111111111111113</v>
      </c>
      <c r="J8068" s="12">
        <v>0</v>
      </c>
      <c r="K8068" s="12"/>
      <c r="L8068" s="12">
        <f>VartojimasGamyba!H8064</f>
        <v>0</v>
      </c>
      <c r="M8068" s="19">
        <f t="shared" si="1209"/>
        <v>-2.7755575615628914E-17</v>
      </c>
      <c r="N8068" s="7">
        <f t="shared" si="1210"/>
        <v>-6.1434191067633038E-15</v>
      </c>
      <c r="O8068" s="7">
        <f t="shared" si="1211"/>
        <v>-6.1434191067633038E-15</v>
      </c>
      <c r="P8068" s="7" t="s">
        <v>8872</v>
      </c>
      <c r="R8068" s="7"/>
      <c r="S8068" s="47">
        <f t="shared" si="1212"/>
        <v>-2.7755575615628914E-17</v>
      </c>
      <c r="T8068" s="47">
        <f t="shared" si="1213"/>
        <v>0</v>
      </c>
      <c r="U8068" s="47">
        <f t="shared" si="1214"/>
        <v>221.34</v>
      </c>
      <c r="V8068" s="47">
        <f t="shared" si="1215"/>
        <v>109.47</v>
      </c>
      <c r="W8068" s="11"/>
    </row>
    <row r="8069" spans="1:23" x14ac:dyDescent="0.45">
      <c r="A8069" t="s">
        <v>8074</v>
      </c>
      <c r="B8069">
        <v>124.91</v>
      </c>
      <c r="D8069" s="1" t="str">
        <f>VartojimasGamyba!J8065</f>
        <v>2024-08-01-23</v>
      </c>
      <c r="E8069" s="7">
        <f>VartojimasGamyba!G8065</f>
        <v>0.19</v>
      </c>
      <c r="F8069" s="11"/>
      <c r="G8069" s="12">
        <f t="shared" si="1217"/>
        <v>4.9999999999999991</v>
      </c>
      <c r="H8069" s="12">
        <v>0</v>
      </c>
      <c r="I8069" s="12">
        <v>0.21111111111111111</v>
      </c>
      <c r="J8069" s="12">
        <v>0</v>
      </c>
      <c r="K8069" s="12"/>
      <c r="L8069" s="12">
        <f>VartojimasGamyba!H8065</f>
        <v>0</v>
      </c>
      <c r="M8069" s="19">
        <f t="shared" si="1209"/>
        <v>0</v>
      </c>
      <c r="N8069" s="7">
        <f t="shared" si="1210"/>
        <v>0</v>
      </c>
      <c r="O8069" s="7">
        <f t="shared" si="1211"/>
        <v>0</v>
      </c>
      <c r="P8069" s="7">
        <f>SUM(O8046:O8069)</f>
        <v>-3.3994196346753824E-14</v>
      </c>
      <c r="Q8069" s="7">
        <f>SUMPRODUCT(B8046:B8069,E8046:E8069)+SUM(E8046:E8069)*$Z$21-SUMPRODUCT(B8046:B8069,L8046:L8069)+SUM(L8046:L8069)*ABS($Z$20)</f>
        <v>-2594.9736100000005</v>
      </c>
      <c r="R8069" s="7"/>
      <c r="S8069" s="47">
        <f t="shared" si="1212"/>
        <v>0</v>
      </c>
      <c r="T8069" s="47">
        <f t="shared" si="1213"/>
        <v>0</v>
      </c>
      <c r="U8069" s="47">
        <f t="shared" si="1214"/>
        <v>225.2</v>
      </c>
      <c r="V8069" s="47">
        <f t="shared" si="1215"/>
        <v>113.33</v>
      </c>
      <c r="W8069" s="11">
        <f>IF(P8069&lt;&gt;Q8069,1,0)</f>
        <v>1</v>
      </c>
    </row>
    <row r="8070" spans="1:23" x14ac:dyDescent="0.45">
      <c r="A8070" t="s">
        <v>8075</v>
      </c>
      <c r="B8070">
        <v>103.99</v>
      </c>
      <c r="D8070" s="9" t="str">
        <f>VartojimasGamyba!J8066</f>
        <v>2024-08-02-00</v>
      </c>
      <c r="E8070" s="8">
        <f>VartojimasGamyba!G8066</f>
        <v>0.153</v>
      </c>
      <c r="F8070" s="11"/>
      <c r="G8070" s="7">
        <f>G8069+H8070-I8070</f>
        <v>4.8299999999999992</v>
      </c>
      <c r="H8070" s="7">
        <v>0</v>
      </c>
      <c r="I8070" s="7">
        <v>0.17</v>
      </c>
      <c r="J8070" s="7">
        <v>0</v>
      </c>
      <c r="L8070" s="7">
        <f>VartojimasGamyba!H8066</f>
        <v>0</v>
      </c>
      <c r="M8070" s="15">
        <f t="shared" si="1209"/>
        <v>-2.7755575615628914E-17</v>
      </c>
      <c r="N8070" s="7">
        <f t="shared" si="1210"/>
        <v>-5.6699089867606745E-15</v>
      </c>
      <c r="O8070" s="7">
        <f t="shared" si="1211"/>
        <v>-5.6699089867606745E-15</v>
      </c>
      <c r="R8070" s="20" t="s">
        <v>8783</v>
      </c>
      <c r="S8070" s="47">
        <f t="shared" si="1212"/>
        <v>-2.7755575615628914E-17</v>
      </c>
      <c r="T8070" s="47">
        <f t="shared" si="1213"/>
        <v>0</v>
      </c>
      <c r="U8070" s="47">
        <f t="shared" si="1214"/>
        <v>204.28</v>
      </c>
      <c r="V8070" s="47">
        <f t="shared" si="1215"/>
        <v>92.41</v>
      </c>
      <c r="W8070" s="11"/>
    </row>
    <row r="8071" spans="1:23" x14ac:dyDescent="0.45">
      <c r="A8071" t="s">
        <v>8076</v>
      </c>
      <c r="B8071">
        <v>93.93</v>
      </c>
      <c r="D8071" s="9" t="str">
        <f>VartojimasGamyba!J8067</f>
        <v>2024-08-02-01</v>
      </c>
      <c r="E8071" s="8">
        <f>VartojimasGamyba!G8067</f>
        <v>0.17499999999999999</v>
      </c>
      <c r="F8071" s="11"/>
      <c r="G8071" s="7">
        <f t="shared" ref="G8071:G8093" si="1218">G8070+H8071-I8071</f>
        <v>4.6355555555555545</v>
      </c>
      <c r="H8071" s="7">
        <v>0</v>
      </c>
      <c r="I8071" s="7">
        <v>0.19444444444444442</v>
      </c>
      <c r="J8071" s="7">
        <v>0</v>
      </c>
      <c r="L8071" s="7">
        <f>VartojimasGamyba!H8067</f>
        <v>0</v>
      </c>
      <c r="M8071" s="15">
        <f t="shared" ref="M8071:M8134" si="1219">E8071+H8071-I8071*$J$2+J8071-L8071</f>
        <v>0</v>
      </c>
      <c r="N8071" s="7">
        <f t="shared" ref="N8071:N8134" si="1220">M8071*U8071-J8071*V8071</f>
        <v>0</v>
      </c>
      <c r="O8071" s="7">
        <f t="shared" ref="O8071:O8134" si="1221">(M8071)*(B8071+$Z$21)</f>
        <v>0</v>
      </c>
      <c r="R8071" s="7"/>
      <c r="S8071" s="47">
        <f t="shared" ref="S8071:S8134" si="1222">M8071+IF((L8071-E8071)&gt;0,(L8071-E8071),0)</f>
        <v>0</v>
      </c>
      <c r="T8071" s="47">
        <f t="shared" ref="T8071:T8134" si="1223">IF(L8071-E8071&lt;0,0,L8071-E8071)</f>
        <v>0</v>
      </c>
      <c r="U8071" s="47">
        <f t="shared" ref="U8071:U8134" si="1224">B8071+$Z$21</f>
        <v>194.22000000000003</v>
      </c>
      <c r="V8071" s="47">
        <f t="shared" ref="V8071:V8134" si="1225">B8071+$Z$20</f>
        <v>82.350000000000009</v>
      </c>
      <c r="W8071" s="11"/>
    </row>
    <row r="8072" spans="1:23" x14ac:dyDescent="0.45">
      <c r="A8072" t="s">
        <v>8077</v>
      </c>
      <c r="B8072">
        <v>88.93</v>
      </c>
      <c r="D8072" s="9" t="str">
        <f>VartojimasGamyba!J8068</f>
        <v>2024-08-02-02</v>
      </c>
      <c r="E8072" s="8">
        <f>VartojimasGamyba!G8068</f>
        <v>0.188</v>
      </c>
      <c r="F8072" s="11"/>
      <c r="G8072" s="7">
        <f t="shared" si="1218"/>
        <v>4.4266666666666659</v>
      </c>
      <c r="H8072" s="7">
        <v>0</v>
      </c>
      <c r="I8072" s="7">
        <v>0.2088888888888889</v>
      </c>
      <c r="J8072" s="7">
        <v>0</v>
      </c>
      <c r="L8072" s="7">
        <f>VartojimasGamyba!H8068</f>
        <v>0</v>
      </c>
      <c r="M8072" s="15">
        <f t="shared" si="1219"/>
        <v>-2.7755575615628914E-17</v>
      </c>
      <c r="N8072" s="7">
        <f t="shared" si="1220"/>
        <v>-5.2519100179893038E-15</v>
      </c>
      <c r="O8072" s="7">
        <f t="shared" si="1221"/>
        <v>-5.2519100179893038E-15</v>
      </c>
      <c r="R8072" s="7"/>
      <c r="S8072" s="47">
        <f t="shared" si="1222"/>
        <v>-2.7755575615628914E-17</v>
      </c>
      <c r="T8072" s="47">
        <f t="shared" si="1223"/>
        <v>0</v>
      </c>
      <c r="U8072" s="47">
        <f t="shared" si="1224"/>
        <v>189.22000000000003</v>
      </c>
      <c r="V8072" s="47">
        <f t="shared" si="1225"/>
        <v>77.350000000000009</v>
      </c>
      <c r="W8072" s="11"/>
    </row>
    <row r="8073" spans="1:23" x14ac:dyDescent="0.45">
      <c r="A8073" t="s">
        <v>8078</v>
      </c>
      <c r="B8073">
        <v>86.59</v>
      </c>
      <c r="D8073" s="9" t="str">
        <f>VartojimasGamyba!J8069</f>
        <v>2024-08-02-03</v>
      </c>
      <c r="E8073" s="8">
        <f>VartojimasGamyba!G8069</f>
        <v>0.14199999999999999</v>
      </c>
      <c r="F8073" s="11"/>
      <c r="G8073" s="7">
        <f t="shared" si="1218"/>
        <v>4.3022222222222215</v>
      </c>
      <c r="H8073" s="7">
        <v>0</v>
      </c>
      <c r="I8073" s="7">
        <v>0.12444444444444444</v>
      </c>
      <c r="J8073" s="7">
        <v>0</v>
      </c>
      <c r="L8073" s="7">
        <f>VartojimasGamyba!H8069</f>
        <v>0.03</v>
      </c>
      <c r="M8073" s="15">
        <f t="shared" si="1219"/>
        <v>0</v>
      </c>
      <c r="N8073" s="7">
        <f t="shared" si="1220"/>
        <v>0</v>
      </c>
      <c r="O8073" s="7">
        <f t="shared" si="1221"/>
        <v>0</v>
      </c>
      <c r="R8073" s="7"/>
      <c r="S8073" s="47">
        <f t="shared" si="1222"/>
        <v>0</v>
      </c>
      <c r="T8073" s="47">
        <f t="shared" si="1223"/>
        <v>0</v>
      </c>
      <c r="U8073" s="47">
        <f t="shared" si="1224"/>
        <v>186.88</v>
      </c>
      <c r="V8073" s="47">
        <f t="shared" si="1225"/>
        <v>75.010000000000005</v>
      </c>
      <c r="W8073" s="11"/>
    </row>
    <row r="8074" spans="1:23" x14ac:dyDescent="0.45">
      <c r="A8074" t="s">
        <v>8079</v>
      </c>
      <c r="B8074">
        <v>74.86</v>
      </c>
      <c r="D8074" s="9" t="str">
        <f>VartojimasGamyba!J8070</f>
        <v>2024-08-02-04</v>
      </c>
      <c r="E8074" s="8">
        <f>VartojimasGamyba!G8070</f>
        <v>5.7000000000000002E-2</v>
      </c>
      <c r="F8074" s="11"/>
      <c r="G8074" s="7">
        <f t="shared" si="1218"/>
        <v>4.3022222222222224</v>
      </c>
      <c r="H8074" s="7">
        <v>8.8817841970012523E-16</v>
      </c>
      <c r="I8074" s="7">
        <v>0</v>
      </c>
      <c r="J8074" s="7">
        <v>0.19900000000000001</v>
      </c>
      <c r="L8074" s="7">
        <f>VartojimasGamyba!H8070</f>
        <v>0.25600000000000001</v>
      </c>
      <c r="M8074" s="15">
        <f t="shared" si="1219"/>
        <v>8.8817841970012523E-16</v>
      </c>
      <c r="N8074" s="7">
        <f t="shared" si="1220"/>
        <v>-12.592719999999845</v>
      </c>
      <c r="O8074" s="7">
        <f t="shared" si="1221"/>
        <v>1.5556445021047694E-13</v>
      </c>
      <c r="R8074" s="7"/>
      <c r="S8074" s="47">
        <f t="shared" si="1222"/>
        <v>0.1990000000000009</v>
      </c>
      <c r="T8074" s="47">
        <f t="shared" si="1223"/>
        <v>0.19900000000000001</v>
      </c>
      <c r="U8074" s="47">
        <f t="shared" si="1224"/>
        <v>175.15</v>
      </c>
      <c r="V8074" s="47">
        <f t="shared" si="1225"/>
        <v>63.28</v>
      </c>
      <c r="W8074" s="11"/>
    </row>
    <row r="8075" spans="1:23" x14ac:dyDescent="0.45">
      <c r="A8075" t="s">
        <v>8080</v>
      </c>
      <c r="B8075">
        <v>79.180000000000007</v>
      </c>
      <c r="D8075" s="9" t="str">
        <f>VartojimasGamyba!J8071</f>
        <v>2024-08-02-05</v>
      </c>
      <c r="E8075" s="8">
        <f>VartojimasGamyba!G8071</f>
        <v>0</v>
      </c>
      <c r="F8075" s="11"/>
      <c r="G8075" s="7">
        <f t="shared" si="1218"/>
        <v>4.3022222222222224</v>
      </c>
      <c r="H8075" s="7">
        <v>0</v>
      </c>
      <c r="I8075" s="7">
        <v>0</v>
      </c>
      <c r="J8075" s="7">
        <v>1.016</v>
      </c>
      <c r="L8075" s="7">
        <f>VartojimasGamyba!H8071</f>
        <v>1.016</v>
      </c>
      <c r="M8075" s="15">
        <f t="shared" si="1219"/>
        <v>0</v>
      </c>
      <c r="N8075" s="7">
        <f t="shared" si="1220"/>
        <v>-68.681600000000003</v>
      </c>
      <c r="O8075" s="7">
        <f t="shared" si="1221"/>
        <v>0</v>
      </c>
      <c r="R8075" s="7"/>
      <c r="S8075" s="47">
        <f t="shared" si="1222"/>
        <v>1.016</v>
      </c>
      <c r="T8075" s="47">
        <f t="shared" si="1223"/>
        <v>1.016</v>
      </c>
      <c r="U8075" s="47">
        <f t="shared" si="1224"/>
        <v>179.47000000000003</v>
      </c>
      <c r="V8075" s="47">
        <f t="shared" si="1225"/>
        <v>67.600000000000009</v>
      </c>
      <c r="W8075" s="11"/>
    </row>
    <row r="8076" spans="1:23" x14ac:dyDescent="0.45">
      <c r="A8076" t="s">
        <v>8081</v>
      </c>
      <c r="B8076">
        <v>90.25</v>
      </c>
      <c r="D8076" s="9" t="str">
        <f>VartojimasGamyba!J8072</f>
        <v>2024-08-02-06</v>
      </c>
      <c r="E8076" s="8">
        <f>VartojimasGamyba!G8072</f>
        <v>0</v>
      </c>
      <c r="F8076" s="11"/>
      <c r="G8076" s="7">
        <f t="shared" si="1218"/>
        <v>4.3022222222222224</v>
      </c>
      <c r="H8076" s="7">
        <v>0</v>
      </c>
      <c r="I8076" s="7">
        <v>0</v>
      </c>
      <c r="J8076" s="7">
        <v>2.0779999999999998</v>
      </c>
      <c r="L8076" s="7">
        <f>VartojimasGamyba!H8072</f>
        <v>2.0779999999999998</v>
      </c>
      <c r="M8076" s="15">
        <f t="shared" si="1219"/>
        <v>0</v>
      </c>
      <c r="N8076" s="7">
        <f t="shared" si="1220"/>
        <v>-163.47626</v>
      </c>
      <c r="O8076" s="7">
        <f t="shared" si="1221"/>
        <v>0</v>
      </c>
      <c r="R8076" s="7"/>
      <c r="S8076" s="47">
        <f t="shared" si="1222"/>
        <v>2.0779999999999998</v>
      </c>
      <c r="T8076" s="47">
        <f t="shared" si="1223"/>
        <v>2.0779999999999998</v>
      </c>
      <c r="U8076" s="47">
        <f t="shared" si="1224"/>
        <v>190.54000000000002</v>
      </c>
      <c r="V8076" s="47">
        <f t="shared" si="1225"/>
        <v>78.67</v>
      </c>
      <c r="W8076" s="11"/>
    </row>
    <row r="8077" spans="1:23" x14ac:dyDescent="0.45">
      <c r="A8077" t="s">
        <v>8082</v>
      </c>
      <c r="B8077">
        <v>110.9</v>
      </c>
      <c r="D8077" s="9" t="str">
        <f>VartojimasGamyba!J8073</f>
        <v>2024-08-02-07</v>
      </c>
      <c r="E8077" s="8">
        <f>VartojimasGamyba!G8073</f>
        <v>0.93400000000000005</v>
      </c>
      <c r="F8077" s="11"/>
      <c r="G8077" s="7">
        <f t="shared" si="1218"/>
        <v>4.3022222222222224</v>
      </c>
      <c r="H8077" s="7">
        <v>0</v>
      </c>
      <c r="I8077" s="7">
        <v>0</v>
      </c>
      <c r="J8077" s="7">
        <v>1.1949999999999998</v>
      </c>
      <c r="L8077" s="7">
        <f>VartojimasGamyba!H8073</f>
        <v>2.129</v>
      </c>
      <c r="M8077" s="15">
        <f t="shared" si="1219"/>
        <v>0</v>
      </c>
      <c r="N8077" s="7">
        <f t="shared" si="1220"/>
        <v>-118.6874</v>
      </c>
      <c r="O8077" s="7">
        <f t="shared" si="1221"/>
        <v>0</v>
      </c>
      <c r="R8077" s="7"/>
      <c r="S8077" s="47">
        <f t="shared" si="1222"/>
        <v>1.1949999999999998</v>
      </c>
      <c r="T8077" s="47">
        <f t="shared" si="1223"/>
        <v>1.1949999999999998</v>
      </c>
      <c r="U8077" s="47">
        <f t="shared" si="1224"/>
        <v>211.19</v>
      </c>
      <c r="V8077" s="47">
        <f t="shared" si="1225"/>
        <v>99.320000000000007</v>
      </c>
      <c r="W8077" s="11"/>
    </row>
    <row r="8078" spans="1:23" x14ac:dyDescent="0.45">
      <c r="A8078" t="s">
        <v>8083</v>
      </c>
      <c r="B8078">
        <v>300.05</v>
      </c>
      <c r="D8078" s="9" t="str">
        <f>VartojimasGamyba!J8074</f>
        <v>2024-08-02-08</v>
      </c>
      <c r="E8078" s="8">
        <f>VartojimasGamyba!G8074</f>
        <v>0.44</v>
      </c>
      <c r="F8078" s="11"/>
      <c r="G8078" s="7">
        <f t="shared" si="1218"/>
        <v>4.3022222222222224</v>
      </c>
      <c r="H8078" s="7">
        <v>0</v>
      </c>
      <c r="I8078" s="7">
        <v>0</v>
      </c>
      <c r="J8078" s="7">
        <v>2.6579999999999999</v>
      </c>
      <c r="L8078" s="7">
        <f>VartojimasGamyba!H8074</f>
        <v>3.0979999999999999</v>
      </c>
      <c r="M8078" s="15">
        <f t="shared" si="1219"/>
        <v>0</v>
      </c>
      <c r="N8078" s="7">
        <f t="shared" si="1220"/>
        <v>-766.75326000000007</v>
      </c>
      <c r="O8078" s="7">
        <f t="shared" si="1221"/>
        <v>0</v>
      </c>
      <c r="R8078" s="7"/>
      <c r="S8078" s="47">
        <f t="shared" si="1222"/>
        <v>2.6579999999999999</v>
      </c>
      <c r="T8078" s="47">
        <f t="shared" si="1223"/>
        <v>2.6579999999999999</v>
      </c>
      <c r="U8078" s="47">
        <f t="shared" si="1224"/>
        <v>400.34000000000003</v>
      </c>
      <c r="V8078" s="47">
        <f t="shared" si="1225"/>
        <v>288.47000000000003</v>
      </c>
      <c r="W8078" s="11"/>
    </row>
    <row r="8079" spans="1:23" x14ac:dyDescent="0.45">
      <c r="A8079" t="s">
        <v>8084</v>
      </c>
      <c r="B8079">
        <v>300</v>
      </c>
      <c r="D8079" s="9" t="str">
        <f>VartojimasGamyba!J8075</f>
        <v>2024-08-02-09</v>
      </c>
      <c r="E8079" s="8">
        <f>VartojimasGamyba!G8075</f>
        <v>0.98899999999999999</v>
      </c>
      <c r="F8079" s="11"/>
      <c r="G8079" s="7">
        <f t="shared" si="1218"/>
        <v>4.3022222222222224</v>
      </c>
      <c r="H8079" s="7">
        <v>0</v>
      </c>
      <c r="I8079" s="7">
        <v>0</v>
      </c>
      <c r="J8079" s="7">
        <v>1.649</v>
      </c>
      <c r="L8079" s="7">
        <f>VartojimasGamyba!H8075</f>
        <v>2.6379999999999999</v>
      </c>
      <c r="M8079" s="15">
        <f t="shared" si="1219"/>
        <v>0</v>
      </c>
      <c r="N8079" s="7">
        <f t="shared" si="1220"/>
        <v>-475.60458000000006</v>
      </c>
      <c r="O8079" s="7">
        <f t="shared" si="1221"/>
        <v>0</v>
      </c>
      <c r="R8079" s="7"/>
      <c r="S8079" s="47">
        <f t="shared" si="1222"/>
        <v>1.649</v>
      </c>
      <c r="T8079" s="47">
        <f t="shared" si="1223"/>
        <v>1.649</v>
      </c>
      <c r="U8079" s="47">
        <f t="shared" si="1224"/>
        <v>400.29</v>
      </c>
      <c r="V8079" s="47">
        <f t="shared" si="1225"/>
        <v>288.42</v>
      </c>
      <c r="W8079" s="11"/>
    </row>
    <row r="8080" spans="1:23" x14ac:dyDescent="0.45">
      <c r="A8080" t="s">
        <v>8085</v>
      </c>
      <c r="B8080">
        <v>199.01</v>
      </c>
      <c r="D8080" s="9" t="str">
        <f>VartojimasGamyba!J8076</f>
        <v>2024-08-02-10</v>
      </c>
      <c r="E8080" s="8">
        <f>VartojimasGamyba!G8076</f>
        <v>1.2250000000000001</v>
      </c>
      <c r="F8080" s="11"/>
      <c r="G8080" s="7">
        <f t="shared" si="1218"/>
        <v>4.3022222222222224</v>
      </c>
      <c r="H8080" s="7">
        <v>0</v>
      </c>
      <c r="I8080" s="7">
        <v>0</v>
      </c>
      <c r="J8080" s="7">
        <v>1.016</v>
      </c>
      <c r="L8080" s="7">
        <f>VartojimasGamyba!H8076</f>
        <v>2.2410000000000001</v>
      </c>
      <c r="M8080" s="15">
        <f t="shared" si="1219"/>
        <v>0</v>
      </c>
      <c r="N8080" s="7">
        <f t="shared" si="1220"/>
        <v>-190.42887999999999</v>
      </c>
      <c r="O8080" s="7">
        <f t="shared" si="1221"/>
        <v>0</v>
      </c>
      <c r="R8080" s="7"/>
      <c r="S8080" s="47">
        <f t="shared" si="1222"/>
        <v>1.016</v>
      </c>
      <c r="T8080" s="47">
        <f t="shared" si="1223"/>
        <v>1.016</v>
      </c>
      <c r="U8080" s="47">
        <f t="shared" si="1224"/>
        <v>299.3</v>
      </c>
      <c r="V8080" s="47">
        <f t="shared" si="1225"/>
        <v>187.42999999999998</v>
      </c>
      <c r="W8080" s="11"/>
    </row>
    <row r="8081" spans="1:23" x14ac:dyDescent="0.45">
      <c r="A8081" t="s">
        <v>8086</v>
      </c>
      <c r="B8081">
        <v>132.32</v>
      </c>
      <c r="D8081" s="9" t="str">
        <f>VartojimasGamyba!J8077</f>
        <v>2024-08-02-11</v>
      </c>
      <c r="E8081" s="8">
        <f>VartojimasGamyba!G8077</f>
        <v>0.10199999999999999</v>
      </c>
      <c r="F8081" s="11"/>
      <c r="G8081" s="7">
        <f t="shared" si="1218"/>
        <v>4.3022222222222224</v>
      </c>
      <c r="H8081" s="7">
        <v>2.2204460492503131E-16</v>
      </c>
      <c r="I8081" s="7">
        <v>0</v>
      </c>
      <c r="J8081" s="7">
        <v>3.6020000000000003</v>
      </c>
      <c r="L8081" s="7">
        <f>VartojimasGamyba!H8077</f>
        <v>3.7040000000000002</v>
      </c>
      <c r="M8081" s="15">
        <f t="shared" si="1219"/>
        <v>0</v>
      </c>
      <c r="N8081" s="7">
        <f t="shared" si="1220"/>
        <v>-434.90548000000001</v>
      </c>
      <c r="O8081" s="7">
        <f t="shared" si="1221"/>
        <v>0</v>
      </c>
      <c r="R8081" s="7"/>
      <c r="S8081" s="47">
        <f t="shared" si="1222"/>
        <v>3.6020000000000003</v>
      </c>
      <c r="T8081" s="47">
        <f t="shared" si="1223"/>
        <v>3.6020000000000003</v>
      </c>
      <c r="U8081" s="47">
        <f t="shared" si="1224"/>
        <v>232.61</v>
      </c>
      <c r="V8081" s="47">
        <f t="shared" si="1225"/>
        <v>120.74</v>
      </c>
      <c r="W8081" s="11"/>
    </row>
    <row r="8082" spans="1:23" x14ac:dyDescent="0.45">
      <c r="A8082" t="s">
        <v>8087</v>
      </c>
      <c r="B8082">
        <v>75.819999999999993</v>
      </c>
      <c r="D8082" s="9" t="str">
        <f>VartojimasGamyba!J8078</f>
        <v>2024-08-02-12</v>
      </c>
      <c r="E8082" s="8">
        <f>VartojimasGamyba!G8078</f>
        <v>0</v>
      </c>
      <c r="F8082" s="11"/>
      <c r="G8082" s="7">
        <f t="shared" si="1218"/>
        <v>4.3022222222222224</v>
      </c>
      <c r="H8082" s="7">
        <v>0</v>
      </c>
      <c r="I8082" s="7">
        <v>0</v>
      </c>
      <c r="J8082" s="7">
        <v>3.6859999999999999</v>
      </c>
      <c r="L8082" s="7">
        <f>VartojimasGamyba!H8078</f>
        <v>3.6859999999999999</v>
      </c>
      <c r="M8082" s="15">
        <f t="shared" si="1219"/>
        <v>0</v>
      </c>
      <c r="N8082" s="7">
        <f t="shared" si="1220"/>
        <v>-236.78863999999999</v>
      </c>
      <c r="O8082" s="7">
        <f t="shared" si="1221"/>
        <v>0</v>
      </c>
      <c r="R8082" s="7"/>
      <c r="S8082" s="47">
        <f t="shared" si="1222"/>
        <v>3.6859999999999999</v>
      </c>
      <c r="T8082" s="47">
        <f t="shared" si="1223"/>
        <v>3.6859999999999999</v>
      </c>
      <c r="U8082" s="47">
        <f t="shared" si="1224"/>
        <v>176.11</v>
      </c>
      <c r="V8082" s="47">
        <f t="shared" si="1225"/>
        <v>64.239999999999995</v>
      </c>
      <c r="W8082" s="11"/>
    </row>
    <row r="8083" spans="1:23" x14ac:dyDescent="0.45">
      <c r="A8083" t="s">
        <v>8088</v>
      </c>
      <c r="B8083">
        <v>71.81</v>
      </c>
      <c r="D8083" s="9" t="str">
        <f>VartojimasGamyba!J8079</f>
        <v>2024-08-02-13</v>
      </c>
      <c r="E8083" s="8">
        <f>VartojimasGamyba!G8079</f>
        <v>0</v>
      </c>
      <c r="F8083" s="11"/>
      <c r="G8083" s="7">
        <f t="shared" si="1218"/>
        <v>4.3022222222222224</v>
      </c>
      <c r="H8083" s="7">
        <v>0</v>
      </c>
      <c r="I8083" s="7">
        <v>0</v>
      </c>
      <c r="J8083" s="7">
        <v>3.1560000000000001</v>
      </c>
      <c r="L8083" s="7">
        <f>VartojimasGamyba!H8079</f>
        <v>3.1560000000000001</v>
      </c>
      <c r="M8083" s="15">
        <f t="shared" si="1219"/>
        <v>0</v>
      </c>
      <c r="N8083" s="7">
        <f t="shared" si="1220"/>
        <v>-190.08588000000003</v>
      </c>
      <c r="O8083" s="7">
        <f t="shared" si="1221"/>
        <v>0</v>
      </c>
      <c r="R8083" s="7"/>
      <c r="S8083" s="47">
        <f t="shared" si="1222"/>
        <v>3.1560000000000001</v>
      </c>
      <c r="T8083" s="47">
        <f t="shared" si="1223"/>
        <v>3.1560000000000001</v>
      </c>
      <c r="U8083" s="47">
        <f t="shared" si="1224"/>
        <v>172.10000000000002</v>
      </c>
      <c r="V8083" s="47">
        <f t="shared" si="1225"/>
        <v>60.230000000000004</v>
      </c>
      <c r="W8083" s="11"/>
    </row>
    <row r="8084" spans="1:23" x14ac:dyDescent="0.45">
      <c r="A8084" t="s">
        <v>8089</v>
      </c>
      <c r="B8084">
        <v>64.099999999999994</v>
      </c>
      <c r="D8084" s="9" t="str">
        <f>VartojimasGamyba!J8080</f>
        <v>2024-08-02-14</v>
      </c>
      <c r="E8084" s="8">
        <f>VartojimasGamyba!G8080</f>
        <v>0</v>
      </c>
      <c r="F8084" s="11"/>
      <c r="G8084" s="7">
        <f t="shared" si="1218"/>
        <v>5.4809999999999999</v>
      </c>
      <c r="H8084" s="7">
        <v>1.1787777777777775</v>
      </c>
      <c r="I8084" s="7">
        <v>0</v>
      </c>
      <c r="J8084" s="7">
        <v>1.3362222222222226</v>
      </c>
      <c r="L8084" s="7">
        <f>VartojimasGamyba!H8080</f>
        <v>2.5150000000000001</v>
      </c>
      <c r="M8084" s="15">
        <f t="shared" si="1219"/>
        <v>0</v>
      </c>
      <c r="N8084" s="7">
        <f t="shared" si="1220"/>
        <v>-70.178391111111125</v>
      </c>
      <c r="O8084" s="7">
        <f t="shared" si="1221"/>
        <v>0</v>
      </c>
      <c r="R8084" s="7"/>
      <c r="S8084" s="47">
        <f t="shared" si="1222"/>
        <v>2.5150000000000001</v>
      </c>
      <c r="T8084" s="47">
        <f t="shared" si="1223"/>
        <v>2.5150000000000001</v>
      </c>
      <c r="U8084" s="47">
        <f t="shared" si="1224"/>
        <v>164.39</v>
      </c>
      <c r="V8084" s="47">
        <f t="shared" si="1225"/>
        <v>52.519999999999996</v>
      </c>
      <c r="W8084" s="11"/>
    </row>
    <row r="8085" spans="1:23" x14ac:dyDescent="0.45">
      <c r="A8085" t="s">
        <v>8090</v>
      </c>
      <c r="B8085">
        <v>64.09</v>
      </c>
      <c r="D8085" s="9" t="str">
        <f>VartojimasGamyba!J8081</f>
        <v>2024-08-02-15</v>
      </c>
      <c r="E8085" s="8">
        <f>VartojimasGamyba!G8081</f>
        <v>7.8E-2</v>
      </c>
      <c r="F8085" s="11"/>
      <c r="G8085" s="7">
        <f t="shared" si="1218"/>
        <v>6.4399999999999995</v>
      </c>
      <c r="H8085" s="7">
        <v>0.95899999999999996</v>
      </c>
      <c r="I8085" s="7">
        <v>0</v>
      </c>
      <c r="J8085" s="7">
        <v>0</v>
      </c>
      <c r="L8085" s="7">
        <f>VartojimasGamyba!H8081</f>
        <v>1.0369999999999999</v>
      </c>
      <c r="M8085" s="15">
        <f t="shared" si="1219"/>
        <v>0</v>
      </c>
      <c r="N8085" s="7">
        <f t="shared" si="1220"/>
        <v>0</v>
      </c>
      <c r="O8085" s="7">
        <f t="shared" si="1221"/>
        <v>0</v>
      </c>
      <c r="R8085" s="7"/>
      <c r="S8085" s="47">
        <f t="shared" si="1222"/>
        <v>0.95899999999999996</v>
      </c>
      <c r="T8085" s="47">
        <f t="shared" si="1223"/>
        <v>0.95899999999999996</v>
      </c>
      <c r="U8085" s="47">
        <f t="shared" si="1224"/>
        <v>164.38</v>
      </c>
      <c r="V8085" s="47">
        <f t="shared" si="1225"/>
        <v>52.510000000000005</v>
      </c>
      <c r="W8085" s="11"/>
    </row>
    <row r="8086" spans="1:23" x14ac:dyDescent="0.45">
      <c r="A8086" t="s">
        <v>8091</v>
      </c>
      <c r="B8086">
        <v>126.92</v>
      </c>
      <c r="D8086" s="9" t="str">
        <f>VartojimasGamyba!J8082</f>
        <v>2024-08-02-16</v>
      </c>
      <c r="E8086" s="8">
        <f>VartojimasGamyba!G8082</f>
        <v>0</v>
      </c>
      <c r="F8086" s="11"/>
      <c r="G8086" s="7">
        <f t="shared" si="1218"/>
        <v>6.4399999999999995</v>
      </c>
      <c r="H8086" s="7">
        <v>1.1102230246251565E-16</v>
      </c>
      <c r="I8086" s="7">
        <v>0</v>
      </c>
      <c r="J8086" s="7">
        <v>0.50900000000000001</v>
      </c>
      <c r="L8086" s="7">
        <f>VartojimasGamyba!H8082</f>
        <v>0.50900000000000001</v>
      </c>
      <c r="M8086" s="15">
        <f t="shared" si="1219"/>
        <v>0</v>
      </c>
      <c r="N8086" s="7">
        <f t="shared" si="1220"/>
        <v>-58.708060000000003</v>
      </c>
      <c r="O8086" s="7">
        <f t="shared" si="1221"/>
        <v>0</v>
      </c>
      <c r="R8086" s="7"/>
      <c r="S8086" s="47">
        <f t="shared" si="1222"/>
        <v>0.50900000000000001</v>
      </c>
      <c r="T8086" s="47">
        <f t="shared" si="1223"/>
        <v>0.50900000000000001</v>
      </c>
      <c r="U8086" s="47">
        <f t="shared" si="1224"/>
        <v>227.21</v>
      </c>
      <c r="V8086" s="47">
        <f t="shared" si="1225"/>
        <v>115.34</v>
      </c>
      <c r="W8086" s="11"/>
    </row>
    <row r="8087" spans="1:23" x14ac:dyDescent="0.45">
      <c r="A8087" t="s">
        <v>8092</v>
      </c>
      <c r="B8087">
        <v>291.32</v>
      </c>
      <c r="D8087" s="9" t="str">
        <f>VartojimasGamyba!J8083</f>
        <v>2024-08-02-17</v>
      </c>
      <c r="E8087" s="8">
        <f>VartojimasGamyba!G8083</f>
        <v>0.10299999999999999</v>
      </c>
      <c r="F8087" s="11"/>
      <c r="G8087" s="7">
        <f t="shared" si="1218"/>
        <v>6.3988888888888882</v>
      </c>
      <c r="H8087" s="7">
        <v>0</v>
      </c>
      <c r="I8087" s="7">
        <v>4.1111111111111105E-2</v>
      </c>
      <c r="J8087" s="7">
        <v>0</v>
      </c>
      <c r="L8087" s="7">
        <f>VartojimasGamyba!H8083</f>
        <v>6.6000000000000003E-2</v>
      </c>
      <c r="M8087" s="15">
        <f t="shared" si="1219"/>
        <v>0</v>
      </c>
      <c r="N8087" s="7">
        <f t="shared" si="1220"/>
        <v>0</v>
      </c>
      <c r="O8087" s="7">
        <f t="shared" si="1221"/>
        <v>0</v>
      </c>
      <c r="R8087" s="7"/>
      <c r="S8087" s="47">
        <f t="shared" si="1222"/>
        <v>0</v>
      </c>
      <c r="T8087" s="47">
        <f t="shared" si="1223"/>
        <v>0</v>
      </c>
      <c r="U8087" s="47">
        <f t="shared" si="1224"/>
        <v>391.61</v>
      </c>
      <c r="V8087" s="47">
        <f t="shared" si="1225"/>
        <v>279.74</v>
      </c>
      <c r="W8087" s="11"/>
    </row>
    <row r="8088" spans="1:23" x14ac:dyDescent="0.45">
      <c r="A8088" t="s">
        <v>8093</v>
      </c>
      <c r="B8088">
        <v>114.2</v>
      </c>
      <c r="D8088" s="9" t="str">
        <f>VartojimasGamyba!J8084</f>
        <v>2024-08-02-18</v>
      </c>
      <c r="E8088" s="8">
        <f>VartojimasGamyba!G8084</f>
        <v>0.27700000000000002</v>
      </c>
      <c r="F8088" s="11"/>
      <c r="G8088" s="7">
        <f t="shared" si="1218"/>
        <v>6.1033333333333326</v>
      </c>
      <c r="H8088" s="7">
        <v>0</v>
      </c>
      <c r="I8088" s="7">
        <v>0.29555555555555557</v>
      </c>
      <c r="J8088" s="7">
        <v>0</v>
      </c>
      <c r="L8088" s="7">
        <f>VartojimasGamyba!H8084</f>
        <v>1.0999999999999999E-2</v>
      </c>
      <c r="M8088" s="15">
        <f t="shared" si="1219"/>
        <v>0</v>
      </c>
      <c r="N8088" s="7">
        <f t="shared" si="1220"/>
        <v>0</v>
      </c>
      <c r="O8088" s="7">
        <f t="shared" si="1221"/>
        <v>0</v>
      </c>
      <c r="R8088" s="7"/>
      <c r="S8088" s="47">
        <f t="shared" si="1222"/>
        <v>0</v>
      </c>
      <c r="T8088" s="47">
        <f t="shared" si="1223"/>
        <v>0</v>
      </c>
      <c r="U8088" s="47">
        <f t="shared" si="1224"/>
        <v>214.49</v>
      </c>
      <c r="V8088" s="47">
        <f t="shared" si="1225"/>
        <v>102.62</v>
      </c>
      <c r="W8088" s="11"/>
    </row>
    <row r="8089" spans="1:23" x14ac:dyDescent="0.45">
      <c r="A8089" t="s">
        <v>8094</v>
      </c>
      <c r="B8089">
        <v>128.11000000000001</v>
      </c>
      <c r="D8089" s="9" t="str">
        <f>VartojimasGamyba!J8085</f>
        <v>2024-08-02-19</v>
      </c>
      <c r="E8089" s="8">
        <f>VartojimasGamyba!G8085</f>
        <v>0.29099999999999998</v>
      </c>
      <c r="F8089" s="11"/>
      <c r="G8089" s="7">
        <f t="shared" si="1218"/>
        <v>5.7799999999999994</v>
      </c>
      <c r="H8089" s="7">
        <v>0</v>
      </c>
      <c r="I8089" s="7">
        <v>0.32333333333333331</v>
      </c>
      <c r="J8089" s="7">
        <v>0</v>
      </c>
      <c r="L8089" s="7">
        <f>VartojimasGamyba!H8085</f>
        <v>0</v>
      </c>
      <c r="M8089" s="15">
        <f t="shared" si="1219"/>
        <v>0</v>
      </c>
      <c r="N8089" s="7">
        <f t="shared" si="1220"/>
        <v>0</v>
      </c>
      <c r="O8089" s="7">
        <f t="shared" si="1221"/>
        <v>0</v>
      </c>
      <c r="R8089" s="7"/>
      <c r="S8089" s="47">
        <f t="shared" si="1222"/>
        <v>0</v>
      </c>
      <c r="T8089" s="47">
        <f t="shared" si="1223"/>
        <v>0</v>
      </c>
      <c r="U8089" s="47">
        <f t="shared" si="1224"/>
        <v>228.40000000000003</v>
      </c>
      <c r="V8089" s="47">
        <f t="shared" si="1225"/>
        <v>116.53000000000002</v>
      </c>
      <c r="W8089" s="11"/>
    </row>
    <row r="8090" spans="1:23" x14ac:dyDescent="0.45">
      <c r="A8090" t="s">
        <v>8095</v>
      </c>
      <c r="B8090">
        <v>317.5</v>
      </c>
      <c r="D8090" s="9" t="str">
        <f>VartojimasGamyba!J8086</f>
        <v>2024-08-02-20</v>
      </c>
      <c r="E8090" s="8">
        <f>VartojimasGamyba!G8086</f>
        <v>0.17100000000000001</v>
      </c>
      <c r="F8090" s="11"/>
      <c r="G8090" s="7">
        <f t="shared" si="1218"/>
        <v>5.589999999999999</v>
      </c>
      <c r="H8090" s="7">
        <v>0</v>
      </c>
      <c r="I8090" s="7">
        <v>0.19000000000000003</v>
      </c>
      <c r="J8090" s="7">
        <v>0</v>
      </c>
      <c r="L8090" s="7">
        <f>VartojimasGamyba!H8086</f>
        <v>0</v>
      </c>
      <c r="M8090" s="15">
        <f t="shared" si="1219"/>
        <v>-2.7755575615628914E-17</v>
      </c>
      <c r="N8090" s="7">
        <f t="shared" si="1220"/>
        <v>-1.1596001936453604E-14</v>
      </c>
      <c r="O8090" s="7">
        <f t="shared" si="1221"/>
        <v>-1.1596001936453604E-14</v>
      </c>
      <c r="P8090" s="7" t="s">
        <v>8873</v>
      </c>
      <c r="R8090" s="7"/>
      <c r="S8090" s="47">
        <f t="shared" si="1222"/>
        <v>-2.7755575615628914E-17</v>
      </c>
      <c r="T8090" s="47">
        <f t="shared" si="1223"/>
        <v>0</v>
      </c>
      <c r="U8090" s="47">
        <f t="shared" si="1224"/>
        <v>417.79</v>
      </c>
      <c r="V8090" s="47">
        <f t="shared" si="1225"/>
        <v>305.92</v>
      </c>
      <c r="W8090" s="11"/>
    </row>
    <row r="8091" spans="1:23" x14ac:dyDescent="0.45">
      <c r="A8091" t="s">
        <v>8096</v>
      </c>
      <c r="B8091">
        <v>325.07</v>
      </c>
      <c r="D8091" s="9" t="str">
        <f>VartojimasGamyba!J8087</f>
        <v>2024-08-02-21</v>
      </c>
      <c r="E8091" s="8">
        <f>VartojimasGamyba!G8087</f>
        <v>0.20300000000000001</v>
      </c>
      <c r="F8091" s="11"/>
      <c r="G8091" s="7">
        <f t="shared" si="1218"/>
        <v>5.3644444444444437</v>
      </c>
      <c r="H8091" s="7">
        <v>0</v>
      </c>
      <c r="I8091" s="7">
        <v>0.22555555555555556</v>
      </c>
      <c r="J8091" s="7">
        <v>0</v>
      </c>
      <c r="L8091" s="7">
        <f>VartojimasGamyba!H8087</f>
        <v>0</v>
      </c>
      <c r="M8091" s="15">
        <f t="shared" si="1219"/>
        <v>0</v>
      </c>
      <c r="N8091" s="7">
        <f t="shared" si="1220"/>
        <v>0</v>
      </c>
      <c r="O8091" s="7">
        <f t="shared" si="1221"/>
        <v>0</v>
      </c>
      <c r="P8091" s="7">
        <f>SUM(N8070:N8093)</f>
        <v>-2786.891151111111</v>
      </c>
      <c r="R8091" s="7"/>
      <c r="S8091" s="47">
        <f t="shared" si="1222"/>
        <v>0</v>
      </c>
      <c r="T8091" s="47">
        <f t="shared" si="1223"/>
        <v>0</v>
      </c>
      <c r="U8091" s="47">
        <f t="shared" si="1224"/>
        <v>425.36</v>
      </c>
      <c r="V8091" s="47">
        <f t="shared" si="1225"/>
        <v>313.49</v>
      </c>
      <c r="W8091" s="11"/>
    </row>
    <row r="8092" spans="1:23" x14ac:dyDescent="0.45">
      <c r="A8092" t="s">
        <v>8097</v>
      </c>
      <c r="B8092">
        <v>300.01</v>
      </c>
      <c r="D8092" s="9" t="str">
        <f>VartojimasGamyba!J8088</f>
        <v>2024-08-02-22</v>
      </c>
      <c r="E8092" s="8">
        <f>VartojimasGamyba!G8088</f>
        <v>0.22800000000000001</v>
      </c>
      <c r="F8092" s="11"/>
      <c r="G8092" s="7">
        <f t="shared" si="1218"/>
        <v>5.1111111111111107</v>
      </c>
      <c r="H8092" s="7">
        <v>0</v>
      </c>
      <c r="I8092" s="7">
        <v>0.25333333333333335</v>
      </c>
      <c r="J8092" s="7">
        <v>0</v>
      </c>
      <c r="L8092" s="7">
        <f>VartojimasGamyba!H8088</f>
        <v>0</v>
      </c>
      <c r="M8092" s="15">
        <f t="shared" si="1219"/>
        <v>-2.7755575615628914E-17</v>
      </c>
      <c r="N8092" s="7">
        <f t="shared" si="1220"/>
        <v>-1.1110556918936254E-14</v>
      </c>
      <c r="O8092" s="7">
        <f t="shared" si="1221"/>
        <v>-1.1110556918936254E-14</v>
      </c>
      <c r="P8092" s="7" t="s">
        <v>8872</v>
      </c>
      <c r="R8092" s="7"/>
      <c r="S8092" s="47">
        <f t="shared" si="1222"/>
        <v>-2.7755575615628914E-17</v>
      </c>
      <c r="T8092" s="47">
        <f t="shared" si="1223"/>
        <v>0</v>
      </c>
      <c r="U8092" s="47">
        <f t="shared" si="1224"/>
        <v>400.3</v>
      </c>
      <c r="V8092" s="47">
        <f t="shared" si="1225"/>
        <v>288.43</v>
      </c>
      <c r="W8092" s="11"/>
    </row>
    <row r="8093" spans="1:23" x14ac:dyDescent="0.45">
      <c r="A8093" t="s">
        <v>8098</v>
      </c>
      <c r="B8093">
        <v>115.28</v>
      </c>
      <c r="D8093" s="9" t="str">
        <f>VartojimasGamyba!J8089</f>
        <v>2024-08-02-23</v>
      </c>
      <c r="E8093" s="8">
        <f>VartojimasGamyba!G8089</f>
        <v>0.1</v>
      </c>
      <c r="F8093" s="11"/>
      <c r="G8093" s="7">
        <f t="shared" si="1218"/>
        <v>5</v>
      </c>
      <c r="H8093" s="7">
        <v>0</v>
      </c>
      <c r="I8093" s="7">
        <v>0.11111111111111112</v>
      </c>
      <c r="J8093" s="7">
        <v>0</v>
      </c>
      <c r="L8093" s="7">
        <f>VartojimasGamyba!H8089</f>
        <v>0</v>
      </c>
      <c r="M8093" s="15">
        <f t="shared" si="1219"/>
        <v>0</v>
      </c>
      <c r="N8093" s="7">
        <f t="shared" si="1220"/>
        <v>0</v>
      </c>
      <c r="O8093" s="7">
        <f t="shared" si="1221"/>
        <v>0</v>
      </c>
      <c r="P8093" s="7">
        <f>SUM(O8070:O8093)</f>
        <v>1.219360723503371E-13</v>
      </c>
      <c r="Q8093" s="7">
        <f>SUMPRODUCT(B8070:B8093,E8070:E8093)+SUM(E8070:E8093)*$Z$21-SUMPRODUCT(B8070:B8093,L8070:L8093)+SUM(L8070:L8093)*ABS($Z$20)</f>
        <v>-1928.9136699999999</v>
      </c>
      <c r="R8093" s="7"/>
      <c r="S8093" s="47">
        <f t="shared" si="1222"/>
        <v>0</v>
      </c>
      <c r="T8093" s="47">
        <f t="shared" si="1223"/>
        <v>0</v>
      </c>
      <c r="U8093" s="47">
        <f t="shared" si="1224"/>
        <v>215.57</v>
      </c>
      <c r="V8093" s="47">
        <f t="shared" si="1225"/>
        <v>103.7</v>
      </c>
      <c r="W8093" s="11">
        <f>IF(P8093&lt;&gt;Q8093,1,0)</f>
        <v>1</v>
      </c>
    </row>
    <row r="8094" spans="1:23" x14ac:dyDescent="0.45">
      <c r="A8094" t="s">
        <v>8099</v>
      </c>
      <c r="B8094">
        <v>123.06</v>
      </c>
      <c r="D8094" s="1" t="str">
        <f>VartojimasGamyba!J8090</f>
        <v>2024-08-03-00</v>
      </c>
      <c r="E8094" s="7">
        <f>VartojimasGamyba!G8090</f>
        <v>0.182</v>
      </c>
      <c r="F8094" s="11"/>
      <c r="G8094" s="12">
        <f>G8093+H8094-I8094</f>
        <v>4.7977777777777781</v>
      </c>
      <c r="H8094" s="12">
        <v>0</v>
      </c>
      <c r="I8094" s="12">
        <v>0.20222222222222222</v>
      </c>
      <c r="J8094" s="12">
        <v>0</v>
      </c>
      <c r="K8094" s="12"/>
      <c r="L8094" s="12">
        <f>VartojimasGamyba!H8090</f>
        <v>0</v>
      </c>
      <c r="M8094" s="19">
        <f t="shared" si="1219"/>
        <v>0</v>
      </c>
      <c r="N8094" s="7">
        <f t="shared" si="1220"/>
        <v>0</v>
      </c>
      <c r="O8094" s="7">
        <f t="shared" si="1221"/>
        <v>0</v>
      </c>
      <c r="R8094" s="20" t="s">
        <v>8783</v>
      </c>
      <c r="S8094" s="47">
        <f t="shared" si="1222"/>
        <v>0</v>
      </c>
      <c r="T8094" s="47">
        <f t="shared" si="1223"/>
        <v>0</v>
      </c>
      <c r="U8094" s="47">
        <f t="shared" si="1224"/>
        <v>223.35000000000002</v>
      </c>
      <c r="V8094" s="47">
        <f t="shared" si="1225"/>
        <v>111.48</v>
      </c>
      <c r="W8094" s="11"/>
    </row>
    <row r="8095" spans="1:23" x14ac:dyDescent="0.45">
      <c r="A8095" t="s">
        <v>8100</v>
      </c>
      <c r="B8095">
        <v>177.91</v>
      </c>
      <c r="D8095" s="1" t="str">
        <f>VartojimasGamyba!J8091</f>
        <v>2024-08-03-01</v>
      </c>
      <c r="E8095" s="7">
        <f>VartojimasGamyba!G8091</f>
        <v>6.0999999999999999E-2</v>
      </c>
      <c r="F8095" s="11"/>
      <c r="G8095" s="12">
        <f t="shared" ref="G8095:G8117" si="1226">G8094+H8095-I8095</f>
        <v>4.7300000000000004</v>
      </c>
      <c r="H8095" s="12">
        <v>0</v>
      </c>
      <c r="I8095" s="12">
        <v>6.777777777777777E-2</v>
      </c>
      <c r="J8095" s="12">
        <v>0</v>
      </c>
      <c r="K8095" s="12"/>
      <c r="L8095" s="12">
        <f>VartojimasGamyba!H8091</f>
        <v>0</v>
      </c>
      <c r="M8095" s="19">
        <f t="shared" si="1219"/>
        <v>6.9388939039072284E-18</v>
      </c>
      <c r="N8095" s="7">
        <f t="shared" si="1220"/>
        <v>1.9304002840669909E-15</v>
      </c>
      <c r="O8095" s="7">
        <f t="shared" si="1221"/>
        <v>1.9304002840669909E-15</v>
      </c>
      <c r="R8095" s="7"/>
      <c r="S8095" s="47">
        <f t="shared" si="1222"/>
        <v>6.9388939039072284E-18</v>
      </c>
      <c r="T8095" s="47">
        <f t="shared" si="1223"/>
        <v>0</v>
      </c>
      <c r="U8095" s="47">
        <f t="shared" si="1224"/>
        <v>278.2</v>
      </c>
      <c r="V8095" s="47">
        <f t="shared" si="1225"/>
        <v>166.32999999999998</v>
      </c>
      <c r="W8095" s="11"/>
    </row>
    <row r="8096" spans="1:23" x14ac:dyDescent="0.45">
      <c r="A8096" t="s">
        <v>8101</v>
      </c>
      <c r="B8096">
        <v>250</v>
      </c>
      <c r="D8096" s="1" t="str">
        <f>VartojimasGamyba!J8092</f>
        <v>2024-08-03-02</v>
      </c>
      <c r="E8096" s="7">
        <f>VartojimasGamyba!G8092</f>
        <v>0.224</v>
      </c>
      <c r="F8096" s="11"/>
      <c r="G8096" s="12">
        <f t="shared" si="1226"/>
        <v>4.4811111111111117</v>
      </c>
      <c r="H8096" s="12">
        <v>0</v>
      </c>
      <c r="I8096" s="12">
        <v>0.24888888888888891</v>
      </c>
      <c r="J8096" s="12">
        <v>0</v>
      </c>
      <c r="K8096" s="12"/>
      <c r="L8096" s="12">
        <f>VartojimasGamyba!H8092</f>
        <v>0</v>
      </c>
      <c r="M8096" s="19">
        <f t="shared" si="1219"/>
        <v>-2.7755575615628914E-17</v>
      </c>
      <c r="N8096" s="7">
        <f t="shared" si="1220"/>
        <v>-9.7225005823986527E-15</v>
      </c>
      <c r="O8096" s="7">
        <f t="shared" si="1221"/>
        <v>-9.7225005823986527E-15</v>
      </c>
      <c r="R8096" s="7"/>
      <c r="S8096" s="47">
        <f t="shared" si="1222"/>
        <v>-2.7755575615628914E-17</v>
      </c>
      <c r="T8096" s="47">
        <f t="shared" si="1223"/>
        <v>0</v>
      </c>
      <c r="U8096" s="47">
        <f t="shared" si="1224"/>
        <v>350.29</v>
      </c>
      <c r="V8096" s="47">
        <f t="shared" si="1225"/>
        <v>238.42</v>
      </c>
      <c r="W8096" s="11"/>
    </row>
    <row r="8097" spans="1:23" x14ac:dyDescent="0.45">
      <c r="A8097" t="s">
        <v>8102</v>
      </c>
      <c r="B8097">
        <v>118.95</v>
      </c>
      <c r="D8097" s="1" t="str">
        <f>VartojimasGamyba!J8093</f>
        <v>2024-08-03-03</v>
      </c>
      <c r="E8097" s="7">
        <f>VartojimasGamyba!G8093</f>
        <v>0.13500000000000001</v>
      </c>
      <c r="F8097" s="11"/>
      <c r="G8097" s="12">
        <f t="shared" si="1226"/>
        <v>4.3533333333333335</v>
      </c>
      <c r="H8097" s="12">
        <v>0</v>
      </c>
      <c r="I8097" s="12">
        <v>0.1277777777777778</v>
      </c>
      <c r="J8097" s="12">
        <v>0</v>
      </c>
      <c r="K8097" s="12"/>
      <c r="L8097" s="12">
        <f>VartojimasGamyba!H8093</f>
        <v>0.02</v>
      </c>
      <c r="M8097" s="19">
        <f t="shared" si="1219"/>
        <v>0</v>
      </c>
      <c r="N8097" s="7">
        <f t="shared" si="1220"/>
        <v>0</v>
      </c>
      <c r="O8097" s="7">
        <f t="shared" si="1221"/>
        <v>0</v>
      </c>
      <c r="R8097" s="7"/>
      <c r="S8097" s="47">
        <f t="shared" si="1222"/>
        <v>0</v>
      </c>
      <c r="T8097" s="47">
        <f t="shared" si="1223"/>
        <v>0</v>
      </c>
      <c r="U8097" s="47">
        <f t="shared" si="1224"/>
        <v>219.24</v>
      </c>
      <c r="V8097" s="47">
        <f t="shared" si="1225"/>
        <v>107.37</v>
      </c>
      <c r="W8097" s="11"/>
    </row>
    <row r="8098" spans="1:23" x14ac:dyDescent="0.45">
      <c r="A8098" t="s">
        <v>8103</v>
      </c>
      <c r="B8098">
        <v>87.83</v>
      </c>
      <c r="D8098" s="1" t="str">
        <f>VartojimasGamyba!J8094</f>
        <v>2024-08-03-04</v>
      </c>
      <c r="E8098" s="7">
        <f>VartojimasGamyba!G8094</f>
        <v>3.3000000000000002E-2</v>
      </c>
      <c r="F8098" s="11"/>
      <c r="G8098" s="12">
        <f t="shared" si="1226"/>
        <v>4.3533333333333335</v>
      </c>
      <c r="H8098" s="12">
        <v>0</v>
      </c>
      <c r="I8098" s="12">
        <v>-2.7755575615628914E-17</v>
      </c>
      <c r="J8098" s="12">
        <v>0.223</v>
      </c>
      <c r="K8098" s="12"/>
      <c r="L8098" s="12">
        <f>VartojimasGamyba!H8094</f>
        <v>0.25600000000000001</v>
      </c>
      <c r="M8098" s="19">
        <f t="shared" si="1219"/>
        <v>0</v>
      </c>
      <c r="N8098" s="7">
        <f t="shared" si="1220"/>
        <v>-17.00375</v>
      </c>
      <c r="O8098" s="7">
        <f t="shared" si="1221"/>
        <v>0</v>
      </c>
      <c r="R8098" s="7"/>
      <c r="S8098" s="47">
        <f t="shared" si="1222"/>
        <v>0.223</v>
      </c>
      <c r="T8098" s="47">
        <f t="shared" si="1223"/>
        <v>0.223</v>
      </c>
      <c r="U8098" s="47">
        <f t="shared" si="1224"/>
        <v>188.12</v>
      </c>
      <c r="V8098" s="47">
        <f t="shared" si="1225"/>
        <v>76.25</v>
      </c>
      <c r="W8098" s="11"/>
    </row>
    <row r="8099" spans="1:23" x14ac:dyDescent="0.45">
      <c r="A8099" t="s">
        <v>8104</v>
      </c>
      <c r="B8099">
        <v>85.05</v>
      </c>
      <c r="D8099" s="1" t="str">
        <f>VartojimasGamyba!J8095</f>
        <v>2024-08-03-05</v>
      </c>
      <c r="E8099" s="7">
        <f>VartojimasGamyba!G8095</f>
        <v>3.7999999999999999E-2</v>
      </c>
      <c r="F8099" s="11"/>
      <c r="G8099" s="12">
        <f t="shared" si="1226"/>
        <v>4.3533333333333335</v>
      </c>
      <c r="H8099" s="12">
        <v>1.1796119636642288E-16</v>
      </c>
      <c r="I8099" s="12">
        <v>0</v>
      </c>
      <c r="J8099" s="12">
        <v>1.0109999999999999</v>
      </c>
      <c r="K8099" s="12"/>
      <c r="L8099" s="12">
        <f>VartojimasGamyba!H8095</f>
        <v>1.0489999999999999</v>
      </c>
      <c r="M8099" s="19">
        <f t="shared" si="1219"/>
        <v>0</v>
      </c>
      <c r="N8099" s="7">
        <f t="shared" si="1220"/>
        <v>-74.278169999999989</v>
      </c>
      <c r="O8099" s="7">
        <f t="shared" si="1221"/>
        <v>0</v>
      </c>
      <c r="R8099" s="7"/>
      <c r="S8099" s="47">
        <f t="shared" si="1222"/>
        <v>1.0109999999999999</v>
      </c>
      <c r="T8099" s="47">
        <f t="shared" si="1223"/>
        <v>1.0109999999999999</v>
      </c>
      <c r="U8099" s="47">
        <f t="shared" si="1224"/>
        <v>185.34</v>
      </c>
      <c r="V8099" s="47">
        <f t="shared" si="1225"/>
        <v>73.47</v>
      </c>
      <c r="W8099" s="11"/>
    </row>
    <row r="8100" spans="1:23" x14ac:dyDescent="0.45">
      <c r="A8100" t="s">
        <v>8105</v>
      </c>
      <c r="B8100">
        <v>93.54</v>
      </c>
      <c r="D8100" s="1" t="str">
        <f>VartojimasGamyba!J8096</f>
        <v>2024-08-03-06</v>
      </c>
      <c r="E8100" s="7">
        <f>VartojimasGamyba!G8096</f>
        <v>1.7000000000000001E-2</v>
      </c>
      <c r="F8100" s="11"/>
      <c r="G8100" s="12">
        <f t="shared" si="1226"/>
        <v>4.3533333333333335</v>
      </c>
      <c r="H8100" s="12">
        <v>0</v>
      </c>
      <c r="I8100" s="12">
        <v>-4.4408920985006262E-16</v>
      </c>
      <c r="J8100" s="12">
        <v>1.659</v>
      </c>
      <c r="K8100" s="12"/>
      <c r="L8100" s="12">
        <f>VartojimasGamyba!H8096</f>
        <v>1.6759999999999999</v>
      </c>
      <c r="M8100" s="19">
        <f t="shared" si="1219"/>
        <v>0</v>
      </c>
      <c r="N8100" s="7">
        <f t="shared" si="1220"/>
        <v>-135.97164000000001</v>
      </c>
      <c r="O8100" s="7">
        <f t="shared" si="1221"/>
        <v>0</v>
      </c>
      <c r="R8100" s="7"/>
      <c r="S8100" s="47">
        <f t="shared" si="1222"/>
        <v>1.659</v>
      </c>
      <c r="T8100" s="47">
        <f t="shared" si="1223"/>
        <v>1.659</v>
      </c>
      <c r="U8100" s="47">
        <f t="shared" si="1224"/>
        <v>193.83</v>
      </c>
      <c r="V8100" s="47">
        <f t="shared" si="1225"/>
        <v>81.960000000000008</v>
      </c>
      <c r="W8100" s="11"/>
    </row>
    <row r="8101" spans="1:23" x14ac:dyDescent="0.45">
      <c r="A8101" t="s">
        <v>8106</v>
      </c>
      <c r="B8101">
        <v>101.64</v>
      </c>
      <c r="D8101" s="1" t="str">
        <f>VartojimasGamyba!J8097</f>
        <v>2024-08-03-07</v>
      </c>
      <c r="E8101" s="7">
        <f>VartojimasGamyba!G8097</f>
        <v>0</v>
      </c>
      <c r="F8101" s="11"/>
      <c r="G8101" s="12">
        <f t="shared" si="1226"/>
        <v>4.3533333333333335</v>
      </c>
      <c r="H8101" s="12">
        <v>0</v>
      </c>
      <c r="I8101" s="12">
        <v>0</v>
      </c>
      <c r="J8101" s="12">
        <v>2.524</v>
      </c>
      <c r="K8101" s="12"/>
      <c r="L8101" s="12">
        <f>VartojimasGamyba!H8097</f>
        <v>2.524</v>
      </c>
      <c r="M8101" s="19">
        <f t="shared" si="1219"/>
        <v>0</v>
      </c>
      <c r="N8101" s="7">
        <f t="shared" si="1220"/>
        <v>-227.31144</v>
      </c>
      <c r="O8101" s="7">
        <f t="shared" si="1221"/>
        <v>0</v>
      </c>
      <c r="R8101" s="7"/>
      <c r="S8101" s="47">
        <f t="shared" si="1222"/>
        <v>2.524</v>
      </c>
      <c r="T8101" s="47">
        <f t="shared" si="1223"/>
        <v>2.524</v>
      </c>
      <c r="U8101" s="47">
        <f t="shared" si="1224"/>
        <v>201.93</v>
      </c>
      <c r="V8101" s="47">
        <f t="shared" si="1225"/>
        <v>90.06</v>
      </c>
      <c r="W8101" s="11"/>
    </row>
    <row r="8102" spans="1:23" x14ac:dyDescent="0.45">
      <c r="A8102" t="s">
        <v>8107</v>
      </c>
      <c r="B8102">
        <v>93.64</v>
      </c>
      <c r="D8102" s="1" t="str">
        <f>VartojimasGamyba!J8098</f>
        <v>2024-08-03-08</v>
      </c>
      <c r="E8102" s="7">
        <f>VartojimasGamyba!G8098</f>
        <v>0.19400000000000001</v>
      </c>
      <c r="F8102" s="11"/>
      <c r="G8102" s="12">
        <f t="shared" si="1226"/>
        <v>4.3533333333333335</v>
      </c>
      <c r="H8102" s="12">
        <v>0</v>
      </c>
      <c r="I8102" s="12">
        <v>0</v>
      </c>
      <c r="J8102" s="12">
        <v>2.7090000000000001</v>
      </c>
      <c r="K8102" s="12"/>
      <c r="L8102" s="12">
        <f>VartojimasGamyba!H8098</f>
        <v>2.903</v>
      </c>
      <c r="M8102" s="19">
        <f t="shared" si="1219"/>
        <v>0</v>
      </c>
      <c r="N8102" s="7">
        <f t="shared" si="1220"/>
        <v>-222.30054000000001</v>
      </c>
      <c r="O8102" s="7">
        <f t="shared" si="1221"/>
        <v>0</v>
      </c>
      <c r="R8102" s="7"/>
      <c r="S8102" s="47">
        <f t="shared" si="1222"/>
        <v>2.7090000000000001</v>
      </c>
      <c r="T8102" s="47">
        <f t="shared" si="1223"/>
        <v>2.7090000000000001</v>
      </c>
      <c r="U8102" s="47">
        <f t="shared" si="1224"/>
        <v>193.93</v>
      </c>
      <c r="V8102" s="47">
        <f t="shared" si="1225"/>
        <v>82.06</v>
      </c>
      <c r="W8102" s="11"/>
    </row>
    <row r="8103" spans="1:23" x14ac:dyDescent="0.45">
      <c r="A8103" t="s">
        <v>8108</v>
      </c>
      <c r="B8103">
        <v>82.95</v>
      </c>
      <c r="D8103" s="1" t="str">
        <f>VartojimasGamyba!J8099</f>
        <v>2024-08-03-09</v>
      </c>
      <c r="E8103" s="7">
        <f>VartojimasGamyba!G8099</f>
        <v>0.33200000000000002</v>
      </c>
      <c r="F8103" s="11"/>
      <c r="G8103" s="12">
        <f t="shared" si="1226"/>
        <v>4.3533333333333335</v>
      </c>
      <c r="H8103" s="12">
        <v>0</v>
      </c>
      <c r="I8103" s="12">
        <v>0</v>
      </c>
      <c r="J8103" s="12">
        <v>2.7320000000000002</v>
      </c>
      <c r="K8103" s="12"/>
      <c r="L8103" s="12">
        <f>VartojimasGamyba!H8099</f>
        <v>3.0640000000000001</v>
      </c>
      <c r="M8103" s="19">
        <f t="shared" si="1219"/>
        <v>0</v>
      </c>
      <c r="N8103" s="7">
        <f t="shared" si="1220"/>
        <v>-194.98284000000004</v>
      </c>
      <c r="O8103" s="7">
        <f t="shared" si="1221"/>
        <v>0</v>
      </c>
      <c r="R8103" s="7"/>
      <c r="S8103" s="47">
        <f t="shared" si="1222"/>
        <v>2.7320000000000002</v>
      </c>
      <c r="T8103" s="47">
        <f t="shared" si="1223"/>
        <v>2.7320000000000002</v>
      </c>
      <c r="U8103" s="47">
        <f t="shared" si="1224"/>
        <v>183.24</v>
      </c>
      <c r="V8103" s="47">
        <f t="shared" si="1225"/>
        <v>71.37</v>
      </c>
      <c r="W8103" s="11"/>
    </row>
    <row r="8104" spans="1:23" x14ac:dyDescent="0.45">
      <c r="A8104" t="s">
        <v>8109</v>
      </c>
      <c r="B8104">
        <v>64.819999999999993</v>
      </c>
      <c r="D8104" s="1" t="str">
        <f>VartojimasGamyba!J8100</f>
        <v>2024-08-03-10</v>
      </c>
      <c r="E8104" s="7">
        <f>VartojimasGamyba!G8100</f>
        <v>0.22</v>
      </c>
      <c r="F8104" s="11"/>
      <c r="G8104" s="12">
        <f t="shared" si="1226"/>
        <v>4.3533333333333335</v>
      </c>
      <c r="H8104" s="12">
        <v>0</v>
      </c>
      <c r="I8104" s="12">
        <v>0</v>
      </c>
      <c r="J8104" s="12">
        <v>2.7039999999999997</v>
      </c>
      <c r="K8104" s="12"/>
      <c r="L8104" s="12">
        <f>VartojimasGamyba!H8100</f>
        <v>2.9239999999999999</v>
      </c>
      <c r="M8104" s="19">
        <f t="shared" si="1219"/>
        <v>0</v>
      </c>
      <c r="N8104" s="7">
        <f t="shared" si="1220"/>
        <v>-143.96095999999997</v>
      </c>
      <c r="O8104" s="7">
        <f t="shared" si="1221"/>
        <v>0</v>
      </c>
      <c r="R8104" s="7"/>
      <c r="S8104" s="47">
        <f t="shared" si="1222"/>
        <v>2.7039999999999997</v>
      </c>
      <c r="T8104" s="47">
        <f t="shared" si="1223"/>
        <v>2.7039999999999997</v>
      </c>
      <c r="U8104" s="47">
        <f t="shared" si="1224"/>
        <v>165.11</v>
      </c>
      <c r="V8104" s="47">
        <f t="shared" si="1225"/>
        <v>53.239999999999995</v>
      </c>
      <c r="W8104" s="11"/>
    </row>
    <row r="8105" spans="1:23" x14ac:dyDescent="0.45">
      <c r="A8105" t="s">
        <v>8110</v>
      </c>
      <c r="B8105">
        <v>32.44</v>
      </c>
      <c r="D8105" s="1" t="str">
        <f>VartojimasGamyba!J8101</f>
        <v>2024-08-03-11</v>
      </c>
      <c r="E8105" s="7">
        <f>VartojimasGamyba!G8101</f>
        <v>0</v>
      </c>
      <c r="F8105" s="11"/>
      <c r="G8105" s="12">
        <f t="shared" si="1226"/>
        <v>4.3533333333333335</v>
      </c>
      <c r="H8105" s="12">
        <v>0</v>
      </c>
      <c r="I8105" s="12">
        <v>0</v>
      </c>
      <c r="J8105" s="12">
        <v>3.258</v>
      </c>
      <c r="K8105" s="12"/>
      <c r="L8105" s="12">
        <f>VartojimasGamyba!H8101</f>
        <v>3.258</v>
      </c>
      <c r="M8105" s="19">
        <f t="shared" si="1219"/>
        <v>0</v>
      </c>
      <c r="N8105" s="7">
        <f t="shared" si="1220"/>
        <v>-67.961879999999994</v>
      </c>
      <c r="O8105" s="7">
        <f t="shared" si="1221"/>
        <v>0</v>
      </c>
      <c r="R8105" s="7"/>
      <c r="S8105" s="47">
        <f t="shared" si="1222"/>
        <v>3.258</v>
      </c>
      <c r="T8105" s="47">
        <f t="shared" si="1223"/>
        <v>3.258</v>
      </c>
      <c r="U8105" s="47">
        <f t="shared" si="1224"/>
        <v>132.73000000000002</v>
      </c>
      <c r="V8105" s="47">
        <f t="shared" si="1225"/>
        <v>20.86</v>
      </c>
      <c r="W8105" s="11"/>
    </row>
    <row r="8106" spans="1:23" x14ac:dyDescent="0.45">
      <c r="A8106" t="s">
        <v>8111</v>
      </c>
      <c r="B8106">
        <v>20.36</v>
      </c>
      <c r="D8106" s="1" t="str">
        <f>VartojimasGamyba!J8102</f>
        <v>2024-08-03-12</v>
      </c>
      <c r="E8106" s="7">
        <f>VartojimasGamyba!G8102</f>
        <v>5.8000000000000003E-2</v>
      </c>
      <c r="F8106" s="11"/>
      <c r="G8106" s="12">
        <f t="shared" si="1226"/>
        <v>4.3533333333333335</v>
      </c>
      <c r="H8106" s="12">
        <v>0</v>
      </c>
      <c r="I8106" s="12">
        <v>0</v>
      </c>
      <c r="J8106" s="12">
        <v>2.8960000000000004</v>
      </c>
      <c r="K8106" s="12"/>
      <c r="L8106" s="12">
        <f>VartojimasGamyba!H8102</f>
        <v>2.9540000000000002</v>
      </c>
      <c r="M8106" s="19">
        <f t="shared" si="1219"/>
        <v>0</v>
      </c>
      <c r="N8106" s="7">
        <f t="shared" si="1220"/>
        <v>-25.426880000000001</v>
      </c>
      <c r="O8106" s="7">
        <f t="shared" si="1221"/>
        <v>0</v>
      </c>
      <c r="R8106" s="7"/>
      <c r="S8106" s="47">
        <f t="shared" si="1222"/>
        <v>2.8960000000000004</v>
      </c>
      <c r="T8106" s="47">
        <f t="shared" si="1223"/>
        <v>2.8960000000000004</v>
      </c>
      <c r="U8106" s="47">
        <f t="shared" si="1224"/>
        <v>120.65</v>
      </c>
      <c r="V8106" s="47">
        <f t="shared" si="1225"/>
        <v>8.7799999999999994</v>
      </c>
      <c r="W8106" s="11"/>
    </row>
    <row r="8107" spans="1:23" x14ac:dyDescent="0.45">
      <c r="A8107" t="s">
        <v>8112</v>
      </c>
      <c r="B8107">
        <v>14.66</v>
      </c>
      <c r="D8107" s="1" t="str">
        <f>VartojimasGamyba!J8103</f>
        <v>2024-08-03-13</v>
      </c>
      <c r="E8107" s="7">
        <f>VartojimasGamyba!G8103</f>
        <v>8.1000000000000003E-2</v>
      </c>
      <c r="F8107" s="11"/>
      <c r="G8107" s="12">
        <f t="shared" si="1226"/>
        <v>4.3948888888888895</v>
      </c>
      <c r="H8107" s="12">
        <v>4.1555555555555568E-2</v>
      </c>
      <c r="I8107" s="12">
        <v>0</v>
      </c>
      <c r="J8107" s="12">
        <v>1.5394444444444444</v>
      </c>
      <c r="K8107" s="12"/>
      <c r="L8107" s="12">
        <f>VartojimasGamyba!H8103</f>
        <v>1.6619999999999999</v>
      </c>
      <c r="M8107" s="19">
        <f t="shared" si="1219"/>
        <v>0</v>
      </c>
      <c r="N8107" s="7">
        <f t="shared" si="1220"/>
        <v>-4.7414888888888891</v>
      </c>
      <c r="O8107" s="7">
        <f t="shared" si="1221"/>
        <v>0</v>
      </c>
      <c r="R8107" s="7"/>
      <c r="S8107" s="47">
        <f t="shared" si="1222"/>
        <v>1.581</v>
      </c>
      <c r="T8107" s="47">
        <f t="shared" si="1223"/>
        <v>1.581</v>
      </c>
      <c r="U8107" s="47">
        <f t="shared" si="1224"/>
        <v>114.95</v>
      </c>
      <c r="V8107" s="47">
        <f t="shared" si="1225"/>
        <v>3.08</v>
      </c>
      <c r="W8107" s="11"/>
    </row>
    <row r="8108" spans="1:23" x14ac:dyDescent="0.45">
      <c r="A8108" t="s">
        <v>8113</v>
      </c>
      <c r="B8108">
        <v>6.41</v>
      </c>
      <c r="D8108" s="1" t="str">
        <f>VartojimasGamyba!J8104</f>
        <v>2024-08-03-14</v>
      </c>
      <c r="E8108" s="7">
        <f>VartojimasGamyba!G8104</f>
        <v>0</v>
      </c>
      <c r="F8108" s="11"/>
      <c r="G8108" s="12">
        <f t="shared" si="1226"/>
        <v>6.5388888888888896</v>
      </c>
      <c r="H8108" s="12">
        <v>2.1440000000000001</v>
      </c>
      <c r="I8108" s="12">
        <v>0</v>
      </c>
      <c r="J8108" s="12">
        <v>0</v>
      </c>
      <c r="K8108" s="12"/>
      <c r="L8108" s="12">
        <f>VartojimasGamyba!H8104</f>
        <v>2.1440000000000001</v>
      </c>
      <c r="M8108" s="19">
        <f t="shared" si="1219"/>
        <v>0</v>
      </c>
      <c r="N8108" s="7">
        <f t="shared" si="1220"/>
        <v>0</v>
      </c>
      <c r="O8108" s="7">
        <f t="shared" si="1221"/>
        <v>0</v>
      </c>
      <c r="R8108" s="7"/>
      <c r="S8108" s="47">
        <f t="shared" si="1222"/>
        <v>2.1440000000000001</v>
      </c>
      <c r="T8108" s="47">
        <f t="shared" si="1223"/>
        <v>2.1440000000000001</v>
      </c>
      <c r="U8108" s="47">
        <f t="shared" si="1224"/>
        <v>106.7</v>
      </c>
      <c r="V8108" s="47">
        <f t="shared" si="1225"/>
        <v>-5.17</v>
      </c>
      <c r="W8108" s="11"/>
    </row>
    <row r="8109" spans="1:23" x14ac:dyDescent="0.45">
      <c r="A8109" t="s">
        <v>8114</v>
      </c>
      <c r="B8109">
        <v>50</v>
      </c>
      <c r="D8109" s="1" t="str">
        <f>VartojimasGamyba!J8105</f>
        <v>2024-08-03-15</v>
      </c>
      <c r="E8109" s="7">
        <f>VartojimasGamyba!G8105</f>
        <v>0</v>
      </c>
      <c r="F8109" s="11"/>
      <c r="G8109" s="12">
        <f t="shared" si="1226"/>
        <v>6.5388888888888896</v>
      </c>
      <c r="H8109" s="12">
        <v>0</v>
      </c>
      <c r="I8109" s="12">
        <v>0</v>
      </c>
      <c r="J8109" s="12">
        <v>1.1859999999999999</v>
      </c>
      <c r="K8109" s="12"/>
      <c r="L8109" s="12">
        <f>VartojimasGamyba!H8105</f>
        <v>1.1859999999999999</v>
      </c>
      <c r="M8109" s="19">
        <f t="shared" si="1219"/>
        <v>0</v>
      </c>
      <c r="N8109" s="7">
        <f t="shared" si="1220"/>
        <v>-45.566119999999998</v>
      </c>
      <c r="O8109" s="7">
        <f t="shared" si="1221"/>
        <v>0</v>
      </c>
      <c r="R8109" s="7"/>
      <c r="S8109" s="47">
        <f t="shared" si="1222"/>
        <v>1.1859999999999999</v>
      </c>
      <c r="T8109" s="47">
        <f t="shared" si="1223"/>
        <v>1.1859999999999999</v>
      </c>
      <c r="U8109" s="47">
        <f t="shared" si="1224"/>
        <v>150.29000000000002</v>
      </c>
      <c r="V8109" s="47">
        <f t="shared" si="1225"/>
        <v>38.42</v>
      </c>
      <c r="W8109" s="11"/>
    </row>
    <row r="8110" spans="1:23" x14ac:dyDescent="0.45">
      <c r="A8110" t="s">
        <v>8115</v>
      </c>
      <c r="B8110">
        <v>75.02</v>
      </c>
      <c r="D8110" s="1" t="str">
        <f>VartojimasGamyba!J8106</f>
        <v>2024-08-03-16</v>
      </c>
      <c r="E8110" s="7">
        <f>VartojimasGamyba!G8106</f>
        <v>6.0000000000000001E-3</v>
      </c>
      <c r="F8110" s="11"/>
      <c r="G8110" s="12">
        <f t="shared" si="1226"/>
        <v>6.5388888888888896</v>
      </c>
      <c r="H8110" s="12">
        <v>0</v>
      </c>
      <c r="I8110" s="12">
        <v>0</v>
      </c>
      <c r="J8110" s="12">
        <v>0.44</v>
      </c>
      <c r="K8110" s="12"/>
      <c r="L8110" s="12">
        <f>VartojimasGamyba!H8106</f>
        <v>0.44600000000000001</v>
      </c>
      <c r="M8110" s="19">
        <f t="shared" si="1219"/>
        <v>0</v>
      </c>
      <c r="N8110" s="7">
        <f t="shared" si="1220"/>
        <v>-27.913599999999999</v>
      </c>
      <c r="O8110" s="7">
        <f t="shared" si="1221"/>
        <v>0</v>
      </c>
      <c r="R8110" s="7"/>
      <c r="S8110" s="47">
        <f t="shared" si="1222"/>
        <v>0.44</v>
      </c>
      <c r="T8110" s="47">
        <f t="shared" si="1223"/>
        <v>0.44</v>
      </c>
      <c r="U8110" s="47">
        <f t="shared" si="1224"/>
        <v>175.31</v>
      </c>
      <c r="V8110" s="47">
        <f t="shared" si="1225"/>
        <v>63.44</v>
      </c>
      <c r="W8110" s="11"/>
    </row>
    <row r="8111" spans="1:23" x14ac:dyDescent="0.45">
      <c r="A8111" t="s">
        <v>8116</v>
      </c>
      <c r="B8111">
        <v>50</v>
      </c>
      <c r="D8111" s="1" t="str">
        <f>VartojimasGamyba!J8107</f>
        <v>2024-08-03-17</v>
      </c>
      <c r="E8111" s="7">
        <f>VartojimasGamyba!G8107</f>
        <v>0.12</v>
      </c>
      <c r="F8111" s="11"/>
      <c r="G8111" s="12">
        <f t="shared" si="1226"/>
        <v>6.4977777777777783</v>
      </c>
      <c r="H8111" s="12">
        <v>0</v>
      </c>
      <c r="I8111" s="12">
        <v>4.1111111111111098E-2</v>
      </c>
      <c r="J8111" s="12">
        <v>0</v>
      </c>
      <c r="K8111" s="12"/>
      <c r="L8111" s="12">
        <f>VartojimasGamyba!H8107</f>
        <v>8.3000000000000004E-2</v>
      </c>
      <c r="M8111" s="19">
        <f t="shared" si="1219"/>
        <v>0</v>
      </c>
      <c r="N8111" s="7">
        <f t="shared" si="1220"/>
        <v>0</v>
      </c>
      <c r="O8111" s="7">
        <f t="shared" si="1221"/>
        <v>0</v>
      </c>
      <c r="R8111" s="7"/>
      <c r="S8111" s="47">
        <f t="shared" si="1222"/>
        <v>0</v>
      </c>
      <c r="T8111" s="47">
        <f t="shared" si="1223"/>
        <v>0</v>
      </c>
      <c r="U8111" s="47">
        <f t="shared" si="1224"/>
        <v>150.29000000000002</v>
      </c>
      <c r="V8111" s="47">
        <f t="shared" si="1225"/>
        <v>38.42</v>
      </c>
      <c r="W8111" s="11"/>
    </row>
    <row r="8112" spans="1:23" x14ac:dyDescent="0.45">
      <c r="A8112" t="s">
        <v>8117</v>
      </c>
      <c r="B8112">
        <v>65.08</v>
      </c>
      <c r="D8112" s="1" t="str">
        <f>VartojimasGamyba!J8108</f>
        <v>2024-08-03-18</v>
      </c>
      <c r="E8112" s="7">
        <f>VartojimasGamyba!G8108</f>
        <v>0.35199999999999998</v>
      </c>
      <c r="F8112" s="11"/>
      <c r="G8112" s="12">
        <f t="shared" si="1226"/>
        <v>6.1066666666666674</v>
      </c>
      <c r="H8112" s="12">
        <v>0</v>
      </c>
      <c r="I8112" s="12">
        <v>0.39111111111111108</v>
      </c>
      <c r="J8112" s="12">
        <v>0</v>
      </c>
      <c r="K8112" s="12"/>
      <c r="L8112" s="12">
        <f>VartojimasGamyba!H8108</f>
        <v>0</v>
      </c>
      <c r="M8112" s="19">
        <f t="shared" si="1219"/>
        <v>0</v>
      </c>
      <c r="N8112" s="7">
        <f t="shared" si="1220"/>
        <v>0</v>
      </c>
      <c r="O8112" s="7">
        <f t="shared" si="1221"/>
        <v>0</v>
      </c>
      <c r="R8112" s="7"/>
      <c r="S8112" s="47">
        <f t="shared" si="1222"/>
        <v>0</v>
      </c>
      <c r="T8112" s="47">
        <f t="shared" si="1223"/>
        <v>0</v>
      </c>
      <c r="U8112" s="47">
        <f t="shared" si="1224"/>
        <v>165.37</v>
      </c>
      <c r="V8112" s="47">
        <f t="shared" si="1225"/>
        <v>53.5</v>
      </c>
      <c r="W8112" s="11"/>
    </row>
    <row r="8113" spans="1:23" x14ac:dyDescent="0.45">
      <c r="A8113" t="s">
        <v>8118</v>
      </c>
      <c r="B8113">
        <v>250.08</v>
      </c>
      <c r="D8113" s="1" t="str">
        <f>VartojimasGamyba!J8109</f>
        <v>2024-08-03-19</v>
      </c>
      <c r="E8113" s="7">
        <f>VartojimasGamyba!G8109</f>
        <v>0.25800000000000001</v>
      </c>
      <c r="F8113" s="11"/>
      <c r="G8113" s="12">
        <f t="shared" si="1226"/>
        <v>5.82</v>
      </c>
      <c r="H8113" s="12">
        <v>0</v>
      </c>
      <c r="I8113" s="12">
        <v>0.28666666666666668</v>
      </c>
      <c r="J8113" s="12">
        <v>0</v>
      </c>
      <c r="K8113" s="12"/>
      <c r="L8113" s="12">
        <f>VartojimasGamyba!H8109</f>
        <v>0</v>
      </c>
      <c r="M8113" s="19">
        <f t="shared" si="1219"/>
        <v>0</v>
      </c>
      <c r="N8113" s="7">
        <f t="shared" si="1220"/>
        <v>0</v>
      </c>
      <c r="O8113" s="7">
        <f t="shared" si="1221"/>
        <v>0</v>
      </c>
      <c r="R8113" s="7"/>
      <c r="S8113" s="47">
        <f t="shared" si="1222"/>
        <v>0</v>
      </c>
      <c r="T8113" s="47">
        <f t="shared" si="1223"/>
        <v>0</v>
      </c>
      <c r="U8113" s="47">
        <f t="shared" si="1224"/>
        <v>350.37</v>
      </c>
      <c r="V8113" s="47">
        <f t="shared" si="1225"/>
        <v>238.5</v>
      </c>
      <c r="W8113" s="11"/>
    </row>
    <row r="8114" spans="1:23" x14ac:dyDescent="0.45">
      <c r="A8114" t="s">
        <v>8119</v>
      </c>
      <c r="B8114">
        <v>145.1</v>
      </c>
      <c r="D8114" s="1" t="str">
        <f>VartojimasGamyba!J8110</f>
        <v>2024-08-03-20</v>
      </c>
      <c r="E8114" s="7">
        <f>VartojimasGamyba!G8110</f>
        <v>0.2</v>
      </c>
      <c r="F8114" s="11"/>
      <c r="G8114" s="12">
        <f t="shared" si="1226"/>
        <v>5.597777777777778</v>
      </c>
      <c r="H8114" s="12">
        <v>0</v>
      </c>
      <c r="I8114" s="12">
        <v>0.22222222222222224</v>
      </c>
      <c r="J8114" s="12">
        <v>0</v>
      </c>
      <c r="K8114" s="12"/>
      <c r="L8114" s="12">
        <f>VartojimasGamyba!H8110</f>
        <v>0</v>
      </c>
      <c r="M8114" s="19">
        <f t="shared" si="1219"/>
        <v>0</v>
      </c>
      <c r="N8114" s="7">
        <f t="shared" si="1220"/>
        <v>0</v>
      </c>
      <c r="O8114" s="7">
        <f t="shared" si="1221"/>
        <v>0</v>
      </c>
      <c r="P8114" s="7" t="s">
        <v>8873</v>
      </c>
      <c r="R8114" s="7"/>
      <c r="S8114" s="47">
        <f t="shared" si="1222"/>
        <v>0</v>
      </c>
      <c r="T8114" s="47">
        <f t="shared" si="1223"/>
        <v>0</v>
      </c>
      <c r="U8114" s="47">
        <f t="shared" si="1224"/>
        <v>245.39</v>
      </c>
      <c r="V8114" s="47">
        <f t="shared" si="1225"/>
        <v>133.51999999999998</v>
      </c>
      <c r="W8114" s="11"/>
    </row>
    <row r="8115" spans="1:23" x14ac:dyDescent="0.45">
      <c r="A8115" t="s">
        <v>8120</v>
      </c>
      <c r="B8115">
        <v>165.08</v>
      </c>
      <c r="D8115" s="1" t="str">
        <f>VartojimasGamyba!J8111</f>
        <v>2024-08-03-21</v>
      </c>
      <c r="E8115" s="7">
        <f>VartojimasGamyba!G8111</f>
        <v>0.17</v>
      </c>
      <c r="F8115" s="11"/>
      <c r="G8115" s="12">
        <f t="shared" si="1226"/>
        <v>5.4088888888888889</v>
      </c>
      <c r="H8115" s="12">
        <v>0</v>
      </c>
      <c r="I8115" s="12">
        <v>0.18888888888888891</v>
      </c>
      <c r="J8115" s="12">
        <v>0</v>
      </c>
      <c r="K8115" s="12"/>
      <c r="L8115" s="12">
        <f>VartojimasGamyba!H8111</f>
        <v>0</v>
      </c>
      <c r="M8115" s="19">
        <f t="shared" si="1219"/>
        <v>0</v>
      </c>
      <c r="N8115" s="7">
        <f t="shared" si="1220"/>
        <v>0</v>
      </c>
      <c r="O8115" s="7">
        <f t="shared" si="1221"/>
        <v>0</v>
      </c>
      <c r="P8115" s="7">
        <f>SUM(N8094:N8117)</f>
        <v>-1187.419308888889</v>
      </c>
      <c r="R8115" s="7"/>
      <c r="S8115" s="47">
        <f t="shared" si="1222"/>
        <v>0</v>
      </c>
      <c r="T8115" s="47">
        <f t="shared" si="1223"/>
        <v>0</v>
      </c>
      <c r="U8115" s="47">
        <f t="shared" si="1224"/>
        <v>265.37</v>
      </c>
      <c r="V8115" s="47">
        <f t="shared" si="1225"/>
        <v>153.5</v>
      </c>
      <c r="W8115" s="11"/>
    </row>
    <row r="8116" spans="1:23" x14ac:dyDescent="0.45">
      <c r="A8116" t="s">
        <v>8121</v>
      </c>
      <c r="B8116">
        <v>129.08000000000001</v>
      </c>
      <c r="D8116" s="1" t="str">
        <f>VartojimasGamyba!J8112</f>
        <v>2024-08-03-22</v>
      </c>
      <c r="E8116" s="7">
        <f>VartojimasGamyba!G8112</f>
        <v>0.12</v>
      </c>
      <c r="F8116" s="11"/>
      <c r="G8116" s="12">
        <f t="shared" si="1226"/>
        <v>5.2755555555555551</v>
      </c>
      <c r="H8116" s="12">
        <v>0</v>
      </c>
      <c r="I8116" s="12">
        <v>0.13333333333333333</v>
      </c>
      <c r="J8116" s="12">
        <v>0</v>
      </c>
      <c r="K8116" s="12"/>
      <c r="L8116" s="12">
        <f>VartojimasGamyba!H8112</f>
        <v>0</v>
      </c>
      <c r="M8116" s="19">
        <f t="shared" si="1219"/>
        <v>0</v>
      </c>
      <c r="N8116" s="7">
        <f t="shared" si="1220"/>
        <v>0</v>
      </c>
      <c r="O8116" s="7">
        <f t="shared" si="1221"/>
        <v>0</v>
      </c>
      <c r="P8116" s="7" t="s">
        <v>8872</v>
      </c>
      <c r="R8116" s="7"/>
      <c r="S8116" s="47">
        <f t="shared" si="1222"/>
        <v>0</v>
      </c>
      <c r="T8116" s="47">
        <f t="shared" si="1223"/>
        <v>0</v>
      </c>
      <c r="U8116" s="47">
        <f t="shared" si="1224"/>
        <v>229.37</v>
      </c>
      <c r="V8116" s="47">
        <f t="shared" si="1225"/>
        <v>117.50000000000001</v>
      </c>
      <c r="W8116" s="11"/>
    </row>
    <row r="8117" spans="1:23" x14ac:dyDescent="0.45">
      <c r="A8117" t="s">
        <v>8122</v>
      </c>
      <c r="B8117">
        <v>129</v>
      </c>
      <c r="D8117" s="1" t="str">
        <f>VartojimasGamyba!J8113</f>
        <v>2024-08-03-23</v>
      </c>
      <c r="E8117" s="7">
        <f>VartojimasGamyba!G8113</f>
        <v>0.248</v>
      </c>
      <c r="F8117" s="11"/>
      <c r="G8117" s="12">
        <f t="shared" si="1226"/>
        <v>5</v>
      </c>
      <c r="H8117" s="12">
        <v>0</v>
      </c>
      <c r="I8117" s="12">
        <v>0.27555555555555555</v>
      </c>
      <c r="J8117" s="12">
        <v>0</v>
      </c>
      <c r="K8117" s="12"/>
      <c r="L8117" s="12">
        <f>VartojimasGamyba!H8113</f>
        <v>0</v>
      </c>
      <c r="M8117" s="19">
        <f t="shared" si="1219"/>
        <v>0</v>
      </c>
      <c r="N8117" s="7">
        <f t="shared" si="1220"/>
        <v>0</v>
      </c>
      <c r="O8117" s="7">
        <f t="shared" si="1221"/>
        <v>0</v>
      </c>
      <c r="P8117" s="7">
        <f>SUM(O8094:O8117)</f>
        <v>-7.7921002983316614E-15</v>
      </c>
      <c r="Q8117" s="7">
        <f>SUMPRODUCT(B8094:B8117,E8094:E8117)+SUM(E8094:E8117)*$Z$21-SUMPRODUCT(B8094:B8117,L8094:L8117)+SUM(L8094:L8117)*ABS($Z$20)</f>
        <v>-561.37637000000018</v>
      </c>
      <c r="R8117" s="7"/>
      <c r="S8117" s="47">
        <f t="shared" si="1222"/>
        <v>0</v>
      </c>
      <c r="T8117" s="47">
        <f t="shared" si="1223"/>
        <v>0</v>
      </c>
      <c r="U8117" s="47">
        <f t="shared" si="1224"/>
        <v>229.29000000000002</v>
      </c>
      <c r="V8117" s="47">
        <f t="shared" si="1225"/>
        <v>117.42</v>
      </c>
      <c r="W8117" s="11">
        <f>IF(P8117&lt;&gt;Q8117,1,0)</f>
        <v>1</v>
      </c>
    </row>
    <row r="8118" spans="1:23" x14ac:dyDescent="0.45">
      <c r="A8118" t="s">
        <v>8123</v>
      </c>
      <c r="B8118">
        <v>127.99</v>
      </c>
      <c r="D8118" s="9" t="str">
        <f>VartojimasGamyba!J8114</f>
        <v>2024-08-04-00</v>
      </c>
      <c r="E8118" s="8">
        <f>VartojimasGamyba!G8114</f>
        <v>0.186</v>
      </c>
      <c r="F8118" s="11"/>
      <c r="G8118" s="7">
        <f>G8117+H8118-I8118</f>
        <v>3.8139999999999983</v>
      </c>
      <c r="H8118" s="7">
        <v>8.8139999999999983</v>
      </c>
      <c r="I8118" s="7">
        <v>10</v>
      </c>
      <c r="J8118" s="7">
        <v>0</v>
      </c>
      <c r="L8118" s="7">
        <f>VartojimasGamyba!H8114</f>
        <v>0</v>
      </c>
      <c r="M8118" s="15">
        <f t="shared" si="1219"/>
        <v>-1.7763568394002505E-15</v>
      </c>
      <c r="N8118" s="7">
        <f t="shared" si="1220"/>
        <v>-4.0550673929828918E-13</v>
      </c>
      <c r="O8118" s="7">
        <f t="shared" si="1221"/>
        <v>-4.0550673929828918E-13</v>
      </c>
      <c r="R8118" s="20" t="s">
        <v>8783</v>
      </c>
      <c r="S8118" s="47">
        <f t="shared" si="1222"/>
        <v>-1.7763568394002505E-15</v>
      </c>
      <c r="T8118" s="47">
        <f t="shared" si="1223"/>
        <v>0</v>
      </c>
      <c r="U8118" s="47">
        <f t="shared" si="1224"/>
        <v>228.28</v>
      </c>
      <c r="V8118" s="47">
        <f t="shared" si="1225"/>
        <v>116.41</v>
      </c>
      <c r="W8118" s="11"/>
    </row>
    <row r="8119" spans="1:23" x14ac:dyDescent="0.45">
      <c r="A8119" t="s">
        <v>8124</v>
      </c>
      <c r="B8119">
        <v>130.06</v>
      </c>
      <c r="D8119" s="9" t="str">
        <f>VartojimasGamyba!J8115</f>
        <v>2024-08-04-01</v>
      </c>
      <c r="E8119" s="8">
        <f>VartojimasGamyba!G8115</f>
        <v>0.26500000000000001</v>
      </c>
      <c r="F8119" s="11"/>
      <c r="G8119" s="7">
        <f t="shared" ref="G8119:G8141" si="1227">G8118+H8119-I8119</f>
        <v>2.5489999999999977</v>
      </c>
      <c r="H8119" s="7">
        <v>8.7349999999999994</v>
      </c>
      <c r="I8119" s="7">
        <v>10</v>
      </c>
      <c r="J8119" s="7">
        <v>0</v>
      </c>
      <c r="L8119" s="7">
        <f>VartojimasGamyba!H8115</f>
        <v>0</v>
      </c>
      <c r="M8119" s="15">
        <f t="shared" si="1219"/>
        <v>0</v>
      </c>
      <c r="N8119" s="7">
        <f t="shared" si="1220"/>
        <v>0</v>
      </c>
      <c r="O8119" s="7">
        <f t="shared" si="1221"/>
        <v>0</v>
      </c>
      <c r="R8119" s="7"/>
      <c r="S8119" s="47">
        <f t="shared" si="1222"/>
        <v>0</v>
      </c>
      <c r="T8119" s="47">
        <f t="shared" si="1223"/>
        <v>0</v>
      </c>
      <c r="U8119" s="47">
        <f t="shared" si="1224"/>
        <v>230.35000000000002</v>
      </c>
      <c r="V8119" s="47">
        <f t="shared" si="1225"/>
        <v>118.48</v>
      </c>
      <c r="W8119" s="11"/>
    </row>
    <row r="8120" spans="1:23" x14ac:dyDescent="0.45">
      <c r="A8120" t="s">
        <v>8125</v>
      </c>
      <c r="B8120">
        <v>130.01</v>
      </c>
      <c r="D8120" s="9" t="str">
        <f>VartojimasGamyba!J8116</f>
        <v>2024-08-04-02</v>
      </c>
      <c r="E8120" s="8">
        <f>VartojimasGamyba!G8116</f>
        <v>0.11799999999999999</v>
      </c>
      <c r="F8120" s="11"/>
      <c r="G8120" s="7">
        <f t="shared" si="1227"/>
        <v>2.4178888888888865</v>
      </c>
      <c r="H8120" s="7">
        <v>0</v>
      </c>
      <c r="I8120" s="7">
        <v>0.13111111111111112</v>
      </c>
      <c r="J8120" s="7">
        <v>0</v>
      </c>
      <c r="L8120" s="7">
        <f>VartojimasGamyba!H8116</f>
        <v>0</v>
      </c>
      <c r="M8120" s="15">
        <f t="shared" si="1219"/>
        <v>-1.3877787807814457E-17</v>
      </c>
      <c r="N8120" s="7">
        <f t="shared" si="1220"/>
        <v>-3.1960545321396695E-15</v>
      </c>
      <c r="O8120" s="7">
        <f t="shared" si="1221"/>
        <v>-3.1960545321396695E-15</v>
      </c>
      <c r="R8120" s="7"/>
      <c r="S8120" s="47">
        <f t="shared" si="1222"/>
        <v>-1.3877787807814457E-17</v>
      </c>
      <c r="T8120" s="47">
        <f t="shared" si="1223"/>
        <v>0</v>
      </c>
      <c r="U8120" s="47">
        <f t="shared" si="1224"/>
        <v>230.3</v>
      </c>
      <c r="V8120" s="47">
        <f t="shared" si="1225"/>
        <v>118.42999999999999</v>
      </c>
      <c r="W8120" s="11"/>
    </row>
    <row r="8121" spans="1:23" x14ac:dyDescent="0.45">
      <c r="A8121" t="s">
        <v>8126</v>
      </c>
      <c r="B8121">
        <v>111.31</v>
      </c>
      <c r="D8121" s="9" t="str">
        <f>VartojimasGamyba!J8117</f>
        <v>2024-08-04-03</v>
      </c>
      <c r="E8121" s="8">
        <f>VartojimasGamyba!G8117</f>
        <v>0.29299999999999998</v>
      </c>
      <c r="F8121" s="11"/>
      <c r="G8121" s="7">
        <f t="shared" si="1227"/>
        <v>2.0989999999999975</v>
      </c>
      <c r="H8121" s="7">
        <v>0</v>
      </c>
      <c r="I8121" s="7">
        <v>0.31888888888888889</v>
      </c>
      <c r="J8121" s="7">
        <v>0</v>
      </c>
      <c r="L8121" s="7">
        <f>VartojimasGamyba!H8117</f>
        <v>6.0000000000000001E-3</v>
      </c>
      <c r="M8121" s="15">
        <f t="shared" si="1219"/>
        <v>-5.0306980803327406E-17</v>
      </c>
      <c r="N8121" s="7">
        <f t="shared" si="1220"/>
        <v>-1.064495713798408E-14</v>
      </c>
      <c r="O8121" s="7">
        <f t="shared" si="1221"/>
        <v>-1.064495713798408E-14</v>
      </c>
      <c r="R8121" s="7"/>
      <c r="S8121" s="47">
        <f t="shared" si="1222"/>
        <v>-5.0306980803327406E-17</v>
      </c>
      <c r="T8121" s="47">
        <f t="shared" si="1223"/>
        <v>0</v>
      </c>
      <c r="U8121" s="47">
        <f t="shared" si="1224"/>
        <v>211.60000000000002</v>
      </c>
      <c r="V8121" s="47">
        <f t="shared" si="1225"/>
        <v>99.73</v>
      </c>
      <c r="W8121" s="11"/>
    </row>
    <row r="8122" spans="1:23" x14ac:dyDescent="0.45">
      <c r="A8122" t="s">
        <v>8127</v>
      </c>
      <c r="B8122">
        <v>91.11</v>
      </c>
      <c r="D8122" s="9" t="str">
        <f>VartojimasGamyba!J8118</f>
        <v>2024-08-04-04</v>
      </c>
      <c r="E8122" s="8">
        <f>VartojimasGamyba!G8118</f>
        <v>3.7999999999999999E-2</v>
      </c>
      <c r="F8122" s="11"/>
      <c r="G8122" s="7">
        <f t="shared" si="1227"/>
        <v>2.0989999999999975</v>
      </c>
      <c r="H8122" s="7">
        <v>0</v>
      </c>
      <c r="I8122" s="7">
        <v>0</v>
      </c>
      <c r="J8122" s="7">
        <v>0.26300000000000001</v>
      </c>
      <c r="L8122" s="7">
        <f>VartojimasGamyba!H8118</f>
        <v>0.30099999999999999</v>
      </c>
      <c r="M8122" s="15">
        <f t="shared" si="1219"/>
        <v>0</v>
      </c>
      <c r="N8122" s="7">
        <f t="shared" si="1220"/>
        <v>-20.91639</v>
      </c>
      <c r="O8122" s="7">
        <f t="shared" si="1221"/>
        <v>0</v>
      </c>
      <c r="R8122" s="7"/>
      <c r="S8122" s="47">
        <f t="shared" si="1222"/>
        <v>0.26300000000000001</v>
      </c>
      <c r="T8122" s="47">
        <f t="shared" si="1223"/>
        <v>0.26300000000000001</v>
      </c>
      <c r="U8122" s="47">
        <f t="shared" si="1224"/>
        <v>191.4</v>
      </c>
      <c r="V8122" s="47">
        <f t="shared" si="1225"/>
        <v>79.53</v>
      </c>
      <c r="W8122" s="11"/>
    </row>
    <row r="8123" spans="1:23" x14ac:dyDescent="0.45">
      <c r="A8123" t="s">
        <v>8128</v>
      </c>
      <c r="B8123">
        <v>88.63</v>
      </c>
      <c r="D8123" s="9" t="str">
        <f>VartojimasGamyba!J8119</f>
        <v>2024-08-04-05</v>
      </c>
      <c r="E8123" s="8">
        <f>VartojimasGamyba!G8119</f>
        <v>0</v>
      </c>
      <c r="F8123" s="11"/>
      <c r="G8123" s="7">
        <f t="shared" si="1227"/>
        <v>1.7572222222222216</v>
      </c>
      <c r="H8123" s="7">
        <v>3.075999999999989</v>
      </c>
      <c r="I8123" s="7">
        <v>3.4177777777777649</v>
      </c>
      <c r="J8123" s="7">
        <v>1.107</v>
      </c>
      <c r="L8123" s="7">
        <f>VartojimasGamyba!H8119</f>
        <v>1.107</v>
      </c>
      <c r="M8123" s="15">
        <f t="shared" si="1219"/>
        <v>0</v>
      </c>
      <c r="N8123" s="7">
        <f t="shared" si="1220"/>
        <v>-85.294349999999994</v>
      </c>
      <c r="O8123" s="7">
        <f t="shared" si="1221"/>
        <v>0</v>
      </c>
      <c r="R8123" s="7"/>
      <c r="S8123" s="47">
        <f t="shared" si="1222"/>
        <v>1.107</v>
      </c>
      <c r="T8123" s="47">
        <f t="shared" si="1223"/>
        <v>1.107</v>
      </c>
      <c r="U8123" s="47">
        <f t="shared" si="1224"/>
        <v>188.92000000000002</v>
      </c>
      <c r="V8123" s="47">
        <f t="shared" si="1225"/>
        <v>77.05</v>
      </c>
      <c r="W8123" s="11"/>
    </row>
    <row r="8124" spans="1:23" x14ac:dyDescent="0.45">
      <c r="A8124" t="s">
        <v>8129</v>
      </c>
      <c r="B8124">
        <v>81.69</v>
      </c>
      <c r="D8124" s="9" t="str">
        <f>VartojimasGamyba!J8120</f>
        <v>2024-08-04-06</v>
      </c>
      <c r="E8124" s="8">
        <f>VartojimasGamyba!G8120</f>
        <v>0</v>
      </c>
      <c r="F8124" s="11"/>
      <c r="G8124" s="7">
        <f t="shared" si="1227"/>
        <v>1.7572222222222216</v>
      </c>
      <c r="H8124" s="7">
        <v>1.1102230246251565E-16</v>
      </c>
      <c r="I8124" s="7">
        <v>0</v>
      </c>
      <c r="J8124" s="7">
        <v>2.165</v>
      </c>
      <c r="L8124" s="7">
        <f>VartojimasGamyba!H8120</f>
        <v>2.165</v>
      </c>
      <c r="M8124" s="15">
        <f t="shared" si="1219"/>
        <v>0</v>
      </c>
      <c r="N8124" s="7">
        <f t="shared" si="1220"/>
        <v>-151.78815</v>
      </c>
      <c r="O8124" s="7">
        <f t="shared" si="1221"/>
        <v>0</v>
      </c>
      <c r="R8124" s="7"/>
      <c r="S8124" s="47">
        <f t="shared" si="1222"/>
        <v>2.165</v>
      </c>
      <c r="T8124" s="47">
        <f t="shared" si="1223"/>
        <v>2.165</v>
      </c>
      <c r="U8124" s="47">
        <f t="shared" si="1224"/>
        <v>181.98000000000002</v>
      </c>
      <c r="V8124" s="47">
        <f t="shared" si="1225"/>
        <v>70.11</v>
      </c>
      <c r="W8124" s="11"/>
    </row>
    <row r="8125" spans="1:23" x14ac:dyDescent="0.45">
      <c r="A8125" t="s">
        <v>8130</v>
      </c>
      <c r="B8125">
        <v>76.11</v>
      </c>
      <c r="D8125" s="9" t="str">
        <f>VartojimasGamyba!J8121</f>
        <v>2024-08-04-07</v>
      </c>
      <c r="E8125" s="8">
        <f>VartojimasGamyba!G8121</f>
        <v>0</v>
      </c>
      <c r="F8125" s="11"/>
      <c r="G8125" s="7">
        <f t="shared" si="1227"/>
        <v>1.7572222222222216</v>
      </c>
      <c r="H8125" s="7">
        <v>0</v>
      </c>
      <c r="I8125" s="7">
        <v>0</v>
      </c>
      <c r="J8125" s="7">
        <v>2.81</v>
      </c>
      <c r="L8125" s="7">
        <f>VartojimasGamyba!H8121</f>
        <v>2.81</v>
      </c>
      <c r="M8125" s="15">
        <f t="shared" si="1219"/>
        <v>0</v>
      </c>
      <c r="N8125" s="7">
        <f t="shared" si="1220"/>
        <v>-181.32930000000002</v>
      </c>
      <c r="O8125" s="7">
        <f t="shared" si="1221"/>
        <v>0</v>
      </c>
      <c r="R8125" s="7"/>
      <c r="S8125" s="47">
        <f t="shared" si="1222"/>
        <v>2.81</v>
      </c>
      <c r="T8125" s="47">
        <f t="shared" si="1223"/>
        <v>2.81</v>
      </c>
      <c r="U8125" s="47">
        <f t="shared" si="1224"/>
        <v>176.4</v>
      </c>
      <c r="V8125" s="47">
        <f t="shared" si="1225"/>
        <v>64.53</v>
      </c>
      <c r="W8125" s="11"/>
    </row>
    <row r="8126" spans="1:23" x14ac:dyDescent="0.45">
      <c r="A8126" t="s">
        <v>8131</v>
      </c>
      <c r="B8126">
        <v>71.73</v>
      </c>
      <c r="D8126" s="9" t="str">
        <f>VartojimasGamyba!J8122</f>
        <v>2024-08-04-08</v>
      </c>
      <c r="E8126" s="8">
        <f>VartojimasGamyba!G8122</f>
        <v>0</v>
      </c>
      <c r="F8126" s="11"/>
      <c r="G8126" s="7">
        <f t="shared" si="1227"/>
        <v>1.7572222222222216</v>
      </c>
      <c r="H8126" s="7">
        <v>0</v>
      </c>
      <c r="I8126" s="7">
        <v>0</v>
      </c>
      <c r="J8126" s="7">
        <v>3.3650000000000002</v>
      </c>
      <c r="L8126" s="7">
        <f>VartojimasGamyba!H8122</f>
        <v>3.3650000000000002</v>
      </c>
      <c r="M8126" s="15">
        <f t="shared" si="1219"/>
        <v>0</v>
      </c>
      <c r="N8126" s="7">
        <f t="shared" si="1220"/>
        <v>-202.40475000000004</v>
      </c>
      <c r="O8126" s="7">
        <f t="shared" si="1221"/>
        <v>0</v>
      </c>
      <c r="R8126" s="7"/>
      <c r="S8126" s="47">
        <f t="shared" si="1222"/>
        <v>3.3650000000000002</v>
      </c>
      <c r="T8126" s="47">
        <f t="shared" si="1223"/>
        <v>3.3650000000000002</v>
      </c>
      <c r="U8126" s="47">
        <f t="shared" si="1224"/>
        <v>172.02</v>
      </c>
      <c r="V8126" s="47">
        <f t="shared" si="1225"/>
        <v>60.150000000000006</v>
      </c>
      <c r="W8126" s="11"/>
    </row>
    <row r="8127" spans="1:23" x14ac:dyDescent="0.45">
      <c r="A8127" t="s">
        <v>8132</v>
      </c>
      <c r="B8127">
        <v>64.430000000000007</v>
      </c>
      <c r="D8127" s="9" t="str">
        <f>VartojimasGamyba!J8123</f>
        <v>2024-08-04-09</v>
      </c>
      <c r="E8127" s="8">
        <f>VartojimasGamyba!G8123</f>
        <v>0</v>
      </c>
      <c r="F8127" s="11"/>
      <c r="G8127" s="7">
        <f t="shared" si="1227"/>
        <v>1.7572222222222216</v>
      </c>
      <c r="H8127" s="7">
        <v>0</v>
      </c>
      <c r="I8127" s="7">
        <v>0</v>
      </c>
      <c r="J8127" s="7">
        <v>2.9540000000000002</v>
      </c>
      <c r="L8127" s="7">
        <f>VartojimasGamyba!H8123</f>
        <v>2.9540000000000002</v>
      </c>
      <c r="M8127" s="15">
        <f t="shared" si="1219"/>
        <v>0</v>
      </c>
      <c r="N8127" s="7">
        <f t="shared" si="1220"/>
        <v>-156.11890000000002</v>
      </c>
      <c r="O8127" s="7">
        <f t="shared" si="1221"/>
        <v>0</v>
      </c>
      <c r="R8127" s="7"/>
      <c r="S8127" s="47">
        <f t="shared" si="1222"/>
        <v>2.9540000000000002</v>
      </c>
      <c r="T8127" s="47">
        <f t="shared" si="1223"/>
        <v>2.9540000000000002</v>
      </c>
      <c r="U8127" s="47">
        <f t="shared" si="1224"/>
        <v>164.72000000000003</v>
      </c>
      <c r="V8127" s="47">
        <f t="shared" si="1225"/>
        <v>52.850000000000009</v>
      </c>
      <c r="W8127" s="11"/>
    </row>
    <row r="8128" spans="1:23" x14ac:dyDescent="0.45">
      <c r="A8128" t="s">
        <v>8133</v>
      </c>
      <c r="B8128">
        <v>28.33</v>
      </c>
      <c r="D8128" s="9" t="str">
        <f>VartojimasGamyba!J8124</f>
        <v>2024-08-04-10</v>
      </c>
      <c r="E8128" s="8">
        <f>VartojimasGamyba!G8124</f>
        <v>0</v>
      </c>
      <c r="F8128" s="11"/>
      <c r="G8128" s="7">
        <f t="shared" si="1227"/>
        <v>1.7572222222222216</v>
      </c>
      <c r="H8128" s="7">
        <v>0</v>
      </c>
      <c r="I8128" s="7">
        <v>0</v>
      </c>
      <c r="J8128" s="7">
        <v>3.9369999999999998</v>
      </c>
      <c r="L8128" s="7">
        <f>VartojimasGamyba!H8124</f>
        <v>3.9369999999999998</v>
      </c>
      <c r="M8128" s="15">
        <f t="shared" si="1219"/>
        <v>0</v>
      </c>
      <c r="N8128" s="7">
        <f t="shared" si="1220"/>
        <v>-65.944749999999999</v>
      </c>
      <c r="O8128" s="7">
        <f t="shared" si="1221"/>
        <v>0</v>
      </c>
      <c r="R8128" s="7"/>
      <c r="S8128" s="47">
        <f t="shared" si="1222"/>
        <v>3.9369999999999998</v>
      </c>
      <c r="T8128" s="47">
        <f t="shared" si="1223"/>
        <v>3.9369999999999998</v>
      </c>
      <c r="U8128" s="47">
        <f t="shared" si="1224"/>
        <v>128.62</v>
      </c>
      <c r="V8128" s="47">
        <f t="shared" si="1225"/>
        <v>16.75</v>
      </c>
      <c r="W8128" s="11"/>
    </row>
    <row r="8129" spans="1:23" x14ac:dyDescent="0.45">
      <c r="A8129" t="s">
        <v>8134</v>
      </c>
      <c r="B8129">
        <v>122.75</v>
      </c>
      <c r="D8129" s="9" t="str">
        <f>VartojimasGamyba!J8125</f>
        <v>2024-08-04-11</v>
      </c>
      <c r="E8129" s="8">
        <f>VartojimasGamyba!G8125</f>
        <v>0</v>
      </c>
      <c r="F8129" s="11"/>
      <c r="G8129" s="7">
        <f t="shared" si="1227"/>
        <v>1.7572222222222196</v>
      </c>
      <c r="H8129" s="7">
        <v>0</v>
      </c>
      <c r="I8129" s="7">
        <v>1.9737298215558339E-15</v>
      </c>
      <c r="J8129" s="7">
        <v>4.1159999999999997</v>
      </c>
      <c r="L8129" s="7">
        <f>VartojimasGamyba!H8125</f>
        <v>4.1159999999999997</v>
      </c>
      <c r="M8129" s="15">
        <f t="shared" si="1219"/>
        <v>0</v>
      </c>
      <c r="N8129" s="7">
        <f t="shared" si="1220"/>
        <v>-457.57571999999999</v>
      </c>
      <c r="O8129" s="7">
        <f t="shared" si="1221"/>
        <v>0</v>
      </c>
      <c r="R8129" s="7"/>
      <c r="S8129" s="47">
        <f t="shared" si="1222"/>
        <v>4.1159999999999997</v>
      </c>
      <c r="T8129" s="47">
        <f t="shared" si="1223"/>
        <v>4.1159999999999997</v>
      </c>
      <c r="U8129" s="47">
        <f t="shared" si="1224"/>
        <v>223.04000000000002</v>
      </c>
      <c r="V8129" s="47">
        <f t="shared" si="1225"/>
        <v>111.17</v>
      </c>
      <c r="W8129" s="11"/>
    </row>
    <row r="8130" spans="1:23" x14ac:dyDescent="0.45">
      <c r="A8130" t="s">
        <v>8135</v>
      </c>
      <c r="B8130">
        <v>5</v>
      </c>
      <c r="D8130" s="9" t="str">
        <f>VartojimasGamyba!J8126</f>
        <v>2024-08-04-12</v>
      </c>
      <c r="E8130" s="8">
        <f>VartojimasGamyba!G8126</f>
        <v>9.2999999999999999E-2</v>
      </c>
      <c r="F8130" s="11"/>
      <c r="G8130" s="7">
        <f t="shared" si="1227"/>
        <v>5.0512222222222203</v>
      </c>
      <c r="H8130" s="7">
        <v>3.2940000000000005</v>
      </c>
      <c r="I8130" s="7">
        <v>0</v>
      </c>
      <c r="J8130" s="7">
        <v>0</v>
      </c>
      <c r="L8130" s="7">
        <f>VartojimasGamyba!H8126</f>
        <v>3.387</v>
      </c>
      <c r="M8130" s="15">
        <f t="shared" si="1219"/>
        <v>0</v>
      </c>
      <c r="N8130" s="7">
        <f t="shared" si="1220"/>
        <v>0</v>
      </c>
      <c r="O8130" s="7">
        <f t="shared" si="1221"/>
        <v>0</v>
      </c>
      <c r="R8130" s="7"/>
      <c r="S8130" s="47">
        <f t="shared" si="1222"/>
        <v>3.294</v>
      </c>
      <c r="T8130" s="47">
        <f t="shared" si="1223"/>
        <v>3.294</v>
      </c>
      <c r="U8130" s="47">
        <f t="shared" si="1224"/>
        <v>105.29</v>
      </c>
      <c r="V8130" s="47">
        <f t="shared" si="1225"/>
        <v>-6.58</v>
      </c>
      <c r="W8130" s="11"/>
    </row>
    <row r="8131" spans="1:23" x14ac:dyDescent="0.45">
      <c r="A8131" t="s">
        <v>8136</v>
      </c>
      <c r="B8131">
        <v>100.05</v>
      </c>
      <c r="D8131" s="9" t="str">
        <f>VartojimasGamyba!J8127</f>
        <v>2024-08-04-13</v>
      </c>
      <c r="E8131" s="8">
        <f>VartojimasGamyba!G8127</f>
        <v>0.72799999999999998</v>
      </c>
      <c r="F8131" s="11"/>
      <c r="G8131" s="7">
        <f t="shared" si="1227"/>
        <v>5.0512222222222203</v>
      </c>
      <c r="H8131" s="7">
        <v>0</v>
      </c>
      <c r="I8131" s="7">
        <v>0</v>
      </c>
      <c r="J8131" s="7">
        <v>1.901</v>
      </c>
      <c r="L8131" s="7">
        <f>VartojimasGamyba!H8127</f>
        <v>2.629</v>
      </c>
      <c r="M8131" s="15">
        <f t="shared" si="1219"/>
        <v>0</v>
      </c>
      <c r="N8131" s="7">
        <f t="shared" si="1220"/>
        <v>-168.18146999999999</v>
      </c>
      <c r="O8131" s="7">
        <f t="shared" si="1221"/>
        <v>0</v>
      </c>
      <c r="R8131" s="7"/>
      <c r="S8131" s="47">
        <f t="shared" si="1222"/>
        <v>1.901</v>
      </c>
      <c r="T8131" s="47">
        <f t="shared" si="1223"/>
        <v>1.901</v>
      </c>
      <c r="U8131" s="47">
        <f t="shared" si="1224"/>
        <v>200.34</v>
      </c>
      <c r="V8131" s="47">
        <f t="shared" si="1225"/>
        <v>88.47</v>
      </c>
      <c r="W8131" s="11"/>
    </row>
    <row r="8132" spans="1:23" x14ac:dyDescent="0.45">
      <c r="A8132" t="s">
        <v>8137</v>
      </c>
      <c r="B8132">
        <v>90.5</v>
      </c>
      <c r="D8132" s="9" t="str">
        <f>VartojimasGamyba!J8128</f>
        <v>2024-08-04-14</v>
      </c>
      <c r="E8132" s="8">
        <f>VartojimasGamyba!G8128</f>
        <v>1.19</v>
      </c>
      <c r="F8132" s="11"/>
      <c r="G8132" s="7">
        <f t="shared" si="1227"/>
        <v>5.0512222222222203</v>
      </c>
      <c r="H8132" s="7">
        <v>0</v>
      </c>
      <c r="I8132" s="7">
        <v>0</v>
      </c>
      <c r="J8132" s="7">
        <v>0.27100000000000013</v>
      </c>
      <c r="L8132" s="7">
        <f>VartojimasGamyba!H8128</f>
        <v>1.4610000000000001</v>
      </c>
      <c r="M8132" s="15">
        <f t="shared" si="1219"/>
        <v>0</v>
      </c>
      <c r="N8132" s="7">
        <f t="shared" si="1220"/>
        <v>-21.38732000000001</v>
      </c>
      <c r="O8132" s="7">
        <f t="shared" si="1221"/>
        <v>0</v>
      </c>
      <c r="R8132" s="7"/>
      <c r="S8132" s="47">
        <f t="shared" si="1222"/>
        <v>0.27100000000000013</v>
      </c>
      <c r="T8132" s="47">
        <f t="shared" si="1223"/>
        <v>0.27100000000000013</v>
      </c>
      <c r="U8132" s="47">
        <f t="shared" si="1224"/>
        <v>190.79000000000002</v>
      </c>
      <c r="V8132" s="47">
        <f t="shared" si="1225"/>
        <v>78.92</v>
      </c>
      <c r="W8132" s="11"/>
    </row>
    <row r="8133" spans="1:23" x14ac:dyDescent="0.45">
      <c r="A8133" t="s">
        <v>8138</v>
      </c>
      <c r="B8133">
        <v>5</v>
      </c>
      <c r="D8133" s="9" t="str">
        <f>VartojimasGamyba!J8129</f>
        <v>2024-08-04-15</v>
      </c>
      <c r="E8133" s="8">
        <f>VartojimasGamyba!G8129</f>
        <v>5.3999999999999999E-2</v>
      </c>
      <c r="F8133" s="11"/>
      <c r="G8133" s="7">
        <f t="shared" si="1227"/>
        <v>6.3512222222222201</v>
      </c>
      <c r="H8133" s="7">
        <v>1.3</v>
      </c>
      <c r="I8133" s="7">
        <v>0</v>
      </c>
      <c r="J8133" s="7">
        <v>0</v>
      </c>
      <c r="L8133" s="7">
        <f>VartojimasGamyba!H8129</f>
        <v>1.3540000000000001</v>
      </c>
      <c r="M8133" s="15">
        <f t="shared" si="1219"/>
        <v>0</v>
      </c>
      <c r="N8133" s="7">
        <f t="shared" si="1220"/>
        <v>0</v>
      </c>
      <c r="O8133" s="7">
        <f t="shared" si="1221"/>
        <v>0</v>
      </c>
      <c r="R8133" s="7"/>
      <c r="S8133" s="47">
        <f t="shared" si="1222"/>
        <v>1.3</v>
      </c>
      <c r="T8133" s="47">
        <f t="shared" si="1223"/>
        <v>1.3</v>
      </c>
      <c r="U8133" s="47">
        <f t="shared" si="1224"/>
        <v>105.29</v>
      </c>
      <c r="V8133" s="47">
        <f t="shared" si="1225"/>
        <v>-6.58</v>
      </c>
      <c r="W8133" s="11"/>
    </row>
    <row r="8134" spans="1:23" x14ac:dyDescent="0.45">
      <c r="A8134" t="s">
        <v>8139</v>
      </c>
      <c r="B8134">
        <v>4.99</v>
      </c>
      <c r="D8134" s="9" t="str">
        <f>VartojimasGamyba!J8130</f>
        <v>2024-08-04-16</v>
      </c>
      <c r="E8134" s="8">
        <f>VartojimasGamyba!G8130</f>
        <v>0.08</v>
      </c>
      <c r="F8134" s="11"/>
      <c r="G8134" s="7">
        <f t="shared" si="1227"/>
        <v>6.7122222222222199</v>
      </c>
      <c r="H8134" s="7">
        <v>0.36099999999999999</v>
      </c>
      <c r="I8134" s="7">
        <v>0</v>
      </c>
      <c r="J8134" s="7">
        <v>0</v>
      </c>
      <c r="L8134" s="7">
        <f>VartojimasGamyba!H8130</f>
        <v>0.441</v>
      </c>
      <c r="M8134" s="15">
        <f t="shared" si="1219"/>
        <v>0</v>
      </c>
      <c r="N8134" s="7">
        <f t="shared" si="1220"/>
        <v>0</v>
      </c>
      <c r="O8134" s="7">
        <f t="shared" si="1221"/>
        <v>0</v>
      </c>
      <c r="R8134" s="7"/>
      <c r="S8134" s="47">
        <f t="shared" si="1222"/>
        <v>0.36099999999999999</v>
      </c>
      <c r="T8134" s="47">
        <f t="shared" si="1223"/>
        <v>0.36099999999999999</v>
      </c>
      <c r="U8134" s="47">
        <f t="shared" si="1224"/>
        <v>105.28</v>
      </c>
      <c r="V8134" s="47">
        <f t="shared" si="1225"/>
        <v>-6.59</v>
      </c>
      <c r="W8134" s="11"/>
    </row>
    <row r="8135" spans="1:23" x14ac:dyDescent="0.45">
      <c r="A8135" t="s">
        <v>8140</v>
      </c>
      <c r="B8135">
        <v>80.05</v>
      </c>
      <c r="D8135" s="9" t="str">
        <f>VartojimasGamyba!J8131</f>
        <v>2024-08-04-17</v>
      </c>
      <c r="E8135" s="8">
        <f>VartojimasGamyba!G8131</f>
        <v>0.21099999999999999</v>
      </c>
      <c r="F8135" s="11"/>
      <c r="G8135" s="7">
        <f t="shared" si="1227"/>
        <v>6.4933333333333314</v>
      </c>
      <c r="H8135" s="7">
        <v>0</v>
      </c>
      <c r="I8135" s="7">
        <v>0.21888888888888888</v>
      </c>
      <c r="J8135" s="7">
        <v>0</v>
      </c>
      <c r="L8135" s="7">
        <f>VartojimasGamyba!H8131</f>
        <v>1.4E-2</v>
      </c>
      <c r="M8135" s="15">
        <f t="shared" ref="M8135:M8198" si="1228">E8135+H8135-I8135*$J$2+J8135-L8135</f>
        <v>-1.5612511283791264E-17</v>
      </c>
      <c r="N8135" s="7">
        <f t="shared" ref="N8135:N8198" si="1229">M8135*U8135-J8135*V8135</f>
        <v>-2.8155602849189164E-15</v>
      </c>
      <c r="O8135" s="7">
        <f t="shared" ref="O8135:O8198" si="1230">(M8135)*(B8135+$Z$21)</f>
        <v>-2.8155602849189164E-15</v>
      </c>
      <c r="R8135" s="7"/>
      <c r="S8135" s="47">
        <f t="shared" ref="S8135:S8198" si="1231">M8135+IF((L8135-E8135)&gt;0,(L8135-E8135),0)</f>
        <v>-1.5612511283791264E-17</v>
      </c>
      <c r="T8135" s="47">
        <f t="shared" ref="T8135:T8198" si="1232">IF(L8135-E8135&lt;0,0,L8135-E8135)</f>
        <v>0</v>
      </c>
      <c r="U8135" s="47">
        <f t="shared" ref="U8135:U8198" si="1233">B8135+$Z$21</f>
        <v>180.34</v>
      </c>
      <c r="V8135" s="47">
        <f t="shared" ref="V8135:V8198" si="1234">B8135+$Z$20</f>
        <v>68.47</v>
      </c>
      <c r="W8135" s="11"/>
    </row>
    <row r="8136" spans="1:23" x14ac:dyDescent="0.45">
      <c r="A8136" t="s">
        <v>8141</v>
      </c>
      <c r="B8136">
        <v>123.57</v>
      </c>
      <c r="D8136" s="9" t="str">
        <f>VartojimasGamyba!J8132</f>
        <v>2024-08-04-18</v>
      </c>
      <c r="E8136" s="8">
        <f>VartojimasGamyba!G8132</f>
        <v>0.34899999999999998</v>
      </c>
      <c r="F8136" s="11"/>
      <c r="G8136" s="7">
        <f t="shared" si="1227"/>
        <v>6.1055555555555534</v>
      </c>
      <c r="H8136" s="7">
        <v>0</v>
      </c>
      <c r="I8136" s="7">
        <v>0.38777777777777778</v>
      </c>
      <c r="J8136" s="7">
        <v>0</v>
      </c>
      <c r="L8136" s="7">
        <f>VartojimasGamyba!H8132</f>
        <v>0</v>
      </c>
      <c r="M8136" s="15">
        <f t="shared" si="1228"/>
        <v>-5.5511151231257827E-17</v>
      </c>
      <c r="N8136" s="7">
        <f t="shared" si="1229"/>
        <v>-1.2426726314629378E-14</v>
      </c>
      <c r="O8136" s="7">
        <f t="shared" si="1230"/>
        <v>-1.2426726314629378E-14</v>
      </c>
      <c r="R8136" s="7"/>
      <c r="S8136" s="47">
        <f t="shared" si="1231"/>
        <v>-5.5511151231257827E-17</v>
      </c>
      <c r="T8136" s="47">
        <f t="shared" si="1232"/>
        <v>0</v>
      </c>
      <c r="U8136" s="47">
        <f t="shared" si="1233"/>
        <v>223.86</v>
      </c>
      <c r="V8136" s="47">
        <f t="shared" si="1234"/>
        <v>111.99</v>
      </c>
      <c r="W8136" s="11"/>
    </row>
    <row r="8137" spans="1:23" x14ac:dyDescent="0.45">
      <c r="A8137" t="s">
        <v>8142</v>
      </c>
      <c r="B8137">
        <v>185.09</v>
      </c>
      <c r="D8137" s="9" t="str">
        <f>VartojimasGamyba!J8133</f>
        <v>2024-08-04-19</v>
      </c>
      <c r="E8137" s="8">
        <f>VartojimasGamyba!G8133</f>
        <v>0.309</v>
      </c>
      <c r="F8137" s="11"/>
      <c r="G8137" s="7">
        <f t="shared" si="1227"/>
        <v>5.7622222222222197</v>
      </c>
      <c r="H8137" s="7">
        <v>0</v>
      </c>
      <c r="I8137" s="7">
        <v>0.34333333333333332</v>
      </c>
      <c r="J8137" s="7">
        <v>0</v>
      </c>
      <c r="L8137" s="7">
        <f>VartojimasGamyba!H8133</f>
        <v>0</v>
      </c>
      <c r="M8137" s="15">
        <f t="shared" si="1228"/>
        <v>0</v>
      </c>
      <c r="N8137" s="7">
        <f t="shared" si="1229"/>
        <v>0</v>
      </c>
      <c r="O8137" s="7">
        <f t="shared" si="1230"/>
        <v>0</v>
      </c>
      <c r="R8137" s="7"/>
      <c r="S8137" s="47">
        <f t="shared" si="1231"/>
        <v>0</v>
      </c>
      <c r="T8137" s="47">
        <f t="shared" si="1232"/>
        <v>0</v>
      </c>
      <c r="U8137" s="47">
        <f t="shared" si="1233"/>
        <v>285.38</v>
      </c>
      <c r="V8137" s="47">
        <f t="shared" si="1234"/>
        <v>173.51</v>
      </c>
      <c r="W8137" s="11"/>
    </row>
    <row r="8138" spans="1:23" x14ac:dyDescent="0.45">
      <c r="A8138" t="s">
        <v>8143</v>
      </c>
      <c r="B8138">
        <v>145.74</v>
      </c>
      <c r="D8138" s="9" t="str">
        <f>VartojimasGamyba!J8134</f>
        <v>2024-08-04-20</v>
      </c>
      <c r="E8138" s="8">
        <f>VartojimasGamyba!G8134</f>
        <v>0.27100000000000002</v>
      </c>
      <c r="F8138" s="11"/>
      <c r="G8138" s="7">
        <f t="shared" si="1227"/>
        <v>5.4611111111111086</v>
      </c>
      <c r="H8138" s="7">
        <v>0</v>
      </c>
      <c r="I8138" s="7">
        <v>0.30111111111111111</v>
      </c>
      <c r="J8138" s="7">
        <v>0</v>
      </c>
      <c r="L8138" s="7">
        <f>VartojimasGamyba!H8134</f>
        <v>0</v>
      </c>
      <c r="M8138" s="15">
        <f t="shared" si="1228"/>
        <v>0</v>
      </c>
      <c r="N8138" s="7">
        <f t="shared" si="1229"/>
        <v>0</v>
      </c>
      <c r="O8138" s="7">
        <f t="shared" si="1230"/>
        <v>0</v>
      </c>
      <c r="P8138" s="7" t="s">
        <v>8873</v>
      </c>
      <c r="R8138" s="7"/>
      <c r="S8138" s="47">
        <f t="shared" si="1231"/>
        <v>0</v>
      </c>
      <c r="T8138" s="47">
        <f t="shared" si="1232"/>
        <v>0</v>
      </c>
      <c r="U8138" s="47">
        <f t="shared" si="1233"/>
        <v>246.03000000000003</v>
      </c>
      <c r="V8138" s="47">
        <f t="shared" si="1234"/>
        <v>134.16</v>
      </c>
      <c r="W8138" s="11"/>
    </row>
    <row r="8139" spans="1:23" x14ac:dyDescent="0.45">
      <c r="A8139" t="s">
        <v>8144</v>
      </c>
      <c r="B8139">
        <v>178.06</v>
      </c>
      <c r="D8139" s="9" t="str">
        <f>VartojimasGamyba!J8135</f>
        <v>2024-08-04-21</v>
      </c>
      <c r="E8139" s="8">
        <f>VartojimasGamyba!G8135</f>
        <v>0.17</v>
      </c>
      <c r="F8139" s="11"/>
      <c r="G8139" s="7">
        <f t="shared" si="1227"/>
        <v>5.2722222222222195</v>
      </c>
      <c r="H8139" s="7">
        <v>0</v>
      </c>
      <c r="I8139" s="7">
        <v>0.18888888888888891</v>
      </c>
      <c r="J8139" s="7">
        <v>0</v>
      </c>
      <c r="L8139" s="7">
        <f>VartojimasGamyba!H8135</f>
        <v>0</v>
      </c>
      <c r="M8139" s="15">
        <f t="shared" si="1228"/>
        <v>0</v>
      </c>
      <c r="N8139" s="7">
        <f t="shared" si="1229"/>
        <v>0</v>
      </c>
      <c r="O8139" s="7">
        <f t="shared" si="1230"/>
        <v>0</v>
      </c>
      <c r="P8139" s="7">
        <f>SUM(N8118:N8141)</f>
        <v>-1510.9411000000005</v>
      </c>
      <c r="R8139" s="7"/>
      <c r="S8139" s="47">
        <f t="shared" si="1231"/>
        <v>0</v>
      </c>
      <c r="T8139" s="47">
        <f t="shared" si="1232"/>
        <v>0</v>
      </c>
      <c r="U8139" s="47">
        <f t="shared" si="1233"/>
        <v>278.35000000000002</v>
      </c>
      <c r="V8139" s="47">
        <f t="shared" si="1234"/>
        <v>166.48</v>
      </c>
      <c r="W8139" s="11"/>
    </row>
    <row r="8140" spans="1:23" x14ac:dyDescent="0.45">
      <c r="A8140" t="s">
        <v>8145</v>
      </c>
      <c r="B8140">
        <v>130.05000000000001</v>
      </c>
      <c r="D8140" s="9" t="str">
        <f>VartojimasGamyba!J8136</f>
        <v>2024-08-04-22</v>
      </c>
      <c r="E8140" s="8">
        <f>VartojimasGamyba!G8136</f>
        <v>0.155</v>
      </c>
      <c r="F8140" s="11"/>
      <c r="G8140" s="7">
        <f t="shared" si="1227"/>
        <v>5.099999999999997</v>
      </c>
      <c r="H8140" s="7">
        <v>0</v>
      </c>
      <c r="I8140" s="7">
        <v>0.17222222222222219</v>
      </c>
      <c r="J8140" s="7">
        <v>0</v>
      </c>
      <c r="L8140" s="7">
        <f>VartojimasGamyba!H8136</f>
        <v>0</v>
      </c>
      <c r="M8140" s="15">
        <f t="shared" si="1228"/>
        <v>2.7755575615628914E-17</v>
      </c>
      <c r="N8140" s="7">
        <f t="shared" si="1229"/>
        <v>6.3932192873039648E-15</v>
      </c>
      <c r="O8140" s="7">
        <f t="shared" si="1230"/>
        <v>6.3932192873039648E-15</v>
      </c>
      <c r="P8140" s="7" t="s">
        <v>8872</v>
      </c>
      <c r="R8140" s="7"/>
      <c r="S8140" s="47">
        <f t="shared" si="1231"/>
        <v>2.7755575615628914E-17</v>
      </c>
      <c r="T8140" s="47">
        <f t="shared" si="1232"/>
        <v>0</v>
      </c>
      <c r="U8140" s="47">
        <f t="shared" si="1233"/>
        <v>230.34000000000003</v>
      </c>
      <c r="V8140" s="47">
        <f t="shared" si="1234"/>
        <v>118.47000000000001</v>
      </c>
      <c r="W8140" s="11"/>
    </row>
    <row r="8141" spans="1:23" x14ac:dyDescent="0.45">
      <c r="A8141" t="s">
        <v>8146</v>
      </c>
      <c r="B8141">
        <v>118.9</v>
      </c>
      <c r="D8141" s="9" t="str">
        <f>VartojimasGamyba!J8137</f>
        <v>2024-08-04-23</v>
      </c>
      <c r="E8141" s="8">
        <f>VartojimasGamyba!G8137</f>
        <v>0.09</v>
      </c>
      <c r="F8141" s="11"/>
      <c r="G8141" s="7">
        <f t="shared" si="1227"/>
        <v>4.9999999999999973</v>
      </c>
      <c r="H8141" s="7">
        <v>0</v>
      </c>
      <c r="I8141" s="7">
        <v>0.1</v>
      </c>
      <c r="J8141" s="7">
        <v>0</v>
      </c>
      <c r="L8141" s="7">
        <f>VartojimasGamyba!H8137</f>
        <v>0</v>
      </c>
      <c r="M8141" s="15">
        <f t="shared" si="1228"/>
        <v>-1.3877787807814457E-17</v>
      </c>
      <c r="N8141" s="7">
        <f t="shared" si="1229"/>
        <v>-3.0418723095948507E-15</v>
      </c>
      <c r="O8141" s="7">
        <f t="shared" si="1230"/>
        <v>-3.0418723095948507E-15</v>
      </c>
      <c r="P8141" s="7">
        <f>SUM(O8118:O8141)</f>
        <v>-4.3123869059025204E-13</v>
      </c>
      <c r="Q8141" s="7">
        <f>SUMPRODUCT(B8118:B8141,E8118:E8141)+SUM(E8118:E8141)*$Z$21-SUMPRODUCT(B8118:B8141,L8118:L8141)+SUM(L8118:L8141)*ABS($Z$20)</f>
        <v>-669.21657999999957</v>
      </c>
      <c r="R8141" s="7"/>
      <c r="S8141" s="47">
        <f t="shared" si="1231"/>
        <v>-1.3877787807814457E-17</v>
      </c>
      <c r="T8141" s="47">
        <f t="shared" si="1232"/>
        <v>0</v>
      </c>
      <c r="U8141" s="47">
        <f t="shared" si="1233"/>
        <v>219.19</v>
      </c>
      <c r="V8141" s="47">
        <f t="shared" si="1234"/>
        <v>107.32000000000001</v>
      </c>
      <c r="W8141" s="11">
        <f>IF(P8141&lt;&gt;Q8141,1,0)</f>
        <v>1</v>
      </c>
    </row>
    <row r="8142" spans="1:23" x14ac:dyDescent="0.45">
      <c r="A8142" t="s">
        <v>8147</v>
      </c>
      <c r="B8142">
        <v>185.01</v>
      </c>
      <c r="D8142" s="1" t="str">
        <f>VartojimasGamyba!J8138</f>
        <v>2024-08-05-00</v>
      </c>
      <c r="E8142" s="7">
        <f>VartojimasGamyba!G8138</f>
        <v>0.124</v>
      </c>
      <c r="F8142" s="11"/>
      <c r="G8142" s="12">
        <f>G8141+H8142-I8142</f>
        <v>4.8622222222222193</v>
      </c>
      <c r="H8142" s="12">
        <v>0</v>
      </c>
      <c r="I8142" s="12">
        <v>0.13777777777777778</v>
      </c>
      <c r="J8142" s="12">
        <v>0</v>
      </c>
      <c r="K8142" s="12"/>
      <c r="L8142" s="12">
        <f>VartojimasGamyba!H8138</f>
        <v>0</v>
      </c>
      <c r="M8142" s="19">
        <f t="shared" si="1228"/>
        <v>0</v>
      </c>
      <c r="N8142" s="7">
        <f t="shared" si="1229"/>
        <v>0</v>
      </c>
      <c r="O8142" s="7">
        <f t="shared" si="1230"/>
        <v>0</v>
      </c>
      <c r="R8142" s="20" t="s">
        <v>8783</v>
      </c>
      <c r="S8142" s="47">
        <f t="shared" si="1231"/>
        <v>0</v>
      </c>
      <c r="T8142" s="47">
        <f t="shared" si="1232"/>
        <v>0</v>
      </c>
      <c r="U8142" s="47">
        <f t="shared" si="1233"/>
        <v>285.3</v>
      </c>
      <c r="V8142" s="47">
        <f t="shared" si="1234"/>
        <v>173.42999999999998</v>
      </c>
      <c r="W8142" s="11"/>
    </row>
    <row r="8143" spans="1:23" x14ac:dyDescent="0.45">
      <c r="A8143" t="s">
        <v>8148</v>
      </c>
      <c r="B8143">
        <v>165.01</v>
      </c>
      <c r="D8143" s="1" t="str">
        <f>VartojimasGamyba!J8139</f>
        <v>2024-08-05-01</v>
      </c>
      <c r="E8143" s="7">
        <f>VartojimasGamyba!G8139</f>
        <v>0.151</v>
      </c>
      <c r="F8143" s="11"/>
      <c r="G8143" s="12">
        <f t="shared" ref="G8143:G8165" si="1235">G8142+H8143-I8143</f>
        <v>4.694444444444442</v>
      </c>
      <c r="H8143" s="12">
        <v>0</v>
      </c>
      <c r="I8143" s="12">
        <v>0.16777777777777778</v>
      </c>
      <c r="J8143" s="12">
        <v>0</v>
      </c>
      <c r="K8143" s="12"/>
      <c r="L8143" s="12">
        <f>VartojimasGamyba!H8139</f>
        <v>0</v>
      </c>
      <c r="M8143" s="19">
        <f t="shared" si="1228"/>
        <v>0</v>
      </c>
      <c r="N8143" s="7">
        <f t="shared" si="1229"/>
        <v>0</v>
      </c>
      <c r="O8143" s="7">
        <f t="shared" si="1230"/>
        <v>0</v>
      </c>
      <c r="R8143" s="7"/>
      <c r="S8143" s="47">
        <f t="shared" si="1231"/>
        <v>0</v>
      </c>
      <c r="T8143" s="47">
        <f t="shared" si="1232"/>
        <v>0</v>
      </c>
      <c r="U8143" s="47">
        <f t="shared" si="1233"/>
        <v>265.3</v>
      </c>
      <c r="V8143" s="47">
        <f t="shared" si="1234"/>
        <v>153.42999999999998</v>
      </c>
      <c r="W8143" s="11"/>
    </row>
    <row r="8144" spans="1:23" x14ac:dyDescent="0.45">
      <c r="A8144" t="s">
        <v>8149</v>
      </c>
      <c r="B8144">
        <v>104.49</v>
      </c>
      <c r="D8144" s="1" t="str">
        <f>VartojimasGamyba!J8140</f>
        <v>2024-08-05-02</v>
      </c>
      <c r="E8144" s="7">
        <f>VartojimasGamyba!G8140</f>
        <v>0.18</v>
      </c>
      <c r="F8144" s="11"/>
      <c r="G8144" s="12">
        <f t="shared" si="1235"/>
        <v>4.4944444444444418</v>
      </c>
      <c r="H8144" s="12">
        <v>0</v>
      </c>
      <c r="I8144" s="12">
        <v>0.19999999999999998</v>
      </c>
      <c r="J8144" s="12">
        <v>0</v>
      </c>
      <c r="K8144" s="12"/>
      <c r="L8144" s="12">
        <f>VartojimasGamyba!H8140</f>
        <v>0</v>
      </c>
      <c r="M8144" s="19">
        <f t="shared" si="1228"/>
        <v>0</v>
      </c>
      <c r="N8144" s="7">
        <f t="shared" si="1229"/>
        <v>0</v>
      </c>
      <c r="O8144" s="7">
        <f t="shared" si="1230"/>
        <v>0</v>
      </c>
      <c r="R8144" s="7"/>
      <c r="S8144" s="47">
        <f t="shared" si="1231"/>
        <v>0</v>
      </c>
      <c r="T8144" s="47">
        <f t="shared" si="1232"/>
        <v>0</v>
      </c>
      <c r="U8144" s="47">
        <f t="shared" si="1233"/>
        <v>204.78</v>
      </c>
      <c r="V8144" s="47">
        <f t="shared" si="1234"/>
        <v>92.91</v>
      </c>
      <c r="W8144" s="11"/>
    </row>
    <row r="8145" spans="1:23" x14ac:dyDescent="0.45">
      <c r="A8145" t="s">
        <v>8150</v>
      </c>
      <c r="B8145">
        <v>82.59</v>
      </c>
      <c r="D8145" s="1" t="str">
        <f>VartojimasGamyba!J8141</f>
        <v>2024-08-05-03</v>
      </c>
      <c r="E8145" s="7">
        <f>VartojimasGamyba!G8141</f>
        <v>0.188</v>
      </c>
      <c r="F8145" s="11"/>
      <c r="G8145" s="12">
        <f t="shared" si="1235"/>
        <v>4.2888888888888861</v>
      </c>
      <c r="H8145" s="12">
        <v>0</v>
      </c>
      <c r="I8145" s="12">
        <v>0.20555555555555552</v>
      </c>
      <c r="J8145" s="12">
        <v>0</v>
      </c>
      <c r="K8145" s="12"/>
      <c r="L8145" s="12">
        <f>VartojimasGamyba!H8141</f>
        <v>3.0000000000000001E-3</v>
      </c>
      <c r="M8145" s="19">
        <f t="shared" si="1228"/>
        <v>3.0357660829594124E-17</v>
      </c>
      <c r="N8145" s="7">
        <f t="shared" si="1229"/>
        <v>5.5518090125161736E-15</v>
      </c>
      <c r="O8145" s="7">
        <f t="shared" si="1230"/>
        <v>5.5518090125161736E-15</v>
      </c>
      <c r="R8145" s="7"/>
      <c r="S8145" s="47">
        <f t="shared" si="1231"/>
        <v>3.0357660829594124E-17</v>
      </c>
      <c r="T8145" s="47">
        <f t="shared" si="1232"/>
        <v>0</v>
      </c>
      <c r="U8145" s="47">
        <f t="shared" si="1233"/>
        <v>182.88</v>
      </c>
      <c r="V8145" s="47">
        <f t="shared" si="1234"/>
        <v>71.010000000000005</v>
      </c>
      <c r="W8145" s="11"/>
    </row>
    <row r="8146" spans="1:23" x14ac:dyDescent="0.45">
      <c r="A8146" t="s">
        <v>8151</v>
      </c>
      <c r="B8146">
        <v>86.23</v>
      </c>
      <c r="D8146" s="1" t="str">
        <f>VartojimasGamyba!J8142</f>
        <v>2024-08-05-04</v>
      </c>
      <c r="E8146" s="7">
        <f>VartojimasGamyba!G8142</f>
        <v>0.16400000000000001</v>
      </c>
      <c r="F8146" s="11"/>
      <c r="G8146" s="12">
        <f t="shared" si="1235"/>
        <v>4.1833333333333309</v>
      </c>
      <c r="H8146" s="12">
        <v>0</v>
      </c>
      <c r="I8146" s="12">
        <v>0.10555555555555554</v>
      </c>
      <c r="J8146" s="12">
        <v>0</v>
      </c>
      <c r="K8146" s="12"/>
      <c r="L8146" s="12">
        <f>VartojimasGamyba!H8142</f>
        <v>6.9000000000000006E-2</v>
      </c>
      <c r="M8146" s="19">
        <f t="shared" si="1228"/>
        <v>0</v>
      </c>
      <c r="N8146" s="7">
        <f t="shared" si="1229"/>
        <v>0</v>
      </c>
      <c r="O8146" s="7">
        <f t="shared" si="1230"/>
        <v>0</v>
      </c>
      <c r="R8146" s="7"/>
      <c r="S8146" s="47">
        <f t="shared" si="1231"/>
        <v>0</v>
      </c>
      <c r="T8146" s="47">
        <f t="shared" si="1232"/>
        <v>0</v>
      </c>
      <c r="U8146" s="47">
        <f t="shared" si="1233"/>
        <v>186.52</v>
      </c>
      <c r="V8146" s="47">
        <f t="shared" si="1234"/>
        <v>74.650000000000006</v>
      </c>
      <c r="W8146" s="11"/>
    </row>
    <row r="8147" spans="1:23" x14ac:dyDescent="0.45">
      <c r="A8147" t="s">
        <v>8152</v>
      </c>
      <c r="B8147">
        <v>118.9</v>
      </c>
      <c r="D8147" s="1" t="str">
        <f>VartojimasGamyba!J8143</f>
        <v>2024-08-05-05</v>
      </c>
      <c r="E8147" s="7">
        <f>VartojimasGamyba!G8143</f>
        <v>5.7000000000000002E-2</v>
      </c>
      <c r="F8147" s="11"/>
      <c r="G8147" s="12">
        <f t="shared" si="1235"/>
        <v>4.1822222222222196</v>
      </c>
      <c r="H8147" s="12">
        <v>0</v>
      </c>
      <c r="I8147" s="12">
        <v>1.1111111111111122E-3</v>
      </c>
      <c r="J8147" s="12">
        <v>0</v>
      </c>
      <c r="K8147" s="12"/>
      <c r="L8147" s="12">
        <f>VartojimasGamyba!H8143</f>
        <v>5.6000000000000001E-2</v>
      </c>
      <c r="M8147" s="19">
        <f t="shared" si="1228"/>
        <v>0</v>
      </c>
      <c r="N8147" s="7">
        <f t="shared" si="1229"/>
        <v>0</v>
      </c>
      <c r="O8147" s="7">
        <f t="shared" si="1230"/>
        <v>0</v>
      </c>
      <c r="R8147" s="7"/>
      <c r="S8147" s="47">
        <f t="shared" si="1231"/>
        <v>0</v>
      </c>
      <c r="T8147" s="47">
        <f t="shared" si="1232"/>
        <v>0</v>
      </c>
      <c r="U8147" s="47">
        <f t="shared" si="1233"/>
        <v>219.19</v>
      </c>
      <c r="V8147" s="47">
        <f t="shared" si="1234"/>
        <v>107.32000000000001</v>
      </c>
      <c r="W8147" s="11"/>
    </row>
    <row r="8148" spans="1:23" x14ac:dyDescent="0.45">
      <c r="A8148" t="s">
        <v>8153</v>
      </c>
      <c r="B8148">
        <v>150.09</v>
      </c>
      <c r="D8148" s="1" t="str">
        <f>VartojimasGamyba!J8144</f>
        <v>2024-08-05-06</v>
      </c>
      <c r="E8148" s="7">
        <f>VartojimasGamyba!G8144</f>
        <v>8.0000000000000002E-3</v>
      </c>
      <c r="F8148" s="11"/>
      <c r="G8148" s="12">
        <f t="shared" si="1235"/>
        <v>4.5772222222222201</v>
      </c>
      <c r="H8148" s="12">
        <v>0.39500000000000002</v>
      </c>
      <c r="I8148" s="12">
        <v>0</v>
      </c>
      <c r="J8148" s="12">
        <v>0</v>
      </c>
      <c r="K8148" s="12"/>
      <c r="L8148" s="12">
        <f>VartojimasGamyba!H8144</f>
        <v>0.40300000000000002</v>
      </c>
      <c r="M8148" s="19">
        <f t="shared" si="1228"/>
        <v>0</v>
      </c>
      <c r="N8148" s="7">
        <f t="shared" si="1229"/>
        <v>0</v>
      </c>
      <c r="O8148" s="7">
        <f t="shared" si="1230"/>
        <v>0</v>
      </c>
      <c r="R8148" s="7"/>
      <c r="S8148" s="47">
        <f t="shared" si="1231"/>
        <v>0.39500000000000002</v>
      </c>
      <c r="T8148" s="47">
        <f t="shared" si="1232"/>
        <v>0.39500000000000002</v>
      </c>
      <c r="U8148" s="47">
        <f t="shared" si="1233"/>
        <v>250.38</v>
      </c>
      <c r="V8148" s="47">
        <f t="shared" si="1234"/>
        <v>138.51</v>
      </c>
      <c r="W8148" s="11"/>
    </row>
    <row r="8149" spans="1:23" x14ac:dyDescent="0.45">
      <c r="A8149" t="s">
        <v>8154</v>
      </c>
      <c r="B8149">
        <v>168.56</v>
      </c>
      <c r="D8149" s="1" t="str">
        <f>VartojimasGamyba!J8145</f>
        <v>2024-08-05-07</v>
      </c>
      <c r="E8149" s="7">
        <f>VartojimasGamyba!G8145</f>
        <v>0</v>
      </c>
      <c r="F8149" s="11"/>
      <c r="G8149" s="12">
        <f t="shared" si="1235"/>
        <v>4.5772222222222201</v>
      </c>
      <c r="H8149" s="12">
        <v>0</v>
      </c>
      <c r="I8149" s="12">
        <v>-2.2204460492503131E-16</v>
      </c>
      <c r="J8149" s="12">
        <v>1.1950000000000001</v>
      </c>
      <c r="K8149" s="12"/>
      <c r="L8149" s="12">
        <f>VartojimasGamyba!H8145</f>
        <v>1.1950000000000001</v>
      </c>
      <c r="M8149" s="19">
        <f t="shared" si="1228"/>
        <v>0</v>
      </c>
      <c r="N8149" s="7">
        <f t="shared" si="1229"/>
        <v>-187.59110000000001</v>
      </c>
      <c r="O8149" s="7">
        <f t="shared" si="1230"/>
        <v>0</v>
      </c>
      <c r="R8149" s="7"/>
      <c r="S8149" s="47">
        <f t="shared" si="1231"/>
        <v>1.1950000000000001</v>
      </c>
      <c r="T8149" s="47">
        <f t="shared" si="1232"/>
        <v>1.1950000000000001</v>
      </c>
      <c r="U8149" s="47">
        <f t="shared" si="1233"/>
        <v>268.85000000000002</v>
      </c>
      <c r="V8149" s="47">
        <f t="shared" si="1234"/>
        <v>156.97999999999999</v>
      </c>
      <c r="W8149" s="11"/>
    </row>
    <row r="8150" spans="1:23" x14ac:dyDescent="0.45">
      <c r="A8150" t="s">
        <v>8155</v>
      </c>
      <c r="B8150">
        <v>195.06</v>
      </c>
      <c r="D8150" s="1" t="str">
        <f>VartojimasGamyba!J8146</f>
        <v>2024-08-05-08</v>
      </c>
      <c r="E8150" s="7">
        <f>VartojimasGamyba!G8146</f>
        <v>0</v>
      </c>
      <c r="F8150" s="11"/>
      <c r="G8150" s="12">
        <f t="shared" si="1235"/>
        <v>4.5772222222222201</v>
      </c>
      <c r="H8150" s="12">
        <v>0</v>
      </c>
      <c r="I8150" s="12">
        <v>0</v>
      </c>
      <c r="J8150" s="12">
        <v>1.6240000000000001</v>
      </c>
      <c r="K8150" s="12"/>
      <c r="L8150" s="12">
        <f>VartojimasGamyba!H8146</f>
        <v>1.6240000000000001</v>
      </c>
      <c r="M8150" s="19">
        <f t="shared" si="1228"/>
        <v>0</v>
      </c>
      <c r="N8150" s="7">
        <f t="shared" si="1229"/>
        <v>-297.97152</v>
      </c>
      <c r="O8150" s="7">
        <f t="shared" si="1230"/>
        <v>0</v>
      </c>
      <c r="R8150" s="7"/>
      <c r="S8150" s="47">
        <f t="shared" si="1231"/>
        <v>1.6240000000000001</v>
      </c>
      <c r="T8150" s="47">
        <f t="shared" si="1232"/>
        <v>1.6240000000000001</v>
      </c>
      <c r="U8150" s="47">
        <f t="shared" si="1233"/>
        <v>295.35000000000002</v>
      </c>
      <c r="V8150" s="47">
        <f t="shared" si="1234"/>
        <v>183.48</v>
      </c>
      <c r="W8150" s="11"/>
    </row>
    <row r="8151" spans="1:23" x14ac:dyDescent="0.45">
      <c r="A8151" t="s">
        <v>8156</v>
      </c>
      <c r="B8151">
        <v>165.04</v>
      </c>
      <c r="D8151" s="1" t="str">
        <f>VartojimasGamyba!J8147</f>
        <v>2024-08-05-09</v>
      </c>
      <c r="E8151" s="7">
        <f>VartojimasGamyba!G8147</f>
        <v>0</v>
      </c>
      <c r="F8151" s="11"/>
      <c r="G8151" s="12">
        <f t="shared" si="1235"/>
        <v>4.5772222222222201</v>
      </c>
      <c r="H8151" s="12">
        <v>0</v>
      </c>
      <c r="I8151" s="12">
        <v>0</v>
      </c>
      <c r="J8151" s="12">
        <v>3.383</v>
      </c>
      <c r="K8151" s="12"/>
      <c r="L8151" s="12">
        <f>VartojimasGamyba!H8147</f>
        <v>3.383</v>
      </c>
      <c r="M8151" s="19">
        <f t="shared" si="1228"/>
        <v>0</v>
      </c>
      <c r="N8151" s="7">
        <f t="shared" si="1229"/>
        <v>-519.15517999999997</v>
      </c>
      <c r="O8151" s="7">
        <f t="shared" si="1230"/>
        <v>0</v>
      </c>
      <c r="R8151" s="7"/>
      <c r="S8151" s="47">
        <f t="shared" si="1231"/>
        <v>3.383</v>
      </c>
      <c r="T8151" s="47">
        <f t="shared" si="1232"/>
        <v>3.383</v>
      </c>
      <c r="U8151" s="47">
        <f t="shared" si="1233"/>
        <v>265.33</v>
      </c>
      <c r="V8151" s="47">
        <f t="shared" si="1234"/>
        <v>153.45999999999998</v>
      </c>
      <c r="W8151" s="11"/>
    </row>
    <row r="8152" spans="1:23" x14ac:dyDescent="0.45">
      <c r="A8152" t="s">
        <v>8157</v>
      </c>
      <c r="B8152">
        <v>150.1</v>
      </c>
      <c r="D8152" s="1" t="str">
        <f>VartojimasGamyba!J8148</f>
        <v>2024-08-05-10</v>
      </c>
      <c r="E8152" s="7">
        <f>VartojimasGamyba!G8148</f>
        <v>0.113</v>
      </c>
      <c r="F8152" s="11"/>
      <c r="G8152" s="12">
        <f t="shared" si="1235"/>
        <v>6.2834444444444451</v>
      </c>
      <c r="H8152" s="12">
        <v>1.7062222222222254</v>
      </c>
      <c r="I8152" s="12">
        <v>0</v>
      </c>
      <c r="J8152" s="12">
        <v>0.17677777777777468</v>
      </c>
      <c r="K8152" s="12"/>
      <c r="L8152" s="12">
        <f>VartojimasGamyba!H8148</f>
        <v>1.996</v>
      </c>
      <c r="M8152" s="19">
        <f t="shared" si="1228"/>
        <v>0</v>
      </c>
      <c r="N8152" s="7">
        <f t="shared" si="1229"/>
        <v>-24.487257777777344</v>
      </c>
      <c r="O8152" s="7">
        <f t="shared" si="1230"/>
        <v>0</v>
      </c>
      <c r="R8152" s="7"/>
      <c r="S8152" s="47">
        <f t="shared" si="1231"/>
        <v>1.883</v>
      </c>
      <c r="T8152" s="47">
        <f t="shared" si="1232"/>
        <v>1.883</v>
      </c>
      <c r="U8152" s="47">
        <f t="shared" si="1233"/>
        <v>250.39</v>
      </c>
      <c r="V8152" s="47">
        <f t="shared" si="1234"/>
        <v>138.51999999999998</v>
      </c>
      <c r="W8152" s="11"/>
    </row>
    <row r="8153" spans="1:23" x14ac:dyDescent="0.45">
      <c r="A8153" t="s">
        <v>8158</v>
      </c>
      <c r="B8153">
        <v>126.5</v>
      </c>
      <c r="D8153" s="1" t="str">
        <f>VartojimasGamyba!J8149</f>
        <v>2024-08-05-11</v>
      </c>
      <c r="E8153" s="7">
        <f>VartojimasGamyba!G8149</f>
        <v>1.3460000000000001</v>
      </c>
      <c r="F8153" s="11"/>
      <c r="G8153" s="12">
        <f t="shared" si="1235"/>
        <v>5.9156666666666666</v>
      </c>
      <c r="H8153" s="12">
        <v>0</v>
      </c>
      <c r="I8153" s="12">
        <v>0.36777777777777798</v>
      </c>
      <c r="J8153" s="12">
        <v>0</v>
      </c>
      <c r="K8153" s="12"/>
      <c r="L8153" s="12">
        <f>VartojimasGamyba!H8149</f>
        <v>1.0149999999999999</v>
      </c>
      <c r="M8153" s="19">
        <f t="shared" si="1228"/>
        <v>0</v>
      </c>
      <c r="N8153" s="7">
        <f t="shared" si="1229"/>
        <v>0</v>
      </c>
      <c r="O8153" s="7">
        <f t="shared" si="1230"/>
        <v>0</v>
      </c>
      <c r="R8153" s="7"/>
      <c r="S8153" s="47">
        <f t="shared" si="1231"/>
        <v>0</v>
      </c>
      <c r="T8153" s="47">
        <f t="shared" si="1232"/>
        <v>0</v>
      </c>
      <c r="U8153" s="47">
        <f t="shared" si="1233"/>
        <v>226.79000000000002</v>
      </c>
      <c r="V8153" s="47">
        <f t="shared" si="1234"/>
        <v>114.92</v>
      </c>
      <c r="W8153" s="11"/>
    </row>
    <row r="8154" spans="1:23" x14ac:dyDescent="0.45">
      <c r="A8154" t="s">
        <v>8159</v>
      </c>
      <c r="B8154">
        <v>79.42</v>
      </c>
      <c r="D8154" s="1" t="str">
        <f>VartojimasGamyba!J8150</f>
        <v>2024-08-05-12</v>
      </c>
      <c r="E8154" s="7">
        <f>VartojimasGamyba!G8150</f>
        <v>0.79300000000000004</v>
      </c>
      <c r="F8154" s="11"/>
      <c r="G8154" s="12">
        <f t="shared" si="1235"/>
        <v>6.3046666666666669</v>
      </c>
      <c r="H8154" s="12">
        <v>0.3889999999999999</v>
      </c>
      <c r="I8154" s="12">
        <v>0</v>
      </c>
      <c r="J8154" s="12">
        <v>0</v>
      </c>
      <c r="K8154" s="12"/>
      <c r="L8154" s="12">
        <f>VartojimasGamyba!H8150</f>
        <v>1.1819999999999999</v>
      </c>
      <c r="M8154" s="19">
        <f t="shared" si="1228"/>
        <v>0</v>
      </c>
      <c r="N8154" s="7">
        <f t="shared" si="1229"/>
        <v>0</v>
      </c>
      <c r="O8154" s="7">
        <f t="shared" si="1230"/>
        <v>0</v>
      </c>
      <c r="R8154" s="7"/>
      <c r="S8154" s="47">
        <f t="shared" si="1231"/>
        <v>0.3889999999999999</v>
      </c>
      <c r="T8154" s="47">
        <f t="shared" si="1232"/>
        <v>0.3889999999999999</v>
      </c>
      <c r="U8154" s="47">
        <f t="shared" si="1233"/>
        <v>179.71</v>
      </c>
      <c r="V8154" s="47">
        <f t="shared" si="1234"/>
        <v>67.84</v>
      </c>
      <c r="W8154" s="11"/>
    </row>
    <row r="8155" spans="1:23" x14ac:dyDescent="0.45">
      <c r="A8155" t="s">
        <v>8160</v>
      </c>
      <c r="B8155">
        <v>73.09</v>
      </c>
      <c r="D8155" s="1" t="str">
        <f>VartojimasGamyba!J8151</f>
        <v>2024-08-05-13</v>
      </c>
      <c r="E8155" s="7">
        <f>VartojimasGamyba!G8151</f>
        <v>1.1220000000000001</v>
      </c>
      <c r="F8155" s="11"/>
      <c r="G8155" s="12">
        <f t="shared" si="1235"/>
        <v>5.8213333333333335</v>
      </c>
      <c r="H8155" s="12">
        <v>0</v>
      </c>
      <c r="I8155" s="12">
        <v>0.48333333333333339</v>
      </c>
      <c r="J8155" s="12">
        <v>0</v>
      </c>
      <c r="K8155" s="12"/>
      <c r="L8155" s="12">
        <f>VartojimasGamyba!H8151</f>
        <v>0.68700000000000006</v>
      </c>
      <c r="M8155" s="19">
        <f t="shared" si="1228"/>
        <v>0</v>
      </c>
      <c r="N8155" s="7">
        <f t="shared" si="1229"/>
        <v>0</v>
      </c>
      <c r="O8155" s="7">
        <f t="shared" si="1230"/>
        <v>0</v>
      </c>
      <c r="R8155" s="7"/>
      <c r="S8155" s="47">
        <f t="shared" si="1231"/>
        <v>0</v>
      </c>
      <c r="T8155" s="47">
        <f t="shared" si="1232"/>
        <v>0</v>
      </c>
      <c r="U8155" s="47">
        <f t="shared" si="1233"/>
        <v>173.38</v>
      </c>
      <c r="V8155" s="47">
        <f t="shared" si="1234"/>
        <v>61.510000000000005</v>
      </c>
      <c r="W8155" s="11"/>
    </row>
    <row r="8156" spans="1:23" x14ac:dyDescent="0.45">
      <c r="A8156" t="s">
        <v>8161</v>
      </c>
      <c r="B8156">
        <v>42.05</v>
      </c>
      <c r="D8156" s="1" t="str">
        <f>VartojimasGamyba!J8152</f>
        <v>2024-08-05-14</v>
      </c>
      <c r="E8156" s="7">
        <f>VartojimasGamyba!G8152</f>
        <v>0.82099999999999995</v>
      </c>
      <c r="F8156" s="11"/>
      <c r="G8156" s="12">
        <f t="shared" si="1235"/>
        <v>6.2893333333333334</v>
      </c>
      <c r="H8156" s="12">
        <v>0.46799999999999997</v>
      </c>
      <c r="I8156" s="12">
        <v>0</v>
      </c>
      <c r="J8156" s="12">
        <v>0</v>
      </c>
      <c r="K8156" s="12"/>
      <c r="L8156" s="12">
        <f>VartojimasGamyba!H8152</f>
        <v>1.2889999999999999</v>
      </c>
      <c r="M8156" s="19">
        <f t="shared" si="1228"/>
        <v>0</v>
      </c>
      <c r="N8156" s="7">
        <f t="shared" si="1229"/>
        <v>0</v>
      </c>
      <c r="O8156" s="7">
        <f t="shared" si="1230"/>
        <v>0</v>
      </c>
      <c r="R8156" s="7"/>
      <c r="S8156" s="47">
        <f t="shared" si="1231"/>
        <v>0.46799999999999997</v>
      </c>
      <c r="T8156" s="47">
        <f t="shared" si="1232"/>
        <v>0.46799999999999997</v>
      </c>
      <c r="U8156" s="47">
        <f t="shared" si="1233"/>
        <v>142.34</v>
      </c>
      <c r="V8156" s="47">
        <f t="shared" si="1234"/>
        <v>30.47</v>
      </c>
      <c r="W8156" s="11"/>
    </row>
    <row r="8157" spans="1:23" x14ac:dyDescent="0.45">
      <c r="A8157" t="s">
        <v>8162</v>
      </c>
      <c r="B8157">
        <v>50</v>
      </c>
      <c r="D8157" s="1" t="str">
        <f>VartojimasGamyba!J8153</f>
        <v>2024-08-05-15</v>
      </c>
      <c r="E8157" s="7">
        <f>VartojimasGamyba!G8153</f>
        <v>0.38100000000000001</v>
      </c>
      <c r="F8157" s="11"/>
      <c r="G8157" s="12">
        <f t="shared" si="1235"/>
        <v>6.3393333333333333</v>
      </c>
      <c r="H8157" s="12">
        <v>4.9999999999999989E-2</v>
      </c>
      <c r="I8157" s="12">
        <v>0</v>
      </c>
      <c r="J8157" s="12">
        <v>0</v>
      </c>
      <c r="K8157" s="12"/>
      <c r="L8157" s="12">
        <f>VartojimasGamyba!H8153</f>
        <v>0.43099999999999999</v>
      </c>
      <c r="M8157" s="19">
        <f t="shared" si="1228"/>
        <v>0</v>
      </c>
      <c r="N8157" s="7">
        <f t="shared" si="1229"/>
        <v>0</v>
      </c>
      <c r="O8157" s="7">
        <f t="shared" si="1230"/>
        <v>0</v>
      </c>
      <c r="R8157" s="7"/>
      <c r="S8157" s="47">
        <f t="shared" si="1231"/>
        <v>4.9999999999999989E-2</v>
      </c>
      <c r="T8157" s="47">
        <f t="shared" si="1232"/>
        <v>4.9999999999999989E-2</v>
      </c>
      <c r="U8157" s="47">
        <f t="shared" si="1233"/>
        <v>150.29000000000002</v>
      </c>
      <c r="V8157" s="47">
        <f t="shared" si="1234"/>
        <v>38.42</v>
      </c>
      <c r="W8157" s="11"/>
    </row>
    <row r="8158" spans="1:23" x14ac:dyDescent="0.45">
      <c r="A8158" t="s">
        <v>8163</v>
      </c>
      <c r="B8158">
        <v>118.92</v>
      </c>
      <c r="D8158" s="1" t="str">
        <f>VartojimasGamyba!J8154</f>
        <v>2024-08-05-16</v>
      </c>
      <c r="E8158" s="7">
        <f>VartojimasGamyba!G8154</f>
        <v>1.4E-2</v>
      </c>
      <c r="F8158" s="11"/>
      <c r="G8158" s="12">
        <f t="shared" si="1235"/>
        <v>6.7633333333333336</v>
      </c>
      <c r="H8158" s="12">
        <v>0.42399999999999999</v>
      </c>
      <c r="I8158" s="12">
        <v>0</v>
      </c>
      <c r="J8158" s="12">
        <v>0</v>
      </c>
      <c r="K8158" s="12"/>
      <c r="L8158" s="12">
        <f>VartojimasGamyba!H8154</f>
        <v>0.438</v>
      </c>
      <c r="M8158" s="19">
        <f t="shared" si="1228"/>
        <v>0</v>
      </c>
      <c r="N8158" s="7">
        <f t="shared" si="1229"/>
        <v>0</v>
      </c>
      <c r="O8158" s="7">
        <f t="shared" si="1230"/>
        <v>0</v>
      </c>
      <c r="R8158" s="7"/>
      <c r="S8158" s="47">
        <f t="shared" si="1231"/>
        <v>0.42399999999999999</v>
      </c>
      <c r="T8158" s="47">
        <f t="shared" si="1232"/>
        <v>0.42399999999999999</v>
      </c>
      <c r="U8158" s="47">
        <f t="shared" si="1233"/>
        <v>219.21</v>
      </c>
      <c r="V8158" s="47">
        <f t="shared" si="1234"/>
        <v>107.34</v>
      </c>
      <c r="W8158" s="11"/>
    </row>
    <row r="8159" spans="1:23" x14ac:dyDescent="0.45">
      <c r="A8159" t="s">
        <v>8164</v>
      </c>
      <c r="B8159">
        <v>118.94</v>
      </c>
      <c r="D8159" s="1" t="str">
        <f>VartojimasGamyba!J8155</f>
        <v>2024-08-05-17</v>
      </c>
      <c r="E8159" s="7">
        <f>VartojimasGamyba!G8155</f>
        <v>0.21199999999999999</v>
      </c>
      <c r="F8159" s="11"/>
      <c r="G8159" s="12">
        <f t="shared" si="1235"/>
        <v>6.5566666666666666</v>
      </c>
      <c r="H8159" s="12">
        <v>0</v>
      </c>
      <c r="I8159" s="12">
        <v>0.20666666666666667</v>
      </c>
      <c r="J8159" s="12">
        <v>0</v>
      </c>
      <c r="K8159" s="12"/>
      <c r="L8159" s="12">
        <f>VartojimasGamyba!H8155</f>
        <v>2.5999999999999999E-2</v>
      </c>
      <c r="M8159" s="19">
        <f t="shared" si="1228"/>
        <v>0</v>
      </c>
      <c r="N8159" s="7">
        <f t="shared" si="1229"/>
        <v>0</v>
      </c>
      <c r="O8159" s="7">
        <f t="shared" si="1230"/>
        <v>0</v>
      </c>
      <c r="R8159" s="7"/>
      <c r="S8159" s="47">
        <f t="shared" si="1231"/>
        <v>0</v>
      </c>
      <c r="T8159" s="47">
        <f t="shared" si="1232"/>
        <v>0</v>
      </c>
      <c r="U8159" s="47">
        <f t="shared" si="1233"/>
        <v>219.23000000000002</v>
      </c>
      <c r="V8159" s="47">
        <f t="shared" si="1234"/>
        <v>107.36</v>
      </c>
      <c r="W8159" s="11"/>
    </row>
    <row r="8160" spans="1:23" x14ac:dyDescent="0.45">
      <c r="A8160" t="s">
        <v>8165</v>
      </c>
      <c r="B8160">
        <v>96.22</v>
      </c>
      <c r="D8160" s="1" t="str">
        <f>VartojimasGamyba!J8156</f>
        <v>2024-08-05-18</v>
      </c>
      <c r="E8160" s="7">
        <f>VartojimasGamyba!G8156</f>
        <v>0.27500000000000002</v>
      </c>
      <c r="F8160" s="11"/>
      <c r="G8160" s="12">
        <f t="shared" si="1235"/>
        <v>6.2511111111111113</v>
      </c>
      <c r="H8160" s="12">
        <v>0</v>
      </c>
      <c r="I8160" s="12">
        <v>0.30555555555555558</v>
      </c>
      <c r="J8160" s="12">
        <v>0</v>
      </c>
      <c r="K8160" s="12"/>
      <c r="L8160" s="12">
        <f>VartojimasGamyba!H8156</f>
        <v>0</v>
      </c>
      <c r="M8160" s="19">
        <f t="shared" si="1228"/>
        <v>0</v>
      </c>
      <c r="N8160" s="7">
        <f t="shared" si="1229"/>
        <v>0</v>
      </c>
      <c r="O8160" s="7">
        <f t="shared" si="1230"/>
        <v>0</v>
      </c>
      <c r="R8160" s="7"/>
      <c r="S8160" s="47">
        <f t="shared" si="1231"/>
        <v>0</v>
      </c>
      <c r="T8160" s="47">
        <f t="shared" si="1232"/>
        <v>0</v>
      </c>
      <c r="U8160" s="47">
        <f t="shared" si="1233"/>
        <v>196.51</v>
      </c>
      <c r="V8160" s="47">
        <f t="shared" si="1234"/>
        <v>84.64</v>
      </c>
      <c r="W8160" s="11"/>
    </row>
    <row r="8161" spans="1:23" x14ac:dyDescent="0.45">
      <c r="A8161" t="s">
        <v>8166</v>
      </c>
      <c r="B8161">
        <v>116.74</v>
      </c>
      <c r="D8161" s="1" t="str">
        <f>VartojimasGamyba!J8157</f>
        <v>2024-08-05-19</v>
      </c>
      <c r="E8161" s="7">
        <f>VartojimasGamyba!G8157</f>
        <v>0.28999999999999998</v>
      </c>
      <c r="F8161" s="11"/>
      <c r="G8161" s="12">
        <f t="shared" si="1235"/>
        <v>5.9288888888888893</v>
      </c>
      <c r="H8161" s="12">
        <v>0</v>
      </c>
      <c r="I8161" s="12">
        <v>0.32222222222222219</v>
      </c>
      <c r="J8161" s="12">
        <v>0</v>
      </c>
      <c r="K8161" s="12"/>
      <c r="L8161" s="12">
        <f>VartojimasGamyba!H8157</f>
        <v>0</v>
      </c>
      <c r="M8161" s="19">
        <f t="shared" si="1228"/>
        <v>0</v>
      </c>
      <c r="N8161" s="7">
        <f t="shared" si="1229"/>
        <v>0</v>
      </c>
      <c r="O8161" s="7">
        <f t="shared" si="1230"/>
        <v>0</v>
      </c>
      <c r="R8161" s="7"/>
      <c r="S8161" s="47">
        <f t="shared" si="1231"/>
        <v>0</v>
      </c>
      <c r="T8161" s="47">
        <f t="shared" si="1232"/>
        <v>0</v>
      </c>
      <c r="U8161" s="47">
        <f t="shared" si="1233"/>
        <v>217.03</v>
      </c>
      <c r="V8161" s="47">
        <f t="shared" si="1234"/>
        <v>105.16</v>
      </c>
      <c r="W8161" s="11"/>
    </row>
    <row r="8162" spans="1:23" x14ac:dyDescent="0.45">
      <c r="A8162" t="s">
        <v>8167</v>
      </c>
      <c r="B8162">
        <v>165.01</v>
      </c>
      <c r="D8162" s="1" t="str">
        <f>VartojimasGamyba!J8158</f>
        <v>2024-08-05-20</v>
      </c>
      <c r="E8162" s="7">
        <f>VartojimasGamyba!G8158</f>
        <v>0.29799999999999999</v>
      </c>
      <c r="F8162" s="11"/>
      <c r="G8162" s="12">
        <f t="shared" si="1235"/>
        <v>5.597777777777778</v>
      </c>
      <c r="H8162" s="12">
        <v>0</v>
      </c>
      <c r="I8162" s="12">
        <v>0.33111111111111113</v>
      </c>
      <c r="J8162" s="12">
        <v>0</v>
      </c>
      <c r="K8162" s="12"/>
      <c r="L8162" s="12">
        <f>VartojimasGamyba!H8158</f>
        <v>0</v>
      </c>
      <c r="M8162" s="19">
        <f t="shared" si="1228"/>
        <v>-5.5511151231257827E-17</v>
      </c>
      <c r="N8162" s="7">
        <f t="shared" si="1229"/>
        <v>-1.4727108421652702E-14</v>
      </c>
      <c r="O8162" s="7">
        <f t="shared" si="1230"/>
        <v>-1.4727108421652702E-14</v>
      </c>
      <c r="P8162" s="7" t="s">
        <v>8873</v>
      </c>
      <c r="R8162" s="7"/>
      <c r="S8162" s="47">
        <f t="shared" si="1231"/>
        <v>-5.5511151231257827E-17</v>
      </c>
      <c r="T8162" s="47">
        <f t="shared" si="1232"/>
        <v>0</v>
      </c>
      <c r="U8162" s="47">
        <f t="shared" si="1233"/>
        <v>265.3</v>
      </c>
      <c r="V8162" s="47">
        <f t="shared" si="1234"/>
        <v>153.42999999999998</v>
      </c>
      <c r="W8162" s="11"/>
    </row>
    <row r="8163" spans="1:23" x14ac:dyDescent="0.45">
      <c r="A8163" t="s">
        <v>8168</v>
      </c>
      <c r="B8163">
        <v>276.70999999999998</v>
      </c>
      <c r="D8163" s="1" t="str">
        <f>VartojimasGamyba!J8159</f>
        <v>2024-08-05-21</v>
      </c>
      <c r="E8163" s="7">
        <f>VartojimasGamyba!G8159</f>
        <v>0.13900000000000001</v>
      </c>
      <c r="F8163" s="11"/>
      <c r="G8163" s="12">
        <f t="shared" si="1235"/>
        <v>5.4433333333333334</v>
      </c>
      <c r="H8163" s="12">
        <v>0</v>
      </c>
      <c r="I8163" s="12">
        <v>0.15444444444444444</v>
      </c>
      <c r="J8163" s="12">
        <v>0</v>
      </c>
      <c r="K8163" s="12"/>
      <c r="L8163" s="12">
        <f>VartojimasGamyba!H8159</f>
        <v>0</v>
      </c>
      <c r="M8163" s="19">
        <f t="shared" si="1228"/>
        <v>0</v>
      </c>
      <c r="N8163" s="7">
        <f t="shared" si="1229"/>
        <v>0</v>
      </c>
      <c r="O8163" s="7">
        <f t="shared" si="1230"/>
        <v>0</v>
      </c>
      <c r="P8163" s="7">
        <f>SUM(N8142:N8165)</f>
        <v>-1029.2050577777773</v>
      </c>
      <c r="R8163" s="7"/>
      <c r="S8163" s="47">
        <f t="shared" si="1231"/>
        <v>0</v>
      </c>
      <c r="T8163" s="47">
        <f t="shared" si="1232"/>
        <v>0</v>
      </c>
      <c r="U8163" s="47">
        <f t="shared" si="1233"/>
        <v>377</v>
      </c>
      <c r="V8163" s="47">
        <f t="shared" si="1234"/>
        <v>265.13</v>
      </c>
      <c r="W8163" s="11"/>
    </row>
    <row r="8164" spans="1:23" x14ac:dyDescent="0.45">
      <c r="A8164" t="s">
        <v>8169</v>
      </c>
      <c r="B8164">
        <v>187.62</v>
      </c>
      <c r="D8164" s="1" t="str">
        <f>VartojimasGamyba!J8160</f>
        <v>2024-08-05-22</v>
      </c>
      <c r="E8164" s="7">
        <f>VartojimasGamyba!G8160</f>
        <v>0.21199999999999999</v>
      </c>
      <c r="F8164" s="11"/>
      <c r="G8164" s="12">
        <f t="shared" si="1235"/>
        <v>5.2077777777777774</v>
      </c>
      <c r="H8164" s="12">
        <v>0</v>
      </c>
      <c r="I8164" s="12">
        <v>0.23555555555555555</v>
      </c>
      <c r="J8164" s="12">
        <v>0</v>
      </c>
      <c r="K8164" s="12"/>
      <c r="L8164" s="12">
        <f>VartojimasGamyba!H8160</f>
        <v>0</v>
      </c>
      <c r="M8164" s="19">
        <f t="shared" si="1228"/>
        <v>0</v>
      </c>
      <c r="N8164" s="7">
        <f t="shared" si="1229"/>
        <v>0</v>
      </c>
      <c r="O8164" s="7">
        <f t="shared" si="1230"/>
        <v>0</v>
      </c>
      <c r="P8164" s="7" t="s">
        <v>8872</v>
      </c>
      <c r="R8164" s="7"/>
      <c r="S8164" s="47">
        <f t="shared" si="1231"/>
        <v>0</v>
      </c>
      <c r="T8164" s="47">
        <f t="shared" si="1232"/>
        <v>0</v>
      </c>
      <c r="U8164" s="47">
        <f t="shared" si="1233"/>
        <v>287.91000000000003</v>
      </c>
      <c r="V8164" s="47">
        <f t="shared" si="1234"/>
        <v>176.04</v>
      </c>
      <c r="W8164" s="11"/>
    </row>
    <row r="8165" spans="1:23" x14ac:dyDescent="0.45">
      <c r="A8165" t="s">
        <v>8170</v>
      </c>
      <c r="B8165">
        <v>128.74</v>
      </c>
      <c r="D8165" s="1" t="str">
        <f>VartojimasGamyba!J8161</f>
        <v>2024-08-05-23</v>
      </c>
      <c r="E8165" s="7">
        <f>VartojimasGamyba!G8161</f>
        <v>0.187</v>
      </c>
      <c r="F8165" s="11"/>
      <c r="G8165" s="12">
        <f t="shared" si="1235"/>
        <v>5</v>
      </c>
      <c r="H8165" s="12">
        <v>0</v>
      </c>
      <c r="I8165" s="12">
        <v>0.20777777777777778</v>
      </c>
      <c r="J8165" s="12">
        <v>0</v>
      </c>
      <c r="K8165" s="12"/>
      <c r="L8165" s="12">
        <f>VartojimasGamyba!H8161</f>
        <v>0</v>
      </c>
      <c r="M8165" s="19">
        <f t="shared" si="1228"/>
        <v>0</v>
      </c>
      <c r="N8165" s="7">
        <f t="shared" si="1229"/>
        <v>0</v>
      </c>
      <c r="O8165" s="7">
        <f t="shared" si="1230"/>
        <v>0</v>
      </c>
      <c r="P8165" s="7">
        <f>SUM(O8142:O8165)</f>
        <v>-9.1752994091365293E-15</v>
      </c>
      <c r="Q8165" s="7">
        <f>SUMPRODUCT(B8142:B8165,E8142:E8165)+SUM(E8142:E8165)*$Z$21-SUMPRODUCT(B8142:B8165,L8142:L8165)+SUM(L8142:L8165)*ABS($Z$20)</f>
        <v>-254.79072999999997</v>
      </c>
      <c r="R8165" s="7"/>
      <c r="S8165" s="47">
        <f t="shared" si="1231"/>
        <v>0</v>
      </c>
      <c r="T8165" s="47">
        <f t="shared" si="1232"/>
        <v>0</v>
      </c>
      <c r="U8165" s="47">
        <f t="shared" si="1233"/>
        <v>229.03000000000003</v>
      </c>
      <c r="V8165" s="47">
        <f t="shared" si="1234"/>
        <v>117.16000000000001</v>
      </c>
      <c r="W8165" s="11">
        <f>IF(P8165&lt;&gt;Q8165,1,0)</f>
        <v>1</v>
      </c>
    </row>
    <row r="8166" spans="1:23" x14ac:dyDescent="0.45">
      <c r="A8166" t="s">
        <v>8171</v>
      </c>
      <c r="B8166">
        <v>107.49</v>
      </c>
      <c r="D8166" s="9" t="str">
        <f>VartojimasGamyba!J8162</f>
        <v>2024-08-06-00</v>
      </c>
      <c r="E8166" s="8">
        <f>VartojimasGamyba!G8162</f>
        <v>9.4E-2</v>
      </c>
      <c r="F8166" s="11"/>
      <c r="G8166" s="7">
        <f>G8165+H8166-I8166</f>
        <v>4.8955555555555552</v>
      </c>
      <c r="H8166" s="7">
        <v>0</v>
      </c>
      <c r="I8166" s="7">
        <v>0.10444444444444445</v>
      </c>
      <c r="J8166" s="7">
        <v>0</v>
      </c>
      <c r="L8166" s="7">
        <f>VartojimasGamyba!H8162</f>
        <v>0</v>
      </c>
      <c r="M8166" s="15">
        <f t="shared" si="1228"/>
        <v>-1.3877787807814457E-17</v>
      </c>
      <c r="N8166" s="7">
        <f t="shared" si="1229"/>
        <v>-2.8835267507076878E-15</v>
      </c>
      <c r="O8166" s="7">
        <f t="shared" si="1230"/>
        <v>-2.8835267507076878E-15</v>
      </c>
      <c r="R8166" s="20" t="s">
        <v>8783</v>
      </c>
      <c r="S8166" s="47">
        <f t="shared" si="1231"/>
        <v>-1.3877787807814457E-17</v>
      </c>
      <c r="T8166" s="47">
        <f t="shared" si="1232"/>
        <v>0</v>
      </c>
      <c r="U8166" s="47">
        <f t="shared" si="1233"/>
        <v>207.78</v>
      </c>
      <c r="V8166" s="47">
        <f t="shared" si="1234"/>
        <v>95.91</v>
      </c>
      <c r="W8166" s="11"/>
    </row>
    <row r="8167" spans="1:23" x14ac:dyDescent="0.45">
      <c r="A8167" t="s">
        <v>8172</v>
      </c>
      <c r="B8167">
        <v>105.82</v>
      </c>
      <c r="D8167" s="9" t="str">
        <f>VartojimasGamyba!J8163</f>
        <v>2024-08-06-01</v>
      </c>
      <c r="E8167" s="8">
        <f>VartojimasGamyba!G8163</f>
        <v>0.127</v>
      </c>
      <c r="F8167" s="11"/>
      <c r="G8167" s="7">
        <f t="shared" ref="G8167:G8189" si="1236">G8166+H8167-I8167</f>
        <v>4.7544444444444443</v>
      </c>
      <c r="H8167" s="7">
        <v>0</v>
      </c>
      <c r="I8167" s="7">
        <v>0.1411111111111111</v>
      </c>
      <c r="J8167" s="7">
        <v>0</v>
      </c>
      <c r="L8167" s="7">
        <f>VartojimasGamyba!H8163</f>
        <v>0</v>
      </c>
      <c r="M8167" s="15">
        <f t="shared" si="1228"/>
        <v>0</v>
      </c>
      <c r="N8167" s="7">
        <f t="shared" si="1229"/>
        <v>0</v>
      </c>
      <c r="O8167" s="7">
        <f t="shared" si="1230"/>
        <v>0</v>
      </c>
      <c r="R8167" s="7"/>
      <c r="S8167" s="47">
        <f t="shared" si="1231"/>
        <v>0</v>
      </c>
      <c r="T8167" s="47">
        <f t="shared" si="1232"/>
        <v>0</v>
      </c>
      <c r="U8167" s="47">
        <f t="shared" si="1233"/>
        <v>206.11</v>
      </c>
      <c r="V8167" s="47">
        <f t="shared" si="1234"/>
        <v>94.24</v>
      </c>
      <c r="W8167" s="11"/>
    </row>
    <row r="8168" spans="1:23" x14ac:dyDescent="0.45">
      <c r="A8168" t="s">
        <v>8173</v>
      </c>
      <c r="B8168">
        <v>98.86</v>
      </c>
      <c r="D8168" s="9" t="str">
        <f>VartojimasGamyba!J8164</f>
        <v>2024-08-06-02</v>
      </c>
      <c r="E8168" s="8">
        <f>VartojimasGamyba!G8164</f>
        <v>0.125</v>
      </c>
      <c r="F8168" s="11"/>
      <c r="G8168" s="7">
        <f t="shared" si="1236"/>
        <v>4.615555555555555</v>
      </c>
      <c r="H8168" s="7">
        <v>0</v>
      </c>
      <c r="I8168" s="7">
        <v>0.1388888888888889</v>
      </c>
      <c r="J8168" s="7">
        <v>0</v>
      </c>
      <c r="L8168" s="7">
        <f>VartojimasGamyba!H8164</f>
        <v>0</v>
      </c>
      <c r="M8168" s="15">
        <f t="shared" si="1228"/>
        <v>0</v>
      </c>
      <c r="N8168" s="7">
        <f t="shared" si="1229"/>
        <v>0</v>
      </c>
      <c r="O8168" s="7">
        <f t="shared" si="1230"/>
        <v>0</v>
      </c>
      <c r="R8168" s="7"/>
      <c r="S8168" s="47">
        <f t="shared" si="1231"/>
        <v>0</v>
      </c>
      <c r="T8168" s="47">
        <f t="shared" si="1232"/>
        <v>0</v>
      </c>
      <c r="U8168" s="47">
        <f t="shared" si="1233"/>
        <v>199.15</v>
      </c>
      <c r="V8168" s="47">
        <f t="shared" si="1234"/>
        <v>87.28</v>
      </c>
      <c r="W8168" s="11"/>
    </row>
    <row r="8169" spans="1:23" x14ac:dyDescent="0.45">
      <c r="A8169" t="s">
        <v>8174</v>
      </c>
      <c r="B8169">
        <v>92.43</v>
      </c>
      <c r="D8169" s="9" t="str">
        <f>VartojimasGamyba!J8165</f>
        <v>2024-08-06-03</v>
      </c>
      <c r="E8169" s="8">
        <f>VartojimasGamyba!G8165</f>
        <v>0.24</v>
      </c>
      <c r="F8169" s="11"/>
      <c r="G8169" s="7">
        <f t="shared" si="1236"/>
        <v>4.3588888888888881</v>
      </c>
      <c r="H8169" s="7">
        <v>0</v>
      </c>
      <c r="I8169" s="7">
        <v>0.2566666666666666</v>
      </c>
      <c r="J8169" s="7">
        <v>0</v>
      </c>
      <c r="L8169" s="7">
        <f>VartojimasGamyba!H8165</f>
        <v>8.9999999999999993E-3</v>
      </c>
      <c r="M8169" s="15">
        <f t="shared" si="1228"/>
        <v>3.6429192995512949E-17</v>
      </c>
      <c r="N8169" s="7">
        <f t="shared" si="1229"/>
        <v>7.0206340740952569E-15</v>
      </c>
      <c r="O8169" s="7">
        <f t="shared" si="1230"/>
        <v>7.0206340740952569E-15</v>
      </c>
      <c r="R8169" s="7"/>
      <c r="S8169" s="47">
        <f t="shared" si="1231"/>
        <v>3.6429192995512949E-17</v>
      </c>
      <c r="T8169" s="47">
        <f t="shared" si="1232"/>
        <v>0</v>
      </c>
      <c r="U8169" s="47">
        <f t="shared" si="1233"/>
        <v>192.72000000000003</v>
      </c>
      <c r="V8169" s="47">
        <f t="shared" si="1234"/>
        <v>80.850000000000009</v>
      </c>
      <c r="W8169" s="11"/>
    </row>
    <row r="8170" spans="1:23" x14ac:dyDescent="0.45">
      <c r="A8170" t="s">
        <v>8175</v>
      </c>
      <c r="B8170">
        <v>88.71</v>
      </c>
      <c r="D8170" s="9" t="str">
        <f>VartojimasGamyba!J8166</f>
        <v>2024-08-06-04</v>
      </c>
      <c r="E8170" s="8">
        <f>VartojimasGamyba!G8166</f>
        <v>9.0999999999999998E-2</v>
      </c>
      <c r="F8170" s="11"/>
      <c r="G8170" s="7">
        <f t="shared" si="1236"/>
        <v>4.3588888888888881</v>
      </c>
      <c r="H8170" s="7">
        <v>2.7755575615628914E-17</v>
      </c>
      <c r="I8170" s="7">
        <v>0</v>
      </c>
      <c r="J8170" s="7">
        <v>0.14399999999999999</v>
      </c>
      <c r="L8170" s="7">
        <f>VartojimasGamyba!H8166</f>
        <v>0.23499999999999999</v>
      </c>
      <c r="M8170" s="15">
        <f t="shared" si="1228"/>
        <v>0</v>
      </c>
      <c r="N8170" s="7">
        <f t="shared" si="1229"/>
        <v>-11.106719999999999</v>
      </c>
      <c r="O8170" s="7">
        <f t="shared" si="1230"/>
        <v>0</v>
      </c>
      <c r="R8170" s="7"/>
      <c r="S8170" s="47">
        <f t="shared" si="1231"/>
        <v>0.14399999999999999</v>
      </c>
      <c r="T8170" s="47">
        <f t="shared" si="1232"/>
        <v>0.14399999999999999</v>
      </c>
      <c r="U8170" s="47">
        <f t="shared" si="1233"/>
        <v>189</v>
      </c>
      <c r="V8170" s="47">
        <f t="shared" si="1234"/>
        <v>77.13</v>
      </c>
      <c r="W8170" s="11"/>
    </row>
    <row r="8171" spans="1:23" x14ac:dyDescent="0.45">
      <c r="A8171" t="s">
        <v>8176</v>
      </c>
      <c r="B8171">
        <v>89.45</v>
      </c>
      <c r="D8171" s="9" t="str">
        <f>VartojimasGamyba!J8167</f>
        <v>2024-08-06-05</v>
      </c>
      <c r="E8171" s="8">
        <f>VartojimasGamyba!G8167</f>
        <v>5.0999999999999997E-2</v>
      </c>
      <c r="F8171" s="11"/>
      <c r="G8171" s="7">
        <f t="shared" si="1236"/>
        <v>4.3588888888888881</v>
      </c>
      <c r="H8171" s="7">
        <v>2.2204460492503131E-16</v>
      </c>
      <c r="I8171" s="7">
        <v>0</v>
      </c>
      <c r="J8171" s="7">
        <v>0.98399999999999987</v>
      </c>
      <c r="L8171" s="7">
        <f>VartojimasGamyba!H8167</f>
        <v>1.0349999999999999</v>
      </c>
      <c r="M8171" s="15">
        <f t="shared" si="1228"/>
        <v>0</v>
      </c>
      <c r="N8171" s="7">
        <f t="shared" si="1229"/>
        <v>-76.624079999999992</v>
      </c>
      <c r="O8171" s="7">
        <f t="shared" si="1230"/>
        <v>0</v>
      </c>
      <c r="R8171" s="7"/>
      <c r="S8171" s="47">
        <f t="shared" si="1231"/>
        <v>0.98399999999999987</v>
      </c>
      <c r="T8171" s="47">
        <f t="shared" si="1232"/>
        <v>0.98399999999999987</v>
      </c>
      <c r="U8171" s="47">
        <f t="shared" si="1233"/>
        <v>189.74</v>
      </c>
      <c r="V8171" s="47">
        <f t="shared" si="1234"/>
        <v>77.87</v>
      </c>
      <c r="W8171" s="11"/>
    </row>
    <row r="8172" spans="1:23" x14ac:dyDescent="0.45">
      <c r="A8172" t="s">
        <v>8177</v>
      </c>
      <c r="B8172">
        <v>99.48</v>
      </c>
      <c r="D8172" s="9" t="str">
        <f>VartojimasGamyba!J8168</f>
        <v>2024-08-06-06</v>
      </c>
      <c r="E8172" s="8">
        <f>VartojimasGamyba!G8168</f>
        <v>0</v>
      </c>
      <c r="F8172" s="11"/>
      <c r="G8172" s="7">
        <f t="shared" si="1236"/>
        <v>4.3588888888888881</v>
      </c>
      <c r="H8172" s="7">
        <v>0</v>
      </c>
      <c r="I8172" s="7">
        <v>0</v>
      </c>
      <c r="J8172" s="7">
        <v>2.0430000000000001</v>
      </c>
      <c r="L8172" s="7">
        <f>VartojimasGamyba!H8168</f>
        <v>2.0430000000000001</v>
      </c>
      <c r="M8172" s="15">
        <f t="shared" si="1228"/>
        <v>0</v>
      </c>
      <c r="N8172" s="7">
        <f t="shared" si="1229"/>
        <v>-179.57970000000003</v>
      </c>
      <c r="O8172" s="7">
        <f t="shared" si="1230"/>
        <v>0</v>
      </c>
      <c r="R8172" s="7"/>
      <c r="S8172" s="47">
        <f t="shared" si="1231"/>
        <v>2.0430000000000001</v>
      </c>
      <c r="T8172" s="47">
        <f t="shared" si="1232"/>
        <v>2.0430000000000001</v>
      </c>
      <c r="U8172" s="47">
        <f t="shared" si="1233"/>
        <v>199.77</v>
      </c>
      <c r="V8172" s="47">
        <f t="shared" si="1234"/>
        <v>87.9</v>
      </c>
      <c r="W8172" s="11"/>
    </row>
    <row r="8173" spans="1:23" x14ac:dyDescent="0.45">
      <c r="A8173" t="s">
        <v>8178</v>
      </c>
      <c r="B8173">
        <v>130.09</v>
      </c>
      <c r="D8173" s="9" t="str">
        <f>VartojimasGamyba!J8169</f>
        <v>2024-08-06-07</v>
      </c>
      <c r="E8173" s="8">
        <f>VartojimasGamyba!G8169</f>
        <v>0.58799999999999997</v>
      </c>
      <c r="F8173" s="11"/>
      <c r="G8173" s="7">
        <f t="shared" si="1236"/>
        <v>4.3588888888888881</v>
      </c>
      <c r="H8173" s="7">
        <v>0</v>
      </c>
      <c r="I8173" s="7">
        <v>0</v>
      </c>
      <c r="J8173" s="7">
        <v>1.786</v>
      </c>
      <c r="L8173" s="7">
        <f>VartojimasGamyba!H8169</f>
        <v>2.3740000000000001</v>
      </c>
      <c r="M8173" s="15">
        <f t="shared" si="1228"/>
        <v>0</v>
      </c>
      <c r="N8173" s="7">
        <f t="shared" si="1229"/>
        <v>-211.65886</v>
      </c>
      <c r="O8173" s="7">
        <f t="shared" si="1230"/>
        <v>0</v>
      </c>
      <c r="R8173" s="7"/>
      <c r="S8173" s="47">
        <f t="shared" si="1231"/>
        <v>1.786</v>
      </c>
      <c r="T8173" s="47">
        <f t="shared" si="1232"/>
        <v>1.786</v>
      </c>
      <c r="U8173" s="47">
        <f t="shared" si="1233"/>
        <v>230.38</v>
      </c>
      <c r="V8173" s="47">
        <f t="shared" si="1234"/>
        <v>118.51</v>
      </c>
      <c r="W8173" s="11"/>
    </row>
    <row r="8174" spans="1:23" x14ac:dyDescent="0.45">
      <c r="A8174" t="s">
        <v>8179</v>
      </c>
      <c r="B8174">
        <v>170.07</v>
      </c>
      <c r="D8174" s="9" t="str">
        <f>VartojimasGamyba!J8170</f>
        <v>2024-08-06-08</v>
      </c>
      <c r="E8174" s="8">
        <f>VartojimasGamyba!G8170</f>
        <v>1.2709999999999999</v>
      </c>
      <c r="F8174" s="11"/>
      <c r="G8174" s="7">
        <f t="shared" si="1236"/>
        <v>4.3588888888888881</v>
      </c>
      <c r="H8174" s="7">
        <v>0</v>
      </c>
      <c r="I8174" s="7">
        <v>0</v>
      </c>
      <c r="J8174" s="7">
        <v>0.79899999999999993</v>
      </c>
      <c r="L8174" s="7">
        <f>VartojimasGamyba!H8170</f>
        <v>2.0699999999999998</v>
      </c>
      <c r="M8174" s="15">
        <f t="shared" si="1228"/>
        <v>0</v>
      </c>
      <c r="N8174" s="7">
        <f t="shared" si="1229"/>
        <v>-126.63350999999997</v>
      </c>
      <c r="O8174" s="7">
        <f t="shared" si="1230"/>
        <v>0</v>
      </c>
      <c r="R8174" s="7"/>
      <c r="S8174" s="47">
        <f t="shared" si="1231"/>
        <v>0.79899999999999993</v>
      </c>
      <c r="T8174" s="47">
        <f t="shared" si="1232"/>
        <v>0.79899999999999993</v>
      </c>
      <c r="U8174" s="47">
        <f t="shared" si="1233"/>
        <v>270.36</v>
      </c>
      <c r="V8174" s="47">
        <f t="shared" si="1234"/>
        <v>158.48999999999998</v>
      </c>
      <c r="W8174" s="11"/>
    </row>
    <row r="8175" spans="1:23" x14ac:dyDescent="0.45">
      <c r="A8175" t="s">
        <v>8180</v>
      </c>
      <c r="B8175">
        <v>115.97</v>
      </c>
      <c r="D8175" s="9" t="str">
        <f>VartojimasGamyba!J8171</f>
        <v>2024-08-06-09</v>
      </c>
      <c r="E8175" s="8">
        <f>VartojimasGamyba!G8171</f>
        <v>1.8029999999999999</v>
      </c>
      <c r="F8175" s="11"/>
      <c r="G8175" s="7">
        <f t="shared" si="1236"/>
        <v>4.1277777777777773</v>
      </c>
      <c r="H8175" s="7">
        <v>0</v>
      </c>
      <c r="I8175" s="7">
        <v>0.23111111111111107</v>
      </c>
      <c r="J8175" s="7">
        <v>0</v>
      </c>
      <c r="L8175" s="7">
        <f>VartojimasGamyba!H8171</f>
        <v>1.595</v>
      </c>
      <c r="M8175" s="15">
        <f t="shared" si="1228"/>
        <v>0</v>
      </c>
      <c r="N8175" s="7">
        <f t="shared" si="1229"/>
        <v>0</v>
      </c>
      <c r="O8175" s="7">
        <f t="shared" si="1230"/>
        <v>0</v>
      </c>
      <c r="R8175" s="7"/>
      <c r="S8175" s="47">
        <f t="shared" si="1231"/>
        <v>0</v>
      </c>
      <c r="T8175" s="47">
        <f t="shared" si="1232"/>
        <v>0</v>
      </c>
      <c r="U8175" s="47">
        <f t="shared" si="1233"/>
        <v>216.26</v>
      </c>
      <c r="V8175" s="47">
        <f t="shared" si="1234"/>
        <v>104.39</v>
      </c>
      <c r="W8175" s="11"/>
    </row>
    <row r="8176" spans="1:23" x14ac:dyDescent="0.45">
      <c r="A8176" t="s">
        <v>8181</v>
      </c>
      <c r="B8176">
        <v>75.36</v>
      </c>
      <c r="D8176" s="9" t="str">
        <f>VartojimasGamyba!J8172</f>
        <v>2024-08-06-10</v>
      </c>
      <c r="E8176" s="8">
        <f>VartojimasGamyba!G8172</f>
        <v>1.7210000000000001</v>
      </c>
      <c r="F8176" s="11"/>
      <c r="G8176" s="7">
        <f t="shared" si="1236"/>
        <v>4.1277777777777773</v>
      </c>
      <c r="H8176" s="7">
        <v>0</v>
      </c>
      <c r="I8176" s="7">
        <v>0</v>
      </c>
      <c r="J8176" s="7">
        <v>4.0000000000000036E-3</v>
      </c>
      <c r="L8176" s="7">
        <f>VartojimasGamyba!H8172</f>
        <v>1.7250000000000001</v>
      </c>
      <c r="M8176" s="15">
        <f t="shared" si="1228"/>
        <v>0</v>
      </c>
      <c r="N8176" s="7">
        <f t="shared" si="1229"/>
        <v>-0.25512000000000024</v>
      </c>
      <c r="O8176" s="7">
        <f t="shared" si="1230"/>
        <v>0</v>
      </c>
      <c r="R8176" s="7"/>
      <c r="S8176" s="47">
        <f t="shared" si="1231"/>
        <v>4.0000000000000036E-3</v>
      </c>
      <c r="T8176" s="47">
        <f t="shared" si="1232"/>
        <v>4.0000000000000036E-3</v>
      </c>
      <c r="U8176" s="47">
        <f t="shared" si="1233"/>
        <v>175.65</v>
      </c>
      <c r="V8176" s="47">
        <f t="shared" si="1234"/>
        <v>63.78</v>
      </c>
      <c r="W8176" s="11"/>
    </row>
    <row r="8177" spans="1:23" x14ac:dyDescent="0.45">
      <c r="A8177" t="s">
        <v>8182</v>
      </c>
      <c r="B8177">
        <v>35.22</v>
      </c>
      <c r="D8177" s="9" t="str">
        <f>VartojimasGamyba!J8173</f>
        <v>2024-08-06-11</v>
      </c>
      <c r="E8177" s="8">
        <f>VartojimasGamyba!G8173</f>
        <v>0</v>
      </c>
      <c r="F8177" s="11"/>
      <c r="G8177" s="7">
        <f t="shared" si="1236"/>
        <v>4.1277777777777773</v>
      </c>
      <c r="H8177" s="7">
        <v>0</v>
      </c>
      <c r="I8177" s="7">
        <v>0</v>
      </c>
      <c r="J8177" s="7">
        <v>3.2749999999999999</v>
      </c>
      <c r="L8177" s="7">
        <f>VartojimasGamyba!H8173</f>
        <v>3.2749999999999999</v>
      </c>
      <c r="M8177" s="15">
        <f t="shared" si="1228"/>
        <v>0</v>
      </c>
      <c r="N8177" s="7">
        <f t="shared" si="1229"/>
        <v>-77.421000000000006</v>
      </c>
      <c r="O8177" s="7">
        <f t="shared" si="1230"/>
        <v>0</v>
      </c>
      <c r="R8177" s="7"/>
      <c r="S8177" s="47">
        <f t="shared" si="1231"/>
        <v>3.2749999999999999</v>
      </c>
      <c r="T8177" s="47">
        <f t="shared" si="1232"/>
        <v>3.2749999999999999</v>
      </c>
      <c r="U8177" s="47">
        <f t="shared" si="1233"/>
        <v>135.51</v>
      </c>
      <c r="V8177" s="47">
        <f t="shared" si="1234"/>
        <v>23.64</v>
      </c>
      <c r="W8177" s="11"/>
    </row>
    <row r="8178" spans="1:23" x14ac:dyDescent="0.45">
      <c r="A8178" t="s">
        <v>8183</v>
      </c>
      <c r="B8178">
        <v>22.75</v>
      </c>
      <c r="D8178" s="9" t="str">
        <f>VartojimasGamyba!J8174</f>
        <v>2024-08-06-12</v>
      </c>
      <c r="E8178" s="8">
        <f>VartojimasGamyba!G8174</f>
        <v>0</v>
      </c>
      <c r="F8178" s="11"/>
      <c r="G8178" s="7">
        <f t="shared" si="1236"/>
        <v>4.1277777777777773</v>
      </c>
      <c r="H8178" s="7">
        <v>0</v>
      </c>
      <c r="I8178" s="7">
        <v>0</v>
      </c>
      <c r="J8178" s="7">
        <v>3.637</v>
      </c>
      <c r="L8178" s="7">
        <f>VartojimasGamyba!H8174</f>
        <v>3.637</v>
      </c>
      <c r="M8178" s="15">
        <f t="shared" si="1228"/>
        <v>0</v>
      </c>
      <c r="N8178" s="7">
        <f t="shared" si="1229"/>
        <v>-40.62529</v>
      </c>
      <c r="O8178" s="7">
        <f t="shared" si="1230"/>
        <v>0</v>
      </c>
      <c r="R8178" s="7"/>
      <c r="S8178" s="47">
        <f t="shared" si="1231"/>
        <v>3.637</v>
      </c>
      <c r="T8178" s="47">
        <f t="shared" si="1232"/>
        <v>3.637</v>
      </c>
      <c r="U8178" s="47">
        <f t="shared" si="1233"/>
        <v>123.04</v>
      </c>
      <c r="V8178" s="47">
        <f t="shared" si="1234"/>
        <v>11.17</v>
      </c>
      <c r="W8178" s="11"/>
    </row>
    <row r="8179" spans="1:23" x14ac:dyDescent="0.45">
      <c r="A8179" t="s">
        <v>8184</v>
      </c>
      <c r="B8179">
        <v>17.47</v>
      </c>
      <c r="D8179" s="9" t="str">
        <f>VartojimasGamyba!J8175</f>
        <v>2024-08-06-13</v>
      </c>
      <c r="E8179" s="8">
        <f>VartojimasGamyba!G8175</f>
        <v>0</v>
      </c>
      <c r="F8179" s="11"/>
      <c r="G8179" s="7">
        <f t="shared" si="1236"/>
        <v>4.4181111111111111</v>
      </c>
      <c r="H8179" s="7">
        <v>0.29033333333333333</v>
      </c>
      <c r="I8179" s="7">
        <v>0</v>
      </c>
      <c r="J8179" s="7">
        <v>2.4636666666666667</v>
      </c>
      <c r="L8179" s="7">
        <f>VartojimasGamyba!H8175</f>
        <v>2.754</v>
      </c>
      <c r="M8179" s="15">
        <f t="shared" si="1228"/>
        <v>0</v>
      </c>
      <c r="N8179" s="7">
        <f t="shared" si="1229"/>
        <v>-14.510996666666664</v>
      </c>
      <c r="O8179" s="7">
        <f t="shared" si="1230"/>
        <v>0</v>
      </c>
      <c r="R8179" s="7"/>
      <c r="S8179" s="47">
        <f t="shared" si="1231"/>
        <v>2.754</v>
      </c>
      <c r="T8179" s="47">
        <f t="shared" si="1232"/>
        <v>2.754</v>
      </c>
      <c r="U8179" s="47">
        <f t="shared" si="1233"/>
        <v>117.76</v>
      </c>
      <c r="V8179" s="47">
        <f t="shared" si="1234"/>
        <v>5.8899999999999988</v>
      </c>
      <c r="W8179" s="11"/>
    </row>
    <row r="8180" spans="1:23" x14ac:dyDescent="0.45">
      <c r="A8180" t="s">
        <v>8185</v>
      </c>
      <c r="B8180">
        <v>16.329999999999998</v>
      </c>
      <c r="D8180" s="9" t="str">
        <f>VartojimasGamyba!J8176</f>
        <v>2024-08-06-14</v>
      </c>
      <c r="E8180" s="8">
        <f>VartojimasGamyba!G8176</f>
        <v>0</v>
      </c>
      <c r="F8180" s="11"/>
      <c r="G8180" s="7">
        <f t="shared" si="1236"/>
        <v>6.8011111111111102</v>
      </c>
      <c r="H8180" s="7">
        <v>2.3829999999999996</v>
      </c>
      <c r="I8180" s="7">
        <v>0</v>
      </c>
      <c r="J8180" s="7">
        <v>0</v>
      </c>
      <c r="L8180" s="7">
        <f>VartojimasGamyba!H8176</f>
        <v>2.383</v>
      </c>
      <c r="M8180" s="15">
        <f t="shared" si="1228"/>
        <v>0</v>
      </c>
      <c r="N8180" s="7">
        <f t="shared" si="1229"/>
        <v>0</v>
      </c>
      <c r="O8180" s="7">
        <f t="shared" si="1230"/>
        <v>0</v>
      </c>
      <c r="R8180" s="7"/>
      <c r="S8180" s="47">
        <f t="shared" si="1231"/>
        <v>2.383</v>
      </c>
      <c r="T8180" s="47">
        <f t="shared" si="1232"/>
        <v>2.383</v>
      </c>
      <c r="U8180" s="47">
        <f t="shared" si="1233"/>
        <v>116.62</v>
      </c>
      <c r="V8180" s="47">
        <f t="shared" si="1234"/>
        <v>4.7499999999999982</v>
      </c>
      <c r="W8180" s="11"/>
    </row>
    <row r="8181" spans="1:23" x14ac:dyDescent="0.45">
      <c r="A8181" t="s">
        <v>8186</v>
      </c>
      <c r="B8181">
        <v>30.25</v>
      </c>
      <c r="D8181" s="9" t="str">
        <f>VartojimasGamyba!J8177</f>
        <v>2024-08-06-15</v>
      </c>
      <c r="E8181" s="8">
        <f>VartojimasGamyba!G8177</f>
        <v>0</v>
      </c>
      <c r="F8181" s="11"/>
      <c r="G8181" s="7">
        <f t="shared" si="1236"/>
        <v>6.8011111111111102</v>
      </c>
      <c r="H8181" s="7">
        <v>0</v>
      </c>
      <c r="I8181" s="7">
        <v>0</v>
      </c>
      <c r="J8181" s="7">
        <v>1.4379999999999999</v>
      </c>
      <c r="L8181" s="7">
        <f>VartojimasGamyba!H8177</f>
        <v>1.4379999999999999</v>
      </c>
      <c r="M8181" s="15">
        <f t="shared" si="1228"/>
        <v>0</v>
      </c>
      <c r="N8181" s="7">
        <f t="shared" si="1229"/>
        <v>-26.847460000000002</v>
      </c>
      <c r="O8181" s="7">
        <f t="shared" si="1230"/>
        <v>0</v>
      </c>
      <c r="R8181" s="7"/>
      <c r="S8181" s="47">
        <f t="shared" si="1231"/>
        <v>1.4379999999999999</v>
      </c>
      <c r="T8181" s="47">
        <f t="shared" si="1232"/>
        <v>1.4379999999999999</v>
      </c>
      <c r="U8181" s="47">
        <f t="shared" si="1233"/>
        <v>130.54000000000002</v>
      </c>
      <c r="V8181" s="47">
        <f t="shared" si="1234"/>
        <v>18.670000000000002</v>
      </c>
      <c r="W8181" s="11"/>
    </row>
    <row r="8182" spans="1:23" x14ac:dyDescent="0.45">
      <c r="A8182" t="s">
        <v>8187</v>
      </c>
      <c r="B8182">
        <v>19.920000000000002</v>
      </c>
      <c r="D8182" s="9" t="str">
        <f>VartojimasGamyba!J8178</f>
        <v>2024-08-06-16</v>
      </c>
      <c r="E8182" s="8">
        <f>VartojimasGamyba!G8178</f>
        <v>1.9E-2</v>
      </c>
      <c r="F8182" s="11"/>
      <c r="G8182" s="7">
        <f t="shared" si="1236"/>
        <v>6.8011111111111102</v>
      </c>
      <c r="H8182" s="7">
        <v>1.1102230246251565E-16</v>
      </c>
      <c r="I8182" s="7">
        <v>0</v>
      </c>
      <c r="J8182" s="7">
        <v>0.55399999999999994</v>
      </c>
      <c r="L8182" s="7">
        <f>VartojimasGamyba!H8178</f>
        <v>0.57299999999999995</v>
      </c>
      <c r="M8182" s="15">
        <f t="shared" si="1228"/>
        <v>0</v>
      </c>
      <c r="N8182" s="7">
        <f t="shared" si="1229"/>
        <v>-4.6203600000000007</v>
      </c>
      <c r="O8182" s="7">
        <f t="shared" si="1230"/>
        <v>0</v>
      </c>
      <c r="R8182" s="7"/>
      <c r="S8182" s="47">
        <f t="shared" si="1231"/>
        <v>0.55399999999999994</v>
      </c>
      <c r="T8182" s="47">
        <f t="shared" si="1232"/>
        <v>0.55399999999999994</v>
      </c>
      <c r="U8182" s="47">
        <f t="shared" si="1233"/>
        <v>120.21000000000001</v>
      </c>
      <c r="V8182" s="47">
        <f t="shared" si="1234"/>
        <v>8.3400000000000016</v>
      </c>
      <c r="W8182" s="11"/>
    </row>
    <row r="8183" spans="1:23" x14ac:dyDescent="0.45">
      <c r="A8183" t="s">
        <v>8188</v>
      </c>
      <c r="B8183">
        <v>41.57</v>
      </c>
      <c r="D8183" s="9" t="str">
        <f>VartojimasGamyba!J8179</f>
        <v>2024-08-06-17</v>
      </c>
      <c r="E8183" s="8">
        <f>VartojimasGamyba!G8179</f>
        <v>0.106</v>
      </c>
      <c r="F8183" s="11"/>
      <c r="G8183" s="7">
        <f t="shared" si="1236"/>
        <v>6.7633333333333328</v>
      </c>
      <c r="H8183" s="7">
        <v>0</v>
      </c>
      <c r="I8183" s="7">
        <v>3.7777777777777785E-2</v>
      </c>
      <c r="J8183" s="7">
        <v>0</v>
      </c>
      <c r="L8183" s="7">
        <f>VartojimasGamyba!H8179</f>
        <v>7.1999999999999995E-2</v>
      </c>
      <c r="M8183" s="15">
        <f t="shared" si="1228"/>
        <v>0</v>
      </c>
      <c r="N8183" s="7">
        <f t="shared" si="1229"/>
        <v>0</v>
      </c>
      <c r="O8183" s="7">
        <f t="shared" si="1230"/>
        <v>0</v>
      </c>
      <c r="R8183" s="7"/>
      <c r="S8183" s="47">
        <f t="shared" si="1231"/>
        <v>0</v>
      </c>
      <c r="T8183" s="47">
        <f t="shared" si="1232"/>
        <v>0</v>
      </c>
      <c r="U8183" s="47">
        <f t="shared" si="1233"/>
        <v>141.86000000000001</v>
      </c>
      <c r="V8183" s="47">
        <f t="shared" si="1234"/>
        <v>29.990000000000002</v>
      </c>
      <c r="W8183" s="11"/>
    </row>
    <row r="8184" spans="1:23" x14ac:dyDescent="0.45">
      <c r="A8184" t="s">
        <v>8189</v>
      </c>
      <c r="B8184">
        <v>82.18</v>
      </c>
      <c r="D8184" s="9" t="str">
        <f>VartojimasGamyba!J8180</f>
        <v>2024-08-06-18</v>
      </c>
      <c r="E8184" s="8">
        <f>VartojimasGamyba!G8180</f>
        <v>0.28100000000000003</v>
      </c>
      <c r="F8184" s="11"/>
      <c r="G8184" s="7">
        <f t="shared" si="1236"/>
        <v>6.4544444444444435</v>
      </c>
      <c r="H8184" s="7">
        <v>0</v>
      </c>
      <c r="I8184" s="7">
        <v>0.30888888888888888</v>
      </c>
      <c r="J8184" s="7">
        <v>0</v>
      </c>
      <c r="L8184" s="7">
        <f>VartojimasGamyba!H8180</f>
        <v>3.0000000000000001E-3</v>
      </c>
      <c r="M8184" s="15">
        <f t="shared" si="1228"/>
        <v>0</v>
      </c>
      <c r="N8184" s="7">
        <f t="shared" si="1229"/>
        <v>0</v>
      </c>
      <c r="O8184" s="7">
        <f t="shared" si="1230"/>
        <v>0</v>
      </c>
      <c r="R8184" s="7"/>
      <c r="S8184" s="47">
        <f t="shared" si="1231"/>
        <v>0</v>
      </c>
      <c r="T8184" s="47">
        <f t="shared" si="1232"/>
        <v>0</v>
      </c>
      <c r="U8184" s="47">
        <f t="shared" si="1233"/>
        <v>182.47000000000003</v>
      </c>
      <c r="V8184" s="47">
        <f t="shared" si="1234"/>
        <v>70.600000000000009</v>
      </c>
      <c r="W8184" s="11"/>
    </row>
    <row r="8185" spans="1:23" x14ac:dyDescent="0.45">
      <c r="A8185" t="s">
        <v>8190</v>
      </c>
      <c r="B8185">
        <v>127.25</v>
      </c>
      <c r="D8185" s="9" t="str">
        <f>VartojimasGamyba!J8181</f>
        <v>2024-08-06-19</v>
      </c>
      <c r="E8185" s="8">
        <f>VartojimasGamyba!G8181</f>
        <v>0.29499999999999998</v>
      </c>
      <c r="F8185" s="11"/>
      <c r="G8185" s="7">
        <f t="shared" si="1236"/>
        <v>6.126666666666666</v>
      </c>
      <c r="H8185" s="7">
        <v>0</v>
      </c>
      <c r="I8185" s="7">
        <v>0.32777777777777778</v>
      </c>
      <c r="J8185" s="7">
        <v>0</v>
      </c>
      <c r="L8185" s="7">
        <f>VartojimasGamyba!H8181</f>
        <v>0</v>
      </c>
      <c r="M8185" s="15">
        <f t="shared" si="1228"/>
        <v>0</v>
      </c>
      <c r="N8185" s="7">
        <f t="shared" si="1229"/>
        <v>0</v>
      </c>
      <c r="O8185" s="7">
        <f t="shared" si="1230"/>
        <v>0</v>
      </c>
      <c r="R8185" s="7"/>
      <c r="S8185" s="47">
        <f t="shared" si="1231"/>
        <v>0</v>
      </c>
      <c r="T8185" s="47">
        <f t="shared" si="1232"/>
        <v>0</v>
      </c>
      <c r="U8185" s="47">
        <f t="shared" si="1233"/>
        <v>227.54000000000002</v>
      </c>
      <c r="V8185" s="47">
        <f t="shared" si="1234"/>
        <v>115.67</v>
      </c>
      <c r="W8185" s="11"/>
    </row>
    <row r="8186" spans="1:23" x14ac:dyDescent="0.45">
      <c r="A8186" t="s">
        <v>8191</v>
      </c>
      <c r="B8186">
        <v>176.8</v>
      </c>
      <c r="D8186" s="9" t="str">
        <f>VartojimasGamyba!J8182</f>
        <v>2024-08-06-20</v>
      </c>
      <c r="E8186" s="8">
        <f>VartojimasGamyba!G8182</f>
        <v>0.30499999999999999</v>
      </c>
      <c r="F8186" s="11"/>
      <c r="G8186" s="7">
        <f t="shared" si="1236"/>
        <v>5.7877777777777775</v>
      </c>
      <c r="H8186" s="7">
        <v>0</v>
      </c>
      <c r="I8186" s="7">
        <v>0.33888888888888891</v>
      </c>
      <c r="J8186" s="7">
        <v>0</v>
      </c>
      <c r="L8186" s="7">
        <f>VartojimasGamyba!H8182</f>
        <v>0</v>
      </c>
      <c r="M8186" s="15">
        <f t="shared" si="1228"/>
        <v>-5.5511151231257827E-17</v>
      </c>
      <c r="N8186" s="7">
        <f t="shared" si="1229"/>
        <v>-1.5381584894669233E-14</v>
      </c>
      <c r="O8186" s="7">
        <f t="shared" si="1230"/>
        <v>-1.5381584894669233E-14</v>
      </c>
      <c r="P8186" s="7" t="s">
        <v>8873</v>
      </c>
      <c r="R8186" s="7"/>
      <c r="S8186" s="47">
        <f t="shared" si="1231"/>
        <v>-5.5511151231257827E-17</v>
      </c>
      <c r="T8186" s="47">
        <f t="shared" si="1232"/>
        <v>0</v>
      </c>
      <c r="U8186" s="47">
        <f t="shared" si="1233"/>
        <v>277.09000000000003</v>
      </c>
      <c r="V8186" s="47">
        <f t="shared" si="1234"/>
        <v>165.22</v>
      </c>
      <c r="W8186" s="11"/>
    </row>
    <row r="8187" spans="1:23" x14ac:dyDescent="0.45">
      <c r="A8187" t="s">
        <v>8192</v>
      </c>
      <c r="B8187">
        <v>234.64</v>
      </c>
      <c r="D8187" s="9" t="str">
        <f>VartojimasGamyba!J8183</f>
        <v>2024-08-06-21</v>
      </c>
      <c r="E8187" s="8">
        <f>VartojimasGamyba!G8183</f>
        <v>0.30499999999999999</v>
      </c>
      <c r="F8187" s="11"/>
      <c r="G8187" s="7">
        <f t="shared" si="1236"/>
        <v>5.4488888888888889</v>
      </c>
      <c r="H8187" s="7">
        <v>0</v>
      </c>
      <c r="I8187" s="7">
        <v>0.33888888888888891</v>
      </c>
      <c r="J8187" s="7">
        <v>0</v>
      </c>
      <c r="L8187" s="7">
        <f>VartojimasGamyba!H8183</f>
        <v>0</v>
      </c>
      <c r="M8187" s="15">
        <f t="shared" si="1228"/>
        <v>-5.5511151231257827E-17</v>
      </c>
      <c r="N8187" s="7">
        <f t="shared" si="1229"/>
        <v>-1.8592349881885184E-14</v>
      </c>
      <c r="O8187" s="7">
        <f t="shared" si="1230"/>
        <v>-1.8592349881885184E-14</v>
      </c>
      <c r="P8187" s="7">
        <f>SUM(N8166:N8189)</f>
        <v>-769.88309666666669</v>
      </c>
      <c r="R8187" s="7"/>
      <c r="S8187" s="47">
        <f t="shared" si="1231"/>
        <v>-5.5511151231257827E-17</v>
      </c>
      <c r="T8187" s="47">
        <f t="shared" si="1232"/>
        <v>0</v>
      </c>
      <c r="U8187" s="47">
        <f t="shared" si="1233"/>
        <v>334.93</v>
      </c>
      <c r="V8187" s="47">
        <f t="shared" si="1234"/>
        <v>223.05999999999997</v>
      </c>
      <c r="W8187" s="11"/>
    </row>
    <row r="8188" spans="1:23" x14ac:dyDescent="0.45">
      <c r="A8188" t="s">
        <v>8193</v>
      </c>
      <c r="B8188">
        <v>173.18</v>
      </c>
      <c r="D8188" s="9" t="str">
        <f>VartojimasGamyba!J8184</f>
        <v>2024-08-06-22</v>
      </c>
      <c r="E8188" s="8">
        <f>VartojimasGamyba!G8184</f>
        <v>0.157</v>
      </c>
      <c r="F8188" s="11"/>
      <c r="G8188" s="7">
        <f t="shared" si="1236"/>
        <v>5.2744444444444447</v>
      </c>
      <c r="H8188" s="7">
        <v>0</v>
      </c>
      <c r="I8188" s="7">
        <v>0.17444444444444446</v>
      </c>
      <c r="J8188" s="7">
        <v>0</v>
      </c>
      <c r="L8188" s="7">
        <f>VartojimasGamyba!H8184</f>
        <v>0</v>
      </c>
      <c r="M8188" s="15">
        <f t="shared" si="1228"/>
        <v>-2.7755575615628914E-17</v>
      </c>
      <c r="N8188" s="7">
        <f t="shared" si="1229"/>
        <v>-7.5903172636060397E-15</v>
      </c>
      <c r="O8188" s="7">
        <f t="shared" si="1230"/>
        <v>-7.5903172636060397E-15</v>
      </c>
      <c r="P8188" s="7" t="s">
        <v>8872</v>
      </c>
      <c r="R8188" s="7"/>
      <c r="S8188" s="47">
        <f t="shared" si="1231"/>
        <v>-2.7755575615628914E-17</v>
      </c>
      <c r="T8188" s="47">
        <f t="shared" si="1232"/>
        <v>0</v>
      </c>
      <c r="U8188" s="47">
        <f t="shared" si="1233"/>
        <v>273.47000000000003</v>
      </c>
      <c r="V8188" s="47">
        <f t="shared" si="1234"/>
        <v>161.6</v>
      </c>
      <c r="W8188" s="11"/>
    </row>
    <row r="8189" spans="1:23" x14ac:dyDescent="0.45">
      <c r="A8189" t="s">
        <v>8194</v>
      </c>
      <c r="B8189">
        <v>124.77</v>
      </c>
      <c r="D8189" s="9" t="str">
        <f>VartojimasGamyba!J8185</f>
        <v>2024-08-06-23</v>
      </c>
      <c r="E8189" s="8">
        <f>VartojimasGamyba!G8185</f>
        <v>0.247</v>
      </c>
      <c r="F8189" s="11"/>
      <c r="G8189" s="7">
        <f t="shared" si="1236"/>
        <v>5</v>
      </c>
      <c r="H8189" s="7">
        <v>0</v>
      </c>
      <c r="I8189" s="7">
        <v>0.27444444444444444</v>
      </c>
      <c r="J8189" s="7">
        <v>0</v>
      </c>
      <c r="L8189" s="7">
        <f>VartojimasGamyba!H8185</f>
        <v>0</v>
      </c>
      <c r="M8189" s="15">
        <f t="shared" si="1228"/>
        <v>0</v>
      </c>
      <c r="N8189" s="7">
        <f t="shared" si="1229"/>
        <v>0</v>
      </c>
      <c r="O8189" s="7">
        <f t="shared" si="1230"/>
        <v>0</v>
      </c>
      <c r="P8189" s="7">
        <f>SUM(O8166:O8189)</f>
        <v>-3.7427144716772891E-14</v>
      </c>
      <c r="Q8189" s="7">
        <f>SUMPRODUCT(B8166:B8189,E8166:E8189)+SUM(E8166:E8189)*$Z$21-SUMPRODUCT(B8166:B8189,L8166:L8189)+SUM(L8166:L8189)*ABS($Z$20)</f>
        <v>391.38934</v>
      </c>
      <c r="R8189" s="7"/>
      <c r="S8189" s="47">
        <f t="shared" si="1231"/>
        <v>0</v>
      </c>
      <c r="T8189" s="47">
        <f t="shared" si="1232"/>
        <v>0</v>
      </c>
      <c r="U8189" s="47">
        <f t="shared" si="1233"/>
        <v>225.06</v>
      </c>
      <c r="V8189" s="47">
        <f t="shared" si="1234"/>
        <v>113.19</v>
      </c>
      <c r="W8189" s="11">
        <f>IF(P8189&lt;&gt;Q8189,1,0)</f>
        <v>1</v>
      </c>
    </row>
    <row r="8190" spans="1:23" x14ac:dyDescent="0.45">
      <c r="A8190" t="s">
        <v>8195</v>
      </c>
      <c r="B8190">
        <v>101.48</v>
      </c>
      <c r="D8190" s="1" t="str">
        <f>VartojimasGamyba!J8186</f>
        <v>2024-08-07-00</v>
      </c>
      <c r="E8190" s="7">
        <f>VartojimasGamyba!G8186</f>
        <v>0.14599999999999999</v>
      </c>
      <c r="F8190" s="11"/>
      <c r="G8190" s="12">
        <f>G8189+H8190-I8190</f>
        <v>4.8377777777777782</v>
      </c>
      <c r="H8190" s="12">
        <v>0</v>
      </c>
      <c r="I8190" s="12">
        <v>0.16222222222222221</v>
      </c>
      <c r="J8190" s="12">
        <v>0</v>
      </c>
      <c r="K8190" s="12"/>
      <c r="L8190" s="12">
        <f>VartojimasGamyba!H8186</f>
        <v>0</v>
      </c>
      <c r="M8190" s="19">
        <f t="shared" si="1228"/>
        <v>0</v>
      </c>
      <c r="N8190" s="7">
        <f t="shared" si="1229"/>
        <v>0</v>
      </c>
      <c r="O8190" s="7">
        <f t="shared" si="1230"/>
        <v>0</v>
      </c>
      <c r="R8190" s="20" t="s">
        <v>8783</v>
      </c>
      <c r="S8190" s="47">
        <f t="shared" si="1231"/>
        <v>0</v>
      </c>
      <c r="T8190" s="47">
        <f t="shared" si="1232"/>
        <v>0</v>
      </c>
      <c r="U8190" s="47">
        <f t="shared" si="1233"/>
        <v>201.77</v>
      </c>
      <c r="V8190" s="47">
        <f t="shared" si="1234"/>
        <v>89.9</v>
      </c>
      <c r="W8190" s="11"/>
    </row>
    <row r="8191" spans="1:23" x14ac:dyDescent="0.45">
      <c r="A8191" t="s">
        <v>8196</v>
      </c>
      <c r="B8191">
        <v>93.81</v>
      </c>
      <c r="D8191" s="1" t="str">
        <f>VartojimasGamyba!J8187</f>
        <v>2024-08-07-01</v>
      </c>
      <c r="E8191" s="7">
        <f>VartojimasGamyba!G8187</f>
        <v>0.108</v>
      </c>
      <c r="F8191" s="11"/>
      <c r="G8191" s="12">
        <f t="shared" ref="G8191:G8213" si="1237">G8190+H8191-I8191</f>
        <v>4.7177777777777781</v>
      </c>
      <c r="H8191" s="12">
        <v>0</v>
      </c>
      <c r="I8191" s="12">
        <v>0.12000000000000001</v>
      </c>
      <c r="J8191" s="12">
        <v>0</v>
      </c>
      <c r="K8191" s="12"/>
      <c r="L8191" s="12">
        <f>VartojimasGamyba!H8187</f>
        <v>0</v>
      </c>
      <c r="M8191" s="19">
        <f t="shared" si="1228"/>
        <v>-1.3877787807814457E-17</v>
      </c>
      <c r="N8191" s="7">
        <f t="shared" si="1229"/>
        <v>-2.6936786134967864E-15</v>
      </c>
      <c r="O8191" s="7">
        <f t="shared" si="1230"/>
        <v>-2.6936786134967864E-15</v>
      </c>
      <c r="R8191" s="7"/>
      <c r="S8191" s="47">
        <f t="shared" si="1231"/>
        <v>-1.3877787807814457E-17</v>
      </c>
      <c r="T8191" s="47">
        <f t="shared" si="1232"/>
        <v>0</v>
      </c>
      <c r="U8191" s="47">
        <f t="shared" si="1233"/>
        <v>194.10000000000002</v>
      </c>
      <c r="V8191" s="47">
        <f t="shared" si="1234"/>
        <v>82.23</v>
      </c>
      <c r="W8191" s="11"/>
    </row>
    <row r="8192" spans="1:23" x14ac:dyDescent="0.45">
      <c r="A8192" t="s">
        <v>8197</v>
      </c>
      <c r="B8192">
        <v>85.86</v>
      </c>
      <c r="D8192" s="1" t="str">
        <f>VartojimasGamyba!J8188</f>
        <v>2024-08-07-02</v>
      </c>
      <c r="E8192" s="7">
        <f>VartojimasGamyba!G8188</f>
        <v>0.224</v>
      </c>
      <c r="F8192" s="11"/>
      <c r="G8192" s="12">
        <f t="shared" si="1237"/>
        <v>4.4688888888888894</v>
      </c>
      <c r="H8192" s="12">
        <v>0</v>
      </c>
      <c r="I8192" s="12">
        <v>0.24888888888888888</v>
      </c>
      <c r="J8192" s="12">
        <v>0</v>
      </c>
      <c r="K8192" s="12"/>
      <c r="L8192" s="12">
        <f>VartojimasGamyba!H8188</f>
        <v>0</v>
      </c>
      <c r="M8192" s="19">
        <f t="shared" si="1228"/>
        <v>0</v>
      </c>
      <c r="N8192" s="7">
        <f t="shared" si="1229"/>
        <v>0</v>
      </c>
      <c r="O8192" s="7">
        <f t="shared" si="1230"/>
        <v>0</v>
      </c>
      <c r="R8192" s="7"/>
      <c r="S8192" s="47">
        <f t="shared" si="1231"/>
        <v>0</v>
      </c>
      <c r="T8192" s="47">
        <f t="shared" si="1232"/>
        <v>0</v>
      </c>
      <c r="U8192" s="47">
        <f t="shared" si="1233"/>
        <v>186.15</v>
      </c>
      <c r="V8192" s="47">
        <f t="shared" si="1234"/>
        <v>74.28</v>
      </c>
      <c r="W8192" s="11"/>
    </row>
    <row r="8193" spans="1:23" x14ac:dyDescent="0.45">
      <c r="A8193" t="s">
        <v>8198</v>
      </c>
      <c r="B8193">
        <v>81.98</v>
      </c>
      <c r="D8193" s="1" t="str">
        <f>VartojimasGamyba!J8189</f>
        <v>2024-08-07-03</v>
      </c>
      <c r="E8193" s="7">
        <f>VartojimasGamyba!G8189</f>
        <v>0.249</v>
      </c>
      <c r="F8193" s="11"/>
      <c r="G8193" s="12">
        <f t="shared" si="1237"/>
        <v>4.1977777777777785</v>
      </c>
      <c r="H8193" s="12">
        <v>0</v>
      </c>
      <c r="I8193" s="12">
        <v>0.27111111111111108</v>
      </c>
      <c r="J8193" s="12">
        <v>0</v>
      </c>
      <c r="K8193" s="12"/>
      <c r="L8193" s="12">
        <f>VartojimasGamyba!H8189</f>
        <v>5.0000000000000001E-3</v>
      </c>
      <c r="M8193" s="19">
        <f t="shared" si="1228"/>
        <v>3.2092384305570931E-17</v>
      </c>
      <c r="N8193" s="7">
        <f t="shared" si="1229"/>
        <v>5.8494788873764142E-15</v>
      </c>
      <c r="O8193" s="7">
        <f t="shared" si="1230"/>
        <v>5.8494788873764142E-15</v>
      </c>
      <c r="R8193" s="7"/>
      <c r="S8193" s="47">
        <f t="shared" si="1231"/>
        <v>3.2092384305570931E-17</v>
      </c>
      <c r="T8193" s="47">
        <f t="shared" si="1232"/>
        <v>0</v>
      </c>
      <c r="U8193" s="47">
        <f t="shared" si="1233"/>
        <v>182.27</v>
      </c>
      <c r="V8193" s="47">
        <f t="shared" si="1234"/>
        <v>70.400000000000006</v>
      </c>
      <c r="W8193" s="11"/>
    </row>
    <row r="8194" spans="1:23" x14ac:dyDescent="0.45">
      <c r="A8194" t="s">
        <v>8199</v>
      </c>
      <c r="B8194">
        <v>86.89</v>
      </c>
      <c r="D8194" s="1" t="str">
        <f>VartojimasGamyba!J8190</f>
        <v>2024-08-07-04</v>
      </c>
      <c r="E8194" s="7">
        <f>VartojimasGamyba!G8190</f>
        <v>9.8000000000000004E-2</v>
      </c>
      <c r="F8194" s="11"/>
      <c r="G8194" s="12">
        <f t="shared" si="1237"/>
        <v>4.1844444444444449</v>
      </c>
      <c r="H8194" s="12">
        <v>0</v>
      </c>
      <c r="I8194" s="12">
        <v>1.3333333333333346E-2</v>
      </c>
      <c r="J8194" s="12">
        <v>0</v>
      </c>
      <c r="K8194" s="12"/>
      <c r="L8194" s="12">
        <f>VartojimasGamyba!H8190</f>
        <v>8.5999999999999993E-2</v>
      </c>
      <c r="M8194" s="19">
        <f t="shared" si="1228"/>
        <v>0</v>
      </c>
      <c r="N8194" s="7">
        <f t="shared" si="1229"/>
        <v>0</v>
      </c>
      <c r="O8194" s="7">
        <f t="shared" si="1230"/>
        <v>0</v>
      </c>
      <c r="R8194" s="7"/>
      <c r="S8194" s="47">
        <f t="shared" si="1231"/>
        <v>0</v>
      </c>
      <c r="T8194" s="47">
        <f t="shared" si="1232"/>
        <v>0</v>
      </c>
      <c r="U8194" s="47">
        <f t="shared" si="1233"/>
        <v>187.18</v>
      </c>
      <c r="V8194" s="47">
        <f t="shared" si="1234"/>
        <v>75.31</v>
      </c>
      <c r="W8194" s="11"/>
    </row>
    <row r="8195" spans="1:23" x14ac:dyDescent="0.45">
      <c r="A8195" t="s">
        <v>8200</v>
      </c>
      <c r="B8195">
        <v>90.25</v>
      </c>
      <c r="D8195" s="1" t="str">
        <f>VartojimasGamyba!J8191</f>
        <v>2024-08-07-05</v>
      </c>
      <c r="E8195" s="7">
        <f>VartojimasGamyba!G8191</f>
        <v>2.1999999999999999E-2</v>
      </c>
      <c r="F8195" s="11"/>
      <c r="G8195" s="12">
        <f t="shared" si="1237"/>
        <v>4.1844444444444449</v>
      </c>
      <c r="H8195" s="12">
        <v>5.5511151231257827E-17</v>
      </c>
      <c r="I8195" s="12">
        <v>0</v>
      </c>
      <c r="J8195" s="12">
        <v>0.33899999999999997</v>
      </c>
      <c r="K8195" s="12"/>
      <c r="L8195" s="12">
        <f>VartojimasGamyba!H8191</f>
        <v>0.36099999999999999</v>
      </c>
      <c r="M8195" s="19">
        <f t="shared" si="1228"/>
        <v>0</v>
      </c>
      <c r="N8195" s="7">
        <f t="shared" si="1229"/>
        <v>-26.669129999999999</v>
      </c>
      <c r="O8195" s="7">
        <f t="shared" si="1230"/>
        <v>0</v>
      </c>
      <c r="R8195" s="7"/>
      <c r="S8195" s="47">
        <f t="shared" si="1231"/>
        <v>0.33899999999999997</v>
      </c>
      <c r="T8195" s="47">
        <f t="shared" si="1232"/>
        <v>0.33899999999999997</v>
      </c>
      <c r="U8195" s="47">
        <f t="shared" si="1233"/>
        <v>190.54000000000002</v>
      </c>
      <c r="V8195" s="47">
        <f t="shared" si="1234"/>
        <v>78.67</v>
      </c>
      <c r="W8195" s="11"/>
    </row>
    <row r="8196" spans="1:23" x14ac:dyDescent="0.45">
      <c r="A8196" t="s">
        <v>8201</v>
      </c>
      <c r="B8196">
        <v>109.1</v>
      </c>
      <c r="D8196" s="1" t="str">
        <f>VartojimasGamyba!J8192</f>
        <v>2024-08-07-06</v>
      </c>
      <c r="E8196" s="7">
        <f>VartojimasGamyba!G8192</f>
        <v>0</v>
      </c>
      <c r="F8196" s="11"/>
      <c r="G8196" s="12">
        <f t="shared" si="1237"/>
        <v>4.1844444444444449</v>
      </c>
      <c r="H8196" s="12">
        <v>0</v>
      </c>
      <c r="I8196" s="12">
        <v>0</v>
      </c>
      <c r="J8196" s="12">
        <v>1.8580000000000001</v>
      </c>
      <c r="K8196" s="12"/>
      <c r="L8196" s="12">
        <f>VartojimasGamyba!H8192</f>
        <v>1.8580000000000001</v>
      </c>
      <c r="M8196" s="19">
        <f t="shared" si="1228"/>
        <v>0</v>
      </c>
      <c r="N8196" s="7">
        <f t="shared" si="1229"/>
        <v>-181.19216</v>
      </c>
      <c r="O8196" s="7">
        <f t="shared" si="1230"/>
        <v>0</v>
      </c>
      <c r="R8196" s="7"/>
      <c r="S8196" s="47">
        <f t="shared" si="1231"/>
        <v>1.8580000000000001</v>
      </c>
      <c r="T8196" s="47">
        <f t="shared" si="1232"/>
        <v>1.8580000000000001</v>
      </c>
      <c r="U8196" s="47">
        <f t="shared" si="1233"/>
        <v>209.39</v>
      </c>
      <c r="V8196" s="47">
        <f t="shared" si="1234"/>
        <v>97.52</v>
      </c>
      <c r="W8196" s="11"/>
    </row>
    <row r="8197" spans="1:23" x14ac:dyDescent="0.45">
      <c r="A8197" t="s">
        <v>8202</v>
      </c>
      <c r="B8197">
        <v>262.36</v>
      </c>
      <c r="D8197" s="1" t="str">
        <f>VartojimasGamyba!J8193</f>
        <v>2024-08-07-07</v>
      </c>
      <c r="E8197" s="7">
        <f>VartojimasGamyba!G8193</f>
        <v>0</v>
      </c>
      <c r="F8197" s="11"/>
      <c r="G8197" s="12">
        <f t="shared" si="1237"/>
        <v>4.1844444444444449</v>
      </c>
      <c r="H8197" s="12">
        <v>0</v>
      </c>
      <c r="I8197" s="12">
        <v>0</v>
      </c>
      <c r="J8197" s="12">
        <v>2.8359999999999999</v>
      </c>
      <c r="K8197" s="12"/>
      <c r="L8197" s="12">
        <f>VartojimasGamyba!H8193</f>
        <v>2.8359999999999999</v>
      </c>
      <c r="M8197" s="19">
        <f t="shared" si="1228"/>
        <v>0</v>
      </c>
      <c r="N8197" s="7">
        <f t="shared" si="1229"/>
        <v>-711.21208000000001</v>
      </c>
      <c r="O8197" s="7">
        <f t="shared" si="1230"/>
        <v>0</v>
      </c>
      <c r="R8197" s="7"/>
      <c r="S8197" s="47">
        <f t="shared" si="1231"/>
        <v>2.8359999999999999</v>
      </c>
      <c r="T8197" s="47">
        <f t="shared" si="1232"/>
        <v>2.8359999999999999</v>
      </c>
      <c r="U8197" s="47">
        <f t="shared" si="1233"/>
        <v>362.65000000000003</v>
      </c>
      <c r="V8197" s="47">
        <f t="shared" si="1234"/>
        <v>250.78</v>
      </c>
      <c r="W8197" s="11"/>
    </row>
    <row r="8198" spans="1:23" x14ac:dyDescent="0.45">
      <c r="A8198" t="s">
        <v>8203</v>
      </c>
      <c r="B8198">
        <v>343.3</v>
      </c>
      <c r="D8198" s="1" t="str">
        <f>VartojimasGamyba!J8194</f>
        <v>2024-08-07-08</v>
      </c>
      <c r="E8198" s="7">
        <f>VartojimasGamyba!G8194</f>
        <v>0</v>
      </c>
      <c r="F8198" s="11"/>
      <c r="G8198" s="12">
        <f t="shared" si="1237"/>
        <v>4.1844444444444449</v>
      </c>
      <c r="H8198" s="12">
        <v>0</v>
      </c>
      <c r="I8198" s="12">
        <v>0</v>
      </c>
      <c r="J8198" s="12">
        <v>2.1160000000000001</v>
      </c>
      <c r="K8198" s="12"/>
      <c r="L8198" s="12">
        <f>VartojimasGamyba!H8194</f>
        <v>2.1160000000000001</v>
      </c>
      <c r="M8198" s="19">
        <f t="shared" si="1228"/>
        <v>0</v>
      </c>
      <c r="N8198" s="7">
        <f t="shared" si="1229"/>
        <v>-701.91952000000015</v>
      </c>
      <c r="O8198" s="7">
        <f t="shared" si="1230"/>
        <v>0</v>
      </c>
      <c r="R8198" s="7"/>
      <c r="S8198" s="47">
        <f t="shared" si="1231"/>
        <v>2.1160000000000001</v>
      </c>
      <c r="T8198" s="47">
        <f t="shared" si="1232"/>
        <v>2.1160000000000001</v>
      </c>
      <c r="U8198" s="47">
        <f t="shared" si="1233"/>
        <v>443.59000000000003</v>
      </c>
      <c r="V8198" s="47">
        <f t="shared" si="1234"/>
        <v>331.72</v>
      </c>
      <c r="W8198" s="11"/>
    </row>
    <row r="8199" spans="1:23" x14ac:dyDescent="0.45">
      <c r="A8199" t="s">
        <v>8204</v>
      </c>
      <c r="B8199">
        <v>112.97</v>
      </c>
      <c r="D8199" s="1" t="str">
        <f>VartojimasGamyba!J8195</f>
        <v>2024-08-07-09</v>
      </c>
      <c r="E8199" s="7">
        <f>VartojimasGamyba!G8195</f>
        <v>0</v>
      </c>
      <c r="F8199" s="11"/>
      <c r="G8199" s="12">
        <f t="shared" si="1237"/>
        <v>4.1844444444444449</v>
      </c>
      <c r="H8199" s="12">
        <v>0</v>
      </c>
      <c r="I8199" s="12">
        <v>0</v>
      </c>
      <c r="J8199" s="12">
        <v>2.9129999999999998</v>
      </c>
      <c r="K8199" s="12"/>
      <c r="L8199" s="12">
        <f>VartojimasGamyba!H8195</f>
        <v>2.9129999999999998</v>
      </c>
      <c r="M8199" s="19">
        <f t="shared" ref="M8199:M8262" si="1238">E8199+H8199-I8199*$J$2+J8199-L8199</f>
        <v>0</v>
      </c>
      <c r="N8199" s="7">
        <f t="shared" ref="N8199:N8262" si="1239">M8199*U8199-J8199*V8199</f>
        <v>-295.34906999999998</v>
      </c>
      <c r="O8199" s="7">
        <f t="shared" ref="O8199:O8262" si="1240">(M8199)*(B8199+$Z$21)</f>
        <v>0</v>
      </c>
      <c r="R8199" s="7"/>
      <c r="S8199" s="47">
        <f t="shared" ref="S8199:S8262" si="1241">M8199+IF((L8199-E8199)&gt;0,(L8199-E8199),0)</f>
        <v>2.9129999999999998</v>
      </c>
      <c r="T8199" s="47">
        <f t="shared" ref="T8199:T8262" si="1242">IF(L8199-E8199&lt;0,0,L8199-E8199)</f>
        <v>2.9129999999999998</v>
      </c>
      <c r="U8199" s="47">
        <f t="shared" ref="U8199:U8262" si="1243">B8199+$Z$21</f>
        <v>213.26</v>
      </c>
      <c r="V8199" s="47">
        <f t="shared" ref="V8199:V8262" si="1244">B8199+$Z$20</f>
        <v>101.39</v>
      </c>
      <c r="W8199" s="11"/>
    </row>
    <row r="8200" spans="1:23" x14ac:dyDescent="0.45">
      <c r="A8200" t="s">
        <v>8205</v>
      </c>
      <c r="B8200">
        <v>91.87</v>
      </c>
      <c r="D8200" s="1" t="str">
        <f>VartojimasGamyba!J8196</f>
        <v>2024-08-07-10</v>
      </c>
      <c r="E8200" s="7">
        <f>VartojimasGamyba!G8196</f>
        <v>0</v>
      </c>
      <c r="F8200" s="11"/>
      <c r="G8200" s="12">
        <f t="shared" si="1237"/>
        <v>4.1844444444444449</v>
      </c>
      <c r="H8200" s="12">
        <v>0</v>
      </c>
      <c r="I8200" s="12">
        <v>0</v>
      </c>
      <c r="J8200" s="12">
        <v>2.9660000000000002</v>
      </c>
      <c r="K8200" s="12"/>
      <c r="L8200" s="12">
        <f>VartojimasGamyba!H8196</f>
        <v>2.9660000000000002</v>
      </c>
      <c r="M8200" s="19">
        <f t="shared" si="1238"/>
        <v>0</v>
      </c>
      <c r="N8200" s="7">
        <f t="shared" si="1239"/>
        <v>-238.14014000000003</v>
      </c>
      <c r="O8200" s="7">
        <f t="shared" si="1240"/>
        <v>0</v>
      </c>
      <c r="R8200" s="7"/>
      <c r="S8200" s="47">
        <f t="shared" si="1241"/>
        <v>2.9660000000000002</v>
      </c>
      <c r="T8200" s="47">
        <f t="shared" si="1242"/>
        <v>2.9660000000000002</v>
      </c>
      <c r="U8200" s="47">
        <f t="shared" si="1243"/>
        <v>192.16000000000003</v>
      </c>
      <c r="V8200" s="47">
        <f t="shared" si="1244"/>
        <v>80.290000000000006</v>
      </c>
      <c r="W8200" s="11"/>
    </row>
    <row r="8201" spans="1:23" x14ac:dyDescent="0.45">
      <c r="A8201" t="s">
        <v>8206</v>
      </c>
      <c r="B8201">
        <v>75.86</v>
      </c>
      <c r="D8201" s="1" t="str">
        <f>VartojimasGamyba!J8197</f>
        <v>2024-08-07-11</v>
      </c>
      <c r="E8201" s="7">
        <f>VartojimasGamyba!G8197</f>
        <v>0</v>
      </c>
      <c r="F8201" s="11"/>
      <c r="G8201" s="12">
        <f t="shared" si="1237"/>
        <v>4.1844444444444449</v>
      </c>
      <c r="H8201" s="12">
        <v>0</v>
      </c>
      <c r="I8201" s="12">
        <v>0</v>
      </c>
      <c r="J8201" s="12">
        <v>3.871</v>
      </c>
      <c r="K8201" s="12"/>
      <c r="L8201" s="12">
        <f>VartojimasGamyba!H8197</f>
        <v>3.871</v>
      </c>
      <c r="M8201" s="19">
        <f t="shared" si="1238"/>
        <v>0</v>
      </c>
      <c r="N8201" s="7">
        <f t="shared" si="1239"/>
        <v>-248.82787999999999</v>
      </c>
      <c r="O8201" s="7">
        <f t="shared" si="1240"/>
        <v>0</v>
      </c>
      <c r="R8201" s="7"/>
      <c r="S8201" s="47">
        <f t="shared" si="1241"/>
        <v>3.871</v>
      </c>
      <c r="T8201" s="47">
        <f t="shared" si="1242"/>
        <v>3.871</v>
      </c>
      <c r="U8201" s="47">
        <f t="shared" si="1243"/>
        <v>176.15</v>
      </c>
      <c r="V8201" s="47">
        <f t="shared" si="1244"/>
        <v>64.28</v>
      </c>
      <c r="W8201" s="11"/>
    </row>
    <row r="8202" spans="1:23" x14ac:dyDescent="0.45">
      <c r="A8202" t="s">
        <v>8207</v>
      </c>
      <c r="B8202">
        <v>64.59</v>
      </c>
      <c r="D8202" s="1" t="str">
        <f>VartojimasGamyba!J8198</f>
        <v>2024-08-07-12</v>
      </c>
      <c r="E8202" s="7">
        <f>VartojimasGamyba!G8198</f>
        <v>0</v>
      </c>
      <c r="F8202" s="11"/>
      <c r="G8202" s="12">
        <f t="shared" si="1237"/>
        <v>4.1844444444444449</v>
      </c>
      <c r="H8202" s="12">
        <v>0</v>
      </c>
      <c r="I8202" s="12">
        <v>0</v>
      </c>
      <c r="J8202" s="12">
        <v>3.5310000000000001</v>
      </c>
      <c r="K8202" s="12"/>
      <c r="L8202" s="12">
        <f>VartojimasGamyba!H8198</f>
        <v>3.5310000000000001</v>
      </c>
      <c r="M8202" s="19">
        <f t="shared" si="1238"/>
        <v>0</v>
      </c>
      <c r="N8202" s="7">
        <f t="shared" si="1239"/>
        <v>-187.17831000000004</v>
      </c>
      <c r="O8202" s="7">
        <f t="shared" si="1240"/>
        <v>0</v>
      </c>
      <c r="R8202" s="7"/>
      <c r="S8202" s="47">
        <f t="shared" si="1241"/>
        <v>3.5310000000000001</v>
      </c>
      <c r="T8202" s="47">
        <f t="shared" si="1242"/>
        <v>3.5310000000000001</v>
      </c>
      <c r="U8202" s="47">
        <f t="shared" si="1243"/>
        <v>164.88</v>
      </c>
      <c r="V8202" s="47">
        <f t="shared" si="1244"/>
        <v>53.010000000000005</v>
      </c>
      <c r="W8202" s="11"/>
    </row>
    <row r="8203" spans="1:23" x14ac:dyDescent="0.45">
      <c r="A8203" t="s">
        <v>8208</v>
      </c>
      <c r="B8203">
        <v>43.31</v>
      </c>
      <c r="D8203" s="1" t="str">
        <f>VartojimasGamyba!J8199</f>
        <v>2024-08-07-13</v>
      </c>
      <c r="E8203" s="7">
        <f>VartojimasGamyba!G8199</f>
        <v>0</v>
      </c>
      <c r="F8203" s="11"/>
      <c r="G8203" s="12">
        <f t="shared" si="1237"/>
        <v>4.7772222222222229</v>
      </c>
      <c r="H8203" s="12">
        <v>0.59277777777777763</v>
      </c>
      <c r="I8203" s="12">
        <v>0</v>
      </c>
      <c r="J8203" s="12">
        <v>2.5892222222222223</v>
      </c>
      <c r="K8203" s="12"/>
      <c r="L8203" s="12">
        <f>VartojimasGamyba!H8199</f>
        <v>3.1819999999999999</v>
      </c>
      <c r="M8203" s="19">
        <f t="shared" si="1238"/>
        <v>0</v>
      </c>
      <c r="N8203" s="7">
        <f t="shared" si="1239"/>
        <v>-82.15602111111113</v>
      </c>
      <c r="O8203" s="7">
        <f t="shared" si="1240"/>
        <v>0</v>
      </c>
      <c r="R8203" s="7"/>
      <c r="S8203" s="47">
        <f t="shared" si="1241"/>
        <v>3.1819999999999999</v>
      </c>
      <c r="T8203" s="47">
        <f t="shared" si="1242"/>
        <v>3.1819999999999999</v>
      </c>
      <c r="U8203" s="47">
        <f t="shared" si="1243"/>
        <v>143.60000000000002</v>
      </c>
      <c r="V8203" s="47">
        <f t="shared" si="1244"/>
        <v>31.730000000000004</v>
      </c>
      <c r="W8203" s="11"/>
    </row>
    <row r="8204" spans="1:23" x14ac:dyDescent="0.45">
      <c r="A8204" t="s">
        <v>8209</v>
      </c>
      <c r="B8204">
        <v>35.33</v>
      </c>
      <c r="D8204" s="1" t="str">
        <f>VartojimasGamyba!J8200</f>
        <v>2024-08-07-14</v>
      </c>
      <c r="E8204" s="7">
        <f>VartojimasGamyba!G8200</f>
        <v>0</v>
      </c>
      <c r="F8204" s="11"/>
      <c r="G8204" s="12">
        <f t="shared" si="1237"/>
        <v>7.0622222222222231</v>
      </c>
      <c r="H8204" s="12">
        <v>2.2849999999999997</v>
      </c>
      <c r="I8204" s="12">
        <v>0</v>
      </c>
      <c r="J8204" s="12">
        <v>0</v>
      </c>
      <c r="K8204" s="12"/>
      <c r="L8204" s="12">
        <f>VartojimasGamyba!H8200</f>
        <v>2.2850000000000001</v>
      </c>
      <c r="M8204" s="19">
        <f t="shared" si="1238"/>
        <v>0</v>
      </c>
      <c r="N8204" s="7">
        <f t="shared" si="1239"/>
        <v>0</v>
      </c>
      <c r="O8204" s="7">
        <f t="shared" si="1240"/>
        <v>0</v>
      </c>
      <c r="R8204" s="7"/>
      <c r="S8204" s="47">
        <f t="shared" si="1241"/>
        <v>2.2850000000000001</v>
      </c>
      <c r="T8204" s="47">
        <f t="shared" si="1242"/>
        <v>2.2850000000000001</v>
      </c>
      <c r="U8204" s="47">
        <f t="shared" si="1243"/>
        <v>135.62</v>
      </c>
      <c r="V8204" s="47">
        <f t="shared" si="1244"/>
        <v>23.75</v>
      </c>
      <c r="W8204" s="11"/>
    </row>
    <row r="8205" spans="1:23" x14ac:dyDescent="0.45">
      <c r="A8205" t="s">
        <v>8210</v>
      </c>
      <c r="B8205">
        <v>51.74</v>
      </c>
      <c r="D8205" s="1" t="str">
        <f>VartojimasGamyba!J8201</f>
        <v>2024-08-07-15</v>
      </c>
      <c r="E8205" s="7">
        <f>VartojimasGamyba!G8201</f>
        <v>6.8000000000000005E-2</v>
      </c>
      <c r="F8205" s="11"/>
      <c r="G8205" s="12">
        <f t="shared" si="1237"/>
        <v>7.062222222222224</v>
      </c>
      <c r="H8205" s="12">
        <v>0</v>
      </c>
      <c r="I8205" s="12">
        <v>-6.6613381477509392E-16</v>
      </c>
      <c r="J8205" s="12">
        <v>1.5759999999999998</v>
      </c>
      <c r="K8205" s="12"/>
      <c r="L8205" s="12">
        <f>VartojimasGamyba!H8201</f>
        <v>1.6439999999999999</v>
      </c>
      <c r="M8205" s="19">
        <f t="shared" si="1238"/>
        <v>0</v>
      </c>
      <c r="N8205" s="7">
        <f t="shared" si="1239"/>
        <v>-63.292160000000003</v>
      </c>
      <c r="O8205" s="7">
        <f t="shared" si="1240"/>
        <v>0</v>
      </c>
      <c r="R8205" s="7"/>
      <c r="S8205" s="47">
        <f t="shared" si="1241"/>
        <v>1.5759999999999998</v>
      </c>
      <c r="T8205" s="47">
        <f t="shared" si="1242"/>
        <v>1.5759999999999998</v>
      </c>
      <c r="U8205" s="47">
        <f t="shared" si="1243"/>
        <v>152.03</v>
      </c>
      <c r="V8205" s="47">
        <f t="shared" si="1244"/>
        <v>40.160000000000004</v>
      </c>
      <c r="W8205" s="11"/>
    </row>
    <row r="8206" spans="1:23" x14ac:dyDescent="0.45">
      <c r="A8206" t="s">
        <v>8211</v>
      </c>
      <c r="B8206">
        <v>69.849999999999994</v>
      </c>
      <c r="D8206" s="1" t="str">
        <f>VartojimasGamyba!J8202</f>
        <v>2024-08-07-16</v>
      </c>
      <c r="E8206" s="7">
        <f>VartojimasGamyba!G8202</f>
        <v>5.0000000000000001E-3</v>
      </c>
      <c r="F8206" s="11"/>
      <c r="G8206" s="12">
        <f t="shared" si="1237"/>
        <v>7.062222222222224</v>
      </c>
      <c r="H8206" s="12">
        <v>0</v>
      </c>
      <c r="I8206" s="12">
        <v>0</v>
      </c>
      <c r="J8206" s="12">
        <v>0.40799999999999997</v>
      </c>
      <c r="K8206" s="12"/>
      <c r="L8206" s="12">
        <f>VartojimasGamyba!H8202</f>
        <v>0.41299999999999998</v>
      </c>
      <c r="M8206" s="19">
        <f t="shared" si="1238"/>
        <v>0</v>
      </c>
      <c r="N8206" s="7">
        <f t="shared" si="1239"/>
        <v>-23.774159999999998</v>
      </c>
      <c r="O8206" s="7">
        <f t="shared" si="1240"/>
        <v>0</v>
      </c>
      <c r="R8206" s="7"/>
      <c r="S8206" s="47">
        <f t="shared" si="1241"/>
        <v>0.40799999999999997</v>
      </c>
      <c r="T8206" s="47">
        <f t="shared" si="1242"/>
        <v>0.40799999999999997</v>
      </c>
      <c r="U8206" s="47">
        <f t="shared" si="1243"/>
        <v>170.14</v>
      </c>
      <c r="V8206" s="47">
        <f t="shared" si="1244"/>
        <v>58.269999999999996</v>
      </c>
      <c r="W8206" s="11"/>
    </row>
    <row r="8207" spans="1:23" x14ac:dyDescent="0.45">
      <c r="A8207" t="s">
        <v>8212</v>
      </c>
      <c r="B8207">
        <v>85.25</v>
      </c>
      <c r="D8207" s="1" t="str">
        <f>VartojimasGamyba!J8203</f>
        <v>2024-08-07-17</v>
      </c>
      <c r="E8207" s="7">
        <f>VartojimasGamyba!G8203</f>
        <v>0.255</v>
      </c>
      <c r="F8207" s="11"/>
      <c r="G8207" s="12">
        <f t="shared" si="1237"/>
        <v>6.7855555555555576</v>
      </c>
      <c r="H8207" s="12">
        <v>0</v>
      </c>
      <c r="I8207" s="12">
        <v>0.27666666666666667</v>
      </c>
      <c r="J8207" s="12">
        <v>0</v>
      </c>
      <c r="K8207" s="12"/>
      <c r="L8207" s="12">
        <f>VartojimasGamyba!H8203</f>
        <v>6.0000000000000001E-3</v>
      </c>
      <c r="M8207" s="19">
        <f t="shared" si="1238"/>
        <v>0</v>
      </c>
      <c r="N8207" s="7">
        <f t="shared" si="1239"/>
        <v>0</v>
      </c>
      <c r="O8207" s="7">
        <f t="shared" si="1240"/>
        <v>0</v>
      </c>
      <c r="R8207" s="7"/>
      <c r="S8207" s="47">
        <f t="shared" si="1241"/>
        <v>0</v>
      </c>
      <c r="T8207" s="47">
        <f t="shared" si="1242"/>
        <v>0</v>
      </c>
      <c r="U8207" s="47">
        <f t="shared" si="1243"/>
        <v>185.54000000000002</v>
      </c>
      <c r="V8207" s="47">
        <f t="shared" si="1244"/>
        <v>73.67</v>
      </c>
      <c r="W8207" s="11"/>
    </row>
    <row r="8208" spans="1:23" x14ac:dyDescent="0.45">
      <c r="A8208" t="s">
        <v>8213</v>
      </c>
      <c r="B8208">
        <v>116.85</v>
      </c>
      <c r="D8208" s="1" t="str">
        <f>VartojimasGamyba!J8204</f>
        <v>2024-08-07-18</v>
      </c>
      <c r="E8208" s="7">
        <f>VartojimasGamyba!G8204</f>
        <v>0.33300000000000002</v>
      </c>
      <c r="F8208" s="11"/>
      <c r="G8208" s="12">
        <f t="shared" si="1237"/>
        <v>6.4155555555555575</v>
      </c>
      <c r="H8208" s="12">
        <v>0</v>
      </c>
      <c r="I8208" s="12">
        <v>0.37</v>
      </c>
      <c r="J8208" s="12">
        <v>0</v>
      </c>
      <c r="K8208" s="12"/>
      <c r="L8208" s="12">
        <f>VartojimasGamyba!H8204</f>
        <v>0</v>
      </c>
      <c r="M8208" s="19">
        <f t="shared" si="1238"/>
        <v>0</v>
      </c>
      <c r="N8208" s="7">
        <f t="shared" si="1239"/>
        <v>0</v>
      </c>
      <c r="O8208" s="7">
        <f t="shared" si="1240"/>
        <v>0</v>
      </c>
      <c r="R8208" s="7"/>
      <c r="S8208" s="47">
        <f t="shared" si="1241"/>
        <v>0</v>
      </c>
      <c r="T8208" s="47">
        <f t="shared" si="1242"/>
        <v>0</v>
      </c>
      <c r="U8208" s="47">
        <f t="shared" si="1243"/>
        <v>217.14</v>
      </c>
      <c r="V8208" s="47">
        <f t="shared" si="1244"/>
        <v>105.27</v>
      </c>
      <c r="W8208" s="11"/>
    </row>
    <row r="8209" spans="1:23" x14ac:dyDescent="0.45">
      <c r="A8209" t="s">
        <v>8214</v>
      </c>
      <c r="B8209">
        <v>300.06</v>
      </c>
      <c r="D8209" s="1" t="str">
        <f>VartojimasGamyba!J8205</f>
        <v>2024-08-07-19</v>
      </c>
      <c r="E8209" s="7">
        <f>VartojimasGamyba!G8205</f>
        <v>0.375</v>
      </c>
      <c r="F8209" s="11"/>
      <c r="G8209" s="12">
        <f t="shared" si="1237"/>
        <v>5.9988888888888905</v>
      </c>
      <c r="H8209" s="12">
        <v>0</v>
      </c>
      <c r="I8209" s="12">
        <v>0.41666666666666669</v>
      </c>
      <c r="J8209" s="12">
        <v>0</v>
      </c>
      <c r="K8209" s="12"/>
      <c r="L8209" s="12">
        <f>VartojimasGamyba!H8205</f>
        <v>0</v>
      </c>
      <c r="M8209" s="19">
        <f t="shared" si="1238"/>
        <v>0</v>
      </c>
      <c r="N8209" s="7">
        <f t="shared" si="1239"/>
        <v>0</v>
      </c>
      <c r="O8209" s="7">
        <f t="shared" si="1240"/>
        <v>0</v>
      </c>
      <c r="R8209" s="7"/>
      <c r="S8209" s="47">
        <f t="shared" si="1241"/>
        <v>0</v>
      </c>
      <c r="T8209" s="47">
        <f t="shared" si="1242"/>
        <v>0</v>
      </c>
      <c r="U8209" s="47">
        <f t="shared" si="1243"/>
        <v>400.35</v>
      </c>
      <c r="V8209" s="47">
        <f t="shared" si="1244"/>
        <v>288.48</v>
      </c>
      <c r="W8209" s="11"/>
    </row>
    <row r="8210" spans="1:23" x14ac:dyDescent="0.45">
      <c r="A8210" t="s">
        <v>8215</v>
      </c>
      <c r="B8210">
        <v>172.04</v>
      </c>
      <c r="D8210" s="1" t="str">
        <f>VartojimasGamyba!J8206</f>
        <v>2024-08-07-20</v>
      </c>
      <c r="E8210" s="7">
        <f>VartojimasGamyba!G8206</f>
        <v>0.32800000000000001</v>
      </c>
      <c r="F8210" s="11"/>
      <c r="G8210" s="12">
        <f t="shared" si="1237"/>
        <v>5.6344444444444459</v>
      </c>
      <c r="H8210" s="12">
        <v>0</v>
      </c>
      <c r="I8210" s="12">
        <v>0.36444444444444446</v>
      </c>
      <c r="J8210" s="12">
        <v>0</v>
      </c>
      <c r="K8210" s="12"/>
      <c r="L8210" s="12">
        <f>VartojimasGamyba!H8206</f>
        <v>0</v>
      </c>
      <c r="M8210" s="19">
        <f t="shared" si="1238"/>
        <v>0</v>
      </c>
      <c r="N8210" s="7">
        <f t="shared" si="1239"/>
        <v>0</v>
      </c>
      <c r="O8210" s="7">
        <f t="shared" si="1240"/>
        <v>0</v>
      </c>
      <c r="P8210" s="7" t="s">
        <v>8873</v>
      </c>
      <c r="R8210" s="7"/>
      <c r="S8210" s="47">
        <f t="shared" si="1241"/>
        <v>0</v>
      </c>
      <c r="T8210" s="47">
        <f t="shared" si="1242"/>
        <v>0</v>
      </c>
      <c r="U8210" s="47">
        <f t="shared" si="1243"/>
        <v>272.33</v>
      </c>
      <c r="V8210" s="47">
        <f t="shared" si="1244"/>
        <v>160.45999999999998</v>
      </c>
      <c r="W8210" s="11"/>
    </row>
    <row r="8211" spans="1:23" x14ac:dyDescent="0.45">
      <c r="A8211" t="s">
        <v>8216</v>
      </c>
      <c r="B8211">
        <v>207.9</v>
      </c>
      <c r="D8211" s="1" t="str">
        <f>VartojimasGamyba!J8207</f>
        <v>2024-08-07-21</v>
      </c>
      <c r="E8211" s="7">
        <f>VartojimasGamyba!G8207</f>
        <v>0.21199999999999999</v>
      </c>
      <c r="F8211" s="11"/>
      <c r="G8211" s="12">
        <f t="shared" si="1237"/>
        <v>5.39888888888889</v>
      </c>
      <c r="H8211" s="12">
        <v>0</v>
      </c>
      <c r="I8211" s="12">
        <v>0.23555555555555555</v>
      </c>
      <c r="J8211" s="12">
        <v>0</v>
      </c>
      <c r="K8211" s="12"/>
      <c r="L8211" s="12">
        <f>VartojimasGamyba!H8207</f>
        <v>0</v>
      </c>
      <c r="M8211" s="19">
        <f t="shared" si="1238"/>
        <v>0</v>
      </c>
      <c r="N8211" s="7">
        <f t="shared" si="1239"/>
        <v>0</v>
      </c>
      <c r="O8211" s="7">
        <f t="shared" si="1240"/>
        <v>0</v>
      </c>
      <c r="P8211" s="7">
        <f>SUM(N8190:N8213)</f>
        <v>-2759.7106311111111</v>
      </c>
      <c r="R8211" s="7"/>
      <c r="S8211" s="47">
        <f t="shared" si="1241"/>
        <v>0</v>
      </c>
      <c r="T8211" s="47">
        <f t="shared" si="1242"/>
        <v>0</v>
      </c>
      <c r="U8211" s="47">
        <f t="shared" si="1243"/>
        <v>308.19</v>
      </c>
      <c r="V8211" s="47">
        <f t="shared" si="1244"/>
        <v>196.32</v>
      </c>
      <c r="W8211" s="11"/>
    </row>
    <row r="8212" spans="1:23" x14ac:dyDescent="0.45">
      <c r="A8212" t="s">
        <v>8217</v>
      </c>
      <c r="B8212">
        <v>164.19</v>
      </c>
      <c r="D8212" s="1" t="str">
        <f>VartojimasGamyba!J8208</f>
        <v>2024-08-07-22</v>
      </c>
      <c r="E8212" s="7">
        <f>VartojimasGamyba!G8208</f>
        <v>0.19400000000000001</v>
      </c>
      <c r="F8212" s="11"/>
      <c r="G8212" s="12">
        <f t="shared" si="1237"/>
        <v>5.1833333333333345</v>
      </c>
      <c r="H8212" s="12">
        <v>0</v>
      </c>
      <c r="I8212" s="12">
        <v>0.21555555555555558</v>
      </c>
      <c r="J8212" s="12">
        <v>0</v>
      </c>
      <c r="K8212" s="12"/>
      <c r="L8212" s="12">
        <f>VartojimasGamyba!H8208</f>
        <v>0</v>
      </c>
      <c r="M8212" s="19">
        <f t="shared" si="1238"/>
        <v>-2.7755575615628914E-17</v>
      </c>
      <c r="N8212" s="7">
        <f t="shared" si="1239"/>
        <v>-7.3407946388215356E-15</v>
      </c>
      <c r="O8212" s="7">
        <f t="shared" si="1240"/>
        <v>-7.3407946388215356E-15</v>
      </c>
      <c r="P8212" s="7" t="s">
        <v>8872</v>
      </c>
      <c r="R8212" s="7"/>
      <c r="S8212" s="47">
        <f t="shared" si="1241"/>
        <v>-2.7755575615628914E-17</v>
      </c>
      <c r="T8212" s="47">
        <f t="shared" si="1242"/>
        <v>0</v>
      </c>
      <c r="U8212" s="47">
        <f t="shared" si="1243"/>
        <v>264.48</v>
      </c>
      <c r="V8212" s="47">
        <f t="shared" si="1244"/>
        <v>152.60999999999999</v>
      </c>
      <c r="W8212" s="11"/>
    </row>
    <row r="8213" spans="1:23" x14ac:dyDescent="0.45">
      <c r="A8213" t="s">
        <v>8218</v>
      </c>
      <c r="B8213">
        <v>130.66</v>
      </c>
      <c r="D8213" s="1" t="str">
        <f>VartojimasGamyba!J8209</f>
        <v>2024-08-07-23</v>
      </c>
      <c r="E8213" s="7">
        <f>VartojimasGamyba!G8209</f>
        <v>0.16500000000000001</v>
      </c>
      <c r="F8213" s="11"/>
      <c r="G8213" s="12">
        <f t="shared" si="1237"/>
        <v>5.0000000000000009</v>
      </c>
      <c r="H8213" s="12">
        <v>0</v>
      </c>
      <c r="I8213" s="12">
        <v>0.18333333333333335</v>
      </c>
      <c r="J8213" s="12">
        <v>0</v>
      </c>
      <c r="K8213" s="12"/>
      <c r="L8213" s="12">
        <f>VartojimasGamyba!H8209</f>
        <v>0</v>
      </c>
      <c r="M8213" s="19">
        <f t="shared" si="1238"/>
        <v>0</v>
      </c>
      <c r="N8213" s="7">
        <f t="shared" si="1239"/>
        <v>0</v>
      </c>
      <c r="O8213" s="7">
        <f t="shared" si="1240"/>
        <v>0</v>
      </c>
      <c r="P8213" s="7">
        <f>SUM(O8190:O8213)</f>
        <v>-4.1849943649419077E-15</v>
      </c>
      <c r="Q8213" s="7">
        <f>SUMPRODUCT(B8190:B8213,E8190:E8213)+SUM(E8190:E8213)*$Z$21-SUMPRODUCT(B8190:B8213,L8190:L8213)+SUM(L8190:L8213)*ABS($Z$20)</f>
        <v>-2159.7556</v>
      </c>
      <c r="R8213" s="7"/>
      <c r="S8213" s="47">
        <f t="shared" si="1241"/>
        <v>0</v>
      </c>
      <c r="T8213" s="47">
        <f t="shared" si="1242"/>
        <v>0</v>
      </c>
      <c r="U8213" s="47">
        <f t="shared" si="1243"/>
        <v>230.95</v>
      </c>
      <c r="V8213" s="47">
        <f t="shared" si="1244"/>
        <v>119.08</v>
      </c>
      <c r="W8213" s="11">
        <f>IF(P8213&lt;&gt;Q8213,1,0)</f>
        <v>1</v>
      </c>
    </row>
    <row r="8214" spans="1:23" x14ac:dyDescent="0.45">
      <c r="A8214" t="s">
        <v>8219</v>
      </c>
      <c r="B8214">
        <v>106.19</v>
      </c>
      <c r="D8214" s="9" t="str">
        <f>VartojimasGamyba!J8210</f>
        <v>2024-08-08-00</v>
      </c>
      <c r="E8214" s="8">
        <f>VartojimasGamyba!G8210</f>
        <v>0.112</v>
      </c>
      <c r="F8214" s="11"/>
      <c r="G8214" s="7">
        <f>G8213+H8214-I8214</f>
        <v>4.8755555555555556</v>
      </c>
      <c r="H8214" s="7">
        <v>0</v>
      </c>
      <c r="I8214" s="7">
        <v>0.12444444444444534</v>
      </c>
      <c r="J8214" s="7">
        <v>0</v>
      </c>
      <c r="L8214" s="7">
        <f>VartojimasGamyba!H8210</f>
        <v>0</v>
      </c>
      <c r="M8214" s="15">
        <f t="shared" si="1238"/>
        <v>-8.0491169285323849E-16</v>
      </c>
      <c r="N8214" s="7">
        <f t="shared" si="1239"/>
        <v>-1.6619816634033669E-13</v>
      </c>
      <c r="O8214" s="7">
        <f t="shared" si="1240"/>
        <v>-1.6619816634033669E-13</v>
      </c>
      <c r="R8214" s="20" t="s">
        <v>8783</v>
      </c>
      <c r="S8214" s="47">
        <f t="shared" si="1241"/>
        <v>-8.0491169285323849E-16</v>
      </c>
      <c r="T8214" s="47">
        <f t="shared" si="1242"/>
        <v>0</v>
      </c>
      <c r="U8214" s="47">
        <f t="shared" si="1243"/>
        <v>206.48000000000002</v>
      </c>
      <c r="V8214" s="47">
        <f t="shared" si="1244"/>
        <v>94.61</v>
      </c>
      <c r="W8214" s="11"/>
    </row>
    <row r="8215" spans="1:23" x14ac:dyDescent="0.45">
      <c r="A8215" t="s">
        <v>8220</v>
      </c>
      <c r="B8215">
        <v>99.6</v>
      </c>
      <c r="D8215" s="9" t="str">
        <f>VartojimasGamyba!J8211</f>
        <v>2024-08-08-01</v>
      </c>
      <c r="E8215" s="8">
        <f>VartojimasGamyba!G8211</f>
        <v>0.14899999999999999</v>
      </c>
      <c r="F8215" s="11"/>
      <c r="G8215" s="7">
        <f t="shared" ref="G8215:G8237" si="1245">G8214+H8215-I8215</f>
        <v>4.71</v>
      </c>
      <c r="H8215" s="7">
        <v>0</v>
      </c>
      <c r="I8215" s="7">
        <v>0.16555555555555557</v>
      </c>
      <c r="J8215" s="7">
        <v>0</v>
      </c>
      <c r="L8215" s="7">
        <f>VartojimasGamyba!H8211</f>
        <v>0</v>
      </c>
      <c r="M8215" s="15">
        <f t="shared" si="1238"/>
        <v>-2.7755575615628914E-17</v>
      </c>
      <c r="N8215" s="7">
        <f t="shared" si="1239"/>
        <v>-5.5480620098080631E-15</v>
      </c>
      <c r="O8215" s="7">
        <f t="shared" si="1240"/>
        <v>-5.5480620098080631E-15</v>
      </c>
      <c r="R8215" s="7"/>
      <c r="S8215" s="47">
        <f t="shared" si="1241"/>
        <v>-2.7755575615628914E-17</v>
      </c>
      <c r="T8215" s="47">
        <f t="shared" si="1242"/>
        <v>0</v>
      </c>
      <c r="U8215" s="47">
        <f t="shared" si="1243"/>
        <v>199.89</v>
      </c>
      <c r="V8215" s="47">
        <f t="shared" si="1244"/>
        <v>88.02</v>
      </c>
      <c r="W8215" s="11"/>
    </row>
    <row r="8216" spans="1:23" x14ac:dyDescent="0.45">
      <c r="A8216" t="s">
        <v>8221</v>
      </c>
      <c r="B8216">
        <v>89.82</v>
      </c>
      <c r="D8216" s="9" t="str">
        <f>VartojimasGamyba!J8212</f>
        <v>2024-08-08-02</v>
      </c>
      <c r="E8216" s="8">
        <f>VartojimasGamyba!G8212</f>
        <v>0.182</v>
      </c>
      <c r="F8216" s="11"/>
      <c r="G8216" s="7">
        <f t="shared" si="1245"/>
        <v>4.5077777777777781</v>
      </c>
      <c r="H8216" s="7">
        <v>0</v>
      </c>
      <c r="I8216" s="7">
        <v>0.20222222222222222</v>
      </c>
      <c r="J8216" s="7">
        <v>0</v>
      </c>
      <c r="L8216" s="7">
        <f>VartojimasGamyba!H8212</f>
        <v>0</v>
      </c>
      <c r="M8216" s="15">
        <f t="shared" si="1238"/>
        <v>0</v>
      </c>
      <c r="N8216" s="7">
        <f t="shared" si="1239"/>
        <v>0</v>
      </c>
      <c r="O8216" s="7">
        <f t="shared" si="1240"/>
        <v>0</v>
      </c>
      <c r="R8216" s="7"/>
      <c r="S8216" s="47">
        <f t="shared" si="1241"/>
        <v>0</v>
      </c>
      <c r="T8216" s="47">
        <f t="shared" si="1242"/>
        <v>0</v>
      </c>
      <c r="U8216" s="47">
        <f t="shared" si="1243"/>
        <v>190.11</v>
      </c>
      <c r="V8216" s="47">
        <f t="shared" si="1244"/>
        <v>78.239999999999995</v>
      </c>
      <c r="W8216" s="11"/>
    </row>
    <row r="8217" spans="1:23" x14ac:dyDescent="0.45">
      <c r="A8217" t="s">
        <v>8222</v>
      </c>
      <c r="B8217">
        <v>90.09</v>
      </c>
      <c r="D8217" s="9" t="str">
        <f>VartojimasGamyba!J8213</f>
        <v>2024-08-08-03</v>
      </c>
      <c r="E8217" s="8">
        <f>VartojimasGamyba!G8213</f>
        <v>0.161</v>
      </c>
      <c r="F8217" s="11"/>
      <c r="G8217" s="7">
        <f t="shared" si="1245"/>
        <v>4.3400000000000007</v>
      </c>
      <c r="H8217" s="7">
        <v>0</v>
      </c>
      <c r="I8217" s="7">
        <v>0.16777777777777778</v>
      </c>
      <c r="J8217" s="7">
        <v>0</v>
      </c>
      <c r="L8217" s="7">
        <f>VartojimasGamyba!H8213</f>
        <v>0.01</v>
      </c>
      <c r="M8217" s="15">
        <f t="shared" si="1238"/>
        <v>0</v>
      </c>
      <c r="N8217" s="7">
        <f t="shared" si="1239"/>
        <v>0</v>
      </c>
      <c r="O8217" s="7">
        <f t="shared" si="1240"/>
        <v>0</v>
      </c>
      <c r="R8217" s="7"/>
      <c r="S8217" s="47">
        <f t="shared" si="1241"/>
        <v>0</v>
      </c>
      <c r="T8217" s="47">
        <f t="shared" si="1242"/>
        <v>0</v>
      </c>
      <c r="U8217" s="47">
        <f t="shared" si="1243"/>
        <v>190.38</v>
      </c>
      <c r="V8217" s="47">
        <f t="shared" si="1244"/>
        <v>78.510000000000005</v>
      </c>
      <c r="W8217" s="11"/>
    </row>
    <row r="8218" spans="1:23" x14ac:dyDescent="0.45">
      <c r="A8218" t="s">
        <v>8223</v>
      </c>
      <c r="B8218">
        <v>90.93</v>
      </c>
      <c r="D8218" s="9" t="str">
        <f>VartojimasGamyba!J8214</f>
        <v>2024-08-08-04</v>
      </c>
      <c r="E8218" s="8">
        <f>VartojimasGamyba!G8214</f>
        <v>4.3999999999999997E-2</v>
      </c>
      <c r="F8218" s="11"/>
      <c r="G8218" s="7">
        <f t="shared" si="1245"/>
        <v>4.3400000000000007</v>
      </c>
      <c r="H8218" s="7">
        <v>0</v>
      </c>
      <c r="I8218" s="7">
        <v>0</v>
      </c>
      <c r="J8218" s="7">
        <v>0.20600000000000002</v>
      </c>
      <c r="L8218" s="7">
        <f>VartojimasGamyba!H8214</f>
        <v>0.25</v>
      </c>
      <c r="M8218" s="15">
        <f t="shared" si="1238"/>
        <v>0</v>
      </c>
      <c r="N8218" s="7">
        <f t="shared" si="1239"/>
        <v>-16.346100000000003</v>
      </c>
      <c r="O8218" s="7">
        <f t="shared" si="1240"/>
        <v>0</v>
      </c>
      <c r="R8218" s="7"/>
      <c r="S8218" s="47">
        <f t="shared" si="1241"/>
        <v>0.20600000000000002</v>
      </c>
      <c r="T8218" s="47">
        <f t="shared" si="1242"/>
        <v>0.20600000000000002</v>
      </c>
      <c r="U8218" s="47">
        <f t="shared" si="1243"/>
        <v>191.22000000000003</v>
      </c>
      <c r="V8218" s="47">
        <f t="shared" si="1244"/>
        <v>79.350000000000009</v>
      </c>
      <c r="W8218" s="11"/>
    </row>
    <row r="8219" spans="1:23" x14ac:dyDescent="0.45">
      <c r="A8219" t="s">
        <v>8224</v>
      </c>
      <c r="B8219">
        <v>91.25</v>
      </c>
      <c r="D8219" s="9" t="str">
        <f>VartojimasGamyba!J8215</f>
        <v>2024-08-08-05</v>
      </c>
      <c r="E8219" s="8">
        <f>VartojimasGamyba!G8215</f>
        <v>0.16</v>
      </c>
      <c r="F8219" s="11"/>
      <c r="G8219" s="7">
        <f t="shared" si="1245"/>
        <v>4.3400000000000007</v>
      </c>
      <c r="H8219" s="7">
        <v>1.1102230246251565E-16</v>
      </c>
      <c r="I8219" s="7">
        <v>0</v>
      </c>
      <c r="J8219" s="7">
        <v>0.42499999999999993</v>
      </c>
      <c r="L8219" s="7">
        <f>VartojimasGamyba!H8215</f>
        <v>0.58499999999999996</v>
      </c>
      <c r="M8219" s="15">
        <f t="shared" si="1238"/>
        <v>0</v>
      </c>
      <c r="N8219" s="7">
        <f t="shared" si="1239"/>
        <v>-33.859749999999998</v>
      </c>
      <c r="O8219" s="7">
        <f t="shared" si="1240"/>
        <v>0</v>
      </c>
      <c r="R8219" s="7"/>
      <c r="S8219" s="47">
        <f t="shared" si="1241"/>
        <v>0.42499999999999993</v>
      </c>
      <c r="T8219" s="47">
        <f t="shared" si="1242"/>
        <v>0.42499999999999993</v>
      </c>
      <c r="U8219" s="47">
        <f t="shared" si="1243"/>
        <v>191.54000000000002</v>
      </c>
      <c r="V8219" s="47">
        <f t="shared" si="1244"/>
        <v>79.67</v>
      </c>
      <c r="W8219" s="11"/>
    </row>
    <row r="8220" spans="1:23" x14ac:dyDescent="0.45">
      <c r="A8220" t="s">
        <v>8225</v>
      </c>
      <c r="B8220">
        <v>125.12</v>
      </c>
      <c r="D8220" s="9" t="str">
        <f>VartojimasGamyba!J8216</f>
        <v>2024-08-08-06</v>
      </c>
      <c r="E8220" s="8">
        <f>VartojimasGamyba!G8216</f>
        <v>1E-3</v>
      </c>
      <c r="F8220" s="11"/>
      <c r="G8220" s="7">
        <f t="shared" si="1245"/>
        <v>4.3400000000000016</v>
      </c>
      <c r="H8220" s="7">
        <v>0</v>
      </c>
      <c r="I8220" s="7">
        <v>-4.4408920985006262E-16</v>
      </c>
      <c r="J8220" s="7">
        <v>1.4590000000000001</v>
      </c>
      <c r="L8220" s="7">
        <f>VartojimasGamyba!H8216</f>
        <v>1.46</v>
      </c>
      <c r="M8220" s="15">
        <f t="shared" si="1238"/>
        <v>0</v>
      </c>
      <c r="N8220" s="7">
        <f t="shared" si="1239"/>
        <v>-165.65486000000001</v>
      </c>
      <c r="O8220" s="7">
        <f t="shared" si="1240"/>
        <v>0</v>
      </c>
      <c r="R8220" s="7"/>
      <c r="S8220" s="47">
        <f t="shared" si="1241"/>
        <v>1.4590000000000001</v>
      </c>
      <c r="T8220" s="47">
        <f t="shared" si="1242"/>
        <v>1.4590000000000001</v>
      </c>
      <c r="U8220" s="47">
        <f t="shared" si="1243"/>
        <v>225.41000000000003</v>
      </c>
      <c r="V8220" s="47">
        <f t="shared" si="1244"/>
        <v>113.54</v>
      </c>
      <c r="W8220" s="11"/>
    </row>
    <row r="8221" spans="1:23" x14ac:dyDescent="0.45">
      <c r="A8221" t="s">
        <v>8226</v>
      </c>
      <c r="B8221">
        <v>181.8</v>
      </c>
      <c r="D8221" s="9" t="str">
        <f>VartojimasGamyba!J8217</f>
        <v>2024-08-08-07</v>
      </c>
      <c r="E8221" s="8">
        <f>VartojimasGamyba!G8217</f>
        <v>0</v>
      </c>
      <c r="F8221" s="11"/>
      <c r="G8221" s="7">
        <f t="shared" si="1245"/>
        <v>4.3400000000000016</v>
      </c>
      <c r="H8221" s="7">
        <v>0</v>
      </c>
      <c r="I8221" s="7">
        <v>-4.4408920985006262E-16</v>
      </c>
      <c r="J8221" s="7">
        <v>1.655</v>
      </c>
      <c r="L8221" s="7">
        <f>VartojimasGamyba!H8217</f>
        <v>1.655</v>
      </c>
      <c r="M8221" s="15">
        <f t="shared" si="1238"/>
        <v>0</v>
      </c>
      <c r="N8221" s="7">
        <f t="shared" si="1239"/>
        <v>-281.71410000000003</v>
      </c>
      <c r="O8221" s="7">
        <f t="shared" si="1240"/>
        <v>0</v>
      </c>
      <c r="R8221" s="7"/>
      <c r="S8221" s="47">
        <f t="shared" si="1241"/>
        <v>1.655</v>
      </c>
      <c r="T8221" s="47">
        <f t="shared" si="1242"/>
        <v>1.655</v>
      </c>
      <c r="U8221" s="47">
        <f t="shared" si="1243"/>
        <v>282.09000000000003</v>
      </c>
      <c r="V8221" s="47">
        <f t="shared" si="1244"/>
        <v>170.22</v>
      </c>
      <c r="W8221" s="11"/>
    </row>
    <row r="8222" spans="1:23" x14ac:dyDescent="0.45">
      <c r="A8222" t="s">
        <v>8227</v>
      </c>
      <c r="B8222">
        <v>196.67</v>
      </c>
      <c r="D8222" s="9" t="str">
        <f>VartojimasGamyba!J8218</f>
        <v>2024-08-08-08</v>
      </c>
      <c r="E8222" s="8">
        <f>VartojimasGamyba!G8218</f>
        <v>0.27100000000000002</v>
      </c>
      <c r="F8222" s="11"/>
      <c r="G8222" s="7">
        <f t="shared" si="1245"/>
        <v>4.3400000000000016</v>
      </c>
      <c r="H8222" s="7">
        <v>0</v>
      </c>
      <c r="I8222" s="7">
        <v>0</v>
      </c>
      <c r="J8222" s="7">
        <v>1.093</v>
      </c>
      <c r="L8222" s="7">
        <f>VartojimasGamyba!H8218</f>
        <v>1.3640000000000001</v>
      </c>
      <c r="M8222" s="15">
        <f t="shared" si="1238"/>
        <v>0</v>
      </c>
      <c r="N8222" s="7">
        <f t="shared" si="1239"/>
        <v>-202.30336999999997</v>
      </c>
      <c r="O8222" s="7">
        <f t="shared" si="1240"/>
        <v>0</v>
      </c>
      <c r="R8222" s="7"/>
      <c r="S8222" s="47">
        <f t="shared" si="1241"/>
        <v>1.093</v>
      </c>
      <c r="T8222" s="47">
        <f t="shared" si="1242"/>
        <v>1.093</v>
      </c>
      <c r="U8222" s="47">
        <f t="shared" si="1243"/>
        <v>296.95999999999998</v>
      </c>
      <c r="V8222" s="47">
        <f t="shared" si="1244"/>
        <v>185.08999999999997</v>
      </c>
      <c r="W8222" s="11"/>
    </row>
    <row r="8223" spans="1:23" x14ac:dyDescent="0.45">
      <c r="A8223" t="s">
        <v>8228</v>
      </c>
      <c r="B8223">
        <v>118.02</v>
      </c>
      <c r="D8223" s="9" t="str">
        <f>VartojimasGamyba!J8219</f>
        <v>2024-08-08-09</v>
      </c>
      <c r="E8223" s="8">
        <f>VartojimasGamyba!G8219</f>
        <v>0.10100000000000001</v>
      </c>
      <c r="F8223" s="11"/>
      <c r="G8223" s="7">
        <f t="shared" si="1245"/>
        <v>4.3400000000000016</v>
      </c>
      <c r="H8223" s="7">
        <v>2.2204460492503131E-16</v>
      </c>
      <c r="I8223" s="7">
        <v>0</v>
      </c>
      <c r="J8223" s="7">
        <v>3.036</v>
      </c>
      <c r="L8223" s="7">
        <f>VartojimasGamyba!H8219</f>
        <v>3.137</v>
      </c>
      <c r="M8223" s="15">
        <f t="shared" si="1238"/>
        <v>0</v>
      </c>
      <c r="N8223" s="7">
        <f t="shared" si="1239"/>
        <v>-323.15183999999999</v>
      </c>
      <c r="O8223" s="7">
        <f t="shared" si="1240"/>
        <v>0</v>
      </c>
      <c r="R8223" s="7"/>
      <c r="S8223" s="47">
        <f t="shared" si="1241"/>
        <v>3.036</v>
      </c>
      <c r="T8223" s="47">
        <f t="shared" si="1242"/>
        <v>3.036</v>
      </c>
      <c r="U8223" s="47">
        <f t="shared" si="1243"/>
        <v>218.31</v>
      </c>
      <c r="V8223" s="47">
        <f t="shared" si="1244"/>
        <v>106.44</v>
      </c>
      <c r="W8223" s="11"/>
    </row>
    <row r="8224" spans="1:23" x14ac:dyDescent="0.45">
      <c r="A8224" t="s">
        <v>8229</v>
      </c>
      <c r="B8224">
        <v>110.5</v>
      </c>
      <c r="D8224" s="9" t="str">
        <f>VartojimasGamyba!J8220</f>
        <v>2024-08-08-10</v>
      </c>
      <c r="E8224" s="8">
        <f>VartojimasGamyba!G8220</f>
        <v>0.61</v>
      </c>
      <c r="F8224" s="11"/>
      <c r="G8224" s="7">
        <f t="shared" si="1245"/>
        <v>4.3400000000000016</v>
      </c>
      <c r="H8224" s="7">
        <v>0</v>
      </c>
      <c r="I8224" s="7">
        <v>0</v>
      </c>
      <c r="J8224" s="7">
        <v>1.85</v>
      </c>
      <c r="L8224" s="7">
        <f>VartojimasGamyba!H8220</f>
        <v>2.46</v>
      </c>
      <c r="M8224" s="15">
        <f t="shared" si="1238"/>
        <v>0</v>
      </c>
      <c r="N8224" s="7">
        <f t="shared" si="1239"/>
        <v>-183.00200000000001</v>
      </c>
      <c r="O8224" s="7">
        <f t="shared" si="1240"/>
        <v>0</v>
      </c>
      <c r="R8224" s="7"/>
      <c r="S8224" s="47">
        <f t="shared" si="1241"/>
        <v>1.85</v>
      </c>
      <c r="T8224" s="47">
        <f t="shared" si="1242"/>
        <v>1.85</v>
      </c>
      <c r="U8224" s="47">
        <f t="shared" si="1243"/>
        <v>210.79000000000002</v>
      </c>
      <c r="V8224" s="47">
        <f t="shared" si="1244"/>
        <v>98.92</v>
      </c>
      <c r="W8224" s="11"/>
    </row>
    <row r="8225" spans="1:23" x14ac:dyDescent="0.45">
      <c r="A8225" t="s">
        <v>8230</v>
      </c>
      <c r="B8225">
        <v>90.21</v>
      </c>
      <c r="D8225" s="9" t="str">
        <f>VartojimasGamyba!J8221</f>
        <v>2024-08-08-11</v>
      </c>
      <c r="E8225" s="8">
        <f>VartojimasGamyba!G8221</f>
        <v>0</v>
      </c>
      <c r="F8225" s="11"/>
      <c r="G8225" s="7">
        <f t="shared" si="1245"/>
        <v>4.3400000000000016</v>
      </c>
      <c r="H8225" s="7">
        <v>0</v>
      </c>
      <c r="I8225" s="7">
        <v>0</v>
      </c>
      <c r="J8225" s="7">
        <v>2.113</v>
      </c>
      <c r="L8225" s="7">
        <f>VartojimasGamyba!H8221</f>
        <v>2.113</v>
      </c>
      <c r="M8225" s="15">
        <f t="shared" si="1238"/>
        <v>0</v>
      </c>
      <c r="N8225" s="7">
        <f t="shared" si="1239"/>
        <v>-166.14518999999999</v>
      </c>
      <c r="O8225" s="7">
        <f t="shared" si="1240"/>
        <v>0</v>
      </c>
      <c r="R8225" s="7"/>
      <c r="S8225" s="47">
        <f t="shared" si="1241"/>
        <v>2.113</v>
      </c>
      <c r="T8225" s="47">
        <f t="shared" si="1242"/>
        <v>2.113</v>
      </c>
      <c r="U8225" s="47">
        <f t="shared" si="1243"/>
        <v>190.5</v>
      </c>
      <c r="V8225" s="47">
        <f t="shared" si="1244"/>
        <v>78.63</v>
      </c>
      <c r="W8225" s="11"/>
    </row>
    <row r="8226" spans="1:23" x14ac:dyDescent="0.45">
      <c r="A8226" t="s">
        <v>8231</v>
      </c>
      <c r="B8226">
        <v>74.709999999999994</v>
      </c>
      <c r="D8226" s="9" t="str">
        <f>VartojimasGamyba!J8222</f>
        <v>2024-08-08-12</v>
      </c>
      <c r="E8226" s="8">
        <f>VartojimasGamyba!G8222</f>
        <v>0</v>
      </c>
      <c r="F8226" s="11"/>
      <c r="G8226" s="7">
        <f t="shared" si="1245"/>
        <v>4.3400000000000016</v>
      </c>
      <c r="H8226" s="7">
        <v>0</v>
      </c>
      <c r="I8226" s="7">
        <v>0</v>
      </c>
      <c r="J8226" s="7">
        <v>2.3660000000000001</v>
      </c>
      <c r="L8226" s="7">
        <f>VartojimasGamyba!H8222</f>
        <v>2.3660000000000001</v>
      </c>
      <c r="M8226" s="15">
        <f t="shared" si="1238"/>
        <v>0</v>
      </c>
      <c r="N8226" s="7">
        <f t="shared" si="1239"/>
        <v>-149.36557999999999</v>
      </c>
      <c r="O8226" s="7">
        <f t="shared" si="1240"/>
        <v>0</v>
      </c>
      <c r="R8226" s="7"/>
      <c r="S8226" s="47">
        <f t="shared" si="1241"/>
        <v>2.3660000000000001</v>
      </c>
      <c r="T8226" s="47">
        <f t="shared" si="1242"/>
        <v>2.3660000000000001</v>
      </c>
      <c r="U8226" s="47">
        <f t="shared" si="1243"/>
        <v>175</v>
      </c>
      <c r="V8226" s="47">
        <f t="shared" si="1244"/>
        <v>63.129999999999995</v>
      </c>
      <c r="W8226" s="11"/>
    </row>
    <row r="8227" spans="1:23" x14ac:dyDescent="0.45">
      <c r="A8227" t="s">
        <v>8232</v>
      </c>
      <c r="B8227">
        <v>58.59</v>
      </c>
      <c r="D8227" s="9" t="str">
        <f>VartojimasGamyba!J8223</f>
        <v>2024-08-08-13</v>
      </c>
      <c r="E8227" s="8">
        <f>VartojimasGamyba!G8223</f>
        <v>0</v>
      </c>
      <c r="F8227" s="11"/>
      <c r="G8227" s="7">
        <f t="shared" si="1245"/>
        <v>4.7147777777777788</v>
      </c>
      <c r="H8227" s="7">
        <v>0.37477777777777721</v>
      </c>
      <c r="I8227" s="7">
        <v>0</v>
      </c>
      <c r="J8227" s="7">
        <v>1.9472222222222229</v>
      </c>
      <c r="L8227" s="7">
        <f>VartojimasGamyba!H8223</f>
        <v>2.3220000000000001</v>
      </c>
      <c r="M8227" s="15">
        <f t="shared" si="1238"/>
        <v>0</v>
      </c>
      <c r="N8227" s="7">
        <f t="shared" si="1239"/>
        <v>-91.538916666666708</v>
      </c>
      <c r="O8227" s="7">
        <f t="shared" si="1240"/>
        <v>0</v>
      </c>
      <c r="R8227" s="7"/>
      <c r="S8227" s="47">
        <f t="shared" si="1241"/>
        <v>2.3220000000000001</v>
      </c>
      <c r="T8227" s="47">
        <f t="shared" si="1242"/>
        <v>2.3220000000000001</v>
      </c>
      <c r="U8227" s="47">
        <f t="shared" si="1243"/>
        <v>158.88</v>
      </c>
      <c r="V8227" s="47">
        <f t="shared" si="1244"/>
        <v>47.010000000000005</v>
      </c>
      <c r="W8227" s="11"/>
    </row>
    <row r="8228" spans="1:23" x14ac:dyDescent="0.45">
      <c r="A8228" t="s">
        <v>8233</v>
      </c>
      <c r="B8228">
        <v>54.44</v>
      </c>
      <c r="D8228" s="9" t="str">
        <f>VartojimasGamyba!J8224</f>
        <v>2024-08-08-14</v>
      </c>
      <c r="E8228" s="8">
        <f>VartojimasGamyba!G8224</f>
        <v>0</v>
      </c>
      <c r="F8228" s="11"/>
      <c r="G8228" s="7">
        <f t="shared" si="1245"/>
        <v>6.0607777777777789</v>
      </c>
      <c r="H8228" s="7">
        <v>1.3460000000000001</v>
      </c>
      <c r="I8228" s="7">
        <v>0</v>
      </c>
      <c r="J8228" s="7">
        <v>0</v>
      </c>
      <c r="L8228" s="7">
        <f>VartojimasGamyba!H8224</f>
        <v>1.3460000000000001</v>
      </c>
      <c r="M8228" s="15">
        <f t="shared" si="1238"/>
        <v>0</v>
      </c>
      <c r="N8228" s="7">
        <f t="shared" si="1239"/>
        <v>0</v>
      </c>
      <c r="O8228" s="7">
        <f t="shared" si="1240"/>
        <v>0</v>
      </c>
      <c r="R8228" s="7"/>
      <c r="S8228" s="47">
        <f t="shared" si="1241"/>
        <v>1.3460000000000001</v>
      </c>
      <c r="T8228" s="47">
        <f t="shared" si="1242"/>
        <v>1.3460000000000001</v>
      </c>
      <c r="U8228" s="47">
        <f t="shared" si="1243"/>
        <v>154.73000000000002</v>
      </c>
      <c r="V8228" s="47">
        <f t="shared" si="1244"/>
        <v>42.86</v>
      </c>
      <c r="W8228" s="11"/>
    </row>
    <row r="8229" spans="1:23" x14ac:dyDescent="0.45">
      <c r="A8229" t="s">
        <v>8234</v>
      </c>
      <c r="B8229">
        <v>52.66</v>
      </c>
      <c r="D8229" s="9" t="str">
        <f>VartojimasGamyba!J8225</f>
        <v>2024-08-08-15</v>
      </c>
      <c r="E8229" s="8">
        <f>VartojimasGamyba!G8225</f>
        <v>0.06</v>
      </c>
      <c r="F8229" s="11"/>
      <c r="G8229" s="7">
        <f t="shared" si="1245"/>
        <v>7.3577777777777786</v>
      </c>
      <c r="H8229" s="7">
        <v>1.2969999999999997</v>
      </c>
      <c r="I8229" s="7">
        <v>0</v>
      </c>
      <c r="J8229" s="7">
        <v>0</v>
      </c>
      <c r="L8229" s="7">
        <f>VartojimasGamyba!H8225</f>
        <v>1.357</v>
      </c>
      <c r="M8229" s="15">
        <f t="shared" si="1238"/>
        <v>0</v>
      </c>
      <c r="N8229" s="7">
        <f t="shared" si="1239"/>
        <v>0</v>
      </c>
      <c r="O8229" s="7">
        <f t="shared" si="1240"/>
        <v>0</v>
      </c>
      <c r="R8229" s="7"/>
      <c r="S8229" s="47">
        <f t="shared" si="1241"/>
        <v>1.2969999999999999</v>
      </c>
      <c r="T8229" s="47">
        <f t="shared" si="1242"/>
        <v>1.2969999999999999</v>
      </c>
      <c r="U8229" s="47">
        <f t="shared" si="1243"/>
        <v>152.94999999999999</v>
      </c>
      <c r="V8229" s="47">
        <f t="shared" si="1244"/>
        <v>41.08</v>
      </c>
      <c r="W8229" s="11"/>
    </row>
    <row r="8230" spans="1:23" x14ac:dyDescent="0.45">
      <c r="A8230" t="s">
        <v>8235</v>
      </c>
      <c r="B8230">
        <v>110.12</v>
      </c>
      <c r="D8230" s="9" t="str">
        <f>VartojimasGamyba!J8226</f>
        <v>2024-08-08-16</v>
      </c>
      <c r="E8230" s="8">
        <f>VartojimasGamyba!G8226</f>
        <v>7.0000000000000001E-3</v>
      </c>
      <c r="F8230" s="11"/>
      <c r="G8230" s="7">
        <f t="shared" si="1245"/>
        <v>7.3577777777777786</v>
      </c>
      <c r="H8230" s="7">
        <v>4.4408920985006262E-16</v>
      </c>
      <c r="I8230" s="7">
        <v>0</v>
      </c>
      <c r="J8230" s="7">
        <v>0.51700000000000002</v>
      </c>
      <c r="L8230" s="7">
        <f>VartojimasGamyba!H8226</f>
        <v>0.52400000000000002</v>
      </c>
      <c r="M8230" s="15">
        <f t="shared" si="1238"/>
        <v>0</v>
      </c>
      <c r="N8230" s="7">
        <f t="shared" si="1239"/>
        <v>-50.945180000000008</v>
      </c>
      <c r="O8230" s="7">
        <f t="shared" si="1240"/>
        <v>0</v>
      </c>
      <c r="R8230" s="7"/>
      <c r="S8230" s="47">
        <f t="shared" si="1241"/>
        <v>0.51700000000000002</v>
      </c>
      <c r="T8230" s="47">
        <f t="shared" si="1242"/>
        <v>0.51700000000000002</v>
      </c>
      <c r="U8230" s="47">
        <f t="shared" si="1243"/>
        <v>210.41000000000003</v>
      </c>
      <c r="V8230" s="47">
        <f t="shared" si="1244"/>
        <v>98.54</v>
      </c>
      <c r="W8230" s="11"/>
    </row>
    <row r="8231" spans="1:23" x14ac:dyDescent="0.45">
      <c r="A8231" t="s">
        <v>8236</v>
      </c>
      <c r="B8231">
        <v>81.7</v>
      </c>
      <c r="D8231" s="9" t="str">
        <f>VartojimasGamyba!J8227</f>
        <v>2024-08-08-17</v>
      </c>
      <c r="E8231" s="8">
        <f>VartojimasGamyba!G8227</f>
        <v>0.21099999999999999</v>
      </c>
      <c r="F8231" s="11"/>
      <c r="G8231" s="7">
        <f t="shared" si="1245"/>
        <v>7.1411111111111119</v>
      </c>
      <c r="H8231" s="7">
        <v>0</v>
      </c>
      <c r="I8231" s="7">
        <v>0.21666666666666667</v>
      </c>
      <c r="J8231" s="7">
        <v>0</v>
      </c>
      <c r="L8231" s="7">
        <f>VartojimasGamyba!H8227</f>
        <v>1.6E-2</v>
      </c>
      <c r="M8231" s="15">
        <f t="shared" si="1238"/>
        <v>0</v>
      </c>
      <c r="N8231" s="7">
        <f t="shared" si="1239"/>
        <v>0</v>
      </c>
      <c r="O8231" s="7">
        <f t="shared" si="1240"/>
        <v>0</v>
      </c>
      <c r="R8231" s="7"/>
      <c r="S8231" s="47">
        <f t="shared" si="1241"/>
        <v>0</v>
      </c>
      <c r="T8231" s="47">
        <f t="shared" si="1242"/>
        <v>0</v>
      </c>
      <c r="U8231" s="47">
        <f t="shared" si="1243"/>
        <v>181.99</v>
      </c>
      <c r="V8231" s="47">
        <f t="shared" si="1244"/>
        <v>70.12</v>
      </c>
      <c r="W8231" s="11"/>
    </row>
    <row r="8232" spans="1:23" x14ac:dyDescent="0.45">
      <c r="A8232" t="s">
        <v>8237</v>
      </c>
      <c r="B8232">
        <v>115</v>
      </c>
      <c r="D8232" s="9" t="str">
        <f>VartojimasGamyba!J8228</f>
        <v>2024-08-08-18</v>
      </c>
      <c r="E8232" s="8">
        <f>VartojimasGamyba!G8228</f>
        <v>0.36199999999999999</v>
      </c>
      <c r="F8232" s="11"/>
      <c r="G8232" s="7">
        <f t="shared" si="1245"/>
        <v>6.7388888888888898</v>
      </c>
      <c r="H8232" s="7">
        <v>0</v>
      </c>
      <c r="I8232" s="7">
        <v>0.4022222222222222</v>
      </c>
      <c r="J8232" s="7">
        <v>0</v>
      </c>
      <c r="L8232" s="7">
        <f>VartojimasGamyba!H8228</f>
        <v>0</v>
      </c>
      <c r="M8232" s="15">
        <f t="shared" si="1238"/>
        <v>0</v>
      </c>
      <c r="N8232" s="7">
        <f t="shared" si="1239"/>
        <v>0</v>
      </c>
      <c r="O8232" s="7">
        <f t="shared" si="1240"/>
        <v>0</v>
      </c>
      <c r="R8232" s="7"/>
      <c r="S8232" s="47">
        <f t="shared" si="1241"/>
        <v>0</v>
      </c>
      <c r="T8232" s="47">
        <f t="shared" si="1242"/>
        <v>0</v>
      </c>
      <c r="U8232" s="47">
        <f t="shared" si="1243"/>
        <v>215.29000000000002</v>
      </c>
      <c r="V8232" s="47">
        <f t="shared" si="1244"/>
        <v>103.42</v>
      </c>
      <c r="W8232" s="11"/>
    </row>
    <row r="8233" spans="1:23" x14ac:dyDescent="0.45">
      <c r="A8233" t="s">
        <v>8238</v>
      </c>
      <c r="B8233">
        <v>171.1</v>
      </c>
      <c r="D8233" s="9" t="str">
        <f>VartojimasGamyba!J8229</f>
        <v>2024-08-08-19</v>
      </c>
      <c r="E8233" s="8">
        <f>VartojimasGamyba!G8229</f>
        <v>0.34899999999999998</v>
      </c>
      <c r="F8233" s="11"/>
      <c r="G8233" s="7">
        <f t="shared" si="1245"/>
        <v>6.3511111111111118</v>
      </c>
      <c r="H8233" s="7">
        <v>0</v>
      </c>
      <c r="I8233" s="7">
        <v>0.38777777777777778</v>
      </c>
      <c r="J8233" s="7">
        <v>0</v>
      </c>
      <c r="L8233" s="7">
        <f>VartojimasGamyba!H8229</f>
        <v>0</v>
      </c>
      <c r="M8233" s="15">
        <f t="shared" si="1238"/>
        <v>-5.5511151231257827E-17</v>
      </c>
      <c r="N8233" s="7">
        <f t="shared" si="1239"/>
        <v>-1.5065171332651061E-14</v>
      </c>
      <c r="O8233" s="7">
        <f t="shared" si="1240"/>
        <v>-1.5065171332651061E-14</v>
      </c>
      <c r="R8233" s="7"/>
      <c r="S8233" s="47">
        <f t="shared" si="1241"/>
        <v>-5.5511151231257827E-17</v>
      </c>
      <c r="T8233" s="47">
        <f t="shared" si="1242"/>
        <v>0</v>
      </c>
      <c r="U8233" s="47">
        <f t="shared" si="1243"/>
        <v>271.39</v>
      </c>
      <c r="V8233" s="47">
        <f t="shared" si="1244"/>
        <v>159.51999999999998</v>
      </c>
      <c r="W8233" s="11"/>
    </row>
    <row r="8234" spans="1:23" x14ac:dyDescent="0.45">
      <c r="A8234" t="s">
        <v>8239</v>
      </c>
      <c r="B8234">
        <v>146.76</v>
      </c>
      <c r="D8234" s="9" t="str">
        <f>VartojimasGamyba!J8230</f>
        <v>2024-08-08-20</v>
      </c>
      <c r="E8234" s="8">
        <f>VartojimasGamyba!G8230</f>
        <v>0.32700000000000001</v>
      </c>
      <c r="F8234" s="11"/>
      <c r="G8234" s="7">
        <f t="shared" si="1245"/>
        <v>5.9877777777777785</v>
      </c>
      <c r="H8234" s="7">
        <v>0</v>
      </c>
      <c r="I8234" s="7">
        <v>0.36333333333333334</v>
      </c>
      <c r="J8234" s="7">
        <v>0</v>
      </c>
      <c r="L8234" s="7">
        <f>VartojimasGamyba!H8230</f>
        <v>0</v>
      </c>
      <c r="M8234" s="15">
        <f t="shared" si="1238"/>
        <v>0</v>
      </c>
      <c r="N8234" s="7">
        <f t="shared" si="1239"/>
        <v>0</v>
      </c>
      <c r="O8234" s="7">
        <f t="shared" si="1240"/>
        <v>0</v>
      </c>
      <c r="P8234" s="7" t="s">
        <v>8873</v>
      </c>
      <c r="R8234" s="7"/>
      <c r="S8234" s="47">
        <f t="shared" si="1241"/>
        <v>0</v>
      </c>
      <c r="T8234" s="47">
        <f t="shared" si="1242"/>
        <v>0</v>
      </c>
      <c r="U8234" s="47">
        <f t="shared" si="1243"/>
        <v>247.05</v>
      </c>
      <c r="V8234" s="47">
        <f t="shared" si="1244"/>
        <v>135.17999999999998</v>
      </c>
      <c r="W8234" s="11"/>
    </row>
    <row r="8235" spans="1:23" x14ac:dyDescent="0.45">
      <c r="A8235" t="s">
        <v>8240</v>
      </c>
      <c r="B8235">
        <v>203.01</v>
      </c>
      <c r="D8235" s="9" t="str">
        <f>VartojimasGamyba!J8231</f>
        <v>2024-08-08-21</v>
      </c>
      <c r="E8235" s="8">
        <f>VartojimasGamyba!G8231</f>
        <v>0.28699999999999998</v>
      </c>
      <c r="F8235" s="11"/>
      <c r="G8235" s="7">
        <f t="shared" si="1245"/>
        <v>5.6688888888888895</v>
      </c>
      <c r="H8235" s="7">
        <v>0</v>
      </c>
      <c r="I8235" s="7">
        <v>0.31888888888888889</v>
      </c>
      <c r="J8235" s="7">
        <v>0</v>
      </c>
      <c r="L8235" s="7">
        <f>VartojimasGamyba!H8231</f>
        <v>0</v>
      </c>
      <c r="M8235" s="15">
        <f t="shared" si="1238"/>
        <v>-5.5511151231257827E-17</v>
      </c>
      <c r="N8235" s="7">
        <f t="shared" si="1239"/>
        <v>-1.68365321684405E-14</v>
      </c>
      <c r="O8235" s="7">
        <f t="shared" si="1240"/>
        <v>-1.68365321684405E-14</v>
      </c>
      <c r="P8235" s="7">
        <f>SUM(N8214:N8237)</f>
        <v>-1664.0268866666665</v>
      </c>
      <c r="R8235" s="7"/>
      <c r="S8235" s="47">
        <f t="shared" si="1241"/>
        <v>-5.5511151231257827E-17</v>
      </c>
      <c r="T8235" s="47">
        <f t="shared" si="1242"/>
        <v>0</v>
      </c>
      <c r="U8235" s="47">
        <f t="shared" si="1243"/>
        <v>303.3</v>
      </c>
      <c r="V8235" s="47">
        <f t="shared" si="1244"/>
        <v>191.42999999999998</v>
      </c>
      <c r="W8235" s="11"/>
    </row>
    <row r="8236" spans="1:23" x14ac:dyDescent="0.45">
      <c r="A8236" t="s">
        <v>8241</v>
      </c>
      <c r="B8236">
        <v>140.91999999999999</v>
      </c>
      <c r="D8236" s="9" t="str">
        <f>VartojimasGamyba!J8232</f>
        <v>2024-08-08-22</v>
      </c>
      <c r="E8236" s="8">
        <f>VartojimasGamyba!G8232</f>
        <v>0.30599999999999999</v>
      </c>
      <c r="F8236" s="11"/>
      <c r="G8236" s="7">
        <f t="shared" si="1245"/>
        <v>5.3288888888888897</v>
      </c>
      <c r="H8236" s="7">
        <v>0</v>
      </c>
      <c r="I8236" s="7">
        <v>0.34</v>
      </c>
      <c r="J8236" s="7">
        <v>0</v>
      </c>
      <c r="L8236" s="7">
        <f>VartojimasGamyba!H8232</f>
        <v>0</v>
      </c>
      <c r="M8236" s="15">
        <f t="shared" si="1238"/>
        <v>-5.5511151231257827E-17</v>
      </c>
      <c r="N8236" s="7">
        <f t="shared" si="1239"/>
        <v>-1.3389844788491699E-14</v>
      </c>
      <c r="O8236" s="7">
        <f t="shared" si="1240"/>
        <v>-1.3389844788491699E-14</v>
      </c>
      <c r="P8236" s="7" t="s">
        <v>8872</v>
      </c>
      <c r="R8236" s="7"/>
      <c r="S8236" s="47">
        <f t="shared" si="1241"/>
        <v>-5.5511151231257827E-17</v>
      </c>
      <c r="T8236" s="47">
        <f t="shared" si="1242"/>
        <v>0</v>
      </c>
      <c r="U8236" s="47">
        <f t="shared" si="1243"/>
        <v>241.20999999999998</v>
      </c>
      <c r="V8236" s="47">
        <f t="shared" si="1244"/>
        <v>129.33999999999997</v>
      </c>
      <c r="W8236" s="11"/>
    </row>
    <row r="8237" spans="1:23" x14ac:dyDescent="0.45">
      <c r="A8237" t="s">
        <v>8242</v>
      </c>
      <c r="B8237">
        <v>112.17</v>
      </c>
      <c r="D8237" s="9" t="str">
        <f>VartojimasGamyba!J8233</f>
        <v>2024-08-08-23</v>
      </c>
      <c r="E8237" s="8">
        <f>VartojimasGamyba!G8233</f>
        <v>0.29599999999999999</v>
      </c>
      <c r="F8237" s="11"/>
      <c r="G8237" s="7">
        <f t="shared" si="1245"/>
        <v>5.0000000000000009</v>
      </c>
      <c r="H8237" s="7">
        <v>0</v>
      </c>
      <c r="I8237" s="7">
        <v>0.3288888888888889</v>
      </c>
      <c r="J8237" s="7">
        <v>0</v>
      </c>
      <c r="L8237" s="7">
        <f>VartojimasGamyba!H8233</f>
        <v>0</v>
      </c>
      <c r="M8237" s="15">
        <f t="shared" si="1238"/>
        <v>-5.5511151231257827E-17</v>
      </c>
      <c r="N8237" s="7">
        <f t="shared" si="1239"/>
        <v>-1.1793899190593038E-14</v>
      </c>
      <c r="O8237" s="7">
        <f t="shared" si="1240"/>
        <v>-1.1793899190593038E-14</v>
      </c>
      <c r="P8237" s="7">
        <f>SUM(O8214:O8237)</f>
        <v>-2.2883167583032106E-13</v>
      </c>
      <c r="Q8237" s="7">
        <f>SUMPRODUCT(B8214:B8237,E8214:E8237)+SUM(E8214:E8237)*$Z$21-SUMPRODUCT(B8214:B8237,L8214:L8237)+SUM(L8214:L8237)*ABS($Z$20)</f>
        <v>-1020.49613</v>
      </c>
      <c r="R8237" s="7"/>
      <c r="S8237" s="47">
        <f t="shared" si="1241"/>
        <v>-5.5511151231257827E-17</v>
      </c>
      <c r="T8237" s="47">
        <f t="shared" si="1242"/>
        <v>0</v>
      </c>
      <c r="U8237" s="47">
        <f t="shared" si="1243"/>
        <v>212.46</v>
      </c>
      <c r="V8237" s="47">
        <f t="shared" si="1244"/>
        <v>100.59</v>
      </c>
      <c r="W8237" s="11">
        <f>IF(P8237&lt;&gt;Q8237,1,0)</f>
        <v>1</v>
      </c>
    </row>
    <row r="8238" spans="1:23" x14ac:dyDescent="0.45">
      <c r="A8238" t="s">
        <v>8243</v>
      </c>
      <c r="B8238">
        <v>94.93</v>
      </c>
      <c r="D8238" s="1" t="str">
        <f>VartojimasGamyba!J8234</f>
        <v>2024-08-09-00</v>
      </c>
      <c r="E8238" s="7">
        <f>VartojimasGamyba!G8234</f>
        <v>0.17299999999999999</v>
      </c>
      <c r="F8238" s="11"/>
      <c r="G8238" s="12">
        <f>G8237+H8238-I8238</f>
        <v>4.8077777777777779</v>
      </c>
      <c r="H8238" s="12">
        <v>0</v>
      </c>
      <c r="I8238" s="12">
        <v>0.1922222222222231</v>
      </c>
      <c r="J8238" s="12">
        <v>0</v>
      </c>
      <c r="K8238" s="12"/>
      <c r="L8238" s="12">
        <f>VartojimasGamyba!H8234</f>
        <v>0</v>
      </c>
      <c r="M8238" s="19">
        <f t="shared" si="1238"/>
        <v>-8.0491169285323849E-16</v>
      </c>
      <c r="N8238" s="7">
        <f t="shared" si="1239"/>
        <v>-1.5713486067880925E-13</v>
      </c>
      <c r="O8238" s="7">
        <f t="shared" si="1240"/>
        <v>-1.5713486067880925E-13</v>
      </c>
      <c r="R8238" s="20" t="s">
        <v>8783</v>
      </c>
      <c r="S8238" s="47">
        <f t="shared" si="1241"/>
        <v>-8.0491169285323849E-16</v>
      </c>
      <c r="T8238" s="47">
        <f t="shared" si="1242"/>
        <v>0</v>
      </c>
      <c r="U8238" s="47">
        <f t="shared" si="1243"/>
        <v>195.22000000000003</v>
      </c>
      <c r="V8238" s="47">
        <f t="shared" si="1244"/>
        <v>83.350000000000009</v>
      </c>
      <c r="W8238" s="11"/>
    </row>
    <row r="8239" spans="1:23" x14ac:dyDescent="0.45">
      <c r="A8239" t="s">
        <v>8244</v>
      </c>
      <c r="B8239">
        <v>187.69</v>
      </c>
      <c r="D8239" s="1" t="str">
        <f>VartojimasGamyba!J8235</f>
        <v>2024-08-09-01</v>
      </c>
      <c r="E8239" s="7">
        <f>VartojimasGamyba!G8235</f>
        <v>0.06</v>
      </c>
      <c r="F8239" s="11"/>
      <c r="G8239" s="12">
        <f t="shared" ref="G8239:G8261" si="1246">G8238+H8239-I8239</f>
        <v>4.7411111111111115</v>
      </c>
      <c r="H8239" s="12">
        <v>0</v>
      </c>
      <c r="I8239" s="12">
        <v>6.6666666666666666E-2</v>
      </c>
      <c r="J8239" s="12">
        <v>0</v>
      </c>
      <c r="K8239" s="12"/>
      <c r="L8239" s="12">
        <f>VartojimasGamyba!H8235</f>
        <v>0</v>
      </c>
      <c r="M8239" s="19">
        <f t="shared" si="1238"/>
        <v>0</v>
      </c>
      <c r="N8239" s="7">
        <f t="shared" si="1239"/>
        <v>0</v>
      </c>
      <c r="O8239" s="7">
        <f t="shared" si="1240"/>
        <v>0</v>
      </c>
      <c r="R8239" s="7"/>
      <c r="S8239" s="47">
        <f t="shared" si="1241"/>
        <v>0</v>
      </c>
      <c r="T8239" s="47">
        <f t="shared" si="1242"/>
        <v>0</v>
      </c>
      <c r="U8239" s="47">
        <f t="shared" si="1243"/>
        <v>287.98</v>
      </c>
      <c r="V8239" s="47">
        <f t="shared" si="1244"/>
        <v>176.10999999999999</v>
      </c>
      <c r="W8239" s="11"/>
    </row>
    <row r="8240" spans="1:23" x14ac:dyDescent="0.45">
      <c r="A8240" t="s">
        <v>8245</v>
      </c>
      <c r="B8240">
        <v>86.31</v>
      </c>
      <c r="D8240" s="1" t="str">
        <f>VartojimasGamyba!J8236</f>
        <v>2024-08-09-02</v>
      </c>
      <c r="E8240" s="7">
        <f>VartojimasGamyba!G8236</f>
        <v>0.185</v>
      </c>
      <c r="F8240" s="11"/>
      <c r="G8240" s="12">
        <f t="shared" si="1246"/>
        <v>4.5355555555555558</v>
      </c>
      <c r="H8240" s="12">
        <v>0</v>
      </c>
      <c r="I8240" s="12">
        <v>0.20555555555555557</v>
      </c>
      <c r="J8240" s="12">
        <v>0</v>
      </c>
      <c r="K8240" s="12"/>
      <c r="L8240" s="12">
        <f>VartojimasGamyba!H8236</f>
        <v>0</v>
      </c>
      <c r="M8240" s="19">
        <f t="shared" si="1238"/>
        <v>-2.7755575615628914E-17</v>
      </c>
      <c r="N8240" s="7">
        <f t="shared" si="1239"/>
        <v>-5.1791904098763559E-15</v>
      </c>
      <c r="O8240" s="7">
        <f t="shared" si="1240"/>
        <v>-5.1791904098763559E-15</v>
      </c>
      <c r="R8240" s="7"/>
      <c r="S8240" s="47">
        <f t="shared" si="1241"/>
        <v>-2.7755575615628914E-17</v>
      </c>
      <c r="T8240" s="47">
        <f t="shared" si="1242"/>
        <v>0</v>
      </c>
      <c r="U8240" s="47">
        <f t="shared" si="1243"/>
        <v>186.60000000000002</v>
      </c>
      <c r="V8240" s="47">
        <f t="shared" si="1244"/>
        <v>74.73</v>
      </c>
      <c r="W8240" s="11"/>
    </row>
    <row r="8241" spans="1:23" x14ac:dyDescent="0.45">
      <c r="A8241" t="s">
        <v>8246</v>
      </c>
      <c r="B8241">
        <v>70.569999999999993</v>
      </c>
      <c r="D8241" s="1" t="str">
        <f>VartojimasGamyba!J8237</f>
        <v>2024-08-09-03</v>
      </c>
      <c r="E8241" s="7">
        <f>VartojimasGamyba!G8237</f>
        <v>0.216</v>
      </c>
      <c r="F8241" s="11"/>
      <c r="G8241" s="12">
        <f t="shared" si="1246"/>
        <v>4.2955555555555556</v>
      </c>
      <c r="H8241" s="12">
        <v>0</v>
      </c>
      <c r="I8241" s="12">
        <v>0.24</v>
      </c>
      <c r="J8241" s="12">
        <v>0</v>
      </c>
      <c r="K8241" s="12"/>
      <c r="L8241" s="12">
        <f>VartojimasGamyba!H8237</f>
        <v>0</v>
      </c>
      <c r="M8241" s="19">
        <f t="shared" si="1238"/>
        <v>0</v>
      </c>
      <c r="N8241" s="7">
        <f t="shared" si="1239"/>
        <v>0</v>
      </c>
      <c r="O8241" s="7">
        <f t="shared" si="1240"/>
        <v>0</v>
      </c>
      <c r="R8241" s="7"/>
      <c r="S8241" s="47">
        <f t="shared" si="1241"/>
        <v>0</v>
      </c>
      <c r="T8241" s="47">
        <f t="shared" si="1242"/>
        <v>0</v>
      </c>
      <c r="U8241" s="47">
        <f t="shared" si="1243"/>
        <v>170.86</v>
      </c>
      <c r="V8241" s="47">
        <f t="shared" si="1244"/>
        <v>58.989999999999995</v>
      </c>
      <c r="W8241" s="11"/>
    </row>
    <row r="8242" spans="1:23" x14ac:dyDescent="0.45">
      <c r="A8242" t="s">
        <v>8247</v>
      </c>
      <c r="B8242">
        <v>75.09</v>
      </c>
      <c r="D8242" s="1" t="str">
        <f>VartojimasGamyba!J8238</f>
        <v>2024-08-09-04</v>
      </c>
      <c r="E8242" s="7">
        <f>VartojimasGamyba!G8238</f>
        <v>6.3E-2</v>
      </c>
      <c r="F8242" s="11"/>
      <c r="G8242" s="12">
        <f t="shared" si="1246"/>
        <v>4.2955555555555556</v>
      </c>
      <c r="H8242" s="12">
        <v>2.7755575615628914E-17</v>
      </c>
      <c r="I8242" s="12">
        <v>0</v>
      </c>
      <c r="J8242" s="12">
        <v>0.20800000000000002</v>
      </c>
      <c r="K8242" s="12"/>
      <c r="L8242" s="12">
        <f>VartojimasGamyba!H8238</f>
        <v>0.27100000000000002</v>
      </c>
      <c r="M8242" s="19">
        <f t="shared" si="1238"/>
        <v>0</v>
      </c>
      <c r="N8242" s="7">
        <f t="shared" si="1239"/>
        <v>-13.210080000000001</v>
      </c>
      <c r="O8242" s="7">
        <f t="shared" si="1240"/>
        <v>0</v>
      </c>
      <c r="R8242" s="7"/>
      <c r="S8242" s="47">
        <f t="shared" si="1241"/>
        <v>0.20800000000000002</v>
      </c>
      <c r="T8242" s="47">
        <f t="shared" si="1242"/>
        <v>0.20800000000000002</v>
      </c>
      <c r="U8242" s="47">
        <f t="shared" si="1243"/>
        <v>175.38</v>
      </c>
      <c r="V8242" s="47">
        <f t="shared" si="1244"/>
        <v>63.510000000000005</v>
      </c>
      <c r="W8242" s="11"/>
    </row>
    <row r="8243" spans="1:23" x14ac:dyDescent="0.45">
      <c r="A8243" t="s">
        <v>8248</v>
      </c>
      <c r="B8243">
        <v>89.59</v>
      </c>
      <c r="D8243" s="1" t="str">
        <f>VartojimasGamyba!J8239</f>
        <v>2024-08-09-05</v>
      </c>
      <c r="E8243" s="7">
        <f>VartojimasGamyba!G8239</f>
        <v>0.111</v>
      </c>
      <c r="F8243" s="11"/>
      <c r="G8243" s="12">
        <f t="shared" si="1246"/>
        <v>4.2955555555555556</v>
      </c>
      <c r="H8243" s="12">
        <v>0</v>
      </c>
      <c r="I8243" s="12">
        <v>-5.5511151231257827E-17</v>
      </c>
      <c r="J8243" s="12">
        <v>0.32100000000000001</v>
      </c>
      <c r="K8243" s="12"/>
      <c r="L8243" s="12">
        <f>VartojimasGamyba!H8239</f>
        <v>0.432</v>
      </c>
      <c r="M8243" s="19">
        <f t="shared" si="1238"/>
        <v>0</v>
      </c>
      <c r="N8243" s="7">
        <f t="shared" si="1239"/>
        <v>-25.041210000000003</v>
      </c>
      <c r="O8243" s="7">
        <f t="shared" si="1240"/>
        <v>0</v>
      </c>
      <c r="R8243" s="7"/>
      <c r="S8243" s="47">
        <f t="shared" si="1241"/>
        <v>0.32100000000000001</v>
      </c>
      <c r="T8243" s="47">
        <f t="shared" si="1242"/>
        <v>0.32100000000000001</v>
      </c>
      <c r="U8243" s="47">
        <f t="shared" si="1243"/>
        <v>189.88</v>
      </c>
      <c r="V8243" s="47">
        <f t="shared" si="1244"/>
        <v>78.010000000000005</v>
      </c>
      <c r="W8243" s="11"/>
    </row>
    <row r="8244" spans="1:23" x14ac:dyDescent="0.45">
      <c r="A8244" t="s">
        <v>8249</v>
      </c>
      <c r="B8244">
        <v>95.93</v>
      </c>
      <c r="D8244" s="1" t="str">
        <f>VartojimasGamyba!J8240</f>
        <v>2024-08-09-06</v>
      </c>
      <c r="E8244" s="7">
        <f>VartojimasGamyba!G8240</f>
        <v>0</v>
      </c>
      <c r="F8244" s="11"/>
      <c r="G8244" s="12">
        <f t="shared" si="1246"/>
        <v>4.2955555555555556</v>
      </c>
      <c r="H8244" s="12">
        <v>0</v>
      </c>
      <c r="I8244" s="12">
        <v>0</v>
      </c>
      <c r="J8244" s="12">
        <v>1.4710000000000001</v>
      </c>
      <c r="K8244" s="12"/>
      <c r="L8244" s="12">
        <f>VartojimasGamyba!H8240</f>
        <v>1.4710000000000001</v>
      </c>
      <c r="M8244" s="19">
        <f t="shared" si="1238"/>
        <v>0</v>
      </c>
      <c r="N8244" s="7">
        <f t="shared" si="1239"/>
        <v>-124.07885000000002</v>
      </c>
      <c r="O8244" s="7">
        <f t="shared" si="1240"/>
        <v>0</v>
      </c>
      <c r="R8244" s="7"/>
      <c r="S8244" s="47">
        <f t="shared" si="1241"/>
        <v>1.4710000000000001</v>
      </c>
      <c r="T8244" s="47">
        <f t="shared" si="1242"/>
        <v>1.4710000000000001</v>
      </c>
      <c r="U8244" s="47">
        <f t="shared" si="1243"/>
        <v>196.22000000000003</v>
      </c>
      <c r="V8244" s="47">
        <f t="shared" si="1244"/>
        <v>84.350000000000009</v>
      </c>
      <c r="W8244" s="11"/>
    </row>
    <row r="8245" spans="1:23" x14ac:dyDescent="0.45">
      <c r="A8245" t="s">
        <v>8250</v>
      </c>
      <c r="B8245">
        <v>191.88</v>
      </c>
      <c r="D8245" s="1" t="str">
        <f>VartojimasGamyba!J8241</f>
        <v>2024-08-09-07</v>
      </c>
      <c r="E8245" s="7">
        <f>VartojimasGamyba!G8241</f>
        <v>0</v>
      </c>
      <c r="F8245" s="11"/>
      <c r="G8245" s="12">
        <f t="shared" si="1246"/>
        <v>4.2955555555555556</v>
      </c>
      <c r="H8245" s="12">
        <v>0</v>
      </c>
      <c r="I8245" s="12">
        <v>0</v>
      </c>
      <c r="J8245" s="12">
        <v>2.2240000000000002</v>
      </c>
      <c r="K8245" s="12"/>
      <c r="L8245" s="12">
        <f>VartojimasGamyba!H8241</f>
        <v>2.2240000000000002</v>
      </c>
      <c r="M8245" s="19">
        <f t="shared" si="1238"/>
        <v>0</v>
      </c>
      <c r="N8245" s="7">
        <f t="shared" si="1239"/>
        <v>-400.98719999999997</v>
      </c>
      <c r="O8245" s="7">
        <f t="shared" si="1240"/>
        <v>0</v>
      </c>
      <c r="R8245" s="7"/>
      <c r="S8245" s="47">
        <f t="shared" si="1241"/>
        <v>2.2240000000000002</v>
      </c>
      <c r="T8245" s="47">
        <f t="shared" si="1242"/>
        <v>2.2240000000000002</v>
      </c>
      <c r="U8245" s="47">
        <f t="shared" si="1243"/>
        <v>292.17</v>
      </c>
      <c r="V8245" s="47">
        <f t="shared" si="1244"/>
        <v>180.29999999999998</v>
      </c>
      <c r="W8245" s="11"/>
    </row>
    <row r="8246" spans="1:23" x14ac:dyDescent="0.45">
      <c r="A8246" t="s">
        <v>8251</v>
      </c>
      <c r="B8246">
        <v>250.05</v>
      </c>
      <c r="D8246" s="1" t="str">
        <f>VartojimasGamyba!J8242</f>
        <v>2024-08-09-08</v>
      </c>
      <c r="E8246" s="7">
        <f>VartojimasGamyba!G8242</f>
        <v>0</v>
      </c>
      <c r="F8246" s="11"/>
      <c r="G8246" s="12">
        <f t="shared" si="1246"/>
        <v>4.2955555555555556</v>
      </c>
      <c r="H8246" s="12">
        <v>0</v>
      </c>
      <c r="I8246" s="12">
        <v>0</v>
      </c>
      <c r="J8246" s="12">
        <v>2.96</v>
      </c>
      <c r="K8246" s="12"/>
      <c r="L8246" s="12">
        <f>VartojimasGamyba!H8242</f>
        <v>2.96</v>
      </c>
      <c r="M8246" s="19">
        <f t="shared" si="1238"/>
        <v>0</v>
      </c>
      <c r="N8246" s="7">
        <f t="shared" si="1239"/>
        <v>-705.87120000000004</v>
      </c>
      <c r="O8246" s="7">
        <f t="shared" si="1240"/>
        <v>0</v>
      </c>
      <c r="R8246" s="7"/>
      <c r="S8246" s="47">
        <f t="shared" si="1241"/>
        <v>2.96</v>
      </c>
      <c r="T8246" s="47">
        <f t="shared" si="1242"/>
        <v>2.96</v>
      </c>
      <c r="U8246" s="47">
        <f t="shared" si="1243"/>
        <v>350.34000000000003</v>
      </c>
      <c r="V8246" s="47">
        <f t="shared" si="1244"/>
        <v>238.47</v>
      </c>
      <c r="W8246" s="11"/>
    </row>
    <row r="8247" spans="1:23" x14ac:dyDescent="0.45">
      <c r="A8247" t="s">
        <v>8252</v>
      </c>
      <c r="B8247">
        <v>80.760000000000005</v>
      </c>
      <c r="D8247" s="1" t="str">
        <f>VartojimasGamyba!J8243</f>
        <v>2024-08-09-09</v>
      </c>
      <c r="E8247" s="7">
        <f>VartojimasGamyba!G8243</f>
        <v>0.39200000000000002</v>
      </c>
      <c r="F8247" s="11"/>
      <c r="G8247" s="12">
        <f t="shared" si="1246"/>
        <v>4.2955555555555556</v>
      </c>
      <c r="H8247" s="12">
        <v>0</v>
      </c>
      <c r="I8247" s="12">
        <v>0</v>
      </c>
      <c r="J8247" s="12">
        <v>1.516</v>
      </c>
      <c r="K8247" s="12"/>
      <c r="L8247" s="12">
        <f>VartojimasGamyba!H8243</f>
        <v>1.9079999999999999</v>
      </c>
      <c r="M8247" s="19">
        <f t="shared" si="1238"/>
        <v>0</v>
      </c>
      <c r="N8247" s="7">
        <f t="shared" si="1239"/>
        <v>-104.87688000000001</v>
      </c>
      <c r="O8247" s="7">
        <f t="shared" si="1240"/>
        <v>0</v>
      </c>
      <c r="R8247" s="7"/>
      <c r="S8247" s="47">
        <f t="shared" si="1241"/>
        <v>1.516</v>
      </c>
      <c r="T8247" s="47">
        <f t="shared" si="1242"/>
        <v>1.516</v>
      </c>
      <c r="U8247" s="47">
        <f t="shared" si="1243"/>
        <v>181.05</v>
      </c>
      <c r="V8247" s="47">
        <f t="shared" si="1244"/>
        <v>69.180000000000007</v>
      </c>
      <c r="W8247" s="11"/>
    </row>
    <row r="8248" spans="1:23" x14ac:dyDescent="0.45">
      <c r="A8248" t="s">
        <v>8253</v>
      </c>
      <c r="B8248">
        <v>50</v>
      </c>
      <c r="D8248" s="1" t="str">
        <f>VartojimasGamyba!J8244</f>
        <v>2024-08-09-10</v>
      </c>
      <c r="E8248" s="7">
        <f>VartojimasGamyba!G8244</f>
        <v>1.609</v>
      </c>
      <c r="F8248" s="11"/>
      <c r="G8248" s="12">
        <f t="shared" si="1246"/>
        <v>4.2955555555555556</v>
      </c>
      <c r="H8248" s="12">
        <v>0</v>
      </c>
      <c r="I8248" s="12">
        <v>0</v>
      </c>
      <c r="J8248" s="12">
        <v>1.0089999999999999</v>
      </c>
      <c r="K8248" s="12"/>
      <c r="L8248" s="12">
        <f>VartojimasGamyba!H8244</f>
        <v>2.6179999999999999</v>
      </c>
      <c r="M8248" s="19">
        <f t="shared" si="1238"/>
        <v>0</v>
      </c>
      <c r="N8248" s="7">
        <f t="shared" si="1239"/>
        <v>-38.765779999999999</v>
      </c>
      <c r="O8248" s="7">
        <f t="shared" si="1240"/>
        <v>0</v>
      </c>
      <c r="R8248" s="7"/>
      <c r="S8248" s="47">
        <f t="shared" si="1241"/>
        <v>1.0089999999999999</v>
      </c>
      <c r="T8248" s="47">
        <f t="shared" si="1242"/>
        <v>1.0089999999999999</v>
      </c>
      <c r="U8248" s="47">
        <f t="shared" si="1243"/>
        <v>150.29000000000002</v>
      </c>
      <c r="V8248" s="47">
        <f t="shared" si="1244"/>
        <v>38.42</v>
      </c>
      <c r="W8248" s="11"/>
    </row>
    <row r="8249" spans="1:23" x14ac:dyDescent="0.45">
      <c r="A8249" t="s">
        <v>8254</v>
      </c>
      <c r="B8249">
        <v>11.94</v>
      </c>
      <c r="D8249" s="1" t="str">
        <f>VartojimasGamyba!J8245</f>
        <v>2024-08-09-11</v>
      </c>
      <c r="E8249" s="7">
        <f>VartojimasGamyba!G8245</f>
        <v>2.2759999999999998</v>
      </c>
      <c r="F8249" s="11"/>
      <c r="G8249" s="12">
        <f t="shared" si="1246"/>
        <v>3.9733333333333336</v>
      </c>
      <c r="H8249" s="12">
        <v>0</v>
      </c>
      <c r="I8249" s="12">
        <v>0.32222222222222202</v>
      </c>
      <c r="J8249" s="12">
        <v>0</v>
      </c>
      <c r="K8249" s="12"/>
      <c r="L8249" s="12">
        <f>VartojimasGamyba!H8245</f>
        <v>1.986</v>
      </c>
      <c r="M8249" s="19">
        <f t="shared" si="1238"/>
        <v>0</v>
      </c>
      <c r="N8249" s="7">
        <f t="shared" si="1239"/>
        <v>0</v>
      </c>
      <c r="O8249" s="7">
        <f t="shared" si="1240"/>
        <v>0</v>
      </c>
      <c r="R8249" s="7"/>
      <c r="S8249" s="47">
        <f t="shared" si="1241"/>
        <v>0</v>
      </c>
      <c r="T8249" s="47">
        <f t="shared" si="1242"/>
        <v>0</v>
      </c>
      <c r="U8249" s="47">
        <f t="shared" si="1243"/>
        <v>112.23</v>
      </c>
      <c r="V8249" s="47">
        <f t="shared" si="1244"/>
        <v>0.35999999999999943</v>
      </c>
      <c r="W8249" s="11"/>
    </row>
    <row r="8250" spans="1:23" x14ac:dyDescent="0.45">
      <c r="A8250" t="s">
        <v>8255</v>
      </c>
      <c r="B8250">
        <v>25.05</v>
      </c>
      <c r="D8250" s="1" t="str">
        <f>VartojimasGamyba!J8246</f>
        <v>2024-08-09-12</v>
      </c>
      <c r="E8250" s="7">
        <f>VartojimasGamyba!G8246</f>
        <v>9.2999999999999999E-2</v>
      </c>
      <c r="F8250" s="11"/>
      <c r="G8250" s="12">
        <f t="shared" si="1246"/>
        <v>4.1361111111111111</v>
      </c>
      <c r="H8250" s="12">
        <v>0.16277777777777791</v>
      </c>
      <c r="I8250" s="12">
        <v>0</v>
      </c>
      <c r="J8250" s="12">
        <v>3.0282222222222219</v>
      </c>
      <c r="K8250" s="12"/>
      <c r="L8250" s="12">
        <f>VartojimasGamyba!H8246</f>
        <v>3.2839999999999998</v>
      </c>
      <c r="M8250" s="19">
        <f t="shared" si="1238"/>
        <v>0</v>
      </c>
      <c r="N8250" s="7">
        <f t="shared" si="1239"/>
        <v>-40.790153333333329</v>
      </c>
      <c r="O8250" s="7">
        <f t="shared" si="1240"/>
        <v>0</v>
      </c>
      <c r="R8250" s="7"/>
      <c r="S8250" s="47">
        <f t="shared" si="1241"/>
        <v>3.1909999999999998</v>
      </c>
      <c r="T8250" s="47">
        <f t="shared" si="1242"/>
        <v>3.1909999999999998</v>
      </c>
      <c r="U8250" s="47">
        <f t="shared" si="1243"/>
        <v>125.34</v>
      </c>
      <c r="V8250" s="47">
        <f t="shared" si="1244"/>
        <v>13.47</v>
      </c>
      <c r="W8250" s="11"/>
    </row>
    <row r="8251" spans="1:23" x14ac:dyDescent="0.45">
      <c r="A8251" t="s">
        <v>8256</v>
      </c>
      <c r="B8251">
        <v>38.44</v>
      </c>
      <c r="D8251" s="1" t="str">
        <f>VartojimasGamyba!J8247</f>
        <v>2024-08-09-13</v>
      </c>
      <c r="E8251" s="7">
        <f>VartojimasGamyba!G8247</f>
        <v>0</v>
      </c>
      <c r="F8251" s="11"/>
      <c r="G8251" s="12">
        <f t="shared" si="1246"/>
        <v>4.1361111111111111</v>
      </c>
      <c r="H8251" s="12">
        <v>0</v>
      </c>
      <c r="I8251" s="12">
        <v>0</v>
      </c>
      <c r="J8251" s="12">
        <v>2.8210000000000002</v>
      </c>
      <c r="K8251" s="12"/>
      <c r="L8251" s="12">
        <f>VartojimasGamyba!H8247</f>
        <v>2.8210000000000002</v>
      </c>
      <c r="M8251" s="19">
        <f t="shared" si="1238"/>
        <v>0</v>
      </c>
      <c r="N8251" s="7">
        <f t="shared" si="1239"/>
        <v>-75.772059999999996</v>
      </c>
      <c r="O8251" s="7">
        <f t="shared" si="1240"/>
        <v>0</v>
      </c>
      <c r="R8251" s="7"/>
      <c r="S8251" s="47">
        <f t="shared" si="1241"/>
        <v>2.8210000000000002</v>
      </c>
      <c r="T8251" s="47">
        <f t="shared" si="1242"/>
        <v>2.8210000000000002</v>
      </c>
      <c r="U8251" s="47">
        <f t="shared" si="1243"/>
        <v>138.73000000000002</v>
      </c>
      <c r="V8251" s="47">
        <f t="shared" si="1244"/>
        <v>26.86</v>
      </c>
      <c r="W8251" s="11"/>
    </row>
    <row r="8252" spans="1:23" x14ac:dyDescent="0.45">
      <c r="A8252" t="s">
        <v>8257</v>
      </c>
      <c r="B8252">
        <v>7.47</v>
      </c>
      <c r="D8252" s="1" t="str">
        <f>VartojimasGamyba!J8248</f>
        <v>2024-08-09-14</v>
      </c>
      <c r="E8252" s="7">
        <f>VartojimasGamyba!G8248</f>
        <v>0</v>
      </c>
      <c r="F8252" s="11"/>
      <c r="G8252" s="12">
        <f t="shared" si="1246"/>
        <v>6.5211111111111109</v>
      </c>
      <c r="H8252" s="12">
        <v>2.3849999999999998</v>
      </c>
      <c r="I8252" s="12">
        <v>0</v>
      </c>
      <c r="J8252" s="12">
        <v>0</v>
      </c>
      <c r="K8252" s="12"/>
      <c r="L8252" s="12">
        <f>VartojimasGamyba!H8248</f>
        <v>2.3849999999999998</v>
      </c>
      <c r="M8252" s="19">
        <f t="shared" si="1238"/>
        <v>0</v>
      </c>
      <c r="N8252" s="7">
        <f t="shared" si="1239"/>
        <v>0</v>
      </c>
      <c r="O8252" s="7">
        <f t="shared" si="1240"/>
        <v>0</v>
      </c>
      <c r="R8252" s="7"/>
      <c r="S8252" s="47">
        <f t="shared" si="1241"/>
        <v>2.3849999999999998</v>
      </c>
      <c r="T8252" s="47">
        <f t="shared" si="1242"/>
        <v>2.3849999999999998</v>
      </c>
      <c r="U8252" s="47">
        <f t="shared" si="1243"/>
        <v>107.76</v>
      </c>
      <c r="V8252" s="47">
        <f t="shared" si="1244"/>
        <v>-4.1100000000000003</v>
      </c>
      <c r="W8252" s="11"/>
    </row>
    <row r="8253" spans="1:23" x14ac:dyDescent="0.45">
      <c r="A8253" t="s">
        <v>8258</v>
      </c>
      <c r="B8253">
        <v>61.72</v>
      </c>
      <c r="D8253" s="1" t="str">
        <f>VartojimasGamyba!J8249</f>
        <v>2024-08-09-15</v>
      </c>
      <c r="E8253" s="7">
        <f>VartojimasGamyba!G8249</f>
        <v>1E-3</v>
      </c>
      <c r="F8253" s="11"/>
      <c r="G8253" s="12">
        <f t="shared" si="1246"/>
        <v>6.5211111111111109</v>
      </c>
      <c r="H8253" s="12">
        <v>0</v>
      </c>
      <c r="I8253" s="12">
        <v>-2.2204460492503131E-16</v>
      </c>
      <c r="J8253" s="12">
        <v>1.1420000000000001</v>
      </c>
      <c r="K8253" s="12"/>
      <c r="L8253" s="12">
        <f>VartojimasGamyba!H8249</f>
        <v>1.143</v>
      </c>
      <c r="M8253" s="19">
        <f t="shared" si="1238"/>
        <v>0</v>
      </c>
      <c r="N8253" s="7">
        <f t="shared" si="1239"/>
        <v>-57.25988000000001</v>
      </c>
      <c r="O8253" s="7">
        <f t="shared" si="1240"/>
        <v>0</v>
      </c>
      <c r="R8253" s="7"/>
      <c r="S8253" s="47">
        <f t="shared" si="1241"/>
        <v>1.1420000000000001</v>
      </c>
      <c r="T8253" s="47">
        <f t="shared" si="1242"/>
        <v>1.1420000000000001</v>
      </c>
      <c r="U8253" s="47">
        <f t="shared" si="1243"/>
        <v>162.01</v>
      </c>
      <c r="V8253" s="47">
        <f t="shared" si="1244"/>
        <v>50.14</v>
      </c>
      <c r="W8253" s="11"/>
    </row>
    <row r="8254" spans="1:23" x14ac:dyDescent="0.45">
      <c r="A8254" t="s">
        <v>8259</v>
      </c>
      <c r="B8254">
        <v>55.85</v>
      </c>
      <c r="D8254" s="1" t="str">
        <f>VartojimasGamyba!J8250</f>
        <v>2024-08-09-16</v>
      </c>
      <c r="E8254" s="7">
        <f>VartojimasGamyba!G8250</f>
        <v>4.3999999999999997E-2</v>
      </c>
      <c r="F8254" s="11"/>
      <c r="G8254" s="12">
        <f t="shared" si="1246"/>
        <v>6.5211111111111109</v>
      </c>
      <c r="H8254" s="12">
        <v>0</v>
      </c>
      <c r="I8254" s="12">
        <v>2.7755575615628914E-16</v>
      </c>
      <c r="J8254" s="12">
        <v>0.34400000000000003</v>
      </c>
      <c r="K8254" s="12"/>
      <c r="L8254" s="12">
        <f>VartojimasGamyba!H8250</f>
        <v>0.38800000000000001</v>
      </c>
      <c r="M8254" s="19">
        <f t="shared" si="1238"/>
        <v>0</v>
      </c>
      <c r="N8254" s="7">
        <f t="shared" si="1239"/>
        <v>-15.228880000000002</v>
      </c>
      <c r="O8254" s="7">
        <f t="shared" si="1240"/>
        <v>0</v>
      </c>
      <c r="R8254" s="7"/>
      <c r="S8254" s="47">
        <f t="shared" si="1241"/>
        <v>0.34400000000000003</v>
      </c>
      <c r="T8254" s="47">
        <f t="shared" si="1242"/>
        <v>0.34400000000000003</v>
      </c>
      <c r="U8254" s="47">
        <f t="shared" si="1243"/>
        <v>156.14000000000001</v>
      </c>
      <c r="V8254" s="47">
        <f t="shared" si="1244"/>
        <v>44.27</v>
      </c>
      <c r="W8254" s="11"/>
    </row>
    <row r="8255" spans="1:23" x14ac:dyDescent="0.45">
      <c r="A8255" t="s">
        <v>8260</v>
      </c>
      <c r="B8255">
        <v>91.52</v>
      </c>
      <c r="D8255" s="1" t="str">
        <f>VartojimasGamyba!J8251</f>
        <v>2024-08-09-17</v>
      </c>
      <c r="E8255" s="7">
        <f>VartojimasGamyba!G8251</f>
        <v>0.14899999999999999</v>
      </c>
      <c r="F8255" s="11"/>
      <c r="G8255" s="12">
        <f t="shared" si="1246"/>
        <v>6.3888888888888884</v>
      </c>
      <c r="H8255" s="12">
        <v>0</v>
      </c>
      <c r="I8255" s="12">
        <v>0.13222222222222221</v>
      </c>
      <c r="J8255" s="12">
        <v>0</v>
      </c>
      <c r="K8255" s="12"/>
      <c r="L8255" s="12">
        <f>VartojimasGamyba!H8251</f>
        <v>0.03</v>
      </c>
      <c r="M8255" s="19">
        <f t="shared" si="1238"/>
        <v>0</v>
      </c>
      <c r="N8255" s="7">
        <f t="shared" si="1239"/>
        <v>0</v>
      </c>
      <c r="O8255" s="7">
        <f t="shared" si="1240"/>
        <v>0</v>
      </c>
      <c r="R8255" s="7"/>
      <c r="S8255" s="47">
        <f t="shared" si="1241"/>
        <v>0</v>
      </c>
      <c r="T8255" s="47">
        <f t="shared" si="1242"/>
        <v>0</v>
      </c>
      <c r="U8255" s="47">
        <f t="shared" si="1243"/>
        <v>191.81</v>
      </c>
      <c r="V8255" s="47">
        <f t="shared" si="1244"/>
        <v>79.94</v>
      </c>
      <c r="W8255" s="11"/>
    </row>
    <row r="8256" spans="1:23" x14ac:dyDescent="0.45">
      <c r="A8256" t="s">
        <v>8261</v>
      </c>
      <c r="B8256">
        <v>134.66999999999999</v>
      </c>
      <c r="D8256" s="1" t="str">
        <f>VartojimasGamyba!J8252</f>
        <v>2024-08-09-18</v>
      </c>
      <c r="E8256" s="7">
        <f>VartojimasGamyba!G8252</f>
        <v>0.253</v>
      </c>
      <c r="F8256" s="11"/>
      <c r="G8256" s="12">
        <f t="shared" si="1246"/>
        <v>6.1077777777777769</v>
      </c>
      <c r="H8256" s="12">
        <v>0</v>
      </c>
      <c r="I8256" s="12">
        <v>0.28111111111111114</v>
      </c>
      <c r="J8256" s="12">
        <v>0</v>
      </c>
      <c r="K8256" s="12"/>
      <c r="L8256" s="12">
        <f>VartojimasGamyba!H8252</f>
        <v>0</v>
      </c>
      <c r="M8256" s="19">
        <f t="shared" si="1238"/>
        <v>-5.5511151231257827E-17</v>
      </c>
      <c r="N8256" s="7">
        <f t="shared" si="1239"/>
        <v>-1.3042900093296338E-14</v>
      </c>
      <c r="O8256" s="7">
        <f t="shared" si="1240"/>
        <v>-1.3042900093296338E-14</v>
      </c>
      <c r="R8256" s="7"/>
      <c r="S8256" s="47">
        <f t="shared" si="1241"/>
        <v>-5.5511151231257827E-17</v>
      </c>
      <c r="T8256" s="47">
        <f t="shared" si="1242"/>
        <v>0</v>
      </c>
      <c r="U8256" s="47">
        <f t="shared" si="1243"/>
        <v>234.95999999999998</v>
      </c>
      <c r="V8256" s="47">
        <f t="shared" si="1244"/>
        <v>123.08999999999999</v>
      </c>
      <c r="W8256" s="11"/>
    </row>
    <row r="8257" spans="1:23" x14ac:dyDescent="0.45">
      <c r="A8257" t="s">
        <v>8262</v>
      </c>
      <c r="B8257">
        <v>213.84</v>
      </c>
      <c r="D8257" s="1" t="str">
        <f>VartojimasGamyba!J8253</f>
        <v>2024-08-09-19</v>
      </c>
      <c r="E8257" s="7">
        <f>VartojimasGamyba!G8253</f>
        <v>0.33800000000000002</v>
      </c>
      <c r="F8257" s="11"/>
      <c r="G8257" s="12">
        <f t="shared" si="1246"/>
        <v>5.7322222222222212</v>
      </c>
      <c r="H8257" s="12">
        <v>0</v>
      </c>
      <c r="I8257" s="12">
        <v>0.37555555555555559</v>
      </c>
      <c r="J8257" s="12">
        <v>0</v>
      </c>
      <c r="K8257" s="12"/>
      <c r="L8257" s="12">
        <f>VartojimasGamyba!H8253</f>
        <v>0</v>
      </c>
      <c r="M8257" s="19">
        <f t="shared" si="1238"/>
        <v>0</v>
      </c>
      <c r="N8257" s="7">
        <f t="shared" si="1239"/>
        <v>0</v>
      </c>
      <c r="O8257" s="7">
        <f t="shared" si="1240"/>
        <v>0</v>
      </c>
      <c r="R8257" s="7"/>
      <c r="S8257" s="47">
        <f t="shared" si="1241"/>
        <v>0</v>
      </c>
      <c r="T8257" s="47">
        <f t="shared" si="1242"/>
        <v>0</v>
      </c>
      <c r="U8257" s="47">
        <f t="shared" si="1243"/>
        <v>314.13</v>
      </c>
      <c r="V8257" s="47">
        <f t="shared" si="1244"/>
        <v>202.26</v>
      </c>
      <c r="W8257" s="11"/>
    </row>
    <row r="8258" spans="1:23" x14ac:dyDescent="0.45">
      <c r="A8258" t="s">
        <v>8263</v>
      </c>
      <c r="B8258">
        <v>141.22</v>
      </c>
      <c r="D8258" s="1" t="str">
        <f>VartojimasGamyba!J8254</f>
        <v>2024-08-09-20</v>
      </c>
      <c r="E8258" s="7">
        <f>VartojimasGamyba!G8254</f>
        <v>0.223</v>
      </c>
      <c r="F8258" s="11"/>
      <c r="G8258" s="12">
        <f t="shared" si="1246"/>
        <v>5.4844444444444438</v>
      </c>
      <c r="H8258" s="12">
        <v>0</v>
      </c>
      <c r="I8258" s="12">
        <v>0.24777777777777779</v>
      </c>
      <c r="J8258" s="12">
        <v>0</v>
      </c>
      <c r="K8258" s="12"/>
      <c r="L8258" s="12">
        <f>VartojimasGamyba!H8254</f>
        <v>0</v>
      </c>
      <c r="M8258" s="19">
        <f t="shared" si="1238"/>
        <v>0</v>
      </c>
      <c r="N8258" s="7">
        <f t="shared" si="1239"/>
        <v>0</v>
      </c>
      <c r="O8258" s="7">
        <f t="shared" si="1240"/>
        <v>0</v>
      </c>
      <c r="P8258" s="7" t="s">
        <v>8873</v>
      </c>
      <c r="R8258" s="7"/>
      <c r="S8258" s="47">
        <f t="shared" si="1241"/>
        <v>0</v>
      </c>
      <c r="T8258" s="47">
        <f t="shared" si="1242"/>
        <v>0</v>
      </c>
      <c r="U8258" s="47">
        <f t="shared" si="1243"/>
        <v>241.51</v>
      </c>
      <c r="V8258" s="47">
        <f t="shared" si="1244"/>
        <v>129.63999999999999</v>
      </c>
      <c r="W8258" s="11"/>
    </row>
    <row r="8259" spans="1:23" x14ac:dyDescent="0.45">
      <c r="A8259" t="s">
        <v>8264</v>
      </c>
      <c r="B8259">
        <v>145.62</v>
      </c>
      <c r="D8259" s="1" t="str">
        <f>VartojimasGamyba!J8255</f>
        <v>2024-08-09-21</v>
      </c>
      <c r="E8259" s="7">
        <f>VartojimasGamyba!G8255</f>
        <v>0.156</v>
      </c>
      <c r="F8259" s="11"/>
      <c r="G8259" s="12">
        <f t="shared" si="1246"/>
        <v>5.31111111111111</v>
      </c>
      <c r="H8259" s="12">
        <v>0</v>
      </c>
      <c r="I8259" s="12">
        <v>0.17333333333333334</v>
      </c>
      <c r="J8259" s="12">
        <v>0</v>
      </c>
      <c r="K8259" s="12"/>
      <c r="L8259" s="12">
        <f>VartojimasGamyba!H8255</f>
        <v>0</v>
      </c>
      <c r="M8259" s="19">
        <f t="shared" si="1238"/>
        <v>0</v>
      </c>
      <c r="N8259" s="7">
        <f t="shared" si="1239"/>
        <v>0</v>
      </c>
      <c r="O8259" s="7">
        <f t="shared" si="1240"/>
        <v>0</v>
      </c>
      <c r="P8259" s="7">
        <f>SUM(N8238:N8261)</f>
        <v>-1601.8821733333334</v>
      </c>
      <c r="R8259" s="7"/>
      <c r="S8259" s="47">
        <f t="shared" si="1241"/>
        <v>0</v>
      </c>
      <c r="T8259" s="47">
        <f t="shared" si="1242"/>
        <v>0</v>
      </c>
      <c r="U8259" s="47">
        <f t="shared" si="1243"/>
        <v>245.91000000000003</v>
      </c>
      <c r="V8259" s="47">
        <f t="shared" si="1244"/>
        <v>134.04</v>
      </c>
      <c r="W8259" s="11"/>
    </row>
    <row r="8260" spans="1:23" x14ac:dyDescent="0.45">
      <c r="A8260" t="s">
        <v>8265</v>
      </c>
      <c r="B8260">
        <v>135.56</v>
      </c>
      <c r="D8260" s="1" t="str">
        <f>VartojimasGamyba!J8256</f>
        <v>2024-08-09-22</v>
      </c>
      <c r="E8260" s="7">
        <f>VartojimasGamyba!G8256</f>
        <v>0.13400000000000001</v>
      </c>
      <c r="F8260" s="11"/>
      <c r="G8260" s="12">
        <f t="shared" si="1246"/>
        <v>5.1622222222222209</v>
      </c>
      <c r="H8260" s="12">
        <v>0</v>
      </c>
      <c r="I8260" s="12">
        <v>0.1488888888888889</v>
      </c>
      <c r="J8260" s="12">
        <v>0</v>
      </c>
      <c r="K8260" s="12"/>
      <c r="L8260" s="12">
        <f>VartojimasGamyba!H8256</f>
        <v>0</v>
      </c>
      <c r="M8260" s="19">
        <f t="shared" si="1238"/>
        <v>0</v>
      </c>
      <c r="N8260" s="7">
        <f t="shared" si="1239"/>
        <v>0</v>
      </c>
      <c r="O8260" s="7">
        <f t="shared" si="1240"/>
        <v>0</v>
      </c>
      <c r="P8260" s="7" t="s">
        <v>8872</v>
      </c>
      <c r="R8260" s="7"/>
      <c r="S8260" s="47">
        <f t="shared" si="1241"/>
        <v>0</v>
      </c>
      <c r="T8260" s="47">
        <f t="shared" si="1242"/>
        <v>0</v>
      </c>
      <c r="U8260" s="47">
        <f t="shared" si="1243"/>
        <v>235.85000000000002</v>
      </c>
      <c r="V8260" s="47">
        <f t="shared" si="1244"/>
        <v>123.98</v>
      </c>
      <c r="W8260" s="11"/>
    </row>
    <row r="8261" spans="1:23" x14ac:dyDescent="0.45">
      <c r="A8261" t="s">
        <v>8266</v>
      </c>
      <c r="B8261">
        <v>111.55</v>
      </c>
      <c r="D8261" s="1" t="str">
        <f>VartojimasGamyba!J8257</f>
        <v>2024-08-09-23</v>
      </c>
      <c r="E8261" s="7">
        <f>VartojimasGamyba!G8257</f>
        <v>0.14599999999999999</v>
      </c>
      <c r="F8261" s="11"/>
      <c r="G8261" s="12">
        <f t="shared" si="1246"/>
        <v>4.9999999999999991</v>
      </c>
      <c r="H8261" s="12">
        <v>0</v>
      </c>
      <c r="I8261" s="12">
        <v>0.16222222222222221</v>
      </c>
      <c r="J8261" s="12">
        <v>0</v>
      </c>
      <c r="K8261" s="12"/>
      <c r="L8261" s="12">
        <f>VartojimasGamyba!H8257</f>
        <v>0</v>
      </c>
      <c r="M8261" s="19">
        <f t="shared" si="1238"/>
        <v>0</v>
      </c>
      <c r="N8261" s="7">
        <f t="shared" si="1239"/>
        <v>0</v>
      </c>
      <c r="O8261" s="7">
        <f t="shared" si="1240"/>
        <v>0</v>
      </c>
      <c r="P8261" s="7">
        <f>SUM(O8238:O8261)</f>
        <v>-1.7535695118198195E-13</v>
      </c>
      <c r="Q8261" s="7">
        <f>SUMPRODUCT(B8238:B8261,E8238:E8261)+SUM(E8238:E8261)*$Z$21-SUMPRODUCT(B8238:B8261,L8238:L8261)+SUM(L8238:L8261)*ABS($Z$20)</f>
        <v>-611.76444999999944</v>
      </c>
      <c r="R8261" s="7"/>
      <c r="S8261" s="47">
        <f t="shared" si="1241"/>
        <v>0</v>
      </c>
      <c r="T8261" s="47">
        <f t="shared" si="1242"/>
        <v>0</v>
      </c>
      <c r="U8261" s="47">
        <f t="shared" si="1243"/>
        <v>211.84</v>
      </c>
      <c r="V8261" s="47">
        <f t="shared" si="1244"/>
        <v>99.97</v>
      </c>
      <c r="W8261" s="11">
        <f>IF(P8261&lt;&gt;Q8261,1,0)</f>
        <v>1</v>
      </c>
    </row>
    <row r="8262" spans="1:23" x14ac:dyDescent="0.45">
      <c r="A8262" t="s">
        <v>8267</v>
      </c>
      <c r="B8262">
        <v>90.03</v>
      </c>
      <c r="D8262" s="9" t="str">
        <f>VartojimasGamyba!J8258</f>
        <v>2024-08-10-00</v>
      </c>
      <c r="E8262" s="8">
        <f>VartojimasGamyba!G8258</f>
        <v>0.184</v>
      </c>
      <c r="F8262" s="11"/>
      <c r="G8262" s="7">
        <f>G8261+H8262-I8262</f>
        <v>4.7955555555555547</v>
      </c>
      <c r="H8262" s="7">
        <v>0</v>
      </c>
      <c r="I8262" s="7">
        <v>0.20444444444444446</v>
      </c>
      <c r="J8262" s="7">
        <v>0</v>
      </c>
      <c r="L8262" s="7">
        <f>VartojimasGamyba!H8258</f>
        <v>0</v>
      </c>
      <c r="M8262" s="15">
        <f t="shared" si="1238"/>
        <v>-2.7755575615628914E-17</v>
      </c>
      <c r="N8262" s="7">
        <f t="shared" si="1239"/>
        <v>-5.2824411511664946E-15</v>
      </c>
      <c r="O8262" s="7">
        <f t="shared" si="1240"/>
        <v>-5.2824411511664946E-15</v>
      </c>
      <c r="R8262" s="20" t="s">
        <v>8783</v>
      </c>
      <c r="S8262" s="47">
        <f t="shared" si="1241"/>
        <v>-2.7755575615628914E-17</v>
      </c>
      <c r="T8262" s="47">
        <f t="shared" si="1242"/>
        <v>0</v>
      </c>
      <c r="U8262" s="47">
        <f t="shared" si="1243"/>
        <v>190.32</v>
      </c>
      <c r="V8262" s="47">
        <f t="shared" si="1244"/>
        <v>78.45</v>
      </c>
      <c r="W8262" s="11"/>
    </row>
    <row r="8263" spans="1:23" x14ac:dyDescent="0.45">
      <c r="A8263" t="s">
        <v>8268</v>
      </c>
      <c r="B8263">
        <v>73.77</v>
      </c>
      <c r="D8263" s="9" t="str">
        <f>VartojimasGamyba!J8259</f>
        <v>2024-08-10-01</v>
      </c>
      <c r="E8263" s="8">
        <f>VartojimasGamyba!G8259</f>
        <v>0.18</v>
      </c>
      <c r="F8263" s="11"/>
      <c r="G8263" s="7">
        <f t="shared" ref="G8263:G8285" si="1247">G8262+H8263-I8263</f>
        <v>3.6155555555555523</v>
      </c>
      <c r="H8263" s="7">
        <v>8.8199999999999985</v>
      </c>
      <c r="I8263" s="7">
        <v>10</v>
      </c>
      <c r="J8263" s="7">
        <v>0</v>
      </c>
      <c r="L8263" s="7">
        <f>VartojimasGamyba!H8259</f>
        <v>0</v>
      </c>
      <c r="M8263" s="15">
        <f t="shared" ref="M8263:M8326" si="1248">E8263+H8263-I8263*$J$2+J8263-L8263</f>
        <v>-1.7763568394002505E-15</v>
      </c>
      <c r="N8263" s="7">
        <f t="shared" ref="N8263:N8326" si="1249">M8263*U8263-J8263*V8263</f>
        <v>-3.091926714660076E-13</v>
      </c>
      <c r="O8263" s="7">
        <f t="shared" ref="O8263:O8326" si="1250">(M8263)*(B8263+$Z$21)</f>
        <v>-3.091926714660076E-13</v>
      </c>
      <c r="R8263" s="7"/>
      <c r="S8263" s="47">
        <f t="shared" ref="S8263:S8326" si="1251">M8263+IF((L8263-E8263)&gt;0,(L8263-E8263),0)</f>
        <v>-1.7763568394002505E-15</v>
      </c>
      <c r="T8263" s="47">
        <f t="shared" ref="T8263:T8326" si="1252">IF(L8263-E8263&lt;0,0,L8263-E8263)</f>
        <v>0</v>
      </c>
      <c r="U8263" s="47">
        <f t="shared" ref="U8263:U8326" si="1253">B8263+$Z$21</f>
        <v>174.06</v>
      </c>
      <c r="V8263" s="47">
        <f t="shared" ref="V8263:V8326" si="1254">B8263+$Z$20</f>
        <v>62.19</v>
      </c>
      <c r="W8263" s="11"/>
    </row>
    <row r="8264" spans="1:23" x14ac:dyDescent="0.45">
      <c r="A8264" t="s">
        <v>8269</v>
      </c>
      <c r="B8264">
        <v>91.34</v>
      </c>
      <c r="D8264" s="9" t="str">
        <f>VartojimasGamyba!J8260</f>
        <v>2024-08-10-02</v>
      </c>
      <c r="E8264" s="8">
        <f>VartojimasGamyba!G8260</f>
        <v>0.23899999999999999</v>
      </c>
      <c r="F8264" s="11"/>
      <c r="G8264" s="7">
        <f t="shared" si="1247"/>
        <v>2.3765555555555533</v>
      </c>
      <c r="H8264" s="7">
        <v>8.761000000000001</v>
      </c>
      <c r="I8264" s="7">
        <v>10</v>
      </c>
      <c r="J8264" s="7">
        <v>0</v>
      </c>
      <c r="L8264" s="7">
        <f>VartojimasGamyba!H8260</f>
        <v>0</v>
      </c>
      <c r="M8264" s="15">
        <f t="shared" si="1248"/>
        <v>1.7763568394002505E-15</v>
      </c>
      <c r="N8264" s="7">
        <f t="shared" si="1249"/>
        <v>3.4040326113426999E-13</v>
      </c>
      <c r="O8264" s="7">
        <f t="shared" si="1250"/>
        <v>3.4040326113426999E-13</v>
      </c>
      <c r="R8264" s="7"/>
      <c r="S8264" s="47">
        <f t="shared" si="1251"/>
        <v>1.7763568394002505E-15</v>
      </c>
      <c r="T8264" s="47">
        <f t="shared" si="1252"/>
        <v>0</v>
      </c>
      <c r="U8264" s="47">
        <f t="shared" si="1253"/>
        <v>191.63</v>
      </c>
      <c r="V8264" s="47">
        <f t="shared" si="1254"/>
        <v>79.760000000000005</v>
      </c>
      <c r="W8264" s="11"/>
    </row>
    <row r="8265" spans="1:23" x14ac:dyDescent="0.45">
      <c r="A8265" t="s">
        <v>8270</v>
      </c>
      <c r="B8265">
        <v>90.32</v>
      </c>
      <c r="D8265" s="9" t="str">
        <f>VartojimasGamyba!J8261</f>
        <v>2024-08-10-03</v>
      </c>
      <c r="E8265" s="8">
        <f>VartojimasGamyba!G8261</f>
        <v>0.182</v>
      </c>
      <c r="F8265" s="11"/>
      <c r="G8265" s="7">
        <f t="shared" si="1247"/>
        <v>2.0054444444444375</v>
      </c>
      <c r="H8265" s="7">
        <v>1.630000000000047</v>
      </c>
      <c r="I8265" s="7">
        <v>2.0011111111111628</v>
      </c>
      <c r="J8265" s="7">
        <v>0</v>
      </c>
      <c r="L8265" s="7">
        <f>VartojimasGamyba!H8261</f>
        <v>1.0999999999999999E-2</v>
      </c>
      <c r="M8265" s="15">
        <f t="shared" si="1248"/>
        <v>3.434752482434078E-16</v>
      </c>
      <c r="N8265" s="7">
        <f t="shared" si="1249"/>
        <v>6.5469817067675972E-14</v>
      </c>
      <c r="O8265" s="7">
        <f t="shared" si="1250"/>
        <v>6.5469817067675972E-14</v>
      </c>
      <c r="R8265" s="7"/>
      <c r="S8265" s="47">
        <f t="shared" si="1251"/>
        <v>3.434752482434078E-16</v>
      </c>
      <c r="T8265" s="47">
        <f t="shared" si="1252"/>
        <v>0</v>
      </c>
      <c r="U8265" s="47">
        <f t="shared" si="1253"/>
        <v>190.61</v>
      </c>
      <c r="V8265" s="47">
        <f t="shared" si="1254"/>
        <v>78.739999999999995</v>
      </c>
      <c r="W8265" s="11"/>
    </row>
    <row r="8266" spans="1:23" x14ac:dyDescent="0.45">
      <c r="A8266" t="s">
        <v>8271</v>
      </c>
      <c r="B8266">
        <v>88.26</v>
      </c>
      <c r="D8266" s="9" t="str">
        <f>VartojimasGamyba!J8262</f>
        <v>2024-08-10-04</v>
      </c>
      <c r="E8266" s="8">
        <f>VartojimasGamyba!G8262</f>
        <v>9.8000000000000004E-2</v>
      </c>
      <c r="F8266" s="11"/>
      <c r="G8266" s="7">
        <f t="shared" si="1247"/>
        <v>2.0054444444444375</v>
      </c>
      <c r="H8266" s="7">
        <v>2.7755575615628914E-17</v>
      </c>
      <c r="I8266" s="7">
        <v>0</v>
      </c>
      <c r="J8266" s="7">
        <v>0.127</v>
      </c>
      <c r="L8266" s="7">
        <f>VartojimasGamyba!H8262</f>
        <v>0.22500000000000001</v>
      </c>
      <c r="M8266" s="15">
        <f t="shared" si="1248"/>
        <v>0</v>
      </c>
      <c r="N8266" s="7">
        <f t="shared" si="1249"/>
        <v>-9.7383600000000001</v>
      </c>
      <c r="O8266" s="7">
        <f t="shared" si="1250"/>
        <v>0</v>
      </c>
      <c r="R8266" s="7"/>
      <c r="S8266" s="47">
        <f t="shared" si="1251"/>
        <v>0.127</v>
      </c>
      <c r="T8266" s="47">
        <f t="shared" si="1252"/>
        <v>0.127</v>
      </c>
      <c r="U8266" s="47">
        <f t="shared" si="1253"/>
        <v>188.55</v>
      </c>
      <c r="V8266" s="47">
        <f t="shared" si="1254"/>
        <v>76.680000000000007</v>
      </c>
      <c r="W8266" s="11"/>
    </row>
    <row r="8267" spans="1:23" x14ac:dyDescent="0.45">
      <c r="A8267" t="s">
        <v>8272</v>
      </c>
      <c r="B8267">
        <v>88.17</v>
      </c>
      <c r="D8267" s="9" t="str">
        <f>VartojimasGamyba!J8263</f>
        <v>2024-08-10-05</v>
      </c>
      <c r="E8267" s="8">
        <f>VartojimasGamyba!G8263</f>
        <v>0.10100000000000001</v>
      </c>
      <c r="F8267" s="11"/>
      <c r="G8267" s="7">
        <f t="shared" si="1247"/>
        <v>2.0054444444444375</v>
      </c>
      <c r="H8267" s="7">
        <v>0</v>
      </c>
      <c r="I8267" s="7">
        <v>0</v>
      </c>
      <c r="J8267" s="7">
        <v>0.39400000000000002</v>
      </c>
      <c r="L8267" s="7">
        <f>VartojimasGamyba!H8263</f>
        <v>0.495</v>
      </c>
      <c r="M8267" s="15">
        <f t="shared" si="1248"/>
        <v>0</v>
      </c>
      <c r="N8267" s="7">
        <f t="shared" si="1249"/>
        <v>-30.176460000000002</v>
      </c>
      <c r="O8267" s="7">
        <f t="shared" si="1250"/>
        <v>0</v>
      </c>
      <c r="R8267" s="7"/>
      <c r="S8267" s="47">
        <f t="shared" si="1251"/>
        <v>0.39400000000000002</v>
      </c>
      <c r="T8267" s="47">
        <f t="shared" si="1252"/>
        <v>0.39400000000000002</v>
      </c>
      <c r="U8267" s="47">
        <f t="shared" si="1253"/>
        <v>188.46</v>
      </c>
      <c r="V8267" s="47">
        <f t="shared" si="1254"/>
        <v>76.59</v>
      </c>
      <c r="W8267" s="11"/>
    </row>
    <row r="8268" spans="1:23" x14ac:dyDescent="0.45">
      <c r="A8268" t="s">
        <v>8273</v>
      </c>
      <c r="B8268">
        <v>90.88</v>
      </c>
      <c r="D8268" s="9" t="str">
        <f>VartojimasGamyba!J8264</f>
        <v>2024-08-10-06</v>
      </c>
      <c r="E8268" s="8">
        <f>VartojimasGamyba!G8264</f>
        <v>0</v>
      </c>
      <c r="F8268" s="11"/>
      <c r="G8268" s="7">
        <f t="shared" si="1247"/>
        <v>1.0054444444444375</v>
      </c>
      <c r="H8268" s="7">
        <v>9</v>
      </c>
      <c r="I8268" s="7">
        <v>10</v>
      </c>
      <c r="J8268" s="7">
        <v>1.0209999999999999</v>
      </c>
      <c r="L8268" s="7">
        <f>VartojimasGamyba!H8264</f>
        <v>1.0209999999999999</v>
      </c>
      <c r="M8268" s="15">
        <f t="shared" si="1248"/>
        <v>0</v>
      </c>
      <c r="N8268" s="7">
        <f t="shared" si="1249"/>
        <v>-80.965299999999985</v>
      </c>
      <c r="O8268" s="7">
        <f t="shared" si="1250"/>
        <v>0</v>
      </c>
      <c r="R8268" s="7"/>
      <c r="S8268" s="47">
        <f t="shared" si="1251"/>
        <v>1.0209999999999999</v>
      </c>
      <c r="T8268" s="47">
        <f t="shared" si="1252"/>
        <v>1.0209999999999999</v>
      </c>
      <c r="U8268" s="47">
        <f t="shared" si="1253"/>
        <v>191.17000000000002</v>
      </c>
      <c r="V8268" s="47">
        <f t="shared" si="1254"/>
        <v>79.3</v>
      </c>
      <c r="W8268" s="11"/>
    </row>
    <row r="8269" spans="1:23" x14ac:dyDescent="0.45">
      <c r="A8269" t="s">
        <v>8274</v>
      </c>
      <c r="B8269">
        <v>93.18</v>
      </c>
      <c r="D8269" s="9" t="str">
        <f>VartojimasGamyba!J8265</f>
        <v>2024-08-10-07</v>
      </c>
      <c r="E8269" s="8">
        <f>VartojimasGamyba!G8265</f>
        <v>0</v>
      </c>
      <c r="F8269" s="11"/>
      <c r="G8269" s="7">
        <f t="shared" si="1247"/>
        <v>1.0054444444444377</v>
      </c>
      <c r="H8269" s="7">
        <v>0</v>
      </c>
      <c r="I8269" s="7">
        <v>-2.2204460492503131E-16</v>
      </c>
      <c r="J8269" s="7">
        <v>1.3680000000000001</v>
      </c>
      <c r="L8269" s="7">
        <f>VartojimasGamyba!H8265</f>
        <v>1.3680000000000001</v>
      </c>
      <c r="M8269" s="15">
        <f t="shared" si="1248"/>
        <v>0</v>
      </c>
      <c r="N8269" s="7">
        <f t="shared" si="1249"/>
        <v>-111.62880000000003</v>
      </c>
      <c r="O8269" s="7">
        <f t="shared" si="1250"/>
        <v>0</v>
      </c>
      <c r="R8269" s="7"/>
      <c r="S8269" s="47">
        <f t="shared" si="1251"/>
        <v>1.3680000000000001</v>
      </c>
      <c r="T8269" s="47">
        <f t="shared" si="1252"/>
        <v>1.3680000000000001</v>
      </c>
      <c r="U8269" s="47">
        <f t="shared" si="1253"/>
        <v>193.47000000000003</v>
      </c>
      <c r="V8269" s="47">
        <f t="shared" si="1254"/>
        <v>81.600000000000009</v>
      </c>
      <c r="W8269" s="11"/>
    </row>
    <row r="8270" spans="1:23" x14ac:dyDescent="0.45">
      <c r="A8270" t="s">
        <v>8275</v>
      </c>
      <c r="B8270">
        <v>79.510000000000005</v>
      </c>
      <c r="D8270" s="9" t="str">
        <f>VartojimasGamyba!J8266</f>
        <v>2024-08-10-08</v>
      </c>
      <c r="E8270" s="8">
        <f>VartojimasGamyba!G8266</f>
        <v>0</v>
      </c>
      <c r="F8270" s="11"/>
      <c r="G8270" s="7">
        <f t="shared" si="1247"/>
        <v>5.4444444444374795E-3</v>
      </c>
      <c r="H8270" s="7">
        <v>9</v>
      </c>
      <c r="I8270" s="7">
        <v>10</v>
      </c>
      <c r="J8270" s="7">
        <v>3.1760000000000002</v>
      </c>
      <c r="L8270" s="7">
        <f>VartojimasGamyba!H8266</f>
        <v>3.1760000000000002</v>
      </c>
      <c r="M8270" s="15">
        <f t="shared" si="1248"/>
        <v>0</v>
      </c>
      <c r="N8270" s="7">
        <f t="shared" si="1249"/>
        <v>-215.74568000000002</v>
      </c>
      <c r="O8270" s="7">
        <f t="shared" si="1250"/>
        <v>0</v>
      </c>
      <c r="R8270" s="7"/>
      <c r="S8270" s="47">
        <f t="shared" si="1251"/>
        <v>3.1760000000000002</v>
      </c>
      <c r="T8270" s="47">
        <f t="shared" si="1252"/>
        <v>3.1760000000000002</v>
      </c>
      <c r="U8270" s="47">
        <f t="shared" si="1253"/>
        <v>179.8</v>
      </c>
      <c r="V8270" s="47">
        <f t="shared" si="1254"/>
        <v>67.930000000000007</v>
      </c>
      <c r="W8270" s="11"/>
    </row>
    <row r="8271" spans="1:23" x14ac:dyDescent="0.45">
      <c r="A8271" t="s">
        <v>8276</v>
      </c>
      <c r="B8271">
        <v>32.090000000000003</v>
      </c>
      <c r="D8271" s="9" t="str">
        <f>VartojimasGamyba!J8267</f>
        <v>2024-08-10-09</v>
      </c>
      <c r="E8271" s="8">
        <f>VartojimasGamyba!G8267</f>
        <v>1.7000000000000001E-2</v>
      </c>
      <c r="F8271" s="11"/>
      <c r="G8271" s="7">
        <f t="shared" si="1247"/>
        <v>5.4444444444374795E-3</v>
      </c>
      <c r="H8271" s="7">
        <v>0</v>
      </c>
      <c r="I8271" s="7">
        <v>0</v>
      </c>
      <c r="J8271" s="7">
        <v>3.1440000000000001</v>
      </c>
      <c r="L8271" s="7">
        <f>VartojimasGamyba!H8267</f>
        <v>3.161</v>
      </c>
      <c r="M8271" s="15">
        <f t="shared" si="1248"/>
        <v>0</v>
      </c>
      <c r="N8271" s="7">
        <f t="shared" si="1249"/>
        <v>-64.483440000000016</v>
      </c>
      <c r="O8271" s="7">
        <f t="shared" si="1250"/>
        <v>0</v>
      </c>
      <c r="R8271" s="7"/>
      <c r="S8271" s="47">
        <f t="shared" si="1251"/>
        <v>3.1440000000000001</v>
      </c>
      <c r="T8271" s="47">
        <f t="shared" si="1252"/>
        <v>3.1440000000000001</v>
      </c>
      <c r="U8271" s="47">
        <f t="shared" si="1253"/>
        <v>132.38</v>
      </c>
      <c r="V8271" s="47">
        <f t="shared" si="1254"/>
        <v>20.510000000000005</v>
      </c>
      <c r="W8271" s="11"/>
    </row>
    <row r="8272" spans="1:23" x14ac:dyDescent="0.45">
      <c r="A8272" t="s">
        <v>8277</v>
      </c>
      <c r="B8272">
        <v>-0.28000000000000003</v>
      </c>
      <c r="D8272" s="9" t="str">
        <f>VartojimasGamyba!J8268</f>
        <v>2024-08-10-10</v>
      </c>
      <c r="E8272" s="8">
        <f>VartojimasGamyba!G8268</f>
        <v>0.17100000000000001</v>
      </c>
      <c r="F8272" s="11"/>
      <c r="G8272" s="7">
        <f t="shared" si="1247"/>
        <v>3.185444444444439</v>
      </c>
      <c r="H8272" s="7">
        <v>3.1800000000000015</v>
      </c>
      <c r="I8272" s="7">
        <v>0</v>
      </c>
      <c r="J8272" s="7">
        <v>0</v>
      </c>
      <c r="L8272" s="7">
        <f>VartojimasGamyba!H8268</f>
        <v>3.351</v>
      </c>
      <c r="M8272" s="15">
        <f t="shared" si="1248"/>
        <v>0</v>
      </c>
      <c r="N8272" s="7">
        <f t="shared" si="1249"/>
        <v>0</v>
      </c>
      <c r="O8272" s="7">
        <f t="shared" si="1250"/>
        <v>0</v>
      </c>
      <c r="R8272" s="7"/>
      <c r="S8272" s="47">
        <f t="shared" si="1251"/>
        <v>3.18</v>
      </c>
      <c r="T8272" s="47">
        <f t="shared" si="1252"/>
        <v>3.18</v>
      </c>
      <c r="U8272" s="47">
        <f t="shared" si="1253"/>
        <v>100.01</v>
      </c>
      <c r="V8272" s="47">
        <f t="shared" si="1254"/>
        <v>-11.86</v>
      </c>
      <c r="W8272" s="11"/>
    </row>
    <row r="8273" spans="1:23" x14ac:dyDescent="0.45">
      <c r="A8273" t="s">
        <v>8278</v>
      </c>
      <c r="B8273">
        <v>-3</v>
      </c>
      <c r="D8273" s="9" t="str">
        <f>VartojimasGamyba!J8269</f>
        <v>2024-08-10-11</v>
      </c>
      <c r="E8273" s="8">
        <f>VartojimasGamyba!G8269</f>
        <v>0.153</v>
      </c>
      <c r="F8273" s="11"/>
      <c r="G8273" s="7">
        <f t="shared" si="1247"/>
        <v>6.3434444444444384</v>
      </c>
      <c r="H8273" s="7">
        <v>3.1579999999999999</v>
      </c>
      <c r="I8273" s="7">
        <v>0</v>
      </c>
      <c r="J8273" s="7">
        <v>0</v>
      </c>
      <c r="L8273" s="7">
        <f>VartojimasGamyba!H8269</f>
        <v>3.3109999999999999</v>
      </c>
      <c r="M8273" s="15">
        <f t="shared" si="1248"/>
        <v>0</v>
      </c>
      <c r="N8273" s="7">
        <f t="shared" si="1249"/>
        <v>0</v>
      </c>
      <c r="O8273" s="7">
        <f t="shared" si="1250"/>
        <v>0</v>
      </c>
      <c r="R8273" s="7"/>
      <c r="S8273" s="47">
        <f t="shared" si="1251"/>
        <v>3.1579999999999999</v>
      </c>
      <c r="T8273" s="47">
        <f t="shared" si="1252"/>
        <v>3.1579999999999999</v>
      </c>
      <c r="U8273" s="47">
        <f t="shared" si="1253"/>
        <v>97.29</v>
      </c>
      <c r="V8273" s="47">
        <f t="shared" si="1254"/>
        <v>-14.58</v>
      </c>
      <c r="W8273" s="11"/>
    </row>
    <row r="8274" spans="1:23" x14ac:dyDescent="0.45">
      <c r="A8274" t="s">
        <v>8279</v>
      </c>
      <c r="B8274">
        <v>-10</v>
      </c>
      <c r="D8274" s="9" t="str">
        <f>VartojimasGamyba!J8270</f>
        <v>2024-08-10-12</v>
      </c>
      <c r="E8274" s="8">
        <f>VartojimasGamyba!G8270</f>
        <v>0</v>
      </c>
      <c r="F8274" s="11"/>
      <c r="G8274" s="7">
        <f t="shared" si="1247"/>
        <v>8.8894444444444378</v>
      </c>
      <c r="H8274" s="7">
        <v>2.5459999999999994</v>
      </c>
      <c r="I8274" s="7">
        <v>0</v>
      </c>
      <c r="J8274" s="7">
        <v>0</v>
      </c>
      <c r="L8274" s="7">
        <f>VartojimasGamyba!H8270</f>
        <v>2.5459999999999998</v>
      </c>
      <c r="M8274" s="15">
        <f t="shared" si="1248"/>
        <v>0</v>
      </c>
      <c r="N8274" s="7">
        <f t="shared" si="1249"/>
        <v>0</v>
      </c>
      <c r="O8274" s="7">
        <f t="shared" si="1250"/>
        <v>0</v>
      </c>
      <c r="R8274" s="7"/>
      <c r="S8274" s="47">
        <f t="shared" si="1251"/>
        <v>2.5459999999999998</v>
      </c>
      <c r="T8274" s="47">
        <f t="shared" si="1252"/>
        <v>2.5459999999999998</v>
      </c>
      <c r="U8274" s="47">
        <f t="shared" si="1253"/>
        <v>90.29</v>
      </c>
      <c r="V8274" s="47">
        <f t="shared" si="1254"/>
        <v>-21.58</v>
      </c>
      <c r="W8274" s="11"/>
    </row>
    <row r="8275" spans="1:23" x14ac:dyDescent="0.45">
      <c r="A8275" t="s">
        <v>8280</v>
      </c>
      <c r="B8275">
        <v>-10.01</v>
      </c>
      <c r="D8275" s="9" t="str">
        <f>VartojimasGamyba!J8271</f>
        <v>2024-08-10-13</v>
      </c>
      <c r="E8275" s="8">
        <f>VartojimasGamyba!G8271</f>
        <v>7.0000000000000001E-3</v>
      </c>
      <c r="F8275" s="11"/>
      <c r="G8275" s="7">
        <f t="shared" si="1247"/>
        <v>10.194999999999997</v>
      </c>
      <c r="H8275" s="7">
        <v>10</v>
      </c>
      <c r="I8275" s="7">
        <v>8.6944444444444393</v>
      </c>
      <c r="J8275" s="7">
        <v>0</v>
      </c>
      <c r="L8275" s="7">
        <f>VartojimasGamyba!H8271</f>
        <v>2.1819999999999999</v>
      </c>
      <c r="M8275" s="15">
        <f t="shared" si="1248"/>
        <v>3.9968028886505635E-15</v>
      </c>
      <c r="N8275" s="7">
        <f t="shared" si="1249"/>
        <v>3.6083136478737287E-13</v>
      </c>
      <c r="O8275" s="7">
        <f t="shared" si="1250"/>
        <v>3.6083136478737287E-13</v>
      </c>
      <c r="R8275" s="7"/>
      <c r="S8275" s="47">
        <f t="shared" si="1251"/>
        <v>2.1750000000000038</v>
      </c>
      <c r="T8275" s="47">
        <f t="shared" si="1252"/>
        <v>2.1749999999999998</v>
      </c>
      <c r="U8275" s="47">
        <f t="shared" si="1253"/>
        <v>90.28</v>
      </c>
      <c r="V8275" s="47">
        <f t="shared" si="1254"/>
        <v>-21.59</v>
      </c>
      <c r="W8275" s="11"/>
    </row>
    <row r="8276" spans="1:23" x14ac:dyDescent="0.45">
      <c r="A8276" t="s">
        <v>8281</v>
      </c>
      <c r="B8276">
        <v>-10</v>
      </c>
      <c r="D8276" s="9" t="str">
        <f>VartojimasGamyba!J8272</f>
        <v>2024-08-10-14</v>
      </c>
      <c r="E8276" s="8">
        <f>VartojimasGamyba!G8272</f>
        <v>7.2999999999999995E-2</v>
      </c>
      <c r="F8276" s="11"/>
      <c r="G8276" s="7">
        <f t="shared" si="1247"/>
        <v>12.573999999999996</v>
      </c>
      <c r="H8276" s="7">
        <v>2.379</v>
      </c>
      <c r="I8276" s="7">
        <v>0</v>
      </c>
      <c r="J8276" s="7">
        <v>0</v>
      </c>
      <c r="L8276" s="7">
        <f>VartojimasGamyba!H8272</f>
        <v>2.452</v>
      </c>
      <c r="M8276" s="15">
        <f t="shared" si="1248"/>
        <v>0</v>
      </c>
      <c r="N8276" s="7">
        <f t="shared" si="1249"/>
        <v>0</v>
      </c>
      <c r="O8276" s="7">
        <f t="shared" si="1250"/>
        <v>0</v>
      </c>
      <c r="R8276" s="7"/>
      <c r="S8276" s="47">
        <f t="shared" si="1251"/>
        <v>2.379</v>
      </c>
      <c r="T8276" s="47">
        <f t="shared" si="1252"/>
        <v>2.379</v>
      </c>
      <c r="U8276" s="47">
        <f t="shared" si="1253"/>
        <v>90.29</v>
      </c>
      <c r="V8276" s="47">
        <f t="shared" si="1254"/>
        <v>-21.58</v>
      </c>
      <c r="W8276" s="11"/>
    </row>
    <row r="8277" spans="1:23" x14ac:dyDescent="0.45">
      <c r="A8277" t="s">
        <v>8282</v>
      </c>
      <c r="B8277">
        <v>-9.92</v>
      </c>
      <c r="D8277" s="9" t="str">
        <f>VartojimasGamyba!J8273</f>
        <v>2024-08-10-15</v>
      </c>
      <c r="E8277" s="8">
        <f>VartojimasGamyba!G8273</f>
        <v>0.438</v>
      </c>
      <c r="F8277" s="11"/>
      <c r="G8277" s="7">
        <f t="shared" si="1247"/>
        <v>13.477999999999996</v>
      </c>
      <c r="H8277" s="7">
        <v>0.90400000000000014</v>
      </c>
      <c r="I8277" s="7">
        <v>0</v>
      </c>
      <c r="J8277" s="7">
        <v>0</v>
      </c>
      <c r="L8277" s="7">
        <f>VartojimasGamyba!H8273</f>
        <v>1.3420000000000001</v>
      </c>
      <c r="M8277" s="15">
        <f t="shared" si="1248"/>
        <v>0</v>
      </c>
      <c r="N8277" s="7">
        <f t="shared" si="1249"/>
        <v>0</v>
      </c>
      <c r="O8277" s="7">
        <f t="shared" si="1250"/>
        <v>0</v>
      </c>
      <c r="R8277" s="7"/>
      <c r="S8277" s="47">
        <f t="shared" si="1251"/>
        <v>0.90400000000000014</v>
      </c>
      <c r="T8277" s="47">
        <f t="shared" si="1252"/>
        <v>0.90400000000000014</v>
      </c>
      <c r="U8277" s="47">
        <f t="shared" si="1253"/>
        <v>90.37</v>
      </c>
      <c r="V8277" s="47">
        <f t="shared" si="1254"/>
        <v>-21.5</v>
      </c>
      <c r="W8277" s="11"/>
    </row>
    <row r="8278" spans="1:23" x14ac:dyDescent="0.45">
      <c r="A8278" t="s">
        <v>8283</v>
      </c>
      <c r="B8278">
        <v>-10.01</v>
      </c>
      <c r="D8278" s="9" t="str">
        <f>VartojimasGamyba!J8274</f>
        <v>2024-08-10-16</v>
      </c>
      <c r="E8278" s="8">
        <f>VartojimasGamyba!G8274</f>
        <v>1.9E-2</v>
      </c>
      <c r="F8278" s="11"/>
      <c r="G8278" s="7">
        <f t="shared" si="1247"/>
        <v>13.804999999999996</v>
      </c>
      <c r="H8278" s="7">
        <v>0.32700000000000001</v>
      </c>
      <c r="I8278" s="7">
        <v>0</v>
      </c>
      <c r="J8278" s="7">
        <v>0</v>
      </c>
      <c r="L8278" s="7">
        <f>VartojimasGamyba!H8274</f>
        <v>0.34599999999999997</v>
      </c>
      <c r="M8278" s="15">
        <f t="shared" si="1248"/>
        <v>0</v>
      </c>
      <c r="N8278" s="7">
        <f t="shared" si="1249"/>
        <v>0</v>
      </c>
      <c r="O8278" s="7">
        <f t="shared" si="1250"/>
        <v>0</v>
      </c>
      <c r="R8278" s="7"/>
      <c r="S8278" s="47">
        <f t="shared" si="1251"/>
        <v>0.32699999999999996</v>
      </c>
      <c r="T8278" s="47">
        <f t="shared" si="1252"/>
        <v>0.32699999999999996</v>
      </c>
      <c r="U8278" s="47">
        <f t="shared" si="1253"/>
        <v>90.28</v>
      </c>
      <c r="V8278" s="47">
        <f t="shared" si="1254"/>
        <v>-21.59</v>
      </c>
      <c r="W8278" s="11"/>
    </row>
    <row r="8279" spans="1:23" x14ac:dyDescent="0.45">
      <c r="A8279" t="s">
        <v>8284</v>
      </c>
      <c r="B8279">
        <v>-6.09</v>
      </c>
      <c r="D8279" s="9" t="str">
        <f>VartojimasGamyba!J8275</f>
        <v>2024-08-10-17</v>
      </c>
      <c r="E8279" s="8">
        <f>VartojimasGamyba!G8275</f>
        <v>0.20499999999999999</v>
      </c>
      <c r="F8279" s="11"/>
      <c r="G8279" s="7">
        <f t="shared" si="1247"/>
        <v>12.637999999999995</v>
      </c>
      <c r="H8279" s="7">
        <v>8.8329999999999984</v>
      </c>
      <c r="I8279" s="7">
        <v>10</v>
      </c>
      <c r="J8279" s="7">
        <v>0</v>
      </c>
      <c r="L8279" s="7">
        <f>VartojimasGamyba!H8275</f>
        <v>3.7999999999999999E-2</v>
      </c>
      <c r="M8279" s="15">
        <f t="shared" si="1248"/>
        <v>-1.519617764955683E-15</v>
      </c>
      <c r="N8279" s="7">
        <f t="shared" si="1249"/>
        <v>-1.4314799345882533E-13</v>
      </c>
      <c r="O8279" s="7">
        <f t="shared" si="1250"/>
        <v>-1.4314799345882533E-13</v>
      </c>
      <c r="R8279" s="7"/>
      <c r="S8279" s="47">
        <f t="shared" si="1251"/>
        <v>-1.519617764955683E-15</v>
      </c>
      <c r="T8279" s="47">
        <f t="shared" si="1252"/>
        <v>0</v>
      </c>
      <c r="U8279" s="47">
        <f t="shared" si="1253"/>
        <v>94.2</v>
      </c>
      <c r="V8279" s="47">
        <f t="shared" si="1254"/>
        <v>-17.670000000000002</v>
      </c>
      <c r="W8279" s="11"/>
    </row>
    <row r="8280" spans="1:23" x14ac:dyDescent="0.45">
      <c r="A8280" t="s">
        <v>8285</v>
      </c>
      <c r="B8280">
        <v>0</v>
      </c>
      <c r="D8280" s="9" t="str">
        <f>VartojimasGamyba!J8276</f>
        <v>2024-08-10-18</v>
      </c>
      <c r="E8280" s="8">
        <f>VartojimasGamyba!G8276</f>
        <v>0.29699999999999999</v>
      </c>
      <c r="F8280" s="11"/>
      <c r="G8280" s="7">
        <f t="shared" si="1247"/>
        <v>11.34099999999999</v>
      </c>
      <c r="H8280" s="7">
        <v>8.7029999999999959</v>
      </c>
      <c r="I8280" s="7">
        <v>10</v>
      </c>
      <c r="J8280" s="7">
        <v>0</v>
      </c>
      <c r="L8280" s="7">
        <f>VartojimasGamyba!H8276</f>
        <v>0</v>
      </c>
      <c r="M8280" s="15">
        <f t="shared" si="1248"/>
        <v>-3.5527136788005009E-15</v>
      </c>
      <c r="N8280" s="7">
        <f t="shared" si="1249"/>
        <v>-3.5630165484690226E-13</v>
      </c>
      <c r="O8280" s="7">
        <f t="shared" si="1250"/>
        <v>-3.5630165484690226E-13</v>
      </c>
      <c r="R8280" s="7"/>
      <c r="S8280" s="47">
        <f t="shared" si="1251"/>
        <v>-3.5527136788005009E-15</v>
      </c>
      <c r="T8280" s="47">
        <f t="shared" si="1252"/>
        <v>0</v>
      </c>
      <c r="U8280" s="47">
        <f t="shared" si="1253"/>
        <v>100.29</v>
      </c>
      <c r="V8280" s="47">
        <f t="shared" si="1254"/>
        <v>-11.58</v>
      </c>
      <c r="W8280" s="11"/>
    </row>
    <row r="8281" spans="1:23" x14ac:dyDescent="0.45">
      <c r="A8281" t="s">
        <v>8286</v>
      </c>
      <c r="B8281">
        <v>35.17</v>
      </c>
      <c r="D8281" s="9" t="str">
        <f>VartojimasGamyba!J8277</f>
        <v>2024-08-10-19</v>
      </c>
      <c r="E8281" s="8">
        <f>VartojimasGamyba!G8277</f>
        <v>0.32800000000000001</v>
      </c>
      <c r="F8281" s="11"/>
      <c r="G8281" s="7">
        <f t="shared" si="1247"/>
        <v>10.012999999999991</v>
      </c>
      <c r="H8281" s="7">
        <v>8.6719999999999988</v>
      </c>
      <c r="I8281" s="7">
        <v>10</v>
      </c>
      <c r="J8281" s="7">
        <v>0</v>
      </c>
      <c r="L8281" s="7">
        <f>VartojimasGamyba!H8277</f>
        <v>0</v>
      </c>
      <c r="M8281" s="15">
        <f t="shared" si="1248"/>
        <v>-1.7763568394002505E-15</v>
      </c>
      <c r="N8281" s="7">
        <f t="shared" si="1249"/>
        <v>-2.4062529746515794E-13</v>
      </c>
      <c r="O8281" s="7">
        <f t="shared" si="1250"/>
        <v>-2.4062529746515794E-13</v>
      </c>
      <c r="R8281" s="7"/>
      <c r="S8281" s="47">
        <f t="shared" si="1251"/>
        <v>-1.7763568394002505E-15</v>
      </c>
      <c r="T8281" s="47">
        <f t="shared" si="1252"/>
        <v>0</v>
      </c>
      <c r="U8281" s="47">
        <f t="shared" si="1253"/>
        <v>135.46</v>
      </c>
      <c r="V8281" s="47">
        <f t="shared" si="1254"/>
        <v>23.590000000000003</v>
      </c>
      <c r="W8281" s="11"/>
    </row>
    <row r="8282" spans="1:23" x14ac:dyDescent="0.45">
      <c r="A8282" t="s">
        <v>8287</v>
      </c>
      <c r="B8282">
        <v>114.41</v>
      </c>
      <c r="D8282" s="9" t="str">
        <f>VartojimasGamyba!J8278</f>
        <v>2024-08-10-20</v>
      </c>
      <c r="E8282" s="8">
        <f>VartojimasGamyba!G8278</f>
        <v>0.249</v>
      </c>
      <c r="F8282" s="11"/>
      <c r="G8282" s="7">
        <f t="shared" si="1247"/>
        <v>8.7639999999999887</v>
      </c>
      <c r="H8282" s="7">
        <v>8.7509999999999994</v>
      </c>
      <c r="I8282" s="7">
        <v>10</v>
      </c>
      <c r="J8282" s="7">
        <v>0</v>
      </c>
      <c r="L8282" s="7">
        <f>VartojimasGamyba!H8278</f>
        <v>0</v>
      </c>
      <c r="M8282" s="15">
        <f t="shared" si="1248"/>
        <v>0</v>
      </c>
      <c r="N8282" s="7">
        <f t="shared" si="1249"/>
        <v>0</v>
      </c>
      <c r="O8282" s="7">
        <f t="shared" si="1250"/>
        <v>0</v>
      </c>
      <c r="P8282" s="7" t="s">
        <v>8873</v>
      </c>
      <c r="R8282" s="7"/>
      <c r="S8282" s="47">
        <f t="shared" si="1251"/>
        <v>0</v>
      </c>
      <c r="T8282" s="47">
        <f t="shared" si="1252"/>
        <v>0</v>
      </c>
      <c r="U8282" s="47">
        <f t="shared" si="1253"/>
        <v>214.7</v>
      </c>
      <c r="V8282" s="47">
        <f t="shared" si="1254"/>
        <v>102.83</v>
      </c>
      <c r="W8282" s="11"/>
    </row>
    <row r="8283" spans="1:23" x14ac:dyDescent="0.45">
      <c r="A8283" t="s">
        <v>8288</v>
      </c>
      <c r="B8283">
        <v>139</v>
      </c>
      <c r="D8283" s="9" t="str">
        <f>VartojimasGamyba!J8279</f>
        <v>2024-08-10-21</v>
      </c>
      <c r="E8283" s="8">
        <f>VartojimasGamyba!G8279</f>
        <v>0.22600000000000001</v>
      </c>
      <c r="F8283" s="11"/>
      <c r="G8283" s="7">
        <f t="shared" si="1247"/>
        <v>7.5379999999999896</v>
      </c>
      <c r="H8283" s="7">
        <v>8.7739999999999991</v>
      </c>
      <c r="I8283" s="7">
        <v>10</v>
      </c>
      <c r="J8283" s="7">
        <v>0</v>
      </c>
      <c r="L8283" s="7">
        <f>VartojimasGamyba!H8279</f>
        <v>0</v>
      </c>
      <c r="M8283" s="15">
        <f t="shared" si="1248"/>
        <v>0</v>
      </c>
      <c r="N8283" s="7">
        <f t="shared" si="1249"/>
        <v>0</v>
      </c>
      <c r="O8283" s="7">
        <f t="shared" si="1250"/>
        <v>0</v>
      </c>
      <c r="P8283" s="7">
        <f>SUM(N8262:N8285)</f>
        <v>-512.73804000000473</v>
      </c>
      <c r="R8283" s="7"/>
      <c r="S8283" s="47">
        <f t="shared" si="1251"/>
        <v>0</v>
      </c>
      <c r="T8283" s="47">
        <f t="shared" si="1252"/>
        <v>0</v>
      </c>
      <c r="U8283" s="47">
        <f t="shared" si="1253"/>
        <v>239.29000000000002</v>
      </c>
      <c r="V8283" s="47">
        <f t="shared" si="1254"/>
        <v>127.42</v>
      </c>
      <c r="W8283" s="11"/>
    </row>
    <row r="8284" spans="1:23" x14ac:dyDescent="0.45">
      <c r="A8284" t="s">
        <v>8289</v>
      </c>
      <c r="B8284">
        <v>131.29</v>
      </c>
      <c r="D8284" s="9" t="str">
        <f>VartojimasGamyba!J8280</f>
        <v>2024-08-10-22</v>
      </c>
      <c r="E8284" s="8">
        <f>VartojimasGamyba!G8280</f>
        <v>0.32</v>
      </c>
      <c r="F8284" s="11"/>
      <c r="G8284" s="7">
        <f t="shared" si="1247"/>
        <v>6.2179999999999893</v>
      </c>
      <c r="H8284" s="7">
        <v>8.6799999999999979</v>
      </c>
      <c r="I8284" s="7">
        <v>10</v>
      </c>
      <c r="J8284" s="7">
        <v>0</v>
      </c>
      <c r="L8284" s="7">
        <f>VartojimasGamyba!H8280</f>
        <v>0</v>
      </c>
      <c r="M8284" s="15">
        <f t="shared" si="1248"/>
        <v>-1.7763568394002505E-15</v>
      </c>
      <c r="N8284" s="7">
        <f t="shared" si="1249"/>
        <v>-4.1136871686830997E-13</v>
      </c>
      <c r="O8284" s="7">
        <f t="shared" si="1250"/>
        <v>-4.1136871686830997E-13</v>
      </c>
      <c r="P8284" s="7" t="s">
        <v>8872</v>
      </c>
      <c r="R8284" s="7"/>
      <c r="S8284" s="47">
        <f t="shared" si="1251"/>
        <v>-1.7763568394002505E-15</v>
      </c>
      <c r="T8284" s="47">
        <f t="shared" si="1252"/>
        <v>0</v>
      </c>
      <c r="U8284" s="47">
        <f t="shared" si="1253"/>
        <v>231.57999999999998</v>
      </c>
      <c r="V8284" s="47">
        <f t="shared" si="1254"/>
        <v>119.71</v>
      </c>
      <c r="W8284" s="11"/>
    </row>
    <row r="8285" spans="1:23" x14ac:dyDescent="0.45">
      <c r="A8285" t="s">
        <v>8290</v>
      </c>
      <c r="B8285">
        <v>121.86</v>
      </c>
      <c r="D8285" s="9" t="str">
        <f>VartojimasGamyba!J8281</f>
        <v>2024-08-10-23</v>
      </c>
      <c r="E8285" s="8">
        <f>VartojimasGamyba!G8281</f>
        <v>0.218</v>
      </c>
      <c r="F8285" s="11"/>
      <c r="G8285" s="7">
        <f t="shared" si="1247"/>
        <v>4.9999999999999716</v>
      </c>
      <c r="H8285" s="7">
        <v>8.7819999999999823</v>
      </c>
      <c r="I8285" s="7">
        <v>10</v>
      </c>
      <c r="J8285" s="7">
        <v>0</v>
      </c>
      <c r="L8285" s="7">
        <f>VartojimasGamyba!H8281</f>
        <v>0</v>
      </c>
      <c r="M8285" s="15">
        <f t="shared" si="1248"/>
        <v>-1.7763568394002505E-14</v>
      </c>
      <c r="N8285" s="7">
        <f t="shared" si="1249"/>
        <v>-3.9461767187276564E-12</v>
      </c>
      <c r="O8285" s="7">
        <f t="shared" si="1250"/>
        <v>-3.9461767187276564E-12</v>
      </c>
      <c r="P8285" s="7">
        <f>SUM(O8262:O8285)</f>
        <v>-4.6453910509947074E-12</v>
      </c>
      <c r="Q8285" s="7">
        <f>SUMPRODUCT(B8262:B8285,E8262:E8285)+SUM(E8262:E8285)*$Z$21-SUMPRODUCT(B8262:B8285,L8262:L8285)+SUM(L8262:L8285)*ABS($Z$20)</f>
        <v>341.48780999999974</v>
      </c>
      <c r="R8285" s="7"/>
      <c r="S8285" s="47">
        <f t="shared" si="1251"/>
        <v>-1.7763568394002505E-14</v>
      </c>
      <c r="T8285" s="47">
        <f t="shared" si="1252"/>
        <v>0</v>
      </c>
      <c r="U8285" s="47">
        <f t="shared" si="1253"/>
        <v>222.15</v>
      </c>
      <c r="V8285" s="47">
        <f t="shared" si="1254"/>
        <v>110.28</v>
      </c>
      <c r="W8285" s="11">
        <f>IF(P8285&lt;&gt;Q8285,1,0)</f>
        <v>1</v>
      </c>
    </row>
    <row r="8286" spans="1:23" x14ac:dyDescent="0.45">
      <c r="A8286" t="s">
        <v>8291</v>
      </c>
      <c r="B8286">
        <v>100.06</v>
      </c>
      <c r="D8286" s="1" t="str">
        <f>VartojimasGamyba!J8282</f>
        <v>2024-08-11-00</v>
      </c>
      <c r="E8286" s="7">
        <f>VartojimasGamyba!G8282</f>
        <v>0.21099999999999999</v>
      </c>
      <c r="F8286" s="11"/>
      <c r="G8286" s="12">
        <f>G8285+H8286-I8286</f>
        <v>3.7889999999999713</v>
      </c>
      <c r="H8286" s="12">
        <v>8.7889999999999997</v>
      </c>
      <c r="I8286" s="12">
        <v>10</v>
      </c>
      <c r="J8286" s="12">
        <v>0</v>
      </c>
      <c r="K8286" s="12"/>
      <c r="L8286" s="12">
        <f>VartojimasGamyba!H8282</f>
        <v>0</v>
      </c>
      <c r="M8286" s="19">
        <f t="shared" si="1248"/>
        <v>0</v>
      </c>
      <c r="N8286" s="7">
        <f t="shared" si="1249"/>
        <v>0</v>
      </c>
      <c r="O8286" s="7">
        <f t="shared" si="1250"/>
        <v>0</v>
      </c>
      <c r="R8286" s="20" t="s">
        <v>8783</v>
      </c>
      <c r="S8286" s="47">
        <f t="shared" si="1251"/>
        <v>0</v>
      </c>
      <c r="T8286" s="47">
        <f t="shared" si="1252"/>
        <v>0</v>
      </c>
      <c r="U8286" s="47">
        <f t="shared" si="1253"/>
        <v>200.35000000000002</v>
      </c>
      <c r="V8286" s="47">
        <f t="shared" si="1254"/>
        <v>88.48</v>
      </c>
      <c r="W8286" s="11"/>
    </row>
    <row r="8287" spans="1:23" x14ac:dyDescent="0.45">
      <c r="A8287" t="s">
        <v>8292</v>
      </c>
      <c r="B8287">
        <v>110.93</v>
      </c>
      <c r="D8287" s="1" t="str">
        <f>VartojimasGamyba!J8283</f>
        <v>2024-08-11-01</v>
      </c>
      <c r="E8287" s="7">
        <f>VartojimasGamyba!G8283</f>
        <v>0.13300000000000001</v>
      </c>
      <c r="F8287" s="11"/>
      <c r="G8287" s="12">
        <f t="shared" ref="G8287:G8309" si="1255">G8286+H8287-I8287</f>
        <v>3.2789999999999946</v>
      </c>
      <c r="H8287" s="12">
        <v>3.2599999999997351</v>
      </c>
      <c r="I8287" s="12">
        <v>3.7699999999997118</v>
      </c>
      <c r="J8287" s="12">
        <v>0</v>
      </c>
      <c r="K8287" s="12"/>
      <c r="L8287" s="12">
        <f>VartojimasGamyba!H8283</f>
        <v>0</v>
      </c>
      <c r="M8287" s="19">
        <f t="shared" si="1248"/>
        <v>-5.773159728050814E-15</v>
      </c>
      <c r="N8287" s="7">
        <f t="shared" si="1249"/>
        <v>-1.2194067977588932E-12</v>
      </c>
      <c r="O8287" s="7">
        <f t="shared" si="1250"/>
        <v>-1.2194067977588932E-12</v>
      </c>
      <c r="R8287" s="7"/>
      <c r="S8287" s="47">
        <f t="shared" si="1251"/>
        <v>-5.773159728050814E-15</v>
      </c>
      <c r="T8287" s="47">
        <f t="shared" si="1252"/>
        <v>0</v>
      </c>
      <c r="U8287" s="47">
        <f t="shared" si="1253"/>
        <v>211.22000000000003</v>
      </c>
      <c r="V8287" s="47">
        <f t="shared" si="1254"/>
        <v>99.350000000000009</v>
      </c>
      <c r="W8287" s="11"/>
    </row>
    <row r="8288" spans="1:23" x14ac:dyDescent="0.45">
      <c r="A8288" t="s">
        <v>8293</v>
      </c>
      <c r="B8288">
        <v>108.08</v>
      </c>
      <c r="D8288" s="1" t="str">
        <f>VartojimasGamyba!J8284</f>
        <v>2024-08-11-02</v>
      </c>
      <c r="E8288" s="7">
        <f>VartojimasGamyba!G8284</f>
        <v>0.11</v>
      </c>
      <c r="F8288" s="11"/>
      <c r="G8288" s="12">
        <f t="shared" si="1255"/>
        <v>2.1689999999999969</v>
      </c>
      <c r="H8288" s="12">
        <v>8.8900000000000023</v>
      </c>
      <c r="I8288" s="12">
        <v>10</v>
      </c>
      <c r="J8288" s="12">
        <v>0</v>
      </c>
      <c r="K8288" s="12"/>
      <c r="L8288" s="12">
        <f>VartojimasGamyba!H8284</f>
        <v>0</v>
      </c>
      <c r="M8288" s="19">
        <f t="shared" si="1248"/>
        <v>1.7763568394002505E-15</v>
      </c>
      <c r="N8288" s="7">
        <f t="shared" si="1249"/>
        <v>3.701394746258302E-13</v>
      </c>
      <c r="O8288" s="7">
        <f t="shared" si="1250"/>
        <v>3.701394746258302E-13</v>
      </c>
      <c r="R8288" s="7"/>
      <c r="S8288" s="47">
        <f t="shared" si="1251"/>
        <v>1.7763568394002505E-15</v>
      </c>
      <c r="T8288" s="47">
        <f t="shared" si="1252"/>
        <v>0</v>
      </c>
      <c r="U8288" s="47">
        <f t="shared" si="1253"/>
        <v>208.37</v>
      </c>
      <c r="V8288" s="47">
        <f t="shared" si="1254"/>
        <v>96.5</v>
      </c>
      <c r="W8288" s="11"/>
    </row>
    <row r="8289" spans="1:23" x14ac:dyDescent="0.45">
      <c r="A8289" t="s">
        <v>8294</v>
      </c>
      <c r="B8289">
        <v>102.99</v>
      </c>
      <c r="D8289" s="1" t="str">
        <f>VartojimasGamyba!J8285</f>
        <v>2024-08-11-03</v>
      </c>
      <c r="E8289" s="7">
        <f>VartojimasGamyba!G8285</f>
        <v>0.221</v>
      </c>
      <c r="F8289" s="11"/>
      <c r="G8289" s="12">
        <f t="shared" si="1255"/>
        <v>0.99999999999999645</v>
      </c>
      <c r="H8289" s="12">
        <v>8.8309999999999995</v>
      </c>
      <c r="I8289" s="12">
        <v>10</v>
      </c>
      <c r="J8289" s="12">
        <v>0</v>
      </c>
      <c r="K8289" s="12"/>
      <c r="L8289" s="12">
        <f>VartojimasGamyba!H8285</f>
        <v>5.1999999999999998E-2</v>
      </c>
      <c r="M8289" s="19">
        <f t="shared" si="1248"/>
        <v>-3.9551695252271202E-16</v>
      </c>
      <c r="N8289" s="7">
        <f t="shared" si="1249"/>
        <v>-8.0400686108816905E-14</v>
      </c>
      <c r="O8289" s="7">
        <f t="shared" si="1250"/>
        <v>-8.0400686108816905E-14</v>
      </c>
      <c r="R8289" s="7"/>
      <c r="S8289" s="47">
        <f t="shared" si="1251"/>
        <v>-3.9551695252271202E-16</v>
      </c>
      <c r="T8289" s="47">
        <f t="shared" si="1252"/>
        <v>0</v>
      </c>
      <c r="U8289" s="47">
        <f t="shared" si="1253"/>
        <v>203.28</v>
      </c>
      <c r="V8289" s="47">
        <f t="shared" si="1254"/>
        <v>91.41</v>
      </c>
      <c r="W8289" s="11"/>
    </row>
    <row r="8290" spans="1:23" x14ac:dyDescent="0.45">
      <c r="A8290" t="s">
        <v>8295</v>
      </c>
      <c r="B8290">
        <v>87.28</v>
      </c>
      <c r="D8290" s="1" t="str">
        <f>VartojimasGamyba!J8286</f>
        <v>2024-08-11-04</v>
      </c>
      <c r="E8290" s="7">
        <f>VartojimasGamyba!G8286</f>
        <v>4.2999999999999997E-2</v>
      </c>
      <c r="F8290" s="11"/>
      <c r="G8290" s="12">
        <f t="shared" si="1255"/>
        <v>0.99999999999999645</v>
      </c>
      <c r="H8290" s="12">
        <v>2.7755575615628914E-17</v>
      </c>
      <c r="I8290" s="12">
        <v>0</v>
      </c>
      <c r="J8290" s="12">
        <v>0.22700000000000004</v>
      </c>
      <c r="K8290" s="12"/>
      <c r="L8290" s="12">
        <f>VartojimasGamyba!H8286</f>
        <v>0.27</v>
      </c>
      <c r="M8290" s="19">
        <f t="shared" si="1248"/>
        <v>0</v>
      </c>
      <c r="N8290" s="7">
        <f t="shared" si="1249"/>
        <v>-17.183900000000005</v>
      </c>
      <c r="O8290" s="7">
        <f t="shared" si="1250"/>
        <v>0</v>
      </c>
      <c r="R8290" s="7"/>
      <c r="S8290" s="47">
        <f t="shared" si="1251"/>
        <v>0.22700000000000004</v>
      </c>
      <c r="T8290" s="47">
        <f t="shared" si="1252"/>
        <v>0.22700000000000004</v>
      </c>
      <c r="U8290" s="47">
        <f t="shared" si="1253"/>
        <v>187.57</v>
      </c>
      <c r="V8290" s="47">
        <f t="shared" si="1254"/>
        <v>75.7</v>
      </c>
      <c r="W8290" s="11"/>
    </row>
    <row r="8291" spans="1:23" x14ac:dyDescent="0.45">
      <c r="A8291" t="s">
        <v>8296</v>
      </c>
      <c r="B8291">
        <v>101.16</v>
      </c>
      <c r="D8291" s="1" t="str">
        <f>VartojimasGamyba!J8287</f>
        <v>2024-08-11-05</v>
      </c>
      <c r="E8291" s="7">
        <f>VartojimasGamyba!G8287</f>
        <v>2E-3</v>
      </c>
      <c r="F8291" s="11"/>
      <c r="G8291" s="12">
        <f t="shared" si="1255"/>
        <v>0</v>
      </c>
      <c r="H8291" s="12">
        <v>9.0000000000000018</v>
      </c>
      <c r="I8291" s="12">
        <v>10</v>
      </c>
      <c r="J8291" s="12">
        <v>1.0329999999999999</v>
      </c>
      <c r="K8291" s="12"/>
      <c r="L8291" s="12">
        <f>VartojimasGamyba!H8287</f>
        <v>1.0349999999999999</v>
      </c>
      <c r="M8291" s="19">
        <f t="shared" si="1248"/>
        <v>2.4424906541753444E-15</v>
      </c>
      <c r="N8291" s="7">
        <f t="shared" si="1249"/>
        <v>-92.536139999999492</v>
      </c>
      <c r="O8291" s="7">
        <f t="shared" si="1250"/>
        <v>4.9203974228362309E-13</v>
      </c>
      <c r="R8291" s="7"/>
      <c r="S8291" s="47">
        <f t="shared" si="1251"/>
        <v>1.0330000000000024</v>
      </c>
      <c r="T8291" s="47">
        <f t="shared" si="1252"/>
        <v>1.0329999999999999</v>
      </c>
      <c r="U8291" s="47">
        <f t="shared" si="1253"/>
        <v>201.45</v>
      </c>
      <c r="V8291" s="47">
        <f t="shared" si="1254"/>
        <v>89.58</v>
      </c>
      <c r="W8291" s="11"/>
    </row>
    <row r="8292" spans="1:23" x14ac:dyDescent="0.45">
      <c r="A8292" t="s">
        <v>8297</v>
      </c>
      <c r="B8292">
        <v>4.0999999999999996</v>
      </c>
      <c r="D8292" s="1" t="str">
        <f>VartojimasGamyba!J8288</f>
        <v>2024-08-11-06</v>
      </c>
      <c r="E8292" s="7">
        <f>VartojimasGamyba!G8288</f>
        <v>0</v>
      </c>
      <c r="F8292" s="11"/>
      <c r="G8292" s="12">
        <f t="shared" si="1255"/>
        <v>0.70111111111111057</v>
      </c>
      <c r="H8292" s="12">
        <v>10</v>
      </c>
      <c r="I8292" s="12">
        <v>9.2988888888888894</v>
      </c>
      <c r="J8292" s="12">
        <v>0</v>
      </c>
      <c r="K8292" s="12"/>
      <c r="L8292" s="12">
        <f>VartojimasGamyba!H8288</f>
        <v>1.631</v>
      </c>
      <c r="M8292" s="19">
        <f t="shared" si="1248"/>
        <v>0</v>
      </c>
      <c r="N8292" s="7">
        <f t="shared" si="1249"/>
        <v>0</v>
      </c>
      <c r="O8292" s="7">
        <f t="shared" si="1250"/>
        <v>0</v>
      </c>
      <c r="R8292" s="7"/>
      <c r="S8292" s="47">
        <f t="shared" si="1251"/>
        <v>1.631</v>
      </c>
      <c r="T8292" s="47">
        <f t="shared" si="1252"/>
        <v>1.631</v>
      </c>
      <c r="U8292" s="47">
        <f t="shared" si="1253"/>
        <v>104.39</v>
      </c>
      <c r="V8292" s="47">
        <f t="shared" si="1254"/>
        <v>-7.48</v>
      </c>
      <c r="W8292" s="11"/>
    </row>
    <row r="8293" spans="1:23" x14ac:dyDescent="0.45">
      <c r="A8293" t="s">
        <v>8298</v>
      </c>
      <c r="B8293">
        <v>-0.01</v>
      </c>
      <c r="D8293" s="1" t="str">
        <f>VartojimasGamyba!J8289</f>
        <v>2024-08-11-07</v>
      </c>
      <c r="E8293" s="7">
        <f>VartojimasGamyba!G8289</f>
        <v>0</v>
      </c>
      <c r="F8293" s="11"/>
      <c r="G8293" s="12">
        <f t="shared" si="1255"/>
        <v>2.4700000000000006</v>
      </c>
      <c r="H8293" s="12">
        <v>10</v>
      </c>
      <c r="I8293" s="12">
        <v>8.2311111111111099</v>
      </c>
      <c r="J8293" s="12">
        <v>0</v>
      </c>
      <c r="K8293" s="12"/>
      <c r="L8293" s="12">
        <f>VartojimasGamyba!H8289</f>
        <v>2.5920000000000001</v>
      </c>
      <c r="M8293" s="19">
        <f t="shared" si="1248"/>
        <v>0</v>
      </c>
      <c r="N8293" s="7">
        <f t="shared" si="1249"/>
        <v>0</v>
      </c>
      <c r="O8293" s="7">
        <f t="shared" si="1250"/>
        <v>0</v>
      </c>
      <c r="R8293" s="7"/>
      <c r="S8293" s="47">
        <f t="shared" si="1251"/>
        <v>2.5920000000000001</v>
      </c>
      <c r="T8293" s="47">
        <f t="shared" si="1252"/>
        <v>2.5920000000000001</v>
      </c>
      <c r="U8293" s="47">
        <f t="shared" si="1253"/>
        <v>100.28</v>
      </c>
      <c r="V8293" s="47">
        <f t="shared" si="1254"/>
        <v>-11.59</v>
      </c>
      <c r="W8293" s="11"/>
    </row>
    <row r="8294" spans="1:23" x14ac:dyDescent="0.45">
      <c r="A8294" t="s">
        <v>8299</v>
      </c>
      <c r="B8294">
        <v>73.5</v>
      </c>
      <c r="D8294" s="1" t="str">
        <f>VartojimasGamyba!J8290</f>
        <v>2024-08-11-08</v>
      </c>
      <c r="E8294" s="7">
        <f>VartojimasGamyba!G8290</f>
        <v>0</v>
      </c>
      <c r="F8294" s="11"/>
      <c r="G8294" s="12">
        <f t="shared" si="1255"/>
        <v>2.4700000000000006</v>
      </c>
      <c r="H8294" s="12">
        <v>0</v>
      </c>
      <c r="I8294" s="12">
        <v>0</v>
      </c>
      <c r="J8294" s="12">
        <v>1.88</v>
      </c>
      <c r="K8294" s="12"/>
      <c r="L8294" s="12">
        <f>VartojimasGamyba!H8290</f>
        <v>1.88</v>
      </c>
      <c r="M8294" s="19">
        <f t="shared" si="1248"/>
        <v>0</v>
      </c>
      <c r="N8294" s="7">
        <f t="shared" si="1249"/>
        <v>-116.4096</v>
      </c>
      <c r="O8294" s="7">
        <f t="shared" si="1250"/>
        <v>0</v>
      </c>
      <c r="R8294" s="7"/>
      <c r="S8294" s="47">
        <f t="shared" si="1251"/>
        <v>1.88</v>
      </c>
      <c r="T8294" s="47">
        <f t="shared" si="1252"/>
        <v>1.88</v>
      </c>
      <c r="U8294" s="47">
        <f t="shared" si="1253"/>
        <v>173.79000000000002</v>
      </c>
      <c r="V8294" s="47">
        <f t="shared" si="1254"/>
        <v>61.92</v>
      </c>
      <c r="W8294" s="11"/>
    </row>
    <row r="8295" spans="1:23" x14ac:dyDescent="0.45">
      <c r="A8295" t="s">
        <v>8300</v>
      </c>
      <c r="B8295">
        <v>27.72</v>
      </c>
      <c r="D8295" s="1" t="str">
        <f>VartojimasGamyba!J8291</f>
        <v>2024-08-11-09</v>
      </c>
      <c r="E8295" s="7">
        <f>VartojimasGamyba!G8291</f>
        <v>0</v>
      </c>
      <c r="F8295" s="11"/>
      <c r="G8295" s="12">
        <f t="shared" si="1255"/>
        <v>2.4700000000000006</v>
      </c>
      <c r="H8295" s="12">
        <v>0</v>
      </c>
      <c r="I8295" s="12">
        <v>0</v>
      </c>
      <c r="J8295" s="12">
        <v>2.9009999999999998</v>
      </c>
      <c r="K8295" s="12"/>
      <c r="L8295" s="12">
        <f>VartojimasGamyba!H8291</f>
        <v>2.9009999999999998</v>
      </c>
      <c r="M8295" s="19">
        <f t="shared" si="1248"/>
        <v>0</v>
      </c>
      <c r="N8295" s="7">
        <f t="shared" si="1249"/>
        <v>-46.822139999999997</v>
      </c>
      <c r="O8295" s="7">
        <f t="shared" si="1250"/>
        <v>0</v>
      </c>
      <c r="R8295" s="7"/>
      <c r="S8295" s="47">
        <f t="shared" si="1251"/>
        <v>2.9009999999999998</v>
      </c>
      <c r="T8295" s="47">
        <f t="shared" si="1252"/>
        <v>2.9009999999999998</v>
      </c>
      <c r="U8295" s="47">
        <f t="shared" si="1253"/>
        <v>128.01</v>
      </c>
      <c r="V8295" s="47">
        <f t="shared" si="1254"/>
        <v>16.14</v>
      </c>
      <c r="W8295" s="11"/>
    </row>
    <row r="8296" spans="1:23" x14ac:dyDescent="0.45">
      <c r="A8296" t="s">
        <v>8301</v>
      </c>
      <c r="B8296">
        <v>0</v>
      </c>
      <c r="D8296" s="1" t="str">
        <f>VartojimasGamyba!J8292</f>
        <v>2024-08-11-10</v>
      </c>
      <c r="E8296" s="7">
        <f>VartojimasGamyba!G8292</f>
        <v>0</v>
      </c>
      <c r="F8296" s="11"/>
      <c r="G8296" s="12">
        <f t="shared" si="1255"/>
        <v>5.104000000000001</v>
      </c>
      <c r="H8296" s="12">
        <v>2.6339999999999999</v>
      </c>
      <c r="I8296" s="12">
        <v>0</v>
      </c>
      <c r="J8296" s="12">
        <v>0</v>
      </c>
      <c r="K8296" s="12"/>
      <c r="L8296" s="12">
        <f>VartojimasGamyba!H8292</f>
        <v>2.6339999999999999</v>
      </c>
      <c r="M8296" s="19">
        <f t="shared" si="1248"/>
        <v>0</v>
      </c>
      <c r="N8296" s="7">
        <f t="shared" si="1249"/>
        <v>0</v>
      </c>
      <c r="O8296" s="7">
        <f t="shared" si="1250"/>
        <v>0</v>
      </c>
      <c r="R8296" s="7"/>
      <c r="S8296" s="47">
        <f t="shared" si="1251"/>
        <v>2.6339999999999999</v>
      </c>
      <c r="T8296" s="47">
        <f t="shared" si="1252"/>
        <v>2.6339999999999999</v>
      </c>
      <c r="U8296" s="47">
        <f t="shared" si="1253"/>
        <v>100.29</v>
      </c>
      <c r="V8296" s="47">
        <f t="shared" si="1254"/>
        <v>-11.58</v>
      </c>
      <c r="W8296" s="11"/>
    </row>
    <row r="8297" spans="1:23" x14ac:dyDescent="0.45">
      <c r="A8297" t="s">
        <v>8302</v>
      </c>
      <c r="B8297">
        <v>-5</v>
      </c>
      <c r="D8297" s="1" t="str">
        <f>VartojimasGamyba!J8293</f>
        <v>2024-08-11-11</v>
      </c>
      <c r="E8297" s="7">
        <f>VartojimasGamyba!G8293</f>
        <v>0</v>
      </c>
      <c r="F8297" s="11"/>
      <c r="G8297" s="12">
        <f t="shared" si="1255"/>
        <v>8.4300000000000015</v>
      </c>
      <c r="H8297" s="12">
        <v>3.3260000000000001</v>
      </c>
      <c r="I8297" s="12">
        <v>0</v>
      </c>
      <c r="J8297" s="12">
        <v>0</v>
      </c>
      <c r="K8297" s="12"/>
      <c r="L8297" s="12">
        <f>VartojimasGamyba!H8293</f>
        <v>3.3260000000000001</v>
      </c>
      <c r="M8297" s="19">
        <f t="shared" si="1248"/>
        <v>0</v>
      </c>
      <c r="N8297" s="7">
        <f t="shared" si="1249"/>
        <v>0</v>
      </c>
      <c r="O8297" s="7">
        <f t="shared" si="1250"/>
        <v>0</v>
      </c>
      <c r="R8297" s="7"/>
      <c r="S8297" s="47">
        <f t="shared" si="1251"/>
        <v>3.3260000000000001</v>
      </c>
      <c r="T8297" s="47">
        <f t="shared" si="1252"/>
        <v>3.3260000000000001</v>
      </c>
      <c r="U8297" s="47">
        <f t="shared" si="1253"/>
        <v>95.29</v>
      </c>
      <c r="V8297" s="47">
        <f t="shared" si="1254"/>
        <v>-16.579999999999998</v>
      </c>
      <c r="W8297" s="11"/>
    </row>
    <row r="8298" spans="1:23" x14ac:dyDescent="0.45">
      <c r="A8298" t="s">
        <v>8303</v>
      </c>
      <c r="B8298">
        <v>-6.09</v>
      </c>
      <c r="D8298" s="1" t="str">
        <f>VartojimasGamyba!J8294</f>
        <v>2024-08-11-12</v>
      </c>
      <c r="E8298" s="7">
        <f>VartojimasGamyba!G8294</f>
        <v>0.11</v>
      </c>
      <c r="F8298" s="11"/>
      <c r="G8298" s="12">
        <f t="shared" si="1255"/>
        <v>9.7566666666666642</v>
      </c>
      <c r="H8298" s="12">
        <v>10</v>
      </c>
      <c r="I8298" s="12">
        <v>8.6733333333333356</v>
      </c>
      <c r="J8298" s="12">
        <v>0</v>
      </c>
      <c r="K8298" s="12"/>
      <c r="L8298" s="12">
        <f>VartojimasGamyba!H8294</f>
        <v>2.3039999999999998</v>
      </c>
      <c r="M8298" s="19">
        <f t="shared" si="1248"/>
        <v>0</v>
      </c>
      <c r="N8298" s="7">
        <f t="shared" si="1249"/>
        <v>0</v>
      </c>
      <c r="O8298" s="7">
        <f t="shared" si="1250"/>
        <v>0</v>
      </c>
      <c r="R8298" s="7"/>
      <c r="S8298" s="47">
        <f t="shared" si="1251"/>
        <v>2.194</v>
      </c>
      <c r="T8298" s="47">
        <f t="shared" si="1252"/>
        <v>2.194</v>
      </c>
      <c r="U8298" s="47">
        <f t="shared" si="1253"/>
        <v>94.2</v>
      </c>
      <c r="V8298" s="47">
        <f t="shared" si="1254"/>
        <v>-17.670000000000002</v>
      </c>
      <c r="W8298" s="11"/>
    </row>
    <row r="8299" spans="1:23" x14ac:dyDescent="0.45">
      <c r="A8299" t="s">
        <v>8304</v>
      </c>
      <c r="B8299">
        <v>-6.09</v>
      </c>
      <c r="D8299" s="1" t="str">
        <f>VartojimasGamyba!J8295</f>
        <v>2024-08-11-13</v>
      </c>
      <c r="E8299" s="7">
        <f>VartojimasGamyba!G8295</f>
        <v>0.246</v>
      </c>
      <c r="F8299" s="11"/>
      <c r="G8299" s="12">
        <f t="shared" si="1255"/>
        <v>11.772666666666664</v>
      </c>
      <c r="H8299" s="12">
        <v>2.016</v>
      </c>
      <c r="I8299" s="12">
        <v>0</v>
      </c>
      <c r="J8299" s="12">
        <v>0</v>
      </c>
      <c r="K8299" s="12"/>
      <c r="L8299" s="12">
        <f>VartojimasGamyba!H8295</f>
        <v>2.262</v>
      </c>
      <c r="M8299" s="19">
        <f t="shared" si="1248"/>
        <v>0</v>
      </c>
      <c r="N8299" s="7">
        <f t="shared" si="1249"/>
        <v>0</v>
      </c>
      <c r="O8299" s="7">
        <f t="shared" si="1250"/>
        <v>0</v>
      </c>
      <c r="R8299" s="7"/>
      <c r="S8299" s="47">
        <f t="shared" si="1251"/>
        <v>2.016</v>
      </c>
      <c r="T8299" s="47">
        <f t="shared" si="1252"/>
        <v>2.016</v>
      </c>
      <c r="U8299" s="47">
        <f t="shared" si="1253"/>
        <v>94.2</v>
      </c>
      <c r="V8299" s="47">
        <f t="shared" si="1254"/>
        <v>-17.670000000000002</v>
      </c>
      <c r="W8299" s="11"/>
    </row>
    <row r="8300" spans="1:23" x14ac:dyDescent="0.45">
      <c r="A8300" t="s">
        <v>8305</v>
      </c>
      <c r="B8300">
        <v>-7.01</v>
      </c>
      <c r="D8300" s="1" t="str">
        <f>VartojimasGamyba!J8296</f>
        <v>2024-08-11-14</v>
      </c>
      <c r="E8300" s="7">
        <f>VartojimasGamyba!G8296</f>
        <v>1.252</v>
      </c>
      <c r="F8300" s="11"/>
      <c r="G8300" s="12">
        <f t="shared" si="1255"/>
        <v>10.764666666666663</v>
      </c>
      <c r="H8300" s="12">
        <v>8.9920000000000009</v>
      </c>
      <c r="I8300" s="12">
        <v>10</v>
      </c>
      <c r="J8300" s="12">
        <v>0</v>
      </c>
      <c r="K8300" s="12"/>
      <c r="L8300" s="12">
        <f>VartojimasGamyba!H8296</f>
        <v>1.244</v>
      </c>
      <c r="M8300" s="19">
        <f t="shared" si="1248"/>
        <v>0</v>
      </c>
      <c r="N8300" s="7">
        <f t="shared" si="1249"/>
        <v>0</v>
      </c>
      <c r="O8300" s="7">
        <f t="shared" si="1250"/>
        <v>0</v>
      </c>
      <c r="R8300" s="7"/>
      <c r="S8300" s="47">
        <f t="shared" si="1251"/>
        <v>0</v>
      </c>
      <c r="T8300" s="47">
        <f t="shared" si="1252"/>
        <v>0</v>
      </c>
      <c r="U8300" s="47">
        <f t="shared" si="1253"/>
        <v>93.28</v>
      </c>
      <c r="V8300" s="47">
        <f t="shared" si="1254"/>
        <v>-18.59</v>
      </c>
      <c r="W8300" s="11"/>
    </row>
    <row r="8301" spans="1:23" x14ac:dyDescent="0.45">
      <c r="A8301" t="s">
        <v>8306</v>
      </c>
      <c r="B8301">
        <v>-5.51</v>
      </c>
      <c r="D8301" s="1" t="str">
        <f>VartojimasGamyba!J8297</f>
        <v>2024-08-11-15</v>
      </c>
      <c r="E8301" s="7">
        <f>VartojimasGamyba!G8297</f>
        <v>9.4E-2</v>
      </c>
      <c r="F8301" s="11"/>
      <c r="G8301" s="12">
        <f t="shared" si="1255"/>
        <v>10.590666666666664</v>
      </c>
      <c r="H8301" s="12">
        <v>9.8260000000000005</v>
      </c>
      <c r="I8301" s="12">
        <v>10</v>
      </c>
      <c r="J8301" s="12">
        <v>0</v>
      </c>
      <c r="K8301" s="12"/>
      <c r="L8301" s="12">
        <f>VartojimasGamyba!H8297</f>
        <v>0.92</v>
      </c>
      <c r="M8301" s="19">
        <f t="shared" si="1248"/>
        <v>0</v>
      </c>
      <c r="N8301" s="7">
        <f t="shared" si="1249"/>
        <v>0</v>
      </c>
      <c r="O8301" s="7">
        <f t="shared" si="1250"/>
        <v>0</v>
      </c>
      <c r="R8301" s="7"/>
      <c r="S8301" s="47">
        <f t="shared" si="1251"/>
        <v>0.82600000000000007</v>
      </c>
      <c r="T8301" s="47">
        <f t="shared" si="1252"/>
        <v>0.82600000000000007</v>
      </c>
      <c r="U8301" s="47">
        <f t="shared" si="1253"/>
        <v>94.78</v>
      </c>
      <c r="V8301" s="47">
        <f t="shared" si="1254"/>
        <v>-17.09</v>
      </c>
      <c r="W8301" s="11"/>
    </row>
    <row r="8302" spans="1:23" x14ac:dyDescent="0.45">
      <c r="A8302" t="s">
        <v>8307</v>
      </c>
      <c r="B8302">
        <v>-7.01</v>
      </c>
      <c r="D8302" s="1" t="str">
        <f>VartojimasGamyba!J8298</f>
        <v>2024-08-11-16</v>
      </c>
      <c r="E8302" s="7">
        <f>VartojimasGamyba!G8298</f>
        <v>1.9E-2</v>
      </c>
      <c r="F8302" s="11"/>
      <c r="G8302" s="12">
        <f t="shared" si="1255"/>
        <v>10.995666666666663</v>
      </c>
      <c r="H8302" s="12">
        <v>0.40499999999999997</v>
      </c>
      <c r="I8302" s="12">
        <v>0</v>
      </c>
      <c r="J8302" s="12">
        <v>0</v>
      </c>
      <c r="K8302" s="12"/>
      <c r="L8302" s="12">
        <f>VartojimasGamyba!H8298</f>
        <v>0.42399999999999999</v>
      </c>
      <c r="M8302" s="19">
        <f t="shared" si="1248"/>
        <v>0</v>
      </c>
      <c r="N8302" s="7">
        <f t="shared" si="1249"/>
        <v>0</v>
      </c>
      <c r="O8302" s="7">
        <f t="shared" si="1250"/>
        <v>0</v>
      </c>
      <c r="R8302" s="7"/>
      <c r="S8302" s="47">
        <f t="shared" si="1251"/>
        <v>0.40499999999999997</v>
      </c>
      <c r="T8302" s="47">
        <f t="shared" si="1252"/>
        <v>0.40499999999999997</v>
      </c>
      <c r="U8302" s="47">
        <f t="shared" si="1253"/>
        <v>93.28</v>
      </c>
      <c r="V8302" s="47">
        <f t="shared" si="1254"/>
        <v>-18.59</v>
      </c>
      <c r="W8302" s="11"/>
    </row>
    <row r="8303" spans="1:23" x14ac:dyDescent="0.45">
      <c r="A8303" t="s">
        <v>8308</v>
      </c>
      <c r="B8303">
        <v>-4.3099999999999996</v>
      </c>
      <c r="D8303" s="1" t="str">
        <f>VartojimasGamyba!J8299</f>
        <v>2024-08-11-17</v>
      </c>
      <c r="E8303" s="7">
        <f>VartojimasGamyba!G8299</f>
        <v>0.19</v>
      </c>
      <c r="F8303" s="11"/>
      <c r="G8303" s="12">
        <f t="shared" si="1255"/>
        <v>9.8376666666666637</v>
      </c>
      <c r="H8303" s="12">
        <v>8.8420000000000005</v>
      </c>
      <c r="I8303" s="12">
        <v>10</v>
      </c>
      <c r="J8303" s="12">
        <v>0</v>
      </c>
      <c r="K8303" s="12"/>
      <c r="L8303" s="12">
        <f>VartojimasGamyba!H8299</f>
        <v>3.2000000000000001E-2</v>
      </c>
      <c r="M8303" s="19">
        <f t="shared" si="1248"/>
        <v>0</v>
      </c>
      <c r="N8303" s="7">
        <f t="shared" si="1249"/>
        <v>0</v>
      </c>
      <c r="O8303" s="7">
        <f t="shared" si="1250"/>
        <v>0</v>
      </c>
      <c r="R8303" s="7"/>
      <c r="S8303" s="47">
        <f t="shared" si="1251"/>
        <v>0</v>
      </c>
      <c r="T8303" s="47">
        <f t="shared" si="1252"/>
        <v>0</v>
      </c>
      <c r="U8303" s="47">
        <f t="shared" si="1253"/>
        <v>95.98</v>
      </c>
      <c r="V8303" s="47">
        <f t="shared" si="1254"/>
        <v>-15.89</v>
      </c>
      <c r="W8303" s="11"/>
    </row>
    <row r="8304" spans="1:23" x14ac:dyDescent="0.45">
      <c r="A8304" t="s">
        <v>8309</v>
      </c>
      <c r="B8304">
        <v>0.01</v>
      </c>
      <c r="D8304" s="1" t="str">
        <f>VartojimasGamyba!J8300</f>
        <v>2024-08-11-18</v>
      </c>
      <c r="E8304" s="7">
        <f>VartojimasGamyba!G8300</f>
        <v>0.307</v>
      </c>
      <c r="F8304" s="11"/>
      <c r="G8304" s="12">
        <f t="shared" si="1255"/>
        <v>8.5306666666666615</v>
      </c>
      <c r="H8304" s="12">
        <v>8.6929999999999978</v>
      </c>
      <c r="I8304" s="12">
        <v>10</v>
      </c>
      <c r="J8304" s="12">
        <v>0</v>
      </c>
      <c r="K8304" s="12"/>
      <c r="L8304" s="12">
        <f>VartojimasGamyba!H8300</f>
        <v>0</v>
      </c>
      <c r="M8304" s="19">
        <f t="shared" si="1248"/>
        <v>-1.7763568394002505E-15</v>
      </c>
      <c r="N8304" s="7">
        <f t="shared" si="1249"/>
        <v>-1.7816859099184514E-13</v>
      </c>
      <c r="O8304" s="7">
        <f t="shared" si="1250"/>
        <v>-1.7816859099184514E-13</v>
      </c>
      <c r="R8304" s="7"/>
      <c r="S8304" s="47">
        <f t="shared" si="1251"/>
        <v>-1.7763568394002505E-15</v>
      </c>
      <c r="T8304" s="47">
        <f t="shared" si="1252"/>
        <v>0</v>
      </c>
      <c r="U8304" s="47">
        <f t="shared" si="1253"/>
        <v>100.30000000000001</v>
      </c>
      <c r="V8304" s="47">
        <f t="shared" si="1254"/>
        <v>-11.57</v>
      </c>
      <c r="W8304" s="11"/>
    </row>
    <row r="8305" spans="1:23" x14ac:dyDescent="0.45">
      <c r="A8305" t="s">
        <v>8310</v>
      </c>
      <c r="B8305">
        <v>81.84</v>
      </c>
      <c r="D8305" s="1" t="str">
        <f>VartojimasGamyba!J8301</f>
        <v>2024-08-11-19</v>
      </c>
      <c r="E8305" s="7">
        <f>VartojimasGamyba!G8301</f>
        <v>0.29899999999999999</v>
      </c>
      <c r="F8305" s="11"/>
      <c r="G8305" s="12">
        <f t="shared" si="1255"/>
        <v>8.1984444444444389</v>
      </c>
      <c r="H8305" s="12">
        <v>0</v>
      </c>
      <c r="I8305" s="12">
        <v>0.3322222222222222</v>
      </c>
      <c r="J8305" s="12">
        <v>0</v>
      </c>
      <c r="K8305" s="12"/>
      <c r="L8305" s="12">
        <f>VartojimasGamyba!H8301</f>
        <v>0</v>
      </c>
      <c r="M8305" s="19">
        <f t="shared" si="1248"/>
        <v>0</v>
      </c>
      <c r="N8305" s="7">
        <f t="shared" si="1249"/>
        <v>0</v>
      </c>
      <c r="O8305" s="7">
        <f t="shared" si="1250"/>
        <v>0</v>
      </c>
      <c r="R8305" s="7"/>
      <c r="S8305" s="47">
        <f t="shared" si="1251"/>
        <v>0</v>
      </c>
      <c r="T8305" s="47">
        <f t="shared" si="1252"/>
        <v>0</v>
      </c>
      <c r="U8305" s="47">
        <f t="shared" si="1253"/>
        <v>182.13</v>
      </c>
      <c r="V8305" s="47">
        <f t="shared" si="1254"/>
        <v>70.260000000000005</v>
      </c>
      <c r="W8305" s="11"/>
    </row>
    <row r="8306" spans="1:23" x14ac:dyDescent="0.45">
      <c r="A8306" t="s">
        <v>8311</v>
      </c>
      <c r="B8306">
        <v>121.14</v>
      </c>
      <c r="D8306" s="1" t="str">
        <f>VartojimasGamyba!J8302</f>
        <v>2024-08-11-20</v>
      </c>
      <c r="E8306" s="7">
        <f>VartojimasGamyba!G8302</f>
        <v>0.191</v>
      </c>
      <c r="F8306" s="11"/>
      <c r="G8306" s="12">
        <f t="shared" si="1255"/>
        <v>7.0074444444444381</v>
      </c>
      <c r="H8306" s="12">
        <v>8.8089999999999993</v>
      </c>
      <c r="I8306" s="12">
        <v>10</v>
      </c>
      <c r="J8306" s="12">
        <v>0</v>
      </c>
      <c r="K8306" s="12"/>
      <c r="L8306" s="12">
        <f>VartojimasGamyba!H8302</f>
        <v>0</v>
      </c>
      <c r="M8306" s="19">
        <f t="shared" si="1248"/>
        <v>0</v>
      </c>
      <c r="N8306" s="7">
        <f t="shared" si="1249"/>
        <v>0</v>
      </c>
      <c r="O8306" s="7">
        <f t="shared" si="1250"/>
        <v>0</v>
      </c>
      <c r="P8306" s="7" t="s">
        <v>8873</v>
      </c>
      <c r="R8306" s="7"/>
      <c r="S8306" s="47">
        <f t="shared" si="1251"/>
        <v>0</v>
      </c>
      <c r="T8306" s="47">
        <f t="shared" si="1252"/>
        <v>0</v>
      </c>
      <c r="U8306" s="47">
        <f t="shared" si="1253"/>
        <v>221.43</v>
      </c>
      <c r="V8306" s="47">
        <f t="shared" si="1254"/>
        <v>109.56</v>
      </c>
      <c r="W8306" s="11"/>
    </row>
    <row r="8307" spans="1:23" x14ac:dyDescent="0.45">
      <c r="A8307" t="s">
        <v>8312</v>
      </c>
      <c r="B8307">
        <v>131.88</v>
      </c>
      <c r="D8307" s="1" t="str">
        <f>VartojimasGamyba!J8303</f>
        <v>2024-08-11-21</v>
      </c>
      <c r="E8307" s="7">
        <f>VartojimasGamyba!G8303</f>
        <v>0.13700000000000001</v>
      </c>
      <c r="F8307" s="11"/>
      <c r="G8307" s="12">
        <f t="shared" si="1255"/>
        <v>5.8704444444444359</v>
      </c>
      <c r="H8307" s="12">
        <v>8.8629999999999978</v>
      </c>
      <c r="I8307" s="12">
        <v>10</v>
      </c>
      <c r="J8307" s="12">
        <v>0</v>
      </c>
      <c r="K8307" s="12"/>
      <c r="L8307" s="12">
        <f>VartojimasGamyba!H8303</f>
        <v>0</v>
      </c>
      <c r="M8307" s="19">
        <f t="shared" si="1248"/>
        <v>-1.7763568394002505E-15</v>
      </c>
      <c r="N8307" s="7">
        <f t="shared" si="1249"/>
        <v>-4.1241676740355618E-13</v>
      </c>
      <c r="O8307" s="7">
        <f t="shared" si="1250"/>
        <v>-4.1241676740355618E-13</v>
      </c>
      <c r="P8307" s="7">
        <f>SUM(N8286:N8309)</f>
        <v>-272.95178000000101</v>
      </c>
      <c r="R8307" s="7"/>
      <c r="S8307" s="47">
        <f t="shared" si="1251"/>
        <v>-1.7763568394002505E-15</v>
      </c>
      <c r="T8307" s="47">
        <f t="shared" si="1252"/>
        <v>0</v>
      </c>
      <c r="U8307" s="47">
        <f t="shared" si="1253"/>
        <v>232.17000000000002</v>
      </c>
      <c r="V8307" s="47">
        <f t="shared" si="1254"/>
        <v>120.3</v>
      </c>
      <c r="W8307" s="11"/>
    </row>
    <row r="8308" spans="1:23" x14ac:dyDescent="0.45">
      <c r="A8308" t="s">
        <v>8313</v>
      </c>
      <c r="B8308">
        <v>124.24</v>
      </c>
      <c r="D8308" s="1" t="str">
        <f>VartojimasGamyba!J8304</f>
        <v>2024-08-11-22</v>
      </c>
      <c r="E8308" s="7">
        <f>VartojimasGamyba!G8304</f>
        <v>0.13</v>
      </c>
      <c r="F8308" s="11"/>
      <c r="G8308" s="12">
        <f t="shared" si="1255"/>
        <v>5.1788888888888787</v>
      </c>
      <c r="H8308" s="12">
        <v>4.9240000000000128</v>
      </c>
      <c r="I8308" s="12">
        <v>5.6155555555555692</v>
      </c>
      <c r="J8308" s="12">
        <v>0</v>
      </c>
      <c r="K8308" s="12"/>
      <c r="L8308" s="12">
        <f>VartojimasGamyba!H8304</f>
        <v>0</v>
      </c>
      <c r="M8308" s="19">
        <f t="shared" si="1248"/>
        <v>0</v>
      </c>
      <c r="N8308" s="7">
        <f t="shared" si="1249"/>
        <v>0</v>
      </c>
      <c r="O8308" s="7">
        <f t="shared" si="1250"/>
        <v>0</v>
      </c>
      <c r="P8308" s="7" t="s">
        <v>8872</v>
      </c>
      <c r="R8308" s="7"/>
      <c r="S8308" s="47">
        <f t="shared" si="1251"/>
        <v>0</v>
      </c>
      <c r="T8308" s="47">
        <f t="shared" si="1252"/>
        <v>0</v>
      </c>
      <c r="U8308" s="47">
        <f t="shared" si="1253"/>
        <v>224.53</v>
      </c>
      <c r="V8308" s="47">
        <f t="shared" si="1254"/>
        <v>112.66</v>
      </c>
      <c r="W8308" s="11"/>
    </row>
    <row r="8309" spans="1:23" x14ac:dyDescent="0.45">
      <c r="A8309" t="s">
        <v>8314</v>
      </c>
      <c r="B8309">
        <v>111.54</v>
      </c>
      <c r="D8309" s="1" t="str">
        <f>VartojimasGamyba!J8305</f>
        <v>2024-08-11-23</v>
      </c>
      <c r="E8309" s="7">
        <f>VartojimasGamyba!G8305</f>
        <v>0.161</v>
      </c>
      <c r="F8309" s="11"/>
      <c r="G8309" s="12">
        <f t="shared" si="1255"/>
        <v>4.9999999999999893</v>
      </c>
      <c r="H8309" s="12">
        <v>0</v>
      </c>
      <c r="I8309" s="12">
        <v>0.1788888888888889</v>
      </c>
      <c r="J8309" s="12">
        <v>0</v>
      </c>
      <c r="K8309" s="12"/>
      <c r="L8309" s="12">
        <f>VartojimasGamyba!H8305</f>
        <v>0</v>
      </c>
      <c r="M8309" s="19">
        <f t="shared" si="1248"/>
        <v>0</v>
      </c>
      <c r="N8309" s="7">
        <f t="shared" si="1249"/>
        <v>0</v>
      </c>
      <c r="O8309" s="7">
        <f t="shared" si="1250"/>
        <v>0</v>
      </c>
      <c r="P8309" s="7">
        <f>SUM(O8286:O8309)</f>
        <v>-1.0282136253536581E-12</v>
      </c>
      <c r="Q8309" s="7">
        <f>SUMPRODUCT(B8286:B8309,E8286:E8309)+SUM(E8286:E8309)*$Z$21-SUMPRODUCT(B8286:B8309,L8286:L8309)+SUM(L8286:L8309)*ABS($Z$20)</f>
        <v>523.23184000000015</v>
      </c>
      <c r="R8309" s="7"/>
      <c r="S8309" s="47">
        <f t="shared" si="1251"/>
        <v>0</v>
      </c>
      <c r="T8309" s="47">
        <f t="shared" si="1252"/>
        <v>0</v>
      </c>
      <c r="U8309" s="47">
        <f t="shared" si="1253"/>
        <v>211.83</v>
      </c>
      <c r="V8309" s="47">
        <f t="shared" si="1254"/>
        <v>99.960000000000008</v>
      </c>
      <c r="W8309" s="11">
        <f>IF(P8309&lt;&gt;Q8309,1,0)</f>
        <v>1</v>
      </c>
    </row>
    <row r="8310" spans="1:23" x14ac:dyDescent="0.45">
      <c r="A8310" t="s">
        <v>8315</v>
      </c>
      <c r="B8310">
        <v>98.23</v>
      </c>
      <c r="D8310" s="9" t="str">
        <f>VartojimasGamyba!J8306</f>
        <v>2024-08-12-00</v>
      </c>
      <c r="E8310" s="8">
        <f>VartojimasGamyba!G8306</f>
        <v>0.08</v>
      </c>
      <c r="F8310" s="11"/>
      <c r="G8310" s="7">
        <f>G8309+H8310-I8310</f>
        <v>4.9111111111111008</v>
      </c>
      <c r="H8310" s="7">
        <v>0</v>
      </c>
      <c r="I8310" s="7">
        <v>8.8888888888888892E-2</v>
      </c>
      <c r="J8310" s="7">
        <v>0</v>
      </c>
      <c r="L8310" s="7">
        <f>VartojimasGamyba!H8306</f>
        <v>0</v>
      </c>
      <c r="M8310" s="15">
        <f t="shared" si="1248"/>
        <v>0</v>
      </c>
      <c r="N8310" s="7">
        <f t="shared" si="1249"/>
        <v>0</v>
      </c>
      <c r="O8310" s="7">
        <f t="shared" si="1250"/>
        <v>0</v>
      </c>
      <c r="R8310" s="20" t="s">
        <v>8783</v>
      </c>
      <c r="S8310" s="47">
        <f t="shared" si="1251"/>
        <v>0</v>
      </c>
      <c r="T8310" s="47">
        <f t="shared" si="1252"/>
        <v>0</v>
      </c>
      <c r="U8310" s="47">
        <f t="shared" si="1253"/>
        <v>198.52</v>
      </c>
      <c r="V8310" s="47">
        <f t="shared" si="1254"/>
        <v>86.65</v>
      </c>
      <c r="W8310" s="11"/>
    </row>
    <row r="8311" spans="1:23" x14ac:dyDescent="0.45">
      <c r="A8311" t="s">
        <v>8316</v>
      </c>
      <c r="B8311">
        <v>104.41</v>
      </c>
      <c r="D8311" s="9" t="str">
        <f>VartojimasGamyba!J8307</f>
        <v>2024-08-12-01</v>
      </c>
      <c r="E8311" s="8">
        <f>VartojimasGamyba!G8307</f>
        <v>0.22700000000000001</v>
      </c>
      <c r="F8311" s="11"/>
      <c r="G8311" s="7">
        <f t="shared" ref="G8311:G8333" si="1256">G8310+H8311-I8311</f>
        <v>4.6588888888888782</v>
      </c>
      <c r="H8311" s="7">
        <v>0</v>
      </c>
      <c r="I8311" s="7">
        <v>0.25222222222222224</v>
      </c>
      <c r="J8311" s="7">
        <v>0</v>
      </c>
      <c r="L8311" s="7">
        <f>VartojimasGamyba!H8307</f>
        <v>0</v>
      </c>
      <c r="M8311" s="15">
        <f t="shared" si="1248"/>
        <v>0</v>
      </c>
      <c r="N8311" s="7">
        <f t="shared" si="1249"/>
        <v>0</v>
      </c>
      <c r="O8311" s="7">
        <f t="shared" si="1250"/>
        <v>0</v>
      </c>
      <c r="R8311" s="7"/>
      <c r="S8311" s="47">
        <f t="shared" si="1251"/>
        <v>0</v>
      </c>
      <c r="T8311" s="47">
        <f t="shared" si="1252"/>
        <v>0</v>
      </c>
      <c r="U8311" s="47">
        <f t="shared" si="1253"/>
        <v>204.7</v>
      </c>
      <c r="V8311" s="47">
        <f t="shared" si="1254"/>
        <v>92.83</v>
      </c>
      <c r="W8311" s="11"/>
    </row>
    <row r="8312" spans="1:23" x14ac:dyDescent="0.45">
      <c r="A8312" t="s">
        <v>8317</v>
      </c>
      <c r="B8312">
        <v>94.37</v>
      </c>
      <c r="D8312" s="9" t="str">
        <f>VartojimasGamyba!J8308</f>
        <v>2024-08-12-02</v>
      </c>
      <c r="E8312" s="8">
        <f>VartojimasGamyba!G8308</f>
        <v>0.21</v>
      </c>
      <c r="F8312" s="11"/>
      <c r="G8312" s="7">
        <f t="shared" si="1256"/>
        <v>4.4255555555555448</v>
      </c>
      <c r="H8312" s="7">
        <v>0</v>
      </c>
      <c r="I8312" s="7">
        <v>0.23333333333333334</v>
      </c>
      <c r="J8312" s="7">
        <v>0</v>
      </c>
      <c r="L8312" s="7">
        <f>VartojimasGamyba!H8308</f>
        <v>0</v>
      </c>
      <c r="M8312" s="15">
        <f t="shared" si="1248"/>
        <v>-2.7755575615628914E-17</v>
      </c>
      <c r="N8312" s="7">
        <f t="shared" si="1249"/>
        <v>-5.402900349338325E-15</v>
      </c>
      <c r="O8312" s="7">
        <f t="shared" si="1250"/>
        <v>-5.402900349338325E-15</v>
      </c>
      <c r="R8312" s="7"/>
      <c r="S8312" s="47">
        <f t="shared" si="1251"/>
        <v>-2.7755575615628914E-17</v>
      </c>
      <c r="T8312" s="47">
        <f t="shared" si="1252"/>
        <v>0</v>
      </c>
      <c r="U8312" s="47">
        <f t="shared" si="1253"/>
        <v>194.66000000000003</v>
      </c>
      <c r="V8312" s="47">
        <f t="shared" si="1254"/>
        <v>82.79</v>
      </c>
      <c r="W8312" s="11"/>
    </row>
    <row r="8313" spans="1:23" x14ac:dyDescent="0.45">
      <c r="A8313" t="s">
        <v>8318</v>
      </c>
      <c r="B8313">
        <v>85.3</v>
      </c>
      <c r="D8313" s="9" t="str">
        <f>VartojimasGamyba!J8309</f>
        <v>2024-08-12-03</v>
      </c>
      <c r="E8313" s="8">
        <f>VartojimasGamyba!G8309</f>
        <v>0.09</v>
      </c>
      <c r="F8313" s="11"/>
      <c r="G8313" s="7">
        <f t="shared" si="1256"/>
        <v>4.3422222222222118</v>
      </c>
      <c r="H8313" s="7">
        <v>0</v>
      </c>
      <c r="I8313" s="7">
        <v>8.3333333333333315E-2</v>
      </c>
      <c r="J8313" s="7">
        <v>0</v>
      </c>
      <c r="L8313" s="7">
        <f>VartojimasGamyba!H8309</f>
        <v>1.4999999999999999E-2</v>
      </c>
      <c r="M8313" s="15">
        <f t="shared" si="1248"/>
        <v>1.3877787807814457E-17</v>
      </c>
      <c r="N8313" s="7">
        <f t="shared" si="1249"/>
        <v>2.5755786392522851E-15</v>
      </c>
      <c r="O8313" s="7">
        <f t="shared" si="1250"/>
        <v>2.5755786392522851E-15</v>
      </c>
      <c r="R8313" s="7"/>
      <c r="S8313" s="47">
        <f t="shared" si="1251"/>
        <v>1.3877787807814457E-17</v>
      </c>
      <c r="T8313" s="47">
        <f t="shared" si="1252"/>
        <v>0</v>
      </c>
      <c r="U8313" s="47">
        <f t="shared" si="1253"/>
        <v>185.59</v>
      </c>
      <c r="V8313" s="47">
        <f t="shared" si="1254"/>
        <v>73.72</v>
      </c>
      <c r="W8313" s="11"/>
    </row>
    <row r="8314" spans="1:23" x14ac:dyDescent="0.45">
      <c r="A8314" t="s">
        <v>8319</v>
      </c>
      <c r="B8314">
        <v>87.57</v>
      </c>
      <c r="D8314" s="9" t="str">
        <f>VartojimasGamyba!J8310</f>
        <v>2024-08-12-04</v>
      </c>
      <c r="E8314" s="8">
        <f>VartojimasGamyba!G8310</f>
        <v>0.14899999999999999</v>
      </c>
      <c r="F8314" s="11"/>
      <c r="G8314" s="7">
        <f t="shared" si="1256"/>
        <v>4.3422222222222118</v>
      </c>
      <c r="H8314" s="7">
        <v>0</v>
      </c>
      <c r="I8314" s="7">
        <v>0</v>
      </c>
      <c r="J8314" s="7">
        <v>3.8000000000000006E-2</v>
      </c>
      <c r="L8314" s="7">
        <f>VartojimasGamyba!H8310</f>
        <v>0.187</v>
      </c>
      <c r="M8314" s="15">
        <f t="shared" si="1248"/>
        <v>0</v>
      </c>
      <c r="N8314" s="7">
        <f t="shared" si="1249"/>
        <v>-2.8876200000000001</v>
      </c>
      <c r="O8314" s="7">
        <f t="shared" si="1250"/>
        <v>0</v>
      </c>
      <c r="R8314" s="7"/>
      <c r="S8314" s="47">
        <f t="shared" si="1251"/>
        <v>3.8000000000000006E-2</v>
      </c>
      <c r="T8314" s="47">
        <f t="shared" si="1252"/>
        <v>3.8000000000000006E-2</v>
      </c>
      <c r="U8314" s="47">
        <f t="shared" si="1253"/>
        <v>187.86</v>
      </c>
      <c r="V8314" s="47">
        <f t="shared" si="1254"/>
        <v>75.989999999999995</v>
      </c>
      <c r="W8314" s="11"/>
    </row>
    <row r="8315" spans="1:23" x14ac:dyDescent="0.45">
      <c r="A8315" t="s">
        <v>8320</v>
      </c>
      <c r="B8315">
        <v>93.47</v>
      </c>
      <c r="D8315" s="9" t="str">
        <f>VartojimasGamyba!J8311</f>
        <v>2024-08-12-05</v>
      </c>
      <c r="E8315" s="8">
        <f>VartojimasGamyba!G8311</f>
        <v>0</v>
      </c>
      <c r="F8315" s="11"/>
      <c r="G8315" s="7">
        <f t="shared" si="1256"/>
        <v>4.3422222222222118</v>
      </c>
      <c r="H8315" s="7">
        <v>0</v>
      </c>
      <c r="I8315" s="7">
        <v>0</v>
      </c>
      <c r="J8315" s="7">
        <v>1.0720000000000001</v>
      </c>
      <c r="L8315" s="7">
        <f>VartojimasGamyba!H8311</f>
        <v>1.0720000000000001</v>
      </c>
      <c r="M8315" s="15">
        <f t="shared" si="1248"/>
        <v>0</v>
      </c>
      <c r="N8315" s="7">
        <f t="shared" si="1249"/>
        <v>-87.786080000000013</v>
      </c>
      <c r="O8315" s="7">
        <f t="shared" si="1250"/>
        <v>0</v>
      </c>
      <c r="R8315" s="7"/>
      <c r="S8315" s="47">
        <f t="shared" si="1251"/>
        <v>1.0720000000000001</v>
      </c>
      <c r="T8315" s="47">
        <f t="shared" si="1252"/>
        <v>1.0720000000000001</v>
      </c>
      <c r="U8315" s="47">
        <f t="shared" si="1253"/>
        <v>193.76</v>
      </c>
      <c r="V8315" s="47">
        <f t="shared" si="1254"/>
        <v>81.89</v>
      </c>
      <c r="W8315" s="11"/>
    </row>
    <row r="8316" spans="1:23" x14ac:dyDescent="0.45">
      <c r="A8316" t="s">
        <v>8321</v>
      </c>
      <c r="B8316">
        <v>115.1</v>
      </c>
      <c r="D8316" s="9" t="str">
        <f>VartojimasGamyba!J8312</f>
        <v>2024-08-12-06</v>
      </c>
      <c r="E8316" s="8">
        <f>VartojimasGamyba!G8312</f>
        <v>0</v>
      </c>
      <c r="F8316" s="11"/>
      <c r="G8316" s="7">
        <f t="shared" si="1256"/>
        <v>4.3422222222222118</v>
      </c>
      <c r="H8316" s="7">
        <v>0</v>
      </c>
      <c r="I8316" s="7">
        <v>0</v>
      </c>
      <c r="J8316" s="7">
        <v>1.8340000000000001</v>
      </c>
      <c r="L8316" s="7">
        <f>VartojimasGamyba!H8312</f>
        <v>1.8340000000000001</v>
      </c>
      <c r="M8316" s="15">
        <f t="shared" si="1248"/>
        <v>0</v>
      </c>
      <c r="N8316" s="7">
        <f t="shared" si="1249"/>
        <v>-189.85568000000001</v>
      </c>
      <c r="O8316" s="7">
        <f t="shared" si="1250"/>
        <v>0</v>
      </c>
      <c r="R8316" s="7"/>
      <c r="S8316" s="47">
        <f t="shared" si="1251"/>
        <v>1.8340000000000001</v>
      </c>
      <c r="T8316" s="47">
        <f t="shared" si="1252"/>
        <v>1.8340000000000001</v>
      </c>
      <c r="U8316" s="47">
        <f t="shared" si="1253"/>
        <v>215.39</v>
      </c>
      <c r="V8316" s="47">
        <f t="shared" si="1254"/>
        <v>103.52</v>
      </c>
      <c r="W8316" s="11"/>
    </row>
    <row r="8317" spans="1:23" x14ac:dyDescent="0.45">
      <c r="A8317" t="s">
        <v>8322</v>
      </c>
      <c r="B8317">
        <v>149.05000000000001</v>
      </c>
      <c r="D8317" s="9" t="str">
        <f>VartojimasGamyba!J8313</f>
        <v>2024-08-12-07</v>
      </c>
      <c r="E8317" s="8">
        <f>VartojimasGamyba!G8313</f>
        <v>0</v>
      </c>
      <c r="F8317" s="11"/>
      <c r="G8317" s="7">
        <f t="shared" si="1256"/>
        <v>4.3422222222222118</v>
      </c>
      <c r="H8317" s="7">
        <v>0</v>
      </c>
      <c r="I8317" s="7">
        <v>-4.4408920985006262E-16</v>
      </c>
      <c r="J8317" s="7">
        <v>1.7649999999999999</v>
      </c>
      <c r="L8317" s="7">
        <f>VartojimasGamyba!H8313</f>
        <v>1.7649999999999999</v>
      </c>
      <c r="M8317" s="15">
        <f t="shared" si="1248"/>
        <v>0</v>
      </c>
      <c r="N8317" s="7">
        <f t="shared" si="1249"/>
        <v>-242.63454999999999</v>
      </c>
      <c r="O8317" s="7">
        <f t="shared" si="1250"/>
        <v>0</v>
      </c>
      <c r="R8317" s="7"/>
      <c r="S8317" s="47">
        <f t="shared" si="1251"/>
        <v>1.7649999999999999</v>
      </c>
      <c r="T8317" s="47">
        <f t="shared" si="1252"/>
        <v>1.7649999999999999</v>
      </c>
      <c r="U8317" s="47">
        <f t="shared" si="1253"/>
        <v>249.34000000000003</v>
      </c>
      <c r="V8317" s="47">
        <f t="shared" si="1254"/>
        <v>137.47</v>
      </c>
      <c r="W8317" s="11"/>
    </row>
    <row r="8318" spans="1:23" x14ac:dyDescent="0.45">
      <c r="A8318" t="s">
        <v>8323</v>
      </c>
      <c r="B8318">
        <v>142.22999999999999</v>
      </c>
      <c r="D8318" s="9" t="str">
        <f>VartojimasGamyba!J8314</f>
        <v>2024-08-12-08</v>
      </c>
      <c r="E8318" s="8">
        <f>VartojimasGamyba!G8314</f>
        <v>0</v>
      </c>
      <c r="F8318" s="11"/>
      <c r="G8318" s="7">
        <f t="shared" si="1256"/>
        <v>4.3422222222222118</v>
      </c>
      <c r="H8318" s="7">
        <v>2.2204460492503131E-16</v>
      </c>
      <c r="I8318" s="7">
        <v>0</v>
      </c>
      <c r="J8318" s="7">
        <v>2.7869999999999999</v>
      </c>
      <c r="L8318" s="7">
        <f>VartojimasGamyba!H8314</f>
        <v>2.7869999999999999</v>
      </c>
      <c r="M8318" s="15">
        <f t="shared" si="1248"/>
        <v>0</v>
      </c>
      <c r="N8318" s="7">
        <f t="shared" si="1249"/>
        <v>-364.1215499999999</v>
      </c>
      <c r="O8318" s="7">
        <f t="shared" si="1250"/>
        <v>0</v>
      </c>
      <c r="R8318" s="7"/>
      <c r="S8318" s="47">
        <f t="shared" si="1251"/>
        <v>2.7869999999999999</v>
      </c>
      <c r="T8318" s="47">
        <f t="shared" si="1252"/>
        <v>2.7869999999999999</v>
      </c>
      <c r="U8318" s="47">
        <f t="shared" si="1253"/>
        <v>242.51999999999998</v>
      </c>
      <c r="V8318" s="47">
        <f t="shared" si="1254"/>
        <v>130.64999999999998</v>
      </c>
      <c r="W8318" s="11"/>
    </row>
    <row r="8319" spans="1:23" x14ac:dyDescent="0.45">
      <c r="A8319" t="s">
        <v>8324</v>
      </c>
      <c r="B8319">
        <v>112.22</v>
      </c>
      <c r="D8319" s="9" t="str">
        <f>VartojimasGamyba!J8315</f>
        <v>2024-08-12-09</v>
      </c>
      <c r="E8319" s="8">
        <f>VartojimasGamyba!G8315</f>
        <v>0</v>
      </c>
      <c r="F8319" s="11"/>
      <c r="G8319" s="7">
        <f t="shared" si="1256"/>
        <v>4.3422222222222118</v>
      </c>
      <c r="H8319" s="7">
        <v>0</v>
      </c>
      <c r="I8319" s="7">
        <v>0</v>
      </c>
      <c r="J8319" s="7">
        <v>3.32</v>
      </c>
      <c r="L8319" s="7">
        <f>VartojimasGamyba!H8315</f>
        <v>3.32</v>
      </c>
      <c r="M8319" s="15">
        <f t="shared" si="1248"/>
        <v>0</v>
      </c>
      <c r="N8319" s="7">
        <f t="shared" si="1249"/>
        <v>-334.12479999999999</v>
      </c>
      <c r="O8319" s="7">
        <f t="shared" si="1250"/>
        <v>0</v>
      </c>
      <c r="R8319" s="7"/>
      <c r="S8319" s="47">
        <f t="shared" si="1251"/>
        <v>3.32</v>
      </c>
      <c r="T8319" s="47">
        <f t="shared" si="1252"/>
        <v>3.32</v>
      </c>
      <c r="U8319" s="47">
        <f t="shared" si="1253"/>
        <v>212.51</v>
      </c>
      <c r="V8319" s="47">
        <f t="shared" si="1254"/>
        <v>100.64</v>
      </c>
      <c r="W8319" s="11"/>
    </row>
    <row r="8320" spans="1:23" x14ac:dyDescent="0.45">
      <c r="A8320" t="s">
        <v>8325</v>
      </c>
      <c r="B8320">
        <v>70.75</v>
      </c>
      <c r="D8320" s="9" t="str">
        <f>VartojimasGamyba!J8316</f>
        <v>2024-08-12-10</v>
      </c>
      <c r="E8320" s="8">
        <f>VartojimasGamyba!G8316</f>
        <v>0</v>
      </c>
      <c r="F8320" s="11"/>
      <c r="G8320" s="7">
        <f t="shared" si="1256"/>
        <v>4.3422222222222118</v>
      </c>
      <c r="H8320" s="7">
        <v>0</v>
      </c>
      <c r="I8320" s="7">
        <v>0</v>
      </c>
      <c r="J8320" s="7">
        <v>3.4169999999999998</v>
      </c>
      <c r="L8320" s="7">
        <f>VartojimasGamyba!H8316</f>
        <v>3.4169999999999998</v>
      </c>
      <c r="M8320" s="15">
        <f t="shared" si="1248"/>
        <v>0</v>
      </c>
      <c r="N8320" s="7">
        <f t="shared" si="1249"/>
        <v>-202.18388999999999</v>
      </c>
      <c r="O8320" s="7">
        <f t="shared" si="1250"/>
        <v>0</v>
      </c>
      <c r="R8320" s="7"/>
      <c r="S8320" s="47">
        <f t="shared" si="1251"/>
        <v>3.4169999999999998</v>
      </c>
      <c r="T8320" s="47">
        <f t="shared" si="1252"/>
        <v>3.4169999999999998</v>
      </c>
      <c r="U8320" s="47">
        <f t="shared" si="1253"/>
        <v>171.04000000000002</v>
      </c>
      <c r="V8320" s="47">
        <f t="shared" si="1254"/>
        <v>59.17</v>
      </c>
      <c r="W8320" s="11"/>
    </row>
    <row r="8321" spans="1:23" x14ac:dyDescent="0.45">
      <c r="A8321" t="s">
        <v>8326</v>
      </c>
      <c r="B8321">
        <v>40.119999999999997</v>
      </c>
      <c r="D8321" s="9" t="str">
        <f>VartojimasGamyba!J8317</f>
        <v>2024-08-12-11</v>
      </c>
      <c r="E8321" s="8">
        <f>VartojimasGamyba!G8317</f>
        <v>0</v>
      </c>
      <c r="F8321" s="11"/>
      <c r="G8321" s="7">
        <f t="shared" si="1256"/>
        <v>7.0346666666666664</v>
      </c>
      <c r="H8321" s="7">
        <v>2.6924444444444551</v>
      </c>
      <c r="I8321" s="7">
        <v>0</v>
      </c>
      <c r="J8321" s="7">
        <v>0.93355555555554492</v>
      </c>
      <c r="L8321" s="7">
        <f>VartojimasGamyba!H8317</f>
        <v>3.6259999999999999</v>
      </c>
      <c r="M8321" s="15">
        <f t="shared" si="1248"/>
        <v>0</v>
      </c>
      <c r="N8321" s="7">
        <f t="shared" si="1249"/>
        <v>-26.643675555555252</v>
      </c>
      <c r="O8321" s="7">
        <f t="shared" si="1250"/>
        <v>0</v>
      </c>
      <c r="R8321" s="7"/>
      <c r="S8321" s="47">
        <f t="shared" si="1251"/>
        <v>3.6259999999999999</v>
      </c>
      <c r="T8321" s="47">
        <f t="shared" si="1252"/>
        <v>3.6259999999999999</v>
      </c>
      <c r="U8321" s="47">
        <f t="shared" si="1253"/>
        <v>140.41</v>
      </c>
      <c r="V8321" s="47">
        <f t="shared" si="1254"/>
        <v>28.54</v>
      </c>
      <c r="W8321" s="11"/>
    </row>
    <row r="8322" spans="1:23" x14ac:dyDescent="0.45">
      <c r="A8322" t="s">
        <v>8327</v>
      </c>
      <c r="B8322">
        <v>16.04</v>
      </c>
      <c r="D8322" s="9" t="str">
        <f>VartojimasGamyba!J8318</f>
        <v>2024-08-12-12</v>
      </c>
      <c r="E8322" s="8">
        <f>VartojimasGamyba!G8318</f>
        <v>0.40300000000000002</v>
      </c>
      <c r="F8322" s="11"/>
      <c r="G8322" s="7">
        <f t="shared" si="1256"/>
        <v>9.1666666666666661</v>
      </c>
      <c r="H8322" s="7">
        <v>2.1320000000000001</v>
      </c>
      <c r="I8322" s="7">
        <v>0</v>
      </c>
      <c r="J8322" s="7">
        <v>0</v>
      </c>
      <c r="L8322" s="7">
        <f>VartojimasGamyba!H8318</f>
        <v>2.5350000000000001</v>
      </c>
      <c r="M8322" s="15">
        <f t="shared" si="1248"/>
        <v>0</v>
      </c>
      <c r="N8322" s="7">
        <f t="shared" si="1249"/>
        <v>0</v>
      </c>
      <c r="O8322" s="7">
        <f t="shared" si="1250"/>
        <v>0</v>
      </c>
      <c r="R8322" s="7"/>
      <c r="S8322" s="47">
        <f t="shared" si="1251"/>
        <v>2.1320000000000001</v>
      </c>
      <c r="T8322" s="47">
        <f t="shared" si="1252"/>
        <v>2.1320000000000001</v>
      </c>
      <c r="U8322" s="47">
        <f t="shared" si="1253"/>
        <v>116.33000000000001</v>
      </c>
      <c r="V8322" s="47">
        <f t="shared" si="1254"/>
        <v>4.4599999999999991</v>
      </c>
      <c r="W8322" s="11"/>
    </row>
    <row r="8323" spans="1:23" x14ac:dyDescent="0.45">
      <c r="A8323" t="s">
        <v>8328</v>
      </c>
      <c r="B8323">
        <v>10.06</v>
      </c>
      <c r="D8323" s="9" t="str">
        <f>VartojimasGamyba!J8319</f>
        <v>2024-08-12-13</v>
      </c>
      <c r="E8323" s="8">
        <f>VartojimasGamyba!G8319</f>
        <v>1.67</v>
      </c>
      <c r="F8323" s="11"/>
      <c r="G8323" s="7">
        <f t="shared" si="1256"/>
        <v>8.8088888888888892</v>
      </c>
      <c r="H8323" s="7">
        <v>0</v>
      </c>
      <c r="I8323" s="7">
        <v>0.35777777777777764</v>
      </c>
      <c r="J8323" s="7">
        <v>0</v>
      </c>
      <c r="L8323" s="7">
        <f>VartojimasGamyba!H8319</f>
        <v>1.3480000000000001</v>
      </c>
      <c r="M8323" s="15">
        <f t="shared" si="1248"/>
        <v>0</v>
      </c>
      <c r="N8323" s="7">
        <f t="shared" si="1249"/>
        <v>0</v>
      </c>
      <c r="O8323" s="7">
        <f t="shared" si="1250"/>
        <v>0</v>
      </c>
      <c r="R8323" s="7"/>
      <c r="S8323" s="47">
        <f t="shared" si="1251"/>
        <v>0</v>
      </c>
      <c r="T8323" s="47">
        <f t="shared" si="1252"/>
        <v>0</v>
      </c>
      <c r="U8323" s="47">
        <f t="shared" si="1253"/>
        <v>110.35000000000001</v>
      </c>
      <c r="V8323" s="47">
        <f t="shared" si="1254"/>
        <v>-1.5199999999999996</v>
      </c>
      <c r="W8323" s="11"/>
    </row>
    <row r="8324" spans="1:23" x14ac:dyDescent="0.45">
      <c r="A8324" t="s">
        <v>8329</v>
      </c>
      <c r="B8324">
        <v>6.98</v>
      </c>
      <c r="D8324" s="9" t="str">
        <f>VartojimasGamyba!J8320</f>
        <v>2024-08-12-14</v>
      </c>
      <c r="E8324" s="8">
        <f>VartojimasGamyba!G8320</f>
        <v>1.782</v>
      </c>
      <c r="F8324" s="11"/>
      <c r="G8324" s="7">
        <f t="shared" si="1256"/>
        <v>8.2544444444444451</v>
      </c>
      <c r="H8324" s="7">
        <v>0</v>
      </c>
      <c r="I8324" s="7">
        <v>0.55444444444444463</v>
      </c>
      <c r="J8324" s="7">
        <v>0</v>
      </c>
      <c r="L8324" s="7">
        <f>VartojimasGamyba!H8320</f>
        <v>1.2829999999999999</v>
      </c>
      <c r="M8324" s="15">
        <f t="shared" si="1248"/>
        <v>0</v>
      </c>
      <c r="N8324" s="7">
        <f t="shared" si="1249"/>
        <v>0</v>
      </c>
      <c r="O8324" s="7">
        <f t="shared" si="1250"/>
        <v>0</v>
      </c>
      <c r="R8324" s="7"/>
      <c r="S8324" s="47">
        <f t="shared" si="1251"/>
        <v>0</v>
      </c>
      <c r="T8324" s="47">
        <f t="shared" si="1252"/>
        <v>0</v>
      </c>
      <c r="U8324" s="47">
        <f t="shared" si="1253"/>
        <v>107.27000000000001</v>
      </c>
      <c r="V8324" s="47">
        <f t="shared" si="1254"/>
        <v>-4.5999999999999996</v>
      </c>
      <c r="W8324" s="11"/>
    </row>
    <row r="8325" spans="1:23" x14ac:dyDescent="0.45">
      <c r="A8325" t="s">
        <v>8330</v>
      </c>
      <c r="B8325">
        <v>13.47</v>
      </c>
      <c r="D8325" s="9" t="str">
        <f>VartojimasGamyba!J8321</f>
        <v>2024-08-12-15</v>
      </c>
      <c r="E8325" s="8">
        <f>VartojimasGamyba!G8321</f>
        <v>1.804</v>
      </c>
      <c r="F8325" s="11"/>
      <c r="G8325" s="7">
        <f t="shared" si="1256"/>
        <v>7.4155555555555566</v>
      </c>
      <c r="H8325" s="7">
        <v>0</v>
      </c>
      <c r="I8325" s="7">
        <v>0.83888888888888902</v>
      </c>
      <c r="J8325" s="7">
        <v>0</v>
      </c>
      <c r="L8325" s="7">
        <f>VartojimasGamyba!H8321</f>
        <v>1.0489999999999999</v>
      </c>
      <c r="M8325" s="15">
        <f t="shared" si="1248"/>
        <v>0</v>
      </c>
      <c r="N8325" s="7">
        <f t="shared" si="1249"/>
        <v>0</v>
      </c>
      <c r="O8325" s="7">
        <f t="shared" si="1250"/>
        <v>0</v>
      </c>
      <c r="R8325" s="7"/>
      <c r="S8325" s="47">
        <f t="shared" si="1251"/>
        <v>0</v>
      </c>
      <c r="T8325" s="47">
        <f t="shared" si="1252"/>
        <v>0</v>
      </c>
      <c r="U8325" s="47">
        <f t="shared" si="1253"/>
        <v>113.76</v>
      </c>
      <c r="V8325" s="47">
        <f t="shared" si="1254"/>
        <v>1.8900000000000006</v>
      </c>
      <c r="W8325" s="11"/>
    </row>
    <row r="8326" spans="1:23" x14ac:dyDescent="0.45">
      <c r="A8326" t="s">
        <v>8331</v>
      </c>
      <c r="B8326">
        <v>14.76</v>
      </c>
      <c r="D8326" s="9" t="str">
        <f>VartojimasGamyba!J8322</f>
        <v>2024-08-12-16</v>
      </c>
      <c r="E8326" s="8">
        <f>VartojimasGamyba!G8322</f>
        <v>0.67400000000000004</v>
      </c>
      <c r="F8326" s="11"/>
      <c r="G8326" s="7">
        <f t="shared" si="1256"/>
        <v>7.0933333333333346</v>
      </c>
      <c r="H8326" s="7">
        <v>0</v>
      </c>
      <c r="I8326" s="7">
        <v>0.32222222222222219</v>
      </c>
      <c r="J8326" s="7">
        <v>0</v>
      </c>
      <c r="L8326" s="7">
        <f>VartojimasGamyba!H8322</f>
        <v>0.38400000000000001</v>
      </c>
      <c r="M8326" s="15">
        <f t="shared" si="1248"/>
        <v>0</v>
      </c>
      <c r="N8326" s="7">
        <f t="shared" si="1249"/>
        <v>0</v>
      </c>
      <c r="O8326" s="7">
        <f t="shared" si="1250"/>
        <v>0</v>
      </c>
      <c r="R8326" s="7"/>
      <c r="S8326" s="47">
        <f t="shared" si="1251"/>
        <v>0</v>
      </c>
      <c r="T8326" s="47">
        <f t="shared" si="1252"/>
        <v>0</v>
      </c>
      <c r="U8326" s="47">
        <f t="shared" si="1253"/>
        <v>115.05000000000001</v>
      </c>
      <c r="V8326" s="47">
        <f t="shared" si="1254"/>
        <v>3.1799999999999997</v>
      </c>
      <c r="W8326" s="11"/>
    </row>
    <row r="8327" spans="1:23" x14ac:dyDescent="0.45">
      <c r="A8327" t="s">
        <v>8332</v>
      </c>
      <c r="B8327">
        <v>69.239999999999995</v>
      </c>
      <c r="D8327" s="9" t="str">
        <f>VartojimasGamyba!J8323</f>
        <v>2024-08-12-17</v>
      </c>
      <c r="E8327" s="8">
        <f>VartojimasGamyba!G8323</f>
        <v>0.51300000000000001</v>
      </c>
      <c r="F8327" s="11"/>
      <c r="G8327" s="7">
        <f t="shared" si="1256"/>
        <v>6.5355555555555567</v>
      </c>
      <c r="H8327" s="7">
        <v>0</v>
      </c>
      <c r="I8327" s="7">
        <v>0.55777777777777771</v>
      </c>
      <c r="J8327" s="7">
        <v>0</v>
      </c>
      <c r="L8327" s="7">
        <f>VartojimasGamyba!H8323</f>
        <v>1.0999999999999999E-2</v>
      </c>
      <c r="M8327" s="15">
        <f t="shared" ref="M8327:M8390" si="1257">E8327+H8327-I8327*$J$2+J8327-L8327</f>
        <v>0</v>
      </c>
      <c r="N8327" s="7">
        <f t="shared" ref="N8327:N8390" si="1258">M8327*U8327-J8327*V8327</f>
        <v>0</v>
      </c>
      <c r="O8327" s="7">
        <f t="shared" ref="O8327:O8390" si="1259">(M8327)*(B8327+$Z$21)</f>
        <v>0</v>
      </c>
      <c r="R8327" s="7"/>
      <c r="S8327" s="47">
        <f t="shared" ref="S8327:S8390" si="1260">M8327+IF((L8327-E8327)&gt;0,(L8327-E8327),0)</f>
        <v>0</v>
      </c>
      <c r="T8327" s="47">
        <f t="shared" ref="T8327:T8390" si="1261">IF(L8327-E8327&lt;0,0,L8327-E8327)</f>
        <v>0</v>
      </c>
      <c r="U8327" s="47">
        <f t="shared" ref="U8327:U8390" si="1262">B8327+$Z$21</f>
        <v>169.53</v>
      </c>
      <c r="V8327" s="47">
        <f t="shared" ref="V8327:V8390" si="1263">B8327+$Z$20</f>
        <v>57.66</v>
      </c>
      <c r="W8327" s="11"/>
    </row>
    <row r="8328" spans="1:23" x14ac:dyDescent="0.45">
      <c r="A8328" t="s">
        <v>8333</v>
      </c>
      <c r="B8328">
        <v>91</v>
      </c>
      <c r="D8328" s="9" t="str">
        <f>VartojimasGamyba!J8324</f>
        <v>2024-08-12-18</v>
      </c>
      <c r="E8328" s="8">
        <f>VartojimasGamyba!G8324</f>
        <v>0.35299999999999998</v>
      </c>
      <c r="F8328" s="11"/>
      <c r="G8328" s="7">
        <f t="shared" si="1256"/>
        <v>6.1433333333333344</v>
      </c>
      <c r="H8328" s="7">
        <v>0</v>
      </c>
      <c r="I8328" s="7">
        <v>0.39222222222222219</v>
      </c>
      <c r="J8328" s="7">
        <v>0</v>
      </c>
      <c r="L8328" s="7">
        <f>VartojimasGamyba!H8324</f>
        <v>0</v>
      </c>
      <c r="M8328" s="15">
        <f t="shared" si="1257"/>
        <v>0</v>
      </c>
      <c r="N8328" s="7">
        <f t="shared" si="1258"/>
        <v>0</v>
      </c>
      <c r="O8328" s="7">
        <f t="shared" si="1259"/>
        <v>0</v>
      </c>
      <c r="R8328" s="7"/>
      <c r="S8328" s="47">
        <f t="shared" si="1260"/>
        <v>0</v>
      </c>
      <c r="T8328" s="47">
        <f t="shared" si="1261"/>
        <v>0</v>
      </c>
      <c r="U8328" s="47">
        <f t="shared" si="1262"/>
        <v>191.29000000000002</v>
      </c>
      <c r="V8328" s="47">
        <f t="shared" si="1263"/>
        <v>79.42</v>
      </c>
      <c r="W8328" s="11"/>
    </row>
    <row r="8329" spans="1:23" x14ac:dyDescent="0.45">
      <c r="A8329" t="s">
        <v>8334</v>
      </c>
      <c r="B8329">
        <v>142.57</v>
      </c>
      <c r="D8329" s="9" t="str">
        <f>VartojimasGamyba!J8325</f>
        <v>2024-08-12-19</v>
      </c>
      <c r="E8329" s="8">
        <f>VartojimasGamyba!G8325</f>
        <v>0.30299999999999999</v>
      </c>
      <c r="F8329" s="11"/>
      <c r="G8329" s="7">
        <f t="shared" si="1256"/>
        <v>5.8066666666666675</v>
      </c>
      <c r="H8329" s="7">
        <v>0</v>
      </c>
      <c r="I8329" s="7">
        <v>0.33666666666666667</v>
      </c>
      <c r="J8329" s="7">
        <v>0</v>
      </c>
      <c r="L8329" s="7">
        <f>VartojimasGamyba!H8325</f>
        <v>0</v>
      </c>
      <c r="M8329" s="15">
        <f t="shared" si="1257"/>
        <v>0</v>
      </c>
      <c r="N8329" s="7">
        <f t="shared" si="1258"/>
        <v>0</v>
      </c>
      <c r="O8329" s="7">
        <f t="shared" si="1259"/>
        <v>0</v>
      </c>
      <c r="R8329" s="7"/>
      <c r="S8329" s="47">
        <f t="shared" si="1260"/>
        <v>0</v>
      </c>
      <c r="T8329" s="47">
        <f t="shared" si="1261"/>
        <v>0</v>
      </c>
      <c r="U8329" s="47">
        <f t="shared" si="1262"/>
        <v>242.86</v>
      </c>
      <c r="V8329" s="47">
        <f t="shared" si="1263"/>
        <v>130.98999999999998</v>
      </c>
      <c r="W8329" s="11"/>
    </row>
    <row r="8330" spans="1:23" x14ac:dyDescent="0.45">
      <c r="A8330" t="s">
        <v>8335</v>
      </c>
      <c r="B8330">
        <v>203</v>
      </c>
      <c r="D8330" s="9" t="str">
        <f>VartojimasGamyba!J8326</f>
        <v>2024-08-12-20</v>
      </c>
      <c r="E8330" s="8">
        <f>VartojimasGamyba!G8326</f>
        <v>0.26500000000000001</v>
      </c>
      <c r="F8330" s="11"/>
      <c r="G8330" s="7">
        <f t="shared" si="1256"/>
        <v>5.5122222222222232</v>
      </c>
      <c r="H8330" s="7">
        <v>0</v>
      </c>
      <c r="I8330" s="7">
        <v>0.29444444444444445</v>
      </c>
      <c r="J8330" s="7">
        <v>0</v>
      </c>
      <c r="L8330" s="7">
        <f>VartojimasGamyba!H8326</f>
        <v>0</v>
      </c>
      <c r="M8330" s="15">
        <f t="shared" si="1257"/>
        <v>0</v>
      </c>
      <c r="N8330" s="7">
        <f t="shared" si="1258"/>
        <v>0</v>
      </c>
      <c r="O8330" s="7">
        <f t="shared" si="1259"/>
        <v>0</v>
      </c>
      <c r="P8330" s="7" t="s">
        <v>8873</v>
      </c>
      <c r="R8330" s="7"/>
      <c r="S8330" s="47">
        <f t="shared" si="1260"/>
        <v>0</v>
      </c>
      <c r="T8330" s="47">
        <f t="shared" si="1261"/>
        <v>0</v>
      </c>
      <c r="U8330" s="47">
        <f t="shared" si="1262"/>
        <v>303.29000000000002</v>
      </c>
      <c r="V8330" s="47">
        <f t="shared" si="1263"/>
        <v>191.42</v>
      </c>
      <c r="W8330" s="11"/>
    </row>
    <row r="8331" spans="1:23" x14ac:dyDescent="0.45">
      <c r="A8331" t="s">
        <v>8336</v>
      </c>
      <c r="B8331">
        <v>225.74</v>
      </c>
      <c r="D8331" s="9" t="str">
        <f>VartojimasGamyba!J8327</f>
        <v>2024-08-12-21</v>
      </c>
      <c r="E8331" s="8">
        <f>VartojimasGamyba!G8327</f>
        <v>0.189</v>
      </c>
      <c r="F8331" s="11"/>
      <c r="G8331" s="7">
        <f t="shared" si="1256"/>
        <v>5.3022222222222233</v>
      </c>
      <c r="H8331" s="7">
        <v>0</v>
      </c>
      <c r="I8331" s="7">
        <v>0.21000000000000002</v>
      </c>
      <c r="J8331" s="7">
        <v>0</v>
      </c>
      <c r="L8331" s="7">
        <f>VartojimasGamyba!H8327</f>
        <v>0</v>
      </c>
      <c r="M8331" s="15">
        <f t="shared" si="1257"/>
        <v>-2.7755575615628914E-17</v>
      </c>
      <c r="N8331" s="7">
        <f t="shared" si="1258"/>
        <v>-9.0491503179634955E-15</v>
      </c>
      <c r="O8331" s="7">
        <f t="shared" si="1259"/>
        <v>-9.0491503179634955E-15</v>
      </c>
      <c r="P8331" s="7">
        <f>SUM(N8310:N8333)</f>
        <v>-1450.2378455555552</v>
      </c>
      <c r="R8331" s="7"/>
      <c r="S8331" s="47">
        <f t="shared" si="1260"/>
        <v>-2.7755575615628914E-17</v>
      </c>
      <c r="T8331" s="47">
        <f t="shared" si="1261"/>
        <v>0</v>
      </c>
      <c r="U8331" s="47">
        <f t="shared" si="1262"/>
        <v>326.03000000000003</v>
      </c>
      <c r="V8331" s="47">
        <f t="shared" si="1263"/>
        <v>214.16</v>
      </c>
      <c r="W8331" s="11"/>
    </row>
    <row r="8332" spans="1:23" x14ac:dyDescent="0.45">
      <c r="A8332" t="s">
        <v>8337</v>
      </c>
      <c r="B8332">
        <v>136.06</v>
      </c>
      <c r="D8332" s="9" t="str">
        <f>VartojimasGamyba!J8328</f>
        <v>2024-08-12-22</v>
      </c>
      <c r="E8332" s="8">
        <f>VartojimasGamyba!G8328</f>
        <v>0.14499999999999999</v>
      </c>
      <c r="F8332" s="11"/>
      <c r="G8332" s="7">
        <f t="shared" si="1256"/>
        <v>5.1411111111111119</v>
      </c>
      <c r="H8332" s="7">
        <v>0</v>
      </c>
      <c r="I8332" s="7">
        <v>0.16111111111111109</v>
      </c>
      <c r="J8332" s="7">
        <v>0</v>
      </c>
      <c r="L8332" s="7">
        <f>VartojimasGamyba!H8328</f>
        <v>0</v>
      </c>
      <c r="M8332" s="15">
        <f t="shared" si="1257"/>
        <v>0</v>
      </c>
      <c r="N8332" s="7">
        <f t="shared" si="1258"/>
        <v>0</v>
      </c>
      <c r="O8332" s="7">
        <f t="shared" si="1259"/>
        <v>0</v>
      </c>
      <c r="P8332" s="7" t="s">
        <v>8872</v>
      </c>
      <c r="R8332" s="7"/>
      <c r="S8332" s="47">
        <f t="shared" si="1260"/>
        <v>0</v>
      </c>
      <c r="T8332" s="47">
        <f t="shared" si="1261"/>
        <v>0</v>
      </c>
      <c r="U8332" s="47">
        <f t="shared" si="1262"/>
        <v>236.35000000000002</v>
      </c>
      <c r="V8332" s="47">
        <f t="shared" si="1263"/>
        <v>124.48</v>
      </c>
      <c r="W8332" s="11"/>
    </row>
    <row r="8333" spans="1:23" x14ac:dyDescent="0.45">
      <c r="A8333" t="s">
        <v>8338</v>
      </c>
      <c r="B8333">
        <v>124.11</v>
      </c>
      <c r="D8333" s="9" t="str">
        <f>VartojimasGamyba!J8329</f>
        <v>2024-08-12-23</v>
      </c>
      <c r="E8333" s="8">
        <f>VartojimasGamyba!G8329</f>
        <v>0.127</v>
      </c>
      <c r="F8333" s="11"/>
      <c r="G8333" s="7">
        <f t="shared" si="1256"/>
        <v>5.0000000000000009</v>
      </c>
      <c r="H8333" s="7">
        <v>0</v>
      </c>
      <c r="I8333" s="7">
        <v>0.14111111111111113</v>
      </c>
      <c r="J8333" s="7">
        <v>0</v>
      </c>
      <c r="L8333" s="7">
        <f>VartojimasGamyba!H8329</f>
        <v>0</v>
      </c>
      <c r="M8333" s="15">
        <f t="shared" si="1257"/>
        <v>-2.7755575615628914E-17</v>
      </c>
      <c r="N8333" s="7">
        <f t="shared" si="1258"/>
        <v>-6.2283511681471283E-15</v>
      </c>
      <c r="O8333" s="7">
        <f t="shared" si="1259"/>
        <v>-6.2283511681471283E-15</v>
      </c>
      <c r="P8333" s="7">
        <f>SUM(O8310:O8333)</f>
        <v>-1.8104823196196664E-14</v>
      </c>
      <c r="Q8333" s="7">
        <f>SUMPRODUCT(B8310:B8333,E8310:E8333)+SUM(E8310:E8333)*$Z$21-SUMPRODUCT(B8310:B8333,L8310:L8333)+SUM(L8310:L8333)*ABS($Z$20)</f>
        <v>-260.85122999999987</v>
      </c>
      <c r="R8333" s="7"/>
      <c r="S8333" s="47">
        <f t="shared" si="1260"/>
        <v>-2.7755575615628914E-17</v>
      </c>
      <c r="T8333" s="47">
        <f t="shared" si="1261"/>
        <v>0</v>
      </c>
      <c r="U8333" s="47">
        <f t="shared" si="1262"/>
        <v>224.4</v>
      </c>
      <c r="V8333" s="47">
        <f t="shared" si="1263"/>
        <v>112.53</v>
      </c>
      <c r="W8333" s="11">
        <f>IF(P8333&lt;&gt;Q8333,1,0)</f>
        <v>1</v>
      </c>
    </row>
    <row r="8334" spans="1:23" x14ac:dyDescent="0.45">
      <c r="A8334" t="s">
        <v>8339</v>
      </c>
      <c r="B8334">
        <v>102.75</v>
      </c>
      <c r="D8334" s="1" t="str">
        <f>VartojimasGamyba!J8330</f>
        <v>2024-08-13-00</v>
      </c>
      <c r="E8334" s="7">
        <f>VartojimasGamyba!G8330</f>
        <v>0.17100000000000001</v>
      </c>
      <c r="F8334" s="11"/>
      <c r="G8334" s="12">
        <f>G8333+H8334-I8334</f>
        <v>4.8099999999999996</v>
      </c>
      <c r="H8334" s="12">
        <v>0</v>
      </c>
      <c r="I8334" s="12">
        <v>0.19000000000000092</v>
      </c>
      <c r="J8334" s="12">
        <v>0</v>
      </c>
      <c r="K8334" s="12"/>
      <c r="L8334" s="12">
        <f>VartojimasGamyba!H8330</f>
        <v>0</v>
      </c>
      <c r="M8334" s="19">
        <f t="shared" si="1257"/>
        <v>-8.0491169285323849E-16</v>
      </c>
      <c r="N8334" s="7">
        <f t="shared" si="1258"/>
        <v>-1.6342927011692156E-13</v>
      </c>
      <c r="O8334" s="7">
        <f t="shared" si="1259"/>
        <v>-1.6342927011692156E-13</v>
      </c>
      <c r="R8334" s="20" t="s">
        <v>8783</v>
      </c>
      <c r="S8334" s="47">
        <f t="shared" si="1260"/>
        <v>-8.0491169285323849E-16</v>
      </c>
      <c r="T8334" s="47">
        <f t="shared" si="1261"/>
        <v>0</v>
      </c>
      <c r="U8334" s="47">
        <f t="shared" si="1262"/>
        <v>203.04000000000002</v>
      </c>
      <c r="V8334" s="47">
        <f t="shared" si="1263"/>
        <v>91.17</v>
      </c>
      <c r="W8334" s="11"/>
    </row>
    <row r="8335" spans="1:23" x14ac:dyDescent="0.45">
      <c r="A8335" t="s">
        <v>8340</v>
      </c>
      <c r="B8335">
        <v>112.31</v>
      </c>
      <c r="D8335" s="1" t="str">
        <f>VartojimasGamyba!J8331</f>
        <v>2024-08-13-01</v>
      </c>
      <c r="E8335" s="7">
        <f>VartojimasGamyba!G8331</f>
        <v>0.23200000000000001</v>
      </c>
      <c r="F8335" s="11"/>
      <c r="G8335" s="12">
        <f t="shared" ref="G8335:G8357" si="1264">G8334+H8335-I8335</f>
        <v>4.5522222222222215</v>
      </c>
      <c r="H8335" s="12">
        <v>0</v>
      </c>
      <c r="I8335" s="12">
        <v>0.25777777777777783</v>
      </c>
      <c r="J8335" s="12">
        <v>0</v>
      </c>
      <c r="K8335" s="12"/>
      <c r="L8335" s="12">
        <f>VartojimasGamyba!H8331</f>
        <v>0</v>
      </c>
      <c r="M8335" s="19">
        <f t="shared" si="1257"/>
        <v>-2.7755575615628914E-17</v>
      </c>
      <c r="N8335" s="7">
        <f t="shared" si="1258"/>
        <v>-5.9008353758827076E-15</v>
      </c>
      <c r="O8335" s="7">
        <f t="shared" si="1259"/>
        <v>-5.9008353758827076E-15</v>
      </c>
      <c r="R8335" s="7"/>
      <c r="S8335" s="47">
        <f t="shared" si="1260"/>
        <v>-2.7755575615628914E-17</v>
      </c>
      <c r="T8335" s="47">
        <f t="shared" si="1261"/>
        <v>0</v>
      </c>
      <c r="U8335" s="47">
        <f t="shared" si="1262"/>
        <v>212.60000000000002</v>
      </c>
      <c r="V8335" s="47">
        <f t="shared" si="1263"/>
        <v>100.73</v>
      </c>
      <c r="W8335" s="11"/>
    </row>
    <row r="8336" spans="1:23" x14ac:dyDescent="0.45">
      <c r="A8336" t="s">
        <v>8341</v>
      </c>
      <c r="B8336">
        <v>97.02</v>
      </c>
      <c r="D8336" s="1" t="str">
        <f>VartojimasGamyba!J8332</f>
        <v>2024-08-13-02</v>
      </c>
      <c r="E8336" s="7">
        <f>VartojimasGamyba!G8332</f>
        <v>0.13300000000000001</v>
      </c>
      <c r="F8336" s="11"/>
      <c r="G8336" s="12">
        <f t="shared" si="1264"/>
        <v>4.4044444444444437</v>
      </c>
      <c r="H8336" s="12">
        <v>0</v>
      </c>
      <c r="I8336" s="12">
        <v>0.14777777777777779</v>
      </c>
      <c r="J8336" s="12">
        <v>0</v>
      </c>
      <c r="K8336" s="12"/>
      <c r="L8336" s="12">
        <f>VartojimasGamyba!H8332</f>
        <v>0</v>
      </c>
      <c r="M8336" s="19">
        <f t="shared" si="1257"/>
        <v>0</v>
      </c>
      <c r="N8336" s="7">
        <f t="shared" si="1258"/>
        <v>0</v>
      </c>
      <c r="O8336" s="7">
        <f t="shared" si="1259"/>
        <v>0</v>
      </c>
      <c r="R8336" s="7"/>
      <c r="S8336" s="47">
        <f t="shared" si="1260"/>
        <v>0</v>
      </c>
      <c r="T8336" s="47">
        <f t="shared" si="1261"/>
        <v>0</v>
      </c>
      <c r="U8336" s="47">
        <f t="shared" si="1262"/>
        <v>197.31</v>
      </c>
      <c r="V8336" s="47">
        <f t="shared" si="1263"/>
        <v>85.44</v>
      </c>
      <c r="W8336" s="11"/>
    </row>
    <row r="8337" spans="1:23" x14ac:dyDescent="0.45">
      <c r="A8337" t="s">
        <v>8342</v>
      </c>
      <c r="B8337">
        <v>90.55</v>
      </c>
      <c r="D8337" s="1" t="str">
        <f>VartojimasGamyba!J8333</f>
        <v>2024-08-13-03</v>
      </c>
      <c r="E8337" s="7">
        <f>VartojimasGamyba!G8333</f>
        <v>0.128</v>
      </c>
      <c r="F8337" s="11"/>
      <c r="G8337" s="12">
        <f t="shared" si="1264"/>
        <v>4.2699999999999996</v>
      </c>
      <c r="H8337" s="12">
        <v>0</v>
      </c>
      <c r="I8337" s="12">
        <v>0.13444444444444442</v>
      </c>
      <c r="J8337" s="12">
        <v>0</v>
      </c>
      <c r="K8337" s="12"/>
      <c r="L8337" s="12">
        <f>VartojimasGamyba!H8333</f>
        <v>7.0000000000000001E-3</v>
      </c>
      <c r="M8337" s="19">
        <f t="shared" si="1257"/>
        <v>1.9949319973733282E-17</v>
      </c>
      <c r="N8337" s="7">
        <f t="shared" si="1258"/>
        <v>3.8071282237872592E-15</v>
      </c>
      <c r="O8337" s="7">
        <f t="shared" si="1259"/>
        <v>3.8071282237872592E-15</v>
      </c>
      <c r="R8337" s="7"/>
      <c r="S8337" s="47">
        <f t="shared" si="1260"/>
        <v>1.9949319973733282E-17</v>
      </c>
      <c r="T8337" s="47">
        <f t="shared" si="1261"/>
        <v>0</v>
      </c>
      <c r="U8337" s="47">
        <f t="shared" si="1262"/>
        <v>190.84</v>
      </c>
      <c r="V8337" s="47">
        <f t="shared" si="1263"/>
        <v>78.97</v>
      </c>
      <c r="W8337" s="11"/>
    </row>
    <row r="8338" spans="1:23" x14ac:dyDescent="0.45">
      <c r="A8338" t="s">
        <v>8343</v>
      </c>
      <c r="B8338">
        <v>87.05</v>
      </c>
      <c r="D8338" s="1" t="str">
        <f>VartojimasGamyba!J8334</f>
        <v>2024-08-13-04</v>
      </c>
      <c r="E8338" s="7">
        <f>VartojimasGamyba!G8334</f>
        <v>0.16800000000000001</v>
      </c>
      <c r="F8338" s="11"/>
      <c r="G8338" s="12">
        <f t="shared" si="1264"/>
        <v>4.2122222222222216</v>
      </c>
      <c r="H8338" s="12">
        <v>0</v>
      </c>
      <c r="I8338" s="12">
        <v>5.7777777777777782E-2</v>
      </c>
      <c r="J8338" s="12">
        <v>0</v>
      </c>
      <c r="K8338" s="12"/>
      <c r="L8338" s="12">
        <f>VartojimasGamyba!H8334</f>
        <v>0.11600000000000001</v>
      </c>
      <c r="M8338" s="19">
        <f t="shared" si="1257"/>
        <v>0</v>
      </c>
      <c r="N8338" s="7">
        <f t="shared" si="1258"/>
        <v>0</v>
      </c>
      <c r="O8338" s="7">
        <f t="shared" si="1259"/>
        <v>0</v>
      </c>
      <c r="R8338" s="7"/>
      <c r="S8338" s="47">
        <f t="shared" si="1260"/>
        <v>0</v>
      </c>
      <c r="T8338" s="47">
        <f t="shared" si="1261"/>
        <v>0</v>
      </c>
      <c r="U8338" s="47">
        <f t="shared" si="1262"/>
        <v>187.34</v>
      </c>
      <c r="V8338" s="47">
        <f t="shared" si="1263"/>
        <v>75.47</v>
      </c>
      <c r="W8338" s="11"/>
    </row>
    <row r="8339" spans="1:23" x14ac:dyDescent="0.45">
      <c r="A8339" t="s">
        <v>8344</v>
      </c>
      <c r="B8339">
        <v>91.02</v>
      </c>
      <c r="D8339" s="1" t="str">
        <f>VartojimasGamyba!J8335</f>
        <v>2024-08-13-05</v>
      </c>
      <c r="E8339" s="7">
        <f>VartojimasGamyba!G8335</f>
        <v>8.9999999999999993E-3</v>
      </c>
      <c r="F8339" s="11"/>
      <c r="G8339" s="12">
        <f t="shared" si="1264"/>
        <v>4.2122222222222216</v>
      </c>
      <c r="H8339" s="12">
        <v>0</v>
      </c>
      <c r="I8339" s="12">
        <v>0</v>
      </c>
      <c r="J8339" s="12">
        <v>0.91200000000000003</v>
      </c>
      <c r="K8339" s="12"/>
      <c r="L8339" s="12">
        <f>VartojimasGamyba!H8335</f>
        <v>0.92100000000000004</v>
      </c>
      <c r="M8339" s="19">
        <f t="shared" si="1257"/>
        <v>0</v>
      </c>
      <c r="N8339" s="7">
        <f t="shared" si="1258"/>
        <v>-72.449280000000002</v>
      </c>
      <c r="O8339" s="7">
        <f t="shared" si="1259"/>
        <v>0</v>
      </c>
      <c r="R8339" s="7"/>
      <c r="S8339" s="47">
        <f t="shared" si="1260"/>
        <v>0.91200000000000003</v>
      </c>
      <c r="T8339" s="47">
        <f t="shared" si="1261"/>
        <v>0.91200000000000003</v>
      </c>
      <c r="U8339" s="47">
        <f t="shared" si="1262"/>
        <v>191.31</v>
      </c>
      <c r="V8339" s="47">
        <f t="shared" si="1263"/>
        <v>79.44</v>
      </c>
      <c r="W8339" s="11"/>
    </row>
    <row r="8340" spans="1:23" x14ac:dyDescent="0.45">
      <c r="A8340" t="s">
        <v>8345</v>
      </c>
      <c r="B8340">
        <v>97.99</v>
      </c>
      <c r="D8340" s="1" t="str">
        <f>VartojimasGamyba!J8336</f>
        <v>2024-08-13-06</v>
      </c>
      <c r="E8340" s="7">
        <f>VartojimasGamyba!G8336</f>
        <v>0</v>
      </c>
      <c r="F8340" s="11"/>
      <c r="G8340" s="12">
        <f t="shared" si="1264"/>
        <v>4.2122222222222216</v>
      </c>
      <c r="H8340" s="12">
        <v>0</v>
      </c>
      <c r="I8340" s="12">
        <v>0</v>
      </c>
      <c r="J8340" s="12">
        <v>2.0819999999999999</v>
      </c>
      <c r="K8340" s="12"/>
      <c r="L8340" s="12">
        <f>VartojimasGamyba!H8336</f>
        <v>2.0819999999999999</v>
      </c>
      <c r="M8340" s="19">
        <f t="shared" si="1257"/>
        <v>0</v>
      </c>
      <c r="N8340" s="7">
        <f t="shared" si="1258"/>
        <v>-179.90561999999997</v>
      </c>
      <c r="O8340" s="7">
        <f t="shared" si="1259"/>
        <v>0</v>
      </c>
      <c r="R8340" s="7"/>
      <c r="S8340" s="47">
        <f t="shared" si="1260"/>
        <v>2.0819999999999999</v>
      </c>
      <c r="T8340" s="47">
        <f t="shared" si="1261"/>
        <v>2.0819999999999999</v>
      </c>
      <c r="U8340" s="47">
        <f t="shared" si="1262"/>
        <v>198.28</v>
      </c>
      <c r="V8340" s="47">
        <f t="shared" si="1263"/>
        <v>86.41</v>
      </c>
      <c r="W8340" s="11"/>
    </row>
    <row r="8341" spans="1:23" x14ac:dyDescent="0.45">
      <c r="A8341" t="s">
        <v>8346</v>
      </c>
      <c r="B8341">
        <v>132.87</v>
      </c>
      <c r="D8341" s="1" t="str">
        <f>VartojimasGamyba!J8337</f>
        <v>2024-08-13-07</v>
      </c>
      <c r="E8341" s="7">
        <f>VartojimasGamyba!G8337</f>
        <v>0.93100000000000005</v>
      </c>
      <c r="F8341" s="11"/>
      <c r="G8341" s="12">
        <f t="shared" si="1264"/>
        <v>4.2122222222222216</v>
      </c>
      <c r="H8341" s="12">
        <v>0</v>
      </c>
      <c r="I8341" s="12">
        <v>0</v>
      </c>
      <c r="J8341" s="12">
        <v>0.48</v>
      </c>
      <c r="K8341" s="12"/>
      <c r="L8341" s="12">
        <f>VartojimasGamyba!H8337</f>
        <v>1.411</v>
      </c>
      <c r="M8341" s="19">
        <f t="shared" si="1257"/>
        <v>0</v>
      </c>
      <c r="N8341" s="7">
        <f t="shared" si="1258"/>
        <v>-58.219200000000001</v>
      </c>
      <c r="O8341" s="7">
        <f t="shared" si="1259"/>
        <v>0</v>
      </c>
      <c r="R8341" s="7"/>
      <c r="S8341" s="47">
        <f t="shared" si="1260"/>
        <v>0.48</v>
      </c>
      <c r="T8341" s="47">
        <f t="shared" si="1261"/>
        <v>0.48</v>
      </c>
      <c r="U8341" s="47">
        <f t="shared" si="1262"/>
        <v>233.16000000000003</v>
      </c>
      <c r="V8341" s="47">
        <f t="shared" si="1263"/>
        <v>121.29</v>
      </c>
      <c r="W8341" s="11"/>
    </row>
    <row r="8342" spans="1:23" x14ac:dyDescent="0.45">
      <c r="A8342" t="s">
        <v>8347</v>
      </c>
      <c r="B8342">
        <v>133.66999999999999</v>
      </c>
      <c r="D8342" s="1" t="str">
        <f>VartojimasGamyba!J8338</f>
        <v>2024-08-13-08</v>
      </c>
      <c r="E8342" s="7">
        <f>VartojimasGamyba!G8338</f>
        <v>1.5669999999999999</v>
      </c>
      <c r="F8342" s="11"/>
      <c r="G8342" s="12">
        <f t="shared" si="1264"/>
        <v>4.1711111111111103</v>
      </c>
      <c r="H8342" s="12">
        <v>0</v>
      </c>
      <c r="I8342" s="12">
        <v>4.1111111111111029E-2</v>
      </c>
      <c r="J8342" s="12">
        <v>0</v>
      </c>
      <c r="K8342" s="12"/>
      <c r="L8342" s="12">
        <f>VartojimasGamyba!H8338</f>
        <v>1.53</v>
      </c>
      <c r="M8342" s="19">
        <f t="shared" si="1257"/>
        <v>0</v>
      </c>
      <c r="N8342" s="7">
        <f t="shared" si="1258"/>
        <v>0</v>
      </c>
      <c r="O8342" s="7">
        <f t="shared" si="1259"/>
        <v>0</v>
      </c>
      <c r="R8342" s="7"/>
      <c r="S8342" s="47">
        <f t="shared" si="1260"/>
        <v>0</v>
      </c>
      <c r="T8342" s="47">
        <f t="shared" si="1261"/>
        <v>0</v>
      </c>
      <c r="U8342" s="47">
        <f t="shared" si="1262"/>
        <v>233.95999999999998</v>
      </c>
      <c r="V8342" s="47">
        <f t="shared" si="1263"/>
        <v>122.08999999999999</v>
      </c>
      <c r="W8342" s="11"/>
    </row>
    <row r="8343" spans="1:23" x14ac:dyDescent="0.45">
      <c r="A8343" t="s">
        <v>8348</v>
      </c>
      <c r="B8343">
        <v>117.89</v>
      </c>
      <c r="D8343" s="1" t="str">
        <f>VartojimasGamyba!J8339</f>
        <v>2024-08-13-09</v>
      </c>
      <c r="E8343" s="7">
        <f>VartojimasGamyba!G8339</f>
        <v>1.2669999999999999</v>
      </c>
      <c r="F8343" s="11"/>
      <c r="G8343" s="12">
        <f t="shared" si="1264"/>
        <v>4.1711111111111103</v>
      </c>
      <c r="H8343" s="12">
        <v>0</v>
      </c>
      <c r="I8343" s="12">
        <v>0</v>
      </c>
      <c r="J8343" s="12">
        <v>0.16900000000000004</v>
      </c>
      <c r="K8343" s="12"/>
      <c r="L8343" s="12">
        <f>VartojimasGamyba!H8339</f>
        <v>1.4359999999999999</v>
      </c>
      <c r="M8343" s="19">
        <f t="shared" si="1257"/>
        <v>0</v>
      </c>
      <c r="N8343" s="7">
        <f t="shared" si="1258"/>
        <v>-17.966390000000004</v>
      </c>
      <c r="O8343" s="7">
        <f t="shared" si="1259"/>
        <v>0</v>
      </c>
      <c r="R8343" s="7"/>
      <c r="S8343" s="47">
        <f t="shared" si="1260"/>
        <v>0.16900000000000004</v>
      </c>
      <c r="T8343" s="47">
        <f t="shared" si="1261"/>
        <v>0.16900000000000004</v>
      </c>
      <c r="U8343" s="47">
        <f t="shared" si="1262"/>
        <v>218.18</v>
      </c>
      <c r="V8343" s="47">
        <f t="shared" si="1263"/>
        <v>106.31</v>
      </c>
      <c r="W8343" s="11"/>
    </row>
    <row r="8344" spans="1:23" x14ac:dyDescent="0.45">
      <c r="A8344" t="s">
        <v>8349</v>
      </c>
      <c r="B8344">
        <v>70.66</v>
      </c>
      <c r="D8344" s="1" t="str">
        <f>VartojimasGamyba!J8340</f>
        <v>2024-08-13-10</v>
      </c>
      <c r="E8344" s="7">
        <f>VartojimasGamyba!G8340</f>
        <v>0.22700000000000001</v>
      </c>
      <c r="F8344" s="11"/>
      <c r="G8344" s="12">
        <f t="shared" si="1264"/>
        <v>4.1711111111111112</v>
      </c>
      <c r="H8344" s="12">
        <v>4.4408920985006262E-16</v>
      </c>
      <c r="I8344" s="12">
        <v>0</v>
      </c>
      <c r="J8344" s="12">
        <v>2.859</v>
      </c>
      <c r="K8344" s="12"/>
      <c r="L8344" s="12">
        <f>VartojimasGamyba!H8340</f>
        <v>3.0859999999999999</v>
      </c>
      <c r="M8344" s="19">
        <f t="shared" si="1257"/>
        <v>0</v>
      </c>
      <c r="N8344" s="7">
        <f t="shared" si="1258"/>
        <v>-168.90971999999999</v>
      </c>
      <c r="O8344" s="7">
        <f t="shared" si="1259"/>
        <v>0</v>
      </c>
      <c r="R8344" s="7"/>
      <c r="S8344" s="47">
        <f t="shared" si="1260"/>
        <v>2.859</v>
      </c>
      <c r="T8344" s="47">
        <f t="shared" si="1261"/>
        <v>2.859</v>
      </c>
      <c r="U8344" s="47">
        <f t="shared" si="1262"/>
        <v>170.95</v>
      </c>
      <c r="V8344" s="47">
        <f t="shared" si="1263"/>
        <v>59.08</v>
      </c>
      <c r="W8344" s="11"/>
    </row>
    <row r="8345" spans="1:23" x14ac:dyDescent="0.45">
      <c r="A8345" t="s">
        <v>8350</v>
      </c>
      <c r="B8345">
        <v>34.79</v>
      </c>
      <c r="D8345" s="1" t="str">
        <f>VartojimasGamyba!J8341</f>
        <v>2024-08-13-11</v>
      </c>
      <c r="E8345" s="7">
        <f>VartojimasGamyba!G8341</f>
        <v>0.27700000000000002</v>
      </c>
      <c r="F8345" s="11"/>
      <c r="G8345" s="12">
        <f t="shared" si="1264"/>
        <v>4.1711111111111112</v>
      </c>
      <c r="H8345" s="12">
        <v>0</v>
      </c>
      <c r="I8345" s="12">
        <v>-4.4408920985006262E-16</v>
      </c>
      <c r="J8345" s="12">
        <v>1.633</v>
      </c>
      <c r="K8345" s="12"/>
      <c r="L8345" s="12">
        <f>VartojimasGamyba!H8341</f>
        <v>1.91</v>
      </c>
      <c r="M8345" s="19">
        <f t="shared" si="1257"/>
        <v>0</v>
      </c>
      <c r="N8345" s="7">
        <f t="shared" si="1258"/>
        <v>-37.90193</v>
      </c>
      <c r="O8345" s="7">
        <f t="shared" si="1259"/>
        <v>0</v>
      </c>
      <c r="R8345" s="7"/>
      <c r="S8345" s="47">
        <f t="shared" si="1260"/>
        <v>1.633</v>
      </c>
      <c r="T8345" s="47">
        <f t="shared" si="1261"/>
        <v>1.633</v>
      </c>
      <c r="U8345" s="47">
        <f t="shared" si="1262"/>
        <v>135.08000000000001</v>
      </c>
      <c r="V8345" s="47">
        <f t="shared" si="1263"/>
        <v>23.21</v>
      </c>
      <c r="W8345" s="11"/>
    </row>
    <row r="8346" spans="1:23" x14ac:dyDescent="0.45">
      <c r="A8346" t="s">
        <v>8351</v>
      </c>
      <c r="B8346">
        <v>24.6</v>
      </c>
      <c r="D8346" s="1" t="str">
        <f>VartojimasGamyba!J8342</f>
        <v>2024-08-13-12</v>
      </c>
      <c r="E8346" s="7">
        <f>VartojimasGamyba!G8342</f>
        <v>0</v>
      </c>
      <c r="F8346" s="11"/>
      <c r="G8346" s="12">
        <f t="shared" si="1264"/>
        <v>6.2671111111111113</v>
      </c>
      <c r="H8346" s="12">
        <v>2.0959999999999996</v>
      </c>
      <c r="I8346" s="12">
        <v>0</v>
      </c>
      <c r="J8346" s="12">
        <v>1.4450000000000003</v>
      </c>
      <c r="K8346" s="12"/>
      <c r="L8346" s="12">
        <f>VartojimasGamyba!H8342</f>
        <v>3.5409999999999999</v>
      </c>
      <c r="M8346" s="19">
        <f t="shared" si="1257"/>
        <v>0</v>
      </c>
      <c r="N8346" s="7">
        <f t="shared" si="1258"/>
        <v>-18.813900000000007</v>
      </c>
      <c r="O8346" s="7">
        <f t="shared" si="1259"/>
        <v>0</v>
      </c>
      <c r="R8346" s="7"/>
      <c r="S8346" s="47">
        <f t="shared" si="1260"/>
        <v>3.5409999999999999</v>
      </c>
      <c r="T8346" s="47">
        <f t="shared" si="1261"/>
        <v>3.5409999999999999</v>
      </c>
      <c r="U8346" s="47">
        <f t="shared" si="1262"/>
        <v>124.89000000000001</v>
      </c>
      <c r="V8346" s="47">
        <f t="shared" si="1263"/>
        <v>13.020000000000001</v>
      </c>
      <c r="W8346" s="11"/>
    </row>
    <row r="8347" spans="1:23" x14ac:dyDescent="0.45">
      <c r="A8347" t="s">
        <v>8352</v>
      </c>
      <c r="B8347">
        <v>25.43</v>
      </c>
      <c r="D8347" s="1" t="str">
        <f>VartojimasGamyba!J8343</f>
        <v>2024-08-13-13</v>
      </c>
      <c r="E8347" s="7">
        <f>VartojimasGamyba!G8343</f>
        <v>0</v>
      </c>
      <c r="F8347" s="11"/>
      <c r="G8347" s="12">
        <f t="shared" si="1264"/>
        <v>6.2671111111111113</v>
      </c>
      <c r="H8347" s="12">
        <v>0</v>
      </c>
      <c r="I8347" s="12">
        <v>0</v>
      </c>
      <c r="J8347" s="12">
        <v>3.0830000000000002</v>
      </c>
      <c r="K8347" s="12"/>
      <c r="L8347" s="12">
        <f>VartojimasGamyba!H8343</f>
        <v>3.0830000000000002</v>
      </c>
      <c r="M8347" s="19">
        <f t="shared" si="1257"/>
        <v>0</v>
      </c>
      <c r="N8347" s="7">
        <f t="shared" si="1258"/>
        <v>-42.699550000000002</v>
      </c>
      <c r="O8347" s="7">
        <f t="shared" si="1259"/>
        <v>0</v>
      </c>
      <c r="R8347" s="7"/>
      <c r="S8347" s="47">
        <f t="shared" si="1260"/>
        <v>3.0830000000000002</v>
      </c>
      <c r="T8347" s="47">
        <f t="shared" si="1261"/>
        <v>3.0830000000000002</v>
      </c>
      <c r="U8347" s="47">
        <f t="shared" si="1262"/>
        <v>125.72</v>
      </c>
      <c r="V8347" s="47">
        <f t="shared" si="1263"/>
        <v>13.85</v>
      </c>
      <c r="W8347" s="11"/>
    </row>
    <row r="8348" spans="1:23" x14ac:dyDescent="0.45">
      <c r="A8348" t="s">
        <v>8353</v>
      </c>
      <c r="B8348">
        <v>27.64</v>
      </c>
      <c r="D8348" s="1" t="str">
        <f>VartojimasGamyba!J8344</f>
        <v>2024-08-13-14</v>
      </c>
      <c r="E8348" s="7">
        <f>VartojimasGamyba!G8344</f>
        <v>0</v>
      </c>
      <c r="F8348" s="11"/>
      <c r="G8348" s="12">
        <f t="shared" si="1264"/>
        <v>6.2671111111111113</v>
      </c>
      <c r="H8348" s="12">
        <v>0</v>
      </c>
      <c r="I8348" s="12">
        <v>0</v>
      </c>
      <c r="J8348" s="12">
        <v>2.2530000000000001</v>
      </c>
      <c r="K8348" s="12"/>
      <c r="L8348" s="12">
        <f>VartojimasGamyba!H8344</f>
        <v>2.2530000000000001</v>
      </c>
      <c r="M8348" s="19">
        <f t="shared" si="1257"/>
        <v>0</v>
      </c>
      <c r="N8348" s="7">
        <f t="shared" si="1258"/>
        <v>-36.183180000000007</v>
      </c>
      <c r="O8348" s="7">
        <f t="shared" si="1259"/>
        <v>0</v>
      </c>
      <c r="R8348" s="7"/>
      <c r="S8348" s="47">
        <f t="shared" si="1260"/>
        <v>2.2530000000000001</v>
      </c>
      <c r="T8348" s="47">
        <f t="shared" si="1261"/>
        <v>2.2530000000000001</v>
      </c>
      <c r="U8348" s="47">
        <f t="shared" si="1262"/>
        <v>127.93</v>
      </c>
      <c r="V8348" s="47">
        <f t="shared" si="1263"/>
        <v>16.060000000000002</v>
      </c>
      <c r="W8348" s="11"/>
    </row>
    <row r="8349" spans="1:23" x14ac:dyDescent="0.45">
      <c r="A8349" t="s">
        <v>8354</v>
      </c>
      <c r="B8349">
        <v>49.18</v>
      </c>
      <c r="D8349" s="1" t="str">
        <f>VartojimasGamyba!J8345</f>
        <v>2024-08-13-15</v>
      </c>
      <c r="E8349" s="7">
        <f>VartojimasGamyba!G8345</f>
        <v>4.9000000000000002E-2</v>
      </c>
      <c r="F8349" s="11"/>
      <c r="G8349" s="12">
        <f t="shared" si="1264"/>
        <v>6.2671111111111113</v>
      </c>
      <c r="H8349" s="12">
        <v>0</v>
      </c>
      <c r="I8349" s="12">
        <v>-2.2204460492503131E-16</v>
      </c>
      <c r="J8349" s="12">
        <v>1.385</v>
      </c>
      <c r="K8349" s="12"/>
      <c r="L8349" s="12">
        <f>VartojimasGamyba!H8345</f>
        <v>1.4339999999999999</v>
      </c>
      <c r="M8349" s="19">
        <f t="shared" si="1257"/>
        <v>0</v>
      </c>
      <c r="N8349" s="7">
        <f t="shared" si="1258"/>
        <v>-52.076000000000001</v>
      </c>
      <c r="O8349" s="7">
        <f t="shared" si="1259"/>
        <v>0</v>
      </c>
      <c r="R8349" s="7"/>
      <c r="S8349" s="47">
        <f t="shared" si="1260"/>
        <v>1.385</v>
      </c>
      <c r="T8349" s="47">
        <f t="shared" si="1261"/>
        <v>1.385</v>
      </c>
      <c r="U8349" s="47">
        <f t="shared" si="1262"/>
        <v>149.47</v>
      </c>
      <c r="V8349" s="47">
        <f t="shared" si="1263"/>
        <v>37.6</v>
      </c>
      <c r="W8349" s="11"/>
    </row>
    <row r="8350" spans="1:23" x14ac:dyDescent="0.45">
      <c r="A8350" t="s">
        <v>8355</v>
      </c>
      <c r="B8350">
        <v>21.19</v>
      </c>
      <c r="D8350" s="1" t="str">
        <f>VartojimasGamyba!J8346</f>
        <v>2024-08-13-16</v>
      </c>
      <c r="E8350" s="7">
        <f>VartojimasGamyba!G8346</f>
        <v>0.13700000000000001</v>
      </c>
      <c r="F8350" s="11"/>
      <c r="G8350" s="12">
        <f t="shared" si="1264"/>
        <v>6.641111111111111</v>
      </c>
      <c r="H8350" s="12">
        <v>0.374</v>
      </c>
      <c r="I8350" s="12">
        <v>0</v>
      </c>
      <c r="J8350" s="12">
        <v>0</v>
      </c>
      <c r="K8350" s="12"/>
      <c r="L8350" s="12">
        <f>VartojimasGamyba!H8346</f>
        <v>0.51100000000000001</v>
      </c>
      <c r="M8350" s="19">
        <f t="shared" si="1257"/>
        <v>0</v>
      </c>
      <c r="N8350" s="7">
        <f t="shared" si="1258"/>
        <v>0</v>
      </c>
      <c r="O8350" s="7">
        <f t="shared" si="1259"/>
        <v>0</v>
      </c>
      <c r="R8350" s="7"/>
      <c r="S8350" s="47">
        <f t="shared" si="1260"/>
        <v>0.374</v>
      </c>
      <c r="T8350" s="47">
        <f t="shared" si="1261"/>
        <v>0.374</v>
      </c>
      <c r="U8350" s="47">
        <f t="shared" si="1262"/>
        <v>121.48</v>
      </c>
      <c r="V8350" s="47">
        <f t="shared" si="1263"/>
        <v>9.6100000000000012</v>
      </c>
      <c r="W8350" s="11"/>
    </row>
    <row r="8351" spans="1:23" x14ac:dyDescent="0.45">
      <c r="A8351" t="s">
        <v>8356</v>
      </c>
      <c r="B8351">
        <v>33.4</v>
      </c>
      <c r="D8351" s="1" t="str">
        <f>VartojimasGamyba!J8347</f>
        <v>2024-08-13-17</v>
      </c>
      <c r="E8351" s="7">
        <f>VartojimasGamyba!G8347</f>
        <v>0.20799999999999999</v>
      </c>
      <c r="F8351" s="11"/>
      <c r="G8351" s="12">
        <f t="shared" si="1264"/>
        <v>6.445555555555555</v>
      </c>
      <c r="H8351" s="12">
        <v>0</v>
      </c>
      <c r="I8351" s="12">
        <v>0.19555555555555557</v>
      </c>
      <c r="J8351" s="12">
        <v>0</v>
      </c>
      <c r="K8351" s="12"/>
      <c r="L8351" s="12">
        <f>VartojimasGamyba!H8347</f>
        <v>3.2000000000000001E-2</v>
      </c>
      <c r="M8351" s="19">
        <f t="shared" si="1257"/>
        <v>0</v>
      </c>
      <c r="N8351" s="7">
        <f t="shared" si="1258"/>
        <v>0</v>
      </c>
      <c r="O8351" s="7">
        <f t="shared" si="1259"/>
        <v>0</v>
      </c>
      <c r="R8351" s="7"/>
      <c r="S8351" s="47">
        <f t="shared" si="1260"/>
        <v>0</v>
      </c>
      <c r="T8351" s="47">
        <f t="shared" si="1261"/>
        <v>0</v>
      </c>
      <c r="U8351" s="47">
        <f t="shared" si="1262"/>
        <v>133.69</v>
      </c>
      <c r="V8351" s="47">
        <f t="shared" si="1263"/>
        <v>21.82</v>
      </c>
      <c r="W8351" s="11"/>
    </row>
    <row r="8352" spans="1:23" x14ac:dyDescent="0.45">
      <c r="A8352" t="s">
        <v>8357</v>
      </c>
      <c r="B8352">
        <v>160</v>
      </c>
      <c r="D8352" s="1" t="str">
        <f>VartojimasGamyba!J8348</f>
        <v>2024-08-13-18</v>
      </c>
      <c r="E8352" s="7">
        <f>VartojimasGamyba!G8348</f>
        <v>0.34100000000000003</v>
      </c>
      <c r="F8352" s="11"/>
      <c r="G8352" s="12">
        <f t="shared" si="1264"/>
        <v>6.0666666666666664</v>
      </c>
      <c r="H8352" s="12">
        <v>0</v>
      </c>
      <c r="I8352" s="12">
        <v>0.37888888888888894</v>
      </c>
      <c r="J8352" s="12">
        <v>0</v>
      </c>
      <c r="K8352" s="12"/>
      <c r="L8352" s="12">
        <f>VartojimasGamyba!H8348</f>
        <v>0</v>
      </c>
      <c r="M8352" s="19">
        <f t="shared" si="1257"/>
        <v>-5.5511151231257827E-17</v>
      </c>
      <c r="N8352" s="7">
        <f t="shared" si="1258"/>
        <v>-1.4448997553984101E-14</v>
      </c>
      <c r="O8352" s="7">
        <f t="shared" si="1259"/>
        <v>-1.4448997553984101E-14</v>
      </c>
      <c r="R8352" s="7"/>
      <c r="S8352" s="47">
        <f t="shared" si="1260"/>
        <v>-5.5511151231257827E-17</v>
      </c>
      <c r="T8352" s="47">
        <f t="shared" si="1261"/>
        <v>0</v>
      </c>
      <c r="U8352" s="47">
        <f t="shared" si="1262"/>
        <v>260.29000000000002</v>
      </c>
      <c r="V8352" s="47">
        <f t="shared" si="1263"/>
        <v>148.41999999999999</v>
      </c>
      <c r="W8352" s="11"/>
    </row>
    <row r="8353" spans="1:23" x14ac:dyDescent="0.45">
      <c r="A8353" t="s">
        <v>8358</v>
      </c>
      <c r="B8353">
        <v>160.09</v>
      </c>
      <c r="D8353" s="1" t="str">
        <f>VartojimasGamyba!J8349</f>
        <v>2024-08-13-19</v>
      </c>
      <c r="E8353" s="7">
        <f>VartojimasGamyba!G8349</f>
        <v>0.23300000000000001</v>
      </c>
      <c r="F8353" s="11"/>
      <c r="G8353" s="12">
        <f t="shared" si="1264"/>
        <v>5.8077777777777779</v>
      </c>
      <c r="H8353" s="12">
        <v>0</v>
      </c>
      <c r="I8353" s="12">
        <v>0.25888888888888889</v>
      </c>
      <c r="J8353" s="12">
        <v>0</v>
      </c>
      <c r="K8353" s="12"/>
      <c r="L8353" s="12">
        <f>VartojimasGamyba!H8349</f>
        <v>0</v>
      </c>
      <c r="M8353" s="19">
        <f t="shared" si="1257"/>
        <v>0</v>
      </c>
      <c r="N8353" s="7">
        <f t="shared" si="1258"/>
        <v>0</v>
      </c>
      <c r="O8353" s="7">
        <f t="shared" si="1259"/>
        <v>0</v>
      </c>
      <c r="R8353" s="7"/>
      <c r="S8353" s="47">
        <f t="shared" si="1260"/>
        <v>0</v>
      </c>
      <c r="T8353" s="47">
        <f t="shared" si="1261"/>
        <v>0</v>
      </c>
      <c r="U8353" s="47">
        <f t="shared" si="1262"/>
        <v>260.38</v>
      </c>
      <c r="V8353" s="47">
        <f t="shared" si="1263"/>
        <v>148.51</v>
      </c>
      <c r="W8353" s="11"/>
    </row>
    <row r="8354" spans="1:23" x14ac:dyDescent="0.45">
      <c r="A8354" t="s">
        <v>8359</v>
      </c>
      <c r="B8354">
        <v>300.01</v>
      </c>
      <c r="D8354" s="1" t="str">
        <f>VartojimasGamyba!J8350</f>
        <v>2024-08-13-20</v>
      </c>
      <c r="E8354" s="7">
        <f>VartojimasGamyba!G8350</f>
        <v>0.16600000000000001</v>
      </c>
      <c r="F8354" s="11"/>
      <c r="G8354" s="12">
        <f t="shared" si="1264"/>
        <v>5.6233333333333331</v>
      </c>
      <c r="H8354" s="12">
        <v>0</v>
      </c>
      <c r="I8354" s="12">
        <v>0.18444444444444447</v>
      </c>
      <c r="J8354" s="12">
        <v>0</v>
      </c>
      <c r="K8354" s="12"/>
      <c r="L8354" s="12">
        <f>VartojimasGamyba!H8350</f>
        <v>0</v>
      </c>
      <c r="M8354" s="19">
        <f t="shared" si="1257"/>
        <v>-2.7755575615628914E-17</v>
      </c>
      <c r="N8354" s="7">
        <f t="shared" si="1258"/>
        <v>-1.1110556918936254E-14</v>
      </c>
      <c r="O8354" s="7">
        <f t="shared" si="1259"/>
        <v>-1.1110556918936254E-14</v>
      </c>
      <c r="P8354" s="7" t="s">
        <v>8873</v>
      </c>
      <c r="R8354" s="7"/>
      <c r="S8354" s="47">
        <f t="shared" si="1260"/>
        <v>-2.7755575615628914E-17</v>
      </c>
      <c r="T8354" s="47">
        <f t="shared" si="1261"/>
        <v>0</v>
      </c>
      <c r="U8354" s="47">
        <f t="shared" si="1262"/>
        <v>400.3</v>
      </c>
      <c r="V8354" s="47">
        <f t="shared" si="1263"/>
        <v>288.43</v>
      </c>
      <c r="W8354" s="11"/>
    </row>
    <row r="8355" spans="1:23" x14ac:dyDescent="0.45">
      <c r="A8355" t="s">
        <v>8360</v>
      </c>
      <c r="B8355">
        <v>300.02</v>
      </c>
      <c r="D8355" s="1" t="str">
        <f>VartojimasGamyba!J8351</f>
        <v>2024-08-13-21</v>
      </c>
      <c r="E8355" s="7">
        <f>VartojimasGamyba!G8351</f>
        <v>0.26200000000000001</v>
      </c>
      <c r="F8355" s="11"/>
      <c r="G8355" s="12">
        <f t="shared" si="1264"/>
        <v>5.3322222222222218</v>
      </c>
      <c r="H8355" s="12">
        <v>0</v>
      </c>
      <c r="I8355" s="12">
        <v>0.29111111111111115</v>
      </c>
      <c r="J8355" s="12">
        <v>0</v>
      </c>
      <c r="K8355" s="12"/>
      <c r="L8355" s="12">
        <f>VartojimasGamyba!H8351</f>
        <v>0</v>
      </c>
      <c r="M8355" s="19">
        <f t="shared" si="1257"/>
        <v>-5.5511151231257827E-17</v>
      </c>
      <c r="N8355" s="7">
        <f t="shared" si="1258"/>
        <v>-2.2221668949384821E-14</v>
      </c>
      <c r="O8355" s="7">
        <f t="shared" si="1259"/>
        <v>-2.2221668949384821E-14</v>
      </c>
      <c r="P8355" s="7">
        <f>SUM(N8334:N8357)</f>
        <v>-685.12477000000024</v>
      </c>
      <c r="R8355" s="7"/>
      <c r="S8355" s="47">
        <f t="shared" si="1260"/>
        <v>-5.5511151231257827E-17</v>
      </c>
      <c r="T8355" s="47">
        <f t="shared" si="1261"/>
        <v>0</v>
      </c>
      <c r="U8355" s="47">
        <f t="shared" si="1262"/>
        <v>400.31</v>
      </c>
      <c r="V8355" s="47">
        <f t="shared" si="1263"/>
        <v>288.44</v>
      </c>
      <c r="W8355" s="11"/>
    </row>
    <row r="8356" spans="1:23" x14ac:dyDescent="0.45">
      <c r="A8356" t="s">
        <v>8361</v>
      </c>
      <c r="B8356">
        <v>160.09</v>
      </c>
      <c r="D8356" s="1" t="str">
        <f>VartojimasGamyba!J8352</f>
        <v>2024-08-13-22</v>
      </c>
      <c r="E8356" s="7">
        <f>VartojimasGamyba!G8352</f>
        <v>0.14499999999999999</v>
      </c>
      <c r="F8356" s="11"/>
      <c r="G8356" s="12">
        <f t="shared" si="1264"/>
        <v>5.1711111111111103</v>
      </c>
      <c r="H8356" s="12">
        <v>0</v>
      </c>
      <c r="I8356" s="12">
        <v>0.16111111111111109</v>
      </c>
      <c r="J8356" s="12">
        <v>0</v>
      </c>
      <c r="K8356" s="12"/>
      <c r="L8356" s="12">
        <f>VartojimasGamyba!H8352</f>
        <v>0</v>
      </c>
      <c r="M8356" s="19">
        <f t="shared" si="1257"/>
        <v>0</v>
      </c>
      <c r="N8356" s="7">
        <f t="shared" si="1258"/>
        <v>0</v>
      </c>
      <c r="O8356" s="7">
        <f t="shared" si="1259"/>
        <v>0</v>
      </c>
      <c r="P8356" s="7" t="s">
        <v>8872</v>
      </c>
      <c r="R8356" s="7"/>
      <c r="S8356" s="47">
        <f t="shared" si="1260"/>
        <v>0</v>
      </c>
      <c r="T8356" s="47">
        <f t="shared" si="1261"/>
        <v>0</v>
      </c>
      <c r="U8356" s="47">
        <f t="shared" si="1262"/>
        <v>260.38</v>
      </c>
      <c r="V8356" s="47">
        <f t="shared" si="1263"/>
        <v>148.51</v>
      </c>
      <c r="W8356" s="11"/>
    </row>
    <row r="8357" spans="1:23" x14ac:dyDescent="0.45">
      <c r="A8357" t="s">
        <v>8362</v>
      </c>
      <c r="B8357">
        <v>120.04</v>
      </c>
      <c r="D8357" s="1" t="str">
        <f>VartojimasGamyba!J8353</f>
        <v>2024-08-13-23</v>
      </c>
      <c r="E8357" s="7">
        <f>VartojimasGamyba!G8353</f>
        <v>0.154</v>
      </c>
      <c r="F8357" s="11"/>
      <c r="G8357" s="12">
        <f t="shared" si="1264"/>
        <v>4.9999999999999991</v>
      </c>
      <c r="H8357" s="12">
        <v>0</v>
      </c>
      <c r="I8357" s="12">
        <v>0.1711111111111111</v>
      </c>
      <c r="J8357" s="12">
        <v>0</v>
      </c>
      <c r="K8357" s="12"/>
      <c r="L8357" s="12">
        <f>VartojimasGamyba!H8353</f>
        <v>0</v>
      </c>
      <c r="M8357" s="19">
        <f t="shared" si="1257"/>
        <v>0</v>
      </c>
      <c r="N8357" s="7">
        <f t="shared" si="1258"/>
        <v>0</v>
      </c>
      <c r="O8357" s="7">
        <f t="shared" si="1259"/>
        <v>0</v>
      </c>
      <c r="P8357" s="7">
        <f>SUM(O8334:O8357)</f>
        <v>-2.1330420069132219E-13</v>
      </c>
      <c r="Q8357" s="7">
        <f>SUMPRODUCT(B8334:B8357,E8334:E8357)+SUM(E8334:E8357)*$Z$21-SUMPRODUCT(B8334:B8357,L8334:L8357)+SUM(L8334:L8357)*ABS($Z$20)</f>
        <v>364.32842999999991</v>
      </c>
      <c r="R8357" s="7"/>
      <c r="S8357" s="47">
        <f t="shared" si="1260"/>
        <v>0</v>
      </c>
      <c r="T8357" s="47">
        <f t="shared" si="1261"/>
        <v>0</v>
      </c>
      <c r="U8357" s="47">
        <f t="shared" si="1262"/>
        <v>220.33</v>
      </c>
      <c r="V8357" s="47">
        <f t="shared" si="1263"/>
        <v>108.46000000000001</v>
      </c>
      <c r="W8357" s="11">
        <f>IF(P8357&lt;&gt;Q8357,1,0)</f>
        <v>1</v>
      </c>
    </row>
    <row r="8358" spans="1:23" x14ac:dyDescent="0.45">
      <c r="A8358" t="s">
        <v>8363</v>
      </c>
      <c r="B8358">
        <v>97.5</v>
      </c>
      <c r="D8358" s="9" t="str">
        <f>VartojimasGamyba!J8354</f>
        <v>2024-08-14-00</v>
      </c>
      <c r="E8358" s="8">
        <f>VartojimasGamyba!G8354</f>
        <v>9.8000000000000004E-2</v>
      </c>
      <c r="F8358" s="11"/>
      <c r="G8358" s="7">
        <f>G8357+H8358-I8358</f>
        <v>4.8911111111111101</v>
      </c>
      <c r="H8358" s="7">
        <v>0</v>
      </c>
      <c r="I8358" s="7">
        <v>0.1088888888888889</v>
      </c>
      <c r="J8358" s="7">
        <v>0</v>
      </c>
      <c r="L8358" s="7">
        <f>VartojimasGamyba!H8354</f>
        <v>0</v>
      </c>
      <c r="M8358" s="15">
        <f t="shared" si="1257"/>
        <v>0</v>
      </c>
      <c r="N8358" s="7">
        <f t="shared" si="1258"/>
        <v>0</v>
      </c>
      <c r="O8358" s="7">
        <f t="shared" si="1259"/>
        <v>0</v>
      </c>
      <c r="R8358" s="20" t="s">
        <v>8783</v>
      </c>
      <c r="S8358" s="47">
        <f t="shared" si="1260"/>
        <v>0</v>
      </c>
      <c r="T8358" s="47">
        <f t="shared" si="1261"/>
        <v>0</v>
      </c>
      <c r="U8358" s="47">
        <f t="shared" si="1262"/>
        <v>197.79000000000002</v>
      </c>
      <c r="V8358" s="47">
        <f t="shared" si="1263"/>
        <v>85.92</v>
      </c>
      <c r="W8358" s="11"/>
    </row>
    <row r="8359" spans="1:23" x14ac:dyDescent="0.45">
      <c r="A8359" t="s">
        <v>8364</v>
      </c>
      <c r="B8359">
        <v>161.36000000000001</v>
      </c>
      <c r="D8359" s="9" t="str">
        <f>VartojimasGamyba!J8355</f>
        <v>2024-08-14-01</v>
      </c>
      <c r="E8359" s="8">
        <f>VartojimasGamyba!G8355</f>
        <v>0.224</v>
      </c>
      <c r="F8359" s="11"/>
      <c r="G8359" s="7">
        <f t="shared" ref="G8359:G8381" si="1265">G8358+H8359-I8359</f>
        <v>4.6422222222222214</v>
      </c>
      <c r="H8359" s="7">
        <v>0</v>
      </c>
      <c r="I8359" s="7">
        <v>0.24888888888888891</v>
      </c>
      <c r="J8359" s="7">
        <v>0</v>
      </c>
      <c r="L8359" s="7">
        <f>VartojimasGamyba!H8355</f>
        <v>0</v>
      </c>
      <c r="M8359" s="15">
        <f t="shared" si="1257"/>
        <v>-2.7755575615628914E-17</v>
      </c>
      <c r="N8359" s="7">
        <f t="shared" si="1258"/>
        <v>-7.2622463598293062E-15</v>
      </c>
      <c r="O8359" s="7">
        <f t="shared" si="1259"/>
        <v>-7.2622463598293062E-15</v>
      </c>
      <c r="R8359" s="7"/>
      <c r="S8359" s="47">
        <f t="shared" si="1260"/>
        <v>-2.7755575615628914E-17</v>
      </c>
      <c r="T8359" s="47">
        <f t="shared" si="1261"/>
        <v>0</v>
      </c>
      <c r="U8359" s="47">
        <f t="shared" si="1262"/>
        <v>261.65000000000003</v>
      </c>
      <c r="V8359" s="47">
        <f t="shared" si="1263"/>
        <v>149.78</v>
      </c>
      <c r="W8359" s="11"/>
    </row>
    <row r="8360" spans="1:23" x14ac:dyDescent="0.45">
      <c r="A8360" t="s">
        <v>8365</v>
      </c>
      <c r="B8360">
        <v>160.77000000000001</v>
      </c>
      <c r="D8360" s="9" t="str">
        <f>VartojimasGamyba!J8356</f>
        <v>2024-08-14-02</v>
      </c>
      <c r="E8360" s="8">
        <f>VartojimasGamyba!G8356</f>
        <v>0.191</v>
      </c>
      <c r="F8360" s="11"/>
      <c r="G8360" s="7">
        <f t="shared" si="1265"/>
        <v>4.4299999999999988</v>
      </c>
      <c r="H8360" s="7">
        <v>0</v>
      </c>
      <c r="I8360" s="7">
        <v>0.21222222222222223</v>
      </c>
      <c r="J8360" s="7">
        <v>0</v>
      </c>
      <c r="L8360" s="7">
        <f>VartojimasGamyba!H8356</f>
        <v>0</v>
      </c>
      <c r="M8360" s="15">
        <f t="shared" si="1257"/>
        <v>0</v>
      </c>
      <c r="N8360" s="7">
        <f t="shared" si="1258"/>
        <v>0</v>
      </c>
      <c r="O8360" s="7">
        <f t="shared" si="1259"/>
        <v>0</v>
      </c>
      <c r="R8360" s="7"/>
      <c r="S8360" s="47">
        <f t="shared" si="1260"/>
        <v>0</v>
      </c>
      <c r="T8360" s="47">
        <f t="shared" si="1261"/>
        <v>0</v>
      </c>
      <c r="U8360" s="47">
        <f t="shared" si="1262"/>
        <v>261.06</v>
      </c>
      <c r="V8360" s="47">
        <f t="shared" si="1263"/>
        <v>149.19</v>
      </c>
      <c r="W8360" s="11"/>
    </row>
    <row r="8361" spans="1:23" x14ac:dyDescent="0.45">
      <c r="A8361" t="s">
        <v>8366</v>
      </c>
      <c r="B8361">
        <v>83.03</v>
      </c>
      <c r="D8361" s="9" t="str">
        <f>VartojimasGamyba!J8357</f>
        <v>2024-08-14-03</v>
      </c>
      <c r="E8361" s="8">
        <f>VartojimasGamyba!G8357</f>
        <v>0.26300000000000001</v>
      </c>
      <c r="F8361" s="11"/>
      <c r="G8361" s="7">
        <f t="shared" si="1265"/>
        <v>4.1399999999999988</v>
      </c>
      <c r="H8361" s="7">
        <v>0</v>
      </c>
      <c r="I8361" s="7">
        <v>0.28999999999999998</v>
      </c>
      <c r="J8361" s="7">
        <v>0</v>
      </c>
      <c r="L8361" s="7">
        <f>VartojimasGamyba!H8357</f>
        <v>2E-3</v>
      </c>
      <c r="M8361" s="15">
        <f t="shared" si="1257"/>
        <v>0</v>
      </c>
      <c r="N8361" s="7">
        <f t="shared" si="1258"/>
        <v>0</v>
      </c>
      <c r="O8361" s="7">
        <f t="shared" si="1259"/>
        <v>0</v>
      </c>
      <c r="R8361" s="7"/>
      <c r="S8361" s="47">
        <f t="shared" si="1260"/>
        <v>0</v>
      </c>
      <c r="T8361" s="47">
        <f t="shared" si="1261"/>
        <v>0</v>
      </c>
      <c r="U8361" s="47">
        <f t="shared" si="1262"/>
        <v>183.32</v>
      </c>
      <c r="V8361" s="47">
        <f t="shared" si="1263"/>
        <v>71.45</v>
      </c>
      <c r="W8361" s="11"/>
    </row>
    <row r="8362" spans="1:23" x14ac:dyDescent="0.45">
      <c r="A8362" t="s">
        <v>8367</v>
      </c>
      <c r="B8362">
        <v>89.51</v>
      </c>
      <c r="D8362" s="9" t="str">
        <f>VartojimasGamyba!J8358</f>
        <v>2024-08-14-04</v>
      </c>
      <c r="E8362" s="8">
        <f>VartojimasGamyba!G8358</f>
        <v>3.6999999999999998E-2</v>
      </c>
      <c r="F8362" s="11"/>
      <c r="G8362" s="7">
        <f t="shared" si="1265"/>
        <v>4.1399999999999997</v>
      </c>
      <c r="H8362" s="7">
        <v>8.8817841970012523E-16</v>
      </c>
      <c r="I8362" s="7">
        <v>0</v>
      </c>
      <c r="J8362" s="7">
        <v>0.17099999999999999</v>
      </c>
      <c r="L8362" s="7">
        <f>VartojimasGamyba!H8358</f>
        <v>0.20799999999999999</v>
      </c>
      <c r="M8362" s="15">
        <f t="shared" si="1257"/>
        <v>8.8817841970012523E-16</v>
      </c>
      <c r="N8362" s="7">
        <f t="shared" si="1258"/>
        <v>-13.326029999999831</v>
      </c>
      <c r="O8362" s="7">
        <f t="shared" si="1259"/>
        <v>1.6857626405908378E-13</v>
      </c>
      <c r="R8362" s="7"/>
      <c r="S8362" s="47">
        <f t="shared" si="1260"/>
        <v>0.17100000000000087</v>
      </c>
      <c r="T8362" s="47">
        <f t="shared" si="1261"/>
        <v>0.17099999999999999</v>
      </c>
      <c r="U8362" s="47">
        <f t="shared" si="1262"/>
        <v>189.8</v>
      </c>
      <c r="V8362" s="47">
        <f t="shared" si="1263"/>
        <v>77.930000000000007</v>
      </c>
      <c r="W8362" s="11"/>
    </row>
    <row r="8363" spans="1:23" x14ac:dyDescent="0.45">
      <c r="A8363" t="s">
        <v>8368</v>
      </c>
      <c r="B8363">
        <v>185.07</v>
      </c>
      <c r="D8363" s="9" t="str">
        <f>VartojimasGamyba!J8359</f>
        <v>2024-08-14-05</v>
      </c>
      <c r="E8363" s="8">
        <f>VartojimasGamyba!G8359</f>
        <v>0</v>
      </c>
      <c r="F8363" s="11"/>
      <c r="G8363" s="7">
        <f t="shared" si="1265"/>
        <v>4.1399999999999997</v>
      </c>
      <c r="H8363" s="7">
        <v>0</v>
      </c>
      <c r="I8363" s="7">
        <v>-1.1102230246251565E-16</v>
      </c>
      <c r="J8363" s="7">
        <v>0.85899999999999999</v>
      </c>
      <c r="L8363" s="7">
        <f>VartojimasGamyba!H8359</f>
        <v>0.85899999999999999</v>
      </c>
      <c r="M8363" s="15">
        <f t="shared" si="1257"/>
        <v>0</v>
      </c>
      <c r="N8363" s="7">
        <f t="shared" si="1258"/>
        <v>-149.02790999999999</v>
      </c>
      <c r="O8363" s="7">
        <f t="shared" si="1259"/>
        <v>0</v>
      </c>
      <c r="R8363" s="7"/>
      <c r="S8363" s="47">
        <f t="shared" si="1260"/>
        <v>0.85899999999999999</v>
      </c>
      <c r="T8363" s="47">
        <f t="shared" si="1261"/>
        <v>0.85899999999999999</v>
      </c>
      <c r="U8363" s="47">
        <f t="shared" si="1262"/>
        <v>285.36</v>
      </c>
      <c r="V8363" s="47">
        <f t="shared" si="1263"/>
        <v>173.48999999999998</v>
      </c>
      <c r="W8363" s="11"/>
    </row>
    <row r="8364" spans="1:23" x14ac:dyDescent="0.45">
      <c r="A8364" t="s">
        <v>8369</v>
      </c>
      <c r="B8364">
        <v>140.06</v>
      </c>
      <c r="D8364" s="9" t="str">
        <f>VartojimasGamyba!J8360</f>
        <v>2024-08-14-06</v>
      </c>
      <c r="E8364" s="8">
        <f>VartojimasGamyba!G8360</f>
        <v>0</v>
      </c>
      <c r="F8364" s="11"/>
      <c r="G8364" s="7">
        <f t="shared" si="1265"/>
        <v>4.1399999999999997</v>
      </c>
      <c r="H8364" s="7">
        <v>0</v>
      </c>
      <c r="I8364" s="7">
        <v>0</v>
      </c>
      <c r="J8364" s="7">
        <v>1.8180000000000001</v>
      </c>
      <c r="L8364" s="7">
        <f>VartojimasGamyba!H8360</f>
        <v>1.8180000000000001</v>
      </c>
      <c r="M8364" s="15">
        <f t="shared" si="1257"/>
        <v>0</v>
      </c>
      <c r="N8364" s="7">
        <f t="shared" si="1258"/>
        <v>-233.57664</v>
      </c>
      <c r="O8364" s="7">
        <f t="shared" si="1259"/>
        <v>0</v>
      </c>
      <c r="R8364" s="7"/>
      <c r="S8364" s="47">
        <f t="shared" si="1260"/>
        <v>1.8180000000000001</v>
      </c>
      <c r="T8364" s="47">
        <f t="shared" si="1261"/>
        <v>1.8180000000000001</v>
      </c>
      <c r="U8364" s="47">
        <f t="shared" si="1262"/>
        <v>240.35000000000002</v>
      </c>
      <c r="V8364" s="47">
        <f t="shared" si="1263"/>
        <v>128.47999999999999</v>
      </c>
      <c r="W8364" s="11"/>
    </row>
    <row r="8365" spans="1:23" x14ac:dyDescent="0.45">
      <c r="A8365" t="s">
        <v>8370</v>
      </c>
      <c r="B8365">
        <v>250.08</v>
      </c>
      <c r="D8365" s="9" t="str">
        <f>VartojimasGamyba!J8361</f>
        <v>2024-08-14-07</v>
      </c>
      <c r="E8365" s="8">
        <f>VartojimasGamyba!G8361</f>
        <v>0</v>
      </c>
      <c r="F8365" s="11"/>
      <c r="G8365" s="7">
        <f t="shared" si="1265"/>
        <v>4.1399999999999997</v>
      </c>
      <c r="H8365" s="7">
        <v>1.1102230246251565E-16</v>
      </c>
      <c r="I8365" s="7">
        <v>0</v>
      </c>
      <c r="J8365" s="7">
        <v>2.847</v>
      </c>
      <c r="L8365" s="7">
        <f>VartojimasGamyba!H8361</f>
        <v>2.847</v>
      </c>
      <c r="M8365" s="15">
        <f t="shared" si="1257"/>
        <v>0</v>
      </c>
      <c r="N8365" s="7">
        <f t="shared" si="1258"/>
        <v>-679.0095</v>
      </c>
      <c r="O8365" s="7">
        <f t="shared" si="1259"/>
        <v>0</v>
      </c>
      <c r="R8365" s="7"/>
      <c r="S8365" s="47">
        <f t="shared" si="1260"/>
        <v>2.847</v>
      </c>
      <c r="T8365" s="47">
        <f t="shared" si="1261"/>
        <v>2.847</v>
      </c>
      <c r="U8365" s="47">
        <f t="shared" si="1262"/>
        <v>350.37</v>
      </c>
      <c r="V8365" s="47">
        <f t="shared" si="1263"/>
        <v>238.5</v>
      </c>
      <c r="W8365" s="11"/>
    </row>
    <row r="8366" spans="1:23" x14ac:dyDescent="0.45">
      <c r="A8366" t="s">
        <v>8371</v>
      </c>
      <c r="B8366">
        <v>250.05</v>
      </c>
      <c r="D8366" s="9" t="str">
        <f>VartojimasGamyba!J8362</f>
        <v>2024-08-14-08</v>
      </c>
      <c r="E8366" s="8">
        <f>VartojimasGamyba!G8362</f>
        <v>0</v>
      </c>
      <c r="F8366" s="11"/>
      <c r="G8366" s="7">
        <f t="shared" si="1265"/>
        <v>4.1399999999999997</v>
      </c>
      <c r="H8366" s="7">
        <v>0</v>
      </c>
      <c r="I8366" s="7">
        <v>0</v>
      </c>
      <c r="J8366" s="7">
        <v>3.3759999999999999</v>
      </c>
      <c r="L8366" s="7">
        <f>VartojimasGamyba!H8362</f>
        <v>3.3759999999999999</v>
      </c>
      <c r="M8366" s="15">
        <f t="shared" si="1257"/>
        <v>0</v>
      </c>
      <c r="N8366" s="7">
        <f t="shared" si="1258"/>
        <v>-805.07471999999996</v>
      </c>
      <c r="O8366" s="7">
        <f t="shared" si="1259"/>
        <v>0</v>
      </c>
      <c r="R8366" s="7"/>
      <c r="S8366" s="47">
        <f t="shared" si="1260"/>
        <v>3.3759999999999999</v>
      </c>
      <c r="T8366" s="47">
        <f t="shared" si="1261"/>
        <v>3.3759999999999999</v>
      </c>
      <c r="U8366" s="47">
        <f t="shared" si="1262"/>
        <v>350.34000000000003</v>
      </c>
      <c r="V8366" s="47">
        <f t="shared" si="1263"/>
        <v>238.47</v>
      </c>
      <c r="W8366" s="11"/>
    </row>
    <row r="8367" spans="1:23" x14ac:dyDescent="0.45">
      <c r="A8367" t="s">
        <v>8372</v>
      </c>
      <c r="B8367">
        <v>140.09</v>
      </c>
      <c r="D8367" s="9" t="str">
        <f>VartojimasGamyba!J8363</f>
        <v>2024-08-14-09</v>
      </c>
      <c r="E8367" s="8">
        <f>VartojimasGamyba!G8363</f>
        <v>0</v>
      </c>
      <c r="F8367" s="11"/>
      <c r="G8367" s="7">
        <f t="shared" si="1265"/>
        <v>4.1399999999999997</v>
      </c>
      <c r="H8367" s="7">
        <v>0</v>
      </c>
      <c r="I8367" s="7">
        <v>0</v>
      </c>
      <c r="J8367" s="7">
        <v>3.8159999999999998</v>
      </c>
      <c r="L8367" s="7">
        <f>VartojimasGamyba!H8363</f>
        <v>3.8159999999999998</v>
      </c>
      <c r="M8367" s="15">
        <f t="shared" si="1257"/>
        <v>0</v>
      </c>
      <c r="N8367" s="7">
        <f t="shared" si="1258"/>
        <v>-490.39415999999994</v>
      </c>
      <c r="O8367" s="7">
        <f t="shared" si="1259"/>
        <v>0</v>
      </c>
      <c r="R8367" s="7"/>
      <c r="S8367" s="47">
        <f t="shared" si="1260"/>
        <v>3.8159999999999998</v>
      </c>
      <c r="T8367" s="47">
        <f t="shared" si="1261"/>
        <v>3.8159999999999998</v>
      </c>
      <c r="U8367" s="47">
        <f t="shared" si="1262"/>
        <v>240.38</v>
      </c>
      <c r="V8367" s="47">
        <f t="shared" si="1263"/>
        <v>128.51</v>
      </c>
      <c r="W8367" s="11"/>
    </row>
    <row r="8368" spans="1:23" x14ac:dyDescent="0.45">
      <c r="A8368" t="s">
        <v>8373</v>
      </c>
      <c r="B8368">
        <v>115.97</v>
      </c>
      <c r="D8368" s="9" t="str">
        <f>VartojimasGamyba!J8364</f>
        <v>2024-08-14-10</v>
      </c>
      <c r="E8368" s="8">
        <f>VartojimasGamyba!G8364</f>
        <v>0</v>
      </c>
      <c r="F8368" s="11"/>
      <c r="G8368" s="7">
        <f t="shared" si="1265"/>
        <v>4.1399999999999997</v>
      </c>
      <c r="H8368" s="7">
        <v>0</v>
      </c>
      <c r="I8368" s="7">
        <v>0</v>
      </c>
      <c r="J8368" s="7">
        <v>3.8279999999999998</v>
      </c>
      <c r="L8368" s="7">
        <f>VartojimasGamyba!H8364</f>
        <v>3.8279999999999998</v>
      </c>
      <c r="M8368" s="15">
        <f t="shared" si="1257"/>
        <v>0</v>
      </c>
      <c r="N8368" s="7">
        <f t="shared" si="1258"/>
        <v>-399.60491999999999</v>
      </c>
      <c r="O8368" s="7">
        <f t="shared" si="1259"/>
        <v>0</v>
      </c>
      <c r="R8368" s="7"/>
      <c r="S8368" s="47">
        <f t="shared" si="1260"/>
        <v>3.8279999999999998</v>
      </c>
      <c r="T8368" s="47">
        <f t="shared" si="1261"/>
        <v>3.8279999999999998</v>
      </c>
      <c r="U8368" s="47">
        <f t="shared" si="1262"/>
        <v>216.26</v>
      </c>
      <c r="V8368" s="47">
        <f t="shared" si="1263"/>
        <v>104.39</v>
      </c>
      <c r="W8368" s="11"/>
    </row>
    <row r="8369" spans="1:23" x14ac:dyDescent="0.45">
      <c r="A8369" t="s">
        <v>8374</v>
      </c>
      <c r="B8369">
        <v>82.73</v>
      </c>
      <c r="D8369" s="9" t="str">
        <f>VartojimasGamyba!J8365</f>
        <v>2024-08-14-11</v>
      </c>
      <c r="E8369" s="8">
        <f>VartojimasGamyba!G8365</f>
        <v>0</v>
      </c>
      <c r="F8369" s="11"/>
      <c r="G8369" s="7">
        <f t="shared" si="1265"/>
        <v>4.1399999999999997</v>
      </c>
      <c r="H8369" s="7">
        <v>0</v>
      </c>
      <c r="I8369" s="7">
        <v>0</v>
      </c>
      <c r="J8369" s="7">
        <v>3.8679999999999999</v>
      </c>
      <c r="L8369" s="7">
        <f>VartojimasGamyba!H8365</f>
        <v>3.8679999999999999</v>
      </c>
      <c r="M8369" s="15">
        <f t="shared" si="1257"/>
        <v>0</v>
      </c>
      <c r="N8369" s="7">
        <f t="shared" si="1258"/>
        <v>-275.20820000000003</v>
      </c>
      <c r="O8369" s="7">
        <f t="shared" si="1259"/>
        <v>0</v>
      </c>
      <c r="R8369" s="7"/>
      <c r="S8369" s="47">
        <f t="shared" si="1260"/>
        <v>3.8679999999999999</v>
      </c>
      <c r="T8369" s="47">
        <f t="shared" si="1261"/>
        <v>3.8679999999999999</v>
      </c>
      <c r="U8369" s="47">
        <f t="shared" si="1262"/>
        <v>183.02</v>
      </c>
      <c r="V8369" s="47">
        <f t="shared" si="1263"/>
        <v>71.150000000000006</v>
      </c>
      <c r="W8369" s="11"/>
    </row>
    <row r="8370" spans="1:23" x14ac:dyDescent="0.45">
      <c r="A8370" t="s">
        <v>8375</v>
      </c>
      <c r="B8370">
        <v>77.150000000000006</v>
      </c>
      <c r="D8370" s="9" t="str">
        <f>VartojimasGamyba!J8366</f>
        <v>2024-08-14-12</v>
      </c>
      <c r="E8370" s="8">
        <f>VartojimasGamyba!G8366</f>
        <v>0</v>
      </c>
      <c r="F8370" s="11"/>
      <c r="G8370" s="7">
        <f t="shared" si="1265"/>
        <v>4.3638888888888889</v>
      </c>
      <c r="H8370" s="7">
        <v>0.22388888888888925</v>
      </c>
      <c r="I8370" s="7">
        <v>0</v>
      </c>
      <c r="J8370" s="7">
        <v>3.274111111111111</v>
      </c>
      <c r="L8370" s="7">
        <f>VartojimasGamyba!H8366</f>
        <v>3.4980000000000002</v>
      </c>
      <c r="M8370" s="15">
        <f t="shared" si="1257"/>
        <v>0</v>
      </c>
      <c r="N8370" s="7">
        <f t="shared" si="1258"/>
        <v>-214.68346555555556</v>
      </c>
      <c r="O8370" s="7">
        <f t="shared" si="1259"/>
        <v>0</v>
      </c>
      <c r="R8370" s="7"/>
      <c r="S8370" s="47">
        <f t="shared" si="1260"/>
        <v>3.4980000000000002</v>
      </c>
      <c r="T8370" s="47">
        <f t="shared" si="1261"/>
        <v>3.4980000000000002</v>
      </c>
      <c r="U8370" s="47">
        <f t="shared" si="1262"/>
        <v>177.44</v>
      </c>
      <c r="V8370" s="47">
        <f t="shared" si="1263"/>
        <v>65.570000000000007</v>
      </c>
      <c r="W8370" s="11"/>
    </row>
    <row r="8371" spans="1:23" x14ac:dyDescent="0.45">
      <c r="A8371" t="s">
        <v>8376</v>
      </c>
      <c r="B8371">
        <v>68.849999999999994</v>
      </c>
      <c r="D8371" s="9" t="str">
        <f>VartojimasGamyba!J8367</f>
        <v>2024-08-14-13</v>
      </c>
      <c r="E8371" s="8">
        <f>VartojimasGamyba!G8367</f>
        <v>0.55500000000000005</v>
      </c>
      <c r="F8371" s="11"/>
      <c r="G8371" s="7">
        <f t="shared" si="1265"/>
        <v>6.6288888888888886</v>
      </c>
      <c r="H8371" s="7">
        <v>2.2649999999999997</v>
      </c>
      <c r="I8371" s="7">
        <v>0</v>
      </c>
      <c r="J8371" s="7">
        <v>0</v>
      </c>
      <c r="L8371" s="7">
        <f>VartojimasGamyba!H8367</f>
        <v>2.82</v>
      </c>
      <c r="M8371" s="15">
        <f t="shared" si="1257"/>
        <v>0</v>
      </c>
      <c r="N8371" s="7">
        <f t="shared" si="1258"/>
        <v>0</v>
      </c>
      <c r="O8371" s="7">
        <f t="shared" si="1259"/>
        <v>0</v>
      </c>
      <c r="R8371" s="7"/>
      <c r="S8371" s="47">
        <f t="shared" si="1260"/>
        <v>2.2649999999999997</v>
      </c>
      <c r="T8371" s="47">
        <f t="shared" si="1261"/>
        <v>2.2649999999999997</v>
      </c>
      <c r="U8371" s="47">
        <f t="shared" si="1262"/>
        <v>169.14</v>
      </c>
      <c r="V8371" s="47">
        <f t="shared" si="1263"/>
        <v>57.269999999999996</v>
      </c>
      <c r="W8371" s="11"/>
    </row>
    <row r="8372" spans="1:23" x14ac:dyDescent="0.45">
      <c r="A8372" t="s">
        <v>8377</v>
      </c>
      <c r="B8372">
        <v>75.56</v>
      </c>
      <c r="D8372" s="9" t="str">
        <f>VartojimasGamyba!J8368</f>
        <v>2024-08-14-14</v>
      </c>
      <c r="E8372" s="8">
        <f>VartojimasGamyba!G8368</f>
        <v>1.516</v>
      </c>
      <c r="F8372" s="11"/>
      <c r="G8372" s="7">
        <f t="shared" si="1265"/>
        <v>6.6298888888888889</v>
      </c>
      <c r="H8372" s="7">
        <v>9.9999999999988987E-4</v>
      </c>
      <c r="I8372" s="7">
        <v>0</v>
      </c>
      <c r="J8372" s="7">
        <v>0</v>
      </c>
      <c r="L8372" s="7">
        <f>VartojimasGamyba!H8368</f>
        <v>1.5169999999999999</v>
      </c>
      <c r="M8372" s="15">
        <f t="shared" si="1257"/>
        <v>0</v>
      </c>
      <c r="N8372" s="7">
        <f t="shared" si="1258"/>
        <v>0</v>
      </c>
      <c r="O8372" s="7">
        <f t="shared" si="1259"/>
        <v>0</v>
      </c>
      <c r="R8372" s="7"/>
      <c r="S8372" s="47">
        <f t="shared" si="1260"/>
        <v>9.9999999999988987E-4</v>
      </c>
      <c r="T8372" s="47">
        <f t="shared" si="1261"/>
        <v>9.9999999999988987E-4</v>
      </c>
      <c r="U8372" s="47">
        <f t="shared" si="1262"/>
        <v>175.85000000000002</v>
      </c>
      <c r="V8372" s="47">
        <f t="shared" si="1263"/>
        <v>63.980000000000004</v>
      </c>
      <c r="W8372" s="11"/>
    </row>
    <row r="8373" spans="1:23" x14ac:dyDescent="0.45">
      <c r="A8373" t="s">
        <v>8378</v>
      </c>
      <c r="B8373">
        <v>86.38</v>
      </c>
      <c r="D8373" s="9" t="str">
        <f>VartojimasGamyba!J8369</f>
        <v>2024-08-14-15</v>
      </c>
      <c r="E8373" s="8">
        <f>VartojimasGamyba!G8369</f>
        <v>0</v>
      </c>
      <c r="F8373" s="11"/>
      <c r="G8373" s="7">
        <f t="shared" si="1265"/>
        <v>6.6298888888888889</v>
      </c>
      <c r="H8373" s="7">
        <v>0</v>
      </c>
      <c r="I8373" s="7">
        <v>2.2204460492503131E-16</v>
      </c>
      <c r="J8373" s="7">
        <v>1.171</v>
      </c>
      <c r="L8373" s="7">
        <f>VartojimasGamyba!H8369</f>
        <v>1.171</v>
      </c>
      <c r="M8373" s="15">
        <f t="shared" si="1257"/>
        <v>0</v>
      </c>
      <c r="N8373" s="7">
        <f t="shared" si="1258"/>
        <v>-87.590800000000002</v>
      </c>
      <c r="O8373" s="7">
        <f t="shared" si="1259"/>
        <v>0</v>
      </c>
      <c r="R8373" s="7"/>
      <c r="S8373" s="47">
        <f t="shared" si="1260"/>
        <v>1.171</v>
      </c>
      <c r="T8373" s="47">
        <f t="shared" si="1261"/>
        <v>1.171</v>
      </c>
      <c r="U8373" s="47">
        <f t="shared" si="1262"/>
        <v>186.67000000000002</v>
      </c>
      <c r="V8373" s="47">
        <f t="shared" si="1263"/>
        <v>74.8</v>
      </c>
      <c r="W8373" s="11"/>
    </row>
    <row r="8374" spans="1:23" x14ac:dyDescent="0.45">
      <c r="A8374" t="s">
        <v>8379</v>
      </c>
      <c r="B8374">
        <v>76.7</v>
      </c>
      <c r="D8374" s="9" t="str">
        <f>VartojimasGamyba!J8370</f>
        <v>2024-08-14-16</v>
      </c>
      <c r="E8374" s="8">
        <f>VartojimasGamyba!G8370</f>
        <v>3.5000000000000003E-2</v>
      </c>
      <c r="F8374" s="11"/>
      <c r="G8374" s="7">
        <f t="shared" si="1265"/>
        <v>6.9788888888888891</v>
      </c>
      <c r="H8374" s="7">
        <v>0.34900000000000003</v>
      </c>
      <c r="I8374" s="7">
        <v>0</v>
      </c>
      <c r="J8374" s="7">
        <v>0</v>
      </c>
      <c r="L8374" s="7">
        <f>VartojimasGamyba!H8370</f>
        <v>0.38400000000000001</v>
      </c>
      <c r="M8374" s="15">
        <f t="shared" si="1257"/>
        <v>0</v>
      </c>
      <c r="N8374" s="7">
        <f t="shared" si="1258"/>
        <v>0</v>
      </c>
      <c r="O8374" s="7">
        <f t="shared" si="1259"/>
        <v>0</v>
      </c>
      <c r="R8374" s="7"/>
      <c r="S8374" s="47">
        <f t="shared" si="1260"/>
        <v>0.34899999999999998</v>
      </c>
      <c r="T8374" s="47">
        <f t="shared" si="1261"/>
        <v>0.34899999999999998</v>
      </c>
      <c r="U8374" s="47">
        <f t="shared" si="1262"/>
        <v>176.99</v>
      </c>
      <c r="V8374" s="47">
        <f t="shared" si="1263"/>
        <v>65.12</v>
      </c>
      <c r="W8374" s="11"/>
    </row>
    <row r="8375" spans="1:23" x14ac:dyDescent="0.45">
      <c r="A8375" t="s">
        <v>8380</v>
      </c>
      <c r="B8375">
        <v>193.75</v>
      </c>
      <c r="D8375" s="9" t="str">
        <f>VartojimasGamyba!J8371</f>
        <v>2024-08-14-17</v>
      </c>
      <c r="E8375" s="8">
        <f>VartojimasGamyba!G8371</f>
        <v>0.29799999999999999</v>
      </c>
      <c r="F8375" s="11"/>
      <c r="G8375" s="7">
        <f t="shared" si="1265"/>
        <v>6.6866666666666665</v>
      </c>
      <c r="H8375" s="7">
        <v>0</v>
      </c>
      <c r="I8375" s="7">
        <v>0.29222222222222222</v>
      </c>
      <c r="J8375" s="7">
        <v>0</v>
      </c>
      <c r="L8375" s="7">
        <f>VartojimasGamyba!H8371</f>
        <v>3.5000000000000003E-2</v>
      </c>
      <c r="M8375" s="15">
        <f t="shared" si="1257"/>
        <v>0</v>
      </c>
      <c r="N8375" s="7">
        <f t="shared" si="1258"/>
        <v>0</v>
      </c>
      <c r="O8375" s="7">
        <f t="shared" si="1259"/>
        <v>0</v>
      </c>
      <c r="R8375" s="7"/>
      <c r="S8375" s="47">
        <f t="shared" si="1260"/>
        <v>0</v>
      </c>
      <c r="T8375" s="47">
        <f t="shared" si="1261"/>
        <v>0</v>
      </c>
      <c r="U8375" s="47">
        <f t="shared" si="1262"/>
        <v>294.04000000000002</v>
      </c>
      <c r="V8375" s="47">
        <f t="shared" si="1263"/>
        <v>182.17</v>
      </c>
      <c r="W8375" s="11"/>
    </row>
    <row r="8376" spans="1:23" x14ac:dyDescent="0.45">
      <c r="A8376" t="s">
        <v>8381</v>
      </c>
      <c r="B8376">
        <v>115.13</v>
      </c>
      <c r="D8376" s="9" t="str">
        <f>VartojimasGamyba!J8372</f>
        <v>2024-08-14-18</v>
      </c>
      <c r="E8376" s="8">
        <f>VartojimasGamyba!G8372</f>
        <v>0.36399999999999999</v>
      </c>
      <c r="F8376" s="11"/>
      <c r="G8376" s="7">
        <f t="shared" si="1265"/>
        <v>6.2822222222222219</v>
      </c>
      <c r="H8376" s="7">
        <v>0</v>
      </c>
      <c r="I8376" s="7">
        <v>0.40444444444444444</v>
      </c>
      <c r="J8376" s="7">
        <v>0</v>
      </c>
      <c r="L8376" s="7">
        <f>VartojimasGamyba!H8372</f>
        <v>0</v>
      </c>
      <c r="M8376" s="15">
        <f t="shared" si="1257"/>
        <v>0</v>
      </c>
      <c r="N8376" s="7">
        <f t="shared" si="1258"/>
        <v>0</v>
      </c>
      <c r="O8376" s="7">
        <f t="shared" si="1259"/>
        <v>0</v>
      </c>
      <c r="R8376" s="7"/>
      <c r="S8376" s="47">
        <f t="shared" si="1260"/>
        <v>0</v>
      </c>
      <c r="T8376" s="47">
        <f t="shared" si="1261"/>
        <v>0</v>
      </c>
      <c r="U8376" s="47">
        <f t="shared" si="1262"/>
        <v>215.42000000000002</v>
      </c>
      <c r="V8376" s="47">
        <f t="shared" si="1263"/>
        <v>103.55</v>
      </c>
      <c r="W8376" s="11"/>
    </row>
    <row r="8377" spans="1:23" x14ac:dyDescent="0.45">
      <c r="A8377" t="s">
        <v>8382</v>
      </c>
      <c r="B8377">
        <v>146.82</v>
      </c>
      <c r="D8377" s="9" t="str">
        <f>VartojimasGamyba!J8373</f>
        <v>2024-08-14-19</v>
      </c>
      <c r="E8377" s="8">
        <f>VartojimasGamyba!G8373</f>
        <v>0.30499999999999999</v>
      </c>
      <c r="F8377" s="11"/>
      <c r="G8377" s="7">
        <f t="shared" si="1265"/>
        <v>5.9433333333333334</v>
      </c>
      <c r="H8377" s="7">
        <v>0</v>
      </c>
      <c r="I8377" s="7">
        <v>0.33888888888888891</v>
      </c>
      <c r="J8377" s="7">
        <v>0</v>
      </c>
      <c r="L8377" s="7">
        <f>VartojimasGamyba!H8373</f>
        <v>0</v>
      </c>
      <c r="M8377" s="15">
        <f t="shared" si="1257"/>
        <v>-5.5511151231257827E-17</v>
      </c>
      <c r="N8377" s="7">
        <f t="shared" si="1258"/>
        <v>-1.3717360580756122E-14</v>
      </c>
      <c r="O8377" s="7">
        <f t="shared" si="1259"/>
        <v>-1.3717360580756122E-14</v>
      </c>
      <c r="R8377" s="7"/>
      <c r="S8377" s="47">
        <f t="shared" si="1260"/>
        <v>-5.5511151231257827E-17</v>
      </c>
      <c r="T8377" s="47">
        <f t="shared" si="1261"/>
        <v>0</v>
      </c>
      <c r="U8377" s="47">
        <f t="shared" si="1262"/>
        <v>247.11</v>
      </c>
      <c r="V8377" s="47">
        <f t="shared" si="1263"/>
        <v>135.23999999999998</v>
      </c>
      <c r="W8377" s="11"/>
    </row>
    <row r="8378" spans="1:23" x14ac:dyDescent="0.45">
      <c r="A8378" t="s">
        <v>8383</v>
      </c>
      <c r="B8378">
        <v>212.28</v>
      </c>
      <c r="D8378" s="9" t="str">
        <f>VartojimasGamyba!J8374</f>
        <v>2024-08-14-20</v>
      </c>
      <c r="E8378" s="8">
        <f>VartojimasGamyba!G8374</f>
        <v>0.22</v>
      </c>
      <c r="F8378" s="11"/>
      <c r="G8378" s="7">
        <f t="shared" si="1265"/>
        <v>5.6988888888888889</v>
      </c>
      <c r="H8378" s="7">
        <v>0</v>
      </c>
      <c r="I8378" s="7">
        <v>0.24444444444444446</v>
      </c>
      <c r="J8378" s="7">
        <v>0</v>
      </c>
      <c r="L8378" s="7">
        <f>VartojimasGamyba!H8374</f>
        <v>0</v>
      </c>
      <c r="M8378" s="15">
        <f t="shared" si="1257"/>
        <v>-2.7755575615628914E-17</v>
      </c>
      <c r="N8378" s="7">
        <f t="shared" si="1258"/>
        <v>-8.6755602701771293E-15</v>
      </c>
      <c r="O8378" s="7">
        <f t="shared" si="1259"/>
        <v>-8.6755602701771293E-15</v>
      </c>
      <c r="P8378" s="7" t="s">
        <v>8873</v>
      </c>
      <c r="R8378" s="7"/>
      <c r="S8378" s="47">
        <f t="shared" si="1260"/>
        <v>-2.7755575615628914E-17</v>
      </c>
      <c r="T8378" s="47">
        <f t="shared" si="1261"/>
        <v>0</v>
      </c>
      <c r="U8378" s="47">
        <f t="shared" si="1262"/>
        <v>312.57</v>
      </c>
      <c r="V8378" s="47">
        <f t="shared" si="1263"/>
        <v>200.7</v>
      </c>
      <c r="W8378" s="11"/>
    </row>
    <row r="8379" spans="1:23" x14ac:dyDescent="0.45">
      <c r="A8379" t="s">
        <v>8384</v>
      </c>
      <c r="B8379">
        <v>230.38</v>
      </c>
      <c r="D8379" s="9" t="str">
        <f>VartojimasGamyba!J8375</f>
        <v>2024-08-14-21</v>
      </c>
      <c r="E8379" s="8">
        <f>VartojimasGamyba!G8375</f>
        <v>0.23200000000000001</v>
      </c>
      <c r="F8379" s="11"/>
      <c r="G8379" s="7">
        <f t="shared" si="1265"/>
        <v>5.4411111111111108</v>
      </c>
      <c r="H8379" s="7">
        <v>0</v>
      </c>
      <c r="I8379" s="7">
        <v>0.25777777777777783</v>
      </c>
      <c r="J8379" s="7">
        <v>0</v>
      </c>
      <c r="L8379" s="7">
        <f>VartojimasGamyba!H8375</f>
        <v>0</v>
      </c>
      <c r="M8379" s="15">
        <f t="shared" si="1257"/>
        <v>-2.7755575615628914E-17</v>
      </c>
      <c r="N8379" s="7">
        <f t="shared" si="1258"/>
        <v>-9.1779361888200133E-15</v>
      </c>
      <c r="O8379" s="7">
        <f t="shared" si="1259"/>
        <v>-9.1779361888200133E-15</v>
      </c>
      <c r="P8379" s="7">
        <f>SUM(N8358:N8381)</f>
        <v>-3347.4963455555549</v>
      </c>
      <c r="R8379" s="7"/>
      <c r="S8379" s="47">
        <f t="shared" si="1260"/>
        <v>-2.7755575615628914E-17</v>
      </c>
      <c r="T8379" s="47">
        <f t="shared" si="1261"/>
        <v>0</v>
      </c>
      <c r="U8379" s="47">
        <f t="shared" si="1262"/>
        <v>330.67</v>
      </c>
      <c r="V8379" s="47">
        <f t="shared" si="1263"/>
        <v>218.79999999999998</v>
      </c>
      <c r="W8379" s="11"/>
    </row>
    <row r="8380" spans="1:23" x14ac:dyDescent="0.45">
      <c r="A8380" t="s">
        <v>8385</v>
      </c>
      <c r="B8380">
        <v>141.93</v>
      </c>
      <c r="D8380" s="9" t="str">
        <f>VartojimasGamyba!J8376</f>
        <v>2024-08-14-22</v>
      </c>
      <c r="E8380" s="8">
        <f>VartojimasGamyba!G8376</f>
        <v>0.20200000000000001</v>
      </c>
      <c r="F8380" s="11"/>
      <c r="G8380" s="7">
        <f t="shared" si="1265"/>
        <v>5.2166666666666659</v>
      </c>
      <c r="H8380" s="7">
        <v>0</v>
      </c>
      <c r="I8380" s="7">
        <v>0.22444444444444447</v>
      </c>
      <c r="J8380" s="7">
        <v>0</v>
      </c>
      <c r="L8380" s="7">
        <f>VartojimasGamyba!H8376</f>
        <v>0</v>
      </c>
      <c r="M8380" s="15">
        <f t="shared" si="1257"/>
        <v>-2.7755575615628914E-17</v>
      </c>
      <c r="N8380" s="7">
        <f t="shared" si="1258"/>
        <v>-6.7229555256176362E-15</v>
      </c>
      <c r="O8380" s="7">
        <f t="shared" si="1259"/>
        <v>-6.7229555256176362E-15</v>
      </c>
      <c r="P8380" s="7" t="s">
        <v>8872</v>
      </c>
      <c r="R8380" s="7"/>
      <c r="S8380" s="47">
        <f t="shared" si="1260"/>
        <v>-2.7755575615628914E-17</v>
      </c>
      <c r="T8380" s="47">
        <f t="shared" si="1261"/>
        <v>0</v>
      </c>
      <c r="U8380" s="47">
        <f t="shared" si="1262"/>
        <v>242.22000000000003</v>
      </c>
      <c r="V8380" s="47">
        <f t="shared" si="1263"/>
        <v>130.35</v>
      </c>
      <c r="W8380" s="11"/>
    </row>
    <row r="8381" spans="1:23" x14ac:dyDescent="0.45">
      <c r="A8381" t="s">
        <v>8386</v>
      </c>
      <c r="B8381">
        <v>117.68</v>
      </c>
      <c r="D8381" s="9" t="str">
        <f>VartojimasGamyba!J8377</f>
        <v>2024-08-14-23</v>
      </c>
      <c r="E8381" s="8">
        <f>VartojimasGamyba!G8377</f>
        <v>0.19500000000000001</v>
      </c>
      <c r="F8381" s="11"/>
      <c r="G8381" s="7">
        <f t="shared" si="1265"/>
        <v>4.9999999999999991</v>
      </c>
      <c r="H8381" s="7">
        <v>0</v>
      </c>
      <c r="I8381" s="7">
        <v>0.21666666666666667</v>
      </c>
      <c r="J8381" s="7">
        <v>0</v>
      </c>
      <c r="L8381" s="7">
        <f>VartojimasGamyba!H8377</f>
        <v>0</v>
      </c>
      <c r="M8381" s="15">
        <f t="shared" si="1257"/>
        <v>0</v>
      </c>
      <c r="N8381" s="7">
        <f t="shared" si="1258"/>
        <v>0</v>
      </c>
      <c r="O8381" s="7">
        <f t="shared" si="1259"/>
        <v>0</v>
      </c>
      <c r="P8381" s="7">
        <f>SUM(O8358:O8381)</f>
        <v>1.2302020513388358E-13</v>
      </c>
      <c r="Q8381" s="7">
        <f>SUMPRODUCT(B8358:B8381,E8358:E8381)+SUM(E8358:E8381)*$Z$21-SUMPRODUCT(B8358:B8381,L8358:L8381)+SUM(L8358:L8381)*ABS($Z$20)</f>
        <v>-2627.0781699999998</v>
      </c>
      <c r="R8381" s="7"/>
      <c r="S8381" s="47">
        <f t="shared" si="1260"/>
        <v>0</v>
      </c>
      <c r="T8381" s="47">
        <f t="shared" si="1261"/>
        <v>0</v>
      </c>
      <c r="U8381" s="47">
        <f t="shared" si="1262"/>
        <v>217.97000000000003</v>
      </c>
      <c r="V8381" s="47">
        <f t="shared" si="1263"/>
        <v>106.10000000000001</v>
      </c>
      <c r="W8381" s="11">
        <f>IF(P8381&lt;&gt;Q8381,1,0)</f>
        <v>1</v>
      </c>
    </row>
    <row r="8382" spans="1:23" x14ac:dyDescent="0.45">
      <c r="A8382" t="s">
        <v>8387</v>
      </c>
      <c r="B8382">
        <v>108.38</v>
      </c>
      <c r="D8382" s="1" t="str">
        <f>VartojimasGamyba!J8378</f>
        <v>2024-08-15-00</v>
      </c>
      <c r="E8382" s="7">
        <f>VartojimasGamyba!G8378</f>
        <v>0.17299999999999999</v>
      </c>
      <c r="F8382" s="11"/>
      <c r="G8382" s="12">
        <f>G8381+H8382-I8382</f>
        <v>3.8269999999999982</v>
      </c>
      <c r="H8382" s="12">
        <v>8.827</v>
      </c>
      <c r="I8382" s="12">
        <v>10</v>
      </c>
      <c r="J8382" s="12">
        <v>0</v>
      </c>
      <c r="K8382" s="12"/>
      <c r="L8382" s="12">
        <f>VartojimasGamyba!H8378</f>
        <v>0</v>
      </c>
      <c r="M8382" s="19">
        <f t="shared" si="1257"/>
        <v>0</v>
      </c>
      <c r="N8382" s="7">
        <f t="shared" si="1258"/>
        <v>0</v>
      </c>
      <c r="O8382" s="7">
        <f t="shared" si="1259"/>
        <v>0</v>
      </c>
      <c r="R8382" s="20" t="s">
        <v>8783</v>
      </c>
      <c r="S8382" s="47">
        <f t="shared" si="1260"/>
        <v>0</v>
      </c>
      <c r="T8382" s="47">
        <f t="shared" si="1261"/>
        <v>0</v>
      </c>
      <c r="U8382" s="47">
        <f t="shared" si="1262"/>
        <v>208.67000000000002</v>
      </c>
      <c r="V8382" s="47">
        <f t="shared" si="1263"/>
        <v>96.8</v>
      </c>
      <c r="W8382" s="11"/>
    </row>
    <row r="8383" spans="1:23" x14ac:dyDescent="0.45">
      <c r="A8383" t="s">
        <v>8388</v>
      </c>
      <c r="B8383">
        <v>230.97</v>
      </c>
      <c r="D8383" s="1" t="str">
        <f>VartojimasGamyba!J8379</f>
        <v>2024-08-15-01</v>
      </c>
      <c r="E8383" s="7">
        <f>VartojimasGamyba!G8379</f>
        <v>0.24199999999999999</v>
      </c>
      <c r="F8383" s="11"/>
      <c r="G8383" s="12">
        <f t="shared" ref="G8383:G8405" si="1266">G8382+H8383-I8383</f>
        <v>3.4607777777777766</v>
      </c>
      <c r="H8383" s="12">
        <v>0.8759999999999899</v>
      </c>
      <c r="I8383" s="12">
        <v>1.242222222222211</v>
      </c>
      <c r="J8383" s="12">
        <v>0</v>
      </c>
      <c r="K8383" s="12"/>
      <c r="L8383" s="12">
        <f>VartojimasGamyba!H8379</f>
        <v>0</v>
      </c>
      <c r="M8383" s="19">
        <f t="shared" si="1257"/>
        <v>0</v>
      </c>
      <c r="N8383" s="7">
        <f t="shared" si="1258"/>
        <v>0</v>
      </c>
      <c r="O8383" s="7">
        <f t="shared" si="1259"/>
        <v>0</v>
      </c>
      <c r="R8383" s="7"/>
      <c r="S8383" s="47">
        <f t="shared" si="1260"/>
        <v>0</v>
      </c>
      <c r="T8383" s="47">
        <f t="shared" si="1261"/>
        <v>0</v>
      </c>
      <c r="U8383" s="47">
        <f t="shared" si="1262"/>
        <v>331.26</v>
      </c>
      <c r="V8383" s="47">
        <f t="shared" si="1263"/>
        <v>219.39</v>
      </c>
      <c r="W8383" s="11"/>
    </row>
    <row r="8384" spans="1:23" x14ac:dyDescent="0.45">
      <c r="A8384" t="s">
        <v>8389</v>
      </c>
      <c r="B8384">
        <v>104.13</v>
      </c>
      <c r="D8384" s="1" t="str">
        <f>VartojimasGamyba!J8380</f>
        <v>2024-08-15-02</v>
      </c>
      <c r="E8384" s="7">
        <f>VartojimasGamyba!G8380</f>
        <v>0.27100000000000002</v>
      </c>
      <c r="F8384" s="11"/>
      <c r="G8384" s="12">
        <f t="shared" si="1266"/>
        <v>3.1596666666666655</v>
      </c>
      <c r="H8384" s="12">
        <v>0</v>
      </c>
      <c r="I8384" s="12">
        <v>0.30111111111111116</v>
      </c>
      <c r="J8384" s="12">
        <v>0</v>
      </c>
      <c r="K8384" s="12"/>
      <c r="L8384" s="12">
        <f>VartojimasGamyba!H8380</f>
        <v>0</v>
      </c>
      <c r="M8384" s="19">
        <f t="shared" si="1257"/>
        <v>-5.5511151231257827E-17</v>
      </c>
      <c r="N8384" s="7">
        <f t="shared" si="1258"/>
        <v>-1.1347589534693726E-14</v>
      </c>
      <c r="O8384" s="7">
        <f t="shared" si="1259"/>
        <v>-1.1347589534693726E-14</v>
      </c>
      <c r="R8384" s="7"/>
      <c r="S8384" s="47">
        <f t="shared" si="1260"/>
        <v>-5.5511151231257827E-17</v>
      </c>
      <c r="T8384" s="47">
        <f t="shared" si="1261"/>
        <v>0</v>
      </c>
      <c r="U8384" s="47">
        <f t="shared" si="1262"/>
        <v>204.42000000000002</v>
      </c>
      <c r="V8384" s="47">
        <f t="shared" si="1263"/>
        <v>92.55</v>
      </c>
      <c r="W8384" s="11"/>
    </row>
    <row r="8385" spans="1:23" x14ac:dyDescent="0.45">
      <c r="A8385" t="s">
        <v>8390</v>
      </c>
      <c r="B8385">
        <v>95.05</v>
      </c>
      <c r="D8385" s="1" t="str">
        <f>VartojimasGamyba!J8381</f>
        <v>2024-08-15-03</v>
      </c>
      <c r="E8385" s="7">
        <f>VartojimasGamyba!G8381</f>
        <v>7.6999999999999999E-2</v>
      </c>
      <c r="F8385" s="11"/>
      <c r="G8385" s="12">
        <f t="shared" si="1266"/>
        <v>3.0918888888888878</v>
      </c>
      <c r="H8385" s="12">
        <v>0</v>
      </c>
      <c r="I8385" s="12">
        <v>6.7777777777777784E-2</v>
      </c>
      <c r="J8385" s="12">
        <v>0</v>
      </c>
      <c r="K8385" s="12"/>
      <c r="L8385" s="12">
        <f>VartojimasGamyba!H8381</f>
        <v>1.6E-2</v>
      </c>
      <c r="M8385" s="19">
        <f t="shared" si="1257"/>
        <v>0</v>
      </c>
      <c r="N8385" s="7">
        <f t="shared" si="1258"/>
        <v>0</v>
      </c>
      <c r="O8385" s="7">
        <f t="shared" si="1259"/>
        <v>0</v>
      </c>
      <c r="R8385" s="7"/>
      <c r="S8385" s="47">
        <f t="shared" si="1260"/>
        <v>0</v>
      </c>
      <c r="T8385" s="47">
        <f t="shared" si="1261"/>
        <v>0</v>
      </c>
      <c r="U8385" s="47">
        <f t="shared" si="1262"/>
        <v>195.34</v>
      </c>
      <c r="V8385" s="47">
        <f t="shared" si="1263"/>
        <v>83.47</v>
      </c>
      <c r="W8385" s="11"/>
    </row>
    <row r="8386" spans="1:23" x14ac:dyDescent="0.45">
      <c r="A8386" t="s">
        <v>8391</v>
      </c>
      <c r="B8386">
        <v>92.89</v>
      </c>
      <c r="D8386" s="1" t="str">
        <f>VartojimasGamyba!J8382</f>
        <v>2024-08-15-04</v>
      </c>
      <c r="E8386" s="7">
        <f>VartojimasGamyba!G8382</f>
        <v>0.312</v>
      </c>
      <c r="F8386" s="11"/>
      <c r="G8386" s="12">
        <f t="shared" si="1266"/>
        <v>2.9485555555555543</v>
      </c>
      <c r="H8386" s="12">
        <v>0</v>
      </c>
      <c r="I8386" s="12">
        <v>0.14333333333333337</v>
      </c>
      <c r="J8386" s="12">
        <v>0</v>
      </c>
      <c r="K8386" s="12"/>
      <c r="L8386" s="12">
        <f>VartojimasGamyba!H8382</f>
        <v>0.183</v>
      </c>
      <c r="M8386" s="19">
        <f t="shared" si="1257"/>
        <v>0</v>
      </c>
      <c r="N8386" s="7">
        <f t="shared" si="1258"/>
        <v>0</v>
      </c>
      <c r="O8386" s="7">
        <f t="shared" si="1259"/>
        <v>0</v>
      </c>
      <c r="R8386" s="7"/>
      <c r="S8386" s="47">
        <f t="shared" si="1260"/>
        <v>0</v>
      </c>
      <c r="T8386" s="47">
        <f t="shared" si="1261"/>
        <v>0</v>
      </c>
      <c r="U8386" s="47">
        <f t="shared" si="1262"/>
        <v>193.18</v>
      </c>
      <c r="V8386" s="47">
        <f t="shared" si="1263"/>
        <v>81.31</v>
      </c>
      <c r="W8386" s="11"/>
    </row>
    <row r="8387" spans="1:23" x14ac:dyDescent="0.45">
      <c r="A8387" t="s">
        <v>8392</v>
      </c>
      <c r="B8387">
        <v>94.2</v>
      </c>
      <c r="D8387" s="1" t="str">
        <f>VartojimasGamyba!J8383</f>
        <v>2024-08-15-05</v>
      </c>
      <c r="E8387" s="7">
        <f>VartojimasGamyba!G8383</f>
        <v>0</v>
      </c>
      <c r="F8387" s="11"/>
      <c r="G8387" s="12">
        <f t="shared" si="1266"/>
        <v>2.9485555555555552</v>
      </c>
      <c r="H8387" s="12">
        <v>9.9920072216264089E-16</v>
      </c>
      <c r="I8387" s="12">
        <v>0</v>
      </c>
      <c r="J8387" s="12">
        <v>0.90200000000000002</v>
      </c>
      <c r="K8387" s="12"/>
      <c r="L8387" s="12">
        <f>VartojimasGamyba!H8383</f>
        <v>0.90200000000000002</v>
      </c>
      <c r="M8387" s="19">
        <f t="shared" si="1257"/>
        <v>9.9920072216264089E-16</v>
      </c>
      <c r="N8387" s="7">
        <f t="shared" si="1258"/>
        <v>-74.523239999999802</v>
      </c>
      <c r="O8387" s="7">
        <f t="shared" si="1259"/>
        <v>1.9433454845341204E-13</v>
      </c>
      <c r="R8387" s="7"/>
      <c r="S8387" s="47">
        <f t="shared" si="1260"/>
        <v>0.90200000000000102</v>
      </c>
      <c r="T8387" s="47">
        <f t="shared" si="1261"/>
        <v>0.90200000000000002</v>
      </c>
      <c r="U8387" s="47">
        <f t="shared" si="1262"/>
        <v>194.49</v>
      </c>
      <c r="V8387" s="47">
        <f t="shared" si="1263"/>
        <v>82.62</v>
      </c>
      <c r="W8387" s="11"/>
    </row>
    <row r="8388" spans="1:23" x14ac:dyDescent="0.45">
      <c r="A8388" t="s">
        <v>8393</v>
      </c>
      <c r="B8388">
        <v>104.78</v>
      </c>
      <c r="D8388" s="1" t="str">
        <f>VartojimasGamyba!J8384</f>
        <v>2024-08-15-06</v>
      </c>
      <c r="E8388" s="7">
        <f>VartojimasGamyba!G8384</f>
        <v>0</v>
      </c>
      <c r="F8388" s="11"/>
      <c r="G8388" s="12">
        <f t="shared" si="1266"/>
        <v>2.9485555555555552</v>
      </c>
      <c r="H8388" s="12">
        <v>0</v>
      </c>
      <c r="I8388" s="12">
        <v>-2.2204460492503131E-16</v>
      </c>
      <c r="J8388" s="12">
        <v>1.883</v>
      </c>
      <c r="K8388" s="12"/>
      <c r="L8388" s="12">
        <f>VartojimasGamyba!H8384</f>
        <v>1.883</v>
      </c>
      <c r="M8388" s="19">
        <f t="shared" si="1257"/>
        <v>0</v>
      </c>
      <c r="N8388" s="7">
        <f t="shared" si="1258"/>
        <v>-175.4956</v>
      </c>
      <c r="O8388" s="7">
        <f t="shared" si="1259"/>
        <v>0</v>
      </c>
      <c r="R8388" s="7"/>
      <c r="S8388" s="47">
        <f t="shared" si="1260"/>
        <v>1.883</v>
      </c>
      <c r="T8388" s="47">
        <f t="shared" si="1261"/>
        <v>1.883</v>
      </c>
      <c r="U8388" s="47">
        <f t="shared" si="1262"/>
        <v>205.07</v>
      </c>
      <c r="V8388" s="47">
        <f t="shared" si="1263"/>
        <v>93.2</v>
      </c>
      <c r="W8388" s="11"/>
    </row>
    <row r="8389" spans="1:23" x14ac:dyDescent="0.45">
      <c r="A8389" t="s">
        <v>8394</v>
      </c>
      <c r="B8389">
        <v>108.32</v>
      </c>
      <c r="D8389" s="1" t="str">
        <f>VartojimasGamyba!J8385</f>
        <v>2024-08-15-07</v>
      </c>
      <c r="E8389" s="7">
        <f>VartojimasGamyba!G8385</f>
        <v>1.3340000000000001</v>
      </c>
      <c r="F8389" s="11"/>
      <c r="G8389" s="12">
        <f t="shared" si="1266"/>
        <v>2.9485555555555552</v>
      </c>
      <c r="H8389" s="12">
        <v>0</v>
      </c>
      <c r="I8389" s="12">
        <v>0</v>
      </c>
      <c r="J8389" s="12">
        <v>0.58199999999999985</v>
      </c>
      <c r="K8389" s="12"/>
      <c r="L8389" s="12">
        <f>VartojimasGamyba!H8385</f>
        <v>1.9159999999999999</v>
      </c>
      <c r="M8389" s="19">
        <f t="shared" si="1257"/>
        <v>0</v>
      </c>
      <c r="N8389" s="7">
        <f t="shared" si="1258"/>
        <v>-56.302679999999981</v>
      </c>
      <c r="O8389" s="7">
        <f t="shared" si="1259"/>
        <v>0</v>
      </c>
      <c r="R8389" s="7"/>
      <c r="S8389" s="47">
        <f t="shared" si="1260"/>
        <v>0.58199999999999985</v>
      </c>
      <c r="T8389" s="47">
        <f t="shared" si="1261"/>
        <v>0.58199999999999985</v>
      </c>
      <c r="U8389" s="47">
        <f t="shared" si="1262"/>
        <v>208.61</v>
      </c>
      <c r="V8389" s="47">
        <f t="shared" si="1263"/>
        <v>96.74</v>
      </c>
      <c r="W8389" s="11"/>
    </row>
    <row r="8390" spans="1:23" x14ac:dyDescent="0.45">
      <c r="A8390" t="s">
        <v>8395</v>
      </c>
      <c r="B8390">
        <v>116.05</v>
      </c>
      <c r="D8390" s="1" t="str">
        <f>VartojimasGamyba!J8386</f>
        <v>2024-08-15-08</v>
      </c>
      <c r="E8390" s="7">
        <f>VartojimasGamyba!G8386</f>
        <v>1.0389999999999999</v>
      </c>
      <c r="F8390" s="11"/>
      <c r="G8390" s="12">
        <f t="shared" si="1266"/>
        <v>2.9485555555555552</v>
      </c>
      <c r="H8390" s="12">
        <v>0</v>
      </c>
      <c r="I8390" s="12">
        <v>0</v>
      </c>
      <c r="J8390" s="12">
        <v>1.3430000000000002</v>
      </c>
      <c r="K8390" s="12"/>
      <c r="L8390" s="12">
        <f>VartojimasGamyba!H8386</f>
        <v>2.3820000000000001</v>
      </c>
      <c r="M8390" s="19">
        <f t="shared" si="1257"/>
        <v>0</v>
      </c>
      <c r="N8390" s="7">
        <f t="shared" si="1258"/>
        <v>-140.30321000000001</v>
      </c>
      <c r="O8390" s="7">
        <f t="shared" si="1259"/>
        <v>0</v>
      </c>
      <c r="R8390" s="7"/>
      <c r="S8390" s="47">
        <f t="shared" si="1260"/>
        <v>1.3430000000000002</v>
      </c>
      <c r="T8390" s="47">
        <f t="shared" si="1261"/>
        <v>1.3430000000000002</v>
      </c>
      <c r="U8390" s="47">
        <f t="shared" si="1262"/>
        <v>216.34</v>
      </c>
      <c r="V8390" s="47">
        <f t="shared" si="1263"/>
        <v>104.47</v>
      </c>
      <c r="W8390" s="11"/>
    </row>
    <row r="8391" spans="1:23" x14ac:dyDescent="0.45">
      <c r="A8391" t="s">
        <v>8396</v>
      </c>
      <c r="B8391">
        <v>112.21</v>
      </c>
      <c r="D8391" s="1" t="str">
        <f>VartojimasGamyba!J8387</f>
        <v>2024-08-15-09</v>
      </c>
      <c r="E8391" s="7">
        <f>VartojimasGamyba!G8387</f>
        <v>1.1619999999999999</v>
      </c>
      <c r="F8391" s="11"/>
      <c r="G8391" s="12">
        <f t="shared" si="1266"/>
        <v>2.9485555555555552</v>
      </c>
      <c r="H8391" s="12">
        <v>0</v>
      </c>
      <c r="I8391" s="12">
        <v>0</v>
      </c>
      <c r="J8391" s="12">
        <v>1.254</v>
      </c>
      <c r="K8391" s="12"/>
      <c r="L8391" s="12">
        <f>VartojimasGamyba!H8387</f>
        <v>2.4159999999999999</v>
      </c>
      <c r="M8391" s="19">
        <f t="shared" ref="M8391:M8454" si="1267">E8391+H8391-I8391*$J$2+J8391-L8391</f>
        <v>0</v>
      </c>
      <c r="N8391" s="7">
        <f t="shared" ref="N8391:N8454" si="1268">M8391*U8391-J8391*V8391</f>
        <v>-126.19001999999999</v>
      </c>
      <c r="O8391" s="7">
        <f t="shared" ref="O8391:O8454" si="1269">(M8391)*(B8391+$Z$21)</f>
        <v>0</v>
      </c>
      <c r="R8391" s="7"/>
      <c r="S8391" s="47">
        <f t="shared" ref="S8391:S8454" si="1270">M8391+IF((L8391-E8391)&gt;0,(L8391-E8391),0)</f>
        <v>1.254</v>
      </c>
      <c r="T8391" s="47">
        <f t="shared" ref="T8391:T8454" si="1271">IF(L8391-E8391&lt;0,0,L8391-E8391)</f>
        <v>1.254</v>
      </c>
      <c r="U8391" s="47">
        <f t="shared" ref="U8391:U8454" si="1272">B8391+$Z$21</f>
        <v>212.5</v>
      </c>
      <c r="V8391" s="47">
        <f t="shared" ref="V8391:V8454" si="1273">B8391+$Z$20</f>
        <v>100.63</v>
      </c>
      <c r="W8391" s="11"/>
    </row>
    <row r="8392" spans="1:23" x14ac:dyDescent="0.45">
      <c r="A8392" t="s">
        <v>8397</v>
      </c>
      <c r="B8392">
        <v>91.04</v>
      </c>
      <c r="D8392" s="1" t="str">
        <f>VartojimasGamyba!J8388</f>
        <v>2024-08-15-10</v>
      </c>
      <c r="E8392" s="7">
        <f>VartojimasGamyba!G8388</f>
        <v>1.3720000000000001</v>
      </c>
      <c r="F8392" s="11"/>
      <c r="G8392" s="12">
        <f t="shared" si="1266"/>
        <v>2.9485555555555552</v>
      </c>
      <c r="H8392" s="12">
        <v>0</v>
      </c>
      <c r="I8392" s="12">
        <v>0</v>
      </c>
      <c r="J8392" s="12">
        <v>0.9159999999999997</v>
      </c>
      <c r="K8392" s="12"/>
      <c r="L8392" s="12">
        <f>VartojimasGamyba!H8388</f>
        <v>2.2879999999999998</v>
      </c>
      <c r="M8392" s="19">
        <f t="shared" si="1267"/>
        <v>0</v>
      </c>
      <c r="N8392" s="7">
        <f t="shared" si="1268"/>
        <v>-72.785359999999983</v>
      </c>
      <c r="O8392" s="7">
        <f t="shared" si="1269"/>
        <v>0</v>
      </c>
      <c r="R8392" s="7"/>
      <c r="S8392" s="47">
        <f t="shared" si="1270"/>
        <v>0.9159999999999997</v>
      </c>
      <c r="T8392" s="47">
        <f t="shared" si="1271"/>
        <v>0.9159999999999997</v>
      </c>
      <c r="U8392" s="47">
        <f t="shared" si="1272"/>
        <v>191.33</v>
      </c>
      <c r="V8392" s="47">
        <f t="shared" si="1273"/>
        <v>79.460000000000008</v>
      </c>
      <c r="W8392" s="11"/>
    </row>
    <row r="8393" spans="1:23" x14ac:dyDescent="0.45">
      <c r="A8393" t="s">
        <v>8398</v>
      </c>
      <c r="B8393">
        <v>33.119999999999997</v>
      </c>
      <c r="D8393" s="1" t="str">
        <f>VartojimasGamyba!J8389</f>
        <v>2024-08-15-11</v>
      </c>
      <c r="E8393" s="7">
        <f>VartojimasGamyba!G8389</f>
        <v>1.212</v>
      </c>
      <c r="F8393" s="11"/>
      <c r="G8393" s="12">
        <f t="shared" si="1266"/>
        <v>2.9485555555555552</v>
      </c>
      <c r="H8393" s="12">
        <v>0</v>
      </c>
      <c r="I8393" s="12">
        <v>0</v>
      </c>
      <c r="J8393" s="12">
        <v>1.123</v>
      </c>
      <c r="K8393" s="12"/>
      <c r="L8393" s="12">
        <f>VartojimasGamyba!H8389</f>
        <v>2.335</v>
      </c>
      <c r="M8393" s="19">
        <f t="shared" si="1267"/>
        <v>0</v>
      </c>
      <c r="N8393" s="7">
        <f t="shared" si="1268"/>
        <v>-24.189419999999998</v>
      </c>
      <c r="O8393" s="7">
        <f t="shared" si="1269"/>
        <v>0</v>
      </c>
      <c r="R8393" s="7"/>
      <c r="S8393" s="47">
        <f t="shared" si="1270"/>
        <v>1.123</v>
      </c>
      <c r="T8393" s="47">
        <f t="shared" si="1271"/>
        <v>1.123</v>
      </c>
      <c r="U8393" s="47">
        <f t="shared" si="1272"/>
        <v>133.41</v>
      </c>
      <c r="V8393" s="47">
        <f t="shared" si="1273"/>
        <v>21.54</v>
      </c>
      <c r="W8393" s="11"/>
    </row>
    <row r="8394" spans="1:23" x14ac:dyDescent="0.45">
      <c r="A8394" t="s">
        <v>8399</v>
      </c>
      <c r="B8394">
        <v>15.18</v>
      </c>
      <c r="D8394" s="1" t="str">
        <f>VartojimasGamyba!J8390</f>
        <v>2024-08-15-12</v>
      </c>
      <c r="E8394" s="7">
        <f>VartojimasGamyba!G8390</f>
        <v>0</v>
      </c>
      <c r="F8394" s="11"/>
      <c r="G8394" s="12">
        <f t="shared" si="1266"/>
        <v>2.9485555555555552</v>
      </c>
      <c r="H8394" s="12">
        <v>0</v>
      </c>
      <c r="I8394" s="12">
        <v>0</v>
      </c>
      <c r="J8394" s="12">
        <v>3.4649999999999999</v>
      </c>
      <c r="K8394" s="12"/>
      <c r="L8394" s="12">
        <f>VartojimasGamyba!H8390</f>
        <v>3.4649999999999999</v>
      </c>
      <c r="M8394" s="19">
        <f t="shared" si="1267"/>
        <v>0</v>
      </c>
      <c r="N8394" s="7">
        <f t="shared" si="1268"/>
        <v>-12.473999999999998</v>
      </c>
      <c r="O8394" s="7">
        <f t="shared" si="1269"/>
        <v>0</v>
      </c>
      <c r="R8394" s="7"/>
      <c r="S8394" s="47">
        <f t="shared" si="1270"/>
        <v>3.4649999999999999</v>
      </c>
      <c r="T8394" s="47">
        <f t="shared" si="1271"/>
        <v>3.4649999999999999</v>
      </c>
      <c r="U8394" s="47">
        <f t="shared" si="1272"/>
        <v>115.47</v>
      </c>
      <c r="V8394" s="47">
        <f t="shared" si="1273"/>
        <v>3.5999999999999996</v>
      </c>
      <c r="W8394" s="11"/>
    </row>
    <row r="8395" spans="1:23" x14ac:dyDescent="0.45">
      <c r="A8395" t="s">
        <v>8400</v>
      </c>
      <c r="B8395">
        <v>9.86</v>
      </c>
      <c r="D8395" s="1" t="str">
        <f>VartojimasGamyba!J8391</f>
        <v>2024-08-15-13</v>
      </c>
      <c r="E8395" s="7">
        <f>VartojimasGamyba!G8391</f>
        <v>0</v>
      </c>
      <c r="F8395" s="11"/>
      <c r="G8395" s="12">
        <f t="shared" si="1266"/>
        <v>5.9325555555555542</v>
      </c>
      <c r="H8395" s="12">
        <v>2.9839999999999995</v>
      </c>
      <c r="I8395" s="12">
        <v>0</v>
      </c>
      <c r="J8395" s="12">
        <v>0</v>
      </c>
      <c r="K8395" s="12"/>
      <c r="L8395" s="12">
        <f>VartojimasGamyba!H8391</f>
        <v>2.984</v>
      </c>
      <c r="M8395" s="19">
        <f t="shared" si="1267"/>
        <v>0</v>
      </c>
      <c r="N8395" s="7">
        <f t="shared" si="1268"/>
        <v>0</v>
      </c>
      <c r="O8395" s="7">
        <f t="shared" si="1269"/>
        <v>0</v>
      </c>
      <c r="R8395" s="7"/>
      <c r="S8395" s="47">
        <f t="shared" si="1270"/>
        <v>2.984</v>
      </c>
      <c r="T8395" s="47">
        <f t="shared" si="1271"/>
        <v>2.984</v>
      </c>
      <c r="U8395" s="47">
        <f t="shared" si="1272"/>
        <v>110.15</v>
      </c>
      <c r="V8395" s="47">
        <f t="shared" si="1273"/>
        <v>-1.7200000000000006</v>
      </c>
      <c r="W8395" s="11"/>
    </row>
    <row r="8396" spans="1:23" x14ac:dyDescent="0.45">
      <c r="A8396" t="s">
        <v>8401</v>
      </c>
      <c r="B8396">
        <v>4.99</v>
      </c>
      <c r="D8396" s="1" t="str">
        <f>VartojimasGamyba!J8392</f>
        <v>2024-08-15-14</v>
      </c>
      <c r="E8396" s="7">
        <f>VartojimasGamyba!G8392</f>
        <v>0</v>
      </c>
      <c r="F8396" s="11"/>
      <c r="G8396" s="12">
        <f t="shared" si="1266"/>
        <v>8.0745555555555537</v>
      </c>
      <c r="H8396" s="12">
        <v>2.1419999999999999</v>
      </c>
      <c r="I8396" s="12">
        <v>0</v>
      </c>
      <c r="J8396" s="12">
        <v>0</v>
      </c>
      <c r="K8396" s="12"/>
      <c r="L8396" s="12">
        <f>VartojimasGamyba!H8392</f>
        <v>2.1419999999999999</v>
      </c>
      <c r="M8396" s="19">
        <f t="shared" si="1267"/>
        <v>0</v>
      </c>
      <c r="N8396" s="7">
        <f t="shared" si="1268"/>
        <v>0</v>
      </c>
      <c r="O8396" s="7">
        <f t="shared" si="1269"/>
        <v>0</v>
      </c>
      <c r="R8396" s="7"/>
      <c r="S8396" s="47">
        <f t="shared" si="1270"/>
        <v>2.1419999999999999</v>
      </c>
      <c r="T8396" s="47">
        <f t="shared" si="1271"/>
        <v>2.1419999999999999</v>
      </c>
      <c r="U8396" s="47">
        <f t="shared" si="1272"/>
        <v>105.28</v>
      </c>
      <c r="V8396" s="47">
        <f t="shared" si="1273"/>
        <v>-6.59</v>
      </c>
      <c r="W8396" s="11"/>
    </row>
    <row r="8397" spans="1:23" x14ac:dyDescent="0.45">
      <c r="A8397" t="s">
        <v>8402</v>
      </c>
      <c r="B8397">
        <v>35.93</v>
      </c>
      <c r="D8397" s="1" t="str">
        <f>VartojimasGamyba!J8393</f>
        <v>2024-08-15-15</v>
      </c>
      <c r="E8397" s="7">
        <f>VartojimasGamyba!G8393</f>
        <v>0.29899999999999999</v>
      </c>
      <c r="F8397" s="11"/>
      <c r="G8397" s="12">
        <f t="shared" si="1266"/>
        <v>7.0745555555555555</v>
      </c>
      <c r="H8397" s="12">
        <v>9</v>
      </c>
      <c r="I8397" s="12">
        <v>10</v>
      </c>
      <c r="J8397" s="12">
        <v>0.73199999999999998</v>
      </c>
      <c r="K8397" s="12"/>
      <c r="L8397" s="12">
        <f>VartojimasGamyba!H8393</f>
        <v>1.0309999999999999</v>
      </c>
      <c r="M8397" s="19">
        <f t="shared" si="1267"/>
        <v>0</v>
      </c>
      <c r="N8397" s="7">
        <f t="shared" si="1268"/>
        <v>-17.824200000000001</v>
      </c>
      <c r="O8397" s="7">
        <f t="shared" si="1269"/>
        <v>0</v>
      </c>
      <c r="R8397" s="7"/>
      <c r="S8397" s="47">
        <f t="shared" si="1270"/>
        <v>0.73199999999999998</v>
      </c>
      <c r="T8397" s="47">
        <f t="shared" si="1271"/>
        <v>0.73199999999999998</v>
      </c>
      <c r="U8397" s="47">
        <f t="shared" si="1272"/>
        <v>136.22</v>
      </c>
      <c r="V8397" s="47">
        <f t="shared" si="1273"/>
        <v>24.35</v>
      </c>
      <c r="W8397" s="11"/>
    </row>
    <row r="8398" spans="1:23" x14ac:dyDescent="0.45">
      <c r="A8398" t="s">
        <v>8403</v>
      </c>
      <c r="B8398">
        <v>4.3600000000000003</v>
      </c>
      <c r="D8398" s="1" t="str">
        <f>VartojimasGamyba!J8394</f>
        <v>2024-08-15-16</v>
      </c>
      <c r="E8398" s="7">
        <f>VartojimasGamyba!G8394</f>
        <v>2.7E-2</v>
      </c>
      <c r="F8398" s="11"/>
      <c r="G8398" s="12">
        <f t="shared" si="1266"/>
        <v>7.4445555555555556</v>
      </c>
      <c r="H8398" s="12">
        <v>0.37000000000000005</v>
      </c>
      <c r="I8398" s="12">
        <v>0</v>
      </c>
      <c r="J8398" s="12">
        <v>0</v>
      </c>
      <c r="K8398" s="12"/>
      <c r="L8398" s="12">
        <f>VartojimasGamyba!H8394</f>
        <v>0.39700000000000002</v>
      </c>
      <c r="M8398" s="19">
        <f t="shared" si="1267"/>
        <v>0</v>
      </c>
      <c r="N8398" s="7">
        <f t="shared" si="1268"/>
        <v>0</v>
      </c>
      <c r="O8398" s="7">
        <f t="shared" si="1269"/>
        <v>0</v>
      </c>
      <c r="R8398" s="7"/>
      <c r="S8398" s="47">
        <f t="shared" si="1270"/>
        <v>0.37</v>
      </c>
      <c r="T8398" s="47">
        <f t="shared" si="1271"/>
        <v>0.37</v>
      </c>
      <c r="U8398" s="47">
        <f t="shared" si="1272"/>
        <v>104.65</v>
      </c>
      <c r="V8398" s="47">
        <f t="shared" si="1273"/>
        <v>-7.22</v>
      </c>
      <c r="W8398" s="11"/>
    </row>
    <row r="8399" spans="1:23" x14ac:dyDescent="0.45">
      <c r="A8399" t="s">
        <v>8404</v>
      </c>
      <c r="B8399">
        <v>60.84</v>
      </c>
      <c r="D8399" s="1" t="str">
        <f>VartojimasGamyba!J8395</f>
        <v>2024-08-15-17</v>
      </c>
      <c r="E8399" s="7">
        <f>VartojimasGamyba!G8395</f>
        <v>0.17</v>
      </c>
      <c r="F8399" s="11"/>
      <c r="G8399" s="12">
        <f t="shared" si="1266"/>
        <v>7.319</v>
      </c>
      <c r="H8399" s="12">
        <v>0</v>
      </c>
      <c r="I8399" s="12">
        <v>0.12555555555555556</v>
      </c>
      <c r="J8399" s="12">
        <v>0</v>
      </c>
      <c r="K8399" s="12"/>
      <c r="L8399" s="12">
        <f>VartojimasGamyba!H8395</f>
        <v>5.7000000000000002E-2</v>
      </c>
      <c r="M8399" s="19">
        <f t="shared" si="1267"/>
        <v>0</v>
      </c>
      <c r="N8399" s="7">
        <f t="shared" si="1268"/>
        <v>0</v>
      </c>
      <c r="O8399" s="7">
        <f t="shared" si="1269"/>
        <v>0</v>
      </c>
      <c r="R8399" s="7"/>
      <c r="S8399" s="47">
        <f t="shared" si="1270"/>
        <v>0</v>
      </c>
      <c r="T8399" s="47">
        <f t="shared" si="1271"/>
        <v>0</v>
      </c>
      <c r="U8399" s="47">
        <f t="shared" si="1272"/>
        <v>161.13</v>
      </c>
      <c r="V8399" s="47">
        <f t="shared" si="1273"/>
        <v>49.260000000000005</v>
      </c>
      <c r="W8399" s="11"/>
    </row>
    <row r="8400" spans="1:23" x14ac:dyDescent="0.45">
      <c r="A8400" t="s">
        <v>8405</v>
      </c>
      <c r="B8400">
        <v>12.14</v>
      </c>
      <c r="D8400" s="1" t="str">
        <f>VartojimasGamyba!J8396</f>
        <v>2024-08-15-18</v>
      </c>
      <c r="E8400" s="7">
        <f>VartojimasGamyba!G8396</f>
        <v>0.26800000000000002</v>
      </c>
      <c r="F8400" s="11"/>
      <c r="G8400" s="12">
        <f t="shared" si="1266"/>
        <v>7.0212222222222218</v>
      </c>
      <c r="H8400" s="12">
        <v>0</v>
      </c>
      <c r="I8400" s="12">
        <v>0.29777777777777781</v>
      </c>
      <c r="J8400" s="12">
        <v>0</v>
      </c>
      <c r="K8400" s="12"/>
      <c r="L8400" s="12">
        <f>VartojimasGamyba!H8396</f>
        <v>0</v>
      </c>
      <c r="M8400" s="19">
        <f t="shared" si="1267"/>
        <v>0</v>
      </c>
      <c r="N8400" s="7">
        <f t="shared" si="1268"/>
        <v>0</v>
      </c>
      <c r="O8400" s="7">
        <f t="shared" si="1269"/>
        <v>0</v>
      </c>
      <c r="R8400" s="7"/>
      <c r="S8400" s="47">
        <f t="shared" si="1270"/>
        <v>0</v>
      </c>
      <c r="T8400" s="47">
        <f t="shared" si="1271"/>
        <v>0</v>
      </c>
      <c r="U8400" s="47">
        <f t="shared" si="1272"/>
        <v>112.43</v>
      </c>
      <c r="V8400" s="47">
        <f t="shared" si="1273"/>
        <v>0.5600000000000005</v>
      </c>
      <c r="W8400" s="11"/>
    </row>
    <row r="8401" spans="1:23" x14ac:dyDescent="0.45">
      <c r="A8401" t="s">
        <v>8406</v>
      </c>
      <c r="B8401">
        <v>140.06</v>
      </c>
      <c r="D8401" s="1" t="str">
        <f>VartojimasGamyba!J8397</f>
        <v>2024-08-15-19</v>
      </c>
      <c r="E8401" s="7">
        <f>VartojimasGamyba!G8397</f>
        <v>0.35299999999999998</v>
      </c>
      <c r="F8401" s="11"/>
      <c r="G8401" s="12">
        <f t="shared" si="1266"/>
        <v>6.6289999999999996</v>
      </c>
      <c r="H8401" s="12">
        <v>0</v>
      </c>
      <c r="I8401" s="12">
        <v>0.39222222222222219</v>
      </c>
      <c r="J8401" s="12">
        <v>0</v>
      </c>
      <c r="K8401" s="12"/>
      <c r="L8401" s="12">
        <f>VartojimasGamyba!H8397</f>
        <v>0</v>
      </c>
      <c r="M8401" s="19">
        <f t="shared" si="1267"/>
        <v>0</v>
      </c>
      <c r="N8401" s="7">
        <f t="shared" si="1268"/>
        <v>0</v>
      </c>
      <c r="O8401" s="7">
        <f t="shared" si="1269"/>
        <v>0</v>
      </c>
      <c r="R8401" s="7"/>
      <c r="S8401" s="47">
        <f t="shared" si="1270"/>
        <v>0</v>
      </c>
      <c r="T8401" s="47">
        <f t="shared" si="1271"/>
        <v>0</v>
      </c>
      <c r="U8401" s="47">
        <f t="shared" si="1272"/>
        <v>240.35000000000002</v>
      </c>
      <c r="V8401" s="47">
        <f t="shared" si="1273"/>
        <v>128.47999999999999</v>
      </c>
      <c r="W8401" s="11"/>
    </row>
    <row r="8402" spans="1:23" x14ac:dyDescent="0.45">
      <c r="A8402" t="s">
        <v>8407</v>
      </c>
      <c r="B8402">
        <v>165.04</v>
      </c>
      <c r="D8402" s="1" t="str">
        <f>VartojimasGamyba!J8398</f>
        <v>2024-08-15-20</v>
      </c>
      <c r="E8402" s="7">
        <f>VartojimasGamyba!G8398</f>
        <v>0.14899999999999999</v>
      </c>
      <c r="F8402" s="11"/>
      <c r="G8402" s="12">
        <f t="shared" si="1266"/>
        <v>5.4799999999999986</v>
      </c>
      <c r="H8402" s="12">
        <v>8.8509999999999991</v>
      </c>
      <c r="I8402" s="12">
        <v>10</v>
      </c>
      <c r="J8402" s="12">
        <v>0</v>
      </c>
      <c r="K8402" s="12"/>
      <c r="L8402" s="12">
        <f>VartojimasGamyba!H8398</f>
        <v>0</v>
      </c>
      <c r="M8402" s="19">
        <f t="shared" si="1267"/>
        <v>-1.7763568394002505E-15</v>
      </c>
      <c r="N8402" s="7">
        <f t="shared" si="1268"/>
        <v>-4.7132076019806843E-13</v>
      </c>
      <c r="O8402" s="7">
        <f t="shared" si="1269"/>
        <v>-4.7132076019806843E-13</v>
      </c>
      <c r="P8402" s="7" t="s">
        <v>8873</v>
      </c>
      <c r="R8402" s="7"/>
      <c r="S8402" s="47">
        <f t="shared" si="1270"/>
        <v>-1.7763568394002505E-15</v>
      </c>
      <c r="T8402" s="47">
        <f t="shared" si="1271"/>
        <v>0</v>
      </c>
      <c r="U8402" s="47">
        <f t="shared" si="1272"/>
        <v>265.33</v>
      </c>
      <c r="V8402" s="47">
        <f t="shared" si="1273"/>
        <v>153.45999999999998</v>
      </c>
      <c r="W8402" s="11"/>
    </row>
    <row r="8403" spans="1:23" x14ac:dyDescent="0.45">
      <c r="A8403" t="s">
        <v>8408</v>
      </c>
      <c r="B8403">
        <v>206.09</v>
      </c>
      <c r="D8403" s="1" t="str">
        <f>VartojimasGamyba!J8399</f>
        <v>2024-08-15-21</v>
      </c>
      <c r="E8403" s="7">
        <f>VartojimasGamyba!G8399</f>
        <v>0.107</v>
      </c>
      <c r="F8403" s="11"/>
      <c r="G8403" s="12">
        <f t="shared" si="1266"/>
        <v>5.3611111111111098</v>
      </c>
      <c r="H8403" s="12">
        <v>0</v>
      </c>
      <c r="I8403" s="12">
        <v>0.11888888888888889</v>
      </c>
      <c r="J8403" s="12">
        <v>0</v>
      </c>
      <c r="K8403" s="12"/>
      <c r="L8403" s="12">
        <f>VartojimasGamyba!H8399</f>
        <v>0</v>
      </c>
      <c r="M8403" s="19">
        <f t="shared" si="1267"/>
        <v>0</v>
      </c>
      <c r="N8403" s="7">
        <f t="shared" si="1268"/>
        <v>0</v>
      </c>
      <c r="O8403" s="7">
        <f t="shared" si="1269"/>
        <v>0</v>
      </c>
      <c r="P8403" s="7">
        <f>SUM(N8382:N8405)</f>
        <v>-700.08773000000031</v>
      </c>
      <c r="R8403" s="7"/>
      <c r="S8403" s="47">
        <f t="shared" si="1270"/>
        <v>0</v>
      </c>
      <c r="T8403" s="47">
        <f t="shared" si="1271"/>
        <v>0</v>
      </c>
      <c r="U8403" s="47">
        <f t="shared" si="1272"/>
        <v>306.38</v>
      </c>
      <c r="V8403" s="47">
        <f t="shared" si="1273"/>
        <v>194.51</v>
      </c>
      <c r="W8403" s="11"/>
    </row>
    <row r="8404" spans="1:23" x14ac:dyDescent="0.45">
      <c r="A8404" t="s">
        <v>8409</v>
      </c>
      <c r="B8404">
        <v>159.02000000000001</v>
      </c>
      <c r="D8404" s="1" t="str">
        <f>VartojimasGamyba!J8400</f>
        <v>2024-08-15-22</v>
      </c>
      <c r="E8404" s="7">
        <f>VartojimasGamyba!G8400</f>
        <v>0.185</v>
      </c>
      <c r="F8404" s="11"/>
      <c r="G8404" s="12">
        <f t="shared" si="1266"/>
        <v>5.1555555555555541</v>
      </c>
      <c r="H8404" s="12">
        <v>0</v>
      </c>
      <c r="I8404" s="12">
        <v>0.20555555555555557</v>
      </c>
      <c r="J8404" s="12">
        <v>0</v>
      </c>
      <c r="K8404" s="12"/>
      <c r="L8404" s="12">
        <f>VartojimasGamyba!H8400</f>
        <v>0</v>
      </c>
      <c r="M8404" s="19">
        <f t="shared" si="1267"/>
        <v>-2.7755575615628914E-17</v>
      </c>
      <c r="N8404" s="7">
        <f t="shared" si="1268"/>
        <v>-7.1972983128887336E-15</v>
      </c>
      <c r="O8404" s="7">
        <f t="shared" si="1269"/>
        <v>-7.1972983128887336E-15</v>
      </c>
      <c r="P8404" s="7" t="s">
        <v>8872</v>
      </c>
      <c r="R8404" s="7"/>
      <c r="S8404" s="47">
        <f t="shared" si="1270"/>
        <v>-2.7755575615628914E-17</v>
      </c>
      <c r="T8404" s="47">
        <f t="shared" si="1271"/>
        <v>0</v>
      </c>
      <c r="U8404" s="47">
        <f t="shared" si="1272"/>
        <v>259.31</v>
      </c>
      <c r="V8404" s="47">
        <f t="shared" si="1273"/>
        <v>147.44</v>
      </c>
      <c r="W8404" s="11"/>
    </row>
    <row r="8405" spans="1:23" x14ac:dyDescent="0.45">
      <c r="A8405" t="s">
        <v>8410</v>
      </c>
      <c r="B8405">
        <v>138.58000000000001</v>
      </c>
      <c r="D8405" s="1" t="str">
        <f>VartojimasGamyba!J8401</f>
        <v>2024-08-15-23</v>
      </c>
      <c r="E8405" s="7">
        <f>VartojimasGamyba!G8401</f>
        <v>0.14000000000000001</v>
      </c>
      <c r="F8405" s="11"/>
      <c r="G8405" s="12">
        <f t="shared" si="1266"/>
        <v>4.9999999999999982</v>
      </c>
      <c r="H8405" s="12">
        <v>0</v>
      </c>
      <c r="I8405" s="12">
        <v>0.15555555555555559</v>
      </c>
      <c r="J8405" s="12">
        <v>0</v>
      </c>
      <c r="K8405" s="12"/>
      <c r="L8405" s="12">
        <f>VartojimasGamyba!H8401</f>
        <v>0</v>
      </c>
      <c r="M8405" s="19">
        <f t="shared" si="1267"/>
        <v>-2.7755575615628914E-17</v>
      </c>
      <c r="N8405" s="7">
        <f t="shared" si="1268"/>
        <v>-6.6299743473052787E-15</v>
      </c>
      <c r="O8405" s="7">
        <f t="shared" si="1269"/>
        <v>-6.6299743473052787E-15</v>
      </c>
      <c r="P8405" s="7">
        <f>SUM(O8382:O8405)</f>
        <v>-3.0216107393954417E-13</v>
      </c>
      <c r="Q8405" s="7">
        <f>SUMPRODUCT(B8382:B8405,E8382:E8405)+SUM(E8382:E8405)*$Z$21-SUMPRODUCT(B8382:B8405,L8382:L8405)+SUM(L8382:L8405)*ABS($Z$20)</f>
        <v>566.88486999999998</v>
      </c>
      <c r="R8405" s="7"/>
      <c r="S8405" s="47">
        <f t="shared" si="1270"/>
        <v>-2.7755575615628914E-17</v>
      </c>
      <c r="T8405" s="47">
        <f t="shared" si="1271"/>
        <v>0</v>
      </c>
      <c r="U8405" s="47">
        <f t="shared" si="1272"/>
        <v>238.87</v>
      </c>
      <c r="V8405" s="47">
        <f t="shared" si="1273"/>
        <v>127.00000000000001</v>
      </c>
      <c r="W8405" s="11">
        <f>IF(P8405&lt;&gt;Q8405,1,0)</f>
        <v>1</v>
      </c>
    </row>
    <row r="8406" spans="1:23" x14ac:dyDescent="0.45">
      <c r="A8406" t="s">
        <v>8411</v>
      </c>
      <c r="B8406">
        <v>105.33</v>
      </c>
      <c r="D8406" s="9" t="str">
        <f>VartojimasGamyba!J8402</f>
        <v>2024-08-16-00</v>
      </c>
      <c r="E8406" s="8">
        <f>VartojimasGamyba!G8402</f>
        <v>8.2000000000000003E-2</v>
      </c>
      <c r="F8406" s="11"/>
      <c r="G8406" s="7">
        <f>G8405+H8406-I8406</f>
        <v>4.9088888888888871</v>
      </c>
      <c r="H8406" s="7">
        <v>0</v>
      </c>
      <c r="I8406" s="7">
        <v>9.1111111111111115E-2</v>
      </c>
      <c r="J8406" s="7">
        <v>0</v>
      </c>
      <c r="L8406" s="7">
        <f>VartojimasGamyba!H8402</f>
        <v>0</v>
      </c>
      <c r="M8406" s="15">
        <f t="shared" si="1267"/>
        <v>0</v>
      </c>
      <c r="N8406" s="7">
        <f t="shared" si="1268"/>
        <v>0</v>
      </c>
      <c r="O8406" s="7">
        <f t="shared" si="1269"/>
        <v>0</v>
      </c>
      <c r="R8406" s="20" t="s">
        <v>8783</v>
      </c>
      <c r="S8406" s="47">
        <f t="shared" si="1270"/>
        <v>0</v>
      </c>
      <c r="T8406" s="47">
        <f t="shared" si="1271"/>
        <v>0</v>
      </c>
      <c r="U8406" s="47">
        <f t="shared" si="1272"/>
        <v>205.62</v>
      </c>
      <c r="V8406" s="47">
        <f t="shared" si="1273"/>
        <v>93.75</v>
      </c>
      <c r="W8406" s="11"/>
    </row>
    <row r="8407" spans="1:23" x14ac:dyDescent="0.45">
      <c r="A8407" t="s">
        <v>8412</v>
      </c>
      <c r="B8407">
        <v>112.35</v>
      </c>
      <c r="D8407" s="9" t="str">
        <f>VartojimasGamyba!J8403</f>
        <v>2024-08-16-01</v>
      </c>
      <c r="E8407" s="8">
        <f>VartojimasGamyba!G8403</f>
        <v>9.2999999999999999E-2</v>
      </c>
      <c r="F8407" s="11"/>
      <c r="G8407" s="7">
        <f t="shared" ref="G8407:G8429" si="1274">G8406+H8407-I8407</f>
        <v>4.8055555555555536</v>
      </c>
      <c r="H8407" s="7">
        <v>0</v>
      </c>
      <c r="I8407" s="7">
        <v>0.10333333333333333</v>
      </c>
      <c r="J8407" s="7">
        <v>0</v>
      </c>
      <c r="L8407" s="7">
        <f>VartojimasGamyba!H8403</f>
        <v>0</v>
      </c>
      <c r="M8407" s="15">
        <f t="shared" si="1267"/>
        <v>0</v>
      </c>
      <c r="N8407" s="7">
        <f t="shared" si="1268"/>
        <v>0</v>
      </c>
      <c r="O8407" s="7">
        <f t="shared" si="1269"/>
        <v>0</v>
      </c>
      <c r="R8407" s="7"/>
      <c r="S8407" s="47">
        <f t="shared" si="1270"/>
        <v>0</v>
      </c>
      <c r="T8407" s="47">
        <f t="shared" si="1271"/>
        <v>0</v>
      </c>
      <c r="U8407" s="47">
        <f t="shared" si="1272"/>
        <v>212.64</v>
      </c>
      <c r="V8407" s="47">
        <f t="shared" si="1273"/>
        <v>100.77</v>
      </c>
      <c r="W8407" s="11"/>
    </row>
    <row r="8408" spans="1:23" x14ac:dyDescent="0.45">
      <c r="A8408" t="s">
        <v>8413</v>
      </c>
      <c r="B8408">
        <v>93.75</v>
      </c>
      <c r="D8408" s="9" t="str">
        <f>VartojimasGamyba!J8404</f>
        <v>2024-08-16-02</v>
      </c>
      <c r="E8408" s="8">
        <f>VartojimasGamyba!G8404</f>
        <v>0.108</v>
      </c>
      <c r="F8408" s="11"/>
      <c r="G8408" s="7">
        <f t="shared" si="1274"/>
        <v>4.6855555555555535</v>
      </c>
      <c r="H8408" s="7">
        <v>0</v>
      </c>
      <c r="I8408" s="7">
        <v>0.12000000000000001</v>
      </c>
      <c r="J8408" s="7">
        <v>0</v>
      </c>
      <c r="L8408" s="7">
        <f>VartojimasGamyba!H8404</f>
        <v>0</v>
      </c>
      <c r="M8408" s="15">
        <f t="shared" si="1267"/>
        <v>-1.3877787807814457E-17</v>
      </c>
      <c r="N8408" s="7">
        <f t="shared" si="1268"/>
        <v>-2.6928459462283175E-15</v>
      </c>
      <c r="O8408" s="7">
        <f t="shared" si="1269"/>
        <v>-2.6928459462283175E-15</v>
      </c>
      <c r="R8408" s="7"/>
      <c r="S8408" s="47">
        <f t="shared" si="1270"/>
        <v>-1.3877787807814457E-17</v>
      </c>
      <c r="T8408" s="47">
        <f t="shared" si="1271"/>
        <v>0</v>
      </c>
      <c r="U8408" s="47">
        <f t="shared" si="1272"/>
        <v>194.04000000000002</v>
      </c>
      <c r="V8408" s="47">
        <f t="shared" si="1273"/>
        <v>82.17</v>
      </c>
      <c r="W8408" s="11"/>
    </row>
    <row r="8409" spans="1:23" x14ac:dyDescent="0.45">
      <c r="A8409" t="s">
        <v>8414</v>
      </c>
      <c r="B8409">
        <v>92.22</v>
      </c>
      <c r="D8409" s="9" t="str">
        <f>VartojimasGamyba!J8405</f>
        <v>2024-08-16-03</v>
      </c>
      <c r="E8409" s="8">
        <f>VartojimasGamyba!G8405</f>
        <v>0.19900000000000001</v>
      </c>
      <c r="F8409" s="11"/>
      <c r="G8409" s="7">
        <f t="shared" si="1274"/>
        <v>4.4677777777777754</v>
      </c>
      <c r="H8409" s="7">
        <v>0</v>
      </c>
      <c r="I8409" s="7">
        <v>0.21777777777777774</v>
      </c>
      <c r="J8409" s="7">
        <v>0</v>
      </c>
      <c r="L8409" s="7">
        <f>VartojimasGamyba!H8405</f>
        <v>3.0000000000000001E-3</v>
      </c>
      <c r="M8409" s="15">
        <f t="shared" si="1267"/>
        <v>3.0357660829594124E-17</v>
      </c>
      <c r="N8409" s="7">
        <f t="shared" si="1268"/>
        <v>5.8441532863051644E-15</v>
      </c>
      <c r="O8409" s="7">
        <f t="shared" si="1269"/>
        <v>5.8441532863051644E-15</v>
      </c>
      <c r="R8409" s="7"/>
      <c r="S8409" s="47">
        <f t="shared" si="1270"/>
        <v>3.0357660829594124E-17</v>
      </c>
      <c r="T8409" s="47">
        <f t="shared" si="1271"/>
        <v>0</v>
      </c>
      <c r="U8409" s="47">
        <f t="shared" si="1272"/>
        <v>192.51</v>
      </c>
      <c r="V8409" s="47">
        <f t="shared" si="1273"/>
        <v>80.64</v>
      </c>
      <c r="W8409" s="11"/>
    </row>
    <row r="8410" spans="1:23" x14ac:dyDescent="0.45">
      <c r="A8410" t="s">
        <v>8415</v>
      </c>
      <c r="B8410">
        <v>92.47</v>
      </c>
      <c r="D8410" s="9" t="str">
        <f>VartojimasGamyba!J8406</f>
        <v>2024-08-16-04</v>
      </c>
      <c r="E8410" s="8">
        <f>VartojimasGamyba!G8406</f>
        <v>6.0999999999999999E-2</v>
      </c>
      <c r="F8410" s="11"/>
      <c r="G8410" s="7">
        <f t="shared" si="1274"/>
        <v>4.4677777777777754</v>
      </c>
      <c r="H8410" s="7">
        <v>0</v>
      </c>
      <c r="I8410" s="7">
        <v>0</v>
      </c>
      <c r="J8410" s="7">
        <v>7.9999999999999988E-2</v>
      </c>
      <c r="L8410" s="7">
        <f>VartojimasGamyba!H8406</f>
        <v>0.14099999999999999</v>
      </c>
      <c r="M8410" s="15">
        <f t="shared" si="1267"/>
        <v>0</v>
      </c>
      <c r="N8410" s="7">
        <f t="shared" si="1268"/>
        <v>-6.4711999999999987</v>
      </c>
      <c r="O8410" s="7">
        <f t="shared" si="1269"/>
        <v>0</v>
      </c>
      <c r="R8410" s="7"/>
      <c r="S8410" s="47">
        <f t="shared" si="1270"/>
        <v>7.9999999999999988E-2</v>
      </c>
      <c r="T8410" s="47">
        <f t="shared" si="1271"/>
        <v>7.9999999999999988E-2</v>
      </c>
      <c r="U8410" s="47">
        <f t="shared" si="1272"/>
        <v>192.76</v>
      </c>
      <c r="V8410" s="47">
        <f t="shared" si="1273"/>
        <v>80.89</v>
      </c>
      <c r="W8410" s="11"/>
    </row>
    <row r="8411" spans="1:23" x14ac:dyDescent="0.45">
      <c r="A8411" t="s">
        <v>8416</v>
      </c>
      <c r="B8411">
        <v>93.2</v>
      </c>
      <c r="D8411" s="9" t="str">
        <f>VartojimasGamyba!J8407</f>
        <v>2024-08-16-05</v>
      </c>
      <c r="E8411" s="8">
        <f>VartojimasGamyba!G8407</f>
        <v>0.13400000000000001</v>
      </c>
      <c r="F8411" s="11"/>
      <c r="G8411" s="7">
        <f t="shared" si="1274"/>
        <v>4.4677777777777754</v>
      </c>
      <c r="H8411" s="7">
        <v>0</v>
      </c>
      <c r="I8411" s="7">
        <v>-1.1102230246251565E-16</v>
      </c>
      <c r="J8411" s="7">
        <v>0.39500000000000002</v>
      </c>
      <c r="L8411" s="7">
        <f>VartojimasGamyba!H8407</f>
        <v>0.52900000000000003</v>
      </c>
      <c r="M8411" s="15">
        <f t="shared" si="1267"/>
        <v>0</v>
      </c>
      <c r="N8411" s="7">
        <f t="shared" si="1268"/>
        <v>-32.239900000000006</v>
      </c>
      <c r="O8411" s="7">
        <f t="shared" si="1269"/>
        <v>0</v>
      </c>
      <c r="R8411" s="7"/>
      <c r="S8411" s="47">
        <f t="shared" si="1270"/>
        <v>0.39500000000000002</v>
      </c>
      <c r="T8411" s="47">
        <f t="shared" si="1271"/>
        <v>0.39500000000000002</v>
      </c>
      <c r="U8411" s="47">
        <f t="shared" si="1272"/>
        <v>193.49</v>
      </c>
      <c r="V8411" s="47">
        <f t="shared" si="1273"/>
        <v>81.62</v>
      </c>
      <c r="W8411" s="11"/>
    </row>
    <row r="8412" spans="1:23" x14ac:dyDescent="0.45">
      <c r="A8412" t="s">
        <v>8417</v>
      </c>
      <c r="B8412">
        <v>100.26</v>
      </c>
      <c r="D8412" s="9" t="str">
        <f>VartojimasGamyba!J8408</f>
        <v>2024-08-16-06</v>
      </c>
      <c r="E8412" s="8">
        <f>VartojimasGamyba!G8408</f>
        <v>5.7000000000000002E-2</v>
      </c>
      <c r="F8412" s="11"/>
      <c r="G8412" s="7">
        <f t="shared" si="1274"/>
        <v>4.4677777777777754</v>
      </c>
      <c r="H8412" s="7">
        <v>0</v>
      </c>
      <c r="I8412" s="7">
        <v>0</v>
      </c>
      <c r="J8412" s="7">
        <v>1.31</v>
      </c>
      <c r="L8412" s="7">
        <f>VartojimasGamyba!H8408</f>
        <v>1.367</v>
      </c>
      <c r="M8412" s="15">
        <f t="shared" si="1267"/>
        <v>0</v>
      </c>
      <c r="N8412" s="7">
        <f t="shared" si="1268"/>
        <v>-116.17080000000001</v>
      </c>
      <c r="O8412" s="7">
        <f t="shared" si="1269"/>
        <v>0</v>
      </c>
      <c r="R8412" s="7"/>
      <c r="S8412" s="47">
        <f t="shared" si="1270"/>
        <v>1.31</v>
      </c>
      <c r="T8412" s="47">
        <f t="shared" si="1271"/>
        <v>1.31</v>
      </c>
      <c r="U8412" s="47">
        <f t="shared" si="1272"/>
        <v>200.55</v>
      </c>
      <c r="V8412" s="47">
        <f t="shared" si="1273"/>
        <v>88.68</v>
      </c>
      <c r="W8412" s="11"/>
    </row>
    <row r="8413" spans="1:23" x14ac:dyDescent="0.45">
      <c r="A8413" t="s">
        <v>8418</v>
      </c>
      <c r="B8413">
        <v>127.33</v>
      </c>
      <c r="D8413" s="9" t="str">
        <f>VartojimasGamyba!J8409</f>
        <v>2024-08-16-07</v>
      </c>
      <c r="E8413" s="8">
        <f>VartojimasGamyba!G8409</f>
        <v>0</v>
      </c>
      <c r="F8413" s="11"/>
      <c r="G8413" s="7">
        <f t="shared" si="1274"/>
        <v>4.4677777777777754</v>
      </c>
      <c r="H8413" s="7">
        <v>0</v>
      </c>
      <c r="I8413" s="7">
        <v>0</v>
      </c>
      <c r="J8413" s="7">
        <v>1.972</v>
      </c>
      <c r="L8413" s="7">
        <f>VartojimasGamyba!H8409</f>
        <v>1.972</v>
      </c>
      <c r="M8413" s="15">
        <f t="shared" si="1267"/>
        <v>0</v>
      </c>
      <c r="N8413" s="7">
        <f t="shared" si="1268"/>
        <v>-228.25899999999999</v>
      </c>
      <c r="O8413" s="7">
        <f t="shared" si="1269"/>
        <v>0</v>
      </c>
      <c r="R8413" s="7"/>
      <c r="S8413" s="47">
        <f t="shared" si="1270"/>
        <v>1.972</v>
      </c>
      <c r="T8413" s="47">
        <f t="shared" si="1271"/>
        <v>1.972</v>
      </c>
      <c r="U8413" s="47">
        <f t="shared" si="1272"/>
        <v>227.62</v>
      </c>
      <c r="V8413" s="47">
        <f t="shared" si="1273"/>
        <v>115.75</v>
      </c>
      <c r="W8413" s="11"/>
    </row>
    <row r="8414" spans="1:23" x14ac:dyDescent="0.45">
      <c r="A8414" t="s">
        <v>8419</v>
      </c>
      <c r="B8414">
        <v>133.85</v>
      </c>
      <c r="D8414" s="9" t="str">
        <f>VartojimasGamyba!J8410</f>
        <v>2024-08-16-08</v>
      </c>
      <c r="E8414" s="8">
        <f>VartojimasGamyba!G8410</f>
        <v>0</v>
      </c>
      <c r="F8414" s="11"/>
      <c r="G8414" s="7">
        <f t="shared" si="1274"/>
        <v>4.4677777777777763</v>
      </c>
      <c r="H8414" s="7">
        <v>0</v>
      </c>
      <c r="I8414" s="7">
        <v>-4.4408920985006262E-16</v>
      </c>
      <c r="J8414" s="7">
        <v>2.8420000000000001</v>
      </c>
      <c r="L8414" s="7">
        <f>VartojimasGamyba!H8410</f>
        <v>2.8420000000000001</v>
      </c>
      <c r="M8414" s="15">
        <f t="shared" si="1267"/>
        <v>0</v>
      </c>
      <c r="N8414" s="7">
        <f t="shared" si="1268"/>
        <v>-347.49133999999998</v>
      </c>
      <c r="O8414" s="7">
        <f t="shared" si="1269"/>
        <v>0</v>
      </c>
      <c r="R8414" s="7"/>
      <c r="S8414" s="47">
        <f t="shared" si="1270"/>
        <v>2.8420000000000001</v>
      </c>
      <c r="T8414" s="47">
        <f t="shared" si="1271"/>
        <v>2.8420000000000001</v>
      </c>
      <c r="U8414" s="47">
        <f t="shared" si="1272"/>
        <v>234.14</v>
      </c>
      <c r="V8414" s="47">
        <f t="shared" si="1273"/>
        <v>122.27</v>
      </c>
      <c r="W8414" s="11"/>
    </row>
    <row r="8415" spans="1:23" x14ac:dyDescent="0.45">
      <c r="A8415" t="s">
        <v>8420</v>
      </c>
      <c r="B8415">
        <v>124.2</v>
      </c>
      <c r="D8415" s="9" t="str">
        <f>VartojimasGamyba!J8411</f>
        <v>2024-08-16-09</v>
      </c>
      <c r="E8415" s="8">
        <f>VartojimasGamyba!G8411</f>
        <v>0</v>
      </c>
      <c r="F8415" s="11"/>
      <c r="G8415" s="7">
        <f t="shared" si="1274"/>
        <v>4.4677777777777763</v>
      </c>
      <c r="H8415" s="7">
        <v>2.2204460492503131E-16</v>
      </c>
      <c r="I8415" s="7">
        <v>0</v>
      </c>
      <c r="J8415" s="7">
        <v>3.26</v>
      </c>
      <c r="L8415" s="7">
        <f>VartojimasGamyba!H8411</f>
        <v>3.26</v>
      </c>
      <c r="M8415" s="15">
        <f t="shared" si="1267"/>
        <v>0</v>
      </c>
      <c r="N8415" s="7">
        <f t="shared" si="1268"/>
        <v>-367.14119999999997</v>
      </c>
      <c r="O8415" s="7">
        <f t="shared" si="1269"/>
        <v>0</v>
      </c>
      <c r="R8415" s="7"/>
      <c r="S8415" s="47">
        <f t="shared" si="1270"/>
        <v>3.26</v>
      </c>
      <c r="T8415" s="47">
        <f t="shared" si="1271"/>
        <v>3.26</v>
      </c>
      <c r="U8415" s="47">
        <f t="shared" si="1272"/>
        <v>224.49</v>
      </c>
      <c r="V8415" s="47">
        <f t="shared" si="1273"/>
        <v>112.62</v>
      </c>
      <c r="W8415" s="11"/>
    </row>
    <row r="8416" spans="1:23" x14ac:dyDescent="0.45">
      <c r="A8416" t="s">
        <v>8421</v>
      </c>
      <c r="B8416">
        <v>100.01</v>
      </c>
      <c r="D8416" s="9" t="str">
        <f>VartojimasGamyba!J8412</f>
        <v>2024-08-16-10</v>
      </c>
      <c r="E8416" s="8">
        <f>VartojimasGamyba!G8412</f>
        <v>0</v>
      </c>
      <c r="F8416" s="11"/>
      <c r="G8416" s="7">
        <f t="shared" si="1274"/>
        <v>4.4677777777777763</v>
      </c>
      <c r="H8416" s="7">
        <v>0</v>
      </c>
      <c r="I8416" s="7">
        <v>0</v>
      </c>
      <c r="J8416" s="7">
        <v>3.524</v>
      </c>
      <c r="L8416" s="7">
        <f>VartojimasGamyba!H8412</f>
        <v>3.524</v>
      </c>
      <c r="M8416" s="15">
        <f t="shared" si="1267"/>
        <v>0</v>
      </c>
      <c r="N8416" s="7">
        <f t="shared" si="1268"/>
        <v>-311.62732000000005</v>
      </c>
      <c r="O8416" s="7">
        <f t="shared" si="1269"/>
        <v>0</v>
      </c>
      <c r="R8416" s="7"/>
      <c r="S8416" s="47">
        <f t="shared" si="1270"/>
        <v>3.524</v>
      </c>
      <c r="T8416" s="47">
        <f t="shared" si="1271"/>
        <v>3.524</v>
      </c>
      <c r="U8416" s="47">
        <f t="shared" si="1272"/>
        <v>200.3</v>
      </c>
      <c r="V8416" s="47">
        <f t="shared" si="1273"/>
        <v>88.43</v>
      </c>
      <c r="W8416" s="11"/>
    </row>
    <row r="8417" spans="1:23" x14ac:dyDescent="0.45">
      <c r="A8417" t="s">
        <v>8422</v>
      </c>
      <c r="B8417">
        <v>75.05</v>
      </c>
      <c r="D8417" s="9" t="str">
        <f>VartojimasGamyba!J8413</f>
        <v>2024-08-16-11</v>
      </c>
      <c r="E8417" s="8">
        <f>VartojimasGamyba!G8413</f>
        <v>0.56399999999999995</v>
      </c>
      <c r="F8417" s="11"/>
      <c r="G8417" s="7">
        <f t="shared" si="1274"/>
        <v>4.4677777777777763</v>
      </c>
      <c r="H8417" s="7">
        <v>0</v>
      </c>
      <c r="I8417" s="7">
        <v>0</v>
      </c>
      <c r="J8417" s="7">
        <v>1.694</v>
      </c>
      <c r="L8417" s="7">
        <f>VartojimasGamyba!H8413</f>
        <v>2.258</v>
      </c>
      <c r="M8417" s="15">
        <f t="shared" si="1267"/>
        <v>0</v>
      </c>
      <c r="N8417" s="7">
        <f t="shared" si="1268"/>
        <v>-107.51818</v>
      </c>
      <c r="O8417" s="7">
        <f t="shared" si="1269"/>
        <v>0</v>
      </c>
      <c r="R8417" s="7"/>
      <c r="S8417" s="47">
        <f t="shared" si="1270"/>
        <v>1.694</v>
      </c>
      <c r="T8417" s="47">
        <f t="shared" si="1271"/>
        <v>1.694</v>
      </c>
      <c r="U8417" s="47">
        <f t="shared" si="1272"/>
        <v>175.34</v>
      </c>
      <c r="V8417" s="47">
        <f t="shared" si="1273"/>
        <v>63.47</v>
      </c>
      <c r="W8417" s="11"/>
    </row>
    <row r="8418" spans="1:23" x14ac:dyDescent="0.45">
      <c r="A8418" t="s">
        <v>8423</v>
      </c>
      <c r="B8418">
        <v>56.32</v>
      </c>
      <c r="D8418" s="9" t="str">
        <f>VartojimasGamyba!J8414</f>
        <v>2024-08-16-12</v>
      </c>
      <c r="E8418" s="8">
        <f>VartojimasGamyba!G8414</f>
        <v>0</v>
      </c>
      <c r="F8418" s="11"/>
      <c r="G8418" s="7">
        <f t="shared" si="1274"/>
        <v>4.4677777777777763</v>
      </c>
      <c r="H8418" s="7">
        <v>0</v>
      </c>
      <c r="I8418" s="7">
        <v>0</v>
      </c>
      <c r="J8418" s="7">
        <v>2.0630000000000002</v>
      </c>
      <c r="L8418" s="7">
        <f>VartojimasGamyba!H8414</f>
        <v>2.0630000000000002</v>
      </c>
      <c r="M8418" s="15">
        <f t="shared" si="1267"/>
        <v>0</v>
      </c>
      <c r="N8418" s="7">
        <f t="shared" si="1268"/>
        <v>-92.298620000000014</v>
      </c>
      <c r="O8418" s="7">
        <f t="shared" si="1269"/>
        <v>0</v>
      </c>
      <c r="R8418" s="7"/>
      <c r="S8418" s="47">
        <f t="shared" si="1270"/>
        <v>2.0630000000000002</v>
      </c>
      <c r="T8418" s="47">
        <f t="shared" si="1271"/>
        <v>2.0630000000000002</v>
      </c>
      <c r="U8418" s="47">
        <f t="shared" si="1272"/>
        <v>156.61000000000001</v>
      </c>
      <c r="V8418" s="47">
        <f t="shared" si="1273"/>
        <v>44.74</v>
      </c>
      <c r="W8418" s="11"/>
    </row>
    <row r="8419" spans="1:23" x14ac:dyDescent="0.45">
      <c r="A8419" t="s">
        <v>8424</v>
      </c>
      <c r="B8419">
        <v>25.14</v>
      </c>
      <c r="D8419" s="9" t="str">
        <f>VartojimasGamyba!J8415</f>
        <v>2024-08-16-13</v>
      </c>
      <c r="E8419" s="8">
        <f>VartojimasGamyba!G8415</f>
        <v>0</v>
      </c>
      <c r="F8419" s="11"/>
      <c r="G8419" s="7">
        <f t="shared" si="1274"/>
        <v>6.73</v>
      </c>
      <c r="H8419" s="7">
        <v>2.2622222222222241</v>
      </c>
      <c r="I8419" s="7">
        <v>0</v>
      </c>
      <c r="J8419" s="7">
        <v>0.41977777777777603</v>
      </c>
      <c r="L8419" s="7">
        <f>VartojimasGamyba!H8415</f>
        <v>2.6819999999999999</v>
      </c>
      <c r="M8419" s="15">
        <f t="shared" si="1267"/>
        <v>0</v>
      </c>
      <c r="N8419" s="7">
        <f t="shared" si="1268"/>
        <v>-5.6921866666666432</v>
      </c>
      <c r="O8419" s="7">
        <f t="shared" si="1269"/>
        <v>0</v>
      </c>
      <c r="R8419" s="7"/>
      <c r="S8419" s="47">
        <f t="shared" si="1270"/>
        <v>2.6819999999999999</v>
      </c>
      <c r="T8419" s="47">
        <f t="shared" si="1271"/>
        <v>2.6819999999999999</v>
      </c>
      <c r="U8419" s="47">
        <f t="shared" si="1272"/>
        <v>125.43</v>
      </c>
      <c r="V8419" s="47">
        <f t="shared" si="1273"/>
        <v>13.56</v>
      </c>
      <c r="W8419" s="11"/>
    </row>
    <row r="8420" spans="1:23" x14ac:dyDescent="0.45">
      <c r="A8420" t="s">
        <v>8425</v>
      </c>
      <c r="B8420">
        <v>53.81</v>
      </c>
      <c r="D8420" s="9" t="str">
        <f>VartojimasGamyba!J8416</f>
        <v>2024-08-16-14</v>
      </c>
      <c r="E8420" s="8">
        <f>VartojimasGamyba!G8416</f>
        <v>0</v>
      </c>
      <c r="F8420" s="11"/>
      <c r="G8420" s="7">
        <f t="shared" si="1274"/>
        <v>6.73</v>
      </c>
      <c r="H8420" s="7">
        <v>0</v>
      </c>
      <c r="I8420" s="7">
        <v>-4.4408920985006262E-16</v>
      </c>
      <c r="J8420" s="7">
        <v>1.9339999999999999</v>
      </c>
      <c r="L8420" s="7">
        <f>VartojimasGamyba!H8416</f>
        <v>1.9339999999999999</v>
      </c>
      <c r="M8420" s="15">
        <f t="shared" si="1267"/>
        <v>0</v>
      </c>
      <c r="N8420" s="7">
        <f t="shared" si="1268"/>
        <v>-81.672820000000002</v>
      </c>
      <c r="O8420" s="7">
        <f t="shared" si="1269"/>
        <v>0</v>
      </c>
      <c r="R8420" s="7"/>
      <c r="S8420" s="47">
        <f t="shared" si="1270"/>
        <v>1.9339999999999999</v>
      </c>
      <c r="T8420" s="47">
        <f t="shared" si="1271"/>
        <v>1.9339999999999999</v>
      </c>
      <c r="U8420" s="47">
        <f t="shared" si="1272"/>
        <v>154.10000000000002</v>
      </c>
      <c r="V8420" s="47">
        <f t="shared" si="1273"/>
        <v>42.230000000000004</v>
      </c>
      <c r="W8420" s="11"/>
    </row>
    <row r="8421" spans="1:23" x14ac:dyDescent="0.45">
      <c r="A8421" t="s">
        <v>8426</v>
      </c>
      <c r="B8421">
        <v>43.02</v>
      </c>
      <c r="D8421" s="9" t="str">
        <f>VartojimasGamyba!J8417</f>
        <v>2024-08-16-15</v>
      </c>
      <c r="E8421" s="8">
        <f>VartojimasGamyba!G8417</f>
        <v>0.52800000000000002</v>
      </c>
      <c r="F8421" s="11"/>
      <c r="G8421" s="7">
        <f t="shared" si="1274"/>
        <v>6.73</v>
      </c>
      <c r="H8421" s="7">
        <v>0</v>
      </c>
      <c r="I8421" s="7">
        <v>0</v>
      </c>
      <c r="J8421" s="7">
        <v>0.31699999999999995</v>
      </c>
      <c r="L8421" s="7">
        <f>VartojimasGamyba!H8417</f>
        <v>0.84499999999999997</v>
      </c>
      <c r="M8421" s="15">
        <f t="shared" si="1267"/>
        <v>0</v>
      </c>
      <c r="N8421" s="7">
        <f t="shared" si="1268"/>
        <v>-9.9664800000000007</v>
      </c>
      <c r="O8421" s="7">
        <f t="shared" si="1269"/>
        <v>0</v>
      </c>
      <c r="R8421" s="7"/>
      <c r="S8421" s="47">
        <f t="shared" si="1270"/>
        <v>0.31699999999999995</v>
      </c>
      <c r="T8421" s="47">
        <f t="shared" si="1271"/>
        <v>0.31699999999999995</v>
      </c>
      <c r="U8421" s="47">
        <f t="shared" si="1272"/>
        <v>143.31</v>
      </c>
      <c r="V8421" s="47">
        <f t="shared" si="1273"/>
        <v>31.440000000000005</v>
      </c>
      <c r="W8421" s="11"/>
    </row>
    <row r="8422" spans="1:23" x14ac:dyDescent="0.45">
      <c r="A8422" t="s">
        <v>8427</v>
      </c>
      <c r="B8422">
        <v>53.84</v>
      </c>
      <c r="D8422" s="9" t="str">
        <f>VartojimasGamyba!J8418</f>
        <v>2024-08-16-16</v>
      </c>
      <c r="E8422" s="8">
        <f>VartojimasGamyba!G8418</f>
        <v>0.308</v>
      </c>
      <c r="F8422" s="11"/>
      <c r="G8422" s="7">
        <f t="shared" si="1274"/>
        <v>6.7055555555555557</v>
      </c>
      <c r="H8422" s="7">
        <v>0</v>
      </c>
      <c r="I8422" s="7">
        <v>2.4444444444444467E-2</v>
      </c>
      <c r="J8422" s="7">
        <v>0</v>
      </c>
      <c r="L8422" s="7">
        <f>VartojimasGamyba!H8418</f>
        <v>0.28599999999999998</v>
      </c>
      <c r="M8422" s="15">
        <f t="shared" si="1267"/>
        <v>0</v>
      </c>
      <c r="N8422" s="7">
        <f t="shared" si="1268"/>
        <v>0</v>
      </c>
      <c r="O8422" s="7">
        <f t="shared" si="1269"/>
        <v>0</v>
      </c>
      <c r="R8422" s="7"/>
      <c r="S8422" s="47">
        <f t="shared" si="1270"/>
        <v>0</v>
      </c>
      <c r="T8422" s="47">
        <f t="shared" si="1271"/>
        <v>0</v>
      </c>
      <c r="U8422" s="47">
        <f t="shared" si="1272"/>
        <v>154.13</v>
      </c>
      <c r="V8422" s="47">
        <f t="shared" si="1273"/>
        <v>42.260000000000005</v>
      </c>
      <c r="W8422" s="11"/>
    </row>
    <row r="8423" spans="1:23" x14ac:dyDescent="0.45">
      <c r="A8423" t="s">
        <v>8428</v>
      </c>
      <c r="B8423">
        <v>77.11</v>
      </c>
      <c r="D8423" s="9" t="str">
        <f>VartojimasGamyba!J8419</f>
        <v>2024-08-16-17</v>
      </c>
      <c r="E8423" s="8">
        <f>VartojimasGamyba!G8419</f>
        <v>0.182</v>
      </c>
      <c r="F8423" s="11"/>
      <c r="G8423" s="7">
        <f t="shared" si="1274"/>
        <v>6.5311111111111115</v>
      </c>
      <c r="H8423" s="7">
        <v>0</v>
      </c>
      <c r="I8423" s="7">
        <v>0.17444444444444443</v>
      </c>
      <c r="J8423" s="7">
        <v>0</v>
      </c>
      <c r="L8423" s="7">
        <f>VartojimasGamyba!H8419</f>
        <v>2.5000000000000001E-2</v>
      </c>
      <c r="M8423" s="15">
        <f t="shared" si="1267"/>
        <v>0</v>
      </c>
      <c r="N8423" s="7">
        <f t="shared" si="1268"/>
        <v>0</v>
      </c>
      <c r="O8423" s="7">
        <f t="shared" si="1269"/>
        <v>0</v>
      </c>
      <c r="R8423" s="7"/>
      <c r="S8423" s="47">
        <f t="shared" si="1270"/>
        <v>0</v>
      </c>
      <c r="T8423" s="47">
        <f t="shared" si="1271"/>
        <v>0</v>
      </c>
      <c r="U8423" s="47">
        <f t="shared" si="1272"/>
        <v>177.4</v>
      </c>
      <c r="V8423" s="47">
        <f t="shared" si="1273"/>
        <v>65.53</v>
      </c>
      <c r="W8423" s="11"/>
    </row>
    <row r="8424" spans="1:23" x14ac:dyDescent="0.45">
      <c r="A8424" t="s">
        <v>8429</v>
      </c>
      <c r="B8424">
        <v>114.66</v>
      </c>
      <c r="D8424" s="9" t="str">
        <f>VartojimasGamyba!J8420</f>
        <v>2024-08-16-18</v>
      </c>
      <c r="E8424" s="8">
        <f>VartojimasGamyba!G8420</f>
        <v>0.247</v>
      </c>
      <c r="F8424" s="11"/>
      <c r="G8424" s="7">
        <f t="shared" si="1274"/>
        <v>6.2566666666666668</v>
      </c>
      <c r="H8424" s="7">
        <v>0</v>
      </c>
      <c r="I8424" s="7">
        <v>0.27444444444444444</v>
      </c>
      <c r="J8424" s="7">
        <v>0</v>
      </c>
      <c r="L8424" s="7">
        <f>VartojimasGamyba!H8420</f>
        <v>0</v>
      </c>
      <c r="M8424" s="15">
        <f t="shared" si="1267"/>
        <v>0</v>
      </c>
      <c r="N8424" s="7">
        <f t="shared" si="1268"/>
        <v>0</v>
      </c>
      <c r="O8424" s="7">
        <f t="shared" si="1269"/>
        <v>0</v>
      </c>
      <c r="R8424" s="7"/>
      <c r="S8424" s="47">
        <f t="shared" si="1270"/>
        <v>0</v>
      </c>
      <c r="T8424" s="47">
        <f t="shared" si="1271"/>
        <v>0</v>
      </c>
      <c r="U8424" s="47">
        <f t="shared" si="1272"/>
        <v>214.95</v>
      </c>
      <c r="V8424" s="47">
        <f t="shared" si="1273"/>
        <v>103.08</v>
      </c>
      <c r="W8424" s="11"/>
    </row>
    <row r="8425" spans="1:23" x14ac:dyDescent="0.45">
      <c r="A8425" t="s">
        <v>8430</v>
      </c>
      <c r="B8425">
        <v>186.48</v>
      </c>
      <c r="D8425" s="9" t="str">
        <f>VartojimasGamyba!J8421</f>
        <v>2024-08-16-19</v>
      </c>
      <c r="E8425" s="8">
        <f>VartojimasGamyba!G8421</f>
        <v>0.26</v>
      </c>
      <c r="F8425" s="11"/>
      <c r="G8425" s="7">
        <f t="shared" si="1274"/>
        <v>5.9677777777777781</v>
      </c>
      <c r="H8425" s="7">
        <v>0</v>
      </c>
      <c r="I8425" s="7">
        <v>0.28888888888888892</v>
      </c>
      <c r="J8425" s="7">
        <v>0</v>
      </c>
      <c r="L8425" s="7">
        <f>VartojimasGamyba!H8421</f>
        <v>0</v>
      </c>
      <c r="M8425" s="15">
        <f t="shared" si="1267"/>
        <v>0</v>
      </c>
      <c r="N8425" s="7">
        <f t="shared" si="1268"/>
        <v>0</v>
      </c>
      <c r="O8425" s="7">
        <f t="shared" si="1269"/>
        <v>0</v>
      </c>
      <c r="R8425" s="7"/>
      <c r="S8425" s="47">
        <f t="shared" si="1270"/>
        <v>0</v>
      </c>
      <c r="T8425" s="47">
        <f t="shared" si="1271"/>
        <v>0</v>
      </c>
      <c r="U8425" s="47">
        <f t="shared" si="1272"/>
        <v>286.77</v>
      </c>
      <c r="V8425" s="47">
        <f t="shared" si="1273"/>
        <v>174.89999999999998</v>
      </c>
      <c r="W8425" s="11"/>
    </row>
    <row r="8426" spans="1:23" x14ac:dyDescent="0.45">
      <c r="A8426" t="s">
        <v>8431</v>
      </c>
      <c r="B8426">
        <v>258.39</v>
      </c>
      <c r="D8426" s="9" t="str">
        <f>VartojimasGamyba!J8422</f>
        <v>2024-08-16-20</v>
      </c>
      <c r="E8426" s="8">
        <f>VartojimasGamyba!G8422</f>
        <v>0.224</v>
      </c>
      <c r="F8426" s="11"/>
      <c r="G8426" s="7">
        <f t="shared" si="1274"/>
        <v>5.7188888888888894</v>
      </c>
      <c r="H8426" s="7">
        <v>0</v>
      </c>
      <c r="I8426" s="7">
        <v>0.24888888888888891</v>
      </c>
      <c r="J8426" s="7">
        <v>0</v>
      </c>
      <c r="L8426" s="7">
        <f>VartojimasGamyba!H8422</f>
        <v>0</v>
      </c>
      <c r="M8426" s="15">
        <f t="shared" si="1267"/>
        <v>-2.7755575615628914E-17</v>
      </c>
      <c r="N8426" s="7">
        <f t="shared" si="1268"/>
        <v>-9.9553698618137789E-15</v>
      </c>
      <c r="O8426" s="7">
        <f t="shared" si="1269"/>
        <v>-9.9553698618137789E-15</v>
      </c>
      <c r="P8426" s="7" t="s">
        <v>8873</v>
      </c>
      <c r="R8426" s="7"/>
      <c r="S8426" s="47">
        <f t="shared" si="1270"/>
        <v>-2.7755575615628914E-17</v>
      </c>
      <c r="T8426" s="47">
        <f t="shared" si="1271"/>
        <v>0</v>
      </c>
      <c r="U8426" s="47">
        <f t="shared" si="1272"/>
        <v>358.68</v>
      </c>
      <c r="V8426" s="47">
        <f t="shared" si="1273"/>
        <v>246.80999999999997</v>
      </c>
      <c r="W8426" s="11"/>
    </row>
    <row r="8427" spans="1:23" x14ac:dyDescent="0.45">
      <c r="A8427" t="s">
        <v>8432</v>
      </c>
      <c r="B8427">
        <v>237.29</v>
      </c>
      <c r="D8427" s="9" t="str">
        <f>VartojimasGamyba!J8423</f>
        <v>2024-08-16-21</v>
      </c>
      <c r="E8427" s="8">
        <f>VartojimasGamyba!G8423</f>
        <v>0.22900000000000001</v>
      </c>
      <c r="F8427" s="11"/>
      <c r="G8427" s="7">
        <f t="shared" si="1274"/>
        <v>5.4644444444444451</v>
      </c>
      <c r="H8427" s="7">
        <v>0</v>
      </c>
      <c r="I8427" s="7">
        <v>0.25444444444444447</v>
      </c>
      <c r="J8427" s="7">
        <v>0</v>
      </c>
      <c r="L8427" s="7">
        <f>VartojimasGamyba!H8423</f>
        <v>0</v>
      </c>
      <c r="M8427" s="15">
        <f t="shared" si="1267"/>
        <v>-2.7755575615628914E-17</v>
      </c>
      <c r="N8427" s="7">
        <f t="shared" si="1268"/>
        <v>-9.3697272163240082E-15</v>
      </c>
      <c r="O8427" s="7">
        <f t="shared" si="1269"/>
        <v>-9.3697272163240082E-15</v>
      </c>
      <c r="P8427" s="7">
        <f>SUM(N8406:N8429)</f>
        <v>-1706.5490466666668</v>
      </c>
      <c r="R8427" s="7"/>
      <c r="S8427" s="47">
        <f t="shared" si="1270"/>
        <v>-2.7755575615628914E-17</v>
      </c>
      <c r="T8427" s="47">
        <f t="shared" si="1271"/>
        <v>0</v>
      </c>
      <c r="U8427" s="47">
        <f t="shared" si="1272"/>
        <v>337.58</v>
      </c>
      <c r="V8427" s="47">
        <f t="shared" si="1273"/>
        <v>225.70999999999998</v>
      </c>
      <c r="W8427" s="11"/>
    </row>
    <row r="8428" spans="1:23" x14ac:dyDescent="0.45">
      <c r="A8428" t="s">
        <v>8433</v>
      </c>
      <c r="B8428">
        <v>167.71</v>
      </c>
      <c r="D8428" s="9" t="str">
        <f>VartojimasGamyba!J8424</f>
        <v>2024-08-16-22</v>
      </c>
      <c r="E8428" s="8">
        <f>VartojimasGamyba!G8424</f>
        <v>0.219</v>
      </c>
      <c r="F8428" s="11"/>
      <c r="G8428" s="7">
        <f t="shared" si="1274"/>
        <v>5.2211111111111119</v>
      </c>
      <c r="H8428" s="7">
        <v>0</v>
      </c>
      <c r="I8428" s="7">
        <v>0.24333333333333335</v>
      </c>
      <c r="J8428" s="7">
        <v>0</v>
      </c>
      <c r="L8428" s="7">
        <f>VartojimasGamyba!H8424</f>
        <v>0</v>
      </c>
      <c r="M8428" s="15">
        <f t="shared" si="1267"/>
        <v>-2.7755575615628914E-17</v>
      </c>
      <c r="N8428" s="7">
        <f t="shared" si="1268"/>
        <v>-7.4384942649885488E-15</v>
      </c>
      <c r="O8428" s="7">
        <f t="shared" si="1269"/>
        <v>-7.4384942649885488E-15</v>
      </c>
      <c r="P8428" s="7" t="s">
        <v>8872</v>
      </c>
      <c r="R8428" s="7"/>
      <c r="S8428" s="47">
        <f t="shared" si="1270"/>
        <v>-2.7755575615628914E-17</v>
      </c>
      <c r="T8428" s="47">
        <f t="shared" si="1271"/>
        <v>0</v>
      </c>
      <c r="U8428" s="47">
        <f t="shared" si="1272"/>
        <v>268</v>
      </c>
      <c r="V8428" s="47">
        <f t="shared" si="1273"/>
        <v>156.13</v>
      </c>
      <c r="W8428" s="11"/>
    </row>
    <row r="8429" spans="1:23" x14ac:dyDescent="0.45">
      <c r="A8429" t="s">
        <v>8434</v>
      </c>
      <c r="B8429">
        <v>151.61000000000001</v>
      </c>
      <c r="D8429" s="9" t="str">
        <f>VartojimasGamyba!J8425</f>
        <v>2024-08-16-23</v>
      </c>
      <c r="E8429" s="8">
        <f>VartojimasGamyba!G8425</f>
        <v>0.19900000000000001</v>
      </c>
      <c r="F8429" s="11"/>
      <c r="G8429" s="7">
        <f t="shared" si="1274"/>
        <v>5.0000000000000009</v>
      </c>
      <c r="H8429" s="7">
        <v>0</v>
      </c>
      <c r="I8429" s="7">
        <v>0.22111111111111112</v>
      </c>
      <c r="J8429" s="7">
        <v>0</v>
      </c>
      <c r="L8429" s="7">
        <f>VartojimasGamyba!H8425</f>
        <v>0</v>
      </c>
      <c r="M8429" s="15">
        <f t="shared" si="1267"/>
        <v>0</v>
      </c>
      <c r="N8429" s="7">
        <f t="shared" si="1268"/>
        <v>0</v>
      </c>
      <c r="O8429" s="7">
        <f t="shared" si="1269"/>
        <v>0</v>
      </c>
      <c r="P8429" s="7">
        <f>SUM(O8406:O8429)</f>
        <v>-2.3612284003049489E-14</v>
      </c>
      <c r="Q8429" s="7">
        <f>SUMPRODUCT(B8406:B8429,E8406:E8429)+SUM(E8406:E8429)*$Z$21-SUMPRODUCT(B8406:B8429,L8406:L8429)+SUM(L8406:L8429)*ABS($Z$20)</f>
        <v>-1031.0539299999996</v>
      </c>
      <c r="R8429" s="7"/>
      <c r="S8429" s="47">
        <f t="shared" si="1270"/>
        <v>0</v>
      </c>
      <c r="T8429" s="47">
        <f t="shared" si="1271"/>
        <v>0</v>
      </c>
      <c r="U8429" s="47">
        <f t="shared" si="1272"/>
        <v>251.90000000000003</v>
      </c>
      <c r="V8429" s="47">
        <f t="shared" si="1273"/>
        <v>140.03</v>
      </c>
      <c r="W8429" s="11">
        <f>IF(P8429&lt;&gt;Q8429,1,0)</f>
        <v>1</v>
      </c>
    </row>
    <row r="8430" spans="1:23" x14ac:dyDescent="0.45">
      <c r="A8430" t="s">
        <v>8435</v>
      </c>
      <c r="B8430">
        <v>119.46</v>
      </c>
      <c r="D8430" s="1" t="str">
        <f>VartojimasGamyba!J8426</f>
        <v>2024-08-17-00</v>
      </c>
      <c r="E8430" s="7">
        <f>VartojimasGamyba!G8426</f>
        <v>0.20799999999999999</v>
      </c>
      <c r="F8430" s="11"/>
      <c r="G8430" s="12">
        <f>G8429+H8430-I8430</f>
        <v>4.7688888888888892</v>
      </c>
      <c r="H8430" s="12">
        <v>0</v>
      </c>
      <c r="I8430" s="12">
        <v>0.23111111111111199</v>
      </c>
      <c r="J8430" s="12">
        <v>0</v>
      </c>
      <c r="K8430" s="12"/>
      <c r="L8430" s="12">
        <f>VartojimasGamyba!H8426</f>
        <v>0</v>
      </c>
      <c r="M8430" s="19">
        <f t="shared" si="1267"/>
        <v>-8.0491169285323849E-16</v>
      </c>
      <c r="N8430" s="7">
        <f t="shared" si="1268"/>
        <v>-1.7687934450449916E-13</v>
      </c>
      <c r="O8430" s="7">
        <f t="shared" si="1269"/>
        <v>-1.7687934450449916E-13</v>
      </c>
      <c r="R8430" s="20" t="s">
        <v>8783</v>
      </c>
      <c r="S8430" s="47">
        <f t="shared" si="1270"/>
        <v>-8.0491169285323849E-16</v>
      </c>
      <c r="T8430" s="47">
        <f t="shared" si="1271"/>
        <v>0</v>
      </c>
      <c r="U8430" s="47">
        <f t="shared" si="1272"/>
        <v>219.75</v>
      </c>
      <c r="V8430" s="47">
        <f t="shared" si="1273"/>
        <v>107.88</v>
      </c>
      <c r="W8430" s="11"/>
    </row>
    <row r="8431" spans="1:23" x14ac:dyDescent="0.45">
      <c r="A8431" t="s">
        <v>8436</v>
      </c>
      <c r="B8431">
        <v>115.29</v>
      </c>
      <c r="D8431" s="1" t="str">
        <f>VartojimasGamyba!J8427</f>
        <v>2024-08-17-01</v>
      </c>
      <c r="E8431" s="7">
        <f>VartojimasGamyba!G8427</f>
        <v>0.21299999999999999</v>
      </c>
      <c r="F8431" s="11"/>
      <c r="G8431" s="12">
        <f t="shared" ref="G8431:G8453" si="1275">G8430+H8431-I8431</f>
        <v>4.5322222222222228</v>
      </c>
      <c r="H8431" s="12">
        <v>0</v>
      </c>
      <c r="I8431" s="12">
        <v>0.23666666666666666</v>
      </c>
      <c r="J8431" s="12">
        <v>0</v>
      </c>
      <c r="K8431" s="12"/>
      <c r="L8431" s="12">
        <f>VartojimasGamyba!H8427</f>
        <v>0</v>
      </c>
      <c r="M8431" s="19">
        <f t="shared" si="1267"/>
        <v>0</v>
      </c>
      <c r="N8431" s="7">
        <f t="shared" si="1268"/>
        <v>0</v>
      </c>
      <c r="O8431" s="7">
        <f t="shared" si="1269"/>
        <v>0</v>
      </c>
      <c r="R8431" s="7"/>
      <c r="S8431" s="47">
        <f t="shared" si="1270"/>
        <v>0</v>
      </c>
      <c r="T8431" s="47">
        <f t="shared" si="1271"/>
        <v>0</v>
      </c>
      <c r="U8431" s="47">
        <f t="shared" si="1272"/>
        <v>215.58</v>
      </c>
      <c r="V8431" s="47">
        <f t="shared" si="1273"/>
        <v>103.71000000000001</v>
      </c>
      <c r="W8431" s="11"/>
    </row>
    <row r="8432" spans="1:23" x14ac:dyDescent="0.45">
      <c r="A8432" t="s">
        <v>8437</v>
      </c>
      <c r="B8432">
        <v>110.14</v>
      </c>
      <c r="D8432" s="1" t="str">
        <f>VartojimasGamyba!J8428</f>
        <v>2024-08-17-02</v>
      </c>
      <c r="E8432" s="7">
        <f>VartojimasGamyba!G8428</f>
        <v>0.16</v>
      </c>
      <c r="F8432" s="11"/>
      <c r="G8432" s="12">
        <f t="shared" si="1275"/>
        <v>4.3544444444444448</v>
      </c>
      <c r="H8432" s="12">
        <v>0</v>
      </c>
      <c r="I8432" s="12">
        <v>0.17777777777777778</v>
      </c>
      <c r="J8432" s="12">
        <v>0</v>
      </c>
      <c r="K8432" s="12"/>
      <c r="L8432" s="12">
        <f>VartojimasGamyba!H8428</f>
        <v>0</v>
      </c>
      <c r="M8432" s="19">
        <f t="shared" si="1267"/>
        <v>0</v>
      </c>
      <c r="N8432" s="7">
        <f t="shared" si="1268"/>
        <v>0</v>
      </c>
      <c r="O8432" s="7">
        <f t="shared" si="1269"/>
        <v>0</v>
      </c>
      <c r="R8432" s="7"/>
      <c r="S8432" s="47">
        <f t="shared" si="1270"/>
        <v>0</v>
      </c>
      <c r="T8432" s="47">
        <f t="shared" si="1271"/>
        <v>0</v>
      </c>
      <c r="U8432" s="47">
        <f t="shared" si="1272"/>
        <v>210.43</v>
      </c>
      <c r="V8432" s="47">
        <f t="shared" si="1273"/>
        <v>98.56</v>
      </c>
      <c r="W8432" s="11"/>
    </row>
    <row r="8433" spans="1:23" x14ac:dyDescent="0.45">
      <c r="A8433" t="s">
        <v>8438</v>
      </c>
      <c r="B8433">
        <v>103</v>
      </c>
      <c r="D8433" s="1" t="str">
        <f>VartojimasGamyba!J8429</f>
        <v>2024-08-17-03</v>
      </c>
      <c r="E8433" s="7">
        <f>VartojimasGamyba!G8429</f>
        <v>0.27500000000000002</v>
      </c>
      <c r="F8433" s="11"/>
      <c r="G8433" s="12">
        <f t="shared" si="1275"/>
        <v>4.0488888888888894</v>
      </c>
      <c r="H8433" s="12">
        <v>0</v>
      </c>
      <c r="I8433" s="12">
        <v>0.30555555555555558</v>
      </c>
      <c r="J8433" s="12">
        <v>0</v>
      </c>
      <c r="K8433" s="12"/>
      <c r="L8433" s="12">
        <f>VartojimasGamyba!H8429</f>
        <v>0</v>
      </c>
      <c r="M8433" s="19">
        <f t="shared" si="1267"/>
        <v>0</v>
      </c>
      <c r="N8433" s="7">
        <f t="shared" si="1268"/>
        <v>0</v>
      </c>
      <c r="O8433" s="7">
        <f t="shared" si="1269"/>
        <v>0</v>
      </c>
      <c r="R8433" s="7"/>
      <c r="S8433" s="47">
        <f t="shared" si="1270"/>
        <v>0</v>
      </c>
      <c r="T8433" s="47">
        <f t="shared" si="1271"/>
        <v>0</v>
      </c>
      <c r="U8433" s="47">
        <f t="shared" si="1272"/>
        <v>203.29000000000002</v>
      </c>
      <c r="V8433" s="47">
        <f t="shared" si="1273"/>
        <v>91.42</v>
      </c>
      <c r="W8433" s="11"/>
    </row>
    <row r="8434" spans="1:23" x14ac:dyDescent="0.45">
      <c r="A8434" t="s">
        <v>8439</v>
      </c>
      <c r="B8434">
        <v>105.44</v>
      </c>
      <c r="D8434" s="1" t="str">
        <f>VartojimasGamyba!J8430</f>
        <v>2024-08-17-04</v>
      </c>
      <c r="E8434" s="7">
        <f>VartojimasGamyba!G8430</f>
        <v>0.17100000000000001</v>
      </c>
      <c r="F8434" s="11"/>
      <c r="G8434" s="12">
        <f t="shared" si="1275"/>
        <v>3.9022222222222229</v>
      </c>
      <c r="H8434" s="12">
        <v>0</v>
      </c>
      <c r="I8434" s="12">
        <v>0.14666666666666664</v>
      </c>
      <c r="J8434" s="12">
        <v>0</v>
      </c>
      <c r="K8434" s="12"/>
      <c r="L8434" s="12">
        <f>VartojimasGamyba!H8430</f>
        <v>3.9E-2</v>
      </c>
      <c r="M8434" s="19">
        <f t="shared" si="1267"/>
        <v>0</v>
      </c>
      <c r="N8434" s="7">
        <f t="shared" si="1268"/>
        <v>0</v>
      </c>
      <c r="O8434" s="7">
        <f t="shared" si="1269"/>
        <v>0</v>
      </c>
      <c r="R8434" s="7"/>
      <c r="S8434" s="47">
        <f t="shared" si="1270"/>
        <v>0</v>
      </c>
      <c r="T8434" s="47">
        <f t="shared" si="1271"/>
        <v>0</v>
      </c>
      <c r="U8434" s="47">
        <f t="shared" si="1272"/>
        <v>205.73000000000002</v>
      </c>
      <c r="V8434" s="47">
        <f t="shared" si="1273"/>
        <v>93.86</v>
      </c>
      <c r="W8434" s="11"/>
    </row>
    <row r="8435" spans="1:23" x14ac:dyDescent="0.45">
      <c r="A8435" t="s">
        <v>8440</v>
      </c>
      <c r="B8435">
        <v>112.1</v>
      </c>
      <c r="D8435" s="1" t="str">
        <f>VartojimasGamyba!J8431</f>
        <v>2024-08-17-05</v>
      </c>
      <c r="E8435" s="7">
        <f>VartojimasGamyba!G8431</f>
        <v>0.20100000000000001</v>
      </c>
      <c r="F8435" s="11"/>
      <c r="G8435" s="12">
        <f t="shared" si="1275"/>
        <v>3.7833333333333341</v>
      </c>
      <c r="H8435" s="12">
        <v>0</v>
      </c>
      <c r="I8435" s="12">
        <v>0.11888888888888891</v>
      </c>
      <c r="J8435" s="12">
        <v>0</v>
      </c>
      <c r="K8435" s="12"/>
      <c r="L8435" s="12">
        <f>VartojimasGamyba!H8431</f>
        <v>9.4E-2</v>
      </c>
      <c r="M8435" s="19">
        <f t="shared" si="1267"/>
        <v>0</v>
      </c>
      <c r="N8435" s="7">
        <f t="shared" si="1268"/>
        <v>0</v>
      </c>
      <c r="O8435" s="7">
        <f t="shared" si="1269"/>
        <v>0</v>
      </c>
      <c r="R8435" s="7"/>
      <c r="S8435" s="47">
        <f t="shared" si="1270"/>
        <v>0</v>
      </c>
      <c r="T8435" s="47">
        <f t="shared" si="1271"/>
        <v>0</v>
      </c>
      <c r="U8435" s="47">
        <f t="shared" si="1272"/>
        <v>212.39</v>
      </c>
      <c r="V8435" s="47">
        <f t="shared" si="1273"/>
        <v>100.52</v>
      </c>
      <c r="W8435" s="11"/>
    </row>
    <row r="8436" spans="1:23" x14ac:dyDescent="0.45">
      <c r="A8436" t="s">
        <v>8441</v>
      </c>
      <c r="B8436">
        <v>110.65</v>
      </c>
      <c r="D8436" s="1" t="str">
        <f>VartojimasGamyba!J8432</f>
        <v>2024-08-17-06</v>
      </c>
      <c r="E8436" s="7">
        <f>VartojimasGamyba!G8432</f>
        <v>3.0000000000000001E-3</v>
      </c>
      <c r="F8436" s="11"/>
      <c r="G8436" s="12">
        <f t="shared" si="1275"/>
        <v>3.7833333333333341</v>
      </c>
      <c r="H8436" s="12">
        <v>5.5511151231257827E-17</v>
      </c>
      <c r="I8436" s="12">
        <v>0</v>
      </c>
      <c r="J8436" s="12">
        <v>0.33100000000000002</v>
      </c>
      <c r="K8436" s="12"/>
      <c r="L8436" s="12">
        <f>VartojimasGamyba!H8432</f>
        <v>0.33400000000000002</v>
      </c>
      <c r="M8436" s="19">
        <f t="shared" si="1267"/>
        <v>0</v>
      </c>
      <c r="N8436" s="7">
        <f t="shared" si="1268"/>
        <v>-32.792170000000006</v>
      </c>
      <c r="O8436" s="7">
        <f t="shared" si="1269"/>
        <v>0</v>
      </c>
      <c r="R8436" s="7"/>
      <c r="S8436" s="47">
        <f t="shared" si="1270"/>
        <v>0.33100000000000002</v>
      </c>
      <c r="T8436" s="47">
        <f t="shared" si="1271"/>
        <v>0.33100000000000002</v>
      </c>
      <c r="U8436" s="47">
        <f t="shared" si="1272"/>
        <v>210.94</v>
      </c>
      <c r="V8436" s="47">
        <f t="shared" si="1273"/>
        <v>99.070000000000007</v>
      </c>
      <c r="W8436" s="11"/>
    </row>
    <row r="8437" spans="1:23" x14ac:dyDescent="0.45">
      <c r="A8437" t="s">
        <v>8442</v>
      </c>
      <c r="B8437">
        <v>106.18</v>
      </c>
      <c r="D8437" s="1" t="str">
        <f>VartojimasGamyba!J8433</f>
        <v>2024-08-17-07</v>
      </c>
      <c r="E8437" s="7">
        <f>VartojimasGamyba!G8433</f>
        <v>0</v>
      </c>
      <c r="F8437" s="11"/>
      <c r="G8437" s="12">
        <f t="shared" si="1275"/>
        <v>3.7833333333333345</v>
      </c>
      <c r="H8437" s="12">
        <v>0</v>
      </c>
      <c r="I8437" s="12">
        <v>-4.4408920985006262E-16</v>
      </c>
      <c r="J8437" s="12">
        <v>1.538</v>
      </c>
      <c r="K8437" s="12"/>
      <c r="L8437" s="12">
        <f>VartojimasGamyba!H8433</f>
        <v>1.538</v>
      </c>
      <c r="M8437" s="19">
        <f t="shared" si="1267"/>
        <v>0</v>
      </c>
      <c r="N8437" s="7">
        <f t="shared" si="1268"/>
        <v>-145.49480000000003</v>
      </c>
      <c r="O8437" s="7">
        <f t="shared" si="1269"/>
        <v>0</v>
      </c>
      <c r="R8437" s="7"/>
      <c r="S8437" s="47">
        <f t="shared" si="1270"/>
        <v>1.538</v>
      </c>
      <c r="T8437" s="47">
        <f t="shared" si="1271"/>
        <v>1.538</v>
      </c>
      <c r="U8437" s="47">
        <f t="shared" si="1272"/>
        <v>206.47000000000003</v>
      </c>
      <c r="V8437" s="47">
        <f t="shared" si="1273"/>
        <v>94.600000000000009</v>
      </c>
      <c r="W8437" s="11"/>
    </row>
    <row r="8438" spans="1:23" x14ac:dyDescent="0.45">
      <c r="A8438" t="s">
        <v>8443</v>
      </c>
      <c r="B8438">
        <v>103.43</v>
      </c>
      <c r="D8438" s="1" t="str">
        <f>VartojimasGamyba!J8434</f>
        <v>2024-08-17-08</v>
      </c>
      <c r="E8438" s="7">
        <f>VartojimasGamyba!G8434</f>
        <v>0.47699999999999998</v>
      </c>
      <c r="F8438" s="11"/>
      <c r="G8438" s="12">
        <f t="shared" si="1275"/>
        <v>3.7833333333333345</v>
      </c>
      <c r="H8438" s="12">
        <v>0</v>
      </c>
      <c r="I8438" s="12">
        <v>0</v>
      </c>
      <c r="J8438" s="12">
        <v>1.7430000000000003</v>
      </c>
      <c r="K8438" s="12"/>
      <c r="L8438" s="12">
        <f>VartojimasGamyba!H8434</f>
        <v>2.2200000000000002</v>
      </c>
      <c r="M8438" s="19">
        <f t="shared" si="1267"/>
        <v>0</v>
      </c>
      <c r="N8438" s="7">
        <f t="shared" si="1268"/>
        <v>-160.09455000000005</v>
      </c>
      <c r="O8438" s="7">
        <f t="shared" si="1269"/>
        <v>0</v>
      </c>
      <c r="R8438" s="7"/>
      <c r="S8438" s="47">
        <f t="shared" si="1270"/>
        <v>1.7430000000000003</v>
      </c>
      <c r="T8438" s="47">
        <f t="shared" si="1271"/>
        <v>1.7430000000000003</v>
      </c>
      <c r="U8438" s="47">
        <f t="shared" si="1272"/>
        <v>203.72000000000003</v>
      </c>
      <c r="V8438" s="47">
        <f t="shared" si="1273"/>
        <v>91.850000000000009</v>
      </c>
      <c r="W8438" s="11"/>
    </row>
    <row r="8439" spans="1:23" x14ac:dyDescent="0.45">
      <c r="A8439" t="s">
        <v>8444</v>
      </c>
      <c r="B8439">
        <v>103.06</v>
      </c>
      <c r="D8439" s="1" t="str">
        <f>VartojimasGamyba!J8435</f>
        <v>2024-08-17-09</v>
      </c>
      <c r="E8439" s="7">
        <f>VartojimasGamyba!G8435</f>
        <v>0.79800000000000004</v>
      </c>
      <c r="F8439" s="11"/>
      <c r="G8439" s="12">
        <f t="shared" si="1275"/>
        <v>3.7833333333333345</v>
      </c>
      <c r="H8439" s="12">
        <v>0</v>
      </c>
      <c r="I8439" s="12">
        <v>0</v>
      </c>
      <c r="J8439" s="12">
        <v>1.552</v>
      </c>
      <c r="K8439" s="12"/>
      <c r="L8439" s="12">
        <f>VartojimasGamyba!H8435</f>
        <v>2.35</v>
      </c>
      <c r="M8439" s="19">
        <f t="shared" si="1267"/>
        <v>0</v>
      </c>
      <c r="N8439" s="7">
        <f t="shared" si="1268"/>
        <v>-141.97696000000002</v>
      </c>
      <c r="O8439" s="7">
        <f t="shared" si="1269"/>
        <v>0</v>
      </c>
      <c r="R8439" s="7"/>
      <c r="S8439" s="47">
        <f t="shared" si="1270"/>
        <v>1.552</v>
      </c>
      <c r="T8439" s="47">
        <f t="shared" si="1271"/>
        <v>1.552</v>
      </c>
      <c r="U8439" s="47">
        <f t="shared" si="1272"/>
        <v>203.35000000000002</v>
      </c>
      <c r="V8439" s="47">
        <f t="shared" si="1273"/>
        <v>91.48</v>
      </c>
      <c r="W8439" s="11"/>
    </row>
    <row r="8440" spans="1:23" x14ac:dyDescent="0.45">
      <c r="A8440" t="s">
        <v>8445</v>
      </c>
      <c r="B8440">
        <v>83.8</v>
      </c>
      <c r="D8440" s="1" t="str">
        <f>VartojimasGamyba!J8436</f>
        <v>2024-08-17-10</v>
      </c>
      <c r="E8440" s="7">
        <f>VartojimasGamyba!G8436</f>
        <v>1.9E-2</v>
      </c>
      <c r="F8440" s="11"/>
      <c r="G8440" s="12">
        <f t="shared" si="1275"/>
        <v>3.7833333333333345</v>
      </c>
      <c r="H8440" s="12">
        <v>0</v>
      </c>
      <c r="I8440" s="12">
        <v>0</v>
      </c>
      <c r="J8440" s="12">
        <v>3.01</v>
      </c>
      <c r="K8440" s="12"/>
      <c r="L8440" s="12">
        <f>VartojimasGamyba!H8436</f>
        <v>3.0289999999999999</v>
      </c>
      <c r="M8440" s="19">
        <f t="shared" si="1267"/>
        <v>0</v>
      </c>
      <c r="N8440" s="7">
        <f t="shared" si="1268"/>
        <v>-217.38219999999998</v>
      </c>
      <c r="O8440" s="7">
        <f t="shared" si="1269"/>
        <v>0</v>
      </c>
      <c r="R8440" s="7"/>
      <c r="S8440" s="47">
        <f t="shared" si="1270"/>
        <v>3.01</v>
      </c>
      <c r="T8440" s="47">
        <f t="shared" si="1271"/>
        <v>3.01</v>
      </c>
      <c r="U8440" s="47">
        <f t="shared" si="1272"/>
        <v>184.09</v>
      </c>
      <c r="V8440" s="47">
        <f t="shared" si="1273"/>
        <v>72.22</v>
      </c>
      <c r="W8440" s="11"/>
    </row>
    <row r="8441" spans="1:23" x14ac:dyDescent="0.45">
      <c r="A8441" t="s">
        <v>8446</v>
      </c>
      <c r="B8441">
        <v>69.489999999999995</v>
      </c>
      <c r="D8441" s="1" t="str">
        <f>VartojimasGamyba!J8437</f>
        <v>2024-08-17-11</v>
      </c>
      <c r="E8441" s="7">
        <f>VartojimasGamyba!G8437</f>
        <v>0.10100000000000001</v>
      </c>
      <c r="F8441" s="11"/>
      <c r="G8441" s="12">
        <f t="shared" si="1275"/>
        <v>3.7833333333333354</v>
      </c>
      <c r="H8441" s="12">
        <v>8.8817841970012523E-16</v>
      </c>
      <c r="I8441" s="12">
        <v>0</v>
      </c>
      <c r="J8441" s="12">
        <v>3.2690000000000001</v>
      </c>
      <c r="K8441" s="12"/>
      <c r="L8441" s="12">
        <f>VartojimasGamyba!H8437</f>
        <v>3.37</v>
      </c>
      <c r="M8441" s="19">
        <f t="shared" si="1267"/>
        <v>0</v>
      </c>
      <c r="N8441" s="7">
        <f t="shared" si="1268"/>
        <v>-189.30778999999998</v>
      </c>
      <c r="O8441" s="7">
        <f t="shared" si="1269"/>
        <v>0</v>
      </c>
      <c r="R8441" s="7"/>
      <c r="S8441" s="47">
        <f t="shared" si="1270"/>
        <v>3.2690000000000001</v>
      </c>
      <c r="T8441" s="47">
        <f t="shared" si="1271"/>
        <v>3.2690000000000001</v>
      </c>
      <c r="U8441" s="47">
        <f t="shared" si="1272"/>
        <v>169.78</v>
      </c>
      <c r="V8441" s="47">
        <f t="shared" si="1273"/>
        <v>57.91</v>
      </c>
      <c r="W8441" s="11"/>
    </row>
    <row r="8442" spans="1:23" x14ac:dyDescent="0.45">
      <c r="A8442" t="s">
        <v>8447</v>
      </c>
      <c r="B8442">
        <v>56.81</v>
      </c>
      <c r="D8442" s="1" t="str">
        <f>VartojimasGamyba!J8438</f>
        <v>2024-08-17-12</v>
      </c>
      <c r="E8442" s="7">
        <f>VartojimasGamyba!G8438</f>
        <v>0</v>
      </c>
      <c r="F8442" s="11"/>
      <c r="G8442" s="12">
        <f t="shared" si="1275"/>
        <v>3.7833333333333354</v>
      </c>
      <c r="H8442" s="12">
        <v>0</v>
      </c>
      <c r="I8442" s="12">
        <v>0</v>
      </c>
      <c r="J8442" s="12">
        <v>2.5790000000000002</v>
      </c>
      <c r="K8442" s="12"/>
      <c r="L8442" s="12">
        <f>VartojimasGamyba!H8438</f>
        <v>2.5790000000000002</v>
      </c>
      <c r="M8442" s="19">
        <f t="shared" si="1267"/>
        <v>0</v>
      </c>
      <c r="N8442" s="7">
        <f t="shared" si="1268"/>
        <v>-116.64817000000002</v>
      </c>
      <c r="O8442" s="7">
        <f t="shared" si="1269"/>
        <v>0</v>
      </c>
      <c r="R8442" s="7"/>
      <c r="S8442" s="47">
        <f t="shared" si="1270"/>
        <v>2.5790000000000002</v>
      </c>
      <c r="T8442" s="47">
        <f t="shared" si="1271"/>
        <v>2.5790000000000002</v>
      </c>
      <c r="U8442" s="47">
        <f t="shared" si="1272"/>
        <v>157.10000000000002</v>
      </c>
      <c r="V8442" s="47">
        <f t="shared" si="1273"/>
        <v>45.230000000000004</v>
      </c>
      <c r="W8442" s="11"/>
    </row>
    <row r="8443" spans="1:23" x14ac:dyDescent="0.45">
      <c r="A8443" t="s">
        <v>8448</v>
      </c>
      <c r="B8443">
        <v>47.92</v>
      </c>
      <c r="D8443" s="1" t="str">
        <f>VartojimasGamyba!J8439</f>
        <v>2024-08-17-13</v>
      </c>
      <c r="E8443" s="7">
        <f>VartojimasGamyba!G8439</f>
        <v>0</v>
      </c>
      <c r="F8443" s="11"/>
      <c r="G8443" s="12">
        <f t="shared" si="1275"/>
        <v>5.5947777777777787</v>
      </c>
      <c r="H8443" s="12">
        <v>1.8114444444444435</v>
      </c>
      <c r="I8443" s="12">
        <v>0</v>
      </c>
      <c r="J8443" s="12">
        <v>1.1325555555555564</v>
      </c>
      <c r="K8443" s="12"/>
      <c r="L8443" s="12">
        <f>VartojimasGamyba!H8439</f>
        <v>2.944</v>
      </c>
      <c r="M8443" s="19">
        <f t="shared" si="1267"/>
        <v>0</v>
      </c>
      <c r="N8443" s="7">
        <f t="shared" si="1268"/>
        <v>-41.157068888888922</v>
      </c>
      <c r="O8443" s="7">
        <f t="shared" si="1269"/>
        <v>0</v>
      </c>
      <c r="R8443" s="7"/>
      <c r="S8443" s="47">
        <f t="shared" si="1270"/>
        <v>2.944</v>
      </c>
      <c r="T8443" s="47">
        <f t="shared" si="1271"/>
        <v>2.944</v>
      </c>
      <c r="U8443" s="47">
        <f t="shared" si="1272"/>
        <v>148.21</v>
      </c>
      <c r="V8443" s="47">
        <f t="shared" si="1273"/>
        <v>36.340000000000003</v>
      </c>
      <c r="W8443" s="11"/>
    </row>
    <row r="8444" spans="1:23" x14ac:dyDescent="0.45">
      <c r="A8444" t="s">
        <v>8449</v>
      </c>
      <c r="B8444">
        <v>44.12</v>
      </c>
      <c r="D8444" s="1" t="str">
        <f>VartojimasGamyba!J8440</f>
        <v>2024-08-17-14</v>
      </c>
      <c r="E8444" s="7">
        <f>VartojimasGamyba!G8440</f>
        <v>0</v>
      </c>
      <c r="F8444" s="11"/>
      <c r="G8444" s="12">
        <f t="shared" si="1275"/>
        <v>7.2877777777777784</v>
      </c>
      <c r="H8444" s="12">
        <v>1.6930000000000001</v>
      </c>
      <c r="I8444" s="12">
        <v>0</v>
      </c>
      <c r="J8444" s="12">
        <v>0</v>
      </c>
      <c r="K8444" s="12"/>
      <c r="L8444" s="12">
        <f>VartojimasGamyba!H8440</f>
        <v>1.6930000000000001</v>
      </c>
      <c r="M8444" s="19">
        <f t="shared" si="1267"/>
        <v>0</v>
      </c>
      <c r="N8444" s="7">
        <f t="shared" si="1268"/>
        <v>0</v>
      </c>
      <c r="O8444" s="7">
        <f t="shared" si="1269"/>
        <v>0</v>
      </c>
      <c r="R8444" s="7"/>
      <c r="S8444" s="47">
        <f t="shared" si="1270"/>
        <v>1.6930000000000001</v>
      </c>
      <c r="T8444" s="47">
        <f t="shared" si="1271"/>
        <v>1.6930000000000001</v>
      </c>
      <c r="U8444" s="47">
        <f t="shared" si="1272"/>
        <v>144.41</v>
      </c>
      <c r="V8444" s="47">
        <f t="shared" si="1273"/>
        <v>32.54</v>
      </c>
      <c r="W8444" s="11"/>
    </row>
    <row r="8445" spans="1:23" x14ac:dyDescent="0.45">
      <c r="A8445" t="s">
        <v>8450</v>
      </c>
      <c r="B8445">
        <v>53.36</v>
      </c>
      <c r="D8445" s="1" t="str">
        <f>VartojimasGamyba!J8441</f>
        <v>2024-08-17-15</v>
      </c>
      <c r="E8445" s="7">
        <f>VartojimasGamyba!G8441</f>
        <v>7.0000000000000001E-3</v>
      </c>
      <c r="F8445" s="11"/>
      <c r="G8445" s="12">
        <f t="shared" si="1275"/>
        <v>7.2877777777777784</v>
      </c>
      <c r="H8445" s="12">
        <v>2.2204460492503131E-16</v>
      </c>
      <c r="I8445" s="12">
        <v>0</v>
      </c>
      <c r="J8445" s="12">
        <v>0.88900000000000001</v>
      </c>
      <c r="K8445" s="12"/>
      <c r="L8445" s="12">
        <f>VartojimasGamyba!H8441</f>
        <v>0.89600000000000002</v>
      </c>
      <c r="M8445" s="19">
        <f t="shared" si="1267"/>
        <v>0</v>
      </c>
      <c r="N8445" s="7">
        <f t="shared" si="1268"/>
        <v>-37.142420000000001</v>
      </c>
      <c r="O8445" s="7">
        <f t="shared" si="1269"/>
        <v>0</v>
      </c>
      <c r="R8445" s="7"/>
      <c r="S8445" s="47">
        <f t="shared" si="1270"/>
        <v>0.88900000000000001</v>
      </c>
      <c r="T8445" s="47">
        <f t="shared" si="1271"/>
        <v>0.88900000000000001</v>
      </c>
      <c r="U8445" s="47">
        <f t="shared" si="1272"/>
        <v>153.65</v>
      </c>
      <c r="V8445" s="47">
        <f t="shared" si="1273"/>
        <v>41.78</v>
      </c>
      <c r="W8445" s="11"/>
    </row>
    <row r="8446" spans="1:23" x14ac:dyDescent="0.45">
      <c r="A8446" t="s">
        <v>8451</v>
      </c>
      <c r="B8446">
        <v>59.24</v>
      </c>
      <c r="D8446" s="1" t="str">
        <f>VartojimasGamyba!J8442</f>
        <v>2024-08-17-16</v>
      </c>
      <c r="E8446" s="7">
        <f>VartojimasGamyba!G8442</f>
        <v>0.41299999999999998</v>
      </c>
      <c r="F8446" s="11"/>
      <c r="G8446" s="12">
        <f t="shared" si="1275"/>
        <v>7.1222222222222227</v>
      </c>
      <c r="H8446" s="12">
        <v>0</v>
      </c>
      <c r="I8446" s="12">
        <v>0.16555555555555551</v>
      </c>
      <c r="J8446" s="12">
        <v>0</v>
      </c>
      <c r="K8446" s="12"/>
      <c r="L8446" s="12">
        <f>VartojimasGamyba!H8442</f>
        <v>0.26400000000000001</v>
      </c>
      <c r="M8446" s="19">
        <f t="shared" si="1267"/>
        <v>0</v>
      </c>
      <c r="N8446" s="7">
        <f t="shared" si="1268"/>
        <v>0</v>
      </c>
      <c r="O8446" s="7">
        <f t="shared" si="1269"/>
        <v>0</v>
      </c>
      <c r="R8446" s="7"/>
      <c r="S8446" s="47">
        <f t="shared" si="1270"/>
        <v>0</v>
      </c>
      <c r="T8446" s="47">
        <f t="shared" si="1271"/>
        <v>0</v>
      </c>
      <c r="U8446" s="47">
        <f t="shared" si="1272"/>
        <v>159.53</v>
      </c>
      <c r="V8446" s="47">
        <f t="shared" si="1273"/>
        <v>47.660000000000004</v>
      </c>
      <c r="W8446" s="11"/>
    </row>
    <row r="8447" spans="1:23" x14ac:dyDescent="0.45">
      <c r="A8447" t="s">
        <v>8452</v>
      </c>
      <c r="B8447">
        <v>73.08</v>
      </c>
      <c r="D8447" s="1" t="str">
        <f>VartojimasGamyba!J8443</f>
        <v>2024-08-17-17</v>
      </c>
      <c r="E8447" s="7">
        <f>VartojimasGamyba!G8443</f>
        <v>0.314</v>
      </c>
      <c r="F8447" s="11"/>
      <c r="G8447" s="12">
        <f t="shared" si="1275"/>
        <v>6.7900000000000009</v>
      </c>
      <c r="H8447" s="12">
        <v>0</v>
      </c>
      <c r="I8447" s="12">
        <v>0.33222222222222214</v>
      </c>
      <c r="J8447" s="12">
        <v>0</v>
      </c>
      <c r="K8447" s="12"/>
      <c r="L8447" s="12">
        <f>VartojimasGamyba!H8443</f>
        <v>1.4999999999999999E-2</v>
      </c>
      <c r="M8447" s="19">
        <f t="shared" si="1267"/>
        <v>6.9388939039072284E-17</v>
      </c>
      <c r="N8447" s="7">
        <f t="shared" si="1268"/>
        <v>1.2029960361203962E-14</v>
      </c>
      <c r="O8447" s="7">
        <f t="shared" si="1269"/>
        <v>1.2029960361203962E-14</v>
      </c>
      <c r="R8447" s="7"/>
      <c r="S8447" s="47">
        <f t="shared" si="1270"/>
        <v>6.9388939039072284E-17</v>
      </c>
      <c r="T8447" s="47">
        <f t="shared" si="1271"/>
        <v>0</v>
      </c>
      <c r="U8447" s="47">
        <f t="shared" si="1272"/>
        <v>173.37</v>
      </c>
      <c r="V8447" s="47">
        <f t="shared" si="1273"/>
        <v>61.5</v>
      </c>
      <c r="W8447" s="11"/>
    </row>
    <row r="8448" spans="1:23" x14ac:dyDescent="0.45">
      <c r="A8448" t="s">
        <v>8453</v>
      </c>
      <c r="B8448">
        <v>117.72</v>
      </c>
      <c r="D8448" s="1" t="str">
        <f>VartojimasGamyba!J8444</f>
        <v>2024-08-17-18</v>
      </c>
      <c r="E8448" s="7">
        <f>VartojimasGamyba!G8444</f>
        <v>0.44800000000000001</v>
      </c>
      <c r="F8448" s="11"/>
      <c r="G8448" s="12">
        <f t="shared" si="1275"/>
        <v>6.2922222222222235</v>
      </c>
      <c r="H8448" s="12">
        <v>0</v>
      </c>
      <c r="I8448" s="12">
        <v>0.49777777777777782</v>
      </c>
      <c r="J8448" s="12">
        <v>0</v>
      </c>
      <c r="K8448" s="12"/>
      <c r="L8448" s="12">
        <f>VartojimasGamyba!H8444</f>
        <v>0</v>
      </c>
      <c r="M8448" s="19">
        <f t="shared" si="1267"/>
        <v>-5.5511151231257827E-17</v>
      </c>
      <c r="N8448" s="7">
        <f t="shared" si="1268"/>
        <v>-1.2101986079926518E-14</v>
      </c>
      <c r="O8448" s="7">
        <f t="shared" si="1269"/>
        <v>-1.2101986079926518E-14</v>
      </c>
      <c r="R8448" s="7"/>
      <c r="S8448" s="47">
        <f t="shared" si="1270"/>
        <v>-5.5511151231257827E-17</v>
      </c>
      <c r="T8448" s="47">
        <f t="shared" si="1271"/>
        <v>0</v>
      </c>
      <c r="U8448" s="47">
        <f t="shared" si="1272"/>
        <v>218.01</v>
      </c>
      <c r="V8448" s="47">
        <f t="shared" si="1273"/>
        <v>106.14</v>
      </c>
      <c r="W8448" s="11"/>
    </row>
    <row r="8449" spans="1:23" x14ac:dyDescent="0.45">
      <c r="A8449" t="s">
        <v>8454</v>
      </c>
      <c r="B8449">
        <v>141.08000000000001</v>
      </c>
      <c r="D8449" s="1" t="str">
        <f>VartojimasGamyba!J8445</f>
        <v>2024-08-17-19</v>
      </c>
      <c r="E8449" s="7">
        <f>VartojimasGamyba!G8445</f>
        <v>0.33</v>
      </c>
      <c r="F8449" s="11"/>
      <c r="G8449" s="12">
        <f t="shared" si="1275"/>
        <v>5.9255555555555564</v>
      </c>
      <c r="H8449" s="12">
        <v>0</v>
      </c>
      <c r="I8449" s="12">
        <v>0.3666666666666667</v>
      </c>
      <c r="J8449" s="12">
        <v>0</v>
      </c>
      <c r="K8449" s="12"/>
      <c r="L8449" s="12">
        <f>VartojimasGamyba!H8445</f>
        <v>0</v>
      </c>
      <c r="M8449" s="19">
        <f t="shared" si="1267"/>
        <v>0</v>
      </c>
      <c r="N8449" s="7">
        <f t="shared" si="1268"/>
        <v>0</v>
      </c>
      <c r="O8449" s="7">
        <f t="shared" si="1269"/>
        <v>0</v>
      </c>
      <c r="R8449" s="7"/>
      <c r="S8449" s="47">
        <f t="shared" si="1270"/>
        <v>0</v>
      </c>
      <c r="T8449" s="47">
        <f t="shared" si="1271"/>
        <v>0</v>
      </c>
      <c r="U8449" s="47">
        <f t="shared" si="1272"/>
        <v>241.37</v>
      </c>
      <c r="V8449" s="47">
        <f t="shared" si="1273"/>
        <v>129.5</v>
      </c>
      <c r="W8449" s="11"/>
    </row>
    <row r="8450" spans="1:23" x14ac:dyDescent="0.45">
      <c r="A8450" t="s">
        <v>8455</v>
      </c>
      <c r="B8450">
        <v>154.96</v>
      </c>
      <c r="D8450" s="1" t="str">
        <f>VartojimasGamyba!J8446</f>
        <v>2024-08-17-20</v>
      </c>
      <c r="E8450" s="7">
        <f>VartojimasGamyba!G8446</f>
        <v>0.28999999999999998</v>
      </c>
      <c r="F8450" s="11"/>
      <c r="G8450" s="12">
        <f t="shared" si="1275"/>
        <v>5.6033333333333344</v>
      </c>
      <c r="H8450" s="12">
        <v>0</v>
      </c>
      <c r="I8450" s="12">
        <v>0.32222222222222219</v>
      </c>
      <c r="J8450" s="12">
        <v>0</v>
      </c>
      <c r="K8450" s="12"/>
      <c r="L8450" s="12">
        <f>VartojimasGamyba!H8446</f>
        <v>0</v>
      </c>
      <c r="M8450" s="19">
        <f t="shared" si="1267"/>
        <v>0</v>
      </c>
      <c r="N8450" s="7">
        <f t="shared" si="1268"/>
        <v>0</v>
      </c>
      <c r="O8450" s="7">
        <f t="shared" si="1269"/>
        <v>0</v>
      </c>
      <c r="P8450" s="7" t="s">
        <v>8873</v>
      </c>
      <c r="R8450" s="7"/>
      <c r="S8450" s="47">
        <f t="shared" si="1270"/>
        <v>0</v>
      </c>
      <c r="T8450" s="47">
        <f t="shared" si="1271"/>
        <v>0</v>
      </c>
      <c r="U8450" s="47">
        <f t="shared" si="1272"/>
        <v>255.25</v>
      </c>
      <c r="V8450" s="47">
        <f t="shared" si="1273"/>
        <v>143.38</v>
      </c>
      <c r="W8450" s="11"/>
    </row>
    <row r="8451" spans="1:23" x14ac:dyDescent="0.45">
      <c r="A8451" t="s">
        <v>8456</v>
      </c>
      <c r="B8451">
        <v>178.5</v>
      </c>
      <c r="D8451" s="1" t="str">
        <f>VartojimasGamyba!J8447</f>
        <v>2024-08-17-21</v>
      </c>
      <c r="E8451" s="7">
        <f>VartojimasGamyba!G8447</f>
        <v>0.27600000000000002</v>
      </c>
      <c r="F8451" s="11"/>
      <c r="G8451" s="12">
        <f t="shared" si="1275"/>
        <v>5.2966666666666677</v>
      </c>
      <c r="H8451" s="12">
        <v>0</v>
      </c>
      <c r="I8451" s="12">
        <v>0.3066666666666667</v>
      </c>
      <c r="J8451" s="12">
        <v>0</v>
      </c>
      <c r="K8451" s="12"/>
      <c r="L8451" s="12">
        <f>VartojimasGamyba!H8447</f>
        <v>0</v>
      </c>
      <c r="M8451" s="19">
        <f t="shared" si="1267"/>
        <v>0</v>
      </c>
      <c r="N8451" s="7">
        <f t="shared" si="1268"/>
        <v>0</v>
      </c>
      <c r="O8451" s="7">
        <f t="shared" si="1269"/>
        <v>0</v>
      </c>
      <c r="P8451" s="7">
        <f>SUM(N8430:N8453)</f>
        <v>-1081.996128888889</v>
      </c>
      <c r="R8451" s="7"/>
      <c r="S8451" s="47">
        <f t="shared" si="1270"/>
        <v>0</v>
      </c>
      <c r="T8451" s="47">
        <f t="shared" si="1271"/>
        <v>0</v>
      </c>
      <c r="U8451" s="47">
        <f t="shared" si="1272"/>
        <v>278.79000000000002</v>
      </c>
      <c r="V8451" s="47">
        <f t="shared" si="1273"/>
        <v>166.92</v>
      </c>
      <c r="W8451" s="11"/>
    </row>
    <row r="8452" spans="1:23" x14ac:dyDescent="0.45">
      <c r="A8452" t="s">
        <v>8457</v>
      </c>
      <c r="B8452">
        <v>140.5</v>
      </c>
      <c r="D8452" s="1" t="str">
        <f>VartojimasGamyba!J8448</f>
        <v>2024-08-17-22</v>
      </c>
      <c r="E8452" s="7">
        <f>VartojimasGamyba!G8448</f>
        <v>0.104</v>
      </c>
      <c r="F8452" s="11"/>
      <c r="G8452" s="12">
        <f t="shared" si="1275"/>
        <v>5.1811111111111119</v>
      </c>
      <c r="H8452" s="12">
        <v>0</v>
      </c>
      <c r="I8452" s="12">
        <v>0.11555555555555555</v>
      </c>
      <c r="J8452" s="12">
        <v>0</v>
      </c>
      <c r="K8452" s="12"/>
      <c r="L8452" s="12">
        <f>VartojimasGamyba!H8448</f>
        <v>0</v>
      </c>
      <c r="M8452" s="19">
        <f t="shared" si="1267"/>
        <v>0</v>
      </c>
      <c r="N8452" s="7">
        <f t="shared" si="1268"/>
        <v>0</v>
      </c>
      <c r="O8452" s="7">
        <f t="shared" si="1269"/>
        <v>0</v>
      </c>
      <c r="P8452" s="7" t="s">
        <v>8872</v>
      </c>
      <c r="R8452" s="7"/>
      <c r="S8452" s="47">
        <f t="shared" si="1270"/>
        <v>0</v>
      </c>
      <c r="T8452" s="47">
        <f t="shared" si="1271"/>
        <v>0</v>
      </c>
      <c r="U8452" s="47">
        <f t="shared" si="1272"/>
        <v>240.79000000000002</v>
      </c>
      <c r="V8452" s="47">
        <f t="shared" si="1273"/>
        <v>128.91999999999999</v>
      </c>
      <c r="W8452" s="11"/>
    </row>
    <row r="8453" spans="1:23" x14ac:dyDescent="0.45">
      <c r="A8453" t="s">
        <v>8458</v>
      </c>
      <c r="B8453">
        <v>119.82</v>
      </c>
      <c r="D8453" s="1" t="str">
        <f>VartojimasGamyba!J8449</f>
        <v>2024-08-17-23</v>
      </c>
      <c r="E8453" s="7">
        <f>VartojimasGamyba!G8449</f>
        <v>0.16300000000000001</v>
      </c>
      <c r="F8453" s="11"/>
      <c r="G8453" s="12">
        <f t="shared" si="1275"/>
        <v>5.0000000000000009</v>
      </c>
      <c r="H8453" s="12">
        <v>0</v>
      </c>
      <c r="I8453" s="12">
        <v>0.18111111111111114</v>
      </c>
      <c r="J8453" s="12">
        <v>0</v>
      </c>
      <c r="K8453" s="12"/>
      <c r="L8453" s="12">
        <f>VartojimasGamyba!H8449</f>
        <v>0</v>
      </c>
      <c r="M8453" s="19">
        <f t="shared" si="1267"/>
        <v>-2.7755575615628914E-17</v>
      </c>
      <c r="N8453" s="7">
        <f t="shared" si="1268"/>
        <v>-6.1092797487560805E-15</v>
      </c>
      <c r="O8453" s="7">
        <f t="shared" si="1269"/>
        <v>-6.1092797487560805E-15</v>
      </c>
      <c r="P8453" s="7">
        <f>SUM(O8430:O8453)</f>
        <v>-1.8306064997197777E-13</v>
      </c>
      <c r="Q8453" s="7">
        <f>SUMPRODUCT(B8430:B8453,E8430:E8453)+SUM(E8430:E8453)*$Z$21-SUMPRODUCT(B8430:B8453,L8430:L8453)+SUM(L8430:L8453)*ABS($Z$20)</f>
        <v>-303.74745999999982</v>
      </c>
      <c r="R8453" s="7"/>
      <c r="S8453" s="47">
        <f t="shared" si="1270"/>
        <v>-2.7755575615628914E-17</v>
      </c>
      <c r="T8453" s="47">
        <f t="shared" si="1271"/>
        <v>0</v>
      </c>
      <c r="U8453" s="47">
        <f t="shared" si="1272"/>
        <v>220.11</v>
      </c>
      <c r="V8453" s="47">
        <f t="shared" si="1273"/>
        <v>108.24</v>
      </c>
      <c r="W8453" s="11">
        <f>IF(P8453&lt;&gt;Q8453,1,0)</f>
        <v>1</v>
      </c>
    </row>
    <row r="8454" spans="1:23" x14ac:dyDescent="0.45">
      <c r="A8454" t="s">
        <v>8459</v>
      </c>
      <c r="B8454">
        <v>108.61</v>
      </c>
      <c r="D8454" s="9" t="str">
        <f>VartojimasGamyba!J8450</f>
        <v>2024-08-18-00</v>
      </c>
      <c r="E8454" s="8">
        <f>VartojimasGamyba!G8450</f>
        <v>0.128</v>
      </c>
      <c r="F8454" s="11"/>
      <c r="G8454" s="7">
        <f>G8453+H8454-I8454</f>
        <v>4.8577777777777778</v>
      </c>
      <c r="H8454" s="7">
        <v>0</v>
      </c>
      <c r="I8454" s="7">
        <v>0.14222222222222311</v>
      </c>
      <c r="J8454" s="7">
        <v>0</v>
      </c>
      <c r="L8454" s="7">
        <f>VartojimasGamyba!H8450</f>
        <v>0</v>
      </c>
      <c r="M8454" s="15">
        <f t="shared" si="1267"/>
        <v>-8.0491169285323849E-16</v>
      </c>
      <c r="N8454" s="7">
        <f t="shared" si="1268"/>
        <v>-1.6814605263704153E-13</v>
      </c>
      <c r="O8454" s="7">
        <f t="shared" si="1269"/>
        <v>-1.6814605263704153E-13</v>
      </c>
      <c r="R8454" s="20" t="s">
        <v>8783</v>
      </c>
      <c r="S8454" s="47">
        <f t="shared" si="1270"/>
        <v>-8.0491169285323849E-16</v>
      </c>
      <c r="T8454" s="47">
        <f t="shared" si="1271"/>
        <v>0</v>
      </c>
      <c r="U8454" s="47">
        <f t="shared" si="1272"/>
        <v>208.9</v>
      </c>
      <c r="V8454" s="47">
        <f t="shared" si="1273"/>
        <v>97.03</v>
      </c>
      <c r="W8454" s="11"/>
    </row>
    <row r="8455" spans="1:23" x14ac:dyDescent="0.45">
      <c r="A8455" t="s">
        <v>8460</v>
      </c>
      <c r="B8455">
        <v>114.69</v>
      </c>
      <c r="D8455" s="9" t="str">
        <f>VartojimasGamyba!J8451</f>
        <v>2024-08-18-01</v>
      </c>
      <c r="E8455" s="8">
        <f>VartojimasGamyba!G8451</f>
        <v>0.113</v>
      </c>
      <c r="F8455" s="11"/>
      <c r="G8455" s="7">
        <f t="shared" ref="G8455:G8477" si="1276">G8454+H8455-I8455</f>
        <v>4.7322222222222221</v>
      </c>
      <c r="H8455" s="7">
        <v>0</v>
      </c>
      <c r="I8455" s="7">
        <v>0.12555555555555556</v>
      </c>
      <c r="J8455" s="7">
        <v>0</v>
      </c>
      <c r="L8455" s="7">
        <f>VartojimasGamyba!H8451</f>
        <v>0</v>
      </c>
      <c r="M8455" s="15">
        <f t="shared" ref="M8455:M8518" si="1277">E8455+H8455-I8455*$J$2+J8455-L8455</f>
        <v>0</v>
      </c>
      <c r="N8455" s="7">
        <f t="shared" ref="N8455:N8518" si="1278">M8455*U8455-J8455*V8455</f>
        <v>0</v>
      </c>
      <c r="O8455" s="7">
        <f t="shared" ref="O8455:O8518" si="1279">(M8455)*(B8455+$Z$21)</f>
        <v>0</v>
      </c>
      <c r="R8455" s="7"/>
      <c r="S8455" s="47">
        <f t="shared" ref="S8455:S8518" si="1280">M8455+IF((L8455-E8455)&gt;0,(L8455-E8455),0)</f>
        <v>0</v>
      </c>
      <c r="T8455" s="47">
        <f t="shared" ref="T8455:T8518" si="1281">IF(L8455-E8455&lt;0,0,L8455-E8455)</f>
        <v>0</v>
      </c>
      <c r="U8455" s="47">
        <f t="shared" ref="U8455:U8518" si="1282">B8455+$Z$21</f>
        <v>214.98000000000002</v>
      </c>
      <c r="V8455" s="47">
        <f t="shared" ref="V8455:V8518" si="1283">B8455+$Z$20</f>
        <v>103.11</v>
      </c>
      <c r="W8455" s="11"/>
    </row>
    <row r="8456" spans="1:23" x14ac:dyDescent="0.45">
      <c r="A8456" t="s">
        <v>8461</v>
      </c>
      <c r="B8456">
        <v>112.41</v>
      </c>
      <c r="D8456" s="9" t="str">
        <f>VartojimasGamyba!J8452</f>
        <v>2024-08-18-02</v>
      </c>
      <c r="E8456" s="8">
        <f>VartojimasGamyba!G8452</f>
        <v>0.219</v>
      </c>
      <c r="F8456" s="11"/>
      <c r="G8456" s="7">
        <f t="shared" si="1276"/>
        <v>4.4888888888888889</v>
      </c>
      <c r="H8456" s="7">
        <v>0</v>
      </c>
      <c r="I8456" s="7">
        <v>0.24333333333333335</v>
      </c>
      <c r="J8456" s="7">
        <v>0</v>
      </c>
      <c r="L8456" s="7">
        <f>VartojimasGamyba!H8452</f>
        <v>0</v>
      </c>
      <c r="M8456" s="15">
        <f t="shared" si="1277"/>
        <v>-2.7755575615628914E-17</v>
      </c>
      <c r="N8456" s="7">
        <f t="shared" si="1278"/>
        <v>-5.9036109334442696E-15</v>
      </c>
      <c r="O8456" s="7">
        <f t="shared" si="1279"/>
        <v>-5.9036109334442696E-15</v>
      </c>
      <c r="R8456" s="7"/>
      <c r="S8456" s="47">
        <f t="shared" si="1280"/>
        <v>-2.7755575615628914E-17</v>
      </c>
      <c r="T8456" s="47">
        <f t="shared" si="1281"/>
        <v>0</v>
      </c>
      <c r="U8456" s="47">
        <f t="shared" si="1282"/>
        <v>212.7</v>
      </c>
      <c r="V8456" s="47">
        <f t="shared" si="1283"/>
        <v>100.83</v>
      </c>
      <c r="W8456" s="11"/>
    </row>
    <row r="8457" spans="1:23" x14ac:dyDescent="0.45">
      <c r="A8457" t="s">
        <v>8462</v>
      </c>
      <c r="B8457">
        <v>105.78</v>
      </c>
      <c r="D8457" s="9" t="str">
        <f>VartojimasGamyba!J8453</f>
        <v>2024-08-18-03</v>
      </c>
      <c r="E8457" s="8">
        <f>VartojimasGamyba!G8453</f>
        <v>0.32400000000000001</v>
      </c>
      <c r="F8457" s="11"/>
      <c r="G8457" s="7">
        <f t="shared" si="1276"/>
        <v>4.1288888888888886</v>
      </c>
      <c r="H8457" s="7">
        <v>0</v>
      </c>
      <c r="I8457" s="7">
        <v>0.36</v>
      </c>
      <c r="J8457" s="7">
        <v>0</v>
      </c>
      <c r="L8457" s="7">
        <f>VartojimasGamyba!H8453</f>
        <v>0</v>
      </c>
      <c r="M8457" s="15">
        <f t="shared" si="1277"/>
        <v>0</v>
      </c>
      <c r="N8457" s="7">
        <f t="shared" si="1278"/>
        <v>0</v>
      </c>
      <c r="O8457" s="7">
        <f t="shared" si="1279"/>
        <v>0</v>
      </c>
      <c r="R8457" s="7"/>
      <c r="S8457" s="47">
        <f t="shared" si="1280"/>
        <v>0</v>
      </c>
      <c r="T8457" s="47">
        <f t="shared" si="1281"/>
        <v>0</v>
      </c>
      <c r="U8457" s="47">
        <f t="shared" si="1282"/>
        <v>206.07</v>
      </c>
      <c r="V8457" s="47">
        <f t="shared" si="1283"/>
        <v>94.2</v>
      </c>
      <c r="W8457" s="11"/>
    </row>
    <row r="8458" spans="1:23" x14ac:dyDescent="0.45">
      <c r="A8458" t="s">
        <v>8463</v>
      </c>
      <c r="B8458">
        <v>105.76</v>
      </c>
      <c r="D8458" s="9" t="str">
        <f>VartojimasGamyba!J8454</f>
        <v>2024-08-18-04</v>
      </c>
      <c r="E8458" s="8">
        <f>VartojimasGamyba!G8454</f>
        <v>5.6000000000000001E-2</v>
      </c>
      <c r="F8458" s="11"/>
      <c r="G8458" s="7">
        <f t="shared" si="1276"/>
        <v>4.1288888888888886</v>
      </c>
      <c r="H8458" s="7">
        <v>0</v>
      </c>
      <c r="I8458" s="7">
        <v>-2.7755575615628914E-17</v>
      </c>
      <c r="J8458" s="7">
        <v>0.126</v>
      </c>
      <c r="L8458" s="7">
        <f>VartojimasGamyba!H8454</f>
        <v>0.182</v>
      </c>
      <c r="M8458" s="15">
        <f t="shared" si="1277"/>
        <v>0</v>
      </c>
      <c r="N8458" s="7">
        <f t="shared" si="1278"/>
        <v>-11.866680000000001</v>
      </c>
      <c r="O8458" s="7">
        <f t="shared" si="1279"/>
        <v>0</v>
      </c>
      <c r="R8458" s="7"/>
      <c r="S8458" s="47">
        <f t="shared" si="1280"/>
        <v>0.126</v>
      </c>
      <c r="T8458" s="47">
        <f t="shared" si="1281"/>
        <v>0.126</v>
      </c>
      <c r="U8458" s="47">
        <f t="shared" si="1282"/>
        <v>206.05</v>
      </c>
      <c r="V8458" s="47">
        <f t="shared" si="1283"/>
        <v>94.18</v>
      </c>
      <c r="W8458" s="11"/>
    </row>
    <row r="8459" spans="1:23" x14ac:dyDescent="0.45">
      <c r="A8459" t="s">
        <v>8464</v>
      </c>
      <c r="B8459">
        <v>104.28</v>
      </c>
      <c r="D8459" s="9" t="str">
        <f>VartojimasGamyba!J8455</f>
        <v>2024-08-18-05</v>
      </c>
      <c r="E8459" s="8">
        <f>VartojimasGamyba!G8455</f>
        <v>0</v>
      </c>
      <c r="F8459" s="11"/>
      <c r="G8459" s="7">
        <f t="shared" si="1276"/>
        <v>4.1288888888888886</v>
      </c>
      <c r="H8459" s="7">
        <v>0</v>
      </c>
      <c r="I8459" s="7">
        <v>-1.1102230246251565E-16</v>
      </c>
      <c r="J8459" s="7">
        <v>0.86799999999999999</v>
      </c>
      <c r="L8459" s="7">
        <f>VartojimasGamyba!H8455</f>
        <v>0.86799999999999999</v>
      </c>
      <c r="M8459" s="15">
        <f t="shared" si="1277"/>
        <v>0</v>
      </c>
      <c r="N8459" s="7">
        <f t="shared" si="1278"/>
        <v>-80.4636</v>
      </c>
      <c r="O8459" s="7">
        <f t="shared" si="1279"/>
        <v>0</v>
      </c>
      <c r="R8459" s="7"/>
      <c r="S8459" s="47">
        <f t="shared" si="1280"/>
        <v>0.86799999999999999</v>
      </c>
      <c r="T8459" s="47">
        <f t="shared" si="1281"/>
        <v>0.86799999999999999</v>
      </c>
      <c r="U8459" s="47">
        <f t="shared" si="1282"/>
        <v>204.57</v>
      </c>
      <c r="V8459" s="47">
        <f t="shared" si="1283"/>
        <v>92.7</v>
      </c>
      <c r="W8459" s="11"/>
    </row>
    <row r="8460" spans="1:23" x14ac:dyDescent="0.45">
      <c r="A8460" t="s">
        <v>8465</v>
      </c>
      <c r="B8460">
        <v>104.42</v>
      </c>
      <c r="D8460" s="9" t="str">
        <f>VartojimasGamyba!J8456</f>
        <v>2024-08-18-06</v>
      </c>
      <c r="E8460" s="8">
        <f>VartojimasGamyba!G8456</f>
        <v>0</v>
      </c>
      <c r="F8460" s="11"/>
      <c r="G8460" s="7">
        <f t="shared" si="1276"/>
        <v>4.1288888888888886</v>
      </c>
      <c r="H8460" s="7">
        <v>1.1102230246251565E-16</v>
      </c>
      <c r="I8460" s="7">
        <v>0</v>
      </c>
      <c r="J8460" s="7">
        <v>1.823</v>
      </c>
      <c r="L8460" s="7">
        <f>VartojimasGamyba!H8456</f>
        <v>1.823</v>
      </c>
      <c r="M8460" s="15">
        <f t="shared" si="1277"/>
        <v>0</v>
      </c>
      <c r="N8460" s="7">
        <f t="shared" si="1278"/>
        <v>-169.24732</v>
      </c>
      <c r="O8460" s="7">
        <f t="shared" si="1279"/>
        <v>0</v>
      </c>
      <c r="R8460" s="7"/>
      <c r="S8460" s="47">
        <f t="shared" si="1280"/>
        <v>1.823</v>
      </c>
      <c r="T8460" s="47">
        <f t="shared" si="1281"/>
        <v>1.823</v>
      </c>
      <c r="U8460" s="47">
        <f t="shared" si="1282"/>
        <v>204.71</v>
      </c>
      <c r="V8460" s="47">
        <f t="shared" si="1283"/>
        <v>92.84</v>
      </c>
      <c r="W8460" s="11"/>
    </row>
    <row r="8461" spans="1:23" x14ac:dyDescent="0.45">
      <c r="A8461" t="s">
        <v>8466</v>
      </c>
      <c r="B8461">
        <v>98.81</v>
      </c>
      <c r="D8461" s="9" t="str">
        <f>VartojimasGamyba!J8457</f>
        <v>2024-08-18-07</v>
      </c>
      <c r="E8461" s="8">
        <f>VartojimasGamyba!G8457</f>
        <v>0</v>
      </c>
      <c r="F8461" s="11"/>
      <c r="G8461" s="7">
        <f t="shared" si="1276"/>
        <v>4.1288888888888886</v>
      </c>
      <c r="H8461" s="7">
        <v>0</v>
      </c>
      <c r="I8461" s="7">
        <v>0</v>
      </c>
      <c r="J8461" s="7">
        <v>2.7160000000000002</v>
      </c>
      <c r="L8461" s="7">
        <f>VartojimasGamyba!H8457</f>
        <v>2.7160000000000002</v>
      </c>
      <c r="M8461" s="15">
        <f t="shared" si="1277"/>
        <v>0</v>
      </c>
      <c r="N8461" s="7">
        <f t="shared" si="1278"/>
        <v>-236.91668000000001</v>
      </c>
      <c r="O8461" s="7">
        <f t="shared" si="1279"/>
        <v>0</v>
      </c>
      <c r="R8461" s="7"/>
      <c r="S8461" s="47">
        <f t="shared" si="1280"/>
        <v>2.7160000000000002</v>
      </c>
      <c r="T8461" s="47">
        <f t="shared" si="1281"/>
        <v>2.7160000000000002</v>
      </c>
      <c r="U8461" s="47">
        <f t="shared" si="1282"/>
        <v>199.10000000000002</v>
      </c>
      <c r="V8461" s="47">
        <f t="shared" si="1283"/>
        <v>87.23</v>
      </c>
      <c r="W8461" s="11"/>
    </row>
    <row r="8462" spans="1:23" x14ac:dyDescent="0.45">
      <c r="A8462" t="s">
        <v>8467</v>
      </c>
      <c r="B8462">
        <v>94.4</v>
      </c>
      <c r="D8462" s="9" t="str">
        <f>VartojimasGamyba!J8458</f>
        <v>2024-08-18-08</v>
      </c>
      <c r="E8462" s="8">
        <f>VartojimasGamyba!G8458</f>
        <v>0</v>
      </c>
      <c r="F8462" s="11"/>
      <c r="G8462" s="7">
        <f t="shared" si="1276"/>
        <v>4.1288888888888886</v>
      </c>
      <c r="H8462" s="7">
        <v>0</v>
      </c>
      <c r="I8462" s="7">
        <v>0</v>
      </c>
      <c r="J8462" s="7">
        <v>3.3570000000000002</v>
      </c>
      <c r="L8462" s="7">
        <f>VartojimasGamyba!H8458</f>
        <v>3.3570000000000002</v>
      </c>
      <c r="M8462" s="15">
        <f t="shared" si="1277"/>
        <v>0</v>
      </c>
      <c r="N8462" s="7">
        <f t="shared" si="1278"/>
        <v>-278.02674000000002</v>
      </c>
      <c r="O8462" s="7">
        <f t="shared" si="1279"/>
        <v>0</v>
      </c>
      <c r="R8462" s="7"/>
      <c r="S8462" s="47">
        <f t="shared" si="1280"/>
        <v>3.3570000000000002</v>
      </c>
      <c r="T8462" s="47">
        <f t="shared" si="1281"/>
        <v>3.3570000000000002</v>
      </c>
      <c r="U8462" s="47">
        <f t="shared" si="1282"/>
        <v>194.69</v>
      </c>
      <c r="V8462" s="47">
        <f t="shared" si="1283"/>
        <v>82.820000000000007</v>
      </c>
      <c r="W8462" s="11"/>
    </row>
    <row r="8463" spans="1:23" x14ac:dyDescent="0.45">
      <c r="A8463" t="s">
        <v>8468</v>
      </c>
      <c r="B8463">
        <v>87.65</v>
      </c>
      <c r="D8463" s="9" t="str">
        <f>VartojimasGamyba!J8459</f>
        <v>2024-08-18-09</v>
      </c>
      <c r="E8463" s="8">
        <f>VartojimasGamyba!G8459</f>
        <v>0</v>
      </c>
      <c r="F8463" s="11"/>
      <c r="G8463" s="7">
        <f t="shared" si="1276"/>
        <v>4.1288888888888886</v>
      </c>
      <c r="H8463" s="7">
        <v>0</v>
      </c>
      <c r="I8463" s="7">
        <v>0</v>
      </c>
      <c r="J8463" s="7">
        <v>3.7189999999999999</v>
      </c>
      <c r="L8463" s="7">
        <f>VartojimasGamyba!H8459</f>
        <v>3.7189999999999999</v>
      </c>
      <c r="M8463" s="15">
        <f t="shared" si="1277"/>
        <v>0</v>
      </c>
      <c r="N8463" s="7">
        <f t="shared" si="1278"/>
        <v>-282.90433000000002</v>
      </c>
      <c r="O8463" s="7">
        <f t="shared" si="1279"/>
        <v>0</v>
      </c>
      <c r="R8463" s="7"/>
      <c r="S8463" s="47">
        <f t="shared" si="1280"/>
        <v>3.7189999999999999</v>
      </c>
      <c r="T8463" s="47">
        <f t="shared" si="1281"/>
        <v>3.7189999999999999</v>
      </c>
      <c r="U8463" s="47">
        <f t="shared" si="1282"/>
        <v>187.94</v>
      </c>
      <c r="V8463" s="47">
        <f t="shared" si="1283"/>
        <v>76.070000000000007</v>
      </c>
      <c r="W8463" s="11"/>
    </row>
    <row r="8464" spans="1:23" x14ac:dyDescent="0.45">
      <c r="A8464" t="s">
        <v>8469</v>
      </c>
      <c r="B8464">
        <v>81.52</v>
      </c>
      <c r="D8464" s="9" t="str">
        <f>VartojimasGamyba!J8460</f>
        <v>2024-08-18-10</v>
      </c>
      <c r="E8464" s="8">
        <f>VartojimasGamyba!G8460</f>
        <v>0</v>
      </c>
      <c r="F8464" s="11"/>
      <c r="G8464" s="7">
        <f t="shared" si="1276"/>
        <v>4.1288888888888886</v>
      </c>
      <c r="H8464" s="7">
        <v>0</v>
      </c>
      <c r="I8464" s="7">
        <v>0</v>
      </c>
      <c r="J8464" s="7">
        <v>3.8730000000000002</v>
      </c>
      <c r="L8464" s="7">
        <f>VartojimasGamyba!H8460</f>
        <v>3.8730000000000002</v>
      </c>
      <c r="M8464" s="15">
        <f t="shared" si="1277"/>
        <v>0</v>
      </c>
      <c r="N8464" s="7">
        <f t="shared" si="1278"/>
        <v>-270.87761999999998</v>
      </c>
      <c r="O8464" s="7">
        <f t="shared" si="1279"/>
        <v>0</v>
      </c>
      <c r="R8464" s="7"/>
      <c r="S8464" s="47">
        <f t="shared" si="1280"/>
        <v>3.8730000000000002</v>
      </c>
      <c r="T8464" s="47">
        <f t="shared" si="1281"/>
        <v>3.8730000000000002</v>
      </c>
      <c r="U8464" s="47">
        <f t="shared" si="1282"/>
        <v>181.81</v>
      </c>
      <c r="V8464" s="47">
        <f t="shared" si="1283"/>
        <v>69.94</v>
      </c>
      <c r="W8464" s="11"/>
    </row>
    <row r="8465" spans="1:23" x14ac:dyDescent="0.45">
      <c r="A8465" t="s">
        <v>8470</v>
      </c>
      <c r="B8465">
        <v>69.709999999999994</v>
      </c>
      <c r="D8465" s="9" t="str">
        <f>VartojimasGamyba!J8461</f>
        <v>2024-08-18-11</v>
      </c>
      <c r="E8465" s="8">
        <f>VartojimasGamyba!G8461</f>
        <v>0</v>
      </c>
      <c r="F8465" s="11"/>
      <c r="G8465" s="7">
        <f t="shared" si="1276"/>
        <v>4.1288888888888886</v>
      </c>
      <c r="H8465" s="7">
        <v>0</v>
      </c>
      <c r="I8465" s="7">
        <v>0</v>
      </c>
      <c r="J8465" s="7">
        <v>3.6680000000000001</v>
      </c>
      <c r="L8465" s="7">
        <f>VartojimasGamyba!H8461</f>
        <v>3.6680000000000001</v>
      </c>
      <c r="M8465" s="15">
        <f t="shared" si="1277"/>
        <v>0</v>
      </c>
      <c r="N8465" s="7">
        <f t="shared" si="1278"/>
        <v>-213.22083999999998</v>
      </c>
      <c r="O8465" s="7">
        <f t="shared" si="1279"/>
        <v>0</v>
      </c>
      <c r="R8465" s="7"/>
      <c r="S8465" s="47">
        <f t="shared" si="1280"/>
        <v>3.6680000000000001</v>
      </c>
      <c r="T8465" s="47">
        <f t="shared" si="1281"/>
        <v>3.6680000000000001</v>
      </c>
      <c r="U8465" s="47">
        <f t="shared" si="1282"/>
        <v>170</v>
      </c>
      <c r="V8465" s="47">
        <f t="shared" si="1283"/>
        <v>58.129999999999995</v>
      </c>
      <c r="W8465" s="11"/>
    </row>
    <row r="8466" spans="1:23" x14ac:dyDescent="0.45">
      <c r="A8466" t="s">
        <v>8471</v>
      </c>
      <c r="B8466">
        <v>69.040000000000006</v>
      </c>
      <c r="D8466" s="9" t="str">
        <f>VartojimasGamyba!J8462</f>
        <v>2024-08-18-12</v>
      </c>
      <c r="E8466" s="8">
        <f>VartojimasGamyba!G8462</f>
        <v>0.35</v>
      </c>
      <c r="F8466" s="11"/>
      <c r="G8466" s="7">
        <f t="shared" si="1276"/>
        <v>5.0253333333333332</v>
      </c>
      <c r="H8466" s="7">
        <v>0.89644444444444438</v>
      </c>
      <c r="I8466" s="7">
        <v>0</v>
      </c>
      <c r="J8466" s="7">
        <v>0.64955555555555544</v>
      </c>
      <c r="L8466" s="7">
        <f>VartojimasGamyba!H8462</f>
        <v>1.8959999999999999</v>
      </c>
      <c r="M8466" s="15">
        <f t="shared" si="1277"/>
        <v>0</v>
      </c>
      <c r="N8466" s="7">
        <f t="shared" si="1278"/>
        <v>-37.323462222222219</v>
      </c>
      <c r="O8466" s="7">
        <f t="shared" si="1279"/>
        <v>0</v>
      </c>
      <c r="R8466" s="7"/>
      <c r="S8466" s="47">
        <f t="shared" si="1280"/>
        <v>1.5459999999999998</v>
      </c>
      <c r="T8466" s="47">
        <f t="shared" si="1281"/>
        <v>1.5459999999999998</v>
      </c>
      <c r="U8466" s="47">
        <f t="shared" si="1282"/>
        <v>169.33</v>
      </c>
      <c r="V8466" s="47">
        <f t="shared" si="1283"/>
        <v>57.460000000000008</v>
      </c>
      <c r="W8466" s="11"/>
    </row>
    <row r="8467" spans="1:23" x14ac:dyDescent="0.45">
      <c r="A8467" t="s">
        <v>8472</v>
      </c>
      <c r="B8467">
        <v>64.010000000000005</v>
      </c>
      <c r="D8467" s="9" t="str">
        <f>VartojimasGamyba!J8463</f>
        <v>2024-08-18-13</v>
      </c>
      <c r="E8467" s="8">
        <f>VartojimasGamyba!G8463</f>
        <v>0.43099999999999999</v>
      </c>
      <c r="F8467" s="11"/>
      <c r="G8467" s="7">
        <f t="shared" si="1276"/>
        <v>6.6713333333333331</v>
      </c>
      <c r="H8467" s="7">
        <v>1.6459999999999999</v>
      </c>
      <c r="I8467" s="7">
        <v>0</v>
      </c>
      <c r="J8467" s="7">
        <v>0</v>
      </c>
      <c r="L8467" s="7">
        <f>VartojimasGamyba!H8463</f>
        <v>2.077</v>
      </c>
      <c r="M8467" s="15">
        <f t="shared" si="1277"/>
        <v>0</v>
      </c>
      <c r="N8467" s="7">
        <f t="shared" si="1278"/>
        <v>0</v>
      </c>
      <c r="O8467" s="7">
        <f t="shared" si="1279"/>
        <v>0</v>
      </c>
      <c r="R8467" s="7"/>
      <c r="S8467" s="47">
        <f t="shared" si="1280"/>
        <v>1.6459999999999999</v>
      </c>
      <c r="T8467" s="47">
        <f t="shared" si="1281"/>
        <v>1.6459999999999999</v>
      </c>
      <c r="U8467" s="47">
        <f t="shared" si="1282"/>
        <v>164.3</v>
      </c>
      <c r="V8467" s="47">
        <f t="shared" si="1283"/>
        <v>52.430000000000007</v>
      </c>
      <c r="W8467" s="11"/>
    </row>
    <row r="8468" spans="1:23" x14ac:dyDescent="0.45">
      <c r="A8468" t="s">
        <v>8473</v>
      </c>
      <c r="B8468">
        <v>32.6</v>
      </c>
      <c r="D8468" s="9" t="str">
        <f>VartojimasGamyba!J8464</f>
        <v>2024-08-18-14</v>
      </c>
      <c r="E8468" s="8">
        <f>VartojimasGamyba!G8464</f>
        <v>1.31</v>
      </c>
      <c r="F8468" s="11"/>
      <c r="G8468" s="7">
        <f t="shared" si="1276"/>
        <v>6.6135555555555552</v>
      </c>
      <c r="H8468" s="7">
        <v>0</v>
      </c>
      <c r="I8468" s="7">
        <v>5.7777777777777706E-2</v>
      </c>
      <c r="J8468" s="7">
        <v>0</v>
      </c>
      <c r="L8468" s="7">
        <f>VartojimasGamyba!H8464</f>
        <v>1.258</v>
      </c>
      <c r="M8468" s="15">
        <f t="shared" si="1277"/>
        <v>0</v>
      </c>
      <c r="N8468" s="7">
        <f t="shared" si="1278"/>
        <v>0</v>
      </c>
      <c r="O8468" s="7">
        <f t="shared" si="1279"/>
        <v>0</v>
      </c>
      <c r="R8468" s="7"/>
      <c r="S8468" s="47">
        <f t="shared" si="1280"/>
        <v>0</v>
      </c>
      <c r="T8468" s="47">
        <f t="shared" si="1281"/>
        <v>0</v>
      </c>
      <c r="U8468" s="47">
        <f t="shared" si="1282"/>
        <v>132.89000000000001</v>
      </c>
      <c r="V8468" s="47">
        <f t="shared" si="1283"/>
        <v>21.020000000000003</v>
      </c>
      <c r="W8468" s="11"/>
    </row>
    <row r="8469" spans="1:23" x14ac:dyDescent="0.45">
      <c r="A8469" t="s">
        <v>8474</v>
      </c>
      <c r="B8469">
        <v>16.86</v>
      </c>
      <c r="D8469" s="9" t="str">
        <f>VartojimasGamyba!J8465</f>
        <v>2024-08-18-15</v>
      </c>
      <c r="E8469" s="8">
        <f>VartojimasGamyba!G8465</f>
        <v>0.11700000000000001</v>
      </c>
      <c r="F8469" s="11"/>
      <c r="G8469" s="7">
        <f t="shared" si="1276"/>
        <v>6.905555555555555</v>
      </c>
      <c r="H8469" s="7">
        <v>0.29199999999999998</v>
      </c>
      <c r="I8469" s="7">
        <v>0</v>
      </c>
      <c r="J8469" s="7">
        <v>0</v>
      </c>
      <c r="L8469" s="7">
        <f>VartojimasGamyba!H8465</f>
        <v>0.40899999999999997</v>
      </c>
      <c r="M8469" s="15">
        <f t="shared" si="1277"/>
        <v>0</v>
      </c>
      <c r="N8469" s="7">
        <f t="shared" si="1278"/>
        <v>0</v>
      </c>
      <c r="O8469" s="7">
        <f t="shared" si="1279"/>
        <v>0</v>
      </c>
      <c r="R8469" s="7"/>
      <c r="S8469" s="47">
        <f t="shared" si="1280"/>
        <v>0.29199999999999998</v>
      </c>
      <c r="T8469" s="47">
        <f t="shared" si="1281"/>
        <v>0.29199999999999998</v>
      </c>
      <c r="U8469" s="47">
        <f t="shared" si="1282"/>
        <v>117.15</v>
      </c>
      <c r="V8469" s="47">
        <f t="shared" si="1283"/>
        <v>5.2799999999999994</v>
      </c>
      <c r="W8469" s="11"/>
    </row>
    <row r="8470" spans="1:23" x14ac:dyDescent="0.45">
      <c r="A8470" t="s">
        <v>8475</v>
      </c>
      <c r="B8470">
        <v>50.05</v>
      </c>
      <c r="D8470" s="9" t="str">
        <f>VartojimasGamyba!J8466</f>
        <v>2024-08-18-16</v>
      </c>
      <c r="E8470" s="8">
        <f>VartojimasGamyba!G8466</f>
        <v>9.2999999999999999E-2</v>
      </c>
      <c r="F8470" s="11"/>
      <c r="G8470" s="7">
        <f t="shared" si="1276"/>
        <v>6.8466666666666658</v>
      </c>
      <c r="H8470" s="7">
        <v>0</v>
      </c>
      <c r="I8470" s="7">
        <v>5.8888888888888886E-2</v>
      </c>
      <c r="J8470" s="7">
        <v>0</v>
      </c>
      <c r="L8470" s="7">
        <f>VartojimasGamyba!H8466</f>
        <v>0.04</v>
      </c>
      <c r="M8470" s="15">
        <f t="shared" si="1277"/>
        <v>0</v>
      </c>
      <c r="N8470" s="7">
        <f t="shared" si="1278"/>
        <v>0</v>
      </c>
      <c r="O8470" s="7">
        <f t="shared" si="1279"/>
        <v>0</v>
      </c>
      <c r="R8470" s="7"/>
      <c r="S8470" s="47">
        <f t="shared" si="1280"/>
        <v>0</v>
      </c>
      <c r="T8470" s="47">
        <f t="shared" si="1281"/>
        <v>0</v>
      </c>
      <c r="U8470" s="47">
        <f t="shared" si="1282"/>
        <v>150.34</v>
      </c>
      <c r="V8470" s="47">
        <f t="shared" si="1283"/>
        <v>38.47</v>
      </c>
      <c r="W8470" s="11"/>
    </row>
    <row r="8471" spans="1:23" x14ac:dyDescent="0.45">
      <c r="A8471" t="s">
        <v>8476</v>
      </c>
      <c r="B8471">
        <v>94</v>
      </c>
      <c r="D8471" s="9" t="str">
        <f>VartojimasGamyba!J8467</f>
        <v>2024-08-18-17</v>
      </c>
      <c r="E8471" s="8">
        <f>VartojimasGamyba!G8467</f>
        <v>0.27300000000000002</v>
      </c>
      <c r="F8471" s="11"/>
      <c r="G8471" s="7">
        <f t="shared" si="1276"/>
        <v>6.5488888888888876</v>
      </c>
      <c r="H8471" s="7">
        <v>0</v>
      </c>
      <c r="I8471" s="7">
        <v>0.29777777777777775</v>
      </c>
      <c r="J8471" s="7">
        <v>0</v>
      </c>
      <c r="L8471" s="7">
        <f>VartojimasGamyba!H8467</f>
        <v>5.0000000000000001E-3</v>
      </c>
      <c r="M8471" s="15">
        <f t="shared" si="1277"/>
        <v>5.9847959921199845E-17</v>
      </c>
      <c r="N8471" s="7">
        <f t="shared" si="1278"/>
        <v>1.162786013308992E-14</v>
      </c>
      <c r="O8471" s="7">
        <f t="shared" si="1279"/>
        <v>1.162786013308992E-14</v>
      </c>
      <c r="R8471" s="7"/>
      <c r="S8471" s="47">
        <f t="shared" si="1280"/>
        <v>5.9847959921199845E-17</v>
      </c>
      <c r="T8471" s="47">
        <f t="shared" si="1281"/>
        <v>0</v>
      </c>
      <c r="U8471" s="47">
        <f t="shared" si="1282"/>
        <v>194.29000000000002</v>
      </c>
      <c r="V8471" s="47">
        <f t="shared" si="1283"/>
        <v>82.42</v>
      </c>
      <c r="W8471" s="11"/>
    </row>
    <row r="8472" spans="1:23" x14ac:dyDescent="0.45">
      <c r="A8472" t="s">
        <v>8477</v>
      </c>
      <c r="B8472">
        <v>102.54</v>
      </c>
      <c r="D8472" s="9" t="str">
        <f>VartojimasGamyba!J8468</f>
        <v>2024-08-18-18</v>
      </c>
      <c r="E8472" s="8">
        <f>VartojimasGamyba!G8468</f>
        <v>0.3</v>
      </c>
      <c r="F8472" s="11"/>
      <c r="G8472" s="7">
        <f t="shared" si="1276"/>
        <v>6.2155555555555546</v>
      </c>
      <c r="H8472" s="7">
        <v>0</v>
      </c>
      <c r="I8472" s="7">
        <v>0.33333333333333331</v>
      </c>
      <c r="J8472" s="7">
        <v>0</v>
      </c>
      <c r="L8472" s="7">
        <f>VartojimasGamyba!H8468</f>
        <v>0</v>
      </c>
      <c r="M8472" s="15">
        <f t="shared" si="1277"/>
        <v>0</v>
      </c>
      <c r="N8472" s="7">
        <f t="shared" si="1278"/>
        <v>0</v>
      </c>
      <c r="O8472" s="7">
        <f t="shared" si="1279"/>
        <v>0</v>
      </c>
      <c r="R8472" s="7"/>
      <c r="S8472" s="47">
        <f t="shared" si="1280"/>
        <v>0</v>
      </c>
      <c r="T8472" s="47">
        <f t="shared" si="1281"/>
        <v>0</v>
      </c>
      <c r="U8472" s="47">
        <f t="shared" si="1282"/>
        <v>202.83</v>
      </c>
      <c r="V8472" s="47">
        <f t="shared" si="1283"/>
        <v>90.960000000000008</v>
      </c>
      <c r="W8472" s="11"/>
    </row>
    <row r="8473" spans="1:23" x14ac:dyDescent="0.45">
      <c r="A8473" t="s">
        <v>8478</v>
      </c>
      <c r="B8473">
        <v>113.93</v>
      </c>
      <c r="D8473" s="9" t="str">
        <f>VartojimasGamyba!J8469</f>
        <v>2024-08-18-19</v>
      </c>
      <c r="E8473" s="8">
        <f>VartojimasGamyba!G8469</f>
        <v>0.27200000000000002</v>
      </c>
      <c r="F8473" s="11"/>
      <c r="G8473" s="7">
        <f t="shared" si="1276"/>
        <v>5.9133333333333322</v>
      </c>
      <c r="H8473" s="7">
        <v>0</v>
      </c>
      <c r="I8473" s="7">
        <v>0.30222222222222228</v>
      </c>
      <c r="J8473" s="7">
        <v>0</v>
      </c>
      <c r="L8473" s="7">
        <f>VartojimasGamyba!H8469</f>
        <v>0</v>
      </c>
      <c r="M8473" s="15">
        <f t="shared" si="1277"/>
        <v>-5.5511151231257827E-17</v>
      </c>
      <c r="N8473" s="7">
        <f t="shared" si="1278"/>
        <v>-1.1891598816760053E-14</v>
      </c>
      <c r="O8473" s="7">
        <f t="shared" si="1279"/>
        <v>-1.1891598816760053E-14</v>
      </c>
      <c r="R8473" s="7"/>
      <c r="S8473" s="47">
        <f t="shared" si="1280"/>
        <v>-5.5511151231257827E-17</v>
      </c>
      <c r="T8473" s="47">
        <f t="shared" si="1281"/>
        <v>0</v>
      </c>
      <c r="U8473" s="47">
        <f t="shared" si="1282"/>
        <v>214.22000000000003</v>
      </c>
      <c r="V8473" s="47">
        <f t="shared" si="1283"/>
        <v>102.35000000000001</v>
      </c>
      <c r="W8473" s="11"/>
    </row>
    <row r="8474" spans="1:23" x14ac:dyDescent="0.45">
      <c r="A8474" t="s">
        <v>8479</v>
      </c>
      <c r="B8474">
        <v>162.36000000000001</v>
      </c>
      <c r="D8474" s="9" t="str">
        <f>VartojimasGamyba!J8470</f>
        <v>2024-08-18-20</v>
      </c>
      <c r="E8474" s="8">
        <f>VartojimasGamyba!G8470</f>
        <v>0.23899999999999999</v>
      </c>
      <c r="F8474" s="11"/>
      <c r="G8474" s="7">
        <f t="shared" si="1276"/>
        <v>5.6477777777777769</v>
      </c>
      <c r="H8474" s="7">
        <v>0</v>
      </c>
      <c r="I8474" s="7">
        <v>0.26555555555555554</v>
      </c>
      <c r="J8474" s="7">
        <v>0</v>
      </c>
      <c r="L8474" s="7">
        <f>VartojimasGamyba!H8470</f>
        <v>0</v>
      </c>
      <c r="M8474" s="15">
        <f t="shared" si="1277"/>
        <v>0</v>
      </c>
      <c r="N8474" s="7">
        <f t="shared" si="1278"/>
        <v>0</v>
      </c>
      <c r="O8474" s="7">
        <f t="shared" si="1279"/>
        <v>0</v>
      </c>
      <c r="P8474" s="7" t="s">
        <v>8873</v>
      </c>
      <c r="R8474" s="7"/>
      <c r="S8474" s="47">
        <f t="shared" si="1280"/>
        <v>0</v>
      </c>
      <c r="T8474" s="47">
        <f t="shared" si="1281"/>
        <v>0</v>
      </c>
      <c r="U8474" s="47">
        <f t="shared" si="1282"/>
        <v>262.65000000000003</v>
      </c>
      <c r="V8474" s="47">
        <f t="shared" si="1283"/>
        <v>150.78</v>
      </c>
      <c r="W8474" s="11"/>
    </row>
    <row r="8475" spans="1:23" x14ac:dyDescent="0.45">
      <c r="A8475" t="s">
        <v>8480</v>
      </c>
      <c r="B8475">
        <v>146.54</v>
      </c>
      <c r="D8475" s="9" t="str">
        <f>VartojimasGamyba!J8471</f>
        <v>2024-08-18-21</v>
      </c>
      <c r="E8475" s="8">
        <f>VartojimasGamyba!G8471</f>
        <v>0.159</v>
      </c>
      <c r="F8475" s="11"/>
      <c r="G8475" s="7">
        <f t="shared" si="1276"/>
        <v>5.4711111111111101</v>
      </c>
      <c r="H8475" s="7">
        <v>0</v>
      </c>
      <c r="I8475" s="7">
        <v>0.17666666666666667</v>
      </c>
      <c r="J8475" s="7">
        <v>0</v>
      </c>
      <c r="L8475" s="7">
        <f>VartojimasGamyba!H8471</f>
        <v>0</v>
      </c>
      <c r="M8475" s="15">
        <f t="shared" si="1277"/>
        <v>0</v>
      </c>
      <c r="N8475" s="7">
        <f t="shared" si="1278"/>
        <v>0</v>
      </c>
      <c r="O8475" s="7">
        <f t="shared" si="1279"/>
        <v>0</v>
      </c>
      <c r="P8475" s="7">
        <f>SUM(N8454:N8477)</f>
        <v>-1580.8472722222223</v>
      </c>
      <c r="R8475" s="7"/>
      <c r="S8475" s="47">
        <f t="shared" si="1280"/>
        <v>0</v>
      </c>
      <c r="T8475" s="47">
        <f t="shared" si="1281"/>
        <v>0</v>
      </c>
      <c r="U8475" s="47">
        <f t="shared" si="1282"/>
        <v>246.82999999999998</v>
      </c>
      <c r="V8475" s="47">
        <f t="shared" si="1283"/>
        <v>134.95999999999998</v>
      </c>
      <c r="W8475" s="11"/>
    </row>
    <row r="8476" spans="1:23" x14ac:dyDescent="0.45">
      <c r="A8476" t="s">
        <v>8481</v>
      </c>
      <c r="B8476">
        <v>122.88</v>
      </c>
      <c r="D8476" s="9" t="str">
        <f>VartojimasGamyba!J8472</f>
        <v>2024-08-18-22</v>
      </c>
      <c r="E8476" s="8">
        <f>VartojimasGamyba!G8472</f>
        <v>0.221</v>
      </c>
      <c r="F8476" s="11"/>
      <c r="G8476" s="7">
        <f t="shared" si="1276"/>
        <v>5.2255555555555544</v>
      </c>
      <c r="H8476" s="7">
        <v>0</v>
      </c>
      <c r="I8476" s="7">
        <v>0.24555555555555558</v>
      </c>
      <c r="J8476" s="7">
        <v>0</v>
      </c>
      <c r="L8476" s="7">
        <f>VartojimasGamyba!H8472</f>
        <v>0</v>
      </c>
      <c r="M8476" s="15">
        <f t="shared" si="1277"/>
        <v>-2.7755575615628914E-17</v>
      </c>
      <c r="N8476" s="7">
        <f t="shared" si="1278"/>
        <v>-6.1942118101399051E-15</v>
      </c>
      <c r="O8476" s="7">
        <f t="shared" si="1279"/>
        <v>-6.1942118101399051E-15</v>
      </c>
      <c r="P8476" s="7" t="s">
        <v>8872</v>
      </c>
      <c r="R8476" s="7"/>
      <c r="S8476" s="47">
        <f t="shared" si="1280"/>
        <v>-2.7755575615628914E-17</v>
      </c>
      <c r="T8476" s="47">
        <f t="shared" si="1281"/>
        <v>0</v>
      </c>
      <c r="U8476" s="47">
        <f t="shared" si="1282"/>
        <v>223.17000000000002</v>
      </c>
      <c r="V8476" s="47">
        <f t="shared" si="1283"/>
        <v>111.3</v>
      </c>
      <c r="W8476" s="11"/>
    </row>
    <row r="8477" spans="1:23" x14ac:dyDescent="0.45">
      <c r="A8477" t="s">
        <v>8482</v>
      </c>
      <c r="B8477">
        <v>121.36</v>
      </c>
      <c r="D8477" s="9" t="str">
        <f>VartojimasGamyba!J8473</f>
        <v>2024-08-18-23</v>
      </c>
      <c r="E8477" s="8">
        <f>VartojimasGamyba!G8473</f>
        <v>0.20300000000000001</v>
      </c>
      <c r="F8477" s="11"/>
      <c r="G8477" s="7">
        <f t="shared" si="1276"/>
        <v>4.9999999999999991</v>
      </c>
      <c r="H8477" s="7">
        <v>0</v>
      </c>
      <c r="I8477" s="7">
        <v>0.22555555555555559</v>
      </c>
      <c r="J8477" s="7">
        <v>0</v>
      </c>
      <c r="L8477" s="7">
        <f>VartojimasGamyba!H8473</f>
        <v>0</v>
      </c>
      <c r="M8477" s="15">
        <f t="shared" si="1277"/>
        <v>-2.7755575615628914E-17</v>
      </c>
      <c r="N8477" s="7">
        <f t="shared" si="1278"/>
        <v>-6.1520233352041488E-15</v>
      </c>
      <c r="O8477" s="7">
        <f t="shared" si="1279"/>
        <v>-6.1520233352041488E-15</v>
      </c>
      <c r="P8477" s="7">
        <f>SUM(O8454:O8477)</f>
        <v>-1.8665963739949996E-13</v>
      </c>
      <c r="Q8477" s="7">
        <f>SUMPRODUCT(B8454:B8477,E8454:E8477)+SUM(E8454:E8477)*$Z$21-SUMPRODUCT(B8454:B8477,L8454:L8477)+SUM(L8454:L8477)*ABS($Z$20)</f>
        <v>-920.92829999999992</v>
      </c>
      <c r="R8477" s="7"/>
      <c r="S8477" s="47">
        <f t="shared" si="1280"/>
        <v>-2.7755575615628914E-17</v>
      </c>
      <c r="T8477" s="47">
        <f t="shared" si="1281"/>
        <v>0</v>
      </c>
      <c r="U8477" s="47">
        <f t="shared" si="1282"/>
        <v>221.65</v>
      </c>
      <c r="V8477" s="47">
        <f t="shared" si="1283"/>
        <v>109.78</v>
      </c>
      <c r="W8477" s="11">
        <f>IF(P8477&lt;&gt;Q8477,1,0)</f>
        <v>1</v>
      </c>
    </row>
    <row r="8478" spans="1:23" x14ac:dyDescent="0.45">
      <c r="A8478" t="s">
        <v>8483</v>
      </c>
      <c r="B8478">
        <v>109.04</v>
      </c>
      <c r="D8478" s="1" t="str">
        <f>VartojimasGamyba!J8474</f>
        <v>2024-08-19-00</v>
      </c>
      <c r="E8478" s="7">
        <f>VartojimasGamyba!G8474</f>
        <v>0.10299999999999999</v>
      </c>
      <c r="F8478" s="11"/>
      <c r="G8478" s="12">
        <f>G8477+H8478-I8478</f>
        <v>4.8855555555555545</v>
      </c>
      <c r="H8478" s="12">
        <v>0</v>
      </c>
      <c r="I8478" s="12">
        <v>0.11444444444444445</v>
      </c>
      <c r="J8478" s="12">
        <v>0</v>
      </c>
      <c r="K8478" s="12"/>
      <c r="L8478" s="12">
        <f>VartojimasGamyba!H8474</f>
        <v>0</v>
      </c>
      <c r="M8478" s="19">
        <f t="shared" si="1277"/>
        <v>-1.3877787807814457E-17</v>
      </c>
      <c r="N8478" s="7">
        <f t="shared" si="1278"/>
        <v>-2.9050373218098004E-15</v>
      </c>
      <c r="O8478" s="7">
        <f t="shared" si="1279"/>
        <v>-2.9050373218098004E-15</v>
      </c>
      <c r="R8478" s="20" t="s">
        <v>8783</v>
      </c>
      <c r="S8478" s="47">
        <f t="shared" si="1280"/>
        <v>-1.3877787807814457E-17</v>
      </c>
      <c r="T8478" s="47">
        <f t="shared" si="1281"/>
        <v>0</v>
      </c>
      <c r="U8478" s="47">
        <f t="shared" si="1282"/>
        <v>209.33</v>
      </c>
      <c r="V8478" s="47">
        <f t="shared" si="1283"/>
        <v>97.460000000000008</v>
      </c>
      <c r="W8478" s="11"/>
    </row>
    <row r="8479" spans="1:23" x14ac:dyDescent="0.45">
      <c r="A8479" t="s">
        <v>8484</v>
      </c>
      <c r="B8479">
        <v>106.69</v>
      </c>
      <c r="D8479" s="1" t="str">
        <f>VartojimasGamyba!J8475</f>
        <v>2024-08-19-01</v>
      </c>
      <c r="E8479" s="7">
        <f>VartojimasGamyba!G8475</f>
        <v>0.28699999999999998</v>
      </c>
      <c r="F8479" s="11"/>
      <c r="G8479" s="12">
        <f t="shared" ref="G8479:G8501" si="1284">G8478+H8479-I8479</f>
        <v>4.5666666666666655</v>
      </c>
      <c r="H8479" s="12">
        <v>0</v>
      </c>
      <c r="I8479" s="12">
        <v>0.31888888888888889</v>
      </c>
      <c r="J8479" s="12">
        <v>0</v>
      </c>
      <c r="K8479" s="12"/>
      <c r="L8479" s="12">
        <f>VartojimasGamyba!H8475</f>
        <v>0</v>
      </c>
      <c r="M8479" s="19">
        <f t="shared" si="1277"/>
        <v>-5.5511151231257827E-17</v>
      </c>
      <c r="N8479" s="7">
        <f t="shared" si="1278"/>
        <v>-1.1489698081845746E-14</v>
      </c>
      <c r="O8479" s="7">
        <f t="shared" si="1279"/>
        <v>-1.1489698081845746E-14</v>
      </c>
      <c r="R8479" s="7"/>
      <c r="S8479" s="47">
        <f t="shared" si="1280"/>
        <v>-5.5511151231257827E-17</v>
      </c>
      <c r="T8479" s="47">
        <f t="shared" si="1281"/>
        <v>0</v>
      </c>
      <c r="U8479" s="47">
        <f t="shared" si="1282"/>
        <v>206.98000000000002</v>
      </c>
      <c r="V8479" s="47">
        <f t="shared" si="1283"/>
        <v>95.11</v>
      </c>
      <c r="W8479" s="11"/>
    </row>
    <row r="8480" spans="1:23" x14ac:dyDescent="0.45">
      <c r="A8480" t="s">
        <v>8485</v>
      </c>
      <c r="B8480">
        <v>96.93</v>
      </c>
      <c r="D8480" s="1" t="str">
        <f>VartojimasGamyba!J8476</f>
        <v>2024-08-19-02</v>
      </c>
      <c r="E8480" s="7">
        <f>VartojimasGamyba!G8476</f>
        <v>0.34699999999999998</v>
      </c>
      <c r="F8480" s="11"/>
      <c r="G8480" s="12">
        <f t="shared" si="1284"/>
        <v>4.1811111111111101</v>
      </c>
      <c r="H8480" s="12">
        <v>0</v>
      </c>
      <c r="I8480" s="12">
        <v>0.38555555555555554</v>
      </c>
      <c r="J8480" s="12">
        <v>0</v>
      </c>
      <c r="K8480" s="12"/>
      <c r="L8480" s="12">
        <f>VartojimasGamyba!H8476</f>
        <v>0</v>
      </c>
      <c r="M8480" s="19">
        <f t="shared" si="1277"/>
        <v>0</v>
      </c>
      <c r="N8480" s="7">
        <f t="shared" si="1278"/>
        <v>0</v>
      </c>
      <c r="O8480" s="7">
        <f t="shared" si="1279"/>
        <v>0</v>
      </c>
      <c r="R8480" s="7"/>
      <c r="S8480" s="47">
        <f t="shared" si="1280"/>
        <v>0</v>
      </c>
      <c r="T8480" s="47">
        <f t="shared" si="1281"/>
        <v>0</v>
      </c>
      <c r="U8480" s="47">
        <f t="shared" si="1282"/>
        <v>197.22000000000003</v>
      </c>
      <c r="V8480" s="47">
        <f t="shared" si="1283"/>
        <v>85.350000000000009</v>
      </c>
      <c r="W8480" s="11"/>
    </row>
    <row r="8481" spans="1:23" x14ac:dyDescent="0.45">
      <c r="A8481" t="s">
        <v>8486</v>
      </c>
      <c r="B8481">
        <v>90.89</v>
      </c>
      <c r="D8481" s="1" t="str">
        <f>VartojimasGamyba!J8477</f>
        <v>2024-08-19-03</v>
      </c>
      <c r="E8481" s="7">
        <f>VartojimasGamyba!G8477</f>
        <v>9.0999999999999998E-2</v>
      </c>
      <c r="F8481" s="11"/>
      <c r="G8481" s="12">
        <f t="shared" si="1284"/>
        <v>4.0833333333333321</v>
      </c>
      <c r="H8481" s="12">
        <v>0</v>
      </c>
      <c r="I8481" s="12">
        <v>9.7777777777777755E-2</v>
      </c>
      <c r="J8481" s="12">
        <v>0</v>
      </c>
      <c r="K8481" s="12"/>
      <c r="L8481" s="12">
        <f>VartojimasGamyba!H8477</f>
        <v>3.0000000000000001E-3</v>
      </c>
      <c r="M8481" s="19">
        <f t="shared" si="1277"/>
        <v>1.6479873021779667E-17</v>
      </c>
      <c r="N8481" s="7">
        <f t="shared" si="1278"/>
        <v>3.1506221243038369E-15</v>
      </c>
      <c r="O8481" s="7">
        <f t="shared" si="1279"/>
        <v>3.1506221243038369E-15</v>
      </c>
      <c r="R8481" s="7"/>
      <c r="S8481" s="47">
        <f t="shared" si="1280"/>
        <v>1.6479873021779667E-17</v>
      </c>
      <c r="T8481" s="47">
        <f t="shared" si="1281"/>
        <v>0</v>
      </c>
      <c r="U8481" s="47">
        <f t="shared" si="1282"/>
        <v>191.18</v>
      </c>
      <c r="V8481" s="47">
        <f t="shared" si="1283"/>
        <v>79.31</v>
      </c>
      <c r="W8481" s="11"/>
    </row>
    <row r="8482" spans="1:23" x14ac:dyDescent="0.45">
      <c r="A8482" t="s">
        <v>8487</v>
      </c>
      <c r="B8482">
        <v>85.05</v>
      </c>
      <c r="D8482" s="1" t="str">
        <f>VartojimasGamyba!J8478</f>
        <v>2024-08-19-04</v>
      </c>
      <c r="E8482" s="7">
        <f>VartojimasGamyba!G8478</f>
        <v>0.20699999999999999</v>
      </c>
      <c r="F8482" s="11"/>
      <c r="G8482" s="12">
        <f t="shared" si="1284"/>
        <v>3.9155555555555543</v>
      </c>
      <c r="H8482" s="12">
        <v>0</v>
      </c>
      <c r="I8482" s="12">
        <v>0.16777777777777778</v>
      </c>
      <c r="J8482" s="12">
        <v>0</v>
      </c>
      <c r="K8482" s="12"/>
      <c r="L8482" s="12">
        <f>VartojimasGamyba!H8478</f>
        <v>5.6000000000000001E-2</v>
      </c>
      <c r="M8482" s="19">
        <f t="shared" si="1277"/>
        <v>0</v>
      </c>
      <c r="N8482" s="7">
        <f t="shared" si="1278"/>
        <v>0</v>
      </c>
      <c r="O8482" s="7">
        <f t="shared" si="1279"/>
        <v>0</v>
      </c>
      <c r="R8482" s="7"/>
      <c r="S8482" s="47">
        <f t="shared" si="1280"/>
        <v>0</v>
      </c>
      <c r="T8482" s="47">
        <f t="shared" si="1281"/>
        <v>0</v>
      </c>
      <c r="U8482" s="47">
        <f t="shared" si="1282"/>
        <v>185.34</v>
      </c>
      <c r="V8482" s="47">
        <f t="shared" si="1283"/>
        <v>73.47</v>
      </c>
      <c r="W8482" s="11"/>
    </row>
    <row r="8483" spans="1:23" x14ac:dyDescent="0.45">
      <c r="A8483" t="s">
        <v>8488</v>
      </c>
      <c r="B8483">
        <v>86.03</v>
      </c>
      <c r="D8483" s="1" t="str">
        <f>VartojimasGamyba!J8479</f>
        <v>2024-08-19-05</v>
      </c>
      <c r="E8483" s="7">
        <f>VartojimasGamyba!G8479</f>
        <v>1.2999999999999999E-2</v>
      </c>
      <c r="F8483" s="11"/>
      <c r="G8483" s="12">
        <f t="shared" si="1284"/>
        <v>4.2385555555555543</v>
      </c>
      <c r="H8483" s="12">
        <v>0.32300000000000006</v>
      </c>
      <c r="I8483" s="12">
        <v>0</v>
      </c>
      <c r="J8483" s="12">
        <v>0</v>
      </c>
      <c r="K8483" s="12"/>
      <c r="L8483" s="12">
        <f>VartojimasGamyba!H8479</f>
        <v>0.33600000000000002</v>
      </c>
      <c r="M8483" s="19">
        <f t="shared" si="1277"/>
        <v>0</v>
      </c>
      <c r="N8483" s="7">
        <f t="shared" si="1278"/>
        <v>0</v>
      </c>
      <c r="O8483" s="7">
        <f t="shared" si="1279"/>
        <v>0</v>
      </c>
      <c r="R8483" s="7"/>
      <c r="S8483" s="47">
        <f t="shared" si="1280"/>
        <v>0.32300000000000001</v>
      </c>
      <c r="T8483" s="47">
        <f t="shared" si="1281"/>
        <v>0.32300000000000001</v>
      </c>
      <c r="U8483" s="47">
        <f t="shared" si="1282"/>
        <v>186.32</v>
      </c>
      <c r="V8483" s="47">
        <f t="shared" si="1283"/>
        <v>74.45</v>
      </c>
      <c r="W8483" s="11"/>
    </row>
    <row r="8484" spans="1:23" x14ac:dyDescent="0.45">
      <c r="A8484" t="s">
        <v>8489</v>
      </c>
      <c r="B8484">
        <v>92.48</v>
      </c>
      <c r="D8484" s="1" t="str">
        <f>VartojimasGamyba!J8480</f>
        <v>2024-08-19-06</v>
      </c>
      <c r="E8484" s="7">
        <f>VartojimasGamyba!G8480</f>
        <v>0</v>
      </c>
      <c r="F8484" s="11"/>
      <c r="G8484" s="12">
        <f t="shared" si="1284"/>
        <v>5.1455555555555552</v>
      </c>
      <c r="H8484" s="12">
        <v>0.90700000000000092</v>
      </c>
      <c r="I8484" s="12">
        <v>0</v>
      </c>
      <c r="J8484" s="12">
        <v>0</v>
      </c>
      <c r="K8484" s="12"/>
      <c r="L8484" s="12">
        <f>VartojimasGamyba!H8480</f>
        <v>0.90700000000000003</v>
      </c>
      <c r="M8484" s="19">
        <f t="shared" si="1277"/>
        <v>8.8817841970012523E-16</v>
      </c>
      <c r="N8484" s="7">
        <f t="shared" si="1278"/>
        <v>1.7121415396559315E-13</v>
      </c>
      <c r="O8484" s="7">
        <f t="shared" si="1279"/>
        <v>1.7121415396559315E-13</v>
      </c>
      <c r="R8484" s="7"/>
      <c r="S8484" s="47">
        <f t="shared" si="1280"/>
        <v>0.90700000000000092</v>
      </c>
      <c r="T8484" s="47">
        <f t="shared" si="1281"/>
        <v>0.90700000000000003</v>
      </c>
      <c r="U8484" s="47">
        <f t="shared" si="1282"/>
        <v>192.77</v>
      </c>
      <c r="V8484" s="47">
        <f t="shared" si="1283"/>
        <v>80.900000000000006</v>
      </c>
      <c r="W8484" s="11"/>
    </row>
    <row r="8485" spans="1:23" x14ac:dyDescent="0.45">
      <c r="A8485" t="s">
        <v>8490</v>
      </c>
      <c r="B8485">
        <v>131.27000000000001</v>
      </c>
      <c r="D8485" s="1" t="str">
        <f>VartojimasGamyba!J8481</f>
        <v>2024-08-19-07</v>
      </c>
      <c r="E8485" s="7">
        <f>VartojimasGamyba!G8481</f>
        <v>0</v>
      </c>
      <c r="F8485" s="11"/>
      <c r="G8485" s="12">
        <f t="shared" si="1284"/>
        <v>6.477555555555556</v>
      </c>
      <c r="H8485" s="12">
        <v>1.3320000000000005</v>
      </c>
      <c r="I8485" s="12">
        <v>0</v>
      </c>
      <c r="J8485" s="12">
        <v>0</v>
      </c>
      <c r="K8485" s="12"/>
      <c r="L8485" s="12">
        <f>VartojimasGamyba!H8481</f>
        <v>1.3320000000000001</v>
      </c>
      <c r="M8485" s="19">
        <f t="shared" si="1277"/>
        <v>0</v>
      </c>
      <c r="N8485" s="7">
        <f t="shared" si="1278"/>
        <v>0</v>
      </c>
      <c r="O8485" s="7">
        <f t="shared" si="1279"/>
        <v>0</v>
      </c>
      <c r="R8485" s="7"/>
      <c r="S8485" s="47">
        <f t="shared" si="1280"/>
        <v>1.3320000000000001</v>
      </c>
      <c r="T8485" s="47">
        <f t="shared" si="1281"/>
        <v>1.3320000000000001</v>
      </c>
      <c r="U8485" s="47">
        <f t="shared" si="1282"/>
        <v>231.56</v>
      </c>
      <c r="V8485" s="47">
        <f t="shared" si="1283"/>
        <v>119.69000000000001</v>
      </c>
      <c r="W8485" s="11"/>
    </row>
    <row r="8486" spans="1:23" x14ac:dyDescent="0.45">
      <c r="A8486" t="s">
        <v>8491</v>
      </c>
      <c r="B8486">
        <v>154.13</v>
      </c>
      <c r="D8486" s="1" t="str">
        <f>VartojimasGamyba!J8482</f>
        <v>2024-08-19-08</v>
      </c>
      <c r="E8486" s="7">
        <f>VartojimasGamyba!G8482</f>
        <v>0</v>
      </c>
      <c r="F8486" s="11"/>
      <c r="G8486" s="12">
        <f t="shared" si="1284"/>
        <v>6.9986666666666668</v>
      </c>
      <c r="H8486" s="12">
        <v>0.52111111111111086</v>
      </c>
      <c r="I8486" s="12">
        <v>0</v>
      </c>
      <c r="J8486" s="12">
        <v>2.0508888888888892</v>
      </c>
      <c r="K8486" s="12"/>
      <c r="L8486" s="12">
        <f>VartojimasGamyba!H8482</f>
        <v>2.5720000000000001</v>
      </c>
      <c r="M8486" s="19">
        <f t="shared" si="1277"/>
        <v>0</v>
      </c>
      <c r="N8486" s="7">
        <f t="shared" si="1278"/>
        <v>-292.35421111111111</v>
      </c>
      <c r="O8486" s="7">
        <f t="shared" si="1279"/>
        <v>0</v>
      </c>
      <c r="R8486" s="7"/>
      <c r="S8486" s="47">
        <f t="shared" si="1280"/>
        <v>2.5720000000000001</v>
      </c>
      <c r="T8486" s="47">
        <f t="shared" si="1281"/>
        <v>2.5720000000000001</v>
      </c>
      <c r="U8486" s="47">
        <f t="shared" si="1282"/>
        <v>254.42000000000002</v>
      </c>
      <c r="V8486" s="47">
        <f t="shared" si="1283"/>
        <v>142.54999999999998</v>
      </c>
      <c r="W8486" s="11"/>
    </row>
    <row r="8487" spans="1:23" x14ac:dyDescent="0.45">
      <c r="A8487" t="s">
        <v>8492</v>
      </c>
      <c r="B8487">
        <v>155.71</v>
      </c>
      <c r="D8487" s="1" t="str">
        <f>VartojimasGamyba!J8483</f>
        <v>2024-08-19-09</v>
      </c>
      <c r="E8487" s="7">
        <f>VartojimasGamyba!G8483</f>
        <v>0</v>
      </c>
      <c r="F8487" s="11"/>
      <c r="G8487" s="12">
        <f t="shared" si="1284"/>
        <v>6.9986666666666668</v>
      </c>
      <c r="H8487" s="12">
        <v>0</v>
      </c>
      <c r="I8487" s="12">
        <v>0</v>
      </c>
      <c r="J8487" s="12">
        <v>3.0830000000000002</v>
      </c>
      <c r="K8487" s="12"/>
      <c r="L8487" s="12">
        <f>VartojimasGamyba!H8483</f>
        <v>3.0830000000000002</v>
      </c>
      <c r="M8487" s="19">
        <f t="shared" si="1277"/>
        <v>0</v>
      </c>
      <c r="N8487" s="7">
        <f t="shared" si="1278"/>
        <v>-444.35279000000003</v>
      </c>
      <c r="O8487" s="7">
        <f t="shared" si="1279"/>
        <v>0</v>
      </c>
      <c r="R8487" s="7"/>
      <c r="S8487" s="47">
        <f t="shared" si="1280"/>
        <v>3.0830000000000002</v>
      </c>
      <c r="T8487" s="47">
        <f t="shared" si="1281"/>
        <v>3.0830000000000002</v>
      </c>
      <c r="U8487" s="47">
        <f t="shared" si="1282"/>
        <v>256</v>
      </c>
      <c r="V8487" s="47">
        <f t="shared" si="1283"/>
        <v>144.13</v>
      </c>
      <c r="W8487" s="11"/>
    </row>
    <row r="8488" spans="1:23" x14ac:dyDescent="0.45">
      <c r="A8488" t="s">
        <v>8493</v>
      </c>
      <c r="B8488">
        <v>172.99</v>
      </c>
      <c r="D8488" s="1" t="str">
        <f>VartojimasGamyba!J8484</f>
        <v>2024-08-19-10</v>
      </c>
      <c r="E8488" s="7">
        <f>VartojimasGamyba!G8484</f>
        <v>0</v>
      </c>
      <c r="F8488" s="11"/>
      <c r="G8488" s="12">
        <f t="shared" si="1284"/>
        <v>6.9986666666666668</v>
      </c>
      <c r="H8488" s="12">
        <v>0</v>
      </c>
      <c r="I8488" s="12">
        <v>0</v>
      </c>
      <c r="J8488" s="12">
        <v>2.7210000000000001</v>
      </c>
      <c r="K8488" s="12"/>
      <c r="L8488" s="12">
        <f>VartojimasGamyba!H8484</f>
        <v>2.7210000000000001</v>
      </c>
      <c r="M8488" s="19">
        <f t="shared" si="1277"/>
        <v>0</v>
      </c>
      <c r="N8488" s="7">
        <f t="shared" si="1278"/>
        <v>-439.19661000000002</v>
      </c>
      <c r="O8488" s="7">
        <f t="shared" si="1279"/>
        <v>0</v>
      </c>
      <c r="R8488" s="7"/>
      <c r="S8488" s="47">
        <f t="shared" si="1280"/>
        <v>2.7210000000000001</v>
      </c>
      <c r="T8488" s="47">
        <f t="shared" si="1281"/>
        <v>2.7210000000000001</v>
      </c>
      <c r="U8488" s="47">
        <f t="shared" si="1282"/>
        <v>273.28000000000003</v>
      </c>
      <c r="V8488" s="47">
        <f t="shared" si="1283"/>
        <v>161.41</v>
      </c>
      <c r="W8488" s="11"/>
    </row>
    <row r="8489" spans="1:23" x14ac:dyDescent="0.45">
      <c r="A8489" t="s">
        <v>8494</v>
      </c>
      <c r="B8489">
        <v>169.79</v>
      </c>
      <c r="D8489" s="1" t="str">
        <f>VartojimasGamyba!J8485</f>
        <v>2024-08-19-11</v>
      </c>
      <c r="E8489" s="7">
        <f>VartojimasGamyba!G8485</f>
        <v>0.372</v>
      </c>
      <c r="F8489" s="11"/>
      <c r="G8489" s="12">
        <f t="shared" si="1284"/>
        <v>6.9986666666666668</v>
      </c>
      <c r="H8489" s="12">
        <v>0</v>
      </c>
      <c r="I8489" s="12">
        <v>0</v>
      </c>
      <c r="J8489" s="12">
        <v>2.29</v>
      </c>
      <c r="K8489" s="12"/>
      <c r="L8489" s="12">
        <f>VartojimasGamyba!H8485</f>
        <v>2.6619999999999999</v>
      </c>
      <c r="M8489" s="19">
        <f t="shared" si="1277"/>
        <v>0</v>
      </c>
      <c r="N8489" s="7">
        <f t="shared" si="1278"/>
        <v>-362.30089999999996</v>
      </c>
      <c r="O8489" s="7">
        <f t="shared" si="1279"/>
        <v>0</v>
      </c>
      <c r="R8489" s="7"/>
      <c r="S8489" s="47">
        <f t="shared" si="1280"/>
        <v>2.29</v>
      </c>
      <c r="T8489" s="47">
        <f t="shared" si="1281"/>
        <v>2.29</v>
      </c>
      <c r="U8489" s="47">
        <f t="shared" si="1282"/>
        <v>270.08</v>
      </c>
      <c r="V8489" s="47">
        <f t="shared" si="1283"/>
        <v>158.20999999999998</v>
      </c>
      <c r="W8489" s="11"/>
    </row>
    <row r="8490" spans="1:23" x14ac:dyDescent="0.45">
      <c r="A8490" t="s">
        <v>8495</v>
      </c>
      <c r="B8490">
        <v>115.91</v>
      </c>
      <c r="D8490" s="1" t="str">
        <f>VartojimasGamyba!J8486</f>
        <v>2024-08-19-12</v>
      </c>
      <c r="E8490" s="7">
        <f>VartojimasGamyba!G8486</f>
        <v>1.3640000000000001</v>
      </c>
      <c r="F8490" s="11"/>
      <c r="G8490" s="12">
        <f t="shared" si="1284"/>
        <v>7.6076666666666668</v>
      </c>
      <c r="H8490" s="12">
        <v>0.6090000000000001</v>
      </c>
      <c r="I8490" s="12">
        <v>0</v>
      </c>
      <c r="J8490" s="12">
        <v>0</v>
      </c>
      <c r="K8490" s="12"/>
      <c r="L8490" s="12">
        <f>VartojimasGamyba!H8486</f>
        <v>1.9730000000000001</v>
      </c>
      <c r="M8490" s="19">
        <f t="shared" si="1277"/>
        <v>0</v>
      </c>
      <c r="N8490" s="7">
        <f t="shared" si="1278"/>
        <v>0</v>
      </c>
      <c r="O8490" s="7">
        <f t="shared" si="1279"/>
        <v>0</v>
      </c>
      <c r="R8490" s="7"/>
      <c r="S8490" s="47">
        <f t="shared" si="1280"/>
        <v>0.60899999999999999</v>
      </c>
      <c r="T8490" s="47">
        <f t="shared" si="1281"/>
        <v>0.60899999999999999</v>
      </c>
      <c r="U8490" s="47">
        <f t="shared" si="1282"/>
        <v>216.2</v>
      </c>
      <c r="V8490" s="47">
        <f t="shared" si="1283"/>
        <v>104.33</v>
      </c>
      <c r="W8490" s="11"/>
    </row>
    <row r="8491" spans="1:23" x14ac:dyDescent="0.45">
      <c r="A8491" t="s">
        <v>8496</v>
      </c>
      <c r="B8491">
        <v>88.9</v>
      </c>
      <c r="D8491" s="1" t="str">
        <f>VartojimasGamyba!J8487</f>
        <v>2024-08-19-13</v>
      </c>
      <c r="E8491" s="7">
        <f>VartojimasGamyba!G8487</f>
        <v>0.34100000000000003</v>
      </c>
      <c r="F8491" s="11"/>
      <c r="G8491" s="12">
        <f t="shared" si="1284"/>
        <v>9.6816666666666666</v>
      </c>
      <c r="H8491" s="12">
        <v>2.0740000000000003</v>
      </c>
      <c r="I8491" s="12">
        <v>0</v>
      </c>
      <c r="J8491" s="12">
        <v>0</v>
      </c>
      <c r="K8491" s="12"/>
      <c r="L8491" s="12">
        <f>VartojimasGamyba!H8487</f>
        <v>2.415</v>
      </c>
      <c r="M8491" s="19">
        <f t="shared" si="1277"/>
        <v>0</v>
      </c>
      <c r="N8491" s="7">
        <f t="shared" si="1278"/>
        <v>0</v>
      </c>
      <c r="O8491" s="7">
        <f t="shared" si="1279"/>
        <v>0</v>
      </c>
      <c r="R8491" s="7"/>
      <c r="S8491" s="47">
        <f t="shared" si="1280"/>
        <v>2.0739999999999998</v>
      </c>
      <c r="T8491" s="47">
        <f t="shared" si="1281"/>
        <v>2.0739999999999998</v>
      </c>
      <c r="U8491" s="47">
        <f t="shared" si="1282"/>
        <v>189.19</v>
      </c>
      <c r="V8491" s="47">
        <f t="shared" si="1283"/>
        <v>77.320000000000007</v>
      </c>
      <c r="W8491" s="11"/>
    </row>
    <row r="8492" spans="1:23" x14ac:dyDescent="0.45">
      <c r="A8492" t="s">
        <v>8497</v>
      </c>
      <c r="B8492">
        <v>80.650000000000006</v>
      </c>
      <c r="D8492" s="1" t="str">
        <f>VartojimasGamyba!J8488</f>
        <v>2024-08-19-14</v>
      </c>
      <c r="E8492" s="7">
        <f>VartojimasGamyba!G8488</f>
        <v>0</v>
      </c>
      <c r="F8492" s="11"/>
      <c r="G8492" s="12">
        <f t="shared" si="1284"/>
        <v>11.186666666666667</v>
      </c>
      <c r="H8492" s="12">
        <v>1.5049999999999999</v>
      </c>
      <c r="I8492" s="12">
        <v>0</v>
      </c>
      <c r="J8492" s="12">
        <v>0</v>
      </c>
      <c r="K8492" s="12"/>
      <c r="L8492" s="12">
        <f>VartojimasGamyba!H8488</f>
        <v>1.5049999999999999</v>
      </c>
      <c r="M8492" s="19">
        <f t="shared" si="1277"/>
        <v>0</v>
      </c>
      <c r="N8492" s="7">
        <f t="shared" si="1278"/>
        <v>0</v>
      </c>
      <c r="O8492" s="7">
        <f t="shared" si="1279"/>
        <v>0</v>
      </c>
      <c r="R8492" s="7"/>
      <c r="S8492" s="47">
        <f t="shared" si="1280"/>
        <v>1.5049999999999999</v>
      </c>
      <c r="T8492" s="47">
        <f t="shared" si="1281"/>
        <v>1.5049999999999999</v>
      </c>
      <c r="U8492" s="47">
        <f t="shared" si="1282"/>
        <v>180.94</v>
      </c>
      <c r="V8492" s="47">
        <f t="shared" si="1283"/>
        <v>69.070000000000007</v>
      </c>
      <c r="W8492" s="11"/>
    </row>
    <row r="8493" spans="1:23" x14ac:dyDescent="0.45">
      <c r="A8493" t="s">
        <v>8498</v>
      </c>
      <c r="B8493">
        <v>81.8</v>
      </c>
      <c r="D8493" s="1" t="str">
        <f>VartojimasGamyba!J8489</f>
        <v>2024-08-19-15</v>
      </c>
      <c r="E8493" s="7">
        <f>VartojimasGamyba!G8489</f>
        <v>0.56000000000000005</v>
      </c>
      <c r="F8493" s="11"/>
      <c r="G8493" s="12">
        <f t="shared" si="1284"/>
        <v>11.526666666666667</v>
      </c>
      <c r="H8493" s="12">
        <v>0.33999999999999997</v>
      </c>
      <c r="I8493" s="12">
        <v>0</v>
      </c>
      <c r="J8493" s="12">
        <v>0</v>
      </c>
      <c r="K8493" s="12"/>
      <c r="L8493" s="12">
        <f>VartojimasGamyba!H8489</f>
        <v>0.9</v>
      </c>
      <c r="M8493" s="19">
        <f t="shared" si="1277"/>
        <v>0</v>
      </c>
      <c r="N8493" s="7">
        <f t="shared" si="1278"/>
        <v>0</v>
      </c>
      <c r="O8493" s="7">
        <f t="shared" si="1279"/>
        <v>0</v>
      </c>
      <c r="R8493" s="7"/>
      <c r="S8493" s="47">
        <f t="shared" si="1280"/>
        <v>0.33999999999999997</v>
      </c>
      <c r="T8493" s="47">
        <f t="shared" si="1281"/>
        <v>0.33999999999999997</v>
      </c>
      <c r="U8493" s="47">
        <f t="shared" si="1282"/>
        <v>182.09</v>
      </c>
      <c r="V8493" s="47">
        <f t="shared" si="1283"/>
        <v>70.22</v>
      </c>
      <c r="W8493" s="11"/>
    </row>
    <row r="8494" spans="1:23" x14ac:dyDescent="0.45">
      <c r="A8494" t="s">
        <v>8499</v>
      </c>
      <c r="B8494">
        <v>93.64</v>
      </c>
      <c r="D8494" s="1" t="str">
        <f>VartojimasGamyba!J8490</f>
        <v>2024-08-19-16</v>
      </c>
      <c r="E8494" s="7">
        <f>VartojimasGamyba!G8490</f>
        <v>1.899</v>
      </c>
      <c r="F8494" s="11"/>
      <c r="G8494" s="12">
        <f t="shared" si="1284"/>
        <v>9.48</v>
      </c>
      <c r="H8494" s="12">
        <v>0</v>
      </c>
      <c r="I8494" s="12">
        <v>2.0466666666666669</v>
      </c>
      <c r="J8494" s="12">
        <v>0</v>
      </c>
      <c r="K8494" s="12"/>
      <c r="L8494" s="12">
        <f>VartojimasGamyba!H8490</f>
        <v>5.7000000000000002E-2</v>
      </c>
      <c r="M8494" s="19">
        <f t="shared" si="1277"/>
        <v>-2.8449465006019636E-16</v>
      </c>
      <c r="N8494" s="7">
        <f t="shared" si="1278"/>
        <v>-5.5172047486173882E-14</v>
      </c>
      <c r="O8494" s="7">
        <f t="shared" si="1279"/>
        <v>-5.5172047486173882E-14</v>
      </c>
      <c r="R8494" s="7"/>
      <c r="S8494" s="47">
        <f t="shared" si="1280"/>
        <v>-2.8449465006019636E-16</v>
      </c>
      <c r="T8494" s="47">
        <f t="shared" si="1281"/>
        <v>0</v>
      </c>
      <c r="U8494" s="47">
        <f t="shared" si="1282"/>
        <v>193.93</v>
      </c>
      <c r="V8494" s="47">
        <f t="shared" si="1283"/>
        <v>82.06</v>
      </c>
      <c r="W8494" s="11"/>
    </row>
    <row r="8495" spans="1:23" x14ac:dyDescent="0.45">
      <c r="A8495" t="s">
        <v>8500</v>
      </c>
      <c r="B8495">
        <v>122.9</v>
      </c>
      <c r="D8495" s="1" t="str">
        <f>VartojimasGamyba!J8491</f>
        <v>2024-08-19-17</v>
      </c>
      <c r="E8495" s="7">
        <f>VartojimasGamyba!G8491</f>
        <v>1.9390000000000001</v>
      </c>
      <c r="F8495" s="11"/>
      <c r="G8495" s="12">
        <f t="shared" si="1284"/>
        <v>7.3255555555555558</v>
      </c>
      <c r="H8495" s="12">
        <v>0</v>
      </c>
      <c r="I8495" s="12">
        <v>2.1544444444444446</v>
      </c>
      <c r="J8495" s="12">
        <v>0</v>
      </c>
      <c r="K8495" s="12"/>
      <c r="L8495" s="12">
        <f>VartojimasGamyba!H8491</f>
        <v>0</v>
      </c>
      <c r="M8495" s="19">
        <f t="shared" si="1277"/>
        <v>-2.2204460492503131E-16</v>
      </c>
      <c r="N8495" s="7">
        <f t="shared" si="1278"/>
        <v>-4.9558135373217737E-14</v>
      </c>
      <c r="O8495" s="7">
        <f t="shared" si="1279"/>
        <v>-4.9558135373217737E-14</v>
      </c>
      <c r="R8495" s="7"/>
      <c r="S8495" s="47">
        <f t="shared" si="1280"/>
        <v>-2.2204460492503131E-16</v>
      </c>
      <c r="T8495" s="47">
        <f t="shared" si="1281"/>
        <v>0</v>
      </c>
      <c r="U8495" s="47">
        <f t="shared" si="1282"/>
        <v>223.19</v>
      </c>
      <c r="V8495" s="47">
        <f t="shared" si="1283"/>
        <v>111.32000000000001</v>
      </c>
      <c r="W8495" s="11"/>
    </row>
    <row r="8496" spans="1:23" x14ac:dyDescent="0.45">
      <c r="A8496" t="s">
        <v>8501</v>
      </c>
      <c r="B8496">
        <v>139.82</v>
      </c>
      <c r="D8496" s="1" t="str">
        <f>VartojimasGamyba!J8492</f>
        <v>2024-08-19-18</v>
      </c>
      <c r="E8496" s="7">
        <f>VartojimasGamyba!G8492</f>
        <v>0.90800000000000003</v>
      </c>
      <c r="F8496" s="11"/>
      <c r="G8496" s="12">
        <f t="shared" si="1284"/>
        <v>6.3166666666666664</v>
      </c>
      <c r="H8496" s="12">
        <v>0</v>
      </c>
      <c r="I8496" s="12">
        <v>1.0088888888888889</v>
      </c>
      <c r="J8496" s="12">
        <v>0</v>
      </c>
      <c r="K8496" s="12"/>
      <c r="L8496" s="12">
        <f>VartojimasGamyba!H8492</f>
        <v>0</v>
      </c>
      <c r="M8496" s="19">
        <f t="shared" si="1277"/>
        <v>0</v>
      </c>
      <c r="N8496" s="7">
        <f t="shared" si="1278"/>
        <v>0</v>
      </c>
      <c r="O8496" s="7">
        <f t="shared" si="1279"/>
        <v>0</v>
      </c>
      <c r="R8496" s="7"/>
      <c r="S8496" s="47">
        <f t="shared" si="1280"/>
        <v>0</v>
      </c>
      <c r="T8496" s="47">
        <f t="shared" si="1281"/>
        <v>0</v>
      </c>
      <c r="U8496" s="47">
        <f t="shared" si="1282"/>
        <v>240.11</v>
      </c>
      <c r="V8496" s="47">
        <f t="shared" si="1283"/>
        <v>128.23999999999998</v>
      </c>
      <c r="W8496" s="11"/>
    </row>
    <row r="8497" spans="1:23" x14ac:dyDescent="0.45">
      <c r="A8497" t="s">
        <v>8502</v>
      </c>
      <c r="B8497">
        <v>215.3</v>
      </c>
      <c r="D8497" s="1" t="str">
        <f>VartojimasGamyba!J8493</f>
        <v>2024-08-19-19</v>
      </c>
      <c r="E8497" s="7">
        <f>VartojimasGamyba!G8493</f>
        <v>0.29899999999999999</v>
      </c>
      <c r="F8497" s="11"/>
      <c r="G8497" s="12">
        <f t="shared" si="1284"/>
        <v>5.9844444444444438</v>
      </c>
      <c r="H8497" s="12">
        <v>0</v>
      </c>
      <c r="I8497" s="12">
        <v>0.3322222222222222</v>
      </c>
      <c r="J8497" s="12">
        <v>0</v>
      </c>
      <c r="K8497" s="12"/>
      <c r="L8497" s="12">
        <f>VartojimasGamyba!H8493</f>
        <v>0</v>
      </c>
      <c r="M8497" s="19">
        <f t="shared" si="1277"/>
        <v>0</v>
      </c>
      <c r="N8497" s="7">
        <f t="shared" si="1278"/>
        <v>0</v>
      </c>
      <c r="O8497" s="7">
        <f t="shared" si="1279"/>
        <v>0</v>
      </c>
      <c r="R8497" s="7"/>
      <c r="S8497" s="47">
        <f t="shared" si="1280"/>
        <v>0</v>
      </c>
      <c r="T8497" s="47">
        <f t="shared" si="1281"/>
        <v>0</v>
      </c>
      <c r="U8497" s="47">
        <f t="shared" si="1282"/>
        <v>315.59000000000003</v>
      </c>
      <c r="V8497" s="47">
        <f t="shared" si="1283"/>
        <v>203.72</v>
      </c>
      <c r="W8497" s="11"/>
    </row>
    <row r="8498" spans="1:23" x14ac:dyDescent="0.45">
      <c r="A8498" t="s">
        <v>8503</v>
      </c>
      <c r="B8498">
        <v>250.1</v>
      </c>
      <c r="D8498" s="1" t="str">
        <f>VartojimasGamyba!J8494</f>
        <v>2024-08-19-20</v>
      </c>
      <c r="E8498" s="7">
        <f>VartojimasGamyba!G8494</f>
        <v>0.24</v>
      </c>
      <c r="F8498" s="11"/>
      <c r="G8498" s="12">
        <f t="shared" si="1284"/>
        <v>5.7177777777777772</v>
      </c>
      <c r="H8498" s="12">
        <v>0</v>
      </c>
      <c r="I8498" s="12">
        <v>0.26666666666666666</v>
      </c>
      <c r="J8498" s="12">
        <v>0</v>
      </c>
      <c r="K8498" s="12"/>
      <c r="L8498" s="12">
        <f>VartojimasGamyba!H8494</f>
        <v>0</v>
      </c>
      <c r="M8498" s="19">
        <f t="shared" si="1277"/>
        <v>0</v>
      </c>
      <c r="N8498" s="7">
        <f t="shared" si="1278"/>
        <v>0</v>
      </c>
      <c r="O8498" s="7">
        <f t="shared" si="1279"/>
        <v>0</v>
      </c>
      <c r="P8498" s="7" t="s">
        <v>8873</v>
      </c>
      <c r="R8498" s="7"/>
      <c r="S8498" s="47">
        <f t="shared" si="1280"/>
        <v>0</v>
      </c>
      <c r="T8498" s="47">
        <f t="shared" si="1281"/>
        <v>0</v>
      </c>
      <c r="U8498" s="47">
        <f t="shared" si="1282"/>
        <v>350.39</v>
      </c>
      <c r="V8498" s="47">
        <f t="shared" si="1283"/>
        <v>238.51999999999998</v>
      </c>
      <c r="W8498" s="11"/>
    </row>
    <row r="8499" spans="1:23" x14ac:dyDescent="0.45">
      <c r="A8499" t="s">
        <v>8504</v>
      </c>
      <c r="B8499">
        <v>240.09</v>
      </c>
      <c r="D8499" s="1" t="str">
        <f>VartojimasGamyba!J8495</f>
        <v>2024-08-19-21</v>
      </c>
      <c r="E8499" s="7">
        <f>VartojimasGamyba!G8495</f>
        <v>0.23</v>
      </c>
      <c r="F8499" s="11"/>
      <c r="G8499" s="12">
        <f t="shared" si="1284"/>
        <v>5.4622222222222216</v>
      </c>
      <c r="H8499" s="12">
        <v>0</v>
      </c>
      <c r="I8499" s="12">
        <v>0.25555555555555559</v>
      </c>
      <c r="J8499" s="12">
        <v>0</v>
      </c>
      <c r="K8499" s="12"/>
      <c r="L8499" s="12">
        <f>VartojimasGamyba!H8495</f>
        <v>0</v>
      </c>
      <c r="M8499" s="19">
        <f t="shared" si="1277"/>
        <v>-2.7755575615628914E-17</v>
      </c>
      <c r="N8499" s="7">
        <f t="shared" si="1278"/>
        <v>-9.4474428280477695E-15</v>
      </c>
      <c r="O8499" s="7">
        <f t="shared" si="1279"/>
        <v>-9.4474428280477695E-15</v>
      </c>
      <c r="P8499" s="7">
        <f>SUM(N8478:N8501)</f>
        <v>-1538.2045111111108</v>
      </c>
      <c r="R8499" s="7"/>
      <c r="S8499" s="47">
        <f t="shared" si="1280"/>
        <v>-2.7755575615628914E-17</v>
      </c>
      <c r="T8499" s="47">
        <f t="shared" si="1281"/>
        <v>0</v>
      </c>
      <c r="U8499" s="47">
        <f t="shared" si="1282"/>
        <v>340.38</v>
      </c>
      <c r="V8499" s="47">
        <f t="shared" si="1283"/>
        <v>228.51</v>
      </c>
      <c r="W8499" s="11"/>
    </row>
    <row r="8500" spans="1:23" x14ac:dyDescent="0.45">
      <c r="A8500" t="s">
        <v>8505</v>
      </c>
      <c r="B8500">
        <v>190.67</v>
      </c>
      <c r="D8500" s="1" t="str">
        <f>VartojimasGamyba!J8496</f>
        <v>2024-08-19-22</v>
      </c>
      <c r="E8500" s="7">
        <f>VartojimasGamyba!G8496</f>
        <v>0.23100000000000001</v>
      </c>
      <c r="F8500" s="11"/>
      <c r="G8500" s="12">
        <f t="shared" si="1284"/>
        <v>5.2055555555555548</v>
      </c>
      <c r="H8500" s="12">
        <v>0</v>
      </c>
      <c r="I8500" s="12">
        <v>0.25666666666666671</v>
      </c>
      <c r="J8500" s="12">
        <v>0</v>
      </c>
      <c r="K8500" s="12"/>
      <c r="L8500" s="12">
        <f>VartojimasGamyba!H8496</f>
        <v>0</v>
      </c>
      <c r="M8500" s="19">
        <f t="shared" si="1277"/>
        <v>-2.7755575615628914E-17</v>
      </c>
      <c r="N8500" s="7">
        <f t="shared" si="1278"/>
        <v>-8.0757622811233881E-15</v>
      </c>
      <c r="O8500" s="7">
        <f t="shared" si="1279"/>
        <v>-8.0757622811233881E-15</v>
      </c>
      <c r="P8500" s="7" t="s">
        <v>8872</v>
      </c>
      <c r="R8500" s="7"/>
      <c r="S8500" s="47">
        <f t="shared" si="1280"/>
        <v>-2.7755575615628914E-17</v>
      </c>
      <c r="T8500" s="47">
        <f t="shared" si="1281"/>
        <v>0</v>
      </c>
      <c r="U8500" s="47">
        <f t="shared" si="1282"/>
        <v>290.95999999999998</v>
      </c>
      <c r="V8500" s="47">
        <f t="shared" si="1283"/>
        <v>179.08999999999997</v>
      </c>
      <c r="W8500" s="11"/>
    </row>
    <row r="8501" spans="1:23" x14ac:dyDescent="0.45">
      <c r="A8501" t="s">
        <v>8506</v>
      </c>
      <c r="B8501">
        <v>126.16</v>
      </c>
      <c r="D8501" s="1" t="str">
        <f>VartojimasGamyba!J8497</f>
        <v>2024-08-19-23</v>
      </c>
      <c r="E8501" s="7">
        <f>VartojimasGamyba!G8497</f>
        <v>0.185</v>
      </c>
      <c r="F8501" s="11"/>
      <c r="G8501" s="12">
        <f t="shared" si="1284"/>
        <v>4.9999999999999991</v>
      </c>
      <c r="H8501" s="12">
        <v>0</v>
      </c>
      <c r="I8501" s="12">
        <v>0.20555555555555557</v>
      </c>
      <c r="J8501" s="12">
        <v>0</v>
      </c>
      <c r="K8501" s="12"/>
      <c r="L8501" s="12">
        <f>VartojimasGamyba!H8497</f>
        <v>0</v>
      </c>
      <c r="M8501" s="19">
        <f t="shared" si="1277"/>
        <v>-2.7755575615628914E-17</v>
      </c>
      <c r="N8501" s="7">
        <f t="shared" si="1278"/>
        <v>-6.2852500981591671E-15</v>
      </c>
      <c r="O8501" s="7">
        <f t="shared" si="1279"/>
        <v>-6.2852500981591671E-15</v>
      </c>
      <c r="P8501" s="7">
        <f>SUM(O8478:O8501)</f>
        <v>3.1431402619519497E-14</v>
      </c>
      <c r="Q8501" s="7">
        <f>SUMPRODUCT(B8478:B8501,E8478:E8501)+SUM(E8478:E8501)*$Z$21-SUMPRODUCT(B8478:B8501,L8478:L8501)+SUM(L8478:L8501)*ABS($Z$20)</f>
        <v>-343.56947000000048</v>
      </c>
      <c r="R8501" s="7"/>
      <c r="S8501" s="47">
        <f t="shared" si="1280"/>
        <v>-2.7755575615628914E-17</v>
      </c>
      <c r="T8501" s="47">
        <f t="shared" si="1281"/>
        <v>0</v>
      </c>
      <c r="U8501" s="47">
        <f t="shared" si="1282"/>
        <v>226.45</v>
      </c>
      <c r="V8501" s="47">
        <f t="shared" si="1283"/>
        <v>114.58</v>
      </c>
      <c r="W8501" s="11">
        <f>IF(P8501&lt;&gt;Q8501,1,0)</f>
        <v>1</v>
      </c>
    </row>
    <row r="8502" spans="1:23" x14ac:dyDescent="0.45">
      <c r="A8502" t="s">
        <v>8507</v>
      </c>
      <c r="B8502">
        <v>100.44</v>
      </c>
      <c r="D8502" s="9" t="str">
        <f>VartojimasGamyba!J8498</f>
        <v>2024-08-20-00</v>
      </c>
      <c r="E8502" s="8">
        <f>VartojimasGamyba!G8498</f>
        <v>0.24199999999999999</v>
      </c>
      <c r="F8502" s="11"/>
      <c r="G8502" s="7">
        <f>G8501+H8502-I8502</f>
        <v>4.7311111111111099</v>
      </c>
      <c r="H8502" s="7">
        <v>0</v>
      </c>
      <c r="I8502" s="7">
        <v>0.2688888888888889</v>
      </c>
      <c r="J8502" s="7">
        <v>0</v>
      </c>
      <c r="L8502" s="7">
        <f>VartojimasGamyba!H8498</f>
        <v>0</v>
      </c>
      <c r="M8502" s="15">
        <f t="shared" si="1277"/>
        <v>-2.7755575615628914E-17</v>
      </c>
      <c r="N8502" s="7">
        <f t="shared" si="1278"/>
        <v>-5.5713766933251923E-15</v>
      </c>
      <c r="O8502" s="7">
        <f t="shared" si="1279"/>
        <v>-5.5713766933251923E-15</v>
      </c>
      <c r="R8502" s="20" t="s">
        <v>8783</v>
      </c>
      <c r="S8502" s="47">
        <f t="shared" si="1280"/>
        <v>-2.7755575615628914E-17</v>
      </c>
      <c r="T8502" s="47">
        <f t="shared" si="1281"/>
        <v>0</v>
      </c>
      <c r="U8502" s="47">
        <f t="shared" si="1282"/>
        <v>200.73000000000002</v>
      </c>
      <c r="V8502" s="47">
        <f t="shared" si="1283"/>
        <v>88.86</v>
      </c>
      <c r="W8502" s="11"/>
    </row>
    <row r="8503" spans="1:23" x14ac:dyDescent="0.45">
      <c r="A8503" t="s">
        <v>8508</v>
      </c>
      <c r="B8503">
        <v>106.75</v>
      </c>
      <c r="D8503" s="9" t="str">
        <f>VartojimasGamyba!J8499</f>
        <v>2024-08-20-01</v>
      </c>
      <c r="E8503" s="8">
        <f>VartojimasGamyba!G8499</f>
        <v>0.21199999999999999</v>
      </c>
      <c r="F8503" s="11"/>
      <c r="G8503" s="7">
        <f t="shared" ref="G8503:G8525" si="1285">G8502+H8503-I8503</f>
        <v>4.495555555555554</v>
      </c>
      <c r="H8503" s="7">
        <v>0</v>
      </c>
      <c r="I8503" s="7">
        <v>0.23555555555555555</v>
      </c>
      <c r="J8503" s="7">
        <v>0</v>
      </c>
      <c r="L8503" s="7">
        <f>VartojimasGamyba!H8499</f>
        <v>0</v>
      </c>
      <c r="M8503" s="15">
        <f t="shared" si="1277"/>
        <v>0</v>
      </c>
      <c r="N8503" s="7">
        <f t="shared" si="1278"/>
        <v>0</v>
      </c>
      <c r="O8503" s="7">
        <f t="shared" si="1279"/>
        <v>0</v>
      </c>
      <c r="R8503" s="7"/>
      <c r="S8503" s="47">
        <f t="shared" si="1280"/>
        <v>0</v>
      </c>
      <c r="T8503" s="47">
        <f t="shared" si="1281"/>
        <v>0</v>
      </c>
      <c r="U8503" s="47">
        <f t="shared" si="1282"/>
        <v>207.04000000000002</v>
      </c>
      <c r="V8503" s="47">
        <f t="shared" si="1283"/>
        <v>95.17</v>
      </c>
      <c r="W8503" s="11"/>
    </row>
    <row r="8504" spans="1:23" x14ac:dyDescent="0.45">
      <c r="A8504" t="s">
        <v>8509</v>
      </c>
      <c r="B8504">
        <v>95.89</v>
      </c>
      <c r="D8504" s="9" t="str">
        <f>VartojimasGamyba!J8500</f>
        <v>2024-08-20-02</v>
      </c>
      <c r="E8504" s="8">
        <f>VartojimasGamyba!G8500</f>
        <v>0.19800000000000001</v>
      </c>
      <c r="F8504" s="11"/>
      <c r="G8504" s="7">
        <f t="shared" si="1285"/>
        <v>4.2755555555555542</v>
      </c>
      <c r="H8504" s="7">
        <v>0</v>
      </c>
      <c r="I8504" s="7">
        <v>0.22000000000000003</v>
      </c>
      <c r="J8504" s="7">
        <v>0</v>
      </c>
      <c r="L8504" s="7">
        <f>VartojimasGamyba!H8500</f>
        <v>0</v>
      </c>
      <c r="M8504" s="15">
        <f t="shared" si="1277"/>
        <v>-2.7755575615628914E-17</v>
      </c>
      <c r="N8504" s="7">
        <f t="shared" si="1278"/>
        <v>-5.4450888242740804E-15</v>
      </c>
      <c r="O8504" s="7">
        <f t="shared" si="1279"/>
        <v>-5.4450888242740804E-15</v>
      </c>
      <c r="R8504" s="7"/>
      <c r="S8504" s="47">
        <f t="shared" si="1280"/>
        <v>-2.7755575615628914E-17</v>
      </c>
      <c r="T8504" s="47">
        <f t="shared" si="1281"/>
        <v>0</v>
      </c>
      <c r="U8504" s="47">
        <f t="shared" si="1282"/>
        <v>196.18</v>
      </c>
      <c r="V8504" s="47">
        <f t="shared" si="1283"/>
        <v>84.31</v>
      </c>
      <c r="W8504" s="11"/>
    </row>
    <row r="8505" spans="1:23" x14ac:dyDescent="0.45">
      <c r="A8505" t="s">
        <v>8510</v>
      </c>
      <c r="B8505">
        <v>93.76</v>
      </c>
      <c r="D8505" s="9" t="str">
        <f>VartojimasGamyba!J8501</f>
        <v>2024-08-20-03</v>
      </c>
      <c r="E8505" s="8">
        <f>VartojimasGamyba!G8501</f>
        <v>0.19600000000000001</v>
      </c>
      <c r="F8505" s="11"/>
      <c r="G8505" s="7">
        <f t="shared" si="1285"/>
        <v>4.0622222222222213</v>
      </c>
      <c r="H8505" s="7">
        <v>0</v>
      </c>
      <c r="I8505" s="7">
        <v>0.21333333333333335</v>
      </c>
      <c r="J8505" s="7">
        <v>0</v>
      </c>
      <c r="L8505" s="7">
        <f>VartojimasGamyba!H8501</f>
        <v>4.0000000000000001E-3</v>
      </c>
      <c r="M8505" s="15">
        <f t="shared" si="1277"/>
        <v>0</v>
      </c>
      <c r="N8505" s="7">
        <f t="shared" si="1278"/>
        <v>0</v>
      </c>
      <c r="O8505" s="7">
        <f t="shared" si="1279"/>
        <v>0</v>
      </c>
      <c r="R8505" s="7"/>
      <c r="S8505" s="47">
        <f t="shared" si="1280"/>
        <v>0</v>
      </c>
      <c r="T8505" s="47">
        <f t="shared" si="1281"/>
        <v>0</v>
      </c>
      <c r="U8505" s="47">
        <f t="shared" si="1282"/>
        <v>194.05</v>
      </c>
      <c r="V8505" s="47">
        <f t="shared" si="1283"/>
        <v>82.18</v>
      </c>
      <c r="W8505" s="11"/>
    </row>
    <row r="8506" spans="1:23" x14ac:dyDescent="0.45">
      <c r="A8506" t="s">
        <v>8511</v>
      </c>
      <c r="B8506">
        <v>94.59</v>
      </c>
      <c r="D8506" s="9" t="str">
        <f>VartojimasGamyba!J8502</f>
        <v>2024-08-20-04</v>
      </c>
      <c r="E8506" s="8">
        <f>VartojimasGamyba!G8502</f>
        <v>0.125</v>
      </c>
      <c r="F8506" s="11"/>
      <c r="G8506" s="7">
        <f t="shared" si="1285"/>
        <v>4.0066666666666659</v>
      </c>
      <c r="H8506" s="7">
        <v>0</v>
      </c>
      <c r="I8506" s="7">
        <v>5.5555555555555552E-2</v>
      </c>
      <c r="J8506" s="7">
        <v>0</v>
      </c>
      <c r="L8506" s="7">
        <f>VartojimasGamyba!H8502</f>
        <v>7.4999999999999997E-2</v>
      </c>
      <c r="M8506" s="15">
        <f t="shared" si="1277"/>
        <v>0</v>
      </c>
      <c r="N8506" s="7">
        <f t="shared" si="1278"/>
        <v>0</v>
      </c>
      <c r="O8506" s="7">
        <f t="shared" si="1279"/>
        <v>0</v>
      </c>
      <c r="R8506" s="7"/>
      <c r="S8506" s="47">
        <f t="shared" si="1280"/>
        <v>0</v>
      </c>
      <c r="T8506" s="47">
        <f t="shared" si="1281"/>
        <v>0</v>
      </c>
      <c r="U8506" s="47">
        <f t="shared" si="1282"/>
        <v>194.88</v>
      </c>
      <c r="V8506" s="47">
        <f t="shared" si="1283"/>
        <v>83.01</v>
      </c>
      <c r="W8506" s="11"/>
    </row>
    <row r="8507" spans="1:23" x14ac:dyDescent="0.45">
      <c r="A8507" t="s">
        <v>8512</v>
      </c>
      <c r="B8507">
        <v>97.81</v>
      </c>
      <c r="D8507" s="9" t="str">
        <f>VartojimasGamyba!J8503</f>
        <v>2024-08-20-05</v>
      </c>
      <c r="E8507" s="8">
        <f>VartojimasGamyba!G8503</f>
        <v>0</v>
      </c>
      <c r="F8507" s="11"/>
      <c r="G8507" s="7">
        <f t="shared" si="1285"/>
        <v>4.0066666666666668</v>
      </c>
      <c r="H8507" s="7">
        <v>9.9920072216264089E-16</v>
      </c>
      <c r="I8507" s="7">
        <v>0</v>
      </c>
      <c r="J8507" s="7">
        <v>0.77300000000000002</v>
      </c>
      <c r="L8507" s="7">
        <f>VartojimasGamyba!H8503</f>
        <v>0.77300000000000002</v>
      </c>
      <c r="M8507" s="15">
        <f t="shared" si="1277"/>
        <v>9.9920072216264089E-16</v>
      </c>
      <c r="N8507" s="7">
        <f t="shared" si="1278"/>
        <v>-66.655789999999811</v>
      </c>
      <c r="O8507" s="7">
        <f t="shared" si="1279"/>
        <v>1.9794166306041917E-13</v>
      </c>
      <c r="R8507" s="7"/>
      <c r="S8507" s="47">
        <f t="shared" si="1280"/>
        <v>0.77300000000000102</v>
      </c>
      <c r="T8507" s="47">
        <f t="shared" si="1281"/>
        <v>0.77300000000000002</v>
      </c>
      <c r="U8507" s="47">
        <f t="shared" si="1282"/>
        <v>198.10000000000002</v>
      </c>
      <c r="V8507" s="47">
        <f t="shared" si="1283"/>
        <v>86.23</v>
      </c>
      <c r="W8507" s="11"/>
    </row>
    <row r="8508" spans="1:23" x14ac:dyDescent="0.45">
      <c r="A8508" t="s">
        <v>8513</v>
      </c>
      <c r="B8508">
        <v>114.99</v>
      </c>
      <c r="D8508" s="9" t="str">
        <f>VartojimasGamyba!J8504</f>
        <v>2024-08-20-06</v>
      </c>
      <c r="E8508" s="8">
        <f>VartojimasGamyba!G8504</f>
        <v>0</v>
      </c>
      <c r="F8508" s="11"/>
      <c r="G8508" s="7">
        <f t="shared" si="1285"/>
        <v>4.0066666666666677</v>
      </c>
      <c r="H8508" s="7">
        <v>0</v>
      </c>
      <c r="I8508" s="7">
        <v>-4.4408920985006262E-16</v>
      </c>
      <c r="J8508" s="7">
        <v>1.7889999999999999</v>
      </c>
      <c r="L8508" s="7">
        <f>VartojimasGamyba!H8504</f>
        <v>1.7889999999999999</v>
      </c>
      <c r="M8508" s="15">
        <f t="shared" si="1277"/>
        <v>0</v>
      </c>
      <c r="N8508" s="7">
        <f t="shared" si="1278"/>
        <v>-185.00048999999999</v>
      </c>
      <c r="O8508" s="7">
        <f t="shared" si="1279"/>
        <v>0</v>
      </c>
      <c r="R8508" s="7"/>
      <c r="S8508" s="47">
        <f t="shared" si="1280"/>
        <v>1.7889999999999999</v>
      </c>
      <c r="T8508" s="47">
        <f t="shared" si="1281"/>
        <v>1.7889999999999999</v>
      </c>
      <c r="U8508" s="47">
        <f t="shared" si="1282"/>
        <v>215.28</v>
      </c>
      <c r="V8508" s="47">
        <f t="shared" si="1283"/>
        <v>103.41</v>
      </c>
      <c r="W8508" s="11"/>
    </row>
    <row r="8509" spans="1:23" x14ac:dyDescent="0.45">
      <c r="A8509" t="s">
        <v>8514</v>
      </c>
      <c r="B8509">
        <v>141.78</v>
      </c>
      <c r="D8509" s="9" t="str">
        <f>VartojimasGamyba!J8505</f>
        <v>2024-08-20-07</v>
      </c>
      <c r="E8509" s="8">
        <f>VartojimasGamyba!G8505</f>
        <v>0.315</v>
      </c>
      <c r="F8509" s="11"/>
      <c r="G8509" s="7">
        <f t="shared" si="1285"/>
        <v>4.0066666666666677</v>
      </c>
      <c r="H8509" s="7">
        <v>1.1102230246251565E-16</v>
      </c>
      <c r="I8509" s="7">
        <v>0</v>
      </c>
      <c r="J8509" s="7">
        <v>2.0470000000000002</v>
      </c>
      <c r="L8509" s="7">
        <f>VartojimasGamyba!H8505</f>
        <v>2.3620000000000001</v>
      </c>
      <c r="M8509" s="15">
        <f t="shared" si="1277"/>
        <v>0</v>
      </c>
      <c r="N8509" s="7">
        <f t="shared" si="1278"/>
        <v>-266.51940000000002</v>
      </c>
      <c r="O8509" s="7">
        <f t="shared" si="1279"/>
        <v>0</v>
      </c>
      <c r="R8509" s="7"/>
      <c r="S8509" s="47">
        <f t="shared" si="1280"/>
        <v>2.0470000000000002</v>
      </c>
      <c r="T8509" s="47">
        <f t="shared" si="1281"/>
        <v>2.0470000000000002</v>
      </c>
      <c r="U8509" s="47">
        <f t="shared" si="1282"/>
        <v>242.07</v>
      </c>
      <c r="V8509" s="47">
        <f t="shared" si="1283"/>
        <v>130.19999999999999</v>
      </c>
      <c r="W8509" s="11"/>
    </row>
    <row r="8510" spans="1:23" x14ac:dyDescent="0.45">
      <c r="A8510" t="s">
        <v>8515</v>
      </c>
      <c r="B8510">
        <v>139.02000000000001</v>
      </c>
      <c r="D8510" s="9" t="str">
        <f>VartojimasGamyba!J8506</f>
        <v>2024-08-20-08</v>
      </c>
      <c r="E8510" s="8">
        <f>VartojimasGamyba!G8506</f>
        <v>1.294</v>
      </c>
      <c r="F8510" s="11"/>
      <c r="G8510" s="7">
        <f t="shared" si="1285"/>
        <v>4.0066666666666677</v>
      </c>
      <c r="H8510" s="7">
        <v>0</v>
      </c>
      <c r="I8510" s="7">
        <v>0</v>
      </c>
      <c r="J8510" s="7">
        <v>0.83199999999999985</v>
      </c>
      <c r="L8510" s="7">
        <f>VartojimasGamyba!H8506</f>
        <v>2.1259999999999999</v>
      </c>
      <c r="M8510" s="15">
        <f t="shared" si="1277"/>
        <v>0</v>
      </c>
      <c r="N8510" s="7">
        <f t="shared" si="1278"/>
        <v>-106.03007999999998</v>
      </c>
      <c r="O8510" s="7">
        <f t="shared" si="1279"/>
        <v>0</v>
      </c>
      <c r="R8510" s="7"/>
      <c r="S8510" s="47">
        <f t="shared" si="1280"/>
        <v>0.83199999999999985</v>
      </c>
      <c r="T8510" s="47">
        <f t="shared" si="1281"/>
        <v>0.83199999999999985</v>
      </c>
      <c r="U8510" s="47">
        <f t="shared" si="1282"/>
        <v>239.31</v>
      </c>
      <c r="V8510" s="47">
        <f t="shared" si="1283"/>
        <v>127.44000000000001</v>
      </c>
      <c r="W8510" s="11"/>
    </row>
    <row r="8511" spans="1:23" x14ac:dyDescent="0.45">
      <c r="A8511" t="s">
        <v>8516</v>
      </c>
      <c r="B8511">
        <v>122.66</v>
      </c>
      <c r="D8511" s="9" t="str">
        <f>VartojimasGamyba!J8507</f>
        <v>2024-08-20-09</v>
      </c>
      <c r="E8511" s="8">
        <f>VartojimasGamyba!G8507</f>
        <v>0.54100000000000004</v>
      </c>
      <c r="F8511" s="11"/>
      <c r="G8511" s="7">
        <f t="shared" si="1285"/>
        <v>4.0066666666666677</v>
      </c>
      <c r="H8511" s="7">
        <v>0</v>
      </c>
      <c r="I8511" s="7">
        <v>0</v>
      </c>
      <c r="J8511" s="7">
        <v>2.8250000000000002</v>
      </c>
      <c r="L8511" s="7">
        <f>VartojimasGamyba!H8507</f>
        <v>3.3660000000000001</v>
      </c>
      <c r="M8511" s="15">
        <f t="shared" si="1277"/>
        <v>0</v>
      </c>
      <c r="N8511" s="7">
        <f t="shared" si="1278"/>
        <v>-313.80099999999999</v>
      </c>
      <c r="O8511" s="7">
        <f t="shared" si="1279"/>
        <v>0</v>
      </c>
      <c r="R8511" s="7"/>
      <c r="S8511" s="47">
        <f t="shared" si="1280"/>
        <v>2.8250000000000002</v>
      </c>
      <c r="T8511" s="47">
        <f t="shared" si="1281"/>
        <v>2.8250000000000002</v>
      </c>
      <c r="U8511" s="47">
        <f t="shared" si="1282"/>
        <v>222.95</v>
      </c>
      <c r="V8511" s="47">
        <f t="shared" si="1283"/>
        <v>111.08</v>
      </c>
      <c r="W8511" s="11"/>
    </row>
    <row r="8512" spans="1:23" x14ac:dyDescent="0.45">
      <c r="A8512" t="s">
        <v>8517</v>
      </c>
      <c r="B8512">
        <v>102.6</v>
      </c>
      <c r="D8512" s="9" t="str">
        <f>VartojimasGamyba!J8508</f>
        <v>2024-08-20-10</v>
      </c>
      <c r="E8512" s="8">
        <f>VartojimasGamyba!G8508</f>
        <v>0.64400000000000002</v>
      </c>
      <c r="F8512" s="11"/>
      <c r="G8512" s="7">
        <f t="shared" si="1285"/>
        <v>4.0066666666666677</v>
      </c>
      <c r="H8512" s="7">
        <v>0</v>
      </c>
      <c r="I8512" s="7">
        <v>0</v>
      </c>
      <c r="J8512" s="7">
        <v>1.8849999999999998</v>
      </c>
      <c r="L8512" s="7">
        <f>VartojimasGamyba!H8508</f>
        <v>2.5289999999999999</v>
      </c>
      <c r="M8512" s="15">
        <f t="shared" si="1277"/>
        <v>0</v>
      </c>
      <c r="N8512" s="7">
        <f t="shared" si="1278"/>
        <v>-171.57269999999997</v>
      </c>
      <c r="O8512" s="7">
        <f t="shared" si="1279"/>
        <v>0</v>
      </c>
      <c r="R8512" s="7"/>
      <c r="S8512" s="47">
        <f t="shared" si="1280"/>
        <v>1.8849999999999998</v>
      </c>
      <c r="T8512" s="47">
        <f t="shared" si="1281"/>
        <v>1.8849999999999998</v>
      </c>
      <c r="U8512" s="47">
        <f t="shared" si="1282"/>
        <v>202.89</v>
      </c>
      <c r="V8512" s="47">
        <f t="shared" si="1283"/>
        <v>91.02</v>
      </c>
      <c r="W8512" s="11"/>
    </row>
    <row r="8513" spans="1:23" x14ac:dyDescent="0.45">
      <c r="A8513" t="s">
        <v>8518</v>
      </c>
      <c r="B8513">
        <v>83.89</v>
      </c>
      <c r="D8513" s="9" t="str">
        <f>VartojimasGamyba!J8509</f>
        <v>2024-08-20-11</v>
      </c>
      <c r="E8513" s="8">
        <f>VartojimasGamyba!G8509</f>
        <v>2.1999999999999999E-2</v>
      </c>
      <c r="F8513" s="11"/>
      <c r="G8513" s="7">
        <f t="shared" si="1285"/>
        <v>4.0066666666666677</v>
      </c>
      <c r="H8513" s="7">
        <v>0</v>
      </c>
      <c r="I8513" s="7">
        <v>0</v>
      </c>
      <c r="J8513" s="7">
        <v>3.4390000000000001</v>
      </c>
      <c r="L8513" s="7">
        <f>VartojimasGamyba!H8509</f>
        <v>3.4609999999999999</v>
      </c>
      <c r="M8513" s="15">
        <f t="shared" si="1277"/>
        <v>0</v>
      </c>
      <c r="N8513" s="7">
        <f t="shared" si="1278"/>
        <v>-248.67409000000001</v>
      </c>
      <c r="O8513" s="7">
        <f t="shared" si="1279"/>
        <v>0</v>
      </c>
      <c r="R8513" s="7"/>
      <c r="S8513" s="47">
        <f t="shared" si="1280"/>
        <v>3.4390000000000001</v>
      </c>
      <c r="T8513" s="47">
        <f t="shared" si="1281"/>
        <v>3.4390000000000001</v>
      </c>
      <c r="U8513" s="47">
        <f t="shared" si="1282"/>
        <v>184.18</v>
      </c>
      <c r="V8513" s="47">
        <f t="shared" si="1283"/>
        <v>72.31</v>
      </c>
      <c r="W8513" s="11"/>
    </row>
    <row r="8514" spans="1:23" x14ac:dyDescent="0.45">
      <c r="A8514" t="s">
        <v>8519</v>
      </c>
      <c r="B8514">
        <v>65.760000000000005</v>
      </c>
      <c r="D8514" s="9" t="str">
        <f>VartojimasGamyba!J8510</f>
        <v>2024-08-20-12</v>
      </c>
      <c r="E8514" s="8">
        <f>VartojimasGamyba!G8510</f>
        <v>0</v>
      </c>
      <c r="F8514" s="11"/>
      <c r="G8514" s="7">
        <f t="shared" si="1285"/>
        <v>4.0066666666666677</v>
      </c>
      <c r="H8514" s="7">
        <v>0</v>
      </c>
      <c r="I8514" s="7">
        <v>0</v>
      </c>
      <c r="J8514" s="7">
        <v>3.3570000000000002</v>
      </c>
      <c r="L8514" s="7">
        <f>VartojimasGamyba!H8510</f>
        <v>3.3570000000000002</v>
      </c>
      <c r="M8514" s="15">
        <f t="shared" si="1277"/>
        <v>0</v>
      </c>
      <c r="N8514" s="7">
        <f t="shared" si="1278"/>
        <v>-181.88226000000003</v>
      </c>
      <c r="O8514" s="7">
        <f t="shared" si="1279"/>
        <v>0</v>
      </c>
      <c r="R8514" s="7"/>
      <c r="S8514" s="47">
        <f t="shared" si="1280"/>
        <v>3.3570000000000002</v>
      </c>
      <c r="T8514" s="47">
        <f t="shared" si="1281"/>
        <v>3.3570000000000002</v>
      </c>
      <c r="U8514" s="47">
        <f t="shared" si="1282"/>
        <v>166.05</v>
      </c>
      <c r="V8514" s="47">
        <f t="shared" si="1283"/>
        <v>54.180000000000007</v>
      </c>
      <c r="W8514" s="11"/>
    </row>
    <row r="8515" spans="1:23" x14ac:dyDescent="0.45">
      <c r="A8515" t="s">
        <v>8520</v>
      </c>
      <c r="B8515">
        <v>54.71</v>
      </c>
      <c r="D8515" s="9" t="str">
        <f>VartojimasGamyba!J8511</f>
        <v>2024-08-20-13</v>
      </c>
      <c r="E8515" s="8">
        <f>VartojimasGamyba!G8511</f>
        <v>0</v>
      </c>
      <c r="F8515" s="11"/>
      <c r="G8515" s="7">
        <f t="shared" si="1285"/>
        <v>6.6766666666666676</v>
      </c>
      <c r="H8515" s="7">
        <v>2.67</v>
      </c>
      <c r="I8515" s="7">
        <v>0</v>
      </c>
      <c r="J8515" s="7">
        <v>0.13900000000000012</v>
      </c>
      <c r="L8515" s="7">
        <f>VartojimasGamyba!H8511</f>
        <v>2.8090000000000002</v>
      </c>
      <c r="M8515" s="15">
        <f t="shared" si="1277"/>
        <v>0</v>
      </c>
      <c r="N8515" s="7">
        <f t="shared" si="1278"/>
        <v>-5.9950700000000055</v>
      </c>
      <c r="O8515" s="7">
        <f t="shared" si="1279"/>
        <v>0</v>
      </c>
      <c r="R8515" s="7"/>
      <c r="S8515" s="47">
        <f t="shared" si="1280"/>
        <v>2.8090000000000002</v>
      </c>
      <c r="T8515" s="47">
        <f t="shared" si="1281"/>
        <v>2.8090000000000002</v>
      </c>
      <c r="U8515" s="47">
        <f t="shared" si="1282"/>
        <v>155</v>
      </c>
      <c r="V8515" s="47">
        <f t="shared" si="1283"/>
        <v>43.13</v>
      </c>
      <c r="W8515" s="11"/>
    </row>
    <row r="8516" spans="1:23" x14ac:dyDescent="0.45">
      <c r="A8516" t="s">
        <v>8521</v>
      </c>
      <c r="B8516">
        <v>71.03</v>
      </c>
      <c r="D8516" s="9" t="str">
        <f>VartojimasGamyba!J8512</f>
        <v>2024-08-20-14</v>
      </c>
      <c r="E8516" s="8">
        <f>VartojimasGamyba!G8512</f>
        <v>0</v>
      </c>
      <c r="F8516" s="11"/>
      <c r="G8516" s="7">
        <f t="shared" si="1285"/>
        <v>6.6766666666666676</v>
      </c>
      <c r="H8516" s="7">
        <v>0</v>
      </c>
      <c r="I8516" s="7">
        <v>0</v>
      </c>
      <c r="J8516" s="7">
        <v>2.0449999999999999</v>
      </c>
      <c r="L8516" s="7">
        <f>VartojimasGamyba!H8512</f>
        <v>2.0449999999999999</v>
      </c>
      <c r="M8516" s="15">
        <f t="shared" si="1277"/>
        <v>0</v>
      </c>
      <c r="N8516" s="7">
        <f t="shared" si="1278"/>
        <v>-121.57525</v>
      </c>
      <c r="O8516" s="7">
        <f t="shared" si="1279"/>
        <v>0</v>
      </c>
      <c r="R8516" s="7"/>
      <c r="S8516" s="47">
        <f t="shared" si="1280"/>
        <v>2.0449999999999999</v>
      </c>
      <c r="T8516" s="47">
        <f t="shared" si="1281"/>
        <v>2.0449999999999999</v>
      </c>
      <c r="U8516" s="47">
        <f t="shared" si="1282"/>
        <v>171.32</v>
      </c>
      <c r="V8516" s="47">
        <f t="shared" si="1283"/>
        <v>59.45</v>
      </c>
      <c r="W8516" s="11"/>
    </row>
    <row r="8517" spans="1:23" x14ac:dyDescent="0.45">
      <c r="A8517" t="s">
        <v>8522</v>
      </c>
      <c r="B8517">
        <v>62.78</v>
      </c>
      <c r="D8517" s="9" t="str">
        <f>VartojimasGamyba!J8513</f>
        <v>2024-08-20-15</v>
      </c>
      <c r="E8517" s="8">
        <f>VartojimasGamyba!G8513</f>
        <v>0.215</v>
      </c>
      <c r="F8517" s="11"/>
      <c r="G8517" s="7">
        <f t="shared" si="1285"/>
        <v>6.6766666666666676</v>
      </c>
      <c r="H8517" s="7">
        <v>1.1102230246251565E-16</v>
      </c>
      <c r="I8517" s="7">
        <v>0</v>
      </c>
      <c r="J8517" s="7">
        <v>0.96899999999999997</v>
      </c>
      <c r="L8517" s="7">
        <f>VartojimasGamyba!H8513</f>
        <v>1.1839999999999999</v>
      </c>
      <c r="M8517" s="15">
        <f t="shared" si="1277"/>
        <v>0</v>
      </c>
      <c r="N8517" s="7">
        <f t="shared" si="1278"/>
        <v>-49.6128</v>
      </c>
      <c r="O8517" s="7">
        <f t="shared" si="1279"/>
        <v>0</v>
      </c>
      <c r="R8517" s="7"/>
      <c r="S8517" s="47">
        <f t="shared" si="1280"/>
        <v>0.96899999999999997</v>
      </c>
      <c r="T8517" s="47">
        <f t="shared" si="1281"/>
        <v>0.96899999999999997</v>
      </c>
      <c r="U8517" s="47">
        <f t="shared" si="1282"/>
        <v>163.07</v>
      </c>
      <c r="V8517" s="47">
        <f t="shared" si="1283"/>
        <v>51.2</v>
      </c>
      <c r="W8517" s="11"/>
    </row>
    <row r="8518" spans="1:23" x14ac:dyDescent="0.45">
      <c r="A8518" t="s">
        <v>8523</v>
      </c>
      <c r="B8518">
        <v>88.68</v>
      </c>
      <c r="D8518" s="9" t="str">
        <f>VartojimasGamyba!J8514</f>
        <v>2024-08-20-16</v>
      </c>
      <c r="E8518" s="8">
        <f>VartojimasGamyba!G8514</f>
        <v>6.4000000000000001E-2</v>
      </c>
      <c r="F8518" s="11"/>
      <c r="G8518" s="7">
        <f t="shared" si="1285"/>
        <v>6.6766666666666676</v>
      </c>
      <c r="H8518" s="7">
        <v>0</v>
      </c>
      <c r="I8518" s="7">
        <v>0</v>
      </c>
      <c r="J8518" s="7">
        <v>0.13700000000000001</v>
      </c>
      <c r="L8518" s="7">
        <f>VartojimasGamyba!H8514</f>
        <v>0.20100000000000001</v>
      </c>
      <c r="M8518" s="15">
        <f t="shared" si="1277"/>
        <v>0</v>
      </c>
      <c r="N8518" s="7">
        <f t="shared" si="1278"/>
        <v>-10.562700000000001</v>
      </c>
      <c r="O8518" s="7">
        <f t="shared" si="1279"/>
        <v>0</v>
      </c>
      <c r="R8518" s="7"/>
      <c r="S8518" s="47">
        <f t="shared" si="1280"/>
        <v>0.13700000000000001</v>
      </c>
      <c r="T8518" s="47">
        <f t="shared" si="1281"/>
        <v>0.13700000000000001</v>
      </c>
      <c r="U8518" s="47">
        <f t="shared" si="1282"/>
        <v>188.97000000000003</v>
      </c>
      <c r="V8518" s="47">
        <f t="shared" si="1283"/>
        <v>77.100000000000009</v>
      </c>
      <c r="W8518" s="11"/>
    </row>
    <row r="8519" spans="1:23" x14ac:dyDescent="0.45">
      <c r="A8519" t="s">
        <v>8524</v>
      </c>
      <c r="B8519">
        <v>114.65</v>
      </c>
      <c r="D8519" s="9" t="str">
        <f>VartojimasGamyba!J8515</f>
        <v>2024-08-20-17</v>
      </c>
      <c r="E8519" s="8">
        <f>VartojimasGamyba!G8515</f>
        <v>0.22500000000000001</v>
      </c>
      <c r="F8519" s="11"/>
      <c r="G8519" s="7">
        <f t="shared" si="1285"/>
        <v>6.4377777777777787</v>
      </c>
      <c r="H8519" s="7">
        <v>0</v>
      </c>
      <c r="I8519" s="7">
        <v>0.2388888888888889</v>
      </c>
      <c r="J8519" s="7">
        <v>0</v>
      </c>
      <c r="L8519" s="7">
        <f>VartojimasGamyba!H8515</f>
        <v>0.01</v>
      </c>
      <c r="M8519" s="15">
        <f t="shared" ref="M8519:M8582" si="1286">E8519+H8519-I8519*$J$2+J8519-L8519</f>
        <v>-1.9081958235744878E-17</v>
      </c>
      <c r="N8519" s="7">
        <f t="shared" ref="N8519:N8582" si="1287">M8519*U8519-J8519*V8519</f>
        <v>-4.1014761031910043E-15</v>
      </c>
      <c r="O8519" s="7">
        <f t="shared" ref="O8519:O8582" si="1288">(M8519)*(B8519+$Z$21)</f>
        <v>-4.1014761031910043E-15</v>
      </c>
      <c r="R8519" s="7"/>
      <c r="S8519" s="47">
        <f t="shared" ref="S8519:S8582" si="1289">M8519+IF((L8519-E8519)&gt;0,(L8519-E8519),0)</f>
        <v>-1.9081958235744878E-17</v>
      </c>
      <c r="T8519" s="47">
        <f t="shared" ref="T8519:T8582" si="1290">IF(L8519-E8519&lt;0,0,L8519-E8519)</f>
        <v>0</v>
      </c>
      <c r="U8519" s="47">
        <f t="shared" ref="U8519:U8582" si="1291">B8519+$Z$21</f>
        <v>214.94</v>
      </c>
      <c r="V8519" s="47">
        <f t="shared" ref="V8519:V8582" si="1292">B8519+$Z$20</f>
        <v>103.07000000000001</v>
      </c>
      <c r="W8519" s="11"/>
    </row>
    <row r="8520" spans="1:23" x14ac:dyDescent="0.45">
      <c r="A8520" t="s">
        <v>8525</v>
      </c>
      <c r="B8520">
        <v>138.34</v>
      </c>
      <c r="D8520" s="9" t="str">
        <f>VartojimasGamyba!J8516</f>
        <v>2024-08-20-18</v>
      </c>
      <c r="E8520" s="8">
        <f>VartojimasGamyba!G8516</f>
        <v>0.25600000000000001</v>
      </c>
      <c r="F8520" s="11"/>
      <c r="G8520" s="7">
        <f t="shared" si="1285"/>
        <v>6.1533333333333342</v>
      </c>
      <c r="H8520" s="7">
        <v>0</v>
      </c>
      <c r="I8520" s="7">
        <v>0.28444444444444444</v>
      </c>
      <c r="J8520" s="7">
        <v>0</v>
      </c>
      <c r="L8520" s="7">
        <f>VartojimasGamyba!H8516</f>
        <v>0</v>
      </c>
      <c r="M8520" s="15">
        <f t="shared" si="1286"/>
        <v>0</v>
      </c>
      <c r="N8520" s="7">
        <f t="shared" si="1287"/>
        <v>0</v>
      </c>
      <c r="O8520" s="7">
        <f t="shared" si="1288"/>
        <v>0</v>
      </c>
      <c r="R8520" s="7"/>
      <c r="S8520" s="47">
        <f t="shared" si="1289"/>
        <v>0</v>
      </c>
      <c r="T8520" s="47">
        <f t="shared" si="1290"/>
        <v>0</v>
      </c>
      <c r="U8520" s="47">
        <f t="shared" si="1291"/>
        <v>238.63</v>
      </c>
      <c r="V8520" s="47">
        <f t="shared" si="1292"/>
        <v>126.76</v>
      </c>
      <c r="W8520" s="11"/>
    </row>
    <row r="8521" spans="1:23" x14ac:dyDescent="0.45">
      <c r="A8521" t="s">
        <v>8526</v>
      </c>
      <c r="B8521">
        <v>192.51</v>
      </c>
      <c r="D8521" s="9" t="str">
        <f>VartojimasGamyba!J8517</f>
        <v>2024-08-20-19</v>
      </c>
      <c r="E8521" s="8">
        <f>VartojimasGamyba!G8517</f>
        <v>0.245</v>
      </c>
      <c r="F8521" s="11"/>
      <c r="G8521" s="7">
        <f t="shared" si="1285"/>
        <v>5.8811111111111121</v>
      </c>
      <c r="H8521" s="7">
        <v>0</v>
      </c>
      <c r="I8521" s="7">
        <v>0.27222222222222225</v>
      </c>
      <c r="J8521" s="7">
        <v>0</v>
      </c>
      <c r="L8521" s="7">
        <f>VartojimasGamyba!H8517</f>
        <v>0</v>
      </c>
      <c r="M8521" s="15">
        <f t="shared" si="1286"/>
        <v>-2.7755575615628914E-17</v>
      </c>
      <c r="N8521" s="7">
        <f t="shared" si="1287"/>
        <v>-8.1268325402561462E-15</v>
      </c>
      <c r="O8521" s="7">
        <f t="shared" si="1288"/>
        <v>-8.1268325402561462E-15</v>
      </c>
      <c r="R8521" s="7"/>
      <c r="S8521" s="47">
        <f t="shared" si="1289"/>
        <v>-2.7755575615628914E-17</v>
      </c>
      <c r="T8521" s="47">
        <f t="shared" si="1290"/>
        <v>0</v>
      </c>
      <c r="U8521" s="47">
        <f t="shared" si="1291"/>
        <v>292.8</v>
      </c>
      <c r="V8521" s="47">
        <f t="shared" si="1292"/>
        <v>180.92999999999998</v>
      </c>
      <c r="W8521" s="11"/>
    </row>
    <row r="8522" spans="1:23" x14ac:dyDescent="0.45">
      <c r="A8522" t="s">
        <v>8527</v>
      </c>
      <c r="B8522">
        <v>287.45</v>
      </c>
      <c r="D8522" s="9" t="str">
        <f>VartojimasGamyba!J8518</f>
        <v>2024-08-20-20</v>
      </c>
      <c r="E8522" s="8">
        <f>VartojimasGamyba!G8518</f>
        <v>0.27</v>
      </c>
      <c r="F8522" s="11"/>
      <c r="G8522" s="7">
        <f t="shared" si="1285"/>
        <v>5.5811111111111122</v>
      </c>
      <c r="H8522" s="7">
        <v>0</v>
      </c>
      <c r="I8522" s="7">
        <v>0.30000000000000004</v>
      </c>
      <c r="J8522" s="7">
        <v>0</v>
      </c>
      <c r="L8522" s="7">
        <f>VartojimasGamyba!H8518</f>
        <v>0</v>
      </c>
      <c r="M8522" s="15">
        <f t="shared" si="1286"/>
        <v>-5.5511151231257827E-17</v>
      </c>
      <c r="N8522" s="7">
        <f t="shared" si="1287"/>
        <v>-2.152389377840791E-14</v>
      </c>
      <c r="O8522" s="7">
        <f t="shared" si="1288"/>
        <v>-2.152389377840791E-14</v>
      </c>
      <c r="P8522" s="7" t="s">
        <v>8873</v>
      </c>
      <c r="R8522" s="7"/>
      <c r="S8522" s="47">
        <f t="shared" si="1289"/>
        <v>-5.5511151231257827E-17</v>
      </c>
      <c r="T8522" s="47">
        <f t="shared" si="1290"/>
        <v>0</v>
      </c>
      <c r="U8522" s="47">
        <f t="shared" si="1291"/>
        <v>387.74</v>
      </c>
      <c r="V8522" s="47">
        <f t="shared" si="1292"/>
        <v>275.87</v>
      </c>
      <c r="W8522" s="11"/>
    </row>
    <row r="8523" spans="1:23" x14ac:dyDescent="0.45">
      <c r="A8523" t="s">
        <v>8528</v>
      </c>
      <c r="B8523">
        <v>321.27999999999997</v>
      </c>
      <c r="D8523" s="9" t="str">
        <f>VartojimasGamyba!J8519</f>
        <v>2024-08-20-21</v>
      </c>
      <c r="E8523" s="8">
        <f>VartojimasGamyba!G8519</f>
        <v>0.20499999999999999</v>
      </c>
      <c r="F8523" s="11"/>
      <c r="G8523" s="7">
        <f t="shared" si="1285"/>
        <v>5.3533333333333344</v>
      </c>
      <c r="H8523" s="7">
        <v>0</v>
      </c>
      <c r="I8523" s="7">
        <v>0.22777777777777775</v>
      </c>
      <c r="J8523" s="7">
        <v>0</v>
      </c>
      <c r="L8523" s="7">
        <f>VartojimasGamyba!H8519</f>
        <v>0</v>
      </c>
      <c r="M8523" s="15">
        <f t="shared" si="1286"/>
        <v>0</v>
      </c>
      <c r="N8523" s="7">
        <f t="shared" si="1287"/>
        <v>0</v>
      </c>
      <c r="O8523" s="7">
        <f t="shared" si="1288"/>
        <v>0</v>
      </c>
      <c r="P8523" s="7">
        <f>SUM(N8502:N8525)</f>
        <v>-1727.8816299999999</v>
      </c>
      <c r="R8523" s="7"/>
      <c r="S8523" s="47">
        <f t="shared" si="1289"/>
        <v>0</v>
      </c>
      <c r="T8523" s="47">
        <f t="shared" si="1290"/>
        <v>0</v>
      </c>
      <c r="U8523" s="47">
        <f t="shared" si="1291"/>
        <v>421.57</v>
      </c>
      <c r="V8523" s="47">
        <f t="shared" si="1292"/>
        <v>309.7</v>
      </c>
      <c r="W8523" s="11"/>
    </row>
    <row r="8524" spans="1:23" x14ac:dyDescent="0.45">
      <c r="A8524" t="s">
        <v>8529</v>
      </c>
      <c r="B8524">
        <v>174.1</v>
      </c>
      <c r="D8524" s="9" t="str">
        <f>VartojimasGamyba!J8520</f>
        <v>2024-08-20-22</v>
      </c>
      <c r="E8524" s="8">
        <f>VartojimasGamyba!G8520</f>
        <v>0.16200000000000001</v>
      </c>
      <c r="F8524" s="11"/>
      <c r="G8524" s="7">
        <f t="shared" si="1285"/>
        <v>5.1733333333333347</v>
      </c>
      <c r="H8524" s="7">
        <v>0</v>
      </c>
      <c r="I8524" s="7">
        <v>0.18000000000000002</v>
      </c>
      <c r="J8524" s="7">
        <v>0</v>
      </c>
      <c r="L8524" s="7">
        <f>VartojimasGamyba!H8520</f>
        <v>0</v>
      </c>
      <c r="M8524" s="15">
        <f t="shared" si="1286"/>
        <v>-2.7755575615628914E-17</v>
      </c>
      <c r="N8524" s="7">
        <f t="shared" si="1287"/>
        <v>-7.6158523931724172E-15</v>
      </c>
      <c r="O8524" s="7">
        <f t="shared" si="1288"/>
        <v>-7.6158523931724172E-15</v>
      </c>
      <c r="P8524" s="7" t="s">
        <v>8872</v>
      </c>
      <c r="R8524" s="7"/>
      <c r="S8524" s="47">
        <f t="shared" si="1289"/>
        <v>-2.7755575615628914E-17</v>
      </c>
      <c r="T8524" s="47">
        <f t="shared" si="1290"/>
        <v>0</v>
      </c>
      <c r="U8524" s="47">
        <f t="shared" si="1291"/>
        <v>274.39</v>
      </c>
      <c r="V8524" s="47">
        <f t="shared" si="1292"/>
        <v>162.51999999999998</v>
      </c>
      <c r="W8524" s="11"/>
    </row>
    <row r="8525" spans="1:23" x14ac:dyDescent="0.45">
      <c r="A8525" t="s">
        <v>8530</v>
      </c>
      <c r="B8525">
        <v>139.02000000000001</v>
      </c>
      <c r="D8525" s="9" t="str">
        <f>VartojimasGamyba!J8521</f>
        <v>2024-08-20-23</v>
      </c>
      <c r="E8525" s="8">
        <f>VartojimasGamyba!G8521</f>
        <v>0.156</v>
      </c>
      <c r="F8525" s="11"/>
      <c r="G8525" s="7">
        <f t="shared" si="1285"/>
        <v>5.0000000000000018</v>
      </c>
      <c r="H8525" s="7">
        <v>0</v>
      </c>
      <c r="I8525" s="7">
        <v>0.17333333333333334</v>
      </c>
      <c r="J8525" s="7">
        <v>0</v>
      </c>
      <c r="L8525" s="7">
        <f>VartojimasGamyba!H8521</f>
        <v>0</v>
      </c>
      <c r="M8525" s="15">
        <f t="shared" si="1286"/>
        <v>0</v>
      </c>
      <c r="N8525" s="7">
        <f t="shared" si="1287"/>
        <v>0</v>
      </c>
      <c r="O8525" s="7">
        <f t="shared" si="1288"/>
        <v>0</v>
      </c>
      <c r="P8525" s="7">
        <f>SUM(O8502:O8525)</f>
        <v>1.455571427277924E-13</v>
      </c>
      <c r="Q8525" s="7">
        <f>SUMPRODUCT(B8502:B8525,E8502:E8525)+SUM(E8502:E8525)*$Z$21-SUMPRODUCT(B8502:B8525,L8502:L8525)+SUM(L8502:L8525)*ABS($Z$20)</f>
        <v>-856.59770000000037</v>
      </c>
      <c r="R8525" s="7"/>
      <c r="S8525" s="47">
        <f t="shared" si="1289"/>
        <v>0</v>
      </c>
      <c r="T8525" s="47">
        <f t="shared" si="1290"/>
        <v>0</v>
      </c>
      <c r="U8525" s="47">
        <f t="shared" si="1291"/>
        <v>239.31</v>
      </c>
      <c r="V8525" s="47">
        <f t="shared" si="1292"/>
        <v>127.44000000000001</v>
      </c>
      <c r="W8525" s="11">
        <f>IF(P8525&lt;&gt;Q8525,1,0)</f>
        <v>1</v>
      </c>
    </row>
    <row r="8526" spans="1:23" x14ac:dyDescent="0.45">
      <c r="A8526" t="s">
        <v>8531</v>
      </c>
      <c r="B8526">
        <v>109.21</v>
      </c>
      <c r="D8526" s="1" t="str">
        <f>VartojimasGamyba!J8522</f>
        <v>2024-08-21-00</v>
      </c>
      <c r="E8526" s="7">
        <f>VartojimasGamyba!G8522</f>
        <v>0.247</v>
      </c>
      <c r="F8526" s="11"/>
      <c r="G8526" s="12">
        <f>G8525+H8526-I8526</f>
        <v>4.7255555555555571</v>
      </c>
      <c r="H8526" s="12">
        <v>0</v>
      </c>
      <c r="I8526" s="12">
        <v>0.27444444444444438</v>
      </c>
      <c r="J8526" s="12">
        <v>0</v>
      </c>
      <c r="K8526" s="12"/>
      <c r="L8526" s="12">
        <f>VartojimasGamyba!H8522</f>
        <v>0</v>
      </c>
      <c r="M8526" s="19">
        <f t="shared" si="1286"/>
        <v>5.5511151231257827E-17</v>
      </c>
      <c r="N8526" s="7">
        <f t="shared" si="1287"/>
        <v>1.1629586182948515E-14</v>
      </c>
      <c r="O8526" s="7">
        <f t="shared" si="1288"/>
        <v>1.1629586182948515E-14</v>
      </c>
      <c r="R8526" s="20" t="s">
        <v>8783</v>
      </c>
      <c r="S8526" s="47">
        <f t="shared" si="1289"/>
        <v>5.5511151231257827E-17</v>
      </c>
      <c r="T8526" s="47">
        <f t="shared" si="1290"/>
        <v>0</v>
      </c>
      <c r="U8526" s="47">
        <f t="shared" si="1291"/>
        <v>209.5</v>
      </c>
      <c r="V8526" s="47">
        <f t="shared" si="1292"/>
        <v>97.63</v>
      </c>
      <c r="W8526" s="11"/>
    </row>
    <row r="8527" spans="1:23" x14ac:dyDescent="0.45">
      <c r="A8527" t="s">
        <v>8532</v>
      </c>
      <c r="B8527">
        <v>118.26</v>
      </c>
      <c r="D8527" s="1" t="str">
        <f>VartojimasGamyba!J8523</f>
        <v>2024-08-21-01</v>
      </c>
      <c r="E8527" s="7">
        <f>VartojimasGamyba!G8523</f>
        <v>0.33</v>
      </c>
      <c r="F8527" s="11"/>
      <c r="G8527" s="12">
        <f t="shared" ref="G8527:G8549" si="1293">G8526+H8527-I8527</f>
        <v>4.3588888888888899</v>
      </c>
      <c r="H8527" s="12">
        <v>0</v>
      </c>
      <c r="I8527" s="12">
        <v>0.3666666666666667</v>
      </c>
      <c r="J8527" s="12">
        <v>0</v>
      </c>
      <c r="K8527" s="12"/>
      <c r="L8527" s="12">
        <f>VartojimasGamyba!H8523</f>
        <v>0</v>
      </c>
      <c r="M8527" s="19">
        <f t="shared" si="1286"/>
        <v>0</v>
      </c>
      <c r="N8527" s="7">
        <f t="shared" si="1287"/>
        <v>0</v>
      </c>
      <c r="O8527" s="7">
        <f t="shared" si="1288"/>
        <v>0</v>
      </c>
      <c r="R8527" s="7"/>
      <c r="S8527" s="47">
        <f t="shared" si="1289"/>
        <v>0</v>
      </c>
      <c r="T8527" s="47">
        <f t="shared" si="1290"/>
        <v>0</v>
      </c>
      <c r="U8527" s="47">
        <f t="shared" si="1291"/>
        <v>218.55</v>
      </c>
      <c r="V8527" s="47">
        <f t="shared" si="1292"/>
        <v>106.68</v>
      </c>
      <c r="W8527" s="11"/>
    </row>
    <row r="8528" spans="1:23" x14ac:dyDescent="0.45">
      <c r="A8528" t="s">
        <v>8533</v>
      </c>
      <c r="B8528">
        <v>99.46</v>
      </c>
      <c r="D8528" s="1" t="str">
        <f>VartojimasGamyba!J8524</f>
        <v>2024-08-21-02</v>
      </c>
      <c r="E8528" s="7">
        <f>VartojimasGamyba!G8524</f>
        <v>0.154</v>
      </c>
      <c r="F8528" s="11"/>
      <c r="G8528" s="12">
        <f t="shared" si="1293"/>
        <v>4.3588888888888899</v>
      </c>
      <c r="H8528" s="12">
        <v>0</v>
      </c>
      <c r="I8528" s="12">
        <v>0</v>
      </c>
      <c r="J8528" s="12">
        <v>0</v>
      </c>
      <c r="K8528" s="12"/>
      <c r="L8528" s="12">
        <f>VartojimasGamyba!H8524</f>
        <v>0</v>
      </c>
      <c r="M8528" s="19">
        <f t="shared" si="1286"/>
        <v>0.154</v>
      </c>
      <c r="N8528" s="7">
        <f t="shared" si="1287"/>
        <v>30.761499999999998</v>
      </c>
      <c r="O8528" s="7">
        <f t="shared" si="1288"/>
        <v>30.761499999999998</v>
      </c>
      <c r="R8528" s="7"/>
      <c r="S8528" s="47">
        <f t="shared" si="1289"/>
        <v>0.154</v>
      </c>
      <c r="T8528" s="47">
        <f t="shared" si="1290"/>
        <v>0</v>
      </c>
      <c r="U8528" s="47">
        <f t="shared" si="1291"/>
        <v>199.75</v>
      </c>
      <c r="V8528" s="47">
        <f t="shared" si="1292"/>
        <v>87.88</v>
      </c>
      <c r="W8528" s="11"/>
    </row>
    <row r="8529" spans="1:23" x14ac:dyDescent="0.45">
      <c r="A8529" t="s">
        <v>8534</v>
      </c>
      <c r="B8529">
        <v>96.52</v>
      </c>
      <c r="D8529" s="1" t="str">
        <f>VartojimasGamyba!J8525</f>
        <v>2024-08-21-03</v>
      </c>
      <c r="E8529" s="7">
        <f>VartojimasGamyba!G8525</f>
        <v>0.26</v>
      </c>
      <c r="F8529" s="11"/>
      <c r="G8529" s="12">
        <f t="shared" si="1293"/>
        <v>4.3588888888888899</v>
      </c>
      <c r="H8529" s="12">
        <v>0</v>
      </c>
      <c r="I8529" s="12">
        <v>0</v>
      </c>
      <c r="J8529" s="12">
        <v>0</v>
      </c>
      <c r="K8529" s="12"/>
      <c r="L8529" s="12">
        <f>VartojimasGamyba!H8525</f>
        <v>0</v>
      </c>
      <c r="M8529" s="19">
        <f t="shared" si="1286"/>
        <v>0.26</v>
      </c>
      <c r="N8529" s="7">
        <f t="shared" si="1287"/>
        <v>51.1706</v>
      </c>
      <c r="O8529" s="7">
        <f t="shared" si="1288"/>
        <v>51.1706</v>
      </c>
      <c r="R8529" s="7"/>
      <c r="S8529" s="47">
        <f t="shared" si="1289"/>
        <v>0.26</v>
      </c>
      <c r="T8529" s="47">
        <f t="shared" si="1290"/>
        <v>0</v>
      </c>
      <c r="U8529" s="47">
        <f t="shared" si="1291"/>
        <v>196.81</v>
      </c>
      <c r="V8529" s="47">
        <f t="shared" si="1292"/>
        <v>84.94</v>
      </c>
      <c r="W8529" s="11"/>
    </row>
    <row r="8530" spans="1:23" x14ac:dyDescent="0.45">
      <c r="A8530" t="s">
        <v>8535</v>
      </c>
      <c r="B8530">
        <v>98.25</v>
      </c>
      <c r="D8530" s="1" t="str">
        <f>VartojimasGamyba!J8526</f>
        <v>2024-08-21-04</v>
      </c>
      <c r="E8530" s="7">
        <f>VartojimasGamyba!G8526</f>
        <v>0.113</v>
      </c>
      <c r="F8530" s="11"/>
      <c r="G8530" s="12">
        <f t="shared" si="1293"/>
        <v>4.3588888888888899</v>
      </c>
      <c r="H8530" s="12">
        <v>0</v>
      </c>
      <c r="I8530" s="12">
        <v>0</v>
      </c>
      <c r="J8530" s="12">
        <v>0</v>
      </c>
      <c r="K8530" s="12"/>
      <c r="L8530" s="12">
        <f>VartojimasGamyba!H8526</f>
        <v>3.3000000000000002E-2</v>
      </c>
      <c r="M8530" s="19">
        <f t="shared" si="1286"/>
        <v>0.08</v>
      </c>
      <c r="N8530" s="7">
        <f t="shared" si="1287"/>
        <v>15.883200000000002</v>
      </c>
      <c r="O8530" s="7">
        <f t="shared" si="1288"/>
        <v>15.883200000000002</v>
      </c>
      <c r="R8530" s="7"/>
      <c r="S8530" s="47">
        <f t="shared" si="1289"/>
        <v>0.08</v>
      </c>
      <c r="T8530" s="47">
        <f t="shared" si="1290"/>
        <v>0</v>
      </c>
      <c r="U8530" s="47">
        <f t="shared" si="1291"/>
        <v>198.54000000000002</v>
      </c>
      <c r="V8530" s="47">
        <f t="shared" si="1292"/>
        <v>86.67</v>
      </c>
      <c r="W8530" s="11"/>
    </row>
    <row r="8531" spans="1:23" x14ac:dyDescent="0.45">
      <c r="A8531" t="s">
        <v>8536</v>
      </c>
      <c r="B8531">
        <v>98.06</v>
      </c>
      <c r="D8531" s="1" t="str">
        <f>VartojimasGamyba!J8527</f>
        <v>2024-08-21-05</v>
      </c>
      <c r="E8531" s="7">
        <f>VartojimasGamyba!G8527</f>
        <v>2.7E-2</v>
      </c>
      <c r="F8531" s="11"/>
      <c r="G8531" s="12">
        <f t="shared" si="1293"/>
        <v>4.5858888888888902</v>
      </c>
      <c r="H8531" s="12">
        <v>0.22700000000000006</v>
      </c>
      <c r="I8531" s="12">
        <v>0</v>
      </c>
      <c r="J8531" s="12">
        <v>0</v>
      </c>
      <c r="K8531" s="12"/>
      <c r="L8531" s="12">
        <f>VartojimasGamyba!H8527</f>
        <v>0.254</v>
      </c>
      <c r="M8531" s="19">
        <f t="shared" si="1286"/>
        <v>0</v>
      </c>
      <c r="N8531" s="7">
        <f t="shared" si="1287"/>
        <v>0</v>
      </c>
      <c r="O8531" s="7">
        <f t="shared" si="1288"/>
        <v>0</v>
      </c>
      <c r="R8531" s="7"/>
      <c r="S8531" s="47">
        <f t="shared" si="1289"/>
        <v>0.22700000000000001</v>
      </c>
      <c r="T8531" s="47">
        <f t="shared" si="1290"/>
        <v>0.22700000000000001</v>
      </c>
      <c r="U8531" s="47">
        <f t="shared" si="1291"/>
        <v>198.35000000000002</v>
      </c>
      <c r="V8531" s="47">
        <f t="shared" si="1292"/>
        <v>86.48</v>
      </c>
      <c r="W8531" s="11"/>
    </row>
    <row r="8532" spans="1:23" x14ac:dyDescent="0.45">
      <c r="A8532" t="s">
        <v>8537</v>
      </c>
      <c r="B8532">
        <v>106.25</v>
      </c>
      <c r="D8532" s="1" t="str">
        <f>VartojimasGamyba!J8528</f>
        <v>2024-08-21-06</v>
      </c>
      <c r="E8532" s="7">
        <f>VartojimasGamyba!G8528</f>
        <v>0</v>
      </c>
      <c r="F8532" s="11"/>
      <c r="G8532" s="12">
        <f t="shared" si="1293"/>
        <v>5.1378888888888898</v>
      </c>
      <c r="H8532" s="12">
        <v>0.55200000000000005</v>
      </c>
      <c r="I8532" s="12">
        <v>0</v>
      </c>
      <c r="J8532" s="12">
        <v>0</v>
      </c>
      <c r="K8532" s="12"/>
      <c r="L8532" s="12">
        <f>VartojimasGamyba!H8528</f>
        <v>0.55200000000000005</v>
      </c>
      <c r="M8532" s="19">
        <f t="shared" si="1286"/>
        <v>0</v>
      </c>
      <c r="N8532" s="7">
        <f t="shared" si="1287"/>
        <v>0</v>
      </c>
      <c r="O8532" s="7">
        <f t="shared" si="1288"/>
        <v>0</v>
      </c>
      <c r="R8532" s="7"/>
      <c r="S8532" s="47">
        <f t="shared" si="1289"/>
        <v>0.55200000000000005</v>
      </c>
      <c r="T8532" s="47">
        <f t="shared" si="1290"/>
        <v>0.55200000000000005</v>
      </c>
      <c r="U8532" s="47">
        <f t="shared" si="1291"/>
        <v>206.54000000000002</v>
      </c>
      <c r="V8532" s="47">
        <f t="shared" si="1292"/>
        <v>94.67</v>
      </c>
      <c r="W8532" s="11"/>
    </row>
    <row r="8533" spans="1:23" x14ac:dyDescent="0.45">
      <c r="A8533" t="s">
        <v>8538</v>
      </c>
      <c r="B8533">
        <v>141.03</v>
      </c>
      <c r="D8533" s="1" t="str">
        <f>VartojimasGamyba!J8529</f>
        <v>2024-08-21-07</v>
      </c>
      <c r="E8533" s="7">
        <f>VartojimasGamyba!G8529</f>
        <v>0</v>
      </c>
      <c r="F8533" s="11"/>
      <c r="G8533" s="12">
        <f t="shared" si="1293"/>
        <v>6.2878888888888902</v>
      </c>
      <c r="H8533" s="12">
        <v>1.1499999999999999</v>
      </c>
      <c r="I8533" s="12">
        <v>0</v>
      </c>
      <c r="J8533" s="12">
        <v>0</v>
      </c>
      <c r="K8533" s="12"/>
      <c r="L8533" s="12">
        <f>VartojimasGamyba!H8529</f>
        <v>1.1499999999999999</v>
      </c>
      <c r="M8533" s="19">
        <f t="shared" si="1286"/>
        <v>0</v>
      </c>
      <c r="N8533" s="7">
        <f t="shared" si="1287"/>
        <v>0</v>
      </c>
      <c r="O8533" s="7">
        <f t="shared" si="1288"/>
        <v>0</v>
      </c>
      <c r="R8533" s="7"/>
      <c r="S8533" s="47">
        <f t="shared" si="1289"/>
        <v>1.1499999999999999</v>
      </c>
      <c r="T8533" s="47">
        <f t="shared" si="1290"/>
        <v>1.1499999999999999</v>
      </c>
      <c r="U8533" s="47">
        <f t="shared" si="1291"/>
        <v>241.32</v>
      </c>
      <c r="V8533" s="47">
        <f t="shared" si="1292"/>
        <v>129.44999999999999</v>
      </c>
      <c r="W8533" s="11"/>
    </row>
    <row r="8534" spans="1:23" x14ac:dyDescent="0.45">
      <c r="A8534" t="s">
        <v>8539</v>
      </c>
      <c r="B8534">
        <v>152.27000000000001</v>
      </c>
      <c r="D8534" s="1" t="str">
        <f>VartojimasGamyba!J8530</f>
        <v>2024-08-21-08</v>
      </c>
      <c r="E8534" s="7">
        <f>VartojimasGamyba!G8530</f>
        <v>1.2999999999999999E-2</v>
      </c>
      <c r="F8534" s="11"/>
      <c r="G8534" s="12">
        <f t="shared" si="1293"/>
        <v>6.9108888888888904</v>
      </c>
      <c r="H8534" s="12">
        <v>0.62300000000000011</v>
      </c>
      <c r="I8534" s="12">
        <v>0</v>
      </c>
      <c r="J8534" s="12">
        <v>0</v>
      </c>
      <c r="K8534" s="12"/>
      <c r="L8534" s="12">
        <f>VartojimasGamyba!H8530</f>
        <v>0.63600000000000001</v>
      </c>
      <c r="M8534" s="19">
        <f t="shared" si="1286"/>
        <v>0</v>
      </c>
      <c r="N8534" s="7">
        <f t="shared" si="1287"/>
        <v>0</v>
      </c>
      <c r="O8534" s="7">
        <f t="shared" si="1288"/>
        <v>0</v>
      </c>
      <c r="R8534" s="7"/>
      <c r="S8534" s="47">
        <f t="shared" si="1289"/>
        <v>0.623</v>
      </c>
      <c r="T8534" s="47">
        <f t="shared" si="1290"/>
        <v>0.623</v>
      </c>
      <c r="U8534" s="47">
        <f t="shared" si="1291"/>
        <v>252.56</v>
      </c>
      <c r="V8534" s="47">
        <f t="shared" si="1292"/>
        <v>140.69</v>
      </c>
      <c r="W8534" s="11"/>
    </row>
    <row r="8535" spans="1:23" x14ac:dyDescent="0.45">
      <c r="A8535" t="s">
        <v>8540</v>
      </c>
      <c r="B8535">
        <v>174.3</v>
      </c>
      <c r="D8535" s="1" t="str">
        <f>VartojimasGamyba!J8531</f>
        <v>2024-08-21-09</v>
      </c>
      <c r="E8535" s="7">
        <f>VartojimasGamyba!G8531</f>
        <v>0</v>
      </c>
      <c r="F8535" s="11"/>
      <c r="G8535" s="12">
        <f t="shared" si="1293"/>
        <v>8.0308888888888905</v>
      </c>
      <c r="H8535" s="12">
        <v>1.1200000000000001</v>
      </c>
      <c r="I8535" s="12">
        <v>0</v>
      </c>
      <c r="J8535" s="12">
        <v>0</v>
      </c>
      <c r="K8535" s="12"/>
      <c r="L8535" s="12">
        <f>VartojimasGamyba!H8531</f>
        <v>1.1200000000000001</v>
      </c>
      <c r="M8535" s="19">
        <f t="shared" si="1286"/>
        <v>0</v>
      </c>
      <c r="N8535" s="7">
        <f t="shared" si="1287"/>
        <v>0</v>
      </c>
      <c r="O8535" s="7">
        <f t="shared" si="1288"/>
        <v>0</v>
      </c>
      <c r="R8535" s="7"/>
      <c r="S8535" s="47">
        <f t="shared" si="1289"/>
        <v>1.1200000000000001</v>
      </c>
      <c r="T8535" s="47">
        <f t="shared" si="1290"/>
        <v>1.1200000000000001</v>
      </c>
      <c r="U8535" s="47">
        <f t="shared" si="1291"/>
        <v>274.59000000000003</v>
      </c>
      <c r="V8535" s="47">
        <f t="shared" si="1292"/>
        <v>162.72</v>
      </c>
      <c r="W8535" s="11"/>
    </row>
    <row r="8536" spans="1:23" x14ac:dyDescent="0.45">
      <c r="A8536" t="s">
        <v>8541</v>
      </c>
      <c r="B8536">
        <v>156.02000000000001</v>
      </c>
      <c r="D8536" s="1" t="str">
        <f>VartojimasGamyba!J8532</f>
        <v>2024-08-21-10</v>
      </c>
      <c r="E8536" s="7">
        <f>VartojimasGamyba!G8532</f>
        <v>0</v>
      </c>
      <c r="F8536" s="11"/>
      <c r="G8536" s="12">
        <f t="shared" si="1293"/>
        <v>9.1878888888888905</v>
      </c>
      <c r="H8536" s="12">
        <v>1.157</v>
      </c>
      <c r="I8536" s="12">
        <v>0</v>
      </c>
      <c r="J8536" s="12">
        <v>0</v>
      </c>
      <c r="K8536" s="12"/>
      <c r="L8536" s="12">
        <f>VartojimasGamyba!H8532</f>
        <v>1.157</v>
      </c>
      <c r="M8536" s="19">
        <f t="shared" si="1286"/>
        <v>0</v>
      </c>
      <c r="N8536" s="7">
        <f t="shared" si="1287"/>
        <v>0</v>
      </c>
      <c r="O8536" s="7">
        <f t="shared" si="1288"/>
        <v>0</v>
      </c>
      <c r="R8536" s="7"/>
      <c r="S8536" s="47">
        <f t="shared" si="1289"/>
        <v>1.157</v>
      </c>
      <c r="T8536" s="47">
        <f t="shared" si="1290"/>
        <v>1.157</v>
      </c>
      <c r="U8536" s="47">
        <f t="shared" si="1291"/>
        <v>256.31</v>
      </c>
      <c r="V8536" s="47">
        <f t="shared" si="1292"/>
        <v>144.44</v>
      </c>
      <c r="W8536" s="11"/>
    </row>
    <row r="8537" spans="1:23" x14ac:dyDescent="0.45">
      <c r="A8537" t="s">
        <v>8542</v>
      </c>
      <c r="B8537">
        <v>133.30000000000001</v>
      </c>
      <c r="D8537" s="1" t="str">
        <f>VartojimasGamyba!J8533</f>
        <v>2024-08-21-11</v>
      </c>
      <c r="E8537" s="7">
        <f>VartojimasGamyba!G8533</f>
        <v>0</v>
      </c>
      <c r="F8537" s="11"/>
      <c r="G8537" s="12">
        <f t="shared" si="1293"/>
        <v>10.933888888888891</v>
      </c>
      <c r="H8537" s="12">
        <v>1.7460000000000002</v>
      </c>
      <c r="I8537" s="12">
        <v>0</v>
      </c>
      <c r="J8537" s="12">
        <v>0</v>
      </c>
      <c r="K8537" s="12"/>
      <c r="L8537" s="12">
        <f>VartojimasGamyba!H8533</f>
        <v>1.746</v>
      </c>
      <c r="M8537" s="19">
        <f t="shared" si="1286"/>
        <v>0</v>
      </c>
      <c r="N8537" s="7">
        <f t="shared" si="1287"/>
        <v>0</v>
      </c>
      <c r="O8537" s="7">
        <f t="shared" si="1288"/>
        <v>0</v>
      </c>
      <c r="R8537" s="7"/>
      <c r="S8537" s="47">
        <f t="shared" si="1289"/>
        <v>1.746</v>
      </c>
      <c r="T8537" s="47">
        <f t="shared" si="1290"/>
        <v>1.746</v>
      </c>
      <c r="U8537" s="47">
        <f t="shared" si="1291"/>
        <v>233.59000000000003</v>
      </c>
      <c r="V8537" s="47">
        <f t="shared" si="1292"/>
        <v>121.72000000000001</v>
      </c>
      <c r="W8537" s="11"/>
    </row>
    <row r="8538" spans="1:23" x14ac:dyDescent="0.45">
      <c r="A8538" t="s">
        <v>8543</v>
      </c>
      <c r="B8538">
        <v>117.5</v>
      </c>
      <c r="D8538" s="1" t="str">
        <f>VartojimasGamyba!J8534</f>
        <v>2024-08-21-12</v>
      </c>
      <c r="E8538" s="7">
        <f>VartojimasGamyba!G8534</f>
        <v>3.7999999999999999E-2</v>
      </c>
      <c r="F8538" s="11"/>
      <c r="G8538" s="12">
        <f t="shared" si="1293"/>
        <v>11.456888888888891</v>
      </c>
      <c r="H8538" s="12">
        <v>0.52300000000000002</v>
      </c>
      <c r="I8538" s="12">
        <v>0</v>
      </c>
      <c r="J8538" s="12">
        <v>0</v>
      </c>
      <c r="K8538" s="12"/>
      <c r="L8538" s="12">
        <f>VartojimasGamyba!H8534</f>
        <v>0.56100000000000005</v>
      </c>
      <c r="M8538" s="19">
        <f t="shared" si="1286"/>
        <v>0</v>
      </c>
      <c r="N8538" s="7">
        <f t="shared" si="1287"/>
        <v>0</v>
      </c>
      <c r="O8538" s="7">
        <f t="shared" si="1288"/>
        <v>0</v>
      </c>
      <c r="R8538" s="7"/>
      <c r="S8538" s="47">
        <f t="shared" si="1289"/>
        <v>0.52300000000000002</v>
      </c>
      <c r="T8538" s="47">
        <f t="shared" si="1290"/>
        <v>0.52300000000000002</v>
      </c>
      <c r="U8538" s="47">
        <f t="shared" si="1291"/>
        <v>217.79000000000002</v>
      </c>
      <c r="V8538" s="47">
        <f t="shared" si="1292"/>
        <v>105.92</v>
      </c>
      <c r="W8538" s="11"/>
    </row>
    <row r="8539" spans="1:23" x14ac:dyDescent="0.45">
      <c r="A8539" t="s">
        <v>8544</v>
      </c>
      <c r="B8539">
        <v>103.07</v>
      </c>
      <c r="D8539" s="1" t="str">
        <f>VartojimasGamyba!J8535</f>
        <v>2024-08-21-13</v>
      </c>
      <c r="E8539" s="7">
        <f>VartojimasGamyba!G8535</f>
        <v>9.6000000000000002E-2</v>
      </c>
      <c r="F8539" s="11"/>
      <c r="G8539" s="12">
        <f t="shared" si="1293"/>
        <v>11.46388888888889</v>
      </c>
      <c r="H8539" s="12">
        <v>6.9999999999999923E-3</v>
      </c>
      <c r="I8539" s="12">
        <v>0</v>
      </c>
      <c r="J8539" s="12">
        <v>0</v>
      </c>
      <c r="K8539" s="12"/>
      <c r="L8539" s="12">
        <f>VartojimasGamyba!H8535</f>
        <v>0.10299999999999999</v>
      </c>
      <c r="M8539" s="19">
        <f t="shared" si="1286"/>
        <v>0</v>
      </c>
      <c r="N8539" s="7">
        <f t="shared" si="1287"/>
        <v>0</v>
      </c>
      <c r="O8539" s="7">
        <f t="shared" si="1288"/>
        <v>0</v>
      </c>
      <c r="R8539" s="7"/>
      <c r="S8539" s="47">
        <f t="shared" si="1289"/>
        <v>6.9999999999999923E-3</v>
      </c>
      <c r="T8539" s="47">
        <f t="shared" si="1290"/>
        <v>6.9999999999999923E-3</v>
      </c>
      <c r="U8539" s="47">
        <f t="shared" si="1291"/>
        <v>203.36</v>
      </c>
      <c r="V8539" s="47">
        <f t="shared" si="1292"/>
        <v>91.49</v>
      </c>
      <c r="W8539" s="11"/>
    </row>
    <row r="8540" spans="1:23" x14ac:dyDescent="0.45">
      <c r="A8540" t="s">
        <v>8545</v>
      </c>
      <c r="B8540">
        <v>104.72</v>
      </c>
      <c r="D8540" s="1" t="str">
        <f>VartojimasGamyba!J8536</f>
        <v>2024-08-21-14</v>
      </c>
      <c r="E8540" s="7">
        <f>VartojimasGamyba!G8536</f>
        <v>0.13700000000000001</v>
      </c>
      <c r="F8540" s="11"/>
      <c r="G8540" s="12">
        <f t="shared" si="1293"/>
        <v>11.48988888888889</v>
      </c>
      <c r="H8540" s="12">
        <v>2.5999999999999995E-2</v>
      </c>
      <c r="I8540" s="12">
        <v>0</v>
      </c>
      <c r="J8540" s="12">
        <v>0</v>
      </c>
      <c r="K8540" s="12"/>
      <c r="L8540" s="12">
        <f>VartojimasGamyba!H8536</f>
        <v>0.16300000000000001</v>
      </c>
      <c r="M8540" s="19">
        <f t="shared" si="1286"/>
        <v>0</v>
      </c>
      <c r="N8540" s="7">
        <f t="shared" si="1287"/>
        <v>0</v>
      </c>
      <c r="O8540" s="7">
        <f t="shared" si="1288"/>
        <v>0</v>
      </c>
      <c r="R8540" s="7"/>
      <c r="S8540" s="47">
        <f t="shared" si="1289"/>
        <v>2.5999999999999995E-2</v>
      </c>
      <c r="T8540" s="47">
        <f t="shared" si="1290"/>
        <v>2.5999999999999995E-2</v>
      </c>
      <c r="U8540" s="47">
        <f t="shared" si="1291"/>
        <v>205.01</v>
      </c>
      <c r="V8540" s="47">
        <f t="shared" si="1292"/>
        <v>93.14</v>
      </c>
      <c r="W8540" s="11"/>
    </row>
    <row r="8541" spans="1:23" x14ac:dyDescent="0.45">
      <c r="A8541" t="s">
        <v>8546</v>
      </c>
      <c r="B8541">
        <v>97.26</v>
      </c>
      <c r="D8541" s="1" t="str">
        <f>VartojimasGamyba!J8537</f>
        <v>2024-08-21-15</v>
      </c>
      <c r="E8541" s="7">
        <f>VartojimasGamyba!G8537</f>
        <v>0.26800000000000002</v>
      </c>
      <c r="F8541" s="11"/>
      <c r="G8541" s="12">
        <f t="shared" si="1293"/>
        <v>11.696888888888891</v>
      </c>
      <c r="H8541" s="12">
        <v>0.20699999999999996</v>
      </c>
      <c r="I8541" s="12">
        <v>0</v>
      </c>
      <c r="J8541" s="12">
        <v>0</v>
      </c>
      <c r="K8541" s="12"/>
      <c r="L8541" s="12">
        <f>VartojimasGamyba!H8537</f>
        <v>0.47499999999999998</v>
      </c>
      <c r="M8541" s="19">
        <f t="shared" si="1286"/>
        <v>0</v>
      </c>
      <c r="N8541" s="7">
        <f t="shared" si="1287"/>
        <v>0</v>
      </c>
      <c r="O8541" s="7">
        <f t="shared" si="1288"/>
        <v>0</v>
      </c>
      <c r="R8541" s="7"/>
      <c r="S8541" s="47">
        <f t="shared" si="1289"/>
        <v>0.20699999999999996</v>
      </c>
      <c r="T8541" s="47">
        <f t="shared" si="1290"/>
        <v>0.20699999999999996</v>
      </c>
      <c r="U8541" s="47">
        <f t="shared" si="1291"/>
        <v>197.55</v>
      </c>
      <c r="V8541" s="47">
        <f t="shared" si="1292"/>
        <v>85.68</v>
      </c>
      <c r="W8541" s="11"/>
    </row>
    <row r="8542" spans="1:23" x14ac:dyDescent="0.45">
      <c r="A8542" t="s">
        <v>8547</v>
      </c>
      <c r="B8542">
        <v>140.38999999999999</v>
      </c>
      <c r="D8542" s="1" t="str">
        <f>VartojimasGamyba!J8538</f>
        <v>2024-08-21-16</v>
      </c>
      <c r="E8542" s="7">
        <f>VartojimasGamyba!G8538</f>
        <v>0.379</v>
      </c>
      <c r="F8542" s="11"/>
      <c r="G8542" s="12">
        <f t="shared" si="1293"/>
        <v>11.27577777777778</v>
      </c>
      <c r="H8542" s="12">
        <v>0</v>
      </c>
      <c r="I8542" s="12">
        <v>0.42111111111111116</v>
      </c>
      <c r="J8542" s="12">
        <v>0</v>
      </c>
      <c r="K8542" s="12"/>
      <c r="L8542" s="12">
        <f>VartojimasGamyba!H8538</f>
        <v>0</v>
      </c>
      <c r="M8542" s="19">
        <f t="shared" si="1286"/>
        <v>-5.5511151231257827E-17</v>
      </c>
      <c r="N8542" s="7">
        <f t="shared" si="1287"/>
        <v>-1.3360423878339134E-14</v>
      </c>
      <c r="O8542" s="7">
        <f t="shared" si="1288"/>
        <v>-1.3360423878339134E-14</v>
      </c>
      <c r="R8542" s="7"/>
      <c r="S8542" s="47">
        <f t="shared" si="1289"/>
        <v>-5.5511151231257827E-17</v>
      </c>
      <c r="T8542" s="47">
        <f t="shared" si="1290"/>
        <v>0</v>
      </c>
      <c r="U8542" s="47">
        <f t="shared" si="1291"/>
        <v>240.68</v>
      </c>
      <c r="V8542" s="47">
        <f t="shared" si="1292"/>
        <v>128.80999999999997</v>
      </c>
      <c r="W8542" s="11"/>
    </row>
    <row r="8543" spans="1:23" x14ac:dyDescent="0.45">
      <c r="A8543" t="s">
        <v>8548</v>
      </c>
      <c r="B8543">
        <v>189.99</v>
      </c>
      <c r="D8543" s="1" t="str">
        <f>VartojimasGamyba!J8539</f>
        <v>2024-08-21-17</v>
      </c>
      <c r="E8543" s="7">
        <f>VartojimasGamyba!G8539</f>
        <v>0.34300000000000003</v>
      </c>
      <c r="F8543" s="11"/>
      <c r="G8543" s="12">
        <f t="shared" si="1293"/>
        <v>10.894666666666669</v>
      </c>
      <c r="H8543" s="12">
        <v>0</v>
      </c>
      <c r="I8543" s="12">
        <v>0.38111111111111118</v>
      </c>
      <c r="J8543" s="12">
        <v>0</v>
      </c>
      <c r="K8543" s="12"/>
      <c r="L8543" s="12">
        <f>VartojimasGamyba!H8539</f>
        <v>0</v>
      </c>
      <c r="M8543" s="19">
        <f t="shared" si="1286"/>
        <v>-5.5511151231257827E-17</v>
      </c>
      <c r="N8543" s="7">
        <f t="shared" si="1287"/>
        <v>-1.6113776979409524E-14</v>
      </c>
      <c r="O8543" s="7">
        <f t="shared" si="1288"/>
        <v>-1.6113776979409524E-14</v>
      </c>
      <c r="R8543" s="7"/>
      <c r="S8543" s="47">
        <f t="shared" si="1289"/>
        <v>-5.5511151231257827E-17</v>
      </c>
      <c r="T8543" s="47">
        <f t="shared" si="1290"/>
        <v>0</v>
      </c>
      <c r="U8543" s="47">
        <f t="shared" si="1291"/>
        <v>290.28000000000003</v>
      </c>
      <c r="V8543" s="47">
        <f t="shared" si="1292"/>
        <v>178.41</v>
      </c>
      <c r="W8543" s="11"/>
    </row>
    <row r="8544" spans="1:23" x14ac:dyDescent="0.45">
      <c r="A8544" t="s">
        <v>8549</v>
      </c>
      <c r="B8544">
        <v>141.03</v>
      </c>
      <c r="D8544" s="1" t="str">
        <f>VartojimasGamyba!J8540</f>
        <v>2024-08-21-18</v>
      </c>
      <c r="E8544" s="7">
        <f>VartojimasGamyba!G8540</f>
        <v>0.27600000000000002</v>
      </c>
      <c r="F8544" s="11"/>
      <c r="G8544" s="12">
        <f t="shared" si="1293"/>
        <v>10.588000000000003</v>
      </c>
      <c r="H8544" s="12">
        <v>0</v>
      </c>
      <c r="I8544" s="12">
        <v>0.3066666666666667</v>
      </c>
      <c r="J8544" s="12">
        <v>0</v>
      </c>
      <c r="K8544" s="12"/>
      <c r="L8544" s="12">
        <f>VartojimasGamyba!H8540</f>
        <v>0</v>
      </c>
      <c r="M8544" s="19">
        <f t="shared" si="1286"/>
        <v>0</v>
      </c>
      <c r="N8544" s="7">
        <f t="shared" si="1287"/>
        <v>0</v>
      </c>
      <c r="O8544" s="7">
        <f t="shared" si="1288"/>
        <v>0</v>
      </c>
      <c r="R8544" s="7"/>
      <c r="S8544" s="47">
        <f t="shared" si="1289"/>
        <v>0</v>
      </c>
      <c r="T8544" s="47">
        <f t="shared" si="1290"/>
        <v>0</v>
      </c>
      <c r="U8544" s="47">
        <f t="shared" si="1291"/>
        <v>241.32</v>
      </c>
      <c r="V8544" s="47">
        <f t="shared" si="1292"/>
        <v>129.44999999999999</v>
      </c>
      <c r="W8544" s="11"/>
    </row>
    <row r="8545" spans="1:23" x14ac:dyDescent="0.45">
      <c r="A8545" t="s">
        <v>8550</v>
      </c>
      <c r="B8545">
        <v>150.84</v>
      </c>
      <c r="D8545" s="1" t="str">
        <f>VartojimasGamyba!J8541</f>
        <v>2024-08-21-19</v>
      </c>
      <c r="E8545" s="7">
        <f>VartojimasGamyba!G8541</f>
        <v>0.23300000000000001</v>
      </c>
      <c r="F8545" s="11"/>
      <c r="G8545" s="12">
        <f t="shared" si="1293"/>
        <v>10.329111111111114</v>
      </c>
      <c r="H8545" s="12">
        <v>0</v>
      </c>
      <c r="I8545" s="12">
        <v>0.25888888888888889</v>
      </c>
      <c r="J8545" s="12">
        <v>0</v>
      </c>
      <c r="K8545" s="12"/>
      <c r="L8545" s="12">
        <f>VartojimasGamyba!H8541</f>
        <v>0</v>
      </c>
      <c r="M8545" s="19">
        <f t="shared" si="1286"/>
        <v>0</v>
      </c>
      <c r="N8545" s="7">
        <f t="shared" si="1287"/>
        <v>0</v>
      </c>
      <c r="O8545" s="7">
        <f t="shared" si="1288"/>
        <v>0</v>
      </c>
      <c r="R8545" s="7"/>
      <c r="S8545" s="47">
        <f t="shared" si="1289"/>
        <v>0</v>
      </c>
      <c r="T8545" s="47">
        <f t="shared" si="1290"/>
        <v>0</v>
      </c>
      <c r="U8545" s="47">
        <f t="shared" si="1291"/>
        <v>251.13</v>
      </c>
      <c r="V8545" s="47">
        <f t="shared" si="1292"/>
        <v>139.26</v>
      </c>
      <c r="W8545" s="11"/>
    </row>
    <row r="8546" spans="1:23" x14ac:dyDescent="0.45">
      <c r="A8546" t="s">
        <v>8551</v>
      </c>
      <c r="B8546">
        <v>156.06</v>
      </c>
      <c r="D8546" s="1" t="str">
        <f>VartojimasGamyba!J8542</f>
        <v>2024-08-21-20</v>
      </c>
      <c r="E8546" s="7">
        <f>VartojimasGamyba!G8542</f>
        <v>0.32500000000000001</v>
      </c>
      <c r="F8546" s="11"/>
      <c r="G8546" s="12">
        <f t="shared" si="1293"/>
        <v>9.9680000000000035</v>
      </c>
      <c r="H8546" s="12">
        <v>0</v>
      </c>
      <c r="I8546" s="12">
        <v>0.3611111111111111</v>
      </c>
      <c r="J8546" s="12">
        <v>0</v>
      </c>
      <c r="K8546" s="12"/>
      <c r="L8546" s="12">
        <f>VartojimasGamyba!H8542</f>
        <v>0</v>
      </c>
      <c r="M8546" s="19">
        <f t="shared" si="1286"/>
        <v>0</v>
      </c>
      <c r="N8546" s="7">
        <f t="shared" si="1287"/>
        <v>0</v>
      </c>
      <c r="O8546" s="7">
        <f t="shared" si="1288"/>
        <v>0</v>
      </c>
      <c r="P8546" s="7" t="s">
        <v>8873</v>
      </c>
      <c r="R8546" s="7"/>
      <c r="S8546" s="47">
        <f t="shared" si="1289"/>
        <v>0</v>
      </c>
      <c r="T8546" s="47">
        <f t="shared" si="1290"/>
        <v>0</v>
      </c>
      <c r="U8546" s="47">
        <f t="shared" si="1291"/>
        <v>256.35000000000002</v>
      </c>
      <c r="V8546" s="47">
        <f t="shared" si="1292"/>
        <v>144.47999999999999</v>
      </c>
      <c r="W8546" s="11"/>
    </row>
    <row r="8547" spans="1:23" x14ac:dyDescent="0.45">
      <c r="A8547" t="s">
        <v>8552</v>
      </c>
      <c r="B8547">
        <v>163.57</v>
      </c>
      <c r="D8547" s="1" t="str">
        <f>VartojimasGamyba!J8543</f>
        <v>2024-08-21-21</v>
      </c>
      <c r="E8547" s="7">
        <f>VartojimasGamyba!G8543</f>
        <v>1.5369999999999999</v>
      </c>
      <c r="F8547" s="11"/>
      <c r="G8547" s="12">
        <f t="shared" si="1293"/>
        <v>8.2602222222222252</v>
      </c>
      <c r="H8547" s="12">
        <v>0</v>
      </c>
      <c r="I8547" s="12">
        <v>1.7077777777777778</v>
      </c>
      <c r="J8547" s="12">
        <v>0</v>
      </c>
      <c r="K8547" s="12"/>
      <c r="L8547" s="12">
        <f>VartojimasGamyba!H8543</f>
        <v>0</v>
      </c>
      <c r="M8547" s="19">
        <f t="shared" si="1286"/>
        <v>-2.2204460492503131E-16</v>
      </c>
      <c r="N8547" s="7">
        <f t="shared" si="1287"/>
        <v>-5.8588689455518764E-14</v>
      </c>
      <c r="O8547" s="7">
        <f t="shared" si="1288"/>
        <v>-5.8588689455518764E-14</v>
      </c>
      <c r="P8547" s="7">
        <f>SUM(N8526:N8549)</f>
        <v>135.65333399999943</v>
      </c>
      <c r="R8547" s="7"/>
      <c r="S8547" s="47">
        <f t="shared" si="1289"/>
        <v>-2.2204460492503131E-16</v>
      </c>
      <c r="T8547" s="47">
        <f t="shared" si="1290"/>
        <v>0</v>
      </c>
      <c r="U8547" s="47">
        <f t="shared" si="1291"/>
        <v>263.86</v>
      </c>
      <c r="V8547" s="47">
        <f t="shared" si="1292"/>
        <v>151.98999999999998</v>
      </c>
      <c r="W8547" s="11"/>
    </row>
    <row r="8548" spans="1:23" x14ac:dyDescent="0.45">
      <c r="A8548" t="s">
        <v>8553</v>
      </c>
      <c r="B8548">
        <v>138.66999999999999</v>
      </c>
      <c r="D8548" s="1" t="str">
        <f>VartojimasGamyba!J8544</f>
        <v>2024-08-21-22</v>
      </c>
      <c r="E8548" s="7">
        <f>VartojimasGamyba!G8544</f>
        <v>1.5609999999999999</v>
      </c>
      <c r="F8548" s="11"/>
      <c r="G8548" s="12">
        <f t="shared" si="1293"/>
        <v>6.5257777777777806</v>
      </c>
      <c r="H8548" s="12">
        <v>0</v>
      </c>
      <c r="I8548" s="12">
        <v>1.7344444444444447</v>
      </c>
      <c r="J8548" s="12">
        <v>0</v>
      </c>
      <c r="K8548" s="12"/>
      <c r="L8548" s="12">
        <f>VartojimasGamyba!H8544</f>
        <v>0</v>
      </c>
      <c r="M8548" s="19">
        <f t="shared" si="1286"/>
        <v>-2.2204460492503131E-16</v>
      </c>
      <c r="N8548" s="7">
        <f t="shared" si="1287"/>
        <v>-5.3059778792885477E-14</v>
      </c>
      <c r="O8548" s="7">
        <f t="shared" si="1288"/>
        <v>-5.3059778792885477E-14</v>
      </c>
      <c r="P8548" s="7" t="s">
        <v>8872</v>
      </c>
      <c r="R8548" s="7"/>
      <c r="S8548" s="47">
        <f t="shared" si="1289"/>
        <v>-2.2204460492503131E-16</v>
      </c>
      <c r="T8548" s="47">
        <f t="shared" si="1290"/>
        <v>0</v>
      </c>
      <c r="U8548" s="47">
        <f t="shared" si="1291"/>
        <v>238.95999999999998</v>
      </c>
      <c r="V8548" s="47">
        <f t="shared" si="1292"/>
        <v>127.08999999999999</v>
      </c>
      <c r="W8548" s="11"/>
    </row>
    <row r="8549" spans="1:23" x14ac:dyDescent="0.45">
      <c r="A8549" t="s">
        <v>8554</v>
      </c>
      <c r="B8549">
        <v>107.84</v>
      </c>
      <c r="D8549" s="1" t="str">
        <f>VartojimasGamyba!J8545</f>
        <v>2024-08-21-23</v>
      </c>
      <c r="E8549" s="7">
        <f>VartojimasGamyba!G8545</f>
        <v>1.5549999999999999</v>
      </c>
      <c r="F8549" s="11"/>
      <c r="G8549" s="12">
        <f t="shared" si="1293"/>
        <v>5.0000000000000009</v>
      </c>
      <c r="H8549" s="12">
        <v>0</v>
      </c>
      <c r="I8549" s="12">
        <v>1.5257777777777799</v>
      </c>
      <c r="J8549" s="12">
        <v>0</v>
      </c>
      <c r="K8549" s="12"/>
      <c r="L8549" s="12">
        <f>VartojimasGamyba!H8545</f>
        <v>0</v>
      </c>
      <c r="M8549" s="19">
        <f t="shared" si="1286"/>
        <v>0.18179999999999796</v>
      </c>
      <c r="N8549" s="7">
        <f t="shared" si="1287"/>
        <v>37.838033999999574</v>
      </c>
      <c r="O8549" s="7">
        <f t="shared" si="1288"/>
        <v>37.838033999999574</v>
      </c>
      <c r="P8549" s="7">
        <f>SUM(O8526:O8549)</f>
        <v>135.65333399999943</v>
      </c>
      <c r="Q8549" s="7">
        <f>SUMPRODUCT(B8526:B8549,E8526:E8549)-SUMPRODUCT(B8526:B8549,L8526:L8549)</f>
        <v>-38.46205000000009</v>
      </c>
      <c r="R8549" s="7"/>
      <c r="S8549" s="47">
        <f t="shared" si="1289"/>
        <v>0.18179999999999796</v>
      </c>
      <c r="T8549" s="47">
        <f t="shared" si="1290"/>
        <v>0</v>
      </c>
      <c r="U8549" s="47">
        <f t="shared" si="1291"/>
        <v>208.13</v>
      </c>
      <c r="V8549" s="47">
        <f t="shared" si="1292"/>
        <v>96.26</v>
      </c>
      <c r="W8549" s="11">
        <f>IF(P8549&lt;&gt;Q8549,1,0)</f>
        <v>1</v>
      </c>
    </row>
    <row r="8550" spans="1:23" x14ac:dyDescent="0.45">
      <c r="A8550" t="s">
        <v>8555</v>
      </c>
      <c r="B8550">
        <v>91.7</v>
      </c>
      <c r="D8550" s="9" t="str">
        <f>VartojimasGamyba!J8546</f>
        <v>2024-08-22-00</v>
      </c>
      <c r="E8550" s="8">
        <f>VartojimasGamyba!G8546</f>
        <v>0.24099999999999999</v>
      </c>
      <c r="F8550" s="11"/>
      <c r="G8550" s="7">
        <f>G8549+H8550-I8550</f>
        <v>4.7322222222222221</v>
      </c>
      <c r="H8550" s="7">
        <v>0</v>
      </c>
      <c r="I8550" s="7">
        <v>0.26777777777777867</v>
      </c>
      <c r="J8550" s="7">
        <v>0</v>
      </c>
      <c r="L8550" s="7">
        <f>VartojimasGamyba!H8546</f>
        <v>0</v>
      </c>
      <c r="M8550" s="15">
        <f t="shared" si="1286"/>
        <v>-8.0491169285323849E-16</v>
      </c>
      <c r="N8550" s="7">
        <f t="shared" si="1287"/>
        <v>-1.5453499591089326E-13</v>
      </c>
      <c r="O8550" s="7">
        <f t="shared" si="1288"/>
        <v>-1.5453499591089326E-13</v>
      </c>
      <c r="R8550" s="20" t="s">
        <v>8783</v>
      </c>
      <c r="S8550" s="47">
        <f t="shared" si="1289"/>
        <v>-8.0491169285323849E-16</v>
      </c>
      <c r="T8550" s="47">
        <f t="shared" si="1290"/>
        <v>0</v>
      </c>
      <c r="U8550" s="47">
        <f t="shared" si="1291"/>
        <v>191.99</v>
      </c>
      <c r="V8550" s="47">
        <f t="shared" si="1292"/>
        <v>80.12</v>
      </c>
      <c r="W8550" s="11"/>
    </row>
    <row r="8551" spans="1:23" x14ac:dyDescent="0.45">
      <c r="A8551" t="s">
        <v>8556</v>
      </c>
      <c r="B8551">
        <v>73.040000000000006</v>
      </c>
      <c r="D8551" s="9" t="str">
        <f>VartojimasGamyba!J8547</f>
        <v>2024-08-22-01</v>
      </c>
      <c r="E8551" s="8">
        <f>VartojimasGamyba!G8547</f>
        <v>0.24399999999999999</v>
      </c>
      <c r="F8551" s="11"/>
      <c r="G8551" s="7">
        <f t="shared" ref="G8551:G8573" si="1294">G8550+H8551-I8551</f>
        <v>4.4611111111111112</v>
      </c>
      <c r="H8551" s="7">
        <v>0</v>
      </c>
      <c r="I8551" s="7">
        <v>0.27111111111111114</v>
      </c>
      <c r="J8551" s="7">
        <v>0</v>
      </c>
      <c r="L8551" s="7">
        <f>VartojimasGamyba!H8547</f>
        <v>0</v>
      </c>
      <c r="M8551" s="15">
        <f t="shared" si="1286"/>
        <v>-2.7755575615628914E-17</v>
      </c>
      <c r="N8551" s="7">
        <f t="shared" si="1287"/>
        <v>-4.8108739214569599E-15</v>
      </c>
      <c r="O8551" s="7">
        <f t="shared" si="1288"/>
        <v>-4.8108739214569599E-15</v>
      </c>
      <c r="R8551" s="7"/>
      <c r="S8551" s="47">
        <f t="shared" si="1289"/>
        <v>-2.7755575615628914E-17</v>
      </c>
      <c r="T8551" s="47">
        <f t="shared" si="1290"/>
        <v>0</v>
      </c>
      <c r="U8551" s="47">
        <f t="shared" si="1291"/>
        <v>173.33</v>
      </c>
      <c r="V8551" s="47">
        <f t="shared" si="1292"/>
        <v>61.460000000000008</v>
      </c>
      <c r="W8551" s="11"/>
    </row>
    <row r="8552" spans="1:23" x14ac:dyDescent="0.45">
      <c r="A8552" t="s">
        <v>8557</v>
      </c>
      <c r="B8552">
        <v>66.58</v>
      </c>
      <c r="D8552" s="9" t="str">
        <f>VartojimasGamyba!J8548</f>
        <v>2024-08-22-02</v>
      </c>
      <c r="E8552" s="8">
        <f>VartojimasGamyba!G8548</f>
        <v>0.159</v>
      </c>
      <c r="F8552" s="11"/>
      <c r="G8552" s="7">
        <f t="shared" si="1294"/>
        <v>4.2844444444444445</v>
      </c>
      <c r="H8552" s="7">
        <v>0</v>
      </c>
      <c r="I8552" s="7">
        <v>0.17666666666666667</v>
      </c>
      <c r="J8552" s="7">
        <v>0</v>
      </c>
      <c r="L8552" s="7">
        <f>VartojimasGamyba!H8548</f>
        <v>0</v>
      </c>
      <c r="M8552" s="15">
        <f t="shared" si="1286"/>
        <v>0</v>
      </c>
      <c r="N8552" s="7">
        <f t="shared" si="1287"/>
        <v>0</v>
      </c>
      <c r="O8552" s="7">
        <f t="shared" si="1288"/>
        <v>0</v>
      </c>
      <c r="R8552" s="7"/>
      <c r="S8552" s="47">
        <f t="shared" si="1289"/>
        <v>0</v>
      </c>
      <c r="T8552" s="47">
        <f t="shared" si="1290"/>
        <v>0</v>
      </c>
      <c r="U8552" s="47">
        <f t="shared" si="1291"/>
        <v>166.87</v>
      </c>
      <c r="V8552" s="47">
        <f t="shared" si="1292"/>
        <v>55</v>
      </c>
      <c r="W8552" s="11"/>
    </row>
    <row r="8553" spans="1:23" x14ac:dyDescent="0.45">
      <c r="A8553" t="s">
        <v>8558</v>
      </c>
      <c r="B8553">
        <v>79.73</v>
      </c>
      <c r="D8553" s="9" t="str">
        <f>VartojimasGamyba!J8549</f>
        <v>2024-08-22-03</v>
      </c>
      <c r="E8553" s="8">
        <f>VartojimasGamyba!G8549</f>
        <v>0.14399999999999999</v>
      </c>
      <c r="F8553" s="11"/>
      <c r="G8553" s="7">
        <f t="shared" si="1294"/>
        <v>4.1244444444444444</v>
      </c>
      <c r="H8553" s="7">
        <v>0</v>
      </c>
      <c r="I8553" s="7">
        <v>0.16</v>
      </c>
      <c r="J8553" s="7">
        <v>0</v>
      </c>
      <c r="L8553" s="7">
        <f>VartojimasGamyba!H8549</f>
        <v>0</v>
      </c>
      <c r="M8553" s="15">
        <f t="shared" si="1286"/>
        <v>-2.7755575615628914E-17</v>
      </c>
      <c r="N8553" s="7">
        <f t="shared" si="1287"/>
        <v>-4.9965587223255173E-15</v>
      </c>
      <c r="O8553" s="7">
        <f t="shared" si="1288"/>
        <v>-4.9965587223255173E-15</v>
      </c>
      <c r="R8553" s="7"/>
      <c r="S8553" s="47">
        <f t="shared" si="1289"/>
        <v>-2.7755575615628914E-17</v>
      </c>
      <c r="T8553" s="47">
        <f t="shared" si="1290"/>
        <v>0</v>
      </c>
      <c r="U8553" s="47">
        <f t="shared" si="1291"/>
        <v>180.02</v>
      </c>
      <c r="V8553" s="47">
        <f t="shared" si="1292"/>
        <v>68.150000000000006</v>
      </c>
      <c r="W8553" s="11"/>
    </row>
    <row r="8554" spans="1:23" x14ac:dyDescent="0.45">
      <c r="A8554" t="s">
        <v>8559</v>
      </c>
      <c r="B8554">
        <v>80.02</v>
      </c>
      <c r="D8554" s="9" t="str">
        <f>VartojimasGamyba!J8550</f>
        <v>2024-08-22-04</v>
      </c>
      <c r="E8554" s="8">
        <f>VartojimasGamyba!G8550</f>
        <v>0.21199999999999999</v>
      </c>
      <c r="F8554" s="11"/>
      <c r="G8554" s="7">
        <f t="shared" si="1294"/>
        <v>4.0377777777777775</v>
      </c>
      <c r="H8554" s="7">
        <v>0</v>
      </c>
      <c r="I8554" s="7">
        <v>8.6666666666666656E-2</v>
      </c>
      <c r="J8554" s="7">
        <v>0</v>
      </c>
      <c r="L8554" s="7">
        <f>VartojimasGamyba!H8550</f>
        <v>0.13400000000000001</v>
      </c>
      <c r="M8554" s="15">
        <f t="shared" si="1286"/>
        <v>0</v>
      </c>
      <c r="N8554" s="7">
        <f t="shared" si="1287"/>
        <v>0</v>
      </c>
      <c r="O8554" s="7">
        <f t="shared" si="1288"/>
        <v>0</v>
      </c>
      <c r="R8554" s="7"/>
      <c r="S8554" s="47">
        <f t="shared" si="1289"/>
        <v>0</v>
      </c>
      <c r="T8554" s="47">
        <f t="shared" si="1290"/>
        <v>0</v>
      </c>
      <c r="U8554" s="47">
        <f t="shared" si="1291"/>
        <v>180.31</v>
      </c>
      <c r="V8554" s="47">
        <f t="shared" si="1292"/>
        <v>68.44</v>
      </c>
      <c r="W8554" s="11"/>
    </row>
    <row r="8555" spans="1:23" x14ac:dyDescent="0.45">
      <c r="A8555" t="s">
        <v>8560</v>
      </c>
      <c r="B8555">
        <v>69.11</v>
      </c>
      <c r="D8555" s="9" t="str">
        <f>VartojimasGamyba!J8551</f>
        <v>2024-08-22-05</v>
      </c>
      <c r="E8555" s="8">
        <f>VartojimasGamyba!G8551</f>
        <v>0.13</v>
      </c>
      <c r="F8555" s="11"/>
      <c r="G8555" s="7">
        <f t="shared" si="1294"/>
        <v>4.4727777777777771</v>
      </c>
      <c r="H8555" s="7">
        <v>0.43500000000000005</v>
      </c>
      <c r="I8555" s="7">
        <v>0</v>
      </c>
      <c r="J8555" s="7">
        <v>0</v>
      </c>
      <c r="L8555" s="7">
        <f>VartojimasGamyba!H8551</f>
        <v>0.56499999999999995</v>
      </c>
      <c r="M8555" s="15">
        <f t="shared" si="1286"/>
        <v>0</v>
      </c>
      <c r="N8555" s="7">
        <f t="shared" si="1287"/>
        <v>0</v>
      </c>
      <c r="O8555" s="7">
        <f t="shared" si="1288"/>
        <v>0</v>
      </c>
      <c r="R8555" s="7"/>
      <c r="S8555" s="47">
        <f t="shared" si="1289"/>
        <v>0.43499999999999994</v>
      </c>
      <c r="T8555" s="47">
        <f t="shared" si="1290"/>
        <v>0.43499999999999994</v>
      </c>
      <c r="U8555" s="47">
        <f t="shared" si="1291"/>
        <v>169.4</v>
      </c>
      <c r="V8555" s="47">
        <f t="shared" si="1292"/>
        <v>57.53</v>
      </c>
      <c r="W8555" s="11"/>
    </row>
    <row r="8556" spans="1:23" x14ac:dyDescent="0.45">
      <c r="A8556" t="s">
        <v>8561</v>
      </c>
      <c r="B8556">
        <v>81.45</v>
      </c>
      <c r="D8556" s="9" t="str">
        <f>VartojimasGamyba!J8552</f>
        <v>2024-08-22-06</v>
      </c>
      <c r="E8556" s="8">
        <f>VartojimasGamyba!G8552</f>
        <v>0</v>
      </c>
      <c r="F8556" s="11"/>
      <c r="G8556" s="7">
        <f t="shared" si="1294"/>
        <v>4.4867777777777782</v>
      </c>
      <c r="H8556" s="7">
        <v>1.4000000000000904E-2</v>
      </c>
      <c r="I8556" s="7">
        <v>0</v>
      </c>
      <c r="J8556" s="7">
        <v>1.6489999999999996</v>
      </c>
      <c r="L8556" s="7">
        <f>VartojimasGamyba!H8552</f>
        <v>1.663</v>
      </c>
      <c r="M8556" s="15">
        <f t="shared" si="1286"/>
        <v>0</v>
      </c>
      <c r="N8556" s="7">
        <f t="shared" si="1287"/>
        <v>-115.21562999999998</v>
      </c>
      <c r="O8556" s="7">
        <f t="shared" si="1288"/>
        <v>0</v>
      </c>
      <c r="R8556" s="7"/>
      <c r="S8556" s="47">
        <f t="shared" si="1289"/>
        <v>1.663</v>
      </c>
      <c r="T8556" s="47">
        <f t="shared" si="1290"/>
        <v>1.663</v>
      </c>
      <c r="U8556" s="47">
        <f t="shared" si="1291"/>
        <v>181.74</v>
      </c>
      <c r="V8556" s="47">
        <f t="shared" si="1292"/>
        <v>69.87</v>
      </c>
      <c r="W8556" s="11"/>
    </row>
    <row r="8557" spans="1:23" x14ac:dyDescent="0.45">
      <c r="A8557" t="s">
        <v>8562</v>
      </c>
      <c r="B8557">
        <v>112.75</v>
      </c>
      <c r="D8557" s="9" t="str">
        <f>VartojimasGamyba!J8553</f>
        <v>2024-08-22-07</v>
      </c>
      <c r="E8557" s="8">
        <f>VartojimasGamyba!G8553</f>
        <v>0</v>
      </c>
      <c r="F8557" s="11"/>
      <c r="G8557" s="7">
        <f t="shared" si="1294"/>
        <v>4.4867777777777782</v>
      </c>
      <c r="H8557" s="7">
        <v>0</v>
      </c>
      <c r="I8557" s="7">
        <v>0</v>
      </c>
      <c r="J8557" s="7">
        <v>1.411</v>
      </c>
      <c r="L8557" s="7">
        <f>VartojimasGamyba!H8553</f>
        <v>1.411</v>
      </c>
      <c r="M8557" s="15">
        <f t="shared" si="1286"/>
        <v>0</v>
      </c>
      <c r="N8557" s="7">
        <f t="shared" si="1287"/>
        <v>-142.75086999999999</v>
      </c>
      <c r="O8557" s="7">
        <f t="shared" si="1288"/>
        <v>0</v>
      </c>
      <c r="R8557" s="7"/>
      <c r="S8557" s="47">
        <f t="shared" si="1289"/>
        <v>1.411</v>
      </c>
      <c r="T8557" s="47">
        <f t="shared" si="1290"/>
        <v>1.411</v>
      </c>
      <c r="U8557" s="47">
        <f t="shared" si="1291"/>
        <v>213.04000000000002</v>
      </c>
      <c r="V8557" s="47">
        <f t="shared" si="1292"/>
        <v>101.17</v>
      </c>
      <c r="W8557" s="11"/>
    </row>
    <row r="8558" spans="1:23" x14ac:dyDescent="0.45">
      <c r="A8558" t="s">
        <v>8563</v>
      </c>
      <c r="B8558">
        <v>135.01</v>
      </c>
      <c r="D8558" s="9" t="str">
        <f>VartojimasGamyba!J8554</f>
        <v>2024-08-22-08</v>
      </c>
      <c r="E8558" s="8">
        <f>VartojimasGamyba!G8554</f>
        <v>0</v>
      </c>
      <c r="F8558" s="11"/>
      <c r="G8558" s="7">
        <f t="shared" si="1294"/>
        <v>4.4867777777777782</v>
      </c>
      <c r="H8558" s="7">
        <v>0</v>
      </c>
      <c r="I8558" s="7">
        <v>0</v>
      </c>
      <c r="J8558" s="7">
        <v>2.766</v>
      </c>
      <c r="L8558" s="7">
        <f>VartojimasGamyba!H8554</f>
        <v>2.766</v>
      </c>
      <c r="M8558" s="15">
        <f t="shared" si="1286"/>
        <v>0</v>
      </c>
      <c r="N8558" s="7">
        <f t="shared" si="1287"/>
        <v>-341.40737999999999</v>
      </c>
      <c r="O8558" s="7">
        <f t="shared" si="1288"/>
        <v>0</v>
      </c>
      <c r="R8558" s="7"/>
      <c r="S8558" s="47">
        <f t="shared" si="1289"/>
        <v>2.766</v>
      </c>
      <c r="T8558" s="47">
        <f t="shared" si="1290"/>
        <v>2.766</v>
      </c>
      <c r="U8558" s="47">
        <f t="shared" si="1291"/>
        <v>235.3</v>
      </c>
      <c r="V8558" s="47">
        <f t="shared" si="1292"/>
        <v>123.42999999999999</v>
      </c>
      <c r="W8558" s="11"/>
    </row>
    <row r="8559" spans="1:23" x14ac:dyDescent="0.45">
      <c r="A8559" t="s">
        <v>8564</v>
      </c>
      <c r="B8559">
        <v>135.09</v>
      </c>
      <c r="D8559" s="9" t="str">
        <f>VartojimasGamyba!J8555</f>
        <v>2024-08-22-09</v>
      </c>
      <c r="E8559" s="8">
        <f>VartojimasGamyba!G8555</f>
        <v>0</v>
      </c>
      <c r="F8559" s="11"/>
      <c r="G8559" s="7">
        <f t="shared" si="1294"/>
        <v>4.4867777777777782</v>
      </c>
      <c r="H8559" s="7">
        <v>0</v>
      </c>
      <c r="I8559" s="7">
        <v>-2.2204460492503131E-16</v>
      </c>
      <c r="J8559" s="7">
        <v>1.2569999999999999</v>
      </c>
      <c r="L8559" s="7">
        <f>VartojimasGamyba!H8555</f>
        <v>1.2569999999999999</v>
      </c>
      <c r="M8559" s="15">
        <f t="shared" si="1286"/>
        <v>0</v>
      </c>
      <c r="N8559" s="7">
        <f t="shared" si="1287"/>
        <v>-155.25207</v>
      </c>
      <c r="O8559" s="7">
        <f t="shared" si="1288"/>
        <v>0</v>
      </c>
      <c r="R8559" s="7"/>
      <c r="S8559" s="47">
        <f t="shared" si="1289"/>
        <v>1.2569999999999999</v>
      </c>
      <c r="T8559" s="47">
        <f t="shared" si="1290"/>
        <v>1.2569999999999999</v>
      </c>
      <c r="U8559" s="47">
        <f t="shared" si="1291"/>
        <v>235.38</v>
      </c>
      <c r="V8559" s="47">
        <f t="shared" si="1292"/>
        <v>123.51</v>
      </c>
      <c r="W8559" s="11"/>
    </row>
    <row r="8560" spans="1:23" x14ac:dyDescent="0.45">
      <c r="A8560" t="s">
        <v>8565</v>
      </c>
      <c r="B8560">
        <v>158.03</v>
      </c>
      <c r="D8560" s="9" t="str">
        <f>VartojimasGamyba!J8556</f>
        <v>2024-08-22-10</v>
      </c>
      <c r="E8560" s="8">
        <f>VartojimasGamyba!G8556</f>
        <v>0</v>
      </c>
      <c r="F8560" s="11"/>
      <c r="G8560" s="7">
        <f t="shared" si="1294"/>
        <v>4.4867777777777782</v>
      </c>
      <c r="H8560" s="7">
        <v>0</v>
      </c>
      <c r="I8560" s="7">
        <v>-2.2204460492503131E-16</v>
      </c>
      <c r="J8560" s="7">
        <v>1.1870000000000001</v>
      </c>
      <c r="L8560" s="7">
        <f>VartojimasGamyba!H8556</f>
        <v>1.1870000000000001</v>
      </c>
      <c r="M8560" s="15">
        <f t="shared" si="1286"/>
        <v>0</v>
      </c>
      <c r="N8560" s="7">
        <f t="shared" si="1287"/>
        <v>-173.83615</v>
      </c>
      <c r="O8560" s="7">
        <f t="shared" si="1288"/>
        <v>0</v>
      </c>
      <c r="R8560" s="7"/>
      <c r="S8560" s="47">
        <f t="shared" si="1289"/>
        <v>1.1870000000000001</v>
      </c>
      <c r="T8560" s="47">
        <f t="shared" si="1290"/>
        <v>1.1870000000000001</v>
      </c>
      <c r="U8560" s="47">
        <f t="shared" si="1291"/>
        <v>258.32</v>
      </c>
      <c r="V8560" s="47">
        <f t="shared" si="1292"/>
        <v>146.44999999999999</v>
      </c>
      <c r="W8560" s="11"/>
    </row>
    <row r="8561" spans="1:23" x14ac:dyDescent="0.45">
      <c r="A8561" t="s">
        <v>8566</v>
      </c>
      <c r="B8561">
        <v>65.05</v>
      </c>
      <c r="D8561" s="9" t="str">
        <f>VartojimasGamyba!J8557</f>
        <v>2024-08-22-11</v>
      </c>
      <c r="E8561" s="8">
        <f>VartojimasGamyba!G8557</f>
        <v>0</v>
      </c>
      <c r="F8561" s="11"/>
      <c r="G8561" s="7">
        <f t="shared" si="1294"/>
        <v>7.2527777777777782</v>
      </c>
      <c r="H8561" s="7">
        <v>2.766</v>
      </c>
      <c r="I8561" s="7">
        <v>0</v>
      </c>
      <c r="J8561" s="7">
        <v>0</v>
      </c>
      <c r="L8561" s="7">
        <f>VartojimasGamyba!H8557</f>
        <v>2.766</v>
      </c>
      <c r="M8561" s="15">
        <f t="shared" si="1286"/>
        <v>0</v>
      </c>
      <c r="N8561" s="7">
        <f t="shared" si="1287"/>
        <v>0</v>
      </c>
      <c r="O8561" s="7">
        <f t="shared" si="1288"/>
        <v>0</v>
      </c>
      <c r="R8561" s="7"/>
      <c r="S8561" s="47">
        <f t="shared" si="1289"/>
        <v>2.766</v>
      </c>
      <c r="T8561" s="47">
        <f t="shared" si="1290"/>
        <v>2.766</v>
      </c>
      <c r="U8561" s="47">
        <f t="shared" si="1291"/>
        <v>165.34</v>
      </c>
      <c r="V8561" s="47">
        <f t="shared" si="1292"/>
        <v>53.47</v>
      </c>
      <c r="W8561" s="11"/>
    </row>
    <row r="8562" spans="1:23" x14ac:dyDescent="0.45">
      <c r="A8562" t="s">
        <v>8567</v>
      </c>
      <c r="B8562">
        <v>65.06</v>
      </c>
      <c r="D8562" s="9" t="str">
        <f>VartojimasGamyba!J8558</f>
        <v>2024-08-22-12</v>
      </c>
      <c r="E8562" s="8">
        <f>VartojimasGamyba!G8558</f>
        <v>1.7999999999999999E-2</v>
      </c>
      <c r="F8562" s="11"/>
      <c r="G8562" s="7">
        <f t="shared" si="1294"/>
        <v>8.2127777777777773</v>
      </c>
      <c r="H8562" s="7">
        <v>0.96</v>
      </c>
      <c r="I8562" s="7">
        <v>0</v>
      </c>
      <c r="J8562" s="7">
        <v>0</v>
      </c>
      <c r="L8562" s="7">
        <f>VartojimasGamyba!H8558</f>
        <v>0.97799999999999998</v>
      </c>
      <c r="M8562" s="15">
        <f t="shared" si="1286"/>
        <v>0</v>
      </c>
      <c r="N8562" s="7">
        <f t="shared" si="1287"/>
        <v>0</v>
      </c>
      <c r="O8562" s="7">
        <f t="shared" si="1288"/>
        <v>0</v>
      </c>
      <c r="R8562" s="7"/>
      <c r="S8562" s="47">
        <f t="shared" si="1289"/>
        <v>0.96</v>
      </c>
      <c r="T8562" s="47">
        <f t="shared" si="1290"/>
        <v>0.96</v>
      </c>
      <c r="U8562" s="47">
        <f t="shared" si="1291"/>
        <v>165.35000000000002</v>
      </c>
      <c r="V8562" s="47">
        <f t="shared" si="1292"/>
        <v>53.480000000000004</v>
      </c>
      <c r="W8562" s="11"/>
    </row>
    <row r="8563" spans="1:23" x14ac:dyDescent="0.45">
      <c r="A8563" t="s">
        <v>8568</v>
      </c>
      <c r="B8563">
        <v>65.09</v>
      </c>
      <c r="D8563" s="9" t="str">
        <f>VartojimasGamyba!J8559</f>
        <v>2024-08-22-13</v>
      </c>
      <c r="E8563" s="8">
        <f>VartojimasGamyba!G8559</f>
        <v>0</v>
      </c>
      <c r="F8563" s="11"/>
      <c r="G8563" s="7">
        <f t="shared" si="1294"/>
        <v>11.031777777777776</v>
      </c>
      <c r="H8563" s="7">
        <v>2.819</v>
      </c>
      <c r="I8563" s="7">
        <v>0</v>
      </c>
      <c r="J8563" s="7">
        <v>0</v>
      </c>
      <c r="L8563" s="7">
        <f>VartojimasGamyba!H8559</f>
        <v>2.819</v>
      </c>
      <c r="M8563" s="15">
        <f t="shared" si="1286"/>
        <v>0</v>
      </c>
      <c r="N8563" s="7">
        <f t="shared" si="1287"/>
        <v>0</v>
      </c>
      <c r="O8563" s="7">
        <f t="shared" si="1288"/>
        <v>0</v>
      </c>
      <c r="R8563" s="7"/>
      <c r="S8563" s="47">
        <f t="shared" si="1289"/>
        <v>2.819</v>
      </c>
      <c r="T8563" s="47">
        <f t="shared" si="1290"/>
        <v>2.819</v>
      </c>
      <c r="U8563" s="47">
        <f t="shared" si="1291"/>
        <v>165.38</v>
      </c>
      <c r="V8563" s="47">
        <f t="shared" si="1292"/>
        <v>53.510000000000005</v>
      </c>
      <c r="W8563" s="11"/>
    </row>
    <row r="8564" spans="1:23" x14ac:dyDescent="0.45">
      <c r="A8564" t="s">
        <v>8569</v>
      </c>
      <c r="B8564">
        <v>87.27</v>
      </c>
      <c r="D8564" s="9" t="str">
        <f>VartojimasGamyba!J8560</f>
        <v>2024-08-22-14</v>
      </c>
      <c r="E8564" s="8">
        <f>VartojimasGamyba!G8560</f>
        <v>1.7000000000000001E-2</v>
      </c>
      <c r="F8564" s="11"/>
      <c r="G8564" s="7">
        <f t="shared" si="1294"/>
        <v>11.031777777777776</v>
      </c>
      <c r="H8564" s="7">
        <v>2.1857515797307769E-16</v>
      </c>
      <c r="I8564" s="7">
        <v>0</v>
      </c>
      <c r="J8564" s="7">
        <v>0.54699999999999993</v>
      </c>
      <c r="L8564" s="7">
        <f>VartojimasGamyba!H8560</f>
        <v>0.56399999999999995</v>
      </c>
      <c r="M8564" s="15">
        <f t="shared" si="1286"/>
        <v>0</v>
      </c>
      <c r="N8564" s="7">
        <f t="shared" si="1287"/>
        <v>-41.402429999999995</v>
      </c>
      <c r="O8564" s="7">
        <f t="shared" si="1288"/>
        <v>0</v>
      </c>
      <c r="R8564" s="7"/>
      <c r="S8564" s="47">
        <f t="shared" si="1289"/>
        <v>0.54699999999999993</v>
      </c>
      <c r="T8564" s="47">
        <f t="shared" si="1290"/>
        <v>0.54699999999999993</v>
      </c>
      <c r="U8564" s="47">
        <f t="shared" si="1291"/>
        <v>187.56</v>
      </c>
      <c r="V8564" s="47">
        <f t="shared" si="1292"/>
        <v>75.69</v>
      </c>
      <c r="W8564" s="11"/>
    </row>
    <row r="8565" spans="1:23" x14ac:dyDescent="0.45">
      <c r="A8565" t="s">
        <v>8570</v>
      </c>
      <c r="B8565">
        <v>71.58</v>
      </c>
      <c r="D8565" s="9" t="str">
        <f>VartojimasGamyba!J8561</f>
        <v>2024-08-22-15</v>
      </c>
      <c r="E8565" s="8">
        <f>VartojimasGamyba!G8561</f>
        <v>5.7000000000000002E-2</v>
      </c>
      <c r="F8565" s="11"/>
      <c r="G8565" s="7">
        <f t="shared" si="1294"/>
        <v>11.137777777777776</v>
      </c>
      <c r="H8565" s="7">
        <v>0.10600000000000004</v>
      </c>
      <c r="I8565" s="7">
        <v>0</v>
      </c>
      <c r="J8565" s="7">
        <v>0</v>
      </c>
      <c r="L8565" s="7">
        <f>VartojimasGamyba!H8561</f>
        <v>0.16300000000000001</v>
      </c>
      <c r="M8565" s="15">
        <f t="shared" si="1286"/>
        <v>0</v>
      </c>
      <c r="N8565" s="7">
        <f t="shared" si="1287"/>
        <v>0</v>
      </c>
      <c r="O8565" s="7">
        <f t="shared" si="1288"/>
        <v>0</v>
      </c>
      <c r="R8565" s="7"/>
      <c r="S8565" s="47">
        <f t="shared" si="1289"/>
        <v>0.10600000000000001</v>
      </c>
      <c r="T8565" s="47">
        <f t="shared" si="1290"/>
        <v>0.10600000000000001</v>
      </c>
      <c r="U8565" s="47">
        <f t="shared" si="1291"/>
        <v>171.87</v>
      </c>
      <c r="V8565" s="47">
        <f t="shared" si="1292"/>
        <v>60</v>
      </c>
      <c r="W8565" s="11"/>
    </row>
    <row r="8566" spans="1:23" x14ac:dyDescent="0.45">
      <c r="A8566" t="s">
        <v>8571</v>
      </c>
      <c r="B8566">
        <v>81.680000000000007</v>
      </c>
      <c r="D8566" s="9" t="str">
        <f>VartojimasGamyba!J8562</f>
        <v>2024-08-22-16</v>
      </c>
      <c r="E8566" s="8">
        <f>VartojimasGamyba!G8562</f>
        <v>0.33400000000000002</v>
      </c>
      <c r="F8566" s="11"/>
      <c r="G8566" s="7">
        <f t="shared" si="1294"/>
        <v>10.809999999999999</v>
      </c>
      <c r="H8566" s="7">
        <v>0</v>
      </c>
      <c r="I8566" s="7">
        <v>0.32777777777777778</v>
      </c>
      <c r="J8566" s="7">
        <v>0</v>
      </c>
      <c r="L8566" s="7">
        <f>VartojimasGamyba!H8562</f>
        <v>3.9E-2</v>
      </c>
      <c r="M8566" s="15">
        <f t="shared" si="1286"/>
        <v>0</v>
      </c>
      <c r="N8566" s="7">
        <f t="shared" si="1287"/>
        <v>0</v>
      </c>
      <c r="O8566" s="7">
        <f t="shared" si="1288"/>
        <v>0</v>
      </c>
      <c r="R8566" s="7"/>
      <c r="S8566" s="47">
        <f t="shared" si="1289"/>
        <v>0</v>
      </c>
      <c r="T8566" s="47">
        <f t="shared" si="1290"/>
        <v>0</v>
      </c>
      <c r="U8566" s="47">
        <f t="shared" si="1291"/>
        <v>181.97000000000003</v>
      </c>
      <c r="V8566" s="47">
        <f t="shared" si="1292"/>
        <v>70.100000000000009</v>
      </c>
      <c r="W8566" s="11"/>
    </row>
    <row r="8567" spans="1:23" x14ac:dyDescent="0.45">
      <c r="A8567" t="s">
        <v>8572</v>
      </c>
      <c r="B8567">
        <v>86.36</v>
      </c>
      <c r="D8567" s="9" t="str">
        <f>VartojimasGamyba!J8563</f>
        <v>2024-08-22-17</v>
      </c>
      <c r="E8567" s="8">
        <f>VartojimasGamyba!G8563</f>
        <v>0.375</v>
      </c>
      <c r="F8567" s="11"/>
      <c r="G8567" s="7">
        <f t="shared" si="1294"/>
        <v>10.393333333333333</v>
      </c>
      <c r="H8567" s="7">
        <v>0</v>
      </c>
      <c r="I8567" s="7">
        <v>0.41666666666666663</v>
      </c>
      <c r="J8567" s="7">
        <v>0</v>
      </c>
      <c r="L8567" s="7">
        <f>VartojimasGamyba!H8563</f>
        <v>0</v>
      </c>
      <c r="M8567" s="15">
        <f t="shared" si="1286"/>
        <v>0</v>
      </c>
      <c r="N8567" s="7">
        <f t="shared" si="1287"/>
        <v>0</v>
      </c>
      <c r="O8567" s="7">
        <f t="shared" si="1288"/>
        <v>0</v>
      </c>
      <c r="R8567" s="7"/>
      <c r="S8567" s="47">
        <f t="shared" si="1289"/>
        <v>0</v>
      </c>
      <c r="T8567" s="47">
        <f t="shared" si="1290"/>
        <v>0</v>
      </c>
      <c r="U8567" s="47">
        <f t="shared" si="1291"/>
        <v>186.65</v>
      </c>
      <c r="V8567" s="47">
        <f t="shared" si="1292"/>
        <v>74.78</v>
      </c>
      <c r="W8567" s="11"/>
    </row>
    <row r="8568" spans="1:23" x14ac:dyDescent="0.45">
      <c r="A8568" t="s">
        <v>8573</v>
      </c>
      <c r="B8568">
        <v>106.9</v>
      </c>
      <c r="D8568" s="9" t="str">
        <f>VartojimasGamyba!J8564</f>
        <v>2024-08-22-18</v>
      </c>
      <c r="E8568" s="8">
        <f>VartojimasGamyba!G8564</f>
        <v>0.32200000000000001</v>
      </c>
      <c r="F8568" s="11"/>
      <c r="G8568" s="7">
        <f t="shared" si="1294"/>
        <v>10.035555555555554</v>
      </c>
      <c r="H8568" s="7">
        <v>0</v>
      </c>
      <c r="I8568" s="7">
        <v>0.35777777777777781</v>
      </c>
      <c r="J8568" s="7">
        <v>0</v>
      </c>
      <c r="L8568" s="7">
        <f>VartojimasGamyba!H8564</f>
        <v>0</v>
      </c>
      <c r="M8568" s="15">
        <f t="shared" si="1286"/>
        <v>0</v>
      </c>
      <c r="N8568" s="7">
        <f t="shared" si="1287"/>
        <v>0</v>
      </c>
      <c r="O8568" s="7">
        <f t="shared" si="1288"/>
        <v>0</v>
      </c>
      <c r="R8568" s="7"/>
      <c r="S8568" s="47">
        <f t="shared" si="1289"/>
        <v>0</v>
      </c>
      <c r="T8568" s="47">
        <f t="shared" si="1290"/>
        <v>0</v>
      </c>
      <c r="U8568" s="47">
        <f t="shared" si="1291"/>
        <v>207.19</v>
      </c>
      <c r="V8568" s="47">
        <f t="shared" si="1292"/>
        <v>95.320000000000007</v>
      </c>
      <c r="W8568" s="11"/>
    </row>
    <row r="8569" spans="1:23" x14ac:dyDescent="0.45">
      <c r="A8569" t="s">
        <v>8574</v>
      </c>
      <c r="B8569">
        <v>177.06</v>
      </c>
      <c r="D8569" s="9" t="str">
        <f>VartojimasGamyba!J8565</f>
        <v>2024-08-22-19</v>
      </c>
      <c r="E8569" s="8">
        <f>VartojimasGamyba!G8565</f>
        <v>0.26</v>
      </c>
      <c r="F8569" s="11"/>
      <c r="G8569" s="7">
        <f t="shared" si="1294"/>
        <v>9.7466666666666644</v>
      </c>
      <c r="H8569" s="7">
        <v>0</v>
      </c>
      <c r="I8569" s="7">
        <v>0.28888888888888892</v>
      </c>
      <c r="J8569" s="7">
        <v>0</v>
      </c>
      <c r="L8569" s="7">
        <f>VartojimasGamyba!H8565</f>
        <v>0</v>
      </c>
      <c r="M8569" s="15">
        <f t="shared" si="1286"/>
        <v>0</v>
      </c>
      <c r="N8569" s="7">
        <f t="shared" si="1287"/>
        <v>0</v>
      </c>
      <c r="O8569" s="7">
        <f t="shared" si="1288"/>
        <v>0</v>
      </c>
      <c r="R8569" s="7"/>
      <c r="S8569" s="47">
        <f t="shared" si="1289"/>
        <v>0</v>
      </c>
      <c r="T8569" s="47">
        <f t="shared" si="1290"/>
        <v>0</v>
      </c>
      <c r="U8569" s="47">
        <f t="shared" si="1291"/>
        <v>277.35000000000002</v>
      </c>
      <c r="V8569" s="47">
        <f t="shared" si="1292"/>
        <v>165.48</v>
      </c>
      <c r="W8569" s="11"/>
    </row>
    <row r="8570" spans="1:23" x14ac:dyDescent="0.45">
      <c r="A8570" t="s">
        <v>8575</v>
      </c>
      <c r="B8570">
        <v>228.53</v>
      </c>
      <c r="D8570" s="9" t="str">
        <f>VartojimasGamyba!J8566</f>
        <v>2024-08-22-20</v>
      </c>
      <c r="E8570" s="8">
        <f>VartojimasGamyba!G8566</f>
        <v>0.16200000000000001</v>
      </c>
      <c r="F8570" s="11"/>
      <c r="G8570" s="7">
        <f t="shared" si="1294"/>
        <v>9.5666666666666647</v>
      </c>
      <c r="H8570" s="7">
        <v>0</v>
      </c>
      <c r="I8570" s="7">
        <v>0.18000000000000002</v>
      </c>
      <c r="J8570" s="7">
        <v>0</v>
      </c>
      <c r="L8570" s="7">
        <f>VartojimasGamyba!H8566</f>
        <v>0</v>
      </c>
      <c r="M8570" s="15">
        <f t="shared" si="1286"/>
        <v>-2.7755575615628914E-17</v>
      </c>
      <c r="N8570" s="7">
        <f t="shared" si="1287"/>
        <v>-9.1265883739310992E-15</v>
      </c>
      <c r="O8570" s="7">
        <f t="shared" si="1288"/>
        <v>-9.1265883739310992E-15</v>
      </c>
      <c r="P8570" s="7" t="s">
        <v>8873</v>
      </c>
      <c r="R8570" s="7"/>
      <c r="S8570" s="47">
        <f t="shared" si="1289"/>
        <v>-2.7755575615628914E-17</v>
      </c>
      <c r="T8570" s="47">
        <f t="shared" si="1290"/>
        <v>0</v>
      </c>
      <c r="U8570" s="47">
        <f t="shared" si="1291"/>
        <v>328.82</v>
      </c>
      <c r="V8570" s="47">
        <f t="shared" si="1292"/>
        <v>216.95</v>
      </c>
      <c r="W8570" s="11"/>
    </row>
    <row r="8571" spans="1:23" x14ac:dyDescent="0.45">
      <c r="A8571" t="s">
        <v>8576</v>
      </c>
      <c r="B8571">
        <v>271.58</v>
      </c>
      <c r="D8571" s="9" t="str">
        <f>VartojimasGamyba!J8567</f>
        <v>2024-08-22-21</v>
      </c>
      <c r="E8571" s="8">
        <f>VartojimasGamyba!G8567</f>
        <v>1.202</v>
      </c>
      <c r="F8571" s="11"/>
      <c r="G8571" s="7">
        <f t="shared" si="1294"/>
        <v>8.2311111111111082</v>
      </c>
      <c r="H8571" s="7">
        <v>0</v>
      </c>
      <c r="I8571" s="7">
        <v>1.3355555555555556</v>
      </c>
      <c r="J8571" s="7">
        <v>0</v>
      </c>
      <c r="L8571" s="7">
        <f>VartojimasGamyba!H8567</f>
        <v>0</v>
      </c>
      <c r="M8571" s="15">
        <f t="shared" si="1286"/>
        <v>-2.2204460492503131E-16</v>
      </c>
      <c r="N8571" s="7">
        <f t="shared" si="1287"/>
        <v>-8.2571727233471394E-14</v>
      </c>
      <c r="O8571" s="7">
        <f t="shared" si="1288"/>
        <v>-8.2571727233471394E-14</v>
      </c>
      <c r="P8571" s="7">
        <f>SUM(N8550:N8573)</f>
        <v>-969.86453000000029</v>
      </c>
      <c r="R8571" s="7"/>
      <c r="S8571" s="47">
        <f t="shared" si="1289"/>
        <v>-2.2204460492503131E-16</v>
      </c>
      <c r="T8571" s="47">
        <f t="shared" si="1290"/>
        <v>0</v>
      </c>
      <c r="U8571" s="47">
        <f t="shared" si="1291"/>
        <v>371.87</v>
      </c>
      <c r="V8571" s="47">
        <f t="shared" si="1292"/>
        <v>260</v>
      </c>
      <c r="W8571" s="11"/>
    </row>
    <row r="8572" spans="1:23" x14ac:dyDescent="0.45">
      <c r="A8572" t="s">
        <v>8577</v>
      </c>
      <c r="B8572">
        <v>176.05</v>
      </c>
      <c r="D8572" s="9" t="str">
        <f>VartojimasGamyba!J8568</f>
        <v>2024-08-22-22</v>
      </c>
      <c r="E8572" s="8">
        <f>VartojimasGamyba!G8568</f>
        <v>1.42</v>
      </c>
      <c r="F8572" s="11"/>
      <c r="G8572" s="7">
        <f t="shared" si="1294"/>
        <v>6.6533333333333307</v>
      </c>
      <c r="H8572" s="7">
        <v>0</v>
      </c>
      <c r="I8572" s="7">
        <v>1.5777777777777779</v>
      </c>
      <c r="J8572" s="7">
        <v>0</v>
      </c>
      <c r="L8572" s="7">
        <f>VartojimasGamyba!H8568</f>
        <v>0</v>
      </c>
      <c r="M8572" s="15">
        <f t="shared" si="1286"/>
        <v>-2.2204460492503131E-16</v>
      </c>
      <c r="N8572" s="7">
        <f t="shared" si="1287"/>
        <v>-6.1359806124983159E-14</v>
      </c>
      <c r="O8572" s="7">
        <f t="shared" si="1288"/>
        <v>-6.1359806124983159E-14</v>
      </c>
      <c r="P8572" s="7" t="s">
        <v>8872</v>
      </c>
      <c r="R8572" s="7"/>
      <c r="S8572" s="47">
        <f t="shared" si="1289"/>
        <v>-2.2204460492503131E-16</v>
      </c>
      <c r="T8572" s="47">
        <f t="shared" si="1290"/>
        <v>0</v>
      </c>
      <c r="U8572" s="47">
        <f t="shared" si="1291"/>
        <v>276.34000000000003</v>
      </c>
      <c r="V8572" s="47">
        <f t="shared" si="1292"/>
        <v>164.47</v>
      </c>
      <c r="W8572" s="11"/>
    </row>
    <row r="8573" spans="1:23" x14ac:dyDescent="0.45">
      <c r="A8573" t="s">
        <v>8578</v>
      </c>
      <c r="B8573">
        <v>118.81</v>
      </c>
      <c r="D8573" s="9" t="str">
        <f>VartojimasGamyba!J8569</f>
        <v>2024-08-22-23</v>
      </c>
      <c r="E8573" s="8">
        <f>VartojimasGamyba!G8569</f>
        <v>1.488</v>
      </c>
      <c r="F8573" s="11"/>
      <c r="G8573" s="7">
        <f t="shared" si="1294"/>
        <v>4.9999999999999973</v>
      </c>
      <c r="H8573" s="7">
        <v>0</v>
      </c>
      <c r="I8573" s="7">
        <v>1.6533333333333333</v>
      </c>
      <c r="J8573" s="7">
        <v>0</v>
      </c>
      <c r="L8573" s="7">
        <f>VartojimasGamyba!H8569</f>
        <v>0</v>
      </c>
      <c r="M8573" s="15">
        <f t="shared" si="1286"/>
        <v>0</v>
      </c>
      <c r="N8573" s="7">
        <f t="shared" si="1287"/>
        <v>0</v>
      </c>
      <c r="O8573" s="7">
        <f t="shared" si="1288"/>
        <v>0</v>
      </c>
      <c r="P8573" s="7">
        <f>SUM(O8550:O8573)</f>
        <v>-3.1740055028706141E-13</v>
      </c>
      <c r="Q8573" s="7">
        <f>SUMPRODUCT(B8550:B8573,E8550:E8573)+SUM(E8550:E8573)*$Z$21-SUMPRODUCT(B8550:B8573,L8550:L8573)+SUM(L8550:L8573)*ABS($Z$20)</f>
        <v>328.13963999999976</v>
      </c>
      <c r="R8573" s="7"/>
      <c r="S8573" s="47">
        <f t="shared" si="1289"/>
        <v>0</v>
      </c>
      <c r="T8573" s="47">
        <f t="shared" si="1290"/>
        <v>0</v>
      </c>
      <c r="U8573" s="47">
        <f t="shared" si="1291"/>
        <v>219.10000000000002</v>
      </c>
      <c r="V8573" s="47">
        <f t="shared" si="1292"/>
        <v>107.23</v>
      </c>
      <c r="W8573" s="11">
        <f>IF(P8573&lt;&gt;Q8573,1,0)</f>
        <v>1</v>
      </c>
    </row>
    <row r="8574" spans="1:23" x14ac:dyDescent="0.45">
      <c r="A8574" t="s">
        <v>8579</v>
      </c>
      <c r="B8574">
        <v>90.95</v>
      </c>
      <c r="D8574" s="1" t="str">
        <f>VartojimasGamyba!J8570</f>
        <v>2024-08-23-00</v>
      </c>
      <c r="E8574" s="7">
        <f>VartojimasGamyba!G8570</f>
        <v>1.54</v>
      </c>
      <c r="F8574" s="11"/>
      <c r="G8574" s="12">
        <f>G8573+H8574-I8574</f>
        <v>3.2888888888888861</v>
      </c>
      <c r="H8574" s="12">
        <v>0</v>
      </c>
      <c r="I8574" s="12">
        <v>1.7111111111111112</v>
      </c>
      <c r="J8574" s="12">
        <v>0</v>
      </c>
      <c r="K8574" s="12"/>
      <c r="L8574" s="12">
        <f>VartojimasGamyba!H8570</f>
        <v>0</v>
      </c>
      <c r="M8574" s="19">
        <f t="shared" si="1286"/>
        <v>-2.2204460492503131E-16</v>
      </c>
      <c r="N8574" s="7">
        <f t="shared" si="1287"/>
        <v>-4.2463810245862989E-14</v>
      </c>
      <c r="O8574" s="7">
        <f t="shared" si="1288"/>
        <v>-4.2463810245862989E-14</v>
      </c>
      <c r="R8574" s="20" t="s">
        <v>8783</v>
      </c>
      <c r="S8574" s="47">
        <f t="shared" si="1289"/>
        <v>-2.2204460492503131E-16</v>
      </c>
      <c r="T8574" s="47">
        <f t="shared" si="1290"/>
        <v>0</v>
      </c>
      <c r="U8574" s="47">
        <f t="shared" si="1291"/>
        <v>191.24</v>
      </c>
      <c r="V8574" s="47">
        <f t="shared" si="1292"/>
        <v>79.37</v>
      </c>
      <c r="W8574" s="11"/>
    </row>
    <row r="8575" spans="1:23" x14ac:dyDescent="0.45">
      <c r="A8575" t="s">
        <v>8580</v>
      </c>
      <c r="B8575">
        <v>109.3</v>
      </c>
      <c r="D8575" s="1" t="str">
        <f>VartojimasGamyba!J8571</f>
        <v>2024-08-23-01</v>
      </c>
      <c r="E8575" s="7">
        <f>VartojimasGamyba!G8571</f>
        <v>1.4830000000000001</v>
      </c>
      <c r="F8575" s="11"/>
      <c r="G8575" s="12">
        <f t="shared" ref="G8575:G8597" si="1295">G8574+H8575-I8575</f>
        <v>1.6411111111111081</v>
      </c>
      <c r="H8575" s="12">
        <v>0</v>
      </c>
      <c r="I8575" s="12">
        <v>1.647777777777778</v>
      </c>
      <c r="J8575" s="12">
        <v>0</v>
      </c>
      <c r="K8575" s="12"/>
      <c r="L8575" s="12">
        <f>VartojimasGamyba!H8571</f>
        <v>0</v>
      </c>
      <c r="M8575" s="19">
        <f t="shared" si="1286"/>
        <v>-2.2204460492503131E-16</v>
      </c>
      <c r="N8575" s="7">
        <f t="shared" si="1287"/>
        <v>-4.6538328746237313E-14</v>
      </c>
      <c r="O8575" s="7">
        <f t="shared" si="1288"/>
        <v>-4.6538328746237313E-14</v>
      </c>
      <c r="R8575" s="7"/>
      <c r="S8575" s="47">
        <f t="shared" si="1289"/>
        <v>-2.2204460492503131E-16</v>
      </c>
      <c r="T8575" s="47">
        <f t="shared" si="1290"/>
        <v>0</v>
      </c>
      <c r="U8575" s="47">
        <f t="shared" si="1291"/>
        <v>209.59</v>
      </c>
      <c r="V8575" s="47">
        <f t="shared" si="1292"/>
        <v>97.72</v>
      </c>
      <c r="W8575" s="11"/>
    </row>
    <row r="8576" spans="1:23" x14ac:dyDescent="0.45">
      <c r="A8576" t="s">
        <v>8581</v>
      </c>
      <c r="B8576">
        <v>51.65</v>
      </c>
      <c r="D8576" s="1" t="str">
        <f>VartojimasGamyba!J8572</f>
        <v>2024-08-23-02</v>
      </c>
      <c r="E8576" s="7">
        <f>VartojimasGamyba!G8572</f>
        <v>1.546</v>
      </c>
      <c r="F8576" s="11"/>
      <c r="G8576" s="12">
        <f t="shared" si="1295"/>
        <v>1.8888888888888893</v>
      </c>
      <c r="H8576" s="12">
        <v>0.24777777777778109</v>
      </c>
      <c r="I8576" s="12">
        <v>0</v>
      </c>
      <c r="J8576" s="12">
        <v>0</v>
      </c>
      <c r="K8576" s="12"/>
      <c r="L8576" s="12">
        <f>VartojimasGamyba!H8572</f>
        <v>0</v>
      </c>
      <c r="M8576" s="19">
        <f t="shared" si="1286"/>
        <v>1.7937777777777812</v>
      </c>
      <c r="N8576" s="7">
        <f t="shared" si="1287"/>
        <v>272.54659555555605</v>
      </c>
      <c r="O8576" s="7">
        <f t="shared" si="1288"/>
        <v>272.54659555555605</v>
      </c>
      <c r="R8576" s="7"/>
      <c r="S8576" s="47">
        <f t="shared" si="1289"/>
        <v>1.7937777777777812</v>
      </c>
      <c r="T8576" s="47">
        <f t="shared" si="1290"/>
        <v>0</v>
      </c>
      <c r="U8576" s="47">
        <f t="shared" si="1291"/>
        <v>151.94</v>
      </c>
      <c r="V8576" s="47">
        <f t="shared" si="1292"/>
        <v>40.07</v>
      </c>
      <c r="W8576" s="11"/>
    </row>
    <row r="8577" spans="1:23" x14ac:dyDescent="0.45">
      <c r="A8577" t="s">
        <v>8582</v>
      </c>
      <c r="B8577">
        <v>93.58</v>
      </c>
      <c r="D8577" s="1" t="str">
        <f>VartojimasGamyba!J8573</f>
        <v>2024-08-23-03</v>
      </c>
      <c r="E8577" s="7">
        <f>VartojimasGamyba!G8573</f>
        <v>1.611</v>
      </c>
      <c r="F8577" s="11"/>
      <c r="G8577" s="12">
        <f t="shared" si="1295"/>
        <v>9.8888888888889248E-2</v>
      </c>
      <c r="H8577" s="12">
        <v>0</v>
      </c>
      <c r="I8577" s="12">
        <v>1.79</v>
      </c>
      <c r="J8577" s="12">
        <v>0</v>
      </c>
      <c r="K8577" s="12"/>
      <c r="L8577" s="12">
        <f>VartojimasGamyba!H8573</f>
        <v>0</v>
      </c>
      <c r="M8577" s="19">
        <f t="shared" si="1286"/>
        <v>0</v>
      </c>
      <c r="N8577" s="7">
        <f t="shared" si="1287"/>
        <v>0</v>
      </c>
      <c r="O8577" s="7">
        <f t="shared" si="1288"/>
        <v>0</v>
      </c>
      <c r="R8577" s="7"/>
      <c r="S8577" s="47">
        <f t="shared" si="1289"/>
        <v>0</v>
      </c>
      <c r="T8577" s="47">
        <f t="shared" si="1290"/>
        <v>0</v>
      </c>
      <c r="U8577" s="47">
        <f t="shared" si="1291"/>
        <v>193.87</v>
      </c>
      <c r="V8577" s="47">
        <f t="shared" si="1292"/>
        <v>82</v>
      </c>
      <c r="W8577" s="11"/>
    </row>
    <row r="8578" spans="1:23" x14ac:dyDescent="0.45">
      <c r="A8578" t="s">
        <v>8583</v>
      </c>
      <c r="B8578">
        <v>93.84</v>
      </c>
      <c r="D8578" s="1" t="str">
        <f>VartojimasGamyba!J8574</f>
        <v>2024-08-23-04</v>
      </c>
      <c r="E8578" s="7">
        <f>VartojimasGamyba!G8574</f>
        <v>0.115</v>
      </c>
      <c r="F8578" s="11"/>
      <c r="G8578" s="12">
        <f t="shared" si="1295"/>
        <v>3.4694469519536142E-16</v>
      </c>
      <c r="H8578" s="12">
        <v>0</v>
      </c>
      <c r="I8578" s="12">
        <v>9.8888888888888901E-2</v>
      </c>
      <c r="J8578" s="12">
        <v>0</v>
      </c>
      <c r="K8578" s="12"/>
      <c r="L8578" s="12">
        <f>VartojimasGamyba!H8574</f>
        <v>2.5999999999999999E-2</v>
      </c>
      <c r="M8578" s="19">
        <f t="shared" si="1286"/>
        <v>0</v>
      </c>
      <c r="N8578" s="7">
        <f t="shared" si="1287"/>
        <v>0</v>
      </c>
      <c r="O8578" s="7">
        <f t="shared" si="1288"/>
        <v>0</v>
      </c>
      <c r="R8578" s="7"/>
      <c r="S8578" s="47">
        <f t="shared" si="1289"/>
        <v>0</v>
      </c>
      <c r="T8578" s="47">
        <f t="shared" si="1290"/>
        <v>0</v>
      </c>
      <c r="U8578" s="47">
        <f t="shared" si="1291"/>
        <v>194.13</v>
      </c>
      <c r="V8578" s="47">
        <f t="shared" si="1292"/>
        <v>82.26</v>
      </c>
      <c r="W8578" s="11"/>
    </row>
    <row r="8579" spans="1:23" x14ac:dyDescent="0.45">
      <c r="A8579" t="s">
        <v>8584</v>
      </c>
      <c r="B8579">
        <v>43.09</v>
      </c>
      <c r="D8579" s="1" t="str">
        <f>VartojimasGamyba!J8575</f>
        <v>2024-08-23-05</v>
      </c>
      <c r="E8579" s="7">
        <f>VartojimasGamyba!G8575</f>
        <v>0.126</v>
      </c>
      <c r="F8579" s="11"/>
      <c r="G8579" s="12">
        <f t="shared" si="1295"/>
        <v>3.4694469519536142E-16</v>
      </c>
      <c r="H8579" s="12">
        <v>0</v>
      </c>
      <c r="I8579" s="12">
        <v>0</v>
      </c>
      <c r="J8579" s="12">
        <v>0</v>
      </c>
      <c r="K8579" s="12"/>
      <c r="L8579" s="12">
        <f>VartojimasGamyba!H8575</f>
        <v>0.124</v>
      </c>
      <c r="M8579" s="19">
        <f t="shared" si="1286"/>
        <v>2.0000000000000018E-3</v>
      </c>
      <c r="N8579" s="7">
        <f t="shared" si="1287"/>
        <v>0.28676000000000024</v>
      </c>
      <c r="O8579" s="7">
        <f t="shared" si="1288"/>
        <v>0.28676000000000024</v>
      </c>
      <c r="R8579" s="7"/>
      <c r="S8579" s="47">
        <f t="shared" si="1289"/>
        <v>2.0000000000000018E-3</v>
      </c>
      <c r="T8579" s="47">
        <f t="shared" si="1290"/>
        <v>0</v>
      </c>
      <c r="U8579" s="47">
        <f t="shared" si="1291"/>
        <v>143.38</v>
      </c>
      <c r="V8579" s="47">
        <f t="shared" si="1292"/>
        <v>31.510000000000005</v>
      </c>
      <c r="W8579" s="11"/>
    </row>
    <row r="8580" spans="1:23" x14ac:dyDescent="0.45">
      <c r="A8580" t="s">
        <v>8585</v>
      </c>
      <c r="B8580">
        <v>98.88</v>
      </c>
      <c r="D8580" s="1" t="str">
        <f>VartojimasGamyba!J8576</f>
        <v>2024-08-23-06</v>
      </c>
      <c r="E8580" s="7">
        <f>VartojimasGamyba!G8576</f>
        <v>3.3000000000000002E-2</v>
      </c>
      <c r="F8580" s="11"/>
      <c r="G8580" s="12">
        <f t="shared" si="1295"/>
        <v>0.34300000000000036</v>
      </c>
      <c r="H8580" s="12">
        <v>0.34300000000000003</v>
      </c>
      <c r="I8580" s="12">
        <v>0</v>
      </c>
      <c r="J8580" s="12">
        <v>0</v>
      </c>
      <c r="K8580" s="12"/>
      <c r="L8580" s="12">
        <f>VartojimasGamyba!H8576</f>
        <v>0.376</v>
      </c>
      <c r="M8580" s="19">
        <f t="shared" si="1286"/>
        <v>0</v>
      </c>
      <c r="N8580" s="7">
        <f t="shared" si="1287"/>
        <v>0</v>
      </c>
      <c r="O8580" s="7">
        <f t="shared" si="1288"/>
        <v>0</v>
      </c>
      <c r="R8580" s="7"/>
      <c r="S8580" s="47">
        <f t="shared" si="1289"/>
        <v>0.34299999999999997</v>
      </c>
      <c r="T8580" s="47">
        <f t="shared" si="1290"/>
        <v>0.34299999999999997</v>
      </c>
      <c r="U8580" s="47">
        <f t="shared" si="1291"/>
        <v>199.17000000000002</v>
      </c>
      <c r="V8580" s="47">
        <f t="shared" si="1292"/>
        <v>87.3</v>
      </c>
      <c r="W8580" s="11"/>
    </row>
    <row r="8581" spans="1:23" x14ac:dyDescent="0.45">
      <c r="A8581" t="s">
        <v>8586</v>
      </c>
      <c r="B8581">
        <v>137.88</v>
      </c>
      <c r="D8581" s="1" t="str">
        <f>VartojimasGamyba!J8577</f>
        <v>2024-08-23-07</v>
      </c>
      <c r="E8581" s="7">
        <f>VartojimasGamyba!G8577</f>
        <v>1E-3</v>
      </c>
      <c r="F8581" s="11"/>
      <c r="G8581" s="12">
        <f t="shared" si="1295"/>
        <v>0.85800000000000054</v>
      </c>
      <c r="H8581" s="12">
        <v>0.51500000000000012</v>
      </c>
      <c r="I8581" s="12">
        <v>0</v>
      </c>
      <c r="J8581" s="12">
        <v>0</v>
      </c>
      <c r="K8581" s="12"/>
      <c r="L8581" s="12">
        <f>VartojimasGamyba!H8577</f>
        <v>0.51600000000000001</v>
      </c>
      <c r="M8581" s="19">
        <f t="shared" si="1286"/>
        <v>0</v>
      </c>
      <c r="N8581" s="7">
        <f t="shared" si="1287"/>
        <v>0</v>
      </c>
      <c r="O8581" s="7">
        <f t="shared" si="1288"/>
        <v>0</v>
      </c>
      <c r="R8581" s="7"/>
      <c r="S8581" s="47">
        <f t="shared" si="1289"/>
        <v>0.51500000000000001</v>
      </c>
      <c r="T8581" s="47">
        <f t="shared" si="1290"/>
        <v>0.51500000000000001</v>
      </c>
      <c r="U8581" s="47">
        <f t="shared" si="1291"/>
        <v>238.17000000000002</v>
      </c>
      <c r="V8581" s="47">
        <f t="shared" si="1292"/>
        <v>126.3</v>
      </c>
      <c r="W8581" s="11"/>
    </row>
    <row r="8582" spans="1:23" x14ac:dyDescent="0.45">
      <c r="A8582" t="s">
        <v>8587</v>
      </c>
      <c r="B8582">
        <v>123.43</v>
      </c>
      <c r="D8582" s="1" t="str">
        <f>VartojimasGamyba!J8578</f>
        <v>2024-08-23-08</v>
      </c>
      <c r="E8582" s="7">
        <f>VartojimasGamyba!G8578</f>
        <v>0</v>
      </c>
      <c r="F8582" s="11"/>
      <c r="G8582" s="12">
        <f t="shared" si="1295"/>
        <v>1.4480000000000004</v>
      </c>
      <c r="H8582" s="12">
        <v>0.59</v>
      </c>
      <c r="I8582" s="12">
        <v>0</v>
      </c>
      <c r="J8582" s="12">
        <v>0</v>
      </c>
      <c r="K8582" s="12"/>
      <c r="L8582" s="12">
        <f>VartojimasGamyba!H8578</f>
        <v>0.59</v>
      </c>
      <c r="M8582" s="19">
        <f t="shared" si="1286"/>
        <v>0</v>
      </c>
      <c r="N8582" s="7">
        <f t="shared" si="1287"/>
        <v>0</v>
      </c>
      <c r="O8582" s="7">
        <f t="shared" si="1288"/>
        <v>0</v>
      </c>
      <c r="R8582" s="7"/>
      <c r="S8582" s="47">
        <f t="shared" si="1289"/>
        <v>0.59</v>
      </c>
      <c r="T8582" s="47">
        <f t="shared" si="1290"/>
        <v>0.59</v>
      </c>
      <c r="U8582" s="47">
        <f t="shared" si="1291"/>
        <v>223.72000000000003</v>
      </c>
      <c r="V8582" s="47">
        <f t="shared" si="1292"/>
        <v>111.85000000000001</v>
      </c>
      <c r="W8582" s="11"/>
    </row>
    <row r="8583" spans="1:23" x14ac:dyDescent="0.45">
      <c r="A8583" t="s">
        <v>8588</v>
      </c>
      <c r="B8583">
        <v>160.09</v>
      </c>
      <c r="D8583" s="1" t="str">
        <f>VartojimasGamyba!J8579</f>
        <v>2024-08-23-09</v>
      </c>
      <c r="E8583" s="7">
        <f>VartojimasGamyba!G8579</f>
        <v>0.63300000000000001</v>
      </c>
      <c r="F8583" s="11"/>
      <c r="G8583" s="12">
        <f t="shared" si="1295"/>
        <v>1.4480000000000004</v>
      </c>
      <c r="H8583" s="12">
        <v>0</v>
      </c>
      <c r="I8583" s="12">
        <v>0</v>
      </c>
      <c r="J8583" s="12">
        <v>0.26500000000000001</v>
      </c>
      <c r="K8583" s="12"/>
      <c r="L8583" s="12">
        <f>VartojimasGamyba!H8579</f>
        <v>0.89800000000000002</v>
      </c>
      <c r="M8583" s="19">
        <f t="shared" ref="M8583:M8646" si="1296">E8583+H8583-I8583*$J$2+J8583-L8583</f>
        <v>0</v>
      </c>
      <c r="N8583" s="7">
        <f t="shared" ref="N8583:N8646" si="1297">M8583*U8583-J8583*V8583</f>
        <v>-39.355150000000002</v>
      </c>
      <c r="O8583" s="7">
        <f t="shared" ref="O8583:O8646" si="1298">(M8583)*(B8583+$Z$21)</f>
        <v>0</v>
      </c>
      <c r="R8583" s="7"/>
      <c r="S8583" s="47">
        <f t="shared" ref="S8583:S8646" si="1299">M8583+IF((L8583-E8583)&gt;0,(L8583-E8583),0)</f>
        <v>0.26500000000000001</v>
      </c>
      <c r="T8583" s="47">
        <f t="shared" ref="T8583:T8646" si="1300">IF(L8583-E8583&lt;0,0,L8583-E8583)</f>
        <v>0.26500000000000001</v>
      </c>
      <c r="U8583" s="47">
        <f t="shared" ref="U8583:U8646" si="1301">B8583+$Z$21</f>
        <v>260.38</v>
      </c>
      <c r="V8583" s="47">
        <f t="shared" ref="V8583:V8646" si="1302">B8583+$Z$20</f>
        <v>148.51</v>
      </c>
      <c r="W8583" s="11"/>
    </row>
    <row r="8584" spans="1:23" x14ac:dyDescent="0.45">
      <c r="A8584" t="s">
        <v>8589</v>
      </c>
      <c r="B8584">
        <v>160.01</v>
      </c>
      <c r="D8584" s="1" t="str">
        <f>VartojimasGamyba!J8580</f>
        <v>2024-08-23-10</v>
      </c>
      <c r="E8584" s="7">
        <f>VartojimasGamyba!G8580</f>
        <v>1.343</v>
      </c>
      <c r="F8584" s="11"/>
      <c r="G8584" s="12">
        <f t="shared" si="1295"/>
        <v>1.0724444444444448</v>
      </c>
      <c r="H8584" s="12">
        <v>0</v>
      </c>
      <c r="I8584" s="12">
        <v>0.37555555555555564</v>
      </c>
      <c r="J8584" s="12">
        <v>0</v>
      </c>
      <c r="K8584" s="12"/>
      <c r="L8584" s="12">
        <f>VartojimasGamyba!H8580</f>
        <v>1.0049999999999999</v>
      </c>
      <c r="M8584" s="19">
        <f t="shared" si="1296"/>
        <v>0</v>
      </c>
      <c r="N8584" s="7">
        <f t="shared" si="1297"/>
        <v>0</v>
      </c>
      <c r="O8584" s="7">
        <f t="shared" si="1298"/>
        <v>0</v>
      </c>
      <c r="R8584" s="7"/>
      <c r="S8584" s="47">
        <f t="shared" si="1299"/>
        <v>0</v>
      </c>
      <c r="T8584" s="47">
        <f t="shared" si="1300"/>
        <v>0</v>
      </c>
      <c r="U8584" s="47">
        <f t="shared" si="1301"/>
        <v>260.3</v>
      </c>
      <c r="V8584" s="47">
        <f t="shared" si="1302"/>
        <v>148.42999999999998</v>
      </c>
      <c r="W8584" s="11"/>
    </row>
    <row r="8585" spans="1:23" x14ac:dyDescent="0.45">
      <c r="A8585" t="s">
        <v>8590</v>
      </c>
      <c r="B8585">
        <v>141.44</v>
      </c>
      <c r="D8585" s="1" t="str">
        <f>VartojimasGamyba!J8581</f>
        <v>2024-08-23-11</v>
      </c>
      <c r="E8585" s="7">
        <f>VartojimasGamyba!G8581</f>
        <v>0.64200000000000002</v>
      </c>
      <c r="F8585" s="11"/>
      <c r="G8585" s="12">
        <f t="shared" si="1295"/>
        <v>2.054444444444445</v>
      </c>
      <c r="H8585" s="12">
        <v>0.98200000000000032</v>
      </c>
      <c r="I8585" s="12">
        <v>0</v>
      </c>
      <c r="J8585" s="12">
        <v>0</v>
      </c>
      <c r="K8585" s="12"/>
      <c r="L8585" s="12">
        <f>VartojimasGamyba!H8581</f>
        <v>1.6240000000000001</v>
      </c>
      <c r="M8585" s="19">
        <f t="shared" si="1296"/>
        <v>0</v>
      </c>
      <c r="N8585" s="7">
        <f t="shared" si="1297"/>
        <v>0</v>
      </c>
      <c r="O8585" s="7">
        <f t="shared" si="1298"/>
        <v>0</v>
      </c>
      <c r="R8585" s="7"/>
      <c r="S8585" s="47">
        <f t="shared" si="1299"/>
        <v>0.9820000000000001</v>
      </c>
      <c r="T8585" s="47">
        <f t="shared" si="1300"/>
        <v>0.9820000000000001</v>
      </c>
      <c r="U8585" s="47">
        <f t="shared" si="1301"/>
        <v>241.73000000000002</v>
      </c>
      <c r="V8585" s="47">
        <f t="shared" si="1302"/>
        <v>129.85999999999999</v>
      </c>
      <c r="W8585" s="11"/>
    </row>
    <row r="8586" spans="1:23" x14ac:dyDescent="0.45">
      <c r="A8586" t="s">
        <v>8591</v>
      </c>
      <c r="B8586">
        <v>49.99</v>
      </c>
      <c r="D8586" s="1" t="str">
        <f>VartojimasGamyba!J8582</f>
        <v>2024-08-23-12</v>
      </c>
      <c r="E8586" s="7">
        <f>VartojimasGamyba!G8582</f>
        <v>0.745</v>
      </c>
      <c r="F8586" s="11"/>
      <c r="G8586" s="12">
        <f t="shared" si="1295"/>
        <v>2.558444444444445</v>
      </c>
      <c r="H8586" s="12">
        <v>0.50400000000000011</v>
      </c>
      <c r="I8586" s="12">
        <v>0</v>
      </c>
      <c r="J8586" s="12">
        <v>0</v>
      </c>
      <c r="K8586" s="12"/>
      <c r="L8586" s="12">
        <f>VartojimasGamyba!H8582</f>
        <v>1.2490000000000001</v>
      </c>
      <c r="M8586" s="19">
        <f t="shared" si="1296"/>
        <v>0</v>
      </c>
      <c r="N8586" s="7">
        <f t="shared" si="1297"/>
        <v>0</v>
      </c>
      <c r="O8586" s="7">
        <f t="shared" si="1298"/>
        <v>0</v>
      </c>
      <c r="R8586" s="7"/>
      <c r="S8586" s="47">
        <f t="shared" si="1299"/>
        <v>0.50400000000000011</v>
      </c>
      <c r="T8586" s="47">
        <f t="shared" si="1300"/>
        <v>0.50400000000000011</v>
      </c>
      <c r="U8586" s="47">
        <f t="shared" si="1301"/>
        <v>150.28</v>
      </c>
      <c r="V8586" s="47">
        <f t="shared" si="1302"/>
        <v>38.410000000000004</v>
      </c>
      <c r="W8586" s="11"/>
    </row>
    <row r="8587" spans="1:23" x14ac:dyDescent="0.45">
      <c r="A8587" t="s">
        <v>8592</v>
      </c>
      <c r="B8587">
        <v>60.75</v>
      </c>
      <c r="D8587" s="1" t="str">
        <f>VartojimasGamyba!J8583</f>
        <v>2024-08-23-13</v>
      </c>
      <c r="E8587" s="7">
        <f>VartojimasGamyba!G8583</f>
        <v>0.52700000000000002</v>
      </c>
      <c r="F8587" s="11"/>
      <c r="G8587" s="12">
        <f t="shared" si="1295"/>
        <v>2.5573333333333337</v>
      </c>
      <c r="H8587" s="12">
        <v>0</v>
      </c>
      <c r="I8587" s="12">
        <v>1.1111111111111122E-3</v>
      </c>
      <c r="J8587" s="12">
        <v>0</v>
      </c>
      <c r="K8587" s="12"/>
      <c r="L8587" s="12">
        <f>VartojimasGamyba!H8583</f>
        <v>0.52600000000000002</v>
      </c>
      <c r="M8587" s="19">
        <f t="shared" si="1296"/>
        <v>0</v>
      </c>
      <c r="N8587" s="7">
        <f t="shared" si="1297"/>
        <v>0</v>
      </c>
      <c r="O8587" s="7">
        <f t="shared" si="1298"/>
        <v>0</v>
      </c>
      <c r="R8587" s="7"/>
      <c r="S8587" s="47">
        <f t="shared" si="1299"/>
        <v>0</v>
      </c>
      <c r="T8587" s="47">
        <f t="shared" si="1300"/>
        <v>0</v>
      </c>
      <c r="U8587" s="47">
        <f t="shared" si="1301"/>
        <v>161.04000000000002</v>
      </c>
      <c r="V8587" s="47">
        <f t="shared" si="1302"/>
        <v>49.17</v>
      </c>
      <c r="W8587" s="11"/>
    </row>
    <row r="8588" spans="1:23" x14ac:dyDescent="0.45">
      <c r="A8588" t="s">
        <v>8593</v>
      </c>
      <c r="B8588">
        <v>43.92</v>
      </c>
      <c r="D8588" s="1" t="str">
        <f>VartojimasGamyba!J8584</f>
        <v>2024-08-23-14</v>
      </c>
      <c r="E8588" s="7">
        <f>VartojimasGamyba!G8584</f>
        <v>3.6999999999999998E-2</v>
      </c>
      <c r="F8588" s="11"/>
      <c r="G8588" s="12">
        <f t="shared" si="1295"/>
        <v>3.0333333333333337</v>
      </c>
      <c r="H8588" s="12">
        <v>0.47600000000000003</v>
      </c>
      <c r="I8588" s="12">
        <v>0</v>
      </c>
      <c r="J8588" s="12">
        <v>0</v>
      </c>
      <c r="K8588" s="12"/>
      <c r="L8588" s="12">
        <f>VartojimasGamyba!H8584</f>
        <v>0.51300000000000001</v>
      </c>
      <c r="M8588" s="19">
        <f t="shared" si="1296"/>
        <v>0</v>
      </c>
      <c r="N8588" s="7">
        <f t="shared" si="1297"/>
        <v>0</v>
      </c>
      <c r="O8588" s="7">
        <f t="shared" si="1298"/>
        <v>0</v>
      </c>
      <c r="R8588" s="7"/>
      <c r="S8588" s="47">
        <f t="shared" si="1299"/>
        <v>0.47600000000000003</v>
      </c>
      <c r="T8588" s="47">
        <f t="shared" si="1300"/>
        <v>0.47600000000000003</v>
      </c>
      <c r="U8588" s="47">
        <f t="shared" si="1301"/>
        <v>144.21</v>
      </c>
      <c r="V8588" s="47">
        <f t="shared" si="1302"/>
        <v>32.340000000000003</v>
      </c>
      <c r="W8588" s="11"/>
    </row>
    <row r="8589" spans="1:23" x14ac:dyDescent="0.45">
      <c r="A8589" t="s">
        <v>8594</v>
      </c>
      <c r="B8589">
        <v>40.049999999999997</v>
      </c>
      <c r="D8589" s="1" t="str">
        <f>VartojimasGamyba!J8585</f>
        <v>2024-08-23-15</v>
      </c>
      <c r="E8589" s="7">
        <f>VartojimasGamyba!G8585</f>
        <v>0.42799999999999999</v>
      </c>
      <c r="F8589" s="11"/>
      <c r="G8589" s="12">
        <f t="shared" si="1295"/>
        <v>6.8433333333333337</v>
      </c>
      <c r="H8589" s="12">
        <v>3.8099999999999996</v>
      </c>
      <c r="I8589" s="12">
        <v>0</v>
      </c>
      <c r="J8589" s="12">
        <v>0</v>
      </c>
      <c r="K8589" s="12"/>
      <c r="L8589" s="12">
        <f>VartojimasGamyba!H8585</f>
        <v>0.22600000000000001</v>
      </c>
      <c r="M8589" s="19">
        <f t="shared" si="1296"/>
        <v>4.0119999999999996</v>
      </c>
      <c r="N8589" s="7">
        <f t="shared" si="1297"/>
        <v>563.04408000000001</v>
      </c>
      <c r="O8589" s="7">
        <f t="shared" si="1298"/>
        <v>563.04408000000001</v>
      </c>
      <c r="R8589" s="7"/>
      <c r="S8589" s="47">
        <f t="shared" si="1299"/>
        <v>4.0119999999999996</v>
      </c>
      <c r="T8589" s="47">
        <f t="shared" si="1300"/>
        <v>0</v>
      </c>
      <c r="U8589" s="47">
        <f t="shared" si="1301"/>
        <v>140.34</v>
      </c>
      <c r="V8589" s="47">
        <f t="shared" si="1302"/>
        <v>28.47</v>
      </c>
      <c r="W8589" s="11"/>
    </row>
    <row r="8590" spans="1:23" x14ac:dyDescent="0.45">
      <c r="A8590" t="s">
        <v>8595</v>
      </c>
      <c r="B8590">
        <v>55.6</v>
      </c>
      <c r="D8590" s="1" t="str">
        <f>VartojimasGamyba!J8586</f>
        <v>2024-08-23-16</v>
      </c>
      <c r="E8590" s="7">
        <f>VartojimasGamyba!G8586</f>
        <v>0.124</v>
      </c>
      <c r="F8590" s="11"/>
      <c r="G8590" s="12">
        <f t="shared" si="1295"/>
        <v>6.8433333333333337</v>
      </c>
      <c r="H8590" s="12">
        <v>0</v>
      </c>
      <c r="I8590" s="12">
        <v>0</v>
      </c>
      <c r="J8590" s="12">
        <v>0</v>
      </c>
      <c r="K8590" s="12"/>
      <c r="L8590" s="12">
        <f>VartojimasGamyba!H8586</f>
        <v>7.0999999999999994E-2</v>
      </c>
      <c r="M8590" s="19">
        <f t="shared" si="1296"/>
        <v>5.3000000000000005E-2</v>
      </c>
      <c r="N8590" s="7">
        <f t="shared" si="1297"/>
        <v>8.2621700000000011</v>
      </c>
      <c r="O8590" s="7">
        <f t="shared" si="1298"/>
        <v>8.2621700000000011</v>
      </c>
      <c r="R8590" s="7"/>
      <c r="S8590" s="47">
        <f t="shared" si="1299"/>
        <v>5.3000000000000005E-2</v>
      </c>
      <c r="T8590" s="47">
        <f t="shared" si="1300"/>
        <v>0</v>
      </c>
      <c r="U8590" s="47">
        <f t="shared" si="1301"/>
        <v>155.89000000000001</v>
      </c>
      <c r="V8590" s="47">
        <f t="shared" si="1302"/>
        <v>44.02</v>
      </c>
      <c r="W8590" s="11"/>
    </row>
    <row r="8591" spans="1:23" x14ac:dyDescent="0.45">
      <c r="A8591" t="s">
        <v>8596</v>
      </c>
      <c r="B8591">
        <v>118.8</v>
      </c>
      <c r="D8591" s="1" t="str">
        <f>VartojimasGamyba!J8587</f>
        <v>2024-08-23-17</v>
      </c>
      <c r="E8591" s="7">
        <f>VartojimasGamyba!G8587</f>
        <v>0.30199999999999999</v>
      </c>
      <c r="F8591" s="11"/>
      <c r="G8591" s="12">
        <f t="shared" si="1295"/>
        <v>6.511111111111112</v>
      </c>
      <c r="H8591" s="12">
        <v>0</v>
      </c>
      <c r="I8591" s="12">
        <v>0.33222222222222214</v>
      </c>
      <c r="J8591" s="12">
        <v>0</v>
      </c>
      <c r="K8591" s="12"/>
      <c r="L8591" s="12">
        <f>VartojimasGamyba!H8587</f>
        <v>3.0000000000000001E-3</v>
      </c>
      <c r="M8591" s="19">
        <f t="shared" si="1296"/>
        <v>5.8113236445223038E-17</v>
      </c>
      <c r="N8591" s="7">
        <f t="shared" si="1297"/>
        <v>1.2732028972783916E-14</v>
      </c>
      <c r="O8591" s="7">
        <f t="shared" si="1298"/>
        <v>1.2732028972783916E-14</v>
      </c>
      <c r="R8591" s="7"/>
      <c r="S8591" s="47">
        <f t="shared" si="1299"/>
        <v>5.8113236445223038E-17</v>
      </c>
      <c r="T8591" s="47">
        <f t="shared" si="1300"/>
        <v>0</v>
      </c>
      <c r="U8591" s="47">
        <f t="shared" si="1301"/>
        <v>219.09</v>
      </c>
      <c r="V8591" s="47">
        <f t="shared" si="1302"/>
        <v>107.22</v>
      </c>
      <c r="W8591" s="11"/>
    </row>
    <row r="8592" spans="1:23" x14ac:dyDescent="0.45">
      <c r="A8592" t="s">
        <v>8597</v>
      </c>
      <c r="B8592">
        <v>118.79</v>
      </c>
      <c r="D8592" s="1" t="str">
        <f>VartojimasGamyba!J8588</f>
        <v>2024-08-23-18</v>
      </c>
      <c r="E8592" s="7">
        <f>VartojimasGamyba!G8588</f>
        <v>0.23899999999999999</v>
      </c>
      <c r="F8592" s="11"/>
      <c r="G8592" s="12">
        <f t="shared" si="1295"/>
        <v>6.2455555555555566</v>
      </c>
      <c r="H8592" s="12">
        <v>0</v>
      </c>
      <c r="I8592" s="12">
        <v>0.26555555555555554</v>
      </c>
      <c r="J8592" s="12">
        <v>0</v>
      </c>
      <c r="K8592" s="12"/>
      <c r="L8592" s="12">
        <f>VartojimasGamyba!H8588</f>
        <v>0</v>
      </c>
      <c r="M8592" s="19">
        <f t="shared" si="1296"/>
        <v>0</v>
      </c>
      <c r="N8592" s="7">
        <f t="shared" si="1297"/>
        <v>0</v>
      </c>
      <c r="O8592" s="7">
        <f t="shared" si="1298"/>
        <v>0</v>
      </c>
      <c r="R8592" s="7"/>
      <c r="S8592" s="47">
        <f t="shared" si="1299"/>
        <v>0</v>
      </c>
      <c r="T8592" s="47">
        <f t="shared" si="1300"/>
        <v>0</v>
      </c>
      <c r="U8592" s="47">
        <f t="shared" si="1301"/>
        <v>219.08</v>
      </c>
      <c r="V8592" s="47">
        <f t="shared" si="1302"/>
        <v>107.21000000000001</v>
      </c>
      <c r="W8592" s="11"/>
    </row>
    <row r="8593" spans="1:23" x14ac:dyDescent="0.45">
      <c r="A8593" t="s">
        <v>8598</v>
      </c>
      <c r="B8593">
        <v>123.05</v>
      </c>
      <c r="D8593" s="1" t="str">
        <f>VartojimasGamyba!J8589</f>
        <v>2024-08-23-19</v>
      </c>
      <c r="E8593" s="7">
        <f>VartojimasGamyba!G8589</f>
        <v>0.23699999999999999</v>
      </c>
      <c r="F8593" s="11"/>
      <c r="G8593" s="12">
        <f t="shared" si="1295"/>
        <v>5.982222222222223</v>
      </c>
      <c r="H8593" s="12">
        <v>0</v>
      </c>
      <c r="I8593" s="12">
        <v>0.26333333333333331</v>
      </c>
      <c r="J8593" s="12">
        <v>0</v>
      </c>
      <c r="K8593" s="12"/>
      <c r="L8593" s="12">
        <f>VartojimasGamyba!H8589</f>
        <v>0</v>
      </c>
      <c r="M8593" s="19">
        <f t="shared" si="1296"/>
        <v>0</v>
      </c>
      <c r="N8593" s="7">
        <f t="shared" si="1297"/>
        <v>0</v>
      </c>
      <c r="O8593" s="7">
        <f t="shared" si="1298"/>
        <v>0</v>
      </c>
      <c r="R8593" s="7"/>
      <c r="S8593" s="47">
        <f t="shared" si="1299"/>
        <v>0</v>
      </c>
      <c r="T8593" s="47">
        <f t="shared" si="1300"/>
        <v>0</v>
      </c>
      <c r="U8593" s="47">
        <f t="shared" si="1301"/>
        <v>223.34</v>
      </c>
      <c r="V8593" s="47">
        <f t="shared" si="1302"/>
        <v>111.47</v>
      </c>
      <c r="W8593" s="11"/>
    </row>
    <row r="8594" spans="1:23" x14ac:dyDescent="0.45">
      <c r="A8594" t="s">
        <v>8599</v>
      </c>
      <c r="B8594">
        <v>160.05000000000001</v>
      </c>
      <c r="D8594" s="1" t="str">
        <f>VartojimasGamyba!J8590</f>
        <v>2024-08-23-20</v>
      </c>
      <c r="E8594" s="7">
        <f>VartojimasGamyba!G8590</f>
        <v>0.41699999999999998</v>
      </c>
      <c r="F8594" s="11"/>
      <c r="G8594" s="12">
        <f t="shared" si="1295"/>
        <v>5.5188888888888901</v>
      </c>
      <c r="H8594" s="12">
        <v>0</v>
      </c>
      <c r="I8594" s="12">
        <v>0.46333333333333326</v>
      </c>
      <c r="J8594" s="12">
        <v>0</v>
      </c>
      <c r="K8594" s="12"/>
      <c r="L8594" s="12">
        <f>VartojimasGamyba!H8590</f>
        <v>0</v>
      </c>
      <c r="M8594" s="19">
        <f t="shared" si="1296"/>
        <v>5.5511151231257827E-17</v>
      </c>
      <c r="N8594" s="7">
        <f t="shared" si="1297"/>
        <v>1.4451773111545664E-14</v>
      </c>
      <c r="O8594" s="7">
        <f t="shared" si="1298"/>
        <v>1.4451773111545664E-14</v>
      </c>
      <c r="P8594" s="7" t="s">
        <v>8873</v>
      </c>
      <c r="R8594" s="7"/>
      <c r="S8594" s="47">
        <f t="shared" si="1299"/>
        <v>5.5511151231257827E-17</v>
      </c>
      <c r="T8594" s="47">
        <f t="shared" si="1300"/>
        <v>0</v>
      </c>
      <c r="U8594" s="47">
        <f t="shared" si="1301"/>
        <v>260.34000000000003</v>
      </c>
      <c r="V8594" s="47">
        <f t="shared" si="1302"/>
        <v>148.47</v>
      </c>
      <c r="W8594" s="11"/>
    </row>
    <row r="8595" spans="1:23" x14ac:dyDescent="0.45">
      <c r="A8595" t="s">
        <v>8600</v>
      </c>
      <c r="B8595">
        <v>163.63</v>
      </c>
      <c r="D8595" s="1" t="str">
        <f>VartojimasGamyba!J8591</f>
        <v>2024-08-23-21</v>
      </c>
      <c r="E8595" s="7">
        <f>VartojimasGamyba!G8591</f>
        <v>0.20499999999999999</v>
      </c>
      <c r="F8595" s="11"/>
      <c r="G8595" s="12">
        <f t="shared" si="1295"/>
        <v>5.2911111111111122</v>
      </c>
      <c r="H8595" s="12">
        <v>0</v>
      </c>
      <c r="I8595" s="12">
        <v>0.22777777777777777</v>
      </c>
      <c r="J8595" s="12">
        <v>0</v>
      </c>
      <c r="K8595" s="12"/>
      <c r="L8595" s="12">
        <f>VartojimasGamyba!H8591</f>
        <v>0</v>
      </c>
      <c r="M8595" s="19">
        <f t="shared" si="1296"/>
        <v>0</v>
      </c>
      <c r="N8595" s="7">
        <f t="shared" si="1297"/>
        <v>0</v>
      </c>
      <c r="O8595" s="7">
        <f t="shared" si="1298"/>
        <v>0</v>
      </c>
      <c r="P8595" s="7">
        <f>SUM(N8574:N8597)</f>
        <v>804.78445555555595</v>
      </c>
      <c r="R8595" s="7"/>
      <c r="S8595" s="47">
        <f t="shared" si="1299"/>
        <v>0</v>
      </c>
      <c r="T8595" s="47">
        <f t="shared" si="1300"/>
        <v>0</v>
      </c>
      <c r="U8595" s="47">
        <f t="shared" si="1301"/>
        <v>263.92</v>
      </c>
      <c r="V8595" s="47">
        <f t="shared" si="1302"/>
        <v>152.04999999999998</v>
      </c>
      <c r="W8595" s="11"/>
    </row>
    <row r="8596" spans="1:23" x14ac:dyDescent="0.45">
      <c r="A8596" t="s">
        <v>8601</v>
      </c>
      <c r="B8596">
        <v>132.56</v>
      </c>
      <c r="D8596" s="1" t="str">
        <f>VartojimasGamyba!J8592</f>
        <v>2024-08-23-22</v>
      </c>
      <c r="E8596" s="7">
        <f>VartojimasGamyba!G8592</f>
        <v>0.122</v>
      </c>
      <c r="F8596" s="11"/>
      <c r="G8596" s="12">
        <f t="shared" si="1295"/>
        <v>5.1555555555555568</v>
      </c>
      <c r="H8596" s="12">
        <v>0</v>
      </c>
      <c r="I8596" s="12">
        <v>0.13555555555555557</v>
      </c>
      <c r="J8596" s="12">
        <v>0</v>
      </c>
      <c r="K8596" s="12"/>
      <c r="L8596" s="12">
        <f>VartojimasGamyba!H8592</f>
        <v>0</v>
      </c>
      <c r="M8596" s="19">
        <f t="shared" si="1296"/>
        <v>-1.3877787807814457E-17</v>
      </c>
      <c r="N8596" s="7">
        <f t="shared" si="1297"/>
        <v>-3.2314428910495966E-15</v>
      </c>
      <c r="O8596" s="7">
        <f t="shared" si="1298"/>
        <v>-3.2314428910495966E-15</v>
      </c>
      <c r="P8596" s="7" t="s">
        <v>8872</v>
      </c>
      <c r="R8596" s="7"/>
      <c r="S8596" s="47">
        <f t="shared" si="1299"/>
        <v>-1.3877787807814457E-17</v>
      </c>
      <c r="T8596" s="47">
        <f t="shared" si="1300"/>
        <v>0</v>
      </c>
      <c r="U8596" s="47">
        <f t="shared" si="1301"/>
        <v>232.85000000000002</v>
      </c>
      <c r="V8596" s="47">
        <f t="shared" si="1302"/>
        <v>120.98</v>
      </c>
      <c r="W8596" s="11"/>
    </row>
    <row r="8597" spans="1:23" x14ac:dyDescent="0.45">
      <c r="A8597" t="s">
        <v>8602</v>
      </c>
      <c r="B8597">
        <v>122.79</v>
      </c>
      <c r="D8597" s="1" t="str">
        <f>VartojimasGamyba!J8593</f>
        <v>2024-08-23-23</v>
      </c>
      <c r="E8597" s="7">
        <f>VartojimasGamyba!G8593</f>
        <v>0.14000000000000001</v>
      </c>
      <c r="F8597" s="11"/>
      <c r="G8597" s="12">
        <f t="shared" si="1295"/>
        <v>5.0000000000000009</v>
      </c>
      <c r="H8597" s="12">
        <v>0</v>
      </c>
      <c r="I8597" s="12">
        <v>0.15555555555555559</v>
      </c>
      <c r="J8597" s="12">
        <v>0</v>
      </c>
      <c r="K8597" s="12"/>
      <c r="L8597" s="12">
        <f>VartojimasGamyba!H8593</f>
        <v>0</v>
      </c>
      <c r="M8597" s="19">
        <f t="shared" si="1296"/>
        <v>-2.7755575615628914E-17</v>
      </c>
      <c r="N8597" s="7">
        <f t="shared" si="1297"/>
        <v>-6.1917138083344984E-15</v>
      </c>
      <c r="O8597" s="7">
        <f t="shared" si="1298"/>
        <v>-6.1917138083344984E-15</v>
      </c>
      <c r="P8597" s="7">
        <f>SUM(O8574:O8597)</f>
        <v>844.13960555555593</v>
      </c>
      <c r="Q8597" s="7">
        <f>SUMPRODUCT(B8574:B8597,E8574:E8597)+SUM(E8574:E8597)*$Z$21-SUMPRODUCT(B8574:B8597,L8574:L8597)+SUM(L8574:L8597)*ABS($Z$20)</f>
        <v>1780.90148</v>
      </c>
      <c r="R8597" s="7"/>
      <c r="S8597" s="47">
        <f t="shared" si="1299"/>
        <v>-2.7755575615628914E-17</v>
      </c>
      <c r="T8597" s="47">
        <f t="shared" si="1300"/>
        <v>0</v>
      </c>
      <c r="U8597" s="47">
        <f t="shared" si="1301"/>
        <v>223.08</v>
      </c>
      <c r="V8597" s="47">
        <f t="shared" si="1302"/>
        <v>111.21000000000001</v>
      </c>
      <c r="W8597" s="11">
        <f>IF(P8597&lt;&gt;Q8597,1,0)</f>
        <v>1</v>
      </c>
    </row>
    <row r="8598" spans="1:23" x14ac:dyDescent="0.45">
      <c r="A8598" t="s">
        <v>8603</v>
      </c>
      <c r="B8598">
        <v>94.76</v>
      </c>
      <c r="D8598" s="9" t="str">
        <f>VartojimasGamyba!J8594</f>
        <v>2024-08-24-00</v>
      </c>
      <c r="E8598" s="8">
        <f>VartojimasGamyba!G8594</f>
        <v>0.23799999999999999</v>
      </c>
      <c r="F8598" s="11"/>
      <c r="G8598" s="7">
        <f>G8597+H8598-I8598</f>
        <v>4.735555555555556</v>
      </c>
      <c r="H8598" s="7">
        <v>0</v>
      </c>
      <c r="I8598" s="7">
        <v>0.26444444444444531</v>
      </c>
      <c r="J8598" s="7">
        <v>0</v>
      </c>
      <c r="L8598" s="7">
        <f>VartojimasGamyba!H8594</f>
        <v>0</v>
      </c>
      <c r="M8598" s="15">
        <f t="shared" si="1296"/>
        <v>-8.0491169285323849E-16</v>
      </c>
      <c r="N8598" s="7">
        <f t="shared" si="1297"/>
        <v>-1.5699802569102419E-13</v>
      </c>
      <c r="O8598" s="7">
        <f t="shared" si="1298"/>
        <v>-1.5699802569102419E-13</v>
      </c>
      <c r="R8598" s="20" t="s">
        <v>8783</v>
      </c>
      <c r="S8598" s="47">
        <f t="shared" si="1299"/>
        <v>-8.0491169285323849E-16</v>
      </c>
      <c r="T8598" s="47">
        <f t="shared" si="1300"/>
        <v>0</v>
      </c>
      <c r="U8598" s="47">
        <f t="shared" si="1301"/>
        <v>195.05</v>
      </c>
      <c r="V8598" s="47">
        <f t="shared" si="1302"/>
        <v>83.18</v>
      </c>
      <c r="W8598" s="11"/>
    </row>
    <row r="8599" spans="1:23" x14ac:dyDescent="0.45">
      <c r="A8599" t="s">
        <v>8604</v>
      </c>
      <c r="B8599">
        <v>25.1</v>
      </c>
      <c r="D8599" s="9" t="str">
        <f>VartojimasGamyba!J8595</f>
        <v>2024-08-24-01</v>
      </c>
      <c r="E8599" s="8">
        <f>VartojimasGamyba!G8595</f>
        <v>0.14199999999999999</v>
      </c>
      <c r="F8599" s="11"/>
      <c r="G8599" s="7">
        <f t="shared" ref="G8599:G8621" si="1303">G8598+H8599-I8599</f>
        <v>3.5935555555555574</v>
      </c>
      <c r="H8599" s="7">
        <v>8.8580000000000005</v>
      </c>
      <c r="I8599" s="7">
        <v>10</v>
      </c>
      <c r="J8599" s="7">
        <v>0</v>
      </c>
      <c r="L8599" s="7">
        <f>VartojimasGamyba!H8595</f>
        <v>0</v>
      </c>
      <c r="M8599" s="15">
        <f t="shared" si="1296"/>
        <v>0</v>
      </c>
      <c r="N8599" s="7">
        <f t="shared" si="1297"/>
        <v>0</v>
      </c>
      <c r="O8599" s="7">
        <f t="shared" si="1298"/>
        <v>0</v>
      </c>
      <c r="R8599" s="7"/>
      <c r="S8599" s="47">
        <f t="shared" si="1299"/>
        <v>0</v>
      </c>
      <c r="T8599" s="47">
        <f t="shared" si="1300"/>
        <v>0</v>
      </c>
      <c r="U8599" s="47">
        <f t="shared" si="1301"/>
        <v>125.39000000000001</v>
      </c>
      <c r="V8599" s="47">
        <f t="shared" si="1302"/>
        <v>13.520000000000001</v>
      </c>
      <c r="W8599" s="11"/>
    </row>
    <row r="8600" spans="1:23" x14ac:dyDescent="0.45">
      <c r="A8600" t="s">
        <v>8605</v>
      </c>
      <c r="B8600">
        <v>46.93</v>
      </c>
      <c r="D8600" s="9" t="str">
        <f>VartojimasGamyba!J8596</f>
        <v>2024-08-24-02</v>
      </c>
      <c r="E8600" s="8">
        <f>VartojimasGamyba!G8596</f>
        <v>0.128</v>
      </c>
      <c r="F8600" s="11"/>
      <c r="G8600" s="7">
        <f t="shared" si="1303"/>
        <v>2.4655555555555573</v>
      </c>
      <c r="H8600" s="7">
        <v>8.8719999999999999</v>
      </c>
      <c r="I8600" s="7">
        <v>10</v>
      </c>
      <c r="J8600" s="7">
        <v>0</v>
      </c>
      <c r="L8600" s="7">
        <f>VartojimasGamyba!H8596</f>
        <v>0</v>
      </c>
      <c r="M8600" s="15">
        <f t="shared" si="1296"/>
        <v>0</v>
      </c>
      <c r="N8600" s="7">
        <f t="shared" si="1297"/>
        <v>0</v>
      </c>
      <c r="O8600" s="7">
        <f t="shared" si="1298"/>
        <v>0</v>
      </c>
      <c r="R8600" s="7"/>
      <c r="S8600" s="47">
        <f t="shared" si="1299"/>
        <v>0</v>
      </c>
      <c r="T8600" s="47">
        <f t="shared" si="1300"/>
        <v>0</v>
      </c>
      <c r="U8600" s="47">
        <f t="shared" si="1301"/>
        <v>147.22</v>
      </c>
      <c r="V8600" s="47">
        <f t="shared" si="1302"/>
        <v>35.35</v>
      </c>
      <c r="W8600" s="11"/>
    </row>
    <row r="8601" spans="1:23" x14ac:dyDescent="0.45">
      <c r="A8601" t="s">
        <v>8606</v>
      </c>
      <c r="B8601">
        <v>4.0999999999999996</v>
      </c>
      <c r="D8601" s="9" t="str">
        <f>VartojimasGamyba!J8597</f>
        <v>2024-08-24-03</v>
      </c>
      <c r="E8601" s="8">
        <f>VartojimasGamyba!G8597</f>
        <v>0.153</v>
      </c>
      <c r="F8601" s="11"/>
      <c r="G8601" s="7">
        <f t="shared" si="1303"/>
        <v>1.3125555555555568</v>
      </c>
      <c r="H8601" s="7">
        <v>8.8469999999999995</v>
      </c>
      <c r="I8601" s="7">
        <v>10</v>
      </c>
      <c r="J8601" s="7">
        <v>0</v>
      </c>
      <c r="L8601" s="7">
        <f>VartojimasGamyba!H8597</f>
        <v>0</v>
      </c>
      <c r="M8601" s="15">
        <f t="shared" si="1296"/>
        <v>0</v>
      </c>
      <c r="N8601" s="7">
        <f t="shared" si="1297"/>
        <v>0</v>
      </c>
      <c r="O8601" s="7">
        <f t="shared" si="1298"/>
        <v>0</v>
      </c>
      <c r="R8601" s="7"/>
      <c r="S8601" s="47">
        <f t="shared" si="1299"/>
        <v>0</v>
      </c>
      <c r="T8601" s="47">
        <f t="shared" si="1300"/>
        <v>0</v>
      </c>
      <c r="U8601" s="47">
        <f t="shared" si="1301"/>
        <v>104.39</v>
      </c>
      <c r="V8601" s="47">
        <f t="shared" si="1302"/>
        <v>-7.48</v>
      </c>
      <c r="W8601" s="11"/>
    </row>
    <row r="8602" spans="1:23" x14ac:dyDescent="0.45">
      <c r="A8602" t="s">
        <v>8607</v>
      </c>
      <c r="B8602">
        <v>70.03</v>
      </c>
      <c r="D8602" s="9" t="str">
        <f>VartojimasGamyba!J8598</f>
        <v>2024-08-24-04</v>
      </c>
      <c r="E8602" s="8">
        <f>VartojimasGamyba!G8598</f>
        <v>0.14799999999999999</v>
      </c>
      <c r="F8602" s="11"/>
      <c r="G8602" s="7">
        <f t="shared" si="1303"/>
        <v>1.3047777777777789</v>
      </c>
      <c r="H8602" s="7">
        <v>0</v>
      </c>
      <c r="I8602" s="7">
        <v>7.7777777777777854E-3</v>
      </c>
      <c r="J8602" s="7">
        <v>0</v>
      </c>
      <c r="L8602" s="7">
        <f>VartojimasGamyba!H8598</f>
        <v>0.14099999999999999</v>
      </c>
      <c r="M8602" s="15">
        <f t="shared" si="1296"/>
        <v>0</v>
      </c>
      <c r="N8602" s="7">
        <f t="shared" si="1297"/>
        <v>0</v>
      </c>
      <c r="O8602" s="7">
        <f t="shared" si="1298"/>
        <v>0</v>
      </c>
      <c r="R8602" s="7"/>
      <c r="S8602" s="47">
        <f t="shared" si="1299"/>
        <v>0</v>
      </c>
      <c r="T8602" s="47">
        <f t="shared" si="1300"/>
        <v>0</v>
      </c>
      <c r="U8602" s="47">
        <f t="shared" si="1301"/>
        <v>170.32</v>
      </c>
      <c r="V8602" s="47">
        <f t="shared" si="1302"/>
        <v>58.45</v>
      </c>
      <c r="W8602" s="11"/>
    </row>
    <row r="8603" spans="1:23" x14ac:dyDescent="0.45">
      <c r="A8603" t="s">
        <v>8608</v>
      </c>
      <c r="B8603">
        <v>111.29</v>
      </c>
      <c r="D8603" s="9" t="str">
        <f>VartojimasGamyba!J8599</f>
        <v>2024-08-24-05</v>
      </c>
      <c r="E8603" s="8">
        <f>VartojimasGamyba!G8599</f>
        <v>0.48599999999999999</v>
      </c>
      <c r="F8603" s="11"/>
      <c r="G8603" s="7">
        <f t="shared" si="1303"/>
        <v>1.1570000000000011</v>
      </c>
      <c r="H8603" s="7">
        <v>0</v>
      </c>
      <c r="I8603" s="7">
        <v>0.14777777777777779</v>
      </c>
      <c r="J8603" s="7">
        <v>0</v>
      </c>
      <c r="L8603" s="7">
        <f>VartojimasGamyba!H8599</f>
        <v>0.35299999999999998</v>
      </c>
      <c r="M8603" s="15">
        <f t="shared" si="1296"/>
        <v>0</v>
      </c>
      <c r="N8603" s="7">
        <f t="shared" si="1297"/>
        <v>0</v>
      </c>
      <c r="O8603" s="7">
        <f t="shared" si="1298"/>
        <v>0</v>
      </c>
      <c r="R8603" s="7"/>
      <c r="S8603" s="47">
        <f t="shared" si="1299"/>
        <v>0</v>
      </c>
      <c r="T8603" s="47">
        <f t="shared" si="1300"/>
        <v>0</v>
      </c>
      <c r="U8603" s="47">
        <f t="shared" si="1301"/>
        <v>211.58</v>
      </c>
      <c r="V8603" s="47">
        <f t="shared" si="1302"/>
        <v>99.710000000000008</v>
      </c>
      <c r="W8603" s="11"/>
    </row>
    <row r="8604" spans="1:23" x14ac:dyDescent="0.45">
      <c r="A8604" t="s">
        <v>8609</v>
      </c>
      <c r="B8604">
        <v>114.61</v>
      </c>
      <c r="D8604" s="9" t="str">
        <f>VartojimasGamyba!J8600</f>
        <v>2024-08-24-06</v>
      </c>
      <c r="E8604" s="8">
        <f>VartojimasGamyba!G8600</f>
        <v>0</v>
      </c>
      <c r="F8604" s="11"/>
      <c r="G8604" s="7">
        <f t="shared" si="1303"/>
        <v>1.1570000000000011</v>
      </c>
      <c r="H8604" s="7">
        <v>0</v>
      </c>
      <c r="I8604" s="7">
        <v>0</v>
      </c>
      <c r="J8604" s="7">
        <v>0.42099999999999999</v>
      </c>
      <c r="L8604" s="7">
        <f>VartojimasGamyba!H8600</f>
        <v>0.42099999999999999</v>
      </c>
      <c r="M8604" s="15">
        <f t="shared" si="1296"/>
        <v>0</v>
      </c>
      <c r="N8604" s="7">
        <f t="shared" si="1297"/>
        <v>-43.375630000000001</v>
      </c>
      <c r="O8604" s="7">
        <f t="shared" si="1298"/>
        <v>0</v>
      </c>
      <c r="R8604" s="7"/>
      <c r="S8604" s="47">
        <f t="shared" si="1299"/>
        <v>0.42099999999999999</v>
      </c>
      <c r="T8604" s="47">
        <f t="shared" si="1300"/>
        <v>0.42099999999999999</v>
      </c>
      <c r="U8604" s="47">
        <f t="shared" si="1301"/>
        <v>214.9</v>
      </c>
      <c r="V8604" s="47">
        <f t="shared" si="1302"/>
        <v>103.03</v>
      </c>
      <c r="W8604" s="11"/>
    </row>
    <row r="8605" spans="1:23" x14ac:dyDescent="0.45">
      <c r="A8605" t="s">
        <v>8610</v>
      </c>
      <c r="B8605">
        <v>117.16</v>
      </c>
      <c r="D8605" s="9" t="str">
        <f>VartojimasGamyba!J8601</f>
        <v>2024-08-24-07</v>
      </c>
      <c r="E8605" s="8">
        <f>VartojimasGamyba!G8601</f>
        <v>0</v>
      </c>
      <c r="F8605" s="11"/>
      <c r="G8605" s="7">
        <f t="shared" si="1303"/>
        <v>0.60955555555555652</v>
      </c>
      <c r="H8605" s="7">
        <v>4.9270000000000103</v>
      </c>
      <c r="I8605" s="7">
        <v>5.4744444444444547</v>
      </c>
      <c r="J8605" s="7">
        <v>1.5389999999999999</v>
      </c>
      <c r="L8605" s="7">
        <f>VartojimasGamyba!H8601</f>
        <v>1.5389999999999999</v>
      </c>
      <c r="M8605" s="15">
        <f t="shared" si="1296"/>
        <v>0</v>
      </c>
      <c r="N8605" s="7">
        <f t="shared" si="1297"/>
        <v>-162.48761999999999</v>
      </c>
      <c r="O8605" s="7">
        <f t="shared" si="1298"/>
        <v>0</v>
      </c>
      <c r="R8605" s="7"/>
      <c r="S8605" s="47">
        <f t="shared" si="1299"/>
        <v>1.5389999999999999</v>
      </c>
      <c r="T8605" s="47">
        <f t="shared" si="1300"/>
        <v>1.5389999999999999</v>
      </c>
      <c r="U8605" s="47">
        <f t="shared" si="1301"/>
        <v>217.45</v>
      </c>
      <c r="V8605" s="47">
        <f t="shared" si="1302"/>
        <v>105.58</v>
      </c>
      <c r="W8605" s="11"/>
    </row>
    <row r="8606" spans="1:23" x14ac:dyDescent="0.45">
      <c r="A8606" t="s">
        <v>8611</v>
      </c>
      <c r="B8606">
        <v>104</v>
      </c>
      <c r="D8606" s="9" t="str">
        <f>VartojimasGamyba!J8602</f>
        <v>2024-08-24-08</v>
      </c>
      <c r="E8606" s="8">
        <f>VartojimasGamyba!G8602</f>
        <v>0</v>
      </c>
      <c r="F8606" s="11"/>
      <c r="G8606" s="7">
        <f t="shared" si="1303"/>
        <v>0.60955555555555652</v>
      </c>
      <c r="H8606" s="7">
        <v>0</v>
      </c>
      <c r="I8606" s="7">
        <v>0</v>
      </c>
      <c r="J8606" s="7">
        <v>2.2160000000000002</v>
      </c>
      <c r="L8606" s="7">
        <f>VartojimasGamyba!H8602</f>
        <v>2.2160000000000002</v>
      </c>
      <c r="M8606" s="15">
        <f t="shared" si="1296"/>
        <v>0</v>
      </c>
      <c r="N8606" s="7">
        <f t="shared" si="1297"/>
        <v>-204.80272000000002</v>
      </c>
      <c r="O8606" s="7">
        <f t="shared" si="1298"/>
        <v>0</v>
      </c>
      <c r="R8606" s="7"/>
      <c r="S8606" s="47">
        <f t="shared" si="1299"/>
        <v>2.2160000000000002</v>
      </c>
      <c r="T8606" s="47">
        <f t="shared" si="1300"/>
        <v>2.2160000000000002</v>
      </c>
      <c r="U8606" s="47">
        <f t="shared" si="1301"/>
        <v>204.29000000000002</v>
      </c>
      <c r="V8606" s="47">
        <f t="shared" si="1302"/>
        <v>92.42</v>
      </c>
      <c r="W8606" s="11"/>
    </row>
    <row r="8607" spans="1:23" x14ac:dyDescent="0.45">
      <c r="A8607" t="s">
        <v>8612</v>
      </c>
      <c r="B8607">
        <v>77.400000000000006</v>
      </c>
      <c r="D8607" s="9" t="str">
        <f>VartojimasGamyba!J8603</f>
        <v>2024-08-24-09</v>
      </c>
      <c r="E8607" s="8">
        <f>VartojimasGamyba!G8603</f>
        <v>0</v>
      </c>
      <c r="F8607" s="11"/>
      <c r="G8607" s="7">
        <f t="shared" si="1303"/>
        <v>0.60955555555555652</v>
      </c>
      <c r="H8607" s="7">
        <v>0</v>
      </c>
      <c r="I8607" s="7">
        <v>0</v>
      </c>
      <c r="J8607" s="7">
        <v>3.57</v>
      </c>
      <c r="L8607" s="7">
        <f>VartojimasGamyba!H8603</f>
        <v>3.57</v>
      </c>
      <c r="M8607" s="15">
        <f t="shared" si="1296"/>
        <v>0</v>
      </c>
      <c r="N8607" s="7">
        <f t="shared" si="1297"/>
        <v>-234.97740000000002</v>
      </c>
      <c r="O8607" s="7">
        <f t="shared" si="1298"/>
        <v>0</v>
      </c>
      <c r="R8607" s="7"/>
      <c r="S8607" s="47">
        <f t="shared" si="1299"/>
        <v>3.57</v>
      </c>
      <c r="T8607" s="47">
        <f t="shared" si="1300"/>
        <v>3.57</v>
      </c>
      <c r="U8607" s="47">
        <f t="shared" si="1301"/>
        <v>177.69</v>
      </c>
      <c r="V8607" s="47">
        <f t="shared" si="1302"/>
        <v>65.820000000000007</v>
      </c>
      <c r="W8607" s="11"/>
    </row>
    <row r="8608" spans="1:23" x14ac:dyDescent="0.45">
      <c r="A8608" t="s">
        <v>8613</v>
      </c>
      <c r="B8608">
        <v>15</v>
      </c>
      <c r="D8608" s="9" t="str">
        <f>VartojimasGamyba!J8604</f>
        <v>2024-08-24-10</v>
      </c>
      <c r="E8608" s="8">
        <f>VartojimasGamyba!G8604</f>
        <v>0.42099999999999999</v>
      </c>
      <c r="F8608" s="11"/>
      <c r="G8608" s="7">
        <f t="shared" si="1303"/>
        <v>0.60955555555555674</v>
      </c>
      <c r="H8608" s="7">
        <v>2.2204460492503131E-16</v>
      </c>
      <c r="I8608" s="7">
        <v>0</v>
      </c>
      <c r="J8608" s="7">
        <v>2.6720000000000002</v>
      </c>
      <c r="L8608" s="7">
        <f>VartojimasGamyba!H8604</f>
        <v>3.093</v>
      </c>
      <c r="M8608" s="15">
        <f t="shared" si="1296"/>
        <v>0</v>
      </c>
      <c r="N8608" s="7">
        <f t="shared" si="1297"/>
        <v>-9.1382399999999997</v>
      </c>
      <c r="O8608" s="7">
        <f t="shared" si="1298"/>
        <v>0</v>
      </c>
      <c r="R8608" s="7"/>
      <c r="S8608" s="47">
        <f t="shared" si="1299"/>
        <v>2.6720000000000002</v>
      </c>
      <c r="T8608" s="47">
        <f t="shared" si="1300"/>
        <v>2.6720000000000002</v>
      </c>
      <c r="U8608" s="47">
        <f t="shared" si="1301"/>
        <v>115.29</v>
      </c>
      <c r="V8608" s="47">
        <f t="shared" si="1302"/>
        <v>3.42</v>
      </c>
      <c r="W8608" s="11"/>
    </row>
    <row r="8609" spans="1:23" x14ac:dyDescent="0.45">
      <c r="A8609" t="s">
        <v>8614</v>
      </c>
      <c r="B8609">
        <v>-0.01</v>
      </c>
      <c r="D8609" s="9" t="str">
        <f>VartojimasGamyba!J8605</f>
        <v>2024-08-24-11</v>
      </c>
      <c r="E8609" s="8">
        <f>VartojimasGamyba!G8605</f>
        <v>1.109</v>
      </c>
      <c r="F8609" s="11"/>
      <c r="G8609" s="7">
        <f t="shared" si="1303"/>
        <v>2.0505555555555564</v>
      </c>
      <c r="H8609" s="7">
        <v>1.4409999999999998</v>
      </c>
      <c r="I8609" s="7">
        <v>0</v>
      </c>
      <c r="J8609" s="7">
        <v>0</v>
      </c>
      <c r="L8609" s="7">
        <f>VartojimasGamyba!H8605</f>
        <v>2.5499999999999998</v>
      </c>
      <c r="M8609" s="15">
        <f t="shared" si="1296"/>
        <v>0</v>
      </c>
      <c r="N8609" s="7">
        <f t="shared" si="1297"/>
        <v>0</v>
      </c>
      <c r="O8609" s="7">
        <f t="shared" si="1298"/>
        <v>0</v>
      </c>
      <c r="R8609" s="7"/>
      <c r="S8609" s="47">
        <f t="shared" si="1299"/>
        <v>1.4409999999999998</v>
      </c>
      <c r="T8609" s="47">
        <f t="shared" si="1300"/>
        <v>1.4409999999999998</v>
      </c>
      <c r="U8609" s="47">
        <f t="shared" si="1301"/>
        <v>100.28</v>
      </c>
      <c r="V8609" s="47">
        <f t="shared" si="1302"/>
        <v>-11.59</v>
      </c>
      <c r="W8609" s="11"/>
    </row>
    <row r="8610" spans="1:23" x14ac:dyDescent="0.45">
      <c r="A8610" t="s">
        <v>8615</v>
      </c>
      <c r="B8610">
        <v>5</v>
      </c>
      <c r="D8610" s="9" t="str">
        <f>VartojimasGamyba!J8606</f>
        <v>2024-08-24-12</v>
      </c>
      <c r="E8610" s="8">
        <f>VartojimasGamyba!G8606</f>
        <v>0.89800000000000002</v>
      </c>
      <c r="F8610" s="11"/>
      <c r="G8610" s="7">
        <f t="shared" si="1303"/>
        <v>3.6415555555555561</v>
      </c>
      <c r="H8610" s="7">
        <v>1.5909999999999997</v>
      </c>
      <c r="I8610" s="7">
        <v>0</v>
      </c>
      <c r="J8610" s="7">
        <v>0</v>
      </c>
      <c r="L8610" s="7">
        <f>VartojimasGamyba!H8606</f>
        <v>2.4889999999999999</v>
      </c>
      <c r="M8610" s="15">
        <f t="shared" si="1296"/>
        <v>0</v>
      </c>
      <c r="N8610" s="7">
        <f t="shared" si="1297"/>
        <v>0</v>
      </c>
      <c r="O8610" s="7">
        <f t="shared" si="1298"/>
        <v>0</v>
      </c>
      <c r="R8610" s="7"/>
      <c r="S8610" s="47">
        <f t="shared" si="1299"/>
        <v>1.5909999999999997</v>
      </c>
      <c r="T8610" s="47">
        <f t="shared" si="1300"/>
        <v>1.5909999999999997</v>
      </c>
      <c r="U8610" s="47">
        <f t="shared" si="1301"/>
        <v>105.29</v>
      </c>
      <c r="V8610" s="47">
        <f t="shared" si="1302"/>
        <v>-6.58</v>
      </c>
      <c r="W8610" s="11"/>
    </row>
    <row r="8611" spans="1:23" x14ac:dyDescent="0.45">
      <c r="A8611" t="s">
        <v>8616</v>
      </c>
      <c r="B8611">
        <v>7.49</v>
      </c>
      <c r="D8611" s="9" t="str">
        <f>VartojimasGamyba!J8607</f>
        <v>2024-08-24-13</v>
      </c>
      <c r="E8611" s="8">
        <f>VartojimasGamyba!G8607</f>
        <v>0</v>
      </c>
      <c r="F8611" s="11"/>
      <c r="G8611" s="7">
        <f t="shared" si="1303"/>
        <v>6.3995555555555566</v>
      </c>
      <c r="H8611" s="7">
        <v>2.758</v>
      </c>
      <c r="I8611" s="7">
        <v>0</v>
      </c>
      <c r="J8611" s="7">
        <v>0</v>
      </c>
      <c r="L8611" s="7">
        <f>VartojimasGamyba!H8607</f>
        <v>2.758</v>
      </c>
      <c r="M8611" s="15">
        <f t="shared" si="1296"/>
        <v>0</v>
      </c>
      <c r="N8611" s="7">
        <f t="shared" si="1297"/>
        <v>0</v>
      </c>
      <c r="O8611" s="7">
        <f t="shared" si="1298"/>
        <v>0</v>
      </c>
      <c r="R8611" s="7"/>
      <c r="S8611" s="47">
        <f t="shared" si="1299"/>
        <v>2.758</v>
      </c>
      <c r="T8611" s="47">
        <f t="shared" si="1300"/>
        <v>2.758</v>
      </c>
      <c r="U8611" s="47">
        <f t="shared" si="1301"/>
        <v>107.78</v>
      </c>
      <c r="V8611" s="47">
        <f t="shared" si="1302"/>
        <v>-4.09</v>
      </c>
      <c r="W8611" s="11"/>
    </row>
    <row r="8612" spans="1:23" x14ac:dyDescent="0.45">
      <c r="A8612" t="s">
        <v>8617</v>
      </c>
      <c r="B8612">
        <v>27.8</v>
      </c>
      <c r="D8612" s="9" t="str">
        <f>VartojimasGamyba!J8608</f>
        <v>2024-08-24-14</v>
      </c>
      <c r="E8612" s="8">
        <f>VartojimasGamyba!G8608</f>
        <v>0</v>
      </c>
      <c r="F8612" s="11"/>
      <c r="G8612" s="7">
        <f t="shared" si="1303"/>
        <v>5.3995555555555566</v>
      </c>
      <c r="H8612" s="7">
        <v>9</v>
      </c>
      <c r="I8612" s="7">
        <v>10</v>
      </c>
      <c r="J8612" s="7">
        <v>2.0939999999999999</v>
      </c>
      <c r="L8612" s="7">
        <f>VartojimasGamyba!H8608</f>
        <v>2.0939999999999999</v>
      </c>
      <c r="M8612" s="15">
        <f t="shared" si="1296"/>
        <v>0</v>
      </c>
      <c r="N8612" s="7">
        <f t="shared" si="1297"/>
        <v>-33.964679999999994</v>
      </c>
      <c r="O8612" s="7">
        <f t="shared" si="1298"/>
        <v>0</v>
      </c>
      <c r="R8612" s="7"/>
      <c r="S8612" s="47">
        <f t="shared" si="1299"/>
        <v>2.0939999999999999</v>
      </c>
      <c r="T8612" s="47">
        <f t="shared" si="1300"/>
        <v>2.0939999999999999</v>
      </c>
      <c r="U8612" s="47">
        <f t="shared" si="1301"/>
        <v>128.09</v>
      </c>
      <c r="V8612" s="47">
        <f t="shared" si="1302"/>
        <v>16.22</v>
      </c>
      <c r="W8612" s="11"/>
    </row>
    <row r="8613" spans="1:23" x14ac:dyDescent="0.45">
      <c r="A8613" t="s">
        <v>8618</v>
      </c>
      <c r="B8613">
        <v>4.55</v>
      </c>
      <c r="D8613" s="9" t="str">
        <f>VartojimasGamyba!J8609</f>
        <v>2024-08-24-15</v>
      </c>
      <c r="E8613" s="8">
        <f>VartojimasGamyba!G8609</f>
        <v>8.5999999999999993E-2</v>
      </c>
      <c r="F8613" s="11"/>
      <c r="G8613" s="7">
        <f t="shared" si="1303"/>
        <v>6.4655555555555564</v>
      </c>
      <c r="H8613" s="7">
        <v>1.0659999999999998</v>
      </c>
      <c r="I8613" s="7">
        <v>0</v>
      </c>
      <c r="J8613" s="7">
        <v>0</v>
      </c>
      <c r="L8613" s="7">
        <f>VartojimasGamyba!H8609</f>
        <v>1.1519999999999999</v>
      </c>
      <c r="M8613" s="15">
        <f t="shared" si="1296"/>
        <v>0</v>
      </c>
      <c r="N8613" s="7">
        <f t="shared" si="1297"/>
        <v>0</v>
      </c>
      <c r="O8613" s="7">
        <f t="shared" si="1298"/>
        <v>0</v>
      </c>
      <c r="R8613" s="7"/>
      <c r="S8613" s="47">
        <f t="shared" si="1299"/>
        <v>1.0659999999999998</v>
      </c>
      <c r="T8613" s="47">
        <f t="shared" si="1300"/>
        <v>1.0659999999999998</v>
      </c>
      <c r="U8613" s="47">
        <f t="shared" si="1301"/>
        <v>104.84</v>
      </c>
      <c r="V8613" s="47">
        <f t="shared" si="1302"/>
        <v>-7.03</v>
      </c>
      <c r="W8613" s="11"/>
    </row>
    <row r="8614" spans="1:23" x14ac:dyDescent="0.45">
      <c r="A8614" t="s">
        <v>8619</v>
      </c>
      <c r="B8614">
        <v>30.01</v>
      </c>
      <c r="D8614" s="9" t="str">
        <f>VartojimasGamyba!J8610</f>
        <v>2024-08-24-16</v>
      </c>
      <c r="E8614" s="8">
        <f>VartojimasGamyba!G8610</f>
        <v>7.9000000000000001E-2</v>
      </c>
      <c r="F8614" s="11"/>
      <c r="G8614" s="7">
        <f t="shared" si="1303"/>
        <v>6.4655555555555564</v>
      </c>
      <c r="H8614" s="7">
        <v>1.3877787807814457E-17</v>
      </c>
      <c r="I8614" s="7">
        <v>0</v>
      </c>
      <c r="J8614" s="7">
        <v>0.08</v>
      </c>
      <c r="L8614" s="7">
        <f>VartojimasGamyba!H8610</f>
        <v>0.159</v>
      </c>
      <c r="M8614" s="15">
        <f t="shared" si="1296"/>
        <v>0</v>
      </c>
      <c r="N8614" s="7">
        <f t="shared" si="1297"/>
        <v>-1.4743999999999999</v>
      </c>
      <c r="O8614" s="7">
        <f t="shared" si="1298"/>
        <v>0</v>
      </c>
      <c r="R8614" s="7"/>
      <c r="S8614" s="47">
        <f t="shared" si="1299"/>
        <v>0.08</v>
      </c>
      <c r="T8614" s="47">
        <f t="shared" si="1300"/>
        <v>0.08</v>
      </c>
      <c r="U8614" s="47">
        <f t="shared" si="1301"/>
        <v>130.30000000000001</v>
      </c>
      <c r="V8614" s="47">
        <f t="shared" si="1302"/>
        <v>18.43</v>
      </c>
      <c r="W8614" s="11"/>
    </row>
    <row r="8615" spans="1:23" x14ac:dyDescent="0.45">
      <c r="A8615" t="s">
        <v>8620</v>
      </c>
      <c r="B8615">
        <v>83.3</v>
      </c>
      <c r="D8615" s="9" t="str">
        <f>VartojimasGamyba!J8611</f>
        <v>2024-08-24-17</v>
      </c>
      <c r="E8615" s="8">
        <f>VartojimasGamyba!G8611</f>
        <v>0.215</v>
      </c>
      <c r="F8615" s="11"/>
      <c r="G8615" s="7">
        <f t="shared" si="1303"/>
        <v>6.2333333333333343</v>
      </c>
      <c r="H8615" s="7">
        <v>0</v>
      </c>
      <c r="I8615" s="7">
        <v>0.23222222222222222</v>
      </c>
      <c r="J8615" s="7">
        <v>0</v>
      </c>
      <c r="L8615" s="7">
        <f>VartojimasGamyba!H8611</f>
        <v>6.0000000000000001E-3</v>
      </c>
      <c r="M8615" s="15">
        <f t="shared" si="1296"/>
        <v>0</v>
      </c>
      <c r="N8615" s="7">
        <f t="shared" si="1297"/>
        <v>0</v>
      </c>
      <c r="O8615" s="7">
        <f t="shared" si="1298"/>
        <v>0</v>
      </c>
      <c r="R8615" s="7"/>
      <c r="S8615" s="47">
        <f t="shared" si="1299"/>
        <v>0</v>
      </c>
      <c r="T8615" s="47">
        <f t="shared" si="1300"/>
        <v>0</v>
      </c>
      <c r="U8615" s="47">
        <f t="shared" si="1301"/>
        <v>183.59</v>
      </c>
      <c r="V8615" s="47">
        <f t="shared" si="1302"/>
        <v>71.72</v>
      </c>
      <c r="W8615" s="11"/>
    </row>
    <row r="8616" spans="1:23" x14ac:dyDescent="0.45">
      <c r="A8616" t="s">
        <v>8621</v>
      </c>
      <c r="B8616">
        <v>144.41</v>
      </c>
      <c r="D8616" s="9" t="str">
        <f>VartojimasGamyba!J8612</f>
        <v>2024-08-24-18</v>
      </c>
      <c r="E8616" s="8">
        <f>VartojimasGamyba!G8612</f>
        <v>0.24</v>
      </c>
      <c r="F8616" s="11"/>
      <c r="G8616" s="7">
        <f t="shared" si="1303"/>
        <v>5.9666666666666677</v>
      </c>
      <c r="H8616" s="7">
        <v>0</v>
      </c>
      <c r="I8616" s="7">
        <v>0.26666666666666666</v>
      </c>
      <c r="J8616" s="7">
        <v>0</v>
      </c>
      <c r="L8616" s="7">
        <f>VartojimasGamyba!H8612</f>
        <v>0</v>
      </c>
      <c r="M8616" s="15">
        <f t="shared" si="1296"/>
        <v>0</v>
      </c>
      <c r="N8616" s="7">
        <f t="shared" si="1297"/>
        <v>0</v>
      </c>
      <c r="O8616" s="7">
        <f t="shared" si="1298"/>
        <v>0</v>
      </c>
      <c r="R8616" s="7"/>
      <c r="S8616" s="47">
        <f t="shared" si="1299"/>
        <v>0</v>
      </c>
      <c r="T8616" s="47">
        <f t="shared" si="1300"/>
        <v>0</v>
      </c>
      <c r="U8616" s="47">
        <f t="shared" si="1301"/>
        <v>244.7</v>
      </c>
      <c r="V8616" s="47">
        <f t="shared" si="1302"/>
        <v>132.82999999999998</v>
      </c>
      <c r="W8616" s="11"/>
    </row>
    <row r="8617" spans="1:23" x14ac:dyDescent="0.45">
      <c r="A8617" t="s">
        <v>8622</v>
      </c>
      <c r="B8617">
        <v>206.03</v>
      </c>
      <c r="D8617" s="9" t="str">
        <f>VartojimasGamyba!J8613</f>
        <v>2024-08-24-19</v>
      </c>
      <c r="E8617" s="8">
        <f>VartojimasGamyba!G8613</f>
        <v>0.26700000000000002</v>
      </c>
      <c r="F8617" s="11"/>
      <c r="G8617" s="7">
        <f t="shared" si="1303"/>
        <v>5.6700000000000008</v>
      </c>
      <c r="H8617" s="7">
        <v>0</v>
      </c>
      <c r="I8617" s="7">
        <v>0.29666666666666669</v>
      </c>
      <c r="J8617" s="7">
        <v>0</v>
      </c>
      <c r="L8617" s="7">
        <f>VartojimasGamyba!H8613</f>
        <v>0</v>
      </c>
      <c r="M8617" s="15">
        <f t="shared" si="1296"/>
        <v>0</v>
      </c>
      <c r="N8617" s="7">
        <f t="shared" si="1297"/>
        <v>0</v>
      </c>
      <c r="O8617" s="7">
        <f t="shared" si="1298"/>
        <v>0</v>
      </c>
      <c r="R8617" s="7"/>
      <c r="S8617" s="47">
        <f t="shared" si="1299"/>
        <v>0</v>
      </c>
      <c r="T8617" s="47">
        <f t="shared" si="1300"/>
        <v>0</v>
      </c>
      <c r="U8617" s="47">
        <f t="shared" si="1301"/>
        <v>306.32</v>
      </c>
      <c r="V8617" s="47">
        <f t="shared" si="1302"/>
        <v>194.45</v>
      </c>
      <c r="W8617" s="11"/>
    </row>
    <row r="8618" spans="1:23" x14ac:dyDescent="0.45">
      <c r="A8618" t="s">
        <v>8623</v>
      </c>
      <c r="B8618">
        <v>217.32</v>
      </c>
      <c r="D8618" s="9" t="str">
        <f>VartojimasGamyba!J8614</f>
        <v>2024-08-24-20</v>
      </c>
      <c r="E8618" s="8">
        <f>VartojimasGamyba!G8614</f>
        <v>0.19900000000000001</v>
      </c>
      <c r="F8618" s="11"/>
      <c r="G8618" s="7">
        <f t="shared" si="1303"/>
        <v>5.4488888888888898</v>
      </c>
      <c r="H8618" s="7">
        <v>0</v>
      </c>
      <c r="I8618" s="7">
        <v>0.22111111111111112</v>
      </c>
      <c r="J8618" s="7">
        <v>0</v>
      </c>
      <c r="L8618" s="7">
        <f>VartojimasGamyba!H8614</f>
        <v>0</v>
      </c>
      <c r="M8618" s="15">
        <f t="shared" si="1296"/>
        <v>0</v>
      </c>
      <c r="N8618" s="7">
        <f t="shared" si="1297"/>
        <v>0</v>
      </c>
      <c r="O8618" s="7">
        <f t="shared" si="1298"/>
        <v>0</v>
      </c>
      <c r="P8618" s="7" t="s">
        <v>8873</v>
      </c>
      <c r="R8618" s="7"/>
      <c r="S8618" s="47">
        <f t="shared" si="1299"/>
        <v>0</v>
      </c>
      <c r="T8618" s="47">
        <f t="shared" si="1300"/>
        <v>0</v>
      </c>
      <c r="U8618" s="47">
        <f t="shared" si="1301"/>
        <v>317.61</v>
      </c>
      <c r="V8618" s="47">
        <f t="shared" si="1302"/>
        <v>205.73999999999998</v>
      </c>
      <c r="W8618" s="11"/>
    </row>
    <row r="8619" spans="1:23" x14ac:dyDescent="0.45">
      <c r="A8619" t="s">
        <v>8624</v>
      </c>
      <c r="B8619">
        <v>202.33</v>
      </c>
      <c r="D8619" s="9" t="str">
        <f>VartojimasGamyba!J8615</f>
        <v>2024-08-24-21</v>
      </c>
      <c r="E8619" s="8">
        <f>VartojimasGamyba!G8615</f>
        <v>0.14799999999999999</v>
      </c>
      <c r="F8619" s="11"/>
      <c r="G8619" s="7">
        <f t="shared" si="1303"/>
        <v>5.2844444444444454</v>
      </c>
      <c r="H8619" s="7">
        <v>0</v>
      </c>
      <c r="I8619" s="7">
        <v>0.16444444444444445</v>
      </c>
      <c r="J8619" s="7">
        <v>0</v>
      </c>
      <c r="L8619" s="7">
        <f>VartojimasGamyba!H8615</f>
        <v>0</v>
      </c>
      <c r="M8619" s="15">
        <f t="shared" si="1296"/>
        <v>-2.7755575615628914E-17</v>
      </c>
      <c r="N8619" s="7">
        <f t="shared" si="1297"/>
        <v>-8.3993922928016219E-15</v>
      </c>
      <c r="O8619" s="7">
        <f t="shared" si="1298"/>
        <v>-8.3993922928016219E-15</v>
      </c>
      <c r="P8619" s="7">
        <f>SUM(N8598:N8621)</f>
        <v>-690.22069000000022</v>
      </c>
      <c r="R8619" s="7"/>
      <c r="S8619" s="47">
        <f t="shared" si="1299"/>
        <v>-2.7755575615628914E-17</v>
      </c>
      <c r="T8619" s="47">
        <f t="shared" si="1300"/>
        <v>0</v>
      </c>
      <c r="U8619" s="47">
        <f t="shared" si="1301"/>
        <v>302.62</v>
      </c>
      <c r="V8619" s="47">
        <f t="shared" si="1302"/>
        <v>190.75</v>
      </c>
      <c r="W8619" s="11"/>
    </row>
    <row r="8620" spans="1:23" x14ac:dyDescent="0.45">
      <c r="A8620" t="s">
        <v>8625</v>
      </c>
      <c r="B8620">
        <v>140.44</v>
      </c>
      <c r="D8620" s="9" t="str">
        <f>VartojimasGamyba!J8616</f>
        <v>2024-08-24-22</v>
      </c>
      <c r="E8620" s="8">
        <f>VartojimasGamyba!G8616</f>
        <v>0.152</v>
      </c>
      <c r="F8620" s="11"/>
      <c r="G8620" s="7">
        <f t="shared" si="1303"/>
        <v>5.1155555555555567</v>
      </c>
      <c r="H8620" s="7">
        <v>0</v>
      </c>
      <c r="I8620" s="7">
        <v>0.16888888888888889</v>
      </c>
      <c r="J8620" s="7">
        <v>0</v>
      </c>
      <c r="L8620" s="7">
        <f>VartojimasGamyba!H8616</f>
        <v>0</v>
      </c>
      <c r="M8620" s="15">
        <f t="shared" si="1296"/>
        <v>0</v>
      </c>
      <c r="N8620" s="7">
        <f t="shared" si="1297"/>
        <v>0</v>
      </c>
      <c r="O8620" s="7">
        <f t="shared" si="1298"/>
        <v>0</v>
      </c>
      <c r="P8620" s="7" t="s">
        <v>8872</v>
      </c>
      <c r="R8620" s="7"/>
      <c r="S8620" s="47">
        <f t="shared" si="1299"/>
        <v>0</v>
      </c>
      <c r="T8620" s="47">
        <f t="shared" si="1300"/>
        <v>0</v>
      </c>
      <c r="U8620" s="47">
        <f t="shared" si="1301"/>
        <v>240.73000000000002</v>
      </c>
      <c r="V8620" s="47">
        <f t="shared" si="1302"/>
        <v>128.85999999999999</v>
      </c>
      <c r="W8620" s="11"/>
    </row>
    <row r="8621" spans="1:23" x14ac:dyDescent="0.45">
      <c r="A8621" t="s">
        <v>8626</v>
      </c>
      <c r="B8621">
        <v>114.86</v>
      </c>
      <c r="D8621" s="9" t="str">
        <f>VartojimasGamyba!J8617</f>
        <v>2024-08-24-23</v>
      </c>
      <c r="E8621" s="8">
        <f>VartojimasGamyba!G8617</f>
        <v>0.104</v>
      </c>
      <c r="F8621" s="11"/>
      <c r="G8621" s="7">
        <f t="shared" si="1303"/>
        <v>5.0000000000000009</v>
      </c>
      <c r="H8621" s="7">
        <v>0</v>
      </c>
      <c r="I8621" s="7">
        <v>0.11555555555555555</v>
      </c>
      <c r="J8621" s="7">
        <v>0</v>
      </c>
      <c r="L8621" s="7">
        <f>VartojimasGamyba!H8617</f>
        <v>0</v>
      </c>
      <c r="M8621" s="15">
        <f t="shared" si="1296"/>
        <v>0</v>
      </c>
      <c r="N8621" s="7">
        <f t="shared" si="1297"/>
        <v>0</v>
      </c>
      <c r="O8621" s="7">
        <f t="shared" si="1298"/>
        <v>0</v>
      </c>
      <c r="P8621" s="7">
        <f>SUM(O8598:O8621)</f>
        <v>-1.6539741798382581E-13</v>
      </c>
      <c r="Q8621" s="7">
        <f>SUMPRODUCT(B8598:B8621,E8598:E8621)+SUM(E8598:E8621)*$Z$21-SUMPRODUCT(B8598:B8621,L8598:L8621)+SUM(L8598:L8621)*ABS($Z$20)</f>
        <v>175.9573400000001</v>
      </c>
      <c r="R8621" s="7"/>
      <c r="S8621" s="47">
        <f t="shared" si="1299"/>
        <v>0</v>
      </c>
      <c r="T8621" s="47">
        <f t="shared" si="1300"/>
        <v>0</v>
      </c>
      <c r="U8621" s="47">
        <f t="shared" si="1301"/>
        <v>215.15</v>
      </c>
      <c r="V8621" s="47">
        <f t="shared" si="1302"/>
        <v>103.28</v>
      </c>
      <c r="W8621" s="11">
        <f>IF(P8621&lt;&gt;Q8621,1,0)</f>
        <v>1</v>
      </c>
    </row>
    <row r="8622" spans="1:23" x14ac:dyDescent="0.45">
      <c r="A8622" t="s">
        <v>8627</v>
      </c>
      <c r="B8622">
        <v>85.04</v>
      </c>
      <c r="D8622" s="1" t="str">
        <f>VartojimasGamyba!J8618</f>
        <v>2024-08-25-00</v>
      </c>
      <c r="E8622" s="7">
        <f>VartojimasGamyba!G8618</f>
        <v>0.11600000000000001</v>
      </c>
      <c r="F8622" s="11"/>
      <c r="G8622" s="12">
        <f>G8621+H8622-I8622</f>
        <v>3.8840000000000003</v>
      </c>
      <c r="H8622" s="12">
        <v>8.8839999999999986</v>
      </c>
      <c r="I8622" s="12">
        <v>10</v>
      </c>
      <c r="J8622" s="12">
        <v>0</v>
      </c>
      <c r="K8622" s="12"/>
      <c r="L8622" s="12">
        <f>VartojimasGamyba!H8618</f>
        <v>0</v>
      </c>
      <c r="M8622" s="19">
        <f t="shared" si="1296"/>
        <v>-1.7763568394002505E-15</v>
      </c>
      <c r="N8622" s="7">
        <f t="shared" si="1297"/>
        <v>-3.2921221304604844E-13</v>
      </c>
      <c r="O8622" s="7">
        <f t="shared" si="1298"/>
        <v>-3.2921221304604844E-13</v>
      </c>
      <c r="R8622" s="20" t="s">
        <v>8783</v>
      </c>
      <c r="S8622" s="47">
        <f t="shared" si="1299"/>
        <v>-1.7763568394002505E-15</v>
      </c>
      <c r="T8622" s="47">
        <f t="shared" si="1300"/>
        <v>0</v>
      </c>
      <c r="U8622" s="47">
        <f t="shared" si="1301"/>
        <v>185.33</v>
      </c>
      <c r="V8622" s="47">
        <f t="shared" si="1302"/>
        <v>73.460000000000008</v>
      </c>
      <c r="W8622" s="11"/>
    </row>
    <row r="8623" spans="1:23" x14ac:dyDescent="0.45">
      <c r="A8623" t="s">
        <v>8628</v>
      </c>
      <c r="B8623">
        <v>51.18</v>
      </c>
      <c r="D8623" s="1" t="str">
        <f>VartojimasGamyba!J8619</f>
        <v>2024-08-25-01</v>
      </c>
      <c r="E8623" s="7">
        <f>VartojimasGamyba!G8619</f>
        <v>0.21099999999999999</v>
      </c>
      <c r="F8623" s="11"/>
      <c r="G8623" s="12">
        <f t="shared" ref="G8623:G8645" si="1304">G8622+H8623-I8623</f>
        <v>2.673</v>
      </c>
      <c r="H8623" s="12">
        <v>8.7889999999999997</v>
      </c>
      <c r="I8623" s="12">
        <v>10</v>
      </c>
      <c r="J8623" s="12">
        <v>0</v>
      </c>
      <c r="K8623" s="12"/>
      <c r="L8623" s="12">
        <f>VartojimasGamyba!H8619</f>
        <v>0</v>
      </c>
      <c r="M8623" s="19">
        <f t="shared" si="1296"/>
        <v>0</v>
      </c>
      <c r="N8623" s="7">
        <f t="shared" si="1297"/>
        <v>0</v>
      </c>
      <c r="O8623" s="7">
        <f t="shared" si="1298"/>
        <v>0</v>
      </c>
      <c r="R8623" s="7"/>
      <c r="S8623" s="47">
        <f t="shared" si="1299"/>
        <v>0</v>
      </c>
      <c r="T8623" s="47">
        <f t="shared" si="1300"/>
        <v>0</v>
      </c>
      <c r="U8623" s="47">
        <f t="shared" si="1301"/>
        <v>151.47</v>
      </c>
      <c r="V8623" s="47">
        <f t="shared" si="1302"/>
        <v>39.6</v>
      </c>
      <c r="W8623" s="11"/>
    </row>
    <row r="8624" spans="1:23" x14ac:dyDescent="0.45">
      <c r="A8624" t="s">
        <v>8629</v>
      </c>
      <c r="B8624">
        <v>-0.01</v>
      </c>
      <c r="D8624" s="1" t="str">
        <f>VartojimasGamyba!J8620</f>
        <v>2024-08-25-02</v>
      </c>
      <c r="E8624" s="7">
        <f>VartojimasGamyba!G8620</f>
        <v>0.191</v>
      </c>
      <c r="F8624" s="11"/>
      <c r="G8624" s="12">
        <f t="shared" si="1304"/>
        <v>2.2489999999999992</v>
      </c>
      <c r="H8624" s="12">
        <v>1.9060000000000041</v>
      </c>
      <c r="I8624" s="12">
        <v>2.330000000000005</v>
      </c>
      <c r="J8624" s="12">
        <v>0</v>
      </c>
      <c r="K8624" s="12"/>
      <c r="L8624" s="12">
        <f>VartojimasGamyba!H8620</f>
        <v>0</v>
      </c>
      <c r="M8624" s="19">
        <f t="shared" si="1296"/>
        <v>-4.4408920985006262E-16</v>
      </c>
      <c r="N8624" s="7">
        <f t="shared" si="1297"/>
        <v>-4.453326596376428E-14</v>
      </c>
      <c r="O8624" s="7">
        <f t="shared" si="1298"/>
        <v>-4.453326596376428E-14</v>
      </c>
      <c r="R8624" s="7"/>
      <c r="S8624" s="47">
        <f t="shared" si="1299"/>
        <v>-4.4408920985006262E-16</v>
      </c>
      <c r="T8624" s="47">
        <f t="shared" si="1300"/>
        <v>0</v>
      </c>
      <c r="U8624" s="47">
        <f t="shared" si="1301"/>
        <v>100.28</v>
      </c>
      <c r="V8624" s="47">
        <f t="shared" si="1302"/>
        <v>-11.59</v>
      </c>
      <c r="W8624" s="11"/>
    </row>
    <row r="8625" spans="1:23" x14ac:dyDescent="0.45">
      <c r="A8625" t="s">
        <v>8630</v>
      </c>
      <c r="B8625">
        <v>0.42</v>
      </c>
      <c r="D8625" s="1" t="str">
        <f>VartojimasGamyba!J8621</f>
        <v>2024-08-25-03</v>
      </c>
      <c r="E8625" s="7">
        <f>VartojimasGamyba!G8621</f>
        <v>0.30299999999999999</v>
      </c>
      <c r="F8625" s="11"/>
      <c r="G8625" s="12">
        <f t="shared" si="1304"/>
        <v>0.94700000000000095</v>
      </c>
      <c r="H8625" s="12">
        <v>8.6980000000000022</v>
      </c>
      <c r="I8625" s="12">
        <v>10</v>
      </c>
      <c r="J8625" s="12">
        <v>0</v>
      </c>
      <c r="K8625" s="12"/>
      <c r="L8625" s="12">
        <f>VartojimasGamyba!H8621</f>
        <v>1E-3</v>
      </c>
      <c r="M8625" s="19">
        <f t="shared" si="1296"/>
        <v>2.9984695282259111E-15</v>
      </c>
      <c r="N8625" s="7">
        <f t="shared" si="1297"/>
        <v>3.0197586618763153E-13</v>
      </c>
      <c r="O8625" s="7">
        <f t="shared" si="1298"/>
        <v>3.0197586618763153E-13</v>
      </c>
      <c r="R8625" s="7"/>
      <c r="S8625" s="47">
        <f t="shared" si="1299"/>
        <v>2.9984695282259111E-15</v>
      </c>
      <c r="T8625" s="47">
        <f t="shared" si="1300"/>
        <v>0</v>
      </c>
      <c r="U8625" s="47">
        <f t="shared" si="1301"/>
        <v>100.71000000000001</v>
      </c>
      <c r="V8625" s="47">
        <f t="shared" si="1302"/>
        <v>-11.16</v>
      </c>
      <c r="W8625" s="11"/>
    </row>
    <row r="8626" spans="1:23" x14ac:dyDescent="0.45">
      <c r="A8626" t="s">
        <v>8631</v>
      </c>
      <c r="B8626">
        <v>0.01</v>
      </c>
      <c r="D8626" s="1" t="str">
        <f>VartojimasGamyba!J8622</f>
        <v>2024-08-25-04</v>
      </c>
      <c r="E8626" s="7">
        <f>VartojimasGamyba!G8622</f>
        <v>6.9000000000000006E-2</v>
      </c>
      <c r="F8626" s="11"/>
      <c r="G8626" s="12">
        <f t="shared" si="1304"/>
        <v>0</v>
      </c>
      <c r="H8626" s="12">
        <v>9.0530000000000097</v>
      </c>
      <c r="I8626" s="12">
        <v>10</v>
      </c>
      <c r="J8626" s="12">
        <v>0</v>
      </c>
      <c r="K8626" s="12"/>
      <c r="L8626" s="12">
        <f>VartojimasGamyba!H8622</f>
        <v>0.122</v>
      </c>
      <c r="M8626" s="19">
        <f t="shared" si="1296"/>
        <v>1.0547118733938987E-14</v>
      </c>
      <c r="N8626" s="7">
        <f t="shared" si="1297"/>
        <v>1.0578760090140806E-12</v>
      </c>
      <c r="O8626" s="7">
        <f t="shared" si="1298"/>
        <v>1.0578760090140806E-12</v>
      </c>
      <c r="R8626" s="7"/>
      <c r="S8626" s="47">
        <f t="shared" si="1299"/>
        <v>5.3000000000010539E-2</v>
      </c>
      <c r="T8626" s="47">
        <f t="shared" si="1300"/>
        <v>5.2999999999999992E-2</v>
      </c>
      <c r="U8626" s="47">
        <f t="shared" si="1301"/>
        <v>100.30000000000001</v>
      </c>
      <c r="V8626" s="47">
        <f t="shared" si="1302"/>
        <v>-11.57</v>
      </c>
      <c r="W8626" s="11"/>
    </row>
    <row r="8627" spans="1:23" x14ac:dyDescent="0.45">
      <c r="A8627" t="s">
        <v>8632</v>
      </c>
      <c r="B8627">
        <v>-1.75</v>
      </c>
      <c r="D8627" s="1" t="str">
        <f>VartojimasGamyba!J8623</f>
        <v>2024-08-25-05</v>
      </c>
      <c r="E8627" s="7">
        <f>VartojimasGamyba!G8623</f>
        <v>0</v>
      </c>
      <c r="F8627" s="11"/>
      <c r="G8627" s="12">
        <f t="shared" si="1304"/>
        <v>0</v>
      </c>
      <c r="H8627" s="12">
        <v>7.27</v>
      </c>
      <c r="I8627" s="12">
        <v>7.2700000000000031</v>
      </c>
      <c r="J8627" s="12">
        <v>0</v>
      </c>
      <c r="K8627" s="12"/>
      <c r="L8627" s="12">
        <f>VartojimasGamyba!H8623</f>
        <v>0.72699999999999998</v>
      </c>
      <c r="M8627" s="19">
        <f t="shared" si="1296"/>
        <v>-3.219646771412954E-15</v>
      </c>
      <c r="N8627" s="7">
        <f t="shared" si="1297"/>
        <v>-3.1726399285503252E-13</v>
      </c>
      <c r="O8627" s="7">
        <f t="shared" si="1298"/>
        <v>-3.1726399285503252E-13</v>
      </c>
      <c r="R8627" s="7"/>
      <c r="S8627" s="47">
        <f t="shared" si="1299"/>
        <v>0.72699999999999676</v>
      </c>
      <c r="T8627" s="47">
        <f t="shared" si="1300"/>
        <v>0.72699999999999998</v>
      </c>
      <c r="U8627" s="47">
        <f t="shared" si="1301"/>
        <v>98.54</v>
      </c>
      <c r="V8627" s="47">
        <f t="shared" si="1302"/>
        <v>-13.33</v>
      </c>
      <c r="W8627" s="11"/>
    </row>
    <row r="8628" spans="1:23" x14ac:dyDescent="0.45">
      <c r="A8628" t="s">
        <v>8633</v>
      </c>
      <c r="B8628">
        <v>-1.75</v>
      </c>
      <c r="D8628" s="1" t="str">
        <f>VartojimasGamyba!J8624</f>
        <v>2024-08-25-06</v>
      </c>
      <c r="E8628" s="7">
        <f>VartojimasGamyba!G8624</f>
        <v>0</v>
      </c>
      <c r="F8628" s="11"/>
      <c r="G8628" s="12">
        <f t="shared" si="1304"/>
        <v>0.61666666666667069</v>
      </c>
      <c r="H8628" s="12">
        <v>10</v>
      </c>
      <c r="I8628" s="12">
        <v>9.3833333333333293</v>
      </c>
      <c r="J8628" s="12">
        <v>0</v>
      </c>
      <c r="K8628" s="12"/>
      <c r="L8628" s="12">
        <f>VartojimasGamyba!H8624</f>
        <v>1.5549999999999999</v>
      </c>
      <c r="M8628" s="19">
        <f t="shared" si="1296"/>
        <v>3.3306690738754696E-15</v>
      </c>
      <c r="N8628" s="7">
        <f t="shared" si="1297"/>
        <v>3.2820413053968881E-13</v>
      </c>
      <c r="O8628" s="7">
        <f t="shared" si="1298"/>
        <v>3.2820413053968881E-13</v>
      </c>
      <c r="R8628" s="7"/>
      <c r="S8628" s="47">
        <f t="shared" si="1299"/>
        <v>1.5550000000000033</v>
      </c>
      <c r="T8628" s="47">
        <f t="shared" si="1300"/>
        <v>1.5549999999999999</v>
      </c>
      <c r="U8628" s="47">
        <f t="shared" si="1301"/>
        <v>98.54</v>
      </c>
      <c r="V8628" s="47">
        <f t="shared" si="1302"/>
        <v>-13.33</v>
      </c>
      <c r="W8628" s="11"/>
    </row>
    <row r="8629" spans="1:23" x14ac:dyDescent="0.45">
      <c r="A8629" t="s">
        <v>8634</v>
      </c>
      <c r="B8629">
        <v>2.99</v>
      </c>
      <c r="D8629" s="1" t="str">
        <f>VartojimasGamyba!J8625</f>
        <v>2024-08-25-07</v>
      </c>
      <c r="E8629" s="7">
        <f>VartojimasGamyba!G8625</f>
        <v>0</v>
      </c>
      <c r="F8629" s="11"/>
      <c r="G8629" s="12">
        <f t="shared" si="1304"/>
        <v>2.1566666666666521</v>
      </c>
      <c r="H8629" s="12">
        <v>10</v>
      </c>
      <c r="I8629" s="12">
        <v>8.4600000000000186</v>
      </c>
      <c r="J8629" s="12">
        <v>0</v>
      </c>
      <c r="K8629" s="12"/>
      <c r="L8629" s="12">
        <f>VartojimasGamyba!H8625</f>
        <v>2.3860000000000001</v>
      </c>
      <c r="M8629" s="19">
        <f t="shared" si="1296"/>
        <v>-1.6875389974302379E-14</v>
      </c>
      <c r="N8629" s="7">
        <f t="shared" si="1297"/>
        <v>-1.7428902765459497E-12</v>
      </c>
      <c r="O8629" s="7">
        <f t="shared" si="1298"/>
        <v>-1.7428902765459497E-12</v>
      </c>
      <c r="R8629" s="7"/>
      <c r="S8629" s="47">
        <f t="shared" si="1299"/>
        <v>2.3859999999999832</v>
      </c>
      <c r="T8629" s="47">
        <f t="shared" si="1300"/>
        <v>2.3860000000000001</v>
      </c>
      <c r="U8629" s="47">
        <f t="shared" si="1301"/>
        <v>103.28</v>
      </c>
      <c r="V8629" s="47">
        <f t="shared" si="1302"/>
        <v>-8.59</v>
      </c>
      <c r="W8629" s="11"/>
    </row>
    <row r="8630" spans="1:23" x14ac:dyDescent="0.45">
      <c r="A8630" t="s">
        <v>8635</v>
      </c>
      <c r="B8630">
        <v>-0.15</v>
      </c>
      <c r="D8630" s="1" t="str">
        <f>VartojimasGamyba!J8626</f>
        <v>2024-08-25-08</v>
      </c>
      <c r="E8630" s="7">
        <f>VartojimasGamyba!G8626</f>
        <v>0</v>
      </c>
      <c r="F8630" s="11"/>
      <c r="G8630" s="12">
        <f t="shared" si="1304"/>
        <v>4.4844444444444305</v>
      </c>
      <c r="H8630" s="12">
        <v>10</v>
      </c>
      <c r="I8630" s="12">
        <v>7.6722222222222216</v>
      </c>
      <c r="J8630" s="12">
        <v>0</v>
      </c>
      <c r="K8630" s="12"/>
      <c r="L8630" s="12">
        <f>VartojimasGamyba!H8626</f>
        <v>3.0950000000000002</v>
      </c>
      <c r="M8630" s="19">
        <f t="shared" si="1296"/>
        <v>0</v>
      </c>
      <c r="N8630" s="7">
        <f t="shared" si="1297"/>
        <v>0</v>
      </c>
      <c r="O8630" s="7">
        <f t="shared" si="1298"/>
        <v>0</v>
      </c>
      <c r="R8630" s="7"/>
      <c r="S8630" s="47">
        <f t="shared" si="1299"/>
        <v>3.0950000000000002</v>
      </c>
      <c r="T8630" s="47">
        <f t="shared" si="1300"/>
        <v>3.0950000000000002</v>
      </c>
      <c r="U8630" s="47">
        <f t="shared" si="1301"/>
        <v>100.14</v>
      </c>
      <c r="V8630" s="47">
        <f t="shared" si="1302"/>
        <v>-11.73</v>
      </c>
      <c r="W8630" s="11"/>
    </row>
    <row r="8631" spans="1:23" x14ac:dyDescent="0.45">
      <c r="A8631" t="s">
        <v>8636</v>
      </c>
      <c r="B8631">
        <v>-0.9</v>
      </c>
      <c r="D8631" s="1" t="str">
        <f>VartojimasGamyba!J8627</f>
        <v>2024-08-25-09</v>
      </c>
      <c r="E8631" s="7">
        <f>VartojimasGamyba!G8627</f>
        <v>0</v>
      </c>
      <c r="F8631" s="11"/>
      <c r="G8631" s="12">
        <f t="shared" si="1304"/>
        <v>7.3622222222222087</v>
      </c>
      <c r="H8631" s="12">
        <v>10</v>
      </c>
      <c r="I8631" s="12">
        <v>7.1222222222222227</v>
      </c>
      <c r="J8631" s="12">
        <v>0</v>
      </c>
      <c r="K8631" s="12"/>
      <c r="L8631" s="12">
        <f>VartojimasGamyba!H8627</f>
        <v>3.59</v>
      </c>
      <c r="M8631" s="19">
        <f t="shared" si="1296"/>
        <v>0</v>
      </c>
      <c r="N8631" s="7">
        <f t="shared" si="1297"/>
        <v>0</v>
      </c>
      <c r="O8631" s="7">
        <f t="shared" si="1298"/>
        <v>0</v>
      </c>
      <c r="R8631" s="7"/>
      <c r="S8631" s="47">
        <f t="shared" si="1299"/>
        <v>3.59</v>
      </c>
      <c r="T8631" s="47">
        <f t="shared" si="1300"/>
        <v>3.59</v>
      </c>
      <c r="U8631" s="47">
        <f t="shared" si="1301"/>
        <v>99.39</v>
      </c>
      <c r="V8631" s="47">
        <f t="shared" si="1302"/>
        <v>-12.48</v>
      </c>
      <c r="W8631" s="11"/>
    </row>
    <row r="8632" spans="1:23" x14ac:dyDescent="0.45">
      <c r="A8632" t="s">
        <v>8637</v>
      </c>
      <c r="B8632">
        <v>-1.54</v>
      </c>
      <c r="D8632" s="1" t="str">
        <f>VartojimasGamyba!J8628</f>
        <v>2024-08-25-10</v>
      </c>
      <c r="E8632" s="7">
        <f>VartojimasGamyba!G8628</f>
        <v>0</v>
      </c>
      <c r="F8632" s="11"/>
      <c r="G8632" s="12">
        <f t="shared" si="1304"/>
        <v>10.117777777777761</v>
      </c>
      <c r="H8632" s="12">
        <v>10</v>
      </c>
      <c r="I8632" s="12">
        <v>7.2444444444444462</v>
      </c>
      <c r="J8632" s="12">
        <v>0</v>
      </c>
      <c r="K8632" s="12"/>
      <c r="L8632" s="12">
        <f>VartojimasGamyba!H8628</f>
        <v>3.48</v>
      </c>
      <c r="M8632" s="19">
        <f t="shared" si="1296"/>
        <v>0</v>
      </c>
      <c r="N8632" s="7">
        <f t="shared" si="1297"/>
        <v>0</v>
      </c>
      <c r="O8632" s="7">
        <f t="shared" si="1298"/>
        <v>0</v>
      </c>
      <c r="R8632" s="7"/>
      <c r="S8632" s="47">
        <f t="shared" si="1299"/>
        <v>3.48</v>
      </c>
      <c r="T8632" s="47">
        <f t="shared" si="1300"/>
        <v>3.48</v>
      </c>
      <c r="U8632" s="47">
        <f t="shared" si="1301"/>
        <v>98.75</v>
      </c>
      <c r="V8632" s="47">
        <f t="shared" si="1302"/>
        <v>-13.120000000000001</v>
      </c>
      <c r="W8632" s="11"/>
    </row>
    <row r="8633" spans="1:23" x14ac:dyDescent="0.45">
      <c r="A8633" t="s">
        <v>8638</v>
      </c>
      <c r="B8633">
        <v>-6.07</v>
      </c>
      <c r="D8633" s="1" t="str">
        <f>VartojimasGamyba!J8629</f>
        <v>2024-08-25-11</v>
      </c>
      <c r="E8633" s="7">
        <f>VartojimasGamyba!G8629</f>
        <v>4.2999999999999997E-2</v>
      </c>
      <c r="F8633" s="11"/>
      <c r="G8633" s="12">
        <f t="shared" si="1304"/>
        <v>12.62555555555554</v>
      </c>
      <c r="H8633" s="12">
        <v>10</v>
      </c>
      <c r="I8633" s="12">
        <v>7.4922222222222201</v>
      </c>
      <c r="J8633" s="12">
        <v>0</v>
      </c>
      <c r="K8633" s="12"/>
      <c r="L8633" s="12">
        <f>VartojimasGamyba!H8629</f>
        <v>3.3</v>
      </c>
      <c r="M8633" s="19">
        <f t="shared" si="1296"/>
        <v>0</v>
      </c>
      <c r="N8633" s="7">
        <f t="shared" si="1297"/>
        <v>0</v>
      </c>
      <c r="O8633" s="7">
        <f t="shared" si="1298"/>
        <v>0</v>
      </c>
      <c r="R8633" s="7"/>
      <c r="S8633" s="47">
        <f t="shared" si="1299"/>
        <v>3.2569999999999997</v>
      </c>
      <c r="T8633" s="47">
        <f t="shared" si="1300"/>
        <v>3.2569999999999997</v>
      </c>
      <c r="U8633" s="47">
        <f t="shared" si="1301"/>
        <v>94.22</v>
      </c>
      <c r="V8633" s="47">
        <f t="shared" si="1302"/>
        <v>-17.649999999999999</v>
      </c>
      <c r="W8633" s="11"/>
    </row>
    <row r="8634" spans="1:23" x14ac:dyDescent="0.45">
      <c r="A8634" t="s">
        <v>8639</v>
      </c>
      <c r="B8634">
        <v>-10.1</v>
      </c>
      <c r="D8634" s="1" t="str">
        <f>VartojimasGamyba!J8630</f>
        <v>2024-08-25-12</v>
      </c>
      <c r="E8634" s="7">
        <f>VartojimasGamyba!G8630</f>
        <v>0.14799999999999999</v>
      </c>
      <c r="F8634" s="11"/>
      <c r="G8634" s="12">
        <f t="shared" si="1304"/>
        <v>14.525888888888877</v>
      </c>
      <c r="H8634" s="12">
        <v>8.9470000000000045</v>
      </c>
      <c r="I8634" s="12">
        <v>7.0466666666666686</v>
      </c>
      <c r="J8634" s="12">
        <v>0</v>
      </c>
      <c r="K8634" s="12"/>
      <c r="L8634" s="12">
        <f>VartojimasGamyba!H8630</f>
        <v>2.7530000000000001</v>
      </c>
      <c r="M8634" s="19">
        <f t="shared" si="1296"/>
        <v>0</v>
      </c>
      <c r="N8634" s="7">
        <f t="shared" si="1297"/>
        <v>0</v>
      </c>
      <c r="O8634" s="7">
        <f t="shared" si="1298"/>
        <v>0</v>
      </c>
      <c r="R8634" s="7"/>
      <c r="S8634" s="47">
        <f t="shared" si="1299"/>
        <v>2.605</v>
      </c>
      <c r="T8634" s="47">
        <f t="shared" si="1300"/>
        <v>2.605</v>
      </c>
      <c r="U8634" s="47">
        <f t="shared" si="1301"/>
        <v>90.190000000000012</v>
      </c>
      <c r="V8634" s="47">
        <f t="shared" si="1302"/>
        <v>-21.68</v>
      </c>
      <c r="W8634" s="11"/>
    </row>
    <row r="8635" spans="1:23" x14ac:dyDescent="0.45">
      <c r="A8635" t="s">
        <v>8640</v>
      </c>
      <c r="B8635">
        <v>-15.5</v>
      </c>
      <c r="D8635" s="1" t="str">
        <f>VartojimasGamyba!J8631</f>
        <v>2024-08-25-13</v>
      </c>
      <c r="E8635" s="7">
        <f>VartojimasGamyba!G8631</f>
        <v>0</v>
      </c>
      <c r="F8635" s="11"/>
      <c r="G8635" s="12">
        <f t="shared" si="1304"/>
        <v>15.246999999999989</v>
      </c>
      <c r="H8635" s="12">
        <v>10</v>
      </c>
      <c r="I8635" s="12">
        <v>9.2788888888888899</v>
      </c>
      <c r="J8635" s="12">
        <v>0</v>
      </c>
      <c r="K8635" s="12"/>
      <c r="L8635" s="12">
        <f>VartojimasGamyba!H8631</f>
        <v>1.649</v>
      </c>
      <c r="M8635" s="19">
        <f t="shared" si="1296"/>
        <v>0</v>
      </c>
      <c r="N8635" s="7">
        <f t="shared" si="1297"/>
        <v>0</v>
      </c>
      <c r="O8635" s="7">
        <f t="shared" si="1298"/>
        <v>0</v>
      </c>
      <c r="R8635" s="7"/>
      <c r="S8635" s="47">
        <f t="shared" si="1299"/>
        <v>1.649</v>
      </c>
      <c r="T8635" s="47">
        <f t="shared" si="1300"/>
        <v>1.649</v>
      </c>
      <c r="U8635" s="47">
        <f t="shared" si="1301"/>
        <v>84.79</v>
      </c>
      <c r="V8635" s="47">
        <f t="shared" si="1302"/>
        <v>-27.08</v>
      </c>
      <c r="W8635" s="11"/>
    </row>
    <row r="8636" spans="1:23" x14ac:dyDescent="0.45">
      <c r="A8636" t="s">
        <v>8641</v>
      </c>
      <c r="B8636">
        <v>-19.96</v>
      </c>
      <c r="D8636" s="1" t="str">
        <f>VartojimasGamyba!J8632</f>
        <v>2024-08-25-14</v>
      </c>
      <c r="E8636" s="7">
        <f>VartojimasGamyba!G8632</f>
        <v>8.0000000000000002E-3</v>
      </c>
      <c r="F8636" s="11"/>
      <c r="G8636" s="12">
        <f t="shared" si="1304"/>
        <v>14.847999999999988</v>
      </c>
      <c r="H8636" s="12">
        <v>9.6009999999999991</v>
      </c>
      <c r="I8636" s="12">
        <v>10</v>
      </c>
      <c r="J8636" s="12">
        <v>0</v>
      </c>
      <c r="K8636" s="12"/>
      <c r="L8636" s="12">
        <f>VartojimasGamyba!H8632</f>
        <v>0.60899999999999999</v>
      </c>
      <c r="M8636" s="19">
        <f t="shared" si="1296"/>
        <v>-1.7763568394002505E-15</v>
      </c>
      <c r="N8636" s="7">
        <f t="shared" si="1297"/>
        <v>-1.4269474490902214E-13</v>
      </c>
      <c r="O8636" s="7">
        <f t="shared" si="1298"/>
        <v>-1.4269474490902214E-13</v>
      </c>
      <c r="R8636" s="7"/>
      <c r="S8636" s="47">
        <f t="shared" si="1299"/>
        <v>0.6009999999999982</v>
      </c>
      <c r="T8636" s="47">
        <f t="shared" si="1300"/>
        <v>0.60099999999999998</v>
      </c>
      <c r="U8636" s="47">
        <f t="shared" si="1301"/>
        <v>80.330000000000013</v>
      </c>
      <c r="V8636" s="47">
        <f t="shared" si="1302"/>
        <v>-31.54</v>
      </c>
      <c r="W8636" s="11"/>
    </row>
    <row r="8637" spans="1:23" x14ac:dyDescent="0.45">
      <c r="A8637" t="s">
        <v>8642</v>
      </c>
      <c r="B8637">
        <v>-10.01</v>
      </c>
      <c r="D8637" s="1" t="str">
        <f>VartojimasGamyba!J8633</f>
        <v>2024-08-25-15</v>
      </c>
      <c r="E8637" s="7">
        <f>VartojimasGamyba!G8633</f>
        <v>6.6000000000000003E-2</v>
      </c>
      <c r="F8637" s="11"/>
      <c r="G8637" s="12">
        <f t="shared" si="1304"/>
        <v>13.928999999999988</v>
      </c>
      <c r="H8637" s="12">
        <v>9.0809999999999995</v>
      </c>
      <c r="I8637" s="12">
        <v>10</v>
      </c>
      <c r="J8637" s="12">
        <v>0</v>
      </c>
      <c r="K8637" s="12"/>
      <c r="L8637" s="12">
        <f>VartojimasGamyba!H8633</f>
        <v>0.14699999999999999</v>
      </c>
      <c r="M8637" s="19">
        <f t="shared" si="1296"/>
        <v>2.4980018054066022E-16</v>
      </c>
      <c r="N8637" s="7">
        <f t="shared" si="1297"/>
        <v>2.2551960299210804E-14</v>
      </c>
      <c r="O8637" s="7">
        <f t="shared" si="1298"/>
        <v>2.2551960299210804E-14</v>
      </c>
      <c r="R8637" s="7"/>
      <c r="S8637" s="47">
        <f t="shared" si="1299"/>
        <v>8.1000000000000238E-2</v>
      </c>
      <c r="T8637" s="47">
        <f t="shared" si="1300"/>
        <v>8.0999999999999989E-2</v>
      </c>
      <c r="U8637" s="47">
        <f t="shared" si="1301"/>
        <v>90.28</v>
      </c>
      <c r="V8637" s="47">
        <f t="shared" si="1302"/>
        <v>-21.59</v>
      </c>
      <c r="W8637" s="11"/>
    </row>
    <row r="8638" spans="1:23" x14ac:dyDescent="0.45">
      <c r="A8638" t="s">
        <v>8643</v>
      </c>
      <c r="B8638">
        <v>-9.9499999999999993</v>
      </c>
      <c r="D8638" s="1" t="str">
        <f>VartojimasGamyba!J8634</f>
        <v>2024-08-25-16</v>
      </c>
      <c r="E8638" s="7">
        <f>VartojimasGamyba!G8634</f>
        <v>0.40200000000000002</v>
      </c>
      <c r="F8638" s="11"/>
      <c r="G8638" s="12">
        <f t="shared" si="1304"/>
        <v>12.594999999999999</v>
      </c>
      <c r="H8638" s="12">
        <v>8.666000000000011</v>
      </c>
      <c r="I8638" s="12">
        <v>10</v>
      </c>
      <c r="J8638" s="12">
        <v>0</v>
      </c>
      <c r="K8638" s="12"/>
      <c r="L8638" s="12">
        <f>VartojimasGamyba!H8634</f>
        <v>6.8000000000000005E-2</v>
      </c>
      <c r="M8638" s="19">
        <f t="shared" si="1296"/>
        <v>1.0269562977782698E-14</v>
      </c>
      <c r="N8638" s="7">
        <f t="shared" si="1297"/>
        <v>9.2775231941288902E-13</v>
      </c>
      <c r="O8638" s="7">
        <f t="shared" si="1298"/>
        <v>9.2775231941288902E-13</v>
      </c>
      <c r="R8638" s="7"/>
      <c r="S8638" s="47">
        <f t="shared" si="1299"/>
        <v>1.0269562977782698E-14</v>
      </c>
      <c r="T8638" s="47">
        <f t="shared" si="1300"/>
        <v>0</v>
      </c>
      <c r="U8638" s="47">
        <f t="shared" si="1301"/>
        <v>90.34</v>
      </c>
      <c r="V8638" s="47">
        <f t="shared" si="1302"/>
        <v>-21.53</v>
      </c>
      <c r="W8638" s="11"/>
    </row>
    <row r="8639" spans="1:23" x14ac:dyDescent="0.45">
      <c r="A8639" t="s">
        <v>8644</v>
      </c>
      <c r="B8639">
        <v>0.02</v>
      </c>
      <c r="D8639" s="1" t="str">
        <f>VartojimasGamyba!J8635</f>
        <v>2024-08-25-17</v>
      </c>
      <c r="E8639" s="7">
        <f>VartojimasGamyba!G8635</f>
        <v>0.255</v>
      </c>
      <c r="F8639" s="11"/>
      <c r="G8639" s="12">
        <f t="shared" si="1304"/>
        <v>12.315</v>
      </c>
      <c r="H8639" s="12">
        <v>0</v>
      </c>
      <c r="I8639" s="12">
        <v>0.27999999999999997</v>
      </c>
      <c r="J8639" s="12">
        <v>0</v>
      </c>
      <c r="K8639" s="12"/>
      <c r="L8639" s="12">
        <f>VartojimasGamyba!H8635</f>
        <v>3.0000000000000001E-3</v>
      </c>
      <c r="M8639" s="19">
        <f t="shared" si="1296"/>
        <v>0</v>
      </c>
      <c r="N8639" s="7">
        <f t="shared" si="1297"/>
        <v>0</v>
      </c>
      <c r="O8639" s="7">
        <f t="shared" si="1298"/>
        <v>0</v>
      </c>
      <c r="R8639" s="7"/>
      <c r="S8639" s="47">
        <f t="shared" si="1299"/>
        <v>0</v>
      </c>
      <c r="T8639" s="47">
        <f t="shared" si="1300"/>
        <v>0</v>
      </c>
      <c r="U8639" s="47">
        <f t="shared" si="1301"/>
        <v>100.31</v>
      </c>
      <c r="V8639" s="47">
        <f t="shared" si="1302"/>
        <v>-11.56</v>
      </c>
      <c r="W8639" s="11"/>
    </row>
    <row r="8640" spans="1:23" x14ac:dyDescent="0.45">
      <c r="A8640" t="s">
        <v>8645</v>
      </c>
      <c r="B8640">
        <v>4.07</v>
      </c>
      <c r="D8640" s="1" t="str">
        <f>VartojimasGamyba!J8636</f>
        <v>2024-08-25-18</v>
      </c>
      <c r="E8640" s="7">
        <f>VartojimasGamyba!G8636</f>
        <v>0.23300000000000001</v>
      </c>
      <c r="F8640" s="11"/>
      <c r="G8640" s="12">
        <f t="shared" si="1304"/>
        <v>11.082000000000001</v>
      </c>
      <c r="H8640" s="12">
        <v>8.7669999999999995</v>
      </c>
      <c r="I8640" s="12">
        <v>10</v>
      </c>
      <c r="J8640" s="12">
        <v>0</v>
      </c>
      <c r="K8640" s="12"/>
      <c r="L8640" s="12">
        <f>VartojimasGamyba!H8636</f>
        <v>0</v>
      </c>
      <c r="M8640" s="19">
        <f t="shared" si="1296"/>
        <v>0</v>
      </c>
      <c r="N8640" s="7">
        <f t="shared" si="1297"/>
        <v>0</v>
      </c>
      <c r="O8640" s="7">
        <f t="shared" si="1298"/>
        <v>0</v>
      </c>
      <c r="R8640" s="7"/>
      <c r="S8640" s="47">
        <f t="shared" si="1299"/>
        <v>0</v>
      </c>
      <c r="T8640" s="47">
        <f t="shared" si="1300"/>
        <v>0</v>
      </c>
      <c r="U8640" s="47">
        <f t="shared" si="1301"/>
        <v>104.36000000000001</v>
      </c>
      <c r="V8640" s="47">
        <f t="shared" si="1302"/>
        <v>-7.51</v>
      </c>
      <c r="W8640" s="11"/>
    </row>
    <row r="8641" spans="1:23" x14ac:dyDescent="0.45">
      <c r="A8641" t="s">
        <v>8646</v>
      </c>
      <c r="B8641">
        <v>95.6</v>
      </c>
      <c r="D8641" s="1" t="str">
        <f>VartojimasGamyba!J8637</f>
        <v>2024-08-25-19</v>
      </c>
      <c r="E8641" s="7">
        <f>VartojimasGamyba!G8637</f>
        <v>0.20799999999999999</v>
      </c>
      <c r="F8641" s="11"/>
      <c r="G8641" s="12">
        <f t="shared" si="1304"/>
        <v>9.8739999999999988</v>
      </c>
      <c r="H8641" s="12">
        <v>8.791999999999998</v>
      </c>
      <c r="I8641" s="12">
        <v>10</v>
      </c>
      <c r="J8641" s="12">
        <v>0</v>
      </c>
      <c r="K8641" s="12"/>
      <c r="L8641" s="12">
        <f>VartojimasGamyba!H8637</f>
        <v>0</v>
      </c>
      <c r="M8641" s="19">
        <f t="shared" si="1296"/>
        <v>-1.7763568394002505E-15</v>
      </c>
      <c r="N8641" s="7">
        <f t="shared" si="1297"/>
        <v>-3.4797054127011504E-13</v>
      </c>
      <c r="O8641" s="7">
        <f t="shared" si="1298"/>
        <v>-3.4797054127011504E-13</v>
      </c>
      <c r="R8641" s="7"/>
      <c r="S8641" s="47">
        <f t="shared" si="1299"/>
        <v>-1.7763568394002505E-15</v>
      </c>
      <c r="T8641" s="47">
        <f t="shared" si="1300"/>
        <v>0</v>
      </c>
      <c r="U8641" s="47">
        <f t="shared" si="1301"/>
        <v>195.89</v>
      </c>
      <c r="V8641" s="47">
        <f t="shared" si="1302"/>
        <v>84.02</v>
      </c>
      <c r="W8641" s="11"/>
    </row>
    <row r="8642" spans="1:23" x14ac:dyDescent="0.45">
      <c r="A8642" t="s">
        <v>8647</v>
      </c>
      <c r="B8642">
        <v>172.99</v>
      </c>
      <c r="D8642" s="1" t="str">
        <f>VartojimasGamyba!J8638</f>
        <v>2024-08-25-20</v>
      </c>
      <c r="E8642" s="7">
        <f>VartojimasGamyba!G8638</f>
        <v>0.251</v>
      </c>
      <c r="F8642" s="11"/>
      <c r="G8642" s="12">
        <f t="shared" si="1304"/>
        <v>8.6230000000000011</v>
      </c>
      <c r="H8642" s="12">
        <v>8.7490000000000023</v>
      </c>
      <c r="I8642" s="12">
        <v>10</v>
      </c>
      <c r="J8642" s="12">
        <v>0</v>
      </c>
      <c r="K8642" s="12"/>
      <c r="L8642" s="12">
        <f>VartojimasGamyba!H8638</f>
        <v>0</v>
      </c>
      <c r="M8642" s="19">
        <f t="shared" si="1296"/>
        <v>1.7763568394002505E-15</v>
      </c>
      <c r="N8642" s="7">
        <f t="shared" si="1297"/>
        <v>4.854427970713005E-13</v>
      </c>
      <c r="O8642" s="7">
        <f t="shared" si="1298"/>
        <v>4.854427970713005E-13</v>
      </c>
      <c r="P8642" s="7" t="s">
        <v>8873</v>
      </c>
      <c r="R8642" s="7"/>
      <c r="S8642" s="47">
        <f t="shared" si="1299"/>
        <v>1.7763568394002505E-15</v>
      </c>
      <c r="T8642" s="47">
        <f t="shared" si="1300"/>
        <v>0</v>
      </c>
      <c r="U8642" s="47">
        <f t="shared" si="1301"/>
        <v>273.28000000000003</v>
      </c>
      <c r="V8642" s="47">
        <f t="shared" si="1302"/>
        <v>161.41</v>
      </c>
      <c r="W8642" s="11"/>
    </row>
    <row r="8643" spans="1:23" x14ac:dyDescent="0.45">
      <c r="A8643" t="s">
        <v>8648</v>
      </c>
      <c r="B8643">
        <v>233.62</v>
      </c>
      <c r="D8643" s="1" t="str">
        <f>VartojimasGamyba!J8639</f>
        <v>2024-08-25-21</v>
      </c>
      <c r="E8643" s="7">
        <f>VartojimasGamyba!G8639</f>
        <v>0.20300000000000001</v>
      </c>
      <c r="F8643" s="11"/>
      <c r="G8643" s="12">
        <f t="shared" si="1304"/>
        <v>7.4200000000000017</v>
      </c>
      <c r="H8643" s="12">
        <v>8.7969999999999988</v>
      </c>
      <c r="I8643" s="12">
        <v>10</v>
      </c>
      <c r="J8643" s="12">
        <v>0</v>
      </c>
      <c r="K8643" s="12"/>
      <c r="L8643" s="12">
        <f>VartojimasGamyba!H8639</f>
        <v>0</v>
      </c>
      <c r="M8643" s="19">
        <f t="shared" si="1296"/>
        <v>-1.7763568394002505E-15</v>
      </c>
      <c r="N8643" s="7">
        <f t="shared" si="1297"/>
        <v>-5.9314331224413768E-13</v>
      </c>
      <c r="O8643" s="7">
        <f t="shared" si="1298"/>
        <v>-5.9314331224413768E-13</v>
      </c>
      <c r="P8643" s="7">
        <f>SUM(N8622:N8645)</f>
        <v>-7.7075238552599434E-15</v>
      </c>
      <c r="R8643" s="7"/>
      <c r="S8643" s="47">
        <f t="shared" si="1299"/>
        <v>-1.7763568394002505E-15</v>
      </c>
      <c r="T8643" s="47">
        <f t="shared" si="1300"/>
        <v>0</v>
      </c>
      <c r="U8643" s="47">
        <f t="shared" si="1301"/>
        <v>333.91</v>
      </c>
      <c r="V8643" s="47">
        <f t="shared" si="1302"/>
        <v>222.04</v>
      </c>
      <c r="W8643" s="11"/>
    </row>
    <row r="8644" spans="1:23" x14ac:dyDescent="0.45">
      <c r="A8644" t="s">
        <v>8649</v>
      </c>
      <c r="B8644">
        <v>198.26</v>
      </c>
      <c r="D8644" s="1" t="str">
        <f>VartojimasGamyba!J8640</f>
        <v>2024-08-25-22</v>
      </c>
      <c r="E8644" s="7">
        <f>VartojimasGamyba!G8640</f>
        <v>0.20899999999999999</v>
      </c>
      <c r="F8644" s="11"/>
      <c r="G8644" s="12">
        <f t="shared" si="1304"/>
        <v>6.2109999999999985</v>
      </c>
      <c r="H8644" s="12">
        <v>8.7909999999999986</v>
      </c>
      <c r="I8644" s="12">
        <v>10</v>
      </c>
      <c r="J8644" s="12">
        <v>0</v>
      </c>
      <c r="K8644" s="12"/>
      <c r="L8644" s="12">
        <f>VartojimasGamyba!H8640</f>
        <v>0</v>
      </c>
      <c r="M8644" s="19">
        <f t="shared" si="1296"/>
        <v>-1.7763568394002505E-15</v>
      </c>
      <c r="N8644" s="7">
        <f t="shared" si="1297"/>
        <v>-5.303313344029448E-13</v>
      </c>
      <c r="O8644" s="7">
        <f t="shared" si="1298"/>
        <v>-5.303313344029448E-13</v>
      </c>
      <c r="P8644" s="7" t="s">
        <v>8872</v>
      </c>
      <c r="R8644" s="7"/>
      <c r="S8644" s="47">
        <f t="shared" si="1299"/>
        <v>-1.7763568394002505E-15</v>
      </c>
      <c r="T8644" s="47">
        <f t="shared" si="1300"/>
        <v>0</v>
      </c>
      <c r="U8644" s="47">
        <f t="shared" si="1301"/>
        <v>298.55</v>
      </c>
      <c r="V8644" s="47">
        <f t="shared" si="1302"/>
        <v>186.67999999999998</v>
      </c>
      <c r="W8644" s="11"/>
    </row>
    <row r="8645" spans="1:23" x14ac:dyDescent="0.45">
      <c r="A8645" t="s">
        <v>8650</v>
      </c>
      <c r="B8645">
        <v>157.69</v>
      </c>
      <c r="D8645" s="1" t="str">
        <f>VartojimasGamyba!J8641</f>
        <v>2024-08-25-23</v>
      </c>
      <c r="E8645" s="7">
        <f>VartojimasGamyba!G8641</f>
        <v>0.21099999999999999</v>
      </c>
      <c r="F8645" s="11"/>
      <c r="G8645" s="12">
        <f t="shared" si="1304"/>
        <v>5.0000000000000018</v>
      </c>
      <c r="H8645" s="12">
        <v>8.7890000000000033</v>
      </c>
      <c r="I8645" s="12">
        <v>10</v>
      </c>
      <c r="J8645" s="12">
        <v>0</v>
      </c>
      <c r="K8645" s="12"/>
      <c r="L8645" s="12">
        <f>VartojimasGamyba!H8641</f>
        <v>0</v>
      </c>
      <c r="M8645" s="19">
        <f t="shared" si="1296"/>
        <v>3.5527136788005009E-15</v>
      </c>
      <c r="N8645" s="7">
        <f t="shared" si="1297"/>
        <v>9.1652907485695329E-13</v>
      </c>
      <c r="O8645" s="7">
        <f t="shared" si="1298"/>
        <v>9.1652907485695329E-13</v>
      </c>
      <c r="P8645" s="7">
        <f>SUM(O8622:O8645)</f>
        <v>-7.7075238552599434E-15</v>
      </c>
      <c r="Q8645" s="7">
        <f>SUMPRODUCT(B8622:B8645,E8622:E8645)+SUM(E8622:E8645)*$Z$21-SUMPRODUCT(B8622:B8645,L8622:L8645)+SUM(L8622:L8645)*ABS($Z$20)</f>
        <v>879.7808500000001</v>
      </c>
      <c r="R8645" s="7"/>
      <c r="S8645" s="47">
        <f t="shared" si="1299"/>
        <v>3.5527136788005009E-15</v>
      </c>
      <c r="T8645" s="47">
        <f t="shared" si="1300"/>
        <v>0</v>
      </c>
      <c r="U8645" s="47">
        <f t="shared" si="1301"/>
        <v>257.98</v>
      </c>
      <c r="V8645" s="47">
        <f t="shared" si="1302"/>
        <v>146.10999999999999</v>
      </c>
      <c r="W8645" s="11">
        <f>IF(P8645&lt;&gt;Q8645,1,0)</f>
        <v>1</v>
      </c>
    </row>
    <row r="8646" spans="1:23" x14ac:dyDescent="0.45">
      <c r="A8646" t="s">
        <v>8651</v>
      </c>
      <c r="B8646">
        <v>110.79</v>
      </c>
      <c r="D8646" s="9" t="str">
        <f>VartojimasGamyba!J8642</f>
        <v>2024-08-26-00</v>
      </c>
      <c r="E8646" s="8">
        <f>VartojimasGamyba!G8642</f>
        <v>0.30099999999999999</v>
      </c>
      <c r="F8646" s="11"/>
      <c r="G8646" s="7">
        <f>G8645+H8646-I8646</f>
        <v>4.6655555555555575</v>
      </c>
      <c r="H8646" s="7">
        <v>0</v>
      </c>
      <c r="I8646" s="7">
        <v>0.33444444444444443</v>
      </c>
      <c r="J8646" s="7">
        <v>0</v>
      </c>
      <c r="L8646" s="7">
        <f>VartojimasGamyba!H8642</f>
        <v>0</v>
      </c>
      <c r="M8646" s="15">
        <f t="shared" si="1296"/>
        <v>0</v>
      </c>
      <c r="N8646" s="7">
        <f t="shared" si="1297"/>
        <v>0</v>
      </c>
      <c r="O8646" s="7">
        <f t="shared" si="1298"/>
        <v>0</v>
      </c>
      <c r="R8646" s="20" t="s">
        <v>8783</v>
      </c>
      <c r="S8646" s="47">
        <f t="shared" si="1299"/>
        <v>0</v>
      </c>
      <c r="T8646" s="47">
        <f t="shared" si="1300"/>
        <v>0</v>
      </c>
      <c r="U8646" s="47">
        <f t="shared" si="1301"/>
        <v>211.08</v>
      </c>
      <c r="V8646" s="47">
        <f t="shared" si="1302"/>
        <v>99.210000000000008</v>
      </c>
      <c r="W8646" s="11"/>
    </row>
    <row r="8647" spans="1:23" x14ac:dyDescent="0.45">
      <c r="A8647" t="s">
        <v>8652</v>
      </c>
      <c r="B8647">
        <v>105.46</v>
      </c>
      <c r="D8647" s="9" t="str">
        <f>VartojimasGamyba!J8643</f>
        <v>2024-08-26-01</v>
      </c>
      <c r="E8647" s="8">
        <f>VartojimasGamyba!G8643</f>
        <v>0.09</v>
      </c>
      <c r="F8647" s="11"/>
      <c r="G8647" s="7">
        <f t="shared" ref="G8647:G8669" si="1305">G8646+H8647-I8647</f>
        <v>4.5655555555555578</v>
      </c>
      <c r="H8647" s="7">
        <v>0</v>
      </c>
      <c r="I8647" s="7">
        <v>0.1</v>
      </c>
      <c r="J8647" s="7">
        <v>0</v>
      </c>
      <c r="L8647" s="7">
        <f>VartojimasGamyba!H8643</f>
        <v>0</v>
      </c>
      <c r="M8647" s="15">
        <f t="shared" ref="M8647:M8710" si="1306">E8647+H8647-I8647*$J$2+J8647-L8647</f>
        <v>-1.3877787807814457E-17</v>
      </c>
      <c r="N8647" s="7">
        <f t="shared" ref="N8647:N8710" si="1307">M8647*U8647-J8647*V8647</f>
        <v>-2.8553548414578245E-15</v>
      </c>
      <c r="O8647" s="7">
        <f t="shared" ref="O8647:O8710" si="1308">(M8647)*(B8647+$Z$21)</f>
        <v>-2.8553548414578245E-15</v>
      </c>
      <c r="R8647" s="7"/>
      <c r="S8647" s="47">
        <f t="shared" ref="S8647:S8710" si="1309">M8647+IF((L8647-E8647)&gt;0,(L8647-E8647),0)</f>
        <v>-1.3877787807814457E-17</v>
      </c>
      <c r="T8647" s="47">
        <f t="shared" ref="T8647:T8710" si="1310">IF(L8647-E8647&lt;0,0,L8647-E8647)</f>
        <v>0</v>
      </c>
      <c r="U8647" s="47">
        <f t="shared" ref="U8647:U8710" si="1311">B8647+$Z$21</f>
        <v>205.75</v>
      </c>
      <c r="V8647" s="47">
        <f t="shared" ref="V8647:V8710" si="1312">B8647+$Z$20</f>
        <v>93.88</v>
      </c>
      <c r="W8647" s="11"/>
    </row>
    <row r="8648" spans="1:23" x14ac:dyDescent="0.45">
      <c r="A8648" t="s">
        <v>8653</v>
      </c>
      <c r="B8648">
        <v>93.44</v>
      </c>
      <c r="D8648" s="9" t="str">
        <f>VartojimasGamyba!J8644</f>
        <v>2024-08-26-02</v>
      </c>
      <c r="E8648" s="8">
        <f>VartojimasGamyba!G8644</f>
        <v>0.22900000000000001</v>
      </c>
      <c r="F8648" s="11"/>
      <c r="G8648" s="7">
        <f t="shared" si="1305"/>
        <v>4.3111111111111136</v>
      </c>
      <c r="H8648" s="7">
        <v>0</v>
      </c>
      <c r="I8648" s="7">
        <v>0.25444444444444425</v>
      </c>
      <c r="J8648" s="7">
        <v>0</v>
      </c>
      <c r="L8648" s="7">
        <f>VartojimasGamyba!H8644</f>
        <v>0</v>
      </c>
      <c r="M8648" s="15">
        <f t="shared" si="1306"/>
        <v>1.6653345369377348E-16</v>
      </c>
      <c r="N8648" s="7">
        <f t="shared" si="1307"/>
        <v>3.226252598409474E-14</v>
      </c>
      <c r="O8648" s="7">
        <f t="shared" si="1308"/>
        <v>3.226252598409474E-14</v>
      </c>
      <c r="R8648" s="7"/>
      <c r="S8648" s="47">
        <f t="shared" si="1309"/>
        <v>1.6653345369377348E-16</v>
      </c>
      <c r="T8648" s="47">
        <f t="shared" si="1310"/>
        <v>0</v>
      </c>
      <c r="U8648" s="47">
        <f t="shared" si="1311"/>
        <v>193.73000000000002</v>
      </c>
      <c r="V8648" s="47">
        <f t="shared" si="1312"/>
        <v>81.86</v>
      </c>
      <c r="W8648" s="11"/>
    </row>
    <row r="8649" spans="1:23" x14ac:dyDescent="0.45">
      <c r="A8649" t="s">
        <v>8654</v>
      </c>
      <c r="B8649">
        <v>89.48</v>
      </c>
      <c r="D8649" s="9" t="str">
        <f>VartojimasGamyba!J8645</f>
        <v>2024-08-26-03</v>
      </c>
      <c r="E8649" s="8">
        <f>VartojimasGamyba!G8645</f>
        <v>0.14599999999999999</v>
      </c>
      <c r="F8649" s="11"/>
      <c r="G8649" s="7">
        <f t="shared" si="1305"/>
        <v>4.1488888888888917</v>
      </c>
      <c r="H8649" s="7">
        <v>0</v>
      </c>
      <c r="I8649" s="7">
        <v>0.16222222222222218</v>
      </c>
      <c r="J8649" s="7">
        <v>0</v>
      </c>
      <c r="L8649" s="7">
        <f>VartojimasGamyba!H8645</f>
        <v>0</v>
      </c>
      <c r="M8649" s="15">
        <f t="shared" si="1306"/>
        <v>2.7755575615628914E-17</v>
      </c>
      <c r="N8649" s="7">
        <f t="shared" si="1307"/>
        <v>5.2671755845778992E-15</v>
      </c>
      <c r="O8649" s="7">
        <f t="shared" si="1308"/>
        <v>5.2671755845778992E-15</v>
      </c>
      <c r="R8649" s="7"/>
      <c r="S8649" s="47">
        <f t="shared" si="1309"/>
        <v>2.7755575615628914E-17</v>
      </c>
      <c r="T8649" s="47">
        <f t="shared" si="1310"/>
        <v>0</v>
      </c>
      <c r="U8649" s="47">
        <f t="shared" si="1311"/>
        <v>189.77</v>
      </c>
      <c r="V8649" s="47">
        <f t="shared" si="1312"/>
        <v>77.900000000000006</v>
      </c>
      <c r="W8649" s="11"/>
    </row>
    <row r="8650" spans="1:23" x14ac:dyDescent="0.45">
      <c r="A8650" t="s">
        <v>8655</v>
      </c>
      <c r="B8650">
        <v>87.2</v>
      </c>
      <c r="D8650" s="9" t="str">
        <f>VartojimasGamyba!J8646</f>
        <v>2024-08-26-04</v>
      </c>
      <c r="E8650" s="8">
        <f>VartojimasGamyba!G8646</f>
        <v>0.22600000000000001</v>
      </c>
      <c r="F8650" s="11"/>
      <c r="G8650" s="7">
        <f t="shared" si="1305"/>
        <v>3.9577777777777805</v>
      </c>
      <c r="H8650" s="7">
        <v>0</v>
      </c>
      <c r="I8650" s="7">
        <v>0.19111111111111115</v>
      </c>
      <c r="J8650" s="7">
        <v>0</v>
      </c>
      <c r="L8650" s="7">
        <f>VartojimasGamyba!H8646</f>
        <v>5.3999999999999999E-2</v>
      </c>
      <c r="M8650" s="15">
        <f t="shared" si="1306"/>
        <v>0</v>
      </c>
      <c r="N8650" s="7">
        <f t="shared" si="1307"/>
        <v>0</v>
      </c>
      <c r="O8650" s="7">
        <f t="shared" si="1308"/>
        <v>0</v>
      </c>
      <c r="R8650" s="7"/>
      <c r="S8650" s="47">
        <f t="shared" si="1309"/>
        <v>0</v>
      </c>
      <c r="T8650" s="47">
        <f t="shared" si="1310"/>
        <v>0</v>
      </c>
      <c r="U8650" s="47">
        <f t="shared" si="1311"/>
        <v>187.49</v>
      </c>
      <c r="V8650" s="47">
        <f t="shared" si="1312"/>
        <v>75.62</v>
      </c>
      <c r="W8650" s="11"/>
    </row>
    <row r="8651" spans="1:23" x14ac:dyDescent="0.45">
      <c r="A8651" t="s">
        <v>8656</v>
      </c>
      <c r="B8651">
        <v>91.2</v>
      </c>
      <c r="D8651" s="9" t="str">
        <f>VartojimasGamyba!J8647</f>
        <v>2024-08-26-05</v>
      </c>
      <c r="E8651" s="8">
        <f>VartojimasGamyba!G8647</f>
        <v>1.9E-2</v>
      </c>
      <c r="F8651" s="11"/>
      <c r="G8651" s="7">
        <f t="shared" si="1305"/>
        <v>4.7387777777777806</v>
      </c>
      <c r="H8651" s="7">
        <v>0.78100000000000014</v>
      </c>
      <c r="I8651" s="7">
        <v>0</v>
      </c>
      <c r="J8651" s="7">
        <v>0</v>
      </c>
      <c r="L8651" s="7">
        <f>VartojimasGamyba!H8647</f>
        <v>0.8</v>
      </c>
      <c r="M8651" s="15">
        <f t="shared" si="1306"/>
        <v>0</v>
      </c>
      <c r="N8651" s="7">
        <f t="shared" si="1307"/>
        <v>0</v>
      </c>
      <c r="O8651" s="7">
        <f t="shared" si="1308"/>
        <v>0</v>
      </c>
      <c r="R8651" s="7"/>
      <c r="S8651" s="47">
        <f t="shared" si="1309"/>
        <v>0.78100000000000003</v>
      </c>
      <c r="T8651" s="47">
        <f t="shared" si="1310"/>
        <v>0.78100000000000003</v>
      </c>
      <c r="U8651" s="47">
        <f t="shared" si="1311"/>
        <v>191.49</v>
      </c>
      <c r="V8651" s="47">
        <f t="shared" si="1312"/>
        <v>79.62</v>
      </c>
      <c r="W8651" s="11"/>
    </row>
    <row r="8652" spans="1:23" x14ac:dyDescent="0.45">
      <c r="A8652" t="s">
        <v>8657</v>
      </c>
      <c r="B8652">
        <v>124.08</v>
      </c>
      <c r="D8652" s="9" t="str">
        <f>VartojimasGamyba!J8648</f>
        <v>2024-08-26-06</v>
      </c>
      <c r="E8652" s="8">
        <f>VartojimasGamyba!G8648</f>
        <v>6.0000000000000001E-3</v>
      </c>
      <c r="F8652" s="11"/>
      <c r="G8652" s="7">
        <f t="shared" si="1305"/>
        <v>4.7387777777777806</v>
      </c>
      <c r="H8652" s="7">
        <v>1.1102230246251565E-16</v>
      </c>
      <c r="I8652" s="7">
        <v>0</v>
      </c>
      <c r="J8652" s="7">
        <v>0.82399999999999995</v>
      </c>
      <c r="L8652" s="7">
        <f>VartojimasGamyba!H8648</f>
        <v>0.83</v>
      </c>
      <c r="M8652" s="15">
        <f t="shared" si="1306"/>
        <v>0</v>
      </c>
      <c r="N8652" s="7">
        <f t="shared" si="1307"/>
        <v>-92.699999999999989</v>
      </c>
      <c r="O8652" s="7">
        <f t="shared" si="1308"/>
        <v>0</v>
      </c>
      <c r="R8652" s="7"/>
      <c r="S8652" s="47">
        <f t="shared" si="1309"/>
        <v>0.82399999999999995</v>
      </c>
      <c r="T8652" s="47">
        <f t="shared" si="1310"/>
        <v>0.82399999999999995</v>
      </c>
      <c r="U8652" s="47">
        <f t="shared" si="1311"/>
        <v>224.37</v>
      </c>
      <c r="V8652" s="47">
        <f t="shared" si="1312"/>
        <v>112.5</v>
      </c>
      <c r="W8652" s="11"/>
    </row>
    <row r="8653" spans="1:23" x14ac:dyDescent="0.45">
      <c r="A8653" t="s">
        <v>8658</v>
      </c>
      <c r="B8653">
        <v>165.01</v>
      </c>
      <c r="D8653" s="9" t="str">
        <f>VartojimasGamyba!J8649</f>
        <v>2024-08-26-07</v>
      </c>
      <c r="E8653" s="8">
        <f>VartojimasGamyba!G8649</f>
        <v>0</v>
      </c>
      <c r="F8653" s="11"/>
      <c r="G8653" s="7">
        <f t="shared" si="1305"/>
        <v>4.7387777777777806</v>
      </c>
      <c r="H8653" s="7">
        <v>0</v>
      </c>
      <c r="I8653" s="7">
        <v>-4.4408920985006262E-16</v>
      </c>
      <c r="J8653" s="7">
        <v>1.708</v>
      </c>
      <c r="L8653" s="7">
        <f>VartojimasGamyba!H8649</f>
        <v>1.708</v>
      </c>
      <c r="M8653" s="15">
        <f t="shared" si="1306"/>
        <v>0</v>
      </c>
      <c r="N8653" s="7">
        <f t="shared" si="1307"/>
        <v>-262.05843999999996</v>
      </c>
      <c r="O8653" s="7">
        <f t="shared" si="1308"/>
        <v>0</v>
      </c>
      <c r="R8653" s="7"/>
      <c r="S8653" s="47">
        <f t="shared" si="1309"/>
        <v>1.708</v>
      </c>
      <c r="T8653" s="47">
        <f t="shared" si="1310"/>
        <v>1.708</v>
      </c>
      <c r="U8653" s="47">
        <f t="shared" si="1311"/>
        <v>265.3</v>
      </c>
      <c r="V8653" s="47">
        <f t="shared" si="1312"/>
        <v>153.42999999999998</v>
      </c>
      <c r="W8653" s="11"/>
    </row>
    <row r="8654" spans="1:23" x14ac:dyDescent="0.45">
      <c r="A8654" t="s">
        <v>8659</v>
      </c>
      <c r="B8654">
        <v>165.02</v>
      </c>
      <c r="D8654" s="9" t="str">
        <f>VartojimasGamyba!J8650</f>
        <v>2024-08-26-08</v>
      </c>
      <c r="E8654" s="8">
        <f>VartojimasGamyba!G8650</f>
        <v>0</v>
      </c>
      <c r="F8654" s="11"/>
      <c r="G8654" s="7">
        <f t="shared" si="1305"/>
        <v>4.7387777777777806</v>
      </c>
      <c r="H8654" s="7">
        <v>0</v>
      </c>
      <c r="I8654" s="7">
        <v>0</v>
      </c>
      <c r="J8654" s="7">
        <v>2.9129999999999998</v>
      </c>
      <c r="L8654" s="7">
        <f>VartojimasGamyba!H8650</f>
        <v>2.9129999999999998</v>
      </c>
      <c r="M8654" s="15">
        <f t="shared" si="1306"/>
        <v>0</v>
      </c>
      <c r="N8654" s="7">
        <f t="shared" si="1307"/>
        <v>-446.97071999999997</v>
      </c>
      <c r="O8654" s="7">
        <f t="shared" si="1308"/>
        <v>0</v>
      </c>
      <c r="R8654" s="7"/>
      <c r="S8654" s="47">
        <f t="shared" si="1309"/>
        <v>2.9129999999999998</v>
      </c>
      <c r="T8654" s="47">
        <f t="shared" si="1310"/>
        <v>2.9129999999999998</v>
      </c>
      <c r="U8654" s="47">
        <f t="shared" si="1311"/>
        <v>265.31</v>
      </c>
      <c r="V8654" s="47">
        <f t="shared" si="1312"/>
        <v>153.44</v>
      </c>
      <c r="W8654" s="11"/>
    </row>
    <row r="8655" spans="1:23" x14ac:dyDescent="0.45">
      <c r="A8655" t="s">
        <v>8660</v>
      </c>
      <c r="B8655">
        <v>128.96</v>
      </c>
      <c r="D8655" s="9" t="str">
        <f>VartojimasGamyba!J8651</f>
        <v>2024-08-26-09</v>
      </c>
      <c r="E8655" s="8">
        <f>VartojimasGamyba!G8651</f>
        <v>0</v>
      </c>
      <c r="F8655" s="11"/>
      <c r="G8655" s="7">
        <f t="shared" si="1305"/>
        <v>4.7387777777777806</v>
      </c>
      <c r="H8655" s="7">
        <v>0</v>
      </c>
      <c r="I8655" s="7">
        <v>0</v>
      </c>
      <c r="J8655" s="7">
        <v>3.298</v>
      </c>
      <c r="L8655" s="7">
        <f>VartojimasGamyba!H8651</f>
        <v>3.298</v>
      </c>
      <c r="M8655" s="15">
        <f t="shared" si="1306"/>
        <v>0</v>
      </c>
      <c r="N8655" s="7">
        <f t="shared" si="1307"/>
        <v>-387.11924000000005</v>
      </c>
      <c r="O8655" s="7">
        <f t="shared" si="1308"/>
        <v>0</v>
      </c>
      <c r="R8655" s="7"/>
      <c r="S8655" s="47">
        <f t="shared" si="1309"/>
        <v>3.298</v>
      </c>
      <c r="T8655" s="47">
        <f t="shared" si="1310"/>
        <v>3.298</v>
      </c>
      <c r="U8655" s="47">
        <f t="shared" si="1311"/>
        <v>229.25</v>
      </c>
      <c r="V8655" s="47">
        <f t="shared" si="1312"/>
        <v>117.38000000000001</v>
      </c>
      <c r="W8655" s="11"/>
    </row>
    <row r="8656" spans="1:23" x14ac:dyDescent="0.45">
      <c r="A8656" t="s">
        <v>8661</v>
      </c>
      <c r="B8656">
        <v>106.78</v>
      </c>
      <c r="D8656" s="9" t="str">
        <f>VartojimasGamyba!J8652</f>
        <v>2024-08-26-10</v>
      </c>
      <c r="E8656" s="8">
        <f>VartojimasGamyba!G8652</f>
        <v>0</v>
      </c>
      <c r="F8656" s="11"/>
      <c r="G8656" s="7">
        <f t="shared" si="1305"/>
        <v>6.791555555555556</v>
      </c>
      <c r="H8656" s="7">
        <v>2.0527777777777758</v>
      </c>
      <c r="I8656" s="7">
        <v>0</v>
      </c>
      <c r="J8656" s="7">
        <v>0.36822222222222384</v>
      </c>
      <c r="L8656" s="7">
        <f>VartojimasGamyba!H8652</f>
        <v>2.4209999999999998</v>
      </c>
      <c r="M8656" s="15">
        <f t="shared" si="1306"/>
        <v>0</v>
      </c>
      <c r="N8656" s="7">
        <f t="shared" si="1307"/>
        <v>-35.054755555555708</v>
      </c>
      <c r="O8656" s="7">
        <f t="shared" si="1308"/>
        <v>0</v>
      </c>
      <c r="R8656" s="7"/>
      <c r="S8656" s="47">
        <f t="shared" si="1309"/>
        <v>2.4209999999999998</v>
      </c>
      <c r="T8656" s="47">
        <f t="shared" si="1310"/>
        <v>2.4209999999999998</v>
      </c>
      <c r="U8656" s="47">
        <f t="shared" si="1311"/>
        <v>207.07</v>
      </c>
      <c r="V8656" s="47">
        <f t="shared" si="1312"/>
        <v>95.2</v>
      </c>
      <c r="W8656" s="11"/>
    </row>
    <row r="8657" spans="1:23" x14ac:dyDescent="0.45">
      <c r="A8657" t="s">
        <v>8662</v>
      </c>
      <c r="B8657">
        <v>87.19</v>
      </c>
      <c r="D8657" s="9" t="str">
        <f>VartojimasGamyba!J8653</f>
        <v>2024-08-26-11</v>
      </c>
      <c r="E8657" s="8">
        <f>VartojimasGamyba!G8653</f>
        <v>0.309</v>
      </c>
      <c r="F8657" s="11"/>
      <c r="G8657" s="7">
        <f t="shared" si="1305"/>
        <v>7.8365555555555559</v>
      </c>
      <c r="H8657" s="7">
        <v>1.0450000000000002</v>
      </c>
      <c r="I8657" s="7">
        <v>0</v>
      </c>
      <c r="J8657" s="7">
        <v>0</v>
      </c>
      <c r="L8657" s="7">
        <f>VartojimasGamyba!H8653</f>
        <v>1.3540000000000001</v>
      </c>
      <c r="M8657" s="15">
        <f t="shared" si="1306"/>
        <v>0</v>
      </c>
      <c r="N8657" s="7">
        <f t="shared" si="1307"/>
        <v>0</v>
      </c>
      <c r="O8657" s="7">
        <f t="shared" si="1308"/>
        <v>0</v>
      </c>
      <c r="R8657" s="7"/>
      <c r="S8657" s="47">
        <f t="shared" si="1309"/>
        <v>1.0450000000000002</v>
      </c>
      <c r="T8657" s="47">
        <f t="shared" si="1310"/>
        <v>1.0450000000000002</v>
      </c>
      <c r="U8657" s="47">
        <f t="shared" si="1311"/>
        <v>187.48000000000002</v>
      </c>
      <c r="V8657" s="47">
        <f t="shared" si="1312"/>
        <v>75.61</v>
      </c>
      <c r="W8657" s="11"/>
    </row>
    <row r="8658" spans="1:23" x14ac:dyDescent="0.45">
      <c r="A8658" t="s">
        <v>8663</v>
      </c>
      <c r="B8658">
        <v>84.69</v>
      </c>
      <c r="D8658" s="9" t="str">
        <f>VartojimasGamyba!J8654</f>
        <v>2024-08-26-12</v>
      </c>
      <c r="E8658" s="8">
        <f>VartojimasGamyba!G8654</f>
        <v>0.185</v>
      </c>
      <c r="F8658" s="11"/>
      <c r="G8658" s="7">
        <f t="shared" si="1305"/>
        <v>8.8445555555555551</v>
      </c>
      <c r="H8658" s="7">
        <v>1.008</v>
      </c>
      <c r="I8658" s="7">
        <v>0</v>
      </c>
      <c r="J8658" s="7">
        <v>0</v>
      </c>
      <c r="L8658" s="7">
        <f>VartojimasGamyba!H8654</f>
        <v>1.1930000000000001</v>
      </c>
      <c r="M8658" s="15">
        <f t="shared" si="1306"/>
        <v>0</v>
      </c>
      <c r="N8658" s="7">
        <f t="shared" si="1307"/>
        <v>0</v>
      </c>
      <c r="O8658" s="7">
        <f t="shared" si="1308"/>
        <v>0</v>
      </c>
      <c r="R8658" s="7"/>
      <c r="S8658" s="47">
        <f t="shared" si="1309"/>
        <v>1.008</v>
      </c>
      <c r="T8658" s="47">
        <f t="shared" si="1310"/>
        <v>1.008</v>
      </c>
      <c r="U8658" s="47">
        <f t="shared" si="1311"/>
        <v>184.98000000000002</v>
      </c>
      <c r="V8658" s="47">
        <f t="shared" si="1312"/>
        <v>73.11</v>
      </c>
      <c r="W8658" s="11"/>
    </row>
    <row r="8659" spans="1:23" x14ac:dyDescent="0.45">
      <c r="A8659" t="s">
        <v>8664</v>
      </c>
      <c r="B8659">
        <v>91.59</v>
      </c>
      <c r="D8659" s="9" t="str">
        <f>VartojimasGamyba!J8655</f>
        <v>2024-08-26-13</v>
      </c>
      <c r="E8659" s="8">
        <f>VartojimasGamyba!G8655</f>
        <v>1.9590000000000001</v>
      </c>
      <c r="F8659" s="11"/>
      <c r="G8659" s="7">
        <f t="shared" si="1305"/>
        <v>7.5789999999999988</v>
      </c>
      <c r="H8659" s="7">
        <v>0</v>
      </c>
      <c r="I8659" s="7">
        <v>1.265555555555556</v>
      </c>
      <c r="J8659" s="7">
        <v>0</v>
      </c>
      <c r="L8659" s="7">
        <f>VartojimasGamyba!H8655</f>
        <v>0.82</v>
      </c>
      <c r="M8659" s="15">
        <f t="shared" si="1306"/>
        <v>0</v>
      </c>
      <c r="N8659" s="7">
        <f t="shared" si="1307"/>
        <v>0</v>
      </c>
      <c r="O8659" s="7">
        <f t="shared" si="1308"/>
        <v>0</v>
      </c>
      <c r="R8659" s="7"/>
      <c r="S8659" s="47">
        <f t="shared" si="1309"/>
        <v>0</v>
      </c>
      <c r="T8659" s="47">
        <f t="shared" si="1310"/>
        <v>0</v>
      </c>
      <c r="U8659" s="47">
        <f t="shared" si="1311"/>
        <v>191.88</v>
      </c>
      <c r="V8659" s="47">
        <f t="shared" si="1312"/>
        <v>80.010000000000005</v>
      </c>
      <c r="W8659" s="11"/>
    </row>
    <row r="8660" spans="1:23" x14ac:dyDescent="0.45">
      <c r="A8660" t="s">
        <v>8665</v>
      </c>
      <c r="B8660">
        <v>99.75</v>
      </c>
      <c r="D8660" s="9" t="str">
        <f>VartojimasGamyba!J8656</f>
        <v>2024-08-26-14</v>
      </c>
      <c r="E8660" s="8">
        <f>VartojimasGamyba!G8656</f>
        <v>2.0489999999999999</v>
      </c>
      <c r="F8660" s="11"/>
      <c r="G8660" s="7">
        <f t="shared" si="1305"/>
        <v>5.9512222222222206</v>
      </c>
      <c r="H8660" s="7">
        <v>0</v>
      </c>
      <c r="I8660" s="7">
        <v>1.6277777777777778</v>
      </c>
      <c r="J8660" s="7">
        <v>0</v>
      </c>
      <c r="L8660" s="7">
        <f>VartojimasGamyba!H8656</f>
        <v>0.58399999999999996</v>
      </c>
      <c r="M8660" s="15">
        <f t="shared" si="1306"/>
        <v>0</v>
      </c>
      <c r="N8660" s="7">
        <f t="shared" si="1307"/>
        <v>0</v>
      </c>
      <c r="O8660" s="7">
        <f t="shared" si="1308"/>
        <v>0</v>
      </c>
      <c r="R8660" s="7"/>
      <c r="S8660" s="47">
        <f t="shared" si="1309"/>
        <v>0</v>
      </c>
      <c r="T8660" s="47">
        <f t="shared" si="1310"/>
        <v>0</v>
      </c>
      <c r="U8660" s="47">
        <f t="shared" si="1311"/>
        <v>200.04000000000002</v>
      </c>
      <c r="V8660" s="47">
        <f t="shared" si="1312"/>
        <v>88.17</v>
      </c>
      <c r="W8660" s="11"/>
    </row>
    <row r="8661" spans="1:23" x14ac:dyDescent="0.45">
      <c r="A8661" t="s">
        <v>8666</v>
      </c>
      <c r="B8661">
        <v>93.22</v>
      </c>
      <c r="D8661" s="9" t="str">
        <f>VartojimasGamyba!J8657</f>
        <v>2024-08-26-15</v>
      </c>
      <c r="E8661" s="8">
        <f>VartojimasGamyba!G8657</f>
        <v>0</v>
      </c>
      <c r="F8661" s="11"/>
      <c r="G8661" s="7">
        <f t="shared" si="1305"/>
        <v>6.8522222222222204</v>
      </c>
      <c r="H8661" s="7">
        <v>0.90100000000000002</v>
      </c>
      <c r="I8661" s="7">
        <v>0</v>
      </c>
      <c r="J8661" s="7">
        <v>0</v>
      </c>
      <c r="L8661" s="7">
        <f>VartojimasGamyba!H8657</f>
        <v>0.90100000000000002</v>
      </c>
      <c r="M8661" s="15">
        <f t="shared" si="1306"/>
        <v>0</v>
      </c>
      <c r="N8661" s="7">
        <f t="shared" si="1307"/>
        <v>0</v>
      </c>
      <c r="O8661" s="7">
        <f t="shared" si="1308"/>
        <v>0</v>
      </c>
      <c r="R8661" s="7"/>
      <c r="S8661" s="47">
        <f t="shared" si="1309"/>
        <v>0.90100000000000002</v>
      </c>
      <c r="T8661" s="47">
        <f t="shared" si="1310"/>
        <v>0.90100000000000002</v>
      </c>
      <c r="U8661" s="47">
        <f t="shared" si="1311"/>
        <v>193.51</v>
      </c>
      <c r="V8661" s="47">
        <f t="shared" si="1312"/>
        <v>81.64</v>
      </c>
      <c r="W8661" s="11"/>
    </row>
    <row r="8662" spans="1:23" x14ac:dyDescent="0.45">
      <c r="A8662" t="s">
        <v>8667</v>
      </c>
      <c r="B8662">
        <v>109.21</v>
      </c>
      <c r="D8662" s="9" t="str">
        <f>VartojimasGamyba!J8658</f>
        <v>2024-08-26-16</v>
      </c>
      <c r="E8662" s="8">
        <f>VartojimasGamyba!G8658</f>
        <v>0.10100000000000001</v>
      </c>
      <c r="F8662" s="11"/>
      <c r="G8662" s="7">
        <f t="shared" si="1305"/>
        <v>6.8522222222222204</v>
      </c>
      <c r="H8662" s="7">
        <v>0</v>
      </c>
      <c r="I8662" s="7">
        <v>0</v>
      </c>
      <c r="J8662" s="7">
        <v>5.3999999999999992E-2</v>
      </c>
      <c r="L8662" s="7">
        <f>VartojimasGamyba!H8658</f>
        <v>0.155</v>
      </c>
      <c r="M8662" s="15">
        <f t="shared" si="1306"/>
        <v>0</v>
      </c>
      <c r="N8662" s="7">
        <f t="shared" si="1307"/>
        <v>-5.2720199999999986</v>
      </c>
      <c r="O8662" s="7">
        <f t="shared" si="1308"/>
        <v>0</v>
      </c>
      <c r="R8662" s="7"/>
      <c r="S8662" s="47">
        <f t="shared" si="1309"/>
        <v>5.3999999999999992E-2</v>
      </c>
      <c r="T8662" s="47">
        <f t="shared" si="1310"/>
        <v>5.3999999999999992E-2</v>
      </c>
      <c r="U8662" s="47">
        <f t="shared" si="1311"/>
        <v>209.5</v>
      </c>
      <c r="V8662" s="47">
        <f t="shared" si="1312"/>
        <v>97.63</v>
      </c>
      <c r="W8662" s="11"/>
    </row>
    <row r="8663" spans="1:23" x14ac:dyDescent="0.45">
      <c r="A8663" t="s">
        <v>8668</v>
      </c>
      <c r="B8663">
        <v>124.48</v>
      </c>
      <c r="D8663" s="9" t="str">
        <f>VartojimasGamyba!J8659</f>
        <v>2024-08-26-17</v>
      </c>
      <c r="E8663" s="8">
        <f>VartojimasGamyba!G8659</f>
        <v>0.37</v>
      </c>
      <c r="F8663" s="11"/>
      <c r="G8663" s="7">
        <f t="shared" si="1305"/>
        <v>6.4455555555555542</v>
      </c>
      <c r="H8663" s="7">
        <v>0</v>
      </c>
      <c r="I8663" s="7">
        <v>0.40666666666666668</v>
      </c>
      <c r="J8663" s="7">
        <v>0</v>
      </c>
      <c r="L8663" s="7">
        <f>VartojimasGamyba!H8659</f>
        <v>4.0000000000000001E-3</v>
      </c>
      <c r="M8663" s="15">
        <f t="shared" si="1306"/>
        <v>0</v>
      </c>
      <c r="N8663" s="7">
        <f t="shared" si="1307"/>
        <v>0</v>
      </c>
      <c r="O8663" s="7">
        <f t="shared" si="1308"/>
        <v>0</v>
      </c>
      <c r="R8663" s="7"/>
      <c r="S8663" s="47">
        <f t="shared" si="1309"/>
        <v>0</v>
      </c>
      <c r="T8663" s="47">
        <f t="shared" si="1310"/>
        <v>0</v>
      </c>
      <c r="U8663" s="47">
        <f t="shared" si="1311"/>
        <v>224.77</v>
      </c>
      <c r="V8663" s="47">
        <f t="shared" si="1312"/>
        <v>112.9</v>
      </c>
      <c r="W8663" s="11"/>
    </row>
    <row r="8664" spans="1:23" x14ac:dyDescent="0.45">
      <c r="A8664" t="s">
        <v>8669</v>
      </c>
      <c r="B8664">
        <v>145.57</v>
      </c>
      <c r="D8664" s="9" t="str">
        <f>VartojimasGamyba!J8660</f>
        <v>2024-08-26-18</v>
      </c>
      <c r="E8664" s="8">
        <f>VartojimasGamyba!G8660</f>
        <v>0.35299999999999998</v>
      </c>
      <c r="F8664" s="11"/>
      <c r="G8664" s="7">
        <f t="shared" si="1305"/>
        <v>6.0533333333333319</v>
      </c>
      <c r="H8664" s="7">
        <v>0</v>
      </c>
      <c r="I8664" s="7">
        <v>0.39222222222222219</v>
      </c>
      <c r="J8664" s="7">
        <v>0</v>
      </c>
      <c r="L8664" s="7">
        <f>VartojimasGamyba!H8660</f>
        <v>0</v>
      </c>
      <c r="M8664" s="15">
        <f t="shared" si="1306"/>
        <v>0</v>
      </c>
      <c r="N8664" s="7">
        <f t="shared" si="1307"/>
        <v>0</v>
      </c>
      <c r="O8664" s="7">
        <f t="shared" si="1308"/>
        <v>0</v>
      </c>
      <c r="R8664" s="7"/>
      <c r="S8664" s="47">
        <f t="shared" si="1309"/>
        <v>0</v>
      </c>
      <c r="T8664" s="47">
        <f t="shared" si="1310"/>
        <v>0</v>
      </c>
      <c r="U8664" s="47">
        <f t="shared" si="1311"/>
        <v>245.86</v>
      </c>
      <c r="V8664" s="47">
        <f t="shared" si="1312"/>
        <v>133.98999999999998</v>
      </c>
      <c r="W8664" s="11"/>
    </row>
    <row r="8665" spans="1:23" x14ac:dyDescent="0.45">
      <c r="A8665" t="s">
        <v>8670</v>
      </c>
      <c r="B8665">
        <v>183.39</v>
      </c>
      <c r="D8665" s="9" t="str">
        <f>VartojimasGamyba!J8661</f>
        <v>2024-08-26-19</v>
      </c>
      <c r="E8665" s="8">
        <f>VartojimasGamyba!G8661</f>
        <v>0.314</v>
      </c>
      <c r="F8665" s="11"/>
      <c r="G8665" s="7">
        <f t="shared" si="1305"/>
        <v>5.7044444444444427</v>
      </c>
      <c r="H8665" s="7">
        <v>0</v>
      </c>
      <c r="I8665" s="7">
        <v>0.34888888888888892</v>
      </c>
      <c r="J8665" s="7">
        <v>0</v>
      </c>
      <c r="L8665" s="7">
        <f>VartojimasGamyba!H8661</f>
        <v>0</v>
      </c>
      <c r="M8665" s="15">
        <f t="shared" si="1306"/>
        <v>-5.5511151231257827E-17</v>
      </c>
      <c r="N8665" s="7">
        <f t="shared" si="1307"/>
        <v>-1.5747403381283221E-14</v>
      </c>
      <c r="O8665" s="7">
        <f t="shared" si="1308"/>
        <v>-1.5747403381283221E-14</v>
      </c>
      <c r="R8665" s="7"/>
      <c r="S8665" s="47">
        <f t="shared" si="1309"/>
        <v>-5.5511151231257827E-17</v>
      </c>
      <c r="T8665" s="47">
        <f t="shared" si="1310"/>
        <v>0</v>
      </c>
      <c r="U8665" s="47">
        <f t="shared" si="1311"/>
        <v>283.68</v>
      </c>
      <c r="V8665" s="47">
        <f t="shared" si="1312"/>
        <v>171.80999999999997</v>
      </c>
      <c r="W8665" s="11"/>
    </row>
    <row r="8666" spans="1:23" x14ac:dyDescent="0.45">
      <c r="A8666" t="s">
        <v>8671</v>
      </c>
      <c r="B8666">
        <v>266.20999999999998</v>
      </c>
      <c r="D8666" s="9" t="str">
        <f>VartojimasGamyba!J8662</f>
        <v>2024-08-26-20</v>
      </c>
      <c r="E8666" s="8">
        <f>VartojimasGamyba!G8662</f>
        <v>0.216</v>
      </c>
      <c r="F8666" s="11"/>
      <c r="G8666" s="7">
        <f t="shared" si="1305"/>
        <v>5.4644444444444424</v>
      </c>
      <c r="H8666" s="7">
        <v>0</v>
      </c>
      <c r="I8666" s="7">
        <v>0.24000000000000002</v>
      </c>
      <c r="J8666" s="7">
        <v>0</v>
      </c>
      <c r="L8666" s="7">
        <f>VartojimasGamyba!H8662</f>
        <v>0</v>
      </c>
      <c r="M8666" s="15">
        <f t="shared" si="1306"/>
        <v>-2.7755575615628914E-17</v>
      </c>
      <c r="N8666" s="7">
        <f t="shared" si="1307"/>
        <v>-1.0172418463127997E-14</v>
      </c>
      <c r="O8666" s="7">
        <f t="shared" si="1308"/>
        <v>-1.0172418463127997E-14</v>
      </c>
      <c r="P8666" s="7" t="s">
        <v>8873</v>
      </c>
      <c r="R8666" s="7"/>
      <c r="S8666" s="47">
        <f t="shared" si="1309"/>
        <v>-2.7755575615628914E-17</v>
      </c>
      <c r="T8666" s="47">
        <f t="shared" si="1310"/>
        <v>0</v>
      </c>
      <c r="U8666" s="47">
        <f t="shared" si="1311"/>
        <v>366.5</v>
      </c>
      <c r="V8666" s="47">
        <f t="shared" si="1312"/>
        <v>254.62999999999997</v>
      </c>
      <c r="W8666" s="11"/>
    </row>
    <row r="8667" spans="1:23" x14ac:dyDescent="0.45">
      <c r="A8667" t="s">
        <v>8672</v>
      </c>
      <c r="B8667">
        <v>304.99</v>
      </c>
      <c r="D8667" s="9" t="str">
        <f>VartojimasGamyba!J8663</f>
        <v>2024-08-26-21</v>
      </c>
      <c r="E8667" s="8">
        <f>VartojimasGamyba!G8663</f>
        <v>0.16200000000000001</v>
      </c>
      <c r="F8667" s="11"/>
      <c r="G8667" s="7">
        <f t="shared" si="1305"/>
        <v>5.2844444444444427</v>
      </c>
      <c r="H8667" s="7">
        <v>0</v>
      </c>
      <c r="I8667" s="7">
        <v>0.18000000000000002</v>
      </c>
      <c r="J8667" s="7">
        <v>0</v>
      </c>
      <c r="L8667" s="7">
        <f>VartojimasGamyba!H8663</f>
        <v>0</v>
      </c>
      <c r="M8667" s="15">
        <f t="shared" si="1306"/>
        <v>-2.7755575615628914E-17</v>
      </c>
      <c r="N8667" s="7">
        <f t="shared" si="1307"/>
        <v>-1.1248779685502087E-14</v>
      </c>
      <c r="O8667" s="7">
        <f t="shared" si="1308"/>
        <v>-1.1248779685502087E-14</v>
      </c>
      <c r="P8667" s="7">
        <f>SUM(N8646:N8669)</f>
        <v>-1229.1751755555556</v>
      </c>
      <c r="R8667" s="7"/>
      <c r="S8667" s="47">
        <f t="shared" si="1309"/>
        <v>-2.7755575615628914E-17</v>
      </c>
      <c r="T8667" s="47">
        <f t="shared" si="1310"/>
        <v>0</v>
      </c>
      <c r="U8667" s="47">
        <f t="shared" si="1311"/>
        <v>405.28000000000003</v>
      </c>
      <c r="V8667" s="47">
        <f t="shared" si="1312"/>
        <v>293.41000000000003</v>
      </c>
      <c r="W8667" s="11"/>
    </row>
    <row r="8668" spans="1:23" x14ac:dyDescent="0.45">
      <c r="A8668" t="s">
        <v>8673</v>
      </c>
      <c r="B8668">
        <v>163.77000000000001</v>
      </c>
      <c r="D8668" s="9" t="str">
        <f>VartojimasGamyba!J8664</f>
        <v>2024-08-26-22</v>
      </c>
      <c r="E8668" s="8">
        <f>VartojimasGamyba!G8664</f>
        <v>0.13600000000000001</v>
      </c>
      <c r="F8668" s="11"/>
      <c r="G8668" s="7">
        <f t="shared" si="1305"/>
        <v>5.133333333333332</v>
      </c>
      <c r="H8668" s="7">
        <v>0</v>
      </c>
      <c r="I8668" s="7">
        <v>0.15111111111111114</v>
      </c>
      <c r="J8668" s="7">
        <v>0</v>
      </c>
      <c r="L8668" s="7">
        <f>VartojimasGamyba!H8664</f>
        <v>0</v>
      </c>
      <c r="M8668" s="15">
        <f t="shared" si="1306"/>
        <v>-2.7755575615628914E-17</v>
      </c>
      <c r="N8668" s="7">
        <f t="shared" si="1307"/>
        <v>-7.329137297062971E-15</v>
      </c>
      <c r="O8668" s="7">
        <f t="shared" si="1308"/>
        <v>-7.329137297062971E-15</v>
      </c>
      <c r="P8668" s="7" t="s">
        <v>8872</v>
      </c>
      <c r="R8668" s="7"/>
      <c r="S8668" s="47">
        <f t="shared" si="1309"/>
        <v>-2.7755575615628914E-17</v>
      </c>
      <c r="T8668" s="47">
        <f t="shared" si="1310"/>
        <v>0</v>
      </c>
      <c r="U8668" s="47">
        <f t="shared" si="1311"/>
        <v>264.06</v>
      </c>
      <c r="V8668" s="47">
        <f t="shared" si="1312"/>
        <v>152.19</v>
      </c>
      <c r="W8668" s="11"/>
    </row>
    <row r="8669" spans="1:23" x14ac:dyDescent="0.45">
      <c r="A8669" t="s">
        <v>8674</v>
      </c>
      <c r="B8669">
        <v>118.71</v>
      </c>
      <c r="D8669" s="9" t="str">
        <f>VartojimasGamyba!J8665</f>
        <v>2024-08-26-23</v>
      </c>
      <c r="E8669" s="8">
        <f>VartojimasGamyba!G8665</f>
        <v>0.12</v>
      </c>
      <c r="F8669" s="11"/>
      <c r="G8669" s="7">
        <f t="shared" si="1305"/>
        <v>4.9999999999999982</v>
      </c>
      <c r="H8669" s="7">
        <v>0</v>
      </c>
      <c r="I8669" s="7">
        <v>0.13333333333333333</v>
      </c>
      <c r="J8669" s="7">
        <v>0</v>
      </c>
      <c r="L8669" s="7">
        <f>VartojimasGamyba!H8665</f>
        <v>0</v>
      </c>
      <c r="M8669" s="15">
        <f t="shared" si="1306"/>
        <v>0</v>
      </c>
      <c r="N8669" s="7">
        <f t="shared" si="1307"/>
        <v>0</v>
      </c>
      <c r="O8669" s="7">
        <f t="shared" si="1308"/>
        <v>0</v>
      </c>
      <c r="P8669" s="7">
        <f>SUM(O8646:O8669)</f>
        <v>-9.823392099761462E-15</v>
      </c>
      <c r="Q8669" s="7">
        <f>SUMPRODUCT(B8646:B8669,E8646:E8669)+SUM(E8646:E8669)*$Z$21-SUMPRODUCT(B8646:B8669,L8646:L8669)+SUM(L8646:L8669)*ABS($Z$20)</f>
        <v>-317.01165999999989</v>
      </c>
      <c r="R8669" s="7"/>
      <c r="S8669" s="47">
        <f t="shared" si="1309"/>
        <v>0</v>
      </c>
      <c r="T8669" s="47">
        <f t="shared" si="1310"/>
        <v>0</v>
      </c>
      <c r="U8669" s="47">
        <f t="shared" si="1311"/>
        <v>219</v>
      </c>
      <c r="V8669" s="47">
        <f t="shared" si="1312"/>
        <v>107.13</v>
      </c>
      <c r="W8669" s="11">
        <f>IF(P8669&lt;&gt;Q8669,1,0)</f>
        <v>1</v>
      </c>
    </row>
    <row r="8670" spans="1:23" x14ac:dyDescent="0.45">
      <c r="A8670" t="s">
        <v>8675</v>
      </c>
      <c r="B8670">
        <v>110.2</v>
      </c>
      <c r="D8670" s="1" t="str">
        <f>VartojimasGamyba!J8666</f>
        <v>2024-08-27-00</v>
      </c>
      <c r="E8670" s="7">
        <f>VartojimasGamyba!G8666</f>
        <v>0.155</v>
      </c>
      <c r="F8670" s="11"/>
      <c r="G8670" s="12">
        <f>G8669+H8670-I8670</f>
        <v>4.8277777777777757</v>
      </c>
      <c r="H8670" s="12">
        <v>0</v>
      </c>
      <c r="I8670" s="12">
        <v>0.17222222222222222</v>
      </c>
      <c r="J8670" s="12">
        <v>0</v>
      </c>
      <c r="K8670" s="12"/>
      <c r="L8670" s="12">
        <f>VartojimasGamyba!H8666</f>
        <v>0</v>
      </c>
      <c r="M8670" s="19">
        <f t="shared" si="1306"/>
        <v>0</v>
      </c>
      <c r="N8670" s="7">
        <f t="shared" si="1307"/>
        <v>0</v>
      </c>
      <c r="O8670" s="7">
        <f t="shared" si="1308"/>
        <v>0</v>
      </c>
      <c r="R8670" s="20" t="s">
        <v>8783</v>
      </c>
      <c r="S8670" s="47">
        <f t="shared" si="1309"/>
        <v>0</v>
      </c>
      <c r="T8670" s="47">
        <f t="shared" si="1310"/>
        <v>0</v>
      </c>
      <c r="U8670" s="47">
        <f t="shared" si="1311"/>
        <v>210.49</v>
      </c>
      <c r="V8670" s="47">
        <f t="shared" si="1312"/>
        <v>98.62</v>
      </c>
      <c r="W8670" s="11"/>
    </row>
    <row r="8671" spans="1:23" x14ac:dyDescent="0.45">
      <c r="A8671" t="s">
        <v>8676</v>
      </c>
      <c r="B8671">
        <v>105.78</v>
      </c>
      <c r="D8671" s="1" t="str">
        <f>VartojimasGamyba!J8667</f>
        <v>2024-08-27-01</v>
      </c>
      <c r="E8671" s="7">
        <f>VartojimasGamyba!G8667</f>
        <v>1.258</v>
      </c>
      <c r="F8671" s="11"/>
      <c r="G8671" s="12">
        <f t="shared" ref="G8671:G8693" si="1313">G8670+H8671-I8671</f>
        <v>3.4299999999999979</v>
      </c>
      <c r="H8671" s="12">
        <v>0</v>
      </c>
      <c r="I8671" s="12">
        <v>1.397777777777778</v>
      </c>
      <c r="J8671" s="12">
        <v>0</v>
      </c>
      <c r="K8671" s="12"/>
      <c r="L8671" s="12">
        <f>VartojimasGamyba!H8667</f>
        <v>0</v>
      </c>
      <c r="M8671" s="19">
        <f t="shared" si="1306"/>
        <v>-2.2204460492503131E-16</v>
      </c>
      <c r="N8671" s="7">
        <f t="shared" si="1307"/>
        <v>-4.57567317369012E-14</v>
      </c>
      <c r="O8671" s="7">
        <f t="shared" si="1308"/>
        <v>-4.57567317369012E-14</v>
      </c>
      <c r="R8671" s="7"/>
      <c r="S8671" s="47">
        <f t="shared" si="1309"/>
        <v>-2.2204460492503131E-16</v>
      </c>
      <c r="T8671" s="47">
        <f t="shared" si="1310"/>
        <v>0</v>
      </c>
      <c r="U8671" s="47">
        <f t="shared" si="1311"/>
        <v>206.07</v>
      </c>
      <c r="V8671" s="47">
        <f t="shared" si="1312"/>
        <v>94.2</v>
      </c>
      <c r="W8671" s="11"/>
    </row>
    <row r="8672" spans="1:23" x14ac:dyDescent="0.45">
      <c r="A8672" t="s">
        <v>8677</v>
      </c>
      <c r="B8672">
        <v>97.64</v>
      </c>
      <c r="D8672" s="1" t="str">
        <f>VartojimasGamyba!J8668</f>
        <v>2024-08-27-02</v>
      </c>
      <c r="E8672" s="7">
        <f>VartojimasGamyba!G8668</f>
        <v>2.4420000000000002</v>
      </c>
      <c r="F8672" s="11"/>
      <c r="G8672" s="12">
        <f t="shared" si="1313"/>
        <v>0.71666666666666412</v>
      </c>
      <c r="H8672" s="12">
        <v>0</v>
      </c>
      <c r="I8672" s="12">
        <v>2.7133333333333338</v>
      </c>
      <c r="J8672" s="12">
        <v>0</v>
      </c>
      <c r="K8672" s="12"/>
      <c r="L8672" s="12">
        <f>VartojimasGamyba!H8668</f>
        <v>0</v>
      </c>
      <c r="M8672" s="19">
        <f t="shared" si="1306"/>
        <v>-4.4408920985006262E-16</v>
      </c>
      <c r="N8672" s="7">
        <f t="shared" si="1307"/>
        <v>-8.7898577305622897E-14</v>
      </c>
      <c r="O8672" s="7">
        <f t="shared" si="1308"/>
        <v>-8.7898577305622897E-14</v>
      </c>
      <c r="R8672" s="7"/>
      <c r="S8672" s="47">
        <f t="shared" si="1309"/>
        <v>-4.4408920985006262E-16</v>
      </c>
      <c r="T8672" s="47">
        <f t="shared" si="1310"/>
        <v>0</v>
      </c>
      <c r="U8672" s="47">
        <f t="shared" si="1311"/>
        <v>197.93</v>
      </c>
      <c r="V8672" s="47">
        <f t="shared" si="1312"/>
        <v>86.06</v>
      </c>
      <c r="W8672" s="11"/>
    </row>
    <row r="8673" spans="1:23" x14ac:dyDescent="0.45">
      <c r="A8673" t="s">
        <v>8678</v>
      </c>
      <c r="B8673">
        <v>95.44</v>
      </c>
      <c r="D8673" s="1" t="str">
        <f>VartojimasGamyba!J8669</f>
        <v>2024-08-27-03</v>
      </c>
      <c r="E8673" s="7">
        <f>VartojimasGamyba!G8669</f>
        <v>2.4510000000000001</v>
      </c>
      <c r="F8673" s="11"/>
      <c r="G8673" s="12">
        <f t="shared" si="1313"/>
        <v>0</v>
      </c>
      <c r="H8673" s="12">
        <v>0</v>
      </c>
      <c r="I8673" s="12">
        <v>0.71666666666666412</v>
      </c>
      <c r="J8673" s="12">
        <v>0</v>
      </c>
      <c r="K8673" s="12"/>
      <c r="L8673" s="12">
        <f>VartojimasGamyba!H8669</f>
        <v>0</v>
      </c>
      <c r="M8673" s="19">
        <f t="shared" si="1306"/>
        <v>1.8060000000000023</v>
      </c>
      <c r="N8673" s="7">
        <f t="shared" si="1307"/>
        <v>353.48838000000046</v>
      </c>
      <c r="O8673" s="7">
        <f t="shared" si="1308"/>
        <v>353.48838000000046</v>
      </c>
      <c r="R8673" s="7"/>
      <c r="S8673" s="47">
        <f t="shared" si="1309"/>
        <v>1.8060000000000023</v>
      </c>
      <c r="T8673" s="47">
        <f t="shared" si="1310"/>
        <v>0</v>
      </c>
      <c r="U8673" s="47">
        <f t="shared" si="1311"/>
        <v>195.73000000000002</v>
      </c>
      <c r="V8673" s="47">
        <f t="shared" si="1312"/>
        <v>83.86</v>
      </c>
      <c r="W8673" s="11"/>
    </row>
    <row r="8674" spans="1:23" x14ac:dyDescent="0.45">
      <c r="A8674" t="s">
        <v>8679</v>
      </c>
      <c r="B8674">
        <v>94.75</v>
      </c>
      <c r="D8674" s="1" t="str">
        <f>VartojimasGamyba!J8670</f>
        <v>2024-08-27-04</v>
      </c>
      <c r="E8674" s="7">
        <f>VartojimasGamyba!G8670</f>
        <v>0.22800000000000001</v>
      </c>
      <c r="F8674" s="11"/>
      <c r="G8674" s="12">
        <f t="shared" si="1313"/>
        <v>0</v>
      </c>
      <c r="H8674" s="12">
        <v>0</v>
      </c>
      <c r="I8674" s="12">
        <v>0</v>
      </c>
      <c r="J8674" s="12">
        <v>0</v>
      </c>
      <c r="K8674" s="12"/>
      <c r="L8674" s="12">
        <f>VartojimasGamyba!H8670</f>
        <v>5.0999999999999997E-2</v>
      </c>
      <c r="M8674" s="19">
        <f t="shared" si="1306"/>
        <v>0.17700000000000002</v>
      </c>
      <c r="N8674" s="7">
        <f t="shared" si="1307"/>
        <v>34.52208000000001</v>
      </c>
      <c r="O8674" s="7">
        <f t="shared" si="1308"/>
        <v>34.52208000000001</v>
      </c>
      <c r="R8674" s="7"/>
      <c r="S8674" s="47">
        <f t="shared" si="1309"/>
        <v>0.17700000000000002</v>
      </c>
      <c r="T8674" s="47">
        <f t="shared" si="1310"/>
        <v>0</v>
      </c>
      <c r="U8674" s="47">
        <f t="shared" si="1311"/>
        <v>195.04000000000002</v>
      </c>
      <c r="V8674" s="47">
        <f t="shared" si="1312"/>
        <v>83.17</v>
      </c>
      <c r="W8674" s="11"/>
    </row>
    <row r="8675" spans="1:23" x14ac:dyDescent="0.45">
      <c r="A8675" t="s">
        <v>8680</v>
      </c>
      <c r="B8675">
        <v>96.44</v>
      </c>
      <c r="D8675" s="1" t="str">
        <f>VartojimasGamyba!J8671</f>
        <v>2024-08-27-05</v>
      </c>
      <c r="E8675" s="7">
        <f>VartojimasGamyba!G8671</f>
        <v>8.7999999999999995E-2</v>
      </c>
      <c r="F8675" s="11"/>
      <c r="G8675" s="12">
        <f t="shared" si="1313"/>
        <v>7.7715611723760958E-16</v>
      </c>
      <c r="H8675" s="12">
        <v>7.7715611723760958E-16</v>
      </c>
      <c r="I8675" s="12">
        <v>0</v>
      </c>
      <c r="J8675" s="12">
        <v>0.56699999999999928</v>
      </c>
      <c r="K8675" s="12"/>
      <c r="L8675" s="12">
        <f>VartojimasGamyba!H8671</f>
        <v>0.65500000000000003</v>
      </c>
      <c r="M8675" s="19">
        <f t="shared" si="1306"/>
        <v>0</v>
      </c>
      <c r="N8675" s="7">
        <f t="shared" si="1307"/>
        <v>-48.115619999999936</v>
      </c>
      <c r="O8675" s="7">
        <f t="shared" si="1308"/>
        <v>0</v>
      </c>
      <c r="R8675" s="7"/>
      <c r="S8675" s="47">
        <f t="shared" si="1309"/>
        <v>0.56700000000000006</v>
      </c>
      <c r="T8675" s="47">
        <f t="shared" si="1310"/>
        <v>0.56700000000000006</v>
      </c>
      <c r="U8675" s="47">
        <f t="shared" si="1311"/>
        <v>196.73000000000002</v>
      </c>
      <c r="V8675" s="47">
        <f t="shared" si="1312"/>
        <v>84.86</v>
      </c>
      <c r="W8675" s="11"/>
    </row>
    <row r="8676" spans="1:23" x14ac:dyDescent="0.45">
      <c r="A8676" t="s">
        <v>8681</v>
      </c>
      <c r="B8676">
        <v>164.18</v>
      </c>
      <c r="D8676" s="1" t="str">
        <f>VartojimasGamyba!J8672</f>
        <v>2024-08-27-06</v>
      </c>
      <c r="E8676" s="7">
        <f>VartojimasGamyba!G8672</f>
        <v>0</v>
      </c>
      <c r="F8676" s="11"/>
      <c r="G8676" s="12">
        <f t="shared" si="1313"/>
        <v>9.9920072216264089E-16</v>
      </c>
      <c r="H8676" s="12">
        <v>0</v>
      </c>
      <c r="I8676" s="12">
        <v>-2.2204460492503131E-16</v>
      </c>
      <c r="J8676" s="12">
        <v>1.6279999999999999</v>
      </c>
      <c r="K8676" s="12"/>
      <c r="L8676" s="12">
        <f>VartojimasGamyba!H8672</f>
        <v>1.6279999999999999</v>
      </c>
      <c r="M8676" s="19">
        <f t="shared" si="1306"/>
        <v>0</v>
      </c>
      <c r="N8676" s="7">
        <f t="shared" si="1307"/>
        <v>-248.43279999999999</v>
      </c>
      <c r="O8676" s="7">
        <f t="shared" si="1308"/>
        <v>0</v>
      </c>
      <c r="R8676" s="7"/>
      <c r="S8676" s="47">
        <f t="shared" si="1309"/>
        <v>1.6279999999999999</v>
      </c>
      <c r="T8676" s="47">
        <f t="shared" si="1310"/>
        <v>1.6279999999999999</v>
      </c>
      <c r="U8676" s="47">
        <f t="shared" si="1311"/>
        <v>264.47000000000003</v>
      </c>
      <c r="V8676" s="47">
        <f t="shared" si="1312"/>
        <v>152.6</v>
      </c>
      <c r="W8676" s="11"/>
    </row>
    <row r="8677" spans="1:23" x14ac:dyDescent="0.45">
      <c r="A8677" t="s">
        <v>8682</v>
      </c>
      <c r="B8677">
        <v>148.25</v>
      </c>
      <c r="D8677" s="1" t="str">
        <f>VartojimasGamyba!J8673</f>
        <v>2024-08-27-07</v>
      </c>
      <c r="E8677" s="7">
        <f>VartojimasGamyba!G8673</f>
        <v>1.29</v>
      </c>
      <c r="F8677" s="11"/>
      <c r="G8677" s="12">
        <f t="shared" si="1313"/>
        <v>9.9920072216264089E-16</v>
      </c>
      <c r="H8677" s="12">
        <v>0</v>
      </c>
      <c r="I8677" s="12">
        <v>0</v>
      </c>
      <c r="J8677" s="12">
        <v>0.43500000000000005</v>
      </c>
      <c r="K8677" s="12"/>
      <c r="L8677" s="12">
        <f>VartojimasGamyba!H8673</f>
        <v>1.7250000000000001</v>
      </c>
      <c r="M8677" s="19">
        <f t="shared" si="1306"/>
        <v>0</v>
      </c>
      <c r="N8677" s="7">
        <f t="shared" si="1307"/>
        <v>-59.451450000000001</v>
      </c>
      <c r="O8677" s="7">
        <f t="shared" si="1308"/>
        <v>0</v>
      </c>
      <c r="R8677" s="7"/>
      <c r="S8677" s="47">
        <f t="shared" si="1309"/>
        <v>0.43500000000000005</v>
      </c>
      <c r="T8677" s="47">
        <f t="shared" si="1310"/>
        <v>0.43500000000000005</v>
      </c>
      <c r="U8677" s="47">
        <f t="shared" si="1311"/>
        <v>248.54000000000002</v>
      </c>
      <c r="V8677" s="47">
        <f t="shared" si="1312"/>
        <v>136.66999999999999</v>
      </c>
      <c r="W8677" s="11"/>
    </row>
    <row r="8678" spans="1:23" x14ac:dyDescent="0.45">
      <c r="A8678" t="s">
        <v>8683</v>
      </c>
      <c r="B8678">
        <v>159.34</v>
      </c>
      <c r="D8678" s="1" t="str">
        <f>VartojimasGamyba!J8674</f>
        <v>2024-08-27-08</v>
      </c>
      <c r="E8678" s="7">
        <f>VartojimasGamyba!G8674</f>
        <v>0.59099999999999997</v>
      </c>
      <c r="F8678" s="11"/>
      <c r="G8678" s="12">
        <f t="shared" si="1313"/>
        <v>9.9920072216264089E-16</v>
      </c>
      <c r="H8678" s="12">
        <v>0</v>
      </c>
      <c r="I8678" s="12">
        <v>0</v>
      </c>
      <c r="J8678" s="12">
        <v>2.008</v>
      </c>
      <c r="K8678" s="12"/>
      <c r="L8678" s="12">
        <f>VartojimasGamyba!H8674</f>
        <v>2.5990000000000002</v>
      </c>
      <c r="M8678" s="19">
        <f t="shared" si="1306"/>
        <v>0</v>
      </c>
      <c r="N8678" s="7">
        <f t="shared" si="1307"/>
        <v>-296.70207999999997</v>
      </c>
      <c r="O8678" s="7">
        <f t="shared" si="1308"/>
        <v>0</v>
      </c>
      <c r="R8678" s="7"/>
      <c r="S8678" s="47">
        <f t="shared" si="1309"/>
        <v>2.008</v>
      </c>
      <c r="T8678" s="47">
        <f t="shared" si="1310"/>
        <v>2.008</v>
      </c>
      <c r="U8678" s="47">
        <f t="shared" si="1311"/>
        <v>259.63</v>
      </c>
      <c r="V8678" s="47">
        <f t="shared" si="1312"/>
        <v>147.76</v>
      </c>
      <c r="W8678" s="11"/>
    </row>
    <row r="8679" spans="1:23" x14ac:dyDescent="0.45">
      <c r="A8679" t="s">
        <v>8684</v>
      </c>
      <c r="B8679">
        <v>116.42</v>
      </c>
      <c r="D8679" s="1" t="str">
        <f>VartojimasGamyba!J8675</f>
        <v>2024-08-27-09</v>
      </c>
      <c r="E8679" s="7">
        <f>VartojimasGamyba!G8675</f>
        <v>0</v>
      </c>
      <c r="F8679" s="11"/>
      <c r="G8679" s="12">
        <f t="shared" si="1313"/>
        <v>9.9920072216264089E-16</v>
      </c>
      <c r="H8679" s="12">
        <v>0</v>
      </c>
      <c r="I8679" s="12">
        <v>0</v>
      </c>
      <c r="J8679" s="12">
        <v>3.5350000000000001</v>
      </c>
      <c r="K8679" s="12"/>
      <c r="L8679" s="12">
        <f>VartojimasGamyba!H8675</f>
        <v>3.5350000000000001</v>
      </c>
      <c r="M8679" s="19">
        <f t="shared" si="1306"/>
        <v>0</v>
      </c>
      <c r="N8679" s="7">
        <f t="shared" si="1307"/>
        <v>-370.60940000000005</v>
      </c>
      <c r="O8679" s="7">
        <f t="shared" si="1308"/>
        <v>0</v>
      </c>
      <c r="R8679" s="7"/>
      <c r="S8679" s="47">
        <f t="shared" si="1309"/>
        <v>3.5350000000000001</v>
      </c>
      <c r="T8679" s="47">
        <f t="shared" si="1310"/>
        <v>3.5350000000000001</v>
      </c>
      <c r="U8679" s="47">
        <f t="shared" si="1311"/>
        <v>216.71</v>
      </c>
      <c r="V8679" s="47">
        <f t="shared" si="1312"/>
        <v>104.84</v>
      </c>
      <c r="W8679" s="11"/>
    </row>
    <row r="8680" spans="1:23" x14ac:dyDescent="0.45">
      <c r="A8680" t="s">
        <v>8685</v>
      </c>
      <c r="B8680">
        <v>90.11</v>
      </c>
      <c r="D8680" s="1" t="str">
        <f>VartojimasGamyba!J8676</f>
        <v>2024-08-27-10</v>
      </c>
      <c r="E8680" s="7">
        <f>VartojimasGamyba!G8676</f>
        <v>0.46</v>
      </c>
      <c r="F8680" s="11"/>
      <c r="G8680" s="12">
        <f t="shared" si="1313"/>
        <v>9.9920072216264089E-16</v>
      </c>
      <c r="H8680" s="12">
        <v>0</v>
      </c>
      <c r="I8680" s="12">
        <v>0</v>
      </c>
      <c r="J8680" s="12">
        <v>2.8410000000000002</v>
      </c>
      <c r="K8680" s="12"/>
      <c r="L8680" s="12">
        <f>VartojimasGamyba!H8676</f>
        <v>3.3010000000000002</v>
      </c>
      <c r="M8680" s="19">
        <f t="shared" si="1306"/>
        <v>0</v>
      </c>
      <c r="N8680" s="7">
        <f t="shared" si="1307"/>
        <v>-223.10373000000001</v>
      </c>
      <c r="O8680" s="7">
        <f t="shared" si="1308"/>
        <v>0</v>
      </c>
      <c r="R8680" s="7"/>
      <c r="S8680" s="47">
        <f t="shared" si="1309"/>
        <v>2.8410000000000002</v>
      </c>
      <c r="T8680" s="47">
        <f t="shared" si="1310"/>
        <v>2.8410000000000002</v>
      </c>
      <c r="U8680" s="47">
        <f t="shared" si="1311"/>
        <v>190.4</v>
      </c>
      <c r="V8680" s="47">
        <f t="shared" si="1312"/>
        <v>78.53</v>
      </c>
      <c r="W8680" s="11"/>
    </row>
    <row r="8681" spans="1:23" x14ac:dyDescent="0.45">
      <c r="A8681" t="s">
        <v>8686</v>
      </c>
      <c r="B8681">
        <v>74.45</v>
      </c>
      <c r="D8681" s="1" t="str">
        <f>VartojimasGamyba!J8677</f>
        <v>2024-08-27-11</v>
      </c>
      <c r="E8681" s="7">
        <f>VartojimasGamyba!G8677</f>
        <v>0.246</v>
      </c>
      <c r="F8681" s="11"/>
      <c r="G8681" s="12">
        <f t="shared" si="1313"/>
        <v>9.9920072216264089E-16</v>
      </c>
      <c r="H8681" s="12">
        <v>0</v>
      </c>
      <c r="I8681" s="12">
        <v>0</v>
      </c>
      <c r="J8681" s="12">
        <v>3.1240000000000001</v>
      </c>
      <c r="K8681" s="12"/>
      <c r="L8681" s="12">
        <f>VartojimasGamyba!H8677</f>
        <v>3.37</v>
      </c>
      <c r="M8681" s="19">
        <f t="shared" si="1306"/>
        <v>0</v>
      </c>
      <c r="N8681" s="7">
        <f t="shared" si="1307"/>
        <v>-196.40588000000002</v>
      </c>
      <c r="O8681" s="7">
        <f t="shared" si="1308"/>
        <v>0</v>
      </c>
      <c r="R8681" s="7"/>
      <c r="S8681" s="47">
        <f t="shared" si="1309"/>
        <v>3.1240000000000001</v>
      </c>
      <c r="T8681" s="47">
        <f t="shared" si="1310"/>
        <v>3.1240000000000001</v>
      </c>
      <c r="U8681" s="47">
        <f t="shared" si="1311"/>
        <v>174.74</v>
      </c>
      <c r="V8681" s="47">
        <f t="shared" si="1312"/>
        <v>62.870000000000005</v>
      </c>
      <c r="W8681" s="11"/>
    </row>
    <row r="8682" spans="1:23" x14ac:dyDescent="0.45">
      <c r="A8682" t="s">
        <v>8687</v>
      </c>
      <c r="B8682">
        <v>50.71</v>
      </c>
      <c r="D8682" s="1" t="str">
        <f>VartojimasGamyba!J8678</f>
        <v>2024-08-27-12</v>
      </c>
      <c r="E8682" s="7">
        <f>VartojimasGamyba!G8678</f>
        <v>0</v>
      </c>
      <c r="F8682" s="11"/>
      <c r="G8682" s="12">
        <f t="shared" si="1313"/>
        <v>1.5341111111111112</v>
      </c>
      <c r="H8682" s="12">
        <v>1.5341111111111103</v>
      </c>
      <c r="I8682" s="12">
        <v>0</v>
      </c>
      <c r="J8682" s="12">
        <v>1.8758888888888896</v>
      </c>
      <c r="K8682" s="12"/>
      <c r="L8682" s="12">
        <f>VartojimasGamyba!H8678</f>
        <v>3.41</v>
      </c>
      <c r="M8682" s="19">
        <f t="shared" si="1306"/>
        <v>0</v>
      </c>
      <c r="N8682" s="7">
        <f t="shared" si="1307"/>
        <v>-73.403532222222253</v>
      </c>
      <c r="O8682" s="7">
        <f t="shared" si="1308"/>
        <v>0</v>
      </c>
      <c r="R8682" s="7"/>
      <c r="S8682" s="47">
        <f t="shared" si="1309"/>
        <v>3.41</v>
      </c>
      <c r="T8682" s="47">
        <f t="shared" si="1310"/>
        <v>3.41</v>
      </c>
      <c r="U8682" s="47">
        <f t="shared" si="1311"/>
        <v>151</v>
      </c>
      <c r="V8682" s="47">
        <f t="shared" si="1312"/>
        <v>39.130000000000003</v>
      </c>
      <c r="W8682" s="11"/>
    </row>
    <row r="8683" spans="1:23" x14ac:dyDescent="0.45">
      <c r="A8683" t="s">
        <v>8688</v>
      </c>
      <c r="B8683">
        <v>36.72</v>
      </c>
      <c r="D8683" s="1" t="str">
        <f>VartojimasGamyba!J8679</f>
        <v>2024-08-27-13</v>
      </c>
      <c r="E8683" s="7">
        <f>VartojimasGamyba!G8679</f>
        <v>0</v>
      </c>
      <c r="F8683" s="11"/>
      <c r="G8683" s="12">
        <f t="shared" si="1313"/>
        <v>4.2351111111111113</v>
      </c>
      <c r="H8683" s="12">
        <v>2.7010000000000005</v>
      </c>
      <c r="I8683" s="12">
        <v>0</v>
      </c>
      <c r="J8683" s="12">
        <v>0</v>
      </c>
      <c r="K8683" s="12"/>
      <c r="L8683" s="12">
        <f>VartojimasGamyba!H8679</f>
        <v>2.7010000000000001</v>
      </c>
      <c r="M8683" s="19">
        <f t="shared" si="1306"/>
        <v>0</v>
      </c>
      <c r="N8683" s="7">
        <f t="shared" si="1307"/>
        <v>0</v>
      </c>
      <c r="O8683" s="7">
        <f t="shared" si="1308"/>
        <v>0</v>
      </c>
      <c r="R8683" s="7"/>
      <c r="S8683" s="47">
        <f t="shared" si="1309"/>
        <v>2.7010000000000001</v>
      </c>
      <c r="T8683" s="47">
        <f t="shared" si="1310"/>
        <v>2.7010000000000001</v>
      </c>
      <c r="U8683" s="47">
        <f t="shared" si="1311"/>
        <v>137.01</v>
      </c>
      <c r="V8683" s="47">
        <f t="shared" si="1312"/>
        <v>25.14</v>
      </c>
      <c r="W8683" s="11"/>
    </row>
    <row r="8684" spans="1:23" x14ac:dyDescent="0.45">
      <c r="A8684" t="s">
        <v>8689</v>
      </c>
      <c r="B8684">
        <v>35.15</v>
      </c>
      <c r="D8684" s="1" t="str">
        <f>VartojimasGamyba!J8680</f>
        <v>2024-08-27-14</v>
      </c>
      <c r="E8684" s="7">
        <f>VartojimasGamyba!G8680</f>
        <v>0</v>
      </c>
      <c r="F8684" s="11"/>
      <c r="G8684" s="12">
        <f t="shared" si="1313"/>
        <v>6.1431111111111107</v>
      </c>
      <c r="H8684" s="12">
        <v>1.9079999999999999</v>
      </c>
      <c r="I8684" s="12">
        <v>0</v>
      </c>
      <c r="J8684" s="12">
        <v>0</v>
      </c>
      <c r="K8684" s="12"/>
      <c r="L8684" s="12">
        <f>VartojimasGamyba!H8680</f>
        <v>1.9079999999999999</v>
      </c>
      <c r="M8684" s="19">
        <f t="shared" si="1306"/>
        <v>0</v>
      </c>
      <c r="N8684" s="7">
        <f t="shared" si="1307"/>
        <v>0</v>
      </c>
      <c r="O8684" s="7">
        <f t="shared" si="1308"/>
        <v>0</v>
      </c>
      <c r="R8684" s="7"/>
      <c r="S8684" s="47">
        <f t="shared" si="1309"/>
        <v>1.9079999999999999</v>
      </c>
      <c r="T8684" s="47">
        <f t="shared" si="1310"/>
        <v>1.9079999999999999</v>
      </c>
      <c r="U8684" s="47">
        <f t="shared" si="1311"/>
        <v>135.44</v>
      </c>
      <c r="V8684" s="47">
        <f t="shared" si="1312"/>
        <v>23.57</v>
      </c>
      <c r="W8684" s="11"/>
    </row>
    <row r="8685" spans="1:23" x14ac:dyDescent="0.45">
      <c r="A8685" t="s">
        <v>8690</v>
      </c>
      <c r="B8685">
        <v>49.07</v>
      </c>
      <c r="D8685" s="1" t="str">
        <f>VartojimasGamyba!J8681</f>
        <v>2024-08-27-15</v>
      </c>
      <c r="E8685" s="7">
        <f>VartojimasGamyba!G8681</f>
        <v>0</v>
      </c>
      <c r="F8685" s="11"/>
      <c r="G8685" s="12">
        <f t="shared" si="1313"/>
        <v>7.0511111111111111</v>
      </c>
      <c r="H8685" s="12">
        <v>0.90800000000000003</v>
      </c>
      <c r="I8685" s="12">
        <v>0</v>
      </c>
      <c r="J8685" s="12">
        <v>0</v>
      </c>
      <c r="K8685" s="12"/>
      <c r="L8685" s="12">
        <f>VartojimasGamyba!H8681</f>
        <v>0.90800000000000003</v>
      </c>
      <c r="M8685" s="19">
        <f t="shared" si="1306"/>
        <v>0</v>
      </c>
      <c r="N8685" s="7">
        <f t="shared" si="1307"/>
        <v>0</v>
      </c>
      <c r="O8685" s="7">
        <f t="shared" si="1308"/>
        <v>0</v>
      </c>
      <c r="R8685" s="7"/>
      <c r="S8685" s="47">
        <f t="shared" si="1309"/>
        <v>0.90800000000000003</v>
      </c>
      <c r="T8685" s="47">
        <f t="shared" si="1310"/>
        <v>0.90800000000000003</v>
      </c>
      <c r="U8685" s="47">
        <f t="shared" si="1311"/>
        <v>149.36000000000001</v>
      </c>
      <c r="V8685" s="47">
        <f t="shared" si="1312"/>
        <v>37.49</v>
      </c>
      <c r="W8685" s="11"/>
    </row>
    <row r="8686" spans="1:23" x14ac:dyDescent="0.45">
      <c r="A8686" t="s">
        <v>8691</v>
      </c>
      <c r="B8686">
        <v>5</v>
      </c>
      <c r="D8686" s="1" t="str">
        <f>VartojimasGamyba!J8682</f>
        <v>2024-08-27-16</v>
      </c>
      <c r="E8686" s="7">
        <f>VartojimasGamyba!G8682</f>
        <v>0.13600000000000001</v>
      </c>
      <c r="F8686" s="11"/>
      <c r="G8686" s="12">
        <f t="shared" si="1313"/>
        <v>7.0444444444444443</v>
      </c>
      <c r="H8686" s="12">
        <v>0</v>
      </c>
      <c r="I8686" s="12">
        <v>6.6666666666666714E-3</v>
      </c>
      <c r="J8686" s="12">
        <v>0</v>
      </c>
      <c r="K8686" s="12"/>
      <c r="L8686" s="12">
        <f>VartojimasGamyba!H8682</f>
        <v>0.13</v>
      </c>
      <c r="M8686" s="19">
        <f t="shared" si="1306"/>
        <v>0</v>
      </c>
      <c r="N8686" s="7">
        <f t="shared" si="1307"/>
        <v>0</v>
      </c>
      <c r="O8686" s="7">
        <f t="shared" si="1308"/>
        <v>0</v>
      </c>
      <c r="R8686" s="7"/>
      <c r="S8686" s="47">
        <f t="shared" si="1309"/>
        <v>0</v>
      </c>
      <c r="T8686" s="47">
        <f t="shared" si="1310"/>
        <v>0</v>
      </c>
      <c r="U8686" s="47">
        <f t="shared" si="1311"/>
        <v>105.29</v>
      </c>
      <c r="V8686" s="47">
        <f t="shared" si="1312"/>
        <v>-6.58</v>
      </c>
      <c r="W8686" s="11"/>
    </row>
    <row r="8687" spans="1:23" x14ac:dyDescent="0.45">
      <c r="A8687" t="s">
        <v>8692</v>
      </c>
      <c r="B8687">
        <v>89.67</v>
      </c>
      <c r="D8687" s="1" t="str">
        <f>VartojimasGamyba!J8683</f>
        <v>2024-08-27-17</v>
      </c>
      <c r="E8687" s="7">
        <f>VartojimasGamyba!G8683</f>
        <v>0.33400000000000002</v>
      </c>
      <c r="F8687" s="11"/>
      <c r="G8687" s="12">
        <f t="shared" si="1313"/>
        <v>6.6733333333333329</v>
      </c>
      <c r="H8687" s="12">
        <v>0</v>
      </c>
      <c r="I8687" s="12">
        <v>0.37111111111111117</v>
      </c>
      <c r="J8687" s="12">
        <v>0</v>
      </c>
      <c r="K8687" s="12"/>
      <c r="L8687" s="12">
        <f>VartojimasGamyba!H8683</f>
        <v>0</v>
      </c>
      <c r="M8687" s="19">
        <f t="shared" si="1306"/>
        <v>-5.5511151231257827E-17</v>
      </c>
      <c r="N8687" s="7">
        <f t="shared" si="1307"/>
        <v>-1.0544898287889737E-14</v>
      </c>
      <c r="O8687" s="7">
        <f t="shared" si="1308"/>
        <v>-1.0544898287889737E-14</v>
      </c>
      <c r="R8687" s="7"/>
      <c r="S8687" s="47">
        <f t="shared" si="1309"/>
        <v>-5.5511151231257827E-17</v>
      </c>
      <c r="T8687" s="47">
        <f t="shared" si="1310"/>
        <v>0</v>
      </c>
      <c r="U8687" s="47">
        <f t="shared" si="1311"/>
        <v>189.96</v>
      </c>
      <c r="V8687" s="47">
        <f t="shared" si="1312"/>
        <v>78.09</v>
      </c>
      <c r="W8687" s="11"/>
    </row>
    <row r="8688" spans="1:23" x14ac:dyDescent="0.45">
      <c r="A8688" t="s">
        <v>8693</v>
      </c>
      <c r="B8688">
        <v>127.44</v>
      </c>
      <c r="D8688" s="1" t="str">
        <f>VartojimasGamyba!J8684</f>
        <v>2024-08-27-18</v>
      </c>
      <c r="E8688" s="7">
        <f>VartojimasGamyba!G8684</f>
        <v>0.309</v>
      </c>
      <c r="F8688" s="11"/>
      <c r="G8688" s="12">
        <f t="shared" si="1313"/>
        <v>6.3299999999999992</v>
      </c>
      <c r="H8688" s="12">
        <v>0</v>
      </c>
      <c r="I8688" s="12">
        <v>0.34333333333333332</v>
      </c>
      <c r="J8688" s="12">
        <v>0</v>
      </c>
      <c r="K8688" s="12"/>
      <c r="L8688" s="12">
        <f>VartojimasGamyba!H8684</f>
        <v>0</v>
      </c>
      <c r="M8688" s="19">
        <f t="shared" si="1306"/>
        <v>0</v>
      </c>
      <c r="N8688" s="7">
        <f t="shared" si="1307"/>
        <v>0</v>
      </c>
      <c r="O8688" s="7">
        <f t="shared" si="1308"/>
        <v>0</v>
      </c>
      <c r="R8688" s="7"/>
      <c r="S8688" s="47">
        <f t="shared" si="1309"/>
        <v>0</v>
      </c>
      <c r="T8688" s="47">
        <f t="shared" si="1310"/>
        <v>0</v>
      </c>
      <c r="U8688" s="47">
        <f t="shared" si="1311"/>
        <v>227.73000000000002</v>
      </c>
      <c r="V8688" s="47">
        <f t="shared" si="1312"/>
        <v>115.86</v>
      </c>
      <c r="W8688" s="11"/>
    </row>
    <row r="8689" spans="1:23" x14ac:dyDescent="0.45">
      <c r="A8689" t="s">
        <v>8694</v>
      </c>
      <c r="B8689">
        <v>168.82</v>
      </c>
      <c r="D8689" s="1" t="str">
        <f>VartojimasGamyba!J8685</f>
        <v>2024-08-27-19</v>
      </c>
      <c r="E8689" s="7">
        <f>VartojimasGamyba!G8685</f>
        <v>0.29799999999999999</v>
      </c>
      <c r="F8689" s="11"/>
      <c r="G8689" s="12">
        <f t="shared" si="1313"/>
        <v>5.9988888888888878</v>
      </c>
      <c r="H8689" s="12">
        <v>0</v>
      </c>
      <c r="I8689" s="12">
        <v>0.33111111111111108</v>
      </c>
      <c r="J8689" s="12">
        <v>0</v>
      </c>
      <c r="K8689" s="12"/>
      <c r="L8689" s="12">
        <f>VartojimasGamyba!H8685</f>
        <v>0</v>
      </c>
      <c r="M8689" s="19">
        <f t="shared" si="1306"/>
        <v>0</v>
      </c>
      <c r="N8689" s="7">
        <f t="shared" si="1307"/>
        <v>0</v>
      </c>
      <c r="O8689" s="7">
        <f t="shared" si="1308"/>
        <v>0</v>
      </c>
      <c r="R8689" s="7"/>
      <c r="S8689" s="47">
        <f t="shared" si="1309"/>
        <v>0</v>
      </c>
      <c r="T8689" s="47">
        <f t="shared" si="1310"/>
        <v>0</v>
      </c>
      <c r="U8689" s="47">
        <f t="shared" si="1311"/>
        <v>269.11</v>
      </c>
      <c r="V8689" s="47">
        <f t="shared" si="1312"/>
        <v>157.23999999999998</v>
      </c>
      <c r="W8689" s="11"/>
    </row>
    <row r="8690" spans="1:23" x14ac:dyDescent="0.45">
      <c r="A8690" t="s">
        <v>8695</v>
      </c>
      <c r="B8690">
        <v>288.89999999999998</v>
      </c>
      <c r="D8690" s="1" t="str">
        <f>VartojimasGamyba!J8686</f>
        <v>2024-08-27-20</v>
      </c>
      <c r="E8690" s="7">
        <f>VartojimasGamyba!G8686</f>
        <v>0.27200000000000002</v>
      </c>
      <c r="F8690" s="11"/>
      <c r="G8690" s="12">
        <f t="shared" si="1313"/>
        <v>5.6966666666666654</v>
      </c>
      <c r="H8690" s="12">
        <v>0</v>
      </c>
      <c r="I8690" s="12">
        <v>0.30222222222222228</v>
      </c>
      <c r="J8690" s="12">
        <v>0</v>
      </c>
      <c r="K8690" s="12"/>
      <c r="L8690" s="12">
        <f>VartojimasGamyba!H8686</f>
        <v>0</v>
      </c>
      <c r="M8690" s="19">
        <f t="shared" si="1306"/>
        <v>-5.5511151231257827E-17</v>
      </c>
      <c r="N8690" s="7">
        <f t="shared" si="1307"/>
        <v>-2.1604384947693234E-14</v>
      </c>
      <c r="O8690" s="7">
        <f t="shared" si="1308"/>
        <v>-2.1604384947693234E-14</v>
      </c>
      <c r="P8690" s="7" t="s">
        <v>8873</v>
      </c>
      <c r="R8690" s="7"/>
      <c r="S8690" s="47">
        <f t="shared" si="1309"/>
        <v>-5.5511151231257827E-17</v>
      </c>
      <c r="T8690" s="47">
        <f t="shared" si="1310"/>
        <v>0</v>
      </c>
      <c r="U8690" s="47">
        <f t="shared" si="1311"/>
        <v>389.19</v>
      </c>
      <c r="V8690" s="47">
        <f t="shared" si="1312"/>
        <v>277.32</v>
      </c>
      <c r="W8690" s="11"/>
    </row>
    <row r="8691" spans="1:23" x14ac:dyDescent="0.45">
      <c r="A8691" t="s">
        <v>8696</v>
      </c>
      <c r="B8691">
        <v>277.19</v>
      </c>
      <c r="D8691" s="1" t="str">
        <f>VartojimasGamyba!J8687</f>
        <v>2024-08-27-21</v>
      </c>
      <c r="E8691" s="7">
        <f>VartojimasGamyba!G8687</f>
        <v>0.214</v>
      </c>
      <c r="F8691" s="11"/>
      <c r="G8691" s="12">
        <f t="shared" si="1313"/>
        <v>5.4588888888888878</v>
      </c>
      <c r="H8691" s="12">
        <v>0</v>
      </c>
      <c r="I8691" s="12">
        <v>0.23777777777777778</v>
      </c>
      <c r="J8691" s="12">
        <v>0</v>
      </c>
      <c r="K8691" s="12"/>
      <c r="L8691" s="12">
        <f>VartojimasGamyba!H8687</f>
        <v>0</v>
      </c>
      <c r="M8691" s="19">
        <f t="shared" si="1306"/>
        <v>0</v>
      </c>
      <c r="N8691" s="7">
        <f t="shared" si="1307"/>
        <v>0</v>
      </c>
      <c r="O8691" s="7">
        <f t="shared" si="1308"/>
        <v>0</v>
      </c>
      <c r="P8691" s="7">
        <f>SUM(N8670:N8693)</f>
        <v>-1128.2140322222219</v>
      </c>
      <c r="R8691" s="7"/>
      <c r="S8691" s="47">
        <f t="shared" si="1309"/>
        <v>0</v>
      </c>
      <c r="T8691" s="47">
        <f t="shared" si="1310"/>
        <v>0</v>
      </c>
      <c r="U8691" s="47">
        <f t="shared" si="1311"/>
        <v>377.48</v>
      </c>
      <c r="V8691" s="47">
        <f t="shared" si="1312"/>
        <v>265.61</v>
      </c>
      <c r="W8691" s="11"/>
    </row>
    <row r="8692" spans="1:23" x14ac:dyDescent="0.45">
      <c r="A8692" t="s">
        <v>8697</v>
      </c>
      <c r="B8692">
        <v>134.66</v>
      </c>
      <c r="D8692" s="1" t="str">
        <f>VartojimasGamyba!J8688</f>
        <v>2024-08-27-22</v>
      </c>
      <c r="E8692" s="7">
        <f>VartojimasGamyba!G8688</f>
        <v>0.214</v>
      </c>
      <c r="F8692" s="11"/>
      <c r="G8692" s="12">
        <f t="shared" si="1313"/>
        <v>5.2211111111111101</v>
      </c>
      <c r="H8692" s="12">
        <v>0</v>
      </c>
      <c r="I8692" s="12">
        <v>0.23777777777777778</v>
      </c>
      <c r="J8692" s="12">
        <v>0</v>
      </c>
      <c r="K8692" s="12"/>
      <c r="L8692" s="12">
        <f>VartojimasGamyba!H8688</f>
        <v>0</v>
      </c>
      <c r="M8692" s="19">
        <f t="shared" si="1306"/>
        <v>0</v>
      </c>
      <c r="N8692" s="7">
        <f t="shared" si="1307"/>
        <v>0</v>
      </c>
      <c r="O8692" s="7">
        <f t="shared" si="1308"/>
        <v>0</v>
      </c>
      <c r="P8692" s="7" t="s">
        <v>8872</v>
      </c>
      <c r="R8692" s="7"/>
      <c r="S8692" s="47">
        <f t="shared" si="1309"/>
        <v>0</v>
      </c>
      <c r="T8692" s="47">
        <f t="shared" si="1310"/>
        <v>0</v>
      </c>
      <c r="U8692" s="47">
        <f t="shared" si="1311"/>
        <v>234.95</v>
      </c>
      <c r="V8692" s="47">
        <f t="shared" si="1312"/>
        <v>123.08</v>
      </c>
      <c r="W8692" s="11"/>
    </row>
    <row r="8693" spans="1:23" x14ac:dyDescent="0.45">
      <c r="A8693" t="s">
        <v>8698</v>
      </c>
      <c r="B8693">
        <v>100.91</v>
      </c>
      <c r="D8693" s="1" t="str">
        <f>VartojimasGamyba!J8689</f>
        <v>2024-08-27-23</v>
      </c>
      <c r="E8693" s="7">
        <f>VartojimasGamyba!G8689</f>
        <v>0.19900000000000001</v>
      </c>
      <c r="F8693" s="11"/>
      <c r="G8693" s="12">
        <f t="shared" si="1313"/>
        <v>4.9999999999999991</v>
      </c>
      <c r="H8693" s="12">
        <v>0</v>
      </c>
      <c r="I8693" s="12">
        <v>0.22111111111111112</v>
      </c>
      <c r="J8693" s="12">
        <v>0</v>
      </c>
      <c r="K8693" s="12"/>
      <c r="L8693" s="12">
        <f>VartojimasGamyba!H8689</f>
        <v>0</v>
      </c>
      <c r="M8693" s="19">
        <f t="shared" si="1306"/>
        <v>0</v>
      </c>
      <c r="N8693" s="7">
        <f t="shared" si="1307"/>
        <v>0</v>
      </c>
      <c r="O8693" s="7">
        <f t="shared" si="1308"/>
        <v>0</v>
      </c>
      <c r="P8693" s="7">
        <f>SUM(O8670:O8693)</f>
        <v>388.01046000000036</v>
      </c>
      <c r="Q8693" s="7">
        <f>SUMPRODUCT(B8670:B8693,E8670:E8693)+SUM(E8670:E8693)*$Z$21-SUMPRODUCT(B8670:B8693,L8670:L8693)+SUM(L8670:L8693)*ABS($Z$20)</f>
        <v>377.39444999999938</v>
      </c>
      <c r="R8693" s="7"/>
      <c r="S8693" s="47">
        <f t="shared" si="1309"/>
        <v>0</v>
      </c>
      <c r="T8693" s="47">
        <f t="shared" si="1310"/>
        <v>0</v>
      </c>
      <c r="U8693" s="47">
        <f t="shared" si="1311"/>
        <v>201.2</v>
      </c>
      <c r="V8693" s="47">
        <f t="shared" si="1312"/>
        <v>89.33</v>
      </c>
      <c r="W8693" s="11">
        <f>IF(P8693&lt;&gt;Q8693,1,0)</f>
        <v>1</v>
      </c>
    </row>
    <row r="8694" spans="1:23" x14ac:dyDescent="0.45">
      <c r="A8694" t="s">
        <v>8699</v>
      </c>
      <c r="B8694">
        <v>90.83</v>
      </c>
      <c r="D8694" s="9" t="str">
        <f>VartojimasGamyba!J8690</f>
        <v>2024-08-28-00</v>
      </c>
      <c r="E8694" s="8">
        <f>VartojimasGamyba!G8690</f>
        <v>9.4E-2</v>
      </c>
      <c r="F8694" s="11"/>
      <c r="G8694" s="7">
        <f>G8693+H8694-I8694</f>
        <v>4.8955555555555543</v>
      </c>
      <c r="H8694" s="7">
        <v>0</v>
      </c>
      <c r="I8694" s="7">
        <v>0.10444444444444445</v>
      </c>
      <c r="J8694" s="7">
        <v>0</v>
      </c>
      <c r="L8694" s="7">
        <f>VartojimasGamyba!H8690</f>
        <v>0</v>
      </c>
      <c r="M8694" s="15">
        <f t="shared" si="1306"/>
        <v>-1.3877787807814457E-17</v>
      </c>
      <c r="N8694" s="7">
        <f t="shared" si="1307"/>
        <v>-2.652322805829499E-15</v>
      </c>
      <c r="O8694" s="7">
        <f t="shared" si="1308"/>
        <v>-2.652322805829499E-15</v>
      </c>
      <c r="R8694" s="20" t="s">
        <v>8783</v>
      </c>
      <c r="S8694" s="47">
        <f t="shared" si="1309"/>
        <v>-1.3877787807814457E-17</v>
      </c>
      <c r="T8694" s="47">
        <f t="shared" si="1310"/>
        <v>0</v>
      </c>
      <c r="U8694" s="47">
        <f t="shared" si="1311"/>
        <v>191.12</v>
      </c>
      <c r="V8694" s="47">
        <f t="shared" si="1312"/>
        <v>79.25</v>
      </c>
      <c r="W8694" s="11"/>
    </row>
    <row r="8695" spans="1:23" x14ac:dyDescent="0.45">
      <c r="A8695" t="s">
        <v>8700</v>
      </c>
      <c r="B8695">
        <v>84.45</v>
      </c>
      <c r="D8695" s="9" t="str">
        <f>VartojimasGamyba!J8691</f>
        <v>2024-08-28-01</v>
      </c>
      <c r="E8695" s="8">
        <f>VartojimasGamyba!G8691</f>
        <v>0.16400000000000001</v>
      </c>
      <c r="F8695" s="11"/>
      <c r="G8695" s="7">
        <f t="shared" ref="G8695:G8717" si="1314">G8694+H8695-I8695</f>
        <v>4.713333333333332</v>
      </c>
      <c r="H8695" s="7">
        <v>0</v>
      </c>
      <c r="I8695" s="7">
        <v>0.18222222222222223</v>
      </c>
      <c r="J8695" s="7">
        <v>0</v>
      </c>
      <c r="L8695" s="7">
        <f>VartojimasGamyba!H8691</f>
        <v>0</v>
      </c>
      <c r="M8695" s="15">
        <f t="shared" si="1306"/>
        <v>0</v>
      </c>
      <c r="N8695" s="7">
        <f t="shared" si="1307"/>
        <v>0</v>
      </c>
      <c r="O8695" s="7">
        <f t="shared" si="1308"/>
        <v>0</v>
      </c>
      <c r="R8695" s="7"/>
      <c r="S8695" s="47">
        <f t="shared" si="1309"/>
        <v>0</v>
      </c>
      <c r="T8695" s="47">
        <f t="shared" si="1310"/>
        <v>0</v>
      </c>
      <c r="U8695" s="47">
        <f t="shared" si="1311"/>
        <v>184.74</v>
      </c>
      <c r="V8695" s="47">
        <f t="shared" si="1312"/>
        <v>72.87</v>
      </c>
      <c r="W8695" s="11"/>
    </row>
    <row r="8696" spans="1:23" x14ac:dyDescent="0.45">
      <c r="A8696" t="s">
        <v>8701</v>
      </c>
      <c r="B8696">
        <v>87.49</v>
      </c>
      <c r="D8696" s="9" t="str">
        <f>VartojimasGamyba!J8692</f>
        <v>2024-08-28-02</v>
      </c>
      <c r="E8696" s="8">
        <f>VartojimasGamyba!G8692</f>
        <v>0.23799999999999999</v>
      </c>
      <c r="F8696" s="11"/>
      <c r="G8696" s="7">
        <f t="shared" si="1314"/>
        <v>4.448888888888888</v>
      </c>
      <c r="H8696" s="7">
        <v>0</v>
      </c>
      <c r="I8696" s="7">
        <v>0.26444444444444443</v>
      </c>
      <c r="J8696" s="7">
        <v>0</v>
      </c>
      <c r="L8696" s="7">
        <f>VartojimasGamyba!H8692</f>
        <v>0</v>
      </c>
      <c r="M8696" s="15">
        <f t="shared" si="1306"/>
        <v>0</v>
      </c>
      <c r="N8696" s="7">
        <f t="shared" si="1307"/>
        <v>0</v>
      </c>
      <c r="O8696" s="7">
        <f t="shared" si="1308"/>
        <v>0</v>
      </c>
      <c r="R8696" s="7"/>
      <c r="S8696" s="47">
        <f t="shared" si="1309"/>
        <v>0</v>
      </c>
      <c r="T8696" s="47">
        <f t="shared" si="1310"/>
        <v>0</v>
      </c>
      <c r="U8696" s="47">
        <f t="shared" si="1311"/>
        <v>187.78</v>
      </c>
      <c r="V8696" s="47">
        <f t="shared" si="1312"/>
        <v>75.91</v>
      </c>
      <c r="W8696" s="11"/>
    </row>
    <row r="8697" spans="1:23" x14ac:dyDescent="0.45">
      <c r="A8697" t="s">
        <v>8702</v>
      </c>
      <c r="B8697">
        <v>85.14</v>
      </c>
      <c r="D8697" s="9" t="str">
        <f>VartojimasGamyba!J8693</f>
        <v>2024-08-28-03</v>
      </c>
      <c r="E8697" s="8">
        <f>VartojimasGamyba!G8693</f>
        <v>0.17100000000000001</v>
      </c>
      <c r="F8697" s="11"/>
      <c r="G8697" s="7">
        <f t="shared" si="1314"/>
        <v>4.2599999999999989</v>
      </c>
      <c r="H8697" s="7">
        <v>0</v>
      </c>
      <c r="I8697" s="7">
        <v>0.18888888888888888</v>
      </c>
      <c r="J8697" s="7">
        <v>0</v>
      </c>
      <c r="L8697" s="7">
        <f>VartojimasGamyba!H8693</f>
        <v>1E-3</v>
      </c>
      <c r="M8697" s="15">
        <f t="shared" si="1306"/>
        <v>0</v>
      </c>
      <c r="N8697" s="7">
        <f t="shared" si="1307"/>
        <v>0</v>
      </c>
      <c r="O8697" s="7">
        <f t="shared" si="1308"/>
        <v>0</v>
      </c>
      <c r="R8697" s="7"/>
      <c r="S8697" s="47">
        <f t="shared" si="1309"/>
        <v>0</v>
      </c>
      <c r="T8697" s="47">
        <f t="shared" si="1310"/>
        <v>0</v>
      </c>
      <c r="U8697" s="47">
        <f t="shared" si="1311"/>
        <v>185.43</v>
      </c>
      <c r="V8697" s="47">
        <f t="shared" si="1312"/>
        <v>73.56</v>
      </c>
      <c r="W8697" s="11"/>
    </row>
    <row r="8698" spans="1:23" x14ac:dyDescent="0.45">
      <c r="A8698" t="s">
        <v>8703</v>
      </c>
      <c r="B8698">
        <v>90.83</v>
      </c>
      <c r="D8698" s="9" t="str">
        <f>VartojimasGamyba!J8694</f>
        <v>2024-08-28-04</v>
      </c>
      <c r="E8698" s="8">
        <f>VartojimasGamyba!G8694</f>
        <v>7.2999999999999995E-2</v>
      </c>
      <c r="F8698" s="11"/>
      <c r="G8698" s="7">
        <f t="shared" si="1314"/>
        <v>4.26</v>
      </c>
      <c r="H8698" s="7">
        <v>8.8817841970012523E-16</v>
      </c>
      <c r="I8698" s="7">
        <v>0</v>
      </c>
      <c r="J8698" s="7">
        <v>0.05</v>
      </c>
      <c r="L8698" s="7">
        <f>VartojimasGamyba!H8694</f>
        <v>0.123</v>
      </c>
      <c r="M8698" s="15">
        <f t="shared" si="1306"/>
        <v>8.8817841970012523E-16</v>
      </c>
      <c r="N8698" s="7">
        <f t="shared" si="1307"/>
        <v>-3.9624999999998307</v>
      </c>
      <c r="O8698" s="7">
        <f t="shared" si="1308"/>
        <v>1.6974865957308794E-13</v>
      </c>
      <c r="R8698" s="7"/>
      <c r="S8698" s="47">
        <f t="shared" si="1309"/>
        <v>5.0000000000000891E-2</v>
      </c>
      <c r="T8698" s="47">
        <f t="shared" si="1310"/>
        <v>0.05</v>
      </c>
      <c r="U8698" s="47">
        <f t="shared" si="1311"/>
        <v>191.12</v>
      </c>
      <c r="V8698" s="47">
        <f t="shared" si="1312"/>
        <v>79.25</v>
      </c>
      <c r="W8698" s="11"/>
    </row>
    <row r="8699" spans="1:23" x14ac:dyDescent="0.45">
      <c r="A8699" t="s">
        <v>8704</v>
      </c>
      <c r="B8699">
        <v>92.65</v>
      </c>
      <c r="D8699" s="9" t="str">
        <f>VartojimasGamyba!J8695</f>
        <v>2024-08-28-05</v>
      </c>
      <c r="E8699" s="8">
        <f>VartojimasGamyba!G8695</f>
        <v>0</v>
      </c>
      <c r="F8699" s="11"/>
      <c r="G8699" s="7">
        <f t="shared" si="1314"/>
        <v>4.26</v>
      </c>
      <c r="H8699" s="7">
        <v>0</v>
      </c>
      <c r="I8699" s="7">
        <v>0</v>
      </c>
      <c r="J8699" s="7">
        <v>0.71599999999999997</v>
      </c>
      <c r="L8699" s="7">
        <f>VartojimasGamyba!H8695</f>
        <v>0.71599999999999997</v>
      </c>
      <c r="M8699" s="15">
        <f t="shared" si="1306"/>
        <v>0</v>
      </c>
      <c r="N8699" s="7">
        <f t="shared" si="1307"/>
        <v>-58.046120000000002</v>
      </c>
      <c r="O8699" s="7">
        <f t="shared" si="1308"/>
        <v>0</v>
      </c>
      <c r="R8699" s="7"/>
      <c r="S8699" s="47">
        <f t="shared" si="1309"/>
        <v>0.71599999999999997</v>
      </c>
      <c r="T8699" s="47">
        <f t="shared" si="1310"/>
        <v>0.71599999999999997</v>
      </c>
      <c r="U8699" s="47">
        <f t="shared" si="1311"/>
        <v>192.94</v>
      </c>
      <c r="V8699" s="47">
        <f t="shared" si="1312"/>
        <v>81.070000000000007</v>
      </c>
      <c r="W8699" s="11"/>
    </row>
    <row r="8700" spans="1:23" x14ac:dyDescent="0.45">
      <c r="A8700" t="s">
        <v>8705</v>
      </c>
      <c r="B8700">
        <v>180.01</v>
      </c>
      <c r="D8700" s="9" t="str">
        <f>VartojimasGamyba!J8696</f>
        <v>2024-08-28-06</v>
      </c>
      <c r="E8700" s="8">
        <f>VartojimasGamyba!G8696</f>
        <v>0</v>
      </c>
      <c r="F8700" s="11"/>
      <c r="G8700" s="7">
        <f t="shared" si="1314"/>
        <v>4.26</v>
      </c>
      <c r="H8700" s="7">
        <v>0</v>
      </c>
      <c r="I8700" s="7">
        <v>0</v>
      </c>
      <c r="J8700" s="7">
        <v>1.7090000000000001</v>
      </c>
      <c r="L8700" s="7">
        <f>VartojimasGamyba!H8696</f>
        <v>1.7090000000000001</v>
      </c>
      <c r="M8700" s="15">
        <f t="shared" si="1306"/>
        <v>0</v>
      </c>
      <c r="N8700" s="7">
        <f t="shared" si="1307"/>
        <v>-287.84686999999997</v>
      </c>
      <c r="O8700" s="7">
        <f t="shared" si="1308"/>
        <v>0</v>
      </c>
      <c r="R8700" s="7"/>
      <c r="S8700" s="47">
        <f t="shared" si="1309"/>
        <v>1.7090000000000001</v>
      </c>
      <c r="T8700" s="47">
        <f t="shared" si="1310"/>
        <v>1.7090000000000001</v>
      </c>
      <c r="U8700" s="47">
        <f t="shared" si="1311"/>
        <v>280.3</v>
      </c>
      <c r="V8700" s="47">
        <f t="shared" si="1312"/>
        <v>168.42999999999998</v>
      </c>
      <c r="W8700" s="11"/>
    </row>
    <row r="8701" spans="1:23" x14ac:dyDescent="0.45">
      <c r="A8701" t="s">
        <v>8706</v>
      </c>
      <c r="B8701">
        <v>122.14</v>
      </c>
      <c r="D8701" s="9" t="str">
        <f>VartojimasGamyba!J8697</f>
        <v>2024-08-28-07</v>
      </c>
      <c r="E8701" s="8">
        <f>VartojimasGamyba!G8697</f>
        <v>0</v>
      </c>
      <c r="F8701" s="11"/>
      <c r="G8701" s="7">
        <f t="shared" si="1314"/>
        <v>4.26</v>
      </c>
      <c r="H8701" s="7">
        <v>0</v>
      </c>
      <c r="I8701" s="7">
        <v>0</v>
      </c>
      <c r="J8701" s="7">
        <v>2.5630000000000002</v>
      </c>
      <c r="L8701" s="7">
        <f>VartojimasGamyba!H8697</f>
        <v>2.5630000000000002</v>
      </c>
      <c r="M8701" s="15">
        <f t="shared" si="1306"/>
        <v>0</v>
      </c>
      <c r="N8701" s="7">
        <f t="shared" si="1307"/>
        <v>-283.36528000000004</v>
      </c>
      <c r="O8701" s="7">
        <f t="shared" si="1308"/>
        <v>0</v>
      </c>
      <c r="R8701" s="7"/>
      <c r="S8701" s="47">
        <f t="shared" si="1309"/>
        <v>2.5630000000000002</v>
      </c>
      <c r="T8701" s="47">
        <f t="shared" si="1310"/>
        <v>2.5630000000000002</v>
      </c>
      <c r="U8701" s="47">
        <f t="shared" si="1311"/>
        <v>222.43</v>
      </c>
      <c r="V8701" s="47">
        <f t="shared" si="1312"/>
        <v>110.56</v>
      </c>
      <c r="W8701" s="11"/>
    </row>
    <row r="8702" spans="1:23" x14ac:dyDescent="0.45">
      <c r="A8702" t="s">
        <v>8707</v>
      </c>
      <c r="B8702">
        <v>129.65</v>
      </c>
      <c r="D8702" s="9" t="str">
        <f>VartojimasGamyba!J8698</f>
        <v>2024-08-28-08</v>
      </c>
      <c r="E8702" s="8">
        <f>VartojimasGamyba!G8698</f>
        <v>0</v>
      </c>
      <c r="F8702" s="11"/>
      <c r="G8702" s="7">
        <f t="shared" si="1314"/>
        <v>4.26</v>
      </c>
      <c r="H8702" s="7">
        <v>0</v>
      </c>
      <c r="I8702" s="7">
        <v>0</v>
      </c>
      <c r="J8702" s="7">
        <v>3.306</v>
      </c>
      <c r="L8702" s="7">
        <f>VartojimasGamyba!H8698</f>
        <v>3.306</v>
      </c>
      <c r="M8702" s="15">
        <f t="shared" si="1306"/>
        <v>0</v>
      </c>
      <c r="N8702" s="7">
        <f t="shared" si="1307"/>
        <v>-390.33942000000002</v>
      </c>
      <c r="O8702" s="7">
        <f t="shared" si="1308"/>
        <v>0</v>
      </c>
      <c r="R8702" s="7"/>
      <c r="S8702" s="47">
        <f t="shared" si="1309"/>
        <v>3.306</v>
      </c>
      <c r="T8702" s="47">
        <f t="shared" si="1310"/>
        <v>3.306</v>
      </c>
      <c r="U8702" s="47">
        <f t="shared" si="1311"/>
        <v>229.94</v>
      </c>
      <c r="V8702" s="47">
        <f t="shared" si="1312"/>
        <v>118.07000000000001</v>
      </c>
      <c r="W8702" s="11"/>
    </row>
    <row r="8703" spans="1:23" x14ac:dyDescent="0.45">
      <c r="A8703" t="s">
        <v>8708</v>
      </c>
      <c r="B8703">
        <v>123.77</v>
      </c>
      <c r="D8703" s="9" t="str">
        <f>VartojimasGamyba!J8699</f>
        <v>2024-08-28-09</v>
      </c>
      <c r="E8703" s="8">
        <f>VartojimasGamyba!G8699</f>
        <v>0</v>
      </c>
      <c r="F8703" s="11"/>
      <c r="G8703" s="7">
        <f t="shared" si="1314"/>
        <v>4.26</v>
      </c>
      <c r="H8703" s="7">
        <v>2.2204460492503131E-16</v>
      </c>
      <c r="I8703" s="7">
        <v>0</v>
      </c>
      <c r="J8703" s="7">
        <v>3.722</v>
      </c>
      <c r="L8703" s="7">
        <f>VartojimasGamyba!H8699</f>
        <v>3.722</v>
      </c>
      <c r="M8703" s="15">
        <f t="shared" si="1306"/>
        <v>0</v>
      </c>
      <c r="N8703" s="7">
        <f t="shared" si="1307"/>
        <v>-417.57117999999997</v>
      </c>
      <c r="O8703" s="7">
        <f t="shared" si="1308"/>
        <v>0</v>
      </c>
      <c r="R8703" s="7"/>
      <c r="S8703" s="47">
        <f t="shared" si="1309"/>
        <v>3.722</v>
      </c>
      <c r="T8703" s="47">
        <f t="shared" si="1310"/>
        <v>3.722</v>
      </c>
      <c r="U8703" s="47">
        <f t="shared" si="1311"/>
        <v>224.06</v>
      </c>
      <c r="V8703" s="47">
        <f t="shared" si="1312"/>
        <v>112.19</v>
      </c>
      <c r="W8703" s="11"/>
    </row>
    <row r="8704" spans="1:23" x14ac:dyDescent="0.45">
      <c r="A8704" t="s">
        <v>8709</v>
      </c>
      <c r="B8704">
        <v>98.04</v>
      </c>
      <c r="D8704" s="9" t="str">
        <f>VartojimasGamyba!J8700</f>
        <v>2024-08-28-10</v>
      </c>
      <c r="E8704" s="8">
        <f>VartojimasGamyba!G8700</f>
        <v>0</v>
      </c>
      <c r="F8704" s="11"/>
      <c r="G8704" s="7">
        <f t="shared" si="1314"/>
        <v>4.26</v>
      </c>
      <c r="H8704" s="7">
        <v>0</v>
      </c>
      <c r="I8704" s="7">
        <v>0</v>
      </c>
      <c r="J8704" s="7">
        <v>3.97</v>
      </c>
      <c r="L8704" s="7">
        <f>VartojimasGamyba!H8700</f>
        <v>3.97</v>
      </c>
      <c r="M8704" s="15">
        <f t="shared" si="1306"/>
        <v>0</v>
      </c>
      <c r="N8704" s="7">
        <f t="shared" si="1307"/>
        <v>-343.24620000000004</v>
      </c>
      <c r="O8704" s="7">
        <f t="shared" si="1308"/>
        <v>0</v>
      </c>
      <c r="R8704" s="7"/>
      <c r="S8704" s="47">
        <f t="shared" si="1309"/>
        <v>3.97</v>
      </c>
      <c r="T8704" s="47">
        <f t="shared" si="1310"/>
        <v>3.97</v>
      </c>
      <c r="U8704" s="47">
        <f t="shared" si="1311"/>
        <v>198.33</v>
      </c>
      <c r="V8704" s="47">
        <f t="shared" si="1312"/>
        <v>86.460000000000008</v>
      </c>
      <c r="W8704" s="11"/>
    </row>
    <row r="8705" spans="1:23" x14ac:dyDescent="0.45">
      <c r="A8705" t="s">
        <v>8710</v>
      </c>
      <c r="B8705">
        <v>51.61</v>
      </c>
      <c r="D8705" s="9" t="str">
        <f>VartojimasGamyba!J8701</f>
        <v>2024-08-28-11</v>
      </c>
      <c r="E8705" s="8">
        <f>VartojimasGamyba!G8701</f>
        <v>0</v>
      </c>
      <c r="F8705" s="11"/>
      <c r="G8705" s="7">
        <f t="shared" si="1314"/>
        <v>4.26</v>
      </c>
      <c r="H8705" s="7">
        <v>0</v>
      </c>
      <c r="I8705" s="7">
        <v>0</v>
      </c>
      <c r="J8705" s="7">
        <v>3.859</v>
      </c>
      <c r="L8705" s="7">
        <f>VartojimasGamyba!H8701</f>
        <v>3.859</v>
      </c>
      <c r="M8705" s="15">
        <f t="shared" si="1306"/>
        <v>0</v>
      </c>
      <c r="N8705" s="7">
        <f t="shared" si="1307"/>
        <v>-154.47577000000001</v>
      </c>
      <c r="O8705" s="7">
        <f t="shared" si="1308"/>
        <v>0</v>
      </c>
      <c r="R8705" s="7"/>
      <c r="S8705" s="47">
        <f t="shared" si="1309"/>
        <v>3.859</v>
      </c>
      <c r="T8705" s="47">
        <f t="shared" si="1310"/>
        <v>3.859</v>
      </c>
      <c r="U8705" s="47">
        <f t="shared" si="1311"/>
        <v>151.9</v>
      </c>
      <c r="V8705" s="47">
        <f t="shared" si="1312"/>
        <v>40.03</v>
      </c>
      <c r="W8705" s="11"/>
    </row>
    <row r="8706" spans="1:23" x14ac:dyDescent="0.45">
      <c r="A8706" t="s">
        <v>8711</v>
      </c>
      <c r="B8706">
        <v>23.25</v>
      </c>
      <c r="D8706" s="9" t="str">
        <f>VartojimasGamyba!J8702</f>
        <v>2024-08-28-12</v>
      </c>
      <c r="E8706" s="8">
        <f>VartojimasGamyba!G8702</f>
        <v>0</v>
      </c>
      <c r="F8706" s="11"/>
      <c r="G8706" s="7">
        <f t="shared" si="1314"/>
        <v>6.0203333333333333</v>
      </c>
      <c r="H8706" s="7">
        <v>1.7603333333333335</v>
      </c>
      <c r="I8706" s="7">
        <v>0</v>
      </c>
      <c r="J8706" s="7">
        <v>1.7146666666666666</v>
      </c>
      <c r="L8706" s="7">
        <f>VartojimasGamyba!H8702</f>
        <v>3.4750000000000001</v>
      </c>
      <c r="M8706" s="15">
        <f t="shared" si="1306"/>
        <v>0</v>
      </c>
      <c r="N8706" s="7">
        <f t="shared" si="1307"/>
        <v>-20.010159999999999</v>
      </c>
      <c r="O8706" s="7">
        <f t="shared" si="1308"/>
        <v>0</v>
      </c>
      <c r="R8706" s="7"/>
      <c r="S8706" s="47">
        <f t="shared" si="1309"/>
        <v>3.4750000000000001</v>
      </c>
      <c r="T8706" s="47">
        <f t="shared" si="1310"/>
        <v>3.4750000000000001</v>
      </c>
      <c r="U8706" s="47">
        <f t="shared" si="1311"/>
        <v>123.54</v>
      </c>
      <c r="V8706" s="47">
        <f t="shared" si="1312"/>
        <v>11.67</v>
      </c>
      <c r="W8706" s="11"/>
    </row>
    <row r="8707" spans="1:23" x14ac:dyDescent="0.45">
      <c r="A8707" t="s">
        <v>8712</v>
      </c>
      <c r="B8707">
        <v>63.53</v>
      </c>
      <c r="D8707" s="9" t="str">
        <f>VartojimasGamyba!J8703</f>
        <v>2024-08-28-13</v>
      </c>
      <c r="E8707" s="8">
        <f>VartojimasGamyba!G8703</f>
        <v>0.17199999999999999</v>
      </c>
      <c r="F8707" s="11"/>
      <c r="G8707" s="7">
        <f t="shared" si="1314"/>
        <v>6.0203333333333333</v>
      </c>
      <c r="H8707" s="7">
        <v>-4.4408920985006262E-16</v>
      </c>
      <c r="I8707" s="7">
        <v>0</v>
      </c>
      <c r="J8707" s="7">
        <v>2.4359999999999999</v>
      </c>
      <c r="L8707" s="7">
        <f>VartojimasGamyba!H8703</f>
        <v>2.6080000000000001</v>
      </c>
      <c r="M8707" s="15">
        <f t="shared" si="1306"/>
        <v>0</v>
      </c>
      <c r="N8707" s="7">
        <f t="shared" si="1307"/>
        <v>-126.5502</v>
      </c>
      <c r="O8707" s="7">
        <f t="shared" si="1308"/>
        <v>0</v>
      </c>
      <c r="R8707" s="7"/>
      <c r="S8707" s="47">
        <f t="shared" si="1309"/>
        <v>2.4359999999999999</v>
      </c>
      <c r="T8707" s="47">
        <f t="shared" si="1310"/>
        <v>2.4359999999999999</v>
      </c>
      <c r="U8707" s="47">
        <f t="shared" si="1311"/>
        <v>163.82</v>
      </c>
      <c r="V8707" s="47">
        <f t="shared" si="1312"/>
        <v>51.95</v>
      </c>
      <c r="W8707" s="11"/>
    </row>
    <row r="8708" spans="1:23" x14ac:dyDescent="0.45">
      <c r="A8708" t="s">
        <v>8713</v>
      </c>
      <c r="B8708">
        <v>117.95</v>
      </c>
      <c r="D8708" s="9" t="str">
        <f>VartojimasGamyba!J8704</f>
        <v>2024-08-28-14</v>
      </c>
      <c r="E8708" s="8">
        <f>VartojimasGamyba!G8704</f>
        <v>0.34699999999999998</v>
      </c>
      <c r="F8708" s="11"/>
      <c r="G8708" s="7">
        <f t="shared" si="1314"/>
        <v>6.0203333333333333</v>
      </c>
      <c r="H8708" s="7">
        <v>0</v>
      </c>
      <c r="I8708" s="7">
        <v>0</v>
      </c>
      <c r="J8708" s="7">
        <v>1.3140000000000001</v>
      </c>
      <c r="L8708" s="7">
        <f>VartojimasGamyba!H8704</f>
        <v>1.661</v>
      </c>
      <c r="M8708" s="15">
        <f t="shared" si="1306"/>
        <v>0</v>
      </c>
      <c r="N8708" s="7">
        <f t="shared" si="1307"/>
        <v>-139.77018000000001</v>
      </c>
      <c r="O8708" s="7">
        <f t="shared" si="1308"/>
        <v>0</v>
      </c>
      <c r="R8708" s="7"/>
      <c r="S8708" s="47">
        <f t="shared" si="1309"/>
        <v>1.3140000000000001</v>
      </c>
      <c r="T8708" s="47">
        <f t="shared" si="1310"/>
        <v>1.3140000000000001</v>
      </c>
      <c r="U8708" s="47">
        <f t="shared" si="1311"/>
        <v>218.24</v>
      </c>
      <c r="V8708" s="47">
        <f t="shared" si="1312"/>
        <v>106.37</v>
      </c>
      <c r="W8708" s="11"/>
    </row>
    <row r="8709" spans="1:23" x14ac:dyDescent="0.45">
      <c r="A8709" t="s">
        <v>8714</v>
      </c>
      <c r="B8709">
        <v>5.04</v>
      </c>
      <c r="D8709" s="9" t="str">
        <f>VartojimasGamyba!J8705</f>
        <v>2024-08-28-15</v>
      </c>
      <c r="E8709" s="8">
        <f>VartojimasGamyba!G8705</f>
        <v>0</v>
      </c>
      <c r="F8709" s="11"/>
      <c r="G8709" s="7">
        <f t="shared" si="1314"/>
        <v>7.043333333333333</v>
      </c>
      <c r="H8709" s="7">
        <v>1.0229999999999999</v>
      </c>
      <c r="I8709" s="7">
        <v>0</v>
      </c>
      <c r="J8709" s="7">
        <v>0</v>
      </c>
      <c r="L8709" s="7">
        <f>VartojimasGamyba!H8705</f>
        <v>1.0229999999999999</v>
      </c>
      <c r="M8709" s="15">
        <f t="shared" si="1306"/>
        <v>0</v>
      </c>
      <c r="N8709" s="7">
        <f t="shared" si="1307"/>
        <v>0</v>
      </c>
      <c r="O8709" s="7">
        <f t="shared" si="1308"/>
        <v>0</v>
      </c>
      <c r="R8709" s="7"/>
      <c r="S8709" s="47">
        <f t="shared" si="1309"/>
        <v>1.0229999999999999</v>
      </c>
      <c r="T8709" s="47">
        <f t="shared" si="1310"/>
        <v>1.0229999999999999</v>
      </c>
      <c r="U8709" s="47">
        <f t="shared" si="1311"/>
        <v>105.33000000000001</v>
      </c>
      <c r="V8709" s="47">
        <f t="shared" si="1312"/>
        <v>-6.54</v>
      </c>
      <c r="W8709" s="11"/>
    </row>
    <row r="8710" spans="1:23" x14ac:dyDescent="0.45">
      <c r="A8710" t="s">
        <v>8715</v>
      </c>
      <c r="B8710">
        <v>72.430000000000007</v>
      </c>
      <c r="D8710" s="9" t="str">
        <f>VartojimasGamyba!J8706</f>
        <v>2024-08-28-16</v>
      </c>
      <c r="E8710" s="8">
        <f>VartojimasGamyba!G8706</f>
        <v>0.10199999999999999</v>
      </c>
      <c r="F8710" s="11"/>
      <c r="G8710" s="7">
        <f t="shared" si="1314"/>
        <v>7.043333333333333</v>
      </c>
      <c r="H8710" s="7">
        <v>2.7755575615628914E-17</v>
      </c>
      <c r="I8710" s="7">
        <v>0</v>
      </c>
      <c r="J8710" s="7">
        <v>0.16000000000000003</v>
      </c>
      <c r="L8710" s="7">
        <f>VartojimasGamyba!H8706</f>
        <v>0.26200000000000001</v>
      </c>
      <c r="M8710" s="15">
        <f t="shared" si="1306"/>
        <v>0</v>
      </c>
      <c r="N8710" s="7">
        <f t="shared" si="1307"/>
        <v>-9.7360000000000024</v>
      </c>
      <c r="O8710" s="7">
        <f t="shared" si="1308"/>
        <v>0</v>
      </c>
      <c r="R8710" s="7"/>
      <c r="S8710" s="47">
        <f t="shared" si="1309"/>
        <v>0.16000000000000003</v>
      </c>
      <c r="T8710" s="47">
        <f t="shared" si="1310"/>
        <v>0.16000000000000003</v>
      </c>
      <c r="U8710" s="47">
        <f t="shared" si="1311"/>
        <v>172.72000000000003</v>
      </c>
      <c r="V8710" s="47">
        <f t="shared" si="1312"/>
        <v>60.850000000000009</v>
      </c>
      <c r="W8710" s="11"/>
    </row>
    <row r="8711" spans="1:23" x14ac:dyDescent="0.45">
      <c r="A8711" t="s">
        <v>8716</v>
      </c>
      <c r="B8711">
        <v>43.79</v>
      </c>
      <c r="D8711" s="9" t="str">
        <f>VartojimasGamyba!J8707</f>
        <v>2024-08-28-17</v>
      </c>
      <c r="E8711" s="8">
        <f>VartojimasGamyba!G8707</f>
        <v>0.33600000000000002</v>
      </c>
      <c r="F8711" s="11"/>
      <c r="G8711" s="7">
        <f t="shared" si="1314"/>
        <v>6.6777777777777771</v>
      </c>
      <c r="H8711" s="7">
        <v>0</v>
      </c>
      <c r="I8711" s="7">
        <v>0.36555555555555552</v>
      </c>
      <c r="J8711" s="7">
        <v>0</v>
      </c>
      <c r="L8711" s="7">
        <f>VartojimasGamyba!H8707</f>
        <v>7.0000000000000001E-3</v>
      </c>
      <c r="M8711" s="15">
        <f t="shared" ref="M8711:M8765" si="1315">E8711+H8711-I8711*$J$2+J8711-L8711</f>
        <v>6.1582683397176652E-17</v>
      </c>
      <c r="N8711" s="7">
        <f t="shared" ref="N8711:N8765" si="1316">M8711*U8711-J8711*V8711</f>
        <v>8.8728330238652123E-15</v>
      </c>
      <c r="O8711" s="7">
        <f t="shared" ref="O8711:O8765" si="1317">(M8711)*(B8711+$Z$21)</f>
        <v>8.8728330238652123E-15</v>
      </c>
      <c r="R8711" s="7"/>
      <c r="S8711" s="47">
        <f t="shared" ref="S8711:S8765" si="1318">M8711+IF((L8711-E8711)&gt;0,(L8711-E8711),0)</f>
        <v>6.1582683397176652E-17</v>
      </c>
      <c r="T8711" s="47">
        <f t="shared" ref="T8711:T8765" si="1319">IF(L8711-E8711&lt;0,0,L8711-E8711)</f>
        <v>0</v>
      </c>
      <c r="U8711" s="47">
        <f t="shared" ref="U8711:U8765" si="1320">B8711+$Z$21</f>
        <v>144.08000000000001</v>
      </c>
      <c r="V8711" s="47">
        <f t="shared" ref="V8711:V8765" si="1321">B8711+$Z$20</f>
        <v>32.21</v>
      </c>
      <c r="W8711" s="11"/>
    </row>
    <row r="8712" spans="1:23" x14ac:dyDescent="0.45">
      <c r="A8712" t="s">
        <v>8717</v>
      </c>
      <c r="B8712">
        <v>143.47999999999999</v>
      </c>
      <c r="D8712" s="9" t="str">
        <f>VartojimasGamyba!J8708</f>
        <v>2024-08-28-18</v>
      </c>
      <c r="E8712" s="8">
        <f>VartojimasGamyba!G8708</f>
        <v>0.371</v>
      </c>
      <c r="F8712" s="11"/>
      <c r="G8712" s="7">
        <f t="shared" si="1314"/>
        <v>6.2655555555555553</v>
      </c>
      <c r="H8712" s="7">
        <v>0</v>
      </c>
      <c r="I8712" s="7">
        <v>0.41222222222222221</v>
      </c>
      <c r="J8712" s="7">
        <v>0</v>
      </c>
      <c r="L8712" s="7">
        <f>VartojimasGamyba!H8708</f>
        <v>0</v>
      </c>
      <c r="M8712" s="15">
        <f t="shared" si="1315"/>
        <v>0</v>
      </c>
      <c r="N8712" s="7">
        <f t="shared" si="1316"/>
        <v>0</v>
      </c>
      <c r="O8712" s="7">
        <f t="shared" si="1317"/>
        <v>0</v>
      </c>
      <c r="R8712" s="7"/>
      <c r="S8712" s="47">
        <f t="shared" si="1318"/>
        <v>0</v>
      </c>
      <c r="T8712" s="47">
        <f t="shared" si="1319"/>
        <v>0</v>
      </c>
      <c r="U8712" s="47">
        <f t="shared" si="1320"/>
        <v>243.76999999999998</v>
      </c>
      <c r="V8712" s="47">
        <f t="shared" si="1321"/>
        <v>131.89999999999998</v>
      </c>
      <c r="W8712" s="11"/>
    </row>
    <row r="8713" spans="1:23" x14ac:dyDescent="0.45">
      <c r="A8713" t="s">
        <v>8718</v>
      </c>
      <c r="B8713">
        <v>231.15</v>
      </c>
      <c r="D8713" s="9" t="str">
        <f>VartojimasGamyba!J8709</f>
        <v>2024-08-28-19</v>
      </c>
      <c r="E8713" s="8">
        <f>VartojimasGamyba!G8709</f>
        <v>0.35</v>
      </c>
      <c r="F8713" s="11"/>
      <c r="G8713" s="7">
        <f t="shared" si="1314"/>
        <v>5.876666666666666</v>
      </c>
      <c r="H8713" s="7">
        <v>0</v>
      </c>
      <c r="I8713" s="7">
        <v>0.3888888888888889</v>
      </c>
      <c r="J8713" s="7">
        <v>0</v>
      </c>
      <c r="L8713" s="7">
        <f>VartojimasGamyba!H8709</f>
        <v>0</v>
      </c>
      <c r="M8713" s="15">
        <f t="shared" si="1315"/>
        <v>-5.5511151231257827E-17</v>
      </c>
      <c r="N8713" s="7">
        <f t="shared" si="1316"/>
        <v>-1.8398615964088094E-14</v>
      </c>
      <c r="O8713" s="7">
        <f t="shared" si="1317"/>
        <v>-1.8398615964088094E-14</v>
      </c>
      <c r="R8713" s="7"/>
      <c r="S8713" s="47">
        <f t="shared" si="1318"/>
        <v>-5.5511151231257827E-17</v>
      </c>
      <c r="T8713" s="47">
        <f t="shared" si="1319"/>
        <v>0</v>
      </c>
      <c r="U8713" s="47">
        <f t="shared" si="1320"/>
        <v>331.44</v>
      </c>
      <c r="V8713" s="47">
        <f t="shared" si="1321"/>
        <v>219.57</v>
      </c>
      <c r="W8713" s="11"/>
    </row>
    <row r="8714" spans="1:23" x14ac:dyDescent="0.45">
      <c r="A8714" t="s">
        <v>8719</v>
      </c>
      <c r="B8714">
        <v>361.73</v>
      </c>
      <c r="D8714" s="9" t="str">
        <f>VartojimasGamyba!J8710</f>
        <v>2024-08-28-20</v>
      </c>
      <c r="E8714" s="8">
        <f>VartojimasGamyba!G8710</f>
        <v>0.33600000000000002</v>
      </c>
      <c r="F8714" s="11"/>
      <c r="G8714" s="7">
        <f t="shared" si="1314"/>
        <v>5.503333333333333</v>
      </c>
      <c r="H8714" s="7">
        <v>0</v>
      </c>
      <c r="I8714" s="7">
        <v>0.37333333333333335</v>
      </c>
      <c r="J8714" s="7">
        <v>0</v>
      </c>
      <c r="L8714" s="7">
        <f>VartojimasGamyba!H8710</f>
        <v>0</v>
      </c>
      <c r="M8714" s="15">
        <f t="shared" si="1315"/>
        <v>0</v>
      </c>
      <c r="N8714" s="7">
        <f t="shared" si="1316"/>
        <v>0</v>
      </c>
      <c r="O8714" s="7">
        <f t="shared" si="1317"/>
        <v>0</v>
      </c>
      <c r="P8714" s="7" t="s">
        <v>8873</v>
      </c>
      <c r="R8714" s="7"/>
      <c r="S8714" s="47">
        <f t="shared" si="1318"/>
        <v>0</v>
      </c>
      <c r="T8714" s="47">
        <f t="shared" si="1319"/>
        <v>0</v>
      </c>
      <c r="U8714" s="47">
        <f t="shared" si="1320"/>
        <v>462.02000000000004</v>
      </c>
      <c r="V8714" s="47">
        <f t="shared" si="1321"/>
        <v>350.15000000000003</v>
      </c>
      <c r="W8714" s="11"/>
    </row>
    <row r="8715" spans="1:23" x14ac:dyDescent="0.45">
      <c r="A8715" t="s">
        <v>8720</v>
      </c>
      <c r="B8715">
        <v>250.08</v>
      </c>
      <c r="D8715" s="9" t="str">
        <f>VartojimasGamyba!J8711</f>
        <v>2024-08-28-21</v>
      </c>
      <c r="E8715" s="8">
        <f>VartojimasGamyba!G8711</f>
        <v>0.17399999999999999</v>
      </c>
      <c r="F8715" s="11"/>
      <c r="G8715" s="7">
        <f t="shared" si="1314"/>
        <v>5.31</v>
      </c>
      <c r="H8715" s="7">
        <v>0</v>
      </c>
      <c r="I8715" s="7">
        <v>0.1933333333333333</v>
      </c>
      <c r="J8715" s="7">
        <v>0</v>
      </c>
      <c r="L8715" s="7">
        <f>VartojimasGamyba!H8711</f>
        <v>0</v>
      </c>
      <c r="M8715" s="15">
        <f t="shared" si="1315"/>
        <v>0</v>
      </c>
      <c r="N8715" s="7">
        <f t="shared" si="1316"/>
        <v>0</v>
      </c>
      <c r="O8715" s="7">
        <f t="shared" si="1317"/>
        <v>0</v>
      </c>
      <c r="P8715" s="7">
        <f>SUM(N8694:N8717)</f>
        <v>-2234.9198799999999</v>
      </c>
      <c r="R8715" s="7"/>
      <c r="S8715" s="47">
        <f t="shared" si="1318"/>
        <v>0</v>
      </c>
      <c r="T8715" s="47">
        <f t="shared" si="1319"/>
        <v>0</v>
      </c>
      <c r="U8715" s="47">
        <f t="shared" si="1320"/>
        <v>350.37</v>
      </c>
      <c r="V8715" s="47">
        <f t="shared" si="1321"/>
        <v>238.5</v>
      </c>
      <c r="W8715" s="11"/>
    </row>
    <row r="8716" spans="1:23" x14ac:dyDescent="0.45">
      <c r="A8716" t="s">
        <v>8721</v>
      </c>
      <c r="B8716">
        <v>129.66</v>
      </c>
      <c r="D8716" s="9" t="str">
        <f>VartojimasGamyba!J8712</f>
        <v>2024-08-28-22</v>
      </c>
      <c r="E8716" s="8">
        <f>VartojimasGamyba!G8712</f>
        <v>0.112</v>
      </c>
      <c r="F8716" s="11"/>
      <c r="G8716" s="7">
        <f t="shared" si="1314"/>
        <v>5.1855555555555553</v>
      </c>
      <c r="H8716" s="7">
        <v>0</v>
      </c>
      <c r="I8716" s="7">
        <v>0.12444444444444445</v>
      </c>
      <c r="J8716" s="7">
        <v>0</v>
      </c>
      <c r="L8716" s="7">
        <f>VartojimasGamyba!H8712</f>
        <v>0</v>
      </c>
      <c r="M8716" s="15">
        <f t="shared" si="1315"/>
        <v>-1.3877787807814457E-17</v>
      </c>
      <c r="N8716" s="7">
        <f t="shared" si="1316"/>
        <v>-3.1911973064069342E-15</v>
      </c>
      <c r="O8716" s="7">
        <f t="shared" si="1317"/>
        <v>-3.1911973064069342E-15</v>
      </c>
      <c r="P8716" s="7" t="s">
        <v>8872</v>
      </c>
      <c r="R8716" s="7"/>
      <c r="S8716" s="47">
        <f t="shared" si="1318"/>
        <v>-1.3877787807814457E-17</v>
      </c>
      <c r="T8716" s="47">
        <f t="shared" si="1319"/>
        <v>0</v>
      </c>
      <c r="U8716" s="47">
        <f t="shared" si="1320"/>
        <v>229.95</v>
      </c>
      <c r="V8716" s="47">
        <f t="shared" si="1321"/>
        <v>118.08</v>
      </c>
      <c r="W8716" s="11"/>
    </row>
    <row r="8717" spans="1:23" x14ac:dyDescent="0.45">
      <c r="A8717" t="s">
        <v>8722</v>
      </c>
      <c r="B8717">
        <v>103.91</v>
      </c>
      <c r="D8717" s="9" t="str">
        <f>VartojimasGamyba!J8713</f>
        <v>2024-08-28-23</v>
      </c>
      <c r="E8717" s="8">
        <f>VartojimasGamyba!G8713</f>
        <v>0.16700000000000001</v>
      </c>
      <c r="F8717" s="11"/>
      <c r="G8717" s="7">
        <f t="shared" si="1314"/>
        <v>5</v>
      </c>
      <c r="H8717" s="7">
        <v>0</v>
      </c>
      <c r="I8717" s="7">
        <v>0.18555555555555558</v>
      </c>
      <c r="J8717" s="7">
        <v>0</v>
      </c>
      <c r="L8717" s="7">
        <f>VartojimasGamyba!H8713</f>
        <v>0</v>
      </c>
      <c r="M8717" s="15">
        <f t="shared" si="1315"/>
        <v>-2.7755575615628914E-17</v>
      </c>
      <c r="N8717" s="7">
        <f t="shared" si="1316"/>
        <v>-5.6676885407114238E-15</v>
      </c>
      <c r="O8717" s="7">
        <f t="shared" si="1317"/>
        <v>-5.6676885407114238E-15</v>
      </c>
      <c r="P8717" s="7">
        <f>SUM(O8694:O8717)</f>
        <v>1.4871166797991717E-13</v>
      </c>
      <c r="Q8717" s="7">
        <f>SUMPRODUCT(B8694:B8717,E8694:E8717)+SUM(E8694:E8717)*$Z$21-SUMPRODUCT(B8694:B8717,L8694:L8717)+SUM(L8694:L8717)*ABS($Z$20)</f>
        <v>-1515.8585399999997</v>
      </c>
      <c r="R8717" s="7"/>
      <c r="S8717" s="47">
        <f t="shared" si="1318"/>
        <v>-2.7755575615628914E-17</v>
      </c>
      <c r="T8717" s="47">
        <f t="shared" si="1319"/>
        <v>0</v>
      </c>
      <c r="U8717" s="47">
        <f t="shared" si="1320"/>
        <v>204.2</v>
      </c>
      <c r="V8717" s="47">
        <f t="shared" si="1321"/>
        <v>92.33</v>
      </c>
      <c r="W8717" s="11">
        <f>IF(P8717&lt;&gt;Q8717,1,0)</f>
        <v>1</v>
      </c>
    </row>
    <row r="8718" spans="1:23" x14ac:dyDescent="0.45">
      <c r="A8718" t="s">
        <v>8723</v>
      </c>
      <c r="B8718">
        <v>90.84</v>
      </c>
      <c r="D8718" s="1" t="str">
        <f>VartojimasGamyba!J8714</f>
        <v>2024-08-29-00</v>
      </c>
      <c r="E8718" s="7">
        <f>VartojimasGamyba!G8714</f>
        <v>0.27100000000000002</v>
      </c>
      <c r="F8718" s="11"/>
      <c r="G8718" s="12">
        <f>G8717+H8718-I8718</f>
        <v>4.6988888888888889</v>
      </c>
      <c r="H8718" s="12">
        <v>0</v>
      </c>
      <c r="I8718" s="12">
        <v>0.30111111111111116</v>
      </c>
      <c r="J8718" s="12">
        <v>0</v>
      </c>
      <c r="K8718" s="12"/>
      <c r="L8718" s="12">
        <f>VartojimasGamyba!H8714</f>
        <v>0</v>
      </c>
      <c r="M8718" s="19">
        <f t="shared" si="1315"/>
        <v>-5.5511151231257827E-17</v>
      </c>
      <c r="N8718" s="7">
        <f t="shared" si="1316"/>
        <v>-1.0609846334830308E-14</v>
      </c>
      <c r="O8718" s="7">
        <f t="shared" si="1317"/>
        <v>-1.0609846334830308E-14</v>
      </c>
      <c r="R8718" s="20" t="s">
        <v>8783</v>
      </c>
      <c r="S8718" s="47">
        <f t="shared" si="1318"/>
        <v>-5.5511151231257827E-17</v>
      </c>
      <c r="T8718" s="47">
        <f t="shared" si="1319"/>
        <v>0</v>
      </c>
      <c r="U8718" s="47">
        <f t="shared" si="1320"/>
        <v>191.13</v>
      </c>
      <c r="V8718" s="47">
        <f t="shared" si="1321"/>
        <v>79.260000000000005</v>
      </c>
      <c r="W8718" s="11"/>
    </row>
    <row r="8719" spans="1:23" x14ac:dyDescent="0.45">
      <c r="A8719" t="s">
        <v>8724</v>
      </c>
      <c r="B8719">
        <v>91.89</v>
      </c>
      <c r="D8719" s="1" t="str">
        <f>VartojimasGamyba!J8715</f>
        <v>2024-08-29-01</v>
      </c>
      <c r="E8719" s="7">
        <f>VartojimasGamyba!G8715</f>
        <v>1.5269999999999999</v>
      </c>
      <c r="F8719" s="11"/>
      <c r="G8719" s="12">
        <f t="shared" ref="G8719:G8741" si="1322">G8718+H8719-I8719</f>
        <v>3.0022222222222221</v>
      </c>
      <c r="H8719" s="12">
        <v>0</v>
      </c>
      <c r="I8719" s="12">
        <v>1.6966666666666668</v>
      </c>
      <c r="J8719" s="12">
        <v>0</v>
      </c>
      <c r="K8719" s="12"/>
      <c r="L8719" s="12">
        <f>VartojimasGamyba!H8715</f>
        <v>0</v>
      </c>
      <c r="M8719" s="19">
        <f t="shared" si="1315"/>
        <v>-2.2204460492503131E-16</v>
      </c>
      <c r="N8719" s="7">
        <f t="shared" si="1316"/>
        <v>-4.2672532174492518E-14</v>
      </c>
      <c r="O8719" s="7">
        <f t="shared" si="1317"/>
        <v>-4.2672532174492518E-14</v>
      </c>
      <c r="R8719" s="7"/>
      <c r="S8719" s="47">
        <f t="shared" si="1318"/>
        <v>-2.2204460492503131E-16</v>
      </c>
      <c r="T8719" s="47">
        <f t="shared" si="1319"/>
        <v>0</v>
      </c>
      <c r="U8719" s="47">
        <f t="shared" si="1320"/>
        <v>192.18</v>
      </c>
      <c r="V8719" s="47">
        <f t="shared" si="1321"/>
        <v>80.31</v>
      </c>
      <c r="W8719" s="11"/>
    </row>
    <row r="8720" spans="1:23" x14ac:dyDescent="0.45">
      <c r="A8720" t="s">
        <v>8725</v>
      </c>
      <c r="B8720">
        <v>94.76</v>
      </c>
      <c r="D8720" s="1" t="str">
        <f>VartojimasGamyba!J8716</f>
        <v>2024-08-29-02</v>
      </c>
      <c r="E8720" s="7">
        <f>VartojimasGamyba!G8716</f>
        <v>0.90200000000000002</v>
      </c>
      <c r="F8720" s="11"/>
      <c r="G8720" s="12">
        <f t="shared" si="1322"/>
        <v>1.9999999999999998</v>
      </c>
      <c r="H8720" s="12">
        <v>0</v>
      </c>
      <c r="I8720" s="12">
        <v>1.0022222222222223</v>
      </c>
      <c r="J8720" s="12">
        <v>0</v>
      </c>
      <c r="K8720" s="12"/>
      <c r="L8720" s="12">
        <f>VartojimasGamyba!H8716</f>
        <v>0</v>
      </c>
      <c r="M8720" s="19">
        <f t="shared" si="1315"/>
        <v>-1.1102230246251565E-16</v>
      </c>
      <c r="N8720" s="7">
        <f t="shared" si="1316"/>
        <v>-2.165490009531368E-14</v>
      </c>
      <c r="O8720" s="7">
        <f t="shared" si="1317"/>
        <v>-2.165490009531368E-14</v>
      </c>
      <c r="R8720" s="7"/>
      <c r="S8720" s="47">
        <f t="shared" si="1318"/>
        <v>-1.1102230246251565E-16</v>
      </c>
      <c r="T8720" s="47">
        <f t="shared" si="1319"/>
        <v>0</v>
      </c>
      <c r="U8720" s="47">
        <f t="shared" si="1320"/>
        <v>195.05</v>
      </c>
      <c r="V8720" s="47">
        <f t="shared" si="1321"/>
        <v>83.18</v>
      </c>
      <c r="W8720" s="11"/>
    </row>
    <row r="8721" spans="1:23" x14ac:dyDescent="0.45">
      <c r="A8721" t="s">
        <v>8726</v>
      </c>
      <c r="B8721">
        <v>88.71</v>
      </c>
      <c r="D8721" s="1" t="str">
        <f>VartojimasGamyba!J8717</f>
        <v>2024-08-29-03</v>
      </c>
      <c r="E8721" s="7">
        <f>VartojimasGamyba!G8717</f>
        <v>0.245</v>
      </c>
      <c r="F8721" s="11"/>
      <c r="G8721" s="12">
        <f t="shared" si="1322"/>
        <v>1.7277777777777774</v>
      </c>
      <c r="H8721" s="12">
        <v>0</v>
      </c>
      <c r="I8721" s="12">
        <v>0.27222222222222225</v>
      </c>
      <c r="J8721" s="12">
        <v>0</v>
      </c>
      <c r="K8721" s="12"/>
      <c r="L8721" s="12">
        <f>VartojimasGamyba!H8717</f>
        <v>0</v>
      </c>
      <c r="M8721" s="19">
        <f t="shared" si="1315"/>
        <v>-2.7755575615628914E-17</v>
      </c>
      <c r="N8721" s="7">
        <f t="shared" si="1316"/>
        <v>-5.2458037913538647E-15</v>
      </c>
      <c r="O8721" s="7">
        <f t="shared" si="1317"/>
        <v>-5.2458037913538647E-15</v>
      </c>
      <c r="R8721" s="7"/>
      <c r="S8721" s="47">
        <f t="shared" si="1318"/>
        <v>-2.7755575615628914E-17</v>
      </c>
      <c r="T8721" s="47">
        <f t="shared" si="1319"/>
        <v>0</v>
      </c>
      <c r="U8721" s="47">
        <f t="shared" si="1320"/>
        <v>189</v>
      </c>
      <c r="V8721" s="47">
        <f t="shared" si="1321"/>
        <v>77.13</v>
      </c>
      <c r="W8721" s="11"/>
    </row>
    <row r="8722" spans="1:23" x14ac:dyDescent="0.45">
      <c r="A8722" t="s">
        <v>8727</v>
      </c>
      <c r="B8722">
        <v>87.36</v>
      </c>
      <c r="D8722" s="1" t="str">
        <f>VartojimasGamyba!J8718</f>
        <v>2024-08-29-04</v>
      </c>
      <c r="E8722" s="7">
        <f>VartojimasGamyba!G8718</f>
        <v>5.8999999999999997E-2</v>
      </c>
      <c r="F8722" s="11"/>
      <c r="G8722" s="12">
        <f t="shared" si="1322"/>
        <v>1.7787777777777773</v>
      </c>
      <c r="H8722" s="12">
        <v>5.1000000000000004E-2</v>
      </c>
      <c r="I8722" s="12">
        <v>0</v>
      </c>
      <c r="J8722" s="12">
        <v>0</v>
      </c>
      <c r="K8722" s="12"/>
      <c r="L8722" s="12">
        <f>VartojimasGamyba!H8718</f>
        <v>0.11</v>
      </c>
      <c r="M8722" s="19">
        <f t="shared" si="1315"/>
        <v>0</v>
      </c>
      <c r="N8722" s="7">
        <f t="shared" si="1316"/>
        <v>0</v>
      </c>
      <c r="O8722" s="7">
        <f t="shared" si="1317"/>
        <v>0</v>
      </c>
      <c r="R8722" s="7"/>
      <c r="S8722" s="47">
        <f t="shared" si="1318"/>
        <v>5.1000000000000004E-2</v>
      </c>
      <c r="T8722" s="47">
        <f t="shared" si="1319"/>
        <v>5.1000000000000004E-2</v>
      </c>
      <c r="U8722" s="47">
        <f t="shared" si="1320"/>
        <v>187.65</v>
      </c>
      <c r="V8722" s="47">
        <f t="shared" si="1321"/>
        <v>75.78</v>
      </c>
      <c r="W8722" s="11"/>
    </row>
    <row r="8723" spans="1:23" x14ac:dyDescent="0.45">
      <c r="A8723" t="s">
        <v>8728</v>
      </c>
      <c r="B8723">
        <v>87.46</v>
      </c>
      <c r="D8723" s="1" t="str">
        <f>VartojimasGamyba!J8719</f>
        <v>2024-08-29-05</v>
      </c>
      <c r="E8723" s="7">
        <f>VartojimasGamyba!G8719</f>
        <v>0.151</v>
      </c>
      <c r="F8723" s="11"/>
      <c r="G8723" s="12">
        <f t="shared" si="1322"/>
        <v>2.0517777777777773</v>
      </c>
      <c r="H8723" s="12">
        <v>0.27300000000000002</v>
      </c>
      <c r="I8723" s="12">
        <v>0</v>
      </c>
      <c r="J8723" s="12">
        <v>9.4999999999999973E-2</v>
      </c>
      <c r="K8723" s="12"/>
      <c r="L8723" s="12">
        <f>VartojimasGamyba!H8719</f>
        <v>0.51900000000000002</v>
      </c>
      <c r="M8723" s="19">
        <f t="shared" si="1315"/>
        <v>0</v>
      </c>
      <c r="N8723" s="7">
        <f t="shared" si="1316"/>
        <v>-7.2085999999999979</v>
      </c>
      <c r="O8723" s="7">
        <f t="shared" si="1317"/>
        <v>0</v>
      </c>
      <c r="R8723" s="7"/>
      <c r="S8723" s="47">
        <f t="shared" si="1318"/>
        <v>0.36799999999999999</v>
      </c>
      <c r="T8723" s="47">
        <f t="shared" si="1319"/>
        <v>0.36799999999999999</v>
      </c>
      <c r="U8723" s="47">
        <f t="shared" si="1320"/>
        <v>187.75</v>
      </c>
      <c r="V8723" s="47">
        <f t="shared" si="1321"/>
        <v>75.88</v>
      </c>
      <c r="W8723" s="11"/>
    </row>
    <row r="8724" spans="1:23" x14ac:dyDescent="0.45">
      <c r="A8724" t="s">
        <v>8729</v>
      </c>
      <c r="B8724">
        <v>101.92</v>
      </c>
      <c r="D8724" s="1" t="str">
        <f>VartojimasGamyba!J8720</f>
        <v>2024-08-29-06</v>
      </c>
      <c r="E8724" s="7">
        <f>VartojimasGamyba!G8720</f>
        <v>0.72599999999999998</v>
      </c>
      <c r="F8724" s="11"/>
      <c r="G8724" s="12">
        <f t="shared" si="1322"/>
        <v>2.0517777777777773</v>
      </c>
      <c r="H8724" s="12">
        <v>0</v>
      </c>
      <c r="I8724" s="12">
        <v>0</v>
      </c>
      <c r="J8724" s="12">
        <v>0.44999999999999996</v>
      </c>
      <c r="K8724" s="12"/>
      <c r="L8724" s="12">
        <f>VartojimasGamyba!H8720</f>
        <v>1.1759999999999999</v>
      </c>
      <c r="M8724" s="19">
        <f t="shared" si="1315"/>
        <v>0</v>
      </c>
      <c r="N8724" s="7">
        <f t="shared" si="1316"/>
        <v>-40.652999999999999</v>
      </c>
      <c r="O8724" s="7">
        <f t="shared" si="1317"/>
        <v>0</v>
      </c>
      <c r="R8724" s="7"/>
      <c r="S8724" s="47">
        <f t="shared" si="1318"/>
        <v>0.44999999999999996</v>
      </c>
      <c r="T8724" s="47">
        <f t="shared" si="1319"/>
        <v>0.44999999999999996</v>
      </c>
      <c r="U8724" s="47">
        <f t="shared" si="1320"/>
        <v>202.21</v>
      </c>
      <c r="V8724" s="47">
        <f t="shared" si="1321"/>
        <v>90.34</v>
      </c>
      <c r="W8724" s="11"/>
    </row>
    <row r="8725" spans="1:23" x14ac:dyDescent="0.45">
      <c r="A8725" t="s">
        <v>8730</v>
      </c>
      <c r="B8725">
        <v>127.47</v>
      </c>
      <c r="D8725" s="1" t="str">
        <f>VartojimasGamyba!J8721</f>
        <v>2024-08-29-07</v>
      </c>
      <c r="E8725" s="7">
        <f>VartojimasGamyba!G8721</f>
        <v>3.5999999999999997E-2</v>
      </c>
      <c r="F8725" s="11"/>
      <c r="G8725" s="12">
        <f t="shared" si="1322"/>
        <v>2.0517777777777773</v>
      </c>
      <c r="H8725" s="12">
        <v>0</v>
      </c>
      <c r="I8725" s="12">
        <v>0</v>
      </c>
      <c r="J8725" s="12">
        <v>2.2359999999999998</v>
      </c>
      <c r="K8725" s="12"/>
      <c r="L8725" s="12">
        <f>VartojimasGamyba!H8721</f>
        <v>2.2719999999999998</v>
      </c>
      <c r="M8725" s="19">
        <f t="shared" si="1315"/>
        <v>0</v>
      </c>
      <c r="N8725" s="7">
        <f t="shared" si="1316"/>
        <v>-259.13003999999995</v>
      </c>
      <c r="O8725" s="7">
        <f t="shared" si="1317"/>
        <v>0</v>
      </c>
      <c r="R8725" s="7"/>
      <c r="S8725" s="47">
        <f t="shared" si="1318"/>
        <v>2.2359999999999998</v>
      </c>
      <c r="T8725" s="47">
        <f t="shared" si="1319"/>
        <v>2.2359999999999998</v>
      </c>
      <c r="U8725" s="47">
        <f t="shared" si="1320"/>
        <v>227.76</v>
      </c>
      <c r="V8725" s="47">
        <f t="shared" si="1321"/>
        <v>115.89</v>
      </c>
      <c r="W8725" s="11"/>
    </row>
    <row r="8726" spans="1:23" x14ac:dyDescent="0.45">
      <c r="A8726" t="s">
        <v>8731</v>
      </c>
      <c r="B8726">
        <v>134.87</v>
      </c>
      <c r="D8726" s="1" t="str">
        <f>VartojimasGamyba!J8722</f>
        <v>2024-08-29-08</v>
      </c>
      <c r="E8726" s="7">
        <f>VartojimasGamyba!G8722</f>
        <v>0</v>
      </c>
      <c r="F8726" s="11"/>
      <c r="G8726" s="12">
        <f t="shared" si="1322"/>
        <v>2.0517777777777773</v>
      </c>
      <c r="H8726" s="12">
        <v>0</v>
      </c>
      <c r="I8726" s="12">
        <v>0</v>
      </c>
      <c r="J8726" s="12">
        <v>3.0030000000000001</v>
      </c>
      <c r="K8726" s="12"/>
      <c r="L8726" s="12">
        <f>VartojimasGamyba!H8722</f>
        <v>3.0030000000000001</v>
      </c>
      <c r="M8726" s="19">
        <f t="shared" si="1315"/>
        <v>0</v>
      </c>
      <c r="N8726" s="7">
        <f t="shared" si="1316"/>
        <v>-370.23987000000005</v>
      </c>
      <c r="O8726" s="7">
        <f t="shared" si="1317"/>
        <v>0</v>
      </c>
      <c r="R8726" s="7"/>
      <c r="S8726" s="47">
        <f t="shared" si="1318"/>
        <v>3.0030000000000001</v>
      </c>
      <c r="T8726" s="47">
        <f t="shared" si="1319"/>
        <v>3.0030000000000001</v>
      </c>
      <c r="U8726" s="47">
        <f t="shared" si="1320"/>
        <v>235.16000000000003</v>
      </c>
      <c r="V8726" s="47">
        <f t="shared" si="1321"/>
        <v>123.29</v>
      </c>
      <c r="W8726" s="11"/>
    </row>
    <row r="8727" spans="1:23" x14ac:dyDescent="0.45">
      <c r="A8727" t="s">
        <v>8732</v>
      </c>
      <c r="B8727">
        <v>126.24</v>
      </c>
      <c r="D8727" s="1" t="str">
        <f>VartojimasGamyba!J8723</f>
        <v>2024-08-29-09</v>
      </c>
      <c r="E8727" s="7">
        <f>VartojimasGamyba!G8723</f>
        <v>7.3999999999999996E-2</v>
      </c>
      <c r="F8727" s="11"/>
      <c r="G8727" s="12">
        <f t="shared" si="1322"/>
        <v>2.0517777777777773</v>
      </c>
      <c r="H8727" s="12">
        <v>0</v>
      </c>
      <c r="I8727" s="12">
        <v>0</v>
      </c>
      <c r="J8727" s="12">
        <v>3.2110000000000003</v>
      </c>
      <c r="K8727" s="12"/>
      <c r="L8727" s="12">
        <f>VartojimasGamyba!H8723</f>
        <v>3.2850000000000001</v>
      </c>
      <c r="M8727" s="19">
        <f t="shared" si="1315"/>
        <v>0</v>
      </c>
      <c r="N8727" s="7">
        <f t="shared" si="1316"/>
        <v>-368.17326000000003</v>
      </c>
      <c r="O8727" s="7">
        <f t="shared" si="1317"/>
        <v>0</v>
      </c>
      <c r="R8727" s="7"/>
      <c r="S8727" s="47">
        <f t="shared" si="1318"/>
        <v>3.2110000000000003</v>
      </c>
      <c r="T8727" s="47">
        <f t="shared" si="1319"/>
        <v>3.2110000000000003</v>
      </c>
      <c r="U8727" s="47">
        <f t="shared" si="1320"/>
        <v>226.53</v>
      </c>
      <c r="V8727" s="47">
        <f t="shared" si="1321"/>
        <v>114.66</v>
      </c>
      <c r="W8727" s="11"/>
    </row>
    <row r="8728" spans="1:23" x14ac:dyDescent="0.45">
      <c r="A8728" t="s">
        <v>8733</v>
      </c>
      <c r="B8728">
        <v>108.8</v>
      </c>
      <c r="D8728" s="1" t="str">
        <f>VartojimasGamyba!J8724</f>
        <v>2024-08-29-10</v>
      </c>
      <c r="E8728" s="7">
        <f>VartojimasGamyba!G8724</f>
        <v>0.41399999999999998</v>
      </c>
      <c r="F8728" s="11"/>
      <c r="G8728" s="12">
        <f t="shared" si="1322"/>
        <v>2.0517777777777773</v>
      </c>
      <c r="H8728" s="12">
        <v>0</v>
      </c>
      <c r="I8728" s="12">
        <v>0</v>
      </c>
      <c r="J8728" s="12">
        <v>2.786</v>
      </c>
      <c r="K8728" s="12"/>
      <c r="L8728" s="12">
        <f>VartojimasGamyba!H8724</f>
        <v>3.2</v>
      </c>
      <c r="M8728" s="19">
        <f t="shared" si="1315"/>
        <v>0</v>
      </c>
      <c r="N8728" s="7">
        <f t="shared" si="1316"/>
        <v>-270.85491999999999</v>
      </c>
      <c r="O8728" s="7">
        <f t="shared" si="1317"/>
        <v>0</v>
      </c>
      <c r="R8728" s="7"/>
      <c r="S8728" s="47">
        <f t="shared" si="1318"/>
        <v>2.786</v>
      </c>
      <c r="T8728" s="47">
        <f t="shared" si="1319"/>
        <v>2.786</v>
      </c>
      <c r="U8728" s="47">
        <f t="shared" si="1320"/>
        <v>209.09</v>
      </c>
      <c r="V8728" s="47">
        <f t="shared" si="1321"/>
        <v>97.22</v>
      </c>
      <c r="W8728" s="11"/>
    </row>
    <row r="8729" spans="1:23" x14ac:dyDescent="0.45">
      <c r="A8729" t="s">
        <v>8734</v>
      </c>
      <c r="B8729">
        <v>90.8</v>
      </c>
      <c r="D8729" s="1" t="str">
        <f>VartojimasGamyba!J8725</f>
        <v>2024-08-29-11</v>
      </c>
      <c r="E8729" s="7">
        <f>VartojimasGamyba!G8725</f>
        <v>0.69299999999999995</v>
      </c>
      <c r="F8729" s="11"/>
      <c r="G8729" s="12">
        <f t="shared" si="1322"/>
        <v>2.0517777777777773</v>
      </c>
      <c r="H8729" s="12">
        <v>0</v>
      </c>
      <c r="I8729" s="12">
        <v>0</v>
      </c>
      <c r="J8729" s="12">
        <v>2.1520000000000001</v>
      </c>
      <c r="K8729" s="12"/>
      <c r="L8729" s="12">
        <f>VartojimasGamyba!H8725</f>
        <v>2.8450000000000002</v>
      </c>
      <c r="M8729" s="19">
        <f t="shared" si="1315"/>
        <v>0</v>
      </c>
      <c r="N8729" s="7">
        <f t="shared" si="1316"/>
        <v>-170.48144000000002</v>
      </c>
      <c r="O8729" s="7">
        <f t="shared" si="1317"/>
        <v>0</v>
      </c>
      <c r="R8729" s="7"/>
      <c r="S8729" s="47">
        <f t="shared" si="1318"/>
        <v>2.1520000000000001</v>
      </c>
      <c r="T8729" s="47">
        <f t="shared" si="1319"/>
        <v>2.1520000000000001</v>
      </c>
      <c r="U8729" s="47">
        <f t="shared" si="1320"/>
        <v>191.09</v>
      </c>
      <c r="V8729" s="47">
        <f t="shared" si="1321"/>
        <v>79.22</v>
      </c>
      <c r="W8729" s="11"/>
    </row>
    <row r="8730" spans="1:23" x14ac:dyDescent="0.45">
      <c r="A8730" t="s">
        <v>8735</v>
      </c>
      <c r="B8730">
        <v>80.900000000000006</v>
      </c>
      <c r="D8730" s="1" t="str">
        <f>VartojimasGamyba!J8726</f>
        <v>2024-08-29-12</v>
      </c>
      <c r="E8730" s="7">
        <f>VartojimasGamyba!G8726</f>
        <v>1.4319999999999999</v>
      </c>
      <c r="F8730" s="11"/>
      <c r="G8730" s="12">
        <f t="shared" si="1322"/>
        <v>2.7387777777777775</v>
      </c>
      <c r="H8730" s="12">
        <v>0.68700000000000028</v>
      </c>
      <c r="I8730" s="12">
        <v>0</v>
      </c>
      <c r="J8730" s="12">
        <v>0</v>
      </c>
      <c r="K8730" s="12"/>
      <c r="L8730" s="12">
        <f>VartojimasGamyba!H8726</f>
        <v>2.1190000000000002</v>
      </c>
      <c r="M8730" s="19">
        <f t="shared" si="1315"/>
        <v>0</v>
      </c>
      <c r="N8730" s="7">
        <f t="shared" si="1316"/>
        <v>0</v>
      </c>
      <c r="O8730" s="7">
        <f t="shared" si="1317"/>
        <v>0</v>
      </c>
      <c r="R8730" s="7"/>
      <c r="S8730" s="47">
        <f t="shared" si="1318"/>
        <v>0.68700000000000028</v>
      </c>
      <c r="T8730" s="47">
        <f t="shared" si="1319"/>
        <v>0.68700000000000028</v>
      </c>
      <c r="U8730" s="47">
        <f t="shared" si="1320"/>
        <v>181.19</v>
      </c>
      <c r="V8730" s="47">
        <f t="shared" si="1321"/>
        <v>69.320000000000007</v>
      </c>
      <c r="W8730" s="11"/>
    </row>
    <row r="8731" spans="1:23" x14ac:dyDescent="0.45">
      <c r="A8731" t="s">
        <v>8736</v>
      </c>
      <c r="B8731">
        <v>51.06</v>
      </c>
      <c r="D8731" s="1" t="str">
        <f>VartojimasGamyba!J8727</f>
        <v>2024-08-29-13</v>
      </c>
      <c r="E8731" s="7">
        <f>VartojimasGamyba!G8727</f>
        <v>0.29099999999999998</v>
      </c>
      <c r="F8731" s="11"/>
      <c r="G8731" s="12">
        <f t="shared" si="1322"/>
        <v>4.565777777777777</v>
      </c>
      <c r="H8731" s="12">
        <v>1.827</v>
      </c>
      <c r="I8731" s="12">
        <v>0</v>
      </c>
      <c r="J8731" s="12">
        <v>0</v>
      </c>
      <c r="K8731" s="12"/>
      <c r="L8731" s="12">
        <f>VartojimasGamyba!H8727</f>
        <v>2.1179999999999999</v>
      </c>
      <c r="M8731" s="19">
        <f t="shared" si="1315"/>
        <v>0</v>
      </c>
      <c r="N8731" s="7">
        <f t="shared" si="1316"/>
        <v>0</v>
      </c>
      <c r="O8731" s="7">
        <f t="shared" si="1317"/>
        <v>0</v>
      </c>
      <c r="R8731" s="7"/>
      <c r="S8731" s="47">
        <f t="shared" si="1318"/>
        <v>1.827</v>
      </c>
      <c r="T8731" s="47">
        <f t="shared" si="1319"/>
        <v>1.827</v>
      </c>
      <c r="U8731" s="47">
        <f t="shared" si="1320"/>
        <v>151.35000000000002</v>
      </c>
      <c r="V8731" s="47">
        <f t="shared" si="1321"/>
        <v>39.480000000000004</v>
      </c>
      <c r="W8731" s="11"/>
    </row>
    <row r="8732" spans="1:23" x14ac:dyDescent="0.45">
      <c r="A8732" t="s">
        <v>8737</v>
      </c>
      <c r="B8732">
        <v>26.6</v>
      </c>
      <c r="D8732" s="1" t="str">
        <f>VartojimasGamyba!J8728</f>
        <v>2024-08-29-14</v>
      </c>
      <c r="E8732" s="7">
        <f>VartojimasGamyba!G8728</f>
        <v>6.9000000000000006E-2</v>
      </c>
      <c r="F8732" s="11"/>
      <c r="G8732" s="12">
        <f t="shared" si="1322"/>
        <v>6.1837777777777774</v>
      </c>
      <c r="H8732" s="12">
        <v>1.6180000000000001</v>
      </c>
      <c r="I8732" s="12">
        <v>0</v>
      </c>
      <c r="J8732" s="12">
        <v>0</v>
      </c>
      <c r="K8732" s="12"/>
      <c r="L8732" s="12">
        <f>VartojimasGamyba!H8728</f>
        <v>1.6870000000000001</v>
      </c>
      <c r="M8732" s="19">
        <f t="shared" si="1315"/>
        <v>0</v>
      </c>
      <c r="N8732" s="7">
        <f t="shared" si="1316"/>
        <v>0</v>
      </c>
      <c r="O8732" s="7">
        <f t="shared" si="1317"/>
        <v>0</v>
      </c>
      <c r="R8732" s="7"/>
      <c r="S8732" s="47">
        <f t="shared" si="1318"/>
        <v>1.6180000000000001</v>
      </c>
      <c r="T8732" s="47">
        <f t="shared" si="1319"/>
        <v>1.6180000000000001</v>
      </c>
      <c r="U8732" s="47">
        <f t="shared" si="1320"/>
        <v>126.89000000000001</v>
      </c>
      <c r="V8732" s="47">
        <f t="shared" si="1321"/>
        <v>15.020000000000001</v>
      </c>
      <c r="W8732" s="11"/>
    </row>
    <row r="8733" spans="1:23" x14ac:dyDescent="0.45">
      <c r="A8733" t="s">
        <v>8738</v>
      </c>
      <c r="B8733">
        <v>36.57</v>
      </c>
      <c r="D8733" s="1" t="str">
        <f>VartojimasGamyba!J8729</f>
        <v>2024-08-29-15</v>
      </c>
      <c r="E8733" s="7">
        <f>VartojimasGamyba!G8729</f>
        <v>0</v>
      </c>
      <c r="F8733" s="11"/>
      <c r="G8733" s="12">
        <f t="shared" si="1322"/>
        <v>6.9977777777777774</v>
      </c>
      <c r="H8733" s="12">
        <v>0.81399999999999995</v>
      </c>
      <c r="I8733" s="12">
        <v>0</v>
      </c>
      <c r="J8733" s="12">
        <v>0</v>
      </c>
      <c r="K8733" s="12"/>
      <c r="L8733" s="12">
        <f>VartojimasGamyba!H8729</f>
        <v>0.81399999999999995</v>
      </c>
      <c r="M8733" s="19">
        <f t="shared" si="1315"/>
        <v>0</v>
      </c>
      <c r="N8733" s="7">
        <f t="shared" si="1316"/>
        <v>0</v>
      </c>
      <c r="O8733" s="7">
        <f t="shared" si="1317"/>
        <v>0</v>
      </c>
      <c r="R8733" s="7"/>
      <c r="S8733" s="47">
        <f t="shared" si="1318"/>
        <v>0.81399999999999995</v>
      </c>
      <c r="T8733" s="47">
        <f t="shared" si="1319"/>
        <v>0.81399999999999995</v>
      </c>
      <c r="U8733" s="47">
        <f t="shared" si="1320"/>
        <v>136.86000000000001</v>
      </c>
      <c r="V8733" s="47">
        <f t="shared" si="1321"/>
        <v>24.990000000000002</v>
      </c>
      <c r="W8733" s="11"/>
    </row>
    <row r="8734" spans="1:23" x14ac:dyDescent="0.45">
      <c r="A8734" t="s">
        <v>8739</v>
      </c>
      <c r="B8734">
        <v>84.47</v>
      </c>
      <c r="D8734" s="1" t="str">
        <f>VartojimasGamyba!J8730</f>
        <v>2024-08-29-16</v>
      </c>
      <c r="E8734" s="7">
        <f>VartojimasGamyba!G8730</f>
        <v>0.111</v>
      </c>
      <c r="F8734" s="11"/>
      <c r="G8734" s="12">
        <f t="shared" si="1322"/>
        <v>7.017777777777777</v>
      </c>
      <c r="H8734" s="12">
        <v>2.0000000000000004E-2</v>
      </c>
      <c r="I8734" s="12">
        <v>0</v>
      </c>
      <c r="J8734" s="12">
        <v>0</v>
      </c>
      <c r="K8734" s="12"/>
      <c r="L8734" s="12">
        <f>VartojimasGamyba!H8730</f>
        <v>0.13100000000000001</v>
      </c>
      <c r="M8734" s="19">
        <f t="shared" si="1315"/>
        <v>0</v>
      </c>
      <c r="N8734" s="7">
        <f t="shared" si="1316"/>
        <v>0</v>
      </c>
      <c r="O8734" s="7">
        <f t="shared" si="1317"/>
        <v>0</v>
      </c>
      <c r="R8734" s="7"/>
      <c r="S8734" s="47">
        <f t="shared" si="1318"/>
        <v>2.0000000000000004E-2</v>
      </c>
      <c r="T8734" s="47">
        <f t="shared" si="1319"/>
        <v>2.0000000000000004E-2</v>
      </c>
      <c r="U8734" s="47">
        <f t="shared" si="1320"/>
        <v>184.76</v>
      </c>
      <c r="V8734" s="47">
        <f t="shared" si="1321"/>
        <v>72.89</v>
      </c>
      <c r="W8734" s="11"/>
    </row>
    <row r="8735" spans="1:23" x14ac:dyDescent="0.45">
      <c r="A8735" t="s">
        <v>8740</v>
      </c>
      <c r="B8735">
        <v>109.37</v>
      </c>
      <c r="D8735" s="1" t="str">
        <f>VartojimasGamyba!J8731</f>
        <v>2024-08-29-17</v>
      </c>
      <c r="E8735" s="7">
        <f>VartojimasGamyba!G8731</f>
        <v>0.26400000000000001</v>
      </c>
      <c r="F8735" s="11"/>
      <c r="G8735" s="12">
        <f t="shared" si="1322"/>
        <v>6.724444444444444</v>
      </c>
      <c r="H8735" s="12">
        <v>0</v>
      </c>
      <c r="I8735" s="12">
        <v>0.29333333333333333</v>
      </c>
      <c r="J8735" s="12">
        <v>0</v>
      </c>
      <c r="K8735" s="12"/>
      <c r="L8735" s="12">
        <f>VartojimasGamyba!H8731</f>
        <v>0</v>
      </c>
      <c r="M8735" s="19">
        <f t="shared" si="1315"/>
        <v>0</v>
      </c>
      <c r="N8735" s="7">
        <f t="shared" si="1316"/>
        <v>0</v>
      </c>
      <c r="O8735" s="7">
        <f t="shared" si="1317"/>
        <v>0</v>
      </c>
      <c r="R8735" s="7"/>
      <c r="S8735" s="47">
        <f t="shared" si="1318"/>
        <v>0</v>
      </c>
      <c r="T8735" s="47">
        <f t="shared" si="1319"/>
        <v>0</v>
      </c>
      <c r="U8735" s="47">
        <f t="shared" si="1320"/>
        <v>209.66000000000003</v>
      </c>
      <c r="V8735" s="47">
        <f t="shared" si="1321"/>
        <v>97.79</v>
      </c>
      <c r="W8735" s="11"/>
    </row>
    <row r="8736" spans="1:23" x14ac:dyDescent="0.45">
      <c r="A8736" t="s">
        <v>8741</v>
      </c>
      <c r="B8736">
        <v>158.31</v>
      </c>
      <c r="D8736" s="1" t="str">
        <f>VartojimasGamyba!J8732</f>
        <v>2024-08-29-18</v>
      </c>
      <c r="E8736" s="7">
        <f>VartojimasGamyba!G8732</f>
        <v>0.38100000000000001</v>
      </c>
      <c r="F8736" s="11"/>
      <c r="G8736" s="12">
        <f t="shared" si="1322"/>
        <v>6.3011111111111102</v>
      </c>
      <c r="H8736" s="12">
        <v>0</v>
      </c>
      <c r="I8736" s="12">
        <v>0.42333333333333334</v>
      </c>
      <c r="J8736" s="12">
        <v>0</v>
      </c>
      <c r="K8736" s="12"/>
      <c r="L8736" s="12">
        <f>VartojimasGamyba!H8732</f>
        <v>0</v>
      </c>
      <c r="M8736" s="19">
        <f t="shared" si="1315"/>
        <v>0</v>
      </c>
      <c r="N8736" s="7">
        <f t="shared" si="1316"/>
        <v>0</v>
      </c>
      <c r="O8736" s="7">
        <f t="shared" si="1317"/>
        <v>0</v>
      </c>
      <c r="R8736" s="7"/>
      <c r="S8736" s="47">
        <f t="shared" si="1318"/>
        <v>0</v>
      </c>
      <c r="T8736" s="47">
        <f t="shared" si="1319"/>
        <v>0</v>
      </c>
      <c r="U8736" s="47">
        <f t="shared" si="1320"/>
        <v>258.60000000000002</v>
      </c>
      <c r="V8736" s="47">
        <f t="shared" si="1321"/>
        <v>146.72999999999999</v>
      </c>
      <c r="W8736" s="11"/>
    </row>
    <row r="8737" spans="1:23" x14ac:dyDescent="0.45">
      <c r="A8737" t="s">
        <v>8742</v>
      </c>
      <c r="B8737">
        <v>303.64999999999998</v>
      </c>
      <c r="D8737" s="1" t="str">
        <f>VartojimasGamyba!J8733</f>
        <v>2024-08-29-19</v>
      </c>
      <c r="E8737" s="7">
        <f>VartojimasGamyba!G8733</f>
        <v>0.28699999999999998</v>
      </c>
      <c r="F8737" s="11"/>
      <c r="G8737" s="12">
        <f t="shared" si="1322"/>
        <v>5.9822222222222212</v>
      </c>
      <c r="H8737" s="12">
        <v>0</v>
      </c>
      <c r="I8737" s="12">
        <v>0.31888888888888883</v>
      </c>
      <c r="J8737" s="12">
        <v>0</v>
      </c>
      <c r="K8737" s="12"/>
      <c r="L8737" s="12">
        <f>VartojimasGamyba!H8733</f>
        <v>0</v>
      </c>
      <c r="M8737" s="19">
        <f t="shared" si="1315"/>
        <v>0</v>
      </c>
      <c r="N8737" s="7">
        <f t="shared" si="1316"/>
        <v>0</v>
      </c>
      <c r="O8737" s="7">
        <f t="shared" si="1317"/>
        <v>0</v>
      </c>
      <c r="R8737" s="7"/>
      <c r="S8737" s="47">
        <f t="shared" si="1318"/>
        <v>0</v>
      </c>
      <c r="T8737" s="47">
        <f t="shared" si="1319"/>
        <v>0</v>
      </c>
      <c r="U8737" s="47">
        <f t="shared" si="1320"/>
        <v>403.94</v>
      </c>
      <c r="V8737" s="47">
        <f t="shared" si="1321"/>
        <v>292.07</v>
      </c>
      <c r="W8737" s="11"/>
    </row>
    <row r="8738" spans="1:23" x14ac:dyDescent="0.45">
      <c r="A8738" t="s">
        <v>8743</v>
      </c>
      <c r="B8738">
        <v>407.42</v>
      </c>
      <c r="D8738" s="1" t="str">
        <f>VartojimasGamyba!J8734</f>
        <v>2024-08-29-20</v>
      </c>
      <c r="E8738" s="7">
        <f>VartojimasGamyba!G8734</f>
        <v>0.223</v>
      </c>
      <c r="F8738" s="11"/>
      <c r="G8738" s="12">
        <f t="shared" si="1322"/>
        <v>5.7344444444444438</v>
      </c>
      <c r="H8738" s="12">
        <v>0</v>
      </c>
      <c r="I8738" s="12">
        <v>0.24777777777777779</v>
      </c>
      <c r="J8738" s="12">
        <v>0</v>
      </c>
      <c r="K8738" s="12"/>
      <c r="L8738" s="12">
        <f>VartojimasGamyba!H8734</f>
        <v>0</v>
      </c>
      <c r="M8738" s="19">
        <f t="shared" si="1315"/>
        <v>0</v>
      </c>
      <c r="N8738" s="7">
        <f t="shared" si="1316"/>
        <v>0</v>
      </c>
      <c r="O8738" s="7">
        <f t="shared" si="1317"/>
        <v>0</v>
      </c>
      <c r="P8738" s="7" t="s">
        <v>8873</v>
      </c>
      <c r="R8738" s="7"/>
      <c r="S8738" s="47">
        <f t="shared" si="1318"/>
        <v>0</v>
      </c>
      <c r="T8738" s="47">
        <f t="shared" si="1319"/>
        <v>0</v>
      </c>
      <c r="U8738" s="47">
        <f t="shared" si="1320"/>
        <v>507.71000000000004</v>
      </c>
      <c r="V8738" s="47">
        <f t="shared" si="1321"/>
        <v>395.84000000000003</v>
      </c>
      <c r="W8738" s="11"/>
    </row>
    <row r="8739" spans="1:23" x14ac:dyDescent="0.45">
      <c r="A8739" t="s">
        <v>8744</v>
      </c>
      <c r="B8739">
        <v>289.99</v>
      </c>
      <c r="D8739" s="1" t="str">
        <f>VartojimasGamyba!J8735</f>
        <v>2024-08-29-21</v>
      </c>
      <c r="E8739" s="7">
        <f>VartojimasGamyba!G8735</f>
        <v>0.21099999999999999</v>
      </c>
      <c r="F8739" s="11"/>
      <c r="G8739" s="12">
        <f t="shared" si="1322"/>
        <v>5.4999999999999991</v>
      </c>
      <c r="H8739" s="12">
        <v>0</v>
      </c>
      <c r="I8739" s="12">
        <v>0.23444444444444446</v>
      </c>
      <c r="J8739" s="12">
        <v>0</v>
      </c>
      <c r="K8739" s="12"/>
      <c r="L8739" s="12">
        <f>VartojimasGamyba!H8735</f>
        <v>0</v>
      </c>
      <c r="M8739" s="19">
        <f t="shared" si="1315"/>
        <v>-2.7755575615628914E-17</v>
      </c>
      <c r="N8739" s="7">
        <f t="shared" si="1316"/>
        <v>-1.0832446051267653E-14</v>
      </c>
      <c r="O8739" s="7">
        <f t="shared" si="1317"/>
        <v>-1.0832446051267653E-14</v>
      </c>
      <c r="P8739" s="7">
        <f>SUM(N8718:N8741)</f>
        <v>-1486.7411300000001</v>
      </c>
      <c r="R8739" s="7"/>
      <c r="S8739" s="47">
        <f t="shared" si="1318"/>
        <v>-2.7755575615628914E-17</v>
      </c>
      <c r="T8739" s="47">
        <f t="shared" si="1319"/>
        <v>0</v>
      </c>
      <c r="U8739" s="47">
        <f t="shared" si="1320"/>
        <v>390.28000000000003</v>
      </c>
      <c r="V8739" s="47">
        <f t="shared" si="1321"/>
        <v>278.41000000000003</v>
      </c>
      <c r="W8739" s="11"/>
    </row>
    <row r="8740" spans="1:23" x14ac:dyDescent="0.45">
      <c r="A8740" t="s">
        <v>8745</v>
      </c>
      <c r="B8740">
        <v>160.06</v>
      </c>
      <c r="D8740" s="1" t="str">
        <f>VartojimasGamyba!J8736</f>
        <v>2024-08-29-22</v>
      </c>
      <c r="E8740" s="7">
        <f>VartojimasGamyba!G8736</f>
        <v>0.25800000000000001</v>
      </c>
      <c r="F8740" s="11"/>
      <c r="G8740" s="12">
        <f t="shared" si="1322"/>
        <v>5.213333333333332</v>
      </c>
      <c r="H8740" s="12">
        <v>0</v>
      </c>
      <c r="I8740" s="12">
        <v>0.28666666666666668</v>
      </c>
      <c r="J8740" s="12">
        <v>0</v>
      </c>
      <c r="K8740" s="12"/>
      <c r="L8740" s="12">
        <f>VartojimasGamyba!H8736</f>
        <v>0</v>
      </c>
      <c r="M8740" s="19">
        <f t="shared" si="1315"/>
        <v>0</v>
      </c>
      <c r="N8740" s="7">
        <f t="shared" si="1316"/>
        <v>0</v>
      </c>
      <c r="O8740" s="7">
        <f t="shared" si="1317"/>
        <v>0</v>
      </c>
      <c r="P8740" s="7" t="s">
        <v>8872</v>
      </c>
      <c r="R8740" s="7"/>
      <c r="S8740" s="47">
        <f t="shared" si="1318"/>
        <v>0</v>
      </c>
      <c r="T8740" s="47">
        <f t="shared" si="1319"/>
        <v>0</v>
      </c>
      <c r="U8740" s="47">
        <f t="shared" si="1320"/>
        <v>260.35000000000002</v>
      </c>
      <c r="V8740" s="47">
        <f t="shared" si="1321"/>
        <v>148.47999999999999</v>
      </c>
      <c r="W8740" s="11"/>
    </row>
    <row r="8741" spans="1:23" x14ac:dyDescent="0.45">
      <c r="A8741" t="s">
        <v>8746</v>
      </c>
      <c r="B8741">
        <v>120.05</v>
      </c>
      <c r="D8741" s="1" t="str">
        <f>VartojimasGamyba!J8737</f>
        <v>2024-08-29-23</v>
      </c>
      <c r="E8741" s="7">
        <f>VartojimasGamyba!G8737</f>
        <v>0.192</v>
      </c>
      <c r="F8741" s="11"/>
      <c r="G8741" s="12">
        <f t="shared" si="1322"/>
        <v>4.9999999999999991</v>
      </c>
      <c r="H8741" s="12">
        <v>0</v>
      </c>
      <c r="I8741" s="12">
        <v>0.21333333333333335</v>
      </c>
      <c r="J8741" s="12">
        <v>0</v>
      </c>
      <c r="K8741" s="12"/>
      <c r="L8741" s="12">
        <f>VartojimasGamyba!H8737</f>
        <v>0</v>
      </c>
      <c r="M8741" s="19">
        <f t="shared" si="1315"/>
        <v>0</v>
      </c>
      <c r="N8741" s="7">
        <f t="shared" si="1316"/>
        <v>0</v>
      </c>
      <c r="O8741" s="7">
        <f t="shared" si="1317"/>
        <v>0</v>
      </c>
      <c r="P8741" s="7">
        <f>SUM(O8718:O8741)</f>
        <v>-9.1015528447258029E-14</v>
      </c>
      <c r="Q8741" s="7">
        <f>SUMPRODUCT(B8718:B8741,E8718:E8741)+SUM(E8718:E8741)*$Z$21-SUMPRODUCT(B8718:B8741,L8718:L8741)+SUM(L8718:L8741)*ABS($Z$20)</f>
        <v>-81.08444999999972</v>
      </c>
      <c r="R8741" s="7"/>
      <c r="S8741" s="47">
        <f t="shared" si="1318"/>
        <v>0</v>
      </c>
      <c r="T8741" s="47">
        <f t="shared" si="1319"/>
        <v>0</v>
      </c>
      <c r="U8741" s="47">
        <f t="shared" si="1320"/>
        <v>220.34</v>
      </c>
      <c r="V8741" s="47">
        <f t="shared" si="1321"/>
        <v>108.47</v>
      </c>
      <c r="W8741" s="11">
        <f>IF(P8741&lt;&gt;Q8741,1,0)</f>
        <v>1</v>
      </c>
    </row>
    <row r="8742" spans="1:23" x14ac:dyDescent="0.45">
      <c r="A8742" t="s">
        <v>8747</v>
      </c>
      <c r="B8742">
        <v>113.93</v>
      </c>
      <c r="D8742" s="9" t="str">
        <f>VartojimasGamyba!J8738</f>
        <v>2024-08-30-00</v>
      </c>
      <c r="E8742" s="8">
        <f>VartojimasGamyba!G8738</f>
        <v>0.219</v>
      </c>
      <c r="F8742" s="11"/>
      <c r="G8742" s="7">
        <f>G8741+H8742-I8742</f>
        <v>4.7566666666666659</v>
      </c>
      <c r="H8742" s="7">
        <v>0</v>
      </c>
      <c r="I8742" s="7">
        <v>0.24333333333333335</v>
      </c>
      <c r="J8742" s="7">
        <v>0</v>
      </c>
      <c r="L8742" s="7">
        <f>VartojimasGamyba!H8738</f>
        <v>0</v>
      </c>
      <c r="M8742" s="15">
        <f t="shared" si="1315"/>
        <v>-2.7755575615628914E-17</v>
      </c>
      <c r="N8742" s="7">
        <f t="shared" si="1316"/>
        <v>-5.9457994083800266E-15</v>
      </c>
      <c r="O8742" s="7">
        <f t="shared" si="1317"/>
        <v>-5.9457994083800266E-15</v>
      </c>
      <c r="R8742" s="20" t="s">
        <v>8783</v>
      </c>
      <c r="S8742" s="47">
        <f t="shared" si="1318"/>
        <v>-2.7755575615628914E-17</v>
      </c>
      <c r="T8742" s="47">
        <f t="shared" si="1319"/>
        <v>0</v>
      </c>
      <c r="U8742" s="47">
        <f t="shared" si="1320"/>
        <v>214.22000000000003</v>
      </c>
      <c r="V8742" s="47">
        <f t="shared" si="1321"/>
        <v>102.35000000000001</v>
      </c>
      <c r="W8742" s="11"/>
    </row>
    <row r="8743" spans="1:23" x14ac:dyDescent="0.45">
      <c r="A8743" t="s">
        <v>8748</v>
      </c>
      <c r="B8743">
        <v>110.2</v>
      </c>
      <c r="D8743" s="9" t="str">
        <f>VartojimasGamyba!J8739</f>
        <v>2024-08-30-01</v>
      </c>
      <c r="E8743" s="8">
        <f>VartojimasGamyba!G8739</f>
        <v>0.21299999999999999</v>
      </c>
      <c r="F8743" s="11"/>
      <c r="G8743" s="7">
        <f t="shared" ref="G8743:G8765" si="1323">G8742+H8743-I8743</f>
        <v>4.5199999999999996</v>
      </c>
      <c r="H8743" s="7">
        <v>0</v>
      </c>
      <c r="I8743" s="7">
        <v>0.23666666666666666</v>
      </c>
      <c r="J8743" s="7">
        <v>0</v>
      </c>
      <c r="L8743" s="7">
        <f>VartojimasGamyba!H8739</f>
        <v>0</v>
      </c>
      <c r="M8743" s="15">
        <f t="shared" si="1315"/>
        <v>0</v>
      </c>
      <c r="N8743" s="7">
        <f t="shared" si="1316"/>
        <v>0</v>
      </c>
      <c r="O8743" s="7">
        <f t="shared" si="1317"/>
        <v>0</v>
      </c>
      <c r="R8743" s="7"/>
      <c r="S8743" s="47">
        <f t="shared" si="1318"/>
        <v>0</v>
      </c>
      <c r="T8743" s="47">
        <f t="shared" si="1319"/>
        <v>0</v>
      </c>
      <c r="U8743" s="47">
        <f t="shared" si="1320"/>
        <v>210.49</v>
      </c>
      <c r="V8743" s="47">
        <f t="shared" si="1321"/>
        <v>98.62</v>
      </c>
      <c r="W8743" s="11"/>
    </row>
    <row r="8744" spans="1:23" x14ac:dyDescent="0.45">
      <c r="A8744" t="s">
        <v>8749</v>
      </c>
      <c r="B8744">
        <v>100.08</v>
      </c>
      <c r="D8744" s="9" t="str">
        <f>VartojimasGamyba!J8740</f>
        <v>2024-08-30-02</v>
      </c>
      <c r="E8744" s="8">
        <f>VartojimasGamyba!G8740</f>
        <v>0.14799999999999999</v>
      </c>
      <c r="F8744" s="11"/>
      <c r="G8744" s="7">
        <f t="shared" si="1323"/>
        <v>4.3555555555555552</v>
      </c>
      <c r="H8744" s="7">
        <v>0</v>
      </c>
      <c r="I8744" s="7">
        <v>0.16444444444444445</v>
      </c>
      <c r="J8744" s="7">
        <v>0</v>
      </c>
      <c r="L8744" s="7">
        <f>VartojimasGamyba!H8740</f>
        <v>0</v>
      </c>
      <c r="M8744" s="15">
        <f t="shared" si="1315"/>
        <v>-2.7755575615628914E-17</v>
      </c>
      <c r="N8744" s="7">
        <f t="shared" si="1316"/>
        <v>-5.5613846861035655E-15</v>
      </c>
      <c r="O8744" s="7">
        <f t="shared" si="1317"/>
        <v>-5.5613846861035655E-15</v>
      </c>
      <c r="R8744" s="7"/>
      <c r="S8744" s="47">
        <f t="shared" si="1318"/>
        <v>-2.7755575615628914E-17</v>
      </c>
      <c r="T8744" s="47">
        <f t="shared" si="1319"/>
        <v>0</v>
      </c>
      <c r="U8744" s="47">
        <f t="shared" si="1320"/>
        <v>200.37</v>
      </c>
      <c r="V8744" s="47">
        <f t="shared" si="1321"/>
        <v>88.5</v>
      </c>
      <c r="W8744" s="11"/>
    </row>
    <row r="8745" spans="1:23" x14ac:dyDescent="0.45">
      <c r="A8745" t="s">
        <v>8750</v>
      </c>
      <c r="B8745">
        <v>94.87</v>
      </c>
      <c r="D8745" s="9" t="str">
        <f>VartojimasGamyba!J8741</f>
        <v>2024-08-30-03</v>
      </c>
      <c r="E8745" s="8">
        <f>VartojimasGamyba!G8741</f>
        <v>0.14000000000000001</v>
      </c>
      <c r="F8745" s="11"/>
      <c r="G8745" s="7">
        <f t="shared" si="1323"/>
        <v>4.2033333333333331</v>
      </c>
      <c r="H8745" s="7">
        <v>0</v>
      </c>
      <c r="I8745" s="7">
        <v>0.1522222222222222</v>
      </c>
      <c r="J8745" s="7">
        <v>0</v>
      </c>
      <c r="L8745" s="7">
        <f>VartojimasGamyba!H8741</f>
        <v>3.0000000000000001E-3</v>
      </c>
      <c r="M8745" s="15">
        <f t="shared" si="1315"/>
        <v>3.0357660829594124E-17</v>
      </c>
      <c r="N8745" s="7">
        <f t="shared" si="1316"/>
        <v>5.9246010875035904E-15</v>
      </c>
      <c r="O8745" s="7">
        <f t="shared" si="1317"/>
        <v>5.9246010875035904E-15</v>
      </c>
      <c r="R8745" s="7"/>
      <c r="S8745" s="47">
        <f t="shared" si="1318"/>
        <v>3.0357660829594124E-17</v>
      </c>
      <c r="T8745" s="47">
        <f t="shared" si="1319"/>
        <v>0</v>
      </c>
      <c r="U8745" s="47">
        <f t="shared" si="1320"/>
        <v>195.16000000000003</v>
      </c>
      <c r="V8745" s="47">
        <f t="shared" si="1321"/>
        <v>83.29</v>
      </c>
      <c r="W8745" s="11"/>
    </row>
    <row r="8746" spans="1:23" x14ac:dyDescent="0.45">
      <c r="A8746" t="s">
        <v>8751</v>
      </c>
      <c r="B8746">
        <v>94.11</v>
      </c>
      <c r="D8746" s="9" t="str">
        <f>VartojimasGamyba!J8742</f>
        <v>2024-08-30-04</v>
      </c>
      <c r="E8746" s="8">
        <f>VartojimasGamyba!G8742</f>
        <v>0.24099999999999999</v>
      </c>
      <c r="F8746" s="11"/>
      <c r="G8746" s="7">
        <f t="shared" si="1323"/>
        <v>4.014444444444444</v>
      </c>
      <c r="H8746" s="7">
        <v>0</v>
      </c>
      <c r="I8746" s="7">
        <v>0.18888888888888883</v>
      </c>
      <c r="J8746" s="7">
        <v>0</v>
      </c>
      <c r="L8746" s="7">
        <f>VartojimasGamyba!H8742</f>
        <v>7.0999999999999994E-2</v>
      </c>
      <c r="M8746" s="15">
        <f t="shared" si="1315"/>
        <v>0</v>
      </c>
      <c r="N8746" s="7">
        <f t="shared" si="1316"/>
        <v>0</v>
      </c>
      <c r="O8746" s="7">
        <f t="shared" si="1317"/>
        <v>0</v>
      </c>
      <c r="R8746" s="7"/>
      <c r="S8746" s="47">
        <f t="shared" si="1318"/>
        <v>0</v>
      </c>
      <c r="T8746" s="47">
        <f t="shared" si="1319"/>
        <v>0</v>
      </c>
      <c r="U8746" s="47">
        <f t="shared" si="1320"/>
        <v>194.4</v>
      </c>
      <c r="V8746" s="47">
        <f t="shared" si="1321"/>
        <v>82.53</v>
      </c>
      <c r="W8746" s="11"/>
    </row>
    <row r="8747" spans="1:23" x14ac:dyDescent="0.45">
      <c r="A8747" t="s">
        <v>8752</v>
      </c>
      <c r="B8747">
        <v>98.45</v>
      </c>
      <c r="D8747" s="9" t="str">
        <f>VartojimasGamyba!J8743</f>
        <v>2024-08-30-05</v>
      </c>
      <c r="E8747" s="8">
        <f>VartojimasGamyba!G8743</f>
        <v>3.0000000000000001E-3</v>
      </c>
      <c r="F8747" s="11"/>
      <c r="G8747" s="7">
        <f t="shared" si="1323"/>
        <v>4.0144444444444449</v>
      </c>
      <c r="H8747" s="7">
        <v>8.8817841970012523E-16</v>
      </c>
      <c r="I8747" s="7">
        <v>0</v>
      </c>
      <c r="J8747" s="7">
        <v>0.74</v>
      </c>
      <c r="L8747" s="7">
        <f>VartojimasGamyba!H8743</f>
        <v>0.74299999999999999</v>
      </c>
      <c r="M8747" s="15">
        <f t="shared" si="1315"/>
        <v>8.8817841970012523E-16</v>
      </c>
      <c r="N8747" s="7">
        <f t="shared" si="1316"/>
        <v>-64.283799999999829</v>
      </c>
      <c r="O8747" s="7">
        <f t="shared" si="1317"/>
        <v>1.765165791312029E-13</v>
      </c>
      <c r="R8747" s="7"/>
      <c r="S8747" s="47">
        <f t="shared" si="1318"/>
        <v>0.74000000000000088</v>
      </c>
      <c r="T8747" s="47">
        <f t="shared" si="1319"/>
        <v>0.74</v>
      </c>
      <c r="U8747" s="47">
        <f t="shared" si="1320"/>
        <v>198.74</v>
      </c>
      <c r="V8747" s="47">
        <f t="shared" si="1321"/>
        <v>86.87</v>
      </c>
      <c r="W8747" s="11"/>
    </row>
    <row r="8748" spans="1:23" x14ac:dyDescent="0.45">
      <c r="A8748" t="s">
        <v>8753</v>
      </c>
      <c r="B8748">
        <v>113.18</v>
      </c>
      <c r="D8748" s="9" t="str">
        <f>VartojimasGamyba!J8744</f>
        <v>2024-08-30-06</v>
      </c>
      <c r="E8748" s="8">
        <f>VartojimasGamyba!G8744</f>
        <v>1.0999999999999999E-2</v>
      </c>
      <c r="F8748" s="11"/>
      <c r="G8748" s="7">
        <f t="shared" si="1323"/>
        <v>4.0144444444444449</v>
      </c>
      <c r="H8748" s="7">
        <v>2.2204460492503131E-16</v>
      </c>
      <c r="I8748" s="7">
        <v>0</v>
      </c>
      <c r="J8748" s="7">
        <v>0.96</v>
      </c>
      <c r="L8748" s="7">
        <f>VartojimasGamyba!H8744</f>
        <v>0.97099999999999997</v>
      </c>
      <c r="M8748" s="15">
        <f t="shared" si="1315"/>
        <v>0</v>
      </c>
      <c r="N8748" s="7">
        <f t="shared" si="1316"/>
        <v>-97.536000000000001</v>
      </c>
      <c r="O8748" s="7">
        <f t="shared" si="1317"/>
        <v>0</v>
      </c>
      <c r="R8748" s="7"/>
      <c r="S8748" s="47">
        <f t="shared" si="1318"/>
        <v>0.96</v>
      </c>
      <c r="T8748" s="47">
        <f t="shared" si="1319"/>
        <v>0.96</v>
      </c>
      <c r="U8748" s="47">
        <f t="shared" si="1320"/>
        <v>213.47000000000003</v>
      </c>
      <c r="V8748" s="47">
        <f t="shared" si="1321"/>
        <v>101.60000000000001</v>
      </c>
      <c r="W8748" s="11"/>
    </row>
    <row r="8749" spans="1:23" x14ac:dyDescent="0.45">
      <c r="A8749" t="s">
        <v>8754</v>
      </c>
      <c r="B8749">
        <v>149.43</v>
      </c>
      <c r="D8749" s="9" t="str">
        <f>VartojimasGamyba!J8745</f>
        <v>2024-08-30-07</v>
      </c>
      <c r="E8749" s="8">
        <f>VartojimasGamyba!G8745</f>
        <v>0.85099999999999998</v>
      </c>
      <c r="F8749" s="11"/>
      <c r="G8749" s="7">
        <f t="shared" si="1323"/>
        <v>4.0144444444444449</v>
      </c>
      <c r="H8749" s="7">
        <v>0</v>
      </c>
      <c r="I8749" s="7">
        <v>0</v>
      </c>
      <c r="J8749" s="7">
        <v>1.03</v>
      </c>
      <c r="L8749" s="7">
        <f>VartojimasGamyba!H8745</f>
        <v>1.881</v>
      </c>
      <c r="M8749" s="15">
        <f t="shared" si="1315"/>
        <v>0</v>
      </c>
      <c r="N8749" s="7">
        <f t="shared" si="1316"/>
        <v>-141.9855</v>
      </c>
      <c r="O8749" s="7">
        <f t="shared" si="1317"/>
        <v>0</v>
      </c>
      <c r="R8749" s="7"/>
      <c r="S8749" s="47">
        <f t="shared" si="1318"/>
        <v>1.03</v>
      </c>
      <c r="T8749" s="47">
        <f t="shared" si="1319"/>
        <v>1.03</v>
      </c>
      <c r="U8749" s="47">
        <f t="shared" si="1320"/>
        <v>249.72000000000003</v>
      </c>
      <c r="V8749" s="47">
        <f t="shared" si="1321"/>
        <v>137.85</v>
      </c>
      <c r="W8749" s="11"/>
    </row>
    <row r="8750" spans="1:23" x14ac:dyDescent="0.45">
      <c r="A8750" t="s">
        <v>8755</v>
      </c>
      <c r="B8750">
        <v>157.99</v>
      </c>
      <c r="D8750" s="9" t="str">
        <f>VartojimasGamyba!J8746</f>
        <v>2024-08-30-08</v>
      </c>
      <c r="E8750" s="8">
        <f>VartojimasGamyba!G8746</f>
        <v>0.77400000000000002</v>
      </c>
      <c r="F8750" s="11"/>
      <c r="G8750" s="7">
        <f t="shared" si="1323"/>
        <v>4.0144444444444449</v>
      </c>
      <c r="H8750" s="7">
        <v>0</v>
      </c>
      <c r="I8750" s="7">
        <v>0</v>
      </c>
      <c r="J8750" s="7">
        <v>1.7120000000000002</v>
      </c>
      <c r="L8750" s="7">
        <f>VartojimasGamyba!H8746</f>
        <v>2.4860000000000002</v>
      </c>
      <c r="M8750" s="15">
        <f t="shared" si="1315"/>
        <v>0</v>
      </c>
      <c r="N8750" s="7">
        <f t="shared" si="1316"/>
        <v>-250.65392000000003</v>
      </c>
      <c r="O8750" s="7">
        <f t="shared" si="1317"/>
        <v>0</v>
      </c>
      <c r="R8750" s="7"/>
      <c r="S8750" s="47">
        <f t="shared" si="1318"/>
        <v>1.7120000000000002</v>
      </c>
      <c r="T8750" s="47">
        <f t="shared" si="1319"/>
        <v>1.7120000000000002</v>
      </c>
      <c r="U8750" s="47">
        <f t="shared" si="1320"/>
        <v>258.28000000000003</v>
      </c>
      <c r="V8750" s="47">
        <f t="shared" si="1321"/>
        <v>146.41</v>
      </c>
      <c r="W8750" s="11"/>
    </row>
    <row r="8751" spans="1:23" x14ac:dyDescent="0.45">
      <c r="A8751" t="s">
        <v>8756</v>
      </c>
      <c r="B8751">
        <v>134.21</v>
      </c>
      <c r="D8751" s="9" t="str">
        <f>VartojimasGamyba!J8747</f>
        <v>2024-08-30-09</v>
      </c>
      <c r="E8751" s="8">
        <f>VartojimasGamyba!G8747</f>
        <v>0</v>
      </c>
      <c r="F8751" s="11"/>
      <c r="G8751" s="7">
        <f t="shared" si="1323"/>
        <v>4.0144444444444449</v>
      </c>
      <c r="H8751" s="7">
        <v>0</v>
      </c>
      <c r="I8751" s="7">
        <v>0</v>
      </c>
      <c r="J8751" s="7">
        <v>3.371</v>
      </c>
      <c r="L8751" s="7">
        <f>VartojimasGamyba!H8747</f>
        <v>3.371</v>
      </c>
      <c r="M8751" s="15">
        <f t="shared" si="1315"/>
        <v>0</v>
      </c>
      <c r="N8751" s="7">
        <f t="shared" si="1316"/>
        <v>-413.38573000000002</v>
      </c>
      <c r="O8751" s="7">
        <f t="shared" si="1317"/>
        <v>0</v>
      </c>
      <c r="R8751" s="7"/>
      <c r="S8751" s="47">
        <f t="shared" si="1318"/>
        <v>3.371</v>
      </c>
      <c r="T8751" s="47">
        <f t="shared" si="1319"/>
        <v>3.371</v>
      </c>
      <c r="U8751" s="47">
        <f t="shared" si="1320"/>
        <v>234.5</v>
      </c>
      <c r="V8751" s="47">
        <f t="shared" si="1321"/>
        <v>122.63000000000001</v>
      </c>
      <c r="W8751" s="11"/>
    </row>
    <row r="8752" spans="1:23" x14ac:dyDescent="0.45">
      <c r="A8752" t="s">
        <v>8757</v>
      </c>
      <c r="B8752">
        <v>113.7</v>
      </c>
      <c r="D8752" s="9" t="str">
        <f>VartojimasGamyba!J8748</f>
        <v>2024-08-30-10</v>
      </c>
      <c r="E8752" s="8">
        <f>VartojimasGamyba!G8748</f>
        <v>0.85299999999999998</v>
      </c>
      <c r="F8752" s="11"/>
      <c r="G8752" s="7">
        <f t="shared" si="1323"/>
        <v>4.0144444444444449</v>
      </c>
      <c r="H8752" s="7">
        <v>0</v>
      </c>
      <c r="I8752" s="7">
        <v>0</v>
      </c>
      <c r="J8752" s="7">
        <v>1.5239999999999998</v>
      </c>
      <c r="L8752" s="7">
        <f>VartojimasGamyba!H8748</f>
        <v>2.3769999999999998</v>
      </c>
      <c r="M8752" s="15">
        <f t="shared" si="1315"/>
        <v>0</v>
      </c>
      <c r="N8752" s="7">
        <f t="shared" si="1316"/>
        <v>-155.63087999999999</v>
      </c>
      <c r="O8752" s="7">
        <f t="shared" si="1317"/>
        <v>0</v>
      </c>
      <c r="R8752" s="7"/>
      <c r="S8752" s="47">
        <f t="shared" si="1318"/>
        <v>1.5239999999999998</v>
      </c>
      <c r="T8752" s="47">
        <f t="shared" si="1319"/>
        <v>1.5239999999999998</v>
      </c>
      <c r="U8752" s="47">
        <f t="shared" si="1320"/>
        <v>213.99</v>
      </c>
      <c r="V8752" s="47">
        <f t="shared" si="1321"/>
        <v>102.12</v>
      </c>
      <c r="W8752" s="11"/>
    </row>
    <row r="8753" spans="1:23" x14ac:dyDescent="0.45">
      <c r="A8753" t="s">
        <v>8758</v>
      </c>
      <c r="B8753">
        <v>96.47</v>
      </c>
      <c r="D8753" s="9" t="str">
        <f>VartojimasGamyba!J8749</f>
        <v>2024-08-30-11</v>
      </c>
      <c r="E8753" s="8">
        <f>VartojimasGamyba!G8749</f>
        <v>1.413</v>
      </c>
      <c r="F8753" s="11"/>
      <c r="G8753" s="7">
        <f t="shared" si="1323"/>
        <v>4.0144444444444449</v>
      </c>
      <c r="H8753" s="7">
        <v>0</v>
      </c>
      <c r="I8753" s="7">
        <v>0</v>
      </c>
      <c r="J8753" s="7">
        <v>0.49</v>
      </c>
      <c r="L8753" s="7">
        <f>VartojimasGamyba!H8749</f>
        <v>1.903</v>
      </c>
      <c r="M8753" s="15">
        <f t="shared" si="1315"/>
        <v>0</v>
      </c>
      <c r="N8753" s="7">
        <f t="shared" si="1316"/>
        <v>-41.5961</v>
      </c>
      <c r="O8753" s="7">
        <f t="shared" si="1317"/>
        <v>0</v>
      </c>
      <c r="R8753" s="7"/>
      <c r="S8753" s="47">
        <f t="shared" si="1318"/>
        <v>0.49</v>
      </c>
      <c r="T8753" s="47">
        <f t="shared" si="1319"/>
        <v>0.49</v>
      </c>
      <c r="U8753" s="47">
        <f t="shared" si="1320"/>
        <v>196.76</v>
      </c>
      <c r="V8753" s="47">
        <f t="shared" si="1321"/>
        <v>84.89</v>
      </c>
      <c r="W8753" s="11"/>
    </row>
    <row r="8754" spans="1:23" x14ac:dyDescent="0.45">
      <c r="A8754" t="s">
        <v>8759</v>
      </c>
      <c r="B8754">
        <v>88.59</v>
      </c>
      <c r="D8754" s="9" t="str">
        <f>VartojimasGamyba!J8750</f>
        <v>2024-08-30-12</v>
      </c>
      <c r="E8754" s="8">
        <f>VartojimasGamyba!G8750</f>
        <v>0.60699999999999998</v>
      </c>
      <c r="F8754" s="11"/>
      <c r="G8754" s="7">
        <f t="shared" si="1323"/>
        <v>4.0144444444444449</v>
      </c>
      <c r="H8754" s="7">
        <v>0</v>
      </c>
      <c r="I8754" s="7">
        <v>0</v>
      </c>
      <c r="J8754" s="7">
        <v>1.4480000000000002</v>
      </c>
      <c r="L8754" s="7">
        <f>VartojimasGamyba!H8750</f>
        <v>2.0550000000000002</v>
      </c>
      <c r="M8754" s="15">
        <f t="shared" si="1315"/>
        <v>0</v>
      </c>
      <c r="N8754" s="7">
        <f t="shared" si="1316"/>
        <v>-111.51048000000002</v>
      </c>
      <c r="O8754" s="7">
        <f t="shared" si="1317"/>
        <v>0</v>
      </c>
      <c r="R8754" s="7"/>
      <c r="S8754" s="47">
        <f t="shared" si="1318"/>
        <v>1.4480000000000002</v>
      </c>
      <c r="T8754" s="47">
        <f t="shared" si="1319"/>
        <v>1.4480000000000002</v>
      </c>
      <c r="U8754" s="47">
        <f t="shared" si="1320"/>
        <v>188.88</v>
      </c>
      <c r="V8754" s="47">
        <f t="shared" si="1321"/>
        <v>77.010000000000005</v>
      </c>
      <c r="W8754" s="11"/>
    </row>
    <row r="8755" spans="1:23" x14ac:dyDescent="0.45">
      <c r="A8755" t="s">
        <v>8760</v>
      </c>
      <c r="B8755">
        <v>77.25</v>
      </c>
      <c r="D8755" s="9" t="str">
        <f>VartojimasGamyba!J8751</f>
        <v>2024-08-30-13</v>
      </c>
      <c r="E8755" s="8">
        <f>VartojimasGamyba!G8751</f>
        <v>0</v>
      </c>
      <c r="F8755" s="11"/>
      <c r="G8755" s="7">
        <f t="shared" si="1323"/>
        <v>5.8013333333333339</v>
      </c>
      <c r="H8755" s="7">
        <v>1.7868888888888887</v>
      </c>
      <c r="I8755" s="7">
        <v>0</v>
      </c>
      <c r="J8755" s="7">
        <v>0.38411111111111129</v>
      </c>
      <c r="L8755" s="7">
        <f>VartojimasGamyba!H8751</f>
        <v>2.1709999999999998</v>
      </c>
      <c r="M8755" s="15">
        <f t="shared" si="1315"/>
        <v>0</v>
      </c>
      <c r="N8755" s="7">
        <f t="shared" si="1316"/>
        <v>-25.224576666666678</v>
      </c>
      <c r="O8755" s="7">
        <f t="shared" si="1317"/>
        <v>0</v>
      </c>
      <c r="R8755" s="7"/>
      <c r="S8755" s="47">
        <f t="shared" si="1318"/>
        <v>2.1709999999999998</v>
      </c>
      <c r="T8755" s="47">
        <f t="shared" si="1319"/>
        <v>2.1709999999999998</v>
      </c>
      <c r="U8755" s="47">
        <f t="shared" si="1320"/>
        <v>177.54000000000002</v>
      </c>
      <c r="V8755" s="47">
        <f t="shared" si="1321"/>
        <v>65.67</v>
      </c>
      <c r="W8755" s="11"/>
    </row>
    <row r="8756" spans="1:23" x14ac:dyDescent="0.45">
      <c r="A8756" t="s">
        <v>8761</v>
      </c>
      <c r="B8756">
        <v>71.14</v>
      </c>
      <c r="D8756" s="9" t="str">
        <f>VartojimasGamyba!J8752</f>
        <v>2024-08-30-14</v>
      </c>
      <c r="E8756" s="8">
        <f>VartojimasGamyba!G8752</f>
        <v>0</v>
      </c>
      <c r="F8756" s="11"/>
      <c r="G8756" s="7">
        <f t="shared" si="1323"/>
        <v>7.0833333333333339</v>
      </c>
      <c r="H8756" s="7">
        <v>1.282</v>
      </c>
      <c r="I8756" s="7">
        <v>0</v>
      </c>
      <c r="J8756" s="7">
        <v>0</v>
      </c>
      <c r="L8756" s="7">
        <f>VartojimasGamyba!H8752</f>
        <v>1.282</v>
      </c>
      <c r="M8756" s="15">
        <f t="shared" si="1315"/>
        <v>0</v>
      </c>
      <c r="N8756" s="7">
        <f t="shared" si="1316"/>
        <v>0</v>
      </c>
      <c r="O8756" s="7">
        <f t="shared" si="1317"/>
        <v>0</v>
      </c>
      <c r="R8756" s="7"/>
      <c r="S8756" s="47">
        <f t="shared" si="1318"/>
        <v>1.282</v>
      </c>
      <c r="T8756" s="47">
        <f t="shared" si="1319"/>
        <v>1.282</v>
      </c>
      <c r="U8756" s="47">
        <f t="shared" si="1320"/>
        <v>171.43</v>
      </c>
      <c r="V8756" s="47">
        <f t="shared" si="1321"/>
        <v>59.56</v>
      </c>
      <c r="W8756" s="11"/>
    </row>
    <row r="8757" spans="1:23" x14ac:dyDescent="0.45">
      <c r="A8757" t="s">
        <v>8762</v>
      </c>
      <c r="B8757">
        <v>86.9</v>
      </c>
      <c r="D8757" s="9" t="str">
        <f>VartojimasGamyba!J8753</f>
        <v>2024-08-30-15</v>
      </c>
      <c r="E8757" s="8">
        <f>VartojimasGamyba!G8753</f>
        <v>7.4999999999999997E-2</v>
      </c>
      <c r="F8757" s="11"/>
      <c r="G8757" s="7">
        <f t="shared" si="1323"/>
        <v>7.0833333333333339</v>
      </c>
      <c r="H8757" s="7">
        <v>1.1102230246251565E-16</v>
      </c>
      <c r="I8757" s="7">
        <v>0</v>
      </c>
      <c r="J8757" s="7">
        <v>0.6100000000000001</v>
      </c>
      <c r="L8757" s="7">
        <f>VartojimasGamyba!H8753</f>
        <v>0.68500000000000005</v>
      </c>
      <c r="M8757" s="15">
        <f t="shared" si="1315"/>
        <v>0</v>
      </c>
      <c r="N8757" s="7">
        <f t="shared" si="1316"/>
        <v>-45.945200000000014</v>
      </c>
      <c r="O8757" s="7">
        <f t="shared" si="1317"/>
        <v>0</v>
      </c>
      <c r="R8757" s="7"/>
      <c r="S8757" s="47">
        <f t="shared" si="1318"/>
        <v>0.6100000000000001</v>
      </c>
      <c r="T8757" s="47">
        <f t="shared" si="1319"/>
        <v>0.6100000000000001</v>
      </c>
      <c r="U8757" s="47">
        <f t="shared" si="1320"/>
        <v>187.19</v>
      </c>
      <c r="V8757" s="47">
        <f t="shared" si="1321"/>
        <v>75.320000000000007</v>
      </c>
      <c r="W8757" s="11"/>
    </row>
    <row r="8758" spans="1:23" x14ac:dyDescent="0.45">
      <c r="A8758" t="s">
        <v>8763</v>
      </c>
      <c r="B8758">
        <v>84.26</v>
      </c>
      <c r="D8758" s="9" t="str">
        <f>VartojimasGamyba!J8754</f>
        <v>2024-08-30-16</v>
      </c>
      <c r="E8758" s="8">
        <f>VartojimasGamyba!G8754</f>
        <v>8.8999999999999996E-2</v>
      </c>
      <c r="F8758" s="11"/>
      <c r="G8758" s="7">
        <f t="shared" si="1323"/>
        <v>7.0833333333333339</v>
      </c>
      <c r="H8758" s="7">
        <v>0</v>
      </c>
      <c r="I8758" s="7">
        <v>0</v>
      </c>
      <c r="J8758" s="7">
        <v>8.0000000000000016E-2</v>
      </c>
      <c r="L8758" s="7">
        <f>VartojimasGamyba!H8754</f>
        <v>0.16900000000000001</v>
      </c>
      <c r="M8758" s="15">
        <f t="shared" si="1315"/>
        <v>0</v>
      </c>
      <c r="N8758" s="7">
        <f t="shared" si="1316"/>
        <v>-5.8144000000000018</v>
      </c>
      <c r="O8758" s="7">
        <f t="shared" si="1317"/>
        <v>0</v>
      </c>
      <c r="R8758" s="7"/>
      <c r="S8758" s="47">
        <f t="shared" si="1318"/>
        <v>8.0000000000000016E-2</v>
      </c>
      <c r="T8758" s="47">
        <f t="shared" si="1319"/>
        <v>8.0000000000000016E-2</v>
      </c>
      <c r="U8758" s="47">
        <f t="shared" si="1320"/>
        <v>184.55</v>
      </c>
      <c r="V8758" s="47">
        <f t="shared" si="1321"/>
        <v>72.680000000000007</v>
      </c>
      <c r="W8758" s="11"/>
    </row>
    <row r="8759" spans="1:23" x14ac:dyDescent="0.45">
      <c r="A8759" t="s">
        <v>8764</v>
      </c>
      <c r="B8759">
        <v>105.72</v>
      </c>
      <c r="D8759" s="9" t="str">
        <f>VartojimasGamyba!J8755</f>
        <v>2024-08-30-17</v>
      </c>
      <c r="E8759" s="8">
        <f>VartojimasGamyba!G8755</f>
        <v>0.27900000000000003</v>
      </c>
      <c r="F8759" s="11"/>
      <c r="G8759" s="7">
        <f t="shared" si="1323"/>
        <v>6.7744444444444447</v>
      </c>
      <c r="H8759" s="7">
        <v>0</v>
      </c>
      <c r="I8759" s="7">
        <v>0.30888888888888888</v>
      </c>
      <c r="J8759" s="7">
        <v>0</v>
      </c>
      <c r="L8759" s="7">
        <f>VartojimasGamyba!H8755</f>
        <v>1E-3</v>
      </c>
      <c r="M8759" s="15">
        <f t="shared" si="1315"/>
        <v>0</v>
      </c>
      <c r="N8759" s="7">
        <f t="shared" si="1316"/>
        <v>0</v>
      </c>
      <c r="O8759" s="7">
        <f t="shared" si="1317"/>
        <v>0</v>
      </c>
      <c r="R8759" s="7"/>
      <c r="S8759" s="47">
        <f t="shared" si="1318"/>
        <v>0</v>
      </c>
      <c r="T8759" s="47">
        <f t="shared" si="1319"/>
        <v>0</v>
      </c>
      <c r="U8759" s="47">
        <f t="shared" si="1320"/>
        <v>206.01</v>
      </c>
      <c r="V8759" s="47">
        <f t="shared" si="1321"/>
        <v>94.14</v>
      </c>
      <c r="W8759" s="11"/>
    </row>
    <row r="8760" spans="1:23" x14ac:dyDescent="0.45">
      <c r="A8760" t="s">
        <v>8765</v>
      </c>
      <c r="B8760">
        <v>164.27</v>
      </c>
      <c r="D8760" s="9" t="str">
        <f>VartojimasGamyba!J8756</f>
        <v>2024-08-30-18</v>
      </c>
      <c r="E8760" s="8">
        <f>VartojimasGamyba!G8756</f>
        <v>0.32600000000000001</v>
      </c>
      <c r="F8760" s="11"/>
      <c r="G8760" s="7">
        <f t="shared" si="1323"/>
        <v>6.4122222222222227</v>
      </c>
      <c r="H8760" s="7">
        <v>0</v>
      </c>
      <c r="I8760" s="7">
        <v>0.36222222222222228</v>
      </c>
      <c r="J8760" s="7">
        <v>0</v>
      </c>
      <c r="L8760" s="7">
        <f>VartojimasGamyba!H8756</f>
        <v>0</v>
      </c>
      <c r="M8760" s="15">
        <f t="shared" si="1315"/>
        <v>-5.5511151231257827E-17</v>
      </c>
      <c r="N8760" s="7">
        <f t="shared" si="1316"/>
        <v>-1.4686030169741571E-14</v>
      </c>
      <c r="O8760" s="7">
        <f t="shared" si="1317"/>
        <v>-1.4686030169741571E-14</v>
      </c>
      <c r="R8760" s="7"/>
      <c r="S8760" s="47">
        <f t="shared" si="1318"/>
        <v>-5.5511151231257827E-17</v>
      </c>
      <c r="T8760" s="47">
        <f t="shared" si="1319"/>
        <v>0</v>
      </c>
      <c r="U8760" s="47">
        <f t="shared" si="1320"/>
        <v>264.56</v>
      </c>
      <c r="V8760" s="47">
        <f t="shared" si="1321"/>
        <v>152.69</v>
      </c>
      <c r="W8760" s="11"/>
    </row>
    <row r="8761" spans="1:23" x14ac:dyDescent="0.45">
      <c r="A8761" t="s">
        <v>8766</v>
      </c>
      <c r="B8761">
        <v>234.23</v>
      </c>
      <c r="D8761" s="9" t="str">
        <f>VartojimasGamyba!J8757</f>
        <v>2024-08-30-19</v>
      </c>
      <c r="E8761" s="8">
        <f>VartojimasGamyba!G8757</f>
        <v>0.251</v>
      </c>
      <c r="F8761" s="11"/>
      <c r="G8761" s="7">
        <f t="shared" si="1323"/>
        <v>6.1333333333333337</v>
      </c>
      <c r="H8761" s="7">
        <v>0</v>
      </c>
      <c r="I8761" s="7">
        <v>0.27888888888888891</v>
      </c>
      <c r="J8761" s="7">
        <v>0</v>
      </c>
      <c r="L8761" s="7">
        <f>VartojimasGamyba!H8757</f>
        <v>0</v>
      </c>
      <c r="M8761" s="15">
        <f t="shared" si="1315"/>
        <v>0</v>
      </c>
      <c r="N8761" s="7">
        <f t="shared" si="1316"/>
        <v>0</v>
      </c>
      <c r="O8761" s="7">
        <f t="shared" si="1317"/>
        <v>0</v>
      </c>
      <c r="R8761" s="7"/>
      <c r="S8761" s="47">
        <f t="shared" si="1318"/>
        <v>0</v>
      </c>
      <c r="T8761" s="47">
        <f t="shared" si="1319"/>
        <v>0</v>
      </c>
      <c r="U8761" s="47">
        <f t="shared" si="1320"/>
        <v>334.52</v>
      </c>
      <c r="V8761" s="47">
        <f t="shared" si="1321"/>
        <v>222.64999999999998</v>
      </c>
      <c r="W8761" s="11"/>
    </row>
    <row r="8762" spans="1:23" x14ac:dyDescent="0.45">
      <c r="A8762" t="s">
        <v>8767</v>
      </c>
      <c r="B8762">
        <v>368.74</v>
      </c>
      <c r="D8762" s="9" t="str">
        <f>VartojimasGamyba!J8758</f>
        <v>2024-08-30-20</v>
      </c>
      <c r="E8762" s="8">
        <f>VartojimasGamyba!G8758</f>
        <v>0.26600000000000001</v>
      </c>
      <c r="F8762" s="11"/>
      <c r="G8762" s="7">
        <f t="shared" si="1323"/>
        <v>5.8377777777777782</v>
      </c>
      <c r="H8762" s="7">
        <v>0</v>
      </c>
      <c r="I8762" s="7">
        <v>0.29555555555555557</v>
      </c>
      <c r="J8762" s="7">
        <v>0</v>
      </c>
      <c r="L8762" s="7">
        <f>VartojimasGamyba!H8758</f>
        <v>0</v>
      </c>
      <c r="M8762" s="15">
        <f t="shared" si="1315"/>
        <v>0</v>
      </c>
      <c r="N8762" s="7">
        <f t="shared" si="1316"/>
        <v>0</v>
      </c>
      <c r="O8762" s="7">
        <f t="shared" si="1317"/>
        <v>0</v>
      </c>
      <c r="P8762" s="7" t="s">
        <v>8873</v>
      </c>
      <c r="R8762" s="7"/>
      <c r="S8762" s="47">
        <f t="shared" si="1318"/>
        <v>0</v>
      </c>
      <c r="T8762" s="47">
        <f t="shared" si="1319"/>
        <v>0</v>
      </c>
      <c r="U8762" s="47">
        <f t="shared" si="1320"/>
        <v>469.03000000000003</v>
      </c>
      <c r="V8762" s="47">
        <f t="shared" si="1321"/>
        <v>357.16</v>
      </c>
      <c r="W8762" s="11"/>
    </row>
    <row r="8763" spans="1:23" x14ac:dyDescent="0.45">
      <c r="A8763" t="s">
        <v>8768</v>
      </c>
      <c r="B8763">
        <v>200.1</v>
      </c>
      <c r="D8763" s="9" t="str">
        <f>VartojimasGamyba!J8759</f>
        <v>2024-08-30-21</v>
      </c>
      <c r="E8763" s="8">
        <f>VartojimasGamyba!G8759</f>
        <v>0.36</v>
      </c>
      <c r="F8763" s="11"/>
      <c r="G8763" s="7">
        <f t="shared" si="1323"/>
        <v>5.4377777777777778</v>
      </c>
      <c r="H8763" s="7">
        <v>0</v>
      </c>
      <c r="I8763" s="7">
        <v>0.4</v>
      </c>
      <c r="J8763" s="7">
        <v>0</v>
      </c>
      <c r="L8763" s="7">
        <f>VartojimasGamyba!H8759</f>
        <v>0</v>
      </c>
      <c r="M8763" s="15">
        <f t="shared" si="1315"/>
        <v>-5.5511151231257827E-17</v>
      </c>
      <c r="N8763" s="7">
        <f t="shared" si="1316"/>
        <v>-1.6674994718357538E-14</v>
      </c>
      <c r="O8763" s="7">
        <f t="shared" si="1317"/>
        <v>-1.6674994718357538E-14</v>
      </c>
      <c r="P8763" s="7">
        <f>SUM(N8742:N8765)</f>
        <v>-1353.5665866666666</v>
      </c>
      <c r="R8763" s="7"/>
      <c r="S8763" s="47">
        <f t="shared" si="1318"/>
        <v>-5.5511151231257827E-17</v>
      </c>
      <c r="T8763" s="47">
        <f t="shared" si="1319"/>
        <v>0</v>
      </c>
      <c r="U8763" s="47">
        <f t="shared" si="1320"/>
        <v>300.39</v>
      </c>
      <c r="V8763" s="47">
        <f t="shared" si="1321"/>
        <v>188.51999999999998</v>
      </c>
      <c r="W8763" s="11"/>
    </row>
    <row r="8764" spans="1:23" x14ac:dyDescent="0.45">
      <c r="A8764" t="s">
        <v>8769</v>
      </c>
      <c r="B8764">
        <v>167.9</v>
      </c>
      <c r="D8764" s="9" t="str">
        <f>VartojimasGamyba!J8760</f>
        <v>2024-08-30-22</v>
      </c>
      <c r="E8764" s="8">
        <f>VartojimasGamyba!G8760</f>
        <v>0.24</v>
      </c>
      <c r="F8764" s="11"/>
      <c r="G8764" s="7">
        <f t="shared" si="1323"/>
        <v>5.1711111111111112</v>
      </c>
      <c r="H8764" s="7">
        <v>0</v>
      </c>
      <c r="I8764" s="7">
        <v>0.26666666666666666</v>
      </c>
      <c r="J8764" s="7">
        <v>0</v>
      </c>
      <c r="L8764" s="7">
        <f>VartojimasGamyba!H8760</f>
        <v>0</v>
      </c>
      <c r="M8764" s="15">
        <f t="shared" si="1315"/>
        <v>0</v>
      </c>
      <c r="N8764" s="7">
        <f t="shared" si="1316"/>
        <v>0</v>
      </c>
      <c r="O8764" s="7">
        <f t="shared" si="1317"/>
        <v>0</v>
      </c>
      <c r="P8764" s="7" t="s">
        <v>8872</v>
      </c>
      <c r="R8764" s="7"/>
      <c r="S8764" s="47">
        <f t="shared" si="1318"/>
        <v>0</v>
      </c>
      <c r="T8764" s="47">
        <f t="shared" si="1319"/>
        <v>0</v>
      </c>
      <c r="U8764" s="47">
        <f t="shared" si="1320"/>
        <v>268.19</v>
      </c>
      <c r="V8764" s="47">
        <f t="shared" si="1321"/>
        <v>156.32</v>
      </c>
      <c r="W8764" s="11"/>
    </row>
    <row r="8765" spans="1:23" x14ac:dyDescent="0.45">
      <c r="A8765" t="s">
        <v>8770</v>
      </c>
      <c r="B8765">
        <v>109.62</v>
      </c>
      <c r="D8765" s="9" t="str">
        <f>VartojimasGamyba!J8761</f>
        <v>2024-08-30-23</v>
      </c>
      <c r="E8765" s="8">
        <f>VartojimasGamyba!G8761</f>
        <v>0.154</v>
      </c>
      <c r="F8765" s="11"/>
      <c r="G8765" s="7">
        <f t="shared" si="1323"/>
        <v>5</v>
      </c>
      <c r="H8765" s="7">
        <v>0</v>
      </c>
      <c r="I8765" s="7">
        <v>0.1711111111111111</v>
      </c>
      <c r="J8765" s="7">
        <v>0</v>
      </c>
      <c r="L8765" s="7">
        <f>VartojimasGamyba!H8761</f>
        <v>0</v>
      </c>
      <c r="M8765" s="15">
        <f t="shared" si="1315"/>
        <v>0</v>
      </c>
      <c r="N8765" s="7">
        <f t="shared" si="1316"/>
        <v>0</v>
      </c>
      <c r="O8765" s="7">
        <f t="shared" si="1317"/>
        <v>0</v>
      </c>
      <c r="P8765" s="7">
        <f>SUM(O8742:O8765)</f>
        <v>1.395729712361238E-13</v>
      </c>
      <c r="Q8765" s="7">
        <f>SUMPRODUCT(B8742:B8765,E8742:E8765)+SUM(E8742:E8765)*$Z$21-SUMPRODUCT(B8742:B8765,L8742:L8765)+SUM(L8742:L8765)*ABS($Z$20)</f>
        <v>-277.50891999999976</v>
      </c>
      <c r="R8765" s="7"/>
      <c r="S8765" s="47">
        <f t="shared" si="1318"/>
        <v>0</v>
      </c>
      <c r="T8765" s="47">
        <f t="shared" si="1319"/>
        <v>0</v>
      </c>
      <c r="U8765" s="47">
        <f t="shared" si="1320"/>
        <v>209.91000000000003</v>
      </c>
      <c r="V8765" s="47">
        <f t="shared" si="1321"/>
        <v>98.04</v>
      </c>
      <c r="W8765" s="11">
        <f>IF(P8765&lt;&gt;Q8765,1,0)</f>
        <v>1</v>
      </c>
    </row>
    <row r="8766" spans="1:23" x14ac:dyDescent="0.45">
      <c r="D8766" s="1"/>
      <c r="E8766" s="7"/>
      <c r="F8766" s="11"/>
      <c r="M8766" s="15"/>
      <c r="R8766" s="7"/>
      <c r="S8766" s="47"/>
      <c r="T8766" s="47"/>
      <c r="U8766" s="47"/>
      <c r="V8766" s="47"/>
      <c r="W8766" s="11"/>
    </row>
    <row r="8767" spans="1:23" x14ac:dyDescent="0.45">
      <c r="D8767" s="1"/>
      <c r="E8767" s="7"/>
      <c r="F8767" s="11"/>
      <c r="M8767" s="15"/>
      <c r="R8767" s="7"/>
      <c r="S8767" s="47"/>
      <c r="T8767" s="47"/>
      <c r="U8767" s="47"/>
      <c r="V8767" s="47"/>
      <c r="W8767" s="11"/>
    </row>
  </sheetData>
  <autoFilter ref="A5:AC8765" xr:uid="{5613993F-5375-4EAA-A8DA-290E9AFC3389}"/>
  <mergeCells count="1">
    <mergeCell ref="E1:E3"/>
  </mergeCells>
  <conditionalFormatting sqref="R2">
    <cfRule type="cellIs" dxfId="4431" priority="5154" operator="greaterThan">
      <formula>0</formula>
    </cfRule>
    <cfRule type="cellIs" dxfId="4430" priority="5155" operator="equal">
      <formula>0</formula>
    </cfRule>
  </conditionalFormatting>
  <conditionalFormatting sqref="R3">
    <cfRule type="cellIs" dxfId="4429" priority="5152" operator="equal">
      <formula>365</formula>
    </cfRule>
    <cfRule type="cellIs" dxfId="4428" priority="5153" operator="lessThan">
      <formula>365</formula>
    </cfRule>
  </conditionalFormatting>
  <conditionalFormatting sqref="R6">
    <cfRule type="cellIs" dxfId="4427" priority="5151" operator="equal">
      <formula>"Ok"</formula>
    </cfRule>
  </conditionalFormatting>
  <conditionalFormatting sqref="R30">
    <cfRule type="cellIs" dxfId="4426" priority="5150" operator="equal">
      <formula>"Ok"</formula>
    </cfRule>
  </conditionalFormatting>
  <conditionalFormatting sqref="R54">
    <cfRule type="cellIs" dxfId="4425" priority="5149" operator="equal">
      <formula>"Ok"</formula>
    </cfRule>
  </conditionalFormatting>
  <conditionalFormatting sqref="R78">
    <cfRule type="cellIs" dxfId="4424" priority="5148" operator="equal">
      <formula>"Ok"</formula>
    </cfRule>
  </conditionalFormatting>
  <conditionalFormatting sqref="R102">
    <cfRule type="cellIs" dxfId="4423" priority="5147" operator="equal">
      <formula>"Ok"</formula>
    </cfRule>
  </conditionalFormatting>
  <conditionalFormatting sqref="R126">
    <cfRule type="cellIs" dxfId="4422" priority="5146" operator="equal">
      <formula>"Ok"</formula>
    </cfRule>
  </conditionalFormatting>
  <conditionalFormatting sqref="R150">
    <cfRule type="cellIs" dxfId="4421" priority="5145" operator="equal">
      <formula>"Ok"</formula>
    </cfRule>
  </conditionalFormatting>
  <conditionalFormatting sqref="R174">
    <cfRule type="cellIs" dxfId="4420" priority="5144" operator="equal">
      <formula>"Ok"</formula>
    </cfRule>
  </conditionalFormatting>
  <conditionalFormatting sqref="R198">
    <cfRule type="cellIs" dxfId="4419" priority="5143" operator="equal">
      <formula>"Ok"</formula>
    </cfRule>
  </conditionalFormatting>
  <conditionalFormatting sqref="R222">
    <cfRule type="cellIs" dxfId="4418" priority="5142" operator="equal">
      <formula>"Ok"</formula>
    </cfRule>
  </conditionalFormatting>
  <conditionalFormatting sqref="R246">
    <cfRule type="cellIs" dxfId="4417" priority="5141" operator="equal">
      <formula>"Ok"</formula>
    </cfRule>
  </conditionalFormatting>
  <conditionalFormatting sqref="R270">
    <cfRule type="cellIs" dxfId="4416" priority="5140" operator="equal">
      <formula>"Ok"</formula>
    </cfRule>
  </conditionalFormatting>
  <conditionalFormatting sqref="R294">
    <cfRule type="cellIs" dxfId="4415" priority="5139" operator="equal">
      <formula>"Ok"</formula>
    </cfRule>
  </conditionalFormatting>
  <conditionalFormatting sqref="R318">
    <cfRule type="cellIs" dxfId="4414" priority="5138" operator="equal">
      <formula>"Ok"</formula>
    </cfRule>
  </conditionalFormatting>
  <conditionalFormatting sqref="R342">
    <cfRule type="cellIs" dxfId="4413" priority="5137" operator="equal">
      <formula>"Ok"</formula>
    </cfRule>
  </conditionalFormatting>
  <conditionalFormatting sqref="R366">
    <cfRule type="cellIs" dxfId="4412" priority="5136" operator="equal">
      <formula>"Ok"</formula>
    </cfRule>
  </conditionalFormatting>
  <conditionalFormatting sqref="R390">
    <cfRule type="cellIs" dxfId="4411" priority="5135" operator="equal">
      <formula>"Ok"</formula>
    </cfRule>
  </conditionalFormatting>
  <conditionalFormatting sqref="R414">
    <cfRule type="cellIs" dxfId="4410" priority="5134" operator="equal">
      <formula>"Ok"</formula>
    </cfRule>
  </conditionalFormatting>
  <conditionalFormatting sqref="R438">
    <cfRule type="cellIs" dxfId="4409" priority="5133" operator="equal">
      <formula>"Ok"</formula>
    </cfRule>
  </conditionalFormatting>
  <conditionalFormatting sqref="R462">
    <cfRule type="cellIs" dxfId="4408" priority="5132" operator="equal">
      <formula>"Ok"</formula>
    </cfRule>
  </conditionalFormatting>
  <conditionalFormatting sqref="R486">
    <cfRule type="cellIs" dxfId="4407" priority="5131" operator="equal">
      <formula>"Ok"</formula>
    </cfRule>
  </conditionalFormatting>
  <conditionalFormatting sqref="R510">
    <cfRule type="cellIs" dxfId="4406" priority="5130" operator="equal">
      <formula>"Ok"</formula>
    </cfRule>
  </conditionalFormatting>
  <conditionalFormatting sqref="R534">
    <cfRule type="cellIs" dxfId="4405" priority="5129" operator="equal">
      <formula>"Ok"</formula>
    </cfRule>
  </conditionalFormatting>
  <conditionalFormatting sqref="R558">
    <cfRule type="cellIs" dxfId="4404" priority="5128" operator="equal">
      <formula>"Ok"</formula>
    </cfRule>
  </conditionalFormatting>
  <conditionalFormatting sqref="R582">
    <cfRule type="cellIs" dxfId="4403" priority="5127" operator="equal">
      <formula>"Ok"</formula>
    </cfRule>
  </conditionalFormatting>
  <conditionalFormatting sqref="R606">
    <cfRule type="cellIs" dxfId="4402" priority="5126" operator="equal">
      <formula>"Ok"</formula>
    </cfRule>
  </conditionalFormatting>
  <conditionalFormatting sqref="R630">
    <cfRule type="cellIs" dxfId="4401" priority="5125" operator="equal">
      <formula>"Ok"</formula>
    </cfRule>
  </conditionalFormatting>
  <conditionalFormatting sqref="R654">
    <cfRule type="cellIs" dxfId="4400" priority="5124" operator="equal">
      <formula>"Ok"</formula>
    </cfRule>
  </conditionalFormatting>
  <conditionalFormatting sqref="R678">
    <cfRule type="cellIs" dxfId="4399" priority="5123" operator="equal">
      <formula>"Ok"</formula>
    </cfRule>
  </conditionalFormatting>
  <conditionalFormatting sqref="R702">
    <cfRule type="cellIs" dxfId="4398" priority="5122" operator="equal">
      <formula>"Ok"</formula>
    </cfRule>
  </conditionalFormatting>
  <conditionalFormatting sqref="R726">
    <cfRule type="cellIs" dxfId="4397" priority="5121" operator="equal">
      <formula>"Ok"</formula>
    </cfRule>
  </conditionalFormatting>
  <conditionalFormatting sqref="R750">
    <cfRule type="cellIs" dxfId="4396" priority="5120" operator="equal">
      <formula>"Ok"</formula>
    </cfRule>
  </conditionalFormatting>
  <conditionalFormatting sqref="R774">
    <cfRule type="cellIs" dxfId="4395" priority="5119" operator="equal">
      <formula>"Ok"</formula>
    </cfRule>
  </conditionalFormatting>
  <conditionalFormatting sqref="R798">
    <cfRule type="cellIs" dxfId="4394" priority="5118" operator="equal">
      <formula>"Ok"</formula>
    </cfRule>
  </conditionalFormatting>
  <conditionalFormatting sqref="R822">
    <cfRule type="cellIs" dxfId="4393" priority="5117" operator="equal">
      <formula>"Ok"</formula>
    </cfRule>
  </conditionalFormatting>
  <conditionalFormatting sqref="R846">
    <cfRule type="cellIs" dxfId="4392" priority="5116" operator="equal">
      <formula>"Ok"</formula>
    </cfRule>
  </conditionalFormatting>
  <conditionalFormatting sqref="R870">
    <cfRule type="cellIs" dxfId="4391" priority="5115" operator="equal">
      <formula>"Ok"</formula>
    </cfRule>
  </conditionalFormatting>
  <conditionalFormatting sqref="R894">
    <cfRule type="cellIs" dxfId="4390" priority="5114" operator="equal">
      <formula>"Ok"</formula>
    </cfRule>
  </conditionalFormatting>
  <conditionalFormatting sqref="R918">
    <cfRule type="cellIs" dxfId="4389" priority="5113" operator="equal">
      <formula>"Ok"</formula>
    </cfRule>
  </conditionalFormatting>
  <conditionalFormatting sqref="R942">
    <cfRule type="cellIs" dxfId="4388" priority="5112" operator="equal">
      <formula>"Ok"</formula>
    </cfRule>
  </conditionalFormatting>
  <conditionalFormatting sqref="R966">
    <cfRule type="cellIs" dxfId="4387" priority="5111" operator="equal">
      <formula>"Ok"</formula>
    </cfRule>
  </conditionalFormatting>
  <conditionalFormatting sqref="R990">
    <cfRule type="cellIs" dxfId="4386" priority="5110" operator="equal">
      <formula>"Ok"</formula>
    </cfRule>
  </conditionalFormatting>
  <conditionalFormatting sqref="R1014">
    <cfRule type="cellIs" dxfId="4385" priority="5109" operator="equal">
      <formula>"Ok"</formula>
    </cfRule>
  </conditionalFormatting>
  <conditionalFormatting sqref="R1038">
    <cfRule type="cellIs" dxfId="4384" priority="5108" operator="equal">
      <formula>"Ok"</formula>
    </cfRule>
  </conditionalFormatting>
  <conditionalFormatting sqref="R1062">
    <cfRule type="cellIs" dxfId="4383" priority="5107" operator="equal">
      <formula>"Ok"</formula>
    </cfRule>
  </conditionalFormatting>
  <conditionalFormatting sqref="R1086">
    <cfRule type="cellIs" dxfId="4382" priority="5106" operator="equal">
      <formula>"Ok"</formula>
    </cfRule>
  </conditionalFormatting>
  <conditionalFormatting sqref="R1110">
    <cfRule type="cellIs" dxfId="4381" priority="5105" operator="equal">
      <formula>"Ok"</formula>
    </cfRule>
  </conditionalFormatting>
  <conditionalFormatting sqref="R1134">
    <cfRule type="cellIs" dxfId="4380" priority="5104" operator="equal">
      <formula>"Ok"</formula>
    </cfRule>
  </conditionalFormatting>
  <conditionalFormatting sqref="R1158">
    <cfRule type="cellIs" dxfId="4379" priority="5103" operator="equal">
      <formula>"Ok"</formula>
    </cfRule>
  </conditionalFormatting>
  <conditionalFormatting sqref="R1182">
    <cfRule type="cellIs" dxfId="4378" priority="5102" operator="equal">
      <formula>"Ok"</formula>
    </cfRule>
  </conditionalFormatting>
  <conditionalFormatting sqref="R1206">
    <cfRule type="cellIs" dxfId="4377" priority="5101" operator="equal">
      <formula>"Ok"</formula>
    </cfRule>
  </conditionalFormatting>
  <conditionalFormatting sqref="R1230">
    <cfRule type="cellIs" dxfId="4376" priority="5100" operator="equal">
      <formula>"Ok"</formula>
    </cfRule>
  </conditionalFormatting>
  <conditionalFormatting sqref="R1254">
    <cfRule type="cellIs" dxfId="4375" priority="5099" operator="equal">
      <formula>"Ok"</formula>
    </cfRule>
  </conditionalFormatting>
  <conditionalFormatting sqref="R1278">
    <cfRule type="cellIs" dxfId="4374" priority="5098" operator="equal">
      <formula>"Ok"</formula>
    </cfRule>
  </conditionalFormatting>
  <conditionalFormatting sqref="R1302">
    <cfRule type="cellIs" dxfId="4373" priority="5097" operator="equal">
      <formula>"Ok"</formula>
    </cfRule>
  </conditionalFormatting>
  <conditionalFormatting sqref="R1326">
    <cfRule type="cellIs" dxfId="4372" priority="5096" operator="equal">
      <formula>"Ok"</formula>
    </cfRule>
  </conditionalFormatting>
  <conditionalFormatting sqref="R1350">
    <cfRule type="cellIs" dxfId="4371" priority="5095" operator="equal">
      <formula>"Ok"</formula>
    </cfRule>
  </conditionalFormatting>
  <conditionalFormatting sqref="R1374">
    <cfRule type="cellIs" dxfId="4370" priority="5094" operator="equal">
      <formula>"Ok"</formula>
    </cfRule>
  </conditionalFormatting>
  <conditionalFormatting sqref="R1398">
    <cfRule type="cellIs" dxfId="4369" priority="5093" operator="equal">
      <formula>"Ok"</formula>
    </cfRule>
  </conditionalFormatting>
  <conditionalFormatting sqref="R1422">
    <cfRule type="cellIs" dxfId="4368" priority="5092" operator="equal">
      <formula>"Ok"</formula>
    </cfRule>
  </conditionalFormatting>
  <conditionalFormatting sqref="R1446">
    <cfRule type="cellIs" dxfId="4367" priority="5091" operator="equal">
      <formula>"Ok"</formula>
    </cfRule>
  </conditionalFormatting>
  <conditionalFormatting sqref="R1470">
    <cfRule type="cellIs" dxfId="4366" priority="5090" operator="equal">
      <formula>"Ok"</formula>
    </cfRule>
  </conditionalFormatting>
  <conditionalFormatting sqref="R1494">
    <cfRule type="cellIs" dxfId="4365" priority="5089" operator="equal">
      <formula>"Ok"</formula>
    </cfRule>
  </conditionalFormatting>
  <conditionalFormatting sqref="R1518">
    <cfRule type="cellIs" dxfId="4364" priority="5088" operator="equal">
      <formula>"Ok"</formula>
    </cfRule>
  </conditionalFormatting>
  <conditionalFormatting sqref="R1542">
    <cfRule type="cellIs" dxfId="4363" priority="5087" operator="equal">
      <formula>"Ok"</formula>
    </cfRule>
  </conditionalFormatting>
  <conditionalFormatting sqref="R1566">
    <cfRule type="cellIs" dxfId="4362" priority="5086" operator="equal">
      <formula>"Ok"</formula>
    </cfRule>
  </conditionalFormatting>
  <conditionalFormatting sqref="R1590">
    <cfRule type="cellIs" dxfId="4361" priority="5085" operator="equal">
      <formula>"Ok"</formula>
    </cfRule>
  </conditionalFormatting>
  <conditionalFormatting sqref="R1614">
    <cfRule type="cellIs" dxfId="4360" priority="5084" operator="equal">
      <formula>"Ok"</formula>
    </cfRule>
  </conditionalFormatting>
  <conditionalFormatting sqref="R1638">
    <cfRule type="cellIs" dxfId="4359" priority="5083" operator="equal">
      <formula>"Ok"</formula>
    </cfRule>
  </conditionalFormatting>
  <conditionalFormatting sqref="R1662">
    <cfRule type="cellIs" dxfId="4358" priority="5082" operator="equal">
      <formula>"Ok"</formula>
    </cfRule>
  </conditionalFormatting>
  <conditionalFormatting sqref="R1686">
    <cfRule type="cellIs" dxfId="4357" priority="5081" operator="equal">
      <formula>"Ok"</formula>
    </cfRule>
  </conditionalFormatting>
  <conditionalFormatting sqref="R1710">
    <cfRule type="cellIs" dxfId="4356" priority="5080" operator="equal">
      <formula>"Ok"</formula>
    </cfRule>
  </conditionalFormatting>
  <conditionalFormatting sqref="R1734">
    <cfRule type="cellIs" dxfId="4355" priority="5079" operator="equal">
      <formula>"Ok"</formula>
    </cfRule>
  </conditionalFormatting>
  <conditionalFormatting sqref="R1758">
    <cfRule type="cellIs" dxfId="4354" priority="5078" operator="equal">
      <formula>"Ok"</formula>
    </cfRule>
  </conditionalFormatting>
  <conditionalFormatting sqref="R1782">
    <cfRule type="cellIs" dxfId="4353" priority="5077" operator="equal">
      <formula>"Ok"</formula>
    </cfRule>
  </conditionalFormatting>
  <conditionalFormatting sqref="R1806">
    <cfRule type="cellIs" dxfId="4352" priority="5076" operator="equal">
      <formula>"Ok"</formula>
    </cfRule>
  </conditionalFormatting>
  <conditionalFormatting sqref="R1830">
    <cfRule type="cellIs" dxfId="4351" priority="5075" operator="equal">
      <formula>"Ok"</formula>
    </cfRule>
  </conditionalFormatting>
  <conditionalFormatting sqref="R1854">
    <cfRule type="cellIs" dxfId="4350" priority="5074" operator="equal">
      <formula>"Ok"</formula>
    </cfRule>
  </conditionalFormatting>
  <conditionalFormatting sqref="R1878">
    <cfRule type="cellIs" dxfId="4349" priority="5073" operator="equal">
      <formula>"Ok"</formula>
    </cfRule>
  </conditionalFormatting>
  <conditionalFormatting sqref="R1902">
    <cfRule type="cellIs" dxfId="4348" priority="5072" operator="equal">
      <formula>"Ok"</formula>
    </cfRule>
  </conditionalFormatting>
  <conditionalFormatting sqref="R1926">
    <cfRule type="cellIs" dxfId="4347" priority="5071" operator="equal">
      <formula>"Ok"</formula>
    </cfRule>
  </conditionalFormatting>
  <conditionalFormatting sqref="R1950">
    <cfRule type="cellIs" dxfId="4346" priority="5070" operator="equal">
      <formula>"Ok"</formula>
    </cfRule>
  </conditionalFormatting>
  <conditionalFormatting sqref="R1974">
    <cfRule type="cellIs" dxfId="4345" priority="5069" operator="equal">
      <formula>"Ok"</formula>
    </cfRule>
  </conditionalFormatting>
  <conditionalFormatting sqref="R1998">
    <cfRule type="cellIs" dxfId="4344" priority="5068" operator="equal">
      <formula>"Ok"</formula>
    </cfRule>
  </conditionalFormatting>
  <conditionalFormatting sqref="R2022">
    <cfRule type="cellIs" dxfId="4343" priority="5067" operator="equal">
      <formula>"Ok"</formula>
    </cfRule>
  </conditionalFormatting>
  <conditionalFormatting sqref="R2046">
    <cfRule type="cellIs" dxfId="4342" priority="5066" operator="equal">
      <formula>"Ok"</formula>
    </cfRule>
  </conditionalFormatting>
  <conditionalFormatting sqref="R2070">
    <cfRule type="cellIs" dxfId="4341" priority="5065" operator="equal">
      <formula>"Ok"</formula>
    </cfRule>
  </conditionalFormatting>
  <conditionalFormatting sqref="R2094">
    <cfRule type="cellIs" dxfId="4340" priority="5064" operator="equal">
      <formula>"Ok"</formula>
    </cfRule>
  </conditionalFormatting>
  <conditionalFormatting sqref="R2118">
    <cfRule type="cellIs" dxfId="4339" priority="5063" operator="equal">
      <formula>"Ok"</formula>
    </cfRule>
  </conditionalFormatting>
  <conditionalFormatting sqref="R2142">
    <cfRule type="cellIs" dxfId="4338" priority="5062" operator="equal">
      <formula>"Ok"</formula>
    </cfRule>
  </conditionalFormatting>
  <conditionalFormatting sqref="R2166">
    <cfRule type="cellIs" dxfId="4337" priority="5061" operator="equal">
      <formula>"Ok"</formula>
    </cfRule>
  </conditionalFormatting>
  <conditionalFormatting sqref="R2190">
    <cfRule type="cellIs" dxfId="4336" priority="5060" operator="equal">
      <formula>"Ok"</formula>
    </cfRule>
  </conditionalFormatting>
  <conditionalFormatting sqref="R2214">
    <cfRule type="cellIs" dxfId="4335" priority="5059" operator="equal">
      <formula>"Ok"</formula>
    </cfRule>
  </conditionalFormatting>
  <conditionalFormatting sqref="R2238">
    <cfRule type="cellIs" dxfId="4334" priority="5058" operator="equal">
      <formula>"Ok"</formula>
    </cfRule>
  </conditionalFormatting>
  <conditionalFormatting sqref="R2262">
    <cfRule type="cellIs" dxfId="4333" priority="5057" operator="equal">
      <formula>"Ok"</formula>
    </cfRule>
  </conditionalFormatting>
  <conditionalFormatting sqref="R2286">
    <cfRule type="cellIs" dxfId="4332" priority="5056" operator="equal">
      <formula>"Ok"</formula>
    </cfRule>
  </conditionalFormatting>
  <conditionalFormatting sqref="R2310">
    <cfRule type="cellIs" dxfId="4331" priority="5055" operator="equal">
      <formula>"Ok"</formula>
    </cfRule>
  </conditionalFormatting>
  <conditionalFormatting sqref="R2334">
    <cfRule type="cellIs" dxfId="4330" priority="5054" operator="equal">
      <formula>"Ok"</formula>
    </cfRule>
  </conditionalFormatting>
  <conditionalFormatting sqref="R2358">
    <cfRule type="cellIs" dxfId="4329" priority="5053" operator="equal">
      <formula>"Ok"</formula>
    </cfRule>
  </conditionalFormatting>
  <conditionalFormatting sqref="R2382">
    <cfRule type="cellIs" dxfId="4328" priority="5052" operator="equal">
      <formula>"Ok"</formula>
    </cfRule>
  </conditionalFormatting>
  <conditionalFormatting sqref="R2406">
    <cfRule type="cellIs" dxfId="4327" priority="5051" operator="equal">
      <formula>"Ok"</formula>
    </cfRule>
  </conditionalFormatting>
  <conditionalFormatting sqref="R2430">
    <cfRule type="cellIs" dxfId="4326" priority="5050" operator="equal">
      <formula>"Ok"</formula>
    </cfRule>
  </conditionalFormatting>
  <conditionalFormatting sqref="R2454">
    <cfRule type="cellIs" dxfId="4325" priority="5049" operator="equal">
      <formula>"Ok"</formula>
    </cfRule>
  </conditionalFormatting>
  <conditionalFormatting sqref="R2478">
    <cfRule type="cellIs" dxfId="4324" priority="5048" operator="equal">
      <formula>"Ok"</formula>
    </cfRule>
  </conditionalFormatting>
  <conditionalFormatting sqref="R2502">
    <cfRule type="cellIs" dxfId="4323" priority="5047" operator="equal">
      <formula>"Ok"</formula>
    </cfRule>
  </conditionalFormatting>
  <conditionalFormatting sqref="R2526">
    <cfRule type="cellIs" dxfId="4322" priority="5046" operator="equal">
      <formula>"Ok"</formula>
    </cfRule>
  </conditionalFormatting>
  <conditionalFormatting sqref="R2550">
    <cfRule type="cellIs" dxfId="4321" priority="5045" operator="equal">
      <formula>"Ok"</formula>
    </cfRule>
  </conditionalFormatting>
  <conditionalFormatting sqref="R2574">
    <cfRule type="cellIs" dxfId="4320" priority="5044" operator="equal">
      <formula>"Ok"</formula>
    </cfRule>
  </conditionalFormatting>
  <conditionalFormatting sqref="R2598">
    <cfRule type="cellIs" dxfId="4319" priority="5043" operator="equal">
      <formula>"Ok"</formula>
    </cfRule>
  </conditionalFormatting>
  <conditionalFormatting sqref="R2622">
    <cfRule type="cellIs" dxfId="4318" priority="5042" operator="equal">
      <formula>"Ok"</formula>
    </cfRule>
  </conditionalFormatting>
  <conditionalFormatting sqref="R2646">
    <cfRule type="cellIs" dxfId="4317" priority="5041" operator="equal">
      <formula>"Ok"</formula>
    </cfRule>
  </conditionalFormatting>
  <conditionalFormatting sqref="R2670">
    <cfRule type="cellIs" dxfId="4316" priority="5040" operator="equal">
      <formula>"Ok"</formula>
    </cfRule>
  </conditionalFormatting>
  <conditionalFormatting sqref="R2694">
    <cfRule type="cellIs" dxfId="4315" priority="5039" operator="equal">
      <formula>"Ok"</formula>
    </cfRule>
  </conditionalFormatting>
  <conditionalFormatting sqref="R2718">
    <cfRule type="cellIs" dxfId="4314" priority="5038" operator="equal">
      <formula>"Ok"</formula>
    </cfRule>
  </conditionalFormatting>
  <conditionalFormatting sqref="R2742">
    <cfRule type="cellIs" dxfId="4313" priority="5037" operator="equal">
      <formula>"Ok"</formula>
    </cfRule>
  </conditionalFormatting>
  <conditionalFormatting sqref="R2766">
    <cfRule type="cellIs" dxfId="4312" priority="5036" operator="equal">
      <formula>"Ok"</formula>
    </cfRule>
  </conditionalFormatting>
  <conditionalFormatting sqref="R2790">
    <cfRule type="cellIs" dxfId="4311" priority="5035" operator="equal">
      <formula>"Ok"</formula>
    </cfRule>
  </conditionalFormatting>
  <conditionalFormatting sqref="R2814">
    <cfRule type="cellIs" dxfId="4310" priority="5034" operator="equal">
      <formula>"Ok"</formula>
    </cfRule>
  </conditionalFormatting>
  <conditionalFormatting sqref="R2838">
    <cfRule type="cellIs" dxfId="4309" priority="5033" operator="equal">
      <formula>"Ok"</formula>
    </cfRule>
  </conditionalFormatting>
  <conditionalFormatting sqref="R2862">
    <cfRule type="cellIs" dxfId="4308" priority="5032" operator="equal">
      <formula>"Ok"</formula>
    </cfRule>
  </conditionalFormatting>
  <conditionalFormatting sqref="R2886">
    <cfRule type="cellIs" dxfId="4307" priority="5031" operator="equal">
      <formula>"Ok"</formula>
    </cfRule>
  </conditionalFormatting>
  <conditionalFormatting sqref="R2910">
    <cfRule type="cellIs" dxfId="4306" priority="5030" operator="equal">
      <formula>"Ok"</formula>
    </cfRule>
  </conditionalFormatting>
  <conditionalFormatting sqref="R2934">
    <cfRule type="cellIs" dxfId="4305" priority="5029" operator="equal">
      <formula>"Ok"</formula>
    </cfRule>
  </conditionalFormatting>
  <conditionalFormatting sqref="R2958">
    <cfRule type="cellIs" dxfId="4304" priority="5028" operator="equal">
      <formula>"Ok"</formula>
    </cfRule>
  </conditionalFormatting>
  <conditionalFormatting sqref="R2982">
    <cfRule type="cellIs" dxfId="4303" priority="5027" operator="equal">
      <formula>"Ok"</formula>
    </cfRule>
  </conditionalFormatting>
  <conditionalFormatting sqref="R3006">
    <cfRule type="cellIs" dxfId="4302" priority="5026" operator="equal">
      <formula>"Ok"</formula>
    </cfRule>
  </conditionalFormatting>
  <conditionalFormatting sqref="R3030">
    <cfRule type="cellIs" dxfId="4301" priority="5025" operator="equal">
      <formula>"Ok"</formula>
    </cfRule>
  </conditionalFormatting>
  <conditionalFormatting sqref="R3054">
    <cfRule type="cellIs" dxfId="4300" priority="5024" operator="equal">
      <formula>"Ok"</formula>
    </cfRule>
  </conditionalFormatting>
  <conditionalFormatting sqref="R3078">
    <cfRule type="cellIs" dxfId="4299" priority="5023" operator="equal">
      <formula>"Ok"</formula>
    </cfRule>
  </conditionalFormatting>
  <conditionalFormatting sqref="R3102">
    <cfRule type="cellIs" dxfId="4298" priority="5022" operator="equal">
      <formula>"Ok"</formula>
    </cfRule>
  </conditionalFormatting>
  <conditionalFormatting sqref="R3126">
    <cfRule type="cellIs" dxfId="4297" priority="5021" operator="equal">
      <formula>"Ok"</formula>
    </cfRule>
  </conditionalFormatting>
  <conditionalFormatting sqref="R3150">
    <cfRule type="cellIs" dxfId="4296" priority="5020" operator="equal">
      <formula>"Ok"</formula>
    </cfRule>
  </conditionalFormatting>
  <conditionalFormatting sqref="R3174">
    <cfRule type="cellIs" dxfId="4295" priority="5019" operator="equal">
      <formula>"Ok"</formula>
    </cfRule>
  </conditionalFormatting>
  <conditionalFormatting sqref="R3198">
    <cfRule type="cellIs" dxfId="4294" priority="5018" operator="equal">
      <formula>"Ok"</formula>
    </cfRule>
  </conditionalFormatting>
  <conditionalFormatting sqref="R3222">
    <cfRule type="cellIs" dxfId="4293" priority="5017" operator="equal">
      <formula>"Ok"</formula>
    </cfRule>
  </conditionalFormatting>
  <conditionalFormatting sqref="R3246">
    <cfRule type="cellIs" dxfId="4292" priority="5016" operator="equal">
      <formula>"Ok"</formula>
    </cfRule>
  </conditionalFormatting>
  <conditionalFormatting sqref="R3270">
    <cfRule type="cellIs" dxfId="4291" priority="5015" operator="equal">
      <formula>"Ok"</formula>
    </cfRule>
  </conditionalFormatting>
  <conditionalFormatting sqref="R3294">
    <cfRule type="cellIs" dxfId="4290" priority="5014" operator="equal">
      <formula>"Ok"</formula>
    </cfRule>
  </conditionalFormatting>
  <conditionalFormatting sqref="R3318">
    <cfRule type="cellIs" dxfId="4289" priority="5013" operator="equal">
      <formula>"Ok"</formula>
    </cfRule>
  </conditionalFormatting>
  <conditionalFormatting sqref="R3342">
    <cfRule type="cellIs" dxfId="4288" priority="5012" operator="equal">
      <formula>"Ok"</formula>
    </cfRule>
  </conditionalFormatting>
  <conditionalFormatting sqref="R3366">
    <cfRule type="cellIs" dxfId="4287" priority="5011" operator="equal">
      <formula>"Ok"</formula>
    </cfRule>
  </conditionalFormatting>
  <conditionalFormatting sqref="R3390">
    <cfRule type="cellIs" dxfId="4286" priority="5010" operator="equal">
      <formula>"Ok"</formula>
    </cfRule>
  </conditionalFormatting>
  <conditionalFormatting sqref="R3414">
    <cfRule type="cellIs" dxfId="4285" priority="5009" operator="equal">
      <formula>"Ok"</formula>
    </cfRule>
  </conditionalFormatting>
  <conditionalFormatting sqref="R3438">
    <cfRule type="cellIs" dxfId="4284" priority="5008" operator="equal">
      <formula>"Ok"</formula>
    </cfRule>
  </conditionalFormatting>
  <conditionalFormatting sqref="R3462">
    <cfRule type="cellIs" dxfId="4283" priority="5007" operator="equal">
      <formula>"Ok"</formula>
    </cfRule>
  </conditionalFormatting>
  <conditionalFormatting sqref="R3486">
    <cfRule type="cellIs" dxfId="4282" priority="5006" operator="equal">
      <formula>"Ok"</formula>
    </cfRule>
  </conditionalFormatting>
  <conditionalFormatting sqref="R3510">
    <cfRule type="cellIs" dxfId="4281" priority="5005" operator="equal">
      <formula>"Ok"</formula>
    </cfRule>
  </conditionalFormatting>
  <conditionalFormatting sqref="R3534">
    <cfRule type="cellIs" dxfId="4280" priority="5004" operator="equal">
      <formula>"Ok"</formula>
    </cfRule>
  </conditionalFormatting>
  <conditionalFormatting sqref="R3558">
    <cfRule type="cellIs" dxfId="4279" priority="5003" operator="equal">
      <formula>"Ok"</formula>
    </cfRule>
  </conditionalFormatting>
  <conditionalFormatting sqref="R3582">
    <cfRule type="cellIs" dxfId="4278" priority="5002" operator="equal">
      <formula>"Ok"</formula>
    </cfRule>
  </conditionalFormatting>
  <conditionalFormatting sqref="R3606">
    <cfRule type="cellIs" dxfId="4277" priority="5001" operator="equal">
      <formula>"Ok"</formula>
    </cfRule>
  </conditionalFormatting>
  <conditionalFormatting sqref="R3630">
    <cfRule type="cellIs" dxfId="4276" priority="5000" operator="equal">
      <formula>"Ok"</formula>
    </cfRule>
  </conditionalFormatting>
  <conditionalFormatting sqref="R3654">
    <cfRule type="cellIs" dxfId="4275" priority="4999" operator="equal">
      <formula>"Ok"</formula>
    </cfRule>
  </conditionalFormatting>
  <conditionalFormatting sqref="R3678">
    <cfRule type="cellIs" dxfId="4274" priority="4998" operator="equal">
      <formula>"Ok"</formula>
    </cfRule>
  </conditionalFormatting>
  <conditionalFormatting sqref="R3702">
    <cfRule type="cellIs" dxfId="4273" priority="4997" operator="equal">
      <formula>"Ok"</formula>
    </cfRule>
  </conditionalFormatting>
  <conditionalFormatting sqref="R3726">
    <cfRule type="cellIs" dxfId="4272" priority="4996" operator="equal">
      <formula>"Ok"</formula>
    </cfRule>
  </conditionalFormatting>
  <conditionalFormatting sqref="R3750">
    <cfRule type="cellIs" dxfId="4271" priority="4995" operator="equal">
      <formula>"Ok"</formula>
    </cfRule>
  </conditionalFormatting>
  <conditionalFormatting sqref="R3774">
    <cfRule type="cellIs" dxfId="4270" priority="4994" operator="equal">
      <formula>"Ok"</formula>
    </cfRule>
  </conditionalFormatting>
  <conditionalFormatting sqref="R3798">
    <cfRule type="cellIs" dxfId="4269" priority="4993" operator="equal">
      <formula>"Ok"</formula>
    </cfRule>
  </conditionalFormatting>
  <conditionalFormatting sqref="R3822">
    <cfRule type="cellIs" dxfId="4268" priority="4992" operator="equal">
      <formula>"Ok"</formula>
    </cfRule>
  </conditionalFormatting>
  <conditionalFormatting sqref="R3846">
    <cfRule type="cellIs" dxfId="4267" priority="4991" operator="equal">
      <formula>"Ok"</formula>
    </cfRule>
  </conditionalFormatting>
  <conditionalFormatting sqref="R3870">
    <cfRule type="cellIs" dxfId="4266" priority="4990" operator="equal">
      <formula>"Ok"</formula>
    </cfRule>
  </conditionalFormatting>
  <conditionalFormatting sqref="R3918">
    <cfRule type="cellIs" dxfId="4265" priority="4989" operator="equal">
      <formula>"Ok"</formula>
    </cfRule>
  </conditionalFormatting>
  <conditionalFormatting sqref="R3894">
    <cfRule type="cellIs" dxfId="4264" priority="4988" operator="equal">
      <formula>"Ok"</formula>
    </cfRule>
  </conditionalFormatting>
  <conditionalFormatting sqref="R3942">
    <cfRule type="cellIs" dxfId="4263" priority="4987" operator="equal">
      <formula>"Ok"</formula>
    </cfRule>
  </conditionalFormatting>
  <conditionalFormatting sqref="R3966">
    <cfRule type="cellIs" dxfId="4262" priority="4986" operator="equal">
      <formula>"Ok"</formula>
    </cfRule>
  </conditionalFormatting>
  <conditionalFormatting sqref="R3990">
    <cfRule type="cellIs" dxfId="4261" priority="4985" operator="equal">
      <formula>"Ok"</formula>
    </cfRule>
  </conditionalFormatting>
  <conditionalFormatting sqref="R4014">
    <cfRule type="cellIs" dxfId="4260" priority="4984" operator="equal">
      <formula>"Ok"</formula>
    </cfRule>
  </conditionalFormatting>
  <conditionalFormatting sqref="R4038">
    <cfRule type="cellIs" dxfId="4259" priority="4983" operator="equal">
      <formula>"Ok"</formula>
    </cfRule>
  </conditionalFormatting>
  <conditionalFormatting sqref="R4062">
    <cfRule type="cellIs" dxfId="4258" priority="4982" operator="equal">
      <formula>"Ok"</formula>
    </cfRule>
  </conditionalFormatting>
  <conditionalFormatting sqref="R4086">
    <cfRule type="cellIs" dxfId="4257" priority="4981" operator="equal">
      <formula>"Ok"</formula>
    </cfRule>
  </conditionalFormatting>
  <conditionalFormatting sqref="R4110">
    <cfRule type="cellIs" dxfId="4256" priority="4980" operator="equal">
      <formula>"Ok"</formula>
    </cfRule>
  </conditionalFormatting>
  <conditionalFormatting sqref="R4134">
    <cfRule type="cellIs" dxfId="4255" priority="4979" operator="equal">
      <formula>"Ok"</formula>
    </cfRule>
  </conditionalFormatting>
  <conditionalFormatting sqref="R4158">
    <cfRule type="cellIs" dxfId="4254" priority="4978" operator="equal">
      <formula>"Ok"</formula>
    </cfRule>
  </conditionalFormatting>
  <conditionalFormatting sqref="R4182">
    <cfRule type="cellIs" dxfId="4253" priority="4977" operator="equal">
      <formula>"Ok"</formula>
    </cfRule>
  </conditionalFormatting>
  <conditionalFormatting sqref="R4206">
    <cfRule type="cellIs" dxfId="4252" priority="4976" operator="equal">
      <formula>"Ok"</formula>
    </cfRule>
  </conditionalFormatting>
  <conditionalFormatting sqref="R4230">
    <cfRule type="cellIs" dxfId="4251" priority="4975" operator="equal">
      <formula>"Ok"</formula>
    </cfRule>
  </conditionalFormatting>
  <conditionalFormatting sqref="R4254">
    <cfRule type="cellIs" dxfId="4250" priority="4974" operator="equal">
      <formula>"Ok"</formula>
    </cfRule>
  </conditionalFormatting>
  <conditionalFormatting sqref="R4278">
    <cfRule type="cellIs" dxfId="4249" priority="4973" operator="equal">
      <formula>"Ok"</formula>
    </cfRule>
  </conditionalFormatting>
  <conditionalFormatting sqref="R4302">
    <cfRule type="cellIs" dxfId="4248" priority="4972" operator="equal">
      <formula>"Ok"</formula>
    </cfRule>
  </conditionalFormatting>
  <conditionalFormatting sqref="R4326">
    <cfRule type="cellIs" dxfId="4247" priority="4971" operator="equal">
      <formula>"Ok"</formula>
    </cfRule>
  </conditionalFormatting>
  <conditionalFormatting sqref="R4350">
    <cfRule type="cellIs" dxfId="4246" priority="4970" operator="equal">
      <formula>"Ok"</formula>
    </cfRule>
  </conditionalFormatting>
  <conditionalFormatting sqref="R4374">
    <cfRule type="cellIs" dxfId="4245" priority="4969" operator="equal">
      <formula>"Ok"</formula>
    </cfRule>
  </conditionalFormatting>
  <conditionalFormatting sqref="R4398">
    <cfRule type="cellIs" dxfId="4244" priority="4968" operator="equal">
      <formula>"Ok"</formula>
    </cfRule>
  </conditionalFormatting>
  <conditionalFormatting sqref="R4422">
    <cfRule type="cellIs" dxfId="4243" priority="4967" operator="equal">
      <formula>"Ok"</formula>
    </cfRule>
  </conditionalFormatting>
  <conditionalFormatting sqref="R4446">
    <cfRule type="cellIs" dxfId="4242" priority="4966" operator="equal">
      <formula>"Ok"</formula>
    </cfRule>
  </conditionalFormatting>
  <conditionalFormatting sqref="R4470">
    <cfRule type="cellIs" dxfId="4241" priority="4965" operator="equal">
      <formula>"Ok"</formula>
    </cfRule>
  </conditionalFormatting>
  <conditionalFormatting sqref="R4494">
    <cfRule type="cellIs" dxfId="4240" priority="4964" operator="equal">
      <formula>"Ok"</formula>
    </cfRule>
  </conditionalFormatting>
  <conditionalFormatting sqref="R4518">
    <cfRule type="cellIs" dxfId="4239" priority="4963" operator="equal">
      <formula>"Ok"</formula>
    </cfRule>
  </conditionalFormatting>
  <conditionalFormatting sqref="R4542">
    <cfRule type="cellIs" dxfId="4238" priority="4962" operator="equal">
      <formula>"Ok"</formula>
    </cfRule>
  </conditionalFormatting>
  <conditionalFormatting sqref="R4566">
    <cfRule type="cellIs" dxfId="4237" priority="4961" operator="equal">
      <formula>"Ok"</formula>
    </cfRule>
  </conditionalFormatting>
  <conditionalFormatting sqref="R4590">
    <cfRule type="cellIs" dxfId="4236" priority="4960" operator="equal">
      <formula>"Ok"</formula>
    </cfRule>
  </conditionalFormatting>
  <conditionalFormatting sqref="R4614">
    <cfRule type="cellIs" dxfId="4235" priority="4959" operator="equal">
      <formula>"Ok"</formula>
    </cfRule>
  </conditionalFormatting>
  <conditionalFormatting sqref="R4638">
    <cfRule type="cellIs" dxfId="4234" priority="4958" operator="equal">
      <formula>"Ok"</formula>
    </cfRule>
  </conditionalFormatting>
  <conditionalFormatting sqref="R4662">
    <cfRule type="cellIs" dxfId="4233" priority="4957" operator="equal">
      <formula>"Ok"</formula>
    </cfRule>
  </conditionalFormatting>
  <conditionalFormatting sqref="R4686">
    <cfRule type="cellIs" dxfId="4232" priority="4956" operator="equal">
      <formula>"Ok"</formula>
    </cfRule>
  </conditionalFormatting>
  <conditionalFormatting sqref="R4710">
    <cfRule type="cellIs" dxfId="4231" priority="4955" operator="equal">
      <formula>"Ok"</formula>
    </cfRule>
  </conditionalFormatting>
  <conditionalFormatting sqref="R4734">
    <cfRule type="cellIs" dxfId="4230" priority="4954" operator="equal">
      <formula>"Ok"</formula>
    </cfRule>
  </conditionalFormatting>
  <conditionalFormatting sqref="R4758">
    <cfRule type="cellIs" dxfId="4229" priority="4953" operator="equal">
      <formula>"Ok"</formula>
    </cfRule>
  </conditionalFormatting>
  <conditionalFormatting sqref="R4782">
    <cfRule type="cellIs" dxfId="4228" priority="4952" operator="equal">
      <formula>"Ok"</formula>
    </cfRule>
  </conditionalFormatting>
  <conditionalFormatting sqref="R4806">
    <cfRule type="cellIs" dxfId="4227" priority="4951" operator="equal">
      <formula>"Ok"</formula>
    </cfRule>
  </conditionalFormatting>
  <conditionalFormatting sqref="R4830">
    <cfRule type="cellIs" dxfId="4226" priority="4950" operator="equal">
      <formula>"Ok"</formula>
    </cfRule>
  </conditionalFormatting>
  <conditionalFormatting sqref="R4854">
    <cfRule type="cellIs" dxfId="4225" priority="4949" operator="equal">
      <formula>"Ok"</formula>
    </cfRule>
  </conditionalFormatting>
  <conditionalFormatting sqref="R4878">
    <cfRule type="cellIs" dxfId="4224" priority="4948" operator="equal">
      <formula>"Ok"</formula>
    </cfRule>
  </conditionalFormatting>
  <conditionalFormatting sqref="R4902">
    <cfRule type="cellIs" dxfId="4223" priority="4947" operator="equal">
      <formula>"Ok"</formula>
    </cfRule>
  </conditionalFormatting>
  <conditionalFormatting sqref="R4926">
    <cfRule type="cellIs" dxfId="4222" priority="4946" operator="equal">
      <formula>"Ok"</formula>
    </cfRule>
  </conditionalFormatting>
  <conditionalFormatting sqref="R4950">
    <cfRule type="cellIs" dxfId="4221" priority="4945" operator="equal">
      <formula>"Ok"</formula>
    </cfRule>
  </conditionalFormatting>
  <conditionalFormatting sqref="R4974">
    <cfRule type="cellIs" dxfId="4220" priority="4944" operator="equal">
      <formula>"Ok"</formula>
    </cfRule>
  </conditionalFormatting>
  <conditionalFormatting sqref="R4998">
    <cfRule type="cellIs" dxfId="4219" priority="4943" operator="equal">
      <formula>"Ok"</formula>
    </cfRule>
  </conditionalFormatting>
  <conditionalFormatting sqref="R5022">
    <cfRule type="cellIs" dxfId="4218" priority="4942" operator="equal">
      <formula>"Ok"</formula>
    </cfRule>
  </conditionalFormatting>
  <conditionalFormatting sqref="R5046">
    <cfRule type="cellIs" dxfId="4217" priority="4941" operator="equal">
      <formula>"Ok"</formula>
    </cfRule>
  </conditionalFormatting>
  <conditionalFormatting sqref="R5070">
    <cfRule type="cellIs" dxfId="4216" priority="4940" operator="equal">
      <formula>"Ok"</formula>
    </cfRule>
  </conditionalFormatting>
  <conditionalFormatting sqref="R5094">
    <cfRule type="cellIs" dxfId="4215" priority="4939" operator="equal">
      <formula>"Ok"</formula>
    </cfRule>
  </conditionalFormatting>
  <conditionalFormatting sqref="R5118">
    <cfRule type="cellIs" dxfId="4214" priority="4938" operator="equal">
      <formula>"Ok"</formula>
    </cfRule>
  </conditionalFormatting>
  <conditionalFormatting sqref="R5142">
    <cfRule type="cellIs" dxfId="4213" priority="4937" operator="equal">
      <formula>"Ok"</formula>
    </cfRule>
  </conditionalFormatting>
  <conditionalFormatting sqref="R5166">
    <cfRule type="cellIs" dxfId="4212" priority="4936" operator="equal">
      <formula>"Ok"</formula>
    </cfRule>
  </conditionalFormatting>
  <conditionalFormatting sqref="R5190">
    <cfRule type="cellIs" dxfId="4211" priority="4935" operator="equal">
      <formula>"Ok"</formula>
    </cfRule>
  </conditionalFormatting>
  <conditionalFormatting sqref="R5214">
    <cfRule type="cellIs" dxfId="4210" priority="4934" operator="equal">
      <formula>"Ok"</formula>
    </cfRule>
  </conditionalFormatting>
  <conditionalFormatting sqref="R5238">
    <cfRule type="cellIs" dxfId="4209" priority="4933" operator="equal">
      <formula>"Ok"</formula>
    </cfRule>
  </conditionalFormatting>
  <conditionalFormatting sqref="R5262">
    <cfRule type="cellIs" dxfId="4208" priority="4932" operator="equal">
      <formula>"Ok"</formula>
    </cfRule>
  </conditionalFormatting>
  <conditionalFormatting sqref="R5286">
    <cfRule type="cellIs" dxfId="4207" priority="4931" operator="equal">
      <formula>"Ok"</formula>
    </cfRule>
  </conditionalFormatting>
  <conditionalFormatting sqref="R5310">
    <cfRule type="cellIs" dxfId="4206" priority="4930" operator="equal">
      <formula>"Ok"</formula>
    </cfRule>
  </conditionalFormatting>
  <conditionalFormatting sqref="R5334">
    <cfRule type="cellIs" dxfId="4205" priority="4929" operator="equal">
      <formula>"Ok"</formula>
    </cfRule>
  </conditionalFormatting>
  <conditionalFormatting sqref="R5358">
    <cfRule type="cellIs" dxfId="4204" priority="4928" operator="equal">
      <formula>"Ok"</formula>
    </cfRule>
  </conditionalFormatting>
  <conditionalFormatting sqref="R5382">
    <cfRule type="cellIs" dxfId="4203" priority="4927" operator="equal">
      <formula>"Ok"</formula>
    </cfRule>
  </conditionalFormatting>
  <conditionalFormatting sqref="R5406">
    <cfRule type="cellIs" dxfId="4202" priority="4926" operator="equal">
      <formula>"Ok"</formula>
    </cfRule>
  </conditionalFormatting>
  <conditionalFormatting sqref="R5430">
    <cfRule type="cellIs" dxfId="4201" priority="4925" operator="equal">
      <formula>"Ok"</formula>
    </cfRule>
  </conditionalFormatting>
  <conditionalFormatting sqref="R5454">
    <cfRule type="cellIs" dxfId="4200" priority="4924" operator="equal">
      <formula>"Ok"</formula>
    </cfRule>
  </conditionalFormatting>
  <conditionalFormatting sqref="R5478">
    <cfRule type="cellIs" dxfId="4199" priority="4923" operator="equal">
      <formula>"Ok"</formula>
    </cfRule>
  </conditionalFormatting>
  <conditionalFormatting sqref="R5502">
    <cfRule type="cellIs" dxfId="4198" priority="4922" operator="equal">
      <formula>"Ok"</formula>
    </cfRule>
  </conditionalFormatting>
  <conditionalFormatting sqref="R5526">
    <cfRule type="cellIs" dxfId="4197" priority="4921" operator="equal">
      <formula>"Ok"</formula>
    </cfRule>
  </conditionalFormatting>
  <conditionalFormatting sqref="R5550">
    <cfRule type="cellIs" dxfId="4196" priority="4920" operator="equal">
      <formula>"Ok"</formula>
    </cfRule>
  </conditionalFormatting>
  <conditionalFormatting sqref="R5574">
    <cfRule type="cellIs" dxfId="4195" priority="4919" operator="equal">
      <formula>"Ok"</formula>
    </cfRule>
  </conditionalFormatting>
  <conditionalFormatting sqref="R5598">
    <cfRule type="cellIs" dxfId="4194" priority="4918" operator="equal">
      <formula>"Ok"</formula>
    </cfRule>
  </conditionalFormatting>
  <conditionalFormatting sqref="R5622">
    <cfRule type="cellIs" dxfId="4193" priority="4917" operator="equal">
      <formula>"Ok"</formula>
    </cfRule>
  </conditionalFormatting>
  <conditionalFormatting sqref="R5646">
    <cfRule type="cellIs" dxfId="4192" priority="4916" operator="equal">
      <formula>"Ok"</formula>
    </cfRule>
  </conditionalFormatting>
  <conditionalFormatting sqref="R5670">
    <cfRule type="cellIs" dxfId="4191" priority="4915" operator="equal">
      <formula>"Ok"</formula>
    </cfRule>
  </conditionalFormatting>
  <conditionalFormatting sqref="R5694">
    <cfRule type="cellIs" dxfId="4190" priority="4914" operator="equal">
      <formula>"Ok"</formula>
    </cfRule>
  </conditionalFormatting>
  <conditionalFormatting sqref="R5718">
    <cfRule type="cellIs" dxfId="4189" priority="4913" operator="equal">
      <formula>"Ok"</formula>
    </cfRule>
  </conditionalFormatting>
  <conditionalFormatting sqref="R5742">
    <cfRule type="cellIs" dxfId="4188" priority="4912" operator="equal">
      <formula>"Ok"</formula>
    </cfRule>
  </conditionalFormatting>
  <conditionalFormatting sqref="R5766">
    <cfRule type="cellIs" dxfId="4187" priority="4911" operator="equal">
      <formula>"Ok"</formula>
    </cfRule>
  </conditionalFormatting>
  <conditionalFormatting sqref="R5790">
    <cfRule type="cellIs" dxfId="4186" priority="4910" operator="equal">
      <formula>"Ok"</formula>
    </cfRule>
  </conditionalFormatting>
  <conditionalFormatting sqref="R5814">
    <cfRule type="cellIs" dxfId="4185" priority="4909" operator="equal">
      <formula>"Ok"</formula>
    </cfRule>
  </conditionalFormatting>
  <conditionalFormatting sqref="R5838">
    <cfRule type="cellIs" dxfId="4184" priority="4908" operator="equal">
      <formula>"Ok"</formula>
    </cfRule>
  </conditionalFormatting>
  <conditionalFormatting sqref="R5862">
    <cfRule type="cellIs" dxfId="4183" priority="4907" operator="equal">
      <formula>"Ok"</formula>
    </cfRule>
  </conditionalFormatting>
  <conditionalFormatting sqref="R5886">
    <cfRule type="cellIs" dxfId="4182" priority="4906" operator="equal">
      <formula>"Ok"</formula>
    </cfRule>
  </conditionalFormatting>
  <conditionalFormatting sqref="R5910">
    <cfRule type="cellIs" dxfId="4181" priority="4905" operator="equal">
      <formula>"Ok"</formula>
    </cfRule>
  </conditionalFormatting>
  <conditionalFormatting sqref="R5934">
    <cfRule type="cellIs" dxfId="4180" priority="4904" operator="equal">
      <formula>"Ok"</formula>
    </cfRule>
  </conditionalFormatting>
  <conditionalFormatting sqref="R5958">
    <cfRule type="cellIs" dxfId="4179" priority="4903" operator="equal">
      <formula>"Ok"</formula>
    </cfRule>
  </conditionalFormatting>
  <conditionalFormatting sqref="R5982">
    <cfRule type="cellIs" dxfId="4178" priority="4902" operator="equal">
      <formula>"Ok"</formula>
    </cfRule>
  </conditionalFormatting>
  <conditionalFormatting sqref="R6006">
    <cfRule type="cellIs" dxfId="4177" priority="4901" operator="equal">
      <formula>"Ok"</formula>
    </cfRule>
  </conditionalFormatting>
  <conditionalFormatting sqref="R6030">
    <cfRule type="cellIs" dxfId="4176" priority="4900" operator="equal">
      <formula>"Ok"</formula>
    </cfRule>
  </conditionalFormatting>
  <conditionalFormatting sqref="R6054">
    <cfRule type="cellIs" dxfId="4175" priority="4899" operator="equal">
      <formula>"Ok"</formula>
    </cfRule>
  </conditionalFormatting>
  <conditionalFormatting sqref="R6078">
    <cfRule type="cellIs" dxfId="4174" priority="4898" operator="equal">
      <formula>"Ok"</formula>
    </cfRule>
  </conditionalFormatting>
  <conditionalFormatting sqref="R6102">
    <cfRule type="cellIs" dxfId="4173" priority="4897" operator="equal">
      <formula>"Ok"</formula>
    </cfRule>
  </conditionalFormatting>
  <conditionalFormatting sqref="R6126">
    <cfRule type="cellIs" dxfId="4172" priority="4896" operator="equal">
      <formula>"Ok"</formula>
    </cfRule>
  </conditionalFormatting>
  <conditionalFormatting sqref="R6150">
    <cfRule type="cellIs" dxfId="4171" priority="4895" operator="equal">
      <formula>"Ok"</formula>
    </cfRule>
  </conditionalFormatting>
  <conditionalFormatting sqref="R6174">
    <cfRule type="cellIs" dxfId="4170" priority="4894" operator="equal">
      <formula>"Ok"</formula>
    </cfRule>
  </conditionalFormatting>
  <conditionalFormatting sqref="R6198">
    <cfRule type="cellIs" dxfId="4169" priority="4893" operator="equal">
      <formula>"Ok"</formula>
    </cfRule>
  </conditionalFormatting>
  <conditionalFormatting sqref="R6222">
    <cfRule type="cellIs" dxfId="4168" priority="4892" operator="equal">
      <formula>"Ok"</formula>
    </cfRule>
  </conditionalFormatting>
  <conditionalFormatting sqref="R6246">
    <cfRule type="cellIs" dxfId="4167" priority="4891" operator="equal">
      <formula>"Ok"</formula>
    </cfRule>
  </conditionalFormatting>
  <conditionalFormatting sqref="R6270">
    <cfRule type="cellIs" dxfId="4166" priority="4890" operator="equal">
      <formula>"Ok"</formula>
    </cfRule>
  </conditionalFormatting>
  <conditionalFormatting sqref="R6294">
    <cfRule type="cellIs" dxfId="4165" priority="4889" operator="equal">
      <formula>"Ok"</formula>
    </cfRule>
  </conditionalFormatting>
  <conditionalFormatting sqref="R6318">
    <cfRule type="cellIs" dxfId="4164" priority="4888" operator="equal">
      <formula>"Ok"</formula>
    </cfRule>
  </conditionalFormatting>
  <conditionalFormatting sqref="R6342">
    <cfRule type="cellIs" dxfId="4163" priority="4887" operator="equal">
      <formula>"Ok"</formula>
    </cfRule>
  </conditionalFormatting>
  <conditionalFormatting sqref="R6366">
    <cfRule type="cellIs" dxfId="4162" priority="4886" operator="equal">
      <formula>"Ok"</formula>
    </cfRule>
  </conditionalFormatting>
  <conditionalFormatting sqref="R6390">
    <cfRule type="cellIs" dxfId="4161" priority="4885" operator="equal">
      <formula>"Ok"</formula>
    </cfRule>
  </conditionalFormatting>
  <conditionalFormatting sqref="R6414">
    <cfRule type="cellIs" dxfId="4160" priority="4884" operator="equal">
      <formula>"Ok"</formula>
    </cfRule>
  </conditionalFormatting>
  <conditionalFormatting sqref="R6438">
    <cfRule type="cellIs" dxfId="4159" priority="4883" operator="equal">
      <formula>"Ok"</formula>
    </cfRule>
  </conditionalFormatting>
  <conditionalFormatting sqref="R6462">
    <cfRule type="cellIs" dxfId="4158" priority="4882" operator="equal">
      <formula>"Ok"</formula>
    </cfRule>
  </conditionalFormatting>
  <conditionalFormatting sqref="R6486">
    <cfRule type="cellIs" dxfId="4157" priority="4881" operator="equal">
      <formula>"Ok"</formula>
    </cfRule>
  </conditionalFormatting>
  <conditionalFormatting sqref="R6510">
    <cfRule type="cellIs" dxfId="4156" priority="4880" operator="equal">
      <formula>"Ok"</formula>
    </cfRule>
  </conditionalFormatting>
  <conditionalFormatting sqref="R6534">
    <cfRule type="cellIs" dxfId="4155" priority="4879" operator="equal">
      <formula>"Ok"</formula>
    </cfRule>
  </conditionalFormatting>
  <conditionalFormatting sqref="R6558">
    <cfRule type="cellIs" dxfId="4154" priority="4878" operator="equal">
      <formula>"Ok"</formula>
    </cfRule>
  </conditionalFormatting>
  <conditionalFormatting sqref="R6582">
    <cfRule type="cellIs" dxfId="4153" priority="4877" operator="equal">
      <formula>"Ok"</formula>
    </cfRule>
  </conditionalFormatting>
  <conditionalFormatting sqref="R6606">
    <cfRule type="cellIs" dxfId="4152" priority="4876" operator="equal">
      <formula>"Ok"</formula>
    </cfRule>
  </conditionalFormatting>
  <conditionalFormatting sqref="R6630">
    <cfRule type="cellIs" dxfId="4151" priority="4875" operator="equal">
      <formula>"Ok"</formula>
    </cfRule>
  </conditionalFormatting>
  <conditionalFormatting sqref="R6654">
    <cfRule type="cellIs" dxfId="4150" priority="4874" operator="equal">
      <formula>"Ok"</formula>
    </cfRule>
  </conditionalFormatting>
  <conditionalFormatting sqref="R6678">
    <cfRule type="cellIs" dxfId="4149" priority="4873" operator="equal">
      <formula>"Ok"</formula>
    </cfRule>
  </conditionalFormatting>
  <conditionalFormatting sqref="R6702">
    <cfRule type="cellIs" dxfId="4148" priority="4872" operator="equal">
      <formula>"Ok"</formula>
    </cfRule>
  </conditionalFormatting>
  <conditionalFormatting sqref="R6726">
    <cfRule type="cellIs" dxfId="4147" priority="4871" operator="equal">
      <formula>"Ok"</formula>
    </cfRule>
  </conditionalFormatting>
  <conditionalFormatting sqref="R6750">
    <cfRule type="cellIs" dxfId="4146" priority="4870" operator="equal">
      <formula>"Ok"</formula>
    </cfRule>
  </conditionalFormatting>
  <conditionalFormatting sqref="R6774">
    <cfRule type="cellIs" dxfId="4145" priority="4869" operator="equal">
      <formula>"Ok"</formula>
    </cfRule>
  </conditionalFormatting>
  <conditionalFormatting sqref="R6798">
    <cfRule type="cellIs" dxfId="4144" priority="4868" operator="equal">
      <formula>"Ok"</formula>
    </cfRule>
  </conditionalFormatting>
  <conditionalFormatting sqref="R6822">
    <cfRule type="cellIs" dxfId="4143" priority="4867" operator="equal">
      <formula>"Ok"</formula>
    </cfRule>
  </conditionalFormatting>
  <conditionalFormatting sqref="R6846">
    <cfRule type="cellIs" dxfId="4142" priority="4866" operator="equal">
      <formula>"Ok"</formula>
    </cfRule>
  </conditionalFormatting>
  <conditionalFormatting sqref="R6870">
    <cfRule type="cellIs" dxfId="4141" priority="4865" operator="equal">
      <formula>"Ok"</formula>
    </cfRule>
  </conditionalFormatting>
  <conditionalFormatting sqref="R6894">
    <cfRule type="cellIs" dxfId="4140" priority="4864" operator="equal">
      <formula>"Ok"</formula>
    </cfRule>
  </conditionalFormatting>
  <conditionalFormatting sqref="R6918">
    <cfRule type="cellIs" dxfId="4139" priority="4863" operator="equal">
      <formula>"Ok"</formula>
    </cfRule>
  </conditionalFormatting>
  <conditionalFormatting sqref="R6942">
    <cfRule type="cellIs" dxfId="4138" priority="4862" operator="equal">
      <formula>"Ok"</formula>
    </cfRule>
  </conditionalFormatting>
  <conditionalFormatting sqref="R6966">
    <cfRule type="cellIs" dxfId="4137" priority="4861" operator="equal">
      <formula>"Ok"</formula>
    </cfRule>
  </conditionalFormatting>
  <conditionalFormatting sqref="R6990">
    <cfRule type="cellIs" dxfId="4136" priority="4860" operator="equal">
      <formula>"Ok"</formula>
    </cfRule>
  </conditionalFormatting>
  <conditionalFormatting sqref="R7014">
    <cfRule type="cellIs" dxfId="4135" priority="4859" operator="equal">
      <formula>"Ok"</formula>
    </cfRule>
  </conditionalFormatting>
  <conditionalFormatting sqref="R7038">
    <cfRule type="cellIs" dxfId="4134" priority="4858" operator="equal">
      <formula>"Ok"</formula>
    </cfRule>
  </conditionalFormatting>
  <conditionalFormatting sqref="R7062">
    <cfRule type="cellIs" dxfId="4133" priority="4857" operator="equal">
      <formula>"Ok"</formula>
    </cfRule>
  </conditionalFormatting>
  <conditionalFormatting sqref="R7086">
    <cfRule type="cellIs" dxfId="4132" priority="4856" operator="equal">
      <formula>"Ok"</formula>
    </cfRule>
  </conditionalFormatting>
  <conditionalFormatting sqref="R7110">
    <cfRule type="cellIs" dxfId="4131" priority="4855" operator="equal">
      <formula>"Ok"</formula>
    </cfRule>
  </conditionalFormatting>
  <conditionalFormatting sqref="R7134">
    <cfRule type="cellIs" dxfId="4130" priority="4854" operator="equal">
      <formula>"Ok"</formula>
    </cfRule>
  </conditionalFormatting>
  <conditionalFormatting sqref="R7158">
    <cfRule type="cellIs" dxfId="4129" priority="4853" operator="equal">
      <formula>"Ok"</formula>
    </cfRule>
  </conditionalFormatting>
  <conditionalFormatting sqref="R7182">
    <cfRule type="cellIs" dxfId="4128" priority="4852" operator="equal">
      <formula>"Ok"</formula>
    </cfRule>
  </conditionalFormatting>
  <conditionalFormatting sqref="R7206">
    <cfRule type="cellIs" dxfId="4127" priority="4851" operator="equal">
      <formula>"Ok"</formula>
    </cfRule>
  </conditionalFormatting>
  <conditionalFormatting sqref="R7230">
    <cfRule type="cellIs" dxfId="4126" priority="4850" operator="equal">
      <formula>"Ok"</formula>
    </cfRule>
  </conditionalFormatting>
  <conditionalFormatting sqref="R7254">
    <cfRule type="cellIs" dxfId="4125" priority="4849" operator="equal">
      <formula>"Ok"</formula>
    </cfRule>
  </conditionalFormatting>
  <conditionalFormatting sqref="R7278">
    <cfRule type="cellIs" dxfId="4124" priority="4848" operator="equal">
      <formula>"Ok"</formula>
    </cfRule>
  </conditionalFormatting>
  <conditionalFormatting sqref="R7302">
    <cfRule type="cellIs" dxfId="4123" priority="4847" operator="equal">
      <formula>"Ok"</formula>
    </cfRule>
  </conditionalFormatting>
  <conditionalFormatting sqref="R7326">
    <cfRule type="cellIs" dxfId="4122" priority="4846" operator="equal">
      <formula>"Ok"</formula>
    </cfRule>
  </conditionalFormatting>
  <conditionalFormatting sqref="R7350">
    <cfRule type="cellIs" dxfId="4121" priority="4845" operator="equal">
      <formula>"Ok"</formula>
    </cfRule>
  </conditionalFormatting>
  <conditionalFormatting sqref="R7374">
    <cfRule type="cellIs" dxfId="4120" priority="4844" operator="equal">
      <formula>"Ok"</formula>
    </cfRule>
  </conditionalFormatting>
  <conditionalFormatting sqref="R7398">
    <cfRule type="cellIs" dxfId="4119" priority="4843" operator="equal">
      <formula>"Ok"</formula>
    </cfRule>
  </conditionalFormatting>
  <conditionalFormatting sqref="R7422">
    <cfRule type="cellIs" dxfId="4118" priority="4842" operator="equal">
      <formula>"Ok"</formula>
    </cfRule>
  </conditionalFormatting>
  <conditionalFormatting sqref="R7446">
    <cfRule type="cellIs" dxfId="4117" priority="4841" operator="equal">
      <formula>"Ok"</formula>
    </cfRule>
  </conditionalFormatting>
  <conditionalFormatting sqref="R7470">
    <cfRule type="cellIs" dxfId="4116" priority="4840" operator="equal">
      <formula>"Ok"</formula>
    </cfRule>
  </conditionalFormatting>
  <conditionalFormatting sqref="R7494">
    <cfRule type="cellIs" dxfId="4115" priority="4839" operator="equal">
      <formula>"Ok"</formula>
    </cfRule>
  </conditionalFormatting>
  <conditionalFormatting sqref="R7518">
    <cfRule type="cellIs" dxfId="4114" priority="4838" operator="equal">
      <formula>"Ok"</formula>
    </cfRule>
  </conditionalFormatting>
  <conditionalFormatting sqref="R7542">
    <cfRule type="cellIs" dxfId="4113" priority="4837" operator="equal">
      <formula>"Ok"</formula>
    </cfRule>
  </conditionalFormatting>
  <conditionalFormatting sqref="R7566">
    <cfRule type="cellIs" dxfId="4112" priority="4836" operator="equal">
      <formula>"Ok"</formula>
    </cfRule>
  </conditionalFormatting>
  <conditionalFormatting sqref="R7590">
    <cfRule type="cellIs" dxfId="4111" priority="4835" operator="equal">
      <formula>"Ok"</formula>
    </cfRule>
  </conditionalFormatting>
  <conditionalFormatting sqref="R7614">
    <cfRule type="cellIs" dxfId="4110" priority="4834" operator="equal">
      <formula>"Ok"</formula>
    </cfRule>
  </conditionalFormatting>
  <conditionalFormatting sqref="R7638">
    <cfRule type="cellIs" dxfId="4109" priority="4833" operator="equal">
      <formula>"Ok"</formula>
    </cfRule>
  </conditionalFormatting>
  <conditionalFormatting sqref="R7662">
    <cfRule type="cellIs" dxfId="4108" priority="4832" operator="equal">
      <formula>"Ok"</formula>
    </cfRule>
  </conditionalFormatting>
  <conditionalFormatting sqref="R7686">
    <cfRule type="cellIs" dxfId="4107" priority="4831" operator="equal">
      <formula>"Ok"</formula>
    </cfRule>
  </conditionalFormatting>
  <conditionalFormatting sqref="R7710">
    <cfRule type="cellIs" dxfId="4106" priority="4830" operator="equal">
      <formula>"Ok"</formula>
    </cfRule>
  </conditionalFormatting>
  <conditionalFormatting sqref="R7734">
    <cfRule type="cellIs" dxfId="4105" priority="4829" operator="equal">
      <formula>"Ok"</formula>
    </cfRule>
  </conditionalFormatting>
  <conditionalFormatting sqref="R7758">
    <cfRule type="cellIs" dxfId="4104" priority="4828" operator="equal">
      <formula>"Ok"</formula>
    </cfRule>
  </conditionalFormatting>
  <conditionalFormatting sqref="R7782">
    <cfRule type="cellIs" dxfId="4103" priority="4827" operator="equal">
      <formula>"Ok"</formula>
    </cfRule>
  </conditionalFormatting>
  <conditionalFormatting sqref="R7806">
    <cfRule type="cellIs" dxfId="4102" priority="4826" operator="equal">
      <formula>"Ok"</formula>
    </cfRule>
  </conditionalFormatting>
  <conditionalFormatting sqref="R7830">
    <cfRule type="cellIs" dxfId="4101" priority="4825" operator="equal">
      <formula>"Ok"</formula>
    </cfRule>
  </conditionalFormatting>
  <conditionalFormatting sqref="R7854">
    <cfRule type="cellIs" dxfId="4100" priority="4824" operator="equal">
      <formula>"Ok"</formula>
    </cfRule>
  </conditionalFormatting>
  <conditionalFormatting sqref="R7878">
    <cfRule type="cellIs" dxfId="4099" priority="4823" operator="equal">
      <formula>"Ok"</formula>
    </cfRule>
  </conditionalFormatting>
  <conditionalFormatting sqref="R7902">
    <cfRule type="cellIs" dxfId="4098" priority="4822" operator="equal">
      <formula>"Ok"</formula>
    </cfRule>
  </conditionalFormatting>
  <conditionalFormatting sqref="R7926">
    <cfRule type="cellIs" dxfId="4097" priority="4821" operator="equal">
      <formula>"Ok"</formula>
    </cfRule>
  </conditionalFormatting>
  <conditionalFormatting sqref="R7950">
    <cfRule type="cellIs" dxfId="4096" priority="4820" operator="equal">
      <formula>"Ok"</formula>
    </cfRule>
  </conditionalFormatting>
  <conditionalFormatting sqref="R7974">
    <cfRule type="cellIs" dxfId="4095" priority="4819" operator="equal">
      <formula>"Ok"</formula>
    </cfRule>
  </conditionalFormatting>
  <conditionalFormatting sqref="R7998">
    <cfRule type="cellIs" dxfId="4094" priority="4818" operator="equal">
      <formula>"Ok"</formula>
    </cfRule>
  </conditionalFormatting>
  <conditionalFormatting sqref="R8022">
    <cfRule type="cellIs" dxfId="4093" priority="4817" operator="equal">
      <formula>"Ok"</formula>
    </cfRule>
  </conditionalFormatting>
  <conditionalFormatting sqref="R8046">
    <cfRule type="cellIs" dxfId="4092" priority="4816" operator="equal">
      <formula>"Ok"</formula>
    </cfRule>
  </conditionalFormatting>
  <conditionalFormatting sqref="R8070">
    <cfRule type="cellIs" dxfId="4091" priority="4815" operator="equal">
      <formula>"Ok"</formula>
    </cfRule>
  </conditionalFormatting>
  <conditionalFormatting sqref="R8094">
    <cfRule type="cellIs" dxfId="4090" priority="4814" operator="equal">
      <formula>"Ok"</formula>
    </cfRule>
  </conditionalFormatting>
  <conditionalFormatting sqref="R8118">
    <cfRule type="cellIs" dxfId="4089" priority="4813" operator="equal">
      <formula>"Ok"</formula>
    </cfRule>
  </conditionalFormatting>
  <conditionalFormatting sqref="R8142">
    <cfRule type="cellIs" dxfId="4088" priority="4812" operator="equal">
      <formula>"Ok"</formula>
    </cfRule>
  </conditionalFormatting>
  <conditionalFormatting sqref="R8166">
    <cfRule type="cellIs" dxfId="4087" priority="4811" operator="equal">
      <formula>"Ok"</formula>
    </cfRule>
  </conditionalFormatting>
  <conditionalFormatting sqref="R8190">
    <cfRule type="cellIs" dxfId="4086" priority="4810" operator="equal">
      <formula>"Ok"</formula>
    </cfRule>
  </conditionalFormatting>
  <conditionalFormatting sqref="R8214">
    <cfRule type="cellIs" dxfId="4085" priority="4809" operator="equal">
      <formula>"Ok"</formula>
    </cfRule>
  </conditionalFormatting>
  <conditionalFormatting sqref="R8238">
    <cfRule type="cellIs" dxfId="4084" priority="4808" operator="equal">
      <formula>"Ok"</formula>
    </cfRule>
  </conditionalFormatting>
  <conditionalFormatting sqref="R8262">
    <cfRule type="cellIs" dxfId="4083" priority="4807" operator="equal">
      <formula>"Ok"</formula>
    </cfRule>
  </conditionalFormatting>
  <conditionalFormatting sqref="R8286">
    <cfRule type="cellIs" dxfId="4082" priority="4806" operator="equal">
      <formula>"Ok"</formula>
    </cfRule>
  </conditionalFormatting>
  <conditionalFormatting sqref="R8310">
    <cfRule type="cellIs" dxfId="4081" priority="4805" operator="equal">
      <formula>"Ok"</formula>
    </cfRule>
  </conditionalFormatting>
  <conditionalFormatting sqref="R8334">
    <cfRule type="cellIs" dxfId="4080" priority="4804" operator="equal">
      <formula>"Ok"</formula>
    </cfRule>
  </conditionalFormatting>
  <conditionalFormatting sqref="R8358">
    <cfRule type="cellIs" dxfId="4079" priority="4803" operator="equal">
      <formula>"Ok"</formula>
    </cfRule>
  </conditionalFormatting>
  <conditionalFormatting sqref="R8382">
    <cfRule type="cellIs" dxfId="4078" priority="4802" operator="equal">
      <formula>"Ok"</formula>
    </cfRule>
  </conditionalFormatting>
  <conditionalFormatting sqref="R8406">
    <cfRule type="cellIs" dxfId="4077" priority="4801" operator="equal">
      <formula>"Ok"</formula>
    </cfRule>
  </conditionalFormatting>
  <conditionalFormatting sqref="R8430">
    <cfRule type="cellIs" dxfId="4076" priority="4800" operator="equal">
      <formula>"Ok"</formula>
    </cfRule>
  </conditionalFormatting>
  <conditionalFormatting sqref="R8454">
    <cfRule type="cellIs" dxfId="4075" priority="4799" operator="equal">
      <formula>"Ok"</formula>
    </cfRule>
  </conditionalFormatting>
  <conditionalFormatting sqref="R8478">
    <cfRule type="cellIs" dxfId="4074" priority="4798" operator="equal">
      <formula>"Ok"</formula>
    </cfRule>
  </conditionalFormatting>
  <conditionalFormatting sqref="R8502">
    <cfRule type="cellIs" dxfId="4073" priority="4797" operator="equal">
      <formula>"Ok"</formula>
    </cfRule>
  </conditionalFormatting>
  <conditionalFormatting sqref="R8526">
    <cfRule type="cellIs" dxfId="4072" priority="4796" operator="equal">
      <formula>"Ok"</formula>
    </cfRule>
  </conditionalFormatting>
  <conditionalFormatting sqref="R8550">
    <cfRule type="cellIs" dxfId="4071" priority="4795" operator="equal">
      <formula>"Ok"</formula>
    </cfRule>
  </conditionalFormatting>
  <conditionalFormatting sqref="R8574">
    <cfRule type="cellIs" dxfId="4070" priority="4794" operator="equal">
      <formula>"Ok"</formula>
    </cfRule>
  </conditionalFormatting>
  <conditionalFormatting sqref="R8598">
    <cfRule type="cellIs" dxfId="4069" priority="4793" operator="equal">
      <formula>"Ok"</formula>
    </cfRule>
  </conditionalFormatting>
  <conditionalFormatting sqref="R8622">
    <cfRule type="cellIs" dxfId="4068" priority="4792" operator="equal">
      <formula>"Ok"</formula>
    </cfRule>
  </conditionalFormatting>
  <conditionalFormatting sqref="R8646">
    <cfRule type="cellIs" dxfId="4067" priority="4791" operator="equal">
      <formula>"Ok"</formula>
    </cfRule>
  </conditionalFormatting>
  <conditionalFormatting sqref="R8670">
    <cfRule type="cellIs" dxfId="4066" priority="4790" operator="equal">
      <formula>"Ok"</formula>
    </cfRule>
  </conditionalFormatting>
  <conditionalFormatting sqref="R8694">
    <cfRule type="cellIs" dxfId="4065" priority="4789" operator="equal">
      <formula>"Ok"</formula>
    </cfRule>
  </conditionalFormatting>
  <conditionalFormatting sqref="R8718">
    <cfRule type="cellIs" dxfId="4064" priority="4788" operator="equal">
      <formula>"Ok"</formula>
    </cfRule>
  </conditionalFormatting>
  <conditionalFormatting sqref="R8742">
    <cfRule type="cellIs" dxfId="4063" priority="4787" operator="equal">
      <formula>"Ok"</formula>
    </cfRule>
  </conditionalFormatting>
  <conditionalFormatting sqref="P29:Q29">
    <cfRule type="cellIs" dxfId="4062" priority="4785" operator="lessThan">
      <formula>0</formula>
    </cfRule>
    <cfRule type="cellIs" dxfId="4061" priority="4786" operator="greaterThan">
      <formula>0</formula>
    </cfRule>
  </conditionalFormatting>
  <conditionalFormatting sqref="B6:B29">
    <cfRule type="colorScale" priority="3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">
    <cfRule type="cellIs" dxfId="3332" priority="3324" operator="greaterThan">
      <formula>0</formula>
    </cfRule>
    <cfRule type="cellIs" dxfId="3331" priority="3325" operator="lessThan">
      <formula>0</formula>
    </cfRule>
  </conditionalFormatting>
  <conditionalFormatting sqref="W29">
    <cfRule type="cellIs" dxfId="3330" priority="3323" operator="equal">
      <formula>1</formula>
    </cfRule>
  </conditionalFormatting>
  <conditionalFormatting sqref="W53">
    <cfRule type="cellIs" dxfId="3327" priority="3320" operator="equal">
      <formula>1</formula>
    </cfRule>
  </conditionalFormatting>
  <conditionalFormatting sqref="W77">
    <cfRule type="cellIs" dxfId="3324" priority="3317" operator="equal">
      <formula>1</formula>
    </cfRule>
  </conditionalFormatting>
  <conditionalFormatting sqref="W101">
    <cfRule type="cellIs" dxfId="3321" priority="3314" operator="equal">
      <formula>1</formula>
    </cfRule>
  </conditionalFormatting>
  <conditionalFormatting sqref="W125">
    <cfRule type="cellIs" dxfId="3318" priority="3311" operator="equal">
      <formula>1</formula>
    </cfRule>
  </conditionalFormatting>
  <conditionalFormatting sqref="W149">
    <cfRule type="cellIs" dxfId="3315" priority="3308" operator="equal">
      <formula>1</formula>
    </cfRule>
  </conditionalFormatting>
  <conditionalFormatting sqref="W173">
    <cfRule type="cellIs" dxfId="3312" priority="3305" operator="equal">
      <formula>1</formula>
    </cfRule>
  </conditionalFormatting>
  <conditionalFormatting sqref="W197">
    <cfRule type="cellIs" dxfId="3309" priority="3302" operator="equal">
      <formula>1</formula>
    </cfRule>
  </conditionalFormatting>
  <conditionalFormatting sqref="W221">
    <cfRule type="cellIs" dxfId="3306" priority="3299" operator="equal">
      <formula>1</formula>
    </cfRule>
  </conditionalFormatting>
  <conditionalFormatting sqref="Q245">
    <cfRule type="cellIs" dxfId="3305" priority="3297" operator="lessThan">
      <formula>0</formula>
    </cfRule>
    <cfRule type="cellIs" dxfId="3304" priority="3298" operator="greaterThan">
      <formula>0</formula>
    </cfRule>
  </conditionalFormatting>
  <conditionalFormatting sqref="W245">
    <cfRule type="cellIs" dxfId="3303" priority="3296" operator="equal">
      <formula>1</formula>
    </cfRule>
  </conditionalFormatting>
  <conditionalFormatting sqref="W269">
    <cfRule type="cellIs" dxfId="3300" priority="3293" operator="equal">
      <formula>1</formula>
    </cfRule>
  </conditionalFormatting>
  <conditionalFormatting sqref="Q293">
    <cfRule type="cellIs" dxfId="3299" priority="3291" operator="lessThan">
      <formula>0</formula>
    </cfRule>
    <cfRule type="cellIs" dxfId="3298" priority="3292" operator="greaterThan">
      <formula>0</formula>
    </cfRule>
  </conditionalFormatting>
  <conditionalFormatting sqref="W293">
    <cfRule type="cellIs" dxfId="3297" priority="3290" operator="equal">
      <formula>1</formula>
    </cfRule>
  </conditionalFormatting>
  <conditionalFormatting sqref="W317">
    <cfRule type="cellIs" dxfId="3294" priority="3287" operator="equal">
      <formula>1</formula>
    </cfRule>
  </conditionalFormatting>
  <conditionalFormatting sqref="W341">
    <cfRule type="cellIs" dxfId="3291" priority="3284" operator="equal">
      <formula>1</formula>
    </cfRule>
  </conditionalFormatting>
  <conditionalFormatting sqref="W365">
    <cfRule type="cellIs" dxfId="3288" priority="3281" operator="equal">
      <formula>1</formula>
    </cfRule>
  </conditionalFormatting>
  <conditionalFormatting sqref="W389">
    <cfRule type="cellIs" dxfId="3285" priority="3278" operator="equal">
      <formula>1</formula>
    </cfRule>
  </conditionalFormatting>
  <conditionalFormatting sqref="W413">
    <cfRule type="cellIs" dxfId="3282" priority="3275" operator="equal">
      <formula>1</formula>
    </cfRule>
  </conditionalFormatting>
  <conditionalFormatting sqref="W437">
    <cfRule type="cellIs" dxfId="3279" priority="3272" operator="equal">
      <formula>1</formula>
    </cfRule>
  </conditionalFormatting>
  <conditionalFormatting sqref="W461">
    <cfRule type="cellIs" dxfId="3276" priority="3269" operator="equal">
      <formula>1</formula>
    </cfRule>
  </conditionalFormatting>
  <conditionalFormatting sqref="W485">
    <cfRule type="cellIs" dxfId="3273" priority="3266" operator="equal">
      <formula>1</formula>
    </cfRule>
  </conditionalFormatting>
  <conditionalFormatting sqref="W509">
    <cfRule type="cellIs" dxfId="3270" priority="3263" operator="equal">
      <formula>1</formula>
    </cfRule>
  </conditionalFormatting>
  <conditionalFormatting sqref="W533">
    <cfRule type="cellIs" dxfId="3267" priority="3260" operator="equal">
      <formula>1</formula>
    </cfRule>
  </conditionalFormatting>
  <conditionalFormatting sqref="W557">
    <cfRule type="cellIs" dxfId="3264" priority="3257" operator="equal">
      <formula>1</formula>
    </cfRule>
  </conditionalFormatting>
  <conditionalFormatting sqref="W581">
    <cfRule type="cellIs" dxfId="3261" priority="3254" operator="equal">
      <formula>1</formula>
    </cfRule>
  </conditionalFormatting>
  <conditionalFormatting sqref="W605">
    <cfRule type="cellIs" dxfId="3258" priority="3251" operator="equal">
      <formula>1</formula>
    </cfRule>
  </conditionalFormatting>
  <conditionalFormatting sqref="W629">
    <cfRule type="cellIs" dxfId="3255" priority="3248" operator="equal">
      <formula>1</formula>
    </cfRule>
  </conditionalFormatting>
  <conditionalFormatting sqref="W653">
    <cfRule type="cellIs" dxfId="3252" priority="3245" operator="equal">
      <formula>1</formula>
    </cfRule>
  </conditionalFormatting>
  <conditionalFormatting sqref="W677">
    <cfRule type="cellIs" dxfId="3249" priority="3242" operator="equal">
      <formula>1</formula>
    </cfRule>
  </conditionalFormatting>
  <conditionalFormatting sqref="W701">
    <cfRule type="cellIs" dxfId="3246" priority="3239" operator="equal">
      <formula>1</formula>
    </cfRule>
  </conditionalFormatting>
  <conditionalFormatting sqref="W725">
    <cfRule type="cellIs" dxfId="3243" priority="3236" operator="equal">
      <formula>1</formula>
    </cfRule>
  </conditionalFormatting>
  <conditionalFormatting sqref="W749">
    <cfRule type="cellIs" dxfId="3240" priority="3233" operator="equal">
      <formula>1</formula>
    </cfRule>
  </conditionalFormatting>
  <conditionalFormatting sqref="W773">
    <cfRule type="cellIs" dxfId="3237" priority="3230" operator="equal">
      <formula>1</formula>
    </cfRule>
  </conditionalFormatting>
  <conditionalFormatting sqref="W797">
    <cfRule type="cellIs" dxfId="3234" priority="3227" operator="equal">
      <formula>1</formula>
    </cfRule>
  </conditionalFormatting>
  <conditionalFormatting sqref="W821">
    <cfRule type="cellIs" dxfId="3231" priority="3224" operator="equal">
      <formula>1</formula>
    </cfRule>
  </conditionalFormatting>
  <conditionalFormatting sqref="W845">
    <cfRule type="cellIs" dxfId="3228" priority="3221" operator="equal">
      <formula>1</formula>
    </cfRule>
  </conditionalFormatting>
  <conditionalFormatting sqref="W869">
    <cfRule type="cellIs" dxfId="3225" priority="3218" operator="equal">
      <formula>1</formula>
    </cfRule>
  </conditionalFormatting>
  <conditionalFormatting sqref="W893">
    <cfRule type="cellIs" dxfId="3222" priority="3215" operator="equal">
      <formula>1</formula>
    </cfRule>
  </conditionalFormatting>
  <conditionalFormatting sqref="W917">
    <cfRule type="cellIs" dxfId="3219" priority="3212" operator="equal">
      <formula>1</formula>
    </cfRule>
  </conditionalFormatting>
  <conditionalFormatting sqref="W941">
    <cfRule type="cellIs" dxfId="3216" priority="3209" operator="equal">
      <formula>1</formula>
    </cfRule>
  </conditionalFormatting>
  <conditionalFormatting sqref="W965">
    <cfRule type="cellIs" dxfId="3213" priority="3206" operator="equal">
      <formula>1</formula>
    </cfRule>
  </conditionalFormatting>
  <conditionalFormatting sqref="W989">
    <cfRule type="cellIs" dxfId="3210" priority="3203" operator="equal">
      <formula>1</formula>
    </cfRule>
  </conditionalFormatting>
  <conditionalFormatting sqref="W1013">
    <cfRule type="cellIs" dxfId="3207" priority="3200" operator="equal">
      <formula>1</formula>
    </cfRule>
  </conditionalFormatting>
  <conditionalFormatting sqref="W1037">
    <cfRule type="cellIs" dxfId="3204" priority="3197" operator="equal">
      <formula>1</formula>
    </cfRule>
  </conditionalFormatting>
  <conditionalFormatting sqref="W1061">
    <cfRule type="cellIs" dxfId="3201" priority="3194" operator="equal">
      <formula>1</formula>
    </cfRule>
  </conditionalFormatting>
  <conditionalFormatting sqref="W1085">
    <cfRule type="cellIs" dxfId="3198" priority="3191" operator="equal">
      <formula>1</formula>
    </cfRule>
  </conditionalFormatting>
  <conditionalFormatting sqref="W1109">
    <cfRule type="cellIs" dxfId="3195" priority="3188" operator="equal">
      <formula>1</formula>
    </cfRule>
  </conditionalFormatting>
  <conditionalFormatting sqref="W1133">
    <cfRule type="cellIs" dxfId="3192" priority="3185" operator="equal">
      <formula>1</formula>
    </cfRule>
  </conditionalFormatting>
  <conditionalFormatting sqref="W1157">
    <cfRule type="cellIs" dxfId="3189" priority="3182" operator="equal">
      <formula>1</formula>
    </cfRule>
  </conditionalFormatting>
  <conditionalFormatting sqref="W1181">
    <cfRule type="cellIs" dxfId="3186" priority="3179" operator="equal">
      <formula>1</formula>
    </cfRule>
  </conditionalFormatting>
  <conditionalFormatting sqref="W1205">
    <cfRule type="cellIs" dxfId="3183" priority="3176" operator="equal">
      <formula>1</formula>
    </cfRule>
  </conditionalFormatting>
  <conditionalFormatting sqref="W1229">
    <cfRule type="cellIs" dxfId="3180" priority="3173" operator="equal">
      <formula>1</formula>
    </cfRule>
  </conditionalFormatting>
  <conditionalFormatting sqref="W1253">
    <cfRule type="cellIs" dxfId="3177" priority="3170" operator="equal">
      <formula>1</formula>
    </cfRule>
  </conditionalFormatting>
  <conditionalFormatting sqref="W1277">
    <cfRule type="cellIs" dxfId="3174" priority="3167" operator="equal">
      <formula>1</formula>
    </cfRule>
  </conditionalFormatting>
  <conditionalFormatting sqref="W1301">
    <cfRule type="cellIs" dxfId="3171" priority="3164" operator="equal">
      <formula>1</formula>
    </cfRule>
  </conditionalFormatting>
  <conditionalFormatting sqref="W1325">
    <cfRule type="cellIs" dxfId="3168" priority="3161" operator="equal">
      <formula>1</formula>
    </cfRule>
  </conditionalFormatting>
  <conditionalFormatting sqref="W1349">
    <cfRule type="cellIs" dxfId="3165" priority="3158" operator="equal">
      <formula>1</formula>
    </cfRule>
  </conditionalFormatting>
  <conditionalFormatting sqref="W1373">
    <cfRule type="cellIs" dxfId="3162" priority="3155" operator="equal">
      <formula>1</formula>
    </cfRule>
  </conditionalFormatting>
  <conditionalFormatting sqref="W1397">
    <cfRule type="cellIs" dxfId="3159" priority="3152" operator="equal">
      <formula>1</formula>
    </cfRule>
  </conditionalFormatting>
  <conditionalFormatting sqref="W1421">
    <cfRule type="cellIs" dxfId="3156" priority="3149" operator="equal">
      <formula>1</formula>
    </cfRule>
  </conditionalFormatting>
  <conditionalFormatting sqref="W1445">
    <cfRule type="cellIs" dxfId="3153" priority="3146" operator="equal">
      <formula>1</formula>
    </cfRule>
  </conditionalFormatting>
  <conditionalFormatting sqref="W1469">
    <cfRule type="cellIs" dxfId="3150" priority="3143" operator="equal">
      <formula>1</formula>
    </cfRule>
  </conditionalFormatting>
  <conditionalFormatting sqref="W1493">
    <cfRule type="cellIs" dxfId="3147" priority="3140" operator="equal">
      <formula>1</formula>
    </cfRule>
  </conditionalFormatting>
  <conditionalFormatting sqref="W1517">
    <cfRule type="cellIs" dxfId="3144" priority="3137" operator="equal">
      <formula>1</formula>
    </cfRule>
  </conditionalFormatting>
  <conditionalFormatting sqref="W1541">
    <cfRule type="cellIs" dxfId="3141" priority="3134" operator="equal">
      <formula>1</formula>
    </cfRule>
  </conditionalFormatting>
  <conditionalFormatting sqref="W1565">
    <cfRule type="cellIs" dxfId="3138" priority="3131" operator="equal">
      <formula>1</formula>
    </cfRule>
  </conditionalFormatting>
  <conditionalFormatting sqref="W1589">
    <cfRule type="cellIs" dxfId="3135" priority="3128" operator="equal">
      <formula>1</formula>
    </cfRule>
  </conditionalFormatting>
  <conditionalFormatting sqref="W1613">
    <cfRule type="cellIs" dxfId="3132" priority="3125" operator="equal">
      <formula>1</formula>
    </cfRule>
  </conditionalFormatting>
  <conditionalFormatting sqref="W1637">
    <cfRule type="cellIs" dxfId="3129" priority="3122" operator="equal">
      <formula>1</formula>
    </cfRule>
  </conditionalFormatting>
  <conditionalFormatting sqref="W1661">
    <cfRule type="cellIs" dxfId="3126" priority="3119" operator="equal">
      <formula>1</formula>
    </cfRule>
  </conditionalFormatting>
  <conditionalFormatting sqref="W1685">
    <cfRule type="cellIs" dxfId="3123" priority="3116" operator="equal">
      <formula>1</formula>
    </cfRule>
  </conditionalFormatting>
  <conditionalFormatting sqref="W1709">
    <cfRule type="cellIs" dxfId="3120" priority="3113" operator="equal">
      <formula>1</formula>
    </cfRule>
  </conditionalFormatting>
  <conditionalFormatting sqref="W1733">
    <cfRule type="cellIs" dxfId="3117" priority="3110" operator="equal">
      <formula>1</formula>
    </cfRule>
  </conditionalFormatting>
  <conditionalFormatting sqref="W1757">
    <cfRule type="cellIs" dxfId="3114" priority="3107" operator="equal">
      <formula>1</formula>
    </cfRule>
  </conditionalFormatting>
  <conditionalFormatting sqref="W1781">
    <cfRule type="cellIs" dxfId="3111" priority="3104" operator="equal">
      <formula>1</formula>
    </cfRule>
  </conditionalFormatting>
  <conditionalFormatting sqref="W1805">
    <cfRule type="cellIs" dxfId="3108" priority="3101" operator="equal">
      <formula>1</formula>
    </cfRule>
  </conditionalFormatting>
  <conditionalFormatting sqref="W1829">
    <cfRule type="cellIs" dxfId="3105" priority="3098" operator="equal">
      <formula>1</formula>
    </cfRule>
  </conditionalFormatting>
  <conditionalFormatting sqref="W1853">
    <cfRule type="cellIs" dxfId="3102" priority="3095" operator="equal">
      <formula>1</formula>
    </cfRule>
  </conditionalFormatting>
  <conditionalFormatting sqref="W1877">
    <cfRule type="cellIs" dxfId="3099" priority="3092" operator="equal">
      <formula>1</formula>
    </cfRule>
  </conditionalFormatting>
  <conditionalFormatting sqref="W1901">
    <cfRule type="cellIs" dxfId="3096" priority="3089" operator="equal">
      <formula>1</formula>
    </cfRule>
  </conditionalFormatting>
  <conditionalFormatting sqref="W1925">
    <cfRule type="cellIs" dxfId="3093" priority="3086" operator="equal">
      <formula>1</formula>
    </cfRule>
  </conditionalFormatting>
  <conditionalFormatting sqref="W1949">
    <cfRule type="cellIs" dxfId="3090" priority="3083" operator="equal">
      <formula>1</formula>
    </cfRule>
  </conditionalFormatting>
  <conditionalFormatting sqref="W1973">
    <cfRule type="cellIs" dxfId="3087" priority="3080" operator="equal">
      <formula>1</formula>
    </cfRule>
  </conditionalFormatting>
  <conditionalFormatting sqref="W1997">
    <cfRule type="cellIs" dxfId="3084" priority="3077" operator="equal">
      <formula>1</formula>
    </cfRule>
  </conditionalFormatting>
  <conditionalFormatting sqref="W2021">
    <cfRule type="cellIs" dxfId="3081" priority="3074" operator="equal">
      <formula>1</formula>
    </cfRule>
  </conditionalFormatting>
  <conditionalFormatting sqref="W2045">
    <cfRule type="cellIs" dxfId="3078" priority="3071" operator="equal">
      <formula>1</formula>
    </cfRule>
  </conditionalFormatting>
  <conditionalFormatting sqref="W2069">
    <cfRule type="cellIs" dxfId="3075" priority="3068" operator="equal">
      <formula>1</formula>
    </cfRule>
  </conditionalFormatting>
  <conditionalFormatting sqref="W2093">
    <cfRule type="cellIs" dxfId="3072" priority="3065" operator="equal">
      <formula>1</formula>
    </cfRule>
  </conditionalFormatting>
  <conditionalFormatting sqref="W2117">
    <cfRule type="cellIs" dxfId="3069" priority="3062" operator="equal">
      <formula>1</formula>
    </cfRule>
  </conditionalFormatting>
  <conditionalFormatting sqref="W2141">
    <cfRule type="cellIs" dxfId="3066" priority="3059" operator="equal">
      <formula>1</formula>
    </cfRule>
  </conditionalFormatting>
  <conditionalFormatting sqref="W2165">
    <cfRule type="cellIs" dxfId="3063" priority="3056" operator="equal">
      <formula>1</formula>
    </cfRule>
  </conditionalFormatting>
  <conditionalFormatting sqref="W2189">
    <cfRule type="cellIs" dxfId="3060" priority="3053" operator="equal">
      <formula>1</formula>
    </cfRule>
  </conditionalFormatting>
  <conditionalFormatting sqref="W2213">
    <cfRule type="cellIs" dxfId="3057" priority="3050" operator="equal">
      <formula>1</formula>
    </cfRule>
  </conditionalFormatting>
  <conditionalFormatting sqref="W2237">
    <cfRule type="cellIs" dxfId="3054" priority="3047" operator="equal">
      <formula>1</formula>
    </cfRule>
  </conditionalFormatting>
  <conditionalFormatting sqref="W2261">
    <cfRule type="cellIs" dxfId="3051" priority="3044" operator="equal">
      <formula>1</formula>
    </cfRule>
  </conditionalFormatting>
  <conditionalFormatting sqref="W2285">
    <cfRule type="cellIs" dxfId="3048" priority="3041" operator="equal">
      <formula>1</formula>
    </cfRule>
  </conditionalFormatting>
  <conditionalFormatting sqref="W2309">
    <cfRule type="cellIs" dxfId="3045" priority="3038" operator="equal">
      <formula>1</formula>
    </cfRule>
  </conditionalFormatting>
  <conditionalFormatting sqref="W2333">
    <cfRule type="cellIs" dxfId="3042" priority="3035" operator="equal">
      <formula>1</formula>
    </cfRule>
  </conditionalFormatting>
  <conditionalFormatting sqref="W2357">
    <cfRule type="cellIs" dxfId="3039" priority="3032" operator="equal">
      <formula>1</formula>
    </cfRule>
  </conditionalFormatting>
  <conditionalFormatting sqref="W2381">
    <cfRule type="cellIs" dxfId="3036" priority="3029" operator="equal">
      <formula>1</formula>
    </cfRule>
  </conditionalFormatting>
  <conditionalFormatting sqref="W2405">
    <cfRule type="cellIs" dxfId="3033" priority="3026" operator="equal">
      <formula>1</formula>
    </cfRule>
  </conditionalFormatting>
  <conditionalFormatting sqref="W2429">
    <cfRule type="cellIs" dxfId="3030" priority="3023" operator="equal">
      <formula>1</formula>
    </cfRule>
  </conditionalFormatting>
  <conditionalFormatting sqref="W2453">
    <cfRule type="cellIs" dxfId="3027" priority="3020" operator="equal">
      <formula>1</formula>
    </cfRule>
  </conditionalFormatting>
  <conditionalFormatting sqref="W2477">
    <cfRule type="cellIs" dxfId="3024" priority="3017" operator="equal">
      <formula>1</formula>
    </cfRule>
  </conditionalFormatting>
  <conditionalFormatting sqref="W2501">
    <cfRule type="cellIs" dxfId="3021" priority="3014" operator="equal">
      <formula>1</formula>
    </cfRule>
  </conditionalFormatting>
  <conditionalFormatting sqref="W2525">
    <cfRule type="cellIs" dxfId="3018" priority="3011" operator="equal">
      <formula>1</formula>
    </cfRule>
  </conditionalFormatting>
  <conditionalFormatting sqref="W2549">
    <cfRule type="cellIs" dxfId="3015" priority="3008" operator="equal">
      <formula>1</formula>
    </cfRule>
  </conditionalFormatting>
  <conditionalFormatting sqref="W2573">
    <cfRule type="cellIs" dxfId="3012" priority="3005" operator="equal">
      <formula>1</formula>
    </cfRule>
  </conditionalFormatting>
  <conditionalFormatting sqref="W2597">
    <cfRule type="cellIs" dxfId="3009" priority="3002" operator="equal">
      <formula>1</formula>
    </cfRule>
  </conditionalFormatting>
  <conditionalFormatting sqref="W2621">
    <cfRule type="cellIs" dxfId="3006" priority="2999" operator="equal">
      <formula>1</formula>
    </cfRule>
  </conditionalFormatting>
  <conditionalFormatting sqref="W2645">
    <cfRule type="cellIs" dxfId="3003" priority="2996" operator="equal">
      <formula>1</formula>
    </cfRule>
  </conditionalFormatting>
  <conditionalFormatting sqref="W2669">
    <cfRule type="cellIs" dxfId="3000" priority="2993" operator="equal">
      <formula>1</formula>
    </cfRule>
  </conditionalFormatting>
  <conditionalFormatting sqref="W2693">
    <cfRule type="cellIs" dxfId="2997" priority="2990" operator="equal">
      <formula>1</formula>
    </cfRule>
  </conditionalFormatting>
  <conditionalFormatting sqref="W2717">
    <cfRule type="cellIs" dxfId="2994" priority="2987" operator="equal">
      <formula>1</formula>
    </cfRule>
  </conditionalFormatting>
  <conditionalFormatting sqref="W2741">
    <cfRule type="cellIs" dxfId="2991" priority="2984" operator="equal">
      <formula>1</formula>
    </cfRule>
  </conditionalFormatting>
  <conditionalFormatting sqref="W2765">
    <cfRule type="cellIs" dxfId="2988" priority="2981" operator="equal">
      <formula>1</formula>
    </cfRule>
  </conditionalFormatting>
  <conditionalFormatting sqref="W2789">
    <cfRule type="cellIs" dxfId="2985" priority="2978" operator="equal">
      <formula>1</formula>
    </cfRule>
  </conditionalFormatting>
  <conditionalFormatting sqref="W2813">
    <cfRule type="cellIs" dxfId="2982" priority="2975" operator="equal">
      <formula>1</formula>
    </cfRule>
  </conditionalFormatting>
  <conditionalFormatting sqref="W2837">
    <cfRule type="cellIs" dxfId="2979" priority="2972" operator="equal">
      <formula>1</formula>
    </cfRule>
  </conditionalFormatting>
  <conditionalFormatting sqref="W2861">
    <cfRule type="cellIs" dxfId="2976" priority="2969" operator="equal">
      <formula>1</formula>
    </cfRule>
  </conditionalFormatting>
  <conditionalFormatting sqref="W2885">
    <cfRule type="cellIs" dxfId="2973" priority="2966" operator="equal">
      <formula>1</formula>
    </cfRule>
  </conditionalFormatting>
  <conditionalFormatting sqref="W2909">
    <cfRule type="cellIs" dxfId="2970" priority="2963" operator="equal">
      <formula>1</formula>
    </cfRule>
  </conditionalFormatting>
  <conditionalFormatting sqref="W2933">
    <cfRule type="cellIs" dxfId="2967" priority="2960" operator="equal">
      <formula>1</formula>
    </cfRule>
  </conditionalFormatting>
  <conditionalFormatting sqref="W2957">
    <cfRule type="cellIs" dxfId="2964" priority="2957" operator="equal">
      <formula>1</formula>
    </cfRule>
  </conditionalFormatting>
  <conditionalFormatting sqref="W2981">
    <cfRule type="cellIs" dxfId="2961" priority="2954" operator="equal">
      <formula>1</formula>
    </cfRule>
  </conditionalFormatting>
  <conditionalFormatting sqref="W3005">
    <cfRule type="cellIs" dxfId="2958" priority="2951" operator="equal">
      <formula>1</formula>
    </cfRule>
  </conditionalFormatting>
  <conditionalFormatting sqref="W3029">
    <cfRule type="cellIs" dxfId="2955" priority="2948" operator="equal">
      <formula>1</formula>
    </cfRule>
  </conditionalFormatting>
  <conditionalFormatting sqref="W3053">
    <cfRule type="cellIs" dxfId="2952" priority="2945" operator="equal">
      <formula>1</formula>
    </cfRule>
  </conditionalFormatting>
  <conditionalFormatting sqref="W3077">
    <cfRule type="cellIs" dxfId="2949" priority="2942" operator="equal">
      <formula>1</formula>
    </cfRule>
  </conditionalFormatting>
  <conditionalFormatting sqref="W3101">
    <cfRule type="cellIs" dxfId="2946" priority="2939" operator="equal">
      <formula>1</formula>
    </cfRule>
  </conditionalFormatting>
  <conditionalFormatting sqref="W3125">
    <cfRule type="cellIs" dxfId="2943" priority="2936" operator="equal">
      <formula>1</formula>
    </cfRule>
  </conditionalFormatting>
  <conditionalFormatting sqref="W3149">
    <cfRule type="cellIs" dxfId="2940" priority="2933" operator="equal">
      <formula>1</formula>
    </cfRule>
  </conditionalFormatting>
  <conditionalFormatting sqref="W3173">
    <cfRule type="cellIs" dxfId="2937" priority="2930" operator="equal">
      <formula>1</formula>
    </cfRule>
  </conditionalFormatting>
  <conditionalFormatting sqref="W3197">
    <cfRule type="cellIs" dxfId="2934" priority="2927" operator="equal">
      <formula>1</formula>
    </cfRule>
  </conditionalFormatting>
  <conditionalFormatting sqref="Q3221">
    <cfRule type="cellIs" dxfId="2933" priority="2925" operator="lessThan">
      <formula>0</formula>
    </cfRule>
    <cfRule type="cellIs" dxfId="2932" priority="2926" operator="greaterThan">
      <formula>0</formula>
    </cfRule>
  </conditionalFormatting>
  <conditionalFormatting sqref="W3221">
    <cfRule type="cellIs" dxfId="2931" priority="2924" operator="equal">
      <formula>1</formula>
    </cfRule>
  </conditionalFormatting>
  <conditionalFormatting sqref="W3245">
    <cfRule type="cellIs" dxfId="2928" priority="2921" operator="equal">
      <formula>1</formula>
    </cfRule>
  </conditionalFormatting>
  <conditionalFormatting sqref="W3269">
    <cfRule type="cellIs" dxfId="2925" priority="2918" operator="equal">
      <formula>1</formula>
    </cfRule>
  </conditionalFormatting>
  <conditionalFormatting sqref="W3293">
    <cfRule type="cellIs" dxfId="2922" priority="2915" operator="equal">
      <formula>1</formula>
    </cfRule>
  </conditionalFormatting>
  <conditionalFormatting sqref="W3317">
    <cfRule type="cellIs" dxfId="2919" priority="2912" operator="equal">
      <formula>1</formula>
    </cfRule>
  </conditionalFormatting>
  <conditionalFormatting sqref="W3341">
    <cfRule type="cellIs" dxfId="2916" priority="2909" operator="equal">
      <formula>1</formula>
    </cfRule>
  </conditionalFormatting>
  <conditionalFormatting sqref="W3365">
    <cfRule type="cellIs" dxfId="2913" priority="2906" operator="equal">
      <formula>1</formula>
    </cfRule>
  </conditionalFormatting>
  <conditionalFormatting sqref="W3389">
    <cfRule type="cellIs" dxfId="2910" priority="2903" operator="equal">
      <formula>1</formula>
    </cfRule>
  </conditionalFormatting>
  <conditionalFormatting sqref="W3413">
    <cfRule type="cellIs" dxfId="2907" priority="2900" operator="equal">
      <formula>1</formula>
    </cfRule>
  </conditionalFormatting>
  <conditionalFormatting sqref="W3437">
    <cfRule type="cellIs" dxfId="2904" priority="2897" operator="equal">
      <formula>1</formula>
    </cfRule>
  </conditionalFormatting>
  <conditionalFormatting sqref="W3461">
    <cfRule type="cellIs" dxfId="2901" priority="2894" operator="equal">
      <formula>1</formula>
    </cfRule>
  </conditionalFormatting>
  <conditionalFormatting sqref="W3485">
    <cfRule type="cellIs" dxfId="2898" priority="2891" operator="equal">
      <formula>1</formula>
    </cfRule>
  </conditionalFormatting>
  <conditionalFormatting sqref="W3509">
    <cfRule type="cellIs" dxfId="2895" priority="2888" operator="equal">
      <formula>1</formula>
    </cfRule>
  </conditionalFormatting>
  <conditionalFormatting sqref="W3533">
    <cfRule type="cellIs" dxfId="2892" priority="2885" operator="equal">
      <formula>1</formula>
    </cfRule>
  </conditionalFormatting>
  <conditionalFormatting sqref="W3557">
    <cfRule type="cellIs" dxfId="2889" priority="2882" operator="equal">
      <formula>1</formula>
    </cfRule>
  </conditionalFormatting>
  <conditionalFormatting sqref="W3581">
    <cfRule type="cellIs" dxfId="2886" priority="2879" operator="equal">
      <formula>1</formula>
    </cfRule>
  </conditionalFormatting>
  <conditionalFormatting sqref="W3605">
    <cfRule type="cellIs" dxfId="2883" priority="2876" operator="equal">
      <formula>1</formula>
    </cfRule>
  </conditionalFormatting>
  <conditionalFormatting sqref="W3629">
    <cfRule type="cellIs" dxfId="2880" priority="2873" operator="equal">
      <formula>1</formula>
    </cfRule>
  </conditionalFormatting>
  <conditionalFormatting sqref="W3653">
    <cfRule type="cellIs" dxfId="2877" priority="2870" operator="equal">
      <formula>1</formula>
    </cfRule>
  </conditionalFormatting>
  <conditionalFormatting sqref="W3677">
    <cfRule type="cellIs" dxfId="2874" priority="2867" operator="equal">
      <formula>1</formula>
    </cfRule>
  </conditionalFormatting>
  <conditionalFormatting sqref="W3701">
    <cfRule type="cellIs" dxfId="2871" priority="2864" operator="equal">
      <formula>1</formula>
    </cfRule>
  </conditionalFormatting>
  <conditionalFormatting sqref="W3725">
    <cfRule type="cellIs" dxfId="2868" priority="2861" operator="equal">
      <formula>1</formula>
    </cfRule>
  </conditionalFormatting>
  <conditionalFormatting sqref="W3749">
    <cfRule type="cellIs" dxfId="2865" priority="2858" operator="equal">
      <formula>1</formula>
    </cfRule>
  </conditionalFormatting>
  <conditionalFormatting sqref="W3773">
    <cfRule type="cellIs" dxfId="2862" priority="2855" operator="equal">
      <formula>1</formula>
    </cfRule>
  </conditionalFormatting>
  <conditionalFormatting sqref="W3797">
    <cfRule type="cellIs" dxfId="2859" priority="2852" operator="equal">
      <formula>1</formula>
    </cfRule>
  </conditionalFormatting>
  <conditionalFormatting sqref="W3821">
    <cfRule type="cellIs" dxfId="2856" priority="2849" operator="equal">
      <formula>1</formula>
    </cfRule>
  </conditionalFormatting>
  <conditionalFormatting sqref="W3845">
    <cfRule type="cellIs" dxfId="2853" priority="2846" operator="equal">
      <formula>1</formula>
    </cfRule>
  </conditionalFormatting>
  <conditionalFormatting sqref="W3869">
    <cfRule type="cellIs" dxfId="2850" priority="2843" operator="equal">
      <formula>1</formula>
    </cfRule>
  </conditionalFormatting>
  <conditionalFormatting sqref="W3893">
    <cfRule type="cellIs" dxfId="2847" priority="2840" operator="equal">
      <formula>1</formula>
    </cfRule>
  </conditionalFormatting>
  <conditionalFormatting sqref="W3917">
    <cfRule type="cellIs" dxfId="2844" priority="2837" operator="equal">
      <formula>1</formula>
    </cfRule>
  </conditionalFormatting>
  <conditionalFormatting sqref="W3941">
    <cfRule type="cellIs" dxfId="2841" priority="2834" operator="equal">
      <formula>1</formula>
    </cfRule>
  </conditionalFormatting>
  <conditionalFormatting sqref="W3965">
    <cfRule type="cellIs" dxfId="2838" priority="2831" operator="equal">
      <formula>1</formula>
    </cfRule>
  </conditionalFormatting>
  <conditionalFormatting sqref="W3989">
    <cfRule type="cellIs" dxfId="2835" priority="2828" operator="equal">
      <formula>1</formula>
    </cfRule>
  </conditionalFormatting>
  <conditionalFormatting sqref="W4013">
    <cfRule type="cellIs" dxfId="2832" priority="2825" operator="equal">
      <formula>1</formula>
    </cfRule>
  </conditionalFormatting>
  <conditionalFormatting sqref="W4037">
    <cfRule type="cellIs" dxfId="2829" priority="2822" operator="equal">
      <formula>1</formula>
    </cfRule>
  </conditionalFormatting>
  <conditionalFormatting sqref="W4061">
    <cfRule type="cellIs" dxfId="2826" priority="2819" operator="equal">
      <formula>1</formula>
    </cfRule>
  </conditionalFormatting>
  <conditionalFormatting sqref="W4085">
    <cfRule type="cellIs" dxfId="2823" priority="2816" operator="equal">
      <formula>1</formula>
    </cfRule>
  </conditionalFormatting>
  <conditionalFormatting sqref="W4109">
    <cfRule type="cellIs" dxfId="2820" priority="2813" operator="equal">
      <formula>1</formula>
    </cfRule>
  </conditionalFormatting>
  <conditionalFormatting sqref="W4133">
    <cfRule type="cellIs" dxfId="2817" priority="2810" operator="equal">
      <formula>1</formula>
    </cfRule>
  </conditionalFormatting>
  <conditionalFormatting sqref="W4157">
    <cfRule type="cellIs" dxfId="2814" priority="2807" operator="equal">
      <formula>1</formula>
    </cfRule>
  </conditionalFormatting>
  <conditionalFormatting sqref="W4181">
    <cfRule type="cellIs" dxfId="2811" priority="2804" operator="equal">
      <formula>1</formula>
    </cfRule>
  </conditionalFormatting>
  <conditionalFormatting sqref="W4205">
    <cfRule type="cellIs" dxfId="2808" priority="2801" operator="equal">
      <formula>1</formula>
    </cfRule>
  </conditionalFormatting>
  <conditionalFormatting sqref="W4229">
    <cfRule type="cellIs" dxfId="2805" priority="2798" operator="equal">
      <formula>1</formula>
    </cfRule>
  </conditionalFormatting>
  <conditionalFormatting sqref="W4253">
    <cfRule type="cellIs" dxfId="2802" priority="2795" operator="equal">
      <formula>1</formula>
    </cfRule>
  </conditionalFormatting>
  <conditionalFormatting sqref="W4277">
    <cfRule type="cellIs" dxfId="2799" priority="2792" operator="equal">
      <formula>1</formula>
    </cfRule>
  </conditionalFormatting>
  <conditionalFormatting sqref="W4301">
    <cfRule type="cellIs" dxfId="2796" priority="2789" operator="equal">
      <formula>1</formula>
    </cfRule>
  </conditionalFormatting>
  <conditionalFormatting sqref="W4325">
    <cfRule type="cellIs" dxfId="2793" priority="2786" operator="equal">
      <formula>1</formula>
    </cfRule>
  </conditionalFormatting>
  <conditionalFormatting sqref="W4349">
    <cfRule type="cellIs" dxfId="2790" priority="2783" operator="equal">
      <formula>1</formula>
    </cfRule>
  </conditionalFormatting>
  <conditionalFormatting sqref="W4373">
    <cfRule type="cellIs" dxfId="2787" priority="2780" operator="equal">
      <formula>1</formula>
    </cfRule>
  </conditionalFormatting>
  <conditionalFormatting sqref="W4397">
    <cfRule type="cellIs" dxfId="2784" priority="2777" operator="equal">
      <formula>1</formula>
    </cfRule>
  </conditionalFormatting>
  <conditionalFormatting sqref="W4421">
    <cfRule type="cellIs" dxfId="2781" priority="2774" operator="equal">
      <formula>1</formula>
    </cfRule>
  </conditionalFormatting>
  <conditionalFormatting sqref="W4445">
    <cfRule type="cellIs" dxfId="2778" priority="2771" operator="equal">
      <formula>1</formula>
    </cfRule>
  </conditionalFormatting>
  <conditionalFormatting sqref="W4469">
    <cfRule type="cellIs" dxfId="2775" priority="2768" operator="equal">
      <formula>1</formula>
    </cfRule>
  </conditionalFormatting>
  <conditionalFormatting sqref="W4493">
    <cfRule type="cellIs" dxfId="2772" priority="2765" operator="equal">
      <formula>1</formula>
    </cfRule>
  </conditionalFormatting>
  <conditionalFormatting sqref="W4517">
    <cfRule type="cellIs" dxfId="2769" priority="2762" operator="equal">
      <formula>1</formula>
    </cfRule>
  </conditionalFormatting>
  <conditionalFormatting sqref="W4541">
    <cfRule type="cellIs" dxfId="2766" priority="2759" operator="equal">
      <formula>1</formula>
    </cfRule>
  </conditionalFormatting>
  <conditionalFormatting sqref="W4565">
    <cfRule type="cellIs" dxfId="2763" priority="2756" operator="equal">
      <formula>1</formula>
    </cfRule>
  </conditionalFormatting>
  <conditionalFormatting sqref="W4589">
    <cfRule type="cellIs" dxfId="2760" priority="2753" operator="equal">
      <formula>1</formula>
    </cfRule>
  </conditionalFormatting>
  <conditionalFormatting sqref="W4613">
    <cfRule type="cellIs" dxfId="2757" priority="2750" operator="equal">
      <formula>1</formula>
    </cfRule>
  </conditionalFormatting>
  <conditionalFormatting sqref="W4637">
    <cfRule type="cellIs" dxfId="2754" priority="2747" operator="equal">
      <formula>1</formula>
    </cfRule>
  </conditionalFormatting>
  <conditionalFormatting sqref="W4661">
    <cfRule type="cellIs" dxfId="2751" priority="2744" operator="equal">
      <formula>1</formula>
    </cfRule>
  </conditionalFormatting>
  <conditionalFormatting sqref="W4685">
    <cfRule type="cellIs" dxfId="2748" priority="2741" operator="equal">
      <formula>1</formula>
    </cfRule>
  </conditionalFormatting>
  <conditionalFormatting sqref="W4709">
    <cfRule type="cellIs" dxfId="2745" priority="2738" operator="equal">
      <formula>1</formula>
    </cfRule>
  </conditionalFormatting>
  <conditionalFormatting sqref="W4733">
    <cfRule type="cellIs" dxfId="2742" priority="2735" operator="equal">
      <formula>1</formula>
    </cfRule>
  </conditionalFormatting>
  <conditionalFormatting sqref="W4757">
    <cfRule type="cellIs" dxfId="2739" priority="2732" operator="equal">
      <formula>1</formula>
    </cfRule>
  </conditionalFormatting>
  <conditionalFormatting sqref="W4781">
    <cfRule type="cellIs" dxfId="2736" priority="2729" operator="equal">
      <formula>1</formula>
    </cfRule>
  </conditionalFormatting>
  <conditionalFormatting sqref="W4805">
    <cfRule type="cellIs" dxfId="2733" priority="2726" operator="equal">
      <formula>1</formula>
    </cfRule>
  </conditionalFormatting>
  <conditionalFormatting sqref="W4829">
    <cfRule type="cellIs" dxfId="2730" priority="2723" operator="equal">
      <formula>1</formula>
    </cfRule>
  </conditionalFormatting>
  <conditionalFormatting sqref="W4853">
    <cfRule type="cellIs" dxfId="2727" priority="2720" operator="equal">
      <formula>1</formula>
    </cfRule>
  </conditionalFormatting>
  <conditionalFormatting sqref="W4877">
    <cfRule type="cellIs" dxfId="2724" priority="2717" operator="equal">
      <formula>1</formula>
    </cfRule>
  </conditionalFormatting>
  <conditionalFormatting sqref="W4901">
    <cfRule type="cellIs" dxfId="2721" priority="2714" operator="equal">
      <formula>1</formula>
    </cfRule>
  </conditionalFormatting>
  <conditionalFormatting sqref="W4925">
    <cfRule type="cellIs" dxfId="2718" priority="2711" operator="equal">
      <formula>1</formula>
    </cfRule>
  </conditionalFormatting>
  <conditionalFormatting sqref="W4949">
    <cfRule type="cellIs" dxfId="2715" priority="2708" operator="equal">
      <formula>1</formula>
    </cfRule>
  </conditionalFormatting>
  <conditionalFormatting sqref="W4973">
    <cfRule type="cellIs" dxfId="2712" priority="2705" operator="equal">
      <formula>1</formula>
    </cfRule>
  </conditionalFormatting>
  <conditionalFormatting sqref="W4997">
    <cfRule type="cellIs" dxfId="2709" priority="2702" operator="equal">
      <formula>1</formula>
    </cfRule>
  </conditionalFormatting>
  <conditionalFormatting sqref="W5021">
    <cfRule type="cellIs" dxfId="2706" priority="2699" operator="equal">
      <formula>1</formula>
    </cfRule>
  </conditionalFormatting>
  <conditionalFormatting sqref="W5045">
    <cfRule type="cellIs" dxfId="2703" priority="2696" operator="equal">
      <formula>1</formula>
    </cfRule>
  </conditionalFormatting>
  <conditionalFormatting sqref="W5069">
    <cfRule type="cellIs" dxfId="2700" priority="2693" operator="equal">
      <formula>1</formula>
    </cfRule>
  </conditionalFormatting>
  <conditionalFormatting sqref="W5093">
    <cfRule type="cellIs" dxfId="2697" priority="2690" operator="equal">
      <formula>1</formula>
    </cfRule>
  </conditionalFormatting>
  <conditionalFormatting sqref="W5117">
    <cfRule type="cellIs" dxfId="2694" priority="2687" operator="equal">
      <formula>1</formula>
    </cfRule>
  </conditionalFormatting>
  <conditionalFormatting sqref="W5141">
    <cfRule type="cellIs" dxfId="2691" priority="2684" operator="equal">
      <formula>1</formula>
    </cfRule>
  </conditionalFormatting>
  <conditionalFormatting sqref="W5165">
    <cfRule type="cellIs" dxfId="2688" priority="2681" operator="equal">
      <formula>1</formula>
    </cfRule>
  </conditionalFormatting>
  <conditionalFormatting sqref="W5189">
    <cfRule type="cellIs" dxfId="2685" priority="2678" operator="equal">
      <formula>1</formula>
    </cfRule>
  </conditionalFormatting>
  <conditionalFormatting sqref="W5213">
    <cfRule type="cellIs" dxfId="2682" priority="2675" operator="equal">
      <formula>1</formula>
    </cfRule>
  </conditionalFormatting>
  <conditionalFormatting sqref="W5237">
    <cfRule type="cellIs" dxfId="2679" priority="2672" operator="equal">
      <formula>1</formula>
    </cfRule>
  </conditionalFormatting>
  <conditionalFormatting sqref="W5261">
    <cfRule type="cellIs" dxfId="2676" priority="2669" operator="equal">
      <formula>1</formula>
    </cfRule>
  </conditionalFormatting>
  <conditionalFormatting sqref="W5285">
    <cfRule type="cellIs" dxfId="2673" priority="2666" operator="equal">
      <formula>1</formula>
    </cfRule>
  </conditionalFormatting>
  <conditionalFormatting sqref="W5309">
    <cfRule type="cellIs" dxfId="2670" priority="2663" operator="equal">
      <formula>1</formula>
    </cfRule>
  </conditionalFormatting>
  <conditionalFormatting sqref="W5333">
    <cfRule type="cellIs" dxfId="2667" priority="2660" operator="equal">
      <formula>1</formula>
    </cfRule>
  </conditionalFormatting>
  <conditionalFormatting sqref="W5357">
    <cfRule type="cellIs" dxfId="2664" priority="2657" operator="equal">
      <formula>1</formula>
    </cfRule>
  </conditionalFormatting>
  <conditionalFormatting sqref="W5381">
    <cfRule type="cellIs" dxfId="2661" priority="2654" operator="equal">
      <formula>1</formula>
    </cfRule>
  </conditionalFormatting>
  <conditionalFormatting sqref="W5405">
    <cfRule type="cellIs" dxfId="2658" priority="2651" operator="equal">
      <formula>1</formula>
    </cfRule>
  </conditionalFormatting>
  <conditionalFormatting sqref="W5429">
    <cfRule type="cellIs" dxfId="2655" priority="2648" operator="equal">
      <formula>1</formula>
    </cfRule>
  </conditionalFormatting>
  <conditionalFormatting sqref="W5453">
    <cfRule type="cellIs" dxfId="2652" priority="2645" operator="equal">
      <formula>1</formula>
    </cfRule>
  </conditionalFormatting>
  <conditionalFormatting sqref="W5477">
    <cfRule type="cellIs" dxfId="2649" priority="2642" operator="equal">
      <formula>1</formula>
    </cfRule>
  </conditionalFormatting>
  <conditionalFormatting sqref="W5501">
    <cfRule type="cellIs" dxfId="2646" priority="2639" operator="equal">
      <formula>1</formula>
    </cfRule>
  </conditionalFormatting>
  <conditionalFormatting sqref="W5525">
    <cfRule type="cellIs" dxfId="2643" priority="2636" operator="equal">
      <formula>1</formula>
    </cfRule>
  </conditionalFormatting>
  <conditionalFormatting sqref="W5549">
    <cfRule type="cellIs" dxfId="2640" priority="2633" operator="equal">
      <formula>1</formula>
    </cfRule>
  </conditionalFormatting>
  <conditionalFormatting sqref="W5573">
    <cfRule type="cellIs" dxfId="2637" priority="2630" operator="equal">
      <formula>1</formula>
    </cfRule>
  </conditionalFormatting>
  <conditionalFormatting sqref="W5597">
    <cfRule type="cellIs" dxfId="2634" priority="2627" operator="equal">
      <formula>1</formula>
    </cfRule>
  </conditionalFormatting>
  <conditionalFormatting sqref="W5621">
    <cfRule type="cellIs" dxfId="2631" priority="2624" operator="equal">
      <formula>1</formula>
    </cfRule>
  </conditionalFormatting>
  <conditionalFormatting sqref="W5645">
    <cfRule type="cellIs" dxfId="2628" priority="2621" operator="equal">
      <formula>1</formula>
    </cfRule>
  </conditionalFormatting>
  <conditionalFormatting sqref="W5669">
    <cfRule type="cellIs" dxfId="2625" priority="2618" operator="equal">
      <formula>1</formula>
    </cfRule>
  </conditionalFormatting>
  <conditionalFormatting sqref="W5693">
    <cfRule type="cellIs" dxfId="2622" priority="2615" operator="equal">
      <formula>1</formula>
    </cfRule>
  </conditionalFormatting>
  <conditionalFormatting sqref="W5717">
    <cfRule type="cellIs" dxfId="2619" priority="2612" operator="equal">
      <formula>1</formula>
    </cfRule>
  </conditionalFormatting>
  <conditionalFormatting sqref="W5741">
    <cfRule type="cellIs" dxfId="2616" priority="2609" operator="equal">
      <formula>1</formula>
    </cfRule>
  </conditionalFormatting>
  <conditionalFormatting sqref="W5765">
    <cfRule type="cellIs" dxfId="2613" priority="2606" operator="equal">
      <formula>1</formula>
    </cfRule>
  </conditionalFormatting>
  <conditionalFormatting sqref="W5789">
    <cfRule type="cellIs" dxfId="2610" priority="2603" operator="equal">
      <formula>1</formula>
    </cfRule>
  </conditionalFormatting>
  <conditionalFormatting sqref="W5813">
    <cfRule type="cellIs" dxfId="2607" priority="2600" operator="equal">
      <formula>1</formula>
    </cfRule>
  </conditionalFormatting>
  <conditionalFormatting sqref="W5837">
    <cfRule type="cellIs" dxfId="2604" priority="2597" operator="equal">
      <formula>1</formula>
    </cfRule>
  </conditionalFormatting>
  <conditionalFormatting sqref="W5861">
    <cfRule type="cellIs" dxfId="2601" priority="2594" operator="equal">
      <formula>1</formula>
    </cfRule>
  </conditionalFormatting>
  <conditionalFormatting sqref="W5885">
    <cfRule type="cellIs" dxfId="2598" priority="2591" operator="equal">
      <formula>1</formula>
    </cfRule>
  </conditionalFormatting>
  <conditionalFormatting sqref="W5909">
    <cfRule type="cellIs" dxfId="2595" priority="2588" operator="equal">
      <formula>1</formula>
    </cfRule>
  </conditionalFormatting>
  <conditionalFormatting sqref="W5933">
    <cfRule type="cellIs" dxfId="2592" priority="2585" operator="equal">
      <formula>1</formula>
    </cfRule>
  </conditionalFormatting>
  <conditionalFormatting sqref="W5957">
    <cfRule type="cellIs" dxfId="2589" priority="2582" operator="equal">
      <formula>1</formula>
    </cfRule>
  </conditionalFormatting>
  <conditionalFormatting sqref="W5981">
    <cfRule type="cellIs" dxfId="2586" priority="2579" operator="equal">
      <formula>1</formula>
    </cfRule>
  </conditionalFormatting>
  <conditionalFormatting sqref="W6005">
    <cfRule type="cellIs" dxfId="2583" priority="2576" operator="equal">
      <formula>1</formula>
    </cfRule>
  </conditionalFormatting>
  <conditionalFormatting sqref="W6029">
    <cfRule type="cellIs" dxfId="2580" priority="2573" operator="equal">
      <formula>1</formula>
    </cfRule>
  </conditionalFormatting>
  <conditionalFormatting sqref="W6053">
    <cfRule type="cellIs" dxfId="2577" priority="2570" operator="equal">
      <formula>1</formula>
    </cfRule>
  </conditionalFormatting>
  <conditionalFormatting sqref="W6077">
    <cfRule type="cellIs" dxfId="2574" priority="2567" operator="equal">
      <formula>1</formula>
    </cfRule>
  </conditionalFormatting>
  <conditionalFormatting sqref="W6101">
    <cfRule type="cellIs" dxfId="2571" priority="2564" operator="equal">
      <formula>1</formula>
    </cfRule>
  </conditionalFormatting>
  <conditionalFormatting sqref="W6125">
    <cfRule type="cellIs" dxfId="2568" priority="2561" operator="equal">
      <formula>1</formula>
    </cfRule>
  </conditionalFormatting>
  <conditionalFormatting sqref="W6149">
    <cfRule type="cellIs" dxfId="2565" priority="2558" operator="equal">
      <formula>1</formula>
    </cfRule>
  </conditionalFormatting>
  <conditionalFormatting sqref="W6173">
    <cfRule type="cellIs" dxfId="2562" priority="2555" operator="equal">
      <formula>1</formula>
    </cfRule>
  </conditionalFormatting>
  <conditionalFormatting sqref="W6197">
    <cfRule type="cellIs" dxfId="2559" priority="2552" operator="equal">
      <formula>1</formula>
    </cfRule>
  </conditionalFormatting>
  <conditionalFormatting sqref="W6221">
    <cfRule type="cellIs" dxfId="2556" priority="2549" operator="equal">
      <formula>1</formula>
    </cfRule>
  </conditionalFormatting>
  <conditionalFormatting sqref="W6245">
    <cfRule type="cellIs" dxfId="2553" priority="2546" operator="equal">
      <formula>1</formula>
    </cfRule>
  </conditionalFormatting>
  <conditionalFormatting sqref="W6269">
    <cfRule type="cellIs" dxfId="2550" priority="2543" operator="equal">
      <formula>1</formula>
    </cfRule>
  </conditionalFormatting>
  <conditionalFormatting sqref="W6293">
    <cfRule type="cellIs" dxfId="2547" priority="2540" operator="equal">
      <formula>1</formula>
    </cfRule>
  </conditionalFormatting>
  <conditionalFormatting sqref="W6317">
    <cfRule type="cellIs" dxfId="2544" priority="2537" operator="equal">
      <formula>1</formula>
    </cfRule>
  </conditionalFormatting>
  <conditionalFormatting sqref="W6341">
    <cfRule type="cellIs" dxfId="2541" priority="2534" operator="equal">
      <formula>1</formula>
    </cfRule>
  </conditionalFormatting>
  <conditionalFormatting sqref="W6365">
    <cfRule type="cellIs" dxfId="2538" priority="2531" operator="equal">
      <formula>1</formula>
    </cfRule>
  </conditionalFormatting>
  <conditionalFormatting sqref="W6389">
    <cfRule type="cellIs" dxfId="2535" priority="2528" operator="equal">
      <formula>1</formula>
    </cfRule>
  </conditionalFormatting>
  <conditionalFormatting sqref="W6413">
    <cfRule type="cellIs" dxfId="2532" priority="2525" operator="equal">
      <formula>1</formula>
    </cfRule>
  </conditionalFormatting>
  <conditionalFormatting sqref="W6437">
    <cfRule type="cellIs" dxfId="2529" priority="2522" operator="equal">
      <formula>1</formula>
    </cfRule>
  </conditionalFormatting>
  <conditionalFormatting sqref="W6461">
    <cfRule type="cellIs" dxfId="2526" priority="2519" operator="equal">
      <formula>1</formula>
    </cfRule>
  </conditionalFormatting>
  <conditionalFormatting sqref="W6485">
    <cfRule type="cellIs" dxfId="2523" priority="2516" operator="equal">
      <formula>1</formula>
    </cfRule>
  </conditionalFormatting>
  <conditionalFormatting sqref="W6509">
    <cfRule type="cellIs" dxfId="2520" priority="2513" operator="equal">
      <formula>1</formula>
    </cfRule>
  </conditionalFormatting>
  <conditionalFormatting sqref="W6533">
    <cfRule type="cellIs" dxfId="2517" priority="2510" operator="equal">
      <formula>1</formula>
    </cfRule>
  </conditionalFormatting>
  <conditionalFormatting sqref="W6557">
    <cfRule type="cellIs" dxfId="2514" priority="2507" operator="equal">
      <formula>1</formula>
    </cfRule>
  </conditionalFormatting>
  <conditionalFormatting sqref="W6581">
    <cfRule type="cellIs" dxfId="2511" priority="2504" operator="equal">
      <formula>1</formula>
    </cfRule>
  </conditionalFormatting>
  <conditionalFormatting sqref="W6605">
    <cfRule type="cellIs" dxfId="2508" priority="2501" operator="equal">
      <formula>1</formula>
    </cfRule>
  </conditionalFormatting>
  <conditionalFormatting sqref="W6629">
    <cfRule type="cellIs" dxfId="2505" priority="2498" operator="equal">
      <formula>1</formula>
    </cfRule>
  </conditionalFormatting>
  <conditionalFormatting sqref="W6653">
    <cfRule type="cellIs" dxfId="2502" priority="2495" operator="equal">
      <formula>1</formula>
    </cfRule>
  </conditionalFormatting>
  <conditionalFormatting sqref="W6677">
    <cfRule type="cellIs" dxfId="2499" priority="2492" operator="equal">
      <formula>1</formula>
    </cfRule>
  </conditionalFormatting>
  <conditionalFormatting sqref="W6701">
    <cfRule type="cellIs" dxfId="2496" priority="2489" operator="equal">
      <formula>1</formula>
    </cfRule>
  </conditionalFormatting>
  <conditionalFormatting sqref="W6725">
    <cfRule type="cellIs" dxfId="2493" priority="2486" operator="equal">
      <formula>1</formula>
    </cfRule>
  </conditionalFormatting>
  <conditionalFormatting sqref="W6749">
    <cfRule type="cellIs" dxfId="2490" priority="2483" operator="equal">
      <formula>1</formula>
    </cfRule>
  </conditionalFormatting>
  <conditionalFormatting sqref="W6773">
    <cfRule type="cellIs" dxfId="2487" priority="2480" operator="equal">
      <formula>1</formula>
    </cfRule>
  </conditionalFormatting>
  <conditionalFormatting sqref="W6797">
    <cfRule type="cellIs" dxfId="2484" priority="2477" operator="equal">
      <formula>1</formula>
    </cfRule>
  </conditionalFormatting>
  <conditionalFormatting sqref="W6821">
    <cfRule type="cellIs" dxfId="2481" priority="2474" operator="equal">
      <formula>1</formula>
    </cfRule>
  </conditionalFormatting>
  <conditionalFormatting sqref="W6845">
    <cfRule type="cellIs" dxfId="2478" priority="2471" operator="equal">
      <formula>1</formula>
    </cfRule>
  </conditionalFormatting>
  <conditionalFormatting sqref="W6869">
    <cfRule type="cellIs" dxfId="2475" priority="2468" operator="equal">
      <formula>1</formula>
    </cfRule>
  </conditionalFormatting>
  <conditionalFormatting sqref="W6893">
    <cfRule type="cellIs" dxfId="2472" priority="2465" operator="equal">
      <formula>1</formula>
    </cfRule>
  </conditionalFormatting>
  <conditionalFormatting sqref="W6917">
    <cfRule type="cellIs" dxfId="2469" priority="2462" operator="equal">
      <formula>1</formula>
    </cfRule>
  </conditionalFormatting>
  <conditionalFormatting sqref="W6941">
    <cfRule type="cellIs" dxfId="2466" priority="2459" operator="equal">
      <formula>1</formula>
    </cfRule>
  </conditionalFormatting>
  <conditionalFormatting sqref="W6965">
    <cfRule type="cellIs" dxfId="2463" priority="2456" operator="equal">
      <formula>1</formula>
    </cfRule>
  </conditionalFormatting>
  <conditionalFormatting sqref="W6989">
    <cfRule type="cellIs" dxfId="2460" priority="2453" operator="equal">
      <formula>1</formula>
    </cfRule>
  </conditionalFormatting>
  <conditionalFormatting sqref="W7013">
    <cfRule type="cellIs" dxfId="2457" priority="2450" operator="equal">
      <formula>1</formula>
    </cfRule>
  </conditionalFormatting>
  <conditionalFormatting sqref="W7037">
    <cfRule type="cellIs" dxfId="2454" priority="2447" operator="equal">
      <formula>1</formula>
    </cfRule>
  </conditionalFormatting>
  <conditionalFormatting sqref="W7061">
    <cfRule type="cellIs" dxfId="2451" priority="2444" operator="equal">
      <formula>1</formula>
    </cfRule>
  </conditionalFormatting>
  <conditionalFormatting sqref="W7085">
    <cfRule type="cellIs" dxfId="2448" priority="2441" operator="equal">
      <formula>1</formula>
    </cfRule>
  </conditionalFormatting>
  <conditionalFormatting sqref="W7109">
    <cfRule type="cellIs" dxfId="2445" priority="2438" operator="equal">
      <formula>1</formula>
    </cfRule>
  </conditionalFormatting>
  <conditionalFormatting sqref="W7133">
    <cfRule type="cellIs" dxfId="2442" priority="2435" operator="equal">
      <formula>1</formula>
    </cfRule>
  </conditionalFormatting>
  <conditionalFormatting sqref="W7157">
    <cfRule type="cellIs" dxfId="2439" priority="2432" operator="equal">
      <formula>1</formula>
    </cfRule>
  </conditionalFormatting>
  <conditionalFormatting sqref="W7181">
    <cfRule type="cellIs" dxfId="2436" priority="2429" operator="equal">
      <formula>1</formula>
    </cfRule>
  </conditionalFormatting>
  <conditionalFormatting sqref="W7205">
    <cfRule type="cellIs" dxfId="2433" priority="2426" operator="equal">
      <formula>1</formula>
    </cfRule>
  </conditionalFormatting>
  <conditionalFormatting sqref="W7229">
    <cfRule type="cellIs" dxfId="2430" priority="2423" operator="equal">
      <formula>1</formula>
    </cfRule>
  </conditionalFormatting>
  <conditionalFormatting sqref="W7253">
    <cfRule type="cellIs" dxfId="2427" priority="2420" operator="equal">
      <formula>1</formula>
    </cfRule>
  </conditionalFormatting>
  <conditionalFormatting sqref="W7277">
    <cfRule type="cellIs" dxfId="2424" priority="2417" operator="equal">
      <formula>1</formula>
    </cfRule>
  </conditionalFormatting>
  <conditionalFormatting sqref="W7301">
    <cfRule type="cellIs" dxfId="2421" priority="2414" operator="equal">
      <formula>1</formula>
    </cfRule>
  </conditionalFormatting>
  <conditionalFormatting sqref="W7325">
    <cfRule type="cellIs" dxfId="2418" priority="2411" operator="equal">
      <formula>1</formula>
    </cfRule>
  </conditionalFormatting>
  <conditionalFormatting sqref="W7349">
    <cfRule type="cellIs" dxfId="2415" priority="2408" operator="equal">
      <formula>1</formula>
    </cfRule>
  </conditionalFormatting>
  <conditionalFormatting sqref="W7373">
    <cfRule type="cellIs" dxfId="2412" priority="2405" operator="equal">
      <formula>1</formula>
    </cfRule>
  </conditionalFormatting>
  <conditionalFormatting sqref="W7397">
    <cfRule type="cellIs" dxfId="2409" priority="2402" operator="equal">
      <formula>1</formula>
    </cfRule>
  </conditionalFormatting>
  <conditionalFormatting sqref="W7421">
    <cfRule type="cellIs" dxfId="2406" priority="2399" operator="equal">
      <formula>1</formula>
    </cfRule>
  </conditionalFormatting>
  <conditionalFormatting sqref="W7445">
    <cfRule type="cellIs" dxfId="2403" priority="2396" operator="equal">
      <formula>1</formula>
    </cfRule>
  </conditionalFormatting>
  <conditionalFormatting sqref="W7469">
    <cfRule type="cellIs" dxfId="2400" priority="2393" operator="equal">
      <formula>1</formula>
    </cfRule>
  </conditionalFormatting>
  <conditionalFormatting sqref="W7493">
    <cfRule type="cellIs" dxfId="2397" priority="2390" operator="equal">
      <formula>1</formula>
    </cfRule>
  </conditionalFormatting>
  <conditionalFormatting sqref="W7517">
    <cfRule type="cellIs" dxfId="2394" priority="2387" operator="equal">
      <formula>1</formula>
    </cfRule>
  </conditionalFormatting>
  <conditionalFormatting sqref="W7541">
    <cfRule type="cellIs" dxfId="2391" priority="2384" operator="equal">
      <formula>1</formula>
    </cfRule>
  </conditionalFormatting>
  <conditionalFormatting sqref="W7565">
    <cfRule type="cellIs" dxfId="2388" priority="2381" operator="equal">
      <formula>1</formula>
    </cfRule>
  </conditionalFormatting>
  <conditionalFormatting sqref="W7589">
    <cfRule type="cellIs" dxfId="2385" priority="2378" operator="equal">
      <formula>1</formula>
    </cfRule>
  </conditionalFormatting>
  <conditionalFormatting sqref="W7613">
    <cfRule type="cellIs" dxfId="2382" priority="2375" operator="equal">
      <formula>1</formula>
    </cfRule>
  </conditionalFormatting>
  <conditionalFormatting sqref="W7637">
    <cfRule type="cellIs" dxfId="2379" priority="2372" operator="equal">
      <formula>1</formula>
    </cfRule>
  </conditionalFormatting>
  <conditionalFormatting sqref="W7661">
    <cfRule type="cellIs" dxfId="2376" priority="2369" operator="equal">
      <formula>1</formula>
    </cfRule>
  </conditionalFormatting>
  <conditionalFormatting sqref="W7685">
    <cfRule type="cellIs" dxfId="2373" priority="2366" operator="equal">
      <formula>1</formula>
    </cfRule>
  </conditionalFormatting>
  <conditionalFormatting sqref="W7709">
    <cfRule type="cellIs" dxfId="2370" priority="2363" operator="equal">
      <formula>1</formula>
    </cfRule>
  </conditionalFormatting>
  <conditionalFormatting sqref="W7733">
    <cfRule type="cellIs" dxfId="2367" priority="2360" operator="equal">
      <formula>1</formula>
    </cfRule>
  </conditionalFormatting>
  <conditionalFormatting sqref="W7757">
    <cfRule type="cellIs" dxfId="2364" priority="2357" operator="equal">
      <formula>1</formula>
    </cfRule>
  </conditionalFormatting>
  <conditionalFormatting sqref="W7781">
    <cfRule type="cellIs" dxfId="2361" priority="2354" operator="equal">
      <formula>1</formula>
    </cfRule>
  </conditionalFormatting>
  <conditionalFormatting sqref="W7805">
    <cfRule type="cellIs" dxfId="2358" priority="2351" operator="equal">
      <formula>1</formula>
    </cfRule>
  </conditionalFormatting>
  <conditionalFormatting sqref="W7829">
    <cfRule type="cellIs" dxfId="2355" priority="2348" operator="equal">
      <formula>1</formula>
    </cfRule>
  </conditionalFormatting>
  <conditionalFormatting sqref="W7853">
    <cfRule type="cellIs" dxfId="2352" priority="2345" operator="equal">
      <formula>1</formula>
    </cfRule>
  </conditionalFormatting>
  <conditionalFormatting sqref="Q7877">
    <cfRule type="cellIs" dxfId="2351" priority="2343" operator="lessThan">
      <formula>0</formula>
    </cfRule>
    <cfRule type="cellIs" dxfId="2350" priority="2344" operator="greaterThan">
      <formula>0</formula>
    </cfRule>
  </conditionalFormatting>
  <conditionalFormatting sqref="W7877">
    <cfRule type="cellIs" dxfId="2349" priority="2342" operator="equal">
      <formula>1</formula>
    </cfRule>
  </conditionalFormatting>
  <conditionalFormatting sqref="W7901">
    <cfRule type="cellIs" dxfId="2346" priority="2339" operator="equal">
      <formula>1</formula>
    </cfRule>
  </conditionalFormatting>
  <conditionalFormatting sqref="W7925">
    <cfRule type="cellIs" dxfId="2343" priority="2336" operator="equal">
      <formula>1</formula>
    </cfRule>
  </conditionalFormatting>
  <conditionalFormatting sqref="W7949">
    <cfRule type="cellIs" dxfId="2340" priority="2333" operator="equal">
      <formula>1</formula>
    </cfRule>
  </conditionalFormatting>
  <conditionalFormatting sqref="W7973">
    <cfRule type="cellIs" dxfId="2337" priority="2330" operator="equal">
      <formula>1</formula>
    </cfRule>
  </conditionalFormatting>
  <conditionalFormatting sqref="Q7997">
    <cfRule type="cellIs" dxfId="2336" priority="2328" operator="lessThan">
      <formula>0</formula>
    </cfRule>
    <cfRule type="cellIs" dxfId="2335" priority="2329" operator="greaterThan">
      <formula>0</formula>
    </cfRule>
  </conditionalFormatting>
  <conditionalFormatting sqref="W7997">
    <cfRule type="cellIs" dxfId="2334" priority="2327" operator="equal">
      <formula>1</formula>
    </cfRule>
  </conditionalFormatting>
  <conditionalFormatting sqref="W8021">
    <cfRule type="cellIs" dxfId="2331" priority="2324" operator="equal">
      <formula>1</formula>
    </cfRule>
  </conditionalFormatting>
  <conditionalFormatting sqref="W8045">
    <cfRule type="cellIs" dxfId="2328" priority="2321" operator="equal">
      <formula>1</formula>
    </cfRule>
  </conditionalFormatting>
  <conditionalFormatting sqref="W8069">
    <cfRule type="cellIs" dxfId="2325" priority="2318" operator="equal">
      <formula>1</formula>
    </cfRule>
  </conditionalFormatting>
  <conditionalFormatting sqref="W8093">
    <cfRule type="cellIs" dxfId="2322" priority="2315" operator="equal">
      <formula>1</formula>
    </cfRule>
  </conditionalFormatting>
  <conditionalFormatting sqref="W8117">
    <cfRule type="cellIs" dxfId="2319" priority="2312" operator="equal">
      <formula>1</formula>
    </cfRule>
  </conditionalFormatting>
  <conditionalFormatting sqref="W8141">
    <cfRule type="cellIs" dxfId="2316" priority="2309" operator="equal">
      <formula>1</formula>
    </cfRule>
  </conditionalFormatting>
  <conditionalFormatting sqref="W8165">
    <cfRule type="cellIs" dxfId="2313" priority="2306" operator="equal">
      <formula>1</formula>
    </cfRule>
  </conditionalFormatting>
  <conditionalFormatting sqref="W8189">
    <cfRule type="cellIs" dxfId="2310" priority="2303" operator="equal">
      <formula>1</formula>
    </cfRule>
  </conditionalFormatting>
  <conditionalFormatting sqref="W8213">
    <cfRule type="cellIs" dxfId="2307" priority="2300" operator="equal">
      <formula>1</formula>
    </cfRule>
  </conditionalFormatting>
  <conditionalFormatting sqref="W8237">
    <cfRule type="cellIs" dxfId="2304" priority="2297" operator="equal">
      <formula>1</formula>
    </cfRule>
  </conditionalFormatting>
  <conditionalFormatting sqref="W8261">
    <cfRule type="cellIs" dxfId="2301" priority="2294" operator="equal">
      <formula>1</formula>
    </cfRule>
  </conditionalFormatting>
  <conditionalFormatting sqref="W8285">
    <cfRule type="cellIs" dxfId="2298" priority="2291" operator="equal">
      <formula>1</formula>
    </cfRule>
  </conditionalFormatting>
  <conditionalFormatting sqref="W8309">
    <cfRule type="cellIs" dxfId="2295" priority="2288" operator="equal">
      <formula>1</formula>
    </cfRule>
  </conditionalFormatting>
  <conditionalFormatting sqref="W8333">
    <cfRule type="cellIs" dxfId="2292" priority="2285" operator="equal">
      <formula>1</formula>
    </cfRule>
  </conditionalFormatting>
  <conditionalFormatting sqref="W8357">
    <cfRule type="cellIs" dxfId="2289" priority="2282" operator="equal">
      <formula>1</formula>
    </cfRule>
  </conditionalFormatting>
  <conditionalFormatting sqref="W8381">
    <cfRule type="cellIs" dxfId="2286" priority="2279" operator="equal">
      <formula>1</formula>
    </cfRule>
  </conditionalFormatting>
  <conditionalFormatting sqref="W8405">
    <cfRule type="cellIs" dxfId="2283" priority="2276" operator="equal">
      <formula>1</formula>
    </cfRule>
  </conditionalFormatting>
  <conditionalFormatting sqref="W8429">
    <cfRule type="cellIs" dxfId="2280" priority="2273" operator="equal">
      <formula>1</formula>
    </cfRule>
  </conditionalFormatting>
  <conditionalFormatting sqref="W8453">
    <cfRule type="cellIs" dxfId="2277" priority="2270" operator="equal">
      <formula>1</formula>
    </cfRule>
  </conditionalFormatting>
  <conditionalFormatting sqref="W8477">
    <cfRule type="cellIs" dxfId="2274" priority="2267" operator="equal">
      <formula>1</formula>
    </cfRule>
  </conditionalFormatting>
  <conditionalFormatting sqref="W8501">
    <cfRule type="cellIs" dxfId="2271" priority="2264" operator="equal">
      <formula>1</formula>
    </cfRule>
  </conditionalFormatting>
  <conditionalFormatting sqref="W8525">
    <cfRule type="cellIs" dxfId="2268" priority="2261" operator="equal">
      <formula>1</formula>
    </cfRule>
  </conditionalFormatting>
  <conditionalFormatting sqref="Q8549">
    <cfRule type="cellIs" dxfId="2267" priority="2259" operator="lessThan">
      <formula>0</formula>
    </cfRule>
    <cfRule type="cellIs" dxfId="2266" priority="2260" operator="greaterThan">
      <formula>0</formula>
    </cfRule>
  </conditionalFormatting>
  <conditionalFormatting sqref="W8549">
    <cfRule type="cellIs" dxfId="2265" priority="2258" operator="equal">
      <formula>1</formula>
    </cfRule>
  </conditionalFormatting>
  <conditionalFormatting sqref="W8573">
    <cfRule type="cellIs" dxfId="2262" priority="2255" operator="equal">
      <formula>1</formula>
    </cfRule>
  </conditionalFormatting>
  <conditionalFormatting sqref="W8597">
    <cfRule type="cellIs" dxfId="2259" priority="2252" operator="equal">
      <formula>1</formula>
    </cfRule>
  </conditionalFormatting>
  <conditionalFormatting sqref="W8621">
    <cfRule type="cellIs" dxfId="2256" priority="2249" operator="equal">
      <formula>1</formula>
    </cfRule>
  </conditionalFormatting>
  <conditionalFormatting sqref="W8645">
    <cfRule type="cellIs" dxfId="2253" priority="2246" operator="equal">
      <formula>1</formula>
    </cfRule>
  </conditionalFormatting>
  <conditionalFormatting sqref="W8669">
    <cfRule type="cellIs" dxfId="2250" priority="2243" operator="equal">
      <formula>1</formula>
    </cfRule>
  </conditionalFormatting>
  <conditionalFormatting sqref="W8693">
    <cfRule type="cellIs" dxfId="2247" priority="2240" operator="equal">
      <formula>1</formula>
    </cfRule>
  </conditionalFormatting>
  <conditionalFormatting sqref="W8717">
    <cfRule type="cellIs" dxfId="2244" priority="2237" operator="equal">
      <formula>1</formula>
    </cfRule>
  </conditionalFormatting>
  <conditionalFormatting sqref="W8741">
    <cfRule type="cellIs" dxfId="2241" priority="2234" operator="equal">
      <formula>1</formula>
    </cfRule>
  </conditionalFormatting>
  <conditionalFormatting sqref="W8765">
    <cfRule type="cellIs" dxfId="2238" priority="2231" operator="equal">
      <formula>1</formula>
    </cfRule>
  </conditionalFormatting>
  <conditionalFormatting sqref="B438:B461">
    <cfRule type="colorScale" priority="22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8:B581">
    <cfRule type="colorScale" priority="2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3">
    <cfRule type="cellIs" dxfId="2237" priority="2221" operator="lessThan">
      <formula>0</formula>
    </cfRule>
    <cfRule type="cellIs" dxfId="2236" priority="2222" operator="greaterThan">
      <formula>0</formula>
    </cfRule>
  </conditionalFormatting>
  <conditionalFormatting sqref="P77">
    <cfRule type="cellIs" dxfId="2235" priority="2219" operator="lessThan">
      <formula>0</formula>
    </cfRule>
    <cfRule type="cellIs" dxfId="2234" priority="2220" operator="greaterThan">
      <formula>0</formula>
    </cfRule>
  </conditionalFormatting>
  <conditionalFormatting sqref="P101">
    <cfRule type="cellIs" dxfId="2233" priority="2217" operator="lessThan">
      <formula>0</formula>
    </cfRule>
    <cfRule type="cellIs" dxfId="2232" priority="2218" operator="greaterThan">
      <formula>0</formula>
    </cfRule>
  </conditionalFormatting>
  <conditionalFormatting sqref="P125">
    <cfRule type="cellIs" dxfId="2231" priority="2215" operator="lessThan">
      <formula>0</formula>
    </cfRule>
    <cfRule type="cellIs" dxfId="2230" priority="2216" operator="greaterThan">
      <formula>0</formula>
    </cfRule>
  </conditionalFormatting>
  <conditionalFormatting sqref="P149">
    <cfRule type="cellIs" dxfId="2229" priority="2213" operator="lessThan">
      <formula>0</formula>
    </cfRule>
    <cfRule type="cellIs" dxfId="2228" priority="2214" operator="greaterThan">
      <formula>0</formula>
    </cfRule>
  </conditionalFormatting>
  <conditionalFormatting sqref="P173">
    <cfRule type="cellIs" dxfId="2227" priority="2211" operator="lessThan">
      <formula>0</formula>
    </cfRule>
    <cfRule type="cellIs" dxfId="2226" priority="2212" operator="greaterThan">
      <formula>0</formula>
    </cfRule>
  </conditionalFormatting>
  <conditionalFormatting sqref="P197">
    <cfRule type="cellIs" dxfId="2225" priority="2209" operator="lessThan">
      <formula>0</formula>
    </cfRule>
    <cfRule type="cellIs" dxfId="2224" priority="2210" operator="greaterThan">
      <formula>0</formula>
    </cfRule>
  </conditionalFormatting>
  <conditionalFormatting sqref="P221">
    <cfRule type="cellIs" dxfId="2223" priority="2207" operator="lessThan">
      <formula>0</formula>
    </cfRule>
    <cfRule type="cellIs" dxfId="2222" priority="2208" operator="greaterThan">
      <formula>0</formula>
    </cfRule>
  </conditionalFormatting>
  <conditionalFormatting sqref="P245">
    <cfRule type="cellIs" dxfId="2221" priority="2205" operator="lessThan">
      <formula>0</formula>
    </cfRule>
    <cfRule type="cellIs" dxfId="2220" priority="2206" operator="greaterThan">
      <formula>0</formula>
    </cfRule>
  </conditionalFormatting>
  <conditionalFormatting sqref="P269">
    <cfRule type="cellIs" dxfId="2219" priority="2203" operator="lessThan">
      <formula>0</formula>
    </cfRule>
    <cfRule type="cellIs" dxfId="2218" priority="2204" operator="greaterThan">
      <formula>0</formula>
    </cfRule>
  </conditionalFormatting>
  <conditionalFormatting sqref="P293">
    <cfRule type="cellIs" dxfId="2217" priority="2201" operator="lessThan">
      <formula>0</formula>
    </cfRule>
    <cfRule type="cellIs" dxfId="2216" priority="2202" operator="greaterThan">
      <formula>0</formula>
    </cfRule>
  </conditionalFormatting>
  <conditionalFormatting sqref="P317">
    <cfRule type="cellIs" dxfId="2215" priority="2199" operator="lessThan">
      <formula>0</formula>
    </cfRule>
    <cfRule type="cellIs" dxfId="2214" priority="2200" operator="greaterThan">
      <formula>0</formula>
    </cfRule>
  </conditionalFormatting>
  <conditionalFormatting sqref="P341">
    <cfRule type="cellIs" dxfId="2213" priority="2197" operator="lessThan">
      <formula>0</formula>
    </cfRule>
    <cfRule type="cellIs" dxfId="2212" priority="2198" operator="greaterThan">
      <formula>0</formula>
    </cfRule>
  </conditionalFormatting>
  <conditionalFormatting sqref="P365">
    <cfRule type="cellIs" dxfId="2211" priority="2195" operator="lessThan">
      <formula>0</formula>
    </cfRule>
    <cfRule type="cellIs" dxfId="2210" priority="2196" operator="greaterThan">
      <formula>0</formula>
    </cfRule>
  </conditionalFormatting>
  <conditionalFormatting sqref="P389">
    <cfRule type="cellIs" dxfId="2209" priority="2193" operator="lessThan">
      <formula>0</formula>
    </cfRule>
    <cfRule type="cellIs" dxfId="2208" priority="2194" operator="greaterThan">
      <formula>0</formula>
    </cfRule>
  </conditionalFormatting>
  <conditionalFormatting sqref="P413">
    <cfRule type="cellIs" dxfId="2207" priority="2191" operator="lessThan">
      <formula>0</formula>
    </cfRule>
    <cfRule type="cellIs" dxfId="2206" priority="2192" operator="greaterThan">
      <formula>0</formula>
    </cfRule>
  </conditionalFormatting>
  <conditionalFormatting sqref="P437">
    <cfRule type="cellIs" dxfId="2205" priority="2189" operator="lessThan">
      <formula>0</formula>
    </cfRule>
    <cfRule type="cellIs" dxfId="2204" priority="2190" operator="greaterThan">
      <formula>0</formula>
    </cfRule>
  </conditionalFormatting>
  <conditionalFormatting sqref="P461">
    <cfRule type="cellIs" dxfId="2203" priority="2187" operator="lessThan">
      <formula>0</formula>
    </cfRule>
    <cfRule type="cellIs" dxfId="2202" priority="2188" operator="greaterThan">
      <formula>0</formula>
    </cfRule>
  </conditionalFormatting>
  <conditionalFormatting sqref="P485">
    <cfRule type="cellIs" dxfId="2201" priority="2185" operator="lessThan">
      <formula>0</formula>
    </cfRule>
    <cfRule type="cellIs" dxfId="2200" priority="2186" operator="greaterThan">
      <formula>0</formula>
    </cfRule>
  </conditionalFormatting>
  <conditionalFormatting sqref="P509">
    <cfRule type="cellIs" dxfId="2199" priority="2183" operator="lessThan">
      <formula>0</formula>
    </cfRule>
    <cfRule type="cellIs" dxfId="2198" priority="2184" operator="greaterThan">
      <formula>0</formula>
    </cfRule>
  </conditionalFormatting>
  <conditionalFormatting sqref="P533">
    <cfRule type="cellIs" dxfId="2197" priority="2181" operator="lessThan">
      <formula>0</formula>
    </cfRule>
    <cfRule type="cellIs" dxfId="2196" priority="2182" operator="greaterThan">
      <formula>0</formula>
    </cfRule>
  </conditionalFormatting>
  <conditionalFormatting sqref="P557">
    <cfRule type="cellIs" dxfId="2195" priority="2179" operator="lessThan">
      <formula>0</formula>
    </cfRule>
    <cfRule type="cellIs" dxfId="2194" priority="2180" operator="greaterThan">
      <formula>0</formula>
    </cfRule>
  </conditionalFormatting>
  <conditionalFormatting sqref="P581">
    <cfRule type="cellIs" dxfId="2193" priority="2177" operator="lessThan">
      <formula>0</formula>
    </cfRule>
    <cfRule type="cellIs" dxfId="2192" priority="2178" operator="greaterThan">
      <formula>0</formula>
    </cfRule>
  </conditionalFormatting>
  <conditionalFormatting sqref="P605">
    <cfRule type="cellIs" dxfId="2191" priority="2175" operator="lessThan">
      <formula>0</formula>
    </cfRule>
    <cfRule type="cellIs" dxfId="2190" priority="2176" operator="greaterThan">
      <formula>0</formula>
    </cfRule>
  </conditionalFormatting>
  <conditionalFormatting sqref="P629">
    <cfRule type="cellIs" dxfId="2189" priority="2173" operator="lessThan">
      <formula>0</formula>
    </cfRule>
    <cfRule type="cellIs" dxfId="2188" priority="2174" operator="greaterThan">
      <formula>0</formula>
    </cfRule>
  </conditionalFormatting>
  <conditionalFormatting sqref="P653">
    <cfRule type="cellIs" dxfId="2187" priority="2171" operator="lessThan">
      <formula>0</formula>
    </cfRule>
    <cfRule type="cellIs" dxfId="2186" priority="2172" operator="greaterThan">
      <formula>0</formula>
    </cfRule>
  </conditionalFormatting>
  <conditionalFormatting sqref="P677">
    <cfRule type="cellIs" dxfId="2185" priority="2169" operator="lessThan">
      <formula>0</formula>
    </cfRule>
    <cfRule type="cellIs" dxfId="2184" priority="2170" operator="greaterThan">
      <formula>0</formula>
    </cfRule>
  </conditionalFormatting>
  <conditionalFormatting sqref="P701">
    <cfRule type="cellIs" dxfId="2183" priority="2167" operator="lessThan">
      <formula>0</formula>
    </cfRule>
    <cfRule type="cellIs" dxfId="2182" priority="2168" operator="greaterThan">
      <formula>0</formula>
    </cfRule>
  </conditionalFormatting>
  <conditionalFormatting sqref="P725">
    <cfRule type="cellIs" dxfId="2181" priority="2165" operator="lessThan">
      <formula>0</formula>
    </cfRule>
    <cfRule type="cellIs" dxfId="2180" priority="2166" operator="greaterThan">
      <formula>0</formula>
    </cfRule>
  </conditionalFormatting>
  <conditionalFormatting sqref="P749">
    <cfRule type="cellIs" dxfId="2179" priority="2163" operator="lessThan">
      <formula>0</formula>
    </cfRule>
    <cfRule type="cellIs" dxfId="2178" priority="2164" operator="greaterThan">
      <formula>0</formula>
    </cfRule>
  </conditionalFormatting>
  <conditionalFormatting sqref="P773">
    <cfRule type="cellIs" dxfId="2177" priority="2161" operator="lessThan">
      <formula>0</formula>
    </cfRule>
    <cfRule type="cellIs" dxfId="2176" priority="2162" operator="greaterThan">
      <formula>0</formula>
    </cfRule>
  </conditionalFormatting>
  <conditionalFormatting sqref="P797">
    <cfRule type="cellIs" dxfId="2175" priority="2159" operator="lessThan">
      <formula>0</formula>
    </cfRule>
    <cfRule type="cellIs" dxfId="2174" priority="2160" operator="greaterThan">
      <formula>0</formula>
    </cfRule>
  </conditionalFormatting>
  <conditionalFormatting sqref="P821">
    <cfRule type="cellIs" dxfId="2173" priority="2157" operator="lessThan">
      <formula>0</formula>
    </cfRule>
    <cfRule type="cellIs" dxfId="2172" priority="2158" operator="greaterThan">
      <formula>0</formula>
    </cfRule>
  </conditionalFormatting>
  <conditionalFormatting sqref="P845">
    <cfRule type="cellIs" dxfId="2171" priority="2155" operator="lessThan">
      <formula>0</formula>
    </cfRule>
    <cfRule type="cellIs" dxfId="2170" priority="2156" operator="greaterThan">
      <formula>0</formula>
    </cfRule>
  </conditionalFormatting>
  <conditionalFormatting sqref="P869">
    <cfRule type="cellIs" dxfId="2169" priority="2153" operator="lessThan">
      <formula>0</formula>
    </cfRule>
    <cfRule type="cellIs" dxfId="2168" priority="2154" operator="greaterThan">
      <formula>0</formula>
    </cfRule>
  </conditionalFormatting>
  <conditionalFormatting sqref="P893">
    <cfRule type="cellIs" dxfId="2167" priority="2151" operator="lessThan">
      <formula>0</formula>
    </cfRule>
    <cfRule type="cellIs" dxfId="2166" priority="2152" operator="greaterThan">
      <formula>0</formula>
    </cfRule>
  </conditionalFormatting>
  <conditionalFormatting sqref="P917">
    <cfRule type="cellIs" dxfId="2165" priority="2149" operator="lessThan">
      <formula>0</formula>
    </cfRule>
    <cfRule type="cellIs" dxfId="2164" priority="2150" operator="greaterThan">
      <formula>0</formula>
    </cfRule>
  </conditionalFormatting>
  <conditionalFormatting sqref="P941">
    <cfRule type="cellIs" dxfId="2163" priority="2147" operator="lessThan">
      <formula>0</formula>
    </cfRule>
    <cfRule type="cellIs" dxfId="2162" priority="2148" operator="greaterThan">
      <formula>0</formula>
    </cfRule>
  </conditionalFormatting>
  <conditionalFormatting sqref="P965">
    <cfRule type="cellIs" dxfId="2161" priority="2145" operator="lessThan">
      <formula>0</formula>
    </cfRule>
    <cfRule type="cellIs" dxfId="2160" priority="2146" operator="greaterThan">
      <formula>0</formula>
    </cfRule>
  </conditionalFormatting>
  <conditionalFormatting sqref="P989">
    <cfRule type="cellIs" dxfId="2159" priority="2143" operator="lessThan">
      <formula>0</formula>
    </cfRule>
    <cfRule type="cellIs" dxfId="2158" priority="2144" operator="greaterThan">
      <formula>0</formula>
    </cfRule>
  </conditionalFormatting>
  <conditionalFormatting sqref="P1013">
    <cfRule type="cellIs" dxfId="2157" priority="2141" operator="lessThan">
      <formula>0</formula>
    </cfRule>
    <cfRule type="cellIs" dxfId="2156" priority="2142" operator="greaterThan">
      <formula>0</formula>
    </cfRule>
  </conditionalFormatting>
  <conditionalFormatting sqref="P1037">
    <cfRule type="cellIs" dxfId="2155" priority="2139" operator="lessThan">
      <formula>0</formula>
    </cfRule>
    <cfRule type="cellIs" dxfId="2154" priority="2140" operator="greaterThan">
      <formula>0</formula>
    </cfRule>
  </conditionalFormatting>
  <conditionalFormatting sqref="P1061">
    <cfRule type="cellIs" dxfId="2153" priority="2137" operator="lessThan">
      <formula>0</formula>
    </cfRule>
    <cfRule type="cellIs" dxfId="2152" priority="2138" operator="greaterThan">
      <formula>0</formula>
    </cfRule>
  </conditionalFormatting>
  <conditionalFormatting sqref="P1085">
    <cfRule type="cellIs" dxfId="2151" priority="2135" operator="lessThan">
      <formula>0</formula>
    </cfRule>
    <cfRule type="cellIs" dxfId="2150" priority="2136" operator="greaterThan">
      <formula>0</formula>
    </cfRule>
  </conditionalFormatting>
  <conditionalFormatting sqref="P1109">
    <cfRule type="cellIs" dxfId="2149" priority="2133" operator="lessThan">
      <formula>0</formula>
    </cfRule>
    <cfRule type="cellIs" dxfId="2148" priority="2134" operator="greaterThan">
      <formula>0</formula>
    </cfRule>
  </conditionalFormatting>
  <conditionalFormatting sqref="P1133">
    <cfRule type="cellIs" dxfId="2147" priority="2131" operator="lessThan">
      <formula>0</formula>
    </cfRule>
    <cfRule type="cellIs" dxfId="2146" priority="2132" operator="greaterThan">
      <formula>0</formula>
    </cfRule>
  </conditionalFormatting>
  <conditionalFormatting sqref="P1157">
    <cfRule type="cellIs" dxfId="2145" priority="2129" operator="lessThan">
      <formula>0</formula>
    </cfRule>
    <cfRule type="cellIs" dxfId="2144" priority="2130" operator="greaterThan">
      <formula>0</formula>
    </cfRule>
  </conditionalFormatting>
  <conditionalFormatting sqref="P1181">
    <cfRule type="cellIs" dxfId="2143" priority="2127" operator="lessThan">
      <formula>0</formula>
    </cfRule>
    <cfRule type="cellIs" dxfId="2142" priority="2128" operator="greaterThan">
      <formula>0</formula>
    </cfRule>
  </conditionalFormatting>
  <conditionalFormatting sqref="P1205">
    <cfRule type="cellIs" dxfId="2141" priority="2125" operator="lessThan">
      <formula>0</formula>
    </cfRule>
    <cfRule type="cellIs" dxfId="2140" priority="2126" operator="greaterThan">
      <formula>0</formula>
    </cfRule>
  </conditionalFormatting>
  <conditionalFormatting sqref="P1229">
    <cfRule type="cellIs" dxfId="2139" priority="2123" operator="lessThan">
      <formula>0</formula>
    </cfRule>
    <cfRule type="cellIs" dxfId="2138" priority="2124" operator="greaterThan">
      <formula>0</formula>
    </cfRule>
  </conditionalFormatting>
  <conditionalFormatting sqref="P1253">
    <cfRule type="cellIs" dxfId="2137" priority="2121" operator="lessThan">
      <formula>0</formula>
    </cfRule>
    <cfRule type="cellIs" dxfId="2136" priority="2122" operator="greaterThan">
      <formula>0</formula>
    </cfRule>
  </conditionalFormatting>
  <conditionalFormatting sqref="P1277">
    <cfRule type="cellIs" dxfId="2135" priority="2119" operator="lessThan">
      <formula>0</formula>
    </cfRule>
    <cfRule type="cellIs" dxfId="2134" priority="2120" operator="greaterThan">
      <formula>0</formula>
    </cfRule>
  </conditionalFormatting>
  <conditionalFormatting sqref="P1301">
    <cfRule type="cellIs" dxfId="2133" priority="2117" operator="lessThan">
      <formula>0</formula>
    </cfRule>
    <cfRule type="cellIs" dxfId="2132" priority="2118" operator="greaterThan">
      <formula>0</formula>
    </cfRule>
  </conditionalFormatting>
  <conditionalFormatting sqref="P1325">
    <cfRule type="cellIs" dxfId="2131" priority="2115" operator="lessThan">
      <formula>0</formula>
    </cfRule>
    <cfRule type="cellIs" dxfId="2130" priority="2116" operator="greaterThan">
      <formula>0</formula>
    </cfRule>
  </conditionalFormatting>
  <conditionalFormatting sqref="P1349">
    <cfRule type="cellIs" dxfId="2129" priority="2113" operator="lessThan">
      <formula>0</formula>
    </cfRule>
    <cfRule type="cellIs" dxfId="2128" priority="2114" operator="greaterThan">
      <formula>0</formula>
    </cfRule>
  </conditionalFormatting>
  <conditionalFormatting sqref="P1373">
    <cfRule type="cellIs" dxfId="2127" priority="2111" operator="lessThan">
      <formula>0</formula>
    </cfRule>
    <cfRule type="cellIs" dxfId="2126" priority="2112" operator="greaterThan">
      <formula>0</formula>
    </cfRule>
  </conditionalFormatting>
  <conditionalFormatting sqref="P1397">
    <cfRule type="cellIs" dxfId="2125" priority="2109" operator="lessThan">
      <formula>0</formula>
    </cfRule>
    <cfRule type="cellIs" dxfId="2124" priority="2110" operator="greaterThan">
      <formula>0</formula>
    </cfRule>
  </conditionalFormatting>
  <conditionalFormatting sqref="P1421">
    <cfRule type="cellIs" dxfId="2123" priority="2107" operator="lessThan">
      <formula>0</formula>
    </cfRule>
    <cfRule type="cellIs" dxfId="2122" priority="2108" operator="greaterThan">
      <formula>0</formula>
    </cfRule>
  </conditionalFormatting>
  <conditionalFormatting sqref="P1445">
    <cfRule type="cellIs" dxfId="2121" priority="2105" operator="lessThan">
      <formula>0</formula>
    </cfRule>
    <cfRule type="cellIs" dxfId="2120" priority="2106" operator="greaterThan">
      <formula>0</formula>
    </cfRule>
  </conditionalFormatting>
  <conditionalFormatting sqref="P1469">
    <cfRule type="cellIs" dxfId="2119" priority="2103" operator="lessThan">
      <formula>0</formula>
    </cfRule>
    <cfRule type="cellIs" dxfId="2118" priority="2104" operator="greaterThan">
      <formula>0</formula>
    </cfRule>
  </conditionalFormatting>
  <conditionalFormatting sqref="P1493">
    <cfRule type="cellIs" dxfId="2117" priority="2101" operator="lessThan">
      <formula>0</formula>
    </cfRule>
    <cfRule type="cellIs" dxfId="2116" priority="2102" operator="greaterThan">
      <formula>0</formula>
    </cfRule>
  </conditionalFormatting>
  <conditionalFormatting sqref="P1517">
    <cfRule type="cellIs" dxfId="2115" priority="2099" operator="lessThan">
      <formula>0</formula>
    </cfRule>
    <cfRule type="cellIs" dxfId="2114" priority="2100" operator="greaterThan">
      <formula>0</formula>
    </cfRule>
  </conditionalFormatting>
  <conditionalFormatting sqref="P1541">
    <cfRule type="cellIs" dxfId="2113" priority="2097" operator="lessThan">
      <formula>0</formula>
    </cfRule>
    <cfRule type="cellIs" dxfId="2112" priority="2098" operator="greaterThan">
      <formula>0</formula>
    </cfRule>
  </conditionalFormatting>
  <conditionalFormatting sqref="P1565">
    <cfRule type="cellIs" dxfId="2111" priority="2095" operator="lessThan">
      <formula>0</formula>
    </cfRule>
    <cfRule type="cellIs" dxfId="2110" priority="2096" operator="greaterThan">
      <formula>0</formula>
    </cfRule>
  </conditionalFormatting>
  <conditionalFormatting sqref="P1589">
    <cfRule type="cellIs" dxfId="2109" priority="2093" operator="lessThan">
      <formula>0</formula>
    </cfRule>
    <cfRule type="cellIs" dxfId="2108" priority="2094" operator="greaterThan">
      <formula>0</formula>
    </cfRule>
  </conditionalFormatting>
  <conditionalFormatting sqref="P1613">
    <cfRule type="cellIs" dxfId="2107" priority="2091" operator="lessThan">
      <formula>0</formula>
    </cfRule>
    <cfRule type="cellIs" dxfId="2106" priority="2092" operator="greaterThan">
      <formula>0</formula>
    </cfRule>
  </conditionalFormatting>
  <conditionalFormatting sqref="P1637">
    <cfRule type="cellIs" dxfId="2105" priority="2089" operator="lessThan">
      <formula>0</formula>
    </cfRule>
    <cfRule type="cellIs" dxfId="2104" priority="2090" operator="greaterThan">
      <formula>0</formula>
    </cfRule>
  </conditionalFormatting>
  <conditionalFormatting sqref="P1661">
    <cfRule type="cellIs" dxfId="2103" priority="2087" operator="lessThan">
      <formula>0</formula>
    </cfRule>
    <cfRule type="cellIs" dxfId="2102" priority="2088" operator="greaterThan">
      <formula>0</formula>
    </cfRule>
  </conditionalFormatting>
  <conditionalFormatting sqref="P1685">
    <cfRule type="cellIs" dxfId="2101" priority="2085" operator="lessThan">
      <formula>0</formula>
    </cfRule>
    <cfRule type="cellIs" dxfId="2100" priority="2086" operator="greaterThan">
      <formula>0</formula>
    </cfRule>
  </conditionalFormatting>
  <conditionalFormatting sqref="P1709">
    <cfRule type="cellIs" dxfId="2097" priority="2083" operator="lessThan">
      <formula>0</formula>
    </cfRule>
    <cfRule type="cellIs" dxfId="2096" priority="2084" operator="greaterThan">
      <formula>0</formula>
    </cfRule>
  </conditionalFormatting>
  <conditionalFormatting sqref="P1733">
    <cfRule type="cellIs" dxfId="2095" priority="2081" operator="lessThan">
      <formula>0</formula>
    </cfRule>
    <cfRule type="cellIs" dxfId="2094" priority="2082" operator="greaterThan">
      <formula>0</formula>
    </cfRule>
  </conditionalFormatting>
  <conditionalFormatting sqref="P1757">
    <cfRule type="cellIs" dxfId="2093" priority="2079" operator="lessThan">
      <formula>0</formula>
    </cfRule>
    <cfRule type="cellIs" dxfId="2092" priority="2080" operator="greaterThan">
      <formula>0</formula>
    </cfRule>
  </conditionalFormatting>
  <conditionalFormatting sqref="P1781">
    <cfRule type="cellIs" dxfId="2091" priority="2077" operator="lessThan">
      <formula>0</formula>
    </cfRule>
    <cfRule type="cellIs" dxfId="2090" priority="2078" operator="greaterThan">
      <formula>0</formula>
    </cfRule>
  </conditionalFormatting>
  <conditionalFormatting sqref="P1805">
    <cfRule type="cellIs" dxfId="2089" priority="2075" operator="lessThan">
      <formula>0</formula>
    </cfRule>
    <cfRule type="cellIs" dxfId="2088" priority="2076" operator="greaterThan">
      <formula>0</formula>
    </cfRule>
  </conditionalFormatting>
  <conditionalFormatting sqref="P1829">
    <cfRule type="cellIs" dxfId="2087" priority="2073" operator="lessThan">
      <formula>0</formula>
    </cfRule>
    <cfRule type="cellIs" dxfId="2086" priority="2074" operator="greaterThan">
      <formula>0</formula>
    </cfRule>
  </conditionalFormatting>
  <conditionalFormatting sqref="P1853">
    <cfRule type="cellIs" dxfId="2085" priority="2071" operator="lessThan">
      <formula>0</formula>
    </cfRule>
    <cfRule type="cellIs" dxfId="2084" priority="2072" operator="greaterThan">
      <formula>0</formula>
    </cfRule>
  </conditionalFormatting>
  <conditionalFormatting sqref="P1877">
    <cfRule type="cellIs" dxfId="2083" priority="2069" operator="lessThan">
      <formula>0</formula>
    </cfRule>
    <cfRule type="cellIs" dxfId="2082" priority="2070" operator="greaterThan">
      <formula>0</formula>
    </cfRule>
  </conditionalFormatting>
  <conditionalFormatting sqref="P1901">
    <cfRule type="cellIs" dxfId="2081" priority="2067" operator="lessThan">
      <formula>0</formula>
    </cfRule>
    <cfRule type="cellIs" dxfId="2080" priority="2068" operator="greaterThan">
      <formula>0</formula>
    </cfRule>
  </conditionalFormatting>
  <conditionalFormatting sqref="P1925">
    <cfRule type="cellIs" dxfId="2079" priority="2065" operator="lessThan">
      <formula>0</formula>
    </cfRule>
    <cfRule type="cellIs" dxfId="2078" priority="2066" operator="greaterThan">
      <formula>0</formula>
    </cfRule>
  </conditionalFormatting>
  <conditionalFormatting sqref="P1949">
    <cfRule type="cellIs" dxfId="2077" priority="2063" operator="lessThan">
      <formula>0</formula>
    </cfRule>
    <cfRule type="cellIs" dxfId="2076" priority="2064" operator="greaterThan">
      <formula>0</formula>
    </cfRule>
  </conditionalFormatting>
  <conditionalFormatting sqref="P1973">
    <cfRule type="cellIs" dxfId="2075" priority="2061" operator="lessThan">
      <formula>0</formula>
    </cfRule>
    <cfRule type="cellIs" dxfId="2074" priority="2062" operator="greaterThan">
      <formula>0</formula>
    </cfRule>
  </conditionalFormatting>
  <conditionalFormatting sqref="P1997">
    <cfRule type="cellIs" dxfId="2073" priority="2059" operator="lessThan">
      <formula>0</formula>
    </cfRule>
    <cfRule type="cellIs" dxfId="2072" priority="2060" operator="greaterThan">
      <formula>0</formula>
    </cfRule>
  </conditionalFormatting>
  <conditionalFormatting sqref="P2021">
    <cfRule type="cellIs" dxfId="2071" priority="2057" operator="lessThan">
      <formula>0</formula>
    </cfRule>
    <cfRule type="cellIs" dxfId="2070" priority="2058" operator="greaterThan">
      <formula>0</formula>
    </cfRule>
  </conditionalFormatting>
  <conditionalFormatting sqref="P2045">
    <cfRule type="cellIs" dxfId="2069" priority="2055" operator="lessThan">
      <formula>0</formula>
    </cfRule>
    <cfRule type="cellIs" dxfId="2068" priority="2056" operator="greaterThan">
      <formula>0</formula>
    </cfRule>
  </conditionalFormatting>
  <conditionalFormatting sqref="P2069">
    <cfRule type="cellIs" dxfId="2067" priority="2053" operator="lessThan">
      <formula>0</formula>
    </cfRule>
    <cfRule type="cellIs" dxfId="2066" priority="2054" operator="greaterThan">
      <formula>0</formula>
    </cfRule>
  </conditionalFormatting>
  <conditionalFormatting sqref="P2093">
    <cfRule type="cellIs" dxfId="2065" priority="2051" operator="lessThan">
      <formula>0</formula>
    </cfRule>
    <cfRule type="cellIs" dxfId="2064" priority="2052" operator="greaterThan">
      <formula>0</formula>
    </cfRule>
  </conditionalFormatting>
  <conditionalFormatting sqref="P2117">
    <cfRule type="cellIs" dxfId="2063" priority="2049" operator="lessThan">
      <formula>0</formula>
    </cfRule>
    <cfRule type="cellIs" dxfId="2062" priority="2050" operator="greaterThan">
      <formula>0</formula>
    </cfRule>
  </conditionalFormatting>
  <conditionalFormatting sqref="P2141">
    <cfRule type="cellIs" dxfId="2061" priority="2047" operator="lessThan">
      <formula>0</formula>
    </cfRule>
    <cfRule type="cellIs" dxfId="2060" priority="2048" operator="greaterThan">
      <formula>0</formula>
    </cfRule>
  </conditionalFormatting>
  <conditionalFormatting sqref="P2165">
    <cfRule type="cellIs" dxfId="2059" priority="2045" operator="lessThan">
      <formula>0</formula>
    </cfRule>
    <cfRule type="cellIs" dxfId="2058" priority="2046" operator="greaterThan">
      <formula>0</formula>
    </cfRule>
  </conditionalFormatting>
  <conditionalFormatting sqref="P2189">
    <cfRule type="cellIs" dxfId="2057" priority="2043" operator="lessThan">
      <formula>0</formula>
    </cfRule>
    <cfRule type="cellIs" dxfId="2056" priority="2044" operator="greaterThan">
      <formula>0</formula>
    </cfRule>
  </conditionalFormatting>
  <conditionalFormatting sqref="P2213">
    <cfRule type="cellIs" dxfId="2055" priority="2041" operator="lessThan">
      <formula>0</formula>
    </cfRule>
    <cfRule type="cellIs" dxfId="2054" priority="2042" operator="greaterThan">
      <formula>0</formula>
    </cfRule>
  </conditionalFormatting>
  <conditionalFormatting sqref="P2237">
    <cfRule type="cellIs" dxfId="2053" priority="2039" operator="lessThan">
      <formula>0</formula>
    </cfRule>
    <cfRule type="cellIs" dxfId="2052" priority="2040" operator="greaterThan">
      <formula>0</formula>
    </cfRule>
  </conditionalFormatting>
  <conditionalFormatting sqref="P2261">
    <cfRule type="cellIs" dxfId="2051" priority="2037" operator="lessThan">
      <formula>0</formula>
    </cfRule>
    <cfRule type="cellIs" dxfId="2050" priority="2038" operator="greaterThan">
      <formula>0</formula>
    </cfRule>
  </conditionalFormatting>
  <conditionalFormatting sqref="P2285">
    <cfRule type="cellIs" dxfId="2049" priority="2035" operator="lessThan">
      <formula>0</formula>
    </cfRule>
    <cfRule type="cellIs" dxfId="2048" priority="2036" operator="greaterThan">
      <formula>0</formula>
    </cfRule>
  </conditionalFormatting>
  <conditionalFormatting sqref="P2309">
    <cfRule type="cellIs" dxfId="2047" priority="2033" operator="lessThan">
      <formula>0</formula>
    </cfRule>
    <cfRule type="cellIs" dxfId="2046" priority="2034" operator="greaterThan">
      <formula>0</formula>
    </cfRule>
  </conditionalFormatting>
  <conditionalFormatting sqref="P2333">
    <cfRule type="cellIs" dxfId="2045" priority="2031" operator="lessThan">
      <formula>0</formula>
    </cfRule>
    <cfRule type="cellIs" dxfId="2044" priority="2032" operator="greaterThan">
      <formula>0</formula>
    </cfRule>
  </conditionalFormatting>
  <conditionalFormatting sqref="P2357">
    <cfRule type="cellIs" dxfId="2043" priority="2029" operator="lessThan">
      <formula>0</formula>
    </cfRule>
    <cfRule type="cellIs" dxfId="2042" priority="2030" operator="greaterThan">
      <formula>0</formula>
    </cfRule>
  </conditionalFormatting>
  <conditionalFormatting sqref="P2381">
    <cfRule type="cellIs" dxfId="2041" priority="2027" operator="lessThan">
      <formula>0</formula>
    </cfRule>
    <cfRule type="cellIs" dxfId="2040" priority="2028" operator="greaterThan">
      <formula>0</formula>
    </cfRule>
  </conditionalFormatting>
  <conditionalFormatting sqref="P2405">
    <cfRule type="cellIs" dxfId="2039" priority="2025" operator="lessThan">
      <formula>0</formula>
    </cfRule>
    <cfRule type="cellIs" dxfId="2038" priority="2026" operator="greaterThan">
      <formula>0</formula>
    </cfRule>
  </conditionalFormatting>
  <conditionalFormatting sqref="P2429">
    <cfRule type="cellIs" dxfId="2037" priority="2023" operator="lessThan">
      <formula>0</formula>
    </cfRule>
    <cfRule type="cellIs" dxfId="2036" priority="2024" operator="greaterThan">
      <formula>0</formula>
    </cfRule>
  </conditionalFormatting>
  <conditionalFormatting sqref="P2453">
    <cfRule type="cellIs" dxfId="2035" priority="2021" operator="lessThan">
      <formula>0</formula>
    </cfRule>
    <cfRule type="cellIs" dxfId="2034" priority="2022" operator="greaterThan">
      <formula>0</formula>
    </cfRule>
  </conditionalFormatting>
  <conditionalFormatting sqref="P2477">
    <cfRule type="cellIs" dxfId="2033" priority="2019" operator="lessThan">
      <formula>0</formula>
    </cfRule>
    <cfRule type="cellIs" dxfId="2032" priority="2020" operator="greaterThan">
      <formula>0</formula>
    </cfRule>
  </conditionalFormatting>
  <conditionalFormatting sqref="P2501">
    <cfRule type="cellIs" dxfId="2031" priority="2017" operator="lessThan">
      <formula>0</formula>
    </cfRule>
    <cfRule type="cellIs" dxfId="2030" priority="2018" operator="greaterThan">
      <formula>0</formula>
    </cfRule>
  </conditionalFormatting>
  <conditionalFormatting sqref="P2525">
    <cfRule type="cellIs" dxfId="2029" priority="2015" operator="lessThan">
      <formula>0</formula>
    </cfRule>
    <cfRule type="cellIs" dxfId="2028" priority="2016" operator="greaterThan">
      <formula>0</formula>
    </cfRule>
  </conditionalFormatting>
  <conditionalFormatting sqref="P2549">
    <cfRule type="cellIs" dxfId="2027" priority="2013" operator="lessThan">
      <formula>0</formula>
    </cfRule>
    <cfRule type="cellIs" dxfId="2026" priority="2014" operator="greaterThan">
      <formula>0</formula>
    </cfRule>
  </conditionalFormatting>
  <conditionalFormatting sqref="P2573">
    <cfRule type="cellIs" dxfId="2025" priority="2011" operator="lessThan">
      <formula>0</formula>
    </cfRule>
    <cfRule type="cellIs" dxfId="2024" priority="2012" operator="greaterThan">
      <formula>0</formula>
    </cfRule>
  </conditionalFormatting>
  <conditionalFormatting sqref="P2597">
    <cfRule type="cellIs" dxfId="2023" priority="2009" operator="lessThan">
      <formula>0</formula>
    </cfRule>
    <cfRule type="cellIs" dxfId="2022" priority="2010" operator="greaterThan">
      <formula>0</formula>
    </cfRule>
  </conditionalFormatting>
  <conditionalFormatting sqref="P2621">
    <cfRule type="cellIs" dxfId="2021" priority="2007" operator="lessThan">
      <formula>0</formula>
    </cfRule>
    <cfRule type="cellIs" dxfId="2020" priority="2008" operator="greaterThan">
      <formula>0</formula>
    </cfRule>
  </conditionalFormatting>
  <conditionalFormatting sqref="P2645">
    <cfRule type="cellIs" dxfId="2019" priority="2005" operator="lessThan">
      <formula>0</formula>
    </cfRule>
    <cfRule type="cellIs" dxfId="2018" priority="2006" operator="greaterThan">
      <formula>0</formula>
    </cfRule>
  </conditionalFormatting>
  <conditionalFormatting sqref="P2669">
    <cfRule type="cellIs" dxfId="2017" priority="2003" operator="lessThan">
      <formula>0</formula>
    </cfRule>
    <cfRule type="cellIs" dxfId="2016" priority="2004" operator="greaterThan">
      <formula>0</formula>
    </cfRule>
  </conditionalFormatting>
  <conditionalFormatting sqref="P2693">
    <cfRule type="cellIs" dxfId="2015" priority="2001" operator="lessThan">
      <formula>0</formula>
    </cfRule>
    <cfRule type="cellIs" dxfId="2014" priority="2002" operator="greaterThan">
      <formula>0</formula>
    </cfRule>
  </conditionalFormatting>
  <conditionalFormatting sqref="P2717">
    <cfRule type="cellIs" dxfId="2013" priority="1999" operator="lessThan">
      <formula>0</formula>
    </cfRule>
    <cfRule type="cellIs" dxfId="2012" priority="2000" operator="greaterThan">
      <formula>0</formula>
    </cfRule>
  </conditionalFormatting>
  <conditionalFormatting sqref="P2741">
    <cfRule type="cellIs" dxfId="2011" priority="1997" operator="lessThan">
      <formula>0</formula>
    </cfRule>
    <cfRule type="cellIs" dxfId="2010" priority="1998" operator="greaterThan">
      <formula>0</formula>
    </cfRule>
  </conditionalFormatting>
  <conditionalFormatting sqref="P2765">
    <cfRule type="cellIs" dxfId="2009" priority="1995" operator="lessThan">
      <formula>0</formula>
    </cfRule>
    <cfRule type="cellIs" dxfId="2008" priority="1996" operator="greaterThan">
      <formula>0</formula>
    </cfRule>
  </conditionalFormatting>
  <conditionalFormatting sqref="P2789">
    <cfRule type="cellIs" dxfId="2007" priority="1993" operator="lessThan">
      <formula>0</formula>
    </cfRule>
    <cfRule type="cellIs" dxfId="2006" priority="1994" operator="greaterThan">
      <formula>0</formula>
    </cfRule>
  </conditionalFormatting>
  <conditionalFormatting sqref="P2813">
    <cfRule type="cellIs" dxfId="2005" priority="1991" operator="lessThan">
      <formula>0</formula>
    </cfRule>
    <cfRule type="cellIs" dxfId="2004" priority="1992" operator="greaterThan">
      <formula>0</formula>
    </cfRule>
  </conditionalFormatting>
  <conditionalFormatting sqref="P2837">
    <cfRule type="cellIs" dxfId="2003" priority="1989" operator="lessThan">
      <formula>0</formula>
    </cfRule>
    <cfRule type="cellIs" dxfId="2002" priority="1990" operator="greaterThan">
      <formula>0</formula>
    </cfRule>
  </conditionalFormatting>
  <conditionalFormatting sqref="P2861">
    <cfRule type="cellIs" dxfId="2001" priority="1987" operator="lessThan">
      <formula>0</formula>
    </cfRule>
    <cfRule type="cellIs" dxfId="2000" priority="1988" operator="greaterThan">
      <formula>0</formula>
    </cfRule>
  </conditionalFormatting>
  <conditionalFormatting sqref="P2885">
    <cfRule type="cellIs" dxfId="1999" priority="1985" operator="lessThan">
      <formula>0</formula>
    </cfRule>
    <cfRule type="cellIs" dxfId="1998" priority="1986" operator="greaterThan">
      <formula>0</formula>
    </cfRule>
  </conditionalFormatting>
  <conditionalFormatting sqref="P2909">
    <cfRule type="cellIs" dxfId="1997" priority="1983" operator="lessThan">
      <formula>0</formula>
    </cfRule>
    <cfRule type="cellIs" dxfId="1996" priority="1984" operator="greaterThan">
      <formula>0</formula>
    </cfRule>
  </conditionalFormatting>
  <conditionalFormatting sqref="P2933">
    <cfRule type="cellIs" dxfId="1995" priority="1981" operator="lessThan">
      <formula>0</formula>
    </cfRule>
    <cfRule type="cellIs" dxfId="1994" priority="1982" operator="greaterThan">
      <formula>0</formula>
    </cfRule>
  </conditionalFormatting>
  <conditionalFormatting sqref="P2957">
    <cfRule type="cellIs" dxfId="1993" priority="1979" operator="lessThan">
      <formula>0</formula>
    </cfRule>
    <cfRule type="cellIs" dxfId="1992" priority="1980" operator="greaterThan">
      <formula>0</formula>
    </cfRule>
  </conditionalFormatting>
  <conditionalFormatting sqref="P2981">
    <cfRule type="cellIs" dxfId="1991" priority="1977" operator="lessThan">
      <formula>0</formula>
    </cfRule>
    <cfRule type="cellIs" dxfId="1990" priority="1978" operator="greaterThan">
      <formula>0</formula>
    </cfRule>
  </conditionalFormatting>
  <conditionalFormatting sqref="P3005">
    <cfRule type="cellIs" dxfId="1989" priority="1975" operator="lessThan">
      <formula>0</formula>
    </cfRule>
    <cfRule type="cellIs" dxfId="1988" priority="1976" operator="greaterThan">
      <formula>0</formula>
    </cfRule>
  </conditionalFormatting>
  <conditionalFormatting sqref="P3029">
    <cfRule type="cellIs" dxfId="1987" priority="1973" operator="lessThan">
      <formula>0</formula>
    </cfRule>
    <cfRule type="cellIs" dxfId="1986" priority="1974" operator="greaterThan">
      <formula>0</formula>
    </cfRule>
  </conditionalFormatting>
  <conditionalFormatting sqref="P3053">
    <cfRule type="cellIs" dxfId="1985" priority="1971" operator="lessThan">
      <formula>0</formula>
    </cfRule>
    <cfRule type="cellIs" dxfId="1984" priority="1972" operator="greaterThan">
      <formula>0</formula>
    </cfRule>
  </conditionalFormatting>
  <conditionalFormatting sqref="P3077">
    <cfRule type="cellIs" dxfId="1983" priority="1969" operator="lessThan">
      <formula>0</formula>
    </cfRule>
    <cfRule type="cellIs" dxfId="1982" priority="1970" operator="greaterThan">
      <formula>0</formula>
    </cfRule>
  </conditionalFormatting>
  <conditionalFormatting sqref="P3101">
    <cfRule type="cellIs" dxfId="1981" priority="1967" operator="lessThan">
      <formula>0</formula>
    </cfRule>
    <cfRule type="cellIs" dxfId="1980" priority="1968" operator="greaterThan">
      <formula>0</formula>
    </cfRule>
  </conditionalFormatting>
  <conditionalFormatting sqref="P3125">
    <cfRule type="cellIs" dxfId="1979" priority="1965" operator="lessThan">
      <formula>0</formula>
    </cfRule>
    <cfRule type="cellIs" dxfId="1978" priority="1966" operator="greaterThan">
      <formula>0</formula>
    </cfRule>
  </conditionalFormatting>
  <conditionalFormatting sqref="P3149">
    <cfRule type="cellIs" dxfId="1977" priority="1963" operator="lessThan">
      <formula>0</formula>
    </cfRule>
    <cfRule type="cellIs" dxfId="1976" priority="1964" operator="greaterThan">
      <formula>0</formula>
    </cfRule>
  </conditionalFormatting>
  <conditionalFormatting sqref="P3173">
    <cfRule type="cellIs" dxfId="1973" priority="1961" operator="lessThan">
      <formula>0</formula>
    </cfRule>
    <cfRule type="cellIs" dxfId="1972" priority="1962" operator="greaterThan">
      <formula>0</formula>
    </cfRule>
  </conditionalFormatting>
  <conditionalFormatting sqref="P3197">
    <cfRule type="cellIs" dxfId="1971" priority="1959" operator="lessThan">
      <formula>0</formula>
    </cfRule>
    <cfRule type="cellIs" dxfId="1970" priority="1960" operator="greaterThan">
      <formula>0</formula>
    </cfRule>
  </conditionalFormatting>
  <conditionalFormatting sqref="P3221">
    <cfRule type="cellIs" dxfId="1969" priority="1957" operator="lessThan">
      <formula>0</formula>
    </cfRule>
    <cfRule type="cellIs" dxfId="1968" priority="1958" operator="greaterThan">
      <formula>0</formula>
    </cfRule>
  </conditionalFormatting>
  <conditionalFormatting sqref="P3245">
    <cfRule type="cellIs" dxfId="1967" priority="1955" operator="lessThan">
      <formula>0</formula>
    </cfRule>
    <cfRule type="cellIs" dxfId="1966" priority="1956" operator="greaterThan">
      <formula>0</formula>
    </cfRule>
  </conditionalFormatting>
  <conditionalFormatting sqref="P3269">
    <cfRule type="cellIs" dxfId="1965" priority="1953" operator="lessThan">
      <formula>0</formula>
    </cfRule>
    <cfRule type="cellIs" dxfId="1964" priority="1954" operator="greaterThan">
      <formula>0</formula>
    </cfRule>
  </conditionalFormatting>
  <conditionalFormatting sqref="P3293">
    <cfRule type="cellIs" dxfId="1963" priority="1951" operator="lessThan">
      <formula>0</formula>
    </cfRule>
    <cfRule type="cellIs" dxfId="1962" priority="1952" operator="greaterThan">
      <formula>0</formula>
    </cfRule>
  </conditionalFormatting>
  <conditionalFormatting sqref="P3317">
    <cfRule type="cellIs" dxfId="1961" priority="1949" operator="lessThan">
      <formula>0</formula>
    </cfRule>
    <cfRule type="cellIs" dxfId="1960" priority="1950" operator="greaterThan">
      <formula>0</formula>
    </cfRule>
  </conditionalFormatting>
  <conditionalFormatting sqref="P3341">
    <cfRule type="cellIs" dxfId="1959" priority="1947" operator="lessThan">
      <formula>0</formula>
    </cfRule>
    <cfRule type="cellIs" dxfId="1958" priority="1948" operator="greaterThan">
      <formula>0</formula>
    </cfRule>
  </conditionalFormatting>
  <conditionalFormatting sqref="P3365">
    <cfRule type="cellIs" dxfId="1957" priority="1945" operator="lessThan">
      <formula>0</formula>
    </cfRule>
    <cfRule type="cellIs" dxfId="1956" priority="1946" operator="greaterThan">
      <formula>0</formula>
    </cfRule>
  </conditionalFormatting>
  <conditionalFormatting sqref="P3389">
    <cfRule type="cellIs" dxfId="1955" priority="1943" operator="lessThan">
      <formula>0</formula>
    </cfRule>
    <cfRule type="cellIs" dxfId="1954" priority="1944" operator="greaterThan">
      <formula>0</formula>
    </cfRule>
  </conditionalFormatting>
  <conditionalFormatting sqref="P3413">
    <cfRule type="cellIs" dxfId="1953" priority="1941" operator="lessThan">
      <formula>0</formula>
    </cfRule>
    <cfRule type="cellIs" dxfId="1952" priority="1942" operator="greaterThan">
      <formula>0</formula>
    </cfRule>
  </conditionalFormatting>
  <conditionalFormatting sqref="P3437">
    <cfRule type="cellIs" dxfId="1951" priority="1939" operator="lessThan">
      <formula>0</formula>
    </cfRule>
    <cfRule type="cellIs" dxfId="1950" priority="1940" operator="greaterThan">
      <formula>0</formula>
    </cfRule>
  </conditionalFormatting>
  <conditionalFormatting sqref="P3461">
    <cfRule type="cellIs" dxfId="1949" priority="1937" operator="lessThan">
      <formula>0</formula>
    </cfRule>
    <cfRule type="cellIs" dxfId="1948" priority="1938" operator="greaterThan">
      <formula>0</formula>
    </cfRule>
  </conditionalFormatting>
  <conditionalFormatting sqref="P3485">
    <cfRule type="cellIs" dxfId="1947" priority="1935" operator="lessThan">
      <formula>0</formula>
    </cfRule>
    <cfRule type="cellIs" dxfId="1946" priority="1936" operator="greaterThan">
      <formula>0</formula>
    </cfRule>
  </conditionalFormatting>
  <conditionalFormatting sqref="P3509">
    <cfRule type="cellIs" dxfId="1945" priority="1933" operator="lessThan">
      <formula>0</formula>
    </cfRule>
    <cfRule type="cellIs" dxfId="1944" priority="1934" operator="greaterThan">
      <formula>0</formula>
    </cfRule>
  </conditionalFormatting>
  <conditionalFormatting sqref="P3533">
    <cfRule type="cellIs" dxfId="1943" priority="1931" operator="lessThan">
      <formula>0</formula>
    </cfRule>
    <cfRule type="cellIs" dxfId="1942" priority="1932" operator="greaterThan">
      <formula>0</formula>
    </cfRule>
  </conditionalFormatting>
  <conditionalFormatting sqref="P3557">
    <cfRule type="cellIs" dxfId="1941" priority="1929" operator="lessThan">
      <formula>0</formula>
    </cfRule>
    <cfRule type="cellIs" dxfId="1940" priority="1930" operator="greaterThan">
      <formula>0</formula>
    </cfRule>
  </conditionalFormatting>
  <conditionalFormatting sqref="P3581">
    <cfRule type="cellIs" dxfId="1939" priority="1927" operator="lessThan">
      <formula>0</formula>
    </cfRule>
    <cfRule type="cellIs" dxfId="1938" priority="1928" operator="greaterThan">
      <formula>0</formula>
    </cfRule>
  </conditionalFormatting>
  <conditionalFormatting sqref="P3605">
    <cfRule type="cellIs" dxfId="1937" priority="1925" operator="lessThan">
      <formula>0</formula>
    </cfRule>
    <cfRule type="cellIs" dxfId="1936" priority="1926" operator="greaterThan">
      <formula>0</formula>
    </cfRule>
  </conditionalFormatting>
  <conditionalFormatting sqref="P3629">
    <cfRule type="cellIs" dxfId="1935" priority="1923" operator="lessThan">
      <formula>0</formula>
    </cfRule>
    <cfRule type="cellIs" dxfId="1934" priority="1924" operator="greaterThan">
      <formula>0</formula>
    </cfRule>
  </conditionalFormatting>
  <conditionalFormatting sqref="P3653">
    <cfRule type="cellIs" dxfId="1933" priority="1921" operator="lessThan">
      <formula>0</formula>
    </cfRule>
    <cfRule type="cellIs" dxfId="1932" priority="1922" operator="greaterThan">
      <formula>0</formula>
    </cfRule>
  </conditionalFormatting>
  <conditionalFormatting sqref="P3677">
    <cfRule type="cellIs" dxfId="1931" priority="1919" operator="lessThan">
      <formula>0</formula>
    </cfRule>
    <cfRule type="cellIs" dxfId="1930" priority="1920" operator="greaterThan">
      <formula>0</formula>
    </cfRule>
  </conditionalFormatting>
  <conditionalFormatting sqref="P3701">
    <cfRule type="cellIs" dxfId="1929" priority="1917" operator="lessThan">
      <formula>0</formula>
    </cfRule>
    <cfRule type="cellIs" dxfId="1928" priority="1918" operator="greaterThan">
      <formula>0</formula>
    </cfRule>
  </conditionalFormatting>
  <conditionalFormatting sqref="P3725">
    <cfRule type="cellIs" dxfId="1927" priority="1915" operator="lessThan">
      <formula>0</formula>
    </cfRule>
    <cfRule type="cellIs" dxfId="1926" priority="1916" operator="greaterThan">
      <formula>0</formula>
    </cfRule>
  </conditionalFormatting>
  <conditionalFormatting sqref="P3749">
    <cfRule type="cellIs" dxfId="1925" priority="1913" operator="lessThan">
      <formula>0</formula>
    </cfRule>
    <cfRule type="cellIs" dxfId="1924" priority="1914" operator="greaterThan">
      <formula>0</formula>
    </cfRule>
  </conditionalFormatting>
  <conditionalFormatting sqref="P3773">
    <cfRule type="cellIs" dxfId="1923" priority="1911" operator="lessThan">
      <formula>0</formula>
    </cfRule>
    <cfRule type="cellIs" dxfId="1922" priority="1912" operator="greaterThan">
      <formula>0</formula>
    </cfRule>
  </conditionalFormatting>
  <conditionalFormatting sqref="P3797">
    <cfRule type="cellIs" dxfId="1921" priority="1909" operator="lessThan">
      <formula>0</formula>
    </cfRule>
    <cfRule type="cellIs" dxfId="1920" priority="1910" operator="greaterThan">
      <formula>0</formula>
    </cfRule>
  </conditionalFormatting>
  <conditionalFormatting sqref="P3821">
    <cfRule type="cellIs" dxfId="1919" priority="1907" operator="lessThan">
      <formula>0</formula>
    </cfRule>
    <cfRule type="cellIs" dxfId="1918" priority="1908" operator="greaterThan">
      <formula>0</formula>
    </cfRule>
  </conditionalFormatting>
  <conditionalFormatting sqref="P3845">
    <cfRule type="cellIs" dxfId="1917" priority="1905" operator="lessThan">
      <formula>0</formula>
    </cfRule>
    <cfRule type="cellIs" dxfId="1916" priority="1906" operator="greaterThan">
      <formula>0</formula>
    </cfRule>
  </conditionalFormatting>
  <conditionalFormatting sqref="P3869">
    <cfRule type="cellIs" dxfId="1915" priority="1903" operator="lessThan">
      <formula>0</formula>
    </cfRule>
    <cfRule type="cellIs" dxfId="1914" priority="1904" operator="greaterThan">
      <formula>0</formula>
    </cfRule>
  </conditionalFormatting>
  <conditionalFormatting sqref="P3893">
    <cfRule type="cellIs" dxfId="1913" priority="1901" operator="lessThan">
      <formula>0</formula>
    </cfRule>
    <cfRule type="cellIs" dxfId="1912" priority="1902" operator="greaterThan">
      <formula>0</formula>
    </cfRule>
  </conditionalFormatting>
  <conditionalFormatting sqref="P3917">
    <cfRule type="cellIs" dxfId="1911" priority="1899" operator="lessThan">
      <formula>0</formula>
    </cfRule>
    <cfRule type="cellIs" dxfId="1910" priority="1900" operator="greaterThan">
      <formula>0</formula>
    </cfRule>
  </conditionalFormatting>
  <conditionalFormatting sqref="P3941">
    <cfRule type="cellIs" dxfId="1909" priority="1897" operator="lessThan">
      <formula>0</formula>
    </cfRule>
    <cfRule type="cellIs" dxfId="1908" priority="1898" operator="greaterThan">
      <formula>0</formula>
    </cfRule>
  </conditionalFormatting>
  <conditionalFormatting sqref="P3965">
    <cfRule type="cellIs" dxfId="1907" priority="1895" operator="lessThan">
      <formula>0</formula>
    </cfRule>
    <cfRule type="cellIs" dxfId="1906" priority="1896" operator="greaterThan">
      <formula>0</formula>
    </cfRule>
  </conditionalFormatting>
  <conditionalFormatting sqref="P3989">
    <cfRule type="cellIs" dxfId="1905" priority="1893" operator="lessThan">
      <formula>0</formula>
    </cfRule>
    <cfRule type="cellIs" dxfId="1904" priority="1894" operator="greaterThan">
      <formula>0</formula>
    </cfRule>
  </conditionalFormatting>
  <conditionalFormatting sqref="P4013">
    <cfRule type="cellIs" dxfId="1903" priority="1891" operator="lessThan">
      <formula>0</formula>
    </cfRule>
    <cfRule type="cellIs" dxfId="1902" priority="1892" operator="greaterThan">
      <formula>0</formula>
    </cfRule>
  </conditionalFormatting>
  <conditionalFormatting sqref="P4037">
    <cfRule type="cellIs" dxfId="1901" priority="1889" operator="lessThan">
      <formula>0</formula>
    </cfRule>
    <cfRule type="cellIs" dxfId="1900" priority="1890" operator="greaterThan">
      <formula>0</formula>
    </cfRule>
  </conditionalFormatting>
  <conditionalFormatting sqref="P4061">
    <cfRule type="cellIs" dxfId="1899" priority="1887" operator="lessThan">
      <formula>0</formula>
    </cfRule>
    <cfRule type="cellIs" dxfId="1898" priority="1888" operator="greaterThan">
      <formula>0</formula>
    </cfRule>
  </conditionalFormatting>
  <conditionalFormatting sqref="P4085">
    <cfRule type="cellIs" dxfId="1897" priority="1885" operator="lessThan">
      <formula>0</formula>
    </cfRule>
    <cfRule type="cellIs" dxfId="1896" priority="1886" operator="greaterThan">
      <formula>0</formula>
    </cfRule>
  </conditionalFormatting>
  <conditionalFormatting sqref="P4109">
    <cfRule type="cellIs" dxfId="1895" priority="1883" operator="lessThan">
      <formula>0</formula>
    </cfRule>
    <cfRule type="cellIs" dxfId="1894" priority="1884" operator="greaterThan">
      <formula>0</formula>
    </cfRule>
  </conditionalFormatting>
  <conditionalFormatting sqref="P4133">
    <cfRule type="cellIs" dxfId="1893" priority="1881" operator="lessThan">
      <formula>0</formula>
    </cfRule>
    <cfRule type="cellIs" dxfId="1892" priority="1882" operator="greaterThan">
      <formula>0</formula>
    </cfRule>
  </conditionalFormatting>
  <conditionalFormatting sqref="P4157">
    <cfRule type="cellIs" dxfId="1891" priority="1879" operator="lessThan">
      <formula>0</formula>
    </cfRule>
    <cfRule type="cellIs" dxfId="1890" priority="1880" operator="greaterThan">
      <formula>0</formula>
    </cfRule>
  </conditionalFormatting>
  <conditionalFormatting sqref="P4181">
    <cfRule type="cellIs" dxfId="1889" priority="1877" operator="lessThan">
      <formula>0</formula>
    </cfRule>
    <cfRule type="cellIs" dxfId="1888" priority="1878" operator="greaterThan">
      <formula>0</formula>
    </cfRule>
  </conditionalFormatting>
  <conditionalFormatting sqref="P4205">
    <cfRule type="cellIs" dxfId="1887" priority="1875" operator="lessThan">
      <formula>0</formula>
    </cfRule>
    <cfRule type="cellIs" dxfId="1886" priority="1876" operator="greaterThan">
      <formula>0</formula>
    </cfRule>
  </conditionalFormatting>
  <conditionalFormatting sqref="P4229">
    <cfRule type="cellIs" dxfId="1885" priority="1873" operator="lessThan">
      <formula>0</formula>
    </cfRule>
    <cfRule type="cellIs" dxfId="1884" priority="1874" operator="greaterThan">
      <formula>0</formula>
    </cfRule>
  </conditionalFormatting>
  <conditionalFormatting sqref="P4253">
    <cfRule type="cellIs" dxfId="1883" priority="1871" operator="lessThan">
      <formula>0</formula>
    </cfRule>
    <cfRule type="cellIs" dxfId="1882" priority="1872" operator="greaterThan">
      <formula>0</formula>
    </cfRule>
  </conditionalFormatting>
  <conditionalFormatting sqref="P4277">
    <cfRule type="cellIs" dxfId="1881" priority="1869" operator="lessThan">
      <formula>0</formula>
    </cfRule>
    <cfRule type="cellIs" dxfId="1880" priority="1870" operator="greaterThan">
      <formula>0</formula>
    </cfRule>
  </conditionalFormatting>
  <conditionalFormatting sqref="P4301">
    <cfRule type="cellIs" dxfId="1879" priority="1867" operator="lessThan">
      <formula>0</formula>
    </cfRule>
    <cfRule type="cellIs" dxfId="1878" priority="1868" operator="greaterThan">
      <formula>0</formula>
    </cfRule>
  </conditionalFormatting>
  <conditionalFormatting sqref="P4325">
    <cfRule type="cellIs" dxfId="1877" priority="1865" operator="lessThan">
      <formula>0</formula>
    </cfRule>
    <cfRule type="cellIs" dxfId="1876" priority="1866" operator="greaterThan">
      <formula>0</formula>
    </cfRule>
  </conditionalFormatting>
  <conditionalFormatting sqref="P4349">
    <cfRule type="cellIs" dxfId="1875" priority="1863" operator="lessThan">
      <formula>0</formula>
    </cfRule>
    <cfRule type="cellIs" dxfId="1874" priority="1864" operator="greaterThan">
      <formula>0</formula>
    </cfRule>
  </conditionalFormatting>
  <conditionalFormatting sqref="P4373">
    <cfRule type="cellIs" dxfId="1873" priority="1861" operator="lessThan">
      <formula>0</formula>
    </cfRule>
    <cfRule type="cellIs" dxfId="1872" priority="1862" operator="greaterThan">
      <formula>0</formula>
    </cfRule>
  </conditionalFormatting>
  <conditionalFormatting sqref="P4397">
    <cfRule type="cellIs" dxfId="1871" priority="1859" operator="lessThan">
      <formula>0</formula>
    </cfRule>
    <cfRule type="cellIs" dxfId="1870" priority="1860" operator="greaterThan">
      <formula>0</formula>
    </cfRule>
  </conditionalFormatting>
  <conditionalFormatting sqref="P4421">
    <cfRule type="cellIs" dxfId="1869" priority="1857" operator="lessThan">
      <formula>0</formula>
    </cfRule>
    <cfRule type="cellIs" dxfId="1868" priority="1858" operator="greaterThan">
      <formula>0</formula>
    </cfRule>
  </conditionalFormatting>
  <conditionalFormatting sqref="P4445">
    <cfRule type="cellIs" dxfId="1867" priority="1855" operator="lessThan">
      <formula>0</formula>
    </cfRule>
    <cfRule type="cellIs" dxfId="1866" priority="1856" operator="greaterThan">
      <formula>0</formula>
    </cfRule>
  </conditionalFormatting>
  <conditionalFormatting sqref="P4469">
    <cfRule type="cellIs" dxfId="1865" priority="1853" operator="lessThan">
      <formula>0</formula>
    </cfRule>
    <cfRule type="cellIs" dxfId="1864" priority="1854" operator="greaterThan">
      <formula>0</formula>
    </cfRule>
  </conditionalFormatting>
  <conditionalFormatting sqref="P4493">
    <cfRule type="cellIs" dxfId="1863" priority="1851" operator="lessThan">
      <formula>0</formula>
    </cfRule>
    <cfRule type="cellIs" dxfId="1862" priority="1852" operator="greaterThan">
      <formula>0</formula>
    </cfRule>
  </conditionalFormatting>
  <conditionalFormatting sqref="P4517">
    <cfRule type="cellIs" dxfId="1861" priority="1849" operator="lessThan">
      <formula>0</formula>
    </cfRule>
    <cfRule type="cellIs" dxfId="1860" priority="1850" operator="greaterThan">
      <formula>0</formula>
    </cfRule>
  </conditionalFormatting>
  <conditionalFormatting sqref="P4541">
    <cfRule type="cellIs" dxfId="1859" priority="1847" operator="lessThan">
      <formula>0</formula>
    </cfRule>
    <cfRule type="cellIs" dxfId="1858" priority="1848" operator="greaterThan">
      <formula>0</formula>
    </cfRule>
  </conditionalFormatting>
  <conditionalFormatting sqref="P4565">
    <cfRule type="cellIs" dxfId="1857" priority="1845" operator="lessThan">
      <formula>0</formula>
    </cfRule>
    <cfRule type="cellIs" dxfId="1856" priority="1846" operator="greaterThan">
      <formula>0</formula>
    </cfRule>
  </conditionalFormatting>
  <conditionalFormatting sqref="P4589">
    <cfRule type="cellIs" dxfId="1855" priority="1843" operator="lessThan">
      <formula>0</formula>
    </cfRule>
    <cfRule type="cellIs" dxfId="1854" priority="1844" operator="greaterThan">
      <formula>0</formula>
    </cfRule>
  </conditionalFormatting>
  <conditionalFormatting sqref="P4613">
    <cfRule type="cellIs" dxfId="1853" priority="1841" operator="lessThan">
      <formula>0</formula>
    </cfRule>
    <cfRule type="cellIs" dxfId="1852" priority="1842" operator="greaterThan">
      <formula>0</formula>
    </cfRule>
  </conditionalFormatting>
  <conditionalFormatting sqref="P4637">
    <cfRule type="cellIs" dxfId="1851" priority="1839" operator="lessThan">
      <formula>0</formula>
    </cfRule>
    <cfRule type="cellIs" dxfId="1850" priority="1840" operator="greaterThan">
      <formula>0</formula>
    </cfRule>
  </conditionalFormatting>
  <conditionalFormatting sqref="P4661">
    <cfRule type="cellIs" dxfId="1849" priority="1837" operator="lessThan">
      <formula>0</formula>
    </cfRule>
    <cfRule type="cellIs" dxfId="1848" priority="1838" operator="greaterThan">
      <formula>0</formula>
    </cfRule>
  </conditionalFormatting>
  <conditionalFormatting sqref="P4685">
    <cfRule type="cellIs" dxfId="1847" priority="1835" operator="lessThan">
      <formula>0</formula>
    </cfRule>
    <cfRule type="cellIs" dxfId="1846" priority="1836" operator="greaterThan">
      <formula>0</formula>
    </cfRule>
  </conditionalFormatting>
  <conditionalFormatting sqref="P4709">
    <cfRule type="cellIs" dxfId="1845" priority="1833" operator="lessThan">
      <formula>0</formula>
    </cfRule>
    <cfRule type="cellIs" dxfId="1844" priority="1834" operator="greaterThan">
      <formula>0</formula>
    </cfRule>
  </conditionalFormatting>
  <conditionalFormatting sqref="P4733">
    <cfRule type="cellIs" dxfId="1843" priority="1831" operator="lessThan">
      <formula>0</formula>
    </cfRule>
    <cfRule type="cellIs" dxfId="1842" priority="1832" operator="greaterThan">
      <formula>0</formula>
    </cfRule>
  </conditionalFormatting>
  <conditionalFormatting sqref="P4757">
    <cfRule type="cellIs" dxfId="1841" priority="1829" operator="lessThan">
      <formula>0</formula>
    </cfRule>
    <cfRule type="cellIs" dxfId="1840" priority="1830" operator="greaterThan">
      <formula>0</formula>
    </cfRule>
  </conditionalFormatting>
  <conditionalFormatting sqref="P4781">
    <cfRule type="cellIs" dxfId="1839" priority="1827" operator="lessThan">
      <formula>0</formula>
    </cfRule>
    <cfRule type="cellIs" dxfId="1838" priority="1828" operator="greaterThan">
      <formula>0</formula>
    </cfRule>
  </conditionalFormatting>
  <conditionalFormatting sqref="P4805">
    <cfRule type="cellIs" dxfId="1837" priority="1825" operator="lessThan">
      <formula>0</formula>
    </cfRule>
    <cfRule type="cellIs" dxfId="1836" priority="1826" operator="greaterThan">
      <formula>0</formula>
    </cfRule>
  </conditionalFormatting>
  <conditionalFormatting sqref="P4829">
    <cfRule type="cellIs" dxfId="1835" priority="1823" operator="lessThan">
      <formula>0</formula>
    </cfRule>
    <cfRule type="cellIs" dxfId="1834" priority="1824" operator="greaterThan">
      <formula>0</formula>
    </cfRule>
  </conditionalFormatting>
  <conditionalFormatting sqref="P4853">
    <cfRule type="cellIs" dxfId="1833" priority="1821" operator="lessThan">
      <formula>0</formula>
    </cfRule>
    <cfRule type="cellIs" dxfId="1832" priority="1822" operator="greaterThan">
      <formula>0</formula>
    </cfRule>
  </conditionalFormatting>
  <conditionalFormatting sqref="P4877">
    <cfRule type="cellIs" dxfId="1831" priority="1819" operator="lessThan">
      <formula>0</formula>
    </cfRule>
    <cfRule type="cellIs" dxfId="1830" priority="1820" operator="greaterThan">
      <formula>0</formula>
    </cfRule>
  </conditionalFormatting>
  <conditionalFormatting sqref="P4901">
    <cfRule type="cellIs" dxfId="1829" priority="1817" operator="lessThan">
      <formula>0</formula>
    </cfRule>
    <cfRule type="cellIs" dxfId="1828" priority="1818" operator="greaterThan">
      <formula>0</formula>
    </cfRule>
  </conditionalFormatting>
  <conditionalFormatting sqref="P4925">
    <cfRule type="cellIs" dxfId="1825" priority="1815" operator="lessThan">
      <formula>0</formula>
    </cfRule>
    <cfRule type="cellIs" dxfId="1824" priority="1816" operator="greaterThan">
      <formula>0</formula>
    </cfRule>
  </conditionalFormatting>
  <conditionalFormatting sqref="P4949">
    <cfRule type="cellIs" dxfId="1823" priority="1813" operator="lessThan">
      <formula>0</formula>
    </cfRule>
    <cfRule type="cellIs" dxfId="1822" priority="1814" operator="greaterThan">
      <formula>0</formula>
    </cfRule>
  </conditionalFormatting>
  <conditionalFormatting sqref="P4973">
    <cfRule type="cellIs" dxfId="1821" priority="1811" operator="lessThan">
      <formula>0</formula>
    </cfRule>
    <cfRule type="cellIs" dxfId="1820" priority="1812" operator="greaterThan">
      <formula>0</formula>
    </cfRule>
  </conditionalFormatting>
  <conditionalFormatting sqref="P4997">
    <cfRule type="cellIs" dxfId="1819" priority="1809" operator="lessThan">
      <formula>0</formula>
    </cfRule>
    <cfRule type="cellIs" dxfId="1818" priority="1810" operator="greaterThan">
      <formula>0</formula>
    </cfRule>
  </conditionalFormatting>
  <conditionalFormatting sqref="P5021">
    <cfRule type="cellIs" dxfId="1817" priority="1807" operator="lessThan">
      <formula>0</formula>
    </cfRule>
    <cfRule type="cellIs" dxfId="1816" priority="1808" operator="greaterThan">
      <formula>0</formula>
    </cfRule>
  </conditionalFormatting>
  <conditionalFormatting sqref="P5045">
    <cfRule type="cellIs" dxfId="1815" priority="1805" operator="lessThan">
      <formula>0</formula>
    </cfRule>
    <cfRule type="cellIs" dxfId="1814" priority="1806" operator="greaterThan">
      <formula>0</formula>
    </cfRule>
  </conditionalFormatting>
  <conditionalFormatting sqref="P5069">
    <cfRule type="cellIs" dxfId="1813" priority="1803" operator="lessThan">
      <formula>0</formula>
    </cfRule>
    <cfRule type="cellIs" dxfId="1812" priority="1804" operator="greaterThan">
      <formula>0</formula>
    </cfRule>
  </conditionalFormatting>
  <conditionalFormatting sqref="P5093">
    <cfRule type="cellIs" dxfId="1811" priority="1801" operator="lessThan">
      <formula>0</formula>
    </cfRule>
    <cfRule type="cellIs" dxfId="1810" priority="1802" operator="greaterThan">
      <formula>0</formula>
    </cfRule>
  </conditionalFormatting>
  <conditionalFormatting sqref="P5117">
    <cfRule type="cellIs" dxfId="1809" priority="1799" operator="lessThan">
      <formula>0</formula>
    </cfRule>
    <cfRule type="cellIs" dxfId="1808" priority="1800" operator="greaterThan">
      <formula>0</formula>
    </cfRule>
  </conditionalFormatting>
  <conditionalFormatting sqref="P5141">
    <cfRule type="cellIs" dxfId="1807" priority="1797" operator="lessThan">
      <formula>0</formula>
    </cfRule>
    <cfRule type="cellIs" dxfId="1806" priority="1798" operator="greaterThan">
      <formula>0</formula>
    </cfRule>
  </conditionalFormatting>
  <conditionalFormatting sqref="P5165">
    <cfRule type="cellIs" dxfId="1805" priority="1795" operator="lessThan">
      <formula>0</formula>
    </cfRule>
    <cfRule type="cellIs" dxfId="1804" priority="1796" operator="greaterThan">
      <formula>0</formula>
    </cfRule>
  </conditionalFormatting>
  <conditionalFormatting sqref="P5189">
    <cfRule type="cellIs" dxfId="1803" priority="1793" operator="lessThan">
      <formula>0</formula>
    </cfRule>
    <cfRule type="cellIs" dxfId="1802" priority="1794" operator="greaterThan">
      <formula>0</formula>
    </cfRule>
  </conditionalFormatting>
  <conditionalFormatting sqref="P5213">
    <cfRule type="cellIs" dxfId="1801" priority="1791" operator="lessThan">
      <formula>0</formula>
    </cfRule>
    <cfRule type="cellIs" dxfId="1800" priority="1792" operator="greaterThan">
      <formula>0</formula>
    </cfRule>
  </conditionalFormatting>
  <conditionalFormatting sqref="P5237">
    <cfRule type="cellIs" dxfId="1799" priority="1789" operator="lessThan">
      <formula>0</formula>
    </cfRule>
    <cfRule type="cellIs" dxfId="1798" priority="1790" operator="greaterThan">
      <formula>0</formula>
    </cfRule>
  </conditionalFormatting>
  <conditionalFormatting sqref="P5261">
    <cfRule type="cellIs" dxfId="1797" priority="1787" operator="lessThan">
      <formula>0</formula>
    </cfRule>
    <cfRule type="cellIs" dxfId="1796" priority="1788" operator="greaterThan">
      <formula>0</formula>
    </cfRule>
  </conditionalFormatting>
  <conditionalFormatting sqref="P5285">
    <cfRule type="cellIs" dxfId="1795" priority="1785" operator="lessThan">
      <formula>0</formula>
    </cfRule>
    <cfRule type="cellIs" dxfId="1794" priority="1786" operator="greaterThan">
      <formula>0</formula>
    </cfRule>
  </conditionalFormatting>
  <conditionalFormatting sqref="P5309">
    <cfRule type="cellIs" dxfId="1793" priority="1783" operator="lessThan">
      <formula>0</formula>
    </cfRule>
    <cfRule type="cellIs" dxfId="1792" priority="1784" operator="greaterThan">
      <formula>0</formula>
    </cfRule>
  </conditionalFormatting>
  <conditionalFormatting sqref="P5333">
    <cfRule type="cellIs" dxfId="1791" priority="1781" operator="lessThan">
      <formula>0</formula>
    </cfRule>
    <cfRule type="cellIs" dxfId="1790" priority="1782" operator="greaterThan">
      <formula>0</formula>
    </cfRule>
  </conditionalFormatting>
  <conditionalFormatting sqref="P5357">
    <cfRule type="cellIs" dxfId="1789" priority="1779" operator="lessThan">
      <formula>0</formula>
    </cfRule>
    <cfRule type="cellIs" dxfId="1788" priority="1780" operator="greaterThan">
      <formula>0</formula>
    </cfRule>
  </conditionalFormatting>
  <conditionalFormatting sqref="P5381">
    <cfRule type="cellIs" dxfId="1787" priority="1777" operator="lessThan">
      <formula>0</formula>
    </cfRule>
    <cfRule type="cellIs" dxfId="1786" priority="1778" operator="greaterThan">
      <formula>0</formula>
    </cfRule>
  </conditionalFormatting>
  <conditionalFormatting sqref="P5405">
    <cfRule type="cellIs" dxfId="1785" priority="1775" operator="lessThan">
      <formula>0</formula>
    </cfRule>
    <cfRule type="cellIs" dxfId="1784" priority="1776" operator="greaterThan">
      <formula>0</formula>
    </cfRule>
  </conditionalFormatting>
  <conditionalFormatting sqref="P5429">
    <cfRule type="cellIs" dxfId="1783" priority="1773" operator="lessThan">
      <formula>0</formula>
    </cfRule>
    <cfRule type="cellIs" dxfId="1782" priority="1774" operator="greaterThan">
      <formula>0</formula>
    </cfRule>
  </conditionalFormatting>
  <conditionalFormatting sqref="P5453">
    <cfRule type="cellIs" dxfId="1781" priority="1771" operator="lessThan">
      <formula>0</formula>
    </cfRule>
    <cfRule type="cellIs" dxfId="1780" priority="1772" operator="greaterThan">
      <formula>0</formula>
    </cfRule>
  </conditionalFormatting>
  <conditionalFormatting sqref="P5477">
    <cfRule type="cellIs" dxfId="1779" priority="1769" operator="lessThan">
      <formula>0</formula>
    </cfRule>
    <cfRule type="cellIs" dxfId="1778" priority="1770" operator="greaterThan">
      <formula>0</formula>
    </cfRule>
  </conditionalFormatting>
  <conditionalFormatting sqref="P5501">
    <cfRule type="cellIs" dxfId="1777" priority="1767" operator="lessThan">
      <formula>0</formula>
    </cfRule>
    <cfRule type="cellIs" dxfId="1776" priority="1768" operator="greaterThan">
      <formula>0</formula>
    </cfRule>
  </conditionalFormatting>
  <conditionalFormatting sqref="P5525">
    <cfRule type="cellIs" dxfId="1775" priority="1765" operator="lessThan">
      <formula>0</formula>
    </cfRule>
    <cfRule type="cellIs" dxfId="1774" priority="1766" operator="greaterThan">
      <formula>0</formula>
    </cfRule>
  </conditionalFormatting>
  <conditionalFormatting sqref="P5549">
    <cfRule type="cellIs" dxfId="1773" priority="1763" operator="lessThan">
      <formula>0</formula>
    </cfRule>
    <cfRule type="cellIs" dxfId="1772" priority="1764" operator="greaterThan">
      <formula>0</formula>
    </cfRule>
  </conditionalFormatting>
  <conditionalFormatting sqref="P5573">
    <cfRule type="cellIs" dxfId="1771" priority="1761" operator="lessThan">
      <formula>0</formula>
    </cfRule>
    <cfRule type="cellIs" dxfId="1770" priority="1762" operator="greaterThan">
      <formula>0</formula>
    </cfRule>
  </conditionalFormatting>
  <conditionalFormatting sqref="P5597">
    <cfRule type="cellIs" dxfId="1769" priority="1759" operator="lessThan">
      <formula>0</formula>
    </cfRule>
    <cfRule type="cellIs" dxfId="1768" priority="1760" operator="greaterThan">
      <formula>0</formula>
    </cfRule>
  </conditionalFormatting>
  <conditionalFormatting sqref="P5621">
    <cfRule type="cellIs" dxfId="1767" priority="1757" operator="lessThan">
      <formula>0</formula>
    </cfRule>
    <cfRule type="cellIs" dxfId="1766" priority="1758" operator="greaterThan">
      <formula>0</formula>
    </cfRule>
  </conditionalFormatting>
  <conditionalFormatting sqref="P5645">
    <cfRule type="cellIs" dxfId="1765" priority="1755" operator="lessThan">
      <formula>0</formula>
    </cfRule>
    <cfRule type="cellIs" dxfId="1764" priority="1756" operator="greaterThan">
      <formula>0</formula>
    </cfRule>
  </conditionalFormatting>
  <conditionalFormatting sqref="P5669">
    <cfRule type="cellIs" dxfId="1763" priority="1753" operator="lessThan">
      <formula>0</formula>
    </cfRule>
    <cfRule type="cellIs" dxfId="1762" priority="1754" operator="greaterThan">
      <formula>0</formula>
    </cfRule>
  </conditionalFormatting>
  <conditionalFormatting sqref="P5693">
    <cfRule type="cellIs" dxfId="1761" priority="1751" operator="lessThan">
      <formula>0</formula>
    </cfRule>
    <cfRule type="cellIs" dxfId="1760" priority="1752" operator="greaterThan">
      <formula>0</formula>
    </cfRule>
  </conditionalFormatting>
  <conditionalFormatting sqref="P5717">
    <cfRule type="cellIs" dxfId="1759" priority="1749" operator="lessThan">
      <formula>0</formula>
    </cfRule>
    <cfRule type="cellIs" dxfId="1758" priority="1750" operator="greaterThan">
      <formula>0</formula>
    </cfRule>
  </conditionalFormatting>
  <conditionalFormatting sqref="P5741">
    <cfRule type="cellIs" dxfId="1757" priority="1747" operator="lessThan">
      <formula>0</formula>
    </cfRule>
    <cfRule type="cellIs" dxfId="1756" priority="1748" operator="greaterThan">
      <formula>0</formula>
    </cfRule>
  </conditionalFormatting>
  <conditionalFormatting sqref="P5765">
    <cfRule type="cellIs" dxfId="1755" priority="1745" operator="lessThan">
      <formula>0</formula>
    </cfRule>
    <cfRule type="cellIs" dxfId="1754" priority="1746" operator="greaterThan">
      <formula>0</formula>
    </cfRule>
  </conditionalFormatting>
  <conditionalFormatting sqref="P5789">
    <cfRule type="cellIs" dxfId="1753" priority="1743" operator="lessThan">
      <formula>0</formula>
    </cfRule>
    <cfRule type="cellIs" dxfId="1752" priority="1744" operator="greaterThan">
      <formula>0</formula>
    </cfRule>
  </conditionalFormatting>
  <conditionalFormatting sqref="P5813">
    <cfRule type="cellIs" dxfId="1751" priority="1741" operator="lessThan">
      <formula>0</formula>
    </cfRule>
    <cfRule type="cellIs" dxfId="1750" priority="1742" operator="greaterThan">
      <formula>0</formula>
    </cfRule>
  </conditionalFormatting>
  <conditionalFormatting sqref="P5837">
    <cfRule type="cellIs" dxfId="1749" priority="1739" operator="lessThan">
      <formula>0</formula>
    </cfRule>
    <cfRule type="cellIs" dxfId="1748" priority="1740" operator="greaterThan">
      <formula>0</formula>
    </cfRule>
  </conditionalFormatting>
  <conditionalFormatting sqref="P5861">
    <cfRule type="cellIs" dxfId="1747" priority="1737" operator="lessThan">
      <formula>0</formula>
    </cfRule>
    <cfRule type="cellIs" dxfId="1746" priority="1738" operator="greaterThan">
      <formula>0</formula>
    </cfRule>
  </conditionalFormatting>
  <conditionalFormatting sqref="P5885">
    <cfRule type="cellIs" dxfId="1745" priority="1735" operator="lessThan">
      <formula>0</formula>
    </cfRule>
    <cfRule type="cellIs" dxfId="1744" priority="1736" operator="greaterThan">
      <formula>0</formula>
    </cfRule>
  </conditionalFormatting>
  <conditionalFormatting sqref="P5909">
    <cfRule type="cellIs" dxfId="1743" priority="1733" operator="lessThan">
      <formula>0</formula>
    </cfRule>
    <cfRule type="cellIs" dxfId="1742" priority="1734" operator="greaterThan">
      <formula>0</formula>
    </cfRule>
  </conditionalFormatting>
  <conditionalFormatting sqref="P5933">
    <cfRule type="cellIs" dxfId="1741" priority="1731" operator="lessThan">
      <formula>0</formula>
    </cfRule>
    <cfRule type="cellIs" dxfId="1740" priority="1732" operator="greaterThan">
      <formula>0</formula>
    </cfRule>
  </conditionalFormatting>
  <conditionalFormatting sqref="P5957">
    <cfRule type="cellIs" dxfId="1739" priority="1729" operator="lessThan">
      <formula>0</formula>
    </cfRule>
    <cfRule type="cellIs" dxfId="1738" priority="1730" operator="greaterThan">
      <formula>0</formula>
    </cfRule>
  </conditionalFormatting>
  <conditionalFormatting sqref="P5981">
    <cfRule type="cellIs" dxfId="1737" priority="1727" operator="lessThan">
      <formula>0</formula>
    </cfRule>
    <cfRule type="cellIs" dxfId="1736" priority="1728" operator="greaterThan">
      <formula>0</formula>
    </cfRule>
  </conditionalFormatting>
  <conditionalFormatting sqref="P6005">
    <cfRule type="cellIs" dxfId="1735" priority="1725" operator="lessThan">
      <formula>0</formula>
    </cfRule>
    <cfRule type="cellIs" dxfId="1734" priority="1726" operator="greaterThan">
      <formula>0</formula>
    </cfRule>
  </conditionalFormatting>
  <conditionalFormatting sqref="P6029">
    <cfRule type="cellIs" dxfId="1733" priority="1723" operator="lessThan">
      <formula>0</formula>
    </cfRule>
    <cfRule type="cellIs" dxfId="1732" priority="1724" operator="greaterThan">
      <formula>0</formula>
    </cfRule>
  </conditionalFormatting>
  <conditionalFormatting sqref="P6053">
    <cfRule type="cellIs" dxfId="1731" priority="1721" operator="lessThan">
      <formula>0</formula>
    </cfRule>
    <cfRule type="cellIs" dxfId="1730" priority="1722" operator="greaterThan">
      <formula>0</formula>
    </cfRule>
  </conditionalFormatting>
  <conditionalFormatting sqref="P6077">
    <cfRule type="cellIs" dxfId="1729" priority="1719" operator="lessThan">
      <formula>0</formula>
    </cfRule>
    <cfRule type="cellIs" dxfId="1728" priority="1720" operator="greaterThan">
      <formula>0</formula>
    </cfRule>
  </conditionalFormatting>
  <conditionalFormatting sqref="P6101">
    <cfRule type="cellIs" dxfId="1727" priority="1717" operator="lessThan">
      <formula>0</formula>
    </cfRule>
    <cfRule type="cellIs" dxfId="1726" priority="1718" operator="greaterThan">
      <formula>0</formula>
    </cfRule>
  </conditionalFormatting>
  <conditionalFormatting sqref="P6125">
    <cfRule type="cellIs" dxfId="1725" priority="1715" operator="lessThan">
      <formula>0</formula>
    </cfRule>
    <cfRule type="cellIs" dxfId="1724" priority="1716" operator="greaterThan">
      <formula>0</formula>
    </cfRule>
  </conditionalFormatting>
  <conditionalFormatting sqref="P6149">
    <cfRule type="cellIs" dxfId="1723" priority="1713" operator="lessThan">
      <formula>0</formula>
    </cfRule>
    <cfRule type="cellIs" dxfId="1722" priority="1714" operator="greaterThan">
      <formula>0</formula>
    </cfRule>
  </conditionalFormatting>
  <conditionalFormatting sqref="P6173">
    <cfRule type="cellIs" dxfId="1721" priority="1711" operator="lessThan">
      <formula>0</formula>
    </cfRule>
    <cfRule type="cellIs" dxfId="1720" priority="1712" operator="greaterThan">
      <formula>0</formula>
    </cfRule>
  </conditionalFormatting>
  <conditionalFormatting sqref="P6197">
    <cfRule type="cellIs" dxfId="1719" priority="1709" operator="lessThan">
      <formula>0</formula>
    </cfRule>
    <cfRule type="cellIs" dxfId="1718" priority="1710" operator="greaterThan">
      <formula>0</formula>
    </cfRule>
  </conditionalFormatting>
  <conditionalFormatting sqref="P6221">
    <cfRule type="cellIs" dxfId="1717" priority="1707" operator="lessThan">
      <formula>0</formula>
    </cfRule>
    <cfRule type="cellIs" dxfId="1716" priority="1708" operator="greaterThan">
      <formula>0</formula>
    </cfRule>
  </conditionalFormatting>
  <conditionalFormatting sqref="P6245">
    <cfRule type="cellIs" dxfId="1715" priority="1705" operator="lessThan">
      <formula>0</formula>
    </cfRule>
    <cfRule type="cellIs" dxfId="1714" priority="1706" operator="greaterThan">
      <formula>0</formula>
    </cfRule>
  </conditionalFormatting>
  <conditionalFormatting sqref="P6269">
    <cfRule type="cellIs" dxfId="1713" priority="1703" operator="lessThan">
      <formula>0</formula>
    </cfRule>
    <cfRule type="cellIs" dxfId="1712" priority="1704" operator="greaterThan">
      <formula>0</formula>
    </cfRule>
  </conditionalFormatting>
  <conditionalFormatting sqref="P6267">
    <cfRule type="cellIs" dxfId="1711" priority="1701" operator="lessThan">
      <formula>0</formula>
    </cfRule>
    <cfRule type="cellIs" dxfId="1710" priority="1702" operator="greaterThan">
      <formula>0</formula>
    </cfRule>
  </conditionalFormatting>
  <conditionalFormatting sqref="P6293">
    <cfRule type="cellIs" dxfId="1709" priority="1699" operator="lessThan">
      <formula>0</formula>
    </cfRule>
    <cfRule type="cellIs" dxfId="1708" priority="1700" operator="greaterThan">
      <formula>0</formula>
    </cfRule>
  </conditionalFormatting>
  <conditionalFormatting sqref="P6291">
    <cfRule type="cellIs" dxfId="1707" priority="1697" operator="lessThan">
      <formula>0</formula>
    </cfRule>
    <cfRule type="cellIs" dxfId="1706" priority="1698" operator="greaterThan">
      <formula>0</formula>
    </cfRule>
  </conditionalFormatting>
  <conditionalFormatting sqref="P6317">
    <cfRule type="cellIs" dxfId="1705" priority="1695" operator="lessThan">
      <formula>0</formula>
    </cfRule>
    <cfRule type="cellIs" dxfId="1704" priority="1696" operator="greaterThan">
      <formula>0</formula>
    </cfRule>
  </conditionalFormatting>
  <conditionalFormatting sqref="P6315">
    <cfRule type="cellIs" dxfId="1703" priority="1693" operator="lessThan">
      <formula>0</formula>
    </cfRule>
    <cfRule type="cellIs" dxfId="1702" priority="1694" operator="greaterThan">
      <formula>0</formula>
    </cfRule>
  </conditionalFormatting>
  <conditionalFormatting sqref="P6341">
    <cfRule type="cellIs" dxfId="1701" priority="1691" operator="lessThan">
      <formula>0</formula>
    </cfRule>
    <cfRule type="cellIs" dxfId="1700" priority="1692" operator="greaterThan">
      <formula>0</formula>
    </cfRule>
  </conditionalFormatting>
  <conditionalFormatting sqref="P6339">
    <cfRule type="cellIs" dxfId="1699" priority="1689" operator="lessThan">
      <formula>0</formula>
    </cfRule>
    <cfRule type="cellIs" dxfId="1698" priority="1690" operator="greaterThan">
      <formula>0</formula>
    </cfRule>
  </conditionalFormatting>
  <conditionalFormatting sqref="P6365">
    <cfRule type="cellIs" dxfId="1697" priority="1687" operator="lessThan">
      <formula>0</formula>
    </cfRule>
    <cfRule type="cellIs" dxfId="1696" priority="1688" operator="greaterThan">
      <formula>0</formula>
    </cfRule>
  </conditionalFormatting>
  <conditionalFormatting sqref="P6363">
    <cfRule type="cellIs" dxfId="1695" priority="1685" operator="lessThan">
      <formula>0</formula>
    </cfRule>
    <cfRule type="cellIs" dxfId="1694" priority="1686" operator="greaterThan">
      <formula>0</formula>
    </cfRule>
  </conditionalFormatting>
  <conditionalFormatting sqref="P6389">
    <cfRule type="cellIs" dxfId="1693" priority="1683" operator="lessThan">
      <formula>0</formula>
    </cfRule>
    <cfRule type="cellIs" dxfId="1692" priority="1684" operator="greaterThan">
      <formula>0</formula>
    </cfRule>
  </conditionalFormatting>
  <conditionalFormatting sqref="P6387">
    <cfRule type="cellIs" dxfId="1691" priority="1681" operator="lessThan">
      <formula>0</formula>
    </cfRule>
    <cfRule type="cellIs" dxfId="1690" priority="1682" operator="greaterThan">
      <formula>0</formula>
    </cfRule>
  </conditionalFormatting>
  <conditionalFormatting sqref="P6413">
    <cfRule type="cellIs" dxfId="1689" priority="1679" operator="lessThan">
      <formula>0</formula>
    </cfRule>
    <cfRule type="cellIs" dxfId="1688" priority="1680" operator="greaterThan">
      <formula>0</formula>
    </cfRule>
  </conditionalFormatting>
  <conditionalFormatting sqref="P6411">
    <cfRule type="cellIs" dxfId="1687" priority="1677" operator="lessThan">
      <formula>0</formula>
    </cfRule>
    <cfRule type="cellIs" dxfId="1686" priority="1678" operator="greaterThan">
      <formula>0</formula>
    </cfRule>
  </conditionalFormatting>
  <conditionalFormatting sqref="P6437">
    <cfRule type="cellIs" dxfId="1685" priority="1675" operator="lessThan">
      <formula>0</formula>
    </cfRule>
    <cfRule type="cellIs" dxfId="1684" priority="1676" operator="greaterThan">
      <formula>0</formula>
    </cfRule>
  </conditionalFormatting>
  <conditionalFormatting sqref="P6435">
    <cfRule type="cellIs" dxfId="1683" priority="1673" operator="lessThan">
      <formula>0</formula>
    </cfRule>
    <cfRule type="cellIs" dxfId="1682" priority="1674" operator="greaterThan">
      <formula>0</formula>
    </cfRule>
  </conditionalFormatting>
  <conditionalFormatting sqref="P6461">
    <cfRule type="cellIs" dxfId="1681" priority="1671" operator="lessThan">
      <formula>0</formula>
    </cfRule>
    <cfRule type="cellIs" dxfId="1680" priority="1672" operator="greaterThan">
      <formula>0</formula>
    </cfRule>
  </conditionalFormatting>
  <conditionalFormatting sqref="P6459">
    <cfRule type="cellIs" dxfId="1679" priority="1669" operator="lessThan">
      <formula>0</formula>
    </cfRule>
    <cfRule type="cellIs" dxfId="1678" priority="1670" operator="greaterThan">
      <formula>0</formula>
    </cfRule>
  </conditionalFormatting>
  <conditionalFormatting sqref="P6485">
    <cfRule type="cellIs" dxfId="1677" priority="1667" operator="lessThan">
      <formula>0</formula>
    </cfRule>
    <cfRule type="cellIs" dxfId="1676" priority="1668" operator="greaterThan">
      <formula>0</formula>
    </cfRule>
  </conditionalFormatting>
  <conditionalFormatting sqref="P6483">
    <cfRule type="cellIs" dxfId="1675" priority="1665" operator="lessThan">
      <formula>0</formula>
    </cfRule>
    <cfRule type="cellIs" dxfId="1674" priority="1666" operator="greaterThan">
      <formula>0</formula>
    </cfRule>
  </conditionalFormatting>
  <conditionalFormatting sqref="P6509">
    <cfRule type="cellIs" dxfId="1669" priority="1663" operator="lessThan">
      <formula>0</formula>
    </cfRule>
    <cfRule type="cellIs" dxfId="1668" priority="1664" operator="greaterThan">
      <formula>0</formula>
    </cfRule>
  </conditionalFormatting>
  <conditionalFormatting sqref="P6507">
    <cfRule type="cellIs" dxfId="1667" priority="1661" operator="lessThan">
      <formula>0</formula>
    </cfRule>
    <cfRule type="cellIs" dxfId="1666" priority="1662" operator="greaterThan">
      <formula>0</formula>
    </cfRule>
  </conditionalFormatting>
  <conditionalFormatting sqref="P6533">
    <cfRule type="cellIs" dxfId="1665" priority="1659" operator="lessThan">
      <formula>0</formula>
    </cfRule>
    <cfRule type="cellIs" dxfId="1664" priority="1660" operator="greaterThan">
      <formula>0</formula>
    </cfRule>
  </conditionalFormatting>
  <conditionalFormatting sqref="P6531">
    <cfRule type="cellIs" dxfId="1663" priority="1657" operator="lessThan">
      <formula>0</formula>
    </cfRule>
    <cfRule type="cellIs" dxfId="1662" priority="1658" operator="greaterThan">
      <formula>0</formula>
    </cfRule>
  </conditionalFormatting>
  <conditionalFormatting sqref="P6557">
    <cfRule type="cellIs" dxfId="1661" priority="1655" operator="lessThan">
      <formula>0</formula>
    </cfRule>
    <cfRule type="cellIs" dxfId="1660" priority="1656" operator="greaterThan">
      <formula>0</formula>
    </cfRule>
  </conditionalFormatting>
  <conditionalFormatting sqref="P6555">
    <cfRule type="cellIs" dxfId="1659" priority="1653" operator="lessThan">
      <formula>0</formula>
    </cfRule>
    <cfRule type="cellIs" dxfId="1658" priority="1654" operator="greaterThan">
      <formula>0</formula>
    </cfRule>
  </conditionalFormatting>
  <conditionalFormatting sqref="P6581">
    <cfRule type="cellIs" dxfId="1657" priority="1651" operator="lessThan">
      <formula>0</formula>
    </cfRule>
    <cfRule type="cellIs" dxfId="1656" priority="1652" operator="greaterThan">
      <formula>0</formula>
    </cfRule>
  </conditionalFormatting>
  <conditionalFormatting sqref="P6579">
    <cfRule type="cellIs" dxfId="1655" priority="1649" operator="lessThan">
      <formula>0</formula>
    </cfRule>
    <cfRule type="cellIs" dxfId="1654" priority="1650" operator="greaterThan">
      <formula>0</formula>
    </cfRule>
  </conditionalFormatting>
  <conditionalFormatting sqref="P6605">
    <cfRule type="cellIs" dxfId="1653" priority="1647" operator="lessThan">
      <formula>0</formula>
    </cfRule>
    <cfRule type="cellIs" dxfId="1652" priority="1648" operator="greaterThan">
      <formula>0</formula>
    </cfRule>
  </conditionalFormatting>
  <conditionalFormatting sqref="P6603">
    <cfRule type="cellIs" dxfId="1651" priority="1645" operator="lessThan">
      <formula>0</formula>
    </cfRule>
    <cfRule type="cellIs" dxfId="1650" priority="1646" operator="greaterThan">
      <formula>0</formula>
    </cfRule>
  </conditionalFormatting>
  <conditionalFormatting sqref="P6629">
    <cfRule type="cellIs" dxfId="1649" priority="1643" operator="lessThan">
      <formula>0</formula>
    </cfRule>
    <cfRule type="cellIs" dxfId="1648" priority="1644" operator="greaterThan">
      <formula>0</formula>
    </cfRule>
  </conditionalFormatting>
  <conditionalFormatting sqref="P6627">
    <cfRule type="cellIs" dxfId="1647" priority="1641" operator="lessThan">
      <formula>0</formula>
    </cfRule>
    <cfRule type="cellIs" dxfId="1646" priority="1642" operator="greaterThan">
      <formula>0</formula>
    </cfRule>
  </conditionalFormatting>
  <conditionalFormatting sqref="P6653">
    <cfRule type="cellIs" dxfId="1645" priority="1639" operator="lessThan">
      <formula>0</formula>
    </cfRule>
    <cfRule type="cellIs" dxfId="1644" priority="1640" operator="greaterThan">
      <formula>0</formula>
    </cfRule>
  </conditionalFormatting>
  <conditionalFormatting sqref="P6651">
    <cfRule type="cellIs" dxfId="1643" priority="1637" operator="lessThan">
      <formula>0</formula>
    </cfRule>
    <cfRule type="cellIs" dxfId="1642" priority="1638" operator="greaterThan">
      <formula>0</formula>
    </cfRule>
  </conditionalFormatting>
  <conditionalFormatting sqref="P6677">
    <cfRule type="cellIs" dxfId="1641" priority="1635" operator="lessThan">
      <formula>0</formula>
    </cfRule>
    <cfRule type="cellIs" dxfId="1640" priority="1636" operator="greaterThan">
      <formula>0</formula>
    </cfRule>
  </conditionalFormatting>
  <conditionalFormatting sqref="P6675">
    <cfRule type="cellIs" dxfId="1639" priority="1633" operator="lessThan">
      <formula>0</formula>
    </cfRule>
    <cfRule type="cellIs" dxfId="1638" priority="1634" operator="greaterThan">
      <formula>0</formula>
    </cfRule>
  </conditionalFormatting>
  <conditionalFormatting sqref="P6701">
    <cfRule type="cellIs" dxfId="1637" priority="1631" operator="lessThan">
      <formula>0</formula>
    </cfRule>
    <cfRule type="cellIs" dxfId="1636" priority="1632" operator="greaterThan">
      <formula>0</formula>
    </cfRule>
  </conditionalFormatting>
  <conditionalFormatting sqref="P6699">
    <cfRule type="cellIs" dxfId="1635" priority="1629" operator="lessThan">
      <formula>0</formula>
    </cfRule>
    <cfRule type="cellIs" dxfId="1634" priority="1630" operator="greaterThan">
      <formula>0</formula>
    </cfRule>
  </conditionalFormatting>
  <conditionalFormatting sqref="P6725">
    <cfRule type="cellIs" dxfId="1633" priority="1627" operator="lessThan">
      <formula>0</formula>
    </cfRule>
    <cfRule type="cellIs" dxfId="1632" priority="1628" operator="greaterThan">
      <formula>0</formula>
    </cfRule>
  </conditionalFormatting>
  <conditionalFormatting sqref="P6723">
    <cfRule type="cellIs" dxfId="1631" priority="1625" operator="lessThan">
      <formula>0</formula>
    </cfRule>
    <cfRule type="cellIs" dxfId="1630" priority="1626" operator="greaterThan">
      <formula>0</formula>
    </cfRule>
  </conditionalFormatting>
  <conditionalFormatting sqref="P6749">
    <cfRule type="cellIs" dxfId="1629" priority="1623" operator="lessThan">
      <formula>0</formula>
    </cfRule>
    <cfRule type="cellIs" dxfId="1628" priority="1624" operator="greaterThan">
      <formula>0</formula>
    </cfRule>
  </conditionalFormatting>
  <conditionalFormatting sqref="P6747">
    <cfRule type="cellIs" dxfId="1627" priority="1621" operator="lessThan">
      <formula>0</formula>
    </cfRule>
    <cfRule type="cellIs" dxfId="1626" priority="1622" operator="greaterThan">
      <formula>0</formula>
    </cfRule>
  </conditionalFormatting>
  <conditionalFormatting sqref="P6773">
    <cfRule type="cellIs" dxfId="1625" priority="1619" operator="lessThan">
      <formula>0</formula>
    </cfRule>
    <cfRule type="cellIs" dxfId="1624" priority="1620" operator="greaterThan">
      <formula>0</formula>
    </cfRule>
  </conditionalFormatting>
  <conditionalFormatting sqref="P6771">
    <cfRule type="cellIs" dxfId="1623" priority="1617" operator="lessThan">
      <formula>0</formula>
    </cfRule>
    <cfRule type="cellIs" dxfId="1622" priority="1618" operator="greaterThan">
      <formula>0</formula>
    </cfRule>
  </conditionalFormatting>
  <conditionalFormatting sqref="P6797">
    <cfRule type="cellIs" dxfId="1621" priority="1615" operator="lessThan">
      <formula>0</formula>
    </cfRule>
    <cfRule type="cellIs" dxfId="1620" priority="1616" operator="greaterThan">
      <formula>0</formula>
    </cfRule>
  </conditionalFormatting>
  <conditionalFormatting sqref="P6795">
    <cfRule type="cellIs" dxfId="1619" priority="1613" operator="lessThan">
      <formula>0</formula>
    </cfRule>
    <cfRule type="cellIs" dxfId="1618" priority="1614" operator="greaterThan">
      <formula>0</formula>
    </cfRule>
  </conditionalFormatting>
  <conditionalFormatting sqref="P6821">
    <cfRule type="cellIs" dxfId="1617" priority="1611" operator="lessThan">
      <formula>0</formula>
    </cfRule>
    <cfRule type="cellIs" dxfId="1616" priority="1612" operator="greaterThan">
      <formula>0</formula>
    </cfRule>
  </conditionalFormatting>
  <conditionalFormatting sqref="P6819">
    <cfRule type="cellIs" dxfId="1615" priority="1609" operator="lessThan">
      <formula>0</formula>
    </cfRule>
    <cfRule type="cellIs" dxfId="1614" priority="1610" operator="greaterThan">
      <formula>0</formula>
    </cfRule>
  </conditionalFormatting>
  <conditionalFormatting sqref="P6845">
    <cfRule type="cellIs" dxfId="1613" priority="1607" operator="lessThan">
      <formula>0</formula>
    </cfRule>
    <cfRule type="cellIs" dxfId="1612" priority="1608" operator="greaterThan">
      <formula>0</formula>
    </cfRule>
  </conditionalFormatting>
  <conditionalFormatting sqref="P6843">
    <cfRule type="cellIs" dxfId="1611" priority="1605" operator="lessThan">
      <formula>0</formula>
    </cfRule>
    <cfRule type="cellIs" dxfId="1610" priority="1606" operator="greaterThan">
      <formula>0</formula>
    </cfRule>
  </conditionalFormatting>
  <conditionalFormatting sqref="P6869">
    <cfRule type="cellIs" dxfId="1609" priority="1603" operator="lessThan">
      <formula>0</formula>
    </cfRule>
    <cfRule type="cellIs" dxfId="1608" priority="1604" operator="greaterThan">
      <formula>0</formula>
    </cfRule>
  </conditionalFormatting>
  <conditionalFormatting sqref="P6867">
    <cfRule type="cellIs" dxfId="1607" priority="1601" operator="lessThan">
      <formula>0</formula>
    </cfRule>
    <cfRule type="cellIs" dxfId="1606" priority="1602" operator="greaterThan">
      <formula>0</formula>
    </cfRule>
  </conditionalFormatting>
  <conditionalFormatting sqref="P6893">
    <cfRule type="cellIs" dxfId="1605" priority="1599" operator="lessThan">
      <formula>0</formula>
    </cfRule>
    <cfRule type="cellIs" dxfId="1604" priority="1600" operator="greaterThan">
      <formula>0</formula>
    </cfRule>
  </conditionalFormatting>
  <conditionalFormatting sqref="P6891">
    <cfRule type="cellIs" dxfId="1603" priority="1597" operator="lessThan">
      <formula>0</formula>
    </cfRule>
    <cfRule type="cellIs" dxfId="1602" priority="1598" operator="greaterThan">
      <formula>0</formula>
    </cfRule>
  </conditionalFormatting>
  <conditionalFormatting sqref="P6917">
    <cfRule type="cellIs" dxfId="1601" priority="1595" operator="lessThan">
      <formula>0</formula>
    </cfRule>
    <cfRule type="cellIs" dxfId="1600" priority="1596" operator="greaterThan">
      <formula>0</formula>
    </cfRule>
  </conditionalFormatting>
  <conditionalFormatting sqref="P6915">
    <cfRule type="cellIs" dxfId="1599" priority="1593" operator="lessThan">
      <formula>0</formula>
    </cfRule>
    <cfRule type="cellIs" dxfId="1598" priority="1594" operator="greaterThan">
      <formula>0</formula>
    </cfRule>
  </conditionalFormatting>
  <conditionalFormatting sqref="P6941">
    <cfRule type="cellIs" dxfId="1597" priority="1591" operator="lessThan">
      <formula>0</formula>
    </cfRule>
    <cfRule type="cellIs" dxfId="1596" priority="1592" operator="greaterThan">
      <formula>0</formula>
    </cfRule>
  </conditionalFormatting>
  <conditionalFormatting sqref="P6939">
    <cfRule type="cellIs" dxfId="1595" priority="1589" operator="lessThan">
      <formula>0</formula>
    </cfRule>
    <cfRule type="cellIs" dxfId="1594" priority="1590" operator="greaterThan">
      <formula>0</formula>
    </cfRule>
  </conditionalFormatting>
  <conditionalFormatting sqref="P6965">
    <cfRule type="cellIs" dxfId="1593" priority="1587" operator="lessThan">
      <formula>0</formula>
    </cfRule>
    <cfRule type="cellIs" dxfId="1592" priority="1588" operator="greaterThan">
      <formula>0</formula>
    </cfRule>
  </conditionalFormatting>
  <conditionalFormatting sqref="P6963">
    <cfRule type="cellIs" dxfId="1591" priority="1585" operator="lessThan">
      <formula>0</formula>
    </cfRule>
    <cfRule type="cellIs" dxfId="1590" priority="1586" operator="greaterThan">
      <formula>0</formula>
    </cfRule>
  </conditionalFormatting>
  <conditionalFormatting sqref="P6989">
    <cfRule type="cellIs" dxfId="1589" priority="1583" operator="lessThan">
      <formula>0</formula>
    </cfRule>
    <cfRule type="cellIs" dxfId="1588" priority="1584" operator="greaterThan">
      <formula>0</formula>
    </cfRule>
  </conditionalFormatting>
  <conditionalFormatting sqref="P6987">
    <cfRule type="cellIs" dxfId="1587" priority="1581" operator="lessThan">
      <formula>0</formula>
    </cfRule>
    <cfRule type="cellIs" dxfId="1586" priority="1582" operator="greaterThan">
      <formula>0</formula>
    </cfRule>
  </conditionalFormatting>
  <conditionalFormatting sqref="P7013">
    <cfRule type="cellIs" dxfId="1585" priority="1579" operator="lessThan">
      <formula>0</formula>
    </cfRule>
    <cfRule type="cellIs" dxfId="1584" priority="1580" operator="greaterThan">
      <formula>0</formula>
    </cfRule>
  </conditionalFormatting>
  <conditionalFormatting sqref="P7011">
    <cfRule type="cellIs" dxfId="1583" priority="1577" operator="lessThan">
      <formula>0</formula>
    </cfRule>
    <cfRule type="cellIs" dxfId="1582" priority="1578" operator="greaterThan">
      <formula>0</formula>
    </cfRule>
  </conditionalFormatting>
  <conditionalFormatting sqref="P7037">
    <cfRule type="cellIs" dxfId="1581" priority="1575" operator="lessThan">
      <formula>0</formula>
    </cfRule>
    <cfRule type="cellIs" dxfId="1580" priority="1576" operator="greaterThan">
      <formula>0</formula>
    </cfRule>
  </conditionalFormatting>
  <conditionalFormatting sqref="P7035">
    <cfRule type="cellIs" dxfId="1579" priority="1573" operator="lessThan">
      <formula>0</formula>
    </cfRule>
    <cfRule type="cellIs" dxfId="1578" priority="1574" operator="greaterThan">
      <formula>0</formula>
    </cfRule>
  </conditionalFormatting>
  <conditionalFormatting sqref="P7061">
    <cfRule type="cellIs" dxfId="1577" priority="1571" operator="lessThan">
      <formula>0</formula>
    </cfRule>
    <cfRule type="cellIs" dxfId="1576" priority="1572" operator="greaterThan">
      <formula>0</formula>
    </cfRule>
  </conditionalFormatting>
  <conditionalFormatting sqref="P7059">
    <cfRule type="cellIs" dxfId="1575" priority="1569" operator="lessThan">
      <formula>0</formula>
    </cfRule>
    <cfRule type="cellIs" dxfId="1574" priority="1570" operator="greaterThan">
      <formula>0</formula>
    </cfRule>
  </conditionalFormatting>
  <conditionalFormatting sqref="P7085">
    <cfRule type="cellIs" dxfId="1573" priority="1567" operator="lessThan">
      <formula>0</formula>
    </cfRule>
    <cfRule type="cellIs" dxfId="1572" priority="1568" operator="greaterThan">
      <formula>0</formula>
    </cfRule>
  </conditionalFormatting>
  <conditionalFormatting sqref="P7083">
    <cfRule type="cellIs" dxfId="1571" priority="1565" operator="lessThan">
      <formula>0</formula>
    </cfRule>
    <cfRule type="cellIs" dxfId="1570" priority="1566" operator="greaterThan">
      <formula>0</formula>
    </cfRule>
  </conditionalFormatting>
  <conditionalFormatting sqref="P7109">
    <cfRule type="cellIs" dxfId="1569" priority="1563" operator="lessThan">
      <formula>0</formula>
    </cfRule>
    <cfRule type="cellIs" dxfId="1568" priority="1564" operator="greaterThan">
      <formula>0</formula>
    </cfRule>
  </conditionalFormatting>
  <conditionalFormatting sqref="P7107">
    <cfRule type="cellIs" dxfId="1567" priority="1561" operator="lessThan">
      <formula>0</formula>
    </cfRule>
    <cfRule type="cellIs" dxfId="1566" priority="1562" operator="greaterThan">
      <formula>0</formula>
    </cfRule>
  </conditionalFormatting>
  <conditionalFormatting sqref="P7133">
    <cfRule type="cellIs" dxfId="1565" priority="1559" operator="lessThan">
      <formula>0</formula>
    </cfRule>
    <cfRule type="cellIs" dxfId="1564" priority="1560" operator="greaterThan">
      <formula>0</formula>
    </cfRule>
  </conditionalFormatting>
  <conditionalFormatting sqref="P7131">
    <cfRule type="cellIs" dxfId="1563" priority="1557" operator="lessThan">
      <formula>0</formula>
    </cfRule>
    <cfRule type="cellIs" dxfId="1562" priority="1558" operator="greaterThan">
      <formula>0</formula>
    </cfRule>
  </conditionalFormatting>
  <conditionalFormatting sqref="P7157">
    <cfRule type="cellIs" dxfId="1561" priority="1555" operator="lessThan">
      <formula>0</formula>
    </cfRule>
    <cfRule type="cellIs" dxfId="1560" priority="1556" operator="greaterThan">
      <formula>0</formula>
    </cfRule>
  </conditionalFormatting>
  <conditionalFormatting sqref="P7155">
    <cfRule type="cellIs" dxfId="1559" priority="1553" operator="lessThan">
      <formula>0</formula>
    </cfRule>
    <cfRule type="cellIs" dxfId="1558" priority="1554" operator="greaterThan">
      <formula>0</formula>
    </cfRule>
  </conditionalFormatting>
  <conditionalFormatting sqref="P7181">
    <cfRule type="cellIs" dxfId="1557" priority="1551" operator="lessThan">
      <formula>0</formula>
    </cfRule>
    <cfRule type="cellIs" dxfId="1556" priority="1552" operator="greaterThan">
      <formula>0</formula>
    </cfRule>
  </conditionalFormatting>
  <conditionalFormatting sqref="P7179">
    <cfRule type="cellIs" dxfId="1555" priority="1549" operator="lessThan">
      <formula>0</formula>
    </cfRule>
    <cfRule type="cellIs" dxfId="1554" priority="1550" operator="greaterThan">
      <formula>0</formula>
    </cfRule>
  </conditionalFormatting>
  <conditionalFormatting sqref="P7205">
    <cfRule type="cellIs" dxfId="1553" priority="1547" operator="lessThan">
      <formula>0</formula>
    </cfRule>
    <cfRule type="cellIs" dxfId="1552" priority="1548" operator="greaterThan">
      <formula>0</formula>
    </cfRule>
  </conditionalFormatting>
  <conditionalFormatting sqref="P7203">
    <cfRule type="cellIs" dxfId="1551" priority="1545" operator="lessThan">
      <formula>0</formula>
    </cfRule>
    <cfRule type="cellIs" dxfId="1550" priority="1546" operator="greaterThan">
      <formula>0</formula>
    </cfRule>
  </conditionalFormatting>
  <conditionalFormatting sqref="P7229">
    <cfRule type="cellIs" dxfId="1549" priority="1543" operator="lessThan">
      <formula>0</formula>
    </cfRule>
    <cfRule type="cellIs" dxfId="1548" priority="1544" operator="greaterThan">
      <formula>0</formula>
    </cfRule>
  </conditionalFormatting>
  <conditionalFormatting sqref="P7227">
    <cfRule type="cellIs" dxfId="1547" priority="1541" operator="lessThan">
      <formula>0</formula>
    </cfRule>
    <cfRule type="cellIs" dxfId="1546" priority="1542" operator="greaterThan">
      <formula>0</formula>
    </cfRule>
  </conditionalFormatting>
  <conditionalFormatting sqref="P7253">
    <cfRule type="cellIs" dxfId="1545" priority="1539" operator="lessThan">
      <formula>0</formula>
    </cfRule>
    <cfRule type="cellIs" dxfId="1544" priority="1540" operator="greaterThan">
      <formula>0</formula>
    </cfRule>
  </conditionalFormatting>
  <conditionalFormatting sqref="P7251">
    <cfRule type="cellIs" dxfId="1543" priority="1537" operator="lessThan">
      <formula>0</formula>
    </cfRule>
    <cfRule type="cellIs" dxfId="1542" priority="1538" operator="greaterThan">
      <formula>0</formula>
    </cfRule>
  </conditionalFormatting>
  <conditionalFormatting sqref="P7277">
    <cfRule type="cellIs" dxfId="1541" priority="1535" operator="lessThan">
      <formula>0</formula>
    </cfRule>
    <cfRule type="cellIs" dxfId="1540" priority="1536" operator="greaterThan">
      <formula>0</formula>
    </cfRule>
  </conditionalFormatting>
  <conditionalFormatting sqref="P7275">
    <cfRule type="cellIs" dxfId="1539" priority="1533" operator="lessThan">
      <formula>0</formula>
    </cfRule>
    <cfRule type="cellIs" dxfId="1538" priority="1534" operator="greaterThan">
      <formula>0</formula>
    </cfRule>
  </conditionalFormatting>
  <conditionalFormatting sqref="P7301">
    <cfRule type="cellIs" dxfId="1537" priority="1531" operator="lessThan">
      <formula>0</formula>
    </cfRule>
    <cfRule type="cellIs" dxfId="1536" priority="1532" operator="greaterThan">
      <formula>0</formula>
    </cfRule>
  </conditionalFormatting>
  <conditionalFormatting sqref="P7299">
    <cfRule type="cellIs" dxfId="1535" priority="1529" operator="lessThan">
      <formula>0</formula>
    </cfRule>
    <cfRule type="cellIs" dxfId="1534" priority="1530" operator="greaterThan">
      <formula>0</formula>
    </cfRule>
  </conditionalFormatting>
  <conditionalFormatting sqref="P7325">
    <cfRule type="cellIs" dxfId="1533" priority="1527" operator="lessThan">
      <formula>0</formula>
    </cfRule>
    <cfRule type="cellIs" dxfId="1532" priority="1528" operator="greaterThan">
      <formula>0</formula>
    </cfRule>
  </conditionalFormatting>
  <conditionalFormatting sqref="P7323">
    <cfRule type="cellIs" dxfId="1531" priority="1525" operator="lessThan">
      <formula>0</formula>
    </cfRule>
    <cfRule type="cellIs" dxfId="1530" priority="1526" operator="greaterThan">
      <formula>0</formula>
    </cfRule>
  </conditionalFormatting>
  <conditionalFormatting sqref="P7349">
    <cfRule type="cellIs" dxfId="1529" priority="1523" operator="lessThan">
      <formula>0</formula>
    </cfRule>
    <cfRule type="cellIs" dxfId="1528" priority="1524" operator="greaterThan">
      <formula>0</formula>
    </cfRule>
  </conditionalFormatting>
  <conditionalFormatting sqref="P7347">
    <cfRule type="cellIs" dxfId="1527" priority="1521" operator="lessThan">
      <formula>0</formula>
    </cfRule>
    <cfRule type="cellIs" dxfId="1526" priority="1522" operator="greaterThan">
      <formula>0</formula>
    </cfRule>
  </conditionalFormatting>
  <conditionalFormatting sqref="P7373">
    <cfRule type="cellIs" dxfId="1525" priority="1519" operator="lessThan">
      <formula>0</formula>
    </cfRule>
    <cfRule type="cellIs" dxfId="1524" priority="1520" operator="greaterThan">
      <formula>0</formula>
    </cfRule>
  </conditionalFormatting>
  <conditionalFormatting sqref="P7371">
    <cfRule type="cellIs" dxfId="1523" priority="1517" operator="lessThan">
      <formula>0</formula>
    </cfRule>
    <cfRule type="cellIs" dxfId="1522" priority="1518" operator="greaterThan">
      <formula>0</formula>
    </cfRule>
  </conditionalFormatting>
  <conditionalFormatting sqref="P7397">
    <cfRule type="cellIs" dxfId="1521" priority="1515" operator="lessThan">
      <formula>0</formula>
    </cfRule>
    <cfRule type="cellIs" dxfId="1520" priority="1516" operator="greaterThan">
      <formula>0</formula>
    </cfRule>
  </conditionalFormatting>
  <conditionalFormatting sqref="P7395">
    <cfRule type="cellIs" dxfId="1519" priority="1513" operator="lessThan">
      <formula>0</formula>
    </cfRule>
    <cfRule type="cellIs" dxfId="1518" priority="1514" operator="greaterThan">
      <formula>0</formula>
    </cfRule>
  </conditionalFormatting>
  <conditionalFormatting sqref="P7421">
    <cfRule type="cellIs" dxfId="1517" priority="1511" operator="lessThan">
      <formula>0</formula>
    </cfRule>
    <cfRule type="cellIs" dxfId="1516" priority="1512" operator="greaterThan">
      <formula>0</formula>
    </cfRule>
  </conditionalFormatting>
  <conditionalFormatting sqref="P7419">
    <cfRule type="cellIs" dxfId="1515" priority="1509" operator="lessThan">
      <formula>0</formula>
    </cfRule>
    <cfRule type="cellIs" dxfId="1514" priority="1510" operator="greaterThan">
      <formula>0</formula>
    </cfRule>
  </conditionalFormatting>
  <conditionalFormatting sqref="P7445">
    <cfRule type="cellIs" dxfId="1513" priority="1507" operator="lessThan">
      <formula>0</formula>
    </cfRule>
    <cfRule type="cellIs" dxfId="1512" priority="1508" operator="greaterThan">
      <formula>0</formula>
    </cfRule>
  </conditionalFormatting>
  <conditionalFormatting sqref="P7443">
    <cfRule type="cellIs" dxfId="1511" priority="1505" operator="lessThan">
      <formula>0</formula>
    </cfRule>
    <cfRule type="cellIs" dxfId="1510" priority="1506" operator="greaterThan">
      <formula>0</formula>
    </cfRule>
  </conditionalFormatting>
  <conditionalFormatting sqref="P7469">
    <cfRule type="cellIs" dxfId="1509" priority="1503" operator="lessThan">
      <formula>0</formula>
    </cfRule>
    <cfRule type="cellIs" dxfId="1508" priority="1504" operator="greaterThan">
      <formula>0</formula>
    </cfRule>
  </conditionalFormatting>
  <conditionalFormatting sqref="P7467">
    <cfRule type="cellIs" dxfId="1507" priority="1501" operator="lessThan">
      <formula>0</formula>
    </cfRule>
    <cfRule type="cellIs" dxfId="1506" priority="1502" operator="greaterThan">
      <formula>0</formula>
    </cfRule>
  </conditionalFormatting>
  <conditionalFormatting sqref="P7493">
    <cfRule type="cellIs" dxfId="1505" priority="1499" operator="lessThan">
      <formula>0</formula>
    </cfRule>
    <cfRule type="cellIs" dxfId="1504" priority="1500" operator="greaterThan">
      <formula>0</formula>
    </cfRule>
  </conditionalFormatting>
  <conditionalFormatting sqref="P7491">
    <cfRule type="cellIs" dxfId="1503" priority="1497" operator="lessThan">
      <formula>0</formula>
    </cfRule>
    <cfRule type="cellIs" dxfId="1502" priority="1498" operator="greaterThan">
      <formula>0</formula>
    </cfRule>
  </conditionalFormatting>
  <conditionalFormatting sqref="P7517">
    <cfRule type="cellIs" dxfId="1501" priority="1495" operator="lessThan">
      <formula>0</formula>
    </cfRule>
    <cfRule type="cellIs" dxfId="1500" priority="1496" operator="greaterThan">
      <formula>0</formula>
    </cfRule>
  </conditionalFormatting>
  <conditionalFormatting sqref="P7515">
    <cfRule type="cellIs" dxfId="1499" priority="1493" operator="lessThan">
      <formula>0</formula>
    </cfRule>
    <cfRule type="cellIs" dxfId="1498" priority="1494" operator="greaterThan">
      <formula>0</formula>
    </cfRule>
  </conditionalFormatting>
  <conditionalFormatting sqref="P7541">
    <cfRule type="cellIs" dxfId="1497" priority="1491" operator="lessThan">
      <formula>0</formula>
    </cfRule>
    <cfRule type="cellIs" dxfId="1496" priority="1492" operator="greaterThan">
      <formula>0</formula>
    </cfRule>
  </conditionalFormatting>
  <conditionalFormatting sqref="P7539">
    <cfRule type="cellIs" dxfId="1495" priority="1489" operator="lessThan">
      <formula>0</formula>
    </cfRule>
    <cfRule type="cellIs" dxfId="1494" priority="1490" operator="greaterThan">
      <formula>0</formula>
    </cfRule>
  </conditionalFormatting>
  <conditionalFormatting sqref="P7565">
    <cfRule type="cellIs" dxfId="1493" priority="1487" operator="lessThan">
      <formula>0</formula>
    </cfRule>
    <cfRule type="cellIs" dxfId="1492" priority="1488" operator="greaterThan">
      <formula>0</formula>
    </cfRule>
  </conditionalFormatting>
  <conditionalFormatting sqref="P7563">
    <cfRule type="cellIs" dxfId="1491" priority="1485" operator="lessThan">
      <formula>0</formula>
    </cfRule>
    <cfRule type="cellIs" dxfId="1490" priority="1486" operator="greaterThan">
      <formula>0</formula>
    </cfRule>
  </conditionalFormatting>
  <conditionalFormatting sqref="P7589">
    <cfRule type="cellIs" dxfId="1489" priority="1483" operator="lessThan">
      <formula>0</formula>
    </cfRule>
    <cfRule type="cellIs" dxfId="1488" priority="1484" operator="greaterThan">
      <formula>0</formula>
    </cfRule>
  </conditionalFormatting>
  <conditionalFormatting sqref="P7587">
    <cfRule type="cellIs" dxfId="1487" priority="1481" operator="lessThan">
      <formula>0</formula>
    </cfRule>
    <cfRule type="cellIs" dxfId="1486" priority="1482" operator="greaterThan">
      <formula>0</formula>
    </cfRule>
  </conditionalFormatting>
  <conditionalFormatting sqref="P7613">
    <cfRule type="cellIs" dxfId="1485" priority="1479" operator="lessThan">
      <formula>0</formula>
    </cfRule>
    <cfRule type="cellIs" dxfId="1484" priority="1480" operator="greaterThan">
      <formula>0</formula>
    </cfRule>
  </conditionalFormatting>
  <conditionalFormatting sqref="P7611">
    <cfRule type="cellIs" dxfId="1483" priority="1477" operator="lessThan">
      <formula>0</formula>
    </cfRule>
    <cfRule type="cellIs" dxfId="1482" priority="1478" operator="greaterThan">
      <formula>0</formula>
    </cfRule>
  </conditionalFormatting>
  <conditionalFormatting sqref="P7637">
    <cfRule type="cellIs" dxfId="1481" priority="1475" operator="lessThan">
      <formula>0</formula>
    </cfRule>
    <cfRule type="cellIs" dxfId="1480" priority="1476" operator="greaterThan">
      <formula>0</formula>
    </cfRule>
  </conditionalFormatting>
  <conditionalFormatting sqref="P7635">
    <cfRule type="cellIs" dxfId="1479" priority="1473" operator="lessThan">
      <formula>0</formula>
    </cfRule>
    <cfRule type="cellIs" dxfId="1478" priority="1474" operator="greaterThan">
      <formula>0</formula>
    </cfRule>
  </conditionalFormatting>
  <conditionalFormatting sqref="P7661">
    <cfRule type="cellIs" dxfId="1477" priority="1471" operator="lessThan">
      <formula>0</formula>
    </cfRule>
    <cfRule type="cellIs" dxfId="1476" priority="1472" operator="greaterThan">
      <formula>0</formula>
    </cfRule>
  </conditionalFormatting>
  <conditionalFormatting sqref="P7659">
    <cfRule type="cellIs" dxfId="1475" priority="1469" operator="lessThan">
      <formula>0</formula>
    </cfRule>
    <cfRule type="cellIs" dxfId="1474" priority="1470" operator="greaterThan">
      <formula>0</formula>
    </cfRule>
  </conditionalFormatting>
  <conditionalFormatting sqref="P7685">
    <cfRule type="cellIs" dxfId="1473" priority="1467" operator="lessThan">
      <formula>0</formula>
    </cfRule>
    <cfRule type="cellIs" dxfId="1472" priority="1468" operator="greaterThan">
      <formula>0</formula>
    </cfRule>
  </conditionalFormatting>
  <conditionalFormatting sqref="P7683">
    <cfRule type="cellIs" dxfId="1471" priority="1465" operator="lessThan">
      <formula>0</formula>
    </cfRule>
    <cfRule type="cellIs" dxfId="1470" priority="1466" operator="greaterThan">
      <formula>0</formula>
    </cfRule>
  </conditionalFormatting>
  <conditionalFormatting sqref="P7709">
    <cfRule type="cellIs" dxfId="1469" priority="1463" operator="lessThan">
      <formula>0</formula>
    </cfRule>
    <cfRule type="cellIs" dxfId="1468" priority="1464" operator="greaterThan">
      <formula>0</formula>
    </cfRule>
  </conditionalFormatting>
  <conditionalFormatting sqref="P7707">
    <cfRule type="cellIs" dxfId="1467" priority="1461" operator="lessThan">
      <formula>0</formula>
    </cfRule>
    <cfRule type="cellIs" dxfId="1466" priority="1462" operator="greaterThan">
      <formula>0</formula>
    </cfRule>
  </conditionalFormatting>
  <conditionalFormatting sqref="P7733">
    <cfRule type="cellIs" dxfId="1465" priority="1459" operator="lessThan">
      <formula>0</formula>
    </cfRule>
    <cfRule type="cellIs" dxfId="1464" priority="1460" operator="greaterThan">
      <formula>0</formula>
    </cfRule>
  </conditionalFormatting>
  <conditionalFormatting sqref="P7731">
    <cfRule type="cellIs" dxfId="1463" priority="1457" operator="lessThan">
      <formula>0</formula>
    </cfRule>
    <cfRule type="cellIs" dxfId="1462" priority="1458" operator="greaterThan">
      <formula>0</formula>
    </cfRule>
  </conditionalFormatting>
  <conditionalFormatting sqref="P7757">
    <cfRule type="cellIs" dxfId="1461" priority="1455" operator="lessThan">
      <formula>0</formula>
    </cfRule>
    <cfRule type="cellIs" dxfId="1460" priority="1456" operator="greaterThan">
      <formula>0</formula>
    </cfRule>
  </conditionalFormatting>
  <conditionalFormatting sqref="P7755">
    <cfRule type="cellIs" dxfId="1459" priority="1453" operator="lessThan">
      <formula>0</formula>
    </cfRule>
    <cfRule type="cellIs" dxfId="1458" priority="1454" operator="greaterThan">
      <formula>0</formula>
    </cfRule>
  </conditionalFormatting>
  <conditionalFormatting sqref="P7781">
    <cfRule type="cellIs" dxfId="1457" priority="1451" operator="lessThan">
      <formula>0</formula>
    </cfRule>
    <cfRule type="cellIs" dxfId="1456" priority="1452" operator="greaterThan">
      <formula>0</formula>
    </cfRule>
  </conditionalFormatting>
  <conditionalFormatting sqref="P7779">
    <cfRule type="cellIs" dxfId="1455" priority="1449" operator="lessThan">
      <formula>0</formula>
    </cfRule>
    <cfRule type="cellIs" dxfId="1454" priority="1450" operator="greaterThan">
      <formula>0</formula>
    </cfRule>
  </conditionalFormatting>
  <conditionalFormatting sqref="P7805">
    <cfRule type="cellIs" dxfId="1453" priority="1447" operator="lessThan">
      <formula>0</formula>
    </cfRule>
    <cfRule type="cellIs" dxfId="1452" priority="1448" operator="greaterThan">
      <formula>0</formula>
    </cfRule>
  </conditionalFormatting>
  <conditionalFormatting sqref="P7803">
    <cfRule type="cellIs" dxfId="1451" priority="1445" operator="lessThan">
      <formula>0</formula>
    </cfRule>
    <cfRule type="cellIs" dxfId="1450" priority="1446" operator="greaterThan">
      <formula>0</formula>
    </cfRule>
  </conditionalFormatting>
  <conditionalFormatting sqref="P7829">
    <cfRule type="cellIs" dxfId="1449" priority="1443" operator="lessThan">
      <formula>0</formula>
    </cfRule>
    <cfRule type="cellIs" dxfId="1448" priority="1444" operator="greaterThan">
      <formula>0</formula>
    </cfRule>
  </conditionalFormatting>
  <conditionalFormatting sqref="P7827">
    <cfRule type="cellIs" dxfId="1447" priority="1441" operator="lessThan">
      <formula>0</formula>
    </cfRule>
    <cfRule type="cellIs" dxfId="1446" priority="1442" operator="greaterThan">
      <formula>0</formula>
    </cfRule>
  </conditionalFormatting>
  <conditionalFormatting sqref="P7853">
    <cfRule type="cellIs" dxfId="1445" priority="1439" operator="lessThan">
      <formula>0</formula>
    </cfRule>
    <cfRule type="cellIs" dxfId="1444" priority="1440" operator="greaterThan">
      <formula>0</formula>
    </cfRule>
  </conditionalFormatting>
  <conditionalFormatting sqref="P7851">
    <cfRule type="cellIs" dxfId="1443" priority="1437" operator="lessThan">
      <formula>0</formula>
    </cfRule>
    <cfRule type="cellIs" dxfId="1442" priority="1438" operator="greaterThan">
      <formula>0</formula>
    </cfRule>
  </conditionalFormatting>
  <conditionalFormatting sqref="P7877">
    <cfRule type="cellIs" dxfId="1441" priority="1435" operator="lessThan">
      <formula>0</formula>
    </cfRule>
    <cfRule type="cellIs" dxfId="1440" priority="1436" operator="greaterThan">
      <formula>0</formula>
    </cfRule>
  </conditionalFormatting>
  <conditionalFormatting sqref="P7875">
    <cfRule type="cellIs" dxfId="1439" priority="1433" operator="lessThan">
      <formula>0</formula>
    </cfRule>
    <cfRule type="cellIs" dxfId="1438" priority="1434" operator="greaterThan">
      <formula>0</formula>
    </cfRule>
  </conditionalFormatting>
  <conditionalFormatting sqref="P7901">
    <cfRule type="cellIs" dxfId="1437" priority="1431" operator="lessThan">
      <formula>0</formula>
    </cfRule>
    <cfRule type="cellIs" dxfId="1436" priority="1432" operator="greaterThan">
      <formula>0</formula>
    </cfRule>
  </conditionalFormatting>
  <conditionalFormatting sqref="P7899">
    <cfRule type="cellIs" dxfId="1435" priority="1429" operator="lessThan">
      <formula>0</formula>
    </cfRule>
    <cfRule type="cellIs" dxfId="1434" priority="1430" operator="greaterThan">
      <formula>0</formula>
    </cfRule>
  </conditionalFormatting>
  <conditionalFormatting sqref="P7925">
    <cfRule type="cellIs" dxfId="1433" priority="1427" operator="lessThan">
      <formula>0</formula>
    </cfRule>
    <cfRule type="cellIs" dxfId="1432" priority="1428" operator="greaterThan">
      <formula>0</formula>
    </cfRule>
  </conditionalFormatting>
  <conditionalFormatting sqref="P7923">
    <cfRule type="cellIs" dxfId="1431" priority="1425" operator="lessThan">
      <formula>0</formula>
    </cfRule>
    <cfRule type="cellIs" dxfId="1430" priority="1426" operator="greaterThan">
      <formula>0</formula>
    </cfRule>
  </conditionalFormatting>
  <conditionalFormatting sqref="P7949">
    <cfRule type="cellIs" dxfId="1429" priority="1423" operator="lessThan">
      <formula>0</formula>
    </cfRule>
    <cfRule type="cellIs" dxfId="1428" priority="1424" operator="greaterThan">
      <formula>0</formula>
    </cfRule>
  </conditionalFormatting>
  <conditionalFormatting sqref="P7947">
    <cfRule type="cellIs" dxfId="1427" priority="1421" operator="lessThan">
      <formula>0</formula>
    </cfRule>
    <cfRule type="cellIs" dxfId="1426" priority="1422" operator="greaterThan">
      <formula>0</formula>
    </cfRule>
  </conditionalFormatting>
  <conditionalFormatting sqref="P7973">
    <cfRule type="cellIs" dxfId="1425" priority="1419" operator="lessThan">
      <formula>0</formula>
    </cfRule>
    <cfRule type="cellIs" dxfId="1424" priority="1420" operator="greaterThan">
      <formula>0</formula>
    </cfRule>
  </conditionalFormatting>
  <conditionalFormatting sqref="P7971">
    <cfRule type="cellIs" dxfId="1423" priority="1417" operator="lessThan">
      <formula>0</formula>
    </cfRule>
    <cfRule type="cellIs" dxfId="1422" priority="1418" operator="greaterThan">
      <formula>0</formula>
    </cfRule>
  </conditionalFormatting>
  <conditionalFormatting sqref="P7997">
    <cfRule type="cellIs" dxfId="1421" priority="1415" operator="lessThan">
      <formula>0</formula>
    </cfRule>
    <cfRule type="cellIs" dxfId="1420" priority="1416" operator="greaterThan">
      <formula>0</formula>
    </cfRule>
  </conditionalFormatting>
  <conditionalFormatting sqref="P7995">
    <cfRule type="cellIs" dxfId="1419" priority="1413" operator="lessThan">
      <formula>0</formula>
    </cfRule>
    <cfRule type="cellIs" dxfId="1418" priority="1414" operator="greaterThan">
      <formula>0</formula>
    </cfRule>
  </conditionalFormatting>
  <conditionalFormatting sqref="P8021">
    <cfRule type="cellIs" dxfId="1417" priority="1411" operator="lessThan">
      <formula>0</formula>
    </cfRule>
    <cfRule type="cellIs" dxfId="1416" priority="1412" operator="greaterThan">
      <formula>0</formula>
    </cfRule>
  </conditionalFormatting>
  <conditionalFormatting sqref="P8019">
    <cfRule type="cellIs" dxfId="1415" priority="1409" operator="lessThan">
      <formula>0</formula>
    </cfRule>
    <cfRule type="cellIs" dxfId="1414" priority="1410" operator="greaterThan">
      <formula>0</formula>
    </cfRule>
  </conditionalFormatting>
  <conditionalFormatting sqref="P8045">
    <cfRule type="cellIs" dxfId="1413" priority="1407" operator="lessThan">
      <formula>0</formula>
    </cfRule>
    <cfRule type="cellIs" dxfId="1412" priority="1408" operator="greaterThan">
      <formula>0</formula>
    </cfRule>
  </conditionalFormatting>
  <conditionalFormatting sqref="P8043">
    <cfRule type="cellIs" dxfId="1411" priority="1405" operator="lessThan">
      <formula>0</formula>
    </cfRule>
    <cfRule type="cellIs" dxfId="1410" priority="1406" operator="greaterThan">
      <formula>0</formula>
    </cfRule>
  </conditionalFormatting>
  <conditionalFormatting sqref="P8069">
    <cfRule type="cellIs" dxfId="1409" priority="1403" operator="lessThan">
      <formula>0</formula>
    </cfRule>
    <cfRule type="cellIs" dxfId="1408" priority="1404" operator="greaterThan">
      <formula>0</formula>
    </cfRule>
  </conditionalFormatting>
  <conditionalFormatting sqref="P8067">
    <cfRule type="cellIs" dxfId="1407" priority="1401" operator="lessThan">
      <formula>0</formula>
    </cfRule>
    <cfRule type="cellIs" dxfId="1406" priority="1402" operator="greaterThan">
      <formula>0</formula>
    </cfRule>
  </conditionalFormatting>
  <conditionalFormatting sqref="P8093">
    <cfRule type="cellIs" dxfId="1405" priority="1399" operator="lessThan">
      <formula>0</formula>
    </cfRule>
    <cfRule type="cellIs" dxfId="1404" priority="1400" operator="greaterThan">
      <formula>0</formula>
    </cfRule>
  </conditionalFormatting>
  <conditionalFormatting sqref="P8091">
    <cfRule type="cellIs" dxfId="1403" priority="1397" operator="lessThan">
      <formula>0</formula>
    </cfRule>
    <cfRule type="cellIs" dxfId="1402" priority="1398" operator="greaterThan">
      <formula>0</formula>
    </cfRule>
  </conditionalFormatting>
  <conditionalFormatting sqref="P8117">
    <cfRule type="cellIs" dxfId="1401" priority="1395" operator="lessThan">
      <formula>0</formula>
    </cfRule>
    <cfRule type="cellIs" dxfId="1400" priority="1396" operator="greaterThan">
      <formula>0</formula>
    </cfRule>
  </conditionalFormatting>
  <conditionalFormatting sqref="P8115">
    <cfRule type="cellIs" dxfId="1399" priority="1393" operator="lessThan">
      <formula>0</formula>
    </cfRule>
    <cfRule type="cellIs" dxfId="1398" priority="1394" operator="greaterThan">
      <formula>0</formula>
    </cfRule>
  </conditionalFormatting>
  <conditionalFormatting sqref="P8141">
    <cfRule type="cellIs" dxfId="1397" priority="1391" operator="lessThan">
      <formula>0</formula>
    </cfRule>
    <cfRule type="cellIs" dxfId="1396" priority="1392" operator="greaterThan">
      <formula>0</formula>
    </cfRule>
  </conditionalFormatting>
  <conditionalFormatting sqref="P8139">
    <cfRule type="cellIs" dxfId="1395" priority="1389" operator="lessThan">
      <formula>0</formula>
    </cfRule>
    <cfRule type="cellIs" dxfId="1394" priority="1390" operator="greaterThan">
      <formula>0</formula>
    </cfRule>
  </conditionalFormatting>
  <conditionalFormatting sqref="P8165">
    <cfRule type="cellIs" dxfId="1393" priority="1387" operator="lessThan">
      <formula>0</formula>
    </cfRule>
    <cfRule type="cellIs" dxfId="1392" priority="1388" operator="greaterThan">
      <formula>0</formula>
    </cfRule>
  </conditionalFormatting>
  <conditionalFormatting sqref="P8163">
    <cfRule type="cellIs" dxfId="1391" priority="1385" operator="lessThan">
      <formula>0</formula>
    </cfRule>
    <cfRule type="cellIs" dxfId="1390" priority="1386" operator="greaterThan">
      <formula>0</formula>
    </cfRule>
  </conditionalFormatting>
  <conditionalFormatting sqref="P8189">
    <cfRule type="cellIs" dxfId="1389" priority="1383" operator="lessThan">
      <formula>0</formula>
    </cfRule>
    <cfRule type="cellIs" dxfId="1388" priority="1384" operator="greaterThan">
      <formula>0</formula>
    </cfRule>
  </conditionalFormatting>
  <conditionalFormatting sqref="P8187">
    <cfRule type="cellIs" dxfId="1387" priority="1381" operator="lessThan">
      <formula>0</formula>
    </cfRule>
    <cfRule type="cellIs" dxfId="1386" priority="1382" operator="greaterThan">
      <formula>0</formula>
    </cfRule>
  </conditionalFormatting>
  <conditionalFormatting sqref="P8213">
    <cfRule type="cellIs" dxfId="1385" priority="1379" operator="lessThan">
      <formula>0</formula>
    </cfRule>
    <cfRule type="cellIs" dxfId="1384" priority="1380" operator="greaterThan">
      <formula>0</formula>
    </cfRule>
  </conditionalFormatting>
  <conditionalFormatting sqref="P8211">
    <cfRule type="cellIs" dxfId="1383" priority="1377" operator="lessThan">
      <formula>0</formula>
    </cfRule>
    <cfRule type="cellIs" dxfId="1382" priority="1378" operator="greaterThan">
      <formula>0</formula>
    </cfRule>
  </conditionalFormatting>
  <conditionalFormatting sqref="P8237">
    <cfRule type="cellIs" dxfId="1381" priority="1375" operator="lessThan">
      <formula>0</formula>
    </cfRule>
    <cfRule type="cellIs" dxfId="1380" priority="1376" operator="greaterThan">
      <formula>0</formula>
    </cfRule>
  </conditionalFormatting>
  <conditionalFormatting sqref="P8235">
    <cfRule type="cellIs" dxfId="1379" priority="1373" operator="lessThan">
      <formula>0</formula>
    </cfRule>
    <cfRule type="cellIs" dxfId="1378" priority="1374" operator="greaterThan">
      <formula>0</formula>
    </cfRule>
  </conditionalFormatting>
  <conditionalFormatting sqref="P8261">
    <cfRule type="cellIs" dxfId="1377" priority="1371" operator="lessThan">
      <formula>0</formula>
    </cfRule>
    <cfRule type="cellIs" dxfId="1376" priority="1372" operator="greaterThan">
      <formula>0</formula>
    </cfRule>
  </conditionalFormatting>
  <conditionalFormatting sqref="P8259">
    <cfRule type="cellIs" dxfId="1375" priority="1369" operator="lessThan">
      <formula>0</formula>
    </cfRule>
    <cfRule type="cellIs" dxfId="1374" priority="1370" operator="greaterThan">
      <formula>0</formula>
    </cfRule>
  </conditionalFormatting>
  <conditionalFormatting sqref="P8285">
    <cfRule type="cellIs" dxfId="1373" priority="1367" operator="lessThan">
      <formula>0</formula>
    </cfRule>
    <cfRule type="cellIs" dxfId="1372" priority="1368" operator="greaterThan">
      <formula>0</formula>
    </cfRule>
  </conditionalFormatting>
  <conditionalFormatting sqref="P8283">
    <cfRule type="cellIs" dxfId="1371" priority="1365" operator="lessThan">
      <formula>0</formula>
    </cfRule>
    <cfRule type="cellIs" dxfId="1370" priority="1366" operator="greaterThan">
      <formula>0</formula>
    </cfRule>
  </conditionalFormatting>
  <conditionalFormatting sqref="P8309">
    <cfRule type="cellIs" dxfId="1369" priority="1363" operator="lessThan">
      <formula>0</formula>
    </cfRule>
    <cfRule type="cellIs" dxfId="1368" priority="1364" operator="greaterThan">
      <formula>0</formula>
    </cfRule>
  </conditionalFormatting>
  <conditionalFormatting sqref="P8307">
    <cfRule type="cellIs" dxfId="1367" priority="1361" operator="lessThan">
      <formula>0</formula>
    </cfRule>
    <cfRule type="cellIs" dxfId="1366" priority="1362" operator="greaterThan">
      <formula>0</formula>
    </cfRule>
  </conditionalFormatting>
  <conditionalFormatting sqref="P8333">
    <cfRule type="cellIs" dxfId="1365" priority="1359" operator="lessThan">
      <formula>0</formula>
    </cfRule>
    <cfRule type="cellIs" dxfId="1364" priority="1360" operator="greaterThan">
      <formula>0</formula>
    </cfRule>
  </conditionalFormatting>
  <conditionalFormatting sqref="P8331">
    <cfRule type="cellIs" dxfId="1363" priority="1357" operator="lessThan">
      <formula>0</formula>
    </cfRule>
    <cfRule type="cellIs" dxfId="1362" priority="1358" operator="greaterThan">
      <formula>0</formula>
    </cfRule>
  </conditionalFormatting>
  <conditionalFormatting sqref="P8357">
    <cfRule type="cellIs" dxfId="1361" priority="1355" operator="lessThan">
      <formula>0</formula>
    </cfRule>
    <cfRule type="cellIs" dxfId="1360" priority="1356" operator="greaterThan">
      <formula>0</formula>
    </cfRule>
  </conditionalFormatting>
  <conditionalFormatting sqref="P8355">
    <cfRule type="cellIs" dxfId="1359" priority="1353" operator="lessThan">
      <formula>0</formula>
    </cfRule>
    <cfRule type="cellIs" dxfId="1358" priority="1354" operator="greaterThan">
      <formula>0</formula>
    </cfRule>
  </conditionalFormatting>
  <conditionalFormatting sqref="P8381">
    <cfRule type="cellIs" dxfId="1357" priority="1351" operator="lessThan">
      <formula>0</formula>
    </cfRule>
    <cfRule type="cellIs" dxfId="1356" priority="1352" operator="greaterThan">
      <formula>0</formula>
    </cfRule>
  </conditionalFormatting>
  <conditionalFormatting sqref="P8379">
    <cfRule type="cellIs" dxfId="1355" priority="1349" operator="lessThan">
      <formula>0</formula>
    </cfRule>
    <cfRule type="cellIs" dxfId="1354" priority="1350" operator="greaterThan">
      <formula>0</formula>
    </cfRule>
  </conditionalFormatting>
  <conditionalFormatting sqref="P8405">
    <cfRule type="cellIs" dxfId="1353" priority="1347" operator="lessThan">
      <formula>0</formula>
    </cfRule>
    <cfRule type="cellIs" dxfId="1352" priority="1348" operator="greaterThan">
      <formula>0</formula>
    </cfRule>
  </conditionalFormatting>
  <conditionalFormatting sqref="P8403">
    <cfRule type="cellIs" dxfId="1351" priority="1345" operator="lessThan">
      <formula>0</formula>
    </cfRule>
    <cfRule type="cellIs" dxfId="1350" priority="1346" operator="greaterThan">
      <formula>0</formula>
    </cfRule>
  </conditionalFormatting>
  <conditionalFormatting sqref="P8429">
    <cfRule type="cellIs" dxfId="1349" priority="1343" operator="lessThan">
      <formula>0</formula>
    </cfRule>
    <cfRule type="cellIs" dxfId="1348" priority="1344" operator="greaterThan">
      <formula>0</formula>
    </cfRule>
  </conditionalFormatting>
  <conditionalFormatting sqref="P8427">
    <cfRule type="cellIs" dxfId="1347" priority="1341" operator="lessThan">
      <formula>0</formula>
    </cfRule>
    <cfRule type="cellIs" dxfId="1346" priority="1342" operator="greaterThan">
      <formula>0</formula>
    </cfRule>
  </conditionalFormatting>
  <conditionalFormatting sqref="P8453">
    <cfRule type="cellIs" dxfId="1345" priority="1339" operator="lessThan">
      <formula>0</formula>
    </cfRule>
    <cfRule type="cellIs" dxfId="1344" priority="1340" operator="greaterThan">
      <formula>0</formula>
    </cfRule>
  </conditionalFormatting>
  <conditionalFormatting sqref="P8451">
    <cfRule type="cellIs" dxfId="1343" priority="1337" operator="lessThan">
      <formula>0</formula>
    </cfRule>
    <cfRule type="cellIs" dxfId="1342" priority="1338" operator="greaterThan">
      <formula>0</formula>
    </cfRule>
  </conditionalFormatting>
  <conditionalFormatting sqref="P8477">
    <cfRule type="cellIs" dxfId="1341" priority="1335" operator="lessThan">
      <formula>0</formula>
    </cfRule>
    <cfRule type="cellIs" dxfId="1340" priority="1336" operator="greaterThan">
      <formula>0</formula>
    </cfRule>
  </conditionalFormatting>
  <conditionalFormatting sqref="P8475">
    <cfRule type="cellIs" dxfId="1339" priority="1333" operator="lessThan">
      <formula>0</formula>
    </cfRule>
    <cfRule type="cellIs" dxfId="1338" priority="1334" operator="greaterThan">
      <formula>0</formula>
    </cfRule>
  </conditionalFormatting>
  <conditionalFormatting sqref="P8501">
    <cfRule type="cellIs" dxfId="1337" priority="1331" operator="lessThan">
      <formula>0</formula>
    </cfRule>
    <cfRule type="cellIs" dxfId="1336" priority="1332" operator="greaterThan">
      <formula>0</formula>
    </cfRule>
  </conditionalFormatting>
  <conditionalFormatting sqref="P8499">
    <cfRule type="cellIs" dxfId="1335" priority="1329" operator="lessThan">
      <formula>0</formula>
    </cfRule>
    <cfRule type="cellIs" dxfId="1334" priority="1330" operator="greaterThan">
      <formula>0</formula>
    </cfRule>
  </conditionalFormatting>
  <conditionalFormatting sqref="P8525">
    <cfRule type="cellIs" dxfId="1333" priority="1327" operator="lessThan">
      <formula>0</formula>
    </cfRule>
    <cfRule type="cellIs" dxfId="1332" priority="1328" operator="greaterThan">
      <formula>0</formula>
    </cfRule>
  </conditionalFormatting>
  <conditionalFormatting sqref="P8523">
    <cfRule type="cellIs" dxfId="1331" priority="1325" operator="lessThan">
      <formula>0</formula>
    </cfRule>
    <cfRule type="cellIs" dxfId="1330" priority="1326" operator="greaterThan">
      <formula>0</formula>
    </cfRule>
  </conditionalFormatting>
  <conditionalFormatting sqref="P8549">
    <cfRule type="cellIs" dxfId="1329" priority="1323" operator="lessThan">
      <formula>0</formula>
    </cfRule>
    <cfRule type="cellIs" dxfId="1328" priority="1324" operator="greaterThan">
      <formula>0</formula>
    </cfRule>
  </conditionalFormatting>
  <conditionalFormatting sqref="P8547">
    <cfRule type="cellIs" dxfId="1327" priority="1321" operator="lessThan">
      <formula>0</formula>
    </cfRule>
    <cfRule type="cellIs" dxfId="1326" priority="1322" operator="greaterThan">
      <formula>0</formula>
    </cfRule>
  </conditionalFormatting>
  <conditionalFormatting sqref="P8573">
    <cfRule type="cellIs" dxfId="1325" priority="1319" operator="lessThan">
      <formula>0</formula>
    </cfRule>
    <cfRule type="cellIs" dxfId="1324" priority="1320" operator="greaterThan">
      <formula>0</formula>
    </cfRule>
  </conditionalFormatting>
  <conditionalFormatting sqref="P8571">
    <cfRule type="cellIs" dxfId="1323" priority="1317" operator="lessThan">
      <formula>0</formula>
    </cfRule>
    <cfRule type="cellIs" dxfId="1322" priority="1318" operator="greaterThan">
      <formula>0</formula>
    </cfRule>
  </conditionalFormatting>
  <conditionalFormatting sqref="P8597">
    <cfRule type="cellIs" dxfId="1321" priority="1315" operator="lessThan">
      <formula>0</formula>
    </cfRule>
    <cfRule type="cellIs" dxfId="1320" priority="1316" operator="greaterThan">
      <formula>0</formula>
    </cfRule>
  </conditionalFormatting>
  <conditionalFormatting sqref="P8595">
    <cfRule type="cellIs" dxfId="1319" priority="1313" operator="lessThan">
      <formula>0</formula>
    </cfRule>
    <cfRule type="cellIs" dxfId="1318" priority="1314" operator="greaterThan">
      <formula>0</formula>
    </cfRule>
  </conditionalFormatting>
  <conditionalFormatting sqref="P8621">
    <cfRule type="cellIs" dxfId="1317" priority="1311" operator="lessThan">
      <formula>0</formula>
    </cfRule>
    <cfRule type="cellIs" dxfId="1316" priority="1312" operator="greaterThan">
      <formula>0</formula>
    </cfRule>
  </conditionalFormatting>
  <conditionalFormatting sqref="P8619">
    <cfRule type="cellIs" dxfId="1315" priority="1309" operator="lessThan">
      <formula>0</formula>
    </cfRule>
    <cfRule type="cellIs" dxfId="1314" priority="1310" operator="greaterThan">
      <formula>0</formula>
    </cfRule>
  </conditionalFormatting>
  <conditionalFormatting sqref="P8645">
    <cfRule type="cellIs" dxfId="1313" priority="1307" operator="lessThan">
      <formula>0</formula>
    </cfRule>
    <cfRule type="cellIs" dxfId="1312" priority="1308" operator="greaterThan">
      <formula>0</formula>
    </cfRule>
  </conditionalFormatting>
  <conditionalFormatting sqref="P8643">
    <cfRule type="cellIs" dxfId="1311" priority="1305" operator="lessThan">
      <formula>0</formula>
    </cfRule>
    <cfRule type="cellIs" dxfId="1310" priority="1306" operator="greaterThan">
      <formula>0</formula>
    </cfRule>
  </conditionalFormatting>
  <conditionalFormatting sqref="P8669">
    <cfRule type="cellIs" dxfId="1309" priority="1303" operator="lessThan">
      <formula>0</formula>
    </cfRule>
    <cfRule type="cellIs" dxfId="1308" priority="1304" operator="greaterThan">
      <formula>0</formula>
    </cfRule>
  </conditionalFormatting>
  <conditionalFormatting sqref="P8667">
    <cfRule type="cellIs" dxfId="1307" priority="1301" operator="lessThan">
      <formula>0</formula>
    </cfRule>
    <cfRule type="cellIs" dxfId="1306" priority="1302" operator="greaterThan">
      <formula>0</formula>
    </cfRule>
  </conditionalFormatting>
  <conditionalFormatting sqref="P8693">
    <cfRule type="cellIs" dxfId="1305" priority="1299" operator="lessThan">
      <formula>0</formula>
    </cfRule>
    <cfRule type="cellIs" dxfId="1304" priority="1300" operator="greaterThan">
      <formula>0</formula>
    </cfRule>
  </conditionalFormatting>
  <conditionalFormatting sqref="P8691">
    <cfRule type="cellIs" dxfId="1303" priority="1297" operator="lessThan">
      <formula>0</formula>
    </cfRule>
    <cfRule type="cellIs" dxfId="1302" priority="1298" operator="greaterThan">
      <formula>0</formula>
    </cfRule>
  </conditionalFormatting>
  <conditionalFormatting sqref="P8717">
    <cfRule type="cellIs" dxfId="1301" priority="1295" operator="lessThan">
      <formula>0</formula>
    </cfRule>
    <cfRule type="cellIs" dxfId="1300" priority="1296" operator="greaterThan">
      <formula>0</formula>
    </cfRule>
  </conditionalFormatting>
  <conditionalFormatting sqref="P8715">
    <cfRule type="cellIs" dxfId="1299" priority="1293" operator="lessThan">
      <formula>0</formula>
    </cfRule>
    <cfRule type="cellIs" dxfId="1298" priority="1294" operator="greaterThan">
      <formula>0</formula>
    </cfRule>
  </conditionalFormatting>
  <conditionalFormatting sqref="P8741">
    <cfRule type="cellIs" dxfId="1297" priority="1291" operator="lessThan">
      <formula>0</formula>
    </cfRule>
    <cfRule type="cellIs" dxfId="1296" priority="1292" operator="greaterThan">
      <formula>0</formula>
    </cfRule>
  </conditionalFormatting>
  <conditionalFormatting sqref="P8739">
    <cfRule type="cellIs" dxfId="1295" priority="1289" operator="lessThan">
      <formula>0</formula>
    </cfRule>
    <cfRule type="cellIs" dxfId="1294" priority="1290" operator="greaterThan">
      <formula>0</formula>
    </cfRule>
  </conditionalFormatting>
  <conditionalFormatting sqref="P8765">
    <cfRule type="cellIs" dxfId="1293" priority="1287" operator="lessThan">
      <formula>0</formula>
    </cfRule>
    <cfRule type="cellIs" dxfId="1292" priority="1288" operator="greaterThan">
      <formula>0</formula>
    </cfRule>
  </conditionalFormatting>
  <conditionalFormatting sqref="P8763">
    <cfRule type="cellIs" dxfId="1291" priority="1285" operator="lessThan">
      <formula>0</formula>
    </cfRule>
    <cfRule type="cellIs" dxfId="1290" priority="1286" operator="greaterThan">
      <formula>0</formula>
    </cfRule>
  </conditionalFormatting>
  <conditionalFormatting sqref="P6243">
    <cfRule type="cellIs" dxfId="1289" priority="1283" operator="lessThan">
      <formula>0</formula>
    </cfRule>
    <cfRule type="cellIs" dxfId="1288" priority="1284" operator="greaterThan">
      <formula>0</formula>
    </cfRule>
  </conditionalFormatting>
  <conditionalFormatting sqref="P6219">
    <cfRule type="cellIs" dxfId="1287" priority="1281" operator="lessThan">
      <formula>0</formula>
    </cfRule>
    <cfRule type="cellIs" dxfId="1286" priority="1282" operator="greaterThan">
      <formula>0</formula>
    </cfRule>
  </conditionalFormatting>
  <conditionalFormatting sqref="P6195">
    <cfRule type="cellIs" dxfId="1285" priority="1279" operator="lessThan">
      <formula>0</formula>
    </cfRule>
    <cfRule type="cellIs" dxfId="1284" priority="1280" operator="greaterThan">
      <formula>0</formula>
    </cfRule>
  </conditionalFormatting>
  <conditionalFormatting sqref="P6171">
    <cfRule type="cellIs" dxfId="1283" priority="1277" operator="lessThan">
      <formula>0</formula>
    </cfRule>
    <cfRule type="cellIs" dxfId="1282" priority="1278" operator="greaterThan">
      <formula>0</formula>
    </cfRule>
  </conditionalFormatting>
  <conditionalFormatting sqref="P6147">
    <cfRule type="cellIs" dxfId="1281" priority="1275" operator="lessThan">
      <formula>0</formula>
    </cfRule>
    <cfRule type="cellIs" dxfId="1280" priority="1276" operator="greaterThan">
      <formula>0</formula>
    </cfRule>
  </conditionalFormatting>
  <conditionalFormatting sqref="P6123">
    <cfRule type="cellIs" dxfId="1279" priority="1273" operator="lessThan">
      <formula>0</formula>
    </cfRule>
    <cfRule type="cellIs" dxfId="1278" priority="1274" operator="greaterThan">
      <formula>0</formula>
    </cfRule>
  </conditionalFormatting>
  <conditionalFormatting sqref="P6099">
    <cfRule type="cellIs" dxfId="1277" priority="1271" operator="lessThan">
      <formula>0</formula>
    </cfRule>
    <cfRule type="cellIs" dxfId="1276" priority="1272" operator="greaterThan">
      <formula>0</formula>
    </cfRule>
  </conditionalFormatting>
  <conditionalFormatting sqref="P6075">
    <cfRule type="cellIs" dxfId="1275" priority="1269" operator="lessThan">
      <formula>0</formula>
    </cfRule>
    <cfRule type="cellIs" dxfId="1274" priority="1270" operator="greaterThan">
      <formula>0</formula>
    </cfRule>
  </conditionalFormatting>
  <conditionalFormatting sqref="P6051">
    <cfRule type="cellIs" dxfId="1273" priority="1267" operator="lessThan">
      <formula>0</formula>
    </cfRule>
    <cfRule type="cellIs" dxfId="1272" priority="1268" operator="greaterThan">
      <formula>0</formula>
    </cfRule>
  </conditionalFormatting>
  <conditionalFormatting sqref="P6027">
    <cfRule type="cellIs" dxfId="1271" priority="1265" operator="lessThan">
      <formula>0</formula>
    </cfRule>
    <cfRule type="cellIs" dxfId="1270" priority="1266" operator="greaterThan">
      <formula>0</formula>
    </cfRule>
  </conditionalFormatting>
  <conditionalFormatting sqref="P6003">
    <cfRule type="cellIs" dxfId="1269" priority="1263" operator="lessThan">
      <formula>0</formula>
    </cfRule>
    <cfRule type="cellIs" dxfId="1268" priority="1264" operator="greaterThan">
      <formula>0</formula>
    </cfRule>
  </conditionalFormatting>
  <conditionalFormatting sqref="P5979">
    <cfRule type="cellIs" dxfId="1267" priority="1261" operator="lessThan">
      <formula>0</formula>
    </cfRule>
    <cfRule type="cellIs" dxfId="1266" priority="1262" operator="greaterThan">
      <formula>0</formula>
    </cfRule>
  </conditionalFormatting>
  <conditionalFormatting sqref="P5955">
    <cfRule type="cellIs" dxfId="1265" priority="1259" operator="lessThan">
      <formula>0</formula>
    </cfRule>
    <cfRule type="cellIs" dxfId="1264" priority="1260" operator="greaterThan">
      <formula>0</formula>
    </cfRule>
  </conditionalFormatting>
  <conditionalFormatting sqref="P5931">
    <cfRule type="cellIs" dxfId="1263" priority="1257" operator="lessThan">
      <formula>0</formula>
    </cfRule>
    <cfRule type="cellIs" dxfId="1262" priority="1258" operator="greaterThan">
      <formula>0</formula>
    </cfRule>
  </conditionalFormatting>
  <conditionalFormatting sqref="P5907">
    <cfRule type="cellIs" dxfId="1261" priority="1255" operator="lessThan">
      <formula>0</formula>
    </cfRule>
    <cfRule type="cellIs" dxfId="1260" priority="1256" operator="greaterThan">
      <formula>0</formula>
    </cfRule>
  </conditionalFormatting>
  <conditionalFormatting sqref="P5883">
    <cfRule type="cellIs" dxfId="1259" priority="1253" operator="lessThan">
      <formula>0</formula>
    </cfRule>
    <cfRule type="cellIs" dxfId="1258" priority="1254" operator="greaterThan">
      <formula>0</formula>
    </cfRule>
  </conditionalFormatting>
  <conditionalFormatting sqref="P5859">
    <cfRule type="cellIs" dxfId="1257" priority="1251" operator="lessThan">
      <formula>0</formula>
    </cfRule>
    <cfRule type="cellIs" dxfId="1256" priority="1252" operator="greaterThan">
      <formula>0</formula>
    </cfRule>
  </conditionalFormatting>
  <conditionalFormatting sqref="P5835">
    <cfRule type="cellIs" dxfId="1255" priority="1249" operator="lessThan">
      <formula>0</formula>
    </cfRule>
    <cfRule type="cellIs" dxfId="1254" priority="1250" operator="greaterThan">
      <formula>0</formula>
    </cfRule>
  </conditionalFormatting>
  <conditionalFormatting sqref="P5811">
    <cfRule type="cellIs" dxfId="1253" priority="1247" operator="lessThan">
      <formula>0</formula>
    </cfRule>
    <cfRule type="cellIs" dxfId="1252" priority="1248" operator="greaterThan">
      <formula>0</formula>
    </cfRule>
  </conditionalFormatting>
  <conditionalFormatting sqref="P5787">
    <cfRule type="cellIs" dxfId="1251" priority="1245" operator="lessThan">
      <formula>0</formula>
    </cfRule>
    <cfRule type="cellIs" dxfId="1250" priority="1246" operator="greaterThan">
      <formula>0</formula>
    </cfRule>
  </conditionalFormatting>
  <conditionalFormatting sqref="P5763">
    <cfRule type="cellIs" dxfId="1249" priority="1243" operator="lessThan">
      <formula>0</formula>
    </cfRule>
    <cfRule type="cellIs" dxfId="1248" priority="1244" operator="greaterThan">
      <formula>0</formula>
    </cfRule>
  </conditionalFormatting>
  <conditionalFormatting sqref="P5739">
    <cfRule type="cellIs" dxfId="1247" priority="1241" operator="lessThan">
      <formula>0</formula>
    </cfRule>
    <cfRule type="cellIs" dxfId="1246" priority="1242" operator="greaterThan">
      <formula>0</formula>
    </cfRule>
  </conditionalFormatting>
  <conditionalFormatting sqref="P5715">
    <cfRule type="cellIs" dxfId="1245" priority="1239" operator="lessThan">
      <formula>0</formula>
    </cfRule>
    <cfRule type="cellIs" dxfId="1244" priority="1240" operator="greaterThan">
      <formula>0</formula>
    </cfRule>
  </conditionalFormatting>
  <conditionalFormatting sqref="P5691">
    <cfRule type="cellIs" dxfId="1243" priority="1237" operator="lessThan">
      <formula>0</formula>
    </cfRule>
    <cfRule type="cellIs" dxfId="1242" priority="1238" operator="greaterThan">
      <formula>0</formula>
    </cfRule>
  </conditionalFormatting>
  <conditionalFormatting sqref="P5667">
    <cfRule type="cellIs" dxfId="1241" priority="1235" operator="lessThan">
      <formula>0</formula>
    </cfRule>
    <cfRule type="cellIs" dxfId="1240" priority="1236" operator="greaterThan">
      <formula>0</formula>
    </cfRule>
  </conditionalFormatting>
  <conditionalFormatting sqref="P5643">
    <cfRule type="cellIs" dxfId="1239" priority="1233" operator="lessThan">
      <formula>0</formula>
    </cfRule>
    <cfRule type="cellIs" dxfId="1238" priority="1234" operator="greaterThan">
      <formula>0</formula>
    </cfRule>
  </conditionalFormatting>
  <conditionalFormatting sqref="P5619">
    <cfRule type="cellIs" dxfId="1237" priority="1231" operator="lessThan">
      <formula>0</formula>
    </cfRule>
    <cfRule type="cellIs" dxfId="1236" priority="1232" operator="greaterThan">
      <formula>0</formula>
    </cfRule>
  </conditionalFormatting>
  <conditionalFormatting sqref="P5595">
    <cfRule type="cellIs" dxfId="1235" priority="1229" operator="lessThan">
      <formula>0</formula>
    </cfRule>
    <cfRule type="cellIs" dxfId="1234" priority="1230" operator="greaterThan">
      <formula>0</formula>
    </cfRule>
  </conditionalFormatting>
  <conditionalFormatting sqref="P5571">
    <cfRule type="cellIs" dxfId="1233" priority="1227" operator="lessThan">
      <formula>0</formula>
    </cfRule>
    <cfRule type="cellIs" dxfId="1232" priority="1228" operator="greaterThan">
      <formula>0</formula>
    </cfRule>
  </conditionalFormatting>
  <conditionalFormatting sqref="P5547">
    <cfRule type="cellIs" dxfId="1231" priority="1225" operator="lessThan">
      <formula>0</formula>
    </cfRule>
    <cfRule type="cellIs" dxfId="1230" priority="1226" operator="greaterThan">
      <formula>0</formula>
    </cfRule>
  </conditionalFormatting>
  <conditionalFormatting sqref="P5523">
    <cfRule type="cellIs" dxfId="1229" priority="1223" operator="lessThan">
      <formula>0</formula>
    </cfRule>
    <cfRule type="cellIs" dxfId="1228" priority="1224" operator="greaterThan">
      <formula>0</formula>
    </cfRule>
  </conditionalFormatting>
  <conditionalFormatting sqref="P5499">
    <cfRule type="cellIs" dxfId="1227" priority="1221" operator="lessThan">
      <formula>0</formula>
    </cfRule>
    <cfRule type="cellIs" dxfId="1226" priority="1222" operator="greaterThan">
      <formula>0</formula>
    </cfRule>
  </conditionalFormatting>
  <conditionalFormatting sqref="P5475">
    <cfRule type="cellIs" dxfId="1225" priority="1219" operator="lessThan">
      <formula>0</formula>
    </cfRule>
    <cfRule type="cellIs" dxfId="1224" priority="1220" operator="greaterThan">
      <formula>0</formula>
    </cfRule>
  </conditionalFormatting>
  <conditionalFormatting sqref="P5451">
    <cfRule type="cellIs" dxfId="1223" priority="1217" operator="lessThan">
      <formula>0</formula>
    </cfRule>
    <cfRule type="cellIs" dxfId="1222" priority="1218" operator="greaterThan">
      <formula>0</formula>
    </cfRule>
  </conditionalFormatting>
  <conditionalFormatting sqref="P5427">
    <cfRule type="cellIs" dxfId="1221" priority="1215" operator="lessThan">
      <formula>0</formula>
    </cfRule>
    <cfRule type="cellIs" dxfId="1220" priority="1216" operator="greaterThan">
      <formula>0</formula>
    </cfRule>
  </conditionalFormatting>
  <conditionalFormatting sqref="P5403">
    <cfRule type="cellIs" dxfId="1219" priority="1213" operator="lessThan">
      <formula>0</formula>
    </cfRule>
    <cfRule type="cellIs" dxfId="1218" priority="1214" operator="greaterThan">
      <formula>0</formula>
    </cfRule>
  </conditionalFormatting>
  <conditionalFormatting sqref="P5379">
    <cfRule type="cellIs" dxfId="1217" priority="1211" operator="lessThan">
      <formula>0</formula>
    </cfRule>
    <cfRule type="cellIs" dxfId="1216" priority="1212" operator="greaterThan">
      <formula>0</formula>
    </cfRule>
  </conditionalFormatting>
  <conditionalFormatting sqref="P5355">
    <cfRule type="cellIs" dxfId="1215" priority="1209" operator="lessThan">
      <formula>0</formula>
    </cfRule>
    <cfRule type="cellIs" dxfId="1214" priority="1210" operator="greaterThan">
      <formula>0</formula>
    </cfRule>
  </conditionalFormatting>
  <conditionalFormatting sqref="P5331">
    <cfRule type="cellIs" dxfId="1213" priority="1207" operator="lessThan">
      <formula>0</formula>
    </cfRule>
    <cfRule type="cellIs" dxfId="1212" priority="1208" operator="greaterThan">
      <formula>0</formula>
    </cfRule>
  </conditionalFormatting>
  <conditionalFormatting sqref="P5307">
    <cfRule type="cellIs" dxfId="1211" priority="1205" operator="lessThan">
      <formula>0</formula>
    </cfRule>
    <cfRule type="cellIs" dxfId="1210" priority="1206" operator="greaterThan">
      <formula>0</formula>
    </cfRule>
  </conditionalFormatting>
  <conditionalFormatting sqref="P5283">
    <cfRule type="cellIs" dxfId="1209" priority="1203" operator="lessThan">
      <formula>0</formula>
    </cfRule>
    <cfRule type="cellIs" dxfId="1208" priority="1204" operator="greaterThan">
      <formula>0</formula>
    </cfRule>
  </conditionalFormatting>
  <conditionalFormatting sqref="P5259">
    <cfRule type="cellIs" dxfId="1207" priority="1201" operator="lessThan">
      <formula>0</formula>
    </cfRule>
    <cfRule type="cellIs" dxfId="1206" priority="1202" operator="greaterThan">
      <formula>0</formula>
    </cfRule>
  </conditionalFormatting>
  <conditionalFormatting sqref="P5235">
    <cfRule type="cellIs" dxfId="1205" priority="1199" operator="lessThan">
      <formula>0</formula>
    </cfRule>
    <cfRule type="cellIs" dxfId="1204" priority="1200" operator="greaterThan">
      <formula>0</formula>
    </cfRule>
  </conditionalFormatting>
  <conditionalFormatting sqref="P5211">
    <cfRule type="cellIs" dxfId="1203" priority="1197" operator="lessThan">
      <formula>0</formula>
    </cfRule>
    <cfRule type="cellIs" dxfId="1202" priority="1198" operator="greaterThan">
      <formula>0</formula>
    </cfRule>
  </conditionalFormatting>
  <conditionalFormatting sqref="P5187">
    <cfRule type="cellIs" dxfId="1201" priority="1195" operator="lessThan">
      <formula>0</formula>
    </cfRule>
    <cfRule type="cellIs" dxfId="1200" priority="1196" operator="greaterThan">
      <formula>0</formula>
    </cfRule>
  </conditionalFormatting>
  <conditionalFormatting sqref="P5163">
    <cfRule type="cellIs" dxfId="1199" priority="1193" operator="lessThan">
      <formula>0</formula>
    </cfRule>
    <cfRule type="cellIs" dxfId="1198" priority="1194" operator="greaterThan">
      <formula>0</formula>
    </cfRule>
  </conditionalFormatting>
  <conditionalFormatting sqref="P5139">
    <cfRule type="cellIs" dxfId="1197" priority="1191" operator="lessThan">
      <formula>0</formula>
    </cfRule>
    <cfRule type="cellIs" dxfId="1196" priority="1192" operator="greaterThan">
      <formula>0</formula>
    </cfRule>
  </conditionalFormatting>
  <conditionalFormatting sqref="P5115">
    <cfRule type="cellIs" dxfId="1195" priority="1189" operator="lessThan">
      <formula>0</formula>
    </cfRule>
    <cfRule type="cellIs" dxfId="1194" priority="1190" operator="greaterThan">
      <formula>0</formula>
    </cfRule>
  </conditionalFormatting>
  <conditionalFormatting sqref="P5091">
    <cfRule type="cellIs" dxfId="1193" priority="1187" operator="lessThan">
      <formula>0</formula>
    </cfRule>
    <cfRule type="cellIs" dxfId="1192" priority="1188" operator="greaterThan">
      <formula>0</formula>
    </cfRule>
  </conditionalFormatting>
  <conditionalFormatting sqref="P5067">
    <cfRule type="cellIs" dxfId="1191" priority="1185" operator="lessThan">
      <formula>0</formula>
    </cfRule>
    <cfRule type="cellIs" dxfId="1190" priority="1186" operator="greaterThan">
      <formula>0</formula>
    </cfRule>
  </conditionalFormatting>
  <conditionalFormatting sqref="P5043">
    <cfRule type="cellIs" dxfId="1189" priority="1183" operator="lessThan">
      <formula>0</formula>
    </cfRule>
    <cfRule type="cellIs" dxfId="1188" priority="1184" operator="greaterThan">
      <formula>0</formula>
    </cfRule>
  </conditionalFormatting>
  <conditionalFormatting sqref="P5019">
    <cfRule type="cellIs" dxfId="1187" priority="1181" operator="lessThan">
      <formula>0</formula>
    </cfRule>
    <cfRule type="cellIs" dxfId="1186" priority="1182" operator="greaterThan">
      <formula>0</formula>
    </cfRule>
  </conditionalFormatting>
  <conditionalFormatting sqref="P4995">
    <cfRule type="cellIs" dxfId="1185" priority="1179" operator="lessThan">
      <formula>0</formula>
    </cfRule>
    <cfRule type="cellIs" dxfId="1184" priority="1180" operator="greaterThan">
      <formula>0</formula>
    </cfRule>
  </conditionalFormatting>
  <conditionalFormatting sqref="P4971">
    <cfRule type="cellIs" dxfId="1183" priority="1177" operator="lessThan">
      <formula>0</formula>
    </cfRule>
    <cfRule type="cellIs" dxfId="1182" priority="1178" operator="greaterThan">
      <formula>0</formula>
    </cfRule>
  </conditionalFormatting>
  <conditionalFormatting sqref="P4947">
    <cfRule type="cellIs" dxfId="1181" priority="1175" operator="lessThan">
      <formula>0</formula>
    </cfRule>
    <cfRule type="cellIs" dxfId="1180" priority="1176" operator="greaterThan">
      <formula>0</formula>
    </cfRule>
  </conditionalFormatting>
  <conditionalFormatting sqref="P4923">
    <cfRule type="cellIs" dxfId="1179" priority="1173" operator="lessThan">
      <formula>0</formula>
    </cfRule>
    <cfRule type="cellIs" dxfId="1178" priority="1174" operator="greaterThan">
      <formula>0</formula>
    </cfRule>
  </conditionalFormatting>
  <conditionalFormatting sqref="P4899">
    <cfRule type="cellIs" dxfId="1177" priority="1171" operator="lessThan">
      <formula>0</formula>
    </cfRule>
    <cfRule type="cellIs" dxfId="1176" priority="1172" operator="greaterThan">
      <formula>0</formula>
    </cfRule>
  </conditionalFormatting>
  <conditionalFormatting sqref="P4875">
    <cfRule type="cellIs" dxfId="1175" priority="1169" operator="lessThan">
      <formula>0</formula>
    </cfRule>
    <cfRule type="cellIs" dxfId="1174" priority="1170" operator="greaterThan">
      <formula>0</formula>
    </cfRule>
  </conditionalFormatting>
  <conditionalFormatting sqref="P4851">
    <cfRule type="cellIs" dxfId="1173" priority="1167" operator="lessThan">
      <formula>0</formula>
    </cfRule>
    <cfRule type="cellIs" dxfId="1172" priority="1168" operator="greaterThan">
      <formula>0</formula>
    </cfRule>
  </conditionalFormatting>
  <conditionalFormatting sqref="P4827">
    <cfRule type="cellIs" dxfId="1171" priority="1165" operator="lessThan">
      <formula>0</formula>
    </cfRule>
    <cfRule type="cellIs" dxfId="1170" priority="1166" operator="greaterThan">
      <formula>0</formula>
    </cfRule>
  </conditionalFormatting>
  <conditionalFormatting sqref="P4803">
    <cfRule type="cellIs" dxfId="1169" priority="1163" operator="lessThan">
      <formula>0</formula>
    </cfRule>
    <cfRule type="cellIs" dxfId="1168" priority="1164" operator="greaterThan">
      <formula>0</formula>
    </cfRule>
  </conditionalFormatting>
  <conditionalFormatting sqref="P4779">
    <cfRule type="cellIs" dxfId="1167" priority="1161" operator="lessThan">
      <formula>0</formula>
    </cfRule>
    <cfRule type="cellIs" dxfId="1166" priority="1162" operator="greaterThan">
      <formula>0</formula>
    </cfRule>
  </conditionalFormatting>
  <conditionalFormatting sqref="P4755">
    <cfRule type="cellIs" dxfId="1165" priority="1159" operator="lessThan">
      <formula>0</formula>
    </cfRule>
    <cfRule type="cellIs" dxfId="1164" priority="1160" operator="greaterThan">
      <formula>0</formula>
    </cfRule>
  </conditionalFormatting>
  <conditionalFormatting sqref="P4731">
    <cfRule type="cellIs" dxfId="1163" priority="1157" operator="lessThan">
      <formula>0</formula>
    </cfRule>
    <cfRule type="cellIs" dxfId="1162" priority="1158" operator="greaterThan">
      <formula>0</formula>
    </cfRule>
  </conditionalFormatting>
  <conditionalFormatting sqref="P4707">
    <cfRule type="cellIs" dxfId="1161" priority="1155" operator="lessThan">
      <formula>0</formula>
    </cfRule>
    <cfRule type="cellIs" dxfId="1160" priority="1156" operator="greaterThan">
      <formula>0</formula>
    </cfRule>
  </conditionalFormatting>
  <conditionalFormatting sqref="P4683">
    <cfRule type="cellIs" dxfId="1159" priority="1153" operator="lessThan">
      <formula>0</formula>
    </cfRule>
    <cfRule type="cellIs" dxfId="1158" priority="1154" operator="greaterThan">
      <formula>0</formula>
    </cfRule>
  </conditionalFormatting>
  <conditionalFormatting sqref="P4659">
    <cfRule type="cellIs" dxfId="1157" priority="1151" operator="lessThan">
      <formula>0</formula>
    </cfRule>
    <cfRule type="cellIs" dxfId="1156" priority="1152" operator="greaterThan">
      <formula>0</formula>
    </cfRule>
  </conditionalFormatting>
  <conditionalFormatting sqref="P4635">
    <cfRule type="cellIs" dxfId="1155" priority="1149" operator="lessThan">
      <formula>0</formula>
    </cfRule>
    <cfRule type="cellIs" dxfId="1154" priority="1150" operator="greaterThan">
      <formula>0</formula>
    </cfRule>
  </conditionalFormatting>
  <conditionalFormatting sqref="P4611">
    <cfRule type="cellIs" dxfId="1153" priority="1147" operator="lessThan">
      <formula>0</formula>
    </cfRule>
    <cfRule type="cellIs" dxfId="1152" priority="1148" operator="greaterThan">
      <formula>0</formula>
    </cfRule>
  </conditionalFormatting>
  <conditionalFormatting sqref="P4587">
    <cfRule type="cellIs" dxfId="1151" priority="1145" operator="lessThan">
      <formula>0</formula>
    </cfRule>
    <cfRule type="cellIs" dxfId="1150" priority="1146" operator="greaterThan">
      <formula>0</formula>
    </cfRule>
  </conditionalFormatting>
  <conditionalFormatting sqref="P4563">
    <cfRule type="cellIs" dxfId="1149" priority="1143" operator="lessThan">
      <formula>0</formula>
    </cfRule>
    <cfRule type="cellIs" dxfId="1148" priority="1144" operator="greaterThan">
      <formula>0</formula>
    </cfRule>
  </conditionalFormatting>
  <conditionalFormatting sqref="P4539">
    <cfRule type="cellIs" dxfId="1147" priority="1141" operator="lessThan">
      <formula>0</formula>
    </cfRule>
    <cfRule type="cellIs" dxfId="1146" priority="1142" operator="greaterThan">
      <formula>0</formula>
    </cfRule>
  </conditionalFormatting>
  <conditionalFormatting sqref="P4515">
    <cfRule type="cellIs" dxfId="1145" priority="1139" operator="lessThan">
      <formula>0</formula>
    </cfRule>
    <cfRule type="cellIs" dxfId="1144" priority="1140" operator="greaterThan">
      <formula>0</formula>
    </cfRule>
  </conditionalFormatting>
  <conditionalFormatting sqref="P4491">
    <cfRule type="cellIs" dxfId="1143" priority="1137" operator="lessThan">
      <formula>0</formula>
    </cfRule>
    <cfRule type="cellIs" dxfId="1142" priority="1138" operator="greaterThan">
      <formula>0</formula>
    </cfRule>
  </conditionalFormatting>
  <conditionalFormatting sqref="P4467">
    <cfRule type="cellIs" dxfId="1141" priority="1135" operator="lessThan">
      <formula>0</formula>
    </cfRule>
    <cfRule type="cellIs" dxfId="1140" priority="1136" operator="greaterThan">
      <formula>0</formula>
    </cfRule>
  </conditionalFormatting>
  <conditionalFormatting sqref="P4443">
    <cfRule type="cellIs" dxfId="1139" priority="1133" operator="lessThan">
      <formula>0</formula>
    </cfRule>
    <cfRule type="cellIs" dxfId="1138" priority="1134" operator="greaterThan">
      <formula>0</formula>
    </cfRule>
  </conditionalFormatting>
  <conditionalFormatting sqref="P4419">
    <cfRule type="cellIs" dxfId="1137" priority="1131" operator="lessThan">
      <formula>0</formula>
    </cfRule>
    <cfRule type="cellIs" dxfId="1136" priority="1132" operator="greaterThan">
      <formula>0</formula>
    </cfRule>
  </conditionalFormatting>
  <conditionalFormatting sqref="P4395">
    <cfRule type="cellIs" dxfId="1135" priority="1129" operator="lessThan">
      <formula>0</formula>
    </cfRule>
    <cfRule type="cellIs" dxfId="1134" priority="1130" operator="greaterThan">
      <formula>0</formula>
    </cfRule>
  </conditionalFormatting>
  <conditionalFormatting sqref="P4371">
    <cfRule type="cellIs" dxfId="1133" priority="1127" operator="lessThan">
      <formula>0</formula>
    </cfRule>
    <cfRule type="cellIs" dxfId="1132" priority="1128" operator="greaterThan">
      <formula>0</formula>
    </cfRule>
  </conditionalFormatting>
  <conditionalFormatting sqref="P4347">
    <cfRule type="cellIs" dxfId="1131" priority="1125" operator="lessThan">
      <formula>0</formula>
    </cfRule>
    <cfRule type="cellIs" dxfId="1130" priority="1126" operator="greaterThan">
      <formula>0</formula>
    </cfRule>
  </conditionalFormatting>
  <conditionalFormatting sqref="P4323">
    <cfRule type="cellIs" dxfId="1129" priority="1123" operator="lessThan">
      <formula>0</formula>
    </cfRule>
    <cfRule type="cellIs" dxfId="1128" priority="1124" operator="greaterThan">
      <formula>0</formula>
    </cfRule>
  </conditionalFormatting>
  <conditionalFormatting sqref="P4299">
    <cfRule type="cellIs" dxfId="1127" priority="1121" operator="lessThan">
      <formula>0</formula>
    </cfRule>
    <cfRule type="cellIs" dxfId="1126" priority="1122" operator="greaterThan">
      <formula>0</formula>
    </cfRule>
  </conditionalFormatting>
  <conditionalFormatting sqref="P4275">
    <cfRule type="cellIs" dxfId="1125" priority="1119" operator="lessThan">
      <formula>0</formula>
    </cfRule>
    <cfRule type="cellIs" dxfId="1124" priority="1120" operator="greaterThan">
      <formula>0</formula>
    </cfRule>
  </conditionalFormatting>
  <conditionalFormatting sqref="P4251">
    <cfRule type="cellIs" dxfId="1123" priority="1117" operator="lessThan">
      <formula>0</formula>
    </cfRule>
    <cfRule type="cellIs" dxfId="1122" priority="1118" operator="greaterThan">
      <formula>0</formula>
    </cfRule>
  </conditionalFormatting>
  <conditionalFormatting sqref="P4224">
    <cfRule type="cellIs" dxfId="1121" priority="1115" operator="lessThan">
      <formula>0</formula>
    </cfRule>
    <cfRule type="cellIs" dxfId="1120" priority="1116" operator="greaterThan">
      <formula>0</formula>
    </cfRule>
  </conditionalFormatting>
  <conditionalFormatting sqref="P4227">
    <cfRule type="cellIs" dxfId="1119" priority="1113" operator="lessThan">
      <formula>0</formula>
    </cfRule>
    <cfRule type="cellIs" dxfId="1118" priority="1114" operator="greaterThan">
      <formula>0</formula>
    </cfRule>
  </conditionalFormatting>
  <conditionalFormatting sqref="P4203">
    <cfRule type="cellIs" dxfId="1117" priority="1111" operator="lessThan">
      <formula>0</formula>
    </cfRule>
    <cfRule type="cellIs" dxfId="1116" priority="1112" operator="greaterThan">
      <formula>0</formula>
    </cfRule>
  </conditionalFormatting>
  <conditionalFormatting sqref="P4179">
    <cfRule type="cellIs" dxfId="1115" priority="1109" operator="lessThan">
      <formula>0</formula>
    </cfRule>
    <cfRule type="cellIs" dxfId="1114" priority="1110" operator="greaterThan">
      <formula>0</formula>
    </cfRule>
  </conditionalFormatting>
  <conditionalFormatting sqref="P4155">
    <cfRule type="cellIs" dxfId="1113" priority="1107" operator="lessThan">
      <formula>0</formula>
    </cfRule>
    <cfRule type="cellIs" dxfId="1112" priority="1108" operator="greaterThan">
      <formula>0</formula>
    </cfRule>
  </conditionalFormatting>
  <conditionalFormatting sqref="P4131">
    <cfRule type="cellIs" dxfId="1111" priority="1105" operator="lessThan">
      <formula>0</formula>
    </cfRule>
    <cfRule type="cellIs" dxfId="1110" priority="1106" operator="greaterThan">
      <formula>0</formula>
    </cfRule>
  </conditionalFormatting>
  <conditionalFormatting sqref="P4107">
    <cfRule type="cellIs" dxfId="1109" priority="1103" operator="lessThan">
      <formula>0</formula>
    </cfRule>
    <cfRule type="cellIs" dxfId="1108" priority="1104" operator="greaterThan">
      <formula>0</formula>
    </cfRule>
  </conditionalFormatting>
  <conditionalFormatting sqref="P4083">
    <cfRule type="cellIs" dxfId="1107" priority="1101" operator="lessThan">
      <formula>0</formula>
    </cfRule>
    <cfRule type="cellIs" dxfId="1106" priority="1102" operator="greaterThan">
      <formula>0</formula>
    </cfRule>
  </conditionalFormatting>
  <conditionalFormatting sqref="P4059">
    <cfRule type="cellIs" dxfId="1105" priority="1099" operator="lessThan">
      <formula>0</formula>
    </cfRule>
    <cfRule type="cellIs" dxfId="1104" priority="1100" operator="greaterThan">
      <formula>0</formula>
    </cfRule>
  </conditionalFormatting>
  <conditionalFormatting sqref="P4035">
    <cfRule type="cellIs" dxfId="1103" priority="1097" operator="lessThan">
      <formula>0</formula>
    </cfRule>
    <cfRule type="cellIs" dxfId="1102" priority="1098" operator="greaterThan">
      <formula>0</formula>
    </cfRule>
  </conditionalFormatting>
  <conditionalFormatting sqref="P4011">
    <cfRule type="cellIs" dxfId="1101" priority="1095" operator="lessThan">
      <formula>0</formula>
    </cfRule>
    <cfRule type="cellIs" dxfId="1100" priority="1096" operator="greaterThan">
      <formula>0</formula>
    </cfRule>
  </conditionalFormatting>
  <conditionalFormatting sqref="P3987">
    <cfRule type="cellIs" dxfId="1099" priority="1093" operator="lessThan">
      <formula>0</formula>
    </cfRule>
    <cfRule type="cellIs" dxfId="1098" priority="1094" operator="greaterThan">
      <formula>0</formula>
    </cfRule>
  </conditionalFormatting>
  <conditionalFormatting sqref="P3963">
    <cfRule type="cellIs" dxfId="1097" priority="1091" operator="lessThan">
      <formula>0</formula>
    </cfRule>
    <cfRule type="cellIs" dxfId="1096" priority="1092" operator="greaterThan">
      <formula>0</formula>
    </cfRule>
  </conditionalFormatting>
  <conditionalFormatting sqref="P3939">
    <cfRule type="cellIs" dxfId="1095" priority="1089" operator="lessThan">
      <formula>0</formula>
    </cfRule>
    <cfRule type="cellIs" dxfId="1094" priority="1090" operator="greaterThan">
      <formula>0</formula>
    </cfRule>
  </conditionalFormatting>
  <conditionalFormatting sqref="P3915">
    <cfRule type="cellIs" dxfId="1093" priority="1087" operator="lessThan">
      <formula>0</formula>
    </cfRule>
    <cfRule type="cellIs" dxfId="1092" priority="1088" operator="greaterThan">
      <formula>0</formula>
    </cfRule>
  </conditionalFormatting>
  <conditionalFormatting sqref="P3891">
    <cfRule type="cellIs" dxfId="1091" priority="1085" operator="lessThan">
      <formula>0</formula>
    </cfRule>
    <cfRule type="cellIs" dxfId="1090" priority="1086" operator="greaterThan">
      <formula>0</formula>
    </cfRule>
  </conditionalFormatting>
  <conditionalFormatting sqref="P3867">
    <cfRule type="cellIs" dxfId="1089" priority="1083" operator="lessThan">
      <formula>0</formula>
    </cfRule>
    <cfRule type="cellIs" dxfId="1088" priority="1084" operator="greaterThan">
      <formula>0</formula>
    </cfRule>
  </conditionalFormatting>
  <conditionalFormatting sqref="P3843">
    <cfRule type="cellIs" dxfId="1087" priority="1081" operator="lessThan">
      <formula>0</formula>
    </cfRule>
    <cfRule type="cellIs" dxfId="1086" priority="1082" operator="greaterThan">
      <formula>0</formula>
    </cfRule>
  </conditionalFormatting>
  <conditionalFormatting sqref="P3819">
    <cfRule type="cellIs" dxfId="1085" priority="1079" operator="lessThan">
      <formula>0</formula>
    </cfRule>
    <cfRule type="cellIs" dxfId="1084" priority="1080" operator="greaterThan">
      <formula>0</formula>
    </cfRule>
  </conditionalFormatting>
  <conditionalFormatting sqref="P3795">
    <cfRule type="cellIs" dxfId="1083" priority="1077" operator="lessThan">
      <formula>0</formula>
    </cfRule>
    <cfRule type="cellIs" dxfId="1082" priority="1078" operator="greaterThan">
      <formula>0</formula>
    </cfRule>
  </conditionalFormatting>
  <conditionalFormatting sqref="P3771">
    <cfRule type="cellIs" dxfId="1081" priority="1075" operator="lessThan">
      <formula>0</formula>
    </cfRule>
    <cfRule type="cellIs" dxfId="1080" priority="1076" operator="greaterThan">
      <formula>0</formula>
    </cfRule>
  </conditionalFormatting>
  <conditionalFormatting sqref="P3747">
    <cfRule type="cellIs" dxfId="1079" priority="1073" operator="lessThan">
      <formula>0</formula>
    </cfRule>
    <cfRule type="cellIs" dxfId="1078" priority="1074" operator="greaterThan">
      <formula>0</formula>
    </cfRule>
  </conditionalFormatting>
  <conditionalFormatting sqref="P3723">
    <cfRule type="cellIs" dxfId="1077" priority="1071" operator="lessThan">
      <formula>0</formula>
    </cfRule>
    <cfRule type="cellIs" dxfId="1076" priority="1072" operator="greaterThan">
      <formula>0</formula>
    </cfRule>
  </conditionalFormatting>
  <conditionalFormatting sqref="P3699">
    <cfRule type="cellIs" dxfId="1075" priority="1069" operator="lessThan">
      <formula>0</formula>
    </cfRule>
    <cfRule type="cellIs" dxfId="1074" priority="1070" operator="greaterThan">
      <formula>0</formula>
    </cfRule>
  </conditionalFormatting>
  <conditionalFormatting sqref="P3675">
    <cfRule type="cellIs" dxfId="1073" priority="1067" operator="lessThan">
      <formula>0</formula>
    </cfRule>
    <cfRule type="cellIs" dxfId="1072" priority="1068" operator="greaterThan">
      <formula>0</formula>
    </cfRule>
  </conditionalFormatting>
  <conditionalFormatting sqref="P3651">
    <cfRule type="cellIs" dxfId="1071" priority="1065" operator="lessThan">
      <formula>0</formula>
    </cfRule>
    <cfRule type="cellIs" dxfId="1070" priority="1066" operator="greaterThan">
      <formula>0</formula>
    </cfRule>
  </conditionalFormatting>
  <conditionalFormatting sqref="P3627">
    <cfRule type="cellIs" dxfId="1069" priority="1063" operator="lessThan">
      <formula>0</formula>
    </cfRule>
    <cfRule type="cellIs" dxfId="1068" priority="1064" operator="greaterThan">
      <formula>0</formula>
    </cfRule>
  </conditionalFormatting>
  <conditionalFormatting sqref="P3603">
    <cfRule type="cellIs" dxfId="1067" priority="1061" operator="lessThan">
      <formula>0</formula>
    </cfRule>
    <cfRule type="cellIs" dxfId="1066" priority="1062" operator="greaterThan">
      <formula>0</formula>
    </cfRule>
  </conditionalFormatting>
  <conditionalFormatting sqref="P3579">
    <cfRule type="cellIs" dxfId="1065" priority="1059" operator="lessThan">
      <formula>0</formula>
    </cfRule>
    <cfRule type="cellIs" dxfId="1064" priority="1060" operator="greaterThan">
      <formula>0</formula>
    </cfRule>
  </conditionalFormatting>
  <conditionalFormatting sqref="P3555">
    <cfRule type="cellIs" dxfId="1063" priority="1057" operator="lessThan">
      <formula>0</formula>
    </cfRule>
    <cfRule type="cellIs" dxfId="1062" priority="1058" operator="greaterThan">
      <formula>0</formula>
    </cfRule>
  </conditionalFormatting>
  <conditionalFormatting sqref="P3531">
    <cfRule type="cellIs" dxfId="1061" priority="1055" operator="lessThan">
      <formula>0</formula>
    </cfRule>
    <cfRule type="cellIs" dxfId="1060" priority="1056" operator="greaterThan">
      <formula>0</formula>
    </cfRule>
  </conditionalFormatting>
  <conditionalFormatting sqref="P3507">
    <cfRule type="cellIs" dxfId="1059" priority="1053" operator="lessThan">
      <formula>0</formula>
    </cfRule>
    <cfRule type="cellIs" dxfId="1058" priority="1054" operator="greaterThan">
      <formula>0</formula>
    </cfRule>
  </conditionalFormatting>
  <conditionalFormatting sqref="P3483">
    <cfRule type="cellIs" dxfId="1057" priority="1051" operator="lessThan">
      <formula>0</formula>
    </cfRule>
    <cfRule type="cellIs" dxfId="1056" priority="1052" operator="greaterThan">
      <formula>0</formula>
    </cfRule>
  </conditionalFormatting>
  <conditionalFormatting sqref="P3459">
    <cfRule type="cellIs" dxfId="1055" priority="1049" operator="lessThan">
      <formula>0</formula>
    </cfRule>
    <cfRule type="cellIs" dxfId="1054" priority="1050" operator="greaterThan">
      <formula>0</formula>
    </cfRule>
  </conditionalFormatting>
  <conditionalFormatting sqref="P3435">
    <cfRule type="cellIs" dxfId="1053" priority="1047" operator="lessThan">
      <formula>0</formula>
    </cfRule>
    <cfRule type="cellIs" dxfId="1052" priority="1048" operator="greaterThan">
      <formula>0</formula>
    </cfRule>
  </conditionalFormatting>
  <conditionalFormatting sqref="P3411">
    <cfRule type="cellIs" dxfId="1051" priority="1045" operator="lessThan">
      <formula>0</formula>
    </cfRule>
    <cfRule type="cellIs" dxfId="1050" priority="1046" operator="greaterThan">
      <formula>0</formula>
    </cfRule>
  </conditionalFormatting>
  <conditionalFormatting sqref="P3387">
    <cfRule type="cellIs" dxfId="1049" priority="1043" operator="lessThan">
      <formula>0</formula>
    </cfRule>
    <cfRule type="cellIs" dxfId="1048" priority="1044" operator="greaterThan">
      <formula>0</formula>
    </cfRule>
  </conditionalFormatting>
  <conditionalFormatting sqref="P3363">
    <cfRule type="cellIs" dxfId="1047" priority="1041" operator="lessThan">
      <formula>0</formula>
    </cfRule>
    <cfRule type="cellIs" dxfId="1046" priority="1042" operator="greaterThan">
      <formula>0</formula>
    </cfRule>
  </conditionalFormatting>
  <conditionalFormatting sqref="P3339">
    <cfRule type="cellIs" dxfId="1045" priority="1039" operator="lessThan">
      <formula>0</formula>
    </cfRule>
    <cfRule type="cellIs" dxfId="1044" priority="1040" operator="greaterThan">
      <formula>0</formula>
    </cfRule>
  </conditionalFormatting>
  <conditionalFormatting sqref="P3315">
    <cfRule type="cellIs" dxfId="1043" priority="1037" operator="lessThan">
      <formula>0</formula>
    </cfRule>
    <cfRule type="cellIs" dxfId="1042" priority="1038" operator="greaterThan">
      <formula>0</formula>
    </cfRule>
  </conditionalFormatting>
  <conditionalFormatting sqref="P3291">
    <cfRule type="cellIs" dxfId="1041" priority="1035" operator="lessThan">
      <formula>0</formula>
    </cfRule>
    <cfRule type="cellIs" dxfId="1040" priority="1036" operator="greaterThan">
      <formula>0</formula>
    </cfRule>
  </conditionalFormatting>
  <conditionalFormatting sqref="P3267">
    <cfRule type="cellIs" dxfId="1039" priority="1033" operator="lessThan">
      <formula>0</formula>
    </cfRule>
    <cfRule type="cellIs" dxfId="1038" priority="1034" operator="greaterThan">
      <formula>0</formula>
    </cfRule>
  </conditionalFormatting>
  <conditionalFormatting sqref="P3243">
    <cfRule type="cellIs" dxfId="1037" priority="1031" operator="lessThan">
      <formula>0</formula>
    </cfRule>
    <cfRule type="cellIs" dxfId="1036" priority="1032" operator="greaterThan">
      <formula>0</formula>
    </cfRule>
  </conditionalFormatting>
  <conditionalFormatting sqref="P3219">
    <cfRule type="cellIs" dxfId="1035" priority="1029" operator="lessThan">
      <formula>0</formula>
    </cfRule>
    <cfRule type="cellIs" dxfId="1034" priority="1030" operator="greaterThan">
      <formula>0</formula>
    </cfRule>
  </conditionalFormatting>
  <conditionalFormatting sqref="P3195">
    <cfRule type="cellIs" dxfId="1033" priority="1027" operator="lessThan">
      <formula>0</formula>
    </cfRule>
    <cfRule type="cellIs" dxfId="1032" priority="1028" operator="greaterThan">
      <formula>0</formula>
    </cfRule>
  </conditionalFormatting>
  <conditionalFormatting sqref="P3171">
    <cfRule type="cellIs" dxfId="1029" priority="1025" operator="lessThan">
      <formula>0</formula>
    </cfRule>
    <cfRule type="cellIs" dxfId="1028" priority="1026" operator="greaterThan">
      <formula>0</formula>
    </cfRule>
  </conditionalFormatting>
  <conditionalFormatting sqref="P3147">
    <cfRule type="cellIs" dxfId="1027" priority="1023" operator="lessThan">
      <formula>0</formula>
    </cfRule>
    <cfRule type="cellIs" dxfId="1026" priority="1024" operator="greaterThan">
      <formula>0</formula>
    </cfRule>
  </conditionalFormatting>
  <conditionalFormatting sqref="P3123">
    <cfRule type="cellIs" dxfId="1025" priority="1021" operator="lessThan">
      <formula>0</formula>
    </cfRule>
    <cfRule type="cellIs" dxfId="1024" priority="1022" operator="greaterThan">
      <formula>0</formula>
    </cfRule>
  </conditionalFormatting>
  <conditionalFormatting sqref="P3099">
    <cfRule type="cellIs" dxfId="1023" priority="1019" operator="lessThan">
      <formula>0</formula>
    </cfRule>
    <cfRule type="cellIs" dxfId="1022" priority="1020" operator="greaterThan">
      <formula>0</formula>
    </cfRule>
  </conditionalFormatting>
  <conditionalFormatting sqref="P3075">
    <cfRule type="cellIs" dxfId="1021" priority="1017" operator="lessThan">
      <formula>0</formula>
    </cfRule>
    <cfRule type="cellIs" dxfId="1020" priority="1018" operator="greaterThan">
      <formula>0</formula>
    </cfRule>
  </conditionalFormatting>
  <conditionalFormatting sqref="P3051">
    <cfRule type="cellIs" dxfId="1019" priority="1015" operator="lessThan">
      <formula>0</formula>
    </cfRule>
    <cfRule type="cellIs" dxfId="1018" priority="1016" operator="greaterThan">
      <formula>0</formula>
    </cfRule>
  </conditionalFormatting>
  <conditionalFormatting sqref="P3027">
    <cfRule type="cellIs" dxfId="1017" priority="1013" operator="lessThan">
      <formula>0</formula>
    </cfRule>
    <cfRule type="cellIs" dxfId="1016" priority="1014" operator="greaterThan">
      <formula>0</formula>
    </cfRule>
  </conditionalFormatting>
  <conditionalFormatting sqref="P3003">
    <cfRule type="cellIs" dxfId="1015" priority="1011" operator="lessThan">
      <formula>0</formula>
    </cfRule>
    <cfRule type="cellIs" dxfId="1014" priority="1012" operator="greaterThan">
      <formula>0</formula>
    </cfRule>
  </conditionalFormatting>
  <conditionalFormatting sqref="P2979">
    <cfRule type="cellIs" dxfId="1013" priority="1009" operator="lessThan">
      <formula>0</formula>
    </cfRule>
    <cfRule type="cellIs" dxfId="1012" priority="1010" operator="greaterThan">
      <formula>0</formula>
    </cfRule>
  </conditionalFormatting>
  <conditionalFormatting sqref="P2955">
    <cfRule type="cellIs" dxfId="1011" priority="1007" operator="lessThan">
      <formula>0</formula>
    </cfRule>
    <cfRule type="cellIs" dxfId="1010" priority="1008" operator="greaterThan">
      <formula>0</formula>
    </cfRule>
  </conditionalFormatting>
  <conditionalFormatting sqref="P2931">
    <cfRule type="cellIs" dxfId="1009" priority="1005" operator="lessThan">
      <formula>0</formula>
    </cfRule>
    <cfRule type="cellIs" dxfId="1008" priority="1006" operator="greaterThan">
      <formula>0</formula>
    </cfRule>
  </conditionalFormatting>
  <conditionalFormatting sqref="P2907">
    <cfRule type="cellIs" dxfId="1007" priority="1003" operator="lessThan">
      <formula>0</formula>
    </cfRule>
    <cfRule type="cellIs" dxfId="1006" priority="1004" operator="greaterThan">
      <formula>0</formula>
    </cfRule>
  </conditionalFormatting>
  <conditionalFormatting sqref="P2883">
    <cfRule type="cellIs" dxfId="1005" priority="1001" operator="lessThan">
      <formula>0</formula>
    </cfRule>
    <cfRule type="cellIs" dxfId="1004" priority="1002" operator="greaterThan">
      <formula>0</formula>
    </cfRule>
  </conditionalFormatting>
  <conditionalFormatting sqref="P2859">
    <cfRule type="cellIs" dxfId="1003" priority="999" operator="lessThan">
      <formula>0</formula>
    </cfRule>
    <cfRule type="cellIs" dxfId="1002" priority="1000" operator="greaterThan">
      <formula>0</formula>
    </cfRule>
  </conditionalFormatting>
  <conditionalFormatting sqref="P2835">
    <cfRule type="cellIs" dxfId="1001" priority="997" operator="lessThan">
      <formula>0</formula>
    </cfRule>
    <cfRule type="cellIs" dxfId="1000" priority="998" operator="greaterThan">
      <formula>0</formula>
    </cfRule>
  </conditionalFormatting>
  <conditionalFormatting sqref="P2811">
    <cfRule type="cellIs" dxfId="999" priority="995" operator="lessThan">
      <formula>0</formula>
    </cfRule>
    <cfRule type="cellIs" dxfId="998" priority="996" operator="greaterThan">
      <formula>0</formula>
    </cfRule>
  </conditionalFormatting>
  <conditionalFormatting sqref="P2787">
    <cfRule type="cellIs" dxfId="997" priority="993" operator="lessThan">
      <formula>0</formula>
    </cfRule>
    <cfRule type="cellIs" dxfId="996" priority="994" operator="greaterThan">
      <formula>0</formula>
    </cfRule>
  </conditionalFormatting>
  <conditionalFormatting sqref="P2763">
    <cfRule type="cellIs" dxfId="995" priority="991" operator="lessThan">
      <formula>0</formula>
    </cfRule>
    <cfRule type="cellIs" dxfId="994" priority="992" operator="greaterThan">
      <formula>0</formula>
    </cfRule>
  </conditionalFormatting>
  <conditionalFormatting sqref="P2739">
    <cfRule type="cellIs" dxfId="993" priority="989" operator="lessThan">
      <formula>0</formula>
    </cfRule>
    <cfRule type="cellIs" dxfId="992" priority="990" operator="greaterThan">
      <formula>0</formula>
    </cfRule>
  </conditionalFormatting>
  <conditionalFormatting sqref="P2715">
    <cfRule type="cellIs" dxfId="991" priority="987" operator="lessThan">
      <formula>0</formula>
    </cfRule>
    <cfRule type="cellIs" dxfId="990" priority="988" operator="greaterThan">
      <formula>0</formula>
    </cfRule>
  </conditionalFormatting>
  <conditionalFormatting sqref="P2691">
    <cfRule type="cellIs" dxfId="989" priority="985" operator="lessThan">
      <formula>0</formula>
    </cfRule>
    <cfRule type="cellIs" dxfId="988" priority="986" operator="greaterThan">
      <formula>0</formula>
    </cfRule>
  </conditionalFormatting>
  <conditionalFormatting sqref="P2667">
    <cfRule type="cellIs" dxfId="987" priority="983" operator="lessThan">
      <formula>0</formula>
    </cfRule>
    <cfRule type="cellIs" dxfId="986" priority="984" operator="greaterThan">
      <formula>0</formula>
    </cfRule>
  </conditionalFormatting>
  <conditionalFormatting sqref="P2643">
    <cfRule type="cellIs" dxfId="985" priority="981" operator="lessThan">
      <formula>0</formula>
    </cfRule>
    <cfRule type="cellIs" dxfId="984" priority="982" operator="greaterThan">
      <formula>0</formula>
    </cfRule>
  </conditionalFormatting>
  <conditionalFormatting sqref="P2619">
    <cfRule type="cellIs" dxfId="983" priority="979" operator="lessThan">
      <formula>0</formula>
    </cfRule>
    <cfRule type="cellIs" dxfId="982" priority="980" operator="greaterThan">
      <formula>0</formula>
    </cfRule>
  </conditionalFormatting>
  <conditionalFormatting sqref="P2595">
    <cfRule type="cellIs" dxfId="981" priority="977" operator="lessThan">
      <formula>0</formula>
    </cfRule>
    <cfRule type="cellIs" dxfId="980" priority="978" operator="greaterThan">
      <formula>0</formula>
    </cfRule>
  </conditionalFormatting>
  <conditionalFormatting sqref="P2571">
    <cfRule type="cellIs" dxfId="979" priority="975" operator="lessThan">
      <formula>0</formula>
    </cfRule>
    <cfRule type="cellIs" dxfId="978" priority="976" operator="greaterThan">
      <formula>0</formula>
    </cfRule>
  </conditionalFormatting>
  <conditionalFormatting sqref="P2547">
    <cfRule type="cellIs" dxfId="977" priority="973" operator="lessThan">
      <formula>0</formula>
    </cfRule>
    <cfRule type="cellIs" dxfId="976" priority="974" operator="greaterThan">
      <formula>0</formula>
    </cfRule>
  </conditionalFormatting>
  <conditionalFormatting sqref="P2523">
    <cfRule type="cellIs" dxfId="975" priority="971" operator="lessThan">
      <formula>0</formula>
    </cfRule>
    <cfRule type="cellIs" dxfId="974" priority="972" operator="greaterThan">
      <formula>0</formula>
    </cfRule>
  </conditionalFormatting>
  <conditionalFormatting sqref="P2499">
    <cfRule type="cellIs" dxfId="973" priority="969" operator="lessThan">
      <formula>0</formula>
    </cfRule>
    <cfRule type="cellIs" dxfId="972" priority="970" operator="greaterThan">
      <formula>0</formula>
    </cfRule>
  </conditionalFormatting>
  <conditionalFormatting sqref="P2475">
    <cfRule type="cellIs" dxfId="971" priority="967" operator="lessThan">
      <formula>0</formula>
    </cfRule>
    <cfRule type="cellIs" dxfId="970" priority="968" operator="greaterThan">
      <formula>0</formula>
    </cfRule>
  </conditionalFormatting>
  <conditionalFormatting sqref="P2451">
    <cfRule type="cellIs" dxfId="969" priority="965" operator="lessThan">
      <formula>0</formula>
    </cfRule>
    <cfRule type="cellIs" dxfId="968" priority="966" operator="greaterThan">
      <formula>0</formula>
    </cfRule>
  </conditionalFormatting>
  <conditionalFormatting sqref="P2427">
    <cfRule type="cellIs" dxfId="967" priority="963" operator="lessThan">
      <formula>0</formula>
    </cfRule>
    <cfRule type="cellIs" dxfId="966" priority="964" operator="greaterThan">
      <formula>0</formula>
    </cfRule>
  </conditionalFormatting>
  <conditionalFormatting sqref="P2403">
    <cfRule type="cellIs" dxfId="965" priority="961" operator="lessThan">
      <formula>0</formula>
    </cfRule>
    <cfRule type="cellIs" dxfId="964" priority="962" operator="greaterThan">
      <formula>0</formula>
    </cfRule>
  </conditionalFormatting>
  <conditionalFormatting sqref="P2379">
    <cfRule type="cellIs" dxfId="963" priority="959" operator="lessThan">
      <formula>0</formula>
    </cfRule>
    <cfRule type="cellIs" dxfId="962" priority="960" operator="greaterThan">
      <formula>0</formula>
    </cfRule>
  </conditionalFormatting>
  <conditionalFormatting sqref="P2355">
    <cfRule type="cellIs" dxfId="961" priority="957" operator="lessThan">
      <formula>0</formula>
    </cfRule>
    <cfRule type="cellIs" dxfId="960" priority="958" operator="greaterThan">
      <formula>0</formula>
    </cfRule>
  </conditionalFormatting>
  <conditionalFormatting sqref="P2331">
    <cfRule type="cellIs" dxfId="959" priority="955" operator="lessThan">
      <formula>0</formula>
    </cfRule>
    <cfRule type="cellIs" dxfId="958" priority="956" operator="greaterThan">
      <formula>0</formula>
    </cfRule>
  </conditionalFormatting>
  <conditionalFormatting sqref="P2307">
    <cfRule type="cellIs" dxfId="957" priority="953" operator="lessThan">
      <formula>0</formula>
    </cfRule>
    <cfRule type="cellIs" dxfId="956" priority="954" operator="greaterThan">
      <formula>0</formula>
    </cfRule>
  </conditionalFormatting>
  <conditionalFormatting sqref="P2283">
    <cfRule type="cellIs" dxfId="955" priority="951" operator="lessThan">
      <formula>0</formula>
    </cfRule>
    <cfRule type="cellIs" dxfId="954" priority="952" operator="greaterThan">
      <formula>0</formula>
    </cfRule>
  </conditionalFormatting>
  <conditionalFormatting sqref="P2259">
    <cfRule type="cellIs" dxfId="953" priority="949" operator="lessThan">
      <formula>0</formula>
    </cfRule>
    <cfRule type="cellIs" dxfId="952" priority="950" operator="greaterThan">
      <formula>0</formula>
    </cfRule>
  </conditionalFormatting>
  <conditionalFormatting sqref="P2235">
    <cfRule type="cellIs" dxfId="951" priority="947" operator="lessThan">
      <formula>0</formula>
    </cfRule>
    <cfRule type="cellIs" dxfId="950" priority="948" operator="greaterThan">
      <formula>0</formula>
    </cfRule>
  </conditionalFormatting>
  <conditionalFormatting sqref="P2211">
    <cfRule type="cellIs" dxfId="949" priority="945" operator="lessThan">
      <formula>0</formula>
    </cfRule>
    <cfRule type="cellIs" dxfId="948" priority="946" operator="greaterThan">
      <formula>0</formula>
    </cfRule>
  </conditionalFormatting>
  <conditionalFormatting sqref="P2187">
    <cfRule type="cellIs" dxfId="947" priority="943" operator="lessThan">
      <formula>0</formula>
    </cfRule>
    <cfRule type="cellIs" dxfId="946" priority="944" operator="greaterThan">
      <formula>0</formula>
    </cfRule>
  </conditionalFormatting>
  <conditionalFormatting sqref="P2163">
    <cfRule type="cellIs" dxfId="945" priority="941" operator="lessThan">
      <formula>0</formula>
    </cfRule>
    <cfRule type="cellIs" dxfId="944" priority="942" operator="greaterThan">
      <formula>0</formula>
    </cfRule>
  </conditionalFormatting>
  <conditionalFormatting sqref="P2139">
    <cfRule type="cellIs" dxfId="943" priority="939" operator="lessThan">
      <formula>0</formula>
    </cfRule>
    <cfRule type="cellIs" dxfId="942" priority="940" operator="greaterThan">
      <formula>0</formula>
    </cfRule>
  </conditionalFormatting>
  <conditionalFormatting sqref="P2115">
    <cfRule type="cellIs" dxfId="941" priority="937" operator="lessThan">
      <formula>0</formula>
    </cfRule>
    <cfRule type="cellIs" dxfId="940" priority="938" operator="greaterThan">
      <formula>0</formula>
    </cfRule>
  </conditionalFormatting>
  <conditionalFormatting sqref="P2091">
    <cfRule type="cellIs" dxfId="939" priority="935" operator="lessThan">
      <formula>0</formula>
    </cfRule>
    <cfRule type="cellIs" dxfId="938" priority="936" operator="greaterThan">
      <formula>0</formula>
    </cfRule>
  </conditionalFormatting>
  <conditionalFormatting sqref="P2067">
    <cfRule type="cellIs" dxfId="937" priority="933" operator="lessThan">
      <formula>0</formula>
    </cfRule>
    <cfRule type="cellIs" dxfId="936" priority="934" operator="greaterThan">
      <formula>0</formula>
    </cfRule>
  </conditionalFormatting>
  <conditionalFormatting sqref="P2043">
    <cfRule type="cellIs" dxfId="935" priority="931" operator="lessThan">
      <formula>0</formula>
    </cfRule>
    <cfRule type="cellIs" dxfId="934" priority="932" operator="greaterThan">
      <formula>0</formula>
    </cfRule>
  </conditionalFormatting>
  <conditionalFormatting sqref="P2019">
    <cfRule type="cellIs" dxfId="933" priority="929" operator="lessThan">
      <formula>0</formula>
    </cfRule>
    <cfRule type="cellIs" dxfId="932" priority="930" operator="greaterThan">
      <formula>0</formula>
    </cfRule>
  </conditionalFormatting>
  <conditionalFormatting sqref="P1995">
    <cfRule type="cellIs" dxfId="931" priority="927" operator="lessThan">
      <formula>0</formula>
    </cfRule>
    <cfRule type="cellIs" dxfId="930" priority="928" operator="greaterThan">
      <formula>0</formula>
    </cfRule>
  </conditionalFormatting>
  <conditionalFormatting sqref="P1971">
    <cfRule type="cellIs" dxfId="929" priority="925" operator="lessThan">
      <formula>0</formula>
    </cfRule>
    <cfRule type="cellIs" dxfId="928" priority="926" operator="greaterThan">
      <formula>0</formula>
    </cfRule>
  </conditionalFormatting>
  <conditionalFormatting sqref="P1947">
    <cfRule type="cellIs" dxfId="927" priority="923" operator="lessThan">
      <formula>0</formula>
    </cfRule>
    <cfRule type="cellIs" dxfId="926" priority="924" operator="greaterThan">
      <formula>0</formula>
    </cfRule>
  </conditionalFormatting>
  <conditionalFormatting sqref="P1923">
    <cfRule type="cellIs" dxfId="925" priority="921" operator="lessThan">
      <formula>0</formula>
    </cfRule>
    <cfRule type="cellIs" dxfId="924" priority="922" operator="greaterThan">
      <formula>0</formula>
    </cfRule>
  </conditionalFormatting>
  <conditionalFormatting sqref="P1899">
    <cfRule type="cellIs" dxfId="923" priority="919" operator="lessThan">
      <formula>0</formula>
    </cfRule>
    <cfRule type="cellIs" dxfId="922" priority="920" operator="greaterThan">
      <formula>0</formula>
    </cfRule>
  </conditionalFormatting>
  <conditionalFormatting sqref="P1875">
    <cfRule type="cellIs" dxfId="921" priority="917" operator="lessThan">
      <formula>0</formula>
    </cfRule>
    <cfRule type="cellIs" dxfId="920" priority="918" operator="greaterThan">
      <formula>0</formula>
    </cfRule>
  </conditionalFormatting>
  <conditionalFormatting sqref="P1851">
    <cfRule type="cellIs" dxfId="919" priority="915" operator="lessThan">
      <formula>0</formula>
    </cfRule>
    <cfRule type="cellIs" dxfId="918" priority="916" operator="greaterThan">
      <formula>0</formula>
    </cfRule>
  </conditionalFormatting>
  <conditionalFormatting sqref="P1827">
    <cfRule type="cellIs" dxfId="917" priority="913" operator="lessThan">
      <formula>0</formula>
    </cfRule>
    <cfRule type="cellIs" dxfId="916" priority="914" operator="greaterThan">
      <formula>0</formula>
    </cfRule>
  </conditionalFormatting>
  <conditionalFormatting sqref="P1803">
    <cfRule type="cellIs" dxfId="915" priority="911" operator="lessThan">
      <formula>0</formula>
    </cfRule>
    <cfRule type="cellIs" dxfId="914" priority="912" operator="greaterThan">
      <formula>0</formula>
    </cfRule>
  </conditionalFormatting>
  <conditionalFormatting sqref="P1779">
    <cfRule type="cellIs" dxfId="913" priority="909" operator="lessThan">
      <formula>0</formula>
    </cfRule>
    <cfRule type="cellIs" dxfId="912" priority="910" operator="greaterThan">
      <formula>0</formula>
    </cfRule>
  </conditionalFormatting>
  <conditionalFormatting sqref="P1755">
    <cfRule type="cellIs" dxfId="911" priority="907" operator="lessThan">
      <formula>0</formula>
    </cfRule>
    <cfRule type="cellIs" dxfId="910" priority="908" operator="greaterThan">
      <formula>0</formula>
    </cfRule>
  </conditionalFormatting>
  <conditionalFormatting sqref="P1731">
    <cfRule type="cellIs" dxfId="909" priority="905" operator="lessThan">
      <formula>0</formula>
    </cfRule>
    <cfRule type="cellIs" dxfId="908" priority="906" operator="greaterThan">
      <formula>0</formula>
    </cfRule>
  </conditionalFormatting>
  <conditionalFormatting sqref="P1707">
    <cfRule type="cellIs" dxfId="907" priority="903" operator="lessThan">
      <formula>0</formula>
    </cfRule>
    <cfRule type="cellIs" dxfId="906" priority="904" operator="greaterThan">
      <formula>0</formula>
    </cfRule>
  </conditionalFormatting>
  <conditionalFormatting sqref="P1683">
    <cfRule type="cellIs" dxfId="905" priority="901" operator="lessThan">
      <formula>0</formula>
    </cfRule>
    <cfRule type="cellIs" dxfId="904" priority="902" operator="greaterThan">
      <formula>0</formula>
    </cfRule>
  </conditionalFormatting>
  <conditionalFormatting sqref="P1659">
    <cfRule type="cellIs" dxfId="903" priority="899" operator="lessThan">
      <formula>0</formula>
    </cfRule>
    <cfRule type="cellIs" dxfId="902" priority="900" operator="greaterThan">
      <formula>0</formula>
    </cfRule>
  </conditionalFormatting>
  <conditionalFormatting sqref="P1635">
    <cfRule type="cellIs" dxfId="901" priority="897" operator="lessThan">
      <formula>0</formula>
    </cfRule>
    <cfRule type="cellIs" dxfId="900" priority="898" operator="greaterThan">
      <formula>0</formula>
    </cfRule>
  </conditionalFormatting>
  <conditionalFormatting sqref="P1611">
    <cfRule type="cellIs" dxfId="899" priority="895" operator="lessThan">
      <formula>0</formula>
    </cfRule>
    <cfRule type="cellIs" dxfId="898" priority="896" operator="greaterThan">
      <formula>0</formula>
    </cfRule>
  </conditionalFormatting>
  <conditionalFormatting sqref="P1587">
    <cfRule type="cellIs" dxfId="897" priority="893" operator="lessThan">
      <formula>0</formula>
    </cfRule>
    <cfRule type="cellIs" dxfId="896" priority="894" operator="greaterThan">
      <formula>0</formula>
    </cfRule>
  </conditionalFormatting>
  <conditionalFormatting sqref="P1563">
    <cfRule type="cellIs" dxfId="895" priority="891" operator="lessThan">
      <formula>0</formula>
    </cfRule>
    <cfRule type="cellIs" dxfId="894" priority="892" operator="greaterThan">
      <formula>0</formula>
    </cfRule>
  </conditionalFormatting>
  <conditionalFormatting sqref="P1539">
    <cfRule type="cellIs" dxfId="893" priority="889" operator="lessThan">
      <formula>0</formula>
    </cfRule>
    <cfRule type="cellIs" dxfId="892" priority="890" operator="greaterThan">
      <formula>0</formula>
    </cfRule>
  </conditionalFormatting>
  <conditionalFormatting sqref="P1515">
    <cfRule type="cellIs" dxfId="891" priority="887" operator="lessThan">
      <formula>0</formula>
    </cfRule>
    <cfRule type="cellIs" dxfId="890" priority="888" operator="greaterThan">
      <formula>0</formula>
    </cfRule>
  </conditionalFormatting>
  <conditionalFormatting sqref="P1491">
    <cfRule type="cellIs" dxfId="889" priority="885" operator="lessThan">
      <formula>0</formula>
    </cfRule>
    <cfRule type="cellIs" dxfId="888" priority="886" operator="greaterThan">
      <formula>0</formula>
    </cfRule>
  </conditionalFormatting>
  <conditionalFormatting sqref="P1467">
    <cfRule type="cellIs" dxfId="887" priority="883" operator="lessThan">
      <formula>0</formula>
    </cfRule>
    <cfRule type="cellIs" dxfId="886" priority="884" operator="greaterThan">
      <formula>0</formula>
    </cfRule>
  </conditionalFormatting>
  <conditionalFormatting sqref="P1443">
    <cfRule type="cellIs" dxfId="885" priority="881" operator="lessThan">
      <formula>0</formula>
    </cfRule>
    <cfRule type="cellIs" dxfId="884" priority="882" operator="greaterThan">
      <formula>0</formula>
    </cfRule>
  </conditionalFormatting>
  <conditionalFormatting sqref="P1419">
    <cfRule type="cellIs" dxfId="883" priority="879" operator="lessThan">
      <formula>0</formula>
    </cfRule>
    <cfRule type="cellIs" dxfId="882" priority="880" operator="greaterThan">
      <formula>0</formula>
    </cfRule>
  </conditionalFormatting>
  <conditionalFormatting sqref="P1395">
    <cfRule type="cellIs" dxfId="881" priority="877" operator="lessThan">
      <formula>0</formula>
    </cfRule>
    <cfRule type="cellIs" dxfId="880" priority="878" operator="greaterThan">
      <formula>0</formula>
    </cfRule>
  </conditionalFormatting>
  <conditionalFormatting sqref="P1371">
    <cfRule type="cellIs" dxfId="879" priority="875" operator="lessThan">
      <formula>0</formula>
    </cfRule>
    <cfRule type="cellIs" dxfId="878" priority="876" operator="greaterThan">
      <formula>0</formula>
    </cfRule>
  </conditionalFormatting>
  <conditionalFormatting sqref="P1347">
    <cfRule type="cellIs" dxfId="877" priority="873" operator="lessThan">
      <formula>0</formula>
    </cfRule>
    <cfRule type="cellIs" dxfId="876" priority="874" operator="greaterThan">
      <formula>0</formula>
    </cfRule>
  </conditionalFormatting>
  <conditionalFormatting sqref="P1323">
    <cfRule type="cellIs" dxfId="875" priority="871" operator="lessThan">
      <formula>0</formula>
    </cfRule>
    <cfRule type="cellIs" dxfId="874" priority="872" operator="greaterThan">
      <formula>0</formula>
    </cfRule>
  </conditionalFormatting>
  <conditionalFormatting sqref="P1299">
    <cfRule type="cellIs" dxfId="873" priority="869" operator="lessThan">
      <formula>0</formula>
    </cfRule>
    <cfRule type="cellIs" dxfId="872" priority="870" operator="greaterThan">
      <formula>0</formula>
    </cfRule>
  </conditionalFormatting>
  <conditionalFormatting sqref="P1275">
    <cfRule type="cellIs" dxfId="871" priority="867" operator="lessThan">
      <formula>0</formula>
    </cfRule>
    <cfRule type="cellIs" dxfId="870" priority="868" operator="greaterThan">
      <formula>0</formula>
    </cfRule>
  </conditionalFormatting>
  <conditionalFormatting sqref="P1251">
    <cfRule type="cellIs" dxfId="869" priority="865" operator="lessThan">
      <formula>0</formula>
    </cfRule>
    <cfRule type="cellIs" dxfId="868" priority="866" operator="greaterThan">
      <formula>0</formula>
    </cfRule>
  </conditionalFormatting>
  <conditionalFormatting sqref="P1227">
    <cfRule type="cellIs" dxfId="867" priority="863" operator="lessThan">
      <formula>0</formula>
    </cfRule>
    <cfRule type="cellIs" dxfId="866" priority="864" operator="greaterThan">
      <formula>0</formula>
    </cfRule>
  </conditionalFormatting>
  <conditionalFormatting sqref="P1203">
    <cfRule type="cellIs" dxfId="865" priority="861" operator="lessThan">
      <formula>0</formula>
    </cfRule>
    <cfRule type="cellIs" dxfId="864" priority="862" operator="greaterThan">
      <formula>0</formula>
    </cfRule>
  </conditionalFormatting>
  <conditionalFormatting sqref="P1179">
    <cfRule type="cellIs" dxfId="863" priority="859" operator="lessThan">
      <formula>0</formula>
    </cfRule>
    <cfRule type="cellIs" dxfId="862" priority="860" operator="greaterThan">
      <formula>0</formula>
    </cfRule>
  </conditionalFormatting>
  <conditionalFormatting sqref="P1155">
    <cfRule type="cellIs" dxfId="861" priority="857" operator="lessThan">
      <formula>0</formula>
    </cfRule>
    <cfRule type="cellIs" dxfId="860" priority="858" operator="greaterThan">
      <formula>0</formula>
    </cfRule>
  </conditionalFormatting>
  <conditionalFormatting sqref="P1131">
    <cfRule type="cellIs" dxfId="859" priority="855" operator="lessThan">
      <formula>0</formula>
    </cfRule>
    <cfRule type="cellIs" dxfId="858" priority="856" operator="greaterThan">
      <formula>0</formula>
    </cfRule>
  </conditionalFormatting>
  <conditionalFormatting sqref="P1107">
    <cfRule type="cellIs" dxfId="857" priority="853" operator="lessThan">
      <formula>0</formula>
    </cfRule>
    <cfRule type="cellIs" dxfId="856" priority="854" operator="greaterThan">
      <formula>0</formula>
    </cfRule>
  </conditionalFormatting>
  <conditionalFormatting sqref="P1083">
    <cfRule type="cellIs" dxfId="855" priority="851" operator="lessThan">
      <formula>0</formula>
    </cfRule>
    <cfRule type="cellIs" dxfId="854" priority="852" operator="greaterThan">
      <formula>0</formula>
    </cfRule>
  </conditionalFormatting>
  <conditionalFormatting sqref="P1059">
    <cfRule type="cellIs" dxfId="853" priority="849" operator="lessThan">
      <formula>0</formula>
    </cfRule>
    <cfRule type="cellIs" dxfId="852" priority="850" operator="greaterThan">
      <formula>0</formula>
    </cfRule>
  </conditionalFormatting>
  <conditionalFormatting sqref="P1035">
    <cfRule type="cellIs" dxfId="851" priority="847" operator="lessThan">
      <formula>0</formula>
    </cfRule>
    <cfRule type="cellIs" dxfId="850" priority="848" operator="greaterThan">
      <formula>0</formula>
    </cfRule>
  </conditionalFormatting>
  <conditionalFormatting sqref="P1011">
    <cfRule type="cellIs" dxfId="849" priority="845" operator="lessThan">
      <formula>0</formula>
    </cfRule>
    <cfRule type="cellIs" dxfId="848" priority="846" operator="greaterThan">
      <formula>0</formula>
    </cfRule>
  </conditionalFormatting>
  <conditionalFormatting sqref="P987">
    <cfRule type="cellIs" dxfId="847" priority="843" operator="lessThan">
      <formula>0</formula>
    </cfRule>
    <cfRule type="cellIs" dxfId="846" priority="844" operator="greaterThan">
      <formula>0</formula>
    </cfRule>
  </conditionalFormatting>
  <conditionalFormatting sqref="P963">
    <cfRule type="cellIs" dxfId="845" priority="841" operator="lessThan">
      <formula>0</formula>
    </cfRule>
    <cfRule type="cellIs" dxfId="844" priority="842" operator="greaterThan">
      <formula>0</formula>
    </cfRule>
  </conditionalFormatting>
  <conditionalFormatting sqref="P939">
    <cfRule type="cellIs" dxfId="843" priority="839" operator="lessThan">
      <formula>0</formula>
    </cfRule>
    <cfRule type="cellIs" dxfId="842" priority="840" operator="greaterThan">
      <formula>0</formula>
    </cfRule>
  </conditionalFormatting>
  <conditionalFormatting sqref="P915">
    <cfRule type="cellIs" dxfId="841" priority="837" operator="lessThan">
      <formula>0</formula>
    </cfRule>
    <cfRule type="cellIs" dxfId="840" priority="838" operator="greaterThan">
      <formula>0</formula>
    </cfRule>
  </conditionalFormatting>
  <conditionalFormatting sqref="P891">
    <cfRule type="cellIs" dxfId="839" priority="835" operator="lessThan">
      <formula>0</formula>
    </cfRule>
    <cfRule type="cellIs" dxfId="838" priority="836" operator="greaterThan">
      <formula>0</formula>
    </cfRule>
  </conditionalFormatting>
  <conditionalFormatting sqref="P867">
    <cfRule type="cellIs" dxfId="837" priority="833" operator="lessThan">
      <formula>0</formula>
    </cfRule>
    <cfRule type="cellIs" dxfId="836" priority="834" operator="greaterThan">
      <formula>0</formula>
    </cfRule>
  </conditionalFormatting>
  <conditionalFormatting sqref="P843">
    <cfRule type="cellIs" dxfId="835" priority="831" operator="lessThan">
      <formula>0</formula>
    </cfRule>
    <cfRule type="cellIs" dxfId="834" priority="832" operator="greaterThan">
      <formula>0</formula>
    </cfRule>
  </conditionalFormatting>
  <conditionalFormatting sqref="P819">
    <cfRule type="cellIs" dxfId="833" priority="829" operator="lessThan">
      <formula>0</formula>
    </cfRule>
    <cfRule type="cellIs" dxfId="832" priority="830" operator="greaterThan">
      <formula>0</formula>
    </cfRule>
  </conditionalFormatting>
  <conditionalFormatting sqref="P795">
    <cfRule type="cellIs" dxfId="831" priority="827" operator="lessThan">
      <formula>0</formula>
    </cfRule>
    <cfRule type="cellIs" dxfId="830" priority="828" operator="greaterThan">
      <formula>0</formula>
    </cfRule>
  </conditionalFormatting>
  <conditionalFormatting sqref="P771">
    <cfRule type="cellIs" dxfId="829" priority="825" operator="lessThan">
      <formula>0</formula>
    </cfRule>
    <cfRule type="cellIs" dxfId="828" priority="826" operator="greaterThan">
      <formula>0</formula>
    </cfRule>
  </conditionalFormatting>
  <conditionalFormatting sqref="P747">
    <cfRule type="cellIs" dxfId="827" priority="823" operator="lessThan">
      <formula>0</formula>
    </cfRule>
    <cfRule type="cellIs" dxfId="826" priority="824" operator="greaterThan">
      <formula>0</formula>
    </cfRule>
  </conditionalFormatting>
  <conditionalFormatting sqref="P723">
    <cfRule type="cellIs" dxfId="825" priority="821" operator="lessThan">
      <formula>0</formula>
    </cfRule>
    <cfRule type="cellIs" dxfId="824" priority="822" operator="greaterThan">
      <formula>0</formula>
    </cfRule>
  </conditionalFormatting>
  <conditionalFormatting sqref="P699">
    <cfRule type="cellIs" dxfId="823" priority="819" operator="lessThan">
      <formula>0</formula>
    </cfRule>
    <cfRule type="cellIs" dxfId="822" priority="820" operator="greaterThan">
      <formula>0</formula>
    </cfRule>
  </conditionalFormatting>
  <conditionalFormatting sqref="P675">
    <cfRule type="cellIs" dxfId="821" priority="817" operator="lessThan">
      <formula>0</formula>
    </cfRule>
    <cfRule type="cellIs" dxfId="820" priority="818" operator="greaterThan">
      <formula>0</formula>
    </cfRule>
  </conditionalFormatting>
  <conditionalFormatting sqref="P651">
    <cfRule type="cellIs" dxfId="819" priority="815" operator="lessThan">
      <formula>0</formula>
    </cfRule>
    <cfRule type="cellIs" dxfId="818" priority="816" operator="greaterThan">
      <formula>0</formula>
    </cfRule>
  </conditionalFormatting>
  <conditionalFormatting sqref="P627">
    <cfRule type="cellIs" dxfId="817" priority="813" operator="lessThan">
      <formula>0</formula>
    </cfRule>
    <cfRule type="cellIs" dxfId="816" priority="814" operator="greaterThan">
      <formula>0</formula>
    </cfRule>
  </conditionalFormatting>
  <conditionalFormatting sqref="P603">
    <cfRule type="cellIs" dxfId="815" priority="811" operator="lessThan">
      <formula>0</formula>
    </cfRule>
    <cfRule type="cellIs" dxfId="814" priority="812" operator="greaterThan">
      <formula>0</formula>
    </cfRule>
  </conditionalFormatting>
  <conditionalFormatting sqref="P579">
    <cfRule type="cellIs" dxfId="813" priority="809" operator="lessThan">
      <formula>0</formula>
    </cfRule>
    <cfRule type="cellIs" dxfId="812" priority="810" operator="greaterThan">
      <formula>0</formula>
    </cfRule>
  </conditionalFormatting>
  <conditionalFormatting sqref="P555">
    <cfRule type="cellIs" dxfId="811" priority="807" operator="lessThan">
      <formula>0</formula>
    </cfRule>
    <cfRule type="cellIs" dxfId="810" priority="808" operator="greaterThan">
      <formula>0</formula>
    </cfRule>
  </conditionalFormatting>
  <conditionalFormatting sqref="P531">
    <cfRule type="cellIs" dxfId="809" priority="805" operator="lessThan">
      <formula>0</formula>
    </cfRule>
    <cfRule type="cellIs" dxfId="808" priority="806" operator="greaterThan">
      <formula>0</formula>
    </cfRule>
  </conditionalFormatting>
  <conditionalFormatting sqref="P507">
    <cfRule type="cellIs" dxfId="807" priority="803" operator="lessThan">
      <formula>0</formula>
    </cfRule>
    <cfRule type="cellIs" dxfId="806" priority="804" operator="greaterThan">
      <formula>0</formula>
    </cfRule>
  </conditionalFormatting>
  <conditionalFormatting sqref="P483">
    <cfRule type="cellIs" dxfId="805" priority="801" operator="lessThan">
      <formula>0</formula>
    </cfRule>
    <cfRule type="cellIs" dxfId="804" priority="802" operator="greaterThan">
      <formula>0</formula>
    </cfRule>
  </conditionalFormatting>
  <conditionalFormatting sqref="P459">
    <cfRule type="cellIs" dxfId="803" priority="799" operator="lessThan">
      <formula>0</formula>
    </cfRule>
    <cfRule type="cellIs" dxfId="802" priority="800" operator="greaterThan">
      <formula>0</formula>
    </cfRule>
  </conditionalFormatting>
  <conditionalFormatting sqref="P435">
    <cfRule type="cellIs" dxfId="801" priority="797" operator="lessThan">
      <formula>0</formula>
    </cfRule>
    <cfRule type="cellIs" dxfId="800" priority="798" operator="greaterThan">
      <formula>0</formula>
    </cfRule>
  </conditionalFormatting>
  <conditionalFormatting sqref="P411">
    <cfRule type="cellIs" dxfId="799" priority="795" operator="lessThan">
      <formula>0</formula>
    </cfRule>
    <cfRule type="cellIs" dxfId="798" priority="796" operator="greaterThan">
      <formula>0</formula>
    </cfRule>
  </conditionalFormatting>
  <conditionalFormatting sqref="P387">
    <cfRule type="cellIs" dxfId="797" priority="793" operator="lessThan">
      <formula>0</formula>
    </cfRule>
    <cfRule type="cellIs" dxfId="796" priority="794" operator="greaterThan">
      <formula>0</formula>
    </cfRule>
  </conditionalFormatting>
  <conditionalFormatting sqref="P363">
    <cfRule type="cellIs" dxfId="795" priority="791" operator="lessThan">
      <formula>0</formula>
    </cfRule>
    <cfRule type="cellIs" dxfId="794" priority="792" operator="greaterThan">
      <formula>0</formula>
    </cfRule>
  </conditionalFormatting>
  <conditionalFormatting sqref="P339">
    <cfRule type="cellIs" dxfId="793" priority="789" operator="lessThan">
      <formula>0</formula>
    </cfRule>
    <cfRule type="cellIs" dxfId="792" priority="790" operator="greaterThan">
      <formula>0</formula>
    </cfRule>
  </conditionalFormatting>
  <conditionalFormatting sqref="P315">
    <cfRule type="cellIs" dxfId="791" priority="787" operator="lessThan">
      <formula>0</formula>
    </cfRule>
    <cfRule type="cellIs" dxfId="790" priority="788" operator="greaterThan">
      <formula>0</formula>
    </cfRule>
  </conditionalFormatting>
  <conditionalFormatting sqref="P291">
    <cfRule type="cellIs" dxfId="789" priority="785" operator="lessThan">
      <formula>0</formula>
    </cfRule>
    <cfRule type="cellIs" dxfId="788" priority="786" operator="greaterThan">
      <formula>0</formula>
    </cfRule>
  </conditionalFormatting>
  <conditionalFormatting sqref="P267">
    <cfRule type="cellIs" dxfId="787" priority="783" operator="lessThan">
      <formula>0</formula>
    </cfRule>
    <cfRule type="cellIs" dxfId="786" priority="784" operator="greaterThan">
      <formula>0</formula>
    </cfRule>
  </conditionalFormatting>
  <conditionalFormatting sqref="P243">
    <cfRule type="cellIs" dxfId="785" priority="781" operator="lessThan">
      <formula>0</formula>
    </cfRule>
    <cfRule type="cellIs" dxfId="784" priority="782" operator="greaterThan">
      <formula>0</formula>
    </cfRule>
  </conditionalFormatting>
  <conditionalFormatting sqref="P219">
    <cfRule type="cellIs" dxfId="783" priority="779" operator="lessThan">
      <formula>0</formula>
    </cfRule>
    <cfRule type="cellIs" dxfId="782" priority="780" operator="greaterThan">
      <formula>0</formula>
    </cfRule>
  </conditionalFormatting>
  <conditionalFormatting sqref="P195">
    <cfRule type="cellIs" dxfId="781" priority="777" operator="lessThan">
      <formula>0</formula>
    </cfRule>
    <cfRule type="cellIs" dxfId="780" priority="778" operator="greaterThan">
      <formula>0</formula>
    </cfRule>
  </conditionalFormatting>
  <conditionalFormatting sqref="P171">
    <cfRule type="cellIs" dxfId="779" priority="775" operator="lessThan">
      <formula>0</formula>
    </cfRule>
    <cfRule type="cellIs" dxfId="778" priority="776" operator="greaterThan">
      <formula>0</formula>
    </cfRule>
  </conditionalFormatting>
  <conditionalFormatting sqref="P147">
    <cfRule type="cellIs" dxfId="777" priority="773" operator="lessThan">
      <formula>0</formula>
    </cfRule>
    <cfRule type="cellIs" dxfId="776" priority="774" operator="greaterThan">
      <formula>0</formula>
    </cfRule>
  </conditionalFormatting>
  <conditionalFormatting sqref="P123">
    <cfRule type="cellIs" dxfId="775" priority="771" operator="lessThan">
      <formula>0</formula>
    </cfRule>
    <cfRule type="cellIs" dxfId="774" priority="772" operator="greaterThan">
      <formula>0</formula>
    </cfRule>
  </conditionalFormatting>
  <conditionalFormatting sqref="P99">
    <cfRule type="cellIs" dxfId="773" priority="769" operator="lessThan">
      <formula>0</formula>
    </cfRule>
    <cfRule type="cellIs" dxfId="772" priority="770" operator="greaterThan">
      <formula>0</formula>
    </cfRule>
  </conditionalFormatting>
  <conditionalFormatting sqref="P75">
    <cfRule type="cellIs" dxfId="771" priority="767" operator="lessThan">
      <formula>0</formula>
    </cfRule>
    <cfRule type="cellIs" dxfId="770" priority="768" operator="greaterThan">
      <formula>0</formula>
    </cfRule>
  </conditionalFormatting>
  <conditionalFormatting sqref="P51">
    <cfRule type="cellIs" dxfId="769" priority="765" operator="lessThan">
      <formula>0</formula>
    </cfRule>
    <cfRule type="cellIs" dxfId="768" priority="766" operator="greaterThan">
      <formula>0</formula>
    </cfRule>
  </conditionalFormatting>
  <conditionalFormatting sqref="P27">
    <cfRule type="cellIs" dxfId="767" priority="763" operator="lessThan">
      <formula>0</formula>
    </cfRule>
    <cfRule type="cellIs" dxfId="766" priority="764" operator="greaterThan">
      <formula>0</formula>
    </cfRule>
  </conditionalFormatting>
  <conditionalFormatting sqref="Q53">
    <cfRule type="cellIs" dxfId="759" priority="755" operator="lessThan">
      <formula>0</formula>
    </cfRule>
    <cfRule type="cellIs" dxfId="758" priority="756" operator="greaterThan">
      <formula>0</formula>
    </cfRule>
  </conditionalFormatting>
  <conditionalFormatting sqref="Q77">
    <cfRule type="cellIs" dxfId="757" priority="753" operator="lessThan">
      <formula>0</formula>
    </cfRule>
    <cfRule type="cellIs" dxfId="756" priority="754" operator="greaterThan">
      <formula>0</formula>
    </cfRule>
  </conditionalFormatting>
  <conditionalFormatting sqref="Q101">
    <cfRule type="cellIs" dxfId="755" priority="751" operator="lessThan">
      <formula>0</formula>
    </cfRule>
    <cfRule type="cellIs" dxfId="754" priority="752" operator="greaterThan">
      <formula>0</formula>
    </cfRule>
  </conditionalFormatting>
  <conditionalFormatting sqref="Q125">
    <cfRule type="cellIs" dxfId="753" priority="749" operator="lessThan">
      <formula>0</formula>
    </cfRule>
    <cfRule type="cellIs" dxfId="752" priority="750" operator="greaterThan">
      <formula>0</formula>
    </cfRule>
  </conditionalFormatting>
  <conditionalFormatting sqref="Q149">
    <cfRule type="cellIs" dxfId="751" priority="747" operator="lessThan">
      <formula>0</formula>
    </cfRule>
    <cfRule type="cellIs" dxfId="750" priority="748" operator="greaterThan">
      <formula>0</formula>
    </cfRule>
  </conditionalFormatting>
  <conditionalFormatting sqref="Q173">
    <cfRule type="cellIs" dxfId="749" priority="745" operator="lessThan">
      <formula>0</formula>
    </cfRule>
    <cfRule type="cellIs" dxfId="748" priority="746" operator="greaterThan">
      <formula>0</formula>
    </cfRule>
  </conditionalFormatting>
  <conditionalFormatting sqref="Q197">
    <cfRule type="cellIs" dxfId="747" priority="743" operator="lessThan">
      <formula>0</formula>
    </cfRule>
    <cfRule type="cellIs" dxfId="746" priority="744" operator="greaterThan">
      <formula>0</formula>
    </cfRule>
  </conditionalFormatting>
  <conditionalFormatting sqref="Q221">
    <cfRule type="cellIs" dxfId="745" priority="741" operator="lessThan">
      <formula>0</formula>
    </cfRule>
    <cfRule type="cellIs" dxfId="744" priority="742" operator="greaterThan">
      <formula>0</formula>
    </cfRule>
  </conditionalFormatting>
  <conditionalFormatting sqref="Q269">
    <cfRule type="cellIs" dxfId="743" priority="739" operator="lessThan">
      <formula>0</formula>
    </cfRule>
    <cfRule type="cellIs" dxfId="742" priority="740" operator="greaterThan">
      <formula>0</formula>
    </cfRule>
  </conditionalFormatting>
  <conditionalFormatting sqref="Q317">
    <cfRule type="cellIs" dxfId="741" priority="737" operator="lessThan">
      <formula>0</formula>
    </cfRule>
    <cfRule type="cellIs" dxfId="740" priority="738" operator="greaterThan">
      <formula>0</formula>
    </cfRule>
  </conditionalFormatting>
  <conditionalFormatting sqref="Q341">
    <cfRule type="cellIs" dxfId="739" priority="735" operator="lessThan">
      <formula>0</formula>
    </cfRule>
    <cfRule type="cellIs" dxfId="738" priority="736" operator="greaterThan">
      <formula>0</formula>
    </cfRule>
  </conditionalFormatting>
  <conditionalFormatting sqref="Q365">
    <cfRule type="cellIs" dxfId="737" priority="733" operator="lessThan">
      <formula>0</formula>
    </cfRule>
    <cfRule type="cellIs" dxfId="736" priority="734" operator="greaterThan">
      <formula>0</formula>
    </cfRule>
  </conditionalFormatting>
  <conditionalFormatting sqref="Q389">
    <cfRule type="cellIs" dxfId="735" priority="731" operator="lessThan">
      <formula>0</formula>
    </cfRule>
    <cfRule type="cellIs" dxfId="734" priority="732" operator="greaterThan">
      <formula>0</formula>
    </cfRule>
  </conditionalFormatting>
  <conditionalFormatting sqref="Q413">
    <cfRule type="cellIs" dxfId="733" priority="729" operator="lessThan">
      <formula>0</formula>
    </cfRule>
    <cfRule type="cellIs" dxfId="732" priority="730" operator="greaterThan">
      <formula>0</formula>
    </cfRule>
  </conditionalFormatting>
  <conditionalFormatting sqref="Q437">
    <cfRule type="cellIs" dxfId="731" priority="727" operator="lessThan">
      <formula>0</formula>
    </cfRule>
    <cfRule type="cellIs" dxfId="730" priority="728" operator="greaterThan">
      <formula>0</formula>
    </cfRule>
  </conditionalFormatting>
  <conditionalFormatting sqref="Q461">
    <cfRule type="cellIs" dxfId="729" priority="725" operator="lessThan">
      <formula>0</formula>
    </cfRule>
    <cfRule type="cellIs" dxfId="728" priority="726" operator="greaterThan">
      <formula>0</formula>
    </cfRule>
  </conditionalFormatting>
  <conditionalFormatting sqref="Q485">
    <cfRule type="cellIs" dxfId="727" priority="723" operator="lessThan">
      <formula>0</formula>
    </cfRule>
    <cfRule type="cellIs" dxfId="726" priority="724" operator="greaterThan">
      <formula>0</formula>
    </cfRule>
  </conditionalFormatting>
  <conditionalFormatting sqref="Q509">
    <cfRule type="cellIs" dxfId="725" priority="721" operator="lessThan">
      <formula>0</formula>
    </cfRule>
    <cfRule type="cellIs" dxfId="724" priority="722" operator="greaterThan">
      <formula>0</formula>
    </cfRule>
  </conditionalFormatting>
  <conditionalFormatting sqref="Q533">
    <cfRule type="cellIs" dxfId="723" priority="719" operator="lessThan">
      <formula>0</formula>
    </cfRule>
    <cfRule type="cellIs" dxfId="722" priority="720" operator="greaterThan">
      <formula>0</formula>
    </cfRule>
  </conditionalFormatting>
  <conditionalFormatting sqref="Q557">
    <cfRule type="cellIs" dxfId="721" priority="717" operator="lessThan">
      <formula>0</formula>
    </cfRule>
    <cfRule type="cellIs" dxfId="720" priority="718" operator="greaterThan">
      <formula>0</formula>
    </cfRule>
  </conditionalFormatting>
  <conditionalFormatting sqref="Q581">
    <cfRule type="cellIs" dxfId="719" priority="715" operator="lessThan">
      <formula>0</formula>
    </cfRule>
    <cfRule type="cellIs" dxfId="718" priority="716" operator="greaterThan">
      <formula>0</formula>
    </cfRule>
  </conditionalFormatting>
  <conditionalFormatting sqref="Q605">
    <cfRule type="cellIs" dxfId="717" priority="713" operator="lessThan">
      <formula>0</formula>
    </cfRule>
    <cfRule type="cellIs" dxfId="716" priority="714" operator="greaterThan">
      <formula>0</formula>
    </cfRule>
  </conditionalFormatting>
  <conditionalFormatting sqref="Q629">
    <cfRule type="cellIs" dxfId="715" priority="711" operator="lessThan">
      <formula>0</formula>
    </cfRule>
    <cfRule type="cellIs" dxfId="714" priority="712" operator="greaterThan">
      <formula>0</formula>
    </cfRule>
  </conditionalFormatting>
  <conditionalFormatting sqref="Q653">
    <cfRule type="cellIs" dxfId="713" priority="709" operator="lessThan">
      <formula>0</formula>
    </cfRule>
    <cfRule type="cellIs" dxfId="712" priority="710" operator="greaterThan">
      <formula>0</formula>
    </cfRule>
  </conditionalFormatting>
  <conditionalFormatting sqref="Q677">
    <cfRule type="cellIs" dxfId="711" priority="707" operator="lessThan">
      <formula>0</formula>
    </cfRule>
    <cfRule type="cellIs" dxfId="710" priority="708" operator="greaterThan">
      <formula>0</formula>
    </cfRule>
  </conditionalFormatting>
  <conditionalFormatting sqref="Q701">
    <cfRule type="cellIs" dxfId="709" priority="705" operator="lessThan">
      <formula>0</formula>
    </cfRule>
    <cfRule type="cellIs" dxfId="708" priority="706" operator="greaterThan">
      <formula>0</formula>
    </cfRule>
  </conditionalFormatting>
  <conditionalFormatting sqref="Q725">
    <cfRule type="cellIs" dxfId="707" priority="703" operator="lessThan">
      <formula>0</formula>
    </cfRule>
    <cfRule type="cellIs" dxfId="706" priority="704" operator="greaterThan">
      <formula>0</formula>
    </cfRule>
  </conditionalFormatting>
  <conditionalFormatting sqref="Q749">
    <cfRule type="cellIs" dxfId="705" priority="701" operator="lessThan">
      <formula>0</formula>
    </cfRule>
    <cfRule type="cellIs" dxfId="704" priority="702" operator="greaterThan">
      <formula>0</formula>
    </cfRule>
  </conditionalFormatting>
  <conditionalFormatting sqref="Q773">
    <cfRule type="cellIs" dxfId="703" priority="699" operator="lessThan">
      <formula>0</formula>
    </cfRule>
    <cfRule type="cellIs" dxfId="702" priority="700" operator="greaterThan">
      <formula>0</formula>
    </cfRule>
  </conditionalFormatting>
  <conditionalFormatting sqref="Q797">
    <cfRule type="cellIs" dxfId="701" priority="697" operator="lessThan">
      <formula>0</formula>
    </cfRule>
    <cfRule type="cellIs" dxfId="700" priority="698" operator="greaterThan">
      <formula>0</formula>
    </cfRule>
  </conditionalFormatting>
  <conditionalFormatting sqref="Q821">
    <cfRule type="cellIs" dxfId="699" priority="695" operator="lessThan">
      <formula>0</formula>
    </cfRule>
    <cfRule type="cellIs" dxfId="698" priority="696" operator="greaterThan">
      <formula>0</formula>
    </cfRule>
  </conditionalFormatting>
  <conditionalFormatting sqref="Q845">
    <cfRule type="cellIs" dxfId="697" priority="693" operator="lessThan">
      <formula>0</formula>
    </cfRule>
    <cfRule type="cellIs" dxfId="696" priority="694" operator="greaterThan">
      <formula>0</formula>
    </cfRule>
  </conditionalFormatting>
  <conditionalFormatting sqref="Q869">
    <cfRule type="cellIs" dxfId="695" priority="691" operator="lessThan">
      <formula>0</formula>
    </cfRule>
    <cfRule type="cellIs" dxfId="694" priority="692" operator="greaterThan">
      <formula>0</formula>
    </cfRule>
  </conditionalFormatting>
  <conditionalFormatting sqref="Q893">
    <cfRule type="cellIs" dxfId="693" priority="689" operator="lessThan">
      <formula>0</formula>
    </cfRule>
    <cfRule type="cellIs" dxfId="692" priority="690" operator="greaterThan">
      <formula>0</formula>
    </cfRule>
  </conditionalFormatting>
  <conditionalFormatting sqref="Q917">
    <cfRule type="cellIs" dxfId="691" priority="687" operator="lessThan">
      <formula>0</formula>
    </cfRule>
    <cfRule type="cellIs" dxfId="690" priority="688" operator="greaterThan">
      <formula>0</formula>
    </cfRule>
  </conditionalFormatting>
  <conditionalFormatting sqref="Q941">
    <cfRule type="cellIs" dxfId="689" priority="685" operator="lessThan">
      <formula>0</formula>
    </cfRule>
    <cfRule type="cellIs" dxfId="688" priority="686" operator="greaterThan">
      <formula>0</formula>
    </cfRule>
  </conditionalFormatting>
  <conditionalFormatting sqref="Q965">
    <cfRule type="cellIs" dxfId="687" priority="683" operator="lessThan">
      <formula>0</formula>
    </cfRule>
    <cfRule type="cellIs" dxfId="686" priority="684" operator="greaterThan">
      <formula>0</formula>
    </cfRule>
  </conditionalFormatting>
  <conditionalFormatting sqref="Q989">
    <cfRule type="cellIs" dxfId="685" priority="681" operator="lessThan">
      <formula>0</formula>
    </cfRule>
    <cfRule type="cellIs" dxfId="684" priority="682" operator="greaterThan">
      <formula>0</formula>
    </cfRule>
  </conditionalFormatting>
  <conditionalFormatting sqref="Q1013">
    <cfRule type="cellIs" dxfId="683" priority="679" operator="lessThan">
      <formula>0</formula>
    </cfRule>
    <cfRule type="cellIs" dxfId="682" priority="680" operator="greaterThan">
      <formula>0</formula>
    </cfRule>
  </conditionalFormatting>
  <conditionalFormatting sqref="Q1037">
    <cfRule type="cellIs" dxfId="681" priority="677" operator="lessThan">
      <formula>0</formula>
    </cfRule>
    <cfRule type="cellIs" dxfId="680" priority="678" operator="greaterThan">
      <formula>0</formula>
    </cfRule>
  </conditionalFormatting>
  <conditionalFormatting sqref="Q1061">
    <cfRule type="cellIs" dxfId="679" priority="675" operator="lessThan">
      <formula>0</formula>
    </cfRule>
    <cfRule type="cellIs" dxfId="678" priority="676" operator="greaterThan">
      <formula>0</formula>
    </cfRule>
  </conditionalFormatting>
  <conditionalFormatting sqref="Q1085">
    <cfRule type="cellIs" dxfId="677" priority="673" operator="lessThan">
      <formula>0</formula>
    </cfRule>
    <cfRule type="cellIs" dxfId="676" priority="674" operator="greaterThan">
      <formula>0</formula>
    </cfRule>
  </conditionalFormatting>
  <conditionalFormatting sqref="Q1109">
    <cfRule type="cellIs" dxfId="675" priority="671" operator="lessThan">
      <formula>0</formula>
    </cfRule>
    <cfRule type="cellIs" dxfId="674" priority="672" operator="greaterThan">
      <formula>0</formula>
    </cfRule>
  </conditionalFormatting>
  <conditionalFormatting sqref="Q1133">
    <cfRule type="cellIs" dxfId="673" priority="669" operator="lessThan">
      <formula>0</formula>
    </cfRule>
    <cfRule type="cellIs" dxfId="672" priority="670" operator="greaterThan">
      <formula>0</formula>
    </cfRule>
  </conditionalFormatting>
  <conditionalFormatting sqref="Q1157">
    <cfRule type="cellIs" dxfId="671" priority="667" operator="lessThan">
      <formula>0</formula>
    </cfRule>
    <cfRule type="cellIs" dxfId="670" priority="668" operator="greaterThan">
      <formula>0</formula>
    </cfRule>
  </conditionalFormatting>
  <conditionalFormatting sqref="Q1181">
    <cfRule type="cellIs" dxfId="669" priority="665" operator="lessThan">
      <formula>0</formula>
    </cfRule>
    <cfRule type="cellIs" dxfId="668" priority="666" operator="greaterThan">
      <formula>0</formula>
    </cfRule>
  </conditionalFormatting>
  <conditionalFormatting sqref="Q1205">
    <cfRule type="cellIs" dxfId="667" priority="663" operator="lessThan">
      <formula>0</formula>
    </cfRule>
    <cfRule type="cellIs" dxfId="666" priority="664" operator="greaterThan">
      <formula>0</formula>
    </cfRule>
  </conditionalFormatting>
  <conditionalFormatting sqref="Q1229">
    <cfRule type="cellIs" dxfId="665" priority="661" operator="lessThan">
      <formula>0</formula>
    </cfRule>
    <cfRule type="cellIs" dxfId="664" priority="662" operator="greaterThan">
      <formula>0</formula>
    </cfRule>
  </conditionalFormatting>
  <conditionalFormatting sqref="Q1253">
    <cfRule type="cellIs" dxfId="663" priority="659" operator="lessThan">
      <formula>0</formula>
    </cfRule>
    <cfRule type="cellIs" dxfId="662" priority="660" operator="greaterThan">
      <formula>0</formula>
    </cfRule>
  </conditionalFormatting>
  <conditionalFormatting sqref="Q1277">
    <cfRule type="cellIs" dxfId="661" priority="657" operator="lessThan">
      <formula>0</formula>
    </cfRule>
    <cfRule type="cellIs" dxfId="660" priority="658" operator="greaterThan">
      <formula>0</formula>
    </cfRule>
  </conditionalFormatting>
  <conditionalFormatting sqref="Q1301">
    <cfRule type="cellIs" dxfId="659" priority="655" operator="lessThan">
      <formula>0</formula>
    </cfRule>
    <cfRule type="cellIs" dxfId="658" priority="656" operator="greaterThan">
      <formula>0</formula>
    </cfRule>
  </conditionalFormatting>
  <conditionalFormatting sqref="Q1325">
    <cfRule type="cellIs" dxfId="657" priority="653" operator="lessThan">
      <formula>0</formula>
    </cfRule>
    <cfRule type="cellIs" dxfId="656" priority="654" operator="greaterThan">
      <formula>0</formula>
    </cfRule>
  </conditionalFormatting>
  <conditionalFormatting sqref="Q1349">
    <cfRule type="cellIs" dxfId="655" priority="651" operator="lessThan">
      <formula>0</formula>
    </cfRule>
    <cfRule type="cellIs" dxfId="654" priority="652" operator="greaterThan">
      <formula>0</formula>
    </cfRule>
  </conditionalFormatting>
  <conditionalFormatting sqref="Q1373">
    <cfRule type="cellIs" dxfId="653" priority="649" operator="lessThan">
      <formula>0</formula>
    </cfRule>
    <cfRule type="cellIs" dxfId="652" priority="650" operator="greaterThan">
      <formula>0</formula>
    </cfRule>
  </conditionalFormatting>
  <conditionalFormatting sqref="Q1397">
    <cfRule type="cellIs" dxfId="651" priority="647" operator="lessThan">
      <formula>0</formula>
    </cfRule>
    <cfRule type="cellIs" dxfId="650" priority="648" operator="greaterThan">
      <formula>0</formula>
    </cfRule>
  </conditionalFormatting>
  <conditionalFormatting sqref="Q1421">
    <cfRule type="cellIs" dxfId="649" priority="645" operator="lessThan">
      <formula>0</formula>
    </cfRule>
    <cfRule type="cellIs" dxfId="648" priority="646" operator="greaterThan">
      <formula>0</formula>
    </cfRule>
  </conditionalFormatting>
  <conditionalFormatting sqref="Q1445">
    <cfRule type="cellIs" dxfId="647" priority="643" operator="lessThan">
      <formula>0</formula>
    </cfRule>
    <cfRule type="cellIs" dxfId="646" priority="644" operator="greaterThan">
      <formula>0</formula>
    </cfRule>
  </conditionalFormatting>
  <conditionalFormatting sqref="Q1469">
    <cfRule type="cellIs" dxfId="645" priority="641" operator="lessThan">
      <formula>0</formula>
    </cfRule>
    <cfRule type="cellIs" dxfId="644" priority="642" operator="greaterThan">
      <formula>0</formula>
    </cfRule>
  </conditionalFormatting>
  <conditionalFormatting sqref="Q1493">
    <cfRule type="cellIs" dxfId="643" priority="639" operator="lessThan">
      <formula>0</formula>
    </cfRule>
    <cfRule type="cellIs" dxfId="642" priority="640" operator="greaterThan">
      <formula>0</formula>
    </cfRule>
  </conditionalFormatting>
  <conditionalFormatting sqref="Q1517">
    <cfRule type="cellIs" dxfId="641" priority="637" operator="lessThan">
      <formula>0</formula>
    </cfRule>
    <cfRule type="cellIs" dxfId="640" priority="638" operator="greaterThan">
      <formula>0</formula>
    </cfRule>
  </conditionalFormatting>
  <conditionalFormatting sqref="Q1541">
    <cfRule type="cellIs" dxfId="639" priority="635" operator="lessThan">
      <formula>0</formula>
    </cfRule>
    <cfRule type="cellIs" dxfId="638" priority="636" operator="greaterThan">
      <formula>0</formula>
    </cfRule>
  </conditionalFormatting>
  <conditionalFormatting sqref="Q1565">
    <cfRule type="cellIs" dxfId="637" priority="633" operator="lessThan">
      <formula>0</formula>
    </cfRule>
    <cfRule type="cellIs" dxfId="636" priority="634" operator="greaterThan">
      <formula>0</formula>
    </cfRule>
  </conditionalFormatting>
  <conditionalFormatting sqref="Q1589">
    <cfRule type="cellIs" dxfId="635" priority="631" operator="lessThan">
      <formula>0</formula>
    </cfRule>
    <cfRule type="cellIs" dxfId="634" priority="632" operator="greaterThan">
      <formula>0</formula>
    </cfRule>
  </conditionalFormatting>
  <conditionalFormatting sqref="Q1613">
    <cfRule type="cellIs" dxfId="633" priority="629" operator="lessThan">
      <formula>0</formula>
    </cfRule>
    <cfRule type="cellIs" dxfId="632" priority="630" operator="greaterThan">
      <formula>0</formula>
    </cfRule>
  </conditionalFormatting>
  <conditionalFormatting sqref="Q1637">
    <cfRule type="cellIs" dxfId="631" priority="627" operator="lessThan">
      <formula>0</formula>
    </cfRule>
    <cfRule type="cellIs" dxfId="630" priority="628" operator="greaterThan">
      <formula>0</formula>
    </cfRule>
  </conditionalFormatting>
  <conditionalFormatting sqref="Q1661">
    <cfRule type="cellIs" dxfId="629" priority="625" operator="lessThan">
      <formula>0</formula>
    </cfRule>
    <cfRule type="cellIs" dxfId="628" priority="626" operator="greaterThan">
      <formula>0</formula>
    </cfRule>
  </conditionalFormatting>
  <conditionalFormatting sqref="Q1685">
    <cfRule type="cellIs" dxfId="627" priority="623" operator="lessThan">
      <formula>0</formula>
    </cfRule>
    <cfRule type="cellIs" dxfId="626" priority="624" operator="greaterThan">
      <formula>0</formula>
    </cfRule>
  </conditionalFormatting>
  <conditionalFormatting sqref="Q1709">
    <cfRule type="cellIs" dxfId="625" priority="621" operator="lessThan">
      <formula>0</formula>
    </cfRule>
    <cfRule type="cellIs" dxfId="624" priority="622" operator="greaterThan">
      <formula>0</formula>
    </cfRule>
  </conditionalFormatting>
  <conditionalFormatting sqref="Q1733">
    <cfRule type="cellIs" dxfId="623" priority="619" operator="lessThan">
      <formula>0</formula>
    </cfRule>
    <cfRule type="cellIs" dxfId="622" priority="620" operator="greaterThan">
      <formula>0</formula>
    </cfRule>
  </conditionalFormatting>
  <conditionalFormatting sqref="Q1757">
    <cfRule type="cellIs" dxfId="621" priority="617" operator="lessThan">
      <formula>0</formula>
    </cfRule>
    <cfRule type="cellIs" dxfId="620" priority="618" operator="greaterThan">
      <formula>0</formula>
    </cfRule>
  </conditionalFormatting>
  <conditionalFormatting sqref="Q1781">
    <cfRule type="cellIs" dxfId="619" priority="615" operator="lessThan">
      <formula>0</formula>
    </cfRule>
    <cfRule type="cellIs" dxfId="618" priority="616" operator="greaterThan">
      <formula>0</formula>
    </cfRule>
  </conditionalFormatting>
  <conditionalFormatting sqref="Q1805">
    <cfRule type="cellIs" dxfId="617" priority="613" operator="lessThan">
      <formula>0</formula>
    </cfRule>
    <cfRule type="cellIs" dxfId="616" priority="614" operator="greaterThan">
      <formula>0</formula>
    </cfRule>
  </conditionalFormatting>
  <conditionalFormatting sqref="Q1829">
    <cfRule type="cellIs" dxfId="615" priority="611" operator="lessThan">
      <formula>0</formula>
    </cfRule>
    <cfRule type="cellIs" dxfId="614" priority="612" operator="greaterThan">
      <formula>0</formula>
    </cfRule>
  </conditionalFormatting>
  <conditionalFormatting sqref="Q1853">
    <cfRule type="cellIs" dxfId="613" priority="609" operator="lessThan">
      <formula>0</formula>
    </cfRule>
    <cfRule type="cellIs" dxfId="612" priority="610" operator="greaterThan">
      <formula>0</formula>
    </cfRule>
  </conditionalFormatting>
  <conditionalFormatting sqref="Q1877">
    <cfRule type="cellIs" dxfId="611" priority="607" operator="lessThan">
      <formula>0</formula>
    </cfRule>
    <cfRule type="cellIs" dxfId="610" priority="608" operator="greaterThan">
      <formula>0</formula>
    </cfRule>
  </conditionalFormatting>
  <conditionalFormatting sqref="Q1901">
    <cfRule type="cellIs" dxfId="609" priority="605" operator="lessThan">
      <formula>0</formula>
    </cfRule>
    <cfRule type="cellIs" dxfId="608" priority="606" operator="greaterThan">
      <formula>0</formula>
    </cfRule>
  </conditionalFormatting>
  <conditionalFormatting sqref="Q1925">
    <cfRule type="cellIs" dxfId="607" priority="603" operator="lessThan">
      <formula>0</formula>
    </cfRule>
    <cfRule type="cellIs" dxfId="606" priority="604" operator="greaterThan">
      <formula>0</formula>
    </cfRule>
  </conditionalFormatting>
  <conditionalFormatting sqref="Q1949">
    <cfRule type="cellIs" dxfId="605" priority="601" operator="lessThan">
      <formula>0</formula>
    </cfRule>
    <cfRule type="cellIs" dxfId="604" priority="602" operator="greaterThan">
      <formula>0</formula>
    </cfRule>
  </conditionalFormatting>
  <conditionalFormatting sqref="Q1973">
    <cfRule type="cellIs" dxfId="603" priority="599" operator="lessThan">
      <formula>0</formula>
    </cfRule>
    <cfRule type="cellIs" dxfId="602" priority="600" operator="greaterThan">
      <formula>0</formula>
    </cfRule>
  </conditionalFormatting>
  <conditionalFormatting sqref="Q1997">
    <cfRule type="cellIs" dxfId="601" priority="597" operator="lessThan">
      <formula>0</formula>
    </cfRule>
    <cfRule type="cellIs" dxfId="600" priority="598" operator="greaterThan">
      <formula>0</formula>
    </cfRule>
  </conditionalFormatting>
  <conditionalFormatting sqref="Q2021">
    <cfRule type="cellIs" dxfId="599" priority="595" operator="lessThan">
      <formula>0</formula>
    </cfRule>
    <cfRule type="cellIs" dxfId="598" priority="596" operator="greaterThan">
      <formula>0</formula>
    </cfRule>
  </conditionalFormatting>
  <conditionalFormatting sqref="Q2045">
    <cfRule type="cellIs" dxfId="597" priority="593" operator="lessThan">
      <formula>0</formula>
    </cfRule>
    <cfRule type="cellIs" dxfId="596" priority="594" operator="greaterThan">
      <formula>0</formula>
    </cfRule>
  </conditionalFormatting>
  <conditionalFormatting sqref="Q2069">
    <cfRule type="cellIs" dxfId="595" priority="591" operator="lessThan">
      <formula>0</formula>
    </cfRule>
    <cfRule type="cellIs" dxfId="594" priority="592" operator="greaterThan">
      <formula>0</formula>
    </cfRule>
  </conditionalFormatting>
  <conditionalFormatting sqref="Q2093">
    <cfRule type="cellIs" dxfId="593" priority="589" operator="lessThan">
      <formula>0</formula>
    </cfRule>
    <cfRule type="cellIs" dxfId="592" priority="590" operator="greaterThan">
      <formula>0</formula>
    </cfRule>
  </conditionalFormatting>
  <conditionalFormatting sqref="Q2117">
    <cfRule type="cellIs" dxfId="591" priority="587" operator="lessThan">
      <formula>0</formula>
    </cfRule>
    <cfRule type="cellIs" dxfId="590" priority="588" operator="greaterThan">
      <formula>0</formula>
    </cfRule>
  </conditionalFormatting>
  <conditionalFormatting sqref="Q2141">
    <cfRule type="cellIs" dxfId="589" priority="585" operator="lessThan">
      <formula>0</formula>
    </cfRule>
    <cfRule type="cellIs" dxfId="588" priority="586" operator="greaterThan">
      <formula>0</formula>
    </cfRule>
  </conditionalFormatting>
  <conditionalFormatting sqref="Q2165">
    <cfRule type="cellIs" dxfId="587" priority="583" operator="lessThan">
      <formula>0</formula>
    </cfRule>
    <cfRule type="cellIs" dxfId="586" priority="584" operator="greaterThan">
      <formula>0</formula>
    </cfRule>
  </conditionalFormatting>
  <conditionalFormatting sqref="Q2189">
    <cfRule type="cellIs" dxfId="585" priority="581" operator="lessThan">
      <formula>0</formula>
    </cfRule>
    <cfRule type="cellIs" dxfId="584" priority="582" operator="greaterThan">
      <formula>0</formula>
    </cfRule>
  </conditionalFormatting>
  <conditionalFormatting sqref="Q2213">
    <cfRule type="cellIs" dxfId="583" priority="579" operator="lessThan">
      <formula>0</formula>
    </cfRule>
    <cfRule type="cellIs" dxfId="582" priority="580" operator="greaterThan">
      <formula>0</formula>
    </cfRule>
  </conditionalFormatting>
  <conditionalFormatting sqref="Q2237">
    <cfRule type="cellIs" dxfId="581" priority="577" operator="lessThan">
      <formula>0</formula>
    </cfRule>
    <cfRule type="cellIs" dxfId="580" priority="578" operator="greaterThan">
      <formula>0</formula>
    </cfRule>
  </conditionalFormatting>
  <conditionalFormatting sqref="Q2261">
    <cfRule type="cellIs" dxfId="579" priority="575" operator="lessThan">
      <formula>0</formula>
    </cfRule>
    <cfRule type="cellIs" dxfId="578" priority="576" operator="greaterThan">
      <formula>0</formula>
    </cfRule>
  </conditionalFormatting>
  <conditionalFormatting sqref="Q2285">
    <cfRule type="cellIs" dxfId="577" priority="573" operator="lessThan">
      <formula>0</formula>
    </cfRule>
    <cfRule type="cellIs" dxfId="576" priority="574" operator="greaterThan">
      <formula>0</formula>
    </cfRule>
  </conditionalFormatting>
  <conditionalFormatting sqref="Q2309">
    <cfRule type="cellIs" dxfId="575" priority="571" operator="lessThan">
      <formula>0</formula>
    </cfRule>
    <cfRule type="cellIs" dxfId="574" priority="572" operator="greaterThan">
      <formula>0</formula>
    </cfRule>
  </conditionalFormatting>
  <conditionalFormatting sqref="Q2333">
    <cfRule type="cellIs" dxfId="573" priority="569" operator="lessThan">
      <formula>0</formula>
    </cfRule>
    <cfRule type="cellIs" dxfId="572" priority="570" operator="greaterThan">
      <formula>0</formula>
    </cfRule>
  </conditionalFormatting>
  <conditionalFormatting sqref="Q2357">
    <cfRule type="cellIs" dxfId="571" priority="567" operator="lessThan">
      <formula>0</formula>
    </cfRule>
    <cfRule type="cellIs" dxfId="570" priority="568" operator="greaterThan">
      <formula>0</formula>
    </cfRule>
  </conditionalFormatting>
  <conditionalFormatting sqref="Q2381">
    <cfRule type="cellIs" dxfId="569" priority="565" operator="lessThan">
      <formula>0</formula>
    </cfRule>
    <cfRule type="cellIs" dxfId="568" priority="566" operator="greaterThan">
      <formula>0</formula>
    </cfRule>
  </conditionalFormatting>
  <conditionalFormatting sqref="Q2405">
    <cfRule type="cellIs" dxfId="567" priority="563" operator="lessThan">
      <formula>0</formula>
    </cfRule>
    <cfRule type="cellIs" dxfId="566" priority="564" operator="greaterThan">
      <formula>0</formula>
    </cfRule>
  </conditionalFormatting>
  <conditionalFormatting sqref="Q2429">
    <cfRule type="cellIs" dxfId="565" priority="561" operator="lessThan">
      <formula>0</formula>
    </cfRule>
    <cfRule type="cellIs" dxfId="564" priority="562" operator="greaterThan">
      <formula>0</formula>
    </cfRule>
  </conditionalFormatting>
  <conditionalFormatting sqref="Q2453">
    <cfRule type="cellIs" dxfId="563" priority="559" operator="lessThan">
      <formula>0</formula>
    </cfRule>
    <cfRule type="cellIs" dxfId="562" priority="560" operator="greaterThan">
      <formula>0</formula>
    </cfRule>
  </conditionalFormatting>
  <conditionalFormatting sqref="Q2477">
    <cfRule type="cellIs" dxfId="561" priority="557" operator="lessThan">
      <formula>0</formula>
    </cfRule>
    <cfRule type="cellIs" dxfId="560" priority="558" operator="greaterThan">
      <formula>0</formula>
    </cfRule>
  </conditionalFormatting>
  <conditionalFormatting sqref="Q2501">
    <cfRule type="cellIs" dxfId="559" priority="555" operator="lessThan">
      <formula>0</formula>
    </cfRule>
    <cfRule type="cellIs" dxfId="558" priority="556" operator="greaterThan">
      <formula>0</formula>
    </cfRule>
  </conditionalFormatting>
  <conditionalFormatting sqref="Q2525">
    <cfRule type="cellIs" dxfId="557" priority="553" operator="lessThan">
      <formula>0</formula>
    </cfRule>
    <cfRule type="cellIs" dxfId="556" priority="554" operator="greaterThan">
      <formula>0</formula>
    </cfRule>
  </conditionalFormatting>
  <conditionalFormatting sqref="Q2549">
    <cfRule type="cellIs" dxfId="555" priority="551" operator="lessThan">
      <formula>0</formula>
    </cfRule>
    <cfRule type="cellIs" dxfId="554" priority="552" operator="greaterThan">
      <formula>0</formula>
    </cfRule>
  </conditionalFormatting>
  <conditionalFormatting sqref="Q2573">
    <cfRule type="cellIs" dxfId="553" priority="549" operator="lessThan">
      <formula>0</formula>
    </cfRule>
    <cfRule type="cellIs" dxfId="552" priority="550" operator="greaterThan">
      <formula>0</formula>
    </cfRule>
  </conditionalFormatting>
  <conditionalFormatting sqref="Q2597">
    <cfRule type="cellIs" dxfId="551" priority="547" operator="lessThan">
      <formula>0</formula>
    </cfRule>
    <cfRule type="cellIs" dxfId="550" priority="548" operator="greaterThan">
      <formula>0</formula>
    </cfRule>
  </conditionalFormatting>
  <conditionalFormatting sqref="Q2621">
    <cfRule type="cellIs" dxfId="549" priority="545" operator="lessThan">
      <formula>0</formula>
    </cfRule>
    <cfRule type="cellIs" dxfId="548" priority="546" operator="greaterThan">
      <formula>0</formula>
    </cfRule>
  </conditionalFormatting>
  <conditionalFormatting sqref="Q2645">
    <cfRule type="cellIs" dxfId="547" priority="543" operator="lessThan">
      <formula>0</formula>
    </cfRule>
    <cfRule type="cellIs" dxfId="546" priority="544" operator="greaterThan">
      <formula>0</formula>
    </cfRule>
  </conditionalFormatting>
  <conditionalFormatting sqref="Q2669">
    <cfRule type="cellIs" dxfId="545" priority="541" operator="lessThan">
      <formula>0</formula>
    </cfRule>
    <cfRule type="cellIs" dxfId="544" priority="542" operator="greaterThan">
      <formula>0</formula>
    </cfRule>
  </conditionalFormatting>
  <conditionalFormatting sqref="Q2693">
    <cfRule type="cellIs" dxfId="543" priority="539" operator="lessThan">
      <formula>0</formula>
    </cfRule>
    <cfRule type="cellIs" dxfId="542" priority="540" operator="greaterThan">
      <formula>0</formula>
    </cfRule>
  </conditionalFormatting>
  <conditionalFormatting sqref="Q2717">
    <cfRule type="cellIs" dxfId="541" priority="537" operator="lessThan">
      <formula>0</formula>
    </cfRule>
    <cfRule type="cellIs" dxfId="540" priority="538" operator="greaterThan">
      <formula>0</formula>
    </cfRule>
  </conditionalFormatting>
  <conditionalFormatting sqref="Q2741">
    <cfRule type="cellIs" dxfId="539" priority="535" operator="lessThan">
      <formula>0</formula>
    </cfRule>
    <cfRule type="cellIs" dxfId="538" priority="536" operator="greaterThan">
      <formula>0</formula>
    </cfRule>
  </conditionalFormatting>
  <conditionalFormatting sqref="Q2765">
    <cfRule type="cellIs" dxfId="537" priority="533" operator="lessThan">
      <formula>0</formula>
    </cfRule>
    <cfRule type="cellIs" dxfId="536" priority="534" operator="greaterThan">
      <formula>0</formula>
    </cfRule>
  </conditionalFormatting>
  <conditionalFormatting sqref="Q2789">
    <cfRule type="cellIs" dxfId="535" priority="531" operator="lessThan">
      <formula>0</formula>
    </cfRule>
    <cfRule type="cellIs" dxfId="534" priority="532" operator="greaterThan">
      <formula>0</formula>
    </cfRule>
  </conditionalFormatting>
  <conditionalFormatting sqref="Q2813">
    <cfRule type="cellIs" dxfId="533" priority="529" operator="lessThan">
      <formula>0</formula>
    </cfRule>
    <cfRule type="cellIs" dxfId="532" priority="530" operator="greaterThan">
      <formula>0</formula>
    </cfRule>
  </conditionalFormatting>
  <conditionalFormatting sqref="Q2837">
    <cfRule type="cellIs" dxfId="531" priority="527" operator="lessThan">
      <formula>0</formula>
    </cfRule>
    <cfRule type="cellIs" dxfId="530" priority="528" operator="greaterThan">
      <formula>0</formula>
    </cfRule>
  </conditionalFormatting>
  <conditionalFormatting sqref="Q2861">
    <cfRule type="cellIs" dxfId="529" priority="525" operator="lessThan">
      <formula>0</formula>
    </cfRule>
    <cfRule type="cellIs" dxfId="528" priority="526" operator="greaterThan">
      <formula>0</formula>
    </cfRule>
  </conditionalFormatting>
  <conditionalFormatting sqref="Q2885">
    <cfRule type="cellIs" dxfId="527" priority="523" operator="lessThan">
      <formula>0</formula>
    </cfRule>
    <cfRule type="cellIs" dxfId="526" priority="524" operator="greaterThan">
      <formula>0</formula>
    </cfRule>
  </conditionalFormatting>
  <conditionalFormatting sqref="Q2909">
    <cfRule type="cellIs" dxfId="525" priority="521" operator="lessThan">
      <formula>0</formula>
    </cfRule>
    <cfRule type="cellIs" dxfId="524" priority="522" operator="greaterThan">
      <formula>0</formula>
    </cfRule>
  </conditionalFormatting>
  <conditionalFormatting sqref="Q2933">
    <cfRule type="cellIs" dxfId="523" priority="519" operator="lessThan">
      <formula>0</formula>
    </cfRule>
    <cfRule type="cellIs" dxfId="522" priority="520" operator="greaterThan">
      <formula>0</formula>
    </cfRule>
  </conditionalFormatting>
  <conditionalFormatting sqref="Q2957">
    <cfRule type="cellIs" dxfId="521" priority="517" operator="lessThan">
      <formula>0</formula>
    </cfRule>
    <cfRule type="cellIs" dxfId="520" priority="518" operator="greaterThan">
      <formula>0</formula>
    </cfRule>
  </conditionalFormatting>
  <conditionalFormatting sqref="Q2981">
    <cfRule type="cellIs" dxfId="519" priority="515" operator="lessThan">
      <formula>0</formula>
    </cfRule>
    <cfRule type="cellIs" dxfId="518" priority="516" operator="greaterThan">
      <formula>0</formula>
    </cfRule>
  </conditionalFormatting>
  <conditionalFormatting sqref="Q3005">
    <cfRule type="cellIs" dxfId="517" priority="513" operator="lessThan">
      <formula>0</formula>
    </cfRule>
    <cfRule type="cellIs" dxfId="516" priority="514" operator="greaterThan">
      <formula>0</formula>
    </cfRule>
  </conditionalFormatting>
  <conditionalFormatting sqref="Q3029">
    <cfRule type="cellIs" dxfId="515" priority="511" operator="lessThan">
      <formula>0</formula>
    </cfRule>
    <cfRule type="cellIs" dxfId="514" priority="512" operator="greaterThan">
      <formula>0</formula>
    </cfRule>
  </conditionalFormatting>
  <conditionalFormatting sqref="Q3053">
    <cfRule type="cellIs" dxfId="513" priority="509" operator="lessThan">
      <formula>0</formula>
    </cfRule>
    <cfRule type="cellIs" dxfId="512" priority="510" operator="greaterThan">
      <formula>0</formula>
    </cfRule>
  </conditionalFormatting>
  <conditionalFormatting sqref="Q3077">
    <cfRule type="cellIs" dxfId="511" priority="507" operator="lessThan">
      <formula>0</formula>
    </cfRule>
    <cfRule type="cellIs" dxfId="510" priority="508" operator="greaterThan">
      <formula>0</formula>
    </cfRule>
  </conditionalFormatting>
  <conditionalFormatting sqref="Q3101">
    <cfRule type="cellIs" dxfId="509" priority="505" operator="lessThan">
      <formula>0</formula>
    </cfRule>
    <cfRule type="cellIs" dxfId="508" priority="506" operator="greaterThan">
      <formula>0</formula>
    </cfRule>
  </conditionalFormatting>
  <conditionalFormatting sqref="Q3125">
    <cfRule type="cellIs" dxfId="507" priority="503" operator="lessThan">
      <formula>0</formula>
    </cfRule>
    <cfRule type="cellIs" dxfId="506" priority="504" operator="greaterThan">
      <formula>0</formula>
    </cfRule>
  </conditionalFormatting>
  <conditionalFormatting sqref="Q3149">
    <cfRule type="cellIs" dxfId="505" priority="501" operator="lessThan">
      <formula>0</formula>
    </cfRule>
    <cfRule type="cellIs" dxfId="504" priority="502" operator="greaterThan">
      <formula>0</formula>
    </cfRule>
  </conditionalFormatting>
  <conditionalFormatting sqref="Q3173">
    <cfRule type="cellIs" dxfId="503" priority="499" operator="lessThan">
      <formula>0</formula>
    </cfRule>
    <cfRule type="cellIs" dxfId="502" priority="500" operator="greaterThan">
      <formula>0</formula>
    </cfRule>
  </conditionalFormatting>
  <conditionalFormatting sqref="Q3197">
    <cfRule type="cellIs" dxfId="501" priority="497" operator="lessThan">
      <formula>0</formula>
    </cfRule>
    <cfRule type="cellIs" dxfId="500" priority="498" operator="greaterThan">
      <formula>0</formula>
    </cfRule>
  </conditionalFormatting>
  <conditionalFormatting sqref="Q3245">
    <cfRule type="cellIs" dxfId="499" priority="495" operator="lessThan">
      <formula>0</formula>
    </cfRule>
    <cfRule type="cellIs" dxfId="498" priority="496" operator="greaterThan">
      <formula>0</formula>
    </cfRule>
  </conditionalFormatting>
  <conditionalFormatting sqref="Q3269">
    <cfRule type="cellIs" dxfId="497" priority="493" operator="lessThan">
      <formula>0</formula>
    </cfRule>
    <cfRule type="cellIs" dxfId="496" priority="494" operator="greaterThan">
      <formula>0</formula>
    </cfRule>
  </conditionalFormatting>
  <conditionalFormatting sqref="Q3293">
    <cfRule type="cellIs" dxfId="495" priority="491" operator="lessThan">
      <formula>0</formula>
    </cfRule>
    <cfRule type="cellIs" dxfId="494" priority="492" operator="greaterThan">
      <formula>0</formula>
    </cfRule>
  </conditionalFormatting>
  <conditionalFormatting sqref="Q3317">
    <cfRule type="cellIs" dxfId="493" priority="489" operator="lessThan">
      <formula>0</formula>
    </cfRule>
    <cfRule type="cellIs" dxfId="492" priority="490" operator="greaterThan">
      <formula>0</formula>
    </cfRule>
  </conditionalFormatting>
  <conditionalFormatting sqref="Q3341">
    <cfRule type="cellIs" dxfId="491" priority="487" operator="lessThan">
      <formula>0</formula>
    </cfRule>
    <cfRule type="cellIs" dxfId="490" priority="488" operator="greaterThan">
      <formula>0</formula>
    </cfRule>
  </conditionalFormatting>
  <conditionalFormatting sqref="Q3365">
    <cfRule type="cellIs" dxfId="489" priority="485" operator="lessThan">
      <formula>0</formula>
    </cfRule>
    <cfRule type="cellIs" dxfId="488" priority="486" operator="greaterThan">
      <formula>0</formula>
    </cfRule>
  </conditionalFormatting>
  <conditionalFormatting sqref="Q3389">
    <cfRule type="cellIs" dxfId="487" priority="483" operator="lessThan">
      <formula>0</formula>
    </cfRule>
    <cfRule type="cellIs" dxfId="486" priority="484" operator="greaterThan">
      <formula>0</formula>
    </cfRule>
  </conditionalFormatting>
  <conditionalFormatting sqref="Q3413">
    <cfRule type="cellIs" dxfId="485" priority="481" operator="lessThan">
      <formula>0</formula>
    </cfRule>
    <cfRule type="cellIs" dxfId="484" priority="482" operator="greaterThan">
      <formula>0</formula>
    </cfRule>
  </conditionalFormatting>
  <conditionalFormatting sqref="Q3437">
    <cfRule type="cellIs" dxfId="483" priority="479" operator="lessThan">
      <formula>0</formula>
    </cfRule>
    <cfRule type="cellIs" dxfId="482" priority="480" operator="greaterThan">
      <formula>0</formula>
    </cfRule>
  </conditionalFormatting>
  <conditionalFormatting sqref="Q3461">
    <cfRule type="cellIs" dxfId="481" priority="477" operator="lessThan">
      <formula>0</formula>
    </cfRule>
    <cfRule type="cellIs" dxfId="480" priority="478" operator="greaterThan">
      <formula>0</formula>
    </cfRule>
  </conditionalFormatting>
  <conditionalFormatting sqref="Q3485">
    <cfRule type="cellIs" dxfId="479" priority="475" operator="lessThan">
      <formula>0</formula>
    </cfRule>
    <cfRule type="cellIs" dxfId="478" priority="476" operator="greaterThan">
      <formula>0</formula>
    </cfRule>
  </conditionalFormatting>
  <conditionalFormatting sqref="Q3509">
    <cfRule type="cellIs" dxfId="477" priority="473" operator="lessThan">
      <formula>0</formula>
    </cfRule>
    <cfRule type="cellIs" dxfId="476" priority="474" operator="greaterThan">
      <formula>0</formula>
    </cfRule>
  </conditionalFormatting>
  <conditionalFormatting sqref="Q3533">
    <cfRule type="cellIs" dxfId="475" priority="471" operator="lessThan">
      <formula>0</formula>
    </cfRule>
    <cfRule type="cellIs" dxfId="474" priority="472" operator="greaterThan">
      <formula>0</formula>
    </cfRule>
  </conditionalFormatting>
  <conditionalFormatting sqref="Q3557">
    <cfRule type="cellIs" dxfId="473" priority="469" operator="lessThan">
      <formula>0</formula>
    </cfRule>
    <cfRule type="cellIs" dxfId="472" priority="470" operator="greaterThan">
      <formula>0</formula>
    </cfRule>
  </conditionalFormatting>
  <conditionalFormatting sqref="Q3581">
    <cfRule type="cellIs" dxfId="471" priority="467" operator="lessThan">
      <formula>0</formula>
    </cfRule>
    <cfRule type="cellIs" dxfId="470" priority="468" operator="greaterThan">
      <formula>0</formula>
    </cfRule>
  </conditionalFormatting>
  <conditionalFormatting sqref="Q3605">
    <cfRule type="cellIs" dxfId="469" priority="465" operator="lessThan">
      <formula>0</formula>
    </cfRule>
    <cfRule type="cellIs" dxfId="468" priority="466" operator="greaterThan">
      <formula>0</formula>
    </cfRule>
  </conditionalFormatting>
  <conditionalFormatting sqref="Q3629">
    <cfRule type="cellIs" dxfId="467" priority="463" operator="lessThan">
      <formula>0</formula>
    </cfRule>
    <cfRule type="cellIs" dxfId="466" priority="464" operator="greaterThan">
      <formula>0</formula>
    </cfRule>
  </conditionalFormatting>
  <conditionalFormatting sqref="Q3653">
    <cfRule type="cellIs" dxfId="465" priority="461" operator="lessThan">
      <formula>0</formula>
    </cfRule>
    <cfRule type="cellIs" dxfId="464" priority="462" operator="greaterThan">
      <formula>0</formula>
    </cfRule>
  </conditionalFormatting>
  <conditionalFormatting sqref="Q3677">
    <cfRule type="cellIs" dxfId="463" priority="459" operator="lessThan">
      <formula>0</formula>
    </cfRule>
    <cfRule type="cellIs" dxfId="462" priority="460" operator="greaterThan">
      <formula>0</formula>
    </cfRule>
  </conditionalFormatting>
  <conditionalFormatting sqref="Q3701">
    <cfRule type="cellIs" dxfId="461" priority="457" operator="lessThan">
      <formula>0</formula>
    </cfRule>
    <cfRule type="cellIs" dxfId="460" priority="458" operator="greaterThan">
      <formula>0</formula>
    </cfRule>
  </conditionalFormatting>
  <conditionalFormatting sqref="Q3725">
    <cfRule type="cellIs" dxfId="459" priority="455" operator="lessThan">
      <formula>0</formula>
    </cfRule>
    <cfRule type="cellIs" dxfId="458" priority="456" operator="greaterThan">
      <formula>0</formula>
    </cfRule>
  </conditionalFormatting>
  <conditionalFormatting sqref="Q3749">
    <cfRule type="cellIs" dxfId="457" priority="453" operator="lessThan">
      <formula>0</formula>
    </cfRule>
    <cfRule type="cellIs" dxfId="456" priority="454" operator="greaterThan">
      <formula>0</formula>
    </cfRule>
  </conditionalFormatting>
  <conditionalFormatting sqref="Q3773">
    <cfRule type="cellIs" dxfId="455" priority="451" operator="lessThan">
      <formula>0</formula>
    </cfRule>
    <cfRule type="cellIs" dxfId="454" priority="452" operator="greaterThan">
      <formula>0</formula>
    </cfRule>
  </conditionalFormatting>
  <conditionalFormatting sqref="Q3797">
    <cfRule type="cellIs" dxfId="453" priority="449" operator="lessThan">
      <formula>0</formula>
    </cfRule>
    <cfRule type="cellIs" dxfId="452" priority="450" operator="greaterThan">
      <formula>0</formula>
    </cfRule>
  </conditionalFormatting>
  <conditionalFormatting sqref="Q3821">
    <cfRule type="cellIs" dxfId="451" priority="447" operator="lessThan">
      <formula>0</formula>
    </cfRule>
    <cfRule type="cellIs" dxfId="450" priority="448" operator="greaterThan">
      <formula>0</formula>
    </cfRule>
  </conditionalFormatting>
  <conditionalFormatting sqref="Q3845">
    <cfRule type="cellIs" dxfId="449" priority="445" operator="lessThan">
      <formula>0</formula>
    </cfRule>
    <cfRule type="cellIs" dxfId="448" priority="446" operator="greaterThan">
      <formula>0</formula>
    </cfRule>
  </conditionalFormatting>
  <conditionalFormatting sqref="Q3869">
    <cfRule type="cellIs" dxfId="447" priority="443" operator="lessThan">
      <formula>0</formula>
    </cfRule>
    <cfRule type="cellIs" dxfId="446" priority="444" operator="greaterThan">
      <formula>0</formula>
    </cfRule>
  </conditionalFormatting>
  <conditionalFormatting sqref="Q3893">
    <cfRule type="cellIs" dxfId="445" priority="441" operator="lessThan">
      <formula>0</formula>
    </cfRule>
    <cfRule type="cellIs" dxfId="444" priority="442" operator="greaterThan">
      <formula>0</formula>
    </cfRule>
  </conditionalFormatting>
  <conditionalFormatting sqref="Q3917">
    <cfRule type="cellIs" dxfId="443" priority="439" operator="lessThan">
      <formula>0</formula>
    </cfRule>
    <cfRule type="cellIs" dxfId="442" priority="440" operator="greaterThan">
      <formula>0</formula>
    </cfRule>
  </conditionalFormatting>
  <conditionalFormatting sqref="Q3941">
    <cfRule type="cellIs" dxfId="441" priority="437" operator="lessThan">
      <formula>0</formula>
    </cfRule>
    <cfRule type="cellIs" dxfId="440" priority="438" operator="greaterThan">
      <formula>0</formula>
    </cfRule>
  </conditionalFormatting>
  <conditionalFormatting sqref="Q3965">
    <cfRule type="cellIs" dxfId="439" priority="435" operator="lessThan">
      <formula>0</formula>
    </cfRule>
    <cfRule type="cellIs" dxfId="438" priority="436" operator="greaterThan">
      <formula>0</formula>
    </cfRule>
  </conditionalFormatting>
  <conditionalFormatting sqref="Q3989">
    <cfRule type="cellIs" dxfId="437" priority="433" operator="lessThan">
      <formula>0</formula>
    </cfRule>
    <cfRule type="cellIs" dxfId="436" priority="434" operator="greaterThan">
      <formula>0</formula>
    </cfRule>
  </conditionalFormatting>
  <conditionalFormatting sqref="Q4013">
    <cfRule type="cellIs" dxfId="435" priority="431" operator="lessThan">
      <formula>0</formula>
    </cfRule>
    <cfRule type="cellIs" dxfId="434" priority="432" operator="greaterThan">
      <formula>0</formula>
    </cfRule>
  </conditionalFormatting>
  <conditionalFormatting sqref="Q4037">
    <cfRule type="cellIs" dxfId="433" priority="429" operator="lessThan">
      <formula>0</formula>
    </cfRule>
    <cfRule type="cellIs" dxfId="432" priority="430" operator="greaterThan">
      <formula>0</formula>
    </cfRule>
  </conditionalFormatting>
  <conditionalFormatting sqref="Q4061">
    <cfRule type="cellIs" dxfId="431" priority="427" operator="lessThan">
      <formula>0</formula>
    </cfRule>
    <cfRule type="cellIs" dxfId="430" priority="428" operator="greaterThan">
      <formula>0</formula>
    </cfRule>
  </conditionalFormatting>
  <conditionalFormatting sqref="Q4085">
    <cfRule type="cellIs" dxfId="429" priority="425" operator="lessThan">
      <formula>0</formula>
    </cfRule>
    <cfRule type="cellIs" dxfId="428" priority="426" operator="greaterThan">
      <formula>0</formula>
    </cfRule>
  </conditionalFormatting>
  <conditionalFormatting sqref="Q4109">
    <cfRule type="cellIs" dxfId="427" priority="423" operator="lessThan">
      <formula>0</formula>
    </cfRule>
    <cfRule type="cellIs" dxfId="426" priority="424" operator="greaterThan">
      <formula>0</formula>
    </cfRule>
  </conditionalFormatting>
  <conditionalFormatting sqref="Q4133">
    <cfRule type="cellIs" dxfId="425" priority="421" operator="lessThan">
      <formula>0</formula>
    </cfRule>
    <cfRule type="cellIs" dxfId="424" priority="422" operator="greaterThan">
      <formula>0</formula>
    </cfRule>
  </conditionalFormatting>
  <conditionalFormatting sqref="Q4157">
    <cfRule type="cellIs" dxfId="423" priority="419" operator="lessThan">
      <formula>0</formula>
    </cfRule>
    <cfRule type="cellIs" dxfId="422" priority="420" operator="greaterThan">
      <formula>0</formula>
    </cfRule>
  </conditionalFormatting>
  <conditionalFormatting sqref="Q4181">
    <cfRule type="cellIs" dxfId="421" priority="417" operator="lessThan">
      <formula>0</formula>
    </cfRule>
    <cfRule type="cellIs" dxfId="420" priority="418" operator="greaterThan">
      <formula>0</formula>
    </cfRule>
  </conditionalFormatting>
  <conditionalFormatting sqref="Q4205">
    <cfRule type="cellIs" dxfId="419" priority="415" operator="lessThan">
      <formula>0</formula>
    </cfRule>
    <cfRule type="cellIs" dxfId="418" priority="416" operator="greaterThan">
      <formula>0</formula>
    </cfRule>
  </conditionalFormatting>
  <conditionalFormatting sqref="Q4229">
    <cfRule type="cellIs" dxfId="417" priority="413" operator="lessThan">
      <formula>0</formula>
    </cfRule>
    <cfRule type="cellIs" dxfId="416" priority="414" operator="greaterThan">
      <formula>0</formula>
    </cfRule>
  </conditionalFormatting>
  <conditionalFormatting sqref="Q4253">
    <cfRule type="cellIs" dxfId="415" priority="411" operator="lessThan">
      <formula>0</formula>
    </cfRule>
    <cfRule type="cellIs" dxfId="414" priority="412" operator="greaterThan">
      <formula>0</formula>
    </cfRule>
  </conditionalFormatting>
  <conditionalFormatting sqref="Q4277">
    <cfRule type="cellIs" dxfId="413" priority="409" operator="lessThan">
      <formula>0</formula>
    </cfRule>
    <cfRule type="cellIs" dxfId="412" priority="410" operator="greaterThan">
      <formula>0</formula>
    </cfRule>
  </conditionalFormatting>
  <conditionalFormatting sqref="Q4301">
    <cfRule type="cellIs" dxfId="411" priority="407" operator="lessThan">
      <formula>0</formula>
    </cfRule>
    <cfRule type="cellIs" dxfId="410" priority="408" operator="greaterThan">
      <formula>0</formula>
    </cfRule>
  </conditionalFormatting>
  <conditionalFormatting sqref="Q4325">
    <cfRule type="cellIs" dxfId="409" priority="405" operator="lessThan">
      <formula>0</formula>
    </cfRule>
    <cfRule type="cellIs" dxfId="408" priority="406" operator="greaterThan">
      <formula>0</formula>
    </cfRule>
  </conditionalFormatting>
  <conditionalFormatting sqref="Q4349">
    <cfRule type="cellIs" dxfId="407" priority="403" operator="lessThan">
      <formula>0</formula>
    </cfRule>
    <cfRule type="cellIs" dxfId="406" priority="404" operator="greaterThan">
      <formula>0</formula>
    </cfRule>
  </conditionalFormatting>
  <conditionalFormatting sqref="Q4373">
    <cfRule type="cellIs" dxfId="405" priority="401" operator="lessThan">
      <formula>0</formula>
    </cfRule>
    <cfRule type="cellIs" dxfId="404" priority="402" operator="greaterThan">
      <formula>0</formula>
    </cfRule>
  </conditionalFormatting>
  <conditionalFormatting sqref="Q4397">
    <cfRule type="cellIs" dxfId="403" priority="399" operator="lessThan">
      <formula>0</formula>
    </cfRule>
    <cfRule type="cellIs" dxfId="402" priority="400" operator="greaterThan">
      <formula>0</formula>
    </cfRule>
  </conditionalFormatting>
  <conditionalFormatting sqref="Q4421">
    <cfRule type="cellIs" dxfId="401" priority="397" operator="lessThan">
      <formula>0</formula>
    </cfRule>
    <cfRule type="cellIs" dxfId="400" priority="398" operator="greaterThan">
      <formula>0</formula>
    </cfRule>
  </conditionalFormatting>
  <conditionalFormatting sqref="Q4445">
    <cfRule type="cellIs" dxfId="399" priority="395" operator="lessThan">
      <formula>0</formula>
    </cfRule>
    <cfRule type="cellIs" dxfId="398" priority="396" operator="greaterThan">
      <formula>0</formula>
    </cfRule>
  </conditionalFormatting>
  <conditionalFormatting sqref="Q4469">
    <cfRule type="cellIs" dxfId="397" priority="393" operator="lessThan">
      <formula>0</formula>
    </cfRule>
    <cfRule type="cellIs" dxfId="396" priority="394" operator="greaterThan">
      <formula>0</formula>
    </cfRule>
  </conditionalFormatting>
  <conditionalFormatting sqref="Q4493">
    <cfRule type="cellIs" dxfId="395" priority="391" operator="lessThan">
      <formula>0</formula>
    </cfRule>
    <cfRule type="cellIs" dxfId="394" priority="392" operator="greaterThan">
      <formula>0</formula>
    </cfRule>
  </conditionalFormatting>
  <conditionalFormatting sqref="Q4517">
    <cfRule type="cellIs" dxfId="393" priority="389" operator="lessThan">
      <formula>0</formula>
    </cfRule>
    <cfRule type="cellIs" dxfId="392" priority="390" operator="greaterThan">
      <formula>0</formula>
    </cfRule>
  </conditionalFormatting>
  <conditionalFormatting sqref="Q4541">
    <cfRule type="cellIs" dxfId="391" priority="387" operator="lessThan">
      <formula>0</formula>
    </cfRule>
    <cfRule type="cellIs" dxfId="390" priority="388" operator="greaterThan">
      <formula>0</formula>
    </cfRule>
  </conditionalFormatting>
  <conditionalFormatting sqref="Q4565">
    <cfRule type="cellIs" dxfId="389" priority="385" operator="lessThan">
      <formula>0</formula>
    </cfRule>
    <cfRule type="cellIs" dxfId="388" priority="386" operator="greaterThan">
      <formula>0</formula>
    </cfRule>
  </conditionalFormatting>
  <conditionalFormatting sqref="Q4589">
    <cfRule type="cellIs" dxfId="387" priority="383" operator="lessThan">
      <formula>0</formula>
    </cfRule>
    <cfRule type="cellIs" dxfId="386" priority="384" operator="greaterThan">
      <formula>0</formula>
    </cfRule>
  </conditionalFormatting>
  <conditionalFormatting sqref="Q4613">
    <cfRule type="cellIs" dxfId="385" priority="381" operator="lessThan">
      <formula>0</formula>
    </cfRule>
    <cfRule type="cellIs" dxfId="384" priority="382" operator="greaterThan">
      <formula>0</formula>
    </cfRule>
  </conditionalFormatting>
  <conditionalFormatting sqref="Q4637">
    <cfRule type="cellIs" dxfId="383" priority="379" operator="lessThan">
      <formula>0</formula>
    </cfRule>
    <cfRule type="cellIs" dxfId="382" priority="380" operator="greaterThan">
      <formula>0</formula>
    </cfRule>
  </conditionalFormatting>
  <conditionalFormatting sqref="Q4661">
    <cfRule type="cellIs" dxfId="381" priority="377" operator="lessThan">
      <formula>0</formula>
    </cfRule>
    <cfRule type="cellIs" dxfId="380" priority="378" operator="greaterThan">
      <formula>0</formula>
    </cfRule>
  </conditionalFormatting>
  <conditionalFormatting sqref="Q4685">
    <cfRule type="cellIs" dxfId="379" priority="375" operator="lessThan">
      <formula>0</formula>
    </cfRule>
    <cfRule type="cellIs" dxfId="378" priority="376" operator="greaterThan">
      <formula>0</formula>
    </cfRule>
  </conditionalFormatting>
  <conditionalFormatting sqref="Q4709">
    <cfRule type="cellIs" dxfId="377" priority="373" operator="lessThan">
      <formula>0</formula>
    </cfRule>
    <cfRule type="cellIs" dxfId="376" priority="374" operator="greaterThan">
      <formula>0</formula>
    </cfRule>
  </conditionalFormatting>
  <conditionalFormatting sqref="Q4733">
    <cfRule type="cellIs" dxfId="375" priority="371" operator="lessThan">
      <formula>0</formula>
    </cfRule>
    <cfRule type="cellIs" dxfId="374" priority="372" operator="greaterThan">
      <formula>0</formula>
    </cfRule>
  </conditionalFormatting>
  <conditionalFormatting sqref="Q4757">
    <cfRule type="cellIs" dxfId="373" priority="369" operator="lessThan">
      <formula>0</formula>
    </cfRule>
    <cfRule type="cellIs" dxfId="372" priority="370" operator="greaterThan">
      <formula>0</formula>
    </cfRule>
  </conditionalFormatting>
  <conditionalFormatting sqref="Q4781">
    <cfRule type="cellIs" dxfId="371" priority="367" operator="lessThan">
      <formula>0</formula>
    </cfRule>
    <cfRule type="cellIs" dxfId="370" priority="368" operator="greaterThan">
      <formula>0</formula>
    </cfRule>
  </conditionalFormatting>
  <conditionalFormatting sqref="Q4805">
    <cfRule type="cellIs" dxfId="369" priority="365" operator="lessThan">
      <formula>0</formula>
    </cfRule>
    <cfRule type="cellIs" dxfId="368" priority="366" operator="greaterThan">
      <formula>0</formula>
    </cfRule>
  </conditionalFormatting>
  <conditionalFormatting sqref="Q4829">
    <cfRule type="cellIs" dxfId="367" priority="363" operator="lessThan">
      <formula>0</formula>
    </cfRule>
    <cfRule type="cellIs" dxfId="366" priority="364" operator="greaterThan">
      <formula>0</formula>
    </cfRule>
  </conditionalFormatting>
  <conditionalFormatting sqref="Q4853">
    <cfRule type="cellIs" dxfId="365" priority="361" operator="lessThan">
      <formula>0</formula>
    </cfRule>
    <cfRule type="cellIs" dxfId="364" priority="362" operator="greaterThan">
      <formula>0</formula>
    </cfRule>
  </conditionalFormatting>
  <conditionalFormatting sqref="Q4877">
    <cfRule type="cellIs" dxfId="363" priority="359" operator="lessThan">
      <formula>0</formula>
    </cfRule>
    <cfRule type="cellIs" dxfId="362" priority="360" operator="greaterThan">
      <formula>0</formula>
    </cfRule>
  </conditionalFormatting>
  <conditionalFormatting sqref="Q4901">
    <cfRule type="cellIs" dxfId="361" priority="357" operator="lessThan">
      <formula>0</formula>
    </cfRule>
    <cfRule type="cellIs" dxfId="360" priority="358" operator="greaterThan">
      <formula>0</formula>
    </cfRule>
  </conditionalFormatting>
  <conditionalFormatting sqref="Q4925">
    <cfRule type="cellIs" dxfId="359" priority="355" operator="lessThan">
      <formula>0</formula>
    </cfRule>
    <cfRule type="cellIs" dxfId="358" priority="356" operator="greaterThan">
      <formula>0</formula>
    </cfRule>
  </conditionalFormatting>
  <conditionalFormatting sqref="Q4949">
    <cfRule type="cellIs" dxfId="357" priority="353" operator="lessThan">
      <formula>0</formula>
    </cfRule>
    <cfRule type="cellIs" dxfId="356" priority="354" operator="greaterThan">
      <formula>0</formula>
    </cfRule>
  </conditionalFormatting>
  <conditionalFormatting sqref="Q4973">
    <cfRule type="cellIs" dxfId="355" priority="351" operator="lessThan">
      <formula>0</formula>
    </cfRule>
    <cfRule type="cellIs" dxfId="354" priority="352" operator="greaterThan">
      <formula>0</formula>
    </cfRule>
  </conditionalFormatting>
  <conditionalFormatting sqref="Q4997">
    <cfRule type="cellIs" dxfId="353" priority="349" operator="lessThan">
      <formula>0</formula>
    </cfRule>
    <cfRule type="cellIs" dxfId="352" priority="350" operator="greaterThan">
      <formula>0</formula>
    </cfRule>
  </conditionalFormatting>
  <conditionalFormatting sqref="Q5021">
    <cfRule type="cellIs" dxfId="351" priority="347" operator="lessThan">
      <formula>0</formula>
    </cfRule>
    <cfRule type="cellIs" dxfId="350" priority="348" operator="greaterThan">
      <formula>0</formula>
    </cfRule>
  </conditionalFormatting>
  <conditionalFormatting sqref="Q5045">
    <cfRule type="cellIs" dxfId="349" priority="345" operator="lessThan">
      <formula>0</formula>
    </cfRule>
    <cfRule type="cellIs" dxfId="348" priority="346" operator="greaterThan">
      <formula>0</formula>
    </cfRule>
  </conditionalFormatting>
  <conditionalFormatting sqref="Q5069">
    <cfRule type="cellIs" dxfId="347" priority="343" operator="lessThan">
      <formula>0</formula>
    </cfRule>
    <cfRule type="cellIs" dxfId="346" priority="344" operator="greaterThan">
      <formula>0</formula>
    </cfRule>
  </conditionalFormatting>
  <conditionalFormatting sqref="Q5093">
    <cfRule type="cellIs" dxfId="345" priority="341" operator="lessThan">
      <formula>0</formula>
    </cfRule>
    <cfRule type="cellIs" dxfId="344" priority="342" operator="greaterThan">
      <formula>0</formula>
    </cfRule>
  </conditionalFormatting>
  <conditionalFormatting sqref="Q5117">
    <cfRule type="cellIs" dxfId="343" priority="339" operator="lessThan">
      <formula>0</formula>
    </cfRule>
    <cfRule type="cellIs" dxfId="342" priority="340" operator="greaterThan">
      <formula>0</formula>
    </cfRule>
  </conditionalFormatting>
  <conditionalFormatting sqref="Q5141">
    <cfRule type="cellIs" dxfId="341" priority="337" operator="lessThan">
      <formula>0</formula>
    </cfRule>
    <cfRule type="cellIs" dxfId="340" priority="338" operator="greaterThan">
      <formula>0</formula>
    </cfRule>
  </conditionalFormatting>
  <conditionalFormatting sqref="Q5165">
    <cfRule type="cellIs" dxfId="339" priority="335" operator="lessThan">
      <formula>0</formula>
    </cfRule>
    <cfRule type="cellIs" dxfId="338" priority="336" operator="greaterThan">
      <formula>0</formula>
    </cfRule>
  </conditionalFormatting>
  <conditionalFormatting sqref="Q5189">
    <cfRule type="cellIs" dxfId="337" priority="333" operator="lessThan">
      <formula>0</formula>
    </cfRule>
    <cfRule type="cellIs" dxfId="336" priority="334" operator="greaterThan">
      <formula>0</formula>
    </cfRule>
  </conditionalFormatting>
  <conditionalFormatting sqref="Q5213">
    <cfRule type="cellIs" dxfId="335" priority="331" operator="lessThan">
      <formula>0</formula>
    </cfRule>
    <cfRule type="cellIs" dxfId="334" priority="332" operator="greaterThan">
      <formula>0</formula>
    </cfRule>
  </conditionalFormatting>
  <conditionalFormatting sqref="Q5237">
    <cfRule type="cellIs" dxfId="333" priority="329" operator="lessThan">
      <formula>0</formula>
    </cfRule>
    <cfRule type="cellIs" dxfId="332" priority="330" operator="greaterThan">
      <formula>0</formula>
    </cfRule>
  </conditionalFormatting>
  <conditionalFormatting sqref="Q5261">
    <cfRule type="cellIs" dxfId="331" priority="327" operator="lessThan">
      <formula>0</formula>
    </cfRule>
    <cfRule type="cellIs" dxfId="330" priority="328" operator="greaterThan">
      <formula>0</formula>
    </cfRule>
  </conditionalFormatting>
  <conditionalFormatting sqref="Q5285">
    <cfRule type="cellIs" dxfId="329" priority="325" operator="lessThan">
      <formula>0</formula>
    </cfRule>
    <cfRule type="cellIs" dxfId="328" priority="326" operator="greaterThan">
      <formula>0</formula>
    </cfRule>
  </conditionalFormatting>
  <conditionalFormatting sqref="Q5309">
    <cfRule type="cellIs" dxfId="327" priority="323" operator="lessThan">
      <formula>0</formula>
    </cfRule>
    <cfRule type="cellIs" dxfId="326" priority="324" operator="greaterThan">
      <formula>0</formula>
    </cfRule>
  </conditionalFormatting>
  <conditionalFormatting sqref="Q5333">
    <cfRule type="cellIs" dxfId="325" priority="321" operator="lessThan">
      <formula>0</formula>
    </cfRule>
    <cfRule type="cellIs" dxfId="324" priority="322" operator="greaterThan">
      <formula>0</formula>
    </cfRule>
  </conditionalFormatting>
  <conditionalFormatting sqref="Q5357">
    <cfRule type="cellIs" dxfId="323" priority="319" operator="lessThan">
      <formula>0</formula>
    </cfRule>
    <cfRule type="cellIs" dxfId="322" priority="320" operator="greaterThan">
      <formula>0</formula>
    </cfRule>
  </conditionalFormatting>
  <conditionalFormatting sqref="Q5381">
    <cfRule type="cellIs" dxfId="321" priority="317" operator="lessThan">
      <formula>0</formula>
    </cfRule>
    <cfRule type="cellIs" dxfId="320" priority="318" operator="greaterThan">
      <formula>0</formula>
    </cfRule>
  </conditionalFormatting>
  <conditionalFormatting sqref="Q5405">
    <cfRule type="cellIs" dxfId="319" priority="315" operator="lessThan">
      <formula>0</formula>
    </cfRule>
    <cfRule type="cellIs" dxfId="318" priority="316" operator="greaterThan">
      <formula>0</formula>
    </cfRule>
  </conditionalFormatting>
  <conditionalFormatting sqref="Q5429">
    <cfRule type="cellIs" dxfId="317" priority="313" operator="lessThan">
      <formula>0</formula>
    </cfRule>
    <cfRule type="cellIs" dxfId="316" priority="314" operator="greaterThan">
      <formula>0</formula>
    </cfRule>
  </conditionalFormatting>
  <conditionalFormatting sqref="Q5453">
    <cfRule type="cellIs" dxfId="315" priority="311" operator="lessThan">
      <formula>0</formula>
    </cfRule>
    <cfRule type="cellIs" dxfId="314" priority="312" operator="greaterThan">
      <formula>0</formula>
    </cfRule>
  </conditionalFormatting>
  <conditionalFormatting sqref="Q5477">
    <cfRule type="cellIs" dxfId="313" priority="309" operator="lessThan">
      <formula>0</formula>
    </cfRule>
    <cfRule type="cellIs" dxfId="312" priority="310" operator="greaterThan">
      <formula>0</formula>
    </cfRule>
  </conditionalFormatting>
  <conditionalFormatting sqref="Q5501">
    <cfRule type="cellIs" dxfId="311" priority="307" operator="lessThan">
      <formula>0</formula>
    </cfRule>
    <cfRule type="cellIs" dxfId="310" priority="308" operator="greaterThan">
      <formula>0</formula>
    </cfRule>
  </conditionalFormatting>
  <conditionalFormatting sqref="Q5525">
    <cfRule type="cellIs" dxfId="309" priority="305" operator="lessThan">
      <formula>0</formula>
    </cfRule>
    <cfRule type="cellIs" dxfId="308" priority="306" operator="greaterThan">
      <formula>0</formula>
    </cfRule>
  </conditionalFormatting>
  <conditionalFormatting sqref="Q5549">
    <cfRule type="cellIs" dxfId="307" priority="303" operator="lessThan">
      <formula>0</formula>
    </cfRule>
    <cfRule type="cellIs" dxfId="306" priority="304" operator="greaterThan">
      <formula>0</formula>
    </cfRule>
  </conditionalFormatting>
  <conditionalFormatting sqref="Q5573">
    <cfRule type="cellIs" dxfId="305" priority="301" operator="lessThan">
      <formula>0</formula>
    </cfRule>
    <cfRule type="cellIs" dxfId="304" priority="302" operator="greaterThan">
      <formula>0</formula>
    </cfRule>
  </conditionalFormatting>
  <conditionalFormatting sqref="Q5597">
    <cfRule type="cellIs" dxfId="303" priority="299" operator="lessThan">
      <formula>0</formula>
    </cfRule>
    <cfRule type="cellIs" dxfId="302" priority="300" operator="greaterThan">
      <formula>0</formula>
    </cfRule>
  </conditionalFormatting>
  <conditionalFormatting sqref="Q5621">
    <cfRule type="cellIs" dxfId="301" priority="297" operator="lessThan">
      <formula>0</formula>
    </cfRule>
    <cfRule type="cellIs" dxfId="300" priority="298" operator="greaterThan">
      <formula>0</formula>
    </cfRule>
  </conditionalFormatting>
  <conditionalFormatting sqref="Q5645">
    <cfRule type="cellIs" dxfId="299" priority="295" operator="lessThan">
      <formula>0</formula>
    </cfRule>
    <cfRule type="cellIs" dxfId="298" priority="296" operator="greaterThan">
      <formula>0</formula>
    </cfRule>
  </conditionalFormatting>
  <conditionalFormatting sqref="Q5669">
    <cfRule type="cellIs" dxfId="297" priority="293" operator="lessThan">
      <formula>0</formula>
    </cfRule>
    <cfRule type="cellIs" dxfId="296" priority="294" operator="greaterThan">
      <formula>0</formula>
    </cfRule>
  </conditionalFormatting>
  <conditionalFormatting sqref="Q5693">
    <cfRule type="cellIs" dxfId="295" priority="291" operator="lessThan">
      <formula>0</formula>
    </cfRule>
    <cfRule type="cellIs" dxfId="294" priority="292" operator="greaterThan">
      <formula>0</formula>
    </cfRule>
  </conditionalFormatting>
  <conditionalFormatting sqref="Q5717">
    <cfRule type="cellIs" dxfId="293" priority="289" operator="lessThan">
      <formula>0</formula>
    </cfRule>
    <cfRule type="cellIs" dxfId="292" priority="290" operator="greaterThan">
      <formula>0</formula>
    </cfRule>
  </conditionalFormatting>
  <conditionalFormatting sqref="Q5741">
    <cfRule type="cellIs" dxfId="291" priority="287" operator="lessThan">
      <formula>0</formula>
    </cfRule>
    <cfRule type="cellIs" dxfId="290" priority="288" operator="greaterThan">
      <formula>0</formula>
    </cfRule>
  </conditionalFormatting>
  <conditionalFormatting sqref="Q5765">
    <cfRule type="cellIs" dxfId="289" priority="285" operator="lessThan">
      <formula>0</formula>
    </cfRule>
    <cfRule type="cellIs" dxfId="288" priority="286" operator="greaterThan">
      <formula>0</formula>
    </cfRule>
  </conditionalFormatting>
  <conditionalFormatting sqref="Q5789">
    <cfRule type="cellIs" dxfId="287" priority="283" operator="lessThan">
      <formula>0</formula>
    </cfRule>
    <cfRule type="cellIs" dxfId="286" priority="284" operator="greaterThan">
      <formula>0</formula>
    </cfRule>
  </conditionalFormatting>
  <conditionalFormatting sqref="Q5813">
    <cfRule type="cellIs" dxfId="285" priority="281" operator="lessThan">
      <formula>0</formula>
    </cfRule>
    <cfRule type="cellIs" dxfId="284" priority="282" operator="greaterThan">
      <formula>0</formula>
    </cfRule>
  </conditionalFormatting>
  <conditionalFormatting sqref="Q5837">
    <cfRule type="cellIs" dxfId="283" priority="279" operator="lessThan">
      <formula>0</formula>
    </cfRule>
    <cfRule type="cellIs" dxfId="282" priority="280" operator="greaterThan">
      <formula>0</formula>
    </cfRule>
  </conditionalFormatting>
  <conditionalFormatting sqref="Q5861">
    <cfRule type="cellIs" dxfId="281" priority="277" operator="lessThan">
      <formula>0</formula>
    </cfRule>
    <cfRule type="cellIs" dxfId="280" priority="278" operator="greaterThan">
      <formula>0</formula>
    </cfRule>
  </conditionalFormatting>
  <conditionalFormatting sqref="Q5885">
    <cfRule type="cellIs" dxfId="279" priority="275" operator="lessThan">
      <formula>0</formula>
    </cfRule>
    <cfRule type="cellIs" dxfId="278" priority="276" operator="greaterThan">
      <formula>0</formula>
    </cfRule>
  </conditionalFormatting>
  <conditionalFormatting sqref="Q5909">
    <cfRule type="cellIs" dxfId="277" priority="273" operator="lessThan">
      <formula>0</formula>
    </cfRule>
    <cfRule type="cellIs" dxfId="276" priority="274" operator="greaterThan">
      <formula>0</formula>
    </cfRule>
  </conditionalFormatting>
  <conditionalFormatting sqref="Q5933">
    <cfRule type="cellIs" dxfId="275" priority="271" operator="lessThan">
      <formula>0</formula>
    </cfRule>
    <cfRule type="cellIs" dxfId="274" priority="272" operator="greaterThan">
      <formula>0</formula>
    </cfRule>
  </conditionalFormatting>
  <conditionalFormatting sqref="Q5957">
    <cfRule type="cellIs" dxfId="273" priority="269" operator="lessThan">
      <formula>0</formula>
    </cfRule>
    <cfRule type="cellIs" dxfId="272" priority="270" operator="greaterThan">
      <formula>0</formula>
    </cfRule>
  </conditionalFormatting>
  <conditionalFormatting sqref="Q5981">
    <cfRule type="cellIs" dxfId="271" priority="267" operator="lessThan">
      <formula>0</formula>
    </cfRule>
    <cfRule type="cellIs" dxfId="270" priority="268" operator="greaterThan">
      <formula>0</formula>
    </cfRule>
  </conditionalFormatting>
  <conditionalFormatting sqref="Q6005">
    <cfRule type="cellIs" dxfId="269" priority="265" operator="lessThan">
      <formula>0</formula>
    </cfRule>
    <cfRule type="cellIs" dxfId="268" priority="266" operator="greaterThan">
      <formula>0</formula>
    </cfRule>
  </conditionalFormatting>
  <conditionalFormatting sqref="Q6029">
    <cfRule type="cellIs" dxfId="267" priority="263" operator="lessThan">
      <formula>0</formula>
    </cfRule>
    <cfRule type="cellIs" dxfId="266" priority="264" operator="greaterThan">
      <formula>0</formula>
    </cfRule>
  </conditionalFormatting>
  <conditionalFormatting sqref="Q6053">
    <cfRule type="cellIs" dxfId="265" priority="261" operator="lessThan">
      <formula>0</formula>
    </cfRule>
    <cfRule type="cellIs" dxfId="264" priority="262" operator="greaterThan">
      <formula>0</formula>
    </cfRule>
  </conditionalFormatting>
  <conditionalFormatting sqref="Q6077">
    <cfRule type="cellIs" dxfId="263" priority="259" operator="lessThan">
      <formula>0</formula>
    </cfRule>
    <cfRule type="cellIs" dxfId="262" priority="260" operator="greaterThan">
      <formula>0</formula>
    </cfRule>
  </conditionalFormatting>
  <conditionalFormatting sqref="Q6101">
    <cfRule type="cellIs" dxfId="257" priority="257" operator="lessThan">
      <formula>0</formula>
    </cfRule>
    <cfRule type="cellIs" dxfId="256" priority="258" operator="greaterThan">
      <formula>0</formula>
    </cfRule>
  </conditionalFormatting>
  <conditionalFormatting sqref="Q6125">
    <cfRule type="cellIs" dxfId="255" priority="255" operator="lessThan">
      <formula>0</formula>
    </cfRule>
    <cfRule type="cellIs" dxfId="254" priority="256" operator="greaterThan">
      <formula>0</formula>
    </cfRule>
  </conditionalFormatting>
  <conditionalFormatting sqref="Q6149">
    <cfRule type="cellIs" dxfId="253" priority="253" operator="lessThan">
      <formula>0</formula>
    </cfRule>
    <cfRule type="cellIs" dxfId="252" priority="254" operator="greaterThan">
      <formula>0</formula>
    </cfRule>
  </conditionalFormatting>
  <conditionalFormatting sqref="Q6173">
    <cfRule type="cellIs" dxfId="251" priority="251" operator="lessThan">
      <formula>0</formula>
    </cfRule>
    <cfRule type="cellIs" dxfId="250" priority="252" operator="greaterThan">
      <formula>0</formula>
    </cfRule>
  </conditionalFormatting>
  <conditionalFormatting sqref="Q6197">
    <cfRule type="cellIs" dxfId="249" priority="249" operator="lessThan">
      <formula>0</formula>
    </cfRule>
    <cfRule type="cellIs" dxfId="248" priority="250" operator="greaterThan">
      <formula>0</formula>
    </cfRule>
  </conditionalFormatting>
  <conditionalFormatting sqref="Q6221">
    <cfRule type="cellIs" dxfId="247" priority="247" operator="lessThan">
      <formula>0</formula>
    </cfRule>
    <cfRule type="cellIs" dxfId="246" priority="248" operator="greaterThan">
      <formula>0</formula>
    </cfRule>
  </conditionalFormatting>
  <conditionalFormatting sqref="Q6245">
    <cfRule type="cellIs" dxfId="245" priority="245" operator="lessThan">
      <formula>0</formula>
    </cfRule>
    <cfRule type="cellIs" dxfId="244" priority="246" operator="greaterThan">
      <formula>0</formula>
    </cfRule>
  </conditionalFormatting>
  <conditionalFormatting sqref="Q6269">
    <cfRule type="cellIs" dxfId="243" priority="243" operator="lessThan">
      <formula>0</formula>
    </cfRule>
    <cfRule type="cellIs" dxfId="242" priority="244" operator="greaterThan">
      <formula>0</formula>
    </cfRule>
  </conditionalFormatting>
  <conditionalFormatting sqref="Q6293">
    <cfRule type="cellIs" dxfId="241" priority="241" operator="lessThan">
      <formula>0</formula>
    </cfRule>
    <cfRule type="cellIs" dxfId="240" priority="242" operator="greaterThan">
      <formula>0</formula>
    </cfRule>
  </conditionalFormatting>
  <conditionalFormatting sqref="Q6317">
    <cfRule type="cellIs" dxfId="239" priority="239" operator="lessThan">
      <formula>0</formula>
    </cfRule>
    <cfRule type="cellIs" dxfId="238" priority="240" operator="greaterThan">
      <formula>0</formula>
    </cfRule>
  </conditionalFormatting>
  <conditionalFormatting sqref="Q6341">
    <cfRule type="cellIs" dxfId="237" priority="237" operator="lessThan">
      <formula>0</formula>
    </cfRule>
    <cfRule type="cellIs" dxfId="236" priority="238" operator="greaterThan">
      <formula>0</formula>
    </cfRule>
  </conditionalFormatting>
  <conditionalFormatting sqref="Q6365">
    <cfRule type="cellIs" dxfId="235" priority="235" operator="lessThan">
      <formula>0</formula>
    </cfRule>
    <cfRule type="cellIs" dxfId="234" priority="236" operator="greaterThan">
      <formula>0</formula>
    </cfRule>
  </conditionalFormatting>
  <conditionalFormatting sqref="Q6389">
    <cfRule type="cellIs" dxfId="233" priority="233" operator="lessThan">
      <formula>0</formula>
    </cfRule>
    <cfRule type="cellIs" dxfId="232" priority="234" operator="greaterThan">
      <formula>0</formula>
    </cfRule>
  </conditionalFormatting>
  <conditionalFormatting sqref="Q6413">
    <cfRule type="cellIs" dxfId="231" priority="231" operator="lessThan">
      <formula>0</formula>
    </cfRule>
    <cfRule type="cellIs" dxfId="230" priority="232" operator="greaterThan">
      <formula>0</formula>
    </cfRule>
  </conditionalFormatting>
  <conditionalFormatting sqref="Q6437">
    <cfRule type="cellIs" dxfId="229" priority="229" operator="lessThan">
      <formula>0</formula>
    </cfRule>
    <cfRule type="cellIs" dxfId="228" priority="230" operator="greaterThan">
      <formula>0</formula>
    </cfRule>
  </conditionalFormatting>
  <conditionalFormatting sqref="Q6461">
    <cfRule type="cellIs" dxfId="227" priority="227" operator="lessThan">
      <formula>0</formula>
    </cfRule>
    <cfRule type="cellIs" dxfId="226" priority="228" operator="greaterThan">
      <formula>0</formula>
    </cfRule>
  </conditionalFormatting>
  <conditionalFormatting sqref="Q6485">
    <cfRule type="cellIs" dxfId="225" priority="225" operator="lessThan">
      <formula>0</formula>
    </cfRule>
    <cfRule type="cellIs" dxfId="224" priority="226" operator="greaterThan">
      <formula>0</formula>
    </cfRule>
  </conditionalFormatting>
  <conditionalFormatting sqref="Q6509">
    <cfRule type="cellIs" dxfId="223" priority="223" operator="lessThan">
      <formula>0</formula>
    </cfRule>
    <cfRule type="cellIs" dxfId="222" priority="224" operator="greaterThan">
      <formula>0</formula>
    </cfRule>
  </conditionalFormatting>
  <conditionalFormatting sqref="Q6533">
    <cfRule type="cellIs" dxfId="221" priority="221" operator="lessThan">
      <formula>0</formula>
    </cfRule>
    <cfRule type="cellIs" dxfId="220" priority="222" operator="greaterThan">
      <formula>0</formula>
    </cfRule>
  </conditionalFormatting>
  <conditionalFormatting sqref="Q6557">
    <cfRule type="cellIs" dxfId="219" priority="219" operator="lessThan">
      <formula>0</formula>
    </cfRule>
    <cfRule type="cellIs" dxfId="218" priority="220" operator="greaterThan">
      <formula>0</formula>
    </cfRule>
  </conditionalFormatting>
  <conditionalFormatting sqref="Q6581">
    <cfRule type="cellIs" dxfId="217" priority="217" operator="lessThan">
      <formula>0</formula>
    </cfRule>
    <cfRule type="cellIs" dxfId="216" priority="218" operator="greaterThan">
      <formula>0</formula>
    </cfRule>
  </conditionalFormatting>
  <conditionalFormatting sqref="Q6605">
    <cfRule type="cellIs" dxfId="215" priority="215" operator="lessThan">
      <formula>0</formula>
    </cfRule>
    <cfRule type="cellIs" dxfId="214" priority="216" operator="greaterThan">
      <formula>0</formula>
    </cfRule>
  </conditionalFormatting>
  <conditionalFormatting sqref="Q6629">
    <cfRule type="cellIs" dxfId="213" priority="213" operator="lessThan">
      <formula>0</formula>
    </cfRule>
    <cfRule type="cellIs" dxfId="212" priority="214" operator="greaterThan">
      <formula>0</formula>
    </cfRule>
  </conditionalFormatting>
  <conditionalFormatting sqref="Q6653">
    <cfRule type="cellIs" dxfId="211" priority="211" operator="lessThan">
      <formula>0</formula>
    </cfRule>
    <cfRule type="cellIs" dxfId="210" priority="212" operator="greaterThan">
      <formula>0</formula>
    </cfRule>
  </conditionalFormatting>
  <conditionalFormatting sqref="Q6677">
    <cfRule type="cellIs" dxfId="209" priority="209" operator="lessThan">
      <formula>0</formula>
    </cfRule>
    <cfRule type="cellIs" dxfId="208" priority="210" operator="greaterThan">
      <formula>0</formula>
    </cfRule>
  </conditionalFormatting>
  <conditionalFormatting sqref="Q6701">
    <cfRule type="cellIs" dxfId="207" priority="207" operator="lessThan">
      <formula>0</formula>
    </cfRule>
    <cfRule type="cellIs" dxfId="206" priority="208" operator="greaterThan">
      <formula>0</formula>
    </cfRule>
  </conditionalFormatting>
  <conditionalFormatting sqref="Q6725">
    <cfRule type="cellIs" dxfId="205" priority="205" operator="lessThan">
      <formula>0</formula>
    </cfRule>
    <cfRule type="cellIs" dxfId="204" priority="206" operator="greaterThan">
      <formula>0</formula>
    </cfRule>
  </conditionalFormatting>
  <conditionalFormatting sqref="Q6749">
    <cfRule type="cellIs" dxfId="203" priority="203" operator="lessThan">
      <formula>0</formula>
    </cfRule>
    <cfRule type="cellIs" dxfId="202" priority="204" operator="greaterThan">
      <formula>0</formula>
    </cfRule>
  </conditionalFormatting>
  <conditionalFormatting sqref="Q6773">
    <cfRule type="cellIs" dxfId="201" priority="201" operator="lessThan">
      <formula>0</formula>
    </cfRule>
    <cfRule type="cellIs" dxfId="200" priority="202" operator="greaterThan">
      <formula>0</formula>
    </cfRule>
  </conditionalFormatting>
  <conditionalFormatting sqref="Q6797">
    <cfRule type="cellIs" dxfId="199" priority="199" operator="lessThan">
      <formula>0</formula>
    </cfRule>
    <cfRule type="cellIs" dxfId="198" priority="200" operator="greaterThan">
      <formula>0</formula>
    </cfRule>
  </conditionalFormatting>
  <conditionalFormatting sqref="Q6821">
    <cfRule type="cellIs" dxfId="197" priority="197" operator="lessThan">
      <formula>0</formula>
    </cfRule>
    <cfRule type="cellIs" dxfId="196" priority="198" operator="greaterThan">
      <formula>0</formula>
    </cfRule>
  </conditionalFormatting>
  <conditionalFormatting sqref="Q6845">
    <cfRule type="cellIs" dxfId="195" priority="195" operator="lessThan">
      <formula>0</formula>
    </cfRule>
    <cfRule type="cellIs" dxfId="194" priority="196" operator="greaterThan">
      <formula>0</formula>
    </cfRule>
  </conditionalFormatting>
  <conditionalFormatting sqref="Q6869">
    <cfRule type="cellIs" dxfId="193" priority="193" operator="lessThan">
      <formula>0</formula>
    </cfRule>
    <cfRule type="cellIs" dxfId="192" priority="194" operator="greaterThan">
      <formula>0</formula>
    </cfRule>
  </conditionalFormatting>
  <conditionalFormatting sqref="Q6893">
    <cfRule type="cellIs" dxfId="191" priority="191" operator="lessThan">
      <formula>0</formula>
    </cfRule>
    <cfRule type="cellIs" dxfId="190" priority="192" operator="greaterThan">
      <formula>0</formula>
    </cfRule>
  </conditionalFormatting>
  <conditionalFormatting sqref="Q6917">
    <cfRule type="cellIs" dxfId="189" priority="189" operator="lessThan">
      <formula>0</formula>
    </cfRule>
    <cfRule type="cellIs" dxfId="188" priority="190" operator="greaterThan">
      <formula>0</formula>
    </cfRule>
  </conditionalFormatting>
  <conditionalFormatting sqref="Q6941">
    <cfRule type="cellIs" dxfId="187" priority="187" operator="lessThan">
      <formula>0</formula>
    </cfRule>
    <cfRule type="cellIs" dxfId="186" priority="188" operator="greaterThan">
      <formula>0</formula>
    </cfRule>
  </conditionalFormatting>
  <conditionalFormatting sqref="Q6965">
    <cfRule type="cellIs" dxfId="185" priority="185" operator="lessThan">
      <formula>0</formula>
    </cfRule>
    <cfRule type="cellIs" dxfId="184" priority="186" operator="greaterThan">
      <formula>0</formula>
    </cfRule>
  </conditionalFormatting>
  <conditionalFormatting sqref="Q6989">
    <cfRule type="cellIs" dxfId="183" priority="183" operator="lessThan">
      <formula>0</formula>
    </cfRule>
    <cfRule type="cellIs" dxfId="182" priority="184" operator="greaterThan">
      <formula>0</formula>
    </cfRule>
  </conditionalFormatting>
  <conditionalFormatting sqref="Q7013">
    <cfRule type="cellIs" dxfId="181" priority="181" operator="lessThan">
      <formula>0</formula>
    </cfRule>
    <cfRule type="cellIs" dxfId="180" priority="182" operator="greaterThan">
      <formula>0</formula>
    </cfRule>
  </conditionalFormatting>
  <conditionalFormatting sqref="Q7037">
    <cfRule type="cellIs" dxfId="179" priority="179" operator="lessThan">
      <formula>0</formula>
    </cfRule>
    <cfRule type="cellIs" dxfId="178" priority="180" operator="greaterThan">
      <formula>0</formula>
    </cfRule>
  </conditionalFormatting>
  <conditionalFormatting sqref="Q7061">
    <cfRule type="cellIs" dxfId="177" priority="177" operator="lessThan">
      <formula>0</formula>
    </cfRule>
    <cfRule type="cellIs" dxfId="176" priority="178" operator="greaterThan">
      <formula>0</formula>
    </cfRule>
  </conditionalFormatting>
  <conditionalFormatting sqref="Q7085">
    <cfRule type="cellIs" dxfId="175" priority="175" operator="lessThan">
      <formula>0</formula>
    </cfRule>
    <cfRule type="cellIs" dxfId="174" priority="176" operator="greaterThan">
      <formula>0</formula>
    </cfRule>
  </conditionalFormatting>
  <conditionalFormatting sqref="Q7109">
    <cfRule type="cellIs" dxfId="173" priority="173" operator="lessThan">
      <formula>0</formula>
    </cfRule>
    <cfRule type="cellIs" dxfId="172" priority="174" operator="greaterThan">
      <formula>0</formula>
    </cfRule>
  </conditionalFormatting>
  <conditionalFormatting sqref="Q7133">
    <cfRule type="cellIs" dxfId="171" priority="171" operator="lessThan">
      <formula>0</formula>
    </cfRule>
    <cfRule type="cellIs" dxfId="170" priority="172" operator="greaterThan">
      <formula>0</formula>
    </cfRule>
  </conditionalFormatting>
  <conditionalFormatting sqref="Q7157">
    <cfRule type="cellIs" dxfId="169" priority="169" operator="lessThan">
      <formula>0</formula>
    </cfRule>
    <cfRule type="cellIs" dxfId="168" priority="170" operator="greaterThan">
      <formula>0</formula>
    </cfRule>
  </conditionalFormatting>
  <conditionalFormatting sqref="Q7181">
    <cfRule type="cellIs" dxfId="167" priority="167" operator="lessThan">
      <formula>0</formula>
    </cfRule>
    <cfRule type="cellIs" dxfId="166" priority="168" operator="greaterThan">
      <formula>0</formula>
    </cfRule>
  </conditionalFormatting>
  <conditionalFormatting sqref="Q7205">
    <cfRule type="cellIs" dxfId="165" priority="165" operator="lessThan">
      <formula>0</formula>
    </cfRule>
    <cfRule type="cellIs" dxfId="164" priority="166" operator="greaterThan">
      <formula>0</formula>
    </cfRule>
  </conditionalFormatting>
  <conditionalFormatting sqref="Q7229">
    <cfRule type="cellIs" dxfId="163" priority="163" operator="lessThan">
      <formula>0</formula>
    </cfRule>
    <cfRule type="cellIs" dxfId="162" priority="164" operator="greaterThan">
      <formula>0</formula>
    </cfRule>
  </conditionalFormatting>
  <conditionalFormatting sqref="Q7253">
    <cfRule type="cellIs" dxfId="161" priority="161" operator="lessThan">
      <formula>0</formula>
    </cfRule>
    <cfRule type="cellIs" dxfId="160" priority="162" operator="greaterThan">
      <formula>0</formula>
    </cfRule>
  </conditionalFormatting>
  <conditionalFormatting sqref="Q7277">
    <cfRule type="cellIs" dxfId="159" priority="159" operator="lessThan">
      <formula>0</formula>
    </cfRule>
    <cfRule type="cellIs" dxfId="158" priority="160" operator="greaterThan">
      <formula>0</formula>
    </cfRule>
  </conditionalFormatting>
  <conditionalFormatting sqref="Q7301">
    <cfRule type="cellIs" dxfId="157" priority="157" operator="lessThan">
      <formula>0</formula>
    </cfRule>
    <cfRule type="cellIs" dxfId="156" priority="158" operator="greaterThan">
      <formula>0</formula>
    </cfRule>
  </conditionalFormatting>
  <conditionalFormatting sqref="Q7325">
    <cfRule type="cellIs" dxfId="155" priority="155" operator="lessThan">
      <formula>0</formula>
    </cfRule>
    <cfRule type="cellIs" dxfId="154" priority="156" operator="greaterThan">
      <formula>0</formula>
    </cfRule>
  </conditionalFormatting>
  <conditionalFormatting sqref="Q7349">
    <cfRule type="cellIs" dxfId="153" priority="153" operator="lessThan">
      <formula>0</formula>
    </cfRule>
    <cfRule type="cellIs" dxfId="152" priority="154" operator="greaterThan">
      <formula>0</formula>
    </cfRule>
  </conditionalFormatting>
  <conditionalFormatting sqref="Q7373">
    <cfRule type="cellIs" dxfId="151" priority="151" operator="lessThan">
      <formula>0</formula>
    </cfRule>
    <cfRule type="cellIs" dxfId="150" priority="152" operator="greaterThan">
      <formula>0</formula>
    </cfRule>
  </conditionalFormatting>
  <conditionalFormatting sqref="Q7397">
    <cfRule type="cellIs" dxfId="149" priority="149" operator="lessThan">
      <formula>0</formula>
    </cfRule>
    <cfRule type="cellIs" dxfId="148" priority="150" operator="greaterThan">
      <formula>0</formula>
    </cfRule>
  </conditionalFormatting>
  <conditionalFormatting sqref="Q7421">
    <cfRule type="cellIs" dxfId="147" priority="147" operator="lessThan">
      <formula>0</formula>
    </cfRule>
    <cfRule type="cellIs" dxfId="146" priority="148" operator="greaterThan">
      <formula>0</formula>
    </cfRule>
  </conditionalFormatting>
  <conditionalFormatting sqref="Q7445">
    <cfRule type="cellIs" dxfId="145" priority="145" operator="lessThan">
      <formula>0</formula>
    </cfRule>
    <cfRule type="cellIs" dxfId="144" priority="146" operator="greaterThan">
      <formula>0</formula>
    </cfRule>
  </conditionalFormatting>
  <conditionalFormatting sqref="Q7469">
    <cfRule type="cellIs" dxfId="143" priority="143" operator="lessThan">
      <formula>0</formula>
    </cfRule>
    <cfRule type="cellIs" dxfId="142" priority="144" operator="greaterThan">
      <formula>0</formula>
    </cfRule>
  </conditionalFormatting>
  <conditionalFormatting sqref="Q7493">
    <cfRule type="cellIs" dxfId="141" priority="141" operator="lessThan">
      <formula>0</formula>
    </cfRule>
    <cfRule type="cellIs" dxfId="140" priority="142" operator="greaterThan">
      <formula>0</formula>
    </cfRule>
  </conditionalFormatting>
  <conditionalFormatting sqref="Q7517">
    <cfRule type="cellIs" dxfId="139" priority="139" operator="lessThan">
      <formula>0</formula>
    </cfRule>
    <cfRule type="cellIs" dxfId="138" priority="140" operator="greaterThan">
      <formula>0</formula>
    </cfRule>
  </conditionalFormatting>
  <conditionalFormatting sqref="Q7541">
    <cfRule type="cellIs" dxfId="137" priority="137" operator="lessThan">
      <formula>0</formula>
    </cfRule>
    <cfRule type="cellIs" dxfId="136" priority="138" operator="greaterThan">
      <formula>0</formula>
    </cfRule>
  </conditionalFormatting>
  <conditionalFormatting sqref="Q7565">
    <cfRule type="cellIs" dxfId="135" priority="135" operator="lessThan">
      <formula>0</formula>
    </cfRule>
    <cfRule type="cellIs" dxfId="134" priority="136" operator="greaterThan">
      <formula>0</formula>
    </cfRule>
  </conditionalFormatting>
  <conditionalFormatting sqref="Q7589">
    <cfRule type="cellIs" dxfId="133" priority="133" operator="lessThan">
      <formula>0</formula>
    </cfRule>
    <cfRule type="cellIs" dxfId="132" priority="134" operator="greaterThan">
      <formula>0</formula>
    </cfRule>
  </conditionalFormatting>
  <conditionalFormatting sqref="Q7613">
    <cfRule type="cellIs" dxfId="131" priority="131" operator="lessThan">
      <formula>0</formula>
    </cfRule>
    <cfRule type="cellIs" dxfId="130" priority="132" operator="greaterThan">
      <formula>0</formula>
    </cfRule>
  </conditionalFormatting>
  <conditionalFormatting sqref="Q7637">
    <cfRule type="cellIs" dxfId="129" priority="129" operator="lessThan">
      <formula>0</formula>
    </cfRule>
    <cfRule type="cellIs" dxfId="128" priority="130" operator="greaterThan">
      <formula>0</formula>
    </cfRule>
  </conditionalFormatting>
  <conditionalFormatting sqref="Q7661">
    <cfRule type="cellIs" dxfId="127" priority="127" operator="lessThan">
      <formula>0</formula>
    </cfRule>
    <cfRule type="cellIs" dxfId="126" priority="128" operator="greaterThan">
      <formula>0</formula>
    </cfRule>
  </conditionalFormatting>
  <conditionalFormatting sqref="Q7685">
    <cfRule type="cellIs" dxfId="125" priority="125" operator="lessThan">
      <formula>0</formula>
    </cfRule>
    <cfRule type="cellIs" dxfId="124" priority="126" operator="greaterThan">
      <formula>0</formula>
    </cfRule>
  </conditionalFormatting>
  <conditionalFormatting sqref="Q7709">
    <cfRule type="cellIs" dxfId="123" priority="123" operator="lessThan">
      <formula>0</formula>
    </cfRule>
    <cfRule type="cellIs" dxfId="122" priority="124" operator="greaterThan">
      <formula>0</formula>
    </cfRule>
  </conditionalFormatting>
  <conditionalFormatting sqref="Q7733">
    <cfRule type="cellIs" dxfId="121" priority="121" operator="lessThan">
      <formula>0</formula>
    </cfRule>
    <cfRule type="cellIs" dxfId="120" priority="122" operator="greaterThan">
      <formula>0</formula>
    </cfRule>
  </conditionalFormatting>
  <conditionalFormatting sqref="Q7757">
    <cfRule type="cellIs" dxfId="119" priority="119" operator="lessThan">
      <formula>0</formula>
    </cfRule>
    <cfRule type="cellIs" dxfId="118" priority="120" operator="greaterThan">
      <formula>0</formula>
    </cfRule>
  </conditionalFormatting>
  <conditionalFormatting sqref="Q7781">
    <cfRule type="cellIs" dxfId="117" priority="117" operator="lessThan">
      <formula>0</formula>
    </cfRule>
    <cfRule type="cellIs" dxfId="116" priority="118" operator="greaterThan">
      <formula>0</formula>
    </cfRule>
  </conditionalFormatting>
  <conditionalFormatting sqref="Q7805">
    <cfRule type="cellIs" dxfId="115" priority="115" operator="lessThan">
      <formula>0</formula>
    </cfRule>
    <cfRule type="cellIs" dxfId="114" priority="116" operator="greaterThan">
      <formula>0</formula>
    </cfRule>
  </conditionalFormatting>
  <conditionalFormatting sqref="Q7829">
    <cfRule type="cellIs" dxfId="113" priority="113" operator="lessThan">
      <formula>0</formula>
    </cfRule>
    <cfRule type="cellIs" dxfId="112" priority="114" operator="greaterThan">
      <formula>0</formula>
    </cfRule>
  </conditionalFormatting>
  <conditionalFormatting sqref="Q7853">
    <cfRule type="cellIs" dxfId="111" priority="111" operator="lessThan">
      <formula>0</formula>
    </cfRule>
    <cfRule type="cellIs" dxfId="110" priority="112" operator="greaterThan">
      <formula>0</formula>
    </cfRule>
  </conditionalFormatting>
  <conditionalFormatting sqref="Q7901">
    <cfRule type="cellIs" dxfId="109" priority="109" operator="lessThan">
      <formula>0</formula>
    </cfRule>
    <cfRule type="cellIs" dxfId="108" priority="110" operator="greaterThan">
      <formula>0</formula>
    </cfRule>
  </conditionalFormatting>
  <conditionalFormatting sqref="Q7925">
    <cfRule type="cellIs" dxfId="107" priority="107" operator="lessThan">
      <formula>0</formula>
    </cfRule>
    <cfRule type="cellIs" dxfId="106" priority="108" operator="greaterThan">
      <formula>0</formula>
    </cfRule>
  </conditionalFormatting>
  <conditionalFormatting sqref="Q7949">
    <cfRule type="cellIs" dxfId="105" priority="105" operator="lessThan">
      <formula>0</formula>
    </cfRule>
    <cfRule type="cellIs" dxfId="104" priority="106" operator="greaterThan">
      <formula>0</formula>
    </cfRule>
  </conditionalFormatting>
  <conditionalFormatting sqref="Q7973">
    <cfRule type="cellIs" dxfId="103" priority="103" operator="lessThan">
      <formula>0</formula>
    </cfRule>
    <cfRule type="cellIs" dxfId="102" priority="104" operator="greaterThan">
      <formula>0</formula>
    </cfRule>
  </conditionalFormatting>
  <conditionalFormatting sqref="Q8021">
    <cfRule type="cellIs" dxfId="101" priority="101" operator="lessThan">
      <formula>0</formula>
    </cfRule>
    <cfRule type="cellIs" dxfId="100" priority="102" operator="greaterThan">
      <formula>0</formula>
    </cfRule>
  </conditionalFormatting>
  <conditionalFormatting sqref="Q8045">
    <cfRule type="cellIs" dxfId="99" priority="99" operator="lessThan">
      <formula>0</formula>
    </cfRule>
    <cfRule type="cellIs" dxfId="98" priority="100" operator="greaterThan">
      <formula>0</formula>
    </cfRule>
  </conditionalFormatting>
  <conditionalFormatting sqref="Q8069">
    <cfRule type="cellIs" dxfId="97" priority="97" operator="lessThan">
      <formula>0</formula>
    </cfRule>
    <cfRule type="cellIs" dxfId="96" priority="98" operator="greaterThan">
      <formula>0</formula>
    </cfRule>
  </conditionalFormatting>
  <conditionalFormatting sqref="Q8093">
    <cfRule type="cellIs" dxfId="95" priority="95" operator="lessThan">
      <formula>0</formula>
    </cfRule>
    <cfRule type="cellIs" dxfId="94" priority="96" operator="greaterThan">
      <formula>0</formula>
    </cfRule>
  </conditionalFormatting>
  <conditionalFormatting sqref="Q8117">
    <cfRule type="cellIs" dxfId="93" priority="93" operator="lessThan">
      <formula>0</formula>
    </cfRule>
    <cfRule type="cellIs" dxfId="92" priority="94" operator="greaterThan">
      <formula>0</formula>
    </cfRule>
  </conditionalFormatting>
  <conditionalFormatting sqref="Q8141">
    <cfRule type="cellIs" dxfId="91" priority="91" operator="lessThan">
      <formula>0</formula>
    </cfRule>
    <cfRule type="cellIs" dxfId="90" priority="92" operator="greaterThan">
      <formula>0</formula>
    </cfRule>
  </conditionalFormatting>
  <conditionalFormatting sqref="Q8165">
    <cfRule type="cellIs" dxfId="89" priority="89" operator="lessThan">
      <formula>0</formula>
    </cfRule>
    <cfRule type="cellIs" dxfId="88" priority="90" operator="greaterThan">
      <formula>0</formula>
    </cfRule>
  </conditionalFormatting>
  <conditionalFormatting sqref="Q8189">
    <cfRule type="cellIs" dxfId="87" priority="87" operator="lessThan">
      <formula>0</formula>
    </cfRule>
    <cfRule type="cellIs" dxfId="86" priority="88" operator="greaterThan">
      <formula>0</formula>
    </cfRule>
  </conditionalFormatting>
  <conditionalFormatting sqref="Q8213">
    <cfRule type="cellIs" dxfId="85" priority="85" operator="lessThan">
      <formula>0</formula>
    </cfRule>
    <cfRule type="cellIs" dxfId="84" priority="86" operator="greaterThan">
      <formula>0</formula>
    </cfRule>
  </conditionalFormatting>
  <conditionalFormatting sqref="Q8237">
    <cfRule type="cellIs" dxfId="83" priority="83" operator="lessThan">
      <formula>0</formula>
    </cfRule>
    <cfRule type="cellIs" dxfId="82" priority="84" operator="greaterThan">
      <formula>0</formula>
    </cfRule>
  </conditionalFormatting>
  <conditionalFormatting sqref="Q8261">
    <cfRule type="cellIs" dxfId="81" priority="81" operator="lessThan">
      <formula>0</formula>
    </cfRule>
    <cfRule type="cellIs" dxfId="80" priority="82" operator="greaterThan">
      <formula>0</formula>
    </cfRule>
  </conditionalFormatting>
  <conditionalFormatting sqref="Q8285">
    <cfRule type="cellIs" dxfId="79" priority="79" operator="lessThan">
      <formula>0</formula>
    </cfRule>
    <cfRule type="cellIs" dxfId="78" priority="80" operator="greaterThan">
      <formula>0</formula>
    </cfRule>
  </conditionalFormatting>
  <conditionalFormatting sqref="Q8309">
    <cfRule type="cellIs" dxfId="77" priority="77" operator="lessThan">
      <formula>0</formula>
    </cfRule>
    <cfRule type="cellIs" dxfId="76" priority="78" operator="greaterThan">
      <formula>0</formula>
    </cfRule>
  </conditionalFormatting>
  <conditionalFormatting sqref="Q8333">
    <cfRule type="cellIs" dxfId="75" priority="75" operator="lessThan">
      <formula>0</formula>
    </cfRule>
    <cfRule type="cellIs" dxfId="74" priority="76" operator="greaterThan">
      <formula>0</formula>
    </cfRule>
  </conditionalFormatting>
  <conditionalFormatting sqref="Q8357">
    <cfRule type="cellIs" dxfId="71" priority="71" operator="lessThan">
      <formula>0</formula>
    </cfRule>
    <cfRule type="cellIs" dxfId="70" priority="72" operator="greaterThan">
      <formula>0</formula>
    </cfRule>
  </conditionalFormatting>
  <conditionalFormatting sqref="Q8381">
    <cfRule type="cellIs" dxfId="69" priority="69" operator="lessThan">
      <formula>0</formula>
    </cfRule>
    <cfRule type="cellIs" dxfId="68" priority="70" operator="greaterThan">
      <formula>0</formula>
    </cfRule>
  </conditionalFormatting>
  <conditionalFormatting sqref="Q8405">
    <cfRule type="cellIs" dxfId="67" priority="67" operator="lessThan">
      <formula>0</formula>
    </cfRule>
    <cfRule type="cellIs" dxfId="66" priority="68" operator="greaterThan">
      <formula>0</formula>
    </cfRule>
  </conditionalFormatting>
  <conditionalFormatting sqref="Q8429">
    <cfRule type="cellIs" dxfId="65" priority="65" operator="lessThan">
      <formula>0</formula>
    </cfRule>
    <cfRule type="cellIs" dxfId="64" priority="66" operator="greaterThan">
      <formula>0</formula>
    </cfRule>
  </conditionalFormatting>
  <conditionalFormatting sqref="Q8453">
    <cfRule type="cellIs" dxfId="63" priority="63" operator="lessThan">
      <formula>0</formula>
    </cfRule>
    <cfRule type="cellIs" dxfId="62" priority="64" operator="greaterThan">
      <formula>0</formula>
    </cfRule>
  </conditionalFormatting>
  <conditionalFormatting sqref="Q8477">
    <cfRule type="cellIs" dxfId="61" priority="61" operator="lessThan">
      <formula>0</formula>
    </cfRule>
    <cfRule type="cellIs" dxfId="60" priority="62" operator="greaterThan">
      <formula>0</formula>
    </cfRule>
  </conditionalFormatting>
  <conditionalFormatting sqref="Q8501">
    <cfRule type="cellIs" dxfId="59" priority="59" operator="lessThan">
      <formula>0</formula>
    </cfRule>
    <cfRule type="cellIs" dxfId="58" priority="60" operator="greaterThan">
      <formula>0</formula>
    </cfRule>
  </conditionalFormatting>
  <conditionalFormatting sqref="Q8525">
    <cfRule type="cellIs" dxfId="57" priority="57" operator="lessThan">
      <formula>0</formula>
    </cfRule>
    <cfRule type="cellIs" dxfId="56" priority="58" operator="greaterThan">
      <formula>0</formula>
    </cfRule>
  </conditionalFormatting>
  <conditionalFormatting sqref="Q8573">
    <cfRule type="cellIs" dxfId="55" priority="55" operator="lessThan">
      <formula>0</formula>
    </cfRule>
    <cfRule type="cellIs" dxfId="54" priority="56" operator="greaterThan">
      <formula>0</formula>
    </cfRule>
  </conditionalFormatting>
  <conditionalFormatting sqref="Q8597">
    <cfRule type="cellIs" dxfId="53" priority="53" operator="lessThan">
      <formula>0</formula>
    </cfRule>
    <cfRule type="cellIs" dxfId="52" priority="54" operator="greaterThan">
      <formula>0</formula>
    </cfRule>
  </conditionalFormatting>
  <conditionalFormatting sqref="Q8621">
    <cfRule type="cellIs" dxfId="51" priority="51" operator="lessThan">
      <formula>0</formula>
    </cfRule>
    <cfRule type="cellIs" dxfId="50" priority="52" operator="greaterThan">
      <formula>0</formula>
    </cfRule>
  </conditionalFormatting>
  <conditionalFormatting sqref="Q8645">
    <cfRule type="cellIs" dxfId="49" priority="49" operator="lessThan">
      <formula>0</formula>
    </cfRule>
    <cfRule type="cellIs" dxfId="48" priority="50" operator="greaterThan">
      <formula>0</formula>
    </cfRule>
  </conditionalFormatting>
  <conditionalFormatting sqref="Q8669">
    <cfRule type="cellIs" dxfId="47" priority="47" operator="lessThan">
      <formula>0</formula>
    </cfRule>
    <cfRule type="cellIs" dxfId="46" priority="48" operator="greaterThan">
      <formula>0</formula>
    </cfRule>
  </conditionalFormatting>
  <conditionalFormatting sqref="Q8693">
    <cfRule type="cellIs" dxfId="45" priority="45" operator="lessThan">
      <formula>0</formula>
    </cfRule>
    <cfRule type="cellIs" dxfId="44" priority="46" operator="greaterThan">
      <formula>0</formula>
    </cfRule>
  </conditionalFormatting>
  <conditionalFormatting sqref="Q8717">
    <cfRule type="cellIs" dxfId="43" priority="43" operator="lessThan">
      <formula>0</formula>
    </cfRule>
    <cfRule type="cellIs" dxfId="42" priority="44" operator="greaterThan">
      <formula>0</formula>
    </cfRule>
  </conditionalFormatting>
  <conditionalFormatting sqref="Q8741">
    <cfRule type="cellIs" dxfId="41" priority="41" operator="lessThan">
      <formula>0</formula>
    </cfRule>
    <cfRule type="cellIs" dxfId="40" priority="42" operator="greaterThan">
      <formula>0</formula>
    </cfRule>
  </conditionalFormatting>
  <conditionalFormatting sqref="Q8765">
    <cfRule type="cellIs" dxfId="39" priority="39" operator="lessThan">
      <formula>0</formula>
    </cfRule>
    <cfRule type="cellIs" dxfId="38" priority="40" operator="greaterThan">
      <formula>0</formula>
    </cfRule>
  </conditionalFormatting>
  <conditionalFormatting sqref="Q1048576">
    <cfRule type="cellIs" dxfId="1" priority="1" operator="lessThan">
      <formula>0</formula>
    </cfRule>
    <cfRule type="cellIs" dxfId="0" priority="2" operator="greaterThan">
      <formula>0</formula>
    </cfRule>
  </conditionalFormatting>
  <dataValidations count="1">
    <dataValidation type="list" allowBlank="1" showInputMessage="1" showErrorMessage="1" sqref="L2 N2" xr:uid="{25877C64-D2AF-4860-9AD7-DBEF6167B645}">
      <formula1>$AG$2:$AG$3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illNoEvery24Rows">
                <anchor moveWithCells="1" sizeWithCells="1">
                  <from>
                    <xdr:col>14</xdr:col>
                    <xdr:colOff>47625</xdr:colOff>
                    <xdr:row>0</xdr:row>
                    <xdr:rowOff>57150</xdr:rowOff>
                  </from>
                  <to>
                    <xdr:col>15</xdr:col>
                    <xdr:colOff>523875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SolverSimplexInLoop">
                <anchor moveWithCells="1" sizeWithCells="1">
                  <from>
                    <xdr:col>14</xdr:col>
                    <xdr:colOff>47625</xdr:colOff>
                    <xdr:row>1</xdr:row>
                    <xdr:rowOff>0</xdr:rowOff>
                  </from>
                  <to>
                    <xdr:col>15</xdr:col>
                    <xdr:colOff>523875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64EA-8E3B-400C-BE48-C050218943E8}">
  <sheetPr codeName="Sheet4"/>
  <dimension ref="A1"/>
  <sheetViews>
    <sheetView workbookViewId="0">
      <selection activeCell="J19" sqref="J19"/>
    </sheetView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Info</vt:lpstr>
      <vt:lpstr>VartojimasGamyba</vt:lpstr>
      <vt:lpstr>Price-Battery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Dalius Tarvydas</dc:creator>
  <cp:lastModifiedBy>Dalius Tarvydas</cp:lastModifiedBy>
  <dcterms:created xsi:type="dcterms:W3CDTF">2025-04-04T10:51:35Z</dcterms:created>
  <dcterms:modified xsi:type="dcterms:W3CDTF">2025-05-07T05:34:11Z</dcterms:modified>
</cp:coreProperties>
</file>